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400" windowHeight="16660" tabRatio="600" firstSheet="0" activeTab="0" autoFilterDateGrouping="1"/>
  </bookViews>
  <sheets>
    <sheet name="Input" sheetId="1" state="visible" r:id="rId1"/>
    <sheet name="Calcoli" sheetId="2" state="visible" r:id="rId2"/>
    <sheet name="Outpu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6"/>
    </font>
    <font>
      <name val="Calibri"/>
      <family val="2"/>
      <b val="1"/>
      <sz val="12"/>
    </font>
    <font>
      <name val="Calibri"/>
      <family val="2"/>
      <b val="1"/>
      <sz val="11"/>
    </font>
    <font>
      <name val="Calibri"/>
      <family val="2"/>
      <b val="1"/>
      <color rgb="FF1B5E20"/>
      <sz val="11"/>
    </font>
    <font>
      <name val="Calibri"/>
      <family val="2"/>
      <color rgb="FF000000"/>
      <sz val="11"/>
    </font>
    <font>
      <name val="Calibri"/>
      <family val="2"/>
      <b val="1"/>
      <i val="1"/>
      <sz val="11"/>
    </font>
    <font>
      <name val="Calibri"/>
      <family val="2"/>
      <color theme="1"/>
      <sz val="11"/>
      <scheme val="minor"/>
    </font>
    <font>
      <name val="Trebuchet MS"/>
      <family val="2"/>
      <b val="1"/>
      <color rgb="FFFFFFFF"/>
      <sz val="9"/>
    </font>
    <font>
      <name val="Trebuchet MS"/>
      <family val="2"/>
      <b val="1"/>
      <color theme="0"/>
      <sz val="9"/>
    </font>
    <font>
      <name val="Trebuchet MS"/>
      <family val="2"/>
      <sz val="9"/>
    </font>
    <font>
      <name val="Trebuchet MS"/>
      <family val="2"/>
      <color rgb="FF000000"/>
      <sz val="9"/>
    </font>
    <font>
      <name val="Trebuchet MS"/>
      <family val="2"/>
      <b val="1"/>
      <color rgb="FF000000"/>
      <sz val="9"/>
    </font>
    <font>
      <name val="Trebuchet MS"/>
      <family val="2"/>
      <b val="1"/>
      <color theme="1"/>
      <sz val="9"/>
    </font>
    <font>
      <name val="Trebuchet MS"/>
      <family val="2"/>
      <color theme="1"/>
      <sz val="9"/>
    </font>
    <font>
      <name val="Trebuchet MS"/>
      <family val="2"/>
      <color theme="0" tint="-0.499984740745262"/>
      <sz val="9"/>
    </font>
    <font>
      <name val="Trebuchet MS"/>
      <family val="2"/>
      <b val="1"/>
      <sz val="9"/>
    </font>
    <font>
      <name val="Trebuchet MS"/>
      <family val="2"/>
      <i val="1"/>
      <color theme="1"/>
      <sz val="9"/>
    </font>
    <font>
      <name val="Trebuchet MS"/>
      <family val="2"/>
      <b val="1"/>
      <color rgb="FFFF0000"/>
      <sz val="9"/>
    </font>
    <font>
      <name val="Calibri"/>
      <family val="2"/>
      <b val="1"/>
      <color rgb="FFFFFFFF"/>
      <sz val="12"/>
    </font>
    <font>
      <name val="Calibri"/>
      <family val="2"/>
      <sz val="10"/>
    </font>
    <font>
      <name val="Calibri"/>
      <family val="2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80"/>
      <sz val="11"/>
    </font>
    <font>
      <name val="Calibri"/>
      <family val="2"/>
      <b val="1"/>
      <color rgb="FFFFFFFF"/>
      <sz val="10"/>
    </font>
    <font>
      <name val="Calibri"/>
      <family val="2"/>
      <b val="1"/>
      <sz val="10"/>
    </font>
    <font>
      <name val="Calibri"/>
      <family val="2"/>
      <b val="1"/>
      <sz val="9"/>
    </font>
    <font>
      <name val="Calibri"/>
      <family val="2"/>
      <b val="1"/>
      <color rgb="FFFF0000"/>
      <sz val="10"/>
    </font>
  </fonts>
  <fills count="18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7" fillId="0" borderId="0"/>
    <xf numFmtId="43" fontId="7" fillId="0" borderId="0"/>
    <xf numFmtId="9" fontId="7" fillId="0" borderId="0"/>
    <xf numFmtId="0" fontId="7" fillId="15" borderId="7"/>
  </cellStyleXfs>
  <cellXfs count="88">
    <xf numFmtId="0" fontId="0" fillId="0" borderId="0" pivotButton="0" quotePrefix="0" xfId="0"/>
    <xf numFmtId="0" fontId="0" fillId="0" borderId="1" pivotButton="0" quotePrefix="0" xfId="0"/>
    <xf numFmtId="0" fontId="3" fillId="4" borderId="1" pivotButton="0" quotePrefix="0" xfId="0"/>
    <xf numFmtId="10" fontId="4" fillId="5" borderId="1" applyAlignment="1" pivotButton="0" quotePrefix="0" xfId="0">
      <alignment horizontal="center"/>
    </xf>
    <xf numFmtId="3" fontId="4" fillId="5" borderId="1" applyAlignment="1" pivotButton="0" quotePrefix="0" xfId="0">
      <alignment horizontal="center"/>
    </xf>
    <xf numFmtId="164" fontId="4" fillId="5" borderId="1" applyAlignment="1" pivotButton="0" quotePrefix="0" xfId="0">
      <alignment horizontal="center"/>
    </xf>
    <xf numFmtId="165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9" fontId="4" fillId="5" borderId="1" applyAlignment="1" pivotButton="0" quotePrefix="0" xfId="0">
      <alignment horizontal="center"/>
    </xf>
    <xf numFmtId="165" fontId="5" fillId="6" borderId="1" applyAlignment="1" pivotButton="0" quotePrefix="0" xfId="0">
      <alignment horizontal="center"/>
    </xf>
    <xf numFmtId="9" fontId="5" fillId="6" borderId="1" applyAlignment="1" pivotButton="0" quotePrefix="0" xfId="0">
      <alignment horizontal="center"/>
    </xf>
    <xf numFmtId="0" fontId="6" fillId="0" borderId="1" pivotButton="0" quotePrefix="0" xfId="0"/>
    <xf numFmtId="3" fontId="0" fillId="0" borderId="1" applyAlignment="1" pivotButton="0" quotePrefix="0" xfId="0">
      <alignment horizontal="center"/>
    </xf>
    <xf numFmtId="0" fontId="3" fillId="7" borderId="1" pivotButton="0" quotePrefix="0" xfId="0"/>
    <xf numFmtId="3" fontId="3" fillId="7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8" fillId="8" borderId="0" pivotButton="0" quotePrefix="0" xfId="0"/>
    <xf numFmtId="166" fontId="8" fillId="8" borderId="0" applyAlignment="1" pivotButton="0" quotePrefix="0" xfId="0">
      <alignment horizontal="right" vertical="center"/>
    </xf>
    <xf numFmtId="0" fontId="9" fillId="9" borderId="0" pivotButton="0" quotePrefix="0" xfId="0"/>
    <xf numFmtId="0" fontId="10" fillId="0" borderId="0" pivotButton="0" quotePrefix="0" xfId="0"/>
    <xf numFmtId="167" fontId="11" fillId="0" borderId="3" pivotButton="0" quotePrefix="0" xfId="1"/>
    <xf numFmtId="166" fontId="12" fillId="0" borderId="3" applyAlignment="1" pivotButton="0" quotePrefix="0" xfId="1">
      <alignment horizontal="right"/>
    </xf>
    <xf numFmtId="168" fontId="12" fillId="0" borderId="3" applyAlignment="1" pivotButton="0" quotePrefix="0" xfId="1">
      <alignment horizontal="right"/>
    </xf>
    <xf numFmtId="167" fontId="11" fillId="0" borderId="0" applyAlignment="1" pivotButton="0" quotePrefix="1" xfId="1">
      <alignment horizontal="left" indent="2"/>
    </xf>
    <xf numFmtId="166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167" fontId="12" fillId="10" borderId="4" pivotButton="0" quotePrefix="0" xfId="1"/>
    <xf numFmtId="168" fontId="12" fillId="10" borderId="4" applyAlignment="1" pivotButton="0" quotePrefix="0" xfId="1">
      <alignment horizontal="right"/>
    </xf>
    <xf numFmtId="166" fontId="12" fillId="10" borderId="4" applyAlignment="1" pivotButton="0" quotePrefix="0" xfId="1">
      <alignment horizontal="right"/>
    </xf>
    <xf numFmtId="167" fontId="11" fillId="0" borderId="2" applyAlignment="1" pivotButton="0" quotePrefix="0" xfId="1">
      <alignment horizontal="left" indent="1"/>
    </xf>
    <xf numFmtId="167" fontId="11" fillId="0" borderId="0" applyAlignment="1" pivotButton="0" quotePrefix="0" xfId="1">
      <alignment horizontal="left" indent="1"/>
    </xf>
    <xf numFmtId="166" fontId="10" fillId="0" borderId="0" applyAlignment="1" pivotButton="0" quotePrefix="0" xfId="0">
      <alignment horizontal="right"/>
    </xf>
    <xf numFmtId="166" fontId="10" fillId="0" borderId="0" pivotButton="0" quotePrefix="0" xfId="0"/>
    <xf numFmtId="0" fontId="13" fillId="11" borderId="0" pivotButton="0" quotePrefix="0" xfId="0"/>
    <xf numFmtId="167" fontId="14" fillId="0" borderId="3" pivotButton="0" quotePrefix="0" xfId="1"/>
    <xf numFmtId="167" fontId="13" fillId="0" borderId="3" pivotButton="0" quotePrefix="0" xfId="1"/>
    <xf numFmtId="167" fontId="15" fillId="0" borderId="0" applyAlignment="1" pivotButton="0" quotePrefix="1" xfId="1">
      <alignment horizontal="left" indent="2"/>
    </xf>
    <xf numFmtId="167" fontId="13" fillId="0" borderId="0" pivotButton="0" quotePrefix="0" xfId="1"/>
    <xf numFmtId="167" fontId="14" fillId="0" borderId="0" pivotButton="0" quotePrefix="0" xfId="1"/>
    <xf numFmtId="0" fontId="16" fillId="0" borderId="0" pivotButton="0" quotePrefix="0" xfId="0"/>
    <xf numFmtId="0" fontId="14" fillId="0" borderId="0" pivotButton="0" quotePrefix="0" xfId="0"/>
    <xf numFmtId="9" fontId="14" fillId="0" borderId="0" pivotButton="0" quotePrefix="0" xfId="0"/>
    <xf numFmtId="166" fontId="13" fillId="0" borderId="3" pivotButton="0" quotePrefix="0" xfId="1"/>
    <xf numFmtId="166" fontId="11" fillId="0" borderId="0" pivotButton="0" quotePrefix="1" xfId="1"/>
    <xf numFmtId="166" fontId="14" fillId="0" borderId="0" pivotButton="0" quotePrefix="0" xfId="1"/>
    <xf numFmtId="166" fontId="12" fillId="0" borderId="3" pivotButton="0" quotePrefix="0" xfId="1"/>
    <xf numFmtId="166" fontId="11" fillId="0" borderId="0" pivotButton="0" quotePrefix="0" xfId="0"/>
    <xf numFmtId="167" fontId="17" fillId="0" borderId="0" applyAlignment="1" pivotButton="0" quotePrefix="0" xfId="1">
      <alignment horizontal="left" indent="1"/>
    </xf>
    <xf numFmtId="0" fontId="11" fillId="0" borderId="0" pivotButton="0" quotePrefix="0" xfId="0"/>
    <xf numFmtId="167" fontId="12" fillId="0" borderId="3" pivotButton="0" quotePrefix="0" xfId="1"/>
    <xf numFmtId="167" fontId="11" fillId="12" borderId="0" applyAlignment="1" pivotButton="0" quotePrefix="1" xfId="1">
      <alignment horizontal="left"/>
    </xf>
    <xf numFmtId="166" fontId="11" fillId="12" borderId="0" pivotButton="0" quotePrefix="0" xfId="0"/>
    <xf numFmtId="167" fontId="12" fillId="0" borderId="3" applyAlignment="1" pivotButton="0" quotePrefix="0" xfId="1">
      <alignment horizontal="center" vertical="center"/>
    </xf>
    <xf numFmtId="166" fontId="9" fillId="9" borderId="5" pivotButton="0" quotePrefix="0" xfId="0"/>
    <xf numFmtId="0" fontId="9" fillId="9" borderId="6" pivotButton="0" quotePrefix="0" xfId="0"/>
    <xf numFmtId="0" fontId="18" fillId="0" borderId="0" pivotButton="0" quotePrefix="0" xfId="0"/>
    <xf numFmtId="9" fontId="14" fillId="0" borderId="3" pivotButton="0" quotePrefix="0" xfId="2"/>
    <xf numFmtId="9" fontId="12" fillId="0" borderId="0" pivotButton="0" quotePrefix="0" xfId="2"/>
    <xf numFmtId="9" fontId="12" fillId="0" borderId="0" applyAlignment="1" pivotButton="0" quotePrefix="0" xfId="2">
      <alignment horizontal="center" vertical="center"/>
    </xf>
    <xf numFmtId="9" fontId="11" fillId="0" borderId="0" pivotButton="0" quotePrefix="0" xfId="2"/>
    <xf numFmtId="9" fontId="11" fillId="0" borderId="0" applyAlignment="1" pivotButton="0" quotePrefix="0" xfId="2">
      <alignment horizontal="center" vertical="center"/>
    </xf>
    <xf numFmtId="9" fontId="16" fillId="0" borderId="0" pivotButton="0" quotePrefix="0" xfId="2"/>
    <xf numFmtId="9" fontId="16" fillId="0" borderId="0" applyAlignment="1" pivotButton="0" quotePrefix="0" xfId="2">
      <alignment horizontal="center" vertical="center"/>
    </xf>
    <xf numFmtId="165" fontId="0" fillId="0" borderId="0" applyAlignment="1" pivotButton="0" quotePrefix="0" xfId="0">
      <alignment horizontal="center"/>
    </xf>
    <xf numFmtId="0" fontId="21" fillId="14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indent="2"/>
    </xf>
    <xf numFmtId="166" fontId="19" fillId="13" borderId="0" applyAlignment="1" pivotButton="0" quotePrefix="0" xfId="0">
      <alignment horizontal="center" vertical="center"/>
    </xf>
    <xf numFmtId="0" fontId="19" fillId="13" borderId="0" applyAlignment="1" pivotButton="0" quotePrefix="0" xfId="0">
      <alignment horizontal="center" vertical="center"/>
    </xf>
    <xf numFmtId="0" fontId="19" fillId="13" borderId="0" applyAlignment="1" pivotButton="0" quotePrefix="0" xfId="0">
      <alignment horizontal="left" vertical="center"/>
    </xf>
    <xf numFmtId="9" fontId="22" fillId="15" borderId="7" pivotButton="0" quotePrefix="0" xfId="3"/>
    <xf numFmtId="0" fontId="23" fillId="4" borderId="1" pivotButton="0" quotePrefix="0" xfId="0"/>
    <xf numFmtId="0" fontId="6" fillId="0" borderId="0" pivotButton="0" quotePrefix="0" xfId="0"/>
    <xf numFmtId="0" fontId="25" fillId="16" borderId="8" applyAlignment="1" pivotButton="0" quotePrefix="0" xfId="0">
      <alignment horizontal="center" vertical="center"/>
    </xf>
    <xf numFmtId="0" fontId="26" fillId="17" borderId="8" applyAlignment="1" pivotButton="0" quotePrefix="0" xfId="0">
      <alignment horizontal="center" vertical="center"/>
    </xf>
    <xf numFmtId="0" fontId="27" fillId="17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3" borderId="8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  <xf numFmtId="0" fontId="1" fillId="2" borderId="8" applyAlignment="1" pivotButton="0" quotePrefix="0" xfId="0">
      <alignment horizontal="center" vertical="center"/>
    </xf>
    <xf numFmtId="0" fontId="25" fillId="16" borderId="8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8" fillId="0" borderId="0" applyAlignment="1" pivotButton="0" quotePrefix="0" xfId="0">
      <alignment horizontal="left" vertical="center"/>
    </xf>
  </cellXfs>
  <cellStyles count="4">
    <cellStyle name="Normale" xfId="0" builtinId="0"/>
    <cellStyle name="Migliaia" xfId="1" builtinId="3"/>
    <cellStyle name="Percentuale" xfId="2" builtinId="5"/>
    <cellStyle name="Nota" xfId="3" builtinId="1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X207"/>
  <sheetViews>
    <sheetView showGridLines="0" tabSelected="1" topLeftCell="A48" zoomScale="125" workbookViewId="0">
      <selection activeCell="E68" sqref="E68"/>
    </sheetView>
  </sheetViews>
  <sheetFormatPr baseColWidth="10" defaultColWidth="8.83203125" defaultRowHeight="15"/>
  <cols>
    <col width="2" customWidth="1" style="86" min="1" max="1"/>
    <col width="35" customWidth="1" style="86" min="2" max="2"/>
    <col width="46.83203125" bestFit="1" customWidth="1" style="86" min="3" max="3"/>
    <col width="9.33203125" bestFit="1" customWidth="1" style="86" min="4" max="4"/>
    <col width="13.1640625" bestFit="1" customWidth="1" style="86" min="5" max="5"/>
    <col width="9.33203125" bestFit="1" customWidth="1" style="86" min="6" max="6"/>
    <col width="12" customWidth="1" style="86" min="7" max="13"/>
    <col width="9.33203125" bestFit="1" customWidth="1" style="86" min="14" max="14"/>
  </cols>
  <sheetData>
    <row r="2" ht="21" customHeight="1" s="86">
      <c r="B2" s="83" t="inlineStr">
        <is>
          <t>ASSUMPTIONS - PARAMETRI DI INPUT</t>
        </is>
      </c>
      <c r="C2" s="81" t="n"/>
      <c r="D2" s="81" t="n"/>
      <c r="E2" s="81" t="n"/>
      <c r="F2" s="81" t="n"/>
      <c r="G2" s="81" t="n"/>
      <c r="H2" s="81" t="n"/>
      <c r="I2" s="81" t="n"/>
      <c r="J2" s="81" t="n"/>
      <c r="K2" s="81" t="n"/>
      <c r="L2" s="81" t="n"/>
      <c r="M2" s="81" t="n"/>
      <c r="N2" s="82" t="n"/>
    </row>
    <row r="5" ht="16" customHeight="1" s="86">
      <c r="B5" s="80" t="inlineStr">
        <is>
          <t>1.1 Parametri Macro e Tassi di Mercato</t>
        </is>
      </c>
      <c r="C5" s="81" t="n"/>
      <c r="D5" s="81" t="n"/>
      <c r="E5" s="81" t="n"/>
      <c r="F5" s="81" t="n"/>
      <c r="G5" s="81" t="n"/>
      <c r="H5" s="81" t="n"/>
      <c r="I5" s="81" t="n"/>
      <c r="J5" s="81" t="n"/>
      <c r="K5" s="81" t="n"/>
      <c r="L5" s="81" t="n"/>
      <c r="M5" s="81" t="n"/>
      <c r="N5" s="82" t="n"/>
    </row>
    <row r="7">
      <c r="B7" s="2" t="inlineStr">
        <is>
          <t>Parametro</t>
        </is>
      </c>
      <c r="C7" s="2" t="inlineStr">
        <is>
          <t>Descrizione</t>
        </is>
      </c>
      <c r="D7" s="2" t="inlineStr">
        <is>
          <t>Y1</t>
        </is>
      </c>
      <c r="E7" s="2" t="inlineStr">
        <is>
          <t>Y2</t>
        </is>
      </c>
      <c r="F7" s="2" t="inlineStr">
        <is>
          <t>Y3</t>
        </is>
      </c>
      <c r="G7" s="2" t="inlineStr">
        <is>
          <t>Y4</t>
        </is>
      </c>
      <c r="H7" s="2" t="inlineStr">
        <is>
          <t>Y5</t>
        </is>
      </c>
      <c r="I7" s="2" t="inlineStr">
        <is>
          <t>Y6</t>
        </is>
      </c>
      <c r="J7" s="2" t="inlineStr">
        <is>
          <t>Y7</t>
        </is>
      </c>
      <c r="K7" s="2" t="inlineStr">
        <is>
          <t>Y8</t>
        </is>
      </c>
      <c r="L7" s="2" t="inlineStr">
        <is>
          <t>Y9</t>
        </is>
      </c>
      <c r="M7" s="2" t="inlineStr">
        <is>
          <t>Y10</t>
        </is>
      </c>
    </row>
    <row r="8">
      <c r="B8" s="1" t="inlineStr">
        <is>
          <t>Euribor 3M</t>
        </is>
      </c>
      <c r="C8" s="1" t="inlineStr">
        <is>
          <t>Base per pricing prodotti credito a tasso variabile</t>
        </is>
      </c>
      <c r="D8" s="3" t="n">
        <v>0.0325</v>
      </c>
      <c r="E8" s="3" t="n">
        <v>0.035</v>
      </c>
      <c r="F8" s="3" t="n">
        <v>0.0375</v>
      </c>
      <c r="G8" s="3" t="n">
        <v>0.0375</v>
      </c>
      <c r="H8" s="3" t="n">
        <v>0.0375</v>
      </c>
      <c r="I8" s="3" t="n">
        <v>0.0375</v>
      </c>
      <c r="J8" s="3" t="n">
        <v>0.0375</v>
      </c>
      <c r="K8" s="3" t="n">
        <v>0.0375</v>
      </c>
      <c r="L8" s="3" t="n">
        <v>0.0375</v>
      </c>
      <c r="M8" s="3" t="n">
        <v>0.0375</v>
      </c>
    </row>
    <row r="11" ht="16" customHeight="1" s="86">
      <c r="B11" s="80" t="inlineStr">
        <is>
          <t>1.2 Bilancio di Partenza (Anno 0)</t>
        </is>
      </c>
      <c r="C11" s="81" t="n"/>
      <c r="D11" s="81" t="n"/>
      <c r="E11" s="81" t="n"/>
      <c r="F11" s="81" t="n"/>
      <c r="G11" s="81" t="n"/>
      <c r="H11" s="81" t="n"/>
      <c r="I11" s="81" t="n"/>
      <c r="J11" s="81" t="n"/>
      <c r="K11" s="81" t="n"/>
      <c r="L11" s="81" t="n"/>
      <c r="M11" s="81" t="n"/>
      <c r="N11" s="82" t="n"/>
    </row>
    <row r="13">
      <c r="B13" s="2" t="inlineStr">
        <is>
          <t>Parametro</t>
        </is>
      </c>
      <c r="C13" s="2" t="inlineStr">
        <is>
          <t>Descrizione</t>
        </is>
      </c>
      <c r="D13" s="2" t="inlineStr">
        <is>
          <t>Valore</t>
        </is>
      </c>
    </row>
    <row r="14">
      <c r="B14" s="1" t="inlineStr">
        <is>
          <t>Cash (Anno 0)</t>
        </is>
      </c>
      <c r="C14" s="1" t="inlineStr">
        <is>
          <t>Cassa iniziale per calcolo cash &amp; central banks</t>
        </is>
      </c>
      <c r="D14" s="4" t="n">
        <v>200</v>
      </c>
    </row>
    <row r="15">
      <c r="B15" s="1" t="inlineStr">
        <is>
          <t>Stock Crediti RE (Anno 0)</t>
        </is>
      </c>
      <c r="C15" s="1" t="inlineStr">
        <is>
          <t>Stock iniziale crediti RE per roll-forward</t>
        </is>
      </c>
      <c r="D15" s="4" t="n">
        <v>0</v>
      </c>
    </row>
    <row r="16">
      <c r="B16" s="1" t="inlineStr">
        <is>
          <t>Stock Crediti SME (Anno 0)</t>
        </is>
      </c>
      <c r="C16" s="1" t="inlineStr">
        <is>
          <t>Stock iniziale crediti SME per roll-forward</t>
        </is>
      </c>
      <c r="D16" s="4" t="n">
        <v>0</v>
      </c>
    </row>
    <row r="17">
      <c r="B17" s="1" t="inlineStr">
        <is>
          <t>Stock Crediti PG (Anno 0)</t>
        </is>
      </c>
      <c r="C17" s="1" t="inlineStr">
        <is>
          <t>Stock iniziale crediti PG per roll-forward</t>
        </is>
      </c>
      <c r="D17" s="4" t="n">
        <v>0</v>
      </c>
    </row>
    <row r="18">
      <c r="B18" s="1" t="inlineStr">
        <is>
          <t>Stock Titoli (Anno 0)</t>
        </is>
      </c>
      <c r="C18" s="1" t="inlineStr">
        <is>
          <t>Stock iniziale titoli per calcolo interessi treasury</t>
        </is>
      </c>
      <c r="D18" s="4" t="n">
        <v>0</v>
      </c>
    </row>
    <row r="19">
      <c r="B19" s="1" t="inlineStr">
        <is>
          <t>Stock Depositi (Anno 0)</t>
        </is>
      </c>
      <c r="C19" s="1" t="inlineStr">
        <is>
          <t>Stock iniziale depositi per calcolo interessi passivi</t>
        </is>
      </c>
      <c r="D19" s="4" t="n">
        <v>0</v>
      </c>
    </row>
    <row r="20">
      <c r="B20" s="1" t="inlineStr">
        <is>
          <t>Patrimonio Netto (Anno 0)</t>
        </is>
      </c>
      <c r="C20" s="1" t="inlineStr">
        <is>
          <t>Base equity per calcolo CET1 e dividendi</t>
        </is>
      </c>
      <c r="D20" s="4" t="n">
        <v>200</v>
      </c>
    </row>
    <row r="21">
      <c r="B21" s="1" t="inlineStr">
        <is>
          <t>Ricavi Totali (Anno 0)</t>
        </is>
      </c>
      <c r="C21" s="1" t="inlineStr">
        <is>
          <t>Base per calcolo RWA operativi anno 1</t>
        </is>
      </c>
      <c r="D21" s="4" t="n">
        <v>0</v>
      </c>
    </row>
    <row r="24" ht="16" customHeight="1" s="86">
      <c r="B24" s="80" t="inlineStr">
        <is>
          <t>1.3 Parametri di Rischio e Capitale</t>
        </is>
      </c>
      <c r="C24" s="81" t="n"/>
      <c r="D24" s="81" t="n"/>
      <c r="E24" s="81" t="n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2" t="n"/>
    </row>
    <row r="26">
      <c r="B26" s="2" t="inlineStr">
        <is>
          <t>Parametro</t>
        </is>
      </c>
      <c r="C26" s="2" t="inlineStr">
        <is>
          <t>Descrizione</t>
        </is>
      </c>
      <c r="D26" s="2" t="inlineStr">
        <is>
          <t>Valore</t>
        </is>
      </c>
    </row>
    <row r="27">
      <c r="B27" s="1" t="inlineStr">
        <is>
          <t>Pillar 1 Requirement (CET1)</t>
        </is>
      </c>
      <c r="C27" s="1" t="inlineStr">
        <is>
          <t>Requisito minimo di capitale CET1</t>
        </is>
      </c>
      <c r="D27" s="3" t="n">
        <v>0.045</v>
      </c>
    </row>
    <row r="28">
      <c r="B28" s="1" t="inlineStr">
        <is>
          <t>Pillar 2 Requirement (P2R)</t>
        </is>
      </c>
      <c r="C28" s="1" t="inlineStr">
        <is>
          <t>Requisito aggiuntivo specifico per la banca</t>
        </is>
      </c>
      <c r="D28" s="3" t="n">
        <v>0.02</v>
      </c>
    </row>
    <row r="29">
      <c r="B29" s="1" t="inlineStr">
        <is>
          <t>Capital Conservation Buffer</t>
        </is>
      </c>
      <c r="C29" s="1" t="inlineStr">
        <is>
          <t>Buffer di conservazione del capitale</t>
        </is>
      </c>
      <c r="D29" s="3" t="n">
        <v>0.025</v>
      </c>
    </row>
    <row r="30">
      <c r="B30" s="1" t="inlineStr">
        <is>
          <t>Counter-cyclical Buffer</t>
        </is>
      </c>
      <c r="C30" s="1" t="inlineStr">
        <is>
          <t>Buffer anticiclico macroprudenziale</t>
        </is>
      </c>
      <c r="D30" s="3" t="n">
        <v>0.005</v>
      </c>
    </row>
    <row r="31">
      <c r="B31" s="1" t="inlineStr">
        <is>
          <t>RWA Operativi (% Ricavi Y-1)</t>
        </is>
      </c>
      <c r="C31" s="1" t="inlineStr">
        <is>
          <t>Moltiplicatore per calcolare il rischio operativo</t>
        </is>
      </c>
      <c r="D31" s="3" t="n">
        <v>0.15</v>
      </c>
    </row>
    <row r="32">
      <c r="B32" s="1" t="inlineStr">
        <is>
          <t>RWA Mercato (% Portafoglio)</t>
        </is>
      </c>
      <c r="C32" s="1" t="inlineStr">
        <is>
          <t>Ponderazione media del rischio di mercato</t>
        </is>
      </c>
      <c r="D32" s="3" t="n">
        <v>0.1</v>
      </c>
    </row>
    <row r="33">
      <c r="B33" s="1" t="inlineStr">
        <is>
          <t>Deducations da CET1 (% Equity)</t>
        </is>
      </c>
      <c r="C33" s="1" t="inlineStr">
        <is>
          <t>Percentuale di deduzioni dal CET1</t>
        </is>
      </c>
      <c r="D33" s="3" t="n">
        <v>0.01</v>
      </c>
    </row>
    <row r="36" ht="16" customHeight="1" s="86">
      <c r="B36" s="80" t="inlineStr">
        <is>
          <t>1.4 Costi Generali, Dividendi e Tasse</t>
        </is>
      </c>
      <c r="C36" s="81" t="n"/>
      <c r="D36" s="81" t="n"/>
      <c r="E36" s="81" t="n"/>
      <c r="F36" s="81" t="n"/>
      <c r="G36" s="81" t="n"/>
      <c r="H36" s="81" t="n"/>
      <c r="I36" s="81" t="n"/>
      <c r="J36" s="81" t="n"/>
      <c r="K36" s="81" t="n"/>
      <c r="L36" s="81" t="n"/>
      <c r="M36" s="81" t="n"/>
      <c r="N36" s="82" t="n"/>
    </row>
    <row r="38">
      <c r="B38" s="2" t="inlineStr">
        <is>
          <t>Parametro</t>
        </is>
      </c>
      <c r="C38" s="2" t="inlineStr">
        <is>
          <t>Descrizione</t>
        </is>
      </c>
      <c r="D38" s="2" t="inlineStr">
        <is>
          <t>Y1</t>
        </is>
      </c>
      <c r="E38" s="2" t="inlineStr">
        <is>
          <t>Y2</t>
        </is>
      </c>
      <c r="F38" s="2" t="inlineStr">
        <is>
          <t>Y3</t>
        </is>
      </c>
      <c r="G38" s="2" t="inlineStr">
        <is>
          <t>Y4</t>
        </is>
      </c>
      <c r="H38" s="2" t="inlineStr">
        <is>
          <t>Y5</t>
        </is>
      </c>
      <c r="I38" s="2">
        <f>I7</f>
        <v/>
      </c>
      <c r="J38" s="2">
        <f>J7</f>
        <v/>
      </c>
      <c r="K38" s="2">
        <f>K7</f>
        <v/>
      </c>
      <c r="L38" s="2">
        <f>L7</f>
        <v/>
      </c>
      <c r="M38" s="2">
        <f>M7</f>
        <v/>
      </c>
    </row>
    <row r="39">
      <c r="B39" s="1" t="inlineStr">
        <is>
          <t>Spese di Marketing</t>
        </is>
      </c>
      <c r="C39" s="1" t="inlineStr">
        <is>
          <t>Costo assoluto per marketing e comunicazione</t>
        </is>
      </c>
      <c r="D39" s="5" t="n">
        <v>2</v>
      </c>
      <c r="E39" s="5" t="n">
        <v>2.2</v>
      </c>
      <c r="F39" s="5" t="n">
        <v>2.5</v>
      </c>
      <c r="G39" s="5" t="n">
        <v>2.8</v>
      </c>
      <c r="H39" s="5" t="n">
        <v>2.8</v>
      </c>
      <c r="I39" s="5" t="n">
        <v>2.8</v>
      </c>
      <c r="J39" s="5" t="n">
        <v>2.8</v>
      </c>
      <c r="K39" s="5" t="n">
        <v>2.8</v>
      </c>
      <c r="L39" s="5" t="n">
        <v>2.8</v>
      </c>
      <c r="M39" s="5" t="n">
        <v>2.8</v>
      </c>
    </row>
    <row r="40">
      <c r="B40" s="1" t="inlineStr">
        <is>
          <t>Consulenze e Spese Legali</t>
        </is>
      </c>
      <c r="C40" s="1" t="inlineStr">
        <is>
          <t>Costi per consulenti esterni, legali e revisori</t>
        </is>
      </c>
      <c r="D40" s="5" t="n">
        <v>2</v>
      </c>
      <c r="E40" s="5" t="n">
        <v>2.1</v>
      </c>
      <c r="F40" s="5" t="n">
        <v>2.1</v>
      </c>
      <c r="G40" s="5" t="n">
        <v>2.2</v>
      </c>
      <c r="H40" s="5" t="n">
        <v>2.2</v>
      </c>
      <c r="I40" s="5" t="n">
        <v>2.2</v>
      </c>
      <c r="J40" s="5" t="n">
        <v>2.2</v>
      </c>
      <c r="K40" s="5" t="n">
        <v>2.2</v>
      </c>
      <c r="L40" s="5" t="n">
        <v>2.2</v>
      </c>
      <c r="M40" s="5" t="n">
        <v>2.2</v>
      </c>
    </row>
    <row r="41">
      <c r="B41" s="1" t="inlineStr">
        <is>
          <t>Costi Immobiliari</t>
        </is>
      </c>
      <c r="C41" s="1" t="inlineStr">
        <is>
          <t>Costi per affitti, utenze e manutenzione</t>
        </is>
      </c>
      <c r="D41" s="5" t="n">
        <v>3</v>
      </c>
      <c r="E41" s="5" t="n">
        <v>3</v>
      </c>
      <c r="F41" s="5" t="n">
        <v>3.1</v>
      </c>
      <c r="G41" s="5" t="n">
        <v>3.1</v>
      </c>
      <c r="H41" s="5" t="n">
        <v>3.1</v>
      </c>
      <c r="I41" s="5" t="n">
        <v>3.1</v>
      </c>
      <c r="J41" s="5" t="n">
        <v>3.1</v>
      </c>
      <c r="K41" s="5" t="n">
        <v>3.1</v>
      </c>
      <c r="L41" s="5" t="n">
        <v>3.1</v>
      </c>
      <c r="M41" s="5" t="n">
        <v>3.1</v>
      </c>
    </row>
    <row r="42">
      <c r="B42" s="1" t="inlineStr">
        <is>
          <t>Spese Generali Amministrative</t>
        </is>
      </c>
      <c r="C42" s="1" t="inlineStr">
        <is>
          <t>Altre spese di funzionamento</t>
        </is>
      </c>
      <c r="D42" s="5" t="n">
        <v>1.5</v>
      </c>
      <c r="E42" s="5" t="n">
        <v>1.5</v>
      </c>
      <c r="F42" s="5" t="n">
        <v>1.6</v>
      </c>
      <c r="G42" s="5" t="n">
        <v>1.6</v>
      </c>
      <c r="H42" s="5" t="n">
        <v>1.6</v>
      </c>
      <c r="I42" s="5" t="n">
        <v>1.6</v>
      </c>
      <c r="J42" s="5" t="n">
        <v>1.6</v>
      </c>
      <c r="K42" s="5" t="n">
        <v>1.6</v>
      </c>
      <c r="L42" s="5" t="n">
        <v>1.6</v>
      </c>
      <c r="M42" s="5" t="n">
        <v>1.6</v>
      </c>
    </row>
    <row r="44">
      <c r="B44" s="2" t="inlineStr">
        <is>
          <t>Parametro</t>
        </is>
      </c>
      <c r="C44" s="2" t="inlineStr">
        <is>
          <t>Descrizione</t>
        </is>
      </c>
      <c r="D44" s="2" t="inlineStr">
        <is>
          <t>Valore</t>
        </is>
      </c>
    </row>
    <row r="45">
      <c r="B45" s="1" t="inlineStr">
        <is>
          <t>Contributo FITD (% Depositi)</t>
        </is>
      </c>
      <c r="C45" s="1" t="inlineStr">
        <is>
          <t>Contributo obbligatorio al Fondo Interbancario</t>
        </is>
      </c>
      <c r="D45" s="3" t="n">
        <v>0.0015</v>
      </c>
    </row>
    <row r="46">
      <c r="B46" s="1" t="inlineStr">
        <is>
          <t>Aliquota Fiscale</t>
        </is>
      </c>
      <c r="C46" s="1" t="inlineStr">
        <is>
          <t>Aliquota fiscale media applicabile</t>
        </is>
      </c>
      <c r="D46" s="6" t="n">
        <v>0.28</v>
      </c>
    </row>
    <row r="48">
      <c r="B48" s="2" t="inlineStr">
        <is>
          <t>Parametro</t>
        </is>
      </c>
      <c r="C48" s="2" t="inlineStr">
        <is>
          <t>Descrizione</t>
        </is>
      </c>
      <c r="D48" s="2" t="inlineStr">
        <is>
          <t>Y1</t>
        </is>
      </c>
      <c r="E48" s="2" t="inlineStr">
        <is>
          <t>Y2</t>
        </is>
      </c>
      <c r="F48" s="2" t="inlineStr">
        <is>
          <t>Y3</t>
        </is>
      </c>
      <c r="G48" s="2" t="inlineStr">
        <is>
          <t>Y4</t>
        </is>
      </c>
      <c r="H48" s="2" t="inlineStr">
        <is>
          <t>Y5</t>
        </is>
      </c>
      <c r="I48" s="2">
        <f>I38</f>
        <v/>
      </c>
      <c r="J48" s="2">
        <f>J38</f>
        <v/>
      </c>
      <c r="K48" s="2">
        <f>K38</f>
        <v/>
      </c>
      <c r="L48" s="2">
        <f>L38</f>
        <v/>
      </c>
      <c r="M48" s="2">
        <f>M38</f>
        <v/>
      </c>
    </row>
    <row r="49">
      <c r="B49" s="1" t="inlineStr">
        <is>
          <t>Dividend Payout</t>
        </is>
      </c>
      <c r="C49" s="1" t="inlineStr">
        <is>
          <t>Percentuale di utile netto distribuita come dividendi</t>
        </is>
      </c>
      <c r="D49" s="6" t="n">
        <v>0.3</v>
      </c>
      <c r="E49" s="6" t="n">
        <v>0.3</v>
      </c>
      <c r="F49" s="6" t="n">
        <v>0.35</v>
      </c>
      <c r="G49" s="6" t="n">
        <v>0.35</v>
      </c>
      <c r="H49" s="6" t="n">
        <v>0.4</v>
      </c>
      <c r="I49" s="6" t="n">
        <v>0.4</v>
      </c>
      <c r="J49" s="6" t="n">
        <v>0.4</v>
      </c>
      <c r="K49" s="6" t="n">
        <v>0.4</v>
      </c>
      <c r="L49" s="6" t="n">
        <v>0.4</v>
      </c>
      <c r="M49" s="6" t="n">
        <v>0.4</v>
      </c>
    </row>
    <row r="52" ht="16" customHeight="1" s="86">
      <c r="B52" s="80" t="inlineStr">
        <is>
          <t>1.5 Erogazioni Crediti</t>
        </is>
      </c>
      <c r="C52" s="81" t="n"/>
      <c r="D52" s="81" t="n"/>
      <c r="E52" s="81" t="n"/>
      <c r="F52" s="81" t="n"/>
      <c r="G52" s="81" t="n"/>
      <c r="H52" s="81" t="n"/>
      <c r="I52" s="81" t="n"/>
      <c r="J52" s="81" t="n"/>
      <c r="K52" s="81" t="n"/>
      <c r="L52" s="81" t="n"/>
      <c r="M52" s="81" t="n"/>
      <c r="N52" s="82" t="n"/>
    </row>
    <row r="54">
      <c r="B54" s="2" t="inlineStr">
        <is>
          <t>Parametro</t>
        </is>
      </c>
      <c r="C54" s="2" t="inlineStr">
        <is>
          <t>Descrizione</t>
        </is>
      </c>
      <c r="D54" s="2" t="n">
        <v>1</v>
      </c>
      <c r="E54" s="2">
        <f>D54+1</f>
        <v/>
      </c>
      <c r="F54" s="2">
        <f>E54+1</f>
        <v/>
      </c>
      <c r="G54" s="2">
        <f>F54+1</f>
        <v/>
      </c>
      <c r="H54" s="2">
        <f>G54+1</f>
        <v/>
      </c>
      <c r="I54" s="2">
        <f>H54+1</f>
        <v/>
      </c>
      <c r="J54" s="2">
        <f>I54+1</f>
        <v/>
      </c>
      <c r="K54" s="2">
        <f>J54+1</f>
        <v/>
      </c>
      <c r="L54" s="2">
        <f>K54+1</f>
        <v/>
      </c>
      <c r="M54" s="2">
        <f>L54+1</f>
        <v/>
      </c>
    </row>
    <row r="55">
      <c r="B55" s="1" t="inlineStr">
        <is>
          <t>Nuove Erogazioni RE, TU, PG (€ mln)</t>
        </is>
      </c>
      <c r="C55" s="1" t="inlineStr">
        <is>
          <t>Volumi di nuovi finanziamenti</t>
        </is>
      </c>
      <c r="D55" s="4" t="n">
        <v>100</v>
      </c>
      <c r="E55" s="4" t="n">
        <v>0</v>
      </c>
      <c r="F55" s="4" t="n">
        <v>100</v>
      </c>
      <c r="G55" s="4" t="n">
        <v>100</v>
      </c>
      <c r="H55" s="4" t="n">
        <v>100</v>
      </c>
      <c r="I55" s="4" t="n">
        <v>100</v>
      </c>
      <c r="J55" s="4" t="n">
        <v>100</v>
      </c>
      <c r="K55" s="4" t="n">
        <v>100</v>
      </c>
      <c r="L55" s="4" t="n">
        <v>100</v>
      </c>
      <c r="M55" s="4" t="n">
        <v>100</v>
      </c>
    </row>
    <row r="57">
      <c r="B57" s="74" t="inlineStr">
        <is>
          <t>Trimestre</t>
        </is>
      </c>
      <c r="C57" s="2" t="inlineStr">
        <is>
          <t>Descrizione</t>
        </is>
      </c>
      <c r="D57" s="74" t="n">
        <v>1</v>
      </c>
      <c r="E57" s="2" t="n">
        <v>2</v>
      </c>
      <c r="F57" s="2" t="n">
        <v>3</v>
      </c>
      <c r="G57" s="2" t="n">
        <v>4</v>
      </c>
    </row>
    <row r="58">
      <c r="B58" s="1" t="inlineStr">
        <is>
          <t>Allocazione sui trimestri delle erogazioni</t>
        </is>
      </c>
      <c r="C58" s="1" t="inlineStr">
        <is>
          <t>..</t>
        </is>
      </c>
      <c r="D58" s="73" t="n">
        <v>0.25</v>
      </c>
      <c r="E58" s="73" t="n">
        <v>0.25</v>
      </c>
      <c r="F58" s="73" t="n">
        <v>0.25</v>
      </c>
      <c r="G58" s="73" t="n">
        <v>0.25</v>
      </c>
    </row>
    <row r="60" ht="16" customHeight="1" s="86">
      <c r="B60" s="80" t="inlineStr">
        <is>
          <t>1.6 Parametri Specifici per Prodotto di Credito</t>
        </is>
      </c>
      <c r="C60" s="81" t="n"/>
      <c r="D60" s="81" t="n"/>
      <c r="E60" s="81" t="n"/>
      <c r="F60" s="81" t="n"/>
      <c r="G60" s="81" t="n"/>
      <c r="H60" s="81" t="n"/>
      <c r="I60" s="81" t="n"/>
      <c r="J60" s="81" t="n"/>
      <c r="K60" s="81" t="n"/>
      <c r="L60" s="81" t="n"/>
      <c r="M60" s="81" t="n"/>
      <c r="N60" s="82" t="n"/>
    </row>
    <row r="62" ht="16" customHeight="1" s="86"/>
    <row r="63">
      <c r="B63" s="2" t="inlineStr">
        <is>
          <t>Parametro</t>
        </is>
      </c>
      <c r="C63" s="2" t="inlineStr">
        <is>
          <t>Descrizione</t>
        </is>
      </c>
      <c r="D63" s="2" t="n">
        <v>1</v>
      </c>
      <c r="E63" s="2">
        <f>D63+1</f>
        <v/>
      </c>
      <c r="F63" s="2">
        <f>E63+1</f>
        <v/>
      </c>
      <c r="G63" s="2">
        <f>F63+1</f>
        <v/>
      </c>
      <c r="H63" s="2">
        <f>G63+1</f>
        <v/>
      </c>
      <c r="I63" s="2">
        <f>H63+1</f>
        <v/>
      </c>
      <c r="J63" s="2">
        <f>I63+1</f>
        <v/>
      </c>
      <c r="K63" s="2">
        <f>J63+1</f>
        <v/>
      </c>
      <c r="L63" s="2">
        <f>K63+1</f>
        <v/>
      </c>
      <c r="M63" s="2">
        <f>L63+1</f>
        <v/>
      </c>
      <c r="N63" s="2">
        <f>M63+1</f>
        <v/>
      </c>
      <c r="O63" s="2">
        <f>N63+1</f>
        <v/>
      </c>
      <c r="P63" s="2">
        <f>O63+1</f>
        <v/>
      </c>
      <c r="Q63" s="2">
        <f>P63+1</f>
        <v/>
      </c>
      <c r="R63" s="2">
        <f>Q63+1</f>
        <v/>
      </c>
      <c r="S63" s="2">
        <f>R63+1</f>
        <v/>
      </c>
      <c r="T63" s="2">
        <f>S63+1</f>
        <v/>
      </c>
      <c r="U63" s="2">
        <f>T63+1</f>
        <v/>
      </c>
      <c r="V63" s="2">
        <f>U63+1</f>
        <v/>
      </c>
      <c r="W63" s="2">
        <f>V63+1</f>
        <v/>
      </c>
    </row>
    <row r="64">
      <c r="B64" s="1" t="inlineStr">
        <is>
          <t>Nome Prodotto</t>
        </is>
      </c>
      <c r="C64" s="1" t="inlineStr">
        <is>
          <t>Nome identificativo del prodotto</t>
        </is>
      </c>
      <c r="D64" s="7" t="inlineStr">
        <is>
          <t>abc</t>
        </is>
      </c>
      <c r="E64" s="7" t="inlineStr">
        <is>
          <t>abc</t>
        </is>
      </c>
      <c r="F64" s="7" t="inlineStr">
        <is>
          <t>abc</t>
        </is>
      </c>
      <c r="G64" s="7" t="inlineStr">
        <is>
          <t>abc</t>
        </is>
      </c>
      <c r="H64" s="7" t="inlineStr">
        <is>
          <t>abc</t>
        </is>
      </c>
      <c r="I64" s="7" t="inlineStr">
        <is>
          <t>abc</t>
        </is>
      </c>
      <c r="J64" s="7" t="inlineStr">
        <is>
          <t>abc</t>
        </is>
      </c>
      <c r="K64" s="7" t="inlineStr">
        <is>
          <t>abc</t>
        </is>
      </c>
      <c r="L64" s="7" t="inlineStr">
        <is>
          <t>abc</t>
        </is>
      </c>
      <c r="M64" s="7" t="inlineStr">
        <is>
          <t>abc</t>
        </is>
      </c>
      <c r="N64" s="7" t="inlineStr">
        <is>
          <t>abc</t>
        </is>
      </c>
      <c r="O64" s="7" t="inlineStr">
        <is>
          <t>abc</t>
        </is>
      </c>
      <c r="P64" s="7" t="inlineStr">
        <is>
          <t>abc</t>
        </is>
      </c>
      <c r="Q64" s="7" t="inlineStr">
        <is>
          <t>abc</t>
        </is>
      </c>
      <c r="R64" s="7" t="inlineStr">
        <is>
          <t>abc</t>
        </is>
      </c>
      <c r="S64" s="7" t="inlineStr">
        <is>
          <t>abc</t>
        </is>
      </c>
      <c r="T64" s="7" t="inlineStr">
        <is>
          <t>abc</t>
        </is>
      </c>
      <c r="U64" s="7" t="inlineStr">
        <is>
          <t>abc</t>
        </is>
      </c>
      <c r="V64" s="7" t="inlineStr">
        <is>
          <t>abc</t>
        </is>
      </c>
      <c r="W64" s="7" t="inlineStr">
        <is>
          <t>abc</t>
        </is>
      </c>
    </row>
    <row r="65">
      <c r="B65" s="1" t="inlineStr">
        <is>
          <t>Divisione</t>
        </is>
      </c>
      <c r="C65" s="1" t="inlineStr">
        <is>
          <t>Nome della divisione a cui appartiene il prodotto (re, tu, pg)</t>
        </is>
      </c>
      <c r="D65" s="7" t="inlineStr">
        <is>
          <t>re</t>
        </is>
      </c>
      <c r="E65" s="7" t="inlineStr">
        <is>
          <t>re</t>
        </is>
      </c>
      <c r="F65" s="7" t="inlineStr">
        <is>
          <t>re</t>
        </is>
      </c>
      <c r="G65" s="7" t="inlineStr">
        <is>
          <t>re</t>
        </is>
      </c>
      <c r="H65" s="7" t="inlineStr">
        <is>
          <t>re</t>
        </is>
      </c>
      <c r="I65" s="7" t="inlineStr">
        <is>
          <t>re</t>
        </is>
      </c>
      <c r="J65" s="7" t="inlineStr">
        <is>
          <t>tu</t>
        </is>
      </c>
      <c r="K65" s="7" t="inlineStr">
        <is>
          <t>tu</t>
        </is>
      </c>
      <c r="L65" s="7" t="inlineStr">
        <is>
          <t>tu</t>
        </is>
      </c>
      <c r="M65" s="7" t="inlineStr">
        <is>
          <t>tu</t>
        </is>
      </c>
      <c r="N65" s="7" t="inlineStr">
        <is>
          <t>tu</t>
        </is>
      </c>
      <c r="O65" s="7" t="inlineStr">
        <is>
          <t>tu</t>
        </is>
      </c>
      <c r="P65" s="7" t="inlineStr">
        <is>
          <t>pg</t>
        </is>
      </c>
      <c r="Q65" s="7" t="inlineStr">
        <is>
          <t>pg</t>
        </is>
      </c>
      <c r="R65" s="7" t="inlineStr">
        <is>
          <t>pg</t>
        </is>
      </c>
      <c r="S65" s="7" t="inlineStr">
        <is>
          <t>pg</t>
        </is>
      </c>
      <c r="T65" s="7" t="inlineStr">
        <is>
          <t>pg</t>
        </is>
      </c>
      <c r="U65" s="7" t="inlineStr">
        <is>
          <t>pg</t>
        </is>
      </c>
      <c r="V65" s="7" t="inlineStr">
        <is>
          <t>pg</t>
        </is>
      </c>
      <c r="W65" s="7" t="inlineStr">
        <is>
          <t>pg</t>
        </is>
      </c>
    </row>
    <row r="66">
      <c r="B66" s="1" t="inlineStr">
        <is>
          <t>Mix Prodotti (%)</t>
        </is>
      </c>
      <c r="C66" s="1" t="inlineStr">
        <is>
          <t>% allocazione delle nuove erogazioni</t>
        </is>
      </c>
      <c r="D66" s="3" t="n">
        <v>0.005</v>
      </c>
      <c r="E66" s="3">
        <f>D66+0.5%</f>
        <v/>
      </c>
      <c r="F66" s="3">
        <f>E66+0.5%</f>
        <v/>
      </c>
      <c r="G66" s="3">
        <f>F66+0.5%</f>
        <v/>
      </c>
      <c r="H66" s="3">
        <f>G66+0.5%</f>
        <v/>
      </c>
      <c r="I66" s="3">
        <f>H66+0.5%</f>
        <v/>
      </c>
      <c r="J66" s="3">
        <f>I66+0.5%</f>
        <v/>
      </c>
      <c r="K66" s="3">
        <f>J66+0.5%</f>
        <v/>
      </c>
      <c r="L66" s="3">
        <f>K66+0.5%</f>
        <v/>
      </c>
      <c r="M66" s="3">
        <f>L66+0.5%</f>
        <v/>
      </c>
      <c r="N66" s="3">
        <f>M66+0.5%</f>
        <v/>
      </c>
      <c r="O66" s="3">
        <f>N66+0.5%</f>
        <v/>
      </c>
      <c r="P66" s="3">
        <f>O66+0.5%</f>
        <v/>
      </c>
      <c r="Q66" s="3">
        <f>P66+0.5%</f>
        <v/>
      </c>
      <c r="R66" s="3">
        <f>Q66+0.5%</f>
        <v/>
      </c>
      <c r="S66" s="3">
        <f>R66+0.5%</f>
        <v/>
      </c>
      <c r="T66" s="3">
        <f>S66+0.5%</f>
        <v/>
      </c>
      <c r="U66" s="3">
        <f>T66+0.5%</f>
        <v/>
      </c>
      <c r="V66" s="3">
        <f>U66+0.5%</f>
        <v/>
      </c>
      <c r="W66" s="3" t="n">
        <v>0.05</v>
      </c>
      <c r="X66">
        <f>IF(SUM(D66:W66)=1,"ok","ko")</f>
        <v/>
      </c>
    </row>
    <row r="67">
      <c r="B67" s="1" t="inlineStr">
        <is>
          <t>Amortizing Type</t>
        </is>
      </c>
      <c r="C67" s="1" t="inlineStr">
        <is>
          <t>Tipologia di rimborso</t>
        </is>
      </c>
      <c r="D67" s="7" t="inlineStr">
        <is>
          <t>amortizing</t>
        </is>
      </c>
      <c r="E67" s="7" t="inlineStr">
        <is>
          <t>bullet</t>
        </is>
      </c>
      <c r="F67" s="7" t="inlineStr">
        <is>
          <t>amortizing</t>
        </is>
      </c>
      <c r="G67" s="7" t="inlineStr">
        <is>
          <t>amortizing</t>
        </is>
      </c>
      <c r="H67" s="7" t="inlineStr">
        <is>
          <t>amortizing</t>
        </is>
      </c>
      <c r="I67" s="7" t="inlineStr">
        <is>
          <t>amortizing</t>
        </is>
      </c>
      <c r="J67" s="7" t="inlineStr">
        <is>
          <t>amortizing</t>
        </is>
      </c>
      <c r="K67" s="7" t="inlineStr">
        <is>
          <t>amortizing</t>
        </is>
      </c>
      <c r="L67" s="7" t="inlineStr">
        <is>
          <t>amortizing</t>
        </is>
      </c>
      <c r="M67" s="7" t="inlineStr">
        <is>
          <t>amortizing</t>
        </is>
      </c>
      <c r="N67" s="7" t="inlineStr">
        <is>
          <t>amortizing</t>
        </is>
      </c>
      <c r="O67" s="7" t="inlineStr">
        <is>
          <t>amortizing</t>
        </is>
      </c>
      <c r="P67" s="7" t="inlineStr">
        <is>
          <t>amortizing</t>
        </is>
      </c>
      <c r="Q67" s="7" t="inlineStr">
        <is>
          <t>amortizing</t>
        </is>
      </c>
      <c r="R67" s="7" t="inlineStr">
        <is>
          <t>amortizing</t>
        </is>
      </c>
      <c r="S67" s="7" t="inlineStr">
        <is>
          <t>amortizing</t>
        </is>
      </c>
      <c r="T67" s="7" t="inlineStr">
        <is>
          <t>amortizing</t>
        </is>
      </c>
      <c r="U67" s="7" t="inlineStr">
        <is>
          <t>amortizing</t>
        </is>
      </c>
      <c r="V67" s="7" t="inlineStr">
        <is>
          <t>amortizing</t>
        </is>
      </c>
      <c r="W67" s="7" t="inlineStr">
        <is>
          <t>amortizing</t>
        </is>
      </c>
    </row>
    <row r="68">
      <c r="B68" s="1" t="inlineStr">
        <is>
          <t>Loan Maturity (Trimestri)</t>
        </is>
      </c>
      <c r="C68" s="1" t="inlineStr">
        <is>
          <t>Durata contrattuale del finanziamento</t>
        </is>
      </c>
      <c r="D68" s="4" t="n">
        <v>4</v>
      </c>
      <c r="E68" s="4" t="n">
        <v>7</v>
      </c>
      <c r="F68" s="4" t="n">
        <v>7</v>
      </c>
      <c r="G68" s="4" t="n">
        <v>7</v>
      </c>
      <c r="H68" s="4" t="n">
        <v>7</v>
      </c>
      <c r="I68" s="4" t="n">
        <v>7</v>
      </c>
      <c r="J68" s="4" t="n">
        <v>7</v>
      </c>
      <c r="K68" s="4" t="n">
        <v>7</v>
      </c>
      <c r="L68" s="4" t="n">
        <v>7</v>
      </c>
      <c r="M68" s="4" t="n">
        <v>7</v>
      </c>
      <c r="N68" s="4" t="n">
        <v>7</v>
      </c>
      <c r="O68" s="4" t="n">
        <v>7</v>
      </c>
      <c r="P68" s="4" t="n">
        <v>7</v>
      </c>
      <c r="Q68" s="4" t="n">
        <v>7</v>
      </c>
      <c r="R68" s="4" t="n">
        <v>7</v>
      </c>
      <c r="S68" s="4" t="n">
        <v>7</v>
      </c>
      <c r="T68" s="4" t="n">
        <v>7</v>
      </c>
      <c r="U68" s="4" t="n">
        <v>7</v>
      </c>
      <c r="V68" s="4" t="n">
        <v>7</v>
      </c>
      <c r="W68" s="4" t="n">
        <v>7</v>
      </c>
    </row>
    <row r="69">
      <c r="B69" s="1" t="inlineStr">
        <is>
          <t>Pre-amortizing Period (Trimestri)</t>
        </is>
      </c>
      <c r="C69" s="1" t="inlineStr">
        <is>
          <t>Periodo iniziale di soli interessi (anni)</t>
        </is>
      </c>
      <c r="D69" s="4" t="n">
        <v>0</v>
      </c>
      <c r="E69" s="4" t="n">
        <v>0</v>
      </c>
      <c r="F69" s="4" t="n">
        <v>0</v>
      </c>
      <c r="G69" s="4" t="n">
        <v>1</v>
      </c>
      <c r="H69" s="4" t="n">
        <v>1</v>
      </c>
      <c r="I69" s="4" t="n">
        <v>1</v>
      </c>
      <c r="J69" s="4" t="n">
        <v>1</v>
      </c>
      <c r="K69" s="4" t="n">
        <v>1</v>
      </c>
      <c r="L69" s="4" t="n">
        <v>1</v>
      </c>
      <c r="M69" s="4" t="n">
        <v>1</v>
      </c>
      <c r="N69" s="4" t="n">
        <v>1</v>
      </c>
      <c r="O69" s="4" t="n">
        <v>1</v>
      </c>
      <c r="P69" s="4" t="n">
        <v>1</v>
      </c>
      <c r="Q69" s="4" t="n">
        <v>1</v>
      </c>
      <c r="R69" s="4" t="n">
        <v>1</v>
      </c>
      <c r="S69" s="4" t="n">
        <v>1</v>
      </c>
      <c r="T69" s="4" t="n">
        <v>1</v>
      </c>
      <c r="U69" s="4" t="n">
        <v>1</v>
      </c>
      <c r="V69" s="4" t="n">
        <v>1</v>
      </c>
      <c r="W69" s="4" t="n">
        <v>1</v>
      </c>
    </row>
    <row r="70">
      <c r="B70" s="1" t="inlineStr">
        <is>
          <t>LTV (garanzia immobiliare) %</t>
        </is>
      </c>
      <c r="C70" s="1" t="inlineStr">
        <is>
          <t>Loan-to-Value ratio per garanzie immobiliari</t>
        </is>
      </c>
      <c r="D70" s="8" t="n">
        <v>0.7</v>
      </c>
      <c r="E70" s="8" t="n">
        <v>0.65</v>
      </c>
      <c r="F70" s="8" t="n">
        <v>0.6</v>
      </c>
      <c r="G70" s="8" t="n">
        <v>0.65</v>
      </c>
      <c r="H70" s="8" t="n">
        <v>0.6</v>
      </c>
      <c r="I70" s="8" t="n">
        <v>0.6</v>
      </c>
      <c r="J70" s="8" t="n">
        <v>0.6</v>
      </c>
      <c r="K70" s="8" t="n">
        <v>0.6</v>
      </c>
      <c r="L70" s="8" t="n">
        <v>0.6</v>
      </c>
      <c r="M70" s="8" t="n">
        <v>0.6</v>
      </c>
      <c r="N70" s="8" t="n">
        <v>0.6</v>
      </c>
      <c r="O70" s="8" t="n">
        <v>0.6</v>
      </c>
      <c r="P70" s="8" t="n">
        <v>0.6</v>
      </c>
      <c r="Q70" s="8" t="n">
        <v>0.6</v>
      </c>
      <c r="R70" s="8" t="n">
        <v>0.6</v>
      </c>
      <c r="S70" s="8" t="n">
        <v>0.6</v>
      </c>
      <c r="T70" s="8" t="n">
        <v>0.6</v>
      </c>
      <c r="U70" s="8" t="n">
        <v>0.6</v>
      </c>
      <c r="V70" s="8" t="n">
        <v>0.6</v>
      </c>
      <c r="W70" s="8" t="n">
        <v>0.6</v>
      </c>
    </row>
    <row r="71">
      <c r="B71" s="1" t="inlineStr">
        <is>
          <t>Garanzia MCC (% su erogato)</t>
        </is>
      </c>
      <c r="C71" s="1" t="inlineStr">
        <is>
          <t>Percentuale di garanzia MCC sull'erogato</t>
        </is>
      </c>
      <c r="D71" s="8" t="n">
        <v>0.5</v>
      </c>
      <c r="E71" s="8" t="n">
        <v>0</v>
      </c>
      <c r="F71" s="8" t="n">
        <v>0.8</v>
      </c>
      <c r="G71" s="8" t="n">
        <v>0.6</v>
      </c>
      <c r="H71" s="8" t="n">
        <v>0.8</v>
      </c>
      <c r="I71" s="8" t="n">
        <v>0.8</v>
      </c>
      <c r="J71" s="8" t="n">
        <v>0.8</v>
      </c>
      <c r="K71" s="8" t="n">
        <v>0.8</v>
      </c>
      <c r="L71" s="8" t="n">
        <v>0.8</v>
      </c>
      <c r="M71" s="8" t="n">
        <v>0.8</v>
      </c>
      <c r="N71" s="8" t="n">
        <v>0.8</v>
      </c>
      <c r="O71" s="8" t="n">
        <v>0.8</v>
      </c>
      <c r="P71" s="8" t="n">
        <v>0.8</v>
      </c>
      <c r="Q71" s="8" t="n">
        <v>0.8</v>
      </c>
      <c r="R71" s="8" t="n">
        <v>0.8</v>
      </c>
      <c r="S71" s="8" t="n">
        <v>0.8</v>
      </c>
      <c r="T71" s="8" t="n">
        <v>0.8</v>
      </c>
      <c r="U71" s="8" t="n">
        <v>0.8</v>
      </c>
      <c r="V71" s="8" t="n">
        <v>0.8</v>
      </c>
      <c r="W71" s="8" t="n">
        <v>0.8</v>
      </c>
    </row>
    <row r="72">
      <c r="B72" s="1" t="inlineStr">
        <is>
          <t>RW (credito non garantito MCC) %</t>
        </is>
      </c>
      <c r="C72" s="1" t="inlineStr">
        <is>
          <t>Risk Weight per porzione non garantita MCC</t>
        </is>
      </c>
      <c r="D72" s="8" t="n">
        <v>0.75</v>
      </c>
      <c r="E72" s="8" t="n">
        <v>0.6</v>
      </c>
      <c r="F72" s="8" t="n">
        <v>0.8</v>
      </c>
      <c r="G72" s="8" t="n">
        <v>0.75</v>
      </c>
      <c r="H72" s="8" t="n">
        <v>0.75</v>
      </c>
      <c r="I72" s="8" t="n">
        <v>0.75</v>
      </c>
      <c r="J72" s="8" t="n">
        <v>0.75</v>
      </c>
      <c r="K72" s="8" t="n">
        <v>0.75</v>
      </c>
      <c r="L72" s="8" t="n">
        <v>0.75</v>
      </c>
      <c r="M72" s="8" t="n">
        <v>0.75</v>
      </c>
      <c r="N72" s="8" t="n">
        <v>0.75</v>
      </c>
      <c r="O72" s="8" t="n">
        <v>0.75</v>
      </c>
      <c r="P72" s="8" t="n">
        <v>0.75</v>
      </c>
      <c r="Q72" s="8" t="n">
        <v>0.75</v>
      </c>
      <c r="R72" s="8" t="n">
        <v>0.75</v>
      </c>
      <c r="S72" s="8" t="n">
        <v>0.75</v>
      </c>
      <c r="T72" s="8" t="n">
        <v>0.75</v>
      </c>
      <c r="U72" s="8" t="n">
        <v>0.75</v>
      </c>
      <c r="V72" s="8" t="n">
        <v>0.75</v>
      </c>
      <c r="W72" s="8" t="n">
        <v>0.75</v>
      </c>
    </row>
    <row r="73">
      <c r="B73" s="1" t="inlineStr">
        <is>
          <t>RW (credito garantito MCC) %</t>
        </is>
      </c>
      <c r="C73" s="1" t="inlineStr">
        <is>
          <t>Risk Weight per porzione garantita MCC</t>
        </is>
      </c>
      <c r="D73" s="8" t="n">
        <v>0.2</v>
      </c>
      <c r="E73" s="8" t="n">
        <v>0.2</v>
      </c>
      <c r="F73" s="8" t="n">
        <v>0.2</v>
      </c>
      <c r="G73" s="8" t="n">
        <v>0.2</v>
      </c>
      <c r="H73" s="8" t="n">
        <v>0.2</v>
      </c>
      <c r="I73" s="8" t="n">
        <v>0.2</v>
      </c>
      <c r="J73" s="8" t="n">
        <v>0.2</v>
      </c>
      <c r="K73" s="8" t="n">
        <v>0.2</v>
      </c>
      <c r="L73" s="8" t="n">
        <v>0.2</v>
      </c>
      <c r="M73" s="8" t="n">
        <v>0.2</v>
      </c>
      <c r="N73" s="8" t="n">
        <v>0.2</v>
      </c>
      <c r="O73" s="8" t="n">
        <v>0.2</v>
      </c>
      <c r="P73" s="8" t="n">
        <v>0.2</v>
      </c>
      <c r="Q73" s="8" t="n">
        <v>0.2</v>
      </c>
      <c r="R73" s="8" t="n">
        <v>0.2</v>
      </c>
      <c r="S73" s="8" t="n">
        <v>0.2</v>
      </c>
      <c r="T73" s="8" t="n">
        <v>0.2</v>
      </c>
      <c r="U73" s="8" t="n">
        <v>0.2</v>
      </c>
      <c r="V73" s="8" t="n">
        <v>0.2</v>
      </c>
      <c r="W73" s="8" t="n">
        <v>0.2</v>
      </c>
    </row>
    <row r="74">
      <c r="B74" s="1" t="inlineStr">
        <is>
          <t>RW Medio Prodotto %</t>
        </is>
      </c>
      <c r="C74" s="1" t="inlineStr">
        <is>
          <t>Risk Weight medio ponderato del prodotto</t>
        </is>
      </c>
      <c r="D74" s="9">
        <f>D73*D71+D72*(1-D71)</f>
        <v/>
      </c>
      <c r="E74" s="9">
        <f>E73*E71+E72*(1-E71)</f>
        <v/>
      </c>
      <c r="F74" s="9">
        <f>F73*F71+F72*(1-F71)</f>
        <v/>
      </c>
      <c r="G74" s="9">
        <f>G73*G71+G72*(1-G71)</f>
        <v/>
      </c>
      <c r="H74" s="9">
        <f>H73*H71+H72*(1-H71)</f>
        <v/>
      </c>
      <c r="I74" s="9">
        <f>I73*I71+I72*(1-I71)</f>
        <v/>
      </c>
      <c r="J74" s="9">
        <f>J73*J71+J72*(1-J71)</f>
        <v/>
      </c>
      <c r="K74" s="9">
        <f>K73*K71+K72*(1-K71)</f>
        <v/>
      </c>
      <c r="L74" s="9">
        <f>L73*L71+L72*(1-L71)</f>
        <v/>
      </c>
      <c r="M74" s="9">
        <f>M73*M71+M72*(1-M71)</f>
        <v/>
      </c>
      <c r="N74" s="9">
        <f>N73*N71+N72*(1-N71)</f>
        <v/>
      </c>
      <c r="O74" s="9">
        <f>O73*O71+O72*(1-O71)</f>
        <v/>
      </c>
      <c r="P74" s="9">
        <f>P73*P71+P72*(1-P71)</f>
        <v/>
      </c>
      <c r="Q74" s="9">
        <f>Q73*Q71+Q72*(1-Q71)</f>
        <v/>
      </c>
      <c r="R74" s="9">
        <f>R73*R71+R72*(1-R71)</f>
        <v/>
      </c>
      <c r="S74" s="9">
        <f>S73*S71+S72*(1-S71)</f>
        <v/>
      </c>
      <c r="T74" s="9">
        <f>T73*T71+T72*(1-T71)</f>
        <v/>
      </c>
      <c r="U74" s="9">
        <f>U73*U71+U72*(1-U71)</f>
        <v/>
      </c>
      <c r="V74" s="9">
        <f>V73*V71+V72*(1-V71)</f>
        <v/>
      </c>
      <c r="W74" s="9">
        <f>W73*W71+W72*(1-W71)</f>
        <v/>
      </c>
    </row>
    <row r="75">
      <c r="B75" s="1" t="inlineStr">
        <is>
          <t>Danger Rate %</t>
        </is>
      </c>
      <c r="C75" s="1" t="inlineStr">
        <is>
          <t>Tasso di passaggio a default annuale</t>
        </is>
      </c>
      <c r="D75" s="8" t="n">
        <v>0.05</v>
      </c>
      <c r="E75" s="8" t="n">
        <v>0.05</v>
      </c>
      <c r="F75" s="8" t="n">
        <v>0.05</v>
      </c>
      <c r="G75" s="8" t="n">
        <v>0.05</v>
      </c>
      <c r="H75" s="8" t="n">
        <v>0.05</v>
      </c>
      <c r="I75" s="8" t="n">
        <v>0.05</v>
      </c>
      <c r="J75" s="8" t="n">
        <v>0.05</v>
      </c>
      <c r="K75" s="8" t="n">
        <v>0.05</v>
      </c>
      <c r="L75" s="8" t="n">
        <v>0.05</v>
      </c>
      <c r="M75" s="8" t="n">
        <v>0.05</v>
      </c>
      <c r="N75" s="8" t="n">
        <v>0.05</v>
      </c>
      <c r="O75" s="8" t="n">
        <v>0.05</v>
      </c>
      <c r="P75" s="8" t="n">
        <v>0.05</v>
      </c>
      <c r="Q75" s="8" t="n">
        <v>0.05</v>
      </c>
      <c r="R75" s="8" t="n">
        <v>0.05</v>
      </c>
      <c r="S75" s="8" t="n">
        <v>0.05</v>
      </c>
      <c r="T75" s="8" t="n">
        <v>0.05</v>
      </c>
      <c r="U75" s="8" t="n">
        <v>0.05</v>
      </c>
      <c r="V75" s="8" t="n">
        <v>0.05</v>
      </c>
      <c r="W75" s="8" t="n">
        <v>0.05</v>
      </c>
    </row>
    <row r="76">
      <c r="B76" s="1" t="inlineStr">
        <is>
          <t>Abbattimento asta garanzia immobiliare %</t>
        </is>
      </c>
      <c r="C76" s="1" t="inlineStr">
        <is>
          <t>Sconto valore immobile all'asta</t>
        </is>
      </c>
      <c r="D76" s="8" t="n">
        <v>0.15</v>
      </c>
      <c r="E76" s="8" t="n">
        <v>0.15</v>
      </c>
      <c r="F76" s="8" t="n">
        <v>0.1</v>
      </c>
      <c r="G76" s="8" t="n">
        <v>0.15</v>
      </c>
      <c r="H76" s="8" t="n">
        <v>0.1</v>
      </c>
      <c r="I76" s="8" t="n">
        <v>0.1</v>
      </c>
      <c r="J76" s="8" t="n">
        <v>0.1</v>
      </c>
      <c r="K76" s="8" t="n">
        <v>0.1</v>
      </c>
      <c r="L76" s="8" t="n">
        <v>0.1</v>
      </c>
      <c r="M76" s="8" t="n">
        <v>0.1</v>
      </c>
      <c r="N76" s="8" t="n">
        <v>0.1</v>
      </c>
      <c r="O76" s="8" t="n">
        <v>0.1</v>
      </c>
      <c r="P76" s="8" t="n">
        <v>0.1</v>
      </c>
      <c r="Q76" s="8" t="n">
        <v>0.1</v>
      </c>
      <c r="R76" s="8" t="n">
        <v>0.1</v>
      </c>
      <c r="S76" s="8" t="n">
        <v>0.1</v>
      </c>
      <c r="T76" s="8" t="n">
        <v>0.1</v>
      </c>
      <c r="U76" s="8" t="n">
        <v>0.1</v>
      </c>
      <c r="V76" s="8" t="n">
        <v>0.1</v>
      </c>
      <c r="W76" s="8" t="n">
        <v>0.1</v>
      </c>
    </row>
    <row r="77">
      <c r="B77" s="1" t="inlineStr">
        <is>
          <t>Costi di recupero garanzia immobiliare %</t>
        </is>
      </c>
      <c r="C77" s="1" t="inlineStr">
        <is>
          <t>Costi legali e procedurali per recupero</t>
        </is>
      </c>
      <c r="D77" s="8" t="n">
        <v>0.05</v>
      </c>
      <c r="E77" s="8" t="n">
        <v>0.05</v>
      </c>
      <c r="F77" s="8" t="n">
        <v>0.05</v>
      </c>
      <c r="G77" s="8" t="n">
        <v>0.05</v>
      </c>
      <c r="H77" s="8" t="n">
        <v>0.05</v>
      </c>
      <c r="I77" s="8" t="n">
        <v>0.05</v>
      </c>
      <c r="J77" s="8" t="n">
        <v>0.05</v>
      </c>
      <c r="K77" s="8" t="n">
        <v>0.05</v>
      </c>
      <c r="L77" s="8" t="n">
        <v>0.05</v>
      </c>
      <c r="M77" s="8" t="n">
        <v>0.05</v>
      </c>
      <c r="N77" s="8" t="n">
        <v>0.05</v>
      </c>
      <c r="O77" s="8" t="n">
        <v>0.05</v>
      </c>
      <c r="P77" s="8" t="n">
        <v>0.05</v>
      </c>
      <c r="Q77" s="8" t="n">
        <v>0.05</v>
      </c>
      <c r="R77" s="8" t="n">
        <v>0.05</v>
      </c>
      <c r="S77" s="8" t="n">
        <v>0.05</v>
      </c>
      <c r="T77" s="8" t="n">
        <v>0.05</v>
      </c>
      <c r="U77" s="8" t="n">
        <v>0.05</v>
      </c>
      <c r="V77" s="8" t="n">
        <v>0.05</v>
      </c>
      <c r="W77" s="8" t="n">
        <v>0.05</v>
      </c>
    </row>
    <row r="78">
      <c r="B78" s="1" t="inlineStr">
        <is>
          <t>Spread Attivo Prodotto %</t>
        </is>
      </c>
      <c r="C78" s="1" t="inlineStr">
        <is>
          <t>Tasso di interesse applicato al cliente</t>
        </is>
      </c>
      <c r="D78" s="6" t="n">
        <v>0.08</v>
      </c>
      <c r="E78" s="6" t="n">
        <v>0.08</v>
      </c>
      <c r="F78" s="6" t="n">
        <v>0.06</v>
      </c>
      <c r="G78" s="6" t="n">
        <v>0.08</v>
      </c>
      <c r="H78" s="6" t="n">
        <v>0.06</v>
      </c>
      <c r="I78" s="6" t="n">
        <v>0.06</v>
      </c>
      <c r="J78" s="6" t="n">
        <v>0.06</v>
      </c>
      <c r="K78" s="6" t="n">
        <v>0.06</v>
      </c>
      <c r="L78" s="6" t="n">
        <v>0.06</v>
      </c>
      <c r="M78" s="6" t="n">
        <v>0.06</v>
      </c>
      <c r="N78" s="6" t="n">
        <v>0.06</v>
      </c>
      <c r="O78" s="6" t="n">
        <v>0.06</v>
      </c>
      <c r="P78" s="6" t="n">
        <v>0.06</v>
      </c>
      <c r="Q78" s="6" t="n">
        <v>0.06</v>
      </c>
      <c r="R78" s="6" t="n">
        <v>0.06</v>
      </c>
      <c r="S78" s="6" t="n">
        <v>0.06</v>
      </c>
      <c r="T78" s="6" t="n">
        <v>0.06</v>
      </c>
      <c r="U78" s="6" t="n">
        <v>0.06</v>
      </c>
      <c r="V78" s="6" t="n">
        <v>0.06</v>
      </c>
      <c r="W78" s="6" t="n">
        <v>0.06</v>
      </c>
    </row>
    <row r="79">
      <c r="B79" s="1" t="inlineStr">
        <is>
          <t>Up-front Fees %</t>
        </is>
      </c>
      <c r="C79" s="1" t="inlineStr">
        <is>
          <t>Commissioni iniziali sulle erogazioni</t>
        </is>
      </c>
      <c r="D79" s="6" t="n">
        <v>0.01</v>
      </c>
      <c r="E79" s="6" t="n">
        <v>0.01</v>
      </c>
      <c r="F79" s="6" t="n">
        <v>0.01</v>
      </c>
      <c r="G79" s="6" t="n">
        <v>0.01</v>
      </c>
      <c r="H79" s="6" t="n">
        <v>0.01</v>
      </c>
      <c r="I79" s="6" t="n">
        <v>0.01</v>
      </c>
      <c r="J79" s="6" t="n">
        <v>0.01</v>
      </c>
      <c r="K79" s="6" t="n">
        <v>0.01</v>
      </c>
      <c r="L79" s="6" t="n">
        <v>0.01</v>
      </c>
      <c r="M79" s="6" t="n">
        <v>0.01</v>
      </c>
      <c r="N79" s="6" t="n">
        <v>0.01</v>
      </c>
      <c r="O79" s="6" t="n">
        <v>0.01</v>
      </c>
      <c r="P79" s="6" t="n">
        <v>0.01</v>
      </c>
      <c r="Q79" s="6" t="n">
        <v>0.01</v>
      </c>
      <c r="R79" s="6" t="n">
        <v>0.01</v>
      </c>
      <c r="S79" s="6" t="n">
        <v>0.01</v>
      </c>
      <c r="T79" s="6" t="n">
        <v>0.01</v>
      </c>
      <c r="U79" s="6" t="n">
        <v>0.01</v>
      </c>
      <c r="V79" s="6" t="n">
        <v>0.01</v>
      </c>
      <c r="W79" s="6" t="n">
        <v>0.01</v>
      </c>
    </row>
    <row r="80">
      <c r="B80" s="1" t="inlineStr">
        <is>
          <t>Default Timing (Q)</t>
        </is>
      </c>
      <c r="C80" s="1" t="inlineStr">
        <is>
          <t>Trimestre medio di manifestazione default</t>
        </is>
      </c>
      <c r="D80" s="4" t="n">
        <v>12</v>
      </c>
      <c r="E80" s="4" t="n">
        <v>12</v>
      </c>
      <c r="F80" s="4" t="n">
        <v>12</v>
      </c>
      <c r="G80" s="4" t="n">
        <v>12</v>
      </c>
      <c r="H80" s="4" t="n">
        <v>12</v>
      </c>
      <c r="I80" s="4" t="n">
        <v>12</v>
      </c>
      <c r="J80" s="4" t="n">
        <v>12</v>
      </c>
      <c r="K80" s="4" t="n">
        <v>12</v>
      </c>
      <c r="L80" s="4" t="n">
        <v>12</v>
      </c>
      <c r="M80" s="4" t="n">
        <v>12</v>
      </c>
      <c r="N80" s="4" t="n">
        <v>12</v>
      </c>
      <c r="O80" s="4" t="n">
        <v>12</v>
      </c>
      <c r="P80" s="4" t="n">
        <v>12</v>
      </c>
      <c r="Q80" s="4" t="n">
        <v>12</v>
      </c>
      <c r="R80" s="4" t="n">
        <v>12</v>
      </c>
      <c r="S80" s="4" t="n">
        <v>12</v>
      </c>
      <c r="T80" s="4" t="n">
        <v>12</v>
      </c>
      <c r="U80" s="4" t="n">
        <v>12</v>
      </c>
      <c r="V80" s="4" t="n">
        <v>12</v>
      </c>
      <c r="W80" s="4" t="n">
        <v>12</v>
      </c>
    </row>
    <row r="81">
      <c r="B81" s="1" t="inlineStr">
        <is>
          <t>Recovery Timing Garanzia Immobiliare (Q)</t>
        </is>
      </c>
      <c r="C81" s="1" t="inlineStr">
        <is>
          <t>Trimestre medio recupero garanzia immobiliare</t>
        </is>
      </c>
      <c r="D81" s="4" t="n">
        <v>8</v>
      </c>
      <c r="E81" s="4" t="n">
        <v>8</v>
      </c>
      <c r="F81" s="4" t="n">
        <v>8</v>
      </c>
      <c r="G81" s="4" t="n">
        <v>8</v>
      </c>
      <c r="H81" s="4" t="n">
        <v>8</v>
      </c>
      <c r="I81" s="4" t="n">
        <v>8</v>
      </c>
      <c r="J81" s="4" t="n">
        <v>8</v>
      </c>
      <c r="K81" s="4" t="n">
        <v>8</v>
      </c>
      <c r="L81" s="4" t="n">
        <v>8</v>
      </c>
      <c r="M81" s="4" t="n">
        <v>8</v>
      </c>
      <c r="N81" s="4" t="n">
        <v>8</v>
      </c>
      <c r="O81" s="4" t="n">
        <v>8</v>
      </c>
      <c r="P81" s="4" t="n">
        <v>8</v>
      </c>
      <c r="Q81" s="4" t="n">
        <v>8</v>
      </c>
      <c r="R81" s="4" t="n">
        <v>8</v>
      </c>
      <c r="S81" s="4" t="n">
        <v>8</v>
      </c>
      <c r="T81" s="4" t="n">
        <v>8</v>
      </c>
      <c r="U81" s="4" t="n">
        <v>8</v>
      </c>
      <c r="V81" s="4" t="n">
        <v>8</v>
      </c>
      <c r="W81" s="4" t="n">
        <v>8</v>
      </c>
    </row>
    <row r="82">
      <c r="B82" s="1" t="inlineStr">
        <is>
          <t>Recovery Timing Garanzia MCC (Q)</t>
        </is>
      </c>
      <c r="C82" s="1" t="inlineStr">
        <is>
          <t>Trimestre medio recupero garanzia MCC</t>
        </is>
      </c>
      <c r="D82" s="4" t="n">
        <v>4</v>
      </c>
      <c r="E82" s="4" t="n">
        <v>4</v>
      </c>
      <c r="F82" s="4" t="n">
        <v>4</v>
      </c>
      <c r="G82" s="4" t="n">
        <v>4</v>
      </c>
      <c r="H82" s="4" t="n">
        <v>4</v>
      </c>
      <c r="I82" s="4" t="n">
        <v>4</v>
      </c>
      <c r="J82" s="4" t="n">
        <v>4</v>
      </c>
      <c r="K82" s="4" t="n">
        <v>4</v>
      </c>
      <c r="L82" s="4" t="n">
        <v>4</v>
      </c>
      <c r="M82" s="4" t="n">
        <v>4</v>
      </c>
      <c r="N82" s="4" t="n">
        <v>4</v>
      </c>
      <c r="O82" s="4" t="n">
        <v>4</v>
      </c>
      <c r="P82" s="4" t="n">
        <v>4</v>
      </c>
      <c r="Q82" s="4" t="n">
        <v>4</v>
      </c>
      <c r="R82" s="4" t="n">
        <v>4</v>
      </c>
      <c r="S82" s="4" t="n">
        <v>4</v>
      </c>
      <c r="T82" s="4" t="n">
        <v>4</v>
      </c>
      <c r="U82" s="4" t="n">
        <v>4</v>
      </c>
      <c r="V82" s="4" t="n">
        <v>4</v>
      </c>
      <c r="W82" s="4" t="n">
        <v>4</v>
      </c>
    </row>
    <row r="83">
      <c r="B83" s="1" t="inlineStr">
        <is>
          <t>Recovery Rate Immobili %</t>
        </is>
      </c>
      <c r="C83" s="1" t="inlineStr">
        <is>
          <t>% recupero da garanzie immobiliari</t>
        </is>
      </c>
      <c r="D83" s="10">
        <f>(1-D76-D77)*D70/(D70+D71*(1-D71))</f>
        <v/>
      </c>
      <c r="E83" s="10">
        <f>(1-E76-E77)*E70/(E70+E71*(1-E71))</f>
        <v/>
      </c>
      <c r="F83" s="10">
        <f>(1-F76-F77)*F70/(F70+F71*(1-F71))</f>
        <v/>
      </c>
      <c r="G83" s="10">
        <f>(1-G76-G77)*G70/(G70+G71*(1-G71))</f>
        <v/>
      </c>
      <c r="H83" s="10">
        <f>(1-H76-H77)*H70/(H70+H71*(1-H71))</f>
        <v/>
      </c>
      <c r="I83" s="10">
        <f>(1-I76-I77)*I70/(I70+I71*(1-I71))</f>
        <v/>
      </c>
      <c r="J83" s="10">
        <f>(1-J76-J77)*J70/(J70+J71*(1-J71))</f>
        <v/>
      </c>
      <c r="K83" s="10">
        <f>(1-K76-K77)*K70/(K70+K71*(1-K71))</f>
        <v/>
      </c>
      <c r="L83" s="10">
        <f>(1-L76-L77)*L70/(L70+L71*(1-L71))</f>
        <v/>
      </c>
      <c r="M83" s="10">
        <f>(1-M76-M77)*M70/(M70+M71*(1-M71))</f>
        <v/>
      </c>
      <c r="N83" s="10">
        <f>(1-N76-N77)*N70/(N70+N71*(1-N71))</f>
        <v/>
      </c>
      <c r="O83" s="10">
        <f>(1-O76-O77)*O70/(O70+O71*(1-O71))</f>
        <v/>
      </c>
      <c r="P83" s="10">
        <f>(1-P76-P77)*P70/(P70+P71*(1-P71))</f>
        <v/>
      </c>
      <c r="Q83" s="10">
        <f>(1-Q76-Q77)*Q70/(Q70+Q71*(1-Q71))</f>
        <v/>
      </c>
      <c r="R83" s="10">
        <f>(1-R76-R77)*R70/(R70+R71*(1-R71))</f>
        <v/>
      </c>
      <c r="S83" s="10">
        <f>(1-S76-S77)*S70/(S70+S71*(1-S71))</f>
        <v/>
      </c>
      <c r="T83" s="10">
        <f>(1-T76-T77)*T70/(T70+T71*(1-T71))</f>
        <v/>
      </c>
      <c r="U83" s="10">
        <f>(1-U76-U77)*U70/(U70+U71*(1-U71))</f>
        <v/>
      </c>
      <c r="V83" s="10">
        <f>(1-V76-V77)*V70/(V70+V71*(1-V71))</f>
        <v/>
      </c>
      <c r="W83" s="10">
        <f>(1-W76-W77)*W70/(W70+W71*(1-W71))</f>
        <v/>
      </c>
    </row>
    <row r="84">
      <c r="B84" s="1" t="inlineStr">
        <is>
          <t>Recovery Rate MCC %</t>
        </is>
      </c>
      <c r="C84" s="1" t="inlineStr">
        <is>
          <t>% recupero da garanzie MCC</t>
        </is>
      </c>
      <c r="D84" s="10">
        <f>D71</f>
        <v/>
      </c>
      <c r="E84" s="10">
        <f>E71</f>
        <v/>
      </c>
      <c r="F84" s="10">
        <f>F71</f>
        <v/>
      </c>
      <c r="G84" s="10">
        <f>G71</f>
        <v/>
      </c>
      <c r="H84" s="10">
        <f>H71</f>
        <v/>
      </c>
      <c r="I84" s="10">
        <f>I71</f>
        <v/>
      </c>
      <c r="J84" s="10">
        <f>J71</f>
        <v/>
      </c>
      <c r="K84" s="10">
        <f>K71</f>
        <v/>
      </c>
      <c r="L84" s="10">
        <f>L71</f>
        <v/>
      </c>
      <c r="M84" s="10">
        <f>M71</f>
        <v/>
      </c>
      <c r="N84" s="10">
        <f>N71</f>
        <v/>
      </c>
      <c r="O84" s="10">
        <f>O71</f>
        <v/>
      </c>
      <c r="P84" s="10">
        <f>P71</f>
        <v/>
      </c>
      <c r="Q84" s="10">
        <f>Q71</f>
        <v/>
      </c>
      <c r="R84" s="10">
        <f>R71</f>
        <v/>
      </c>
      <c r="S84" s="10">
        <f>S71</f>
        <v/>
      </c>
      <c r="T84" s="10">
        <f>T71</f>
        <v/>
      </c>
      <c r="U84" s="10">
        <f>U71</f>
        <v/>
      </c>
      <c r="V84" s="10">
        <f>V71</f>
        <v/>
      </c>
      <c r="W84" s="10">
        <f>W71</f>
        <v/>
      </c>
    </row>
    <row r="85">
      <c r="B85" s="1" t="inlineStr">
        <is>
          <t>LGD %</t>
        </is>
      </c>
      <c r="C85" s="1" t="inlineStr">
        <is>
          <t>Loss Given Default calcolato</t>
        </is>
      </c>
      <c r="D85" s="9">
        <f>1-((D83*D70+D84*D71*(1-D71))/(D70+D71*(1-D71)))</f>
        <v/>
      </c>
      <c r="E85" s="9">
        <f>1-((E83*E70+E84*E71*(1-E71))/(E70+E71*(1-E71)))</f>
        <v/>
      </c>
      <c r="F85" s="9">
        <f>1-((F83*F70+F84*F71*(1-F71))/(F70+F71*(1-F71)))</f>
        <v/>
      </c>
      <c r="G85" s="9">
        <f>1-((G83*G70+G84*G71*(1-G71))/(G70+G71*(1-G71)))</f>
        <v/>
      </c>
      <c r="H85" s="9">
        <f>1-((H83*H70+H84*H71*(1-H71))/(H70+H71*(1-H71)))</f>
        <v/>
      </c>
      <c r="I85" s="9">
        <f>1-((I83*I70+I84*I71*(1-I71))/(I70+I71*(1-I71)))</f>
        <v/>
      </c>
      <c r="J85" s="9">
        <f>1-((J83*J70+J84*J71*(1-J71))/(J70+J71*(1-J71)))</f>
        <v/>
      </c>
      <c r="K85" s="9">
        <f>1-((K83*K70+K84*K71*(1-K71))/(K70+K71*(1-K71)))</f>
        <v/>
      </c>
      <c r="L85" s="9">
        <f>1-((L83*L70+L84*L71*(1-L71))/(L70+L71*(1-L71)))</f>
        <v/>
      </c>
      <c r="M85" s="9">
        <f>1-((M83*M70+M84*M71*(1-M71))/(M70+M71*(1-M71)))</f>
        <v/>
      </c>
      <c r="N85" s="9">
        <f>1-((N83*N70+N84*N71*(1-N71))/(N70+N71*(1-N71)))</f>
        <v/>
      </c>
      <c r="O85" s="9">
        <f>1-((O83*O70+O84*O71*(1-O71))/(O70+O71*(1-O71)))</f>
        <v/>
      </c>
      <c r="P85" s="9">
        <f>1-((P83*P70+P84*P71*(1-P71))/(P70+P71*(1-P71)))</f>
        <v/>
      </c>
      <c r="Q85" s="9">
        <f>1-((Q83*Q70+Q84*Q71*(1-Q71))/(Q70+Q71*(1-Q71)))</f>
        <v/>
      </c>
      <c r="R85" s="9">
        <f>1-((R83*R70+R84*R71*(1-R71))/(R70+R71*(1-R71)))</f>
        <v/>
      </c>
      <c r="S85" s="9">
        <f>1-((S83*S70+S84*S71*(1-S71))/(S70+S71*(1-S71)))</f>
        <v/>
      </c>
      <c r="T85" s="9">
        <f>1-((T83*T70+T84*T71*(1-T71))/(T70+T71*(1-T71)))</f>
        <v/>
      </c>
      <c r="U85" s="9">
        <f>1-((U83*U70+U84*U71*(1-U71))/(U70+U71*(1-U71)))</f>
        <v/>
      </c>
      <c r="V85" s="9">
        <f>1-((V83*V70+V84*V71*(1-V71))/(V70+V71*(1-V71)))</f>
        <v/>
      </c>
      <c r="W85" s="9">
        <f>1-((W83*W70+W84*W71*(1-W71))/(W70+W71*(1-W71)))</f>
        <v/>
      </c>
    </row>
    <row r="90" ht="16" customHeight="1" s="86">
      <c r="B90" s="80" t="inlineStr">
        <is>
          <t>1.7 HR Plan e Parametri</t>
        </is>
      </c>
      <c r="C90" s="81" t="n"/>
      <c r="D90" s="81" t="n"/>
      <c r="E90" s="81" t="n"/>
      <c r="F90" s="81" t="n"/>
      <c r="G90" s="81" t="n"/>
      <c r="H90" s="81" t="n"/>
      <c r="I90" s="81" t="n"/>
      <c r="J90" s="81" t="n"/>
      <c r="K90" s="81" t="n"/>
      <c r="L90" s="81" t="n"/>
      <c r="M90" s="81" t="n"/>
      <c r="N90" s="82" t="n"/>
    </row>
    <row r="92">
      <c r="B92" s="11" t="inlineStr">
        <is>
          <t xml:space="preserve">FTE </t>
        </is>
      </c>
      <c r="C92" s="75" t="n"/>
    </row>
    <row r="93">
      <c r="B93" s="2" t="inlineStr">
        <is>
          <t>Divisione</t>
        </is>
      </c>
      <c r="C93" s="2" t="inlineStr">
        <is>
          <t>Descrizione</t>
        </is>
      </c>
      <c r="D93" s="2" t="inlineStr">
        <is>
          <t>Y1</t>
        </is>
      </c>
      <c r="E93" s="2" t="inlineStr">
        <is>
          <t>Y2</t>
        </is>
      </c>
      <c r="F93" s="2" t="inlineStr">
        <is>
          <t>Y3</t>
        </is>
      </c>
      <c r="G93" s="2" t="inlineStr">
        <is>
          <t>Y4</t>
        </is>
      </c>
      <c r="H93" s="2" t="inlineStr">
        <is>
          <t>Y5</t>
        </is>
      </c>
      <c r="I93" s="2" t="inlineStr">
        <is>
          <t>Y6</t>
        </is>
      </c>
      <c r="J93" s="2" t="inlineStr">
        <is>
          <t>Y7</t>
        </is>
      </c>
      <c r="K93" s="2" t="inlineStr">
        <is>
          <t>Y8</t>
        </is>
      </c>
      <c r="L93" s="2" t="inlineStr">
        <is>
          <t>Y9</t>
        </is>
      </c>
      <c r="M93" s="2" t="inlineStr">
        <is>
          <t>Y10</t>
        </is>
      </c>
    </row>
    <row r="94">
      <c r="B94" s="1" t="inlineStr">
        <is>
          <t>Real Estate</t>
        </is>
      </c>
      <c r="C94" s="1" t="inlineStr">
        <is>
          <t>Team dedicato al settore immobiliare</t>
        </is>
      </c>
      <c r="D94" s="12" t="n">
        <v>15</v>
      </c>
      <c r="E94" s="12" t="n">
        <v>18</v>
      </c>
      <c r="F94" s="12" t="n">
        <v>22</v>
      </c>
      <c r="G94" s="12" t="n">
        <v>25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</row>
    <row r="95">
      <c r="B95" s="1" t="inlineStr">
        <is>
          <t>Turnaround</t>
        </is>
      </c>
      <c r="C95" s="1" t="inlineStr">
        <is>
          <t>Team dedicato alle piccole e medie imprese</t>
        </is>
      </c>
      <c r="D95" s="12" t="n">
        <v>15</v>
      </c>
      <c r="E95" s="12" t="n">
        <v>20</v>
      </c>
      <c r="F95" s="12" t="n">
        <v>25</v>
      </c>
      <c r="G95" s="12" t="n">
        <v>30</v>
      </c>
      <c r="H95" s="12" t="n">
        <v>35</v>
      </c>
      <c r="I95" s="12" t="n">
        <v>35</v>
      </c>
      <c r="J95" s="12" t="n">
        <v>35</v>
      </c>
      <c r="K95" s="12" t="n">
        <v>35</v>
      </c>
      <c r="L95" s="12" t="n">
        <v>35</v>
      </c>
      <c r="M95" s="12" t="n">
        <v>35</v>
      </c>
    </row>
    <row r="96">
      <c r="B96" s="1" t="inlineStr">
        <is>
          <t>Public Guarantee</t>
        </is>
      </c>
      <c r="C96" s="1" t="inlineStr">
        <is>
          <t>Team per finanziamenti con garanzia pubblica</t>
        </is>
      </c>
      <c r="D96" s="12" t="n">
        <v>15</v>
      </c>
      <c r="E96" s="12" t="n">
        <v>16</v>
      </c>
      <c r="F96" s="12" t="n">
        <v>18</v>
      </c>
      <c r="G96" s="12" t="n">
        <v>20</v>
      </c>
      <c r="H96" s="12" t="n">
        <v>22</v>
      </c>
      <c r="I96" s="12" t="n">
        <v>22</v>
      </c>
      <c r="J96" s="12" t="n">
        <v>22</v>
      </c>
      <c r="K96" s="12" t="n">
        <v>22</v>
      </c>
      <c r="L96" s="12" t="n">
        <v>22</v>
      </c>
      <c r="M96" s="12" t="n">
        <v>22</v>
      </c>
    </row>
    <row r="97">
      <c r="B97" s="1" t="inlineStr">
        <is>
          <t>Digital Banking</t>
        </is>
      </c>
      <c r="C97" s="1" t="inlineStr">
        <is>
          <t>Team per servizi bancari digitali</t>
        </is>
      </c>
      <c r="D97" s="12" t="n">
        <v>16</v>
      </c>
      <c r="E97" s="12" t="n">
        <v>20</v>
      </c>
      <c r="F97" s="12" t="n">
        <v>25</v>
      </c>
      <c r="G97" s="12" t="n">
        <v>28</v>
      </c>
      <c r="H97" s="12" t="n">
        <v>30</v>
      </c>
      <c r="I97" s="12" t="n">
        <v>30</v>
      </c>
      <c r="J97" s="12" t="n">
        <v>30</v>
      </c>
      <c r="K97" s="12" t="n">
        <v>30</v>
      </c>
      <c r="L97" s="12" t="n">
        <v>30</v>
      </c>
      <c r="M97" s="12" t="n">
        <v>30</v>
      </c>
    </row>
    <row r="98">
      <c r="B98" s="1" t="inlineStr">
        <is>
          <t>Wealth Management</t>
        </is>
      </c>
      <c r="C98" s="1" t="inlineStr">
        <is>
          <t>Team gestione patrimoniale</t>
        </is>
      </c>
      <c r="D98" s="12" t="n">
        <v>13</v>
      </c>
      <c r="E98" s="12" t="n">
        <v>15</v>
      </c>
      <c r="F98" s="12" t="n">
        <v>18</v>
      </c>
      <c r="G98" s="12" t="n">
        <v>20</v>
      </c>
      <c r="H98" s="12" t="n">
        <v>22</v>
      </c>
      <c r="I98" s="12" t="n">
        <v>22</v>
      </c>
      <c r="J98" s="12" t="n">
        <v>22</v>
      </c>
      <c r="K98" s="12" t="n">
        <v>22</v>
      </c>
      <c r="L98" s="12" t="n">
        <v>22</v>
      </c>
      <c r="M98" s="12" t="n">
        <v>22</v>
      </c>
    </row>
    <row r="99">
      <c r="B99" s="1" t="inlineStr">
        <is>
          <t>IT</t>
        </is>
      </c>
      <c r="C99" s="1" t="inlineStr">
        <is>
          <t>Team sviluppo e gestione piattaforma tecnologica</t>
        </is>
      </c>
      <c r="D99" s="12" t="n">
        <v>25</v>
      </c>
      <c r="E99" s="12" t="n">
        <v>30</v>
      </c>
      <c r="F99" s="12" t="n">
        <v>35</v>
      </c>
      <c r="G99" s="12" t="n">
        <v>40</v>
      </c>
      <c r="H99" s="12" t="n">
        <v>45</v>
      </c>
      <c r="I99" s="12" t="n">
        <v>45</v>
      </c>
      <c r="J99" s="12" t="n">
        <v>45</v>
      </c>
      <c r="K99" s="12" t="n">
        <v>45</v>
      </c>
      <c r="L99" s="12" t="n">
        <v>45</v>
      </c>
      <c r="M99" s="12" t="n">
        <v>45</v>
      </c>
    </row>
    <row r="100">
      <c r="B100" s="1" t="inlineStr">
        <is>
          <t>CEO Office</t>
        </is>
      </c>
      <c r="C100" s="1" t="inlineStr">
        <is>
          <t>Ufficio del CEO e supporto strategico</t>
        </is>
      </c>
      <c r="D100" s="12" t="n">
        <v>3</v>
      </c>
      <c r="E100" s="12" t="n">
        <v>3</v>
      </c>
      <c r="F100" s="12" t="n">
        <v>3</v>
      </c>
      <c r="G100" s="12" t="n">
        <v>4</v>
      </c>
      <c r="H100" s="12" t="n">
        <v>4</v>
      </c>
      <c r="I100" s="12" t="n">
        <v>4</v>
      </c>
      <c r="J100" s="12" t="n">
        <v>4</v>
      </c>
      <c r="K100" s="12" t="n">
        <v>4</v>
      </c>
      <c r="L100" s="12" t="n">
        <v>4</v>
      </c>
      <c r="M100" s="12" t="n">
        <v>4</v>
      </c>
    </row>
    <row r="101">
      <c r="B101" s="1" t="inlineStr">
        <is>
          <t>CFO &amp; Finance</t>
        </is>
      </c>
      <c r="C101" s="1" t="inlineStr">
        <is>
          <t>Controllo di gestione e reporting finanziario</t>
        </is>
      </c>
      <c r="D101" s="12" t="n">
        <v>8</v>
      </c>
      <c r="E101" s="12" t="n">
        <v>9</v>
      </c>
      <c r="F101" s="12" t="n">
        <v>10</v>
      </c>
      <c r="G101" s="12" t="n">
        <v>11</v>
      </c>
      <c r="H101" s="12" t="n">
        <v>12</v>
      </c>
      <c r="I101" s="12" t="n">
        <v>12</v>
      </c>
      <c r="J101" s="12" t="n">
        <v>12</v>
      </c>
      <c r="K101" s="12" t="n">
        <v>12</v>
      </c>
      <c r="L101" s="12" t="n">
        <v>12</v>
      </c>
      <c r="M101" s="12" t="n">
        <v>12</v>
      </c>
    </row>
    <row r="102">
      <c r="B102" s="1" t="inlineStr">
        <is>
          <t>Risk Management</t>
        </is>
      </c>
      <c r="C102" s="1" t="inlineStr">
        <is>
          <t>Gestione del rischio e compliance</t>
        </is>
      </c>
      <c r="D102" s="12" t="n">
        <v>10</v>
      </c>
      <c r="E102" s="12" t="n">
        <v>11</v>
      </c>
      <c r="F102" s="12" t="n">
        <v>12</v>
      </c>
      <c r="G102" s="12" t="n">
        <v>13</v>
      </c>
      <c r="H102" s="12" t="n">
        <v>14</v>
      </c>
      <c r="I102" s="12" t="n">
        <v>14</v>
      </c>
      <c r="J102" s="12" t="n">
        <v>14</v>
      </c>
      <c r="K102" s="12" t="n">
        <v>14</v>
      </c>
      <c r="L102" s="12" t="n">
        <v>14</v>
      </c>
      <c r="M102" s="12" t="n">
        <v>14</v>
      </c>
    </row>
    <row r="103">
      <c r="B103" s="1" t="inlineStr">
        <is>
          <t>Legal &amp; Compliance</t>
        </is>
      </c>
      <c r="C103" s="1" t="inlineStr">
        <is>
          <t>Affari legali e conformità normativa</t>
        </is>
      </c>
      <c r="D103" s="12" t="n">
        <v>6</v>
      </c>
      <c r="E103" s="12" t="n">
        <v>7</v>
      </c>
      <c r="F103" s="12" t="n">
        <v>8</v>
      </c>
      <c r="G103" s="12" t="n">
        <v>9</v>
      </c>
      <c r="H103" s="12" t="n">
        <v>10</v>
      </c>
      <c r="I103" s="12" t="n">
        <v>10</v>
      </c>
      <c r="J103" s="12" t="n">
        <v>10</v>
      </c>
      <c r="K103" s="12" t="n">
        <v>10</v>
      </c>
      <c r="L103" s="12" t="n">
        <v>10</v>
      </c>
      <c r="M103" s="12" t="n">
        <v>10</v>
      </c>
    </row>
    <row r="104">
      <c r="B104" s="1" t="inlineStr">
        <is>
          <t>HR &amp; Organization</t>
        </is>
      </c>
      <c r="C104" s="1" t="inlineStr">
        <is>
          <t>Risorse umane e sviluppo organizzativo</t>
        </is>
      </c>
      <c r="D104" s="12" t="n">
        <v>5</v>
      </c>
      <c r="E104" s="12" t="n">
        <v>6</v>
      </c>
      <c r="F104" s="12" t="n">
        <v>7</v>
      </c>
      <c r="G104" s="12" t="n">
        <v>8</v>
      </c>
      <c r="H104" s="12" t="n">
        <v>9</v>
      </c>
      <c r="I104" s="12" t="n">
        <v>9</v>
      </c>
      <c r="J104" s="12" t="n">
        <v>9</v>
      </c>
      <c r="K104" s="12" t="n">
        <v>9</v>
      </c>
      <c r="L104" s="12" t="n">
        <v>9</v>
      </c>
      <c r="M104" s="12" t="n">
        <v>9</v>
      </c>
    </row>
    <row r="105">
      <c r="B105" s="1" t="inlineStr">
        <is>
          <t>Operations</t>
        </is>
      </c>
      <c r="C105" s="1" t="inlineStr">
        <is>
          <t>Operazioni bancarie e back-office</t>
        </is>
      </c>
      <c r="D105" s="12" t="n">
        <v>8</v>
      </c>
      <c r="E105" s="12" t="n">
        <v>9</v>
      </c>
      <c r="F105" s="12" t="n">
        <v>10</v>
      </c>
      <c r="G105" s="12" t="n">
        <v>11</v>
      </c>
      <c r="H105" s="12" t="n">
        <v>12</v>
      </c>
      <c r="I105" s="12" t="n">
        <v>12</v>
      </c>
      <c r="J105" s="12" t="n">
        <v>12</v>
      </c>
      <c r="K105" s="12" t="n">
        <v>12</v>
      </c>
      <c r="L105" s="12" t="n">
        <v>12</v>
      </c>
      <c r="M105" s="12" t="n">
        <v>12</v>
      </c>
    </row>
    <row r="106">
      <c r="B106" s="1" t="inlineStr">
        <is>
          <t>Marketing &amp; Communication</t>
        </is>
      </c>
      <c r="C106" s="1" t="inlineStr">
        <is>
          <t>Marketing e comunicazione istituzionale</t>
        </is>
      </c>
      <c r="D106" s="12" t="n">
        <v>4</v>
      </c>
      <c r="E106" s="12" t="n">
        <v>5</v>
      </c>
      <c r="F106" s="12" t="n">
        <v>5</v>
      </c>
      <c r="G106" s="12" t="n">
        <v>6</v>
      </c>
      <c r="H106" s="12" t="n">
        <v>6</v>
      </c>
      <c r="I106" s="12" t="n">
        <v>6</v>
      </c>
      <c r="J106" s="12" t="n">
        <v>6</v>
      </c>
      <c r="K106" s="12" t="n">
        <v>6</v>
      </c>
      <c r="L106" s="12" t="n">
        <v>6</v>
      </c>
      <c r="M106" s="12" t="n">
        <v>6</v>
      </c>
    </row>
    <row r="107">
      <c r="B107" s="1" t="inlineStr">
        <is>
          <t>CLO Chief Leanding Officers</t>
        </is>
      </c>
      <c r="C107" s="1" t="inlineStr">
        <is>
          <t>Delibera Credito</t>
        </is>
      </c>
      <c r="D107" s="12" t="n">
        <v>2</v>
      </c>
      <c r="E107" s="12" t="n">
        <v>2</v>
      </c>
      <c r="F107" s="12" t="n">
        <v>2</v>
      </c>
      <c r="G107" s="12" t="n">
        <v>2</v>
      </c>
      <c r="H107" s="12" t="n">
        <v>2</v>
      </c>
      <c r="I107" s="12" t="n">
        <v>2</v>
      </c>
      <c r="J107" s="12" t="n">
        <v>2</v>
      </c>
      <c r="K107" s="12" t="n">
        <v>2</v>
      </c>
      <c r="L107" s="12" t="n">
        <v>2</v>
      </c>
      <c r="M107" s="12" t="n">
        <v>2</v>
      </c>
    </row>
    <row r="108">
      <c r="B108" s="1" t="inlineStr">
        <is>
          <t>Internal Audit</t>
        </is>
      </c>
      <c r="C108" s="1" t="inlineStr">
        <is>
          <t>Revisione interna</t>
        </is>
      </c>
      <c r="D108" s="12" t="n">
        <v>4</v>
      </c>
      <c r="E108" s="12" t="n">
        <v>4</v>
      </c>
      <c r="F108" s="12" t="n">
        <v>5</v>
      </c>
      <c r="G108" s="12" t="n">
        <v>5</v>
      </c>
      <c r="H108" s="12" t="n">
        <v>6</v>
      </c>
      <c r="I108" s="12" t="n">
        <v>6</v>
      </c>
      <c r="J108" s="12" t="n">
        <v>6</v>
      </c>
      <c r="K108" s="12" t="n">
        <v>6</v>
      </c>
      <c r="L108" s="12" t="n">
        <v>6</v>
      </c>
      <c r="M108" s="12" t="n">
        <v>6</v>
      </c>
    </row>
    <row r="109">
      <c r="B109" s="1" t="inlineStr">
        <is>
          <t>Treasury</t>
        </is>
      </c>
      <c r="C109" s="1" t="inlineStr">
        <is>
          <t>Tesoreria e gestione liquidità</t>
        </is>
      </c>
      <c r="D109" s="12" t="n">
        <v>3</v>
      </c>
      <c r="E109" s="12" t="n">
        <v>3</v>
      </c>
      <c r="F109" s="12" t="n">
        <v>4</v>
      </c>
      <c r="G109" s="12" t="n">
        <v>4</v>
      </c>
      <c r="H109" s="12" t="n">
        <v>4</v>
      </c>
      <c r="I109" s="12" t="n">
        <v>4</v>
      </c>
      <c r="J109" s="12" t="n">
        <v>4</v>
      </c>
      <c r="K109" s="12" t="n">
        <v>4</v>
      </c>
      <c r="L109" s="12" t="n">
        <v>4</v>
      </c>
      <c r="M109" s="12" t="n">
        <v>4</v>
      </c>
    </row>
    <row r="111">
      <c r="B111" s="13" t="inlineStr">
        <is>
          <t>TOTALE FTE BANCA</t>
        </is>
      </c>
      <c r="C111" s="1" t="inlineStr">
        <is>
          <t>Totale organico della banca</t>
        </is>
      </c>
      <c r="D111" s="14">
        <f>SUM(D100:D109,D94:D99)</f>
        <v/>
      </c>
      <c r="E111" s="14">
        <f>SUM(E100:E109,E94:E99)</f>
        <v/>
      </c>
      <c r="F111" s="14">
        <f>SUM(F100:F109,F94:F99)</f>
        <v/>
      </c>
      <c r="G111" s="14">
        <f>SUM(G100:G109,G94:G99)</f>
        <v/>
      </c>
      <c r="H111" s="14">
        <f>SUM(H100:H109,H94:H99)</f>
        <v/>
      </c>
      <c r="I111" s="14">
        <f>SUM(I100:I109,I94:I99)</f>
        <v/>
      </c>
      <c r="J111" s="14">
        <f>SUM(J100:J109,J94:J99)</f>
        <v/>
      </c>
      <c r="K111" s="14">
        <f>SUM(K100:K109,K94:K99)</f>
        <v/>
      </c>
      <c r="L111" s="14">
        <f>SUM(L100:L109,L94:L99)</f>
        <v/>
      </c>
      <c r="M111" s="14">
        <f>SUM(M100:M109,M94:M99)</f>
        <v/>
      </c>
    </row>
    <row r="113">
      <c r="B113" s="11" t="inlineStr">
        <is>
          <t>RAL Media per Seniority (€/anno)</t>
        </is>
      </c>
      <c r="C113" s="75" t="n"/>
    </row>
    <row r="114">
      <c r="B114" s="2" t="inlineStr">
        <is>
          <t>Seniority</t>
        </is>
      </c>
      <c r="C114" s="2" t="inlineStr">
        <is>
          <t>Descrizione</t>
        </is>
      </c>
      <c r="D114" s="2" t="inlineStr">
        <is>
          <t>RAL Base</t>
        </is>
      </c>
      <c r="E114" s="2" t="inlineStr">
        <is>
          <t>Bonus Target %</t>
        </is>
      </c>
      <c r="F114" s="2" t="inlineStr">
        <is>
          <t>RAL Total</t>
        </is>
      </c>
    </row>
    <row r="115">
      <c r="B115" s="1" t="inlineStr">
        <is>
          <t>Junior (0-3 anni)</t>
        </is>
      </c>
      <c r="C115" s="1" t="inlineStr">
        <is>
          <t>Profili junior in ingresso</t>
        </is>
      </c>
      <c r="D115" s="12" t="n">
        <v>35000</v>
      </c>
      <c r="E115" s="15" t="n">
        <v>0.1</v>
      </c>
      <c r="F115" s="12" t="n">
        <v>38500</v>
      </c>
    </row>
    <row r="116">
      <c r="B116" s="1" t="inlineStr">
        <is>
          <t>Professional (3-7 anni)</t>
        </is>
      </c>
      <c r="C116" s="1" t="inlineStr">
        <is>
          <t>Professionisti con esperienza</t>
        </is>
      </c>
      <c r="D116" s="12" t="n">
        <v>50000</v>
      </c>
      <c r="E116" s="15" t="n">
        <v>0.15</v>
      </c>
      <c r="F116" s="12" t="n">
        <v>57500</v>
      </c>
    </row>
    <row r="117">
      <c r="B117" s="1" t="inlineStr">
        <is>
          <t>Senior (7-12 anni)</t>
        </is>
      </c>
      <c r="C117" s="1" t="inlineStr">
        <is>
          <t>Senior professional e specialist</t>
        </is>
      </c>
      <c r="D117" s="12" t="n">
        <v>70000</v>
      </c>
      <c r="E117" s="15" t="n">
        <v>0.2</v>
      </c>
      <c r="F117" s="12" t="n">
        <v>84000</v>
      </c>
    </row>
    <row r="118">
      <c r="B118" s="1" t="inlineStr">
        <is>
          <t>Manager</t>
        </is>
      </c>
      <c r="C118" s="1" t="inlineStr">
        <is>
          <t>Responsabili di team e funzioni</t>
        </is>
      </c>
      <c r="D118" s="12" t="n">
        <v>95000</v>
      </c>
      <c r="E118" s="15" t="n">
        <v>0.3</v>
      </c>
      <c r="F118" s="12" t="n">
        <v>123500</v>
      </c>
    </row>
    <row r="119">
      <c r="B119" s="1" t="inlineStr">
        <is>
          <t>Senior Manager</t>
        </is>
      </c>
      <c r="C119" s="1" t="inlineStr">
        <is>
          <t>Responsabili di divisione</t>
        </is>
      </c>
      <c r="D119" s="12" t="n">
        <v>130000</v>
      </c>
      <c r="E119" s="15" t="n">
        <v>0.4</v>
      </c>
      <c r="F119" s="12" t="n">
        <v>182000</v>
      </c>
    </row>
    <row r="120">
      <c r="B120" s="1" t="inlineStr">
        <is>
          <t>Director</t>
        </is>
      </c>
      <c r="C120" s="1" t="inlineStr">
        <is>
          <t>Direttori e C-level</t>
        </is>
      </c>
      <c r="D120" s="12" t="n">
        <v>180000</v>
      </c>
      <c r="E120" s="15" t="n">
        <v>0.5</v>
      </c>
      <c r="F120" s="12" t="n">
        <v>270000</v>
      </c>
    </row>
    <row r="123">
      <c r="B123" s="11" t="inlineStr">
        <is>
          <t>Mix Seniority per Divisione (%)</t>
        </is>
      </c>
      <c r="C123" s="75" t="n"/>
    </row>
    <row r="124">
      <c r="B124" s="2" t="inlineStr">
        <is>
          <t>Divisione</t>
        </is>
      </c>
      <c r="C124" s="2" t="inlineStr">
        <is>
          <t>Descrizione</t>
        </is>
      </c>
      <c r="D124" s="2" t="inlineStr">
        <is>
          <t>Junior</t>
        </is>
      </c>
      <c r="E124" s="2" t="inlineStr">
        <is>
          <t>Professional</t>
        </is>
      </c>
      <c r="F124" s="2" t="inlineStr">
        <is>
          <t>Senior</t>
        </is>
      </c>
      <c r="G124" s="2" t="inlineStr">
        <is>
          <t>Manager</t>
        </is>
      </c>
      <c r="H124" s="2" t="inlineStr">
        <is>
          <t>Sr Manager</t>
        </is>
      </c>
      <c r="I124" s="2" t="inlineStr">
        <is>
          <t>Director</t>
        </is>
      </c>
    </row>
    <row r="125">
      <c r="B125" s="1" t="inlineStr">
        <is>
          <t>Real Estate</t>
        </is>
      </c>
      <c r="C125" s="1" t="inlineStr">
        <is>
          <t>Mix seniority RE</t>
        </is>
      </c>
      <c r="D125" s="15" t="n">
        <v>0.2</v>
      </c>
      <c r="E125" s="15" t="n">
        <v>0.3</v>
      </c>
      <c r="F125" s="15" t="n">
        <v>0.25</v>
      </c>
      <c r="G125" s="15" t="n">
        <v>0.15</v>
      </c>
      <c r="H125" s="15" t="n">
        <v>0.08</v>
      </c>
      <c r="I125" s="15" t="n">
        <v>0.02</v>
      </c>
    </row>
    <row r="126">
      <c r="B126" s="1" t="inlineStr">
        <is>
          <t>SME</t>
        </is>
      </c>
      <c r="C126" s="1" t="inlineStr">
        <is>
          <t>Mix seniority SME</t>
        </is>
      </c>
      <c r="D126" s="15" t="n">
        <v>0.25</v>
      </c>
      <c r="E126" s="15" t="n">
        <v>0.35</v>
      </c>
      <c r="F126" s="15" t="n">
        <v>0.2</v>
      </c>
      <c r="G126" s="15" t="n">
        <v>0.12</v>
      </c>
      <c r="H126" s="15" t="n">
        <v>0.06</v>
      </c>
      <c r="I126" s="15" t="n">
        <v>0.02</v>
      </c>
    </row>
    <row r="127">
      <c r="B127" s="1" t="inlineStr">
        <is>
          <t>Public Guarantee</t>
        </is>
      </c>
      <c r="C127" s="1" t="inlineStr">
        <is>
          <t>Mix seniority PG</t>
        </is>
      </c>
      <c r="D127" s="15" t="n">
        <v>0.3</v>
      </c>
      <c r="E127" s="15" t="n">
        <v>0.35</v>
      </c>
      <c r="F127" s="15" t="n">
        <v>0.2</v>
      </c>
      <c r="G127" s="15" t="n">
        <v>0.1</v>
      </c>
      <c r="H127" s="15" t="n">
        <v>0.04</v>
      </c>
      <c r="I127" s="15" t="n">
        <v>0.01</v>
      </c>
    </row>
    <row r="128">
      <c r="B128" s="1" t="inlineStr">
        <is>
          <t>Digital Banking</t>
        </is>
      </c>
      <c r="C128" s="1" t="inlineStr">
        <is>
          <t>Mix seniority Digital</t>
        </is>
      </c>
      <c r="D128" s="15" t="n">
        <v>0.35</v>
      </c>
      <c r="E128" s="15" t="n">
        <v>0.3</v>
      </c>
      <c r="F128" s="15" t="n">
        <v>0.2</v>
      </c>
      <c r="G128" s="15" t="n">
        <v>0.1</v>
      </c>
      <c r="H128" s="15" t="n">
        <v>0.04</v>
      </c>
      <c r="I128" s="15" t="n">
        <v>0.01</v>
      </c>
    </row>
    <row r="129">
      <c r="B129" s="1" t="inlineStr">
        <is>
          <t>Wealth Management</t>
        </is>
      </c>
      <c r="C129" s="1" t="inlineStr">
        <is>
          <t>Mix seniority Wealth</t>
        </is>
      </c>
      <c r="D129" s="15" t="n">
        <v>0.15</v>
      </c>
      <c r="E129" s="15" t="n">
        <v>0.25</v>
      </c>
      <c r="F129" s="15" t="n">
        <v>0.3</v>
      </c>
      <c r="G129" s="15" t="n">
        <v>0.2</v>
      </c>
      <c r="H129" s="15" t="n">
        <v>0.08</v>
      </c>
      <c r="I129" s="15" t="n">
        <v>0.02</v>
      </c>
    </row>
    <row r="130">
      <c r="B130" s="1" t="inlineStr">
        <is>
          <t>Tech Platform</t>
        </is>
      </c>
      <c r="C130" s="1" t="inlineStr">
        <is>
          <t>Mix seniority Tech</t>
        </is>
      </c>
      <c r="D130" s="15" t="n">
        <v>0.4</v>
      </c>
      <c r="E130" s="15" t="n">
        <v>0.3</v>
      </c>
      <c r="F130" s="15" t="n">
        <v>0.15</v>
      </c>
      <c r="G130" s="15" t="n">
        <v>0.1</v>
      </c>
      <c r="H130" s="15" t="n">
        <v>0.04</v>
      </c>
      <c r="I130" s="15" t="n">
        <v>0.01</v>
      </c>
    </row>
    <row r="131">
      <c r="B131" s="1" t="inlineStr">
        <is>
          <t>Funzioni Centrali</t>
        </is>
      </c>
      <c r="C131" s="1" t="inlineStr">
        <is>
          <t>Mix seniority Central</t>
        </is>
      </c>
      <c r="D131" s="15" t="n">
        <v>0.25</v>
      </c>
      <c r="E131" s="15" t="n">
        <v>0.3</v>
      </c>
      <c r="F131" s="15" t="n">
        <v>0.25</v>
      </c>
      <c r="G131" s="15" t="n">
        <v>0.12</v>
      </c>
      <c r="H131" s="15" t="n">
        <v>0.06</v>
      </c>
      <c r="I131" s="15" t="n">
        <v>0.02</v>
      </c>
    </row>
    <row r="134">
      <c r="B134" s="11" t="inlineStr">
        <is>
          <t>Incrementi RAL Annuali</t>
        </is>
      </c>
      <c r="C134" s="75" t="n"/>
    </row>
    <row r="135">
      <c r="B135" s="2" t="inlineStr">
        <is>
          <t>Parametro</t>
        </is>
      </c>
      <c r="C135" s="2" t="inlineStr">
        <is>
          <t>Descrizione</t>
        </is>
      </c>
      <c r="D135" s="2" t="inlineStr">
        <is>
          <t>Y1</t>
        </is>
      </c>
      <c r="E135" s="2" t="inlineStr">
        <is>
          <t>Y2</t>
        </is>
      </c>
      <c r="F135" s="2" t="inlineStr">
        <is>
          <t>Y3</t>
        </is>
      </c>
      <c r="G135" s="2" t="inlineStr">
        <is>
          <t>Y4</t>
        </is>
      </c>
      <c r="H135" s="2" t="inlineStr">
        <is>
          <t>Y5</t>
        </is>
      </c>
      <c r="I135" s="2" t="inlineStr">
        <is>
          <t>Y6</t>
        </is>
      </c>
      <c r="J135" s="2" t="inlineStr">
        <is>
          <t>Y7</t>
        </is>
      </c>
      <c r="K135" s="2" t="inlineStr">
        <is>
          <t>Y8</t>
        </is>
      </c>
      <c r="L135" s="2" t="inlineStr">
        <is>
          <t>Y9</t>
        </is>
      </c>
      <c r="M135" s="2" t="inlineStr">
        <is>
          <t>Y10</t>
        </is>
      </c>
    </row>
    <row r="136">
      <c r="B136" s="1" t="inlineStr">
        <is>
          <t>Incremento RAL Base</t>
        </is>
      </c>
      <c r="C136" s="1" t="inlineStr">
        <is>
          <t>Incremento annuale delle retribuzioni</t>
        </is>
      </c>
      <c r="D136" s="16" t="n">
        <v>0.02</v>
      </c>
      <c r="E136" s="16" t="n">
        <v>0.025</v>
      </c>
      <c r="F136" s="16" t="n">
        <v>0.025</v>
      </c>
      <c r="G136" s="16" t="n">
        <v>0.03</v>
      </c>
      <c r="H136" s="16" t="n">
        <v>0.03</v>
      </c>
      <c r="I136" s="16" t="n">
        <v>0.03</v>
      </c>
      <c r="J136" s="16" t="n">
        <v>0.03</v>
      </c>
      <c r="K136" s="16" t="n">
        <v>0.03</v>
      </c>
      <c r="L136" s="16" t="n">
        <v>0.03</v>
      </c>
      <c r="M136" s="16" t="n">
        <v>0.03</v>
      </c>
    </row>
    <row r="137">
      <c r="B137" s="1" t="inlineStr">
        <is>
          <t>Inflazione Attesa</t>
        </is>
      </c>
      <c r="C137" s="1" t="inlineStr">
        <is>
          <t>Tasso di inflazione atteso</t>
        </is>
      </c>
      <c r="D137" s="16" t="n">
        <v>0.02</v>
      </c>
      <c r="E137" s="16" t="n">
        <v>0.02</v>
      </c>
      <c r="F137" s="16" t="n">
        <v>0.02</v>
      </c>
      <c r="G137" s="16" t="n">
        <v>0.02</v>
      </c>
      <c r="H137" s="16" t="n">
        <v>0.02</v>
      </c>
      <c r="I137" s="16" t="n">
        <v>0.02</v>
      </c>
      <c r="J137" s="16" t="n">
        <v>0.02</v>
      </c>
      <c r="K137" s="16" t="n">
        <v>0.02</v>
      </c>
      <c r="L137" s="16" t="n">
        <v>0.02</v>
      </c>
      <c r="M137" s="16" t="n">
        <v>0.02</v>
      </c>
    </row>
    <row r="139">
      <c r="B139" s="11" t="inlineStr">
        <is>
          <t>Altri Costi del Personale</t>
        </is>
      </c>
      <c r="C139" s="75" t="n"/>
    </row>
    <row r="140">
      <c r="B140" s="2" t="inlineStr">
        <is>
          <t>Parametro</t>
        </is>
      </c>
      <c r="C140" s="2" t="inlineStr">
        <is>
          <t>Descrizione</t>
        </is>
      </c>
      <c r="D140" s="2" t="inlineStr">
        <is>
          <t>Valore</t>
        </is>
      </c>
    </row>
    <row r="141">
      <c r="B141" s="1" t="inlineStr">
        <is>
          <t>Contributi Previdenziali (%RAL)</t>
        </is>
      </c>
      <c r="C141" s="1" t="inlineStr">
        <is>
          <t>Contributi INPS e previdenza complementare</t>
        </is>
      </c>
      <c r="D141" s="16" t="n">
        <v>0.3</v>
      </c>
    </row>
    <row r="142">
      <c r="B142" s="1" t="inlineStr">
        <is>
          <t>TFR (%RAL)</t>
        </is>
      </c>
      <c r="C142" s="1" t="inlineStr">
        <is>
          <t>Accantonamento TFR annuale</t>
        </is>
      </c>
      <c r="D142" s="16" t="n">
        <v>0.07000000000000001</v>
      </c>
    </row>
    <row r="143">
      <c r="B143" s="1" t="inlineStr">
        <is>
          <t>Welfare Aziendale (€/FTE)</t>
        </is>
      </c>
      <c r="C143" s="1" t="inlineStr">
        <is>
          <t>Benefit e welfare per dipendente</t>
        </is>
      </c>
      <c r="D143" s="12" t="n">
        <v>2000</v>
      </c>
    </row>
    <row r="144">
      <c r="B144" s="1" t="inlineStr">
        <is>
          <t>Formazione (€/FTE)</t>
        </is>
      </c>
      <c r="C144" s="1" t="inlineStr">
        <is>
          <t>Budget formazione per dipendente</t>
        </is>
      </c>
      <c r="D144" s="12" t="n">
        <v>1500</v>
      </c>
    </row>
    <row r="145">
      <c r="B145" s="1" t="inlineStr">
        <is>
          <t>Trasferte e Rimborsi (€/FTE)</t>
        </is>
      </c>
      <c r="C145" s="1" t="inlineStr">
        <is>
          <t>Rimborsi spese e trasferte medie</t>
        </is>
      </c>
      <c r="D145" s="12" t="n">
        <v>3000</v>
      </c>
    </row>
    <row r="146">
      <c r="B146" s="1" t="inlineStr">
        <is>
          <t>Turnover Rate Annuo</t>
        </is>
      </c>
      <c r="C146" s="1" t="inlineStr">
        <is>
          <t>Tasso di turnover del personale</t>
        </is>
      </c>
      <c r="D146" s="16" t="n">
        <v>0.1</v>
      </c>
    </row>
    <row r="147">
      <c r="B147" s="1" t="inlineStr">
        <is>
          <t>Costo Recruiting (€/nuovo FTE)</t>
        </is>
      </c>
      <c r="C147" s="1" t="inlineStr">
        <is>
          <t>Costo medio per nuova assunzione</t>
        </is>
      </c>
      <c r="D147" s="12" t="n">
        <v>5000</v>
      </c>
    </row>
    <row r="151" ht="16" customHeight="1" s="86">
      <c r="B151" s="80" t="inlineStr">
        <is>
          <t>1.9 Digital Bank</t>
        </is>
      </c>
      <c r="C151" s="81" t="n"/>
      <c r="D151" s="81" t="n"/>
      <c r="E151" s="81" t="n"/>
      <c r="F151" s="81" t="n"/>
      <c r="G151" s="81" t="n"/>
      <c r="H151" s="81" t="n"/>
      <c r="I151" s="81" t="n"/>
      <c r="J151" s="81" t="n"/>
      <c r="K151" s="81" t="n"/>
      <c r="L151" s="81" t="n"/>
      <c r="M151" s="81" t="n"/>
      <c r="N151" s="82" t="n"/>
    </row>
    <row r="153">
      <c r="B153" s="11" t="inlineStr">
        <is>
          <t>Digital Banking</t>
        </is>
      </c>
      <c r="C153" s="75" t="n"/>
    </row>
    <row r="154">
      <c r="B154" s="2" t="inlineStr">
        <is>
          <t>Parametro</t>
        </is>
      </c>
      <c r="C154" s="2" t="inlineStr">
        <is>
          <t>Descrizione</t>
        </is>
      </c>
      <c r="D154" s="2" t="inlineStr">
        <is>
          <t>Valore</t>
        </is>
      </c>
    </row>
    <row r="155">
      <c r="B155" s="1" t="inlineStr">
        <is>
          <t>Clienti Base (Anno 0)</t>
        </is>
      </c>
      <c r="C155" s="1" t="inlineStr">
        <is>
          <t>Numero di clienti con conto base all'inizio</t>
        </is>
      </c>
      <c r="D155" s="12" t="n">
        <v>50000</v>
      </c>
    </row>
    <row r="156">
      <c r="B156" s="1" t="inlineStr">
        <is>
          <t>Clienti Premium (Anno 0)</t>
        </is>
      </c>
      <c r="C156" s="1" t="inlineStr">
        <is>
          <t>Numero di clienti con conto premium all'inizio</t>
        </is>
      </c>
      <c r="D156" s="12" t="n">
        <v>5000</v>
      </c>
    </row>
    <row r="157">
      <c r="B157" s="1" t="inlineStr">
        <is>
          <t>Clienti Deposito (Anno 0)</t>
        </is>
      </c>
      <c r="C157" s="1" t="n"/>
      <c r="D157" s="12" t="n">
        <v>5000</v>
      </c>
    </row>
    <row r="158">
      <c r="B158" s="1" t="inlineStr">
        <is>
          <t>Giacenza Media Cliente Base (€)</t>
        </is>
      </c>
      <c r="C158" s="1" t="inlineStr">
        <is>
          <t>Giacenza media per cliente base</t>
        </is>
      </c>
      <c r="D158" s="12" t="n">
        <v>2000</v>
      </c>
    </row>
    <row r="159">
      <c r="B159" s="1" t="inlineStr">
        <is>
          <t>Giacenza Media Cliente Premium (€)</t>
        </is>
      </c>
      <c r="C159" s="1" t="inlineStr">
        <is>
          <t>Giacenza media per cliente premium</t>
        </is>
      </c>
      <c r="D159" s="12" t="n">
        <v>15000</v>
      </c>
    </row>
    <row r="160">
      <c r="B160" s="1" t="inlineStr">
        <is>
          <t>Deposito Medio su Conto Deposito (€)</t>
        </is>
      </c>
      <c r="C160" s="1" t="n"/>
      <c r="D160" s="12" t="n">
        <v>15000</v>
      </c>
    </row>
    <row r="161">
      <c r="B161" s="1" t="inlineStr">
        <is>
          <t>Canone Mensile Base (€)</t>
        </is>
      </c>
      <c r="C161" s="1" t="inlineStr">
        <is>
          <t>Canone mensile conto base</t>
        </is>
      </c>
      <c r="D161" s="12" t="n">
        <v>3</v>
      </c>
    </row>
    <row r="162">
      <c r="B162" s="1" t="inlineStr">
        <is>
          <t>Canone Mensile Premium (€)</t>
        </is>
      </c>
      <c r="C162" s="1" t="inlineStr">
        <is>
          <t>Canone mensile conto premium</t>
        </is>
      </c>
      <c r="D162" s="12" t="n">
        <v>8</v>
      </c>
    </row>
    <row r="164">
      <c r="B164" s="2" t="inlineStr">
        <is>
          <t>Parametro</t>
        </is>
      </c>
      <c r="C164" s="2" t="inlineStr">
        <is>
          <t>Descrizione</t>
        </is>
      </c>
      <c r="D164" s="2" t="inlineStr">
        <is>
          <t>Y1</t>
        </is>
      </c>
      <c r="E164" s="2" t="inlineStr">
        <is>
          <t>Y2</t>
        </is>
      </c>
      <c r="F164" s="2" t="inlineStr">
        <is>
          <t>Y3</t>
        </is>
      </c>
      <c r="G164" s="2" t="inlineStr">
        <is>
          <t>Y4</t>
        </is>
      </c>
      <c r="H164" s="2" t="inlineStr">
        <is>
          <t>Y5</t>
        </is>
      </c>
      <c r="I164" s="2" t="inlineStr">
        <is>
          <t>Y6</t>
        </is>
      </c>
      <c r="J164" s="2" t="inlineStr">
        <is>
          <t>Y7</t>
        </is>
      </c>
      <c r="K164" s="2" t="inlineStr">
        <is>
          <t>Y8</t>
        </is>
      </c>
      <c r="L164" s="2" t="inlineStr">
        <is>
          <t>Y9</t>
        </is>
      </c>
      <c r="M164" s="2" t="inlineStr">
        <is>
          <t>Y10</t>
        </is>
      </c>
    </row>
    <row r="165">
      <c r="B165" s="1" t="inlineStr">
        <is>
          <t>Crescita Clienti Base</t>
        </is>
      </c>
      <c r="C165" s="1" t="inlineStr">
        <is>
          <t>Tasso di crescita clienti base</t>
        </is>
      </c>
      <c r="D165" s="15" t="n">
        <v>0.2</v>
      </c>
      <c r="E165" s="15" t="n">
        <v>0.18</v>
      </c>
      <c r="F165" s="15" t="n">
        <v>0.15</v>
      </c>
      <c r="G165" s="15" t="n">
        <v>0.12</v>
      </c>
      <c r="H165" s="15" t="n">
        <v>0.1</v>
      </c>
      <c r="I165" s="15" t="n">
        <v>0.1</v>
      </c>
      <c r="J165" s="15" t="n">
        <v>0.1</v>
      </c>
      <c r="K165" s="15" t="n">
        <v>0.1</v>
      </c>
      <c r="L165" s="15" t="n">
        <v>0.1</v>
      </c>
      <c r="M165" s="15" t="n">
        <v>0.1</v>
      </c>
    </row>
    <row r="166">
      <c r="B166" s="1" t="inlineStr">
        <is>
          <t>Crescita Clienti Premium</t>
        </is>
      </c>
      <c r="C166" s="1" t="inlineStr">
        <is>
          <t>Tasso di crescita clienti premium</t>
        </is>
      </c>
      <c r="D166" s="15" t="n">
        <v>0.3</v>
      </c>
      <c r="E166" s="15" t="n">
        <v>0.28</v>
      </c>
      <c r="F166" s="15" t="n">
        <v>0.25</v>
      </c>
      <c r="G166" s="15" t="n">
        <v>0.25</v>
      </c>
      <c r="H166" s="15" t="n">
        <v>0.25</v>
      </c>
      <c r="I166" s="15" t="n">
        <v>0.25</v>
      </c>
      <c r="J166" s="15" t="n">
        <v>0.25</v>
      </c>
      <c r="K166" s="15" t="n">
        <v>0.25</v>
      </c>
      <c r="L166" s="15" t="n">
        <v>0.25</v>
      </c>
      <c r="M166" s="15" t="n">
        <v>0.25</v>
      </c>
    </row>
    <row r="175">
      <c r="D175" s="67" t="n"/>
    </row>
    <row r="176" ht="16" customHeight="1" s="86">
      <c r="B176" s="80" t="inlineStr">
        <is>
          <t>2.0 Wealth</t>
        </is>
      </c>
      <c r="C176" s="81" t="n"/>
      <c r="D176" s="81" t="n"/>
      <c r="E176" s="81" t="n"/>
      <c r="F176" s="81" t="n"/>
      <c r="G176" s="81" t="n"/>
      <c r="H176" s="81" t="n"/>
      <c r="I176" s="81" t="n"/>
      <c r="J176" s="81" t="n"/>
      <c r="K176" s="81" t="n"/>
      <c r="L176" s="81" t="n"/>
      <c r="M176" s="81" t="n"/>
      <c r="N176" s="82" t="n"/>
    </row>
    <row r="178">
      <c r="B178" s="11" t="inlineStr">
        <is>
          <t>Wealth Management</t>
        </is>
      </c>
      <c r="C178" s="75" t="n"/>
    </row>
    <row r="179">
      <c r="B179" s="2" t="inlineStr">
        <is>
          <t>Parametro</t>
        </is>
      </c>
      <c r="C179" s="2" t="inlineStr">
        <is>
          <t>Descrizione</t>
        </is>
      </c>
      <c r="D179" s="2" t="inlineStr">
        <is>
          <t>Y1</t>
        </is>
      </c>
      <c r="E179" s="2" t="inlineStr">
        <is>
          <t>Y2</t>
        </is>
      </c>
      <c r="F179" s="2" t="inlineStr">
        <is>
          <t>Y3</t>
        </is>
      </c>
      <c r="G179" s="2" t="inlineStr">
        <is>
          <t>Y4</t>
        </is>
      </c>
      <c r="H179" s="2" t="inlineStr">
        <is>
          <t>Y5</t>
        </is>
      </c>
      <c r="I179" s="2" t="inlineStr">
        <is>
          <t>Y6</t>
        </is>
      </c>
      <c r="J179" s="2" t="inlineStr">
        <is>
          <t>Y7</t>
        </is>
      </c>
      <c r="K179" s="2" t="inlineStr">
        <is>
          <t>Y8</t>
        </is>
      </c>
      <c r="L179" s="2" t="inlineStr">
        <is>
          <t>Y9</t>
        </is>
      </c>
      <c r="M179" s="2" t="inlineStr">
        <is>
          <t>Y10</t>
        </is>
      </c>
    </row>
    <row r="180">
      <c r="B180" s="1" t="inlineStr">
        <is>
          <t>AUM Growth</t>
        </is>
      </c>
      <c r="C180" s="1" t="inlineStr">
        <is>
          <t>Crescita Asset Under Management</t>
        </is>
      </c>
      <c r="D180" s="15" t="n">
        <v>0.15</v>
      </c>
      <c r="E180" s="15" t="n">
        <v>0.15</v>
      </c>
      <c r="F180" s="15" t="n">
        <v>0.12</v>
      </c>
      <c r="G180" s="15" t="n">
        <v>0.12</v>
      </c>
      <c r="H180" s="15" t="n">
        <v>0.1</v>
      </c>
      <c r="I180" s="15" t="n">
        <v>0.1</v>
      </c>
      <c r="J180" s="15" t="n">
        <v>0.1</v>
      </c>
      <c r="K180" s="15" t="n">
        <v>0.1</v>
      </c>
      <c r="L180" s="15" t="n">
        <v>0.1</v>
      </c>
      <c r="M180" s="15" t="n">
        <v>0.1</v>
      </c>
    </row>
    <row r="181">
      <c r="B181" s="2" t="inlineStr">
        <is>
          <t>Parametro</t>
        </is>
      </c>
      <c r="C181" s="2" t="inlineStr">
        <is>
          <t>Descrizione</t>
        </is>
      </c>
      <c r="D181" s="2" t="inlineStr">
        <is>
          <t>Valore</t>
        </is>
      </c>
    </row>
    <row r="182">
      <c r="B182" s="1" t="inlineStr">
        <is>
          <t>Management Fee (% AUM)</t>
        </is>
      </c>
      <c r="C182" s="1" t="inlineStr">
        <is>
          <t>Commissione di gestione media ricorrente</t>
        </is>
      </c>
      <c r="D182" s="17" t="n">
        <v>0.008</v>
      </c>
    </row>
    <row r="183">
      <c r="B183" s="1" t="inlineStr">
        <is>
          <t>Performance Fee (% AUM Perf)</t>
        </is>
      </c>
      <c r="C183" s="1" t="inlineStr">
        <is>
          <t>Commissione di performance</t>
        </is>
      </c>
      <c r="D183" s="16" t="n">
        <v>0.15</v>
      </c>
    </row>
    <row r="184">
      <c r="B184" s="1" t="inlineStr">
        <is>
          <t>AUM Performance (% AUM Totali)</t>
        </is>
      </c>
      <c r="C184" s="1" t="inlineStr">
        <is>
          <t>% AUM che genera performance fee</t>
        </is>
      </c>
      <c r="D184" s="16" t="n">
        <v>0.3</v>
      </c>
    </row>
    <row r="194" ht="16" customHeight="1" s="86">
      <c r="B194" s="80" t="inlineStr">
        <is>
          <t>2.1 IT</t>
        </is>
      </c>
      <c r="C194" s="81" t="n"/>
      <c r="D194" s="81" t="n"/>
      <c r="E194" s="81" t="n"/>
      <c r="F194" s="81" t="n"/>
      <c r="G194" s="81" t="n"/>
      <c r="H194" s="81" t="n"/>
      <c r="I194" s="81" t="n"/>
      <c r="J194" s="81" t="n"/>
      <c r="K194" s="81" t="n"/>
      <c r="L194" s="81" t="n"/>
      <c r="M194" s="81" t="n"/>
      <c r="N194" s="82" t="n"/>
    </row>
    <row r="196">
      <c r="B196" s="2" t="inlineStr">
        <is>
          <t>Parametro</t>
        </is>
      </c>
      <c r="C196" s="2" t="inlineStr">
        <is>
          <t>Descrizione</t>
        </is>
      </c>
      <c r="D196" s="2" t="inlineStr">
        <is>
          <t>Y1</t>
        </is>
      </c>
      <c r="E196" s="2" t="inlineStr">
        <is>
          <t>Y2</t>
        </is>
      </c>
      <c r="F196" s="2" t="inlineStr">
        <is>
          <t>Y3</t>
        </is>
      </c>
      <c r="G196" s="2" t="inlineStr">
        <is>
          <t>Y4</t>
        </is>
      </c>
      <c r="H196" s="2" t="inlineStr">
        <is>
          <t>Y5</t>
        </is>
      </c>
      <c r="I196" s="2" t="inlineStr">
        <is>
          <t>Y6</t>
        </is>
      </c>
      <c r="J196" s="2" t="inlineStr">
        <is>
          <t>Y7</t>
        </is>
      </c>
      <c r="K196" s="2" t="inlineStr">
        <is>
          <t>Y8</t>
        </is>
      </c>
      <c r="L196" s="2" t="inlineStr">
        <is>
          <t>Y9</t>
        </is>
      </c>
      <c r="M196" s="2" t="inlineStr">
        <is>
          <t>Y10</t>
        </is>
      </c>
    </row>
    <row r="197">
      <c r="B197" s="1" t="inlineStr">
        <is>
          <t>Licenza Temenos</t>
        </is>
      </c>
      <c r="C197" s="1" t="inlineStr">
        <is>
          <t>Sistema di core banking</t>
        </is>
      </c>
      <c r="D197" s="18" t="n">
        <v>2</v>
      </c>
      <c r="E197" s="18" t="n">
        <v>2.1</v>
      </c>
      <c r="F197" s="18" t="n">
        <v>2.2</v>
      </c>
      <c r="G197" s="18" t="n">
        <v>2.3</v>
      </c>
      <c r="H197" s="18" t="n">
        <v>2.4</v>
      </c>
      <c r="I197" s="18" t="n">
        <v>2.4</v>
      </c>
      <c r="J197" s="18" t="n">
        <v>2.4</v>
      </c>
      <c r="K197" s="18" t="n">
        <v>2.4</v>
      </c>
      <c r="L197" s="18" t="n">
        <v>2.4</v>
      </c>
      <c r="M197" s="18" t="n">
        <v>2.4</v>
      </c>
    </row>
    <row r="198">
      <c r="B198" s="1" t="inlineStr">
        <is>
          <t>Costi Cloud</t>
        </is>
      </c>
      <c r="C198" s="1" t="inlineStr">
        <is>
          <t>Infrastruttura cloud</t>
        </is>
      </c>
      <c r="D198" s="18" t="n">
        <v>1.5</v>
      </c>
      <c r="E198" s="18" t="n">
        <v>2</v>
      </c>
      <c r="F198" s="18" t="n">
        <v>2.5</v>
      </c>
      <c r="G198" s="18" t="n">
        <v>2.8</v>
      </c>
      <c r="H198" s="18" t="n">
        <v>3</v>
      </c>
      <c r="I198" s="18" t="n">
        <v>3</v>
      </c>
      <c r="J198" s="18" t="n">
        <v>3</v>
      </c>
      <c r="K198" s="18" t="n">
        <v>3</v>
      </c>
      <c r="L198" s="18" t="n">
        <v>3</v>
      </c>
      <c r="M198" s="18" t="n">
        <v>3</v>
      </c>
    </row>
    <row r="199">
      <c r="B199" s="1" t="inlineStr">
        <is>
          <t>Costi Infoprovider</t>
        </is>
      </c>
      <c r="C199" s="1" t="inlineStr">
        <is>
          <t>Dati e servizi informativi</t>
        </is>
      </c>
      <c r="D199" s="18" t="n">
        <v>0.5</v>
      </c>
      <c r="E199" s="18" t="n">
        <v>0.5</v>
      </c>
      <c r="F199" s="18" t="n">
        <v>0.6</v>
      </c>
      <c r="G199" s="18" t="n">
        <v>0.6</v>
      </c>
      <c r="H199" s="18" t="n">
        <v>0.7</v>
      </c>
      <c r="I199" s="18" t="n">
        <v>0.7</v>
      </c>
      <c r="J199" s="18" t="n">
        <v>0.7</v>
      </c>
      <c r="K199" s="18" t="n">
        <v>0.7</v>
      </c>
      <c r="L199" s="18" t="n">
        <v>0.7</v>
      </c>
      <c r="M199" s="18" t="n">
        <v>0.7</v>
      </c>
    </row>
    <row r="200">
      <c r="B200" s="1" t="inlineStr">
        <is>
          <t>Canone Internet</t>
        </is>
      </c>
      <c r="C200" s="1" t="inlineStr">
        <is>
          <t>Connettività aziendale</t>
        </is>
      </c>
      <c r="D200" s="18" t="n">
        <v>0.2</v>
      </c>
      <c r="E200" s="18" t="n">
        <v>0.2</v>
      </c>
      <c r="F200" s="18" t="n">
        <v>0.25</v>
      </c>
      <c r="G200" s="18" t="n">
        <v>0.25</v>
      </c>
      <c r="H200" s="18" t="n">
        <v>0.3</v>
      </c>
      <c r="I200" s="18" t="n">
        <v>0.3</v>
      </c>
      <c r="J200" s="18" t="n">
        <v>0.3</v>
      </c>
      <c r="K200" s="18" t="n">
        <v>0.3</v>
      </c>
      <c r="L200" s="18" t="n">
        <v>0.3</v>
      </c>
      <c r="M200" s="18" t="n">
        <v>0.3</v>
      </c>
    </row>
    <row r="201">
      <c r="B201" s="1" t="inlineStr">
        <is>
          <t>Licenze Software</t>
        </is>
      </c>
      <c r="C201" s="1" t="inlineStr">
        <is>
          <t>Altre licenze software</t>
        </is>
      </c>
      <c r="D201" s="18" t="n">
        <v>0.3</v>
      </c>
      <c r="E201" s="18" t="n">
        <v>0.35</v>
      </c>
      <c r="F201" s="18" t="n">
        <v>0.4</v>
      </c>
      <c r="G201" s="18" t="n">
        <v>0.45</v>
      </c>
      <c r="H201" s="18" t="n">
        <v>0.5</v>
      </c>
      <c r="I201" s="18" t="n">
        <v>0.5</v>
      </c>
      <c r="J201" s="18" t="n">
        <v>0.5</v>
      </c>
      <c r="K201" s="18" t="n">
        <v>0.5</v>
      </c>
      <c r="L201" s="18" t="n">
        <v>0.5</v>
      </c>
      <c r="M201" s="18" t="n">
        <v>0.5</v>
      </c>
    </row>
    <row r="202">
      <c r="B202" s="1" t="inlineStr">
        <is>
          <t>Sviluppo Software (CAPEX)</t>
        </is>
      </c>
      <c r="C202" s="1" t="inlineStr">
        <is>
          <t>Investimenti capitalizzati</t>
        </is>
      </c>
      <c r="D202" s="18" t="n">
        <v>5</v>
      </c>
      <c r="E202" s="18" t="n">
        <v>4</v>
      </c>
      <c r="F202" s="18" t="n">
        <v>3</v>
      </c>
      <c r="G202" s="18" t="n">
        <v>2</v>
      </c>
      <c r="H202" s="18" t="n">
        <v>1</v>
      </c>
      <c r="I202" s="18" t="n">
        <v>1</v>
      </c>
      <c r="J202" s="18" t="n">
        <v>1</v>
      </c>
      <c r="K202" s="18" t="n">
        <v>1</v>
      </c>
      <c r="L202" s="18" t="n">
        <v>1</v>
      </c>
      <c r="M202" s="18" t="n">
        <v>1</v>
      </c>
    </row>
    <row r="204">
      <c r="B204" s="2" t="inlineStr">
        <is>
          <t>Parametro</t>
        </is>
      </c>
      <c r="C204" s="2" t="inlineStr">
        <is>
          <t>Descrizione</t>
        </is>
      </c>
      <c r="D204" s="2" t="inlineStr">
        <is>
          <t>Valore</t>
        </is>
      </c>
    </row>
    <row r="205">
      <c r="B205" s="1" t="inlineStr">
        <is>
          <t>Noleggio Dispositivi per FTE (€)</t>
        </is>
      </c>
      <c r="C205" s="1" t="inlineStr">
        <is>
          <t>Costo annuo noleggio PC/laptop per dipendente</t>
        </is>
      </c>
      <c r="D205" s="12" t="n">
        <v>800</v>
      </c>
    </row>
    <row r="206">
      <c r="B206" s="1" t="inlineStr">
        <is>
          <t>Telefonia per FTE (€)</t>
        </is>
      </c>
      <c r="C206" s="1" t="inlineStr">
        <is>
          <t>Costo annuo telefonia mobile per dipendente</t>
        </is>
      </c>
      <c r="D206" s="12" t="n">
        <v>400</v>
      </c>
    </row>
    <row r="207">
      <c r="B207" s="1" t="inlineStr">
        <is>
          <t>Vita Utile Software (Anni)</t>
        </is>
      </c>
      <c r="C207" s="1" t="inlineStr">
        <is>
          <t>Periodo di ammortamento software</t>
        </is>
      </c>
      <c r="D207" s="19" t="n">
        <v>5</v>
      </c>
    </row>
  </sheetData>
  <mergeCells count="11">
    <mergeCell ref="B90:N90"/>
    <mergeCell ref="B151:N151"/>
    <mergeCell ref="B5:N5"/>
    <mergeCell ref="B60:N60"/>
    <mergeCell ref="B36:N36"/>
    <mergeCell ref="B52:N52"/>
    <mergeCell ref="B176:N176"/>
    <mergeCell ref="B11:N11"/>
    <mergeCell ref="B24:N24"/>
    <mergeCell ref="B2:N2"/>
    <mergeCell ref="B194:N19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Z460"/>
  <sheetViews>
    <sheetView topLeftCell="A3" zoomScale="82" workbookViewId="0">
      <selection activeCell="T25" sqref="T25"/>
    </sheetView>
  </sheetViews>
  <sheetFormatPr baseColWidth="10" defaultColWidth="8.83203125" defaultRowHeight="15"/>
  <cols>
    <col width="6" customWidth="1" style="86" min="1" max="1"/>
    <col width="7" customWidth="1" style="86" min="3" max="44"/>
    <col width="7" customWidth="1" style="86" min="46" max="87"/>
    <col width="7" customWidth="1" style="86" min="89" max="130"/>
    <col width="7" customWidth="1" style="86" min="132" max="173"/>
    <col width="7" customWidth="1" style="86" min="175" max="216"/>
    <col width="7" customWidth="1" style="86" min="218" max="259"/>
    <col width="7" customWidth="1" style="86" min="261" max="302"/>
    <col width="7" customWidth="1" style="86" min="304" max="345"/>
    <col width="7" customWidth="1" style="86" min="347" max="388"/>
    <col width="7" customWidth="1" style="86" min="390" max="431"/>
    <col width="7" customWidth="1" style="86" min="433" max="474"/>
    <col width="7" customWidth="1" style="86" min="476" max="517"/>
    <col width="7" customWidth="1" style="86" min="519" max="560"/>
    <col width="7" customWidth="1" style="86" min="562" max="603"/>
    <col width="7" customWidth="1" style="86" min="605" max="646"/>
    <col width="7" customWidth="1" style="86" min="648" max="689"/>
    <col width="7" customWidth="1" style="86" min="691" max="732"/>
    <col width="7" customWidth="1" style="86" min="734" max="775"/>
    <col width="7" customWidth="1" style="86" min="777" max="818"/>
    <col width="7" customWidth="1" style="86" min="820" max="861"/>
  </cols>
  <sheetData>
    <row r="1" ht="20" customHeight="1" s="86">
      <c r="B1" s="85" t="inlineStr">
        <is>
          <t>PRODOTTO 1</t>
        </is>
      </c>
      <c r="AS1" s="85" t="inlineStr">
        <is>
          <t>PRODOTTO 2</t>
        </is>
      </c>
      <c r="CJ1" s="85" t="inlineStr">
        <is>
          <t>PRODOTTO 3</t>
        </is>
      </c>
      <c r="EA1" s="85" t="inlineStr">
        <is>
          <t>PRODOTTO 4</t>
        </is>
      </c>
      <c r="FR1" s="85" t="inlineStr">
        <is>
          <t>PRODOTTO 5</t>
        </is>
      </c>
      <c r="HI1" s="85" t="inlineStr">
        <is>
          <t>PRODOTTO 6</t>
        </is>
      </c>
      <c r="IZ1" s="85" t="inlineStr">
        <is>
          <t>PRODOTTO 7</t>
        </is>
      </c>
      <c r="KQ1" s="85" t="inlineStr">
        <is>
          <t>PRODOTTO 8</t>
        </is>
      </c>
      <c r="MH1" s="85" t="inlineStr">
        <is>
          <t>PRODOTTO 9</t>
        </is>
      </c>
      <c r="NY1" s="85" t="inlineStr">
        <is>
          <t>PRODOTTO 10</t>
        </is>
      </c>
      <c r="PP1" s="85" t="inlineStr">
        <is>
          <t>PRODOTTO 11</t>
        </is>
      </c>
      <c r="RG1" s="85" t="inlineStr">
        <is>
          <t>PRODOTTO 12</t>
        </is>
      </c>
      <c r="SX1" s="85" t="inlineStr">
        <is>
          <t>PRODOTTO 13</t>
        </is>
      </c>
      <c r="UO1" s="85" t="inlineStr">
        <is>
          <t>PRODOTTO 14</t>
        </is>
      </c>
      <c r="WF1" s="85" t="inlineStr">
        <is>
          <t>PRODOTTO 15</t>
        </is>
      </c>
      <c r="XW1" s="85" t="inlineStr">
        <is>
          <t>PRODOTTO 16</t>
        </is>
      </c>
      <c r="ZN1" s="85" t="inlineStr">
        <is>
          <t>PRODOTTO 17</t>
        </is>
      </c>
      <c r="ABE1" s="85" t="inlineStr">
        <is>
          <t>PRODOTTO 18</t>
        </is>
      </c>
      <c r="ACV1" s="85" t="inlineStr">
        <is>
          <t>PRODOTTO 19</t>
        </is>
      </c>
      <c r="AEM1" s="85" t="inlineStr">
        <is>
          <t>PRODOTTO 20</t>
        </is>
      </c>
    </row>
    <row r="3">
      <c r="B3" s="87" t="inlineStr">
        <is>
          <t>Matrice 1: EROGAZIONI CREDITI</t>
        </is>
      </c>
      <c r="AS3" s="87" t="inlineStr">
        <is>
          <t>Matrice 1: EROGAZIONI CREDITI</t>
        </is>
      </c>
      <c r="CJ3" s="87" t="inlineStr">
        <is>
          <t>Matrice 1: EROGAZIONI CREDITI</t>
        </is>
      </c>
      <c r="EA3" s="87" t="inlineStr">
        <is>
          <t>Matrice 1: EROGAZIONI CREDITI</t>
        </is>
      </c>
      <c r="FR3" s="87" t="inlineStr">
        <is>
          <t>Matrice 1: EROGAZIONI CREDITI</t>
        </is>
      </c>
      <c r="HI3" s="87" t="inlineStr">
        <is>
          <t>Matrice 1: EROGAZIONI CREDITI</t>
        </is>
      </c>
      <c r="IZ3" s="87" t="inlineStr">
        <is>
          <t>Matrice 1: EROGAZIONI CREDITI</t>
        </is>
      </c>
      <c r="KQ3" s="87" t="inlineStr">
        <is>
          <t>Matrice 1: EROGAZIONI CREDITI</t>
        </is>
      </c>
      <c r="MH3" s="87" t="inlineStr">
        <is>
          <t>Matrice 1: EROGAZIONI CREDITI</t>
        </is>
      </c>
      <c r="NY3" s="87" t="inlineStr">
        <is>
          <t>Matrice 1: EROGAZIONI CREDITI</t>
        </is>
      </c>
      <c r="PP3" s="87" t="inlineStr">
        <is>
          <t>Matrice 1: EROGAZIONI CREDITI</t>
        </is>
      </c>
      <c r="RG3" s="87" t="inlineStr">
        <is>
          <t>Matrice 1: EROGAZIONI CREDITI</t>
        </is>
      </c>
      <c r="SX3" s="87" t="inlineStr">
        <is>
          <t>Matrice 1: EROGAZIONI CREDITI</t>
        </is>
      </c>
      <c r="UO3" s="87" t="inlineStr">
        <is>
          <t>Matrice 1: EROGAZIONI CREDITI</t>
        </is>
      </c>
      <c r="WF3" s="87" t="inlineStr">
        <is>
          <t>Matrice 1: EROGAZIONI CREDITI</t>
        </is>
      </c>
      <c r="XW3" s="87" t="inlineStr">
        <is>
          <t>Matrice 1: EROGAZIONI CREDITI</t>
        </is>
      </c>
      <c r="ZN3" s="87" t="inlineStr">
        <is>
          <t>Matrice 1: EROGAZIONI CREDITI</t>
        </is>
      </c>
      <c r="ABE3" s="87" t="inlineStr">
        <is>
          <t>Matrice 1: EROGAZIONI CREDITI</t>
        </is>
      </c>
      <c r="ACV3" s="87" t="inlineStr">
        <is>
          <t>Matrice 1: EROGAZIONI CREDITI</t>
        </is>
      </c>
      <c r="AEM3" s="87" t="inlineStr">
        <is>
          <t>Matrice 1: EROGAZIONI CREDITI</t>
        </is>
      </c>
    </row>
    <row r="5">
      <c r="A5" s="84" t="inlineStr">
        <is>
          <t>ANNI</t>
        </is>
      </c>
      <c r="B5" s="84" t="inlineStr">
        <is>
          <t>Anno 1</t>
        </is>
      </c>
      <c r="C5" s="81" t="n"/>
      <c r="D5" s="81" t="n"/>
      <c r="E5" s="82" t="n"/>
      <c r="F5" s="84" t="inlineStr">
        <is>
          <t>Anno 2</t>
        </is>
      </c>
      <c r="G5" s="81" t="n"/>
      <c r="H5" s="81" t="n"/>
      <c r="I5" s="82" t="n"/>
      <c r="J5" s="84" t="inlineStr">
        <is>
          <t>Anno 3</t>
        </is>
      </c>
      <c r="K5" s="81" t="n"/>
      <c r="L5" s="81" t="n"/>
      <c r="M5" s="82" t="n"/>
      <c r="N5" s="84" t="inlineStr">
        <is>
          <t>Anno 4</t>
        </is>
      </c>
      <c r="O5" s="81" t="n"/>
      <c r="P5" s="81" t="n"/>
      <c r="Q5" s="82" t="n"/>
      <c r="R5" s="84" t="inlineStr">
        <is>
          <t>Anno 5</t>
        </is>
      </c>
      <c r="S5" s="81" t="n"/>
      <c r="T5" s="81" t="n"/>
      <c r="U5" s="82" t="n"/>
      <c r="V5" s="84" t="inlineStr">
        <is>
          <t>Anno 6</t>
        </is>
      </c>
      <c r="W5" s="81" t="n"/>
      <c r="X5" s="81" t="n"/>
      <c r="Y5" s="82" t="n"/>
      <c r="Z5" s="84" t="inlineStr">
        <is>
          <t>Anno 7</t>
        </is>
      </c>
      <c r="AA5" s="81" t="n"/>
      <c r="AB5" s="81" t="n"/>
      <c r="AC5" s="82" t="n"/>
      <c r="AD5" s="84" t="inlineStr">
        <is>
          <t>Anno 8</t>
        </is>
      </c>
      <c r="AE5" s="81" t="n"/>
      <c r="AF5" s="81" t="n"/>
      <c r="AG5" s="82" t="n"/>
      <c r="AH5" s="84" t="inlineStr">
        <is>
          <t>Anno 9</t>
        </is>
      </c>
      <c r="AI5" s="81" t="n"/>
      <c r="AJ5" s="81" t="n"/>
      <c r="AK5" s="82" t="n"/>
      <c r="AL5" s="84" t="inlineStr">
        <is>
          <t>Anno 10</t>
        </is>
      </c>
      <c r="AM5" s="81" t="n"/>
      <c r="AN5" s="81" t="n"/>
      <c r="AO5" s="82" t="n"/>
      <c r="AR5" s="84" t="inlineStr">
        <is>
          <t>ANNI</t>
        </is>
      </c>
      <c r="AS5" s="84" t="inlineStr">
        <is>
          <t>Anno 1</t>
        </is>
      </c>
      <c r="AT5" s="81" t="n"/>
      <c r="AU5" s="81" t="n"/>
      <c r="AV5" s="82" t="n"/>
      <c r="AW5" s="84" t="inlineStr">
        <is>
          <t>Anno 2</t>
        </is>
      </c>
      <c r="AX5" s="81" t="n"/>
      <c r="AY5" s="81" t="n"/>
      <c r="AZ5" s="82" t="n"/>
      <c r="BA5" s="84" t="inlineStr">
        <is>
          <t>Anno 3</t>
        </is>
      </c>
      <c r="BB5" s="81" t="n"/>
      <c r="BC5" s="81" t="n"/>
      <c r="BD5" s="82" t="n"/>
      <c r="BE5" s="84" t="inlineStr">
        <is>
          <t>Anno 4</t>
        </is>
      </c>
      <c r="BF5" s="81" t="n"/>
      <c r="BG5" s="81" t="n"/>
      <c r="BH5" s="82" t="n"/>
      <c r="BI5" s="84" t="inlineStr">
        <is>
          <t>Anno 5</t>
        </is>
      </c>
      <c r="BJ5" s="81" t="n"/>
      <c r="BK5" s="81" t="n"/>
      <c r="BL5" s="82" t="n"/>
      <c r="BM5" s="84" t="inlineStr">
        <is>
          <t>Anno 6</t>
        </is>
      </c>
      <c r="BN5" s="81" t="n"/>
      <c r="BO5" s="81" t="n"/>
      <c r="BP5" s="82" t="n"/>
      <c r="BQ5" s="84" t="inlineStr">
        <is>
          <t>Anno 7</t>
        </is>
      </c>
      <c r="BR5" s="81" t="n"/>
      <c r="BS5" s="81" t="n"/>
      <c r="BT5" s="82" t="n"/>
      <c r="BU5" s="84" t="inlineStr">
        <is>
          <t>Anno 8</t>
        </is>
      </c>
      <c r="BV5" s="81" t="n"/>
      <c r="BW5" s="81" t="n"/>
      <c r="BX5" s="82" t="n"/>
      <c r="BY5" s="84" t="inlineStr">
        <is>
          <t>Anno 9</t>
        </is>
      </c>
      <c r="BZ5" s="81" t="n"/>
      <c r="CA5" s="81" t="n"/>
      <c r="CB5" s="82" t="n"/>
      <c r="CC5" s="84" t="inlineStr">
        <is>
          <t>Anno 10</t>
        </is>
      </c>
      <c r="CD5" s="81" t="n"/>
      <c r="CE5" s="81" t="n"/>
      <c r="CF5" s="82" t="n"/>
      <c r="CI5" s="84" t="inlineStr">
        <is>
          <t>ANNI</t>
        </is>
      </c>
      <c r="CJ5" s="84" t="inlineStr">
        <is>
          <t>Anno 1</t>
        </is>
      </c>
      <c r="CK5" s="81" t="n"/>
      <c r="CL5" s="81" t="n"/>
      <c r="CM5" s="82" t="n"/>
      <c r="CN5" s="84" t="inlineStr">
        <is>
          <t>Anno 2</t>
        </is>
      </c>
      <c r="CO5" s="81" t="n"/>
      <c r="CP5" s="81" t="n"/>
      <c r="CQ5" s="82" t="n"/>
      <c r="CR5" s="84" t="inlineStr">
        <is>
          <t>Anno 3</t>
        </is>
      </c>
      <c r="CS5" s="81" t="n"/>
      <c r="CT5" s="81" t="n"/>
      <c r="CU5" s="82" t="n"/>
      <c r="CV5" s="84" t="inlineStr">
        <is>
          <t>Anno 4</t>
        </is>
      </c>
      <c r="CW5" s="81" t="n"/>
      <c r="CX5" s="81" t="n"/>
      <c r="CY5" s="82" t="n"/>
      <c r="CZ5" s="84" t="inlineStr">
        <is>
          <t>Anno 5</t>
        </is>
      </c>
      <c r="DA5" s="81" t="n"/>
      <c r="DB5" s="81" t="n"/>
      <c r="DC5" s="82" t="n"/>
      <c r="DD5" s="84" t="inlineStr">
        <is>
          <t>Anno 6</t>
        </is>
      </c>
      <c r="DE5" s="81" t="n"/>
      <c r="DF5" s="81" t="n"/>
      <c r="DG5" s="82" t="n"/>
      <c r="DH5" s="84" t="inlineStr">
        <is>
          <t>Anno 7</t>
        </is>
      </c>
      <c r="DI5" s="81" t="n"/>
      <c r="DJ5" s="81" t="n"/>
      <c r="DK5" s="82" t="n"/>
      <c r="DL5" s="84" t="inlineStr">
        <is>
          <t>Anno 8</t>
        </is>
      </c>
      <c r="DM5" s="81" t="n"/>
      <c r="DN5" s="81" t="n"/>
      <c r="DO5" s="82" t="n"/>
      <c r="DP5" s="84" t="inlineStr">
        <is>
          <t>Anno 9</t>
        </is>
      </c>
      <c r="DQ5" s="81" t="n"/>
      <c r="DR5" s="81" t="n"/>
      <c r="DS5" s="82" t="n"/>
      <c r="DT5" s="84" t="inlineStr">
        <is>
          <t>Anno 10</t>
        </is>
      </c>
      <c r="DU5" s="81" t="n"/>
      <c r="DV5" s="81" t="n"/>
      <c r="DW5" s="82" t="n"/>
      <c r="DZ5" s="84" t="inlineStr">
        <is>
          <t>ANNI</t>
        </is>
      </c>
      <c r="EA5" s="84" t="inlineStr">
        <is>
          <t>Anno 1</t>
        </is>
      </c>
      <c r="EB5" s="81" t="n"/>
      <c r="EC5" s="81" t="n"/>
      <c r="ED5" s="82" t="n"/>
      <c r="EE5" s="84" t="inlineStr">
        <is>
          <t>Anno 2</t>
        </is>
      </c>
      <c r="EF5" s="81" t="n"/>
      <c r="EG5" s="81" t="n"/>
      <c r="EH5" s="82" t="n"/>
      <c r="EI5" s="84" t="inlineStr">
        <is>
          <t>Anno 3</t>
        </is>
      </c>
      <c r="EJ5" s="81" t="n"/>
      <c r="EK5" s="81" t="n"/>
      <c r="EL5" s="82" t="n"/>
      <c r="EM5" s="84" t="inlineStr">
        <is>
          <t>Anno 4</t>
        </is>
      </c>
      <c r="EN5" s="81" t="n"/>
      <c r="EO5" s="81" t="n"/>
      <c r="EP5" s="82" t="n"/>
      <c r="EQ5" s="84" t="inlineStr">
        <is>
          <t>Anno 5</t>
        </is>
      </c>
      <c r="ER5" s="81" t="n"/>
      <c r="ES5" s="81" t="n"/>
      <c r="ET5" s="82" t="n"/>
      <c r="EU5" s="84" t="inlineStr">
        <is>
          <t>Anno 6</t>
        </is>
      </c>
      <c r="EV5" s="81" t="n"/>
      <c r="EW5" s="81" t="n"/>
      <c r="EX5" s="82" t="n"/>
      <c r="EY5" s="84" t="inlineStr">
        <is>
          <t>Anno 7</t>
        </is>
      </c>
      <c r="EZ5" s="81" t="n"/>
      <c r="FA5" s="81" t="n"/>
      <c r="FB5" s="82" t="n"/>
      <c r="FC5" s="84" t="inlineStr">
        <is>
          <t>Anno 8</t>
        </is>
      </c>
      <c r="FD5" s="81" t="n"/>
      <c r="FE5" s="81" t="n"/>
      <c r="FF5" s="82" t="n"/>
      <c r="FG5" s="84" t="inlineStr">
        <is>
          <t>Anno 9</t>
        </is>
      </c>
      <c r="FH5" s="81" t="n"/>
      <c r="FI5" s="81" t="n"/>
      <c r="FJ5" s="82" t="n"/>
      <c r="FK5" s="84" t="inlineStr">
        <is>
          <t>Anno 10</t>
        </is>
      </c>
      <c r="FL5" s="81" t="n"/>
      <c r="FM5" s="81" t="n"/>
      <c r="FN5" s="82" t="n"/>
      <c r="FQ5" s="84" t="inlineStr">
        <is>
          <t>ANNI</t>
        </is>
      </c>
      <c r="FR5" s="84" t="inlineStr">
        <is>
          <t>Anno 1</t>
        </is>
      </c>
      <c r="FS5" s="81" t="n"/>
      <c r="FT5" s="81" t="n"/>
      <c r="FU5" s="82" t="n"/>
      <c r="FV5" s="84" t="inlineStr">
        <is>
          <t>Anno 2</t>
        </is>
      </c>
      <c r="FW5" s="81" t="n"/>
      <c r="FX5" s="81" t="n"/>
      <c r="FY5" s="82" t="n"/>
      <c r="FZ5" s="84" t="inlineStr">
        <is>
          <t>Anno 3</t>
        </is>
      </c>
      <c r="GA5" s="81" t="n"/>
      <c r="GB5" s="81" t="n"/>
      <c r="GC5" s="82" t="n"/>
      <c r="GD5" s="84" t="inlineStr">
        <is>
          <t>Anno 4</t>
        </is>
      </c>
      <c r="GE5" s="81" t="n"/>
      <c r="GF5" s="81" t="n"/>
      <c r="GG5" s="82" t="n"/>
      <c r="GH5" s="84" t="inlineStr">
        <is>
          <t>Anno 5</t>
        </is>
      </c>
      <c r="GI5" s="81" t="n"/>
      <c r="GJ5" s="81" t="n"/>
      <c r="GK5" s="82" t="n"/>
      <c r="GL5" s="84" t="inlineStr">
        <is>
          <t>Anno 6</t>
        </is>
      </c>
      <c r="GM5" s="81" t="n"/>
      <c r="GN5" s="81" t="n"/>
      <c r="GO5" s="82" t="n"/>
      <c r="GP5" s="84" t="inlineStr">
        <is>
          <t>Anno 7</t>
        </is>
      </c>
      <c r="GQ5" s="81" t="n"/>
      <c r="GR5" s="81" t="n"/>
      <c r="GS5" s="82" t="n"/>
      <c r="GT5" s="84" t="inlineStr">
        <is>
          <t>Anno 8</t>
        </is>
      </c>
      <c r="GU5" s="81" t="n"/>
      <c r="GV5" s="81" t="n"/>
      <c r="GW5" s="82" t="n"/>
      <c r="GX5" s="84" t="inlineStr">
        <is>
          <t>Anno 9</t>
        </is>
      </c>
      <c r="GY5" s="81" t="n"/>
      <c r="GZ5" s="81" t="n"/>
      <c r="HA5" s="82" t="n"/>
      <c r="HB5" s="84" t="inlineStr">
        <is>
          <t>Anno 10</t>
        </is>
      </c>
      <c r="HC5" s="81" t="n"/>
      <c r="HD5" s="81" t="n"/>
      <c r="HE5" s="82" t="n"/>
      <c r="HH5" s="84" t="inlineStr">
        <is>
          <t>ANNI</t>
        </is>
      </c>
      <c r="HI5" s="84" t="inlineStr">
        <is>
          <t>Anno 1</t>
        </is>
      </c>
      <c r="HJ5" s="81" t="n"/>
      <c r="HK5" s="81" t="n"/>
      <c r="HL5" s="82" t="n"/>
      <c r="HM5" s="84" t="inlineStr">
        <is>
          <t>Anno 2</t>
        </is>
      </c>
      <c r="HN5" s="81" t="n"/>
      <c r="HO5" s="81" t="n"/>
      <c r="HP5" s="82" t="n"/>
      <c r="HQ5" s="84" t="inlineStr">
        <is>
          <t>Anno 3</t>
        </is>
      </c>
      <c r="HR5" s="81" t="n"/>
      <c r="HS5" s="81" t="n"/>
      <c r="HT5" s="82" t="n"/>
      <c r="HU5" s="84" t="inlineStr">
        <is>
          <t>Anno 4</t>
        </is>
      </c>
      <c r="HV5" s="81" t="n"/>
      <c r="HW5" s="81" t="n"/>
      <c r="HX5" s="82" t="n"/>
      <c r="HY5" s="84" t="inlineStr">
        <is>
          <t>Anno 5</t>
        </is>
      </c>
      <c r="HZ5" s="81" t="n"/>
      <c r="IA5" s="81" t="n"/>
      <c r="IB5" s="82" t="n"/>
      <c r="IC5" s="84" t="inlineStr">
        <is>
          <t>Anno 6</t>
        </is>
      </c>
      <c r="ID5" s="81" t="n"/>
      <c r="IE5" s="81" t="n"/>
      <c r="IF5" s="82" t="n"/>
      <c r="IG5" s="84" t="inlineStr">
        <is>
          <t>Anno 7</t>
        </is>
      </c>
      <c r="IH5" s="81" t="n"/>
      <c r="II5" s="81" t="n"/>
      <c r="IJ5" s="82" t="n"/>
      <c r="IK5" s="84" t="inlineStr">
        <is>
          <t>Anno 8</t>
        </is>
      </c>
      <c r="IL5" s="81" t="n"/>
      <c r="IM5" s="81" t="n"/>
      <c r="IN5" s="82" t="n"/>
      <c r="IO5" s="84" t="inlineStr">
        <is>
          <t>Anno 9</t>
        </is>
      </c>
      <c r="IP5" s="81" t="n"/>
      <c r="IQ5" s="81" t="n"/>
      <c r="IR5" s="82" t="n"/>
      <c r="IS5" s="84" t="inlineStr">
        <is>
          <t>Anno 10</t>
        </is>
      </c>
      <c r="IT5" s="81" t="n"/>
      <c r="IU5" s="81" t="n"/>
      <c r="IV5" s="82" t="n"/>
      <c r="IY5" s="84" t="inlineStr">
        <is>
          <t>ANNI</t>
        </is>
      </c>
      <c r="IZ5" s="84" t="inlineStr">
        <is>
          <t>Anno 1</t>
        </is>
      </c>
      <c r="JA5" s="81" t="n"/>
      <c r="JB5" s="81" t="n"/>
      <c r="JC5" s="82" t="n"/>
      <c r="JD5" s="84" t="inlineStr">
        <is>
          <t>Anno 2</t>
        </is>
      </c>
      <c r="JE5" s="81" t="n"/>
      <c r="JF5" s="81" t="n"/>
      <c r="JG5" s="82" t="n"/>
      <c r="JH5" s="84" t="inlineStr">
        <is>
          <t>Anno 3</t>
        </is>
      </c>
      <c r="JI5" s="81" t="n"/>
      <c r="JJ5" s="81" t="n"/>
      <c r="JK5" s="82" t="n"/>
      <c r="JL5" s="84" t="inlineStr">
        <is>
          <t>Anno 4</t>
        </is>
      </c>
      <c r="JM5" s="81" t="n"/>
      <c r="JN5" s="81" t="n"/>
      <c r="JO5" s="82" t="n"/>
      <c r="JP5" s="84" t="inlineStr">
        <is>
          <t>Anno 5</t>
        </is>
      </c>
      <c r="JQ5" s="81" t="n"/>
      <c r="JR5" s="81" t="n"/>
      <c r="JS5" s="82" t="n"/>
      <c r="JT5" s="84" t="inlineStr">
        <is>
          <t>Anno 6</t>
        </is>
      </c>
      <c r="JU5" s="81" t="n"/>
      <c r="JV5" s="81" t="n"/>
      <c r="JW5" s="82" t="n"/>
      <c r="JX5" s="84" t="inlineStr">
        <is>
          <t>Anno 7</t>
        </is>
      </c>
      <c r="JY5" s="81" t="n"/>
      <c r="JZ5" s="81" t="n"/>
      <c r="KA5" s="82" t="n"/>
      <c r="KB5" s="84" t="inlineStr">
        <is>
          <t>Anno 8</t>
        </is>
      </c>
      <c r="KC5" s="81" t="n"/>
      <c r="KD5" s="81" t="n"/>
      <c r="KE5" s="82" t="n"/>
      <c r="KF5" s="84" t="inlineStr">
        <is>
          <t>Anno 9</t>
        </is>
      </c>
      <c r="KG5" s="81" t="n"/>
      <c r="KH5" s="81" t="n"/>
      <c r="KI5" s="82" t="n"/>
      <c r="KJ5" s="84" t="inlineStr">
        <is>
          <t>Anno 10</t>
        </is>
      </c>
      <c r="KK5" s="81" t="n"/>
      <c r="KL5" s="81" t="n"/>
      <c r="KM5" s="82" t="n"/>
      <c r="KP5" s="84" t="inlineStr">
        <is>
          <t>ANNI</t>
        </is>
      </c>
      <c r="KQ5" s="84" t="inlineStr">
        <is>
          <t>Anno 1</t>
        </is>
      </c>
      <c r="KR5" s="81" t="n"/>
      <c r="KS5" s="81" t="n"/>
      <c r="KT5" s="82" t="n"/>
      <c r="KU5" s="84" t="inlineStr">
        <is>
          <t>Anno 2</t>
        </is>
      </c>
      <c r="KV5" s="81" t="n"/>
      <c r="KW5" s="81" t="n"/>
      <c r="KX5" s="82" t="n"/>
      <c r="KY5" s="84" t="inlineStr">
        <is>
          <t>Anno 3</t>
        </is>
      </c>
      <c r="KZ5" s="81" t="n"/>
      <c r="LA5" s="81" t="n"/>
      <c r="LB5" s="82" t="n"/>
      <c r="LC5" s="84" t="inlineStr">
        <is>
          <t>Anno 4</t>
        </is>
      </c>
      <c r="LD5" s="81" t="n"/>
      <c r="LE5" s="81" t="n"/>
      <c r="LF5" s="82" t="n"/>
      <c r="LG5" s="84" t="inlineStr">
        <is>
          <t>Anno 5</t>
        </is>
      </c>
      <c r="LH5" s="81" t="n"/>
      <c r="LI5" s="81" t="n"/>
      <c r="LJ5" s="82" t="n"/>
      <c r="LK5" s="84" t="inlineStr">
        <is>
          <t>Anno 6</t>
        </is>
      </c>
      <c r="LL5" s="81" t="n"/>
      <c r="LM5" s="81" t="n"/>
      <c r="LN5" s="82" t="n"/>
      <c r="LO5" s="84" t="inlineStr">
        <is>
          <t>Anno 7</t>
        </is>
      </c>
      <c r="LP5" s="81" t="n"/>
      <c r="LQ5" s="81" t="n"/>
      <c r="LR5" s="82" t="n"/>
      <c r="LS5" s="84" t="inlineStr">
        <is>
          <t>Anno 8</t>
        </is>
      </c>
      <c r="LT5" s="81" t="n"/>
      <c r="LU5" s="81" t="n"/>
      <c r="LV5" s="82" t="n"/>
      <c r="LW5" s="84" t="inlineStr">
        <is>
          <t>Anno 9</t>
        </is>
      </c>
      <c r="LX5" s="81" t="n"/>
      <c r="LY5" s="81" t="n"/>
      <c r="LZ5" s="82" t="n"/>
      <c r="MA5" s="84" t="inlineStr">
        <is>
          <t>Anno 10</t>
        </is>
      </c>
      <c r="MB5" s="81" t="n"/>
      <c r="MC5" s="81" t="n"/>
      <c r="MD5" s="82" t="n"/>
      <c r="MG5" s="84" t="inlineStr">
        <is>
          <t>ANNI</t>
        </is>
      </c>
      <c r="MH5" s="84" t="inlineStr">
        <is>
          <t>Anno 1</t>
        </is>
      </c>
      <c r="MI5" s="81" t="n"/>
      <c r="MJ5" s="81" t="n"/>
      <c r="MK5" s="82" t="n"/>
      <c r="ML5" s="84" t="inlineStr">
        <is>
          <t>Anno 2</t>
        </is>
      </c>
      <c r="MM5" s="81" t="n"/>
      <c r="MN5" s="81" t="n"/>
      <c r="MO5" s="82" t="n"/>
      <c r="MP5" s="84" t="inlineStr">
        <is>
          <t>Anno 3</t>
        </is>
      </c>
      <c r="MQ5" s="81" t="n"/>
      <c r="MR5" s="81" t="n"/>
      <c r="MS5" s="82" t="n"/>
      <c r="MT5" s="84" t="inlineStr">
        <is>
          <t>Anno 4</t>
        </is>
      </c>
      <c r="MU5" s="81" t="n"/>
      <c r="MV5" s="81" t="n"/>
      <c r="MW5" s="82" t="n"/>
      <c r="MX5" s="84" t="inlineStr">
        <is>
          <t>Anno 5</t>
        </is>
      </c>
      <c r="MY5" s="81" t="n"/>
      <c r="MZ5" s="81" t="n"/>
      <c r="NA5" s="82" t="n"/>
      <c r="NB5" s="84" t="inlineStr">
        <is>
          <t>Anno 6</t>
        </is>
      </c>
      <c r="NC5" s="81" t="n"/>
      <c r="ND5" s="81" t="n"/>
      <c r="NE5" s="82" t="n"/>
      <c r="NF5" s="84" t="inlineStr">
        <is>
          <t>Anno 7</t>
        </is>
      </c>
      <c r="NG5" s="81" t="n"/>
      <c r="NH5" s="81" t="n"/>
      <c r="NI5" s="82" t="n"/>
      <c r="NJ5" s="84" t="inlineStr">
        <is>
          <t>Anno 8</t>
        </is>
      </c>
      <c r="NK5" s="81" t="n"/>
      <c r="NL5" s="81" t="n"/>
      <c r="NM5" s="82" t="n"/>
      <c r="NN5" s="84" t="inlineStr">
        <is>
          <t>Anno 9</t>
        </is>
      </c>
      <c r="NO5" s="81" t="n"/>
      <c r="NP5" s="81" t="n"/>
      <c r="NQ5" s="82" t="n"/>
      <c r="NR5" s="84" t="inlineStr">
        <is>
          <t>Anno 10</t>
        </is>
      </c>
      <c r="NS5" s="81" t="n"/>
      <c r="NT5" s="81" t="n"/>
      <c r="NU5" s="82" t="n"/>
      <c r="NX5" s="84" t="inlineStr">
        <is>
          <t>ANNI</t>
        </is>
      </c>
      <c r="NY5" s="84" t="inlineStr">
        <is>
          <t>Anno 1</t>
        </is>
      </c>
      <c r="NZ5" s="81" t="n"/>
      <c r="OA5" s="81" t="n"/>
      <c r="OB5" s="82" t="n"/>
      <c r="OC5" s="84" t="inlineStr">
        <is>
          <t>Anno 2</t>
        </is>
      </c>
      <c r="OD5" s="81" t="n"/>
      <c r="OE5" s="81" t="n"/>
      <c r="OF5" s="82" t="n"/>
      <c r="OG5" s="84" t="inlineStr">
        <is>
          <t>Anno 3</t>
        </is>
      </c>
      <c r="OH5" s="81" t="n"/>
      <c r="OI5" s="81" t="n"/>
      <c r="OJ5" s="82" t="n"/>
      <c r="OK5" s="84" t="inlineStr">
        <is>
          <t>Anno 4</t>
        </is>
      </c>
      <c r="OL5" s="81" t="n"/>
      <c r="OM5" s="81" t="n"/>
      <c r="ON5" s="82" t="n"/>
      <c r="OO5" s="84" t="inlineStr">
        <is>
          <t>Anno 5</t>
        </is>
      </c>
      <c r="OP5" s="81" t="n"/>
      <c r="OQ5" s="81" t="n"/>
      <c r="OR5" s="82" t="n"/>
      <c r="OS5" s="84" t="inlineStr">
        <is>
          <t>Anno 6</t>
        </is>
      </c>
      <c r="OT5" s="81" t="n"/>
      <c r="OU5" s="81" t="n"/>
      <c r="OV5" s="82" t="n"/>
      <c r="OW5" s="84" t="inlineStr">
        <is>
          <t>Anno 7</t>
        </is>
      </c>
      <c r="OX5" s="81" t="n"/>
      <c r="OY5" s="81" t="n"/>
      <c r="OZ5" s="82" t="n"/>
      <c r="PA5" s="84" t="inlineStr">
        <is>
          <t>Anno 8</t>
        </is>
      </c>
      <c r="PB5" s="81" t="n"/>
      <c r="PC5" s="81" t="n"/>
      <c r="PD5" s="82" t="n"/>
      <c r="PE5" s="84" t="inlineStr">
        <is>
          <t>Anno 9</t>
        </is>
      </c>
      <c r="PF5" s="81" t="n"/>
      <c r="PG5" s="81" t="n"/>
      <c r="PH5" s="82" t="n"/>
      <c r="PI5" s="84" t="inlineStr">
        <is>
          <t>Anno 10</t>
        </is>
      </c>
      <c r="PJ5" s="81" t="n"/>
      <c r="PK5" s="81" t="n"/>
      <c r="PL5" s="82" t="n"/>
      <c r="PO5" s="84" t="inlineStr">
        <is>
          <t>ANNI</t>
        </is>
      </c>
      <c r="PP5" s="84" t="inlineStr">
        <is>
          <t>Anno 1</t>
        </is>
      </c>
      <c r="PQ5" s="81" t="n"/>
      <c r="PR5" s="81" t="n"/>
      <c r="PS5" s="82" t="n"/>
      <c r="PT5" s="84" t="inlineStr">
        <is>
          <t>Anno 2</t>
        </is>
      </c>
      <c r="PU5" s="81" t="n"/>
      <c r="PV5" s="81" t="n"/>
      <c r="PW5" s="82" t="n"/>
      <c r="PX5" s="84" t="inlineStr">
        <is>
          <t>Anno 3</t>
        </is>
      </c>
      <c r="PY5" s="81" t="n"/>
      <c r="PZ5" s="81" t="n"/>
      <c r="QA5" s="82" t="n"/>
      <c r="QB5" s="84" t="inlineStr">
        <is>
          <t>Anno 4</t>
        </is>
      </c>
      <c r="QC5" s="81" t="n"/>
      <c r="QD5" s="81" t="n"/>
      <c r="QE5" s="82" t="n"/>
      <c r="QF5" s="84" t="inlineStr">
        <is>
          <t>Anno 5</t>
        </is>
      </c>
      <c r="QG5" s="81" t="n"/>
      <c r="QH5" s="81" t="n"/>
      <c r="QI5" s="82" t="n"/>
      <c r="QJ5" s="84" t="inlineStr">
        <is>
          <t>Anno 6</t>
        </is>
      </c>
      <c r="QK5" s="81" t="n"/>
      <c r="QL5" s="81" t="n"/>
      <c r="QM5" s="82" t="n"/>
      <c r="QN5" s="84" t="inlineStr">
        <is>
          <t>Anno 7</t>
        </is>
      </c>
      <c r="QO5" s="81" t="n"/>
      <c r="QP5" s="81" t="n"/>
      <c r="QQ5" s="82" t="n"/>
      <c r="QR5" s="84" t="inlineStr">
        <is>
          <t>Anno 8</t>
        </is>
      </c>
      <c r="QS5" s="81" t="n"/>
      <c r="QT5" s="81" t="n"/>
      <c r="QU5" s="82" t="n"/>
      <c r="QV5" s="84" t="inlineStr">
        <is>
          <t>Anno 9</t>
        </is>
      </c>
      <c r="QW5" s="81" t="n"/>
      <c r="QX5" s="81" t="n"/>
      <c r="QY5" s="82" t="n"/>
      <c r="QZ5" s="84" t="inlineStr">
        <is>
          <t>Anno 10</t>
        </is>
      </c>
      <c r="RA5" s="81" t="n"/>
      <c r="RB5" s="81" t="n"/>
      <c r="RC5" s="82" t="n"/>
      <c r="RF5" s="84" t="inlineStr">
        <is>
          <t>ANNI</t>
        </is>
      </c>
      <c r="RG5" s="84" t="inlineStr">
        <is>
          <t>Anno 1</t>
        </is>
      </c>
      <c r="RH5" s="81" t="n"/>
      <c r="RI5" s="81" t="n"/>
      <c r="RJ5" s="82" t="n"/>
      <c r="RK5" s="84" t="inlineStr">
        <is>
          <t>Anno 2</t>
        </is>
      </c>
      <c r="RL5" s="81" t="n"/>
      <c r="RM5" s="81" t="n"/>
      <c r="RN5" s="82" t="n"/>
      <c r="RO5" s="84" t="inlineStr">
        <is>
          <t>Anno 3</t>
        </is>
      </c>
      <c r="RP5" s="81" t="n"/>
      <c r="RQ5" s="81" t="n"/>
      <c r="RR5" s="82" t="n"/>
      <c r="RS5" s="84" t="inlineStr">
        <is>
          <t>Anno 4</t>
        </is>
      </c>
      <c r="RT5" s="81" t="n"/>
      <c r="RU5" s="81" t="n"/>
      <c r="RV5" s="82" t="n"/>
      <c r="RW5" s="84" t="inlineStr">
        <is>
          <t>Anno 5</t>
        </is>
      </c>
      <c r="RX5" s="81" t="n"/>
      <c r="RY5" s="81" t="n"/>
      <c r="RZ5" s="82" t="n"/>
      <c r="SA5" s="84" t="inlineStr">
        <is>
          <t>Anno 6</t>
        </is>
      </c>
      <c r="SB5" s="81" t="n"/>
      <c r="SC5" s="81" t="n"/>
      <c r="SD5" s="82" t="n"/>
      <c r="SE5" s="84" t="inlineStr">
        <is>
          <t>Anno 7</t>
        </is>
      </c>
      <c r="SF5" s="81" t="n"/>
      <c r="SG5" s="81" t="n"/>
      <c r="SH5" s="82" t="n"/>
      <c r="SI5" s="84" t="inlineStr">
        <is>
          <t>Anno 8</t>
        </is>
      </c>
      <c r="SJ5" s="81" t="n"/>
      <c r="SK5" s="81" t="n"/>
      <c r="SL5" s="82" t="n"/>
      <c r="SM5" s="84" t="inlineStr">
        <is>
          <t>Anno 9</t>
        </is>
      </c>
      <c r="SN5" s="81" t="n"/>
      <c r="SO5" s="81" t="n"/>
      <c r="SP5" s="82" t="n"/>
      <c r="SQ5" s="84" t="inlineStr">
        <is>
          <t>Anno 10</t>
        </is>
      </c>
      <c r="SR5" s="81" t="n"/>
      <c r="SS5" s="81" t="n"/>
      <c r="ST5" s="82" t="n"/>
      <c r="SW5" s="84" t="inlineStr">
        <is>
          <t>ANNI</t>
        </is>
      </c>
      <c r="SX5" s="84" t="inlineStr">
        <is>
          <t>Anno 1</t>
        </is>
      </c>
      <c r="SY5" s="81" t="n"/>
      <c r="SZ5" s="81" t="n"/>
      <c r="TA5" s="82" t="n"/>
      <c r="TB5" s="84" t="inlineStr">
        <is>
          <t>Anno 2</t>
        </is>
      </c>
      <c r="TC5" s="81" t="n"/>
      <c r="TD5" s="81" t="n"/>
      <c r="TE5" s="82" t="n"/>
      <c r="TF5" s="84" t="inlineStr">
        <is>
          <t>Anno 3</t>
        </is>
      </c>
      <c r="TG5" s="81" t="n"/>
      <c r="TH5" s="81" t="n"/>
      <c r="TI5" s="82" t="n"/>
      <c r="TJ5" s="84" t="inlineStr">
        <is>
          <t>Anno 4</t>
        </is>
      </c>
      <c r="TK5" s="81" t="n"/>
      <c r="TL5" s="81" t="n"/>
      <c r="TM5" s="82" t="n"/>
      <c r="TN5" s="84" t="inlineStr">
        <is>
          <t>Anno 5</t>
        </is>
      </c>
      <c r="TO5" s="81" t="n"/>
      <c r="TP5" s="81" t="n"/>
      <c r="TQ5" s="82" t="n"/>
      <c r="TR5" s="84" t="inlineStr">
        <is>
          <t>Anno 6</t>
        </is>
      </c>
      <c r="TS5" s="81" t="n"/>
      <c r="TT5" s="81" t="n"/>
      <c r="TU5" s="82" t="n"/>
      <c r="TV5" s="84" t="inlineStr">
        <is>
          <t>Anno 7</t>
        </is>
      </c>
      <c r="TW5" s="81" t="n"/>
      <c r="TX5" s="81" t="n"/>
      <c r="TY5" s="82" t="n"/>
      <c r="TZ5" s="84" t="inlineStr">
        <is>
          <t>Anno 8</t>
        </is>
      </c>
      <c r="UA5" s="81" t="n"/>
      <c r="UB5" s="81" t="n"/>
      <c r="UC5" s="82" t="n"/>
      <c r="UD5" s="84" t="inlineStr">
        <is>
          <t>Anno 9</t>
        </is>
      </c>
      <c r="UE5" s="81" t="n"/>
      <c r="UF5" s="81" t="n"/>
      <c r="UG5" s="82" t="n"/>
      <c r="UH5" s="84" t="inlineStr">
        <is>
          <t>Anno 10</t>
        </is>
      </c>
      <c r="UI5" s="81" t="n"/>
      <c r="UJ5" s="81" t="n"/>
      <c r="UK5" s="82" t="n"/>
      <c r="UN5" s="84" t="inlineStr">
        <is>
          <t>ANNI</t>
        </is>
      </c>
      <c r="UO5" s="84" t="inlineStr">
        <is>
          <t>Anno 1</t>
        </is>
      </c>
      <c r="UP5" s="81" t="n"/>
      <c r="UQ5" s="81" t="n"/>
      <c r="UR5" s="82" t="n"/>
      <c r="US5" s="84" t="inlineStr">
        <is>
          <t>Anno 2</t>
        </is>
      </c>
      <c r="UT5" s="81" t="n"/>
      <c r="UU5" s="81" t="n"/>
      <c r="UV5" s="82" t="n"/>
      <c r="UW5" s="84" t="inlineStr">
        <is>
          <t>Anno 3</t>
        </is>
      </c>
      <c r="UX5" s="81" t="n"/>
      <c r="UY5" s="81" t="n"/>
      <c r="UZ5" s="82" t="n"/>
      <c r="VA5" s="84" t="inlineStr">
        <is>
          <t>Anno 4</t>
        </is>
      </c>
      <c r="VB5" s="81" t="n"/>
      <c r="VC5" s="81" t="n"/>
      <c r="VD5" s="82" t="n"/>
      <c r="VE5" s="84" t="inlineStr">
        <is>
          <t>Anno 5</t>
        </is>
      </c>
      <c r="VF5" s="81" t="n"/>
      <c r="VG5" s="81" t="n"/>
      <c r="VH5" s="82" t="n"/>
      <c r="VI5" s="84" t="inlineStr">
        <is>
          <t>Anno 6</t>
        </is>
      </c>
      <c r="VJ5" s="81" t="n"/>
      <c r="VK5" s="81" t="n"/>
      <c r="VL5" s="82" t="n"/>
      <c r="VM5" s="84" t="inlineStr">
        <is>
          <t>Anno 7</t>
        </is>
      </c>
      <c r="VN5" s="81" t="n"/>
      <c r="VO5" s="81" t="n"/>
      <c r="VP5" s="82" t="n"/>
      <c r="VQ5" s="84" t="inlineStr">
        <is>
          <t>Anno 8</t>
        </is>
      </c>
      <c r="VR5" s="81" t="n"/>
      <c r="VS5" s="81" t="n"/>
      <c r="VT5" s="82" t="n"/>
      <c r="VU5" s="84" t="inlineStr">
        <is>
          <t>Anno 9</t>
        </is>
      </c>
      <c r="VV5" s="81" t="n"/>
      <c r="VW5" s="81" t="n"/>
      <c r="VX5" s="82" t="n"/>
      <c r="VY5" s="84" t="inlineStr">
        <is>
          <t>Anno 10</t>
        </is>
      </c>
      <c r="VZ5" s="81" t="n"/>
      <c r="WA5" s="81" t="n"/>
      <c r="WB5" s="82" t="n"/>
      <c r="WE5" s="84" t="inlineStr">
        <is>
          <t>ANNI</t>
        </is>
      </c>
      <c r="WF5" s="84" t="inlineStr">
        <is>
          <t>Anno 1</t>
        </is>
      </c>
      <c r="WG5" s="81" t="n"/>
      <c r="WH5" s="81" t="n"/>
      <c r="WI5" s="82" t="n"/>
      <c r="WJ5" s="84" t="inlineStr">
        <is>
          <t>Anno 2</t>
        </is>
      </c>
      <c r="WK5" s="81" t="n"/>
      <c r="WL5" s="81" t="n"/>
      <c r="WM5" s="82" t="n"/>
      <c r="WN5" s="84" t="inlineStr">
        <is>
          <t>Anno 3</t>
        </is>
      </c>
      <c r="WO5" s="81" t="n"/>
      <c r="WP5" s="81" t="n"/>
      <c r="WQ5" s="82" t="n"/>
      <c r="WR5" s="84" t="inlineStr">
        <is>
          <t>Anno 4</t>
        </is>
      </c>
      <c r="WS5" s="81" t="n"/>
      <c r="WT5" s="81" t="n"/>
      <c r="WU5" s="82" t="n"/>
      <c r="WV5" s="84" t="inlineStr">
        <is>
          <t>Anno 5</t>
        </is>
      </c>
      <c r="WW5" s="81" t="n"/>
      <c r="WX5" s="81" t="n"/>
      <c r="WY5" s="82" t="n"/>
      <c r="WZ5" s="84" t="inlineStr">
        <is>
          <t>Anno 6</t>
        </is>
      </c>
      <c r="XA5" s="81" t="n"/>
      <c r="XB5" s="81" t="n"/>
      <c r="XC5" s="82" t="n"/>
      <c r="XD5" s="84" t="inlineStr">
        <is>
          <t>Anno 7</t>
        </is>
      </c>
      <c r="XE5" s="81" t="n"/>
      <c r="XF5" s="81" t="n"/>
      <c r="XG5" s="82" t="n"/>
      <c r="XH5" s="84" t="inlineStr">
        <is>
          <t>Anno 8</t>
        </is>
      </c>
      <c r="XI5" s="81" t="n"/>
      <c r="XJ5" s="81" t="n"/>
      <c r="XK5" s="82" t="n"/>
      <c r="XL5" s="84" t="inlineStr">
        <is>
          <t>Anno 9</t>
        </is>
      </c>
      <c r="XM5" s="81" t="n"/>
      <c r="XN5" s="81" t="n"/>
      <c r="XO5" s="82" t="n"/>
      <c r="XP5" s="84" t="inlineStr">
        <is>
          <t>Anno 10</t>
        </is>
      </c>
      <c r="XQ5" s="81" t="n"/>
      <c r="XR5" s="81" t="n"/>
      <c r="XS5" s="82" t="n"/>
      <c r="XV5" s="84" t="inlineStr">
        <is>
          <t>ANNI</t>
        </is>
      </c>
      <c r="XW5" s="84" t="inlineStr">
        <is>
          <t>Anno 1</t>
        </is>
      </c>
      <c r="XX5" s="81" t="n"/>
      <c r="XY5" s="81" t="n"/>
      <c r="XZ5" s="82" t="n"/>
      <c r="YA5" s="84" t="inlineStr">
        <is>
          <t>Anno 2</t>
        </is>
      </c>
      <c r="YB5" s="81" t="n"/>
      <c r="YC5" s="81" t="n"/>
      <c r="YD5" s="82" t="n"/>
      <c r="YE5" s="84" t="inlineStr">
        <is>
          <t>Anno 3</t>
        </is>
      </c>
      <c r="YF5" s="81" t="n"/>
      <c r="YG5" s="81" t="n"/>
      <c r="YH5" s="82" t="n"/>
      <c r="YI5" s="84" t="inlineStr">
        <is>
          <t>Anno 4</t>
        </is>
      </c>
      <c r="YJ5" s="81" t="n"/>
      <c r="YK5" s="81" t="n"/>
      <c r="YL5" s="82" t="n"/>
      <c r="YM5" s="84" t="inlineStr">
        <is>
          <t>Anno 5</t>
        </is>
      </c>
      <c r="YN5" s="81" t="n"/>
      <c r="YO5" s="81" t="n"/>
      <c r="YP5" s="82" t="n"/>
      <c r="YQ5" s="84" t="inlineStr">
        <is>
          <t>Anno 6</t>
        </is>
      </c>
      <c r="YR5" s="81" t="n"/>
      <c r="YS5" s="81" t="n"/>
      <c r="YT5" s="82" t="n"/>
      <c r="YU5" s="84" t="inlineStr">
        <is>
          <t>Anno 7</t>
        </is>
      </c>
      <c r="YV5" s="81" t="n"/>
      <c r="YW5" s="81" t="n"/>
      <c r="YX5" s="82" t="n"/>
      <c r="YY5" s="84" t="inlineStr">
        <is>
          <t>Anno 8</t>
        </is>
      </c>
      <c r="YZ5" s="81" t="n"/>
      <c r="ZA5" s="81" t="n"/>
      <c r="ZB5" s="82" t="n"/>
      <c r="ZC5" s="84" t="inlineStr">
        <is>
          <t>Anno 9</t>
        </is>
      </c>
      <c r="ZD5" s="81" t="n"/>
      <c r="ZE5" s="81" t="n"/>
      <c r="ZF5" s="82" t="n"/>
      <c r="ZG5" s="84" t="inlineStr">
        <is>
          <t>Anno 10</t>
        </is>
      </c>
      <c r="ZH5" s="81" t="n"/>
      <c r="ZI5" s="81" t="n"/>
      <c r="ZJ5" s="82" t="n"/>
      <c r="ZM5" s="84" t="inlineStr">
        <is>
          <t>ANNI</t>
        </is>
      </c>
      <c r="ZN5" s="84" t="inlineStr">
        <is>
          <t>Anno 1</t>
        </is>
      </c>
      <c r="ZO5" s="81" t="n"/>
      <c r="ZP5" s="81" t="n"/>
      <c r="ZQ5" s="82" t="n"/>
      <c r="ZR5" s="84" t="inlineStr">
        <is>
          <t>Anno 2</t>
        </is>
      </c>
      <c r="ZS5" s="81" t="n"/>
      <c r="ZT5" s="81" t="n"/>
      <c r="ZU5" s="82" t="n"/>
      <c r="ZV5" s="84" t="inlineStr">
        <is>
          <t>Anno 3</t>
        </is>
      </c>
      <c r="ZW5" s="81" t="n"/>
      <c r="ZX5" s="81" t="n"/>
      <c r="ZY5" s="82" t="n"/>
      <c r="ZZ5" s="84" t="inlineStr">
        <is>
          <t>Anno 4</t>
        </is>
      </c>
      <c r="AAA5" s="81" t="n"/>
      <c r="AAB5" s="81" t="n"/>
      <c r="AAC5" s="82" t="n"/>
      <c r="AAD5" s="84" t="inlineStr">
        <is>
          <t>Anno 5</t>
        </is>
      </c>
      <c r="AAE5" s="81" t="n"/>
      <c r="AAF5" s="81" t="n"/>
      <c r="AAG5" s="82" t="n"/>
      <c r="AAH5" s="84" t="inlineStr">
        <is>
          <t>Anno 6</t>
        </is>
      </c>
      <c r="AAI5" s="81" t="n"/>
      <c r="AAJ5" s="81" t="n"/>
      <c r="AAK5" s="82" t="n"/>
      <c r="AAL5" s="84" t="inlineStr">
        <is>
          <t>Anno 7</t>
        </is>
      </c>
      <c r="AAM5" s="81" t="n"/>
      <c r="AAN5" s="81" t="n"/>
      <c r="AAO5" s="82" t="n"/>
      <c r="AAP5" s="84" t="inlineStr">
        <is>
          <t>Anno 8</t>
        </is>
      </c>
      <c r="AAQ5" s="81" t="n"/>
      <c r="AAR5" s="81" t="n"/>
      <c r="AAS5" s="82" t="n"/>
      <c r="AAT5" s="84" t="inlineStr">
        <is>
          <t>Anno 9</t>
        </is>
      </c>
      <c r="AAU5" s="81" t="n"/>
      <c r="AAV5" s="81" t="n"/>
      <c r="AAW5" s="82" t="n"/>
      <c r="AAX5" s="84" t="inlineStr">
        <is>
          <t>Anno 10</t>
        </is>
      </c>
      <c r="AAY5" s="81" t="n"/>
      <c r="AAZ5" s="81" t="n"/>
      <c r="ABA5" s="82" t="n"/>
      <c r="ABD5" s="84" t="inlineStr">
        <is>
          <t>ANNI</t>
        </is>
      </c>
      <c r="ABE5" s="84" t="inlineStr">
        <is>
          <t>Anno 1</t>
        </is>
      </c>
      <c r="ABF5" s="81" t="n"/>
      <c r="ABG5" s="81" t="n"/>
      <c r="ABH5" s="82" t="n"/>
      <c r="ABI5" s="84" t="inlineStr">
        <is>
          <t>Anno 2</t>
        </is>
      </c>
      <c r="ABJ5" s="81" t="n"/>
      <c r="ABK5" s="81" t="n"/>
      <c r="ABL5" s="82" t="n"/>
      <c r="ABM5" s="84" t="inlineStr">
        <is>
          <t>Anno 3</t>
        </is>
      </c>
      <c r="ABN5" s="81" t="n"/>
      <c r="ABO5" s="81" t="n"/>
      <c r="ABP5" s="82" t="n"/>
      <c r="ABQ5" s="84" t="inlineStr">
        <is>
          <t>Anno 4</t>
        </is>
      </c>
      <c r="ABR5" s="81" t="n"/>
      <c r="ABS5" s="81" t="n"/>
      <c r="ABT5" s="82" t="n"/>
      <c r="ABU5" s="84" t="inlineStr">
        <is>
          <t>Anno 5</t>
        </is>
      </c>
      <c r="ABV5" s="81" t="n"/>
      <c r="ABW5" s="81" t="n"/>
      <c r="ABX5" s="82" t="n"/>
      <c r="ABY5" s="84" t="inlineStr">
        <is>
          <t>Anno 6</t>
        </is>
      </c>
      <c r="ABZ5" s="81" t="n"/>
      <c r="ACA5" s="81" t="n"/>
      <c r="ACB5" s="82" t="n"/>
      <c r="ACC5" s="84" t="inlineStr">
        <is>
          <t>Anno 7</t>
        </is>
      </c>
      <c r="ACD5" s="81" t="n"/>
      <c r="ACE5" s="81" t="n"/>
      <c r="ACF5" s="82" t="n"/>
      <c r="ACG5" s="84" t="inlineStr">
        <is>
          <t>Anno 8</t>
        </is>
      </c>
      <c r="ACH5" s="81" t="n"/>
      <c r="ACI5" s="81" t="n"/>
      <c r="ACJ5" s="82" t="n"/>
      <c r="ACK5" s="84" t="inlineStr">
        <is>
          <t>Anno 9</t>
        </is>
      </c>
      <c r="ACL5" s="81" t="n"/>
      <c r="ACM5" s="81" t="n"/>
      <c r="ACN5" s="82" t="n"/>
      <c r="ACO5" s="84" t="inlineStr">
        <is>
          <t>Anno 10</t>
        </is>
      </c>
      <c r="ACP5" s="81" t="n"/>
      <c r="ACQ5" s="81" t="n"/>
      <c r="ACR5" s="82" t="n"/>
      <c r="ACU5" s="84" t="inlineStr">
        <is>
          <t>ANNI</t>
        </is>
      </c>
      <c r="ACV5" s="84" t="inlineStr">
        <is>
          <t>Anno 1</t>
        </is>
      </c>
      <c r="ACW5" s="81" t="n"/>
      <c r="ACX5" s="81" t="n"/>
      <c r="ACY5" s="82" t="n"/>
      <c r="ACZ5" s="84" t="inlineStr">
        <is>
          <t>Anno 2</t>
        </is>
      </c>
      <c r="ADA5" s="81" t="n"/>
      <c r="ADB5" s="81" t="n"/>
      <c r="ADC5" s="82" t="n"/>
      <c r="ADD5" s="84" t="inlineStr">
        <is>
          <t>Anno 3</t>
        </is>
      </c>
      <c r="ADE5" s="81" t="n"/>
      <c r="ADF5" s="81" t="n"/>
      <c r="ADG5" s="82" t="n"/>
      <c r="ADH5" s="84" t="inlineStr">
        <is>
          <t>Anno 4</t>
        </is>
      </c>
      <c r="ADI5" s="81" t="n"/>
      <c r="ADJ5" s="81" t="n"/>
      <c r="ADK5" s="82" t="n"/>
      <c r="ADL5" s="84" t="inlineStr">
        <is>
          <t>Anno 5</t>
        </is>
      </c>
      <c r="ADM5" s="81" t="n"/>
      <c r="ADN5" s="81" t="n"/>
      <c r="ADO5" s="82" t="n"/>
      <c r="ADP5" s="84" t="inlineStr">
        <is>
          <t>Anno 6</t>
        </is>
      </c>
      <c r="ADQ5" s="81" t="n"/>
      <c r="ADR5" s="81" t="n"/>
      <c r="ADS5" s="82" t="n"/>
      <c r="ADT5" s="84" t="inlineStr">
        <is>
          <t>Anno 7</t>
        </is>
      </c>
      <c r="ADU5" s="81" t="n"/>
      <c r="ADV5" s="81" t="n"/>
      <c r="ADW5" s="82" t="n"/>
      <c r="ADX5" s="84" t="inlineStr">
        <is>
          <t>Anno 8</t>
        </is>
      </c>
      <c r="ADY5" s="81" t="n"/>
      <c r="ADZ5" s="81" t="n"/>
      <c r="AEA5" s="82" t="n"/>
      <c r="AEB5" s="84" t="inlineStr">
        <is>
          <t>Anno 9</t>
        </is>
      </c>
      <c r="AEC5" s="81" t="n"/>
      <c r="AED5" s="81" t="n"/>
      <c r="AEE5" s="82" t="n"/>
      <c r="AEF5" s="84" t="inlineStr">
        <is>
          <t>Anno 10</t>
        </is>
      </c>
      <c r="AEG5" s="81" t="n"/>
      <c r="AEH5" s="81" t="n"/>
      <c r="AEI5" s="82" t="n"/>
      <c r="AEL5" s="84" t="inlineStr">
        <is>
          <t>ANNI</t>
        </is>
      </c>
      <c r="AEM5" s="84" t="inlineStr">
        <is>
          <t>Anno 1</t>
        </is>
      </c>
      <c r="AEN5" s="81" t="n"/>
      <c r="AEO5" s="81" t="n"/>
      <c r="AEP5" s="82" t="n"/>
      <c r="AEQ5" s="84" t="inlineStr">
        <is>
          <t>Anno 2</t>
        </is>
      </c>
      <c r="AER5" s="81" t="n"/>
      <c r="AES5" s="81" t="n"/>
      <c r="AET5" s="82" t="n"/>
      <c r="AEU5" s="84" t="inlineStr">
        <is>
          <t>Anno 3</t>
        </is>
      </c>
      <c r="AEV5" s="81" t="n"/>
      <c r="AEW5" s="81" t="n"/>
      <c r="AEX5" s="82" t="n"/>
      <c r="AEY5" s="84" t="inlineStr">
        <is>
          <t>Anno 4</t>
        </is>
      </c>
      <c r="AEZ5" s="81" t="n"/>
      <c r="AFA5" s="81" t="n"/>
      <c r="AFB5" s="82" t="n"/>
      <c r="AFC5" s="84" t="inlineStr">
        <is>
          <t>Anno 5</t>
        </is>
      </c>
      <c r="AFD5" s="81" t="n"/>
      <c r="AFE5" s="81" t="n"/>
      <c r="AFF5" s="82" t="n"/>
      <c r="AFG5" s="84" t="inlineStr">
        <is>
          <t>Anno 6</t>
        </is>
      </c>
      <c r="AFH5" s="81" t="n"/>
      <c r="AFI5" s="81" t="n"/>
      <c r="AFJ5" s="82" t="n"/>
      <c r="AFK5" s="84" t="inlineStr">
        <is>
          <t>Anno 7</t>
        </is>
      </c>
      <c r="AFL5" s="81" t="n"/>
      <c r="AFM5" s="81" t="n"/>
      <c r="AFN5" s="82" t="n"/>
      <c r="AFO5" s="84" t="inlineStr">
        <is>
          <t>Anno 8</t>
        </is>
      </c>
      <c r="AFP5" s="81" t="n"/>
      <c r="AFQ5" s="81" t="n"/>
      <c r="AFR5" s="82" t="n"/>
      <c r="AFS5" s="84" t="inlineStr">
        <is>
          <t>Anno 9</t>
        </is>
      </c>
      <c r="AFT5" s="81" t="n"/>
      <c r="AFU5" s="81" t="n"/>
      <c r="AFV5" s="82" t="n"/>
      <c r="AFW5" s="84" t="inlineStr">
        <is>
          <t>Anno 10</t>
        </is>
      </c>
      <c r="AFX5" s="81" t="n"/>
      <c r="AFY5" s="81" t="n"/>
      <c r="AFZ5" s="82" t="n"/>
    </row>
    <row r="6">
      <c r="A6" s="77" t="inlineStr">
        <is>
          <t>Erog.</t>
        </is>
      </c>
      <c r="B6" s="77" t="inlineStr">
        <is>
          <t>T1</t>
        </is>
      </c>
      <c r="C6" s="77" t="inlineStr">
        <is>
          <t>T2</t>
        </is>
      </c>
      <c r="D6" s="77" t="inlineStr">
        <is>
          <t>T3</t>
        </is>
      </c>
      <c r="E6" s="77" t="inlineStr">
        <is>
          <t>T4</t>
        </is>
      </c>
      <c r="F6" s="77" t="inlineStr">
        <is>
          <t>T1</t>
        </is>
      </c>
      <c r="G6" s="77" t="inlineStr">
        <is>
          <t>T2</t>
        </is>
      </c>
      <c r="H6" s="77" t="inlineStr">
        <is>
          <t>T3</t>
        </is>
      </c>
      <c r="I6" s="77" t="inlineStr">
        <is>
          <t>T4</t>
        </is>
      </c>
      <c r="J6" s="77" t="inlineStr">
        <is>
          <t>T1</t>
        </is>
      </c>
      <c r="K6" s="77" t="inlineStr">
        <is>
          <t>T2</t>
        </is>
      </c>
      <c r="L6" s="77" t="inlineStr">
        <is>
          <t>T3</t>
        </is>
      </c>
      <c r="M6" s="77" t="inlineStr">
        <is>
          <t>T4</t>
        </is>
      </c>
      <c r="N6" s="77" t="inlineStr">
        <is>
          <t>T1</t>
        </is>
      </c>
      <c r="O6" s="77" t="inlineStr">
        <is>
          <t>T2</t>
        </is>
      </c>
      <c r="P6" s="77" t="inlineStr">
        <is>
          <t>T3</t>
        </is>
      </c>
      <c r="Q6" s="77" t="inlineStr">
        <is>
          <t>T4</t>
        </is>
      </c>
      <c r="R6" s="77" t="inlineStr">
        <is>
          <t>T1</t>
        </is>
      </c>
      <c r="S6" s="77" t="inlineStr">
        <is>
          <t>T2</t>
        </is>
      </c>
      <c r="T6" s="77" t="inlineStr">
        <is>
          <t>T3</t>
        </is>
      </c>
      <c r="U6" s="77" t="inlineStr">
        <is>
          <t>T4</t>
        </is>
      </c>
      <c r="V6" s="77" t="inlineStr">
        <is>
          <t>T1</t>
        </is>
      </c>
      <c r="W6" s="77" t="inlineStr">
        <is>
          <t>T2</t>
        </is>
      </c>
      <c r="X6" s="77" t="inlineStr">
        <is>
          <t>T3</t>
        </is>
      </c>
      <c r="Y6" s="77" t="inlineStr">
        <is>
          <t>T4</t>
        </is>
      </c>
      <c r="Z6" s="77" t="inlineStr">
        <is>
          <t>T1</t>
        </is>
      </c>
      <c r="AA6" s="77" t="inlineStr">
        <is>
          <t>T2</t>
        </is>
      </c>
      <c r="AB6" s="77" t="inlineStr">
        <is>
          <t>T3</t>
        </is>
      </c>
      <c r="AC6" s="77" t="inlineStr">
        <is>
          <t>T4</t>
        </is>
      </c>
      <c r="AD6" s="77" t="inlineStr">
        <is>
          <t>T1</t>
        </is>
      </c>
      <c r="AE6" s="77" t="inlineStr">
        <is>
          <t>T2</t>
        </is>
      </c>
      <c r="AF6" s="77" t="inlineStr">
        <is>
          <t>T3</t>
        </is>
      </c>
      <c r="AG6" s="77" t="inlineStr">
        <is>
          <t>T4</t>
        </is>
      </c>
      <c r="AH6" s="77" t="inlineStr">
        <is>
          <t>T1</t>
        </is>
      </c>
      <c r="AI6" s="77" t="inlineStr">
        <is>
          <t>T2</t>
        </is>
      </c>
      <c r="AJ6" s="77" t="inlineStr">
        <is>
          <t>T3</t>
        </is>
      </c>
      <c r="AK6" s="77" t="inlineStr">
        <is>
          <t>T4</t>
        </is>
      </c>
      <c r="AL6" s="77" t="inlineStr">
        <is>
          <t>T1</t>
        </is>
      </c>
      <c r="AM6" s="77" t="inlineStr">
        <is>
          <t>T2</t>
        </is>
      </c>
      <c r="AN6" s="77" t="inlineStr">
        <is>
          <t>T3</t>
        </is>
      </c>
      <c r="AO6" s="77" t="inlineStr">
        <is>
          <t>T4</t>
        </is>
      </c>
      <c r="AR6" s="77" t="inlineStr">
        <is>
          <t>Erog.</t>
        </is>
      </c>
      <c r="AS6" s="77" t="inlineStr">
        <is>
          <t>T1</t>
        </is>
      </c>
      <c r="AT6" s="77" t="inlineStr">
        <is>
          <t>T2</t>
        </is>
      </c>
      <c r="AU6" s="77" t="inlineStr">
        <is>
          <t>T3</t>
        </is>
      </c>
      <c r="AV6" s="77" t="inlineStr">
        <is>
          <t>T4</t>
        </is>
      </c>
      <c r="AW6" s="77" t="inlineStr">
        <is>
          <t>T1</t>
        </is>
      </c>
      <c r="AX6" s="77" t="inlineStr">
        <is>
          <t>T2</t>
        </is>
      </c>
      <c r="AY6" s="77" t="inlineStr">
        <is>
          <t>T3</t>
        </is>
      </c>
      <c r="AZ6" s="77" t="inlineStr">
        <is>
          <t>T4</t>
        </is>
      </c>
      <c r="BA6" s="77" t="inlineStr">
        <is>
          <t>T1</t>
        </is>
      </c>
      <c r="BB6" s="77" t="inlineStr">
        <is>
          <t>T2</t>
        </is>
      </c>
      <c r="BC6" s="77" t="inlineStr">
        <is>
          <t>T3</t>
        </is>
      </c>
      <c r="BD6" s="77" t="inlineStr">
        <is>
          <t>T4</t>
        </is>
      </c>
      <c r="BE6" s="77" t="inlineStr">
        <is>
          <t>T1</t>
        </is>
      </c>
      <c r="BF6" s="77" t="inlineStr">
        <is>
          <t>T2</t>
        </is>
      </c>
      <c r="BG6" s="77" t="inlineStr">
        <is>
          <t>T3</t>
        </is>
      </c>
      <c r="BH6" s="77" t="inlineStr">
        <is>
          <t>T4</t>
        </is>
      </c>
      <c r="BI6" s="77" t="inlineStr">
        <is>
          <t>T1</t>
        </is>
      </c>
      <c r="BJ6" s="77" t="inlineStr">
        <is>
          <t>T2</t>
        </is>
      </c>
      <c r="BK6" s="77" t="inlineStr">
        <is>
          <t>T3</t>
        </is>
      </c>
      <c r="BL6" s="77" t="inlineStr">
        <is>
          <t>T4</t>
        </is>
      </c>
      <c r="BM6" s="77" t="inlineStr">
        <is>
          <t>T1</t>
        </is>
      </c>
      <c r="BN6" s="77" t="inlineStr">
        <is>
          <t>T2</t>
        </is>
      </c>
      <c r="BO6" s="77" t="inlineStr">
        <is>
          <t>T3</t>
        </is>
      </c>
      <c r="BP6" s="77" t="inlineStr">
        <is>
          <t>T4</t>
        </is>
      </c>
      <c r="BQ6" s="77" t="inlineStr">
        <is>
          <t>T1</t>
        </is>
      </c>
      <c r="BR6" s="77" t="inlineStr">
        <is>
          <t>T2</t>
        </is>
      </c>
      <c r="BS6" s="77" t="inlineStr">
        <is>
          <t>T3</t>
        </is>
      </c>
      <c r="BT6" s="77" t="inlineStr">
        <is>
          <t>T4</t>
        </is>
      </c>
      <c r="BU6" s="77" t="inlineStr">
        <is>
          <t>T1</t>
        </is>
      </c>
      <c r="BV6" s="77" t="inlineStr">
        <is>
          <t>T2</t>
        </is>
      </c>
      <c r="BW6" s="77" t="inlineStr">
        <is>
          <t>T3</t>
        </is>
      </c>
      <c r="BX6" s="77" t="inlineStr">
        <is>
          <t>T4</t>
        </is>
      </c>
      <c r="BY6" s="77" t="inlineStr">
        <is>
          <t>T1</t>
        </is>
      </c>
      <c r="BZ6" s="77" t="inlineStr">
        <is>
          <t>T2</t>
        </is>
      </c>
      <c r="CA6" s="77" t="inlineStr">
        <is>
          <t>T3</t>
        </is>
      </c>
      <c r="CB6" s="77" t="inlineStr">
        <is>
          <t>T4</t>
        </is>
      </c>
      <c r="CC6" s="77" t="inlineStr">
        <is>
          <t>T1</t>
        </is>
      </c>
      <c r="CD6" s="77" t="inlineStr">
        <is>
          <t>T2</t>
        </is>
      </c>
      <c r="CE6" s="77" t="inlineStr">
        <is>
          <t>T3</t>
        </is>
      </c>
      <c r="CF6" s="77" t="inlineStr">
        <is>
          <t>T4</t>
        </is>
      </c>
      <c r="CI6" s="77" t="inlineStr">
        <is>
          <t>Erog.</t>
        </is>
      </c>
      <c r="CJ6" s="77" t="inlineStr">
        <is>
          <t>T1</t>
        </is>
      </c>
      <c r="CK6" s="77" t="inlineStr">
        <is>
          <t>T2</t>
        </is>
      </c>
      <c r="CL6" s="77" t="inlineStr">
        <is>
          <t>T3</t>
        </is>
      </c>
      <c r="CM6" s="77" t="inlineStr">
        <is>
          <t>T4</t>
        </is>
      </c>
      <c r="CN6" s="77" t="inlineStr">
        <is>
          <t>T1</t>
        </is>
      </c>
      <c r="CO6" s="77" t="inlineStr">
        <is>
          <t>T2</t>
        </is>
      </c>
      <c r="CP6" s="77" t="inlineStr">
        <is>
          <t>T3</t>
        </is>
      </c>
      <c r="CQ6" s="77" t="inlineStr">
        <is>
          <t>T4</t>
        </is>
      </c>
      <c r="CR6" s="77" t="inlineStr">
        <is>
          <t>T1</t>
        </is>
      </c>
      <c r="CS6" s="77" t="inlineStr">
        <is>
          <t>T2</t>
        </is>
      </c>
      <c r="CT6" s="77" t="inlineStr">
        <is>
          <t>T3</t>
        </is>
      </c>
      <c r="CU6" s="77" t="inlineStr">
        <is>
          <t>T4</t>
        </is>
      </c>
      <c r="CV6" s="77" t="inlineStr">
        <is>
          <t>T1</t>
        </is>
      </c>
      <c r="CW6" s="77" t="inlineStr">
        <is>
          <t>T2</t>
        </is>
      </c>
      <c r="CX6" s="77" t="inlineStr">
        <is>
          <t>T3</t>
        </is>
      </c>
      <c r="CY6" s="77" t="inlineStr">
        <is>
          <t>T4</t>
        </is>
      </c>
      <c r="CZ6" s="77" t="inlineStr">
        <is>
          <t>T1</t>
        </is>
      </c>
      <c r="DA6" s="77" t="inlineStr">
        <is>
          <t>T2</t>
        </is>
      </c>
      <c r="DB6" s="77" t="inlineStr">
        <is>
          <t>T3</t>
        </is>
      </c>
      <c r="DC6" s="77" t="inlineStr">
        <is>
          <t>T4</t>
        </is>
      </c>
      <c r="DD6" s="77" t="inlineStr">
        <is>
          <t>T1</t>
        </is>
      </c>
      <c r="DE6" s="77" t="inlineStr">
        <is>
          <t>T2</t>
        </is>
      </c>
      <c r="DF6" s="77" t="inlineStr">
        <is>
          <t>T3</t>
        </is>
      </c>
      <c r="DG6" s="77" t="inlineStr">
        <is>
          <t>T4</t>
        </is>
      </c>
      <c r="DH6" s="77" t="inlineStr">
        <is>
          <t>T1</t>
        </is>
      </c>
      <c r="DI6" s="77" t="inlineStr">
        <is>
          <t>T2</t>
        </is>
      </c>
      <c r="DJ6" s="77" t="inlineStr">
        <is>
          <t>T3</t>
        </is>
      </c>
      <c r="DK6" s="77" t="inlineStr">
        <is>
          <t>T4</t>
        </is>
      </c>
      <c r="DL6" s="77" t="inlineStr">
        <is>
          <t>T1</t>
        </is>
      </c>
      <c r="DM6" s="77" t="inlineStr">
        <is>
          <t>T2</t>
        </is>
      </c>
      <c r="DN6" s="77" t="inlineStr">
        <is>
          <t>T3</t>
        </is>
      </c>
      <c r="DO6" s="77" t="inlineStr">
        <is>
          <t>T4</t>
        </is>
      </c>
      <c r="DP6" s="77" t="inlineStr">
        <is>
          <t>T1</t>
        </is>
      </c>
      <c r="DQ6" s="77" t="inlineStr">
        <is>
          <t>T2</t>
        </is>
      </c>
      <c r="DR6" s="77" t="inlineStr">
        <is>
          <t>T3</t>
        </is>
      </c>
      <c r="DS6" s="77" t="inlineStr">
        <is>
          <t>T4</t>
        </is>
      </c>
      <c r="DT6" s="77" t="inlineStr">
        <is>
          <t>T1</t>
        </is>
      </c>
      <c r="DU6" s="77" t="inlineStr">
        <is>
          <t>T2</t>
        </is>
      </c>
      <c r="DV6" s="77" t="inlineStr">
        <is>
          <t>T3</t>
        </is>
      </c>
      <c r="DW6" s="77" t="inlineStr">
        <is>
          <t>T4</t>
        </is>
      </c>
      <c r="DZ6" s="77" t="inlineStr">
        <is>
          <t>Erog.</t>
        </is>
      </c>
      <c r="EA6" s="77" t="inlineStr">
        <is>
          <t>T1</t>
        </is>
      </c>
      <c r="EB6" s="77" t="inlineStr">
        <is>
          <t>T2</t>
        </is>
      </c>
      <c r="EC6" s="77" t="inlineStr">
        <is>
          <t>T3</t>
        </is>
      </c>
      <c r="ED6" s="77" t="inlineStr">
        <is>
          <t>T4</t>
        </is>
      </c>
      <c r="EE6" s="77" t="inlineStr">
        <is>
          <t>T1</t>
        </is>
      </c>
      <c r="EF6" s="77" t="inlineStr">
        <is>
          <t>T2</t>
        </is>
      </c>
      <c r="EG6" s="77" t="inlineStr">
        <is>
          <t>T3</t>
        </is>
      </c>
      <c r="EH6" s="77" t="inlineStr">
        <is>
          <t>T4</t>
        </is>
      </c>
      <c r="EI6" s="77" t="inlineStr">
        <is>
          <t>T1</t>
        </is>
      </c>
      <c r="EJ6" s="77" t="inlineStr">
        <is>
          <t>T2</t>
        </is>
      </c>
      <c r="EK6" s="77" t="inlineStr">
        <is>
          <t>T3</t>
        </is>
      </c>
      <c r="EL6" s="77" t="inlineStr">
        <is>
          <t>T4</t>
        </is>
      </c>
      <c r="EM6" s="77" t="inlineStr">
        <is>
          <t>T1</t>
        </is>
      </c>
      <c r="EN6" s="77" t="inlineStr">
        <is>
          <t>T2</t>
        </is>
      </c>
      <c r="EO6" s="77" t="inlineStr">
        <is>
          <t>T3</t>
        </is>
      </c>
      <c r="EP6" s="77" t="inlineStr">
        <is>
          <t>T4</t>
        </is>
      </c>
      <c r="EQ6" s="77" t="inlineStr">
        <is>
          <t>T1</t>
        </is>
      </c>
      <c r="ER6" s="77" t="inlineStr">
        <is>
          <t>T2</t>
        </is>
      </c>
      <c r="ES6" s="77" t="inlineStr">
        <is>
          <t>T3</t>
        </is>
      </c>
      <c r="ET6" s="77" t="inlineStr">
        <is>
          <t>T4</t>
        </is>
      </c>
      <c r="EU6" s="77" t="inlineStr">
        <is>
          <t>T1</t>
        </is>
      </c>
      <c r="EV6" s="77" t="inlineStr">
        <is>
          <t>T2</t>
        </is>
      </c>
      <c r="EW6" s="77" t="inlineStr">
        <is>
          <t>T3</t>
        </is>
      </c>
      <c r="EX6" s="77" t="inlineStr">
        <is>
          <t>T4</t>
        </is>
      </c>
      <c r="EY6" s="77" t="inlineStr">
        <is>
          <t>T1</t>
        </is>
      </c>
      <c r="EZ6" s="77" t="inlineStr">
        <is>
          <t>T2</t>
        </is>
      </c>
      <c r="FA6" s="77" t="inlineStr">
        <is>
          <t>T3</t>
        </is>
      </c>
      <c r="FB6" s="77" t="inlineStr">
        <is>
          <t>T4</t>
        </is>
      </c>
      <c r="FC6" s="77" t="inlineStr">
        <is>
          <t>T1</t>
        </is>
      </c>
      <c r="FD6" s="77" t="inlineStr">
        <is>
          <t>T2</t>
        </is>
      </c>
      <c r="FE6" s="77" t="inlineStr">
        <is>
          <t>T3</t>
        </is>
      </c>
      <c r="FF6" s="77" t="inlineStr">
        <is>
          <t>T4</t>
        </is>
      </c>
      <c r="FG6" s="77" t="inlineStr">
        <is>
          <t>T1</t>
        </is>
      </c>
      <c r="FH6" s="77" t="inlineStr">
        <is>
          <t>T2</t>
        </is>
      </c>
      <c r="FI6" s="77" t="inlineStr">
        <is>
          <t>T3</t>
        </is>
      </c>
      <c r="FJ6" s="77" t="inlineStr">
        <is>
          <t>T4</t>
        </is>
      </c>
      <c r="FK6" s="77" t="inlineStr">
        <is>
          <t>T1</t>
        </is>
      </c>
      <c r="FL6" s="77" t="inlineStr">
        <is>
          <t>T2</t>
        </is>
      </c>
      <c r="FM6" s="77" t="inlineStr">
        <is>
          <t>T3</t>
        </is>
      </c>
      <c r="FN6" s="77" t="inlineStr">
        <is>
          <t>T4</t>
        </is>
      </c>
      <c r="FQ6" s="77" t="inlineStr">
        <is>
          <t>Erog.</t>
        </is>
      </c>
      <c r="FR6" s="77" t="inlineStr">
        <is>
          <t>T1</t>
        </is>
      </c>
      <c r="FS6" s="77" t="inlineStr">
        <is>
          <t>T2</t>
        </is>
      </c>
      <c r="FT6" s="77" t="inlineStr">
        <is>
          <t>T3</t>
        </is>
      </c>
      <c r="FU6" s="77" t="inlineStr">
        <is>
          <t>T4</t>
        </is>
      </c>
      <c r="FV6" s="77" t="inlineStr">
        <is>
          <t>T1</t>
        </is>
      </c>
      <c r="FW6" s="77" t="inlineStr">
        <is>
          <t>T2</t>
        </is>
      </c>
      <c r="FX6" s="77" t="inlineStr">
        <is>
          <t>T3</t>
        </is>
      </c>
      <c r="FY6" s="77" t="inlineStr">
        <is>
          <t>T4</t>
        </is>
      </c>
      <c r="FZ6" s="77" t="inlineStr">
        <is>
          <t>T1</t>
        </is>
      </c>
      <c r="GA6" s="77" t="inlineStr">
        <is>
          <t>T2</t>
        </is>
      </c>
      <c r="GB6" s="77" t="inlineStr">
        <is>
          <t>T3</t>
        </is>
      </c>
      <c r="GC6" s="77" t="inlineStr">
        <is>
          <t>T4</t>
        </is>
      </c>
      <c r="GD6" s="77" t="inlineStr">
        <is>
          <t>T1</t>
        </is>
      </c>
      <c r="GE6" s="77" t="inlineStr">
        <is>
          <t>T2</t>
        </is>
      </c>
      <c r="GF6" s="77" t="inlineStr">
        <is>
          <t>T3</t>
        </is>
      </c>
      <c r="GG6" s="77" t="inlineStr">
        <is>
          <t>T4</t>
        </is>
      </c>
      <c r="GH6" s="77" t="inlineStr">
        <is>
          <t>T1</t>
        </is>
      </c>
      <c r="GI6" s="77" t="inlineStr">
        <is>
          <t>T2</t>
        </is>
      </c>
      <c r="GJ6" s="77" t="inlineStr">
        <is>
          <t>T3</t>
        </is>
      </c>
      <c r="GK6" s="77" t="inlineStr">
        <is>
          <t>T4</t>
        </is>
      </c>
      <c r="GL6" s="77" t="inlineStr">
        <is>
          <t>T1</t>
        </is>
      </c>
      <c r="GM6" s="77" t="inlineStr">
        <is>
          <t>T2</t>
        </is>
      </c>
      <c r="GN6" s="77" t="inlineStr">
        <is>
          <t>T3</t>
        </is>
      </c>
      <c r="GO6" s="77" t="inlineStr">
        <is>
          <t>T4</t>
        </is>
      </c>
      <c r="GP6" s="77" t="inlineStr">
        <is>
          <t>T1</t>
        </is>
      </c>
      <c r="GQ6" s="77" t="inlineStr">
        <is>
          <t>T2</t>
        </is>
      </c>
      <c r="GR6" s="77" t="inlineStr">
        <is>
          <t>T3</t>
        </is>
      </c>
      <c r="GS6" s="77" t="inlineStr">
        <is>
          <t>T4</t>
        </is>
      </c>
      <c r="GT6" s="77" t="inlineStr">
        <is>
          <t>T1</t>
        </is>
      </c>
      <c r="GU6" s="77" t="inlineStr">
        <is>
          <t>T2</t>
        </is>
      </c>
      <c r="GV6" s="77" t="inlineStr">
        <is>
          <t>T3</t>
        </is>
      </c>
      <c r="GW6" s="77" t="inlineStr">
        <is>
          <t>T4</t>
        </is>
      </c>
      <c r="GX6" s="77" t="inlineStr">
        <is>
          <t>T1</t>
        </is>
      </c>
      <c r="GY6" s="77" t="inlineStr">
        <is>
          <t>T2</t>
        </is>
      </c>
      <c r="GZ6" s="77" t="inlineStr">
        <is>
          <t>T3</t>
        </is>
      </c>
      <c r="HA6" s="77" t="inlineStr">
        <is>
          <t>T4</t>
        </is>
      </c>
      <c r="HB6" s="77" t="inlineStr">
        <is>
          <t>T1</t>
        </is>
      </c>
      <c r="HC6" s="77" t="inlineStr">
        <is>
          <t>T2</t>
        </is>
      </c>
      <c r="HD6" s="77" t="inlineStr">
        <is>
          <t>T3</t>
        </is>
      </c>
      <c r="HE6" s="77" t="inlineStr">
        <is>
          <t>T4</t>
        </is>
      </c>
      <c r="HH6" s="77" t="inlineStr">
        <is>
          <t>Erog.</t>
        </is>
      </c>
      <c r="HI6" s="77" t="inlineStr">
        <is>
          <t>T1</t>
        </is>
      </c>
      <c r="HJ6" s="77" t="inlineStr">
        <is>
          <t>T2</t>
        </is>
      </c>
      <c r="HK6" s="77" t="inlineStr">
        <is>
          <t>T3</t>
        </is>
      </c>
      <c r="HL6" s="77" t="inlineStr">
        <is>
          <t>T4</t>
        </is>
      </c>
      <c r="HM6" s="77" t="inlineStr">
        <is>
          <t>T1</t>
        </is>
      </c>
      <c r="HN6" s="77" t="inlineStr">
        <is>
          <t>T2</t>
        </is>
      </c>
      <c r="HO6" s="77" t="inlineStr">
        <is>
          <t>T3</t>
        </is>
      </c>
      <c r="HP6" s="77" t="inlineStr">
        <is>
          <t>T4</t>
        </is>
      </c>
      <c r="HQ6" s="77" t="inlineStr">
        <is>
          <t>T1</t>
        </is>
      </c>
      <c r="HR6" s="77" t="inlineStr">
        <is>
          <t>T2</t>
        </is>
      </c>
      <c r="HS6" s="77" t="inlineStr">
        <is>
          <t>T3</t>
        </is>
      </c>
      <c r="HT6" s="77" t="inlineStr">
        <is>
          <t>T4</t>
        </is>
      </c>
      <c r="HU6" s="77" t="inlineStr">
        <is>
          <t>T1</t>
        </is>
      </c>
      <c r="HV6" s="77" t="inlineStr">
        <is>
          <t>T2</t>
        </is>
      </c>
      <c r="HW6" s="77" t="inlineStr">
        <is>
          <t>T3</t>
        </is>
      </c>
      <c r="HX6" s="77" t="inlineStr">
        <is>
          <t>T4</t>
        </is>
      </c>
      <c r="HY6" s="77" t="inlineStr">
        <is>
          <t>T1</t>
        </is>
      </c>
      <c r="HZ6" s="77" t="inlineStr">
        <is>
          <t>T2</t>
        </is>
      </c>
      <c r="IA6" s="77" t="inlineStr">
        <is>
          <t>T3</t>
        </is>
      </c>
      <c r="IB6" s="77" t="inlineStr">
        <is>
          <t>T4</t>
        </is>
      </c>
      <c r="IC6" s="77" t="inlineStr">
        <is>
          <t>T1</t>
        </is>
      </c>
      <c r="ID6" s="77" t="inlineStr">
        <is>
          <t>T2</t>
        </is>
      </c>
      <c r="IE6" s="77" t="inlineStr">
        <is>
          <t>T3</t>
        </is>
      </c>
      <c r="IF6" s="77" t="inlineStr">
        <is>
          <t>T4</t>
        </is>
      </c>
      <c r="IG6" s="77" t="inlineStr">
        <is>
          <t>T1</t>
        </is>
      </c>
      <c r="IH6" s="77" t="inlineStr">
        <is>
          <t>T2</t>
        </is>
      </c>
      <c r="II6" s="77" t="inlineStr">
        <is>
          <t>T3</t>
        </is>
      </c>
      <c r="IJ6" s="77" t="inlineStr">
        <is>
          <t>T4</t>
        </is>
      </c>
      <c r="IK6" s="77" t="inlineStr">
        <is>
          <t>T1</t>
        </is>
      </c>
      <c r="IL6" s="77" t="inlineStr">
        <is>
          <t>T2</t>
        </is>
      </c>
      <c r="IM6" s="77" t="inlineStr">
        <is>
          <t>T3</t>
        </is>
      </c>
      <c r="IN6" s="77" t="inlineStr">
        <is>
          <t>T4</t>
        </is>
      </c>
      <c r="IO6" s="77" t="inlineStr">
        <is>
          <t>T1</t>
        </is>
      </c>
      <c r="IP6" s="77" t="inlineStr">
        <is>
          <t>T2</t>
        </is>
      </c>
      <c r="IQ6" s="77" t="inlineStr">
        <is>
          <t>T3</t>
        </is>
      </c>
      <c r="IR6" s="77" t="inlineStr">
        <is>
          <t>T4</t>
        </is>
      </c>
      <c r="IS6" s="77" t="inlineStr">
        <is>
          <t>T1</t>
        </is>
      </c>
      <c r="IT6" s="77" t="inlineStr">
        <is>
          <t>T2</t>
        </is>
      </c>
      <c r="IU6" s="77" t="inlineStr">
        <is>
          <t>T3</t>
        </is>
      </c>
      <c r="IV6" s="77" t="inlineStr">
        <is>
          <t>T4</t>
        </is>
      </c>
      <c r="IY6" s="77" t="inlineStr">
        <is>
          <t>Erog.</t>
        </is>
      </c>
      <c r="IZ6" s="77" t="inlineStr">
        <is>
          <t>T1</t>
        </is>
      </c>
      <c r="JA6" s="77" t="inlineStr">
        <is>
          <t>T2</t>
        </is>
      </c>
      <c r="JB6" s="77" t="inlineStr">
        <is>
          <t>T3</t>
        </is>
      </c>
      <c r="JC6" s="77" t="inlineStr">
        <is>
          <t>T4</t>
        </is>
      </c>
      <c r="JD6" s="77" t="inlineStr">
        <is>
          <t>T1</t>
        </is>
      </c>
      <c r="JE6" s="77" t="inlineStr">
        <is>
          <t>T2</t>
        </is>
      </c>
      <c r="JF6" s="77" t="inlineStr">
        <is>
          <t>T3</t>
        </is>
      </c>
      <c r="JG6" s="77" t="inlineStr">
        <is>
          <t>T4</t>
        </is>
      </c>
      <c r="JH6" s="77" t="inlineStr">
        <is>
          <t>T1</t>
        </is>
      </c>
      <c r="JI6" s="77" t="inlineStr">
        <is>
          <t>T2</t>
        </is>
      </c>
      <c r="JJ6" s="77" t="inlineStr">
        <is>
          <t>T3</t>
        </is>
      </c>
      <c r="JK6" s="77" t="inlineStr">
        <is>
          <t>T4</t>
        </is>
      </c>
      <c r="JL6" s="77" t="inlineStr">
        <is>
          <t>T1</t>
        </is>
      </c>
      <c r="JM6" s="77" t="inlineStr">
        <is>
          <t>T2</t>
        </is>
      </c>
      <c r="JN6" s="77" t="inlineStr">
        <is>
          <t>T3</t>
        </is>
      </c>
      <c r="JO6" s="77" t="inlineStr">
        <is>
          <t>T4</t>
        </is>
      </c>
      <c r="JP6" s="77" t="inlineStr">
        <is>
          <t>T1</t>
        </is>
      </c>
      <c r="JQ6" s="77" t="inlineStr">
        <is>
          <t>T2</t>
        </is>
      </c>
      <c r="JR6" s="77" t="inlineStr">
        <is>
          <t>T3</t>
        </is>
      </c>
      <c r="JS6" s="77" t="inlineStr">
        <is>
          <t>T4</t>
        </is>
      </c>
      <c r="JT6" s="77" t="inlineStr">
        <is>
          <t>T1</t>
        </is>
      </c>
      <c r="JU6" s="77" t="inlineStr">
        <is>
          <t>T2</t>
        </is>
      </c>
      <c r="JV6" s="77" t="inlineStr">
        <is>
          <t>T3</t>
        </is>
      </c>
      <c r="JW6" s="77" t="inlineStr">
        <is>
          <t>T4</t>
        </is>
      </c>
      <c r="JX6" s="77" t="inlineStr">
        <is>
          <t>T1</t>
        </is>
      </c>
      <c r="JY6" s="77" t="inlineStr">
        <is>
          <t>T2</t>
        </is>
      </c>
      <c r="JZ6" s="77" t="inlineStr">
        <is>
          <t>T3</t>
        </is>
      </c>
      <c r="KA6" s="77" t="inlineStr">
        <is>
          <t>T4</t>
        </is>
      </c>
      <c r="KB6" s="77" t="inlineStr">
        <is>
          <t>T1</t>
        </is>
      </c>
      <c r="KC6" s="77" t="inlineStr">
        <is>
          <t>T2</t>
        </is>
      </c>
      <c r="KD6" s="77" t="inlineStr">
        <is>
          <t>T3</t>
        </is>
      </c>
      <c r="KE6" s="77" t="inlineStr">
        <is>
          <t>T4</t>
        </is>
      </c>
      <c r="KF6" s="77" t="inlineStr">
        <is>
          <t>T1</t>
        </is>
      </c>
      <c r="KG6" s="77" t="inlineStr">
        <is>
          <t>T2</t>
        </is>
      </c>
      <c r="KH6" s="77" t="inlineStr">
        <is>
          <t>T3</t>
        </is>
      </c>
      <c r="KI6" s="77" t="inlineStr">
        <is>
          <t>T4</t>
        </is>
      </c>
      <c r="KJ6" s="77" t="inlineStr">
        <is>
          <t>T1</t>
        </is>
      </c>
      <c r="KK6" s="77" t="inlineStr">
        <is>
          <t>T2</t>
        </is>
      </c>
      <c r="KL6" s="77" t="inlineStr">
        <is>
          <t>T3</t>
        </is>
      </c>
      <c r="KM6" s="77" t="inlineStr">
        <is>
          <t>T4</t>
        </is>
      </c>
      <c r="KP6" s="77" t="inlineStr">
        <is>
          <t>Erog.</t>
        </is>
      </c>
      <c r="KQ6" s="77" t="inlineStr">
        <is>
          <t>T1</t>
        </is>
      </c>
      <c r="KR6" s="77" t="inlineStr">
        <is>
          <t>T2</t>
        </is>
      </c>
      <c r="KS6" s="77" t="inlineStr">
        <is>
          <t>T3</t>
        </is>
      </c>
      <c r="KT6" s="77" t="inlineStr">
        <is>
          <t>T4</t>
        </is>
      </c>
      <c r="KU6" s="77" t="inlineStr">
        <is>
          <t>T1</t>
        </is>
      </c>
      <c r="KV6" s="77" t="inlineStr">
        <is>
          <t>T2</t>
        </is>
      </c>
      <c r="KW6" s="77" t="inlineStr">
        <is>
          <t>T3</t>
        </is>
      </c>
      <c r="KX6" s="77" t="inlineStr">
        <is>
          <t>T4</t>
        </is>
      </c>
      <c r="KY6" s="77" t="inlineStr">
        <is>
          <t>T1</t>
        </is>
      </c>
      <c r="KZ6" s="77" t="inlineStr">
        <is>
          <t>T2</t>
        </is>
      </c>
      <c r="LA6" s="77" t="inlineStr">
        <is>
          <t>T3</t>
        </is>
      </c>
      <c r="LB6" s="77" t="inlineStr">
        <is>
          <t>T4</t>
        </is>
      </c>
      <c r="LC6" s="77" t="inlineStr">
        <is>
          <t>T1</t>
        </is>
      </c>
      <c r="LD6" s="77" t="inlineStr">
        <is>
          <t>T2</t>
        </is>
      </c>
      <c r="LE6" s="77" t="inlineStr">
        <is>
          <t>T3</t>
        </is>
      </c>
      <c r="LF6" s="77" t="inlineStr">
        <is>
          <t>T4</t>
        </is>
      </c>
      <c r="LG6" s="77" t="inlineStr">
        <is>
          <t>T1</t>
        </is>
      </c>
      <c r="LH6" s="77" t="inlineStr">
        <is>
          <t>T2</t>
        </is>
      </c>
      <c r="LI6" s="77" t="inlineStr">
        <is>
          <t>T3</t>
        </is>
      </c>
      <c r="LJ6" s="77" t="inlineStr">
        <is>
          <t>T4</t>
        </is>
      </c>
      <c r="LK6" s="77" t="inlineStr">
        <is>
          <t>T1</t>
        </is>
      </c>
      <c r="LL6" s="77" t="inlineStr">
        <is>
          <t>T2</t>
        </is>
      </c>
      <c r="LM6" s="77" t="inlineStr">
        <is>
          <t>T3</t>
        </is>
      </c>
      <c r="LN6" s="77" t="inlineStr">
        <is>
          <t>T4</t>
        </is>
      </c>
      <c r="LO6" s="77" t="inlineStr">
        <is>
          <t>T1</t>
        </is>
      </c>
      <c r="LP6" s="77" t="inlineStr">
        <is>
          <t>T2</t>
        </is>
      </c>
      <c r="LQ6" s="77" t="inlineStr">
        <is>
          <t>T3</t>
        </is>
      </c>
      <c r="LR6" s="77" t="inlineStr">
        <is>
          <t>T4</t>
        </is>
      </c>
      <c r="LS6" s="77" t="inlineStr">
        <is>
          <t>T1</t>
        </is>
      </c>
      <c r="LT6" s="77" t="inlineStr">
        <is>
          <t>T2</t>
        </is>
      </c>
      <c r="LU6" s="77" t="inlineStr">
        <is>
          <t>T3</t>
        </is>
      </c>
      <c r="LV6" s="77" t="inlineStr">
        <is>
          <t>T4</t>
        </is>
      </c>
      <c r="LW6" s="77" t="inlineStr">
        <is>
          <t>T1</t>
        </is>
      </c>
      <c r="LX6" s="77" t="inlineStr">
        <is>
          <t>T2</t>
        </is>
      </c>
      <c r="LY6" s="77" t="inlineStr">
        <is>
          <t>T3</t>
        </is>
      </c>
      <c r="LZ6" s="77" t="inlineStr">
        <is>
          <t>T4</t>
        </is>
      </c>
      <c r="MA6" s="77" t="inlineStr">
        <is>
          <t>T1</t>
        </is>
      </c>
      <c r="MB6" s="77" t="inlineStr">
        <is>
          <t>T2</t>
        </is>
      </c>
      <c r="MC6" s="77" t="inlineStr">
        <is>
          <t>T3</t>
        </is>
      </c>
      <c r="MD6" s="77" t="inlineStr">
        <is>
          <t>T4</t>
        </is>
      </c>
      <c r="MG6" s="77" t="inlineStr">
        <is>
          <t>Erog.</t>
        </is>
      </c>
      <c r="MH6" s="77" t="inlineStr">
        <is>
          <t>T1</t>
        </is>
      </c>
      <c r="MI6" s="77" t="inlineStr">
        <is>
          <t>T2</t>
        </is>
      </c>
      <c r="MJ6" s="77" t="inlineStr">
        <is>
          <t>T3</t>
        </is>
      </c>
      <c r="MK6" s="77" t="inlineStr">
        <is>
          <t>T4</t>
        </is>
      </c>
      <c r="ML6" s="77" t="inlineStr">
        <is>
          <t>T1</t>
        </is>
      </c>
      <c r="MM6" s="77" t="inlineStr">
        <is>
          <t>T2</t>
        </is>
      </c>
      <c r="MN6" s="77" t="inlineStr">
        <is>
          <t>T3</t>
        </is>
      </c>
      <c r="MO6" s="77" t="inlineStr">
        <is>
          <t>T4</t>
        </is>
      </c>
      <c r="MP6" s="77" t="inlineStr">
        <is>
          <t>T1</t>
        </is>
      </c>
      <c r="MQ6" s="77" t="inlineStr">
        <is>
          <t>T2</t>
        </is>
      </c>
      <c r="MR6" s="77" t="inlineStr">
        <is>
          <t>T3</t>
        </is>
      </c>
      <c r="MS6" s="77" t="inlineStr">
        <is>
          <t>T4</t>
        </is>
      </c>
      <c r="MT6" s="77" t="inlineStr">
        <is>
          <t>T1</t>
        </is>
      </c>
      <c r="MU6" s="77" t="inlineStr">
        <is>
          <t>T2</t>
        </is>
      </c>
      <c r="MV6" s="77" t="inlineStr">
        <is>
          <t>T3</t>
        </is>
      </c>
      <c r="MW6" s="77" t="inlineStr">
        <is>
          <t>T4</t>
        </is>
      </c>
      <c r="MX6" s="77" t="inlineStr">
        <is>
          <t>T1</t>
        </is>
      </c>
      <c r="MY6" s="77" t="inlineStr">
        <is>
          <t>T2</t>
        </is>
      </c>
      <c r="MZ6" s="77" t="inlineStr">
        <is>
          <t>T3</t>
        </is>
      </c>
      <c r="NA6" s="77" t="inlineStr">
        <is>
          <t>T4</t>
        </is>
      </c>
      <c r="NB6" s="77" t="inlineStr">
        <is>
          <t>T1</t>
        </is>
      </c>
      <c r="NC6" s="77" t="inlineStr">
        <is>
          <t>T2</t>
        </is>
      </c>
      <c r="ND6" s="77" t="inlineStr">
        <is>
          <t>T3</t>
        </is>
      </c>
      <c r="NE6" s="77" t="inlineStr">
        <is>
          <t>T4</t>
        </is>
      </c>
      <c r="NF6" s="77" t="inlineStr">
        <is>
          <t>T1</t>
        </is>
      </c>
      <c r="NG6" s="77" t="inlineStr">
        <is>
          <t>T2</t>
        </is>
      </c>
      <c r="NH6" s="77" t="inlineStr">
        <is>
          <t>T3</t>
        </is>
      </c>
      <c r="NI6" s="77" t="inlineStr">
        <is>
          <t>T4</t>
        </is>
      </c>
      <c r="NJ6" s="77" t="inlineStr">
        <is>
          <t>T1</t>
        </is>
      </c>
      <c r="NK6" s="77" t="inlineStr">
        <is>
          <t>T2</t>
        </is>
      </c>
      <c r="NL6" s="77" t="inlineStr">
        <is>
          <t>T3</t>
        </is>
      </c>
      <c r="NM6" s="77" t="inlineStr">
        <is>
          <t>T4</t>
        </is>
      </c>
      <c r="NN6" s="77" t="inlineStr">
        <is>
          <t>T1</t>
        </is>
      </c>
      <c r="NO6" s="77" t="inlineStr">
        <is>
          <t>T2</t>
        </is>
      </c>
      <c r="NP6" s="77" t="inlineStr">
        <is>
          <t>T3</t>
        </is>
      </c>
      <c r="NQ6" s="77" t="inlineStr">
        <is>
          <t>T4</t>
        </is>
      </c>
      <c r="NR6" s="77" t="inlineStr">
        <is>
          <t>T1</t>
        </is>
      </c>
      <c r="NS6" s="77" t="inlineStr">
        <is>
          <t>T2</t>
        </is>
      </c>
      <c r="NT6" s="77" t="inlineStr">
        <is>
          <t>T3</t>
        </is>
      </c>
      <c r="NU6" s="77" t="inlineStr">
        <is>
          <t>T4</t>
        </is>
      </c>
      <c r="NX6" s="77" t="inlineStr">
        <is>
          <t>Erog.</t>
        </is>
      </c>
      <c r="NY6" s="77" t="inlineStr">
        <is>
          <t>T1</t>
        </is>
      </c>
      <c r="NZ6" s="77" t="inlineStr">
        <is>
          <t>T2</t>
        </is>
      </c>
      <c r="OA6" s="77" t="inlineStr">
        <is>
          <t>T3</t>
        </is>
      </c>
      <c r="OB6" s="77" t="inlineStr">
        <is>
          <t>T4</t>
        </is>
      </c>
      <c r="OC6" s="77" t="inlineStr">
        <is>
          <t>T1</t>
        </is>
      </c>
      <c r="OD6" s="77" t="inlineStr">
        <is>
          <t>T2</t>
        </is>
      </c>
      <c r="OE6" s="77" t="inlineStr">
        <is>
          <t>T3</t>
        </is>
      </c>
      <c r="OF6" s="77" t="inlineStr">
        <is>
          <t>T4</t>
        </is>
      </c>
      <c r="OG6" s="77" t="inlineStr">
        <is>
          <t>T1</t>
        </is>
      </c>
      <c r="OH6" s="77" t="inlineStr">
        <is>
          <t>T2</t>
        </is>
      </c>
      <c r="OI6" s="77" t="inlineStr">
        <is>
          <t>T3</t>
        </is>
      </c>
      <c r="OJ6" s="77" t="inlineStr">
        <is>
          <t>T4</t>
        </is>
      </c>
      <c r="OK6" s="77" t="inlineStr">
        <is>
          <t>T1</t>
        </is>
      </c>
      <c r="OL6" s="77" t="inlineStr">
        <is>
          <t>T2</t>
        </is>
      </c>
      <c r="OM6" s="77" t="inlineStr">
        <is>
          <t>T3</t>
        </is>
      </c>
      <c r="ON6" s="77" t="inlineStr">
        <is>
          <t>T4</t>
        </is>
      </c>
      <c r="OO6" s="77" t="inlineStr">
        <is>
          <t>T1</t>
        </is>
      </c>
      <c r="OP6" s="77" t="inlineStr">
        <is>
          <t>T2</t>
        </is>
      </c>
      <c r="OQ6" s="77" t="inlineStr">
        <is>
          <t>T3</t>
        </is>
      </c>
      <c r="OR6" s="77" t="inlineStr">
        <is>
          <t>T4</t>
        </is>
      </c>
      <c r="OS6" s="77" t="inlineStr">
        <is>
          <t>T1</t>
        </is>
      </c>
      <c r="OT6" s="77" t="inlineStr">
        <is>
          <t>T2</t>
        </is>
      </c>
      <c r="OU6" s="77" t="inlineStr">
        <is>
          <t>T3</t>
        </is>
      </c>
      <c r="OV6" s="77" t="inlineStr">
        <is>
          <t>T4</t>
        </is>
      </c>
      <c r="OW6" s="77" t="inlineStr">
        <is>
          <t>T1</t>
        </is>
      </c>
      <c r="OX6" s="77" t="inlineStr">
        <is>
          <t>T2</t>
        </is>
      </c>
      <c r="OY6" s="77" t="inlineStr">
        <is>
          <t>T3</t>
        </is>
      </c>
      <c r="OZ6" s="77" t="inlineStr">
        <is>
          <t>T4</t>
        </is>
      </c>
      <c r="PA6" s="77" t="inlineStr">
        <is>
          <t>T1</t>
        </is>
      </c>
      <c r="PB6" s="77" t="inlineStr">
        <is>
          <t>T2</t>
        </is>
      </c>
      <c r="PC6" s="77" t="inlineStr">
        <is>
          <t>T3</t>
        </is>
      </c>
      <c r="PD6" s="77" t="inlineStr">
        <is>
          <t>T4</t>
        </is>
      </c>
      <c r="PE6" s="77" t="inlineStr">
        <is>
          <t>T1</t>
        </is>
      </c>
      <c r="PF6" s="77" t="inlineStr">
        <is>
          <t>T2</t>
        </is>
      </c>
      <c r="PG6" s="77" t="inlineStr">
        <is>
          <t>T3</t>
        </is>
      </c>
      <c r="PH6" s="77" t="inlineStr">
        <is>
          <t>T4</t>
        </is>
      </c>
      <c r="PI6" s="77" t="inlineStr">
        <is>
          <t>T1</t>
        </is>
      </c>
      <c r="PJ6" s="77" t="inlineStr">
        <is>
          <t>T2</t>
        </is>
      </c>
      <c r="PK6" s="77" t="inlineStr">
        <is>
          <t>T3</t>
        </is>
      </c>
      <c r="PL6" s="77" t="inlineStr">
        <is>
          <t>T4</t>
        </is>
      </c>
      <c r="PO6" s="77" t="inlineStr">
        <is>
          <t>Erog.</t>
        </is>
      </c>
      <c r="PP6" s="77" t="inlineStr">
        <is>
          <t>T1</t>
        </is>
      </c>
      <c r="PQ6" s="77" t="inlineStr">
        <is>
          <t>T2</t>
        </is>
      </c>
      <c r="PR6" s="77" t="inlineStr">
        <is>
          <t>T3</t>
        </is>
      </c>
      <c r="PS6" s="77" t="inlineStr">
        <is>
          <t>T4</t>
        </is>
      </c>
      <c r="PT6" s="77" t="inlineStr">
        <is>
          <t>T1</t>
        </is>
      </c>
      <c r="PU6" s="77" t="inlineStr">
        <is>
          <t>T2</t>
        </is>
      </c>
      <c r="PV6" s="77" t="inlineStr">
        <is>
          <t>T3</t>
        </is>
      </c>
      <c r="PW6" s="77" t="inlineStr">
        <is>
          <t>T4</t>
        </is>
      </c>
      <c r="PX6" s="77" t="inlineStr">
        <is>
          <t>T1</t>
        </is>
      </c>
      <c r="PY6" s="77" t="inlineStr">
        <is>
          <t>T2</t>
        </is>
      </c>
      <c r="PZ6" s="77" t="inlineStr">
        <is>
          <t>T3</t>
        </is>
      </c>
      <c r="QA6" s="77" t="inlineStr">
        <is>
          <t>T4</t>
        </is>
      </c>
      <c r="QB6" s="77" t="inlineStr">
        <is>
          <t>T1</t>
        </is>
      </c>
      <c r="QC6" s="77" t="inlineStr">
        <is>
          <t>T2</t>
        </is>
      </c>
      <c r="QD6" s="77" t="inlineStr">
        <is>
          <t>T3</t>
        </is>
      </c>
      <c r="QE6" s="77" t="inlineStr">
        <is>
          <t>T4</t>
        </is>
      </c>
      <c r="QF6" s="77" t="inlineStr">
        <is>
          <t>T1</t>
        </is>
      </c>
      <c r="QG6" s="77" t="inlineStr">
        <is>
          <t>T2</t>
        </is>
      </c>
      <c r="QH6" s="77" t="inlineStr">
        <is>
          <t>T3</t>
        </is>
      </c>
      <c r="QI6" s="77" t="inlineStr">
        <is>
          <t>T4</t>
        </is>
      </c>
      <c r="QJ6" s="77" t="inlineStr">
        <is>
          <t>T1</t>
        </is>
      </c>
      <c r="QK6" s="77" t="inlineStr">
        <is>
          <t>T2</t>
        </is>
      </c>
      <c r="QL6" s="77" t="inlineStr">
        <is>
          <t>T3</t>
        </is>
      </c>
      <c r="QM6" s="77" t="inlineStr">
        <is>
          <t>T4</t>
        </is>
      </c>
      <c r="QN6" s="77" t="inlineStr">
        <is>
          <t>T1</t>
        </is>
      </c>
      <c r="QO6" s="77" t="inlineStr">
        <is>
          <t>T2</t>
        </is>
      </c>
      <c r="QP6" s="77" t="inlineStr">
        <is>
          <t>T3</t>
        </is>
      </c>
      <c r="QQ6" s="77" t="inlineStr">
        <is>
          <t>T4</t>
        </is>
      </c>
      <c r="QR6" s="77" t="inlineStr">
        <is>
          <t>T1</t>
        </is>
      </c>
      <c r="QS6" s="77" t="inlineStr">
        <is>
          <t>T2</t>
        </is>
      </c>
      <c r="QT6" s="77" t="inlineStr">
        <is>
          <t>T3</t>
        </is>
      </c>
      <c r="QU6" s="77" t="inlineStr">
        <is>
          <t>T4</t>
        </is>
      </c>
      <c r="QV6" s="77" t="inlineStr">
        <is>
          <t>T1</t>
        </is>
      </c>
      <c r="QW6" s="77" t="inlineStr">
        <is>
          <t>T2</t>
        </is>
      </c>
      <c r="QX6" s="77" t="inlineStr">
        <is>
          <t>T3</t>
        </is>
      </c>
      <c r="QY6" s="77" t="inlineStr">
        <is>
          <t>T4</t>
        </is>
      </c>
      <c r="QZ6" s="77" t="inlineStr">
        <is>
          <t>T1</t>
        </is>
      </c>
      <c r="RA6" s="77" t="inlineStr">
        <is>
          <t>T2</t>
        </is>
      </c>
      <c r="RB6" s="77" t="inlineStr">
        <is>
          <t>T3</t>
        </is>
      </c>
      <c r="RC6" s="77" t="inlineStr">
        <is>
          <t>T4</t>
        </is>
      </c>
      <c r="RF6" s="77" t="inlineStr">
        <is>
          <t>Erog.</t>
        </is>
      </c>
      <c r="RG6" s="77" t="inlineStr">
        <is>
          <t>T1</t>
        </is>
      </c>
      <c r="RH6" s="77" t="inlineStr">
        <is>
          <t>T2</t>
        </is>
      </c>
      <c r="RI6" s="77" t="inlineStr">
        <is>
          <t>T3</t>
        </is>
      </c>
      <c r="RJ6" s="77" t="inlineStr">
        <is>
          <t>T4</t>
        </is>
      </c>
      <c r="RK6" s="77" t="inlineStr">
        <is>
          <t>T1</t>
        </is>
      </c>
      <c r="RL6" s="77" t="inlineStr">
        <is>
          <t>T2</t>
        </is>
      </c>
      <c r="RM6" s="77" t="inlineStr">
        <is>
          <t>T3</t>
        </is>
      </c>
      <c r="RN6" s="77" t="inlineStr">
        <is>
          <t>T4</t>
        </is>
      </c>
      <c r="RO6" s="77" t="inlineStr">
        <is>
          <t>T1</t>
        </is>
      </c>
      <c r="RP6" s="77" t="inlineStr">
        <is>
          <t>T2</t>
        </is>
      </c>
      <c r="RQ6" s="77" t="inlineStr">
        <is>
          <t>T3</t>
        </is>
      </c>
      <c r="RR6" s="77" t="inlineStr">
        <is>
          <t>T4</t>
        </is>
      </c>
      <c r="RS6" s="77" t="inlineStr">
        <is>
          <t>T1</t>
        </is>
      </c>
      <c r="RT6" s="77" t="inlineStr">
        <is>
          <t>T2</t>
        </is>
      </c>
      <c r="RU6" s="77" t="inlineStr">
        <is>
          <t>T3</t>
        </is>
      </c>
      <c r="RV6" s="77" t="inlineStr">
        <is>
          <t>T4</t>
        </is>
      </c>
      <c r="RW6" s="77" t="inlineStr">
        <is>
          <t>T1</t>
        </is>
      </c>
      <c r="RX6" s="77" t="inlineStr">
        <is>
          <t>T2</t>
        </is>
      </c>
      <c r="RY6" s="77" t="inlineStr">
        <is>
          <t>T3</t>
        </is>
      </c>
      <c r="RZ6" s="77" t="inlineStr">
        <is>
          <t>T4</t>
        </is>
      </c>
      <c r="SA6" s="77" t="inlineStr">
        <is>
          <t>T1</t>
        </is>
      </c>
      <c r="SB6" s="77" t="inlineStr">
        <is>
          <t>T2</t>
        </is>
      </c>
      <c r="SC6" s="77" t="inlineStr">
        <is>
          <t>T3</t>
        </is>
      </c>
      <c r="SD6" s="77" t="inlineStr">
        <is>
          <t>T4</t>
        </is>
      </c>
      <c r="SE6" s="77" t="inlineStr">
        <is>
          <t>T1</t>
        </is>
      </c>
      <c r="SF6" s="77" t="inlineStr">
        <is>
          <t>T2</t>
        </is>
      </c>
      <c r="SG6" s="77" t="inlineStr">
        <is>
          <t>T3</t>
        </is>
      </c>
      <c r="SH6" s="77" t="inlineStr">
        <is>
          <t>T4</t>
        </is>
      </c>
      <c r="SI6" s="77" t="inlineStr">
        <is>
          <t>T1</t>
        </is>
      </c>
      <c r="SJ6" s="77" t="inlineStr">
        <is>
          <t>T2</t>
        </is>
      </c>
      <c r="SK6" s="77" t="inlineStr">
        <is>
          <t>T3</t>
        </is>
      </c>
      <c r="SL6" s="77" t="inlineStr">
        <is>
          <t>T4</t>
        </is>
      </c>
      <c r="SM6" s="77" t="inlineStr">
        <is>
          <t>T1</t>
        </is>
      </c>
      <c r="SN6" s="77" t="inlineStr">
        <is>
          <t>T2</t>
        </is>
      </c>
      <c r="SO6" s="77" t="inlineStr">
        <is>
          <t>T3</t>
        </is>
      </c>
      <c r="SP6" s="77" t="inlineStr">
        <is>
          <t>T4</t>
        </is>
      </c>
      <c r="SQ6" s="77" t="inlineStr">
        <is>
          <t>T1</t>
        </is>
      </c>
      <c r="SR6" s="77" t="inlineStr">
        <is>
          <t>T2</t>
        </is>
      </c>
      <c r="SS6" s="77" t="inlineStr">
        <is>
          <t>T3</t>
        </is>
      </c>
      <c r="ST6" s="77" t="inlineStr">
        <is>
          <t>T4</t>
        </is>
      </c>
      <c r="SW6" s="77" t="inlineStr">
        <is>
          <t>Erog.</t>
        </is>
      </c>
      <c r="SX6" s="77" t="inlineStr">
        <is>
          <t>T1</t>
        </is>
      </c>
      <c r="SY6" s="77" t="inlineStr">
        <is>
          <t>T2</t>
        </is>
      </c>
      <c r="SZ6" s="77" t="inlineStr">
        <is>
          <t>T3</t>
        </is>
      </c>
      <c r="TA6" s="77" t="inlineStr">
        <is>
          <t>T4</t>
        </is>
      </c>
      <c r="TB6" s="77" t="inlineStr">
        <is>
          <t>T1</t>
        </is>
      </c>
      <c r="TC6" s="77" t="inlineStr">
        <is>
          <t>T2</t>
        </is>
      </c>
      <c r="TD6" s="77" t="inlineStr">
        <is>
          <t>T3</t>
        </is>
      </c>
      <c r="TE6" s="77" t="inlineStr">
        <is>
          <t>T4</t>
        </is>
      </c>
      <c r="TF6" s="77" t="inlineStr">
        <is>
          <t>T1</t>
        </is>
      </c>
      <c r="TG6" s="77" t="inlineStr">
        <is>
          <t>T2</t>
        </is>
      </c>
      <c r="TH6" s="77" t="inlineStr">
        <is>
          <t>T3</t>
        </is>
      </c>
      <c r="TI6" s="77" t="inlineStr">
        <is>
          <t>T4</t>
        </is>
      </c>
      <c r="TJ6" s="77" t="inlineStr">
        <is>
          <t>T1</t>
        </is>
      </c>
      <c r="TK6" s="77" t="inlineStr">
        <is>
          <t>T2</t>
        </is>
      </c>
      <c r="TL6" s="77" t="inlineStr">
        <is>
          <t>T3</t>
        </is>
      </c>
      <c r="TM6" s="77" t="inlineStr">
        <is>
          <t>T4</t>
        </is>
      </c>
      <c r="TN6" s="77" t="inlineStr">
        <is>
          <t>T1</t>
        </is>
      </c>
      <c r="TO6" s="77" t="inlineStr">
        <is>
          <t>T2</t>
        </is>
      </c>
      <c r="TP6" s="77" t="inlineStr">
        <is>
          <t>T3</t>
        </is>
      </c>
      <c r="TQ6" s="77" t="inlineStr">
        <is>
          <t>T4</t>
        </is>
      </c>
      <c r="TR6" s="77" t="inlineStr">
        <is>
          <t>T1</t>
        </is>
      </c>
      <c r="TS6" s="77" t="inlineStr">
        <is>
          <t>T2</t>
        </is>
      </c>
      <c r="TT6" s="77" t="inlineStr">
        <is>
          <t>T3</t>
        </is>
      </c>
      <c r="TU6" s="77" t="inlineStr">
        <is>
          <t>T4</t>
        </is>
      </c>
      <c r="TV6" s="77" t="inlineStr">
        <is>
          <t>T1</t>
        </is>
      </c>
      <c r="TW6" s="77" t="inlineStr">
        <is>
          <t>T2</t>
        </is>
      </c>
      <c r="TX6" s="77" t="inlineStr">
        <is>
          <t>T3</t>
        </is>
      </c>
      <c r="TY6" s="77" t="inlineStr">
        <is>
          <t>T4</t>
        </is>
      </c>
      <c r="TZ6" s="77" t="inlineStr">
        <is>
          <t>T1</t>
        </is>
      </c>
      <c r="UA6" s="77" t="inlineStr">
        <is>
          <t>T2</t>
        </is>
      </c>
      <c r="UB6" s="77" t="inlineStr">
        <is>
          <t>T3</t>
        </is>
      </c>
      <c r="UC6" s="77" t="inlineStr">
        <is>
          <t>T4</t>
        </is>
      </c>
      <c r="UD6" s="77" t="inlineStr">
        <is>
          <t>T1</t>
        </is>
      </c>
      <c r="UE6" s="77" t="inlineStr">
        <is>
          <t>T2</t>
        </is>
      </c>
      <c r="UF6" s="77" t="inlineStr">
        <is>
          <t>T3</t>
        </is>
      </c>
      <c r="UG6" s="77" t="inlineStr">
        <is>
          <t>T4</t>
        </is>
      </c>
      <c r="UH6" s="77" t="inlineStr">
        <is>
          <t>T1</t>
        </is>
      </c>
      <c r="UI6" s="77" t="inlineStr">
        <is>
          <t>T2</t>
        </is>
      </c>
      <c r="UJ6" s="77" t="inlineStr">
        <is>
          <t>T3</t>
        </is>
      </c>
      <c r="UK6" s="77" t="inlineStr">
        <is>
          <t>T4</t>
        </is>
      </c>
      <c r="UN6" s="77" t="inlineStr">
        <is>
          <t>Erog.</t>
        </is>
      </c>
      <c r="UO6" s="77" t="inlineStr">
        <is>
          <t>T1</t>
        </is>
      </c>
      <c r="UP6" s="77" t="inlineStr">
        <is>
          <t>T2</t>
        </is>
      </c>
      <c r="UQ6" s="77" t="inlineStr">
        <is>
          <t>T3</t>
        </is>
      </c>
      <c r="UR6" s="77" t="inlineStr">
        <is>
          <t>T4</t>
        </is>
      </c>
      <c r="US6" s="77" t="inlineStr">
        <is>
          <t>T1</t>
        </is>
      </c>
      <c r="UT6" s="77" t="inlineStr">
        <is>
          <t>T2</t>
        </is>
      </c>
      <c r="UU6" s="77" t="inlineStr">
        <is>
          <t>T3</t>
        </is>
      </c>
      <c r="UV6" s="77" t="inlineStr">
        <is>
          <t>T4</t>
        </is>
      </c>
      <c r="UW6" s="77" t="inlineStr">
        <is>
          <t>T1</t>
        </is>
      </c>
      <c r="UX6" s="77" t="inlineStr">
        <is>
          <t>T2</t>
        </is>
      </c>
      <c r="UY6" s="77" t="inlineStr">
        <is>
          <t>T3</t>
        </is>
      </c>
      <c r="UZ6" s="77" t="inlineStr">
        <is>
          <t>T4</t>
        </is>
      </c>
      <c r="VA6" s="77" t="inlineStr">
        <is>
          <t>T1</t>
        </is>
      </c>
      <c r="VB6" s="77" t="inlineStr">
        <is>
          <t>T2</t>
        </is>
      </c>
      <c r="VC6" s="77" t="inlineStr">
        <is>
          <t>T3</t>
        </is>
      </c>
      <c r="VD6" s="77" t="inlineStr">
        <is>
          <t>T4</t>
        </is>
      </c>
      <c r="VE6" s="77" t="inlineStr">
        <is>
          <t>T1</t>
        </is>
      </c>
      <c r="VF6" s="77" t="inlineStr">
        <is>
          <t>T2</t>
        </is>
      </c>
      <c r="VG6" s="77" t="inlineStr">
        <is>
          <t>T3</t>
        </is>
      </c>
      <c r="VH6" s="77" t="inlineStr">
        <is>
          <t>T4</t>
        </is>
      </c>
      <c r="VI6" s="77" t="inlineStr">
        <is>
          <t>T1</t>
        </is>
      </c>
      <c r="VJ6" s="77" t="inlineStr">
        <is>
          <t>T2</t>
        </is>
      </c>
      <c r="VK6" s="77" t="inlineStr">
        <is>
          <t>T3</t>
        </is>
      </c>
      <c r="VL6" s="77" t="inlineStr">
        <is>
          <t>T4</t>
        </is>
      </c>
      <c r="VM6" s="77" t="inlineStr">
        <is>
          <t>T1</t>
        </is>
      </c>
      <c r="VN6" s="77" t="inlineStr">
        <is>
          <t>T2</t>
        </is>
      </c>
      <c r="VO6" s="77" t="inlineStr">
        <is>
          <t>T3</t>
        </is>
      </c>
      <c r="VP6" s="77" t="inlineStr">
        <is>
          <t>T4</t>
        </is>
      </c>
      <c r="VQ6" s="77" t="inlineStr">
        <is>
          <t>T1</t>
        </is>
      </c>
      <c r="VR6" s="77" t="inlineStr">
        <is>
          <t>T2</t>
        </is>
      </c>
      <c r="VS6" s="77" t="inlineStr">
        <is>
          <t>T3</t>
        </is>
      </c>
      <c r="VT6" s="77" t="inlineStr">
        <is>
          <t>T4</t>
        </is>
      </c>
      <c r="VU6" s="77" t="inlineStr">
        <is>
          <t>T1</t>
        </is>
      </c>
      <c r="VV6" s="77" t="inlineStr">
        <is>
          <t>T2</t>
        </is>
      </c>
      <c r="VW6" s="77" t="inlineStr">
        <is>
          <t>T3</t>
        </is>
      </c>
      <c r="VX6" s="77" t="inlineStr">
        <is>
          <t>T4</t>
        </is>
      </c>
      <c r="VY6" s="77" t="inlineStr">
        <is>
          <t>T1</t>
        </is>
      </c>
      <c r="VZ6" s="77" t="inlineStr">
        <is>
          <t>T2</t>
        </is>
      </c>
      <c r="WA6" s="77" t="inlineStr">
        <is>
          <t>T3</t>
        </is>
      </c>
      <c r="WB6" s="77" t="inlineStr">
        <is>
          <t>T4</t>
        </is>
      </c>
      <c r="WE6" s="77" t="inlineStr">
        <is>
          <t>Erog.</t>
        </is>
      </c>
      <c r="WF6" s="77" t="inlineStr">
        <is>
          <t>T1</t>
        </is>
      </c>
      <c r="WG6" s="77" t="inlineStr">
        <is>
          <t>T2</t>
        </is>
      </c>
      <c r="WH6" s="77" t="inlineStr">
        <is>
          <t>T3</t>
        </is>
      </c>
      <c r="WI6" s="77" t="inlineStr">
        <is>
          <t>T4</t>
        </is>
      </c>
      <c r="WJ6" s="77" t="inlineStr">
        <is>
          <t>T1</t>
        </is>
      </c>
      <c r="WK6" s="77" t="inlineStr">
        <is>
          <t>T2</t>
        </is>
      </c>
      <c r="WL6" s="77" t="inlineStr">
        <is>
          <t>T3</t>
        </is>
      </c>
      <c r="WM6" s="77" t="inlineStr">
        <is>
          <t>T4</t>
        </is>
      </c>
      <c r="WN6" s="77" t="inlineStr">
        <is>
          <t>T1</t>
        </is>
      </c>
      <c r="WO6" s="77" t="inlineStr">
        <is>
          <t>T2</t>
        </is>
      </c>
      <c r="WP6" s="77" t="inlineStr">
        <is>
          <t>T3</t>
        </is>
      </c>
      <c r="WQ6" s="77" t="inlineStr">
        <is>
          <t>T4</t>
        </is>
      </c>
      <c r="WR6" s="77" t="inlineStr">
        <is>
          <t>T1</t>
        </is>
      </c>
      <c r="WS6" s="77" t="inlineStr">
        <is>
          <t>T2</t>
        </is>
      </c>
      <c r="WT6" s="77" t="inlineStr">
        <is>
          <t>T3</t>
        </is>
      </c>
      <c r="WU6" s="77" t="inlineStr">
        <is>
          <t>T4</t>
        </is>
      </c>
      <c r="WV6" s="77" t="inlineStr">
        <is>
          <t>T1</t>
        </is>
      </c>
      <c r="WW6" s="77" t="inlineStr">
        <is>
          <t>T2</t>
        </is>
      </c>
      <c r="WX6" s="77" t="inlineStr">
        <is>
          <t>T3</t>
        </is>
      </c>
      <c r="WY6" s="77" t="inlineStr">
        <is>
          <t>T4</t>
        </is>
      </c>
      <c r="WZ6" s="77" t="inlineStr">
        <is>
          <t>T1</t>
        </is>
      </c>
      <c r="XA6" s="77" t="inlineStr">
        <is>
          <t>T2</t>
        </is>
      </c>
      <c r="XB6" s="77" t="inlineStr">
        <is>
          <t>T3</t>
        </is>
      </c>
      <c r="XC6" s="77" t="inlineStr">
        <is>
          <t>T4</t>
        </is>
      </c>
      <c r="XD6" s="77" t="inlineStr">
        <is>
          <t>T1</t>
        </is>
      </c>
      <c r="XE6" s="77" t="inlineStr">
        <is>
          <t>T2</t>
        </is>
      </c>
      <c r="XF6" s="77" t="inlineStr">
        <is>
          <t>T3</t>
        </is>
      </c>
      <c r="XG6" s="77" t="inlineStr">
        <is>
          <t>T4</t>
        </is>
      </c>
      <c r="XH6" s="77" t="inlineStr">
        <is>
          <t>T1</t>
        </is>
      </c>
      <c r="XI6" s="77" t="inlineStr">
        <is>
          <t>T2</t>
        </is>
      </c>
      <c r="XJ6" s="77" t="inlineStr">
        <is>
          <t>T3</t>
        </is>
      </c>
      <c r="XK6" s="77" t="inlineStr">
        <is>
          <t>T4</t>
        </is>
      </c>
      <c r="XL6" s="77" t="inlineStr">
        <is>
          <t>T1</t>
        </is>
      </c>
      <c r="XM6" s="77" t="inlineStr">
        <is>
          <t>T2</t>
        </is>
      </c>
      <c r="XN6" s="77" t="inlineStr">
        <is>
          <t>T3</t>
        </is>
      </c>
      <c r="XO6" s="77" t="inlineStr">
        <is>
          <t>T4</t>
        </is>
      </c>
      <c r="XP6" s="77" t="inlineStr">
        <is>
          <t>T1</t>
        </is>
      </c>
      <c r="XQ6" s="77" t="inlineStr">
        <is>
          <t>T2</t>
        </is>
      </c>
      <c r="XR6" s="77" t="inlineStr">
        <is>
          <t>T3</t>
        </is>
      </c>
      <c r="XS6" s="77" t="inlineStr">
        <is>
          <t>T4</t>
        </is>
      </c>
      <c r="XV6" s="77" t="inlineStr">
        <is>
          <t>Erog.</t>
        </is>
      </c>
      <c r="XW6" s="77" t="inlineStr">
        <is>
          <t>T1</t>
        </is>
      </c>
      <c r="XX6" s="77" t="inlineStr">
        <is>
          <t>T2</t>
        </is>
      </c>
      <c r="XY6" s="77" t="inlineStr">
        <is>
          <t>T3</t>
        </is>
      </c>
      <c r="XZ6" s="77" t="inlineStr">
        <is>
          <t>T4</t>
        </is>
      </c>
      <c r="YA6" s="77" t="inlineStr">
        <is>
          <t>T1</t>
        </is>
      </c>
      <c r="YB6" s="77" t="inlineStr">
        <is>
          <t>T2</t>
        </is>
      </c>
      <c r="YC6" s="77" t="inlineStr">
        <is>
          <t>T3</t>
        </is>
      </c>
      <c r="YD6" s="77" t="inlineStr">
        <is>
          <t>T4</t>
        </is>
      </c>
      <c r="YE6" s="77" t="inlineStr">
        <is>
          <t>T1</t>
        </is>
      </c>
      <c r="YF6" s="77" t="inlineStr">
        <is>
          <t>T2</t>
        </is>
      </c>
      <c r="YG6" s="77" t="inlineStr">
        <is>
          <t>T3</t>
        </is>
      </c>
      <c r="YH6" s="77" t="inlineStr">
        <is>
          <t>T4</t>
        </is>
      </c>
      <c r="YI6" s="77" t="inlineStr">
        <is>
          <t>T1</t>
        </is>
      </c>
      <c r="YJ6" s="77" t="inlineStr">
        <is>
          <t>T2</t>
        </is>
      </c>
      <c r="YK6" s="77" t="inlineStr">
        <is>
          <t>T3</t>
        </is>
      </c>
      <c r="YL6" s="77" t="inlineStr">
        <is>
          <t>T4</t>
        </is>
      </c>
      <c r="YM6" s="77" t="inlineStr">
        <is>
          <t>T1</t>
        </is>
      </c>
      <c r="YN6" s="77" t="inlineStr">
        <is>
          <t>T2</t>
        </is>
      </c>
      <c r="YO6" s="77" t="inlineStr">
        <is>
          <t>T3</t>
        </is>
      </c>
      <c r="YP6" s="77" t="inlineStr">
        <is>
          <t>T4</t>
        </is>
      </c>
      <c r="YQ6" s="77" t="inlineStr">
        <is>
          <t>T1</t>
        </is>
      </c>
      <c r="YR6" s="77" t="inlineStr">
        <is>
          <t>T2</t>
        </is>
      </c>
      <c r="YS6" s="77" t="inlineStr">
        <is>
          <t>T3</t>
        </is>
      </c>
      <c r="YT6" s="77" t="inlineStr">
        <is>
          <t>T4</t>
        </is>
      </c>
      <c r="YU6" s="77" t="inlineStr">
        <is>
          <t>T1</t>
        </is>
      </c>
      <c r="YV6" s="77" t="inlineStr">
        <is>
          <t>T2</t>
        </is>
      </c>
      <c r="YW6" s="77" t="inlineStr">
        <is>
          <t>T3</t>
        </is>
      </c>
      <c r="YX6" s="77" t="inlineStr">
        <is>
          <t>T4</t>
        </is>
      </c>
      <c r="YY6" s="77" t="inlineStr">
        <is>
          <t>T1</t>
        </is>
      </c>
      <c r="YZ6" s="77" t="inlineStr">
        <is>
          <t>T2</t>
        </is>
      </c>
      <c r="ZA6" s="77" t="inlineStr">
        <is>
          <t>T3</t>
        </is>
      </c>
      <c r="ZB6" s="77" t="inlineStr">
        <is>
          <t>T4</t>
        </is>
      </c>
      <c r="ZC6" s="77" t="inlineStr">
        <is>
          <t>T1</t>
        </is>
      </c>
      <c r="ZD6" s="77" t="inlineStr">
        <is>
          <t>T2</t>
        </is>
      </c>
      <c r="ZE6" s="77" t="inlineStr">
        <is>
          <t>T3</t>
        </is>
      </c>
      <c r="ZF6" s="77" t="inlineStr">
        <is>
          <t>T4</t>
        </is>
      </c>
      <c r="ZG6" s="77" t="inlineStr">
        <is>
          <t>T1</t>
        </is>
      </c>
      <c r="ZH6" s="77" t="inlineStr">
        <is>
          <t>T2</t>
        </is>
      </c>
      <c r="ZI6" s="77" t="inlineStr">
        <is>
          <t>T3</t>
        </is>
      </c>
      <c r="ZJ6" s="77" t="inlineStr">
        <is>
          <t>T4</t>
        </is>
      </c>
      <c r="ZM6" s="77" t="inlineStr">
        <is>
          <t>Erog.</t>
        </is>
      </c>
      <c r="ZN6" s="77" t="inlineStr">
        <is>
          <t>T1</t>
        </is>
      </c>
      <c r="ZO6" s="77" t="inlineStr">
        <is>
          <t>T2</t>
        </is>
      </c>
      <c r="ZP6" s="77" t="inlineStr">
        <is>
          <t>T3</t>
        </is>
      </c>
      <c r="ZQ6" s="77" t="inlineStr">
        <is>
          <t>T4</t>
        </is>
      </c>
      <c r="ZR6" s="77" t="inlineStr">
        <is>
          <t>T1</t>
        </is>
      </c>
      <c r="ZS6" s="77" t="inlineStr">
        <is>
          <t>T2</t>
        </is>
      </c>
      <c r="ZT6" s="77" t="inlineStr">
        <is>
          <t>T3</t>
        </is>
      </c>
      <c r="ZU6" s="77" t="inlineStr">
        <is>
          <t>T4</t>
        </is>
      </c>
      <c r="ZV6" s="77" t="inlineStr">
        <is>
          <t>T1</t>
        </is>
      </c>
      <c r="ZW6" s="77" t="inlineStr">
        <is>
          <t>T2</t>
        </is>
      </c>
      <c r="ZX6" s="77" t="inlineStr">
        <is>
          <t>T3</t>
        </is>
      </c>
      <c r="ZY6" s="77" t="inlineStr">
        <is>
          <t>T4</t>
        </is>
      </c>
      <c r="ZZ6" s="77" t="inlineStr">
        <is>
          <t>T1</t>
        </is>
      </c>
      <c r="AAA6" s="77" t="inlineStr">
        <is>
          <t>T2</t>
        </is>
      </c>
      <c r="AAB6" s="77" t="inlineStr">
        <is>
          <t>T3</t>
        </is>
      </c>
      <c r="AAC6" s="77" t="inlineStr">
        <is>
          <t>T4</t>
        </is>
      </c>
      <c r="AAD6" s="77" t="inlineStr">
        <is>
          <t>T1</t>
        </is>
      </c>
      <c r="AAE6" s="77" t="inlineStr">
        <is>
          <t>T2</t>
        </is>
      </c>
      <c r="AAF6" s="77" t="inlineStr">
        <is>
          <t>T3</t>
        </is>
      </c>
      <c r="AAG6" s="77" t="inlineStr">
        <is>
          <t>T4</t>
        </is>
      </c>
      <c r="AAH6" s="77" t="inlineStr">
        <is>
          <t>T1</t>
        </is>
      </c>
      <c r="AAI6" s="77" t="inlineStr">
        <is>
          <t>T2</t>
        </is>
      </c>
      <c r="AAJ6" s="77" t="inlineStr">
        <is>
          <t>T3</t>
        </is>
      </c>
      <c r="AAK6" s="77" t="inlineStr">
        <is>
          <t>T4</t>
        </is>
      </c>
      <c r="AAL6" s="77" t="inlineStr">
        <is>
          <t>T1</t>
        </is>
      </c>
      <c r="AAM6" s="77" t="inlineStr">
        <is>
          <t>T2</t>
        </is>
      </c>
      <c r="AAN6" s="77" t="inlineStr">
        <is>
          <t>T3</t>
        </is>
      </c>
      <c r="AAO6" s="77" t="inlineStr">
        <is>
          <t>T4</t>
        </is>
      </c>
      <c r="AAP6" s="77" t="inlineStr">
        <is>
          <t>T1</t>
        </is>
      </c>
      <c r="AAQ6" s="77" t="inlineStr">
        <is>
          <t>T2</t>
        </is>
      </c>
      <c r="AAR6" s="77" t="inlineStr">
        <is>
          <t>T3</t>
        </is>
      </c>
      <c r="AAS6" s="77" t="inlineStr">
        <is>
          <t>T4</t>
        </is>
      </c>
      <c r="AAT6" s="77" t="inlineStr">
        <is>
          <t>T1</t>
        </is>
      </c>
      <c r="AAU6" s="77" t="inlineStr">
        <is>
          <t>T2</t>
        </is>
      </c>
      <c r="AAV6" s="77" t="inlineStr">
        <is>
          <t>T3</t>
        </is>
      </c>
      <c r="AAW6" s="77" t="inlineStr">
        <is>
          <t>T4</t>
        </is>
      </c>
      <c r="AAX6" s="77" t="inlineStr">
        <is>
          <t>T1</t>
        </is>
      </c>
      <c r="AAY6" s="77" t="inlineStr">
        <is>
          <t>T2</t>
        </is>
      </c>
      <c r="AAZ6" s="77" t="inlineStr">
        <is>
          <t>T3</t>
        </is>
      </c>
      <c r="ABA6" s="77" t="inlineStr">
        <is>
          <t>T4</t>
        </is>
      </c>
      <c r="ABD6" s="77" t="inlineStr">
        <is>
          <t>Erog.</t>
        </is>
      </c>
      <c r="ABE6" s="77" t="inlineStr">
        <is>
          <t>T1</t>
        </is>
      </c>
      <c r="ABF6" s="77" t="inlineStr">
        <is>
          <t>T2</t>
        </is>
      </c>
      <c r="ABG6" s="77" t="inlineStr">
        <is>
          <t>T3</t>
        </is>
      </c>
      <c r="ABH6" s="77" t="inlineStr">
        <is>
          <t>T4</t>
        </is>
      </c>
      <c r="ABI6" s="77" t="inlineStr">
        <is>
          <t>T1</t>
        </is>
      </c>
      <c r="ABJ6" s="77" t="inlineStr">
        <is>
          <t>T2</t>
        </is>
      </c>
      <c r="ABK6" s="77" t="inlineStr">
        <is>
          <t>T3</t>
        </is>
      </c>
      <c r="ABL6" s="77" t="inlineStr">
        <is>
          <t>T4</t>
        </is>
      </c>
      <c r="ABM6" s="77" t="inlineStr">
        <is>
          <t>T1</t>
        </is>
      </c>
      <c r="ABN6" s="77" t="inlineStr">
        <is>
          <t>T2</t>
        </is>
      </c>
      <c r="ABO6" s="77" t="inlineStr">
        <is>
          <t>T3</t>
        </is>
      </c>
      <c r="ABP6" s="77" t="inlineStr">
        <is>
          <t>T4</t>
        </is>
      </c>
      <c r="ABQ6" s="77" t="inlineStr">
        <is>
          <t>T1</t>
        </is>
      </c>
      <c r="ABR6" s="77" t="inlineStr">
        <is>
          <t>T2</t>
        </is>
      </c>
      <c r="ABS6" s="77" t="inlineStr">
        <is>
          <t>T3</t>
        </is>
      </c>
      <c r="ABT6" s="77" t="inlineStr">
        <is>
          <t>T4</t>
        </is>
      </c>
      <c r="ABU6" s="77" t="inlineStr">
        <is>
          <t>T1</t>
        </is>
      </c>
      <c r="ABV6" s="77" t="inlineStr">
        <is>
          <t>T2</t>
        </is>
      </c>
      <c r="ABW6" s="77" t="inlineStr">
        <is>
          <t>T3</t>
        </is>
      </c>
      <c r="ABX6" s="77" t="inlineStr">
        <is>
          <t>T4</t>
        </is>
      </c>
      <c r="ABY6" s="77" t="inlineStr">
        <is>
          <t>T1</t>
        </is>
      </c>
      <c r="ABZ6" s="77" t="inlineStr">
        <is>
          <t>T2</t>
        </is>
      </c>
      <c r="ACA6" s="77" t="inlineStr">
        <is>
          <t>T3</t>
        </is>
      </c>
      <c r="ACB6" s="77" t="inlineStr">
        <is>
          <t>T4</t>
        </is>
      </c>
      <c r="ACC6" s="77" t="inlineStr">
        <is>
          <t>T1</t>
        </is>
      </c>
      <c r="ACD6" s="77" t="inlineStr">
        <is>
          <t>T2</t>
        </is>
      </c>
      <c r="ACE6" s="77" t="inlineStr">
        <is>
          <t>T3</t>
        </is>
      </c>
      <c r="ACF6" s="77" t="inlineStr">
        <is>
          <t>T4</t>
        </is>
      </c>
      <c r="ACG6" s="77" t="inlineStr">
        <is>
          <t>T1</t>
        </is>
      </c>
      <c r="ACH6" s="77" t="inlineStr">
        <is>
          <t>T2</t>
        </is>
      </c>
      <c r="ACI6" s="77" t="inlineStr">
        <is>
          <t>T3</t>
        </is>
      </c>
      <c r="ACJ6" s="77" t="inlineStr">
        <is>
          <t>T4</t>
        </is>
      </c>
      <c r="ACK6" s="77" t="inlineStr">
        <is>
          <t>T1</t>
        </is>
      </c>
      <c r="ACL6" s="77" t="inlineStr">
        <is>
          <t>T2</t>
        </is>
      </c>
      <c r="ACM6" s="77" t="inlineStr">
        <is>
          <t>T3</t>
        </is>
      </c>
      <c r="ACN6" s="77" t="inlineStr">
        <is>
          <t>T4</t>
        </is>
      </c>
      <c r="ACO6" s="77" t="inlineStr">
        <is>
          <t>T1</t>
        </is>
      </c>
      <c r="ACP6" s="77" t="inlineStr">
        <is>
          <t>T2</t>
        </is>
      </c>
      <c r="ACQ6" s="77" t="inlineStr">
        <is>
          <t>T3</t>
        </is>
      </c>
      <c r="ACR6" s="77" t="inlineStr">
        <is>
          <t>T4</t>
        </is>
      </c>
      <c r="ACU6" s="77" t="inlineStr">
        <is>
          <t>Erog.</t>
        </is>
      </c>
      <c r="ACV6" s="77" t="inlineStr">
        <is>
          <t>T1</t>
        </is>
      </c>
      <c r="ACW6" s="77" t="inlineStr">
        <is>
          <t>T2</t>
        </is>
      </c>
      <c r="ACX6" s="77" t="inlineStr">
        <is>
          <t>T3</t>
        </is>
      </c>
      <c r="ACY6" s="77" t="inlineStr">
        <is>
          <t>T4</t>
        </is>
      </c>
      <c r="ACZ6" s="77" t="inlineStr">
        <is>
          <t>T1</t>
        </is>
      </c>
      <c r="ADA6" s="77" t="inlineStr">
        <is>
          <t>T2</t>
        </is>
      </c>
      <c r="ADB6" s="77" t="inlineStr">
        <is>
          <t>T3</t>
        </is>
      </c>
      <c r="ADC6" s="77" t="inlineStr">
        <is>
          <t>T4</t>
        </is>
      </c>
      <c r="ADD6" s="77" t="inlineStr">
        <is>
          <t>T1</t>
        </is>
      </c>
      <c r="ADE6" s="77" t="inlineStr">
        <is>
          <t>T2</t>
        </is>
      </c>
      <c r="ADF6" s="77" t="inlineStr">
        <is>
          <t>T3</t>
        </is>
      </c>
      <c r="ADG6" s="77" t="inlineStr">
        <is>
          <t>T4</t>
        </is>
      </c>
      <c r="ADH6" s="77" t="inlineStr">
        <is>
          <t>T1</t>
        </is>
      </c>
      <c r="ADI6" s="77" t="inlineStr">
        <is>
          <t>T2</t>
        </is>
      </c>
      <c r="ADJ6" s="77" t="inlineStr">
        <is>
          <t>T3</t>
        </is>
      </c>
      <c r="ADK6" s="77" t="inlineStr">
        <is>
          <t>T4</t>
        </is>
      </c>
      <c r="ADL6" s="77" t="inlineStr">
        <is>
          <t>T1</t>
        </is>
      </c>
      <c r="ADM6" s="77" t="inlineStr">
        <is>
          <t>T2</t>
        </is>
      </c>
      <c r="ADN6" s="77" t="inlineStr">
        <is>
          <t>T3</t>
        </is>
      </c>
      <c r="ADO6" s="77" t="inlineStr">
        <is>
          <t>T4</t>
        </is>
      </c>
      <c r="ADP6" s="77" t="inlineStr">
        <is>
          <t>T1</t>
        </is>
      </c>
      <c r="ADQ6" s="77" t="inlineStr">
        <is>
          <t>T2</t>
        </is>
      </c>
      <c r="ADR6" s="77" t="inlineStr">
        <is>
          <t>T3</t>
        </is>
      </c>
      <c r="ADS6" s="77" t="inlineStr">
        <is>
          <t>T4</t>
        </is>
      </c>
      <c r="ADT6" s="77" t="inlineStr">
        <is>
          <t>T1</t>
        </is>
      </c>
      <c r="ADU6" s="77" t="inlineStr">
        <is>
          <t>T2</t>
        </is>
      </c>
      <c r="ADV6" s="77" t="inlineStr">
        <is>
          <t>T3</t>
        </is>
      </c>
      <c r="ADW6" s="77" t="inlineStr">
        <is>
          <t>T4</t>
        </is>
      </c>
      <c r="ADX6" s="77" t="inlineStr">
        <is>
          <t>T1</t>
        </is>
      </c>
      <c r="ADY6" s="77" t="inlineStr">
        <is>
          <t>T2</t>
        </is>
      </c>
      <c r="ADZ6" s="77" t="inlineStr">
        <is>
          <t>T3</t>
        </is>
      </c>
      <c r="AEA6" s="77" t="inlineStr">
        <is>
          <t>T4</t>
        </is>
      </c>
      <c r="AEB6" s="77" t="inlineStr">
        <is>
          <t>T1</t>
        </is>
      </c>
      <c r="AEC6" s="77" t="inlineStr">
        <is>
          <t>T2</t>
        </is>
      </c>
      <c r="AED6" s="77" t="inlineStr">
        <is>
          <t>T3</t>
        </is>
      </c>
      <c r="AEE6" s="77" t="inlineStr">
        <is>
          <t>T4</t>
        </is>
      </c>
      <c r="AEF6" s="77" t="inlineStr">
        <is>
          <t>T1</t>
        </is>
      </c>
      <c r="AEG6" s="77" t="inlineStr">
        <is>
          <t>T2</t>
        </is>
      </c>
      <c r="AEH6" s="77" t="inlineStr">
        <is>
          <t>T3</t>
        </is>
      </c>
      <c r="AEI6" s="77" t="inlineStr">
        <is>
          <t>T4</t>
        </is>
      </c>
      <c r="AEL6" s="77" t="inlineStr">
        <is>
          <t>Erog.</t>
        </is>
      </c>
      <c r="AEM6" s="77" t="inlineStr">
        <is>
          <t>T1</t>
        </is>
      </c>
      <c r="AEN6" s="77" t="inlineStr">
        <is>
          <t>T2</t>
        </is>
      </c>
      <c r="AEO6" s="77" t="inlineStr">
        <is>
          <t>T3</t>
        </is>
      </c>
      <c r="AEP6" s="77" t="inlineStr">
        <is>
          <t>T4</t>
        </is>
      </c>
      <c r="AEQ6" s="77" t="inlineStr">
        <is>
          <t>T1</t>
        </is>
      </c>
      <c r="AER6" s="77" t="inlineStr">
        <is>
          <t>T2</t>
        </is>
      </c>
      <c r="AES6" s="77" t="inlineStr">
        <is>
          <t>T3</t>
        </is>
      </c>
      <c r="AET6" s="77" t="inlineStr">
        <is>
          <t>T4</t>
        </is>
      </c>
      <c r="AEU6" s="77" t="inlineStr">
        <is>
          <t>T1</t>
        </is>
      </c>
      <c r="AEV6" s="77" t="inlineStr">
        <is>
          <t>T2</t>
        </is>
      </c>
      <c r="AEW6" s="77" t="inlineStr">
        <is>
          <t>T3</t>
        </is>
      </c>
      <c r="AEX6" s="77" t="inlineStr">
        <is>
          <t>T4</t>
        </is>
      </c>
      <c r="AEY6" s="77" t="inlineStr">
        <is>
          <t>T1</t>
        </is>
      </c>
      <c r="AEZ6" s="77" t="inlineStr">
        <is>
          <t>T2</t>
        </is>
      </c>
      <c r="AFA6" s="77" t="inlineStr">
        <is>
          <t>T3</t>
        </is>
      </c>
      <c r="AFB6" s="77" t="inlineStr">
        <is>
          <t>T4</t>
        </is>
      </c>
      <c r="AFC6" s="77" t="inlineStr">
        <is>
          <t>T1</t>
        </is>
      </c>
      <c r="AFD6" s="77" t="inlineStr">
        <is>
          <t>T2</t>
        </is>
      </c>
      <c r="AFE6" s="77" t="inlineStr">
        <is>
          <t>T3</t>
        </is>
      </c>
      <c r="AFF6" s="77" t="inlineStr">
        <is>
          <t>T4</t>
        </is>
      </c>
      <c r="AFG6" s="77" t="inlineStr">
        <is>
          <t>T1</t>
        </is>
      </c>
      <c r="AFH6" s="77" t="inlineStr">
        <is>
          <t>T2</t>
        </is>
      </c>
      <c r="AFI6" s="77" t="inlineStr">
        <is>
          <t>T3</t>
        </is>
      </c>
      <c r="AFJ6" s="77" t="inlineStr">
        <is>
          <t>T4</t>
        </is>
      </c>
      <c r="AFK6" s="77" t="inlineStr">
        <is>
          <t>T1</t>
        </is>
      </c>
      <c r="AFL6" s="77" t="inlineStr">
        <is>
          <t>T2</t>
        </is>
      </c>
      <c r="AFM6" s="77" t="inlineStr">
        <is>
          <t>T3</t>
        </is>
      </c>
      <c r="AFN6" s="77" t="inlineStr">
        <is>
          <t>T4</t>
        </is>
      </c>
      <c r="AFO6" s="77" t="inlineStr">
        <is>
          <t>T1</t>
        </is>
      </c>
      <c r="AFP6" s="77" t="inlineStr">
        <is>
          <t>T2</t>
        </is>
      </c>
      <c r="AFQ6" s="77" t="inlineStr">
        <is>
          <t>T3</t>
        </is>
      </c>
      <c r="AFR6" s="77" t="inlineStr">
        <is>
          <t>T4</t>
        </is>
      </c>
      <c r="AFS6" s="77" t="inlineStr">
        <is>
          <t>T1</t>
        </is>
      </c>
      <c r="AFT6" s="77" t="inlineStr">
        <is>
          <t>T2</t>
        </is>
      </c>
      <c r="AFU6" s="77" t="inlineStr">
        <is>
          <t>T3</t>
        </is>
      </c>
      <c r="AFV6" s="77" t="inlineStr">
        <is>
          <t>T4</t>
        </is>
      </c>
      <c r="AFW6" s="77" t="inlineStr">
        <is>
          <t>T1</t>
        </is>
      </c>
      <c r="AFX6" s="77" t="inlineStr">
        <is>
          <t>T2</t>
        </is>
      </c>
      <c r="AFY6" s="77" t="inlineStr">
        <is>
          <t>T3</t>
        </is>
      </c>
      <c r="AFZ6" s="77" t="inlineStr">
        <is>
          <t>T4</t>
        </is>
      </c>
    </row>
    <row r="7">
      <c r="A7" s="78" t="n">
        <v>1</v>
      </c>
      <c r="B7" s="79">
        <f>Input!D55*Input!D58*Input!D66</f>
        <v/>
      </c>
      <c r="C7" s="79" t="n"/>
      <c r="D7" s="79" t="n"/>
      <c r="E7" s="79" t="n"/>
      <c r="F7" s="7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79" t="n"/>
      <c r="AM7" s="79" t="n"/>
      <c r="AN7" s="79" t="n"/>
      <c r="AO7" s="79" t="n"/>
      <c r="AR7" s="78" t="n">
        <v>1</v>
      </c>
      <c r="AS7" s="79">
        <f>Input!D55*Input!D58*Input!E66</f>
        <v/>
      </c>
      <c r="AT7" s="79" t="n"/>
      <c r="AU7" s="79" t="n"/>
      <c r="AV7" s="79" t="n"/>
      <c r="AW7" s="79" t="n"/>
      <c r="AX7" s="79" t="n"/>
      <c r="AY7" s="79" t="n"/>
      <c r="AZ7" s="79" t="n"/>
      <c r="BA7" s="79" t="n"/>
      <c r="BB7" s="79" t="n"/>
      <c r="BC7" s="79" t="n"/>
      <c r="BD7" s="79" t="n"/>
      <c r="BE7" s="79" t="n"/>
      <c r="BF7" s="79" t="n"/>
      <c r="BG7" s="79" t="n"/>
      <c r="BH7" s="79" t="n"/>
      <c r="BI7" s="79" t="n"/>
      <c r="BJ7" s="79" t="n"/>
      <c r="BK7" s="79" t="n"/>
      <c r="BL7" s="79" t="n"/>
      <c r="BM7" s="79" t="n"/>
      <c r="BN7" s="79" t="n"/>
      <c r="BO7" s="79" t="n"/>
      <c r="BP7" s="79" t="n"/>
      <c r="BQ7" s="79" t="n"/>
      <c r="BR7" s="79" t="n"/>
      <c r="BS7" s="79" t="n"/>
      <c r="BT7" s="79" t="n"/>
      <c r="BU7" s="79" t="n"/>
      <c r="BV7" s="79" t="n"/>
      <c r="BW7" s="79" t="n"/>
      <c r="BX7" s="79" t="n"/>
      <c r="BY7" s="79" t="n"/>
      <c r="BZ7" s="79" t="n"/>
      <c r="CA7" s="79" t="n"/>
      <c r="CB7" s="79" t="n"/>
      <c r="CC7" s="79" t="n"/>
      <c r="CD7" s="79" t="n"/>
      <c r="CE7" s="79" t="n"/>
      <c r="CF7" s="79" t="n"/>
      <c r="CI7" s="78" t="n">
        <v>1</v>
      </c>
      <c r="CJ7" s="79">
        <f>Input!D55*Input!D58*Input!F66</f>
        <v/>
      </c>
      <c r="CK7" s="79" t="n"/>
      <c r="CL7" s="79" t="n"/>
      <c r="CM7" s="79" t="n"/>
      <c r="CN7" s="79" t="n"/>
      <c r="CO7" s="79" t="n"/>
      <c r="CP7" s="79" t="n"/>
      <c r="CQ7" s="79" t="n"/>
      <c r="CR7" s="79" t="n"/>
      <c r="CS7" s="79" t="n"/>
      <c r="CT7" s="79" t="n"/>
      <c r="CU7" s="79" t="n"/>
      <c r="CV7" s="79" t="n"/>
      <c r="CW7" s="79" t="n"/>
      <c r="CX7" s="79" t="n"/>
      <c r="CY7" s="79" t="n"/>
      <c r="CZ7" s="79" t="n"/>
      <c r="DA7" s="79" t="n"/>
      <c r="DB7" s="79" t="n"/>
      <c r="DC7" s="79" t="n"/>
      <c r="DD7" s="79" t="n"/>
      <c r="DE7" s="79" t="n"/>
      <c r="DF7" s="79" t="n"/>
      <c r="DG7" s="79" t="n"/>
      <c r="DH7" s="79" t="n"/>
      <c r="DI7" s="79" t="n"/>
      <c r="DJ7" s="79" t="n"/>
      <c r="DK7" s="79" t="n"/>
      <c r="DL7" s="79" t="n"/>
      <c r="DM7" s="79" t="n"/>
      <c r="DN7" s="79" t="n"/>
      <c r="DO7" s="79" t="n"/>
      <c r="DP7" s="79" t="n"/>
      <c r="DQ7" s="79" t="n"/>
      <c r="DR7" s="79" t="n"/>
      <c r="DS7" s="79" t="n"/>
      <c r="DT7" s="79" t="n"/>
      <c r="DU7" s="79" t="n"/>
      <c r="DV7" s="79" t="n"/>
      <c r="DW7" s="79" t="n"/>
      <c r="DZ7" s="78" t="n">
        <v>1</v>
      </c>
      <c r="EA7" s="79">
        <f>Input!D55*Input!D58*Input!G66</f>
        <v/>
      </c>
      <c r="EB7" s="79" t="n"/>
      <c r="EC7" s="79" t="n"/>
      <c r="ED7" s="79" t="n"/>
      <c r="EE7" s="79" t="n"/>
      <c r="EF7" s="79" t="n"/>
      <c r="EG7" s="79" t="n"/>
      <c r="EH7" s="79" t="n"/>
      <c r="EI7" s="79" t="n"/>
      <c r="EJ7" s="79" t="n"/>
      <c r="EK7" s="79" t="n"/>
      <c r="EL7" s="79" t="n"/>
      <c r="EM7" s="79" t="n"/>
      <c r="EN7" s="79" t="n"/>
      <c r="EO7" s="79" t="n"/>
      <c r="EP7" s="79" t="n"/>
      <c r="EQ7" s="79" t="n"/>
      <c r="ER7" s="79" t="n"/>
      <c r="ES7" s="79" t="n"/>
      <c r="ET7" s="79" t="n"/>
      <c r="EU7" s="79" t="n"/>
      <c r="EV7" s="79" t="n"/>
      <c r="EW7" s="79" t="n"/>
      <c r="EX7" s="79" t="n"/>
      <c r="EY7" s="79" t="n"/>
      <c r="EZ7" s="79" t="n"/>
      <c r="FA7" s="79" t="n"/>
      <c r="FB7" s="79" t="n"/>
      <c r="FC7" s="79" t="n"/>
      <c r="FD7" s="79" t="n"/>
      <c r="FE7" s="79" t="n"/>
      <c r="FF7" s="79" t="n"/>
      <c r="FG7" s="79" t="n"/>
      <c r="FH7" s="79" t="n"/>
      <c r="FI7" s="79" t="n"/>
      <c r="FJ7" s="79" t="n"/>
      <c r="FK7" s="79" t="n"/>
      <c r="FL7" s="79" t="n"/>
      <c r="FM7" s="79" t="n"/>
      <c r="FN7" s="79" t="n"/>
      <c r="FQ7" s="78" t="n">
        <v>1</v>
      </c>
      <c r="FR7" s="79">
        <f>Input!D55*Input!D58*Input!H66</f>
        <v/>
      </c>
      <c r="FS7" s="79" t="n"/>
      <c r="FT7" s="79" t="n"/>
      <c r="FU7" s="79" t="n"/>
      <c r="FV7" s="79" t="n"/>
      <c r="FW7" s="79" t="n"/>
      <c r="FX7" s="79" t="n"/>
      <c r="FY7" s="79" t="n"/>
      <c r="FZ7" s="79" t="n"/>
      <c r="GA7" s="79" t="n"/>
      <c r="GB7" s="79" t="n"/>
      <c r="GC7" s="79" t="n"/>
      <c r="GD7" s="79" t="n"/>
      <c r="GE7" s="79" t="n"/>
      <c r="GF7" s="79" t="n"/>
      <c r="GG7" s="79" t="n"/>
      <c r="GH7" s="79" t="n"/>
      <c r="GI7" s="79" t="n"/>
      <c r="GJ7" s="79" t="n"/>
      <c r="GK7" s="79" t="n"/>
      <c r="GL7" s="79" t="n"/>
      <c r="GM7" s="79" t="n"/>
      <c r="GN7" s="79" t="n"/>
      <c r="GO7" s="79" t="n"/>
      <c r="GP7" s="79" t="n"/>
      <c r="GQ7" s="79" t="n"/>
      <c r="GR7" s="79" t="n"/>
      <c r="GS7" s="79" t="n"/>
      <c r="GT7" s="79" t="n"/>
      <c r="GU7" s="79" t="n"/>
      <c r="GV7" s="79" t="n"/>
      <c r="GW7" s="79" t="n"/>
      <c r="GX7" s="79" t="n"/>
      <c r="GY7" s="79" t="n"/>
      <c r="GZ7" s="79" t="n"/>
      <c r="HA7" s="79" t="n"/>
      <c r="HB7" s="79" t="n"/>
      <c r="HC7" s="79" t="n"/>
      <c r="HD7" s="79" t="n"/>
      <c r="HE7" s="79" t="n"/>
      <c r="HH7" s="78" t="n">
        <v>1</v>
      </c>
      <c r="HI7" s="79">
        <f>Input!D55*Input!D58*Input!I66</f>
        <v/>
      </c>
      <c r="HJ7" s="79" t="n"/>
      <c r="HK7" s="79" t="n"/>
      <c r="HL7" s="79" t="n"/>
      <c r="HM7" s="79" t="n"/>
      <c r="HN7" s="79" t="n"/>
      <c r="HO7" s="79" t="n"/>
      <c r="HP7" s="79" t="n"/>
      <c r="HQ7" s="79" t="n"/>
      <c r="HR7" s="79" t="n"/>
      <c r="HS7" s="79" t="n"/>
      <c r="HT7" s="79" t="n"/>
      <c r="HU7" s="79" t="n"/>
      <c r="HV7" s="79" t="n"/>
      <c r="HW7" s="79" t="n"/>
      <c r="HX7" s="79" t="n"/>
      <c r="HY7" s="79" t="n"/>
      <c r="HZ7" s="79" t="n"/>
      <c r="IA7" s="79" t="n"/>
      <c r="IB7" s="79" t="n"/>
      <c r="IC7" s="79" t="n"/>
      <c r="ID7" s="79" t="n"/>
      <c r="IE7" s="79" t="n"/>
      <c r="IF7" s="79" t="n"/>
      <c r="IG7" s="79" t="n"/>
      <c r="IH7" s="79" t="n"/>
      <c r="II7" s="79" t="n"/>
      <c r="IJ7" s="79" t="n"/>
      <c r="IK7" s="79" t="n"/>
      <c r="IL7" s="79" t="n"/>
      <c r="IM7" s="79" t="n"/>
      <c r="IN7" s="79" t="n"/>
      <c r="IO7" s="79" t="n"/>
      <c r="IP7" s="79" t="n"/>
      <c r="IQ7" s="79" t="n"/>
      <c r="IR7" s="79" t="n"/>
      <c r="IS7" s="79" t="n"/>
      <c r="IT7" s="79" t="n"/>
      <c r="IU7" s="79" t="n"/>
      <c r="IV7" s="79" t="n"/>
      <c r="IY7" s="78" t="n">
        <v>1</v>
      </c>
      <c r="IZ7" s="79">
        <f>Input!D55*Input!D58*Input!J66</f>
        <v/>
      </c>
      <c r="JA7" s="79" t="n"/>
      <c r="JB7" s="79" t="n"/>
      <c r="JC7" s="79" t="n"/>
      <c r="JD7" s="79" t="n"/>
      <c r="JE7" s="79" t="n"/>
      <c r="JF7" s="79" t="n"/>
      <c r="JG7" s="79" t="n"/>
      <c r="JH7" s="79" t="n"/>
      <c r="JI7" s="79" t="n"/>
      <c r="JJ7" s="79" t="n"/>
      <c r="JK7" s="79" t="n"/>
      <c r="JL7" s="79" t="n"/>
      <c r="JM7" s="79" t="n"/>
      <c r="JN7" s="79" t="n"/>
      <c r="JO7" s="79" t="n"/>
      <c r="JP7" s="79" t="n"/>
      <c r="JQ7" s="79" t="n"/>
      <c r="JR7" s="79" t="n"/>
      <c r="JS7" s="79" t="n"/>
      <c r="JT7" s="79" t="n"/>
      <c r="JU7" s="79" t="n"/>
      <c r="JV7" s="79" t="n"/>
      <c r="JW7" s="79" t="n"/>
      <c r="JX7" s="79" t="n"/>
      <c r="JY7" s="79" t="n"/>
      <c r="JZ7" s="79" t="n"/>
      <c r="KA7" s="79" t="n"/>
      <c r="KB7" s="79" t="n"/>
      <c r="KC7" s="79" t="n"/>
      <c r="KD7" s="79" t="n"/>
      <c r="KE7" s="79" t="n"/>
      <c r="KF7" s="79" t="n"/>
      <c r="KG7" s="79" t="n"/>
      <c r="KH7" s="79" t="n"/>
      <c r="KI7" s="79" t="n"/>
      <c r="KJ7" s="79" t="n"/>
      <c r="KK7" s="79" t="n"/>
      <c r="KL7" s="79" t="n"/>
      <c r="KM7" s="79" t="n"/>
      <c r="KP7" s="78" t="n">
        <v>1</v>
      </c>
      <c r="KQ7" s="79">
        <f>Input!D55*Input!D58*Input!K66</f>
        <v/>
      </c>
      <c r="KR7" s="79" t="n"/>
      <c r="KS7" s="79" t="n"/>
      <c r="KT7" s="79" t="n"/>
      <c r="KU7" s="79" t="n"/>
      <c r="KV7" s="79" t="n"/>
      <c r="KW7" s="79" t="n"/>
      <c r="KX7" s="79" t="n"/>
      <c r="KY7" s="79" t="n"/>
      <c r="KZ7" s="79" t="n"/>
      <c r="LA7" s="79" t="n"/>
      <c r="LB7" s="79" t="n"/>
      <c r="LC7" s="79" t="n"/>
      <c r="LD7" s="79" t="n"/>
      <c r="LE7" s="79" t="n"/>
      <c r="LF7" s="79" t="n"/>
      <c r="LG7" s="79" t="n"/>
      <c r="LH7" s="79" t="n"/>
      <c r="LI7" s="79" t="n"/>
      <c r="LJ7" s="79" t="n"/>
      <c r="LK7" s="79" t="n"/>
      <c r="LL7" s="79" t="n"/>
      <c r="LM7" s="79" t="n"/>
      <c r="LN7" s="79" t="n"/>
      <c r="LO7" s="79" t="n"/>
      <c r="LP7" s="79" t="n"/>
      <c r="LQ7" s="79" t="n"/>
      <c r="LR7" s="79" t="n"/>
      <c r="LS7" s="79" t="n"/>
      <c r="LT7" s="79" t="n"/>
      <c r="LU7" s="79" t="n"/>
      <c r="LV7" s="79" t="n"/>
      <c r="LW7" s="79" t="n"/>
      <c r="LX7" s="79" t="n"/>
      <c r="LY7" s="79" t="n"/>
      <c r="LZ7" s="79" t="n"/>
      <c r="MA7" s="79" t="n"/>
      <c r="MB7" s="79" t="n"/>
      <c r="MC7" s="79" t="n"/>
      <c r="MD7" s="79" t="n"/>
      <c r="MG7" s="78" t="n">
        <v>1</v>
      </c>
      <c r="MH7" s="79">
        <f>Input!D55*Input!D58*Input!L66</f>
        <v/>
      </c>
      <c r="MI7" s="79" t="n"/>
      <c r="MJ7" s="79" t="n"/>
      <c r="MK7" s="79" t="n"/>
      <c r="ML7" s="79" t="n"/>
      <c r="MM7" s="79" t="n"/>
      <c r="MN7" s="79" t="n"/>
      <c r="MO7" s="79" t="n"/>
      <c r="MP7" s="79" t="n"/>
      <c r="MQ7" s="79" t="n"/>
      <c r="MR7" s="79" t="n"/>
      <c r="MS7" s="79" t="n"/>
      <c r="MT7" s="79" t="n"/>
      <c r="MU7" s="79" t="n"/>
      <c r="MV7" s="79" t="n"/>
      <c r="MW7" s="79" t="n"/>
      <c r="MX7" s="79" t="n"/>
      <c r="MY7" s="79" t="n"/>
      <c r="MZ7" s="79" t="n"/>
      <c r="NA7" s="79" t="n"/>
      <c r="NB7" s="79" t="n"/>
      <c r="NC7" s="79" t="n"/>
      <c r="ND7" s="79" t="n"/>
      <c r="NE7" s="79" t="n"/>
      <c r="NF7" s="79" t="n"/>
      <c r="NG7" s="79" t="n"/>
      <c r="NH7" s="79" t="n"/>
      <c r="NI7" s="79" t="n"/>
      <c r="NJ7" s="79" t="n"/>
      <c r="NK7" s="79" t="n"/>
      <c r="NL7" s="79" t="n"/>
      <c r="NM7" s="79" t="n"/>
      <c r="NN7" s="79" t="n"/>
      <c r="NO7" s="79" t="n"/>
      <c r="NP7" s="79" t="n"/>
      <c r="NQ7" s="79" t="n"/>
      <c r="NR7" s="79" t="n"/>
      <c r="NS7" s="79" t="n"/>
      <c r="NT7" s="79" t="n"/>
      <c r="NU7" s="79" t="n"/>
      <c r="NX7" s="78" t="n">
        <v>1</v>
      </c>
      <c r="NY7" s="79">
        <f>Input!D55*Input!D58*Input!M66</f>
        <v/>
      </c>
      <c r="NZ7" s="79" t="n"/>
      <c r="OA7" s="79" t="n"/>
      <c r="OB7" s="79" t="n"/>
      <c r="OC7" s="79" t="n"/>
      <c r="OD7" s="79" t="n"/>
      <c r="OE7" s="79" t="n"/>
      <c r="OF7" s="79" t="n"/>
      <c r="OG7" s="79" t="n"/>
      <c r="OH7" s="79" t="n"/>
      <c r="OI7" s="79" t="n"/>
      <c r="OJ7" s="79" t="n"/>
      <c r="OK7" s="79" t="n"/>
      <c r="OL7" s="79" t="n"/>
      <c r="OM7" s="79" t="n"/>
      <c r="ON7" s="79" t="n"/>
      <c r="OO7" s="79" t="n"/>
      <c r="OP7" s="79" t="n"/>
      <c r="OQ7" s="79" t="n"/>
      <c r="OR7" s="79" t="n"/>
      <c r="OS7" s="79" t="n"/>
      <c r="OT7" s="79" t="n"/>
      <c r="OU7" s="79" t="n"/>
      <c r="OV7" s="79" t="n"/>
      <c r="OW7" s="79" t="n"/>
      <c r="OX7" s="79" t="n"/>
      <c r="OY7" s="79" t="n"/>
      <c r="OZ7" s="79" t="n"/>
      <c r="PA7" s="79" t="n"/>
      <c r="PB7" s="79" t="n"/>
      <c r="PC7" s="79" t="n"/>
      <c r="PD7" s="79" t="n"/>
      <c r="PE7" s="79" t="n"/>
      <c r="PF7" s="79" t="n"/>
      <c r="PG7" s="79" t="n"/>
      <c r="PH7" s="79" t="n"/>
      <c r="PI7" s="79" t="n"/>
      <c r="PJ7" s="79" t="n"/>
      <c r="PK7" s="79" t="n"/>
      <c r="PL7" s="79" t="n"/>
      <c r="PO7" s="78" t="n">
        <v>1</v>
      </c>
      <c r="PP7" s="79">
        <f>Input!D55*Input!D58*Input!N66</f>
        <v/>
      </c>
      <c r="PQ7" s="79" t="n"/>
      <c r="PR7" s="79" t="n"/>
      <c r="PS7" s="79" t="n"/>
      <c r="PT7" s="79" t="n"/>
      <c r="PU7" s="79" t="n"/>
      <c r="PV7" s="79" t="n"/>
      <c r="PW7" s="79" t="n"/>
      <c r="PX7" s="79" t="n"/>
      <c r="PY7" s="79" t="n"/>
      <c r="PZ7" s="79" t="n"/>
      <c r="QA7" s="79" t="n"/>
      <c r="QB7" s="79" t="n"/>
      <c r="QC7" s="79" t="n"/>
      <c r="QD7" s="79" t="n"/>
      <c r="QE7" s="79" t="n"/>
      <c r="QF7" s="79" t="n"/>
      <c r="QG7" s="79" t="n"/>
      <c r="QH7" s="79" t="n"/>
      <c r="QI7" s="79" t="n"/>
      <c r="QJ7" s="79" t="n"/>
      <c r="QK7" s="79" t="n"/>
      <c r="QL7" s="79" t="n"/>
      <c r="QM7" s="79" t="n"/>
      <c r="QN7" s="79" t="n"/>
      <c r="QO7" s="79" t="n"/>
      <c r="QP7" s="79" t="n"/>
      <c r="QQ7" s="79" t="n"/>
      <c r="QR7" s="79" t="n"/>
      <c r="QS7" s="79" t="n"/>
      <c r="QT7" s="79" t="n"/>
      <c r="QU7" s="79" t="n"/>
      <c r="QV7" s="79" t="n"/>
      <c r="QW7" s="79" t="n"/>
      <c r="QX7" s="79" t="n"/>
      <c r="QY7" s="79" t="n"/>
      <c r="QZ7" s="79" t="n"/>
      <c r="RA7" s="79" t="n"/>
      <c r="RB7" s="79" t="n"/>
      <c r="RC7" s="79" t="n"/>
      <c r="RF7" s="78" t="n">
        <v>1</v>
      </c>
      <c r="RG7" s="79">
        <f>Input!D55*Input!D58*Input!O66</f>
        <v/>
      </c>
      <c r="RH7" s="79" t="n"/>
      <c r="RI7" s="79" t="n"/>
      <c r="RJ7" s="79" t="n"/>
      <c r="RK7" s="79" t="n"/>
      <c r="RL7" s="79" t="n"/>
      <c r="RM7" s="79" t="n"/>
      <c r="RN7" s="79" t="n"/>
      <c r="RO7" s="79" t="n"/>
      <c r="RP7" s="79" t="n"/>
      <c r="RQ7" s="79" t="n"/>
      <c r="RR7" s="79" t="n"/>
      <c r="RS7" s="79" t="n"/>
      <c r="RT7" s="79" t="n"/>
      <c r="RU7" s="79" t="n"/>
      <c r="RV7" s="79" t="n"/>
      <c r="RW7" s="79" t="n"/>
      <c r="RX7" s="79" t="n"/>
      <c r="RY7" s="79" t="n"/>
      <c r="RZ7" s="79" t="n"/>
      <c r="SA7" s="79" t="n"/>
      <c r="SB7" s="79" t="n"/>
      <c r="SC7" s="79" t="n"/>
      <c r="SD7" s="79" t="n"/>
      <c r="SE7" s="79" t="n"/>
      <c r="SF7" s="79" t="n"/>
      <c r="SG7" s="79" t="n"/>
      <c r="SH7" s="79" t="n"/>
      <c r="SI7" s="79" t="n"/>
      <c r="SJ7" s="79" t="n"/>
      <c r="SK7" s="79" t="n"/>
      <c r="SL7" s="79" t="n"/>
      <c r="SM7" s="79" t="n"/>
      <c r="SN7" s="79" t="n"/>
      <c r="SO7" s="79" t="n"/>
      <c r="SP7" s="79" t="n"/>
      <c r="SQ7" s="79" t="n"/>
      <c r="SR7" s="79" t="n"/>
      <c r="SS7" s="79" t="n"/>
      <c r="ST7" s="79" t="n"/>
      <c r="SW7" s="78" t="n">
        <v>1</v>
      </c>
      <c r="SX7" s="79">
        <f>Input!D55*Input!D58*Input!P66</f>
        <v/>
      </c>
      <c r="SY7" s="79" t="n"/>
      <c r="SZ7" s="79" t="n"/>
      <c r="TA7" s="79" t="n"/>
      <c r="TB7" s="79" t="n"/>
      <c r="TC7" s="79" t="n"/>
      <c r="TD7" s="79" t="n"/>
      <c r="TE7" s="79" t="n"/>
      <c r="TF7" s="79" t="n"/>
      <c r="TG7" s="79" t="n"/>
      <c r="TH7" s="79" t="n"/>
      <c r="TI7" s="79" t="n"/>
      <c r="TJ7" s="79" t="n"/>
      <c r="TK7" s="79" t="n"/>
      <c r="TL7" s="79" t="n"/>
      <c r="TM7" s="79" t="n"/>
      <c r="TN7" s="79" t="n"/>
      <c r="TO7" s="79" t="n"/>
      <c r="TP7" s="79" t="n"/>
      <c r="TQ7" s="79" t="n"/>
      <c r="TR7" s="79" t="n"/>
      <c r="TS7" s="79" t="n"/>
      <c r="TT7" s="79" t="n"/>
      <c r="TU7" s="79" t="n"/>
      <c r="TV7" s="79" t="n"/>
      <c r="TW7" s="79" t="n"/>
      <c r="TX7" s="79" t="n"/>
      <c r="TY7" s="79" t="n"/>
      <c r="TZ7" s="79" t="n"/>
      <c r="UA7" s="79" t="n"/>
      <c r="UB7" s="79" t="n"/>
      <c r="UC7" s="79" t="n"/>
      <c r="UD7" s="79" t="n"/>
      <c r="UE7" s="79" t="n"/>
      <c r="UF7" s="79" t="n"/>
      <c r="UG7" s="79" t="n"/>
      <c r="UH7" s="79" t="n"/>
      <c r="UI7" s="79" t="n"/>
      <c r="UJ7" s="79" t="n"/>
      <c r="UK7" s="79" t="n"/>
      <c r="UN7" s="78" t="n">
        <v>1</v>
      </c>
      <c r="UO7" s="79">
        <f>Input!D55*Input!D58*Input!Q66</f>
        <v/>
      </c>
      <c r="UP7" s="79" t="n"/>
      <c r="UQ7" s="79" t="n"/>
      <c r="UR7" s="79" t="n"/>
      <c r="US7" s="79" t="n"/>
      <c r="UT7" s="79" t="n"/>
      <c r="UU7" s="79" t="n"/>
      <c r="UV7" s="79" t="n"/>
      <c r="UW7" s="79" t="n"/>
      <c r="UX7" s="79" t="n"/>
      <c r="UY7" s="79" t="n"/>
      <c r="UZ7" s="79" t="n"/>
      <c r="VA7" s="79" t="n"/>
      <c r="VB7" s="79" t="n"/>
      <c r="VC7" s="79" t="n"/>
      <c r="VD7" s="79" t="n"/>
      <c r="VE7" s="79" t="n"/>
      <c r="VF7" s="79" t="n"/>
      <c r="VG7" s="79" t="n"/>
      <c r="VH7" s="79" t="n"/>
      <c r="VI7" s="79" t="n"/>
      <c r="VJ7" s="79" t="n"/>
      <c r="VK7" s="79" t="n"/>
      <c r="VL7" s="79" t="n"/>
      <c r="VM7" s="79" t="n"/>
      <c r="VN7" s="79" t="n"/>
      <c r="VO7" s="79" t="n"/>
      <c r="VP7" s="79" t="n"/>
      <c r="VQ7" s="79" t="n"/>
      <c r="VR7" s="79" t="n"/>
      <c r="VS7" s="79" t="n"/>
      <c r="VT7" s="79" t="n"/>
      <c r="VU7" s="79" t="n"/>
      <c r="VV7" s="79" t="n"/>
      <c r="VW7" s="79" t="n"/>
      <c r="VX7" s="79" t="n"/>
      <c r="VY7" s="79" t="n"/>
      <c r="VZ7" s="79" t="n"/>
      <c r="WA7" s="79" t="n"/>
      <c r="WB7" s="79" t="n"/>
      <c r="WE7" s="78" t="n">
        <v>1</v>
      </c>
      <c r="WF7" s="79">
        <f>Input!D55*Input!D58*Input!R66</f>
        <v/>
      </c>
      <c r="WG7" s="79" t="n"/>
      <c r="WH7" s="79" t="n"/>
      <c r="WI7" s="79" t="n"/>
      <c r="WJ7" s="79" t="n"/>
      <c r="WK7" s="79" t="n"/>
      <c r="WL7" s="79" t="n"/>
      <c r="WM7" s="79" t="n"/>
      <c r="WN7" s="79" t="n"/>
      <c r="WO7" s="79" t="n"/>
      <c r="WP7" s="79" t="n"/>
      <c r="WQ7" s="79" t="n"/>
      <c r="WR7" s="79" t="n"/>
      <c r="WS7" s="79" t="n"/>
      <c r="WT7" s="79" t="n"/>
      <c r="WU7" s="79" t="n"/>
      <c r="WV7" s="79" t="n"/>
      <c r="WW7" s="79" t="n"/>
      <c r="WX7" s="79" t="n"/>
      <c r="WY7" s="79" t="n"/>
      <c r="WZ7" s="79" t="n"/>
      <c r="XA7" s="79" t="n"/>
      <c r="XB7" s="79" t="n"/>
      <c r="XC7" s="79" t="n"/>
      <c r="XD7" s="79" t="n"/>
      <c r="XE7" s="79" t="n"/>
      <c r="XF7" s="79" t="n"/>
      <c r="XG7" s="79" t="n"/>
      <c r="XH7" s="79" t="n"/>
      <c r="XI7" s="79" t="n"/>
      <c r="XJ7" s="79" t="n"/>
      <c r="XK7" s="79" t="n"/>
      <c r="XL7" s="79" t="n"/>
      <c r="XM7" s="79" t="n"/>
      <c r="XN7" s="79" t="n"/>
      <c r="XO7" s="79" t="n"/>
      <c r="XP7" s="79" t="n"/>
      <c r="XQ7" s="79" t="n"/>
      <c r="XR7" s="79" t="n"/>
      <c r="XS7" s="79" t="n"/>
      <c r="XV7" s="78" t="n">
        <v>1</v>
      </c>
      <c r="XW7" s="79">
        <f>Input!D55*Input!D58*Input!S66</f>
        <v/>
      </c>
      <c r="XX7" s="79" t="n"/>
      <c r="XY7" s="79" t="n"/>
      <c r="XZ7" s="79" t="n"/>
      <c r="YA7" s="79" t="n"/>
      <c r="YB7" s="79" t="n"/>
      <c r="YC7" s="79" t="n"/>
      <c r="YD7" s="79" t="n"/>
      <c r="YE7" s="79" t="n"/>
      <c r="YF7" s="79" t="n"/>
      <c r="YG7" s="79" t="n"/>
      <c r="YH7" s="79" t="n"/>
      <c r="YI7" s="79" t="n"/>
      <c r="YJ7" s="79" t="n"/>
      <c r="YK7" s="79" t="n"/>
      <c r="YL7" s="79" t="n"/>
      <c r="YM7" s="79" t="n"/>
      <c r="YN7" s="79" t="n"/>
      <c r="YO7" s="79" t="n"/>
      <c r="YP7" s="79" t="n"/>
      <c r="YQ7" s="79" t="n"/>
      <c r="YR7" s="79" t="n"/>
      <c r="YS7" s="79" t="n"/>
      <c r="YT7" s="79" t="n"/>
      <c r="YU7" s="79" t="n"/>
      <c r="YV7" s="79" t="n"/>
      <c r="YW7" s="79" t="n"/>
      <c r="YX7" s="79" t="n"/>
      <c r="YY7" s="79" t="n"/>
      <c r="YZ7" s="79" t="n"/>
      <c r="ZA7" s="79" t="n"/>
      <c r="ZB7" s="79" t="n"/>
      <c r="ZC7" s="79" t="n"/>
      <c r="ZD7" s="79" t="n"/>
      <c r="ZE7" s="79" t="n"/>
      <c r="ZF7" s="79" t="n"/>
      <c r="ZG7" s="79" t="n"/>
      <c r="ZH7" s="79" t="n"/>
      <c r="ZI7" s="79" t="n"/>
      <c r="ZJ7" s="79" t="n"/>
      <c r="ZM7" s="78" t="n">
        <v>1</v>
      </c>
      <c r="ZN7" s="79">
        <f>Input!D55*Input!D58*Input!T66</f>
        <v/>
      </c>
      <c r="ZO7" s="79" t="n"/>
      <c r="ZP7" s="79" t="n"/>
      <c r="ZQ7" s="79" t="n"/>
      <c r="ZR7" s="79" t="n"/>
      <c r="ZS7" s="79" t="n"/>
      <c r="ZT7" s="79" t="n"/>
      <c r="ZU7" s="79" t="n"/>
      <c r="ZV7" s="79" t="n"/>
      <c r="ZW7" s="79" t="n"/>
      <c r="ZX7" s="79" t="n"/>
      <c r="ZY7" s="79" t="n"/>
      <c r="ZZ7" s="79" t="n"/>
      <c r="AAA7" s="79" t="n"/>
      <c r="AAB7" s="79" t="n"/>
      <c r="AAC7" s="79" t="n"/>
      <c r="AAD7" s="79" t="n"/>
      <c r="AAE7" s="79" t="n"/>
      <c r="AAF7" s="79" t="n"/>
      <c r="AAG7" s="79" t="n"/>
      <c r="AAH7" s="79" t="n"/>
      <c r="AAI7" s="79" t="n"/>
      <c r="AAJ7" s="79" t="n"/>
      <c r="AAK7" s="79" t="n"/>
      <c r="AAL7" s="79" t="n"/>
      <c r="AAM7" s="79" t="n"/>
      <c r="AAN7" s="79" t="n"/>
      <c r="AAO7" s="79" t="n"/>
      <c r="AAP7" s="79" t="n"/>
      <c r="AAQ7" s="79" t="n"/>
      <c r="AAR7" s="79" t="n"/>
      <c r="AAS7" s="79" t="n"/>
      <c r="AAT7" s="79" t="n"/>
      <c r="AAU7" s="79" t="n"/>
      <c r="AAV7" s="79" t="n"/>
      <c r="AAW7" s="79" t="n"/>
      <c r="AAX7" s="79" t="n"/>
      <c r="AAY7" s="79" t="n"/>
      <c r="AAZ7" s="79" t="n"/>
      <c r="ABA7" s="79" t="n"/>
      <c r="ABD7" s="78" t="n">
        <v>1</v>
      </c>
      <c r="ABE7" s="79">
        <f>Input!D55*Input!D58*Input!U66</f>
        <v/>
      </c>
      <c r="ABF7" s="79" t="n"/>
      <c r="ABG7" s="79" t="n"/>
      <c r="ABH7" s="79" t="n"/>
      <c r="ABI7" s="79" t="n"/>
      <c r="ABJ7" s="79" t="n"/>
      <c r="ABK7" s="79" t="n"/>
      <c r="ABL7" s="79" t="n"/>
      <c r="ABM7" s="79" t="n"/>
      <c r="ABN7" s="79" t="n"/>
      <c r="ABO7" s="79" t="n"/>
      <c r="ABP7" s="79" t="n"/>
      <c r="ABQ7" s="79" t="n"/>
      <c r="ABR7" s="79" t="n"/>
      <c r="ABS7" s="79" t="n"/>
      <c r="ABT7" s="79" t="n"/>
      <c r="ABU7" s="79" t="n"/>
      <c r="ABV7" s="79" t="n"/>
      <c r="ABW7" s="79" t="n"/>
      <c r="ABX7" s="79" t="n"/>
      <c r="ABY7" s="79" t="n"/>
      <c r="ABZ7" s="79" t="n"/>
      <c r="ACA7" s="79" t="n"/>
      <c r="ACB7" s="79" t="n"/>
      <c r="ACC7" s="79" t="n"/>
      <c r="ACD7" s="79" t="n"/>
      <c r="ACE7" s="79" t="n"/>
      <c r="ACF7" s="79" t="n"/>
      <c r="ACG7" s="79" t="n"/>
      <c r="ACH7" s="79" t="n"/>
      <c r="ACI7" s="79" t="n"/>
      <c r="ACJ7" s="79" t="n"/>
      <c r="ACK7" s="79" t="n"/>
      <c r="ACL7" s="79" t="n"/>
      <c r="ACM7" s="79" t="n"/>
      <c r="ACN7" s="79" t="n"/>
      <c r="ACO7" s="79" t="n"/>
      <c r="ACP7" s="79" t="n"/>
      <c r="ACQ7" s="79" t="n"/>
      <c r="ACR7" s="79" t="n"/>
      <c r="ACU7" s="78" t="n">
        <v>1</v>
      </c>
      <c r="ACV7" s="79">
        <f>Input!D55*Input!D58*Input!V66</f>
        <v/>
      </c>
      <c r="ACW7" s="79" t="n"/>
      <c r="ACX7" s="79" t="n"/>
      <c r="ACY7" s="79" t="n"/>
      <c r="ACZ7" s="79" t="n"/>
      <c r="ADA7" s="79" t="n"/>
      <c r="ADB7" s="79" t="n"/>
      <c r="ADC7" s="79" t="n"/>
      <c r="ADD7" s="79" t="n"/>
      <c r="ADE7" s="79" t="n"/>
      <c r="ADF7" s="79" t="n"/>
      <c r="ADG7" s="79" t="n"/>
      <c r="ADH7" s="79" t="n"/>
      <c r="ADI7" s="79" t="n"/>
      <c r="ADJ7" s="79" t="n"/>
      <c r="ADK7" s="79" t="n"/>
      <c r="ADL7" s="79" t="n"/>
      <c r="ADM7" s="79" t="n"/>
      <c r="ADN7" s="79" t="n"/>
      <c r="ADO7" s="79" t="n"/>
      <c r="ADP7" s="79" t="n"/>
      <c r="ADQ7" s="79" t="n"/>
      <c r="ADR7" s="79" t="n"/>
      <c r="ADS7" s="79" t="n"/>
      <c r="ADT7" s="79" t="n"/>
      <c r="ADU7" s="79" t="n"/>
      <c r="ADV7" s="79" t="n"/>
      <c r="ADW7" s="79" t="n"/>
      <c r="ADX7" s="79" t="n"/>
      <c r="ADY7" s="79" t="n"/>
      <c r="ADZ7" s="79" t="n"/>
      <c r="AEA7" s="79" t="n"/>
      <c r="AEB7" s="79" t="n"/>
      <c r="AEC7" s="79" t="n"/>
      <c r="AED7" s="79" t="n"/>
      <c r="AEE7" s="79" t="n"/>
      <c r="AEF7" s="79" t="n"/>
      <c r="AEG7" s="79" t="n"/>
      <c r="AEH7" s="79" t="n"/>
      <c r="AEI7" s="79" t="n"/>
      <c r="AEL7" s="78" t="n">
        <v>1</v>
      </c>
      <c r="AEM7" s="79">
        <f>Input!D55*Input!D58*Input!W66</f>
        <v/>
      </c>
      <c r="AEN7" s="79" t="n"/>
      <c r="AEO7" s="79" t="n"/>
      <c r="AEP7" s="79" t="n"/>
      <c r="AEQ7" s="79" t="n"/>
      <c r="AER7" s="79" t="n"/>
      <c r="AES7" s="79" t="n"/>
      <c r="AET7" s="79" t="n"/>
      <c r="AEU7" s="79" t="n"/>
      <c r="AEV7" s="79" t="n"/>
      <c r="AEW7" s="79" t="n"/>
      <c r="AEX7" s="79" t="n"/>
      <c r="AEY7" s="79" t="n"/>
      <c r="AEZ7" s="79" t="n"/>
      <c r="AFA7" s="79" t="n"/>
      <c r="AFB7" s="79" t="n"/>
      <c r="AFC7" s="79" t="n"/>
      <c r="AFD7" s="79" t="n"/>
      <c r="AFE7" s="79" t="n"/>
      <c r="AFF7" s="79" t="n"/>
      <c r="AFG7" s="79" t="n"/>
      <c r="AFH7" s="79" t="n"/>
      <c r="AFI7" s="79" t="n"/>
      <c r="AFJ7" s="79" t="n"/>
      <c r="AFK7" s="79" t="n"/>
      <c r="AFL7" s="79" t="n"/>
      <c r="AFM7" s="79" t="n"/>
      <c r="AFN7" s="79" t="n"/>
      <c r="AFO7" s="79" t="n"/>
      <c r="AFP7" s="79" t="n"/>
      <c r="AFQ7" s="79" t="n"/>
      <c r="AFR7" s="79" t="n"/>
      <c r="AFS7" s="79" t="n"/>
      <c r="AFT7" s="79" t="n"/>
      <c r="AFU7" s="79" t="n"/>
      <c r="AFV7" s="79" t="n"/>
      <c r="AFW7" s="79" t="n"/>
      <c r="AFX7" s="79" t="n"/>
      <c r="AFY7" s="79" t="n"/>
      <c r="AFZ7" s="79" t="n"/>
    </row>
    <row r="8">
      <c r="A8" s="78" t="n">
        <v>2</v>
      </c>
      <c r="B8" s="79" t="n"/>
      <c r="C8" s="79">
        <f>Input!D55*Input!E58*Input!D66</f>
        <v/>
      </c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79" t="n"/>
      <c r="R8" s="79" t="n"/>
      <c r="S8" s="79" t="n"/>
      <c r="T8" s="79" t="n"/>
      <c r="U8" s="79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79" t="n"/>
      <c r="AM8" s="79" t="n"/>
      <c r="AN8" s="79" t="n"/>
      <c r="AO8" s="79" t="n"/>
      <c r="AR8" s="78" t="n">
        <v>2</v>
      </c>
      <c r="AS8" s="79" t="n"/>
      <c r="AT8" s="79">
        <f>Input!D55*Input!E58*Input!E66</f>
        <v/>
      </c>
      <c r="AU8" s="79" t="n"/>
      <c r="AV8" s="79" t="n"/>
      <c r="AW8" s="79" t="n"/>
      <c r="AX8" s="79" t="n"/>
      <c r="AY8" s="79" t="n"/>
      <c r="AZ8" s="79" t="n"/>
      <c r="BA8" s="79" t="n"/>
      <c r="BB8" s="79" t="n"/>
      <c r="BC8" s="79" t="n"/>
      <c r="BD8" s="79" t="n"/>
      <c r="BE8" s="79" t="n"/>
      <c r="BF8" s="79" t="n"/>
      <c r="BG8" s="79" t="n"/>
      <c r="BH8" s="79" t="n"/>
      <c r="BI8" s="79" t="n"/>
      <c r="BJ8" s="79" t="n"/>
      <c r="BK8" s="79" t="n"/>
      <c r="BL8" s="79" t="n"/>
      <c r="BM8" s="79" t="n"/>
      <c r="BN8" s="79" t="n"/>
      <c r="BO8" s="79" t="n"/>
      <c r="BP8" s="79" t="n"/>
      <c r="BQ8" s="79" t="n"/>
      <c r="BR8" s="79" t="n"/>
      <c r="BS8" s="79" t="n"/>
      <c r="BT8" s="79" t="n"/>
      <c r="BU8" s="79" t="n"/>
      <c r="BV8" s="79" t="n"/>
      <c r="BW8" s="79" t="n"/>
      <c r="BX8" s="79" t="n"/>
      <c r="BY8" s="79" t="n"/>
      <c r="BZ8" s="79" t="n"/>
      <c r="CA8" s="79" t="n"/>
      <c r="CB8" s="79" t="n"/>
      <c r="CC8" s="79" t="n"/>
      <c r="CD8" s="79" t="n"/>
      <c r="CE8" s="79" t="n"/>
      <c r="CF8" s="79" t="n"/>
      <c r="CI8" s="78" t="n">
        <v>2</v>
      </c>
      <c r="CJ8" s="79" t="n"/>
      <c r="CK8" s="79">
        <f>Input!D55*Input!E58*Input!F66</f>
        <v/>
      </c>
      <c r="CL8" s="79" t="n"/>
      <c r="CM8" s="79" t="n"/>
      <c r="CN8" s="79" t="n"/>
      <c r="CO8" s="79" t="n"/>
      <c r="CP8" s="79" t="n"/>
      <c r="CQ8" s="79" t="n"/>
      <c r="CR8" s="79" t="n"/>
      <c r="CS8" s="79" t="n"/>
      <c r="CT8" s="79" t="n"/>
      <c r="CU8" s="79" t="n"/>
      <c r="CV8" s="79" t="n"/>
      <c r="CW8" s="79" t="n"/>
      <c r="CX8" s="79" t="n"/>
      <c r="CY8" s="79" t="n"/>
      <c r="CZ8" s="79" t="n"/>
      <c r="DA8" s="79" t="n"/>
      <c r="DB8" s="79" t="n"/>
      <c r="DC8" s="79" t="n"/>
      <c r="DD8" s="79" t="n"/>
      <c r="DE8" s="79" t="n"/>
      <c r="DF8" s="79" t="n"/>
      <c r="DG8" s="79" t="n"/>
      <c r="DH8" s="79" t="n"/>
      <c r="DI8" s="79" t="n"/>
      <c r="DJ8" s="79" t="n"/>
      <c r="DK8" s="79" t="n"/>
      <c r="DL8" s="79" t="n"/>
      <c r="DM8" s="79" t="n"/>
      <c r="DN8" s="79" t="n"/>
      <c r="DO8" s="79" t="n"/>
      <c r="DP8" s="79" t="n"/>
      <c r="DQ8" s="79" t="n"/>
      <c r="DR8" s="79" t="n"/>
      <c r="DS8" s="79" t="n"/>
      <c r="DT8" s="79" t="n"/>
      <c r="DU8" s="79" t="n"/>
      <c r="DV8" s="79" t="n"/>
      <c r="DW8" s="79" t="n"/>
      <c r="DZ8" s="78" t="n">
        <v>2</v>
      </c>
      <c r="EA8" s="79" t="n"/>
      <c r="EB8" s="79">
        <f>Input!D55*Input!E58*Input!G66</f>
        <v/>
      </c>
      <c r="EC8" s="79" t="n"/>
      <c r="ED8" s="79" t="n"/>
      <c r="EE8" s="79" t="n"/>
      <c r="EF8" s="79" t="n"/>
      <c r="EG8" s="79" t="n"/>
      <c r="EH8" s="79" t="n"/>
      <c r="EI8" s="79" t="n"/>
      <c r="EJ8" s="79" t="n"/>
      <c r="EK8" s="79" t="n"/>
      <c r="EL8" s="79" t="n"/>
      <c r="EM8" s="79" t="n"/>
      <c r="EN8" s="79" t="n"/>
      <c r="EO8" s="79" t="n"/>
      <c r="EP8" s="79" t="n"/>
      <c r="EQ8" s="79" t="n"/>
      <c r="ER8" s="79" t="n"/>
      <c r="ES8" s="79" t="n"/>
      <c r="ET8" s="79" t="n"/>
      <c r="EU8" s="79" t="n"/>
      <c r="EV8" s="79" t="n"/>
      <c r="EW8" s="79" t="n"/>
      <c r="EX8" s="79" t="n"/>
      <c r="EY8" s="79" t="n"/>
      <c r="EZ8" s="79" t="n"/>
      <c r="FA8" s="79" t="n"/>
      <c r="FB8" s="79" t="n"/>
      <c r="FC8" s="79" t="n"/>
      <c r="FD8" s="79" t="n"/>
      <c r="FE8" s="79" t="n"/>
      <c r="FF8" s="79" t="n"/>
      <c r="FG8" s="79" t="n"/>
      <c r="FH8" s="79" t="n"/>
      <c r="FI8" s="79" t="n"/>
      <c r="FJ8" s="79" t="n"/>
      <c r="FK8" s="79" t="n"/>
      <c r="FL8" s="79" t="n"/>
      <c r="FM8" s="79" t="n"/>
      <c r="FN8" s="79" t="n"/>
      <c r="FQ8" s="78" t="n">
        <v>2</v>
      </c>
      <c r="FR8" s="79" t="n"/>
      <c r="FS8" s="79">
        <f>Input!D55*Input!E58*Input!H66</f>
        <v/>
      </c>
      <c r="FT8" s="79" t="n"/>
      <c r="FU8" s="79" t="n"/>
      <c r="FV8" s="79" t="n"/>
      <c r="FW8" s="79" t="n"/>
      <c r="FX8" s="79" t="n"/>
      <c r="FY8" s="79" t="n"/>
      <c r="FZ8" s="79" t="n"/>
      <c r="GA8" s="79" t="n"/>
      <c r="GB8" s="79" t="n"/>
      <c r="GC8" s="79" t="n"/>
      <c r="GD8" s="79" t="n"/>
      <c r="GE8" s="79" t="n"/>
      <c r="GF8" s="79" t="n"/>
      <c r="GG8" s="79" t="n"/>
      <c r="GH8" s="79" t="n"/>
      <c r="GI8" s="79" t="n"/>
      <c r="GJ8" s="79" t="n"/>
      <c r="GK8" s="79" t="n"/>
      <c r="GL8" s="79" t="n"/>
      <c r="GM8" s="79" t="n"/>
      <c r="GN8" s="79" t="n"/>
      <c r="GO8" s="79" t="n"/>
      <c r="GP8" s="79" t="n"/>
      <c r="GQ8" s="79" t="n"/>
      <c r="GR8" s="79" t="n"/>
      <c r="GS8" s="79" t="n"/>
      <c r="GT8" s="79" t="n"/>
      <c r="GU8" s="79" t="n"/>
      <c r="GV8" s="79" t="n"/>
      <c r="GW8" s="79" t="n"/>
      <c r="GX8" s="79" t="n"/>
      <c r="GY8" s="79" t="n"/>
      <c r="GZ8" s="79" t="n"/>
      <c r="HA8" s="79" t="n"/>
      <c r="HB8" s="79" t="n"/>
      <c r="HC8" s="79" t="n"/>
      <c r="HD8" s="79" t="n"/>
      <c r="HE8" s="79" t="n"/>
      <c r="HH8" s="78" t="n">
        <v>2</v>
      </c>
      <c r="HI8" s="79" t="n"/>
      <c r="HJ8" s="79">
        <f>Input!D55*Input!E58*Input!I66</f>
        <v/>
      </c>
      <c r="HK8" s="79" t="n"/>
      <c r="HL8" s="79" t="n"/>
      <c r="HM8" s="79" t="n"/>
      <c r="HN8" s="79" t="n"/>
      <c r="HO8" s="79" t="n"/>
      <c r="HP8" s="79" t="n"/>
      <c r="HQ8" s="79" t="n"/>
      <c r="HR8" s="79" t="n"/>
      <c r="HS8" s="79" t="n"/>
      <c r="HT8" s="79" t="n"/>
      <c r="HU8" s="79" t="n"/>
      <c r="HV8" s="79" t="n"/>
      <c r="HW8" s="79" t="n"/>
      <c r="HX8" s="79" t="n"/>
      <c r="HY8" s="79" t="n"/>
      <c r="HZ8" s="79" t="n"/>
      <c r="IA8" s="79" t="n"/>
      <c r="IB8" s="79" t="n"/>
      <c r="IC8" s="79" t="n"/>
      <c r="ID8" s="79" t="n"/>
      <c r="IE8" s="79" t="n"/>
      <c r="IF8" s="79" t="n"/>
      <c r="IG8" s="79" t="n"/>
      <c r="IH8" s="79" t="n"/>
      <c r="II8" s="79" t="n"/>
      <c r="IJ8" s="79" t="n"/>
      <c r="IK8" s="79" t="n"/>
      <c r="IL8" s="79" t="n"/>
      <c r="IM8" s="79" t="n"/>
      <c r="IN8" s="79" t="n"/>
      <c r="IO8" s="79" t="n"/>
      <c r="IP8" s="79" t="n"/>
      <c r="IQ8" s="79" t="n"/>
      <c r="IR8" s="79" t="n"/>
      <c r="IS8" s="79" t="n"/>
      <c r="IT8" s="79" t="n"/>
      <c r="IU8" s="79" t="n"/>
      <c r="IV8" s="79" t="n"/>
      <c r="IY8" s="78" t="n">
        <v>2</v>
      </c>
      <c r="IZ8" s="79" t="n"/>
      <c r="JA8" s="79">
        <f>Input!D55*Input!E58*Input!J66</f>
        <v/>
      </c>
      <c r="JB8" s="79" t="n"/>
      <c r="JC8" s="79" t="n"/>
      <c r="JD8" s="79" t="n"/>
      <c r="JE8" s="79" t="n"/>
      <c r="JF8" s="79" t="n"/>
      <c r="JG8" s="79" t="n"/>
      <c r="JH8" s="79" t="n"/>
      <c r="JI8" s="79" t="n"/>
      <c r="JJ8" s="79" t="n"/>
      <c r="JK8" s="79" t="n"/>
      <c r="JL8" s="79" t="n"/>
      <c r="JM8" s="79" t="n"/>
      <c r="JN8" s="79" t="n"/>
      <c r="JO8" s="79" t="n"/>
      <c r="JP8" s="79" t="n"/>
      <c r="JQ8" s="79" t="n"/>
      <c r="JR8" s="79" t="n"/>
      <c r="JS8" s="79" t="n"/>
      <c r="JT8" s="79" t="n"/>
      <c r="JU8" s="79" t="n"/>
      <c r="JV8" s="79" t="n"/>
      <c r="JW8" s="79" t="n"/>
      <c r="JX8" s="79" t="n"/>
      <c r="JY8" s="79" t="n"/>
      <c r="JZ8" s="79" t="n"/>
      <c r="KA8" s="79" t="n"/>
      <c r="KB8" s="79" t="n"/>
      <c r="KC8" s="79" t="n"/>
      <c r="KD8" s="79" t="n"/>
      <c r="KE8" s="79" t="n"/>
      <c r="KF8" s="79" t="n"/>
      <c r="KG8" s="79" t="n"/>
      <c r="KH8" s="79" t="n"/>
      <c r="KI8" s="79" t="n"/>
      <c r="KJ8" s="79" t="n"/>
      <c r="KK8" s="79" t="n"/>
      <c r="KL8" s="79" t="n"/>
      <c r="KM8" s="79" t="n"/>
      <c r="KP8" s="78" t="n">
        <v>2</v>
      </c>
      <c r="KQ8" s="79" t="n"/>
      <c r="KR8" s="79">
        <f>Input!D55*Input!E58*Input!K66</f>
        <v/>
      </c>
      <c r="KS8" s="79" t="n"/>
      <c r="KT8" s="79" t="n"/>
      <c r="KU8" s="79" t="n"/>
      <c r="KV8" s="79" t="n"/>
      <c r="KW8" s="79" t="n"/>
      <c r="KX8" s="79" t="n"/>
      <c r="KY8" s="79" t="n"/>
      <c r="KZ8" s="79" t="n"/>
      <c r="LA8" s="79" t="n"/>
      <c r="LB8" s="79" t="n"/>
      <c r="LC8" s="79" t="n"/>
      <c r="LD8" s="79" t="n"/>
      <c r="LE8" s="79" t="n"/>
      <c r="LF8" s="79" t="n"/>
      <c r="LG8" s="79" t="n"/>
      <c r="LH8" s="79" t="n"/>
      <c r="LI8" s="79" t="n"/>
      <c r="LJ8" s="79" t="n"/>
      <c r="LK8" s="79" t="n"/>
      <c r="LL8" s="79" t="n"/>
      <c r="LM8" s="79" t="n"/>
      <c r="LN8" s="79" t="n"/>
      <c r="LO8" s="79" t="n"/>
      <c r="LP8" s="79" t="n"/>
      <c r="LQ8" s="79" t="n"/>
      <c r="LR8" s="79" t="n"/>
      <c r="LS8" s="79" t="n"/>
      <c r="LT8" s="79" t="n"/>
      <c r="LU8" s="79" t="n"/>
      <c r="LV8" s="79" t="n"/>
      <c r="LW8" s="79" t="n"/>
      <c r="LX8" s="79" t="n"/>
      <c r="LY8" s="79" t="n"/>
      <c r="LZ8" s="79" t="n"/>
      <c r="MA8" s="79" t="n"/>
      <c r="MB8" s="79" t="n"/>
      <c r="MC8" s="79" t="n"/>
      <c r="MD8" s="79" t="n"/>
      <c r="MG8" s="78" t="n">
        <v>2</v>
      </c>
      <c r="MH8" s="79" t="n"/>
      <c r="MI8" s="79">
        <f>Input!D55*Input!E58*Input!L66</f>
        <v/>
      </c>
      <c r="MJ8" s="79" t="n"/>
      <c r="MK8" s="79" t="n"/>
      <c r="ML8" s="79" t="n"/>
      <c r="MM8" s="79" t="n"/>
      <c r="MN8" s="79" t="n"/>
      <c r="MO8" s="79" t="n"/>
      <c r="MP8" s="79" t="n"/>
      <c r="MQ8" s="79" t="n"/>
      <c r="MR8" s="79" t="n"/>
      <c r="MS8" s="79" t="n"/>
      <c r="MT8" s="79" t="n"/>
      <c r="MU8" s="79" t="n"/>
      <c r="MV8" s="79" t="n"/>
      <c r="MW8" s="79" t="n"/>
      <c r="MX8" s="79" t="n"/>
      <c r="MY8" s="79" t="n"/>
      <c r="MZ8" s="79" t="n"/>
      <c r="NA8" s="79" t="n"/>
      <c r="NB8" s="79" t="n"/>
      <c r="NC8" s="79" t="n"/>
      <c r="ND8" s="79" t="n"/>
      <c r="NE8" s="79" t="n"/>
      <c r="NF8" s="79" t="n"/>
      <c r="NG8" s="79" t="n"/>
      <c r="NH8" s="79" t="n"/>
      <c r="NI8" s="79" t="n"/>
      <c r="NJ8" s="79" t="n"/>
      <c r="NK8" s="79" t="n"/>
      <c r="NL8" s="79" t="n"/>
      <c r="NM8" s="79" t="n"/>
      <c r="NN8" s="79" t="n"/>
      <c r="NO8" s="79" t="n"/>
      <c r="NP8" s="79" t="n"/>
      <c r="NQ8" s="79" t="n"/>
      <c r="NR8" s="79" t="n"/>
      <c r="NS8" s="79" t="n"/>
      <c r="NT8" s="79" t="n"/>
      <c r="NU8" s="79" t="n"/>
      <c r="NX8" s="78" t="n">
        <v>2</v>
      </c>
      <c r="NY8" s="79" t="n"/>
      <c r="NZ8" s="79">
        <f>Input!D55*Input!E58*Input!M66</f>
        <v/>
      </c>
      <c r="OA8" s="79" t="n"/>
      <c r="OB8" s="79" t="n"/>
      <c r="OC8" s="79" t="n"/>
      <c r="OD8" s="79" t="n"/>
      <c r="OE8" s="79" t="n"/>
      <c r="OF8" s="79" t="n"/>
      <c r="OG8" s="79" t="n"/>
      <c r="OH8" s="79" t="n"/>
      <c r="OI8" s="79" t="n"/>
      <c r="OJ8" s="79" t="n"/>
      <c r="OK8" s="79" t="n"/>
      <c r="OL8" s="79" t="n"/>
      <c r="OM8" s="79" t="n"/>
      <c r="ON8" s="79" t="n"/>
      <c r="OO8" s="79" t="n"/>
      <c r="OP8" s="79" t="n"/>
      <c r="OQ8" s="79" t="n"/>
      <c r="OR8" s="79" t="n"/>
      <c r="OS8" s="79" t="n"/>
      <c r="OT8" s="79" t="n"/>
      <c r="OU8" s="79" t="n"/>
      <c r="OV8" s="79" t="n"/>
      <c r="OW8" s="79" t="n"/>
      <c r="OX8" s="79" t="n"/>
      <c r="OY8" s="79" t="n"/>
      <c r="OZ8" s="79" t="n"/>
      <c r="PA8" s="79" t="n"/>
      <c r="PB8" s="79" t="n"/>
      <c r="PC8" s="79" t="n"/>
      <c r="PD8" s="79" t="n"/>
      <c r="PE8" s="79" t="n"/>
      <c r="PF8" s="79" t="n"/>
      <c r="PG8" s="79" t="n"/>
      <c r="PH8" s="79" t="n"/>
      <c r="PI8" s="79" t="n"/>
      <c r="PJ8" s="79" t="n"/>
      <c r="PK8" s="79" t="n"/>
      <c r="PL8" s="79" t="n"/>
      <c r="PO8" s="78" t="n">
        <v>2</v>
      </c>
      <c r="PP8" s="79" t="n"/>
      <c r="PQ8" s="79">
        <f>Input!D55*Input!E58*Input!N66</f>
        <v/>
      </c>
      <c r="PR8" s="79" t="n"/>
      <c r="PS8" s="79" t="n"/>
      <c r="PT8" s="79" t="n"/>
      <c r="PU8" s="79" t="n"/>
      <c r="PV8" s="79" t="n"/>
      <c r="PW8" s="79" t="n"/>
      <c r="PX8" s="79" t="n"/>
      <c r="PY8" s="79" t="n"/>
      <c r="PZ8" s="79" t="n"/>
      <c r="QA8" s="79" t="n"/>
      <c r="QB8" s="79" t="n"/>
      <c r="QC8" s="79" t="n"/>
      <c r="QD8" s="79" t="n"/>
      <c r="QE8" s="79" t="n"/>
      <c r="QF8" s="79" t="n"/>
      <c r="QG8" s="79" t="n"/>
      <c r="QH8" s="79" t="n"/>
      <c r="QI8" s="79" t="n"/>
      <c r="QJ8" s="79" t="n"/>
      <c r="QK8" s="79" t="n"/>
      <c r="QL8" s="79" t="n"/>
      <c r="QM8" s="79" t="n"/>
      <c r="QN8" s="79" t="n"/>
      <c r="QO8" s="79" t="n"/>
      <c r="QP8" s="79" t="n"/>
      <c r="QQ8" s="79" t="n"/>
      <c r="QR8" s="79" t="n"/>
      <c r="QS8" s="79" t="n"/>
      <c r="QT8" s="79" t="n"/>
      <c r="QU8" s="79" t="n"/>
      <c r="QV8" s="79" t="n"/>
      <c r="QW8" s="79" t="n"/>
      <c r="QX8" s="79" t="n"/>
      <c r="QY8" s="79" t="n"/>
      <c r="QZ8" s="79" t="n"/>
      <c r="RA8" s="79" t="n"/>
      <c r="RB8" s="79" t="n"/>
      <c r="RC8" s="79" t="n"/>
      <c r="RF8" s="78" t="n">
        <v>2</v>
      </c>
      <c r="RG8" s="79" t="n"/>
      <c r="RH8" s="79">
        <f>Input!D55*Input!E58*Input!O66</f>
        <v/>
      </c>
      <c r="RI8" s="79" t="n"/>
      <c r="RJ8" s="79" t="n"/>
      <c r="RK8" s="79" t="n"/>
      <c r="RL8" s="79" t="n"/>
      <c r="RM8" s="79" t="n"/>
      <c r="RN8" s="79" t="n"/>
      <c r="RO8" s="79" t="n"/>
      <c r="RP8" s="79" t="n"/>
      <c r="RQ8" s="79" t="n"/>
      <c r="RR8" s="79" t="n"/>
      <c r="RS8" s="79" t="n"/>
      <c r="RT8" s="79" t="n"/>
      <c r="RU8" s="79" t="n"/>
      <c r="RV8" s="79" t="n"/>
      <c r="RW8" s="79" t="n"/>
      <c r="RX8" s="79" t="n"/>
      <c r="RY8" s="79" t="n"/>
      <c r="RZ8" s="79" t="n"/>
      <c r="SA8" s="79" t="n"/>
      <c r="SB8" s="79" t="n"/>
      <c r="SC8" s="79" t="n"/>
      <c r="SD8" s="79" t="n"/>
      <c r="SE8" s="79" t="n"/>
      <c r="SF8" s="79" t="n"/>
      <c r="SG8" s="79" t="n"/>
      <c r="SH8" s="79" t="n"/>
      <c r="SI8" s="79" t="n"/>
      <c r="SJ8" s="79" t="n"/>
      <c r="SK8" s="79" t="n"/>
      <c r="SL8" s="79" t="n"/>
      <c r="SM8" s="79" t="n"/>
      <c r="SN8" s="79" t="n"/>
      <c r="SO8" s="79" t="n"/>
      <c r="SP8" s="79" t="n"/>
      <c r="SQ8" s="79" t="n"/>
      <c r="SR8" s="79" t="n"/>
      <c r="SS8" s="79" t="n"/>
      <c r="ST8" s="79" t="n"/>
      <c r="SW8" s="78" t="n">
        <v>2</v>
      </c>
      <c r="SX8" s="79" t="n"/>
      <c r="SY8" s="79">
        <f>Input!D55*Input!E58*Input!P66</f>
        <v/>
      </c>
      <c r="SZ8" s="79" t="n"/>
      <c r="TA8" s="79" t="n"/>
      <c r="TB8" s="79" t="n"/>
      <c r="TC8" s="79" t="n"/>
      <c r="TD8" s="79" t="n"/>
      <c r="TE8" s="79" t="n"/>
      <c r="TF8" s="79" t="n"/>
      <c r="TG8" s="79" t="n"/>
      <c r="TH8" s="79" t="n"/>
      <c r="TI8" s="79" t="n"/>
      <c r="TJ8" s="79" t="n"/>
      <c r="TK8" s="79" t="n"/>
      <c r="TL8" s="79" t="n"/>
      <c r="TM8" s="79" t="n"/>
      <c r="TN8" s="79" t="n"/>
      <c r="TO8" s="79" t="n"/>
      <c r="TP8" s="79" t="n"/>
      <c r="TQ8" s="79" t="n"/>
      <c r="TR8" s="79" t="n"/>
      <c r="TS8" s="79" t="n"/>
      <c r="TT8" s="79" t="n"/>
      <c r="TU8" s="79" t="n"/>
      <c r="TV8" s="79" t="n"/>
      <c r="TW8" s="79" t="n"/>
      <c r="TX8" s="79" t="n"/>
      <c r="TY8" s="79" t="n"/>
      <c r="TZ8" s="79" t="n"/>
      <c r="UA8" s="79" t="n"/>
      <c r="UB8" s="79" t="n"/>
      <c r="UC8" s="79" t="n"/>
      <c r="UD8" s="79" t="n"/>
      <c r="UE8" s="79" t="n"/>
      <c r="UF8" s="79" t="n"/>
      <c r="UG8" s="79" t="n"/>
      <c r="UH8" s="79" t="n"/>
      <c r="UI8" s="79" t="n"/>
      <c r="UJ8" s="79" t="n"/>
      <c r="UK8" s="79" t="n"/>
      <c r="UN8" s="78" t="n">
        <v>2</v>
      </c>
      <c r="UO8" s="79" t="n"/>
      <c r="UP8" s="79">
        <f>Input!D55*Input!E58*Input!Q66</f>
        <v/>
      </c>
      <c r="UQ8" s="79" t="n"/>
      <c r="UR8" s="79" t="n"/>
      <c r="US8" s="79" t="n"/>
      <c r="UT8" s="79" t="n"/>
      <c r="UU8" s="79" t="n"/>
      <c r="UV8" s="79" t="n"/>
      <c r="UW8" s="79" t="n"/>
      <c r="UX8" s="79" t="n"/>
      <c r="UY8" s="79" t="n"/>
      <c r="UZ8" s="79" t="n"/>
      <c r="VA8" s="79" t="n"/>
      <c r="VB8" s="79" t="n"/>
      <c r="VC8" s="79" t="n"/>
      <c r="VD8" s="79" t="n"/>
      <c r="VE8" s="79" t="n"/>
      <c r="VF8" s="79" t="n"/>
      <c r="VG8" s="79" t="n"/>
      <c r="VH8" s="79" t="n"/>
      <c r="VI8" s="79" t="n"/>
      <c r="VJ8" s="79" t="n"/>
      <c r="VK8" s="79" t="n"/>
      <c r="VL8" s="79" t="n"/>
      <c r="VM8" s="79" t="n"/>
      <c r="VN8" s="79" t="n"/>
      <c r="VO8" s="79" t="n"/>
      <c r="VP8" s="79" t="n"/>
      <c r="VQ8" s="79" t="n"/>
      <c r="VR8" s="79" t="n"/>
      <c r="VS8" s="79" t="n"/>
      <c r="VT8" s="79" t="n"/>
      <c r="VU8" s="79" t="n"/>
      <c r="VV8" s="79" t="n"/>
      <c r="VW8" s="79" t="n"/>
      <c r="VX8" s="79" t="n"/>
      <c r="VY8" s="79" t="n"/>
      <c r="VZ8" s="79" t="n"/>
      <c r="WA8" s="79" t="n"/>
      <c r="WB8" s="79" t="n"/>
      <c r="WE8" s="78" t="n">
        <v>2</v>
      </c>
      <c r="WF8" s="79" t="n"/>
      <c r="WG8" s="79">
        <f>Input!D55*Input!E58*Input!R66</f>
        <v/>
      </c>
      <c r="WH8" s="79" t="n"/>
      <c r="WI8" s="79" t="n"/>
      <c r="WJ8" s="79" t="n"/>
      <c r="WK8" s="79" t="n"/>
      <c r="WL8" s="79" t="n"/>
      <c r="WM8" s="79" t="n"/>
      <c r="WN8" s="79" t="n"/>
      <c r="WO8" s="79" t="n"/>
      <c r="WP8" s="79" t="n"/>
      <c r="WQ8" s="79" t="n"/>
      <c r="WR8" s="79" t="n"/>
      <c r="WS8" s="79" t="n"/>
      <c r="WT8" s="79" t="n"/>
      <c r="WU8" s="79" t="n"/>
      <c r="WV8" s="79" t="n"/>
      <c r="WW8" s="79" t="n"/>
      <c r="WX8" s="79" t="n"/>
      <c r="WY8" s="79" t="n"/>
      <c r="WZ8" s="79" t="n"/>
      <c r="XA8" s="79" t="n"/>
      <c r="XB8" s="79" t="n"/>
      <c r="XC8" s="79" t="n"/>
      <c r="XD8" s="79" t="n"/>
      <c r="XE8" s="79" t="n"/>
      <c r="XF8" s="79" t="n"/>
      <c r="XG8" s="79" t="n"/>
      <c r="XH8" s="79" t="n"/>
      <c r="XI8" s="79" t="n"/>
      <c r="XJ8" s="79" t="n"/>
      <c r="XK8" s="79" t="n"/>
      <c r="XL8" s="79" t="n"/>
      <c r="XM8" s="79" t="n"/>
      <c r="XN8" s="79" t="n"/>
      <c r="XO8" s="79" t="n"/>
      <c r="XP8" s="79" t="n"/>
      <c r="XQ8" s="79" t="n"/>
      <c r="XR8" s="79" t="n"/>
      <c r="XS8" s="79" t="n"/>
      <c r="XV8" s="78" t="n">
        <v>2</v>
      </c>
      <c r="XW8" s="79" t="n"/>
      <c r="XX8" s="79">
        <f>Input!D55*Input!E58*Input!S66</f>
        <v/>
      </c>
      <c r="XY8" s="79" t="n"/>
      <c r="XZ8" s="79" t="n"/>
      <c r="YA8" s="79" t="n"/>
      <c r="YB8" s="79" t="n"/>
      <c r="YC8" s="79" t="n"/>
      <c r="YD8" s="79" t="n"/>
      <c r="YE8" s="79" t="n"/>
      <c r="YF8" s="79" t="n"/>
      <c r="YG8" s="79" t="n"/>
      <c r="YH8" s="79" t="n"/>
      <c r="YI8" s="79" t="n"/>
      <c r="YJ8" s="79" t="n"/>
      <c r="YK8" s="79" t="n"/>
      <c r="YL8" s="79" t="n"/>
      <c r="YM8" s="79" t="n"/>
      <c r="YN8" s="79" t="n"/>
      <c r="YO8" s="79" t="n"/>
      <c r="YP8" s="79" t="n"/>
      <c r="YQ8" s="79" t="n"/>
      <c r="YR8" s="79" t="n"/>
      <c r="YS8" s="79" t="n"/>
      <c r="YT8" s="79" t="n"/>
      <c r="YU8" s="79" t="n"/>
      <c r="YV8" s="79" t="n"/>
      <c r="YW8" s="79" t="n"/>
      <c r="YX8" s="79" t="n"/>
      <c r="YY8" s="79" t="n"/>
      <c r="YZ8" s="79" t="n"/>
      <c r="ZA8" s="79" t="n"/>
      <c r="ZB8" s="79" t="n"/>
      <c r="ZC8" s="79" t="n"/>
      <c r="ZD8" s="79" t="n"/>
      <c r="ZE8" s="79" t="n"/>
      <c r="ZF8" s="79" t="n"/>
      <c r="ZG8" s="79" t="n"/>
      <c r="ZH8" s="79" t="n"/>
      <c r="ZI8" s="79" t="n"/>
      <c r="ZJ8" s="79" t="n"/>
      <c r="ZM8" s="78" t="n">
        <v>2</v>
      </c>
      <c r="ZN8" s="79" t="n"/>
      <c r="ZO8" s="79">
        <f>Input!D55*Input!E58*Input!T66</f>
        <v/>
      </c>
      <c r="ZP8" s="79" t="n"/>
      <c r="ZQ8" s="79" t="n"/>
      <c r="ZR8" s="79" t="n"/>
      <c r="ZS8" s="79" t="n"/>
      <c r="ZT8" s="79" t="n"/>
      <c r="ZU8" s="79" t="n"/>
      <c r="ZV8" s="79" t="n"/>
      <c r="ZW8" s="79" t="n"/>
      <c r="ZX8" s="79" t="n"/>
      <c r="ZY8" s="79" t="n"/>
      <c r="ZZ8" s="79" t="n"/>
      <c r="AAA8" s="79" t="n"/>
      <c r="AAB8" s="79" t="n"/>
      <c r="AAC8" s="79" t="n"/>
      <c r="AAD8" s="79" t="n"/>
      <c r="AAE8" s="79" t="n"/>
      <c r="AAF8" s="79" t="n"/>
      <c r="AAG8" s="79" t="n"/>
      <c r="AAH8" s="79" t="n"/>
      <c r="AAI8" s="79" t="n"/>
      <c r="AAJ8" s="79" t="n"/>
      <c r="AAK8" s="79" t="n"/>
      <c r="AAL8" s="79" t="n"/>
      <c r="AAM8" s="79" t="n"/>
      <c r="AAN8" s="79" t="n"/>
      <c r="AAO8" s="79" t="n"/>
      <c r="AAP8" s="79" t="n"/>
      <c r="AAQ8" s="79" t="n"/>
      <c r="AAR8" s="79" t="n"/>
      <c r="AAS8" s="79" t="n"/>
      <c r="AAT8" s="79" t="n"/>
      <c r="AAU8" s="79" t="n"/>
      <c r="AAV8" s="79" t="n"/>
      <c r="AAW8" s="79" t="n"/>
      <c r="AAX8" s="79" t="n"/>
      <c r="AAY8" s="79" t="n"/>
      <c r="AAZ8" s="79" t="n"/>
      <c r="ABA8" s="79" t="n"/>
      <c r="ABD8" s="78" t="n">
        <v>2</v>
      </c>
      <c r="ABE8" s="79" t="n"/>
      <c r="ABF8" s="79">
        <f>Input!D55*Input!E58*Input!U66</f>
        <v/>
      </c>
      <c r="ABG8" s="79" t="n"/>
      <c r="ABH8" s="79" t="n"/>
      <c r="ABI8" s="79" t="n"/>
      <c r="ABJ8" s="79" t="n"/>
      <c r="ABK8" s="79" t="n"/>
      <c r="ABL8" s="79" t="n"/>
      <c r="ABM8" s="79" t="n"/>
      <c r="ABN8" s="79" t="n"/>
      <c r="ABO8" s="79" t="n"/>
      <c r="ABP8" s="79" t="n"/>
      <c r="ABQ8" s="79" t="n"/>
      <c r="ABR8" s="79" t="n"/>
      <c r="ABS8" s="79" t="n"/>
      <c r="ABT8" s="79" t="n"/>
      <c r="ABU8" s="79" t="n"/>
      <c r="ABV8" s="79" t="n"/>
      <c r="ABW8" s="79" t="n"/>
      <c r="ABX8" s="79" t="n"/>
      <c r="ABY8" s="79" t="n"/>
      <c r="ABZ8" s="79" t="n"/>
      <c r="ACA8" s="79" t="n"/>
      <c r="ACB8" s="79" t="n"/>
      <c r="ACC8" s="79" t="n"/>
      <c r="ACD8" s="79" t="n"/>
      <c r="ACE8" s="79" t="n"/>
      <c r="ACF8" s="79" t="n"/>
      <c r="ACG8" s="79" t="n"/>
      <c r="ACH8" s="79" t="n"/>
      <c r="ACI8" s="79" t="n"/>
      <c r="ACJ8" s="79" t="n"/>
      <c r="ACK8" s="79" t="n"/>
      <c r="ACL8" s="79" t="n"/>
      <c r="ACM8" s="79" t="n"/>
      <c r="ACN8" s="79" t="n"/>
      <c r="ACO8" s="79" t="n"/>
      <c r="ACP8" s="79" t="n"/>
      <c r="ACQ8" s="79" t="n"/>
      <c r="ACR8" s="79" t="n"/>
      <c r="ACU8" s="78" t="n">
        <v>2</v>
      </c>
      <c r="ACV8" s="79" t="n"/>
      <c r="ACW8" s="79">
        <f>Input!D55*Input!E58*Input!V66</f>
        <v/>
      </c>
      <c r="ACX8" s="79" t="n"/>
      <c r="ACY8" s="79" t="n"/>
      <c r="ACZ8" s="79" t="n"/>
      <c r="ADA8" s="79" t="n"/>
      <c r="ADB8" s="79" t="n"/>
      <c r="ADC8" s="79" t="n"/>
      <c r="ADD8" s="79" t="n"/>
      <c r="ADE8" s="79" t="n"/>
      <c r="ADF8" s="79" t="n"/>
      <c r="ADG8" s="79" t="n"/>
      <c r="ADH8" s="79" t="n"/>
      <c r="ADI8" s="79" t="n"/>
      <c r="ADJ8" s="79" t="n"/>
      <c r="ADK8" s="79" t="n"/>
      <c r="ADL8" s="79" t="n"/>
      <c r="ADM8" s="79" t="n"/>
      <c r="ADN8" s="79" t="n"/>
      <c r="ADO8" s="79" t="n"/>
      <c r="ADP8" s="79" t="n"/>
      <c r="ADQ8" s="79" t="n"/>
      <c r="ADR8" s="79" t="n"/>
      <c r="ADS8" s="79" t="n"/>
      <c r="ADT8" s="79" t="n"/>
      <c r="ADU8" s="79" t="n"/>
      <c r="ADV8" s="79" t="n"/>
      <c r="ADW8" s="79" t="n"/>
      <c r="ADX8" s="79" t="n"/>
      <c r="ADY8" s="79" t="n"/>
      <c r="ADZ8" s="79" t="n"/>
      <c r="AEA8" s="79" t="n"/>
      <c r="AEB8" s="79" t="n"/>
      <c r="AEC8" s="79" t="n"/>
      <c r="AED8" s="79" t="n"/>
      <c r="AEE8" s="79" t="n"/>
      <c r="AEF8" s="79" t="n"/>
      <c r="AEG8" s="79" t="n"/>
      <c r="AEH8" s="79" t="n"/>
      <c r="AEI8" s="79" t="n"/>
      <c r="AEL8" s="78" t="n">
        <v>2</v>
      </c>
      <c r="AEM8" s="79" t="n"/>
      <c r="AEN8" s="79">
        <f>Input!D55*Input!E58*Input!W66</f>
        <v/>
      </c>
      <c r="AEO8" s="79" t="n"/>
      <c r="AEP8" s="79" t="n"/>
      <c r="AEQ8" s="79" t="n"/>
      <c r="AER8" s="79" t="n"/>
      <c r="AES8" s="79" t="n"/>
      <c r="AET8" s="79" t="n"/>
      <c r="AEU8" s="79" t="n"/>
      <c r="AEV8" s="79" t="n"/>
      <c r="AEW8" s="79" t="n"/>
      <c r="AEX8" s="79" t="n"/>
      <c r="AEY8" s="79" t="n"/>
      <c r="AEZ8" s="79" t="n"/>
      <c r="AFA8" s="79" t="n"/>
      <c r="AFB8" s="79" t="n"/>
      <c r="AFC8" s="79" t="n"/>
      <c r="AFD8" s="79" t="n"/>
      <c r="AFE8" s="79" t="n"/>
      <c r="AFF8" s="79" t="n"/>
      <c r="AFG8" s="79" t="n"/>
      <c r="AFH8" s="79" t="n"/>
      <c r="AFI8" s="79" t="n"/>
      <c r="AFJ8" s="79" t="n"/>
      <c r="AFK8" s="79" t="n"/>
      <c r="AFL8" s="79" t="n"/>
      <c r="AFM8" s="79" t="n"/>
      <c r="AFN8" s="79" t="n"/>
      <c r="AFO8" s="79" t="n"/>
      <c r="AFP8" s="79" t="n"/>
      <c r="AFQ8" s="79" t="n"/>
      <c r="AFR8" s="79" t="n"/>
      <c r="AFS8" s="79" t="n"/>
      <c r="AFT8" s="79" t="n"/>
      <c r="AFU8" s="79" t="n"/>
      <c r="AFV8" s="79" t="n"/>
      <c r="AFW8" s="79" t="n"/>
      <c r="AFX8" s="79" t="n"/>
      <c r="AFY8" s="79" t="n"/>
      <c r="AFZ8" s="79" t="n"/>
    </row>
    <row r="9">
      <c r="A9" s="78" t="n">
        <v>3</v>
      </c>
      <c r="B9" s="79" t="n"/>
      <c r="C9" s="79" t="n"/>
      <c r="D9" s="79">
        <f>Input!D55*Input!F58*Input!D66</f>
        <v/>
      </c>
      <c r="E9" s="79" t="n"/>
      <c r="F9" s="79" t="n"/>
      <c r="G9" s="79" t="n"/>
      <c r="H9" s="79" t="n"/>
      <c r="I9" s="79" t="n"/>
      <c r="J9" s="79" t="n"/>
      <c r="K9" s="79" t="n"/>
      <c r="L9" s="79" t="n"/>
      <c r="M9" s="79" t="n"/>
      <c r="N9" s="79" t="n"/>
      <c r="O9" s="79" t="n"/>
      <c r="P9" s="79" t="n"/>
      <c r="Q9" s="79" t="n"/>
      <c r="R9" s="79" t="n"/>
      <c r="S9" s="79" t="n"/>
      <c r="T9" s="79" t="n"/>
      <c r="U9" s="79" t="n"/>
      <c r="V9" s="79" t="n"/>
      <c r="W9" s="79" t="n"/>
      <c r="X9" s="79" t="n"/>
      <c r="Y9" s="79" t="n"/>
      <c r="Z9" s="79" t="n"/>
      <c r="AA9" s="79" t="n"/>
      <c r="AB9" s="79" t="n"/>
      <c r="AC9" s="79" t="n"/>
      <c r="AD9" s="79" t="n"/>
      <c r="AE9" s="79" t="n"/>
      <c r="AF9" s="79" t="n"/>
      <c r="AG9" s="79" t="n"/>
      <c r="AH9" s="79" t="n"/>
      <c r="AI9" s="79" t="n"/>
      <c r="AJ9" s="79" t="n"/>
      <c r="AK9" s="79" t="n"/>
      <c r="AL9" s="79" t="n"/>
      <c r="AM9" s="79" t="n"/>
      <c r="AN9" s="79" t="n"/>
      <c r="AO9" s="79" t="n"/>
      <c r="AR9" s="78" t="n">
        <v>3</v>
      </c>
      <c r="AS9" s="79" t="n"/>
      <c r="AT9" s="79" t="n"/>
      <c r="AU9" s="79">
        <f>Input!D55*Input!F58*Input!E66</f>
        <v/>
      </c>
      <c r="AV9" s="79" t="n"/>
      <c r="AW9" s="79" t="n"/>
      <c r="AX9" s="79" t="n"/>
      <c r="AY9" s="79" t="n"/>
      <c r="AZ9" s="79" t="n"/>
      <c r="BA9" s="79" t="n"/>
      <c r="BB9" s="79" t="n"/>
      <c r="BC9" s="79" t="n"/>
      <c r="BD9" s="79" t="n"/>
      <c r="BE9" s="79" t="n"/>
      <c r="BF9" s="79" t="n"/>
      <c r="BG9" s="79" t="n"/>
      <c r="BH9" s="79" t="n"/>
      <c r="BI9" s="79" t="n"/>
      <c r="BJ9" s="79" t="n"/>
      <c r="BK9" s="79" t="n"/>
      <c r="BL9" s="79" t="n"/>
      <c r="BM9" s="79" t="n"/>
      <c r="BN9" s="79" t="n"/>
      <c r="BO9" s="79" t="n"/>
      <c r="BP9" s="79" t="n"/>
      <c r="BQ9" s="79" t="n"/>
      <c r="BR9" s="79" t="n"/>
      <c r="BS9" s="79" t="n"/>
      <c r="BT9" s="79" t="n"/>
      <c r="BU9" s="79" t="n"/>
      <c r="BV9" s="79" t="n"/>
      <c r="BW9" s="79" t="n"/>
      <c r="BX9" s="79" t="n"/>
      <c r="BY9" s="79" t="n"/>
      <c r="BZ9" s="79" t="n"/>
      <c r="CA9" s="79" t="n"/>
      <c r="CB9" s="79" t="n"/>
      <c r="CC9" s="79" t="n"/>
      <c r="CD9" s="79" t="n"/>
      <c r="CE9" s="79" t="n"/>
      <c r="CF9" s="79" t="n"/>
      <c r="CI9" s="78" t="n">
        <v>3</v>
      </c>
      <c r="CJ9" s="79" t="n"/>
      <c r="CK9" s="79" t="n"/>
      <c r="CL9" s="79">
        <f>Input!D55*Input!F58*Input!F66</f>
        <v/>
      </c>
      <c r="CM9" s="79" t="n"/>
      <c r="CN9" s="79" t="n"/>
      <c r="CO9" s="79" t="n"/>
      <c r="CP9" s="79" t="n"/>
      <c r="CQ9" s="79" t="n"/>
      <c r="CR9" s="79" t="n"/>
      <c r="CS9" s="79" t="n"/>
      <c r="CT9" s="79" t="n"/>
      <c r="CU9" s="79" t="n"/>
      <c r="CV9" s="79" t="n"/>
      <c r="CW9" s="79" t="n"/>
      <c r="CX9" s="79" t="n"/>
      <c r="CY9" s="79" t="n"/>
      <c r="CZ9" s="79" t="n"/>
      <c r="DA9" s="79" t="n"/>
      <c r="DB9" s="79" t="n"/>
      <c r="DC9" s="79" t="n"/>
      <c r="DD9" s="79" t="n"/>
      <c r="DE9" s="79" t="n"/>
      <c r="DF9" s="79" t="n"/>
      <c r="DG9" s="79" t="n"/>
      <c r="DH9" s="79" t="n"/>
      <c r="DI9" s="79" t="n"/>
      <c r="DJ9" s="79" t="n"/>
      <c r="DK9" s="79" t="n"/>
      <c r="DL9" s="79" t="n"/>
      <c r="DM9" s="79" t="n"/>
      <c r="DN9" s="79" t="n"/>
      <c r="DO9" s="79" t="n"/>
      <c r="DP9" s="79" t="n"/>
      <c r="DQ9" s="79" t="n"/>
      <c r="DR9" s="79" t="n"/>
      <c r="DS9" s="79" t="n"/>
      <c r="DT9" s="79" t="n"/>
      <c r="DU9" s="79" t="n"/>
      <c r="DV9" s="79" t="n"/>
      <c r="DW9" s="79" t="n"/>
      <c r="DZ9" s="78" t="n">
        <v>3</v>
      </c>
      <c r="EA9" s="79" t="n"/>
      <c r="EB9" s="79" t="n"/>
      <c r="EC9" s="79">
        <f>Input!D55*Input!F58*Input!G66</f>
        <v/>
      </c>
      <c r="ED9" s="79" t="n"/>
      <c r="EE9" s="79" t="n"/>
      <c r="EF9" s="79" t="n"/>
      <c r="EG9" s="79" t="n"/>
      <c r="EH9" s="79" t="n"/>
      <c r="EI9" s="79" t="n"/>
      <c r="EJ9" s="79" t="n"/>
      <c r="EK9" s="79" t="n"/>
      <c r="EL9" s="79" t="n"/>
      <c r="EM9" s="79" t="n"/>
      <c r="EN9" s="79" t="n"/>
      <c r="EO9" s="79" t="n"/>
      <c r="EP9" s="79" t="n"/>
      <c r="EQ9" s="79" t="n"/>
      <c r="ER9" s="79" t="n"/>
      <c r="ES9" s="79" t="n"/>
      <c r="ET9" s="79" t="n"/>
      <c r="EU9" s="79" t="n"/>
      <c r="EV9" s="79" t="n"/>
      <c r="EW9" s="79" t="n"/>
      <c r="EX9" s="79" t="n"/>
      <c r="EY9" s="79" t="n"/>
      <c r="EZ9" s="79" t="n"/>
      <c r="FA9" s="79" t="n"/>
      <c r="FB9" s="79" t="n"/>
      <c r="FC9" s="79" t="n"/>
      <c r="FD9" s="79" t="n"/>
      <c r="FE9" s="79" t="n"/>
      <c r="FF9" s="79" t="n"/>
      <c r="FG9" s="79" t="n"/>
      <c r="FH9" s="79" t="n"/>
      <c r="FI9" s="79" t="n"/>
      <c r="FJ9" s="79" t="n"/>
      <c r="FK9" s="79" t="n"/>
      <c r="FL9" s="79" t="n"/>
      <c r="FM9" s="79" t="n"/>
      <c r="FN9" s="79" t="n"/>
      <c r="FQ9" s="78" t="n">
        <v>3</v>
      </c>
      <c r="FR9" s="79" t="n"/>
      <c r="FS9" s="79" t="n"/>
      <c r="FT9" s="79">
        <f>Input!D55*Input!F58*Input!H66</f>
        <v/>
      </c>
      <c r="FU9" s="79" t="n"/>
      <c r="FV9" s="79" t="n"/>
      <c r="FW9" s="79" t="n"/>
      <c r="FX9" s="79" t="n"/>
      <c r="FY9" s="79" t="n"/>
      <c r="FZ9" s="79" t="n"/>
      <c r="GA9" s="79" t="n"/>
      <c r="GB9" s="79" t="n"/>
      <c r="GC9" s="79" t="n"/>
      <c r="GD9" s="79" t="n"/>
      <c r="GE9" s="79" t="n"/>
      <c r="GF9" s="79" t="n"/>
      <c r="GG9" s="79" t="n"/>
      <c r="GH9" s="79" t="n"/>
      <c r="GI9" s="79" t="n"/>
      <c r="GJ9" s="79" t="n"/>
      <c r="GK9" s="79" t="n"/>
      <c r="GL9" s="79" t="n"/>
      <c r="GM9" s="79" t="n"/>
      <c r="GN9" s="79" t="n"/>
      <c r="GO9" s="79" t="n"/>
      <c r="GP9" s="79" t="n"/>
      <c r="GQ9" s="79" t="n"/>
      <c r="GR9" s="79" t="n"/>
      <c r="GS9" s="79" t="n"/>
      <c r="GT9" s="79" t="n"/>
      <c r="GU9" s="79" t="n"/>
      <c r="GV9" s="79" t="n"/>
      <c r="GW9" s="79" t="n"/>
      <c r="GX9" s="79" t="n"/>
      <c r="GY9" s="79" t="n"/>
      <c r="GZ9" s="79" t="n"/>
      <c r="HA9" s="79" t="n"/>
      <c r="HB9" s="79" t="n"/>
      <c r="HC9" s="79" t="n"/>
      <c r="HD9" s="79" t="n"/>
      <c r="HE9" s="79" t="n"/>
      <c r="HH9" s="78" t="n">
        <v>3</v>
      </c>
      <c r="HI9" s="79" t="n"/>
      <c r="HJ9" s="79" t="n"/>
      <c r="HK9" s="79">
        <f>Input!D55*Input!F58*Input!I66</f>
        <v/>
      </c>
      <c r="HL9" s="79" t="n"/>
      <c r="HM9" s="79" t="n"/>
      <c r="HN9" s="79" t="n"/>
      <c r="HO9" s="79" t="n"/>
      <c r="HP9" s="79" t="n"/>
      <c r="HQ9" s="79" t="n"/>
      <c r="HR9" s="79" t="n"/>
      <c r="HS9" s="79" t="n"/>
      <c r="HT9" s="79" t="n"/>
      <c r="HU9" s="79" t="n"/>
      <c r="HV9" s="79" t="n"/>
      <c r="HW9" s="79" t="n"/>
      <c r="HX9" s="79" t="n"/>
      <c r="HY9" s="79" t="n"/>
      <c r="HZ9" s="79" t="n"/>
      <c r="IA9" s="79" t="n"/>
      <c r="IB9" s="79" t="n"/>
      <c r="IC9" s="79" t="n"/>
      <c r="ID9" s="79" t="n"/>
      <c r="IE9" s="79" t="n"/>
      <c r="IF9" s="79" t="n"/>
      <c r="IG9" s="79" t="n"/>
      <c r="IH9" s="79" t="n"/>
      <c r="II9" s="79" t="n"/>
      <c r="IJ9" s="79" t="n"/>
      <c r="IK9" s="79" t="n"/>
      <c r="IL9" s="79" t="n"/>
      <c r="IM9" s="79" t="n"/>
      <c r="IN9" s="79" t="n"/>
      <c r="IO9" s="79" t="n"/>
      <c r="IP9" s="79" t="n"/>
      <c r="IQ9" s="79" t="n"/>
      <c r="IR9" s="79" t="n"/>
      <c r="IS9" s="79" t="n"/>
      <c r="IT9" s="79" t="n"/>
      <c r="IU9" s="79" t="n"/>
      <c r="IV9" s="79" t="n"/>
      <c r="IY9" s="78" t="n">
        <v>3</v>
      </c>
      <c r="IZ9" s="79" t="n"/>
      <c r="JA9" s="79" t="n"/>
      <c r="JB9" s="79">
        <f>Input!D55*Input!F58*Input!J66</f>
        <v/>
      </c>
      <c r="JC9" s="79" t="n"/>
      <c r="JD9" s="79" t="n"/>
      <c r="JE9" s="79" t="n"/>
      <c r="JF9" s="79" t="n"/>
      <c r="JG9" s="79" t="n"/>
      <c r="JH9" s="79" t="n"/>
      <c r="JI9" s="79" t="n"/>
      <c r="JJ9" s="79" t="n"/>
      <c r="JK9" s="79" t="n"/>
      <c r="JL9" s="79" t="n"/>
      <c r="JM9" s="79" t="n"/>
      <c r="JN9" s="79" t="n"/>
      <c r="JO9" s="79" t="n"/>
      <c r="JP9" s="79" t="n"/>
      <c r="JQ9" s="79" t="n"/>
      <c r="JR9" s="79" t="n"/>
      <c r="JS9" s="79" t="n"/>
      <c r="JT9" s="79" t="n"/>
      <c r="JU9" s="79" t="n"/>
      <c r="JV9" s="79" t="n"/>
      <c r="JW9" s="79" t="n"/>
      <c r="JX9" s="79" t="n"/>
      <c r="JY9" s="79" t="n"/>
      <c r="JZ9" s="79" t="n"/>
      <c r="KA9" s="79" t="n"/>
      <c r="KB9" s="79" t="n"/>
      <c r="KC9" s="79" t="n"/>
      <c r="KD9" s="79" t="n"/>
      <c r="KE9" s="79" t="n"/>
      <c r="KF9" s="79" t="n"/>
      <c r="KG9" s="79" t="n"/>
      <c r="KH9" s="79" t="n"/>
      <c r="KI9" s="79" t="n"/>
      <c r="KJ9" s="79" t="n"/>
      <c r="KK9" s="79" t="n"/>
      <c r="KL9" s="79" t="n"/>
      <c r="KM9" s="79" t="n"/>
      <c r="KP9" s="78" t="n">
        <v>3</v>
      </c>
      <c r="KQ9" s="79" t="n"/>
      <c r="KR9" s="79" t="n"/>
      <c r="KS9" s="79">
        <f>Input!D55*Input!F58*Input!K66</f>
        <v/>
      </c>
      <c r="KT9" s="79" t="n"/>
      <c r="KU9" s="79" t="n"/>
      <c r="KV9" s="79" t="n"/>
      <c r="KW9" s="79" t="n"/>
      <c r="KX9" s="79" t="n"/>
      <c r="KY9" s="79" t="n"/>
      <c r="KZ9" s="79" t="n"/>
      <c r="LA9" s="79" t="n"/>
      <c r="LB9" s="79" t="n"/>
      <c r="LC9" s="79" t="n"/>
      <c r="LD9" s="79" t="n"/>
      <c r="LE9" s="79" t="n"/>
      <c r="LF9" s="79" t="n"/>
      <c r="LG9" s="79" t="n"/>
      <c r="LH9" s="79" t="n"/>
      <c r="LI9" s="79" t="n"/>
      <c r="LJ9" s="79" t="n"/>
      <c r="LK9" s="79" t="n"/>
      <c r="LL9" s="79" t="n"/>
      <c r="LM9" s="79" t="n"/>
      <c r="LN9" s="79" t="n"/>
      <c r="LO9" s="79" t="n"/>
      <c r="LP9" s="79" t="n"/>
      <c r="LQ9" s="79" t="n"/>
      <c r="LR9" s="79" t="n"/>
      <c r="LS9" s="79" t="n"/>
      <c r="LT9" s="79" t="n"/>
      <c r="LU9" s="79" t="n"/>
      <c r="LV9" s="79" t="n"/>
      <c r="LW9" s="79" t="n"/>
      <c r="LX9" s="79" t="n"/>
      <c r="LY9" s="79" t="n"/>
      <c r="LZ9" s="79" t="n"/>
      <c r="MA9" s="79" t="n"/>
      <c r="MB9" s="79" t="n"/>
      <c r="MC9" s="79" t="n"/>
      <c r="MD9" s="79" t="n"/>
      <c r="MG9" s="78" t="n">
        <v>3</v>
      </c>
      <c r="MH9" s="79" t="n"/>
      <c r="MI9" s="79" t="n"/>
      <c r="MJ9" s="79">
        <f>Input!D55*Input!F58*Input!L66</f>
        <v/>
      </c>
      <c r="MK9" s="79" t="n"/>
      <c r="ML9" s="79" t="n"/>
      <c r="MM9" s="79" t="n"/>
      <c r="MN9" s="79" t="n"/>
      <c r="MO9" s="79" t="n"/>
      <c r="MP9" s="79" t="n"/>
      <c r="MQ9" s="79" t="n"/>
      <c r="MR9" s="79" t="n"/>
      <c r="MS9" s="79" t="n"/>
      <c r="MT9" s="79" t="n"/>
      <c r="MU9" s="79" t="n"/>
      <c r="MV9" s="79" t="n"/>
      <c r="MW9" s="79" t="n"/>
      <c r="MX9" s="79" t="n"/>
      <c r="MY9" s="79" t="n"/>
      <c r="MZ9" s="79" t="n"/>
      <c r="NA9" s="79" t="n"/>
      <c r="NB9" s="79" t="n"/>
      <c r="NC9" s="79" t="n"/>
      <c r="ND9" s="79" t="n"/>
      <c r="NE9" s="79" t="n"/>
      <c r="NF9" s="79" t="n"/>
      <c r="NG9" s="79" t="n"/>
      <c r="NH9" s="79" t="n"/>
      <c r="NI9" s="79" t="n"/>
      <c r="NJ9" s="79" t="n"/>
      <c r="NK9" s="79" t="n"/>
      <c r="NL9" s="79" t="n"/>
      <c r="NM9" s="79" t="n"/>
      <c r="NN9" s="79" t="n"/>
      <c r="NO9" s="79" t="n"/>
      <c r="NP9" s="79" t="n"/>
      <c r="NQ9" s="79" t="n"/>
      <c r="NR9" s="79" t="n"/>
      <c r="NS9" s="79" t="n"/>
      <c r="NT9" s="79" t="n"/>
      <c r="NU9" s="79" t="n"/>
      <c r="NX9" s="78" t="n">
        <v>3</v>
      </c>
      <c r="NY9" s="79" t="n"/>
      <c r="NZ9" s="79" t="n"/>
      <c r="OA9" s="79">
        <f>Input!D55*Input!F58*Input!M66</f>
        <v/>
      </c>
      <c r="OB9" s="79" t="n"/>
      <c r="OC9" s="79" t="n"/>
      <c r="OD9" s="79" t="n"/>
      <c r="OE9" s="79" t="n"/>
      <c r="OF9" s="79" t="n"/>
      <c r="OG9" s="79" t="n"/>
      <c r="OH9" s="79" t="n"/>
      <c r="OI9" s="79" t="n"/>
      <c r="OJ9" s="79" t="n"/>
      <c r="OK9" s="79" t="n"/>
      <c r="OL9" s="79" t="n"/>
      <c r="OM9" s="79" t="n"/>
      <c r="ON9" s="79" t="n"/>
      <c r="OO9" s="79" t="n"/>
      <c r="OP9" s="79" t="n"/>
      <c r="OQ9" s="79" t="n"/>
      <c r="OR9" s="79" t="n"/>
      <c r="OS9" s="79" t="n"/>
      <c r="OT9" s="79" t="n"/>
      <c r="OU9" s="79" t="n"/>
      <c r="OV9" s="79" t="n"/>
      <c r="OW9" s="79" t="n"/>
      <c r="OX9" s="79" t="n"/>
      <c r="OY9" s="79" t="n"/>
      <c r="OZ9" s="79" t="n"/>
      <c r="PA9" s="79" t="n"/>
      <c r="PB9" s="79" t="n"/>
      <c r="PC9" s="79" t="n"/>
      <c r="PD9" s="79" t="n"/>
      <c r="PE9" s="79" t="n"/>
      <c r="PF9" s="79" t="n"/>
      <c r="PG9" s="79" t="n"/>
      <c r="PH9" s="79" t="n"/>
      <c r="PI9" s="79" t="n"/>
      <c r="PJ9" s="79" t="n"/>
      <c r="PK9" s="79" t="n"/>
      <c r="PL9" s="79" t="n"/>
      <c r="PO9" s="78" t="n">
        <v>3</v>
      </c>
      <c r="PP9" s="79" t="n"/>
      <c r="PQ9" s="79" t="n"/>
      <c r="PR9" s="79">
        <f>Input!D55*Input!F58*Input!N66</f>
        <v/>
      </c>
      <c r="PS9" s="79" t="n"/>
      <c r="PT9" s="79" t="n"/>
      <c r="PU9" s="79" t="n"/>
      <c r="PV9" s="79" t="n"/>
      <c r="PW9" s="79" t="n"/>
      <c r="PX9" s="79" t="n"/>
      <c r="PY9" s="79" t="n"/>
      <c r="PZ9" s="79" t="n"/>
      <c r="QA9" s="79" t="n"/>
      <c r="QB9" s="79" t="n"/>
      <c r="QC9" s="79" t="n"/>
      <c r="QD9" s="79" t="n"/>
      <c r="QE9" s="79" t="n"/>
      <c r="QF9" s="79" t="n"/>
      <c r="QG9" s="79" t="n"/>
      <c r="QH9" s="79" t="n"/>
      <c r="QI9" s="79" t="n"/>
      <c r="QJ9" s="79" t="n"/>
      <c r="QK9" s="79" t="n"/>
      <c r="QL9" s="79" t="n"/>
      <c r="QM9" s="79" t="n"/>
      <c r="QN9" s="79" t="n"/>
      <c r="QO9" s="79" t="n"/>
      <c r="QP9" s="79" t="n"/>
      <c r="QQ9" s="79" t="n"/>
      <c r="QR9" s="79" t="n"/>
      <c r="QS9" s="79" t="n"/>
      <c r="QT9" s="79" t="n"/>
      <c r="QU9" s="79" t="n"/>
      <c r="QV9" s="79" t="n"/>
      <c r="QW9" s="79" t="n"/>
      <c r="QX9" s="79" t="n"/>
      <c r="QY9" s="79" t="n"/>
      <c r="QZ9" s="79" t="n"/>
      <c r="RA9" s="79" t="n"/>
      <c r="RB9" s="79" t="n"/>
      <c r="RC9" s="79" t="n"/>
      <c r="RF9" s="78" t="n">
        <v>3</v>
      </c>
      <c r="RG9" s="79" t="n"/>
      <c r="RH9" s="79" t="n"/>
      <c r="RI9" s="79">
        <f>Input!D55*Input!F58*Input!O66</f>
        <v/>
      </c>
      <c r="RJ9" s="79" t="n"/>
      <c r="RK9" s="79" t="n"/>
      <c r="RL9" s="79" t="n"/>
      <c r="RM9" s="79" t="n"/>
      <c r="RN9" s="79" t="n"/>
      <c r="RO9" s="79" t="n"/>
      <c r="RP9" s="79" t="n"/>
      <c r="RQ9" s="79" t="n"/>
      <c r="RR9" s="79" t="n"/>
      <c r="RS9" s="79" t="n"/>
      <c r="RT9" s="79" t="n"/>
      <c r="RU9" s="79" t="n"/>
      <c r="RV9" s="79" t="n"/>
      <c r="RW9" s="79" t="n"/>
      <c r="RX9" s="79" t="n"/>
      <c r="RY9" s="79" t="n"/>
      <c r="RZ9" s="79" t="n"/>
      <c r="SA9" s="79" t="n"/>
      <c r="SB9" s="79" t="n"/>
      <c r="SC9" s="79" t="n"/>
      <c r="SD9" s="79" t="n"/>
      <c r="SE9" s="79" t="n"/>
      <c r="SF9" s="79" t="n"/>
      <c r="SG9" s="79" t="n"/>
      <c r="SH9" s="79" t="n"/>
      <c r="SI9" s="79" t="n"/>
      <c r="SJ9" s="79" t="n"/>
      <c r="SK9" s="79" t="n"/>
      <c r="SL9" s="79" t="n"/>
      <c r="SM9" s="79" t="n"/>
      <c r="SN9" s="79" t="n"/>
      <c r="SO9" s="79" t="n"/>
      <c r="SP9" s="79" t="n"/>
      <c r="SQ9" s="79" t="n"/>
      <c r="SR9" s="79" t="n"/>
      <c r="SS9" s="79" t="n"/>
      <c r="ST9" s="79" t="n"/>
      <c r="SW9" s="78" t="n">
        <v>3</v>
      </c>
      <c r="SX9" s="79" t="n"/>
      <c r="SY9" s="79" t="n"/>
      <c r="SZ9" s="79">
        <f>Input!D55*Input!F58*Input!P66</f>
        <v/>
      </c>
      <c r="TA9" s="79" t="n"/>
      <c r="TB9" s="79" t="n"/>
      <c r="TC9" s="79" t="n"/>
      <c r="TD9" s="79" t="n"/>
      <c r="TE9" s="79" t="n"/>
      <c r="TF9" s="79" t="n"/>
      <c r="TG9" s="79" t="n"/>
      <c r="TH9" s="79" t="n"/>
      <c r="TI9" s="79" t="n"/>
      <c r="TJ9" s="79" t="n"/>
      <c r="TK9" s="79" t="n"/>
      <c r="TL9" s="79" t="n"/>
      <c r="TM9" s="79" t="n"/>
      <c r="TN9" s="79" t="n"/>
      <c r="TO9" s="79" t="n"/>
      <c r="TP9" s="79" t="n"/>
      <c r="TQ9" s="79" t="n"/>
      <c r="TR9" s="79" t="n"/>
      <c r="TS9" s="79" t="n"/>
      <c r="TT9" s="79" t="n"/>
      <c r="TU9" s="79" t="n"/>
      <c r="TV9" s="79" t="n"/>
      <c r="TW9" s="79" t="n"/>
      <c r="TX9" s="79" t="n"/>
      <c r="TY9" s="79" t="n"/>
      <c r="TZ9" s="79" t="n"/>
      <c r="UA9" s="79" t="n"/>
      <c r="UB9" s="79" t="n"/>
      <c r="UC9" s="79" t="n"/>
      <c r="UD9" s="79" t="n"/>
      <c r="UE9" s="79" t="n"/>
      <c r="UF9" s="79" t="n"/>
      <c r="UG9" s="79" t="n"/>
      <c r="UH9" s="79" t="n"/>
      <c r="UI9" s="79" t="n"/>
      <c r="UJ9" s="79" t="n"/>
      <c r="UK9" s="79" t="n"/>
      <c r="UN9" s="78" t="n">
        <v>3</v>
      </c>
      <c r="UO9" s="79" t="n"/>
      <c r="UP9" s="79" t="n"/>
      <c r="UQ9" s="79">
        <f>Input!D55*Input!F58*Input!Q66</f>
        <v/>
      </c>
      <c r="UR9" s="79" t="n"/>
      <c r="US9" s="79" t="n"/>
      <c r="UT9" s="79" t="n"/>
      <c r="UU9" s="79" t="n"/>
      <c r="UV9" s="79" t="n"/>
      <c r="UW9" s="79" t="n"/>
      <c r="UX9" s="79" t="n"/>
      <c r="UY9" s="79" t="n"/>
      <c r="UZ9" s="79" t="n"/>
      <c r="VA9" s="79" t="n"/>
      <c r="VB9" s="79" t="n"/>
      <c r="VC9" s="79" t="n"/>
      <c r="VD9" s="79" t="n"/>
      <c r="VE9" s="79" t="n"/>
      <c r="VF9" s="79" t="n"/>
      <c r="VG9" s="79" t="n"/>
      <c r="VH9" s="79" t="n"/>
      <c r="VI9" s="79" t="n"/>
      <c r="VJ9" s="79" t="n"/>
      <c r="VK9" s="79" t="n"/>
      <c r="VL9" s="79" t="n"/>
      <c r="VM9" s="79" t="n"/>
      <c r="VN9" s="79" t="n"/>
      <c r="VO9" s="79" t="n"/>
      <c r="VP9" s="79" t="n"/>
      <c r="VQ9" s="79" t="n"/>
      <c r="VR9" s="79" t="n"/>
      <c r="VS9" s="79" t="n"/>
      <c r="VT9" s="79" t="n"/>
      <c r="VU9" s="79" t="n"/>
      <c r="VV9" s="79" t="n"/>
      <c r="VW9" s="79" t="n"/>
      <c r="VX9" s="79" t="n"/>
      <c r="VY9" s="79" t="n"/>
      <c r="VZ9" s="79" t="n"/>
      <c r="WA9" s="79" t="n"/>
      <c r="WB9" s="79" t="n"/>
      <c r="WE9" s="78" t="n">
        <v>3</v>
      </c>
      <c r="WF9" s="79" t="n"/>
      <c r="WG9" s="79" t="n"/>
      <c r="WH9" s="79">
        <f>Input!D55*Input!F58*Input!R66</f>
        <v/>
      </c>
      <c r="WI9" s="79" t="n"/>
      <c r="WJ9" s="79" t="n"/>
      <c r="WK9" s="79" t="n"/>
      <c r="WL9" s="79" t="n"/>
      <c r="WM9" s="79" t="n"/>
      <c r="WN9" s="79" t="n"/>
      <c r="WO9" s="79" t="n"/>
      <c r="WP9" s="79" t="n"/>
      <c r="WQ9" s="79" t="n"/>
      <c r="WR9" s="79" t="n"/>
      <c r="WS9" s="79" t="n"/>
      <c r="WT9" s="79" t="n"/>
      <c r="WU9" s="79" t="n"/>
      <c r="WV9" s="79" t="n"/>
      <c r="WW9" s="79" t="n"/>
      <c r="WX9" s="79" t="n"/>
      <c r="WY9" s="79" t="n"/>
      <c r="WZ9" s="79" t="n"/>
      <c r="XA9" s="79" t="n"/>
      <c r="XB9" s="79" t="n"/>
      <c r="XC9" s="79" t="n"/>
      <c r="XD9" s="79" t="n"/>
      <c r="XE9" s="79" t="n"/>
      <c r="XF9" s="79" t="n"/>
      <c r="XG9" s="79" t="n"/>
      <c r="XH9" s="79" t="n"/>
      <c r="XI9" s="79" t="n"/>
      <c r="XJ9" s="79" t="n"/>
      <c r="XK9" s="79" t="n"/>
      <c r="XL9" s="79" t="n"/>
      <c r="XM9" s="79" t="n"/>
      <c r="XN9" s="79" t="n"/>
      <c r="XO9" s="79" t="n"/>
      <c r="XP9" s="79" t="n"/>
      <c r="XQ9" s="79" t="n"/>
      <c r="XR9" s="79" t="n"/>
      <c r="XS9" s="79" t="n"/>
      <c r="XV9" s="78" t="n">
        <v>3</v>
      </c>
      <c r="XW9" s="79" t="n"/>
      <c r="XX9" s="79" t="n"/>
      <c r="XY9" s="79">
        <f>Input!D55*Input!F58*Input!S66</f>
        <v/>
      </c>
      <c r="XZ9" s="79" t="n"/>
      <c r="YA9" s="79" t="n"/>
      <c r="YB9" s="79" t="n"/>
      <c r="YC9" s="79" t="n"/>
      <c r="YD9" s="79" t="n"/>
      <c r="YE9" s="79" t="n"/>
      <c r="YF9" s="79" t="n"/>
      <c r="YG9" s="79" t="n"/>
      <c r="YH9" s="79" t="n"/>
      <c r="YI9" s="79" t="n"/>
      <c r="YJ9" s="79" t="n"/>
      <c r="YK9" s="79" t="n"/>
      <c r="YL9" s="79" t="n"/>
      <c r="YM9" s="79" t="n"/>
      <c r="YN9" s="79" t="n"/>
      <c r="YO9" s="79" t="n"/>
      <c r="YP9" s="79" t="n"/>
      <c r="YQ9" s="79" t="n"/>
      <c r="YR9" s="79" t="n"/>
      <c r="YS9" s="79" t="n"/>
      <c r="YT9" s="79" t="n"/>
      <c r="YU9" s="79" t="n"/>
      <c r="YV9" s="79" t="n"/>
      <c r="YW9" s="79" t="n"/>
      <c r="YX9" s="79" t="n"/>
      <c r="YY9" s="79" t="n"/>
      <c r="YZ9" s="79" t="n"/>
      <c r="ZA9" s="79" t="n"/>
      <c r="ZB9" s="79" t="n"/>
      <c r="ZC9" s="79" t="n"/>
      <c r="ZD9" s="79" t="n"/>
      <c r="ZE9" s="79" t="n"/>
      <c r="ZF9" s="79" t="n"/>
      <c r="ZG9" s="79" t="n"/>
      <c r="ZH9" s="79" t="n"/>
      <c r="ZI9" s="79" t="n"/>
      <c r="ZJ9" s="79" t="n"/>
      <c r="ZM9" s="78" t="n">
        <v>3</v>
      </c>
      <c r="ZN9" s="79" t="n"/>
      <c r="ZO9" s="79" t="n"/>
      <c r="ZP9" s="79">
        <f>Input!D55*Input!F58*Input!T66</f>
        <v/>
      </c>
      <c r="ZQ9" s="79" t="n"/>
      <c r="ZR9" s="79" t="n"/>
      <c r="ZS9" s="79" t="n"/>
      <c r="ZT9" s="79" t="n"/>
      <c r="ZU9" s="79" t="n"/>
      <c r="ZV9" s="79" t="n"/>
      <c r="ZW9" s="79" t="n"/>
      <c r="ZX9" s="79" t="n"/>
      <c r="ZY9" s="79" t="n"/>
      <c r="ZZ9" s="79" t="n"/>
      <c r="AAA9" s="79" t="n"/>
      <c r="AAB9" s="79" t="n"/>
      <c r="AAC9" s="79" t="n"/>
      <c r="AAD9" s="79" t="n"/>
      <c r="AAE9" s="79" t="n"/>
      <c r="AAF9" s="79" t="n"/>
      <c r="AAG9" s="79" t="n"/>
      <c r="AAH9" s="79" t="n"/>
      <c r="AAI9" s="79" t="n"/>
      <c r="AAJ9" s="79" t="n"/>
      <c r="AAK9" s="79" t="n"/>
      <c r="AAL9" s="79" t="n"/>
      <c r="AAM9" s="79" t="n"/>
      <c r="AAN9" s="79" t="n"/>
      <c r="AAO9" s="79" t="n"/>
      <c r="AAP9" s="79" t="n"/>
      <c r="AAQ9" s="79" t="n"/>
      <c r="AAR9" s="79" t="n"/>
      <c r="AAS9" s="79" t="n"/>
      <c r="AAT9" s="79" t="n"/>
      <c r="AAU9" s="79" t="n"/>
      <c r="AAV9" s="79" t="n"/>
      <c r="AAW9" s="79" t="n"/>
      <c r="AAX9" s="79" t="n"/>
      <c r="AAY9" s="79" t="n"/>
      <c r="AAZ9" s="79" t="n"/>
      <c r="ABA9" s="79" t="n"/>
      <c r="ABD9" s="78" t="n">
        <v>3</v>
      </c>
      <c r="ABE9" s="79" t="n"/>
      <c r="ABF9" s="79" t="n"/>
      <c r="ABG9" s="79">
        <f>Input!D55*Input!F58*Input!U66</f>
        <v/>
      </c>
      <c r="ABH9" s="79" t="n"/>
      <c r="ABI9" s="79" t="n"/>
      <c r="ABJ9" s="79" t="n"/>
      <c r="ABK9" s="79" t="n"/>
      <c r="ABL9" s="79" t="n"/>
      <c r="ABM9" s="79" t="n"/>
      <c r="ABN9" s="79" t="n"/>
      <c r="ABO9" s="79" t="n"/>
      <c r="ABP9" s="79" t="n"/>
      <c r="ABQ9" s="79" t="n"/>
      <c r="ABR9" s="79" t="n"/>
      <c r="ABS9" s="79" t="n"/>
      <c r="ABT9" s="79" t="n"/>
      <c r="ABU9" s="79" t="n"/>
      <c r="ABV9" s="79" t="n"/>
      <c r="ABW9" s="79" t="n"/>
      <c r="ABX9" s="79" t="n"/>
      <c r="ABY9" s="79" t="n"/>
      <c r="ABZ9" s="79" t="n"/>
      <c r="ACA9" s="79" t="n"/>
      <c r="ACB9" s="79" t="n"/>
      <c r="ACC9" s="79" t="n"/>
      <c r="ACD9" s="79" t="n"/>
      <c r="ACE9" s="79" t="n"/>
      <c r="ACF9" s="79" t="n"/>
      <c r="ACG9" s="79" t="n"/>
      <c r="ACH9" s="79" t="n"/>
      <c r="ACI9" s="79" t="n"/>
      <c r="ACJ9" s="79" t="n"/>
      <c r="ACK9" s="79" t="n"/>
      <c r="ACL9" s="79" t="n"/>
      <c r="ACM9" s="79" t="n"/>
      <c r="ACN9" s="79" t="n"/>
      <c r="ACO9" s="79" t="n"/>
      <c r="ACP9" s="79" t="n"/>
      <c r="ACQ9" s="79" t="n"/>
      <c r="ACR9" s="79" t="n"/>
      <c r="ACU9" s="78" t="n">
        <v>3</v>
      </c>
      <c r="ACV9" s="79" t="n"/>
      <c r="ACW9" s="79" t="n"/>
      <c r="ACX9" s="79">
        <f>Input!D55*Input!F58*Input!V66</f>
        <v/>
      </c>
      <c r="ACY9" s="79" t="n"/>
      <c r="ACZ9" s="79" t="n"/>
      <c r="ADA9" s="79" t="n"/>
      <c r="ADB9" s="79" t="n"/>
      <c r="ADC9" s="79" t="n"/>
      <c r="ADD9" s="79" t="n"/>
      <c r="ADE9" s="79" t="n"/>
      <c r="ADF9" s="79" t="n"/>
      <c r="ADG9" s="79" t="n"/>
      <c r="ADH9" s="79" t="n"/>
      <c r="ADI9" s="79" t="n"/>
      <c r="ADJ9" s="79" t="n"/>
      <c r="ADK9" s="79" t="n"/>
      <c r="ADL9" s="79" t="n"/>
      <c r="ADM9" s="79" t="n"/>
      <c r="ADN9" s="79" t="n"/>
      <c r="ADO9" s="79" t="n"/>
      <c r="ADP9" s="79" t="n"/>
      <c r="ADQ9" s="79" t="n"/>
      <c r="ADR9" s="79" t="n"/>
      <c r="ADS9" s="79" t="n"/>
      <c r="ADT9" s="79" t="n"/>
      <c r="ADU9" s="79" t="n"/>
      <c r="ADV9" s="79" t="n"/>
      <c r="ADW9" s="79" t="n"/>
      <c r="ADX9" s="79" t="n"/>
      <c r="ADY9" s="79" t="n"/>
      <c r="ADZ9" s="79" t="n"/>
      <c r="AEA9" s="79" t="n"/>
      <c r="AEB9" s="79" t="n"/>
      <c r="AEC9" s="79" t="n"/>
      <c r="AED9" s="79" t="n"/>
      <c r="AEE9" s="79" t="n"/>
      <c r="AEF9" s="79" t="n"/>
      <c r="AEG9" s="79" t="n"/>
      <c r="AEH9" s="79" t="n"/>
      <c r="AEI9" s="79" t="n"/>
      <c r="AEL9" s="78" t="n">
        <v>3</v>
      </c>
      <c r="AEM9" s="79" t="n"/>
      <c r="AEN9" s="79" t="n"/>
      <c r="AEO9" s="79">
        <f>Input!D55*Input!F58*Input!W66</f>
        <v/>
      </c>
      <c r="AEP9" s="79" t="n"/>
      <c r="AEQ9" s="79" t="n"/>
      <c r="AER9" s="79" t="n"/>
      <c r="AES9" s="79" t="n"/>
      <c r="AET9" s="79" t="n"/>
      <c r="AEU9" s="79" t="n"/>
      <c r="AEV9" s="79" t="n"/>
      <c r="AEW9" s="79" t="n"/>
      <c r="AEX9" s="79" t="n"/>
      <c r="AEY9" s="79" t="n"/>
      <c r="AEZ9" s="79" t="n"/>
      <c r="AFA9" s="79" t="n"/>
      <c r="AFB9" s="79" t="n"/>
      <c r="AFC9" s="79" t="n"/>
      <c r="AFD9" s="79" t="n"/>
      <c r="AFE9" s="79" t="n"/>
      <c r="AFF9" s="79" t="n"/>
      <c r="AFG9" s="79" t="n"/>
      <c r="AFH9" s="79" t="n"/>
      <c r="AFI9" s="79" t="n"/>
      <c r="AFJ9" s="79" t="n"/>
      <c r="AFK9" s="79" t="n"/>
      <c r="AFL9" s="79" t="n"/>
      <c r="AFM9" s="79" t="n"/>
      <c r="AFN9" s="79" t="n"/>
      <c r="AFO9" s="79" t="n"/>
      <c r="AFP9" s="79" t="n"/>
      <c r="AFQ9" s="79" t="n"/>
      <c r="AFR9" s="79" t="n"/>
      <c r="AFS9" s="79" t="n"/>
      <c r="AFT9" s="79" t="n"/>
      <c r="AFU9" s="79" t="n"/>
      <c r="AFV9" s="79" t="n"/>
      <c r="AFW9" s="79" t="n"/>
      <c r="AFX9" s="79" t="n"/>
      <c r="AFY9" s="79" t="n"/>
      <c r="AFZ9" s="79" t="n"/>
    </row>
    <row r="10">
      <c r="A10" s="78" t="n">
        <v>4</v>
      </c>
      <c r="B10" s="79" t="n"/>
      <c r="C10" s="79" t="n"/>
      <c r="D10" s="79" t="n"/>
      <c r="E10" s="79">
        <f>Input!D55*Input!G58*Input!D66</f>
        <v/>
      </c>
      <c r="F10" s="79" t="n"/>
      <c r="G10" s="79" t="n"/>
      <c r="H10" s="79" t="n"/>
      <c r="I10" s="79" t="n"/>
      <c r="J10" s="79" t="n"/>
      <c r="K10" s="79" t="n"/>
      <c r="L10" s="79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79" t="n"/>
      <c r="V10" s="79" t="n"/>
      <c r="W10" s="79" t="n"/>
      <c r="X10" s="79" t="n"/>
      <c r="Y10" s="79" t="n"/>
      <c r="Z10" s="79" t="n"/>
      <c r="AA10" s="79" t="n"/>
      <c r="AB10" s="79" t="n"/>
      <c r="AC10" s="79" t="n"/>
      <c r="AD10" s="79" t="n"/>
      <c r="AE10" s="79" t="n"/>
      <c r="AF10" s="79" t="n"/>
      <c r="AG10" s="79" t="n"/>
      <c r="AH10" s="79" t="n"/>
      <c r="AI10" s="79" t="n"/>
      <c r="AJ10" s="79" t="n"/>
      <c r="AK10" s="79" t="n"/>
      <c r="AL10" s="79" t="n"/>
      <c r="AM10" s="79" t="n"/>
      <c r="AN10" s="79" t="n"/>
      <c r="AO10" s="79" t="n"/>
      <c r="AR10" s="78" t="n">
        <v>4</v>
      </c>
      <c r="AS10" s="79" t="n"/>
      <c r="AT10" s="79" t="n"/>
      <c r="AU10" s="79" t="n"/>
      <c r="AV10" s="79">
        <f>Input!D55*Input!G58*Input!E66</f>
        <v/>
      </c>
      <c r="AW10" s="79" t="n"/>
      <c r="AX10" s="79" t="n"/>
      <c r="AY10" s="79" t="n"/>
      <c r="AZ10" s="79" t="n"/>
      <c r="BA10" s="79" t="n"/>
      <c r="BB10" s="79" t="n"/>
      <c r="BC10" s="79" t="n"/>
      <c r="BD10" s="79" t="n"/>
      <c r="BE10" s="79" t="n"/>
      <c r="BF10" s="79" t="n"/>
      <c r="BG10" s="79" t="n"/>
      <c r="BH10" s="79" t="n"/>
      <c r="BI10" s="79" t="n"/>
      <c r="BJ10" s="79" t="n"/>
      <c r="BK10" s="79" t="n"/>
      <c r="BL10" s="79" t="n"/>
      <c r="BM10" s="79" t="n"/>
      <c r="BN10" s="79" t="n"/>
      <c r="BO10" s="79" t="n"/>
      <c r="BP10" s="79" t="n"/>
      <c r="BQ10" s="79" t="n"/>
      <c r="BR10" s="79" t="n"/>
      <c r="BS10" s="79" t="n"/>
      <c r="BT10" s="79" t="n"/>
      <c r="BU10" s="79" t="n"/>
      <c r="BV10" s="79" t="n"/>
      <c r="BW10" s="79" t="n"/>
      <c r="BX10" s="79" t="n"/>
      <c r="BY10" s="79" t="n"/>
      <c r="BZ10" s="79" t="n"/>
      <c r="CA10" s="79" t="n"/>
      <c r="CB10" s="79" t="n"/>
      <c r="CC10" s="79" t="n"/>
      <c r="CD10" s="79" t="n"/>
      <c r="CE10" s="79" t="n"/>
      <c r="CF10" s="79" t="n"/>
      <c r="CI10" s="78" t="n">
        <v>4</v>
      </c>
      <c r="CJ10" s="79" t="n"/>
      <c r="CK10" s="79" t="n"/>
      <c r="CL10" s="79" t="n"/>
      <c r="CM10" s="79">
        <f>Input!D55*Input!G58*Input!F66</f>
        <v/>
      </c>
      <c r="CN10" s="79" t="n"/>
      <c r="CO10" s="79" t="n"/>
      <c r="CP10" s="79" t="n"/>
      <c r="CQ10" s="79" t="n"/>
      <c r="CR10" s="79" t="n"/>
      <c r="CS10" s="79" t="n"/>
      <c r="CT10" s="79" t="n"/>
      <c r="CU10" s="79" t="n"/>
      <c r="CV10" s="79" t="n"/>
      <c r="CW10" s="79" t="n"/>
      <c r="CX10" s="79" t="n"/>
      <c r="CY10" s="79" t="n"/>
      <c r="CZ10" s="79" t="n"/>
      <c r="DA10" s="79" t="n"/>
      <c r="DB10" s="79" t="n"/>
      <c r="DC10" s="79" t="n"/>
      <c r="DD10" s="79" t="n"/>
      <c r="DE10" s="79" t="n"/>
      <c r="DF10" s="79" t="n"/>
      <c r="DG10" s="79" t="n"/>
      <c r="DH10" s="79" t="n"/>
      <c r="DI10" s="79" t="n"/>
      <c r="DJ10" s="79" t="n"/>
      <c r="DK10" s="79" t="n"/>
      <c r="DL10" s="79" t="n"/>
      <c r="DM10" s="79" t="n"/>
      <c r="DN10" s="79" t="n"/>
      <c r="DO10" s="79" t="n"/>
      <c r="DP10" s="79" t="n"/>
      <c r="DQ10" s="79" t="n"/>
      <c r="DR10" s="79" t="n"/>
      <c r="DS10" s="79" t="n"/>
      <c r="DT10" s="79" t="n"/>
      <c r="DU10" s="79" t="n"/>
      <c r="DV10" s="79" t="n"/>
      <c r="DW10" s="79" t="n"/>
      <c r="DZ10" s="78" t="n">
        <v>4</v>
      </c>
      <c r="EA10" s="79" t="n"/>
      <c r="EB10" s="79" t="n"/>
      <c r="EC10" s="79" t="n"/>
      <c r="ED10" s="79">
        <f>Input!D55*Input!G58*Input!G66</f>
        <v/>
      </c>
      <c r="EE10" s="79" t="n"/>
      <c r="EF10" s="79" t="n"/>
      <c r="EG10" s="79" t="n"/>
      <c r="EH10" s="79" t="n"/>
      <c r="EI10" s="79" t="n"/>
      <c r="EJ10" s="79" t="n"/>
      <c r="EK10" s="79" t="n"/>
      <c r="EL10" s="79" t="n"/>
      <c r="EM10" s="79" t="n"/>
      <c r="EN10" s="79" t="n"/>
      <c r="EO10" s="79" t="n"/>
      <c r="EP10" s="79" t="n"/>
      <c r="EQ10" s="79" t="n"/>
      <c r="ER10" s="79" t="n"/>
      <c r="ES10" s="79" t="n"/>
      <c r="ET10" s="79" t="n"/>
      <c r="EU10" s="79" t="n"/>
      <c r="EV10" s="79" t="n"/>
      <c r="EW10" s="79" t="n"/>
      <c r="EX10" s="79" t="n"/>
      <c r="EY10" s="79" t="n"/>
      <c r="EZ10" s="79" t="n"/>
      <c r="FA10" s="79" t="n"/>
      <c r="FB10" s="79" t="n"/>
      <c r="FC10" s="79" t="n"/>
      <c r="FD10" s="79" t="n"/>
      <c r="FE10" s="79" t="n"/>
      <c r="FF10" s="79" t="n"/>
      <c r="FG10" s="79" t="n"/>
      <c r="FH10" s="79" t="n"/>
      <c r="FI10" s="79" t="n"/>
      <c r="FJ10" s="79" t="n"/>
      <c r="FK10" s="79" t="n"/>
      <c r="FL10" s="79" t="n"/>
      <c r="FM10" s="79" t="n"/>
      <c r="FN10" s="79" t="n"/>
      <c r="FQ10" s="78" t="n">
        <v>4</v>
      </c>
      <c r="FR10" s="79" t="n"/>
      <c r="FS10" s="79" t="n"/>
      <c r="FT10" s="79" t="n"/>
      <c r="FU10" s="79">
        <f>Input!D55*Input!G58*Input!H66</f>
        <v/>
      </c>
      <c r="FV10" s="79" t="n"/>
      <c r="FW10" s="79" t="n"/>
      <c r="FX10" s="79" t="n"/>
      <c r="FY10" s="79" t="n"/>
      <c r="FZ10" s="79" t="n"/>
      <c r="GA10" s="79" t="n"/>
      <c r="GB10" s="79" t="n"/>
      <c r="GC10" s="79" t="n"/>
      <c r="GD10" s="79" t="n"/>
      <c r="GE10" s="79" t="n"/>
      <c r="GF10" s="79" t="n"/>
      <c r="GG10" s="79" t="n"/>
      <c r="GH10" s="79" t="n"/>
      <c r="GI10" s="79" t="n"/>
      <c r="GJ10" s="79" t="n"/>
      <c r="GK10" s="79" t="n"/>
      <c r="GL10" s="79" t="n"/>
      <c r="GM10" s="79" t="n"/>
      <c r="GN10" s="79" t="n"/>
      <c r="GO10" s="79" t="n"/>
      <c r="GP10" s="79" t="n"/>
      <c r="GQ10" s="79" t="n"/>
      <c r="GR10" s="79" t="n"/>
      <c r="GS10" s="79" t="n"/>
      <c r="GT10" s="79" t="n"/>
      <c r="GU10" s="79" t="n"/>
      <c r="GV10" s="79" t="n"/>
      <c r="GW10" s="79" t="n"/>
      <c r="GX10" s="79" t="n"/>
      <c r="GY10" s="79" t="n"/>
      <c r="GZ10" s="79" t="n"/>
      <c r="HA10" s="79" t="n"/>
      <c r="HB10" s="79" t="n"/>
      <c r="HC10" s="79" t="n"/>
      <c r="HD10" s="79" t="n"/>
      <c r="HE10" s="79" t="n"/>
      <c r="HH10" s="78" t="n">
        <v>4</v>
      </c>
      <c r="HI10" s="79" t="n"/>
      <c r="HJ10" s="79" t="n"/>
      <c r="HK10" s="79" t="n"/>
      <c r="HL10" s="79">
        <f>Input!D55*Input!G58*Input!I66</f>
        <v/>
      </c>
      <c r="HM10" s="79" t="n"/>
      <c r="HN10" s="79" t="n"/>
      <c r="HO10" s="79" t="n"/>
      <c r="HP10" s="79" t="n"/>
      <c r="HQ10" s="79" t="n"/>
      <c r="HR10" s="79" t="n"/>
      <c r="HS10" s="79" t="n"/>
      <c r="HT10" s="79" t="n"/>
      <c r="HU10" s="79" t="n"/>
      <c r="HV10" s="79" t="n"/>
      <c r="HW10" s="79" t="n"/>
      <c r="HX10" s="79" t="n"/>
      <c r="HY10" s="79" t="n"/>
      <c r="HZ10" s="79" t="n"/>
      <c r="IA10" s="79" t="n"/>
      <c r="IB10" s="79" t="n"/>
      <c r="IC10" s="79" t="n"/>
      <c r="ID10" s="79" t="n"/>
      <c r="IE10" s="79" t="n"/>
      <c r="IF10" s="79" t="n"/>
      <c r="IG10" s="79" t="n"/>
      <c r="IH10" s="79" t="n"/>
      <c r="II10" s="79" t="n"/>
      <c r="IJ10" s="79" t="n"/>
      <c r="IK10" s="79" t="n"/>
      <c r="IL10" s="79" t="n"/>
      <c r="IM10" s="79" t="n"/>
      <c r="IN10" s="79" t="n"/>
      <c r="IO10" s="79" t="n"/>
      <c r="IP10" s="79" t="n"/>
      <c r="IQ10" s="79" t="n"/>
      <c r="IR10" s="79" t="n"/>
      <c r="IS10" s="79" t="n"/>
      <c r="IT10" s="79" t="n"/>
      <c r="IU10" s="79" t="n"/>
      <c r="IV10" s="79" t="n"/>
      <c r="IY10" s="78" t="n">
        <v>4</v>
      </c>
      <c r="IZ10" s="79" t="n"/>
      <c r="JA10" s="79" t="n"/>
      <c r="JB10" s="79" t="n"/>
      <c r="JC10" s="79">
        <f>Input!D55*Input!G58*Input!J66</f>
        <v/>
      </c>
      <c r="JD10" s="79" t="n"/>
      <c r="JE10" s="79" t="n"/>
      <c r="JF10" s="79" t="n"/>
      <c r="JG10" s="79" t="n"/>
      <c r="JH10" s="79" t="n"/>
      <c r="JI10" s="79" t="n"/>
      <c r="JJ10" s="79" t="n"/>
      <c r="JK10" s="79" t="n"/>
      <c r="JL10" s="79" t="n"/>
      <c r="JM10" s="79" t="n"/>
      <c r="JN10" s="79" t="n"/>
      <c r="JO10" s="79" t="n"/>
      <c r="JP10" s="79" t="n"/>
      <c r="JQ10" s="79" t="n"/>
      <c r="JR10" s="79" t="n"/>
      <c r="JS10" s="79" t="n"/>
      <c r="JT10" s="79" t="n"/>
      <c r="JU10" s="79" t="n"/>
      <c r="JV10" s="79" t="n"/>
      <c r="JW10" s="79" t="n"/>
      <c r="JX10" s="79" t="n"/>
      <c r="JY10" s="79" t="n"/>
      <c r="JZ10" s="79" t="n"/>
      <c r="KA10" s="79" t="n"/>
      <c r="KB10" s="79" t="n"/>
      <c r="KC10" s="79" t="n"/>
      <c r="KD10" s="79" t="n"/>
      <c r="KE10" s="79" t="n"/>
      <c r="KF10" s="79" t="n"/>
      <c r="KG10" s="79" t="n"/>
      <c r="KH10" s="79" t="n"/>
      <c r="KI10" s="79" t="n"/>
      <c r="KJ10" s="79" t="n"/>
      <c r="KK10" s="79" t="n"/>
      <c r="KL10" s="79" t="n"/>
      <c r="KM10" s="79" t="n"/>
      <c r="KP10" s="78" t="n">
        <v>4</v>
      </c>
      <c r="KQ10" s="79" t="n"/>
      <c r="KR10" s="79" t="n"/>
      <c r="KS10" s="79" t="n"/>
      <c r="KT10" s="79">
        <f>Input!D55*Input!G58*Input!K66</f>
        <v/>
      </c>
      <c r="KU10" s="79" t="n"/>
      <c r="KV10" s="79" t="n"/>
      <c r="KW10" s="79" t="n"/>
      <c r="KX10" s="79" t="n"/>
      <c r="KY10" s="79" t="n"/>
      <c r="KZ10" s="79" t="n"/>
      <c r="LA10" s="79" t="n"/>
      <c r="LB10" s="79" t="n"/>
      <c r="LC10" s="79" t="n"/>
      <c r="LD10" s="79" t="n"/>
      <c r="LE10" s="79" t="n"/>
      <c r="LF10" s="79" t="n"/>
      <c r="LG10" s="79" t="n"/>
      <c r="LH10" s="79" t="n"/>
      <c r="LI10" s="79" t="n"/>
      <c r="LJ10" s="79" t="n"/>
      <c r="LK10" s="79" t="n"/>
      <c r="LL10" s="79" t="n"/>
      <c r="LM10" s="79" t="n"/>
      <c r="LN10" s="79" t="n"/>
      <c r="LO10" s="79" t="n"/>
      <c r="LP10" s="79" t="n"/>
      <c r="LQ10" s="79" t="n"/>
      <c r="LR10" s="79" t="n"/>
      <c r="LS10" s="79" t="n"/>
      <c r="LT10" s="79" t="n"/>
      <c r="LU10" s="79" t="n"/>
      <c r="LV10" s="79" t="n"/>
      <c r="LW10" s="79" t="n"/>
      <c r="LX10" s="79" t="n"/>
      <c r="LY10" s="79" t="n"/>
      <c r="LZ10" s="79" t="n"/>
      <c r="MA10" s="79" t="n"/>
      <c r="MB10" s="79" t="n"/>
      <c r="MC10" s="79" t="n"/>
      <c r="MD10" s="79" t="n"/>
      <c r="MG10" s="78" t="n">
        <v>4</v>
      </c>
      <c r="MH10" s="79" t="n"/>
      <c r="MI10" s="79" t="n"/>
      <c r="MJ10" s="79" t="n"/>
      <c r="MK10" s="79">
        <f>Input!D55*Input!G58*Input!L66</f>
        <v/>
      </c>
      <c r="ML10" s="79" t="n"/>
      <c r="MM10" s="79" t="n"/>
      <c r="MN10" s="79" t="n"/>
      <c r="MO10" s="79" t="n"/>
      <c r="MP10" s="79" t="n"/>
      <c r="MQ10" s="79" t="n"/>
      <c r="MR10" s="79" t="n"/>
      <c r="MS10" s="79" t="n"/>
      <c r="MT10" s="79" t="n"/>
      <c r="MU10" s="79" t="n"/>
      <c r="MV10" s="79" t="n"/>
      <c r="MW10" s="79" t="n"/>
      <c r="MX10" s="79" t="n"/>
      <c r="MY10" s="79" t="n"/>
      <c r="MZ10" s="79" t="n"/>
      <c r="NA10" s="79" t="n"/>
      <c r="NB10" s="79" t="n"/>
      <c r="NC10" s="79" t="n"/>
      <c r="ND10" s="79" t="n"/>
      <c r="NE10" s="79" t="n"/>
      <c r="NF10" s="79" t="n"/>
      <c r="NG10" s="79" t="n"/>
      <c r="NH10" s="79" t="n"/>
      <c r="NI10" s="79" t="n"/>
      <c r="NJ10" s="79" t="n"/>
      <c r="NK10" s="79" t="n"/>
      <c r="NL10" s="79" t="n"/>
      <c r="NM10" s="79" t="n"/>
      <c r="NN10" s="79" t="n"/>
      <c r="NO10" s="79" t="n"/>
      <c r="NP10" s="79" t="n"/>
      <c r="NQ10" s="79" t="n"/>
      <c r="NR10" s="79" t="n"/>
      <c r="NS10" s="79" t="n"/>
      <c r="NT10" s="79" t="n"/>
      <c r="NU10" s="79" t="n"/>
      <c r="NX10" s="78" t="n">
        <v>4</v>
      </c>
      <c r="NY10" s="79" t="n"/>
      <c r="NZ10" s="79" t="n"/>
      <c r="OA10" s="79" t="n"/>
      <c r="OB10" s="79">
        <f>Input!D55*Input!G58*Input!M66</f>
        <v/>
      </c>
      <c r="OC10" s="79" t="n"/>
      <c r="OD10" s="79" t="n"/>
      <c r="OE10" s="79" t="n"/>
      <c r="OF10" s="79" t="n"/>
      <c r="OG10" s="79" t="n"/>
      <c r="OH10" s="79" t="n"/>
      <c r="OI10" s="79" t="n"/>
      <c r="OJ10" s="79" t="n"/>
      <c r="OK10" s="79" t="n"/>
      <c r="OL10" s="79" t="n"/>
      <c r="OM10" s="79" t="n"/>
      <c r="ON10" s="79" t="n"/>
      <c r="OO10" s="79" t="n"/>
      <c r="OP10" s="79" t="n"/>
      <c r="OQ10" s="79" t="n"/>
      <c r="OR10" s="79" t="n"/>
      <c r="OS10" s="79" t="n"/>
      <c r="OT10" s="79" t="n"/>
      <c r="OU10" s="79" t="n"/>
      <c r="OV10" s="79" t="n"/>
      <c r="OW10" s="79" t="n"/>
      <c r="OX10" s="79" t="n"/>
      <c r="OY10" s="79" t="n"/>
      <c r="OZ10" s="79" t="n"/>
      <c r="PA10" s="79" t="n"/>
      <c r="PB10" s="79" t="n"/>
      <c r="PC10" s="79" t="n"/>
      <c r="PD10" s="79" t="n"/>
      <c r="PE10" s="79" t="n"/>
      <c r="PF10" s="79" t="n"/>
      <c r="PG10" s="79" t="n"/>
      <c r="PH10" s="79" t="n"/>
      <c r="PI10" s="79" t="n"/>
      <c r="PJ10" s="79" t="n"/>
      <c r="PK10" s="79" t="n"/>
      <c r="PL10" s="79" t="n"/>
      <c r="PO10" s="78" t="n">
        <v>4</v>
      </c>
      <c r="PP10" s="79" t="n"/>
      <c r="PQ10" s="79" t="n"/>
      <c r="PR10" s="79" t="n"/>
      <c r="PS10" s="79">
        <f>Input!D55*Input!G58*Input!N66</f>
        <v/>
      </c>
      <c r="PT10" s="79" t="n"/>
      <c r="PU10" s="79" t="n"/>
      <c r="PV10" s="79" t="n"/>
      <c r="PW10" s="79" t="n"/>
      <c r="PX10" s="79" t="n"/>
      <c r="PY10" s="79" t="n"/>
      <c r="PZ10" s="79" t="n"/>
      <c r="QA10" s="79" t="n"/>
      <c r="QB10" s="79" t="n"/>
      <c r="QC10" s="79" t="n"/>
      <c r="QD10" s="79" t="n"/>
      <c r="QE10" s="79" t="n"/>
      <c r="QF10" s="79" t="n"/>
      <c r="QG10" s="79" t="n"/>
      <c r="QH10" s="79" t="n"/>
      <c r="QI10" s="79" t="n"/>
      <c r="QJ10" s="79" t="n"/>
      <c r="QK10" s="79" t="n"/>
      <c r="QL10" s="79" t="n"/>
      <c r="QM10" s="79" t="n"/>
      <c r="QN10" s="79" t="n"/>
      <c r="QO10" s="79" t="n"/>
      <c r="QP10" s="79" t="n"/>
      <c r="QQ10" s="79" t="n"/>
      <c r="QR10" s="79" t="n"/>
      <c r="QS10" s="79" t="n"/>
      <c r="QT10" s="79" t="n"/>
      <c r="QU10" s="79" t="n"/>
      <c r="QV10" s="79" t="n"/>
      <c r="QW10" s="79" t="n"/>
      <c r="QX10" s="79" t="n"/>
      <c r="QY10" s="79" t="n"/>
      <c r="QZ10" s="79" t="n"/>
      <c r="RA10" s="79" t="n"/>
      <c r="RB10" s="79" t="n"/>
      <c r="RC10" s="79" t="n"/>
      <c r="RF10" s="78" t="n">
        <v>4</v>
      </c>
      <c r="RG10" s="79" t="n"/>
      <c r="RH10" s="79" t="n"/>
      <c r="RI10" s="79" t="n"/>
      <c r="RJ10" s="79">
        <f>Input!D55*Input!G58*Input!O66</f>
        <v/>
      </c>
      <c r="RK10" s="79" t="n"/>
      <c r="RL10" s="79" t="n"/>
      <c r="RM10" s="79" t="n"/>
      <c r="RN10" s="79" t="n"/>
      <c r="RO10" s="79" t="n"/>
      <c r="RP10" s="79" t="n"/>
      <c r="RQ10" s="79" t="n"/>
      <c r="RR10" s="79" t="n"/>
      <c r="RS10" s="79" t="n"/>
      <c r="RT10" s="79" t="n"/>
      <c r="RU10" s="79" t="n"/>
      <c r="RV10" s="79" t="n"/>
      <c r="RW10" s="79" t="n"/>
      <c r="RX10" s="79" t="n"/>
      <c r="RY10" s="79" t="n"/>
      <c r="RZ10" s="79" t="n"/>
      <c r="SA10" s="79" t="n"/>
      <c r="SB10" s="79" t="n"/>
      <c r="SC10" s="79" t="n"/>
      <c r="SD10" s="79" t="n"/>
      <c r="SE10" s="79" t="n"/>
      <c r="SF10" s="79" t="n"/>
      <c r="SG10" s="79" t="n"/>
      <c r="SH10" s="79" t="n"/>
      <c r="SI10" s="79" t="n"/>
      <c r="SJ10" s="79" t="n"/>
      <c r="SK10" s="79" t="n"/>
      <c r="SL10" s="79" t="n"/>
      <c r="SM10" s="79" t="n"/>
      <c r="SN10" s="79" t="n"/>
      <c r="SO10" s="79" t="n"/>
      <c r="SP10" s="79" t="n"/>
      <c r="SQ10" s="79" t="n"/>
      <c r="SR10" s="79" t="n"/>
      <c r="SS10" s="79" t="n"/>
      <c r="ST10" s="79" t="n"/>
      <c r="SW10" s="78" t="n">
        <v>4</v>
      </c>
      <c r="SX10" s="79" t="n"/>
      <c r="SY10" s="79" t="n"/>
      <c r="SZ10" s="79" t="n"/>
      <c r="TA10" s="79">
        <f>Input!D55*Input!G58*Input!P66</f>
        <v/>
      </c>
      <c r="TB10" s="79" t="n"/>
      <c r="TC10" s="79" t="n"/>
      <c r="TD10" s="79" t="n"/>
      <c r="TE10" s="79" t="n"/>
      <c r="TF10" s="79" t="n"/>
      <c r="TG10" s="79" t="n"/>
      <c r="TH10" s="79" t="n"/>
      <c r="TI10" s="79" t="n"/>
      <c r="TJ10" s="79" t="n"/>
      <c r="TK10" s="79" t="n"/>
      <c r="TL10" s="79" t="n"/>
      <c r="TM10" s="79" t="n"/>
      <c r="TN10" s="79" t="n"/>
      <c r="TO10" s="79" t="n"/>
      <c r="TP10" s="79" t="n"/>
      <c r="TQ10" s="79" t="n"/>
      <c r="TR10" s="79" t="n"/>
      <c r="TS10" s="79" t="n"/>
      <c r="TT10" s="79" t="n"/>
      <c r="TU10" s="79" t="n"/>
      <c r="TV10" s="79" t="n"/>
      <c r="TW10" s="79" t="n"/>
      <c r="TX10" s="79" t="n"/>
      <c r="TY10" s="79" t="n"/>
      <c r="TZ10" s="79" t="n"/>
      <c r="UA10" s="79" t="n"/>
      <c r="UB10" s="79" t="n"/>
      <c r="UC10" s="79" t="n"/>
      <c r="UD10" s="79" t="n"/>
      <c r="UE10" s="79" t="n"/>
      <c r="UF10" s="79" t="n"/>
      <c r="UG10" s="79" t="n"/>
      <c r="UH10" s="79" t="n"/>
      <c r="UI10" s="79" t="n"/>
      <c r="UJ10" s="79" t="n"/>
      <c r="UK10" s="79" t="n"/>
      <c r="UN10" s="78" t="n">
        <v>4</v>
      </c>
      <c r="UO10" s="79" t="n"/>
      <c r="UP10" s="79" t="n"/>
      <c r="UQ10" s="79" t="n"/>
      <c r="UR10" s="79">
        <f>Input!D55*Input!G58*Input!Q66</f>
        <v/>
      </c>
      <c r="US10" s="79" t="n"/>
      <c r="UT10" s="79" t="n"/>
      <c r="UU10" s="79" t="n"/>
      <c r="UV10" s="79" t="n"/>
      <c r="UW10" s="79" t="n"/>
      <c r="UX10" s="79" t="n"/>
      <c r="UY10" s="79" t="n"/>
      <c r="UZ10" s="79" t="n"/>
      <c r="VA10" s="79" t="n"/>
      <c r="VB10" s="79" t="n"/>
      <c r="VC10" s="79" t="n"/>
      <c r="VD10" s="79" t="n"/>
      <c r="VE10" s="79" t="n"/>
      <c r="VF10" s="79" t="n"/>
      <c r="VG10" s="79" t="n"/>
      <c r="VH10" s="79" t="n"/>
      <c r="VI10" s="79" t="n"/>
      <c r="VJ10" s="79" t="n"/>
      <c r="VK10" s="79" t="n"/>
      <c r="VL10" s="79" t="n"/>
      <c r="VM10" s="79" t="n"/>
      <c r="VN10" s="79" t="n"/>
      <c r="VO10" s="79" t="n"/>
      <c r="VP10" s="79" t="n"/>
      <c r="VQ10" s="79" t="n"/>
      <c r="VR10" s="79" t="n"/>
      <c r="VS10" s="79" t="n"/>
      <c r="VT10" s="79" t="n"/>
      <c r="VU10" s="79" t="n"/>
      <c r="VV10" s="79" t="n"/>
      <c r="VW10" s="79" t="n"/>
      <c r="VX10" s="79" t="n"/>
      <c r="VY10" s="79" t="n"/>
      <c r="VZ10" s="79" t="n"/>
      <c r="WA10" s="79" t="n"/>
      <c r="WB10" s="79" t="n"/>
      <c r="WE10" s="78" t="n">
        <v>4</v>
      </c>
      <c r="WF10" s="79" t="n"/>
      <c r="WG10" s="79" t="n"/>
      <c r="WH10" s="79" t="n"/>
      <c r="WI10" s="79">
        <f>Input!D55*Input!G58*Input!R66</f>
        <v/>
      </c>
      <c r="WJ10" s="79" t="n"/>
      <c r="WK10" s="79" t="n"/>
      <c r="WL10" s="79" t="n"/>
      <c r="WM10" s="79" t="n"/>
      <c r="WN10" s="79" t="n"/>
      <c r="WO10" s="79" t="n"/>
      <c r="WP10" s="79" t="n"/>
      <c r="WQ10" s="79" t="n"/>
      <c r="WR10" s="79" t="n"/>
      <c r="WS10" s="79" t="n"/>
      <c r="WT10" s="79" t="n"/>
      <c r="WU10" s="79" t="n"/>
      <c r="WV10" s="79" t="n"/>
      <c r="WW10" s="79" t="n"/>
      <c r="WX10" s="79" t="n"/>
      <c r="WY10" s="79" t="n"/>
      <c r="WZ10" s="79" t="n"/>
      <c r="XA10" s="79" t="n"/>
      <c r="XB10" s="79" t="n"/>
      <c r="XC10" s="79" t="n"/>
      <c r="XD10" s="79" t="n"/>
      <c r="XE10" s="79" t="n"/>
      <c r="XF10" s="79" t="n"/>
      <c r="XG10" s="79" t="n"/>
      <c r="XH10" s="79" t="n"/>
      <c r="XI10" s="79" t="n"/>
      <c r="XJ10" s="79" t="n"/>
      <c r="XK10" s="79" t="n"/>
      <c r="XL10" s="79" t="n"/>
      <c r="XM10" s="79" t="n"/>
      <c r="XN10" s="79" t="n"/>
      <c r="XO10" s="79" t="n"/>
      <c r="XP10" s="79" t="n"/>
      <c r="XQ10" s="79" t="n"/>
      <c r="XR10" s="79" t="n"/>
      <c r="XS10" s="79" t="n"/>
      <c r="XV10" s="78" t="n">
        <v>4</v>
      </c>
      <c r="XW10" s="79" t="n"/>
      <c r="XX10" s="79" t="n"/>
      <c r="XY10" s="79" t="n"/>
      <c r="XZ10" s="79">
        <f>Input!D55*Input!G58*Input!S66</f>
        <v/>
      </c>
      <c r="YA10" s="79" t="n"/>
      <c r="YB10" s="79" t="n"/>
      <c r="YC10" s="79" t="n"/>
      <c r="YD10" s="79" t="n"/>
      <c r="YE10" s="79" t="n"/>
      <c r="YF10" s="79" t="n"/>
      <c r="YG10" s="79" t="n"/>
      <c r="YH10" s="79" t="n"/>
      <c r="YI10" s="79" t="n"/>
      <c r="YJ10" s="79" t="n"/>
      <c r="YK10" s="79" t="n"/>
      <c r="YL10" s="79" t="n"/>
      <c r="YM10" s="79" t="n"/>
      <c r="YN10" s="79" t="n"/>
      <c r="YO10" s="79" t="n"/>
      <c r="YP10" s="79" t="n"/>
      <c r="YQ10" s="79" t="n"/>
      <c r="YR10" s="79" t="n"/>
      <c r="YS10" s="79" t="n"/>
      <c r="YT10" s="79" t="n"/>
      <c r="YU10" s="79" t="n"/>
      <c r="YV10" s="79" t="n"/>
      <c r="YW10" s="79" t="n"/>
      <c r="YX10" s="79" t="n"/>
      <c r="YY10" s="79" t="n"/>
      <c r="YZ10" s="79" t="n"/>
      <c r="ZA10" s="79" t="n"/>
      <c r="ZB10" s="79" t="n"/>
      <c r="ZC10" s="79" t="n"/>
      <c r="ZD10" s="79" t="n"/>
      <c r="ZE10" s="79" t="n"/>
      <c r="ZF10" s="79" t="n"/>
      <c r="ZG10" s="79" t="n"/>
      <c r="ZH10" s="79" t="n"/>
      <c r="ZI10" s="79" t="n"/>
      <c r="ZJ10" s="79" t="n"/>
      <c r="ZM10" s="78" t="n">
        <v>4</v>
      </c>
      <c r="ZN10" s="79" t="n"/>
      <c r="ZO10" s="79" t="n"/>
      <c r="ZP10" s="79" t="n"/>
      <c r="ZQ10" s="79">
        <f>Input!D55*Input!G58*Input!T66</f>
        <v/>
      </c>
      <c r="ZR10" s="79" t="n"/>
      <c r="ZS10" s="79" t="n"/>
      <c r="ZT10" s="79" t="n"/>
      <c r="ZU10" s="79" t="n"/>
      <c r="ZV10" s="79" t="n"/>
      <c r="ZW10" s="79" t="n"/>
      <c r="ZX10" s="79" t="n"/>
      <c r="ZY10" s="79" t="n"/>
      <c r="ZZ10" s="79" t="n"/>
      <c r="AAA10" s="79" t="n"/>
      <c r="AAB10" s="79" t="n"/>
      <c r="AAC10" s="79" t="n"/>
      <c r="AAD10" s="79" t="n"/>
      <c r="AAE10" s="79" t="n"/>
      <c r="AAF10" s="79" t="n"/>
      <c r="AAG10" s="79" t="n"/>
      <c r="AAH10" s="79" t="n"/>
      <c r="AAI10" s="79" t="n"/>
      <c r="AAJ10" s="79" t="n"/>
      <c r="AAK10" s="79" t="n"/>
      <c r="AAL10" s="79" t="n"/>
      <c r="AAM10" s="79" t="n"/>
      <c r="AAN10" s="79" t="n"/>
      <c r="AAO10" s="79" t="n"/>
      <c r="AAP10" s="79" t="n"/>
      <c r="AAQ10" s="79" t="n"/>
      <c r="AAR10" s="79" t="n"/>
      <c r="AAS10" s="79" t="n"/>
      <c r="AAT10" s="79" t="n"/>
      <c r="AAU10" s="79" t="n"/>
      <c r="AAV10" s="79" t="n"/>
      <c r="AAW10" s="79" t="n"/>
      <c r="AAX10" s="79" t="n"/>
      <c r="AAY10" s="79" t="n"/>
      <c r="AAZ10" s="79" t="n"/>
      <c r="ABA10" s="79" t="n"/>
      <c r="ABD10" s="78" t="n">
        <v>4</v>
      </c>
      <c r="ABE10" s="79" t="n"/>
      <c r="ABF10" s="79" t="n"/>
      <c r="ABG10" s="79" t="n"/>
      <c r="ABH10" s="79">
        <f>Input!D55*Input!G58*Input!U66</f>
        <v/>
      </c>
      <c r="ABI10" s="79" t="n"/>
      <c r="ABJ10" s="79" t="n"/>
      <c r="ABK10" s="79" t="n"/>
      <c r="ABL10" s="79" t="n"/>
      <c r="ABM10" s="79" t="n"/>
      <c r="ABN10" s="79" t="n"/>
      <c r="ABO10" s="79" t="n"/>
      <c r="ABP10" s="79" t="n"/>
      <c r="ABQ10" s="79" t="n"/>
      <c r="ABR10" s="79" t="n"/>
      <c r="ABS10" s="79" t="n"/>
      <c r="ABT10" s="79" t="n"/>
      <c r="ABU10" s="79" t="n"/>
      <c r="ABV10" s="79" t="n"/>
      <c r="ABW10" s="79" t="n"/>
      <c r="ABX10" s="79" t="n"/>
      <c r="ABY10" s="79" t="n"/>
      <c r="ABZ10" s="79" t="n"/>
      <c r="ACA10" s="79" t="n"/>
      <c r="ACB10" s="79" t="n"/>
      <c r="ACC10" s="79" t="n"/>
      <c r="ACD10" s="79" t="n"/>
      <c r="ACE10" s="79" t="n"/>
      <c r="ACF10" s="79" t="n"/>
      <c r="ACG10" s="79" t="n"/>
      <c r="ACH10" s="79" t="n"/>
      <c r="ACI10" s="79" t="n"/>
      <c r="ACJ10" s="79" t="n"/>
      <c r="ACK10" s="79" t="n"/>
      <c r="ACL10" s="79" t="n"/>
      <c r="ACM10" s="79" t="n"/>
      <c r="ACN10" s="79" t="n"/>
      <c r="ACO10" s="79" t="n"/>
      <c r="ACP10" s="79" t="n"/>
      <c r="ACQ10" s="79" t="n"/>
      <c r="ACR10" s="79" t="n"/>
      <c r="ACU10" s="78" t="n">
        <v>4</v>
      </c>
      <c r="ACV10" s="79" t="n"/>
      <c r="ACW10" s="79" t="n"/>
      <c r="ACX10" s="79" t="n"/>
      <c r="ACY10" s="79">
        <f>Input!D55*Input!G58*Input!V66</f>
        <v/>
      </c>
      <c r="ACZ10" s="79" t="n"/>
      <c r="ADA10" s="79" t="n"/>
      <c r="ADB10" s="79" t="n"/>
      <c r="ADC10" s="79" t="n"/>
      <c r="ADD10" s="79" t="n"/>
      <c r="ADE10" s="79" t="n"/>
      <c r="ADF10" s="79" t="n"/>
      <c r="ADG10" s="79" t="n"/>
      <c r="ADH10" s="79" t="n"/>
      <c r="ADI10" s="79" t="n"/>
      <c r="ADJ10" s="79" t="n"/>
      <c r="ADK10" s="79" t="n"/>
      <c r="ADL10" s="79" t="n"/>
      <c r="ADM10" s="79" t="n"/>
      <c r="ADN10" s="79" t="n"/>
      <c r="ADO10" s="79" t="n"/>
      <c r="ADP10" s="79" t="n"/>
      <c r="ADQ10" s="79" t="n"/>
      <c r="ADR10" s="79" t="n"/>
      <c r="ADS10" s="79" t="n"/>
      <c r="ADT10" s="79" t="n"/>
      <c r="ADU10" s="79" t="n"/>
      <c r="ADV10" s="79" t="n"/>
      <c r="ADW10" s="79" t="n"/>
      <c r="ADX10" s="79" t="n"/>
      <c r="ADY10" s="79" t="n"/>
      <c r="ADZ10" s="79" t="n"/>
      <c r="AEA10" s="79" t="n"/>
      <c r="AEB10" s="79" t="n"/>
      <c r="AEC10" s="79" t="n"/>
      <c r="AED10" s="79" t="n"/>
      <c r="AEE10" s="79" t="n"/>
      <c r="AEF10" s="79" t="n"/>
      <c r="AEG10" s="79" t="n"/>
      <c r="AEH10" s="79" t="n"/>
      <c r="AEI10" s="79" t="n"/>
      <c r="AEL10" s="78" t="n">
        <v>4</v>
      </c>
      <c r="AEM10" s="79" t="n"/>
      <c r="AEN10" s="79" t="n"/>
      <c r="AEO10" s="79" t="n"/>
      <c r="AEP10" s="79">
        <f>Input!D55*Input!G58*Input!W66</f>
        <v/>
      </c>
      <c r="AEQ10" s="79" t="n"/>
      <c r="AER10" s="79" t="n"/>
      <c r="AES10" s="79" t="n"/>
      <c r="AET10" s="79" t="n"/>
      <c r="AEU10" s="79" t="n"/>
      <c r="AEV10" s="79" t="n"/>
      <c r="AEW10" s="79" t="n"/>
      <c r="AEX10" s="79" t="n"/>
      <c r="AEY10" s="79" t="n"/>
      <c r="AEZ10" s="79" t="n"/>
      <c r="AFA10" s="79" t="n"/>
      <c r="AFB10" s="79" t="n"/>
      <c r="AFC10" s="79" t="n"/>
      <c r="AFD10" s="79" t="n"/>
      <c r="AFE10" s="79" t="n"/>
      <c r="AFF10" s="79" t="n"/>
      <c r="AFG10" s="79" t="n"/>
      <c r="AFH10" s="79" t="n"/>
      <c r="AFI10" s="79" t="n"/>
      <c r="AFJ10" s="79" t="n"/>
      <c r="AFK10" s="79" t="n"/>
      <c r="AFL10" s="79" t="n"/>
      <c r="AFM10" s="79" t="n"/>
      <c r="AFN10" s="79" t="n"/>
      <c r="AFO10" s="79" t="n"/>
      <c r="AFP10" s="79" t="n"/>
      <c r="AFQ10" s="79" t="n"/>
      <c r="AFR10" s="79" t="n"/>
      <c r="AFS10" s="79" t="n"/>
      <c r="AFT10" s="79" t="n"/>
      <c r="AFU10" s="79" t="n"/>
      <c r="AFV10" s="79" t="n"/>
      <c r="AFW10" s="79" t="n"/>
      <c r="AFX10" s="79" t="n"/>
      <c r="AFY10" s="79" t="n"/>
      <c r="AFZ10" s="79" t="n"/>
    </row>
    <row r="11">
      <c r="A11" s="78" t="n">
        <v>5</v>
      </c>
      <c r="B11" s="79" t="n"/>
      <c r="C11" s="79" t="n"/>
      <c r="D11" s="79" t="n"/>
      <c r="E11" s="79" t="n"/>
      <c r="F11" s="79">
        <f>Input!E55*Input!D58*Input!D66</f>
        <v/>
      </c>
      <c r="G11" s="79" t="n"/>
      <c r="H11" s="79" t="n"/>
      <c r="I11" s="79" t="n"/>
      <c r="J11" s="79" t="n"/>
      <c r="K11" s="79" t="n"/>
      <c r="L11" s="79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79" t="n"/>
      <c r="V11" s="79" t="n"/>
      <c r="W11" s="79" t="n"/>
      <c r="X11" s="79" t="n"/>
      <c r="Y11" s="79" t="n"/>
      <c r="Z11" s="79" t="n"/>
      <c r="AA11" s="79" t="n"/>
      <c r="AB11" s="79" t="n"/>
      <c r="AC11" s="79" t="n"/>
      <c r="AD11" s="79" t="n"/>
      <c r="AE11" s="79" t="n"/>
      <c r="AF11" s="79" t="n"/>
      <c r="AG11" s="79" t="n"/>
      <c r="AH11" s="79" t="n"/>
      <c r="AI11" s="79" t="n"/>
      <c r="AJ11" s="79" t="n"/>
      <c r="AK11" s="79" t="n"/>
      <c r="AL11" s="79" t="n"/>
      <c r="AM11" s="79" t="n"/>
      <c r="AN11" s="79" t="n"/>
      <c r="AO11" s="79" t="n"/>
      <c r="AR11" s="78" t="n">
        <v>5</v>
      </c>
      <c r="AS11" s="79" t="n"/>
      <c r="AT11" s="79" t="n"/>
      <c r="AU11" s="79" t="n"/>
      <c r="AV11" s="79" t="n"/>
      <c r="AW11" s="79">
        <f>Input!E55*Input!D58*Input!E66</f>
        <v/>
      </c>
      <c r="AX11" s="79" t="n"/>
      <c r="AY11" s="79" t="n"/>
      <c r="AZ11" s="79" t="n"/>
      <c r="BA11" s="79" t="n"/>
      <c r="BB11" s="79" t="n"/>
      <c r="BC11" s="79" t="n"/>
      <c r="BD11" s="79" t="n"/>
      <c r="BE11" s="79" t="n"/>
      <c r="BF11" s="79" t="n"/>
      <c r="BG11" s="79" t="n"/>
      <c r="BH11" s="79" t="n"/>
      <c r="BI11" s="79" t="n"/>
      <c r="BJ11" s="79" t="n"/>
      <c r="BK11" s="79" t="n"/>
      <c r="BL11" s="79" t="n"/>
      <c r="BM11" s="79" t="n"/>
      <c r="BN11" s="79" t="n"/>
      <c r="BO11" s="79" t="n"/>
      <c r="BP11" s="79" t="n"/>
      <c r="BQ11" s="79" t="n"/>
      <c r="BR11" s="79" t="n"/>
      <c r="BS11" s="79" t="n"/>
      <c r="BT11" s="79" t="n"/>
      <c r="BU11" s="79" t="n"/>
      <c r="BV11" s="79" t="n"/>
      <c r="BW11" s="79" t="n"/>
      <c r="BX11" s="79" t="n"/>
      <c r="BY11" s="79" t="n"/>
      <c r="BZ11" s="79" t="n"/>
      <c r="CA11" s="79" t="n"/>
      <c r="CB11" s="79" t="n"/>
      <c r="CC11" s="79" t="n"/>
      <c r="CD11" s="79" t="n"/>
      <c r="CE11" s="79" t="n"/>
      <c r="CF11" s="79" t="n"/>
      <c r="CI11" s="78" t="n">
        <v>5</v>
      </c>
      <c r="CJ11" s="79" t="n"/>
      <c r="CK11" s="79" t="n"/>
      <c r="CL11" s="79" t="n"/>
      <c r="CM11" s="79" t="n"/>
      <c r="CN11" s="79">
        <f>Input!E55*Input!D58*Input!F66</f>
        <v/>
      </c>
      <c r="CO11" s="79" t="n"/>
      <c r="CP11" s="79" t="n"/>
      <c r="CQ11" s="79" t="n"/>
      <c r="CR11" s="79" t="n"/>
      <c r="CS11" s="79" t="n"/>
      <c r="CT11" s="79" t="n"/>
      <c r="CU11" s="79" t="n"/>
      <c r="CV11" s="79" t="n"/>
      <c r="CW11" s="79" t="n"/>
      <c r="CX11" s="79" t="n"/>
      <c r="CY11" s="79" t="n"/>
      <c r="CZ11" s="79" t="n"/>
      <c r="DA11" s="79" t="n"/>
      <c r="DB11" s="79" t="n"/>
      <c r="DC11" s="79" t="n"/>
      <c r="DD11" s="79" t="n"/>
      <c r="DE11" s="79" t="n"/>
      <c r="DF11" s="79" t="n"/>
      <c r="DG11" s="79" t="n"/>
      <c r="DH11" s="79" t="n"/>
      <c r="DI11" s="79" t="n"/>
      <c r="DJ11" s="79" t="n"/>
      <c r="DK11" s="79" t="n"/>
      <c r="DL11" s="79" t="n"/>
      <c r="DM11" s="79" t="n"/>
      <c r="DN11" s="79" t="n"/>
      <c r="DO11" s="79" t="n"/>
      <c r="DP11" s="79" t="n"/>
      <c r="DQ11" s="79" t="n"/>
      <c r="DR11" s="79" t="n"/>
      <c r="DS11" s="79" t="n"/>
      <c r="DT11" s="79" t="n"/>
      <c r="DU11" s="79" t="n"/>
      <c r="DV11" s="79" t="n"/>
      <c r="DW11" s="79" t="n"/>
      <c r="DZ11" s="78" t="n">
        <v>5</v>
      </c>
      <c r="EA11" s="79" t="n"/>
      <c r="EB11" s="79" t="n"/>
      <c r="EC11" s="79" t="n"/>
      <c r="ED11" s="79" t="n"/>
      <c r="EE11" s="79">
        <f>Input!E55*Input!D58*Input!G66</f>
        <v/>
      </c>
      <c r="EF11" s="79" t="n"/>
      <c r="EG11" s="79" t="n"/>
      <c r="EH11" s="79" t="n"/>
      <c r="EI11" s="79" t="n"/>
      <c r="EJ11" s="79" t="n"/>
      <c r="EK11" s="79" t="n"/>
      <c r="EL11" s="79" t="n"/>
      <c r="EM11" s="79" t="n"/>
      <c r="EN11" s="79" t="n"/>
      <c r="EO11" s="79" t="n"/>
      <c r="EP11" s="79" t="n"/>
      <c r="EQ11" s="79" t="n"/>
      <c r="ER11" s="79" t="n"/>
      <c r="ES11" s="79" t="n"/>
      <c r="ET11" s="79" t="n"/>
      <c r="EU11" s="79" t="n"/>
      <c r="EV11" s="79" t="n"/>
      <c r="EW11" s="79" t="n"/>
      <c r="EX11" s="79" t="n"/>
      <c r="EY11" s="79" t="n"/>
      <c r="EZ11" s="79" t="n"/>
      <c r="FA11" s="79" t="n"/>
      <c r="FB11" s="79" t="n"/>
      <c r="FC11" s="79" t="n"/>
      <c r="FD11" s="79" t="n"/>
      <c r="FE11" s="79" t="n"/>
      <c r="FF11" s="79" t="n"/>
      <c r="FG11" s="79" t="n"/>
      <c r="FH11" s="79" t="n"/>
      <c r="FI11" s="79" t="n"/>
      <c r="FJ11" s="79" t="n"/>
      <c r="FK11" s="79" t="n"/>
      <c r="FL11" s="79" t="n"/>
      <c r="FM11" s="79" t="n"/>
      <c r="FN11" s="79" t="n"/>
      <c r="FQ11" s="78" t="n">
        <v>5</v>
      </c>
      <c r="FR11" s="79" t="n"/>
      <c r="FS11" s="79" t="n"/>
      <c r="FT11" s="79" t="n"/>
      <c r="FU11" s="79" t="n"/>
      <c r="FV11" s="79">
        <f>Input!E55*Input!D58*Input!H66</f>
        <v/>
      </c>
      <c r="FW11" s="79" t="n"/>
      <c r="FX11" s="79" t="n"/>
      <c r="FY11" s="79" t="n"/>
      <c r="FZ11" s="79" t="n"/>
      <c r="GA11" s="79" t="n"/>
      <c r="GB11" s="79" t="n"/>
      <c r="GC11" s="79" t="n"/>
      <c r="GD11" s="79" t="n"/>
      <c r="GE11" s="79" t="n"/>
      <c r="GF11" s="79" t="n"/>
      <c r="GG11" s="79" t="n"/>
      <c r="GH11" s="79" t="n"/>
      <c r="GI11" s="79" t="n"/>
      <c r="GJ11" s="79" t="n"/>
      <c r="GK11" s="79" t="n"/>
      <c r="GL11" s="79" t="n"/>
      <c r="GM11" s="79" t="n"/>
      <c r="GN11" s="79" t="n"/>
      <c r="GO11" s="79" t="n"/>
      <c r="GP11" s="79" t="n"/>
      <c r="GQ11" s="79" t="n"/>
      <c r="GR11" s="79" t="n"/>
      <c r="GS11" s="79" t="n"/>
      <c r="GT11" s="79" t="n"/>
      <c r="GU11" s="79" t="n"/>
      <c r="GV11" s="79" t="n"/>
      <c r="GW11" s="79" t="n"/>
      <c r="GX11" s="79" t="n"/>
      <c r="GY11" s="79" t="n"/>
      <c r="GZ11" s="79" t="n"/>
      <c r="HA11" s="79" t="n"/>
      <c r="HB11" s="79" t="n"/>
      <c r="HC11" s="79" t="n"/>
      <c r="HD11" s="79" t="n"/>
      <c r="HE11" s="79" t="n"/>
      <c r="HH11" s="78" t="n">
        <v>5</v>
      </c>
      <c r="HI11" s="79" t="n"/>
      <c r="HJ11" s="79" t="n"/>
      <c r="HK11" s="79" t="n"/>
      <c r="HL11" s="79" t="n"/>
      <c r="HM11" s="79">
        <f>Input!E55*Input!D58*Input!I66</f>
        <v/>
      </c>
      <c r="HN11" s="79" t="n"/>
      <c r="HO11" s="79" t="n"/>
      <c r="HP11" s="79" t="n"/>
      <c r="HQ11" s="79" t="n"/>
      <c r="HR11" s="79" t="n"/>
      <c r="HS11" s="79" t="n"/>
      <c r="HT11" s="79" t="n"/>
      <c r="HU11" s="79" t="n"/>
      <c r="HV11" s="79" t="n"/>
      <c r="HW11" s="79" t="n"/>
      <c r="HX11" s="79" t="n"/>
      <c r="HY11" s="79" t="n"/>
      <c r="HZ11" s="79" t="n"/>
      <c r="IA11" s="79" t="n"/>
      <c r="IB11" s="79" t="n"/>
      <c r="IC11" s="79" t="n"/>
      <c r="ID11" s="79" t="n"/>
      <c r="IE11" s="79" t="n"/>
      <c r="IF11" s="79" t="n"/>
      <c r="IG11" s="79" t="n"/>
      <c r="IH11" s="79" t="n"/>
      <c r="II11" s="79" t="n"/>
      <c r="IJ11" s="79" t="n"/>
      <c r="IK11" s="79" t="n"/>
      <c r="IL11" s="79" t="n"/>
      <c r="IM11" s="79" t="n"/>
      <c r="IN11" s="79" t="n"/>
      <c r="IO11" s="79" t="n"/>
      <c r="IP11" s="79" t="n"/>
      <c r="IQ11" s="79" t="n"/>
      <c r="IR11" s="79" t="n"/>
      <c r="IS11" s="79" t="n"/>
      <c r="IT11" s="79" t="n"/>
      <c r="IU11" s="79" t="n"/>
      <c r="IV11" s="79" t="n"/>
      <c r="IY11" s="78" t="n">
        <v>5</v>
      </c>
      <c r="IZ11" s="79" t="n"/>
      <c r="JA11" s="79" t="n"/>
      <c r="JB11" s="79" t="n"/>
      <c r="JC11" s="79" t="n"/>
      <c r="JD11" s="79">
        <f>Input!E55*Input!D58*Input!J66</f>
        <v/>
      </c>
      <c r="JE11" s="79" t="n"/>
      <c r="JF11" s="79" t="n"/>
      <c r="JG11" s="79" t="n"/>
      <c r="JH11" s="79" t="n"/>
      <c r="JI11" s="79" t="n"/>
      <c r="JJ11" s="79" t="n"/>
      <c r="JK11" s="79" t="n"/>
      <c r="JL11" s="79" t="n"/>
      <c r="JM11" s="79" t="n"/>
      <c r="JN11" s="79" t="n"/>
      <c r="JO11" s="79" t="n"/>
      <c r="JP11" s="79" t="n"/>
      <c r="JQ11" s="79" t="n"/>
      <c r="JR11" s="79" t="n"/>
      <c r="JS11" s="79" t="n"/>
      <c r="JT11" s="79" t="n"/>
      <c r="JU11" s="79" t="n"/>
      <c r="JV11" s="79" t="n"/>
      <c r="JW11" s="79" t="n"/>
      <c r="JX11" s="79" t="n"/>
      <c r="JY11" s="79" t="n"/>
      <c r="JZ11" s="79" t="n"/>
      <c r="KA11" s="79" t="n"/>
      <c r="KB11" s="79" t="n"/>
      <c r="KC11" s="79" t="n"/>
      <c r="KD11" s="79" t="n"/>
      <c r="KE11" s="79" t="n"/>
      <c r="KF11" s="79" t="n"/>
      <c r="KG11" s="79" t="n"/>
      <c r="KH11" s="79" t="n"/>
      <c r="KI11" s="79" t="n"/>
      <c r="KJ11" s="79" t="n"/>
      <c r="KK11" s="79" t="n"/>
      <c r="KL11" s="79" t="n"/>
      <c r="KM11" s="79" t="n"/>
      <c r="KP11" s="78" t="n">
        <v>5</v>
      </c>
      <c r="KQ11" s="79" t="n"/>
      <c r="KR11" s="79" t="n"/>
      <c r="KS11" s="79" t="n"/>
      <c r="KT11" s="79" t="n"/>
      <c r="KU11" s="79">
        <f>Input!E55*Input!D58*Input!K66</f>
        <v/>
      </c>
      <c r="KV11" s="79" t="n"/>
      <c r="KW11" s="79" t="n"/>
      <c r="KX11" s="79" t="n"/>
      <c r="KY11" s="79" t="n"/>
      <c r="KZ11" s="79" t="n"/>
      <c r="LA11" s="79" t="n"/>
      <c r="LB11" s="79" t="n"/>
      <c r="LC11" s="79" t="n"/>
      <c r="LD11" s="79" t="n"/>
      <c r="LE11" s="79" t="n"/>
      <c r="LF11" s="79" t="n"/>
      <c r="LG11" s="79" t="n"/>
      <c r="LH11" s="79" t="n"/>
      <c r="LI11" s="79" t="n"/>
      <c r="LJ11" s="79" t="n"/>
      <c r="LK11" s="79" t="n"/>
      <c r="LL11" s="79" t="n"/>
      <c r="LM11" s="79" t="n"/>
      <c r="LN11" s="79" t="n"/>
      <c r="LO11" s="79" t="n"/>
      <c r="LP11" s="79" t="n"/>
      <c r="LQ11" s="79" t="n"/>
      <c r="LR11" s="79" t="n"/>
      <c r="LS11" s="79" t="n"/>
      <c r="LT11" s="79" t="n"/>
      <c r="LU11" s="79" t="n"/>
      <c r="LV11" s="79" t="n"/>
      <c r="LW11" s="79" t="n"/>
      <c r="LX11" s="79" t="n"/>
      <c r="LY11" s="79" t="n"/>
      <c r="LZ11" s="79" t="n"/>
      <c r="MA11" s="79" t="n"/>
      <c r="MB11" s="79" t="n"/>
      <c r="MC11" s="79" t="n"/>
      <c r="MD11" s="79" t="n"/>
      <c r="MG11" s="78" t="n">
        <v>5</v>
      </c>
      <c r="MH11" s="79" t="n"/>
      <c r="MI11" s="79" t="n"/>
      <c r="MJ11" s="79" t="n"/>
      <c r="MK11" s="79" t="n"/>
      <c r="ML11" s="79">
        <f>Input!E55*Input!D58*Input!L66</f>
        <v/>
      </c>
      <c r="MM11" s="79" t="n"/>
      <c r="MN11" s="79" t="n"/>
      <c r="MO11" s="79" t="n"/>
      <c r="MP11" s="79" t="n"/>
      <c r="MQ11" s="79" t="n"/>
      <c r="MR11" s="79" t="n"/>
      <c r="MS11" s="79" t="n"/>
      <c r="MT11" s="79" t="n"/>
      <c r="MU11" s="79" t="n"/>
      <c r="MV11" s="79" t="n"/>
      <c r="MW11" s="79" t="n"/>
      <c r="MX11" s="79" t="n"/>
      <c r="MY11" s="79" t="n"/>
      <c r="MZ11" s="79" t="n"/>
      <c r="NA11" s="79" t="n"/>
      <c r="NB11" s="79" t="n"/>
      <c r="NC11" s="79" t="n"/>
      <c r="ND11" s="79" t="n"/>
      <c r="NE11" s="79" t="n"/>
      <c r="NF11" s="79" t="n"/>
      <c r="NG11" s="79" t="n"/>
      <c r="NH11" s="79" t="n"/>
      <c r="NI11" s="79" t="n"/>
      <c r="NJ11" s="79" t="n"/>
      <c r="NK11" s="79" t="n"/>
      <c r="NL11" s="79" t="n"/>
      <c r="NM11" s="79" t="n"/>
      <c r="NN11" s="79" t="n"/>
      <c r="NO11" s="79" t="n"/>
      <c r="NP11" s="79" t="n"/>
      <c r="NQ11" s="79" t="n"/>
      <c r="NR11" s="79" t="n"/>
      <c r="NS11" s="79" t="n"/>
      <c r="NT11" s="79" t="n"/>
      <c r="NU11" s="79" t="n"/>
      <c r="NX11" s="78" t="n">
        <v>5</v>
      </c>
      <c r="NY11" s="79" t="n"/>
      <c r="NZ11" s="79" t="n"/>
      <c r="OA11" s="79" t="n"/>
      <c r="OB11" s="79" t="n"/>
      <c r="OC11" s="79">
        <f>Input!E55*Input!D58*Input!M66</f>
        <v/>
      </c>
      <c r="OD11" s="79" t="n"/>
      <c r="OE11" s="79" t="n"/>
      <c r="OF11" s="79" t="n"/>
      <c r="OG11" s="79" t="n"/>
      <c r="OH11" s="79" t="n"/>
      <c r="OI11" s="79" t="n"/>
      <c r="OJ11" s="79" t="n"/>
      <c r="OK11" s="79" t="n"/>
      <c r="OL11" s="79" t="n"/>
      <c r="OM11" s="79" t="n"/>
      <c r="ON11" s="79" t="n"/>
      <c r="OO11" s="79" t="n"/>
      <c r="OP11" s="79" t="n"/>
      <c r="OQ11" s="79" t="n"/>
      <c r="OR11" s="79" t="n"/>
      <c r="OS11" s="79" t="n"/>
      <c r="OT11" s="79" t="n"/>
      <c r="OU11" s="79" t="n"/>
      <c r="OV11" s="79" t="n"/>
      <c r="OW11" s="79" t="n"/>
      <c r="OX11" s="79" t="n"/>
      <c r="OY11" s="79" t="n"/>
      <c r="OZ11" s="79" t="n"/>
      <c r="PA11" s="79" t="n"/>
      <c r="PB11" s="79" t="n"/>
      <c r="PC11" s="79" t="n"/>
      <c r="PD11" s="79" t="n"/>
      <c r="PE11" s="79" t="n"/>
      <c r="PF11" s="79" t="n"/>
      <c r="PG11" s="79" t="n"/>
      <c r="PH11" s="79" t="n"/>
      <c r="PI11" s="79" t="n"/>
      <c r="PJ11" s="79" t="n"/>
      <c r="PK11" s="79" t="n"/>
      <c r="PL11" s="79" t="n"/>
      <c r="PO11" s="78" t="n">
        <v>5</v>
      </c>
      <c r="PP11" s="79" t="n"/>
      <c r="PQ11" s="79" t="n"/>
      <c r="PR11" s="79" t="n"/>
      <c r="PS11" s="79" t="n"/>
      <c r="PT11" s="79">
        <f>Input!E55*Input!D58*Input!N66</f>
        <v/>
      </c>
      <c r="PU11" s="79" t="n"/>
      <c r="PV11" s="79" t="n"/>
      <c r="PW11" s="79" t="n"/>
      <c r="PX11" s="79" t="n"/>
      <c r="PY11" s="79" t="n"/>
      <c r="PZ11" s="79" t="n"/>
      <c r="QA11" s="79" t="n"/>
      <c r="QB11" s="79" t="n"/>
      <c r="QC11" s="79" t="n"/>
      <c r="QD11" s="79" t="n"/>
      <c r="QE11" s="79" t="n"/>
      <c r="QF11" s="79" t="n"/>
      <c r="QG11" s="79" t="n"/>
      <c r="QH11" s="79" t="n"/>
      <c r="QI11" s="79" t="n"/>
      <c r="QJ11" s="79" t="n"/>
      <c r="QK11" s="79" t="n"/>
      <c r="QL11" s="79" t="n"/>
      <c r="QM11" s="79" t="n"/>
      <c r="QN11" s="79" t="n"/>
      <c r="QO11" s="79" t="n"/>
      <c r="QP11" s="79" t="n"/>
      <c r="QQ11" s="79" t="n"/>
      <c r="QR11" s="79" t="n"/>
      <c r="QS11" s="79" t="n"/>
      <c r="QT11" s="79" t="n"/>
      <c r="QU11" s="79" t="n"/>
      <c r="QV11" s="79" t="n"/>
      <c r="QW11" s="79" t="n"/>
      <c r="QX11" s="79" t="n"/>
      <c r="QY11" s="79" t="n"/>
      <c r="QZ11" s="79" t="n"/>
      <c r="RA11" s="79" t="n"/>
      <c r="RB11" s="79" t="n"/>
      <c r="RC11" s="79" t="n"/>
      <c r="RF11" s="78" t="n">
        <v>5</v>
      </c>
      <c r="RG11" s="79" t="n"/>
      <c r="RH11" s="79" t="n"/>
      <c r="RI11" s="79" t="n"/>
      <c r="RJ11" s="79" t="n"/>
      <c r="RK11" s="79">
        <f>Input!E55*Input!D58*Input!O66</f>
        <v/>
      </c>
      <c r="RL11" s="79" t="n"/>
      <c r="RM11" s="79" t="n"/>
      <c r="RN11" s="79" t="n"/>
      <c r="RO11" s="79" t="n"/>
      <c r="RP11" s="79" t="n"/>
      <c r="RQ11" s="79" t="n"/>
      <c r="RR11" s="79" t="n"/>
      <c r="RS11" s="79" t="n"/>
      <c r="RT11" s="79" t="n"/>
      <c r="RU11" s="79" t="n"/>
      <c r="RV11" s="79" t="n"/>
      <c r="RW11" s="79" t="n"/>
      <c r="RX11" s="79" t="n"/>
      <c r="RY11" s="79" t="n"/>
      <c r="RZ11" s="79" t="n"/>
      <c r="SA11" s="79" t="n"/>
      <c r="SB11" s="79" t="n"/>
      <c r="SC11" s="79" t="n"/>
      <c r="SD11" s="79" t="n"/>
      <c r="SE11" s="79" t="n"/>
      <c r="SF11" s="79" t="n"/>
      <c r="SG11" s="79" t="n"/>
      <c r="SH11" s="79" t="n"/>
      <c r="SI11" s="79" t="n"/>
      <c r="SJ11" s="79" t="n"/>
      <c r="SK11" s="79" t="n"/>
      <c r="SL11" s="79" t="n"/>
      <c r="SM11" s="79" t="n"/>
      <c r="SN11" s="79" t="n"/>
      <c r="SO11" s="79" t="n"/>
      <c r="SP11" s="79" t="n"/>
      <c r="SQ11" s="79" t="n"/>
      <c r="SR11" s="79" t="n"/>
      <c r="SS11" s="79" t="n"/>
      <c r="ST11" s="79" t="n"/>
      <c r="SW11" s="78" t="n">
        <v>5</v>
      </c>
      <c r="SX11" s="79" t="n"/>
      <c r="SY11" s="79" t="n"/>
      <c r="SZ11" s="79" t="n"/>
      <c r="TA11" s="79" t="n"/>
      <c r="TB11" s="79">
        <f>Input!E55*Input!D58*Input!P66</f>
        <v/>
      </c>
      <c r="TC11" s="79" t="n"/>
      <c r="TD11" s="79" t="n"/>
      <c r="TE11" s="79" t="n"/>
      <c r="TF11" s="79" t="n"/>
      <c r="TG11" s="79" t="n"/>
      <c r="TH11" s="79" t="n"/>
      <c r="TI11" s="79" t="n"/>
      <c r="TJ11" s="79" t="n"/>
      <c r="TK11" s="79" t="n"/>
      <c r="TL11" s="79" t="n"/>
      <c r="TM11" s="79" t="n"/>
      <c r="TN11" s="79" t="n"/>
      <c r="TO11" s="79" t="n"/>
      <c r="TP11" s="79" t="n"/>
      <c r="TQ11" s="79" t="n"/>
      <c r="TR11" s="79" t="n"/>
      <c r="TS11" s="79" t="n"/>
      <c r="TT11" s="79" t="n"/>
      <c r="TU11" s="79" t="n"/>
      <c r="TV11" s="79" t="n"/>
      <c r="TW11" s="79" t="n"/>
      <c r="TX11" s="79" t="n"/>
      <c r="TY11" s="79" t="n"/>
      <c r="TZ11" s="79" t="n"/>
      <c r="UA11" s="79" t="n"/>
      <c r="UB11" s="79" t="n"/>
      <c r="UC11" s="79" t="n"/>
      <c r="UD11" s="79" t="n"/>
      <c r="UE11" s="79" t="n"/>
      <c r="UF11" s="79" t="n"/>
      <c r="UG11" s="79" t="n"/>
      <c r="UH11" s="79" t="n"/>
      <c r="UI11" s="79" t="n"/>
      <c r="UJ11" s="79" t="n"/>
      <c r="UK11" s="79" t="n"/>
      <c r="UN11" s="78" t="n">
        <v>5</v>
      </c>
      <c r="UO11" s="79" t="n"/>
      <c r="UP11" s="79" t="n"/>
      <c r="UQ11" s="79" t="n"/>
      <c r="UR11" s="79" t="n"/>
      <c r="US11" s="79">
        <f>Input!E55*Input!D58*Input!Q66</f>
        <v/>
      </c>
      <c r="UT11" s="79" t="n"/>
      <c r="UU11" s="79" t="n"/>
      <c r="UV11" s="79" t="n"/>
      <c r="UW11" s="79" t="n"/>
      <c r="UX11" s="79" t="n"/>
      <c r="UY11" s="79" t="n"/>
      <c r="UZ11" s="79" t="n"/>
      <c r="VA11" s="79" t="n"/>
      <c r="VB11" s="79" t="n"/>
      <c r="VC11" s="79" t="n"/>
      <c r="VD11" s="79" t="n"/>
      <c r="VE11" s="79" t="n"/>
      <c r="VF11" s="79" t="n"/>
      <c r="VG11" s="79" t="n"/>
      <c r="VH11" s="79" t="n"/>
      <c r="VI11" s="79" t="n"/>
      <c r="VJ11" s="79" t="n"/>
      <c r="VK11" s="79" t="n"/>
      <c r="VL11" s="79" t="n"/>
      <c r="VM11" s="79" t="n"/>
      <c r="VN11" s="79" t="n"/>
      <c r="VO11" s="79" t="n"/>
      <c r="VP11" s="79" t="n"/>
      <c r="VQ11" s="79" t="n"/>
      <c r="VR11" s="79" t="n"/>
      <c r="VS11" s="79" t="n"/>
      <c r="VT11" s="79" t="n"/>
      <c r="VU11" s="79" t="n"/>
      <c r="VV11" s="79" t="n"/>
      <c r="VW11" s="79" t="n"/>
      <c r="VX11" s="79" t="n"/>
      <c r="VY11" s="79" t="n"/>
      <c r="VZ11" s="79" t="n"/>
      <c r="WA11" s="79" t="n"/>
      <c r="WB11" s="79" t="n"/>
      <c r="WE11" s="78" t="n">
        <v>5</v>
      </c>
      <c r="WF11" s="79" t="n"/>
      <c r="WG11" s="79" t="n"/>
      <c r="WH11" s="79" t="n"/>
      <c r="WI11" s="79" t="n"/>
      <c r="WJ11" s="79">
        <f>Input!E55*Input!D58*Input!R66</f>
        <v/>
      </c>
      <c r="WK11" s="79" t="n"/>
      <c r="WL11" s="79" t="n"/>
      <c r="WM11" s="79" t="n"/>
      <c r="WN11" s="79" t="n"/>
      <c r="WO11" s="79" t="n"/>
      <c r="WP11" s="79" t="n"/>
      <c r="WQ11" s="79" t="n"/>
      <c r="WR11" s="79" t="n"/>
      <c r="WS11" s="79" t="n"/>
      <c r="WT11" s="79" t="n"/>
      <c r="WU11" s="79" t="n"/>
      <c r="WV11" s="79" t="n"/>
      <c r="WW11" s="79" t="n"/>
      <c r="WX11" s="79" t="n"/>
      <c r="WY11" s="79" t="n"/>
      <c r="WZ11" s="79" t="n"/>
      <c r="XA11" s="79" t="n"/>
      <c r="XB11" s="79" t="n"/>
      <c r="XC11" s="79" t="n"/>
      <c r="XD11" s="79" t="n"/>
      <c r="XE11" s="79" t="n"/>
      <c r="XF11" s="79" t="n"/>
      <c r="XG11" s="79" t="n"/>
      <c r="XH11" s="79" t="n"/>
      <c r="XI11" s="79" t="n"/>
      <c r="XJ11" s="79" t="n"/>
      <c r="XK11" s="79" t="n"/>
      <c r="XL11" s="79" t="n"/>
      <c r="XM11" s="79" t="n"/>
      <c r="XN11" s="79" t="n"/>
      <c r="XO11" s="79" t="n"/>
      <c r="XP11" s="79" t="n"/>
      <c r="XQ11" s="79" t="n"/>
      <c r="XR11" s="79" t="n"/>
      <c r="XS11" s="79" t="n"/>
      <c r="XV11" s="78" t="n">
        <v>5</v>
      </c>
      <c r="XW11" s="79" t="n"/>
      <c r="XX11" s="79" t="n"/>
      <c r="XY11" s="79" t="n"/>
      <c r="XZ11" s="79" t="n"/>
      <c r="YA11" s="79">
        <f>Input!E55*Input!D58*Input!S66</f>
        <v/>
      </c>
      <c r="YB11" s="79" t="n"/>
      <c r="YC11" s="79" t="n"/>
      <c r="YD11" s="79" t="n"/>
      <c r="YE11" s="79" t="n"/>
      <c r="YF11" s="79" t="n"/>
      <c r="YG11" s="79" t="n"/>
      <c r="YH11" s="79" t="n"/>
      <c r="YI11" s="79" t="n"/>
      <c r="YJ11" s="79" t="n"/>
      <c r="YK11" s="79" t="n"/>
      <c r="YL11" s="79" t="n"/>
      <c r="YM11" s="79" t="n"/>
      <c r="YN11" s="79" t="n"/>
      <c r="YO11" s="79" t="n"/>
      <c r="YP11" s="79" t="n"/>
      <c r="YQ11" s="79" t="n"/>
      <c r="YR11" s="79" t="n"/>
      <c r="YS11" s="79" t="n"/>
      <c r="YT11" s="79" t="n"/>
      <c r="YU11" s="79" t="n"/>
      <c r="YV11" s="79" t="n"/>
      <c r="YW11" s="79" t="n"/>
      <c r="YX11" s="79" t="n"/>
      <c r="YY11" s="79" t="n"/>
      <c r="YZ11" s="79" t="n"/>
      <c r="ZA11" s="79" t="n"/>
      <c r="ZB11" s="79" t="n"/>
      <c r="ZC11" s="79" t="n"/>
      <c r="ZD11" s="79" t="n"/>
      <c r="ZE11" s="79" t="n"/>
      <c r="ZF11" s="79" t="n"/>
      <c r="ZG11" s="79" t="n"/>
      <c r="ZH11" s="79" t="n"/>
      <c r="ZI11" s="79" t="n"/>
      <c r="ZJ11" s="79" t="n"/>
      <c r="ZM11" s="78" t="n">
        <v>5</v>
      </c>
      <c r="ZN11" s="79" t="n"/>
      <c r="ZO11" s="79" t="n"/>
      <c r="ZP11" s="79" t="n"/>
      <c r="ZQ11" s="79" t="n"/>
      <c r="ZR11" s="79">
        <f>Input!E55*Input!D58*Input!T66</f>
        <v/>
      </c>
      <c r="ZS11" s="79" t="n"/>
      <c r="ZT11" s="79" t="n"/>
      <c r="ZU11" s="79" t="n"/>
      <c r="ZV11" s="79" t="n"/>
      <c r="ZW11" s="79" t="n"/>
      <c r="ZX11" s="79" t="n"/>
      <c r="ZY11" s="79" t="n"/>
      <c r="ZZ11" s="79" t="n"/>
      <c r="AAA11" s="79" t="n"/>
      <c r="AAB11" s="79" t="n"/>
      <c r="AAC11" s="79" t="n"/>
      <c r="AAD11" s="79" t="n"/>
      <c r="AAE11" s="79" t="n"/>
      <c r="AAF11" s="79" t="n"/>
      <c r="AAG11" s="79" t="n"/>
      <c r="AAH11" s="79" t="n"/>
      <c r="AAI11" s="79" t="n"/>
      <c r="AAJ11" s="79" t="n"/>
      <c r="AAK11" s="79" t="n"/>
      <c r="AAL11" s="79" t="n"/>
      <c r="AAM11" s="79" t="n"/>
      <c r="AAN11" s="79" t="n"/>
      <c r="AAO11" s="79" t="n"/>
      <c r="AAP11" s="79" t="n"/>
      <c r="AAQ11" s="79" t="n"/>
      <c r="AAR11" s="79" t="n"/>
      <c r="AAS11" s="79" t="n"/>
      <c r="AAT11" s="79" t="n"/>
      <c r="AAU11" s="79" t="n"/>
      <c r="AAV11" s="79" t="n"/>
      <c r="AAW11" s="79" t="n"/>
      <c r="AAX11" s="79" t="n"/>
      <c r="AAY11" s="79" t="n"/>
      <c r="AAZ11" s="79" t="n"/>
      <c r="ABA11" s="79" t="n"/>
      <c r="ABD11" s="78" t="n">
        <v>5</v>
      </c>
      <c r="ABE11" s="79" t="n"/>
      <c r="ABF11" s="79" t="n"/>
      <c r="ABG11" s="79" t="n"/>
      <c r="ABH11" s="79" t="n"/>
      <c r="ABI11" s="79">
        <f>Input!E55*Input!D58*Input!U66</f>
        <v/>
      </c>
      <c r="ABJ11" s="79" t="n"/>
      <c r="ABK11" s="79" t="n"/>
      <c r="ABL11" s="79" t="n"/>
      <c r="ABM11" s="79" t="n"/>
      <c r="ABN11" s="79" t="n"/>
      <c r="ABO11" s="79" t="n"/>
      <c r="ABP11" s="79" t="n"/>
      <c r="ABQ11" s="79" t="n"/>
      <c r="ABR11" s="79" t="n"/>
      <c r="ABS11" s="79" t="n"/>
      <c r="ABT11" s="79" t="n"/>
      <c r="ABU11" s="79" t="n"/>
      <c r="ABV11" s="79" t="n"/>
      <c r="ABW11" s="79" t="n"/>
      <c r="ABX11" s="79" t="n"/>
      <c r="ABY11" s="79" t="n"/>
      <c r="ABZ11" s="79" t="n"/>
      <c r="ACA11" s="79" t="n"/>
      <c r="ACB11" s="79" t="n"/>
      <c r="ACC11" s="79" t="n"/>
      <c r="ACD11" s="79" t="n"/>
      <c r="ACE11" s="79" t="n"/>
      <c r="ACF11" s="79" t="n"/>
      <c r="ACG11" s="79" t="n"/>
      <c r="ACH11" s="79" t="n"/>
      <c r="ACI11" s="79" t="n"/>
      <c r="ACJ11" s="79" t="n"/>
      <c r="ACK11" s="79" t="n"/>
      <c r="ACL11" s="79" t="n"/>
      <c r="ACM11" s="79" t="n"/>
      <c r="ACN11" s="79" t="n"/>
      <c r="ACO11" s="79" t="n"/>
      <c r="ACP11" s="79" t="n"/>
      <c r="ACQ11" s="79" t="n"/>
      <c r="ACR11" s="79" t="n"/>
      <c r="ACU11" s="78" t="n">
        <v>5</v>
      </c>
      <c r="ACV11" s="79" t="n"/>
      <c r="ACW11" s="79" t="n"/>
      <c r="ACX11" s="79" t="n"/>
      <c r="ACY11" s="79" t="n"/>
      <c r="ACZ11" s="79">
        <f>Input!E55*Input!D58*Input!V66</f>
        <v/>
      </c>
      <c r="ADA11" s="79" t="n"/>
      <c r="ADB11" s="79" t="n"/>
      <c r="ADC11" s="79" t="n"/>
      <c r="ADD11" s="79" t="n"/>
      <c r="ADE11" s="79" t="n"/>
      <c r="ADF11" s="79" t="n"/>
      <c r="ADG11" s="79" t="n"/>
      <c r="ADH11" s="79" t="n"/>
      <c r="ADI11" s="79" t="n"/>
      <c r="ADJ11" s="79" t="n"/>
      <c r="ADK11" s="79" t="n"/>
      <c r="ADL11" s="79" t="n"/>
      <c r="ADM11" s="79" t="n"/>
      <c r="ADN11" s="79" t="n"/>
      <c r="ADO11" s="79" t="n"/>
      <c r="ADP11" s="79" t="n"/>
      <c r="ADQ11" s="79" t="n"/>
      <c r="ADR11" s="79" t="n"/>
      <c r="ADS11" s="79" t="n"/>
      <c r="ADT11" s="79" t="n"/>
      <c r="ADU11" s="79" t="n"/>
      <c r="ADV11" s="79" t="n"/>
      <c r="ADW11" s="79" t="n"/>
      <c r="ADX11" s="79" t="n"/>
      <c r="ADY11" s="79" t="n"/>
      <c r="ADZ11" s="79" t="n"/>
      <c r="AEA11" s="79" t="n"/>
      <c r="AEB11" s="79" t="n"/>
      <c r="AEC11" s="79" t="n"/>
      <c r="AED11" s="79" t="n"/>
      <c r="AEE11" s="79" t="n"/>
      <c r="AEF11" s="79" t="n"/>
      <c r="AEG11" s="79" t="n"/>
      <c r="AEH11" s="79" t="n"/>
      <c r="AEI11" s="79" t="n"/>
      <c r="AEL11" s="78" t="n">
        <v>5</v>
      </c>
      <c r="AEM11" s="79" t="n"/>
      <c r="AEN11" s="79" t="n"/>
      <c r="AEO11" s="79" t="n"/>
      <c r="AEP11" s="79" t="n"/>
      <c r="AEQ11" s="79">
        <f>Input!E55*Input!D58*Input!W66</f>
        <v/>
      </c>
      <c r="AER11" s="79" t="n"/>
      <c r="AES11" s="79" t="n"/>
      <c r="AET11" s="79" t="n"/>
      <c r="AEU11" s="79" t="n"/>
      <c r="AEV11" s="79" t="n"/>
      <c r="AEW11" s="79" t="n"/>
      <c r="AEX11" s="79" t="n"/>
      <c r="AEY11" s="79" t="n"/>
      <c r="AEZ11" s="79" t="n"/>
      <c r="AFA11" s="79" t="n"/>
      <c r="AFB11" s="79" t="n"/>
      <c r="AFC11" s="79" t="n"/>
      <c r="AFD11" s="79" t="n"/>
      <c r="AFE11" s="79" t="n"/>
      <c r="AFF11" s="79" t="n"/>
      <c r="AFG11" s="79" t="n"/>
      <c r="AFH11" s="79" t="n"/>
      <c r="AFI11" s="79" t="n"/>
      <c r="AFJ11" s="79" t="n"/>
      <c r="AFK11" s="79" t="n"/>
      <c r="AFL11" s="79" t="n"/>
      <c r="AFM11" s="79" t="n"/>
      <c r="AFN11" s="79" t="n"/>
      <c r="AFO11" s="79" t="n"/>
      <c r="AFP11" s="79" t="n"/>
      <c r="AFQ11" s="79" t="n"/>
      <c r="AFR11" s="79" t="n"/>
      <c r="AFS11" s="79" t="n"/>
      <c r="AFT11" s="79" t="n"/>
      <c r="AFU11" s="79" t="n"/>
      <c r="AFV11" s="79" t="n"/>
      <c r="AFW11" s="79" t="n"/>
      <c r="AFX11" s="79" t="n"/>
      <c r="AFY11" s="79" t="n"/>
      <c r="AFZ11" s="79" t="n"/>
    </row>
    <row r="12">
      <c r="A12" s="78" t="n">
        <v>6</v>
      </c>
      <c r="B12" s="79" t="n"/>
      <c r="C12" s="79" t="n"/>
      <c r="D12" s="79" t="n"/>
      <c r="E12" s="79" t="n"/>
      <c r="F12" s="79" t="n"/>
      <c r="G12" s="79">
        <f>Input!E55*Input!E58*Input!D66</f>
        <v/>
      </c>
      <c r="H12" s="79" t="n"/>
      <c r="I12" s="79" t="n"/>
      <c r="J12" s="79" t="n"/>
      <c r="K12" s="79" t="n"/>
      <c r="L12" s="79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79" t="n"/>
      <c r="V12" s="79" t="n"/>
      <c r="W12" s="79" t="n"/>
      <c r="X12" s="79" t="n"/>
      <c r="Y12" s="79" t="n"/>
      <c r="Z12" s="79" t="n"/>
      <c r="AA12" s="79" t="n"/>
      <c r="AB12" s="79" t="n"/>
      <c r="AC12" s="79" t="n"/>
      <c r="AD12" s="79" t="n"/>
      <c r="AE12" s="79" t="n"/>
      <c r="AF12" s="79" t="n"/>
      <c r="AG12" s="79" t="n"/>
      <c r="AH12" s="79" t="n"/>
      <c r="AI12" s="79" t="n"/>
      <c r="AJ12" s="79" t="n"/>
      <c r="AK12" s="79" t="n"/>
      <c r="AL12" s="79" t="n"/>
      <c r="AM12" s="79" t="n"/>
      <c r="AN12" s="79" t="n"/>
      <c r="AO12" s="79" t="n"/>
      <c r="AR12" s="78" t="n">
        <v>6</v>
      </c>
      <c r="AS12" s="79" t="n"/>
      <c r="AT12" s="79" t="n"/>
      <c r="AU12" s="79" t="n"/>
      <c r="AV12" s="79" t="n"/>
      <c r="AW12" s="79" t="n"/>
      <c r="AX12" s="79">
        <f>Input!E55*Input!E58*Input!E66</f>
        <v/>
      </c>
      <c r="AY12" s="79" t="n"/>
      <c r="AZ12" s="79" t="n"/>
      <c r="BA12" s="79" t="n"/>
      <c r="BB12" s="79" t="n"/>
      <c r="BC12" s="79" t="n"/>
      <c r="BD12" s="79" t="n"/>
      <c r="BE12" s="79" t="n"/>
      <c r="BF12" s="79" t="n"/>
      <c r="BG12" s="79" t="n"/>
      <c r="BH12" s="79" t="n"/>
      <c r="BI12" s="79" t="n"/>
      <c r="BJ12" s="79" t="n"/>
      <c r="BK12" s="79" t="n"/>
      <c r="BL12" s="79" t="n"/>
      <c r="BM12" s="79" t="n"/>
      <c r="BN12" s="79" t="n"/>
      <c r="BO12" s="79" t="n"/>
      <c r="BP12" s="79" t="n"/>
      <c r="BQ12" s="79" t="n"/>
      <c r="BR12" s="79" t="n"/>
      <c r="BS12" s="79" t="n"/>
      <c r="BT12" s="79" t="n"/>
      <c r="BU12" s="79" t="n"/>
      <c r="BV12" s="79" t="n"/>
      <c r="BW12" s="79" t="n"/>
      <c r="BX12" s="79" t="n"/>
      <c r="BY12" s="79" t="n"/>
      <c r="BZ12" s="79" t="n"/>
      <c r="CA12" s="79" t="n"/>
      <c r="CB12" s="79" t="n"/>
      <c r="CC12" s="79" t="n"/>
      <c r="CD12" s="79" t="n"/>
      <c r="CE12" s="79" t="n"/>
      <c r="CF12" s="79" t="n"/>
      <c r="CI12" s="78" t="n">
        <v>6</v>
      </c>
      <c r="CJ12" s="79" t="n"/>
      <c r="CK12" s="79" t="n"/>
      <c r="CL12" s="79" t="n"/>
      <c r="CM12" s="79" t="n"/>
      <c r="CN12" s="79" t="n"/>
      <c r="CO12" s="79">
        <f>Input!E55*Input!E58*Input!F66</f>
        <v/>
      </c>
      <c r="CP12" s="79" t="n"/>
      <c r="CQ12" s="79" t="n"/>
      <c r="CR12" s="79" t="n"/>
      <c r="CS12" s="79" t="n"/>
      <c r="CT12" s="79" t="n"/>
      <c r="CU12" s="79" t="n"/>
      <c r="CV12" s="79" t="n"/>
      <c r="CW12" s="79" t="n"/>
      <c r="CX12" s="79" t="n"/>
      <c r="CY12" s="79" t="n"/>
      <c r="CZ12" s="79" t="n"/>
      <c r="DA12" s="79" t="n"/>
      <c r="DB12" s="79" t="n"/>
      <c r="DC12" s="79" t="n"/>
      <c r="DD12" s="79" t="n"/>
      <c r="DE12" s="79" t="n"/>
      <c r="DF12" s="79" t="n"/>
      <c r="DG12" s="79" t="n"/>
      <c r="DH12" s="79" t="n"/>
      <c r="DI12" s="79" t="n"/>
      <c r="DJ12" s="79" t="n"/>
      <c r="DK12" s="79" t="n"/>
      <c r="DL12" s="79" t="n"/>
      <c r="DM12" s="79" t="n"/>
      <c r="DN12" s="79" t="n"/>
      <c r="DO12" s="79" t="n"/>
      <c r="DP12" s="79" t="n"/>
      <c r="DQ12" s="79" t="n"/>
      <c r="DR12" s="79" t="n"/>
      <c r="DS12" s="79" t="n"/>
      <c r="DT12" s="79" t="n"/>
      <c r="DU12" s="79" t="n"/>
      <c r="DV12" s="79" t="n"/>
      <c r="DW12" s="79" t="n"/>
      <c r="DZ12" s="78" t="n">
        <v>6</v>
      </c>
      <c r="EA12" s="79" t="n"/>
      <c r="EB12" s="79" t="n"/>
      <c r="EC12" s="79" t="n"/>
      <c r="ED12" s="79" t="n"/>
      <c r="EE12" s="79" t="n"/>
      <c r="EF12" s="79">
        <f>Input!E55*Input!E58*Input!G66</f>
        <v/>
      </c>
      <c r="EG12" s="79" t="n"/>
      <c r="EH12" s="79" t="n"/>
      <c r="EI12" s="79" t="n"/>
      <c r="EJ12" s="79" t="n"/>
      <c r="EK12" s="79" t="n"/>
      <c r="EL12" s="79" t="n"/>
      <c r="EM12" s="79" t="n"/>
      <c r="EN12" s="79" t="n"/>
      <c r="EO12" s="79" t="n"/>
      <c r="EP12" s="79" t="n"/>
      <c r="EQ12" s="79" t="n"/>
      <c r="ER12" s="79" t="n"/>
      <c r="ES12" s="79" t="n"/>
      <c r="ET12" s="79" t="n"/>
      <c r="EU12" s="79" t="n"/>
      <c r="EV12" s="79" t="n"/>
      <c r="EW12" s="79" t="n"/>
      <c r="EX12" s="79" t="n"/>
      <c r="EY12" s="79" t="n"/>
      <c r="EZ12" s="79" t="n"/>
      <c r="FA12" s="79" t="n"/>
      <c r="FB12" s="79" t="n"/>
      <c r="FC12" s="79" t="n"/>
      <c r="FD12" s="79" t="n"/>
      <c r="FE12" s="79" t="n"/>
      <c r="FF12" s="79" t="n"/>
      <c r="FG12" s="79" t="n"/>
      <c r="FH12" s="79" t="n"/>
      <c r="FI12" s="79" t="n"/>
      <c r="FJ12" s="79" t="n"/>
      <c r="FK12" s="79" t="n"/>
      <c r="FL12" s="79" t="n"/>
      <c r="FM12" s="79" t="n"/>
      <c r="FN12" s="79" t="n"/>
      <c r="FQ12" s="78" t="n">
        <v>6</v>
      </c>
      <c r="FR12" s="79" t="n"/>
      <c r="FS12" s="79" t="n"/>
      <c r="FT12" s="79" t="n"/>
      <c r="FU12" s="79" t="n"/>
      <c r="FV12" s="79" t="n"/>
      <c r="FW12" s="79">
        <f>Input!E55*Input!E58*Input!H66</f>
        <v/>
      </c>
      <c r="FX12" s="79" t="n"/>
      <c r="FY12" s="79" t="n"/>
      <c r="FZ12" s="79" t="n"/>
      <c r="GA12" s="79" t="n"/>
      <c r="GB12" s="79" t="n"/>
      <c r="GC12" s="79" t="n"/>
      <c r="GD12" s="79" t="n"/>
      <c r="GE12" s="79" t="n"/>
      <c r="GF12" s="79" t="n"/>
      <c r="GG12" s="79" t="n"/>
      <c r="GH12" s="79" t="n"/>
      <c r="GI12" s="79" t="n"/>
      <c r="GJ12" s="79" t="n"/>
      <c r="GK12" s="79" t="n"/>
      <c r="GL12" s="79" t="n"/>
      <c r="GM12" s="79" t="n"/>
      <c r="GN12" s="79" t="n"/>
      <c r="GO12" s="79" t="n"/>
      <c r="GP12" s="79" t="n"/>
      <c r="GQ12" s="79" t="n"/>
      <c r="GR12" s="79" t="n"/>
      <c r="GS12" s="79" t="n"/>
      <c r="GT12" s="79" t="n"/>
      <c r="GU12" s="79" t="n"/>
      <c r="GV12" s="79" t="n"/>
      <c r="GW12" s="79" t="n"/>
      <c r="GX12" s="79" t="n"/>
      <c r="GY12" s="79" t="n"/>
      <c r="GZ12" s="79" t="n"/>
      <c r="HA12" s="79" t="n"/>
      <c r="HB12" s="79" t="n"/>
      <c r="HC12" s="79" t="n"/>
      <c r="HD12" s="79" t="n"/>
      <c r="HE12" s="79" t="n"/>
      <c r="HH12" s="78" t="n">
        <v>6</v>
      </c>
      <c r="HI12" s="79" t="n"/>
      <c r="HJ12" s="79" t="n"/>
      <c r="HK12" s="79" t="n"/>
      <c r="HL12" s="79" t="n"/>
      <c r="HM12" s="79" t="n"/>
      <c r="HN12" s="79">
        <f>Input!E55*Input!E58*Input!I66</f>
        <v/>
      </c>
      <c r="HO12" s="79" t="n"/>
      <c r="HP12" s="79" t="n"/>
      <c r="HQ12" s="79" t="n"/>
      <c r="HR12" s="79" t="n"/>
      <c r="HS12" s="79" t="n"/>
      <c r="HT12" s="79" t="n"/>
      <c r="HU12" s="79" t="n"/>
      <c r="HV12" s="79" t="n"/>
      <c r="HW12" s="79" t="n"/>
      <c r="HX12" s="79" t="n"/>
      <c r="HY12" s="79" t="n"/>
      <c r="HZ12" s="79" t="n"/>
      <c r="IA12" s="79" t="n"/>
      <c r="IB12" s="79" t="n"/>
      <c r="IC12" s="79" t="n"/>
      <c r="ID12" s="79" t="n"/>
      <c r="IE12" s="79" t="n"/>
      <c r="IF12" s="79" t="n"/>
      <c r="IG12" s="79" t="n"/>
      <c r="IH12" s="79" t="n"/>
      <c r="II12" s="79" t="n"/>
      <c r="IJ12" s="79" t="n"/>
      <c r="IK12" s="79" t="n"/>
      <c r="IL12" s="79" t="n"/>
      <c r="IM12" s="79" t="n"/>
      <c r="IN12" s="79" t="n"/>
      <c r="IO12" s="79" t="n"/>
      <c r="IP12" s="79" t="n"/>
      <c r="IQ12" s="79" t="n"/>
      <c r="IR12" s="79" t="n"/>
      <c r="IS12" s="79" t="n"/>
      <c r="IT12" s="79" t="n"/>
      <c r="IU12" s="79" t="n"/>
      <c r="IV12" s="79" t="n"/>
      <c r="IY12" s="78" t="n">
        <v>6</v>
      </c>
      <c r="IZ12" s="79" t="n"/>
      <c r="JA12" s="79" t="n"/>
      <c r="JB12" s="79" t="n"/>
      <c r="JC12" s="79" t="n"/>
      <c r="JD12" s="79" t="n"/>
      <c r="JE12" s="79">
        <f>Input!E55*Input!E58*Input!J66</f>
        <v/>
      </c>
      <c r="JF12" s="79" t="n"/>
      <c r="JG12" s="79" t="n"/>
      <c r="JH12" s="79" t="n"/>
      <c r="JI12" s="79" t="n"/>
      <c r="JJ12" s="79" t="n"/>
      <c r="JK12" s="79" t="n"/>
      <c r="JL12" s="79" t="n"/>
      <c r="JM12" s="79" t="n"/>
      <c r="JN12" s="79" t="n"/>
      <c r="JO12" s="79" t="n"/>
      <c r="JP12" s="79" t="n"/>
      <c r="JQ12" s="79" t="n"/>
      <c r="JR12" s="79" t="n"/>
      <c r="JS12" s="79" t="n"/>
      <c r="JT12" s="79" t="n"/>
      <c r="JU12" s="79" t="n"/>
      <c r="JV12" s="79" t="n"/>
      <c r="JW12" s="79" t="n"/>
      <c r="JX12" s="79" t="n"/>
      <c r="JY12" s="79" t="n"/>
      <c r="JZ12" s="79" t="n"/>
      <c r="KA12" s="79" t="n"/>
      <c r="KB12" s="79" t="n"/>
      <c r="KC12" s="79" t="n"/>
      <c r="KD12" s="79" t="n"/>
      <c r="KE12" s="79" t="n"/>
      <c r="KF12" s="79" t="n"/>
      <c r="KG12" s="79" t="n"/>
      <c r="KH12" s="79" t="n"/>
      <c r="KI12" s="79" t="n"/>
      <c r="KJ12" s="79" t="n"/>
      <c r="KK12" s="79" t="n"/>
      <c r="KL12" s="79" t="n"/>
      <c r="KM12" s="79" t="n"/>
      <c r="KP12" s="78" t="n">
        <v>6</v>
      </c>
      <c r="KQ12" s="79" t="n"/>
      <c r="KR12" s="79" t="n"/>
      <c r="KS12" s="79" t="n"/>
      <c r="KT12" s="79" t="n"/>
      <c r="KU12" s="79" t="n"/>
      <c r="KV12" s="79">
        <f>Input!E55*Input!E58*Input!K66</f>
        <v/>
      </c>
      <c r="KW12" s="79" t="n"/>
      <c r="KX12" s="79" t="n"/>
      <c r="KY12" s="79" t="n"/>
      <c r="KZ12" s="79" t="n"/>
      <c r="LA12" s="79" t="n"/>
      <c r="LB12" s="79" t="n"/>
      <c r="LC12" s="79" t="n"/>
      <c r="LD12" s="79" t="n"/>
      <c r="LE12" s="79" t="n"/>
      <c r="LF12" s="79" t="n"/>
      <c r="LG12" s="79" t="n"/>
      <c r="LH12" s="79" t="n"/>
      <c r="LI12" s="79" t="n"/>
      <c r="LJ12" s="79" t="n"/>
      <c r="LK12" s="79" t="n"/>
      <c r="LL12" s="79" t="n"/>
      <c r="LM12" s="79" t="n"/>
      <c r="LN12" s="79" t="n"/>
      <c r="LO12" s="79" t="n"/>
      <c r="LP12" s="79" t="n"/>
      <c r="LQ12" s="79" t="n"/>
      <c r="LR12" s="79" t="n"/>
      <c r="LS12" s="79" t="n"/>
      <c r="LT12" s="79" t="n"/>
      <c r="LU12" s="79" t="n"/>
      <c r="LV12" s="79" t="n"/>
      <c r="LW12" s="79" t="n"/>
      <c r="LX12" s="79" t="n"/>
      <c r="LY12" s="79" t="n"/>
      <c r="LZ12" s="79" t="n"/>
      <c r="MA12" s="79" t="n"/>
      <c r="MB12" s="79" t="n"/>
      <c r="MC12" s="79" t="n"/>
      <c r="MD12" s="79" t="n"/>
      <c r="MG12" s="78" t="n">
        <v>6</v>
      </c>
      <c r="MH12" s="79" t="n"/>
      <c r="MI12" s="79" t="n"/>
      <c r="MJ12" s="79" t="n"/>
      <c r="MK12" s="79" t="n"/>
      <c r="ML12" s="79" t="n"/>
      <c r="MM12" s="79">
        <f>Input!E55*Input!E58*Input!L66</f>
        <v/>
      </c>
      <c r="MN12" s="79" t="n"/>
      <c r="MO12" s="79" t="n"/>
      <c r="MP12" s="79" t="n"/>
      <c r="MQ12" s="79" t="n"/>
      <c r="MR12" s="79" t="n"/>
      <c r="MS12" s="79" t="n"/>
      <c r="MT12" s="79" t="n"/>
      <c r="MU12" s="79" t="n"/>
      <c r="MV12" s="79" t="n"/>
      <c r="MW12" s="79" t="n"/>
      <c r="MX12" s="79" t="n"/>
      <c r="MY12" s="79" t="n"/>
      <c r="MZ12" s="79" t="n"/>
      <c r="NA12" s="79" t="n"/>
      <c r="NB12" s="79" t="n"/>
      <c r="NC12" s="79" t="n"/>
      <c r="ND12" s="79" t="n"/>
      <c r="NE12" s="79" t="n"/>
      <c r="NF12" s="79" t="n"/>
      <c r="NG12" s="79" t="n"/>
      <c r="NH12" s="79" t="n"/>
      <c r="NI12" s="79" t="n"/>
      <c r="NJ12" s="79" t="n"/>
      <c r="NK12" s="79" t="n"/>
      <c r="NL12" s="79" t="n"/>
      <c r="NM12" s="79" t="n"/>
      <c r="NN12" s="79" t="n"/>
      <c r="NO12" s="79" t="n"/>
      <c r="NP12" s="79" t="n"/>
      <c r="NQ12" s="79" t="n"/>
      <c r="NR12" s="79" t="n"/>
      <c r="NS12" s="79" t="n"/>
      <c r="NT12" s="79" t="n"/>
      <c r="NU12" s="79" t="n"/>
      <c r="NX12" s="78" t="n">
        <v>6</v>
      </c>
      <c r="NY12" s="79" t="n"/>
      <c r="NZ12" s="79" t="n"/>
      <c r="OA12" s="79" t="n"/>
      <c r="OB12" s="79" t="n"/>
      <c r="OC12" s="79" t="n"/>
      <c r="OD12" s="79">
        <f>Input!E55*Input!E58*Input!M66</f>
        <v/>
      </c>
      <c r="OE12" s="79" t="n"/>
      <c r="OF12" s="79" t="n"/>
      <c r="OG12" s="79" t="n"/>
      <c r="OH12" s="79" t="n"/>
      <c r="OI12" s="79" t="n"/>
      <c r="OJ12" s="79" t="n"/>
      <c r="OK12" s="79" t="n"/>
      <c r="OL12" s="79" t="n"/>
      <c r="OM12" s="79" t="n"/>
      <c r="ON12" s="79" t="n"/>
      <c r="OO12" s="79" t="n"/>
      <c r="OP12" s="79" t="n"/>
      <c r="OQ12" s="79" t="n"/>
      <c r="OR12" s="79" t="n"/>
      <c r="OS12" s="79" t="n"/>
      <c r="OT12" s="79" t="n"/>
      <c r="OU12" s="79" t="n"/>
      <c r="OV12" s="79" t="n"/>
      <c r="OW12" s="79" t="n"/>
      <c r="OX12" s="79" t="n"/>
      <c r="OY12" s="79" t="n"/>
      <c r="OZ12" s="79" t="n"/>
      <c r="PA12" s="79" t="n"/>
      <c r="PB12" s="79" t="n"/>
      <c r="PC12" s="79" t="n"/>
      <c r="PD12" s="79" t="n"/>
      <c r="PE12" s="79" t="n"/>
      <c r="PF12" s="79" t="n"/>
      <c r="PG12" s="79" t="n"/>
      <c r="PH12" s="79" t="n"/>
      <c r="PI12" s="79" t="n"/>
      <c r="PJ12" s="79" t="n"/>
      <c r="PK12" s="79" t="n"/>
      <c r="PL12" s="79" t="n"/>
      <c r="PO12" s="78" t="n">
        <v>6</v>
      </c>
      <c r="PP12" s="79" t="n"/>
      <c r="PQ12" s="79" t="n"/>
      <c r="PR12" s="79" t="n"/>
      <c r="PS12" s="79" t="n"/>
      <c r="PT12" s="79" t="n"/>
      <c r="PU12" s="79">
        <f>Input!E55*Input!E58*Input!N66</f>
        <v/>
      </c>
      <c r="PV12" s="79" t="n"/>
      <c r="PW12" s="79" t="n"/>
      <c r="PX12" s="79" t="n"/>
      <c r="PY12" s="79" t="n"/>
      <c r="PZ12" s="79" t="n"/>
      <c r="QA12" s="79" t="n"/>
      <c r="QB12" s="79" t="n"/>
      <c r="QC12" s="79" t="n"/>
      <c r="QD12" s="79" t="n"/>
      <c r="QE12" s="79" t="n"/>
      <c r="QF12" s="79" t="n"/>
      <c r="QG12" s="79" t="n"/>
      <c r="QH12" s="79" t="n"/>
      <c r="QI12" s="79" t="n"/>
      <c r="QJ12" s="79" t="n"/>
      <c r="QK12" s="79" t="n"/>
      <c r="QL12" s="79" t="n"/>
      <c r="QM12" s="79" t="n"/>
      <c r="QN12" s="79" t="n"/>
      <c r="QO12" s="79" t="n"/>
      <c r="QP12" s="79" t="n"/>
      <c r="QQ12" s="79" t="n"/>
      <c r="QR12" s="79" t="n"/>
      <c r="QS12" s="79" t="n"/>
      <c r="QT12" s="79" t="n"/>
      <c r="QU12" s="79" t="n"/>
      <c r="QV12" s="79" t="n"/>
      <c r="QW12" s="79" t="n"/>
      <c r="QX12" s="79" t="n"/>
      <c r="QY12" s="79" t="n"/>
      <c r="QZ12" s="79" t="n"/>
      <c r="RA12" s="79" t="n"/>
      <c r="RB12" s="79" t="n"/>
      <c r="RC12" s="79" t="n"/>
      <c r="RF12" s="78" t="n">
        <v>6</v>
      </c>
      <c r="RG12" s="79" t="n"/>
      <c r="RH12" s="79" t="n"/>
      <c r="RI12" s="79" t="n"/>
      <c r="RJ12" s="79" t="n"/>
      <c r="RK12" s="79" t="n"/>
      <c r="RL12" s="79">
        <f>Input!E55*Input!E58*Input!O66</f>
        <v/>
      </c>
      <c r="RM12" s="79" t="n"/>
      <c r="RN12" s="79" t="n"/>
      <c r="RO12" s="79" t="n"/>
      <c r="RP12" s="79" t="n"/>
      <c r="RQ12" s="79" t="n"/>
      <c r="RR12" s="79" t="n"/>
      <c r="RS12" s="79" t="n"/>
      <c r="RT12" s="79" t="n"/>
      <c r="RU12" s="79" t="n"/>
      <c r="RV12" s="79" t="n"/>
      <c r="RW12" s="79" t="n"/>
      <c r="RX12" s="79" t="n"/>
      <c r="RY12" s="79" t="n"/>
      <c r="RZ12" s="79" t="n"/>
      <c r="SA12" s="79" t="n"/>
      <c r="SB12" s="79" t="n"/>
      <c r="SC12" s="79" t="n"/>
      <c r="SD12" s="79" t="n"/>
      <c r="SE12" s="79" t="n"/>
      <c r="SF12" s="79" t="n"/>
      <c r="SG12" s="79" t="n"/>
      <c r="SH12" s="79" t="n"/>
      <c r="SI12" s="79" t="n"/>
      <c r="SJ12" s="79" t="n"/>
      <c r="SK12" s="79" t="n"/>
      <c r="SL12" s="79" t="n"/>
      <c r="SM12" s="79" t="n"/>
      <c r="SN12" s="79" t="n"/>
      <c r="SO12" s="79" t="n"/>
      <c r="SP12" s="79" t="n"/>
      <c r="SQ12" s="79" t="n"/>
      <c r="SR12" s="79" t="n"/>
      <c r="SS12" s="79" t="n"/>
      <c r="ST12" s="79" t="n"/>
      <c r="SW12" s="78" t="n">
        <v>6</v>
      </c>
      <c r="SX12" s="79" t="n"/>
      <c r="SY12" s="79" t="n"/>
      <c r="SZ12" s="79" t="n"/>
      <c r="TA12" s="79" t="n"/>
      <c r="TB12" s="79" t="n"/>
      <c r="TC12" s="79">
        <f>Input!E55*Input!E58*Input!P66</f>
        <v/>
      </c>
      <c r="TD12" s="79" t="n"/>
      <c r="TE12" s="79" t="n"/>
      <c r="TF12" s="79" t="n"/>
      <c r="TG12" s="79" t="n"/>
      <c r="TH12" s="79" t="n"/>
      <c r="TI12" s="79" t="n"/>
      <c r="TJ12" s="79" t="n"/>
      <c r="TK12" s="79" t="n"/>
      <c r="TL12" s="79" t="n"/>
      <c r="TM12" s="79" t="n"/>
      <c r="TN12" s="79" t="n"/>
      <c r="TO12" s="79" t="n"/>
      <c r="TP12" s="79" t="n"/>
      <c r="TQ12" s="79" t="n"/>
      <c r="TR12" s="79" t="n"/>
      <c r="TS12" s="79" t="n"/>
      <c r="TT12" s="79" t="n"/>
      <c r="TU12" s="79" t="n"/>
      <c r="TV12" s="79" t="n"/>
      <c r="TW12" s="79" t="n"/>
      <c r="TX12" s="79" t="n"/>
      <c r="TY12" s="79" t="n"/>
      <c r="TZ12" s="79" t="n"/>
      <c r="UA12" s="79" t="n"/>
      <c r="UB12" s="79" t="n"/>
      <c r="UC12" s="79" t="n"/>
      <c r="UD12" s="79" t="n"/>
      <c r="UE12" s="79" t="n"/>
      <c r="UF12" s="79" t="n"/>
      <c r="UG12" s="79" t="n"/>
      <c r="UH12" s="79" t="n"/>
      <c r="UI12" s="79" t="n"/>
      <c r="UJ12" s="79" t="n"/>
      <c r="UK12" s="79" t="n"/>
      <c r="UN12" s="78" t="n">
        <v>6</v>
      </c>
      <c r="UO12" s="79" t="n"/>
      <c r="UP12" s="79" t="n"/>
      <c r="UQ12" s="79" t="n"/>
      <c r="UR12" s="79" t="n"/>
      <c r="US12" s="79" t="n"/>
      <c r="UT12" s="79">
        <f>Input!E55*Input!E58*Input!Q66</f>
        <v/>
      </c>
      <c r="UU12" s="79" t="n"/>
      <c r="UV12" s="79" t="n"/>
      <c r="UW12" s="79" t="n"/>
      <c r="UX12" s="79" t="n"/>
      <c r="UY12" s="79" t="n"/>
      <c r="UZ12" s="79" t="n"/>
      <c r="VA12" s="79" t="n"/>
      <c r="VB12" s="79" t="n"/>
      <c r="VC12" s="79" t="n"/>
      <c r="VD12" s="79" t="n"/>
      <c r="VE12" s="79" t="n"/>
      <c r="VF12" s="79" t="n"/>
      <c r="VG12" s="79" t="n"/>
      <c r="VH12" s="79" t="n"/>
      <c r="VI12" s="79" t="n"/>
      <c r="VJ12" s="79" t="n"/>
      <c r="VK12" s="79" t="n"/>
      <c r="VL12" s="79" t="n"/>
      <c r="VM12" s="79" t="n"/>
      <c r="VN12" s="79" t="n"/>
      <c r="VO12" s="79" t="n"/>
      <c r="VP12" s="79" t="n"/>
      <c r="VQ12" s="79" t="n"/>
      <c r="VR12" s="79" t="n"/>
      <c r="VS12" s="79" t="n"/>
      <c r="VT12" s="79" t="n"/>
      <c r="VU12" s="79" t="n"/>
      <c r="VV12" s="79" t="n"/>
      <c r="VW12" s="79" t="n"/>
      <c r="VX12" s="79" t="n"/>
      <c r="VY12" s="79" t="n"/>
      <c r="VZ12" s="79" t="n"/>
      <c r="WA12" s="79" t="n"/>
      <c r="WB12" s="79" t="n"/>
      <c r="WE12" s="78" t="n">
        <v>6</v>
      </c>
      <c r="WF12" s="79" t="n"/>
      <c r="WG12" s="79" t="n"/>
      <c r="WH12" s="79" t="n"/>
      <c r="WI12" s="79" t="n"/>
      <c r="WJ12" s="79" t="n"/>
      <c r="WK12" s="79">
        <f>Input!E55*Input!E58*Input!R66</f>
        <v/>
      </c>
      <c r="WL12" s="79" t="n"/>
      <c r="WM12" s="79" t="n"/>
      <c r="WN12" s="79" t="n"/>
      <c r="WO12" s="79" t="n"/>
      <c r="WP12" s="79" t="n"/>
      <c r="WQ12" s="79" t="n"/>
      <c r="WR12" s="79" t="n"/>
      <c r="WS12" s="79" t="n"/>
      <c r="WT12" s="79" t="n"/>
      <c r="WU12" s="79" t="n"/>
      <c r="WV12" s="79" t="n"/>
      <c r="WW12" s="79" t="n"/>
      <c r="WX12" s="79" t="n"/>
      <c r="WY12" s="79" t="n"/>
      <c r="WZ12" s="79" t="n"/>
      <c r="XA12" s="79" t="n"/>
      <c r="XB12" s="79" t="n"/>
      <c r="XC12" s="79" t="n"/>
      <c r="XD12" s="79" t="n"/>
      <c r="XE12" s="79" t="n"/>
      <c r="XF12" s="79" t="n"/>
      <c r="XG12" s="79" t="n"/>
      <c r="XH12" s="79" t="n"/>
      <c r="XI12" s="79" t="n"/>
      <c r="XJ12" s="79" t="n"/>
      <c r="XK12" s="79" t="n"/>
      <c r="XL12" s="79" t="n"/>
      <c r="XM12" s="79" t="n"/>
      <c r="XN12" s="79" t="n"/>
      <c r="XO12" s="79" t="n"/>
      <c r="XP12" s="79" t="n"/>
      <c r="XQ12" s="79" t="n"/>
      <c r="XR12" s="79" t="n"/>
      <c r="XS12" s="79" t="n"/>
      <c r="XV12" s="78" t="n">
        <v>6</v>
      </c>
      <c r="XW12" s="79" t="n"/>
      <c r="XX12" s="79" t="n"/>
      <c r="XY12" s="79" t="n"/>
      <c r="XZ12" s="79" t="n"/>
      <c r="YA12" s="79" t="n"/>
      <c r="YB12" s="79">
        <f>Input!E55*Input!E58*Input!S66</f>
        <v/>
      </c>
      <c r="YC12" s="79" t="n"/>
      <c r="YD12" s="79" t="n"/>
      <c r="YE12" s="79" t="n"/>
      <c r="YF12" s="79" t="n"/>
      <c r="YG12" s="79" t="n"/>
      <c r="YH12" s="79" t="n"/>
      <c r="YI12" s="79" t="n"/>
      <c r="YJ12" s="79" t="n"/>
      <c r="YK12" s="79" t="n"/>
      <c r="YL12" s="79" t="n"/>
      <c r="YM12" s="79" t="n"/>
      <c r="YN12" s="79" t="n"/>
      <c r="YO12" s="79" t="n"/>
      <c r="YP12" s="79" t="n"/>
      <c r="YQ12" s="79" t="n"/>
      <c r="YR12" s="79" t="n"/>
      <c r="YS12" s="79" t="n"/>
      <c r="YT12" s="79" t="n"/>
      <c r="YU12" s="79" t="n"/>
      <c r="YV12" s="79" t="n"/>
      <c r="YW12" s="79" t="n"/>
      <c r="YX12" s="79" t="n"/>
      <c r="YY12" s="79" t="n"/>
      <c r="YZ12" s="79" t="n"/>
      <c r="ZA12" s="79" t="n"/>
      <c r="ZB12" s="79" t="n"/>
      <c r="ZC12" s="79" t="n"/>
      <c r="ZD12" s="79" t="n"/>
      <c r="ZE12" s="79" t="n"/>
      <c r="ZF12" s="79" t="n"/>
      <c r="ZG12" s="79" t="n"/>
      <c r="ZH12" s="79" t="n"/>
      <c r="ZI12" s="79" t="n"/>
      <c r="ZJ12" s="79" t="n"/>
      <c r="ZM12" s="78" t="n">
        <v>6</v>
      </c>
      <c r="ZN12" s="79" t="n"/>
      <c r="ZO12" s="79" t="n"/>
      <c r="ZP12" s="79" t="n"/>
      <c r="ZQ12" s="79" t="n"/>
      <c r="ZR12" s="79" t="n"/>
      <c r="ZS12" s="79">
        <f>Input!E55*Input!E58*Input!T66</f>
        <v/>
      </c>
      <c r="ZT12" s="79" t="n"/>
      <c r="ZU12" s="79" t="n"/>
      <c r="ZV12" s="79" t="n"/>
      <c r="ZW12" s="79" t="n"/>
      <c r="ZX12" s="79" t="n"/>
      <c r="ZY12" s="79" t="n"/>
      <c r="ZZ12" s="79" t="n"/>
      <c r="AAA12" s="79" t="n"/>
      <c r="AAB12" s="79" t="n"/>
      <c r="AAC12" s="79" t="n"/>
      <c r="AAD12" s="79" t="n"/>
      <c r="AAE12" s="79" t="n"/>
      <c r="AAF12" s="79" t="n"/>
      <c r="AAG12" s="79" t="n"/>
      <c r="AAH12" s="79" t="n"/>
      <c r="AAI12" s="79" t="n"/>
      <c r="AAJ12" s="79" t="n"/>
      <c r="AAK12" s="79" t="n"/>
      <c r="AAL12" s="79" t="n"/>
      <c r="AAM12" s="79" t="n"/>
      <c r="AAN12" s="79" t="n"/>
      <c r="AAO12" s="79" t="n"/>
      <c r="AAP12" s="79" t="n"/>
      <c r="AAQ12" s="79" t="n"/>
      <c r="AAR12" s="79" t="n"/>
      <c r="AAS12" s="79" t="n"/>
      <c r="AAT12" s="79" t="n"/>
      <c r="AAU12" s="79" t="n"/>
      <c r="AAV12" s="79" t="n"/>
      <c r="AAW12" s="79" t="n"/>
      <c r="AAX12" s="79" t="n"/>
      <c r="AAY12" s="79" t="n"/>
      <c r="AAZ12" s="79" t="n"/>
      <c r="ABA12" s="79" t="n"/>
      <c r="ABD12" s="78" t="n">
        <v>6</v>
      </c>
      <c r="ABE12" s="79" t="n"/>
      <c r="ABF12" s="79" t="n"/>
      <c r="ABG12" s="79" t="n"/>
      <c r="ABH12" s="79" t="n"/>
      <c r="ABI12" s="79" t="n"/>
      <c r="ABJ12" s="79">
        <f>Input!E55*Input!E58*Input!U66</f>
        <v/>
      </c>
      <c r="ABK12" s="79" t="n"/>
      <c r="ABL12" s="79" t="n"/>
      <c r="ABM12" s="79" t="n"/>
      <c r="ABN12" s="79" t="n"/>
      <c r="ABO12" s="79" t="n"/>
      <c r="ABP12" s="79" t="n"/>
      <c r="ABQ12" s="79" t="n"/>
      <c r="ABR12" s="79" t="n"/>
      <c r="ABS12" s="79" t="n"/>
      <c r="ABT12" s="79" t="n"/>
      <c r="ABU12" s="79" t="n"/>
      <c r="ABV12" s="79" t="n"/>
      <c r="ABW12" s="79" t="n"/>
      <c r="ABX12" s="79" t="n"/>
      <c r="ABY12" s="79" t="n"/>
      <c r="ABZ12" s="79" t="n"/>
      <c r="ACA12" s="79" t="n"/>
      <c r="ACB12" s="79" t="n"/>
      <c r="ACC12" s="79" t="n"/>
      <c r="ACD12" s="79" t="n"/>
      <c r="ACE12" s="79" t="n"/>
      <c r="ACF12" s="79" t="n"/>
      <c r="ACG12" s="79" t="n"/>
      <c r="ACH12" s="79" t="n"/>
      <c r="ACI12" s="79" t="n"/>
      <c r="ACJ12" s="79" t="n"/>
      <c r="ACK12" s="79" t="n"/>
      <c r="ACL12" s="79" t="n"/>
      <c r="ACM12" s="79" t="n"/>
      <c r="ACN12" s="79" t="n"/>
      <c r="ACO12" s="79" t="n"/>
      <c r="ACP12" s="79" t="n"/>
      <c r="ACQ12" s="79" t="n"/>
      <c r="ACR12" s="79" t="n"/>
      <c r="ACU12" s="78" t="n">
        <v>6</v>
      </c>
      <c r="ACV12" s="79" t="n"/>
      <c r="ACW12" s="79" t="n"/>
      <c r="ACX12" s="79" t="n"/>
      <c r="ACY12" s="79" t="n"/>
      <c r="ACZ12" s="79" t="n"/>
      <c r="ADA12" s="79">
        <f>Input!E55*Input!E58*Input!V66</f>
        <v/>
      </c>
      <c r="ADB12" s="79" t="n"/>
      <c r="ADC12" s="79" t="n"/>
      <c r="ADD12" s="79" t="n"/>
      <c r="ADE12" s="79" t="n"/>
      <c r="ADF12" s="79" t="n"/>
      <c r="ADG12" s="79" t="n"/>
      <c r="ADH12" s="79" t="n"/>
      <c r="ADI12" s="79" t="n"/>
      <c r="ADJ12" s="79" t="n"/>
      <c r="ADK12" s="79" t="n"/>
      <c r="ADL12" s="79" t="n"/>
      <c r="ADM12" s="79" t="n"/>
      <c r="ADN12" s="79" t="n"/>
      <c r="ADO12" s="79" t="n"/>
      <c r="ADP12" s="79" t="n"/>
      <c r="ADQ12" s="79" t="n"/>
      <c r="ADR12" s="79" t="n"/>
      <c r="ADS12" s="79" t="n"/>
      <c r="ADT12" s="79" t="n"/>
      <c r="ADU12" s="79" t="n"/>
      <c r="ADV12" s="79" t="n"/>
      <c r="ADW12" s="79" t="n"/>
      <c r="ADX12" s="79" t="n"/>
      <c r="ADY12" s="79" t="n"/>
      <c r="ADZ12" s="79" t="n"/>
      <c r="AEA12" s="79" t="n"/>
      <c r="AEB12" s="79" t="n"/>
      <c r="AEC12" s="79" t="n"/>
      <c r="AED12" s="79" t="n"/>
      <c r="AEE12" s="79" t="n"/>
      <c r="AEF12" s="79" t="n"/>
      <c r="AEG12" s="79" t="n"/>
      <c r="AEH12" s="79" t="n"/>
      <c r="AEI12" s="79" t="n"/>
      <c r="AEL12" s="78" t="n">
        <v>6</v>
      </c>
      <c r="AEM12" s="79" t="n"/>
      <c r="AEN12" s="79" t="n"/>
      <c r="AEO12" s="79" t="n"/>
      <c r="AEP12" s="79" t="n"/>
      <c r="AEQ12" s="79" t="n"/>
      <c r="AER12" s="79">
        <f>Input!E55*Input!E58*Input!W66</f>
        <v/>
      </c>
      <c r="AES12" s="79" t="n"/>
      <c r="AET12" s="79" t="n"/>
      <c r="AEU12" s="79" t="n"/>
      <c r="AEV12" s="79" t="n"/>
      <c r="AEW12" s="79" t="n"/>
      <c r="AEX12" s="79" t="n"/>
      <c r="AEY12" s="79" t="n"/>
      <c r="AEZ12" s="79" t="n"/>
      <c r="AFA12" s="79" t="n"/>
      <c r="AFB12" s="79" t="n"/>
      <c r="AFC12" s="79" t="n"/>
      <c r="AFD12" s="79" t="n"/>
      <c r="AFE12" s="79" t="n"/>
      <c r="AFF12" s="79" t="n"/>
      <c r="AFG12" s="79" t="n"/>
      <c r="AFH12" s="79" t="n"/>
      <c r="AFI12" s="79" t="n"/>
      <c r="AFJ12" s="79" t="n"/>
      <c r="AFK12" s="79" t="n"/>
      <c r="AFL12" s="79" t="n"/>
      <c r="AFM12" s="79" t="n"/>
      <c r="AFN12" s="79" t="n"/>
      <c r="AFO12" s="79" t="n"/>
      <c r="AFP12" s="79" t="n"/>
      <c r="AFQ12" s="79" t="n"/>
      <c r="AFR12" s="79" t="n"/>
      <c r="AFS12" s="79" t="n"/>
      <c r="AFT12" s="79" t="n"/>
      <c r="AFU12" s="79" t="n"/>
      <c r="AFV12" s="79" t="n"/>
      <c r="AFW12" s="79" t="n"/>
      <c r="AFX12" s="79" t="n"/>
      <c r="AFY12" s="79" t="n"/>
      <c r="AFZ12" s="79" t="n"/>
    </row>
    <row r="13">
      <c r="A13" s="78" t="n">
        <v>7</v>
      </c>
      <c r="B13" s="79" t="n"/>
      <c r="C13" s="79" t="n"/>
      <c r="D13" s="79" t="n"/>
      <c r="E13" s="79" t="n"/>
      <c r="F13" s="79" t="n"/>
      <c r="G13" s="79" t="n"/>
      <c r="H13" s="79">
        <f>Input!E55*Input!F58*Input!D66</f>
        <v/>
      </c>
      <c r="I13" s="79" t="n"/>
      <c r="J13" s="79" t="n"/>
      <c r="K13" s="79" t="n"/>
      <c r="L13" s="79" t="n"/>
      <c r="M13" s="79" t="n"/>
      <c r="N13" s="79" t="n"/>
      <c r="O13" s="79" t="n"/>
      <c r="P13" s="79" t="n"/>
      <c r="Q13" s="79" t="n"/>
      <c r="R13" s="79" t="n"/>
      <c r="S13" s="79" t="n"/>
      <c r="T13" s="79" t="n"/>
      <c r="U13" s="79" t="n"/>
      <c r="V13" s="79" t="n"/>
      <c r="W13" s="79" t="n"/>
      <c r="X13" s="79" t="n"/>
      <c r="Y13" s="79" t="n"/>
      <c r="Z13" s="79" t="n"/>
      <c r="AA13" s="79" t="n"/>
      <c r="AB13" s="79" t="n"/>
      <c r="AC13" s="79" t="n"/>
      <c r="AD13" s="79" t="n"/>
      <c r="AE13" s="79" t="n"/>
      <c r="AF13" s="79" t="n"/>
      <c r="AG13" s="79" t="n"/>
      <c r="AH13" s="79" t="n"/>
      <c r="AI13" s="79" t="n"/>
      <c r="AJ13" s="79" t="n"/>
      <c r="AK13" s="79" t="n"/>
      <c r="AL13" s="79" t="n"/>
      <c r="AM13" s="79" t="n"/>
      <c r="AN13" s="79" t="n"/>
      <c r="AO13" s="79" t="n"/>
      <c r="AR13" s="78" t="n">
        <v>7</v>
      </c>
      <c r="AS13" s="79" t="n"/>
      <c r="AT13" s="79" t="n"/>
      <c r="AU13" s="79" t="n"/>
      <c r="AV13" s="79" t="n"/>
      <c r="AW13" s="79" t="n"/>
      <c r="AX13" s="79" t="n"/>
      <c r="AY13" s="79">
        <f>Input!E55*Input!F58*Input!E66</f>
        <v/>
      </c>
      <c r="AZ13" s="79" t="n"/>
      <c r="BA13" s="79" t="n"/>
      <c r="BB13" s="79" t="n"/>
      <c r="BC13" s="79" t="n"/>
      <c r="BD13" s="79" t="n"/>
      <c r="BE13" s="79" t="n"/>
      <c r="BF13" s="79" t="n"/>
      <c r="BG13" s="79" t="n"/>
      <c r="BH13" s="79" t="n"/>
      <c r="BI13" s="79" t="n"/>
      <c r="BJ13" s="79" t="n"/>
      <c r="BK13" s="79" t="n"/>
      <c r="BL13" s="79" t="n"/>
      <c r="BM13" s="79" t="n"/>
      <c r="BN13" s="79" t="n"/>
      <c r="BO13" s="79" t="n"/>
      <c r="BP13" s="79" t="n"/>
      <c r="BQ13" s="79" t="n"/>
      <c r="BR13" s="79" t="n"/>
      <c r="BS13" s="79" t="n"/>
      <c r="BT13" s="79" t="n"/>
      <c r="BU13" s="79" t="n"/>
      <c r="BV13" s="79" t="n"/>
      <c r="BW13" s="79" t="n"/>
      <c r="BX13" s="79" t="n"/>
      <c r="BY13" s="79" t="n"/>
      <c r="BZ13" s="79" t="n"/>
      <c r="CA13" s="79" t="n"/>
      <c r="CB13" s="79" t="n"/>
      <c r="CC13" s="79" t="n"/>
      <c r="CD13" s="79" t="n"/>
      <c r="CE13" s="79" t="n"/>
      <c r="CF13" s="79" t="n"/>
      <c r="CI13" s="78" t="n">
        <v>7</v>
      </c>
      <c r="CJ13" s="79" t="n"/>
      <c r="CK13" s="79" t="n"/>
      <c r="CL13" s="79" t="n"/>
      <c r="CM13" s="79" t="n"/>
      <c r="CN13" s="79" t="n"/>
      <c r="CO13" s="79" t="n"/>
      <c r="CP13" s="79">
        <f>Input!E55*Input!F58*Input!F66</f>
        <v/>
      </c>
      <c r="CQ13" s="79" t="n"/>
      <c r="CR13" s="79" t="n"/>
      <c r="CS13" s="79" t="n"/>
      <c r="CT13" s="79" t="n"/>
      <c r="CU13" s="79" t="n"/>
      <c r="CV13" s="79" t="n"/>
      <c r="CW13" s="79" t="n"/>
      <c r="CX13" s="79" t="n"/>
      <c r="CY13" s="79" t="n"/>
      <c r="CZ13" s="79" t="n"/>
      <c r="DA13" s="79" t="n"/>
      <c r="DB13" s="79" t="n"/>
      <c r="DC13" s="79" t="n"/>
      <c r="DD13" s="79" t="n"/>
      <c r="DE13" s="79" t="n"/>
      <c r="DF13" s="79" t="n"/>
      <c r="DG13" s="79" t="n"/>
      <c r="DH13" s="79" t="n"/>
      <c r="DI13" s="79" t="n"/>
      <c r="DJ13" s="79" t="n"/>
      <c r="DK13" s="79" t="n"/>
      <c r="DL13" s="79" t="n"/>
      <c r="DM13" s="79" t="n"/>
      <c r="DN13" s="79" t="n"/>
      <c r="DO13" s="79" t="n"/>
      <c r="DP13" s="79" t="n"/>
      <c r="DQ13" s="79" t="n"/>
      <c r="DR13" s="79" t="n"/>
      <c r="DS13" s="79" t="n"/>
      <c r="DT13" s="79" t="n"/>
      <c r="DU13" s="79" t="n"/>
      <c r="DV13" s="79" t="n"/>
      <c r="DW13" s="79" t="n"/>
      <c r="DZ13" s="78" t="n">
        <v>7</v>
      </c>
      <c r="EA13" s="79" t="n"/>
      <c r="EB13" s="79" t="n"/>
      <c r="EC13" s="79" t="n"/>
      <c r="ED13" s="79" t="n"/>
      <c r="EE13" s="79" t="n"/>
      <c r="EF13" s="79" t="n"/>
      <c r="EG13" s="79">
        <f>Input!E55*Input!F58*Input!G66</f>
        <v/>
      </c>
      <c r="EH13" s="79" t="n"/>
      <c r="EI13" s="79" t="n"/>
      <c r="EJ13" s="79" t="n"/>
      <c r="EK13" s="79" t="n"/>
      <c r="EL13" s="79" t="n"/>
      <c r="EM13" s="79" t="n"/>
      <c r="EN13" s="79" t="n"/>
      <c r="EO13" s="79" t="n"/>
      <c r="EP13" s="79" t="n"/>
      <c r="EQ13" s="79" t="n"/>
      <c r="ER13" s="79" t="n"/>
      <c r="ES13" s="79" t="n"/>
      <c r="ET13" s="79" t="n"/>
      <c r="EU13" s="79" t="n"/>
      <c r="EV13" s="79" t="n"/>
      <c r="EW13" s="79" t="n"/>
      <c r="EX13" s="79" t="n"/>
      <c r="EY13" s="79" t="n"/>
      <c r="EZ13" s="79" t="n"/>
      <c r="FA13" s="79" t="n"/>
      <c r="FB13" s="79" t="n"/>
      <c r="FC13" s="79" t="n"/>
      <c r="FD13" s="79" t="n"/>
      <c r="FE13" s="79" t="n"/>
      <c r="FF13" s="79" t="n"/>
      <c r="FG13" s="79" t="n"/>
      <c r="FH13" s="79" t="n"/>
      <c r="FI13" s="79" t="n"/>
      <c r="FJ13" s="79" t="n"/>
      <c r="FK13" s="79" t="n"/>
      <c r="FL13" s="79" t="n"/>
      <c r="FM13" s="79" t="n"/>
      <c r="FN13" s="79" t="n"/>
      <c r="FQ13" s="78" t="n">
        <v>7</v>
      </c>
      <c r="FR13" s="79" t="n"/>
      <c r="FS13" s="79" t="n"/>
      <c r="FT13" s="79" t="n"/>
      <c r="FU13" s="79" t="n"/>
      <c r="FV13" s="79" t="n"/>
      <c r="FW13" s="79" t="n"/>
      <c r="FX13" s="79">
        <f>Input!E55*Input!F58*Input!H66</f>
        <v/>
      </c>
      <c r="FY13" s="79" t="n"/>
      <c r="FZ13" s="79" t="n"/>
      <c r="GA13" s="79" t="n"/>
      <c r="GB13" s="79" t="n"/>
      <c r="GC13" s="79" t="n"/>
      <c r="GD13" s="79" t="n"/>
      <c r="GE13" s="79" t="n"/>
      <c r="GF13" s="79" t="n"/>
      <c r="GG13" s="79" t="n"/>
      <c r="GH13" s="79" t="n"/>
      <c r="GI13" s="79" t="n"/>
      <c r="GJ13" s="79" t="n"/>
      <c r="GK13" s="79" t="n"/>
      <c r="GL13" s="79" t="n"/>
      <c r="GM13" s="79" t="n"/>
      <c r="GN13" s="79" t="n"/>
      <c r="GO13" s="79" t="n"/>
      <c r="GP13" s="79" t="n"/>
      <c r="GQ13" s="79" t="n"/>
      <c r="GR13" s="79" t="n"/>
      <c r="GS13" s="79" t="n"/>
      <c r="GT13" s="79" t="n"/>
      <c r="GU13" s="79" t="n"/>
      <c r="GV13" s="79" t="n"/>
      <c r="GW13" s="79" t="n"/>
      <c r="GX13" s="79" t="n"/>
      <c r="GY13" s="79" t="n"/>
      <c r="GZ13" s="79" t="n"/>
      <c r="HA13" s="79" t="n"/>
      <c r="HB13" s="79" t="n"/>
      <c r="HC13" s="79" t="n"/>
      <c r="HD13" s="79" t="n"/>
      <c r="HE13" s="79" t="n"/>
      <c r="HH13" s="78" t="n">
        <v>7</v>
      </c>
      <c r="HI13" s="79" t="n"/>
      <c r="HJ13" s="79" t="n"/>
      <c r="HK13" s="79" t="n"/>
      <c r="HL13" s="79" t="n"/>
      <c r="HM13" s="79" t="n"/>
      <c r="HN13" s="79" t="n"/>
      <c r="HO13" s="79">
        <f>Input!E55*Input!F58*Input!I66</f>
        <v/>
      </c>
      <c r="HP13" s="79" t="n"/>
      <c r="HQ13" s="79" t="n"/>
      <c r="HR13" s="79" t="n"/>
      <c r="HS13" s="79" t="n"/>
      <c r="HT13" s="79" t="n"/>
      <c r="HU13" s="79" t="n"/>
      <c r="HV13" s="79" t="n"/>
      <c r="HW13" s="79" t="n"/>
      <c r="HX13" s="79" t="n"/>
      <c r="HY13" s="79" t="n"/>
      <c r="HZ13" s="79" t="n"/>
      <c r="IA13" s="79" t="n"/>
      <c r="IB13" s="79" t="n"/>
      <c r="IC13" s="79" t="n"/>
      <c r="ID13" s="79" t="n"/>
      <c r="IE13" s="79" t="n"/>
      <c r="IF13" s="79" t="n"/>
      <c r="IG13" s="79" t="n"/>
      <c r="IH13" s="79" t="n"/>
      <c r="II13" s="79" t="n"/>
      <c r="IJ13" s="79" t="n"/>
      <c r="IK13" s="79" t="n"/>
      <c r="IL13" s="79" t="n"/>
      <c r="IM13" s="79" t="n"/>
      <c r="IN13" s="79" t="n"/>
      <c r="IO13" s="79" t="n"/>
      <c r="IP13" s="79" t="n"/>
      <c r="IQ13" s="79" t="n"/>
      <c r="IR13" s="79" t="n"/>
      <c r="IS13" s="79" t="n"/>
      <c r="IT13" s="79" t="n"/>
      <c r="IU13" s="79" t="n"/>
      <c r="IV13" s="79" t="n"/>
      <c r="IY13" s="78" t="n">
        <v>7</v>
      </c>
      <c r="IZ13" s="79" t="n"/>
      <c r="JA13" s="79" t="n"/>
      <c r="JB13" s="79" t="n"/>
      <c r="JC13" s="79" t="n"/>
      <c r="JD13" s="79" t="n"/>
      <c r="JE13" s="79" t="n"/>
      <c r="JF13" s="79">
        <f>Input!E55*Input!F58*Input!J66</f>
        <v/>
      </c>
      <c r="JG13" s="79" t="n"/>
      <c r="JH13" s="79" t="n"/>
      <c r="JI13" s="79" t="n"/>
      <c r="JJ13" s="79" t="n"/>
      <c r="JK13" s="79" t="n"/>
      <c r="JL13" s="79" t="n"/>
      <c r="JM13" s="79" t="n"/>
      <c r="JN13" s="79" t="n"/>
      <c r="JO13" s="79" t="n"/>
      <c r="JP13" s="79" t="n"/>
      <c r="JQ13" s="79" t="n"/>
      <c r="JR13" s="79" t="n"/>
      <c r="JS13" s="79" t="n"/>
      <c r="JT13" s="79" t="n"/>
      <c r="JU13" s="79" t="n"/>
      <c r="JV13" s="79" t="n"/>
      <c r="JW13" s="79" t="n"/>
      <c r="JX13" s="79" t="n"/>
      <c r="JY13" s="79" t="n"/>
      <c r="JZ13" s="79" t="n"/>
      <c r="KA13" s="79" t="n"/>
      <c r="KB13" s="79" t="n"/>
      <c r="KC13" s="79" t="n"/>
      <c r="KD13" s="79" t="n"/>
      <c r="KE13" s="79" t="n"/>
      <c r="KF13" s="79" t="n"/>
      <c r="KG13" s="79" t="n"/>
      <c r="KH13" s="79" t="n"/>
      <c r="KI13" s="79" t="n"/>
      <c r="KJ13" s="79" t="n"/>
      <c r="KK13" s="79" t="n"/>
      <c r="KL13" s="79" t="n"/>
      <c r="KM13" s="79" t="n"/>
      <c r="KP13" s="78" t="n">
        <v>7</v>
      </c>
      <c r="KQ13" s="79" t="n"/>
      <c r="KR13" s="79" t="n"/>
      <c r="KS13" s="79" t="n"/>
      <c r="KT13" s="79" t="n"/>
      <c r="KU13" s="79" t="n"/>
      <c r="KV13" s="79" t="n"/>
      <c r="KW13" s="79">
        <f>Input!E55*Input!F58*Input!K66</f>
        <v/>
      </c>
      <c r="KX13" s="79" t="n"/>
      <c r="KY13" s="79" t="n"/>
      <c r="KZ13" s="79" t="n"/>
      <c r="LA13" s="79" t="n"/>
      <c r="LB13" s="79" t="n"/>
      <c r="LC13" s="79" t="n"/>
      <c r="LD13" s="79" t="n"/>
      <c r="LE13" s="79" t="n"/>
      <c r="LF13" s="79" t="n"/>
      <c r="LG13" s="79" t="n"/>
      <c r="LH13" s="79" t="n"/>
      <c r="LI13" s="79" t="n"/>
      <c r="LJ13" s="79" t="n"/>
      <c r="LK13" s="79" t="n"/>
      <c r="LL13" s="79" t="n"/>
      <c r="LM13" s="79" t="n"/>
      <c r="LN13" s="79" t="n"/>
      <c r="LO13" s="79" t="n"/>
      <c r="LP13" s="79" t="n"/>
      <c r="LQ13" s="79" t="n"/>
      <c r="LR13" s="79" t="n"/>
      <c r="LS13" s="79" t="n"/>
      <c r="LT13" s="79" t="n"/>
      <c r="LU13" s="79" t="n"/>
      <c r="LV13" s="79" t="n"/>
      <c r="LW13" s="79" t="n"/>
      <c r="LX13" s="79" t="n"/>
      <c r="LY13" s="79" t="n"/>
      <c r="LZ13" s="79" t="n"/>
      <c r="MA13" s="79" t="n"/>
      <c r="MB13" s="79" t="n"/>
      <c r="MC13" s="79" t="n"/>
      <c r="MD13" s="79" t="n"/>
      <c r="MG13" s="78" t="n">
        <v>7</v>
      </c>
      <c r="MH13" s="79" t="n"/>
      <c r="MI13" s="79" t="n"/>
      <c r="MJ13" s="79" t="n"/>
      <c r="MK13" s="79" t="n"/>
      <c r="ML13" s="79" t="n"/>
      <c r="MM13" s="79" t="n"/>
      <c r="MN13" s="79">
        <f>Input!E55*Input!F58*Input!L66</f>
        <v/>
      </c>
      <c r="MO13" s="79" t="n"/>
      <c r="MP13" s="79" t="n"/>
      <c r="MQ13" s="79" t="n"/>
      <c r="MR13" s="79" t="n"/>
      <c r="MS13" s="79" t="n"/>
      <c r="MT13" s="79" t="n"/>
      <c r="MU13" s="79" t="n"/>
      <c r="MV13" s="79" t="n"/>
      <c r="MW13" s="79" t="n"/>
      <c r="MX13" s="79" t="n"/>
      <c r="MY13" s="79" t="n"/>
      <c r="MZ13" s="79" t="n"/>
      <c r="NA13" s="79" t="n"/>
      <c r="NB13" s="79" t="n"/>
      <c r="NC13" s="79" t="n"/>
      <c r="ND13" s="79" t="n"/>
      <c r="NE13" s="79" t="n"/>
      <c r="NF13" s="79" t="n"/>
      <c r="NG13" s="79" t="n"/>
      <c r="NH13" s="79" t="n"/>
      <c r="NI13" s="79" t="n"/>
      <c r="NJ13" s="79" t="n"/>
      <c r="NK13" s="79" t="n"/>
      <c r="NL13" s="79" t="n"/>
      <c r="NM13" s="79" t="n"/>
      <c r="NN13" s="79" t="n"/>
      <c r="NO13" s="79" t="n"/>
      <c r="NP13" s="79" t="n"/>
      <c r="NQ13" s="79" t="n"/>
      <c r="NR13" s="79" t="n"/>
      <c r="NS13" s="79" t="n"/>
      <c r="NT13" s="79" t="n"/>
      <c r="NU13" s="79" t="n"/>
      <c r="NX13" s="78" t="n">
        <v>7</v>
      </c>
      <c r="NY13" s="79" t="n"/>
      <c r="NZ13" s="79" t="n"/>
      <c r="OA13" s="79" t="n"/>
      <c r="OB13" s="79" t="n"/>
      <c r="OC13" s="79" t="n"/>
      <c r="OD13" s="79" t="n"/>
      <c r="OE13" s="79">
        <f>Input!E55*Input!F58*Input!M66</f>
        <v/>
      </c>
      <c r="OF13" s="79" t="n"/>
      <c r="OG13" s="79" t="n"/>
      <c r="OH13" s="79" t="n"/>
      <c r="OI13" s="79" t="n"/>
      <c r="OJ13" s="79" t="n"/>
      <c r="OK13" s="79" t="n"/>
      <c r="OL13" s="79" t="n"/>
      <c r="OM13" s="79" t="n"/>
      <c r="ON13" s="79" t="n"/>
      <c r="OO13" s="79" t="n"/>
      <c r="OP13" s="79" t="n"/>
      <c r="OQ13" s="79" t="n"/>
      <c r="OR13" s="79" t="n"/>
      <c r="OS13" s="79" t="n"/>
      <c r="OT13" s="79" t="n"/>
      <c r="OU13" s="79" t="n"/>
      <c r="OV13" s="79" t="n"/>
      <c r="OW13" s="79" t="n"/>
      <c r="OX13" s="79" t="n"/>
      <c r="OY13" s="79" t="n"/>
      <c r="OZ13" s="79" t="n"/>
      <c r="PA13" s="79" t="n"/>
      <c r="PB13" s="79" t="n"/>
      <c r="PC13" s="79" t="n"/>
      <c r="PD13" s="79" t="n"/>
      <c r="PE13" s="79" t="n"/>
      <c r="PF13" s="79" t="n"/>
      <c r="PG13" s="79" t="n"/>
      <c r="PH13" s="79" t="n"/>
      <c r="PI13" s="79" t="n"/>
      <c r="PJ13" s="79" t="n"/>
      <c r="PK13" s="79" t="n"/>
      <c r="PL13" s="79" t="n"/>
      <c r="PO13" s="78" t="n">
        <v>7</v>
      </c>
      <c r="PP13" s="79" t="n"/>
      <c r="PQ13" s="79" t="n"/>
      <c r="PR13" s="79" t="n"/>
      <c r="PS13" s="79" t="n"/>
      <c r="PT13" s="79" t="n"/>
      <c r="PU13" s="79" t="n"/>
      <c r="PV13" s="79">
        <f>Input!E55*Input!F58*Input!N66</f>
        <v/>
      </c>
      <c r="PW13" s="79" t="n"/>
      <c r="PX13" s="79" t="n"/>
      <c r="PY13" s="79" t="n"/>
      <c r="PZ13" s="79" t="n"/>
      <c r="QA13" s="79" t="n"/>
      <c r="QB13" s="79" t="n"/>
      <c r="QC13" s="79" t="n"/>
      <c r="QD13" s="79" t="n"/>
      <c r="QE13" s="79" t="n"/>
      <c r="QF13" s="79" t="n"/>
      <c r="QG13" s="79" t="n"/>
      <c r="QH13" s="79" t="n"/>
      <c r="QI13" s="79" t="n"/>
      <c r="QJ13" s="79" t="n"/>
      <c r="QK13" s="79" t="n"/>
      <c r="QL13" s="79" t="n"/>
      <c r="QM13" s="79" t="n"/>
      <c r="QN13" s="79" t="n"/>
      <c r="QO13" s="79" t="n"/>
      <c r="QP13" s="79" t="n"/>
      <c r="QQ13" s="79" t="n"/>
      <c r="QR13" s="79" t="n"/>
      <c r="QS13" s="79" t="n"/>
      <c r="QT13" s="79" t="n"/>
      <c r="QU13" s="79" t="n"/>
      <c r="QV13" s="79" t="n"/>
      <c r="QW13" s="79" t="n"/>
      <c r="QX13" s="79" t="n"/>
      <c r="QY13" s="79" t="n"/>
      <c r="QZ13" s="79" t="n"/>
      <c r="RA13" s="79" t="n"/>
      <c r="RB13" s="79" t="n"/>
      <c r="RC13" s="79" t="n"/>
      <c r="RF13" s="78" t="n">
        <v>7</v>
      </c>
      <c r="RG13" s="79" t="n"/>
      <c r="RH13" s="79" t="n"/>
      <c r="RI13" s="79" t="n"/>
      <c r="RJ13" s="79" t="n"/>
      <c r="RK13" s="79" t="n"/>
      <c r="RL13" s="79" t="n"/>
      <c r="RM13" s="79">
        <f>Input!E55*Input!F58*Input!O66</f>
        <v/>
      </c>
      <c r="RN13" s="79" t="n"/>
      <c r="RO13" s="79" t="n"/>
      <c r="RP13" s="79" t="n"/>
      <c r="RQ13" s="79" t="n"/>
      <c r="RR13" s="79" t="n"/>
      <c r="RS13" s="79" t="n"/>
      <c r="RT13" s="79" t="n"/>
      <c r="RU13" s="79" t="n"/>
      <c r="RV13" s="79" t="n"/>
      <c r="RW13" s="79" t="n"/>
      <c r="RX13" s="79" t="n"/>
      <c r="RY13" s="79" t="n"/>
      <c r="RZ13" s="79" t="n"/>
      <c r="SA13" s="79" t="n"/>
      <c r="SB13" s="79" t="n"/>
      <c r="SC13" s="79" t="n"/>
      <c r="SD13" s="79" t="n"/>
      <c r="SE13" s="79" t="n"/>
      <c r="SF13" s="79" t="n"/>
      <c r="SG13" s="79" t="n"/>
      <c r="SH13" s="79" t="n"/>
      <c r="SI13" s="79" t="n"/>
      <c r="SJ13" s="79" t="n"/>
      <c r="SK13" s="79" t="n"/>
      <c r="SL13" s="79" t="n"/>
      <c r="SM13" s="79" t="n"/>
      <c r="SN13" s="79" t="n"/>
      <c r="SO13" s="79" t="n"/>
      <c r="SP13" s="79" t="n"/>
      <c r="SQ13" s="79" t="n"/>
      <c r="SR13" s="79" t="n"/>
      <c r="SS13" s="79" t="n"/>
      <c r="ST13" s="79" t="n"/>
      <c r="SW13" s="78" t="n">
        <v>7</v>
      </c>
      <c r="SX13" s="79" t="n"/>
      <c r="SY13" s="79" t="n"/>
      <c r="SZ13" s="79" t="n"/>
      <c r="TA13" s="79" t="n"/>
      <c r="TB13" s="79" t="n"/>
      <c r="TC13" s="79" t="n"/>
      <c r="TD13" s="79">
        <f>Input!E55*Input!F58*Input!P66</f>
        <v/>
      </c>
      <c r="TE13" s="79" t="n"/>
      <c r="TF13" s="79" t="n"/>
      <c r="TG13" s="79" t="n"/>
      <c r="TH13" s="79" t="n"/>
      <c r="TI13" s="79" t="n"/>
      <c r="TJ13" s="79" t="n"/>
      <c r="TK13" s="79" t="n"/>
      <c r="TL13" s="79" t="n"/>
      <c r="TM13" s="79" t="n"/>
      <c r="TN13" s="79" t="n"/>
      <c r="TO13" s="79" t="n"/>
      <c r="TP13" s="79" t="n"/>
      <c r="TQ13" s="79" t="n"/>
      <c r="TR13" s="79" t="n"/>
      <c r="TS13" s="79" t="n"/>
      <c r="TT13" s="79" t="n"/>
      <c r="TU13" s="79" t="n"/>
      <c r="TV13" s="79" t="n"/>
      <c r="TW13" s="79" t="n"/>
      <c r="TX13" s="79" t="n"/>
      <c r="TY13" s="79" t="n"/>
      <c r="TZ13" s="79" t="n"/>
      <c r="UA13" s="79" t="n"/>
      <c r="UB13" s="79" t="n"/>
      <c r="UC13" s="79" t="n"/>
      <c r="UD13" s="79" t="n"/>
      <c r="UE13" s="79" t="n"/>
      <c r="UF13" s="79" t="n"/>
      <c r="UG13" s="79" t="n"/>
      <c r="UH13" s="79" t="n"/>
      <c r="UI13" s="79" t="n"/>
      <c r="UJ13" s="79" t="n"/>
      <c r="UK13" s="79" t="n"/>
      <c r="UN13" s="78" t="n">
        <v>7</v>
      </c>
      <c r="UO13" s="79" t="n"/>
      <c r="UP13" s="79" t="n"/>
      <c r="UQ13" s="79" t="n"/>
      <c r="UR13" s="79" t="n"/>
      <c r="US13" s="79" t="n"/>
      <c r="UT13" s="79" t="n"/>
      <c r="UU13" s="79">
        <f>Input!E55*Input!F58*Input!Q66</f>
        <v/>
      </c>
      <c r="UV13" s="79" t="n"/>
      <c r="UW13" s="79" t="n"/>
      <c r="UX13" s="79" t="n"/>
      <c r="UY13" s="79" t="n"/>
      <c r="UZ13" s="79" t="n"/>
      <c r="VA13" s="79" t="n"/>
      <c r="VB13" s="79" t="n"/>
      <c r="VC13" s="79" t="n"/>
      <c r="VD13" s="79" t="n"/>
      <c r="VE13" s="79" t="n"/>
      <c r="VF13" s="79" t="n"/>
      <c r="VG13" s="79" t="n"/>
      <c r="VH13" s="79" t="n"/>
      <c r="VI13" s="79" t="n"/>
      <c r="VJ13" s="79" t="n"/>
      <c r="VK13" s="79" t="n"/>
      <c r="VL13" s="79" t="n"/>
      <c r="VM13" s="79" t="n"/>
      <c r="VN13" s="79" t="n"/>
      <c r="VO13" s="79" t="n"/>
      <c r="VP13" s="79" t="n"/>
      <c r="VQ13" s="79" t="n"/>
      <c r="VR13" s="79" t="n"/>
      <c r="VS13" s="79" t="n"/>
      <c r="VT13" s="79" t="n"/>
      <c r="VU13" s="79" t="n"/>
      <c r="VV13" s="79" t="n"/>
      <c r="VW13" s="79" t="n"/>
      <c r="VX13" s="79" t="n"/>
      <c r="VY13" s="79" t="n"/>
      <c r="VZ13" s="79" t="n"/>
      <c r="WA13" s="79" t="n"/>
      <c r="WB13" s="79" t="n"/>
      <c r="WE13" s="78" t="n">
        <v>7</v>
      </c>
      <c r="WF13" s="79" t="n"/>
      <c r="WG13" s="79" t="n"/>
      <c r="WH13" s="79" t="n"/>
      <c r="WI13" s="79" t="n"/>
      <c r="WJ13" s="79" t="n"/>
      <c r="WK13" s="79" t="n"/>
      <c r="WL13" s="79">
        <f>Input!E55*Input!F58*Input!R66</f>
        <v/>
      </c>
      <c r="WM13" s="79" t="n"/>
      <c r="WN13" s="79" t="n"/>
      <c r="WO13" s="79" t="n"/>
      <c r="WP13" s="79" t="n"/>
      <c r="WQ13" s="79" t="n"/>
      <c r="WR13" s="79" t="n"/>
      <c r="WS13" s="79" t="n"/>
      <c r="WT13" s="79" t="n"/>
      <c r="WU13" s="79" t="n"/>
      <c r="WV13" s="79" t="n"/>
      <c r="WW13" s="79" t="n"/>
      <c r="WX13" s="79" t="n"/>
      <c r="WY13" s="79" t="n"/>
      <c r="WZ13" s="79" t="n"/>
      <c r="XA13" s="79" t="n"/>
      <c r="XB13" s="79" t="n"/>
      <c r="XC13" s="79" t="n"/>
      <c r="XD13" s="79" t="n"/>
      <c r="XE13" s="79" t="n"/>
      <c r="XF13" s="79" t="n"/>
      <c r="XG13" s="79" t="n"/>
      <c r="XH13" s="79" t="n"/>
      <c r="XI13" s="79" t="n"/>
      <c r="XJ13" s="79" t="n"/>
      <c r="XK13" s="79" t="n"/>
      <c r="XL13" s="79" t="n"/>
      <c r="XM13" s="79" t="n"/>
      <c r="XN13" s="79" t="n"/>
      <c r="XO13" s="79" t="n"/>
      <c r="XP13" s="79" t="n"/>
      <c r="XQ13" s="79" t="n"/>
      <c r="XR13" s="79" t="n"/>
      <c r="XS13" s="79" t="n"/>
      <c r="XV13" s="78" t="n">
        <v>7</v>
      </c>
      <c r="XW13" s="79" t="n"/>
      <c r="XX13" s="79" t="n"/>
      <c r="XY13" s="79" t="n"/>
      <c r="XZ13" s="79" t="n"/>
      <c r="YA13" s="79" t="n"/>
      <c r="YB13" s="79" t="n"/>
      <c r="YC13" s="79">
        <f>Input!E55*Input!F58*Input!S66</f>
        <v/>
      </c>
      <c r="YD13" s="79" t="n"/>
      <c r="YE13" s="79" t="n"/>
      <c r="YF13" s="79" t="n"/>
      <c r="YG13" s="79" t="n"/>
      <c r="YH13" s="79" t="n"/>
      <c r="YI13" s="79" t="n"/>
      <c r="YJ13" s="79" t="n"/>
      <c r="YK13" s="79" t="n"/>
      <c r="YL13" s="79" t="n"/>
      <c r="YM13" s="79" t="n"/>
      <c r="YN13" s="79" t="n"/>
      <c r="YO13" s="79" t="n"/>
      <c r="YP13" s="79" t="n"/>
      <c r="YQ13" s="79" t="n"/>
      <c r="YR13" s="79" t="n"/>
      <c r="YS13" s="79" t="n"/>
      <c r="YT13" s="79" t="n"/>
      <c r="YU13" s="79" t="n"/>
      <c r="YV13" s="79" t="n"/>
      <c r="YW13" s="79" t="n"/>
      <c r="YX13" s="79" t="n"/>
      <c r="YY13" s="79" t="n"/>
      <c r="YZ13" s="79" t="n"/>
      <c r="ZA13" s="79" t="n"/>
      <c r="ZB13" s="79" t="n"/>
      <c r="ZC13" s="79" t="n"/>
      <c r="ZD13" s="79" t="n"/>
      <c r="ZE13" s="79" t="n"/>
      <c r="ZF13" s="79" t="n"/>
      <c r="ZG13" s="79" t="n"/>
      <c r="ZH13" s="79" t="n"/>
      <c r="ZI13" s="79" t="n"/>
      <c r="ZJ13" s="79" t="n"/>
      <c r="ZM13" s="78" t="n">
        <v>7</v>
      </c>
      <c r="ZN13" s="79" t="n"/>
      <c r="ZO13" s="79" t="n"/>
      <c r="ZP13" s="79" t="n"/>
      <c r="ZQ13" s="79" t="n"/>
      <c r="ZR13" s="79" t="n"/>
      <c r="ZS13" s="79" t="n"/>
      <c r="ZT13" s="79">
        <f>Input!E55*Input!F58*Input!T66</f>
        <v/>
      </c>
      <c r="ZU13" s="79" t="n"/>
      <c r="ZV13" s="79" t="n"/>
      <c r="ZW13" s="79" t="n"/>
      <c r="ZX13" s="79" t="n"/>
      <c r="ZY13" s="79" t="n"/>
      <c r="ZZ13" s="79" t="n"/>
      <c r="AAA13" s="79" t="n"/>
      <c r="AAB13" s="79" t="n"/>
      <c r="AAC13" s="79" t="n"/>
      <c r="AAD13" s="79" t="n"/>
      <c r="AAE13" s="79" t="n"/>
      <c r="AAF13" s="79" t="n"/>
      <c r="AAG13" s="79" t="n"/>
      <c r="AAH13" s="79" t="n"/>
      <c r="AAI13" s="79" t="n"/>
      <c r="AAJ13" s="79" t="n"/>
      <c r="AAK13" s="79" t="n"/>
      <c r="AAL13" s="79" t="n"/>
      <c r="AAM13" s="79" t="n"/>
      <c r="AAN13" s="79" t="n"/>
      <c r="AAO13" s="79" t="n"/>
      <c r="AAP13" s="79" t="n"/>
      <c r="AAQ13" s="79" t="n"/>
      <c r="AAR13" s="79" t="n"/>
      <c r="AAS13" s="79" t="n"/>
      <c r="AAT13" s="79" t="n"/>
      <c r="AAU13" s="79" t="n"/>
      <c r="AAV13" s="79" t="n"/>
      <c r="AAW13" s="79" t="n"/>
      <c r="AAX13" s="79" t="n"/>
      <c r="AAY13" s="79" t="n"/>
      <c r="AAZ13" s="79" t="n"/>
      <c r="ABA13" s="79" t="n"/>
      <c r="ABD13" s="78" t="n">
        <v>7</v>
      </c>
      <c r="ABE13" s="79" t="n"/>
      <c r="ABF13" s="79" t="n"/>
      <c r="ABG13" s="79" t="n"/>
      <c r="ABH13" s="79" t="n"/>
      <c r="ABI13" s="79" t="n"/>
      <c r="ABJ13" s="79" t="n"/>
      <c r="ABK13" s="79">
        <f>Input!E55*Input!F58*Input!U66</f>
        <v/>
      </c>
      <c r="ABL13" s="79" t="n"/>
      <c r="ABM13" s="79" t="n"/>
      <c r="ABN13" s="79" t="n"/>
      <c r="ABO13" s="79" t="n"/>
      <c r="ABP13" s="79" t="n"/>
      <c r="ABQ13" s="79" t="n"/>
      <c r="ABR13" s="79" t="n"/>
      <c r="ABS13" s="79" t="n"/>
      <c r="ABT13" s="79" t="n"/>
      <c r="ABU13" s="79" t="n"/>
      <c r="ABV13" s="79" t="n"/>
      <c r="ABW13" s="79" t="n"/>
      <c r="ABX13" s="79" t="n"/>
      <c r="ABY13" s="79" t="n"/>
      <c r="ABZ13" s="79" t="n"/>
      <c r="ACA13" s="79" t="n"/>
      <c r="ACB13" s="79" t="n"/>
      <c r="ACC13" s="79" t="n"/>
      <c r="ACD13" s="79" t="n"/>
      <c r="ACE13" s="79" t="n"/>
      <c r="ACF13" s="79" t="n"/>
      <c r="ACG13" s="79" t="n"/>
      <c r="ACH13" s="79" t="n"/>
      <c r="ACI13" s="79" t="n"/>
      <c r="ACJ13" s="79" t="n"/>
      <c r="ACK13" s="79" t="n"/>
      <c r="ACL13" s="79" t="n"/>
      <c r="ACM13" s="79" t="n"/>
      <c r="ACN13" s="79" t="n"/>
      <c r="ACO13" s="79" t="n"/>
      <c r="ACP13" s="79" t="n"/>
      <c r="ACQ13" s="79" t="n"/>
      <c r="ACR13" s="79" t="n"/>
      <c r="ACU13" s="78" t="n">
        <v>7</v>
      </c>
      <c r="ACV13" s="79" t="n"/>
      <c r="ACW13" s="79" t="n"/>
      <c r="ACX13" s="79" t="n"/>
      <c r="ACY13" s="79" t="n"/>
      <c r="ACZ13" s="79" t="n"/>
      <c r="ADA13" s="79" t="n"/>
      <c r="ADB13" s="79">
        <f>Input!E55*Input!F58*Input!V66</f>
        <v/>
      </c>
      <c r="ADC13" s="79" t="n"/>
      <c r="ADD13" s="79" t="n"/>
      <c r="ADE13" s="79" t="n"/>
      <c r="ADF13" s="79" t="n"/>
      <c r="ADG13" s="79" t="n"/>
      <c r="ADH13" s="79" t="n"/>
      <c r="ADI13" s="79" t="n"/>
      <c r="ADJ13" s="79" t="n"/>
      <c r="ADK13" s="79" t="n"/>
      <c r="ADL13" s="79" t="n"/>
      <c r="ADM13" s="79" t="n"/>
      <c r="ADN13" s="79" t="n"/>
      <c r="ADO13" s="79" t="n"/>
      <c r="ADP13" s="79" t="n"/>
      <c r="ADQ13" s="79" t="n"/>
      <c r="ADR13" s="79" t="n"/>
      <c r="ADS13" s="79" t="n"/>
      <c r="ADT13" s="79" t="n"/>
      <c r="ADU13" s="79" t="n"/>
      <c r="ADV13" s="79" t="n"/>
      <c r="ADW13" s="79" t="n"/>
      <c r="ADX13" s="79" t="n"/>
      <c r="ADY13" s="79" t="n"/>
      <c r="ADZ13" s="79" t="n"/>
      <c r="AEA13" s="79" t="n"/>
      <c r="AEB13" s="79" t="n"/>
      <c r="AEC13" s="79" t="n"/>
      <c r="AED13" s="79" t="n"/>
      <c r="AEE13" s="79" t="n"/>
      <c r="AEF13" s="79" t="n"/>
      <c r="AEG13" s="79" t="n"/>
      <c r="AEH13" s="79" t="n"/>
      <c r="AEI13" s="79" t="n"/>
      <c r="AEL13" s="78" t="n">
        <v>7</v>
      </c>
      <c r="AEM13" s="79" t="n"/>
      <c r="AEN13" s="79" t="n"/>
      <c r="AEO13" s="79" t="n"/>
      <c r="AEP13" s="79" t="n"/>
      <c r="AEQ13" s="79" t="n"/>
      <c r="AER13" s="79" t="n"/>
      <c r="AES13" s="79">
        <f>Input!E55*Input!F58*Input!W66</f>
        <v/>
      </c>
      <c r="AET13" s="79" t="n"/>
      <c r="AEU13" s="79" t="n"/>
      <c r="AEV13" s="79" t="n"/>
      <c r="AEW13" s="79" t="n"/>
      <c r="AEX13" s="79" t="n"/>
      <c r="AEY13" s="79" t="n"/>
      <c r="AEZ13" s="79" t="n"/>
      <c r="AFA13" s="79" t="n"/>
      <c r="AFB13" s="79" t="n"/>
      <c r="AFC13" s="79" t="n"/>
      <c r="AFD13" s="79" t="n"/>
      <c r="AFE13" s="79" t="n"/>
      <c r="AFF13" s="79" t="n"/>
      <c r="AFG13" s="79" t="n"/>
      <c r="AFH13" s="79" t="n"/>
      <c r="AFI13" s="79" t="n"/>
      <c r="AFJ13" s="79" t="n"/>
      <c r="AFK13" s="79" t="n"/>
      <c r="AFL13" s="79" t="n"/>
      <c r="AFM13" s="79" t="n"/>
      <c r="AFN13" s="79" t="n"/>
      <c r="AFO13" s="79" t="n"/>
      <c r="AFP13" s="79" t="n"/>
      <c r="AFQ13" s="79" t="n"/>
      <c r="AFR13" s="79" t="n"/>
      <c r="AFS13" s="79" t="n"/>
      <c r="AFT13" s="79" t="n"/>
      <c r="AFU13" s="79" t="n"/>
      <c r="AFV13" s="79" t="n"/>
      <c r="AFW13" s="79" t="n"/>
      <c r="AFX13" s="79" t="n"/>
      <c r="AFY13" s="79" t="n"/>
      <c r="AFZ13" s="79" t="n"/>
    </row>
    <row r="14">
      <c r="A14" s="78" t="n">
        <v>8</v>
      </c>
      <c r="B14" s="79" t="n"/>
      <c r="C14" s="79" t="n"/>
      <c r="D14" s="79" t="n"/>
      <c r="E14" s="79" t="n"/>
      <c r="F14" s="79" t="n"/>
      <c r="G14" s="79" t="n"/>
      <c r="H14" s="79" t="n"/>
      <c r="I14" s="79">
        <f>Input!E55*Input!G58*Input!D66</f>
        <v/>
      </c>
      <c r="J14" s="79" t="n"/>
      <c r="K14" s="79" t="n"/>
      <c r="L14" s="79" t="n"/>
      <c r="M14" s="79" t="n"/>
      <c r="N14" s="79" t="n"/>
      <c r="O14" s="79" t="n"/>
      <c r="P14" s="79" t="n"/>
      <c r="Q14" s="79" t="n"/>
      <c r="R14" s="79" t="n"/>
      <c r="S14" s="79" t="n"/>
      <c r="T14" s="79" t="n"/>
      <c r="U14" s="79" t="n"/>
      <c r="V14" s="79" t="n"/>
      <c r="W14" s="79" t="n"/>
      <c r="X14" s="79" t="n"/>
      <c r="Y14" s="79" t="n"/>
      <c r="Z14" s="79" t="n"/>
      <c r="AA14" s="79" t="n"/>
      <c r="AB14" s="79" t="n"/>
      <c r="AC14" s="79" t="n"/>
      <c r="AD14" s="79" t="n"/>
      <c r="AE14" s="79" t="n"/>
      <c r="AF14" s="79" t="n"/>
      <c r="AG14" s="79" t="n"/>
      <c r="AH14" s="79" t="n"/>
      <c r="AI14" s="79" t="n"/>
      <c r="AJ14" s="79" t="n"/>
      <c r="AK14" s="79" t="n"/>
      <c r="AL14" s="79" t="n"/>
      <c r="AM14" s="79" t="n"/>
      <c r="AN14" s="79" t="n"/>
      <c r="AO14" s="79" t="n"/>
      <c r="AR14" s="78" t="n">
        <v>8</v>
      </c>
      <c r="AS14" s="79" t="n"/>
      <c r="AT14" s="79" t="n"/>
      <c r="AU14" s="79" t="n"/>
      <c r="AV14" s="79" t="n"/>
      <c r="AW14" s="79" t="n"/>
      <c r="AX14" s="79" t="n"/>
      <c r="AY14" s="79" t="n"/>
      <c r="AZ14" s="79">
        <f>Input!E55*Input!G58*Input!E66</f>
        <v/>
      </c>
      <c r="BA14" s="79" t="n"/>
      <c r="BB14" s="79" t="n"/>
      <c r="BC14" s="79" t="n"/>
      <c r="BD14" s="79" t="n"/>
      <c r="BE14" s="79" t="n"/>
      <c r="BF14" s="79" t="n"/>
      <c r="BG14" s="79" t="n"/>
      <c r="BH14" s="79" t="n"/>
      <c r="BI14" s="79" t="n"/>
      <c r="BJ14" s="79" t="n"/>
      <c r="BK14" s="79" t="n"/>
      <c r="BL14" s="79" t="n"/>
      <c r="BM14" s="79" t="n"/>
      <c r="BN14" s="79" t="n"/>
      <c r="BO14" s="79" t="n"/>
      <c r="BP14" s="79" t="n"/>
      <c r="BQ14" s="79" t="n"/>
      <c r="BR14" s="79" t="n"/>
      <c r="BS14" s="79" t="n"/>
      <c r="BT14" s="79" t="n"/>
      <c r="BU14" s="79" t="n"/>
      <c r="BV14" s="79" t="n"/>
      <c r="BW14" s="79" t="n"/>
      <c r="BX14" s="79" t="n"/>
      <c r="BY14" s="79" t="n"/>
      <c r="BZ14" s="79" t="n"/>
      <c r="CA14" s="79" t="n"/>
      <c r="CB14" s="79" t="n"/>
      <c r="CC14" s="79" t="n"/>
      <c r="CD14" s="79" t="n"/>
      <c r="CE14" s="79" t="n"/>
      <c r="CF14" s="79" t="n"/>
      <c r="CI14" s="78" t="n">
        <v>8</v>
      </c>
      <c r="CJ14" s="79" t="n"/>
      <c r="CK14" s="79" t="n"/>
      <c r="CL14" s="79" t="n"/>
      <c r="CM14" s="79" t="n"/>
      <c r="CN14" s="79" t="n"/>
      <c r="CO14" s="79" t="n"/>
      <c r="CP14" s="79" t="n"/>
      <c r="CQ14" s="79">
        <f>Input!E55*Input!G58*Input!F66</f>
        <v/>
      </c>
      <c r="CR14" s="79" t="n"/>
      <c r="CS14" s="79" t="n"/>
      <c r="CT14" s="79" t="n"/>
      <c r="CU14" s="79" t="n"/>
      <c r="CV14" s="79" t="n"/>
      <c r="CW14" s="79" t="n"/>
      <c r="CX14" s="79" t="n"/>
      <c r="CY14" s="79" t="n"/>
      <c r="CZ14" s="79" t="n"/>
      <c r="DA14" s="79" t="n"/>
      <c r="DB14" s="79" t="n"/>
      <c r="DC14" s="79" t="n"/>
      <c r="DD14" s="79" t="n"/>
      <c r="DE14" s="79" t="n"/>
      <c r="DF14" s="79" t="n"/>
      <c r="DG14" s="79" t="n"/>
      <c r="DH14" s="79" t="n"/>
      <c r="DI14" s="79" t="n"/>
      <c r="DJ14" s="79" t="n"/>
      <c r="DK14" s="79" t="n"/>
      <c r="DL14" s="79" t="n"/>
      <c r="DM14" s="79" t="n"/>
      <c r="DN14" s="79" t="n"/>
      <c r="DO14" s="79" t="n"/>
      <c r="DP14" s="79" t="n"/>
      <c r="DQ14" s="79" t="n"/>
      <c r="DR14" s="79" t="n"/>
      <c r="DS14" s="79" t="n"/>
      <c r="DT14" s="79" t="n"/>
      <c r="DU14" s="79" t="n"/>
      <c r="DV14" s="79" t="n"/>
      <c r="DW14" s="79" t="n"/>
      <c r="DZ14" s="78" t="n">
        <v>8</v>
      </c>
      <c r="EA14" s="79" t="n"/>
      <c r="EB14" s="79" t="n"/>
      <c r="EC14" s="79" t="n"/>
      <c r="ED14" s="79" t="n"/>
      <c r="EE14" s="79" t="n"/>
      <c r="EF14" s="79" t="n"/>
      <c r="EG14" s="79" t="n"/>
      <c r="EH14" s="79">
        <f>Input!E55*Input!G58*Input!G66</f>
        <v/>
      </c>
      <c r="EI14" s="79" t="n"/>
      <c r="EJ14" s="79" t="n"/>
      <c r="EK14" s="79" t="n"/>
      <c r="EL14" s="79" t="n"/>
      <c r="EM14" s="79" t="n"/>
      <c r="EN14" s="79" t="n"/>
      <c r="EO14" s="79" t="n"/>
      <c r="EP14" s="79" t="n"/>
      <c r="EQ14" s="79" t="n"/>
      <c r="ER14" s="79" t="n"/>
      <c r="ES14" s="79" t="n"/>
      <c r="ET14" s="79" t="n"/>
      <c r="EU14" s="79" t="n"/>
      <c r="EV14" s="79" t="n"/>
      <c r="EW14" s="79" t="n"/>
      <c r="EX14" s="79" t="n"/>
      <c r="EY14" s="79" t="n"/>
      <c r="EZ14" s="79" t="n"/>
      <c r="FA14" s="79" t="n"/>
      <c r="FB14" s="79" t="n"/>
      <c r="FC14" s="79" t="n"/>
      <c r="FD14" s="79" t="n"/>
      <c r="FE14" s="79" t="n"/>
      <c r="FF14" s="79" t="n"/>
      <c r="FG14" s="79" t="n"/>
      <c r="FH14" s="79" t="n"/>
      <c r="FI14" s="79" t="n"/>
      <c r="FJ14" s="79" t="n"/>
      <c r="FK14" s="79" t="n"/>
      <c r="FL14" s="79" t="n"/>
      <c r="FM14" s="79" t="n"/>
      <c r="FN14" s="79" t="n"/>
      <c r="FQ14" s="78" t="n">
        <v>8</v>
      </c>
      <c r="FR14" s="79" t="n"/>
      <c r="FS14" s="79" t="n"/>
      <c r="FT14" s="79" t="n"/>
      <c r="FU14" s="79" t="n"/>
      <c r="FV14" s="79" t="n"/>
      <c r="FW14" s="79" t="n"/>
      <c r="FX14" s="79" t="n"/>
      <c r="FY14" s="79">
        <f>Input!E55*Input!G58*Input!H66</f>
        <v/>
      </c>
      <c r="FZ14" s="79" t="n"/>
      <c r="GA14" s="79" t="n"/>
      <c r="GB14" s="79" t="n"/>
      <c r="GC14" s="79" t="n"/>
      <c r="GD14" s="79" t="n"/>
      <c r="GE14" s="79" t="n"/>
      <c r="GF14" s="79" t="n"/>
      <c r="GG14" s="79" t="n"/>
      <c r="GH14" s="79" t="n"/>
      <c r="GI14" s="79" t="n"/>
      <c r="GJ14" s="79" t="n"/>
      <c r="GK14" s="79" t="n"/>
      <c r="GL14" s="79" t="n"/>
      <c r="GM14" s="79" t="n"/>
      <c r="GN14" s="79" t="n"/>
      <c r="GO14" s="79" t="n"/>
      <c r="GP14" s="79" t="n"/>
      <c r="GQ14" s="79" t="n"/>
      <c r="GR14" s="79" t="n"/>
      <c r="GS14" s="79" t="n"/>
      <c r="GT14" s="79" t="n"/>
      <c r="GU14" s="79" t="n"/>
      <c r="GV14" s="79" t="n"/>
      <c r="GW14" s="79" t="n"/>
      <c r="GX14" s="79" t="n"/>
      <c r="GY14" s="79" t="n"/>
      <c r="GZ14" s="79" t="n"/>
      <c r="HA14" s="79" t="n"/>
      <c r="HB14" s="79" t="n"/>
      <c r="HC14" s="79" t="n"/>
      <c r="HD14" s="79" t="n"/>
      <c r="HE14" s="79" t="n"/>
      <c r="HH14" s="78" t="n">
        <v>8</v>
      </c>
      <c r="HI14" s="79" t="n"/>
      <c r="HJ14" s="79" t="n"/>
      <c r="HK14" s="79" t="n"/>
      <c r="HL14" s="79" t="n"/>
      <c r="HM14" s="79" t="n"/>
      <c r="HN14" s="79" t="n"/>
      <c r="HO14" s="79" t="n"/>
      <c r="HP14" s="79">
        <f>Input!E55*Input!G58*Input!I66</f>
        <v/>
      </c>
      <c r="HQ14" s="79" t="n"/>
      <c r="HR14" s="79" t="n"/>
      <c r="HS14" s="79" t="n"/>
      <c r="HT14" s="79" t="n"/>
      <c r="HU14" s="79" t="n"/>
      <c r="HV14" s="79" t="n"/>
      <c r="HW14" s="79" t="n"/>
      <c r="HX14" s="79" t="n"/>
      <c r="HY14" s="79" t="n"/>
      <c r="HZ14" s="79" t="n"/>
      <c r="IA14" s="79" t="n"/>
      <c r="IB14" s="79" t="n"/>
      <c r="IC14" s="79" t="n"/>
      <c r="ID14" s="79" t="n"/>
      <c r="IE14" s="79" t="n"/>
      <c r="IF14" s="79" t="n"/>
      <c r="IG14" s="79" t="n"/>
      <c r="IH14" s="79" t="n"/>
      <c r="II14" s="79" t="n"/>
      <c r="IJ14" s="79" t="n"/>
      <c r="IK14" s="79" t="n"/>
      <c r="IL14" s="79" t="n"/>
      <c r="IM14" s="79" t="n"/>
      <c r="IN14" s="79" t="n"/>
      <c r="IO14" s="79" t="n"/>
      <c r="IP14" s="79" t="n"/>
      <c r="IQ14" s="79" t="n"/>
      <c r="IR14" s="79" t="n"/>
      <c r="IS14" s="79" t="n"/>
      <c r="IT14" s="79" t="n"/>
      <c r="IU14" s="79" t="n"/>
      <c r="IV14" s="79" t="n"/>
      <c r="IY14" s="78" t="n">
        <v>8</v>
      </c>
      <c r="IZ14" s="79" t="n"/>
      <c r="JA14" s="79" t="n"/>
      <c r="JB14" s="79" t="n"/>
      <c r="JC14" s="79" t="n"/>
      <c r="JD14" s="79" t="n"/>
      <c r="JE14" s="79" t="n"/>
      <c r="JF14" s="79" t="n"/>
      <c r="JG14" s="79">
        <f>Input!E55*Input!G58*Input!J66</f>
        <v/>
      </c>
      <c r="JH14" s="79" t="n"/>
      <c r="JI14" s="79" t="n"/>
      <c r="JJ14" s="79" t="n"/>
      <c r="JK14" s="79" t="n"/>
      <c r="JL14" s="79" t="n"/>
      <c r="JM14" s="79" t="n"/>
      <c r="JN14" s="79" t="n"/>
      <c r="JO14" s="79" t="n"/>
      <c r="JP14" s="79" t="n"/>
      <c r="JQ14" s="79" t="n"/>
      <c r="JR14" s="79" t="n"/>
      <c r="JS14" s="79" t="n"/>
      <c r="JT14" s="79" t="n"/>
      <c r="JU14" s="79" t="n"/>
      <c r="JV14" s="79" t="n"/>
      <c r="JW14" s="79" t="n"/>
      <c r="JX14" s="79" t="n"/>
      <c r="JY14" s="79" t="n"/>
      <c r="JZ14" s="79" t="n"/>
      <c r="KA14" s="79" t="n"/>
      <c r="KB14" s="79" t="n"/>
      <c r="KC14" s="79" t="n"/>
      <c r="KD14" s="79" t="n"/>
      <c r="KE14" s="79" t="n"/>
      <c r="KF14" s="79" t="n"/>
      <c r="KG14" s="79" t="n"/>
      <c r="KH14" s="79" t="n"/>
      <c r="KI14" s="79" t="n"/>
      <c r="KJ14" s="79" t="n"/>
      <c r="KK14" s="79" t="n"/>
      <c r="KL14" s="79" t="n"/>
      <c r="KM14" s="79" t="n"/>
      <c r="KP14" s="78" t="n">
        <v>8</v>
      </c>
      <c r="KQ14" s="79" t="n"/>
      <c r="KR14" s="79" t="n"/>
      <c r="KS14" s="79" t="n"/>
      <c r="KT14" s="79" t="n"/>
      <c r="KU14" s="79" t="n"/>
      <c r="KV14" s="79" t="n"/>
      <c r="KW14" s="79" t="n"/>
      <c r="KX14" s="79">
        <f>Input!E55*Input!G58*Input!K66</f>
        <v/>
      </c>
      <c r="KY14" s="79" t="n"/>
      <c r="KZ14" s="79" t="n"/>
      <c r="LA14" s="79" t="n"/>
      <c r="LB14" s="79" t="n"/>
      <c r="LC14" s="79" t="n"/>
      <c r="LD14" s="79" t="n"/>
      <c r="LE14" s="79" t="n"/>
      <c r="LF14" s="79" t="n"/>
      <c r="LG14" s="79" t="n"/>
      <c r="LH14" s="79" t="n"/>
      <c r="LI14" s="79" t="n"/>
      <c r="LJ14" s="79" t="n"/>
      <c r="LK14" s="79" t="n"/>
      <c r="LL14" s="79" t="n"/>
      <c r="LM14" s="79" t="n"/>
      <c r="LN14" s="79" t="n"/>
      <c r="LO14" s="79" t="n"/>
      <c r="LP14" s="79" t="n"/>
      <c r="LQ14" s="79" t="n"/>
      <c r="LR14" s="79" t="n"/>
      <c r="LS14" s="79" t="n"/>
      <c r="LT14" s="79" t="n"/>
      <c r="LU14" s="79" t="n"/>
      <c r="LV14" s="79" t="n"/>
      <c r="LW14" s="79" t="n"/>
      <c r="LX14" s="79" t="n"/>
      <c r="LY14" s="79" t="n"/>
      <c r="LZ14" s="79" t="n"/>
      <c r="MA14" s="79" t="n"/>
      <c r="MB14" s="79" t="n"/>
      <c r="MC14" s="79" t="n"/>
      <c r="MD14" s="79" t="n"/>
      <c r="MG14" s="78" t="n">
        <v>8</v>
      </c>
      <c r="MH14" s="79" t="n"/>
      <c r="MI14" s="79" t="n"/>
      <c r="MJ14" s="79" t="n"/>
      <c r="MK14" s="79" t="n"/>
      <c r="ML14" s="79" t="n"/>
      <c r="MM14" s="79" t="n"/>
      <c r="MN14" s="79" t="n"/>
      <c r="MO14" s="79">
        <f>Input!E55*Input!G58*Input!L66</f>
        <v/>
      </c>
      <c r="MP14" s="79" t="n"/>
      <c r="MQ14" s="79" t="n"/>
      <c r="MR14" s="79" t="n"/>
      <c r="MS14" s="79" t="n"/>
      <c r="MT14" s="79" t="n"/>
      <c r="MU14" s="79" t="n"/>
      <c r="MV14" s="79" t="n"/>
      <c r="MW14" s="79" t="n"/>
      <c r="MX14" s="79" t="n"/>
      <c r="MY14" s="79" t="n"/>
      <c r="MZ14" s="79" t="n"/>
      <c r="NA14" s="79" t="n"/>
      <c r="NB14" s="79" t="n"/>
      <c r="NC14" s="79" t="n"/>
      <c r="ND14" s="79" t="n"/>
      <c r="NE14" s="79" t="n"/>
      <c r="NF14" s="79" t="n"/>
      <c r="NG14" s="79" t="n"/>
      <c r="NH14" s="79" t="n"/>
      <c r="NI14" s="79" t="n"/>
      <c r="NJ14" s="79" t="n"/>
      <c r="NK14" s="79" t="n"/>
      <c r="NL14" s="79" t="n"/>
      <c r="NM14" s="79" t="n"/>
      <c r="NN14" s="79" t="n"/>
      <c r="NO14" s="79" t="n"/>
      <c r="NP14" s="79" t="n"/>
      <c r="NQ14" s="79" t="n"/>
      <c r="NR14" s="79" t="n"/>
      <c r="NS14" s="79" t="n"/>
      <c r="NT14" s="79" t="n"/>
      <c r="NU14" s="79" t="n"/>
      <c r="NX14" s="78" t="n">
        <v>8</v>
      </c>
      <c r="NY14" s="79" t="n"/>
      <c r="NZ14" s="79" t="n"/>
      <c r="OA14" s="79" t="n"/>
      <c r="OB14" s="79" t="n"/>
      <c r="OC14" s="79" t="n"/>
      <c r="OD14" s="79" t="n"/>
      <c r="OE14" s="79" t="n"/>
      <c r="OF14" s="79">
        <f>Input!E55*Input!G58*Input!M66</f>
        <v/>
      </c>
      <c r="OG14" s="79" t="n"/>
      <c r="OH14" s="79" t="n"/>
      <c r="OI14" s="79" t="n"/>
      <c r="OJ14" s="79" t="n"/>
      <c r="OK14" s="79" t="n"/>
      <c r="OL14" s="79" t="n"/>
      <c r="OM14" s="79" t="n"/>
      <c r="ON14" s="79" t="n"/>
      <c r="OO14" s="79" t="n"/>
      <c r="OP14" s="79" t="n"/>
      <c r="OQ14" s="79" t="n"/>
      <c r="OR14" s="79" t="n"/>
      <c r="OS14" s="79" t="n"/>
      <c r="OT14" s="79" t="n"/>
      <c r="OU14" s="79" t="n"/>
      <c r="OV14" s="79" t="n"/>
      <c r="OW14" s="79" t="n"/>
      <c r="OX14" s="79" t="n"/>
      <c r="OY14" s="79" t="n"/>
      <c r="OZ14" s="79" t="n"/>
      <c r="PA14" s="79" t="n"/>
      <c r="PB14" s="79" t="n"/>
      <c r="PC14" s="79" t="n"/>
      <c r="PD14" s="79" t="n"/>
      <c r="PE14" s="79" t="n"/>
      <c r="PF14" s="79" t="n"/>
      <c r="PG14" s="79" t="n"/>
      <c r="PH14" s="79" t="n"/>
      <c r="PI14" s="79" t="n"/>
      <c r="PJ14" s="79" t="n"/>
      <c r="PK14" s="79" t="n"/>
      <c r="PL14" s="79" t="n"/>
      <c r="PO14" s="78" t="n">
        <v>8</v>
      </c>
      <c r="PP14" s="79" t="n"/>
      <c r="PQ14" s="79" t="n"/>
      <c r="PR14" s="79" t="n"/>
      <c r="PS14" s="79" t="n"/>
      <c r="PT14" s="79" t="n"/>
      <c r="PU14" s="79" t="n"/>
      <c r="PV14" s="79" t="n"/>
      <c r="PW14" s="79">
        <f>Input!E55*Input!G58*Input!N66</f>
        <v/>
      </c>
      <c r="PX14" s="79" t="n"/>
      <c r="PY14" s="79" t="n"/>
      <c r="PZ14" s="79" t="n"/>
      <c r="QA14" s="79" t="n"/>
      <c r="QB14" s="79" t="n"/>
      <c r="QC14" s="79" t="n"/>
      <c r="QD14" s="79" t="n"/>
      <c r="QE14" s="79" t="n"/>
      <c r="QF14" s="79" t="n"/>
      <c r="QG14" s="79" t="n"/>
      <c r="QH14" s="79" t="n"/>
      <c r="QI14" s="79" t="n"/>
      <c r="QJ14" s="79" t="n"/>
      <c r="QK14" s="79" t="n"/>
      <c r="QL14" s="79" t="n"/>
      <c r="QM14" s="79" t="n"/>
      <c r="QN14" s="79" t="n"/>
      <c r="QO14" s="79" t="n"/>
      <c r="QP14" s="79" t="n"/>
      <c r="QQ14" s="79" t="n"/>
      <c r="QR14" s="79" t="n"/>
      <c r="QS14" s="79" t="n"/>
      <c r="QT14" s="79" t="n"/>
      <c r="QU14" s="79" t="n"/>
      <c r="QV14" s="79" t="n"/>
      <c r="QW14" s="79" t="n"/>
      <c r="QX14" s="79" t="n"/>
      <c r="QY14" s="79" t="n"/>
      <c r="QZ14" s="79" t="n"/>
      <c r="RA14" s="79" t="n"/>
      <c r="RB14" s="79" t="n"/>
      <c r="RC14" s="79" t="n"/>
      <c r="RF14" s="78" t="n">
        <v>8</v>
      </c>
      <c r="RG14" s="79" t="n"/>
      <c r="RH14" s="79" t="n"/>
      <c r="RI14" s="79" t="n"/>
      <c r="RJ14" s="79" t="n"/>
      <c r="RK14" s="79" t="n"/>
      <c r="RL14" s="79" t="n"/>
      <c r="RM14" s="79" t="n"/>
      <c r="RN14" s="79">
        <f>Input!E55*Input!G58*Input!O66</f>
        <v/>
      </c>
      <c r="RO14" s="79" t="n"/>
      <c r="RP14" s="79" t="n"/>
      <c r="RQ14" s="79" t="n"/>
      <c r="RR14" s="79" t="n"/>
      <c r="RS14" s="79" t="n"/>
      <c r="RT14" s="79" t="n"/>
      <c r="RU14" s="79" t="n"/>
      <c r="RV14" s="79" t="n"/>
      <c r="RW14" s="79" t="n"/>
      <c r="RX14" s="79" t="n"/>
      <c r="RY14" s="79" t="n"/>
      <c r="RZ14" s="79" t="n"/>
      <c r="SA14" s="79" t="n"/>
      <c r="SB14" s="79" t="n"/>
      <c r="SC14" s="79" t="n"/>
      <c r="SD14" s="79" t="n"/>
      <c r="SE14" s="79" t="n"/>
      <c r="SF14" s="79" t="n"/>
      <c r="SG14" s="79" t="n"/>
      <c r="SH14" s="79" t="n"/>
      <c r="SI14" s="79" t="n"/>
      <c r="SJ14" s="79" t="n"/>
      <c r="SK14" s="79" t="n"/>
      <c r="SL14" s="79" t="n"/>
      <c r="SM14" s="79" t="n"/>
      <c r="SN14" s="79" t="n"/>
      <c r="SO14" s="79" t="n"/>
      <c r="SP14" s="79" t="n"/>
      <c r="SQ14" s="79" t="n"/>
      <c r="SR14" s="79" t="n"/>
      <c r="SS14" s="79" t="n"/>
      <c r="ST14" s="79" t="n"/>
      <c r="SW14" s="78" t="n">
        <v>8</v>
      </c>
      <c r="SX14" s="79" t="n"/>
      <c r="SY14" s="79" t="n"/>
      <c r="SZ14" s="79" t="n"/>
      <c r="TA14" s="79" t="n"/>
      <c r="TB14" s="79" t="n"/>
      <c r="TC14" s="79" t="n"/>
      <c r="TD14" s="79" t="n"/>
      <c r="TE14" s="79">
        <f>Input!E55*Input!G58*Input!P66</f>
        <v/>
      </c>
      <c r="TF14" s="79" t="n"/>
      <c r="TG14" s="79" t="n"/>
      <c r="TH14" s="79" t="n"/>
      <c r="TI14" s="79" t="n"/>
      <c r="TJ14" s="79" t="n"/>
      <c r="TK14" s="79" t="n"/>
      <c r="TL14" s="79" t="n"/>
      <c r="TM14" s="79" t="n"/>
      <c r="TN14" s="79" t="n"/>
      <c r="TO14" s="79" t="n"/>
      <c r="TP14" s="79" t="n"/>
      <c r="TQ14" s="79" t="n"/>
      <c r="TR14" s="79" t="n"/>
      <c r="TS14" s="79" t="n"/>
      <c r="TT14" s="79" t="n"/>
      <c r="TU14" s="79" t="n"/>
      <c r="TV14" s="79" t="n"/>
      <c r="TW14" s="79" t="n"/>
      <c r="TX14" s="79" t="n"/>
      <c r="TY14" s="79" t="n"/>
      <c r="TZ14" s="79" t="n"/>
      <c r="UA14" s="79" t="n"/>
      <c r="UB14" s="79" t="n"/>
      <c r="UC14" s="79" t="n"/>
      <c r="UD14" s="79" t="n"/>
      <c r="UE14" s="79" t="n"/>
      <c r="UF14" s="79" t="n"/>
      <c r="UG14" s="79" t="n"/>
      <c r="UH14" s="79" t="n"/>
      <c r="UI14" s="79" t="n"/>
      <c r="UJ14" s="79" t="n"/>
      <c r="UK14" s="79" t="n"/>
      <c r="UN14" s="78" t="n">
        <v>8</v>
      </c>
      <c r="UO14" s="79" t="n"/>
      <c r="UP14" s="79" t="n"/>
      <c r="UQ14" s="79" t="n"/>
      <c r="UR14" s="79" t="n"/>
      <c r="US14" s="79" t="n"/>
      <c r="UT14" s="79" t="n"/>
      <c r="UU14" s="79" t="n"/>
      <c r="UV14" s="79">
        <f>Input!E55*Input!G58*Input!Q66</f>
        <v/>
      </c>
      <c r="UW14" s="79" t="n"/>
      <c r="UX14" s="79" t="n"/>
      <c r="UY14" s="79" t="n"/>
      <c r="UZ14" s="79" t="n"/>
      <c r="VA14" s="79" t="n"/>
      <c r="VB14" s="79" t="n"/>
      <c r="VC14" s="79" t="n"/>
      <c r="VD14" s="79" t="n"/>
      <c r="VE14" s="79" t="n"/>
      <c r="VF14" s="79" t="n"/>
      <c r="VG14" s="79" t="n"/>
      <c r="VH14" s="79" t="n"/>
      <c r="VI14" s="79" t="n"/>
      <c r="VJ14" s="79" t="n"/>
      <c r="VK14" s="79" t="n"/>
      <c r="VL14" s="79" t="n"/>
      <c r="VM14" s="79" t="n"/>
      <c r="VN14" s="79" t="n"/>
      <c r="VO14" s="79" t="n"/>
      <c r="VP14" s="79" t="n"/>
      <c r="VQ14" s="79" t="n"/>
      <c r="VR14" s="79" t="n"/>
      <c r="VS14" s="79" t="n"/>
      <c r="VT14" s="79" t="n"/>
      <c r="VU14" s="79" t="n"/>
      <c r="VV14" s="79" t="n"/>
      <c r="VW14" s="79" t="n"/>
      <c r="VX14" s="79" t="n"/>
      <c r="VY14" s="79" t="n"/>
      <c r="VZ14" s="79" t="n"/>
      <c r="WA14" s="79" t="n"/>
      <c r="WB14" s="79" t="n"/>
      <c r="WE14" s="78" t="n">
        <v>8</v>
      </c>
      <c r="WF14" s="79" t="n"/>
      <c r="WG14" s="79" t="n"/>
      <c r="WH14" s="79" t="n"/>
      <c r="WI14" s="79" t="n"/>
      <c r="WJ14" s="79" t="n"/>
      <c r="WK14" s="79" t="n"/>
      <c r="WL14" s="79" t="n"/>
      <c r="WM14" s="79">
        <f>Input!E55*Input!G58*Input!R66</f>
        <v/>
      </c>
      <c r="WN14" s="79" t="n"/>
      <c r="WO14" s="79" t="n"/>
      <c r="WP14" s="79" t="n"/>
      <c r="WQ14" s="79" t="n"/>
      <c r="WR14" s="79" t="n"/>
      <c r="WS14" s="79" t="n"/>
      <c r="WT14" s="79" t="n"/>
      <c r="WU14" s="79" t="n"/>
      <c r="WV14" s="79" t="n"/>
      <c r="WW14" s="79" t="n"/>
      <c r="WX14" s="79" t="n"/>
      <c r="WY14" s="79" t="n"/>
      <c r="WZ14" s="79" t="n"/>
      <c r="XA14" s="79" t="n"/>
      <c r="XB14" s="79" t="n"/>
      <c r="XC14" s="79" t="n"/>
      <c r="XD14" s="79" t="n"/>
      <c r="XE14" s="79" t="n"/>
      <c r="XF14" s="79" t="n"/>
      <c r="XG14" s="79" t="n"/>
      <c r="XH14" s="79" t="n"/>
      <c r="XI14" s="79" t="n"/>
      <c r="XJ14" s="79" t="n"/>
      <c r="XK14" s="79" t="n"/>
      <c r="XL14" s="79" t="n"/>
      <c r="XM14" s="79" t="n"/>
      <c r="XN14" s="79" t="n"/>
      <c r="XO14" s="79" t="n"/>
      <c r="XP14" s="79" t="n"/>
      <c r="XQ14" s="79" t="n"/>
      <c r="XR14" s="79" t="n"/>
      <c r="XS14" s="79" t="n"/>
      <c r="XV14" s="78" t="n">
        <v>8</v>
      </c>
      <c r="XW14" s="79" t="n"/>
      <c r="XX14" s="79" t="n"/>
      <c r="XY14" s="79" t="n"/>
      <c r="XZ14" s="79" t="n"/>
      <c r="YA14" s="79" t="n"/>
      <c r="YB14" s="79" t="n"/>
      <c r="YC14" s="79" t="n"/>
      <c r="YD14" s="79">
        <f>Input!E55*Input!G58*Input!S66</f>
        <v/>
      </c>
      <c r="YE14" s="79" t="n"/>
      <c r="YF14" s="79" t="n"/>
      <c r="YG14" s="79" t="n"/>
      <c r="YH14" s="79" t="n"/>
      <c r="YI14" s="79" t="n"/>
      <c r="YJ14" s="79" t="n"/>
      <c r="YK14" s="79" t="n"/>
      <c r="YL14" s="79" t="n"/>
      <c r="YM14" s="79" t="n"/>
      <c r="YN14" s="79" t="n"/>
      <c r="YO14" s="79" t="n"/>
      <c r="YP14" s="79" t="n"/>
      <c r="YQ14" s="79" t="n"/>
      <c r="YR14" s="79" t="n"/>
      <c r="YS14" s="79" t="n"/>
      <c r="YT14" s="79" t="n"/>
      <c r="YU14" s="79" t="n"/>
      <c r="YV14" s="79" t="n"/>
      <c r="YW14" s="79" t="n"/>
      <c r="YX14" s="79" t="n"/>
      <c r="YY14" s="79" t="n"/>
      <c r="YZ14" s="79" t="n"/>
      <c r="ZA14" s="79" t="n"/>
      <c r="ZB14" s="79" t="n"/>
      <c r="ZC14" s="79" t="n"/>
      <c r="ZD14" s="79" t="n"/>
      <c r="ZE14" s="79" t="n"/>
      <c r="ZF14" s="79" t="n"/>
      <c r="ZG14" s="79" t="n"/>
      <c r="ZH14" s="79" t="n"/>
      <c r="ZI14" s="79" t="n"/>
      <c r="ZJ14" s="79" t="n"/>
      <c r="ZM14" s="78" t="n">
        <v>8</v>
      </c>
      <c r="ZN14" s="79" t="n"/>
      <c r="ZO14" s="79" t="n"/>
      <c r="ZP14" s="79" t="n"/>
      <c r="ZQ14" s="79" t="n"/>
      <c r="ZR14" s="79" t="n"/>
      <c r="ZS14" s="79" t="n"/>
      <c r="ZT14" s="79" t="n"/>
      <c r="ZU14" s="79">
        <f>Input!E55*Input!G58*Input!T66</f>
        <v/>
      </c>
      <c r="ZV14" s="79" t="n"/>
      <c r="ZW14" s="79" t="n"/>
      <c r="ZX14" s="79" t="n"/>
      <c r="ZY14" s="79" t="n"/>
      <c r="ZZ14" s="79" t="n"/>
      <c r="AAA14" s="79" t="n"/>
      <c r="AAB14" s="79" t="n"/>
      <c r="AAC14" s="79" t="n"/>
      <c r="AAD14" s="79" t="n"/>
      <c r="AAE14" s="79" t="n"/>
      <c r="AAF14" s="79" t="n"/>
      <c r="AAG14" s="79" t="n"/>
      <c r="AAH14" s="79" t="n"/>
      <c r="AAI14" s="79" t="n"/>
      <c r="AAJ14" s="79" t="n"/>
      <c r="AAK14" s="79" t="n"/>
      <c r="AAL14" s="79" t="n"/>
      <c r="AAM14" s="79" t="n"/>
      <c r="AAN14" s="79" t="n"/>
      <c r="AAO14" s="79" t="n"/>
      <c r="AAP14" s="79" t="n"/>
      <c r="AAQ14" s="79" t="n"/>
      <c r="AAR14" s="79" t="n"/>
      <c r="AAS14" s="79" t="n"/>
      <c r="AAT14" s="79" t="n"/>
      <c r="AAU14" s="79" t="n"/>
      <c r="AAV14" s="79" t="n"/>
      <c r="AAW14" s="79" t="n"/>
      <c r="AAX14" s="79" t="n"/>
      <c r="AAY14" s="79" t="n"/>
      <c r="AAZ14" s="79" t="n"/>
      <c r="ABA14" s="79" t="n"/>
      <c r="ABD14" s="78" t="n">
        <v>8</v>
      </c>
      <c r="ABE14" s="79" t="n"/>
      <c r="ABF14" s="79" t="n"/>
      <c r="ABG14" s="79" t="n"/>
      <c r="ABH14" s="79" t="n"/>
      <c r="ABI14" s="79" t="n"/>
      <c r="ABJ14" s="79" t="n"/>
      <c r="ABK14" s="79" t="n"/>
      <c r="ABL14" s="79">
        <f>Input!E55*Input!G58*Input!U66</f>
        <v/>
      </c>
      <c r="ABM14" s="79" t="n"/>
      <c r="ABN14" s="79" t="n"/>
      <c r="ABO14" s="79" t="n"/>
      <c r="ABP14" s="79" t="n"/>
      <c r="ABQ14" s="79" t="n"/>
      <c r="ABR14" s="79" t="n"/>
      <c r="ABS14" s="79" t="n"/>
      <c r="ABT14" s="79" t="n"/>
      <c r="ABU14" s="79" t="n"/>
      <c r="ABV14" s="79" t="n"/>
      <c r="ABW14" s="79" t="n"/>
      <c r="ABX14" s="79" t="n"/>
      <c r="ABY14" s="79" t="n"/>
      <c r="ABZ14" s="79" t="n"/>
      <c r="ACA14" s="79" t="n"/>
      <c r="ACB14" s="79" t="n"/>
      <c r="ACC14" s="79" t="n"/>
      <c r="ACD14" s="79" t="n"/>
      <c r="ACE14" s="79" t="n"/>
      <c r="ACF14" s="79" t="n"/>
      <c r="ACG14" s="79" t="n"/>
      <c r="ACH14" s="79" t="n"/>
      <c r="ACI14" s="79" t="n"/>
      <c r="ACJ14" s="79" t="n"/>
      <c r="ACK14" s="79" t="n"/>
      <c r="ACL14" s="79" t="n"/>
      <c r="ACM14" s="79" t="n"/>
      <c r="ACN14" s="79" t="n"/>
      <c r="ACO14" s="79" t="n"/>
      <c r="ACP14" s="79" t="n"/>
      <c r="ACQ14" s="79" t="n"/>
      <c r="ACR14" s="79" t="n"/>
      <c r="ACU14" s="78" t="n">
        <v>8</v>
      </c>
      <c r="ACV14" s="79" t="n"/>
      <c r="ACW14" s="79" t="n"/>
      <c r="ACX14" s="79" t="n"/>
      <c r="ACY14" s="79" t="n"/>
      <c r="ACZ14" s="79" t="n"/>
      <c r="ADA14" s="79" t="n"/>
      <c r="ADB14" s="79" t="n"/>
      <c r="ADC14" s="79">
        <f>Input!E55*Input!G58*Input!V66</f>
        <v/>
      </c>
      <c r="ADD14" s="79" t="n"/>
      <c r="ADE14" s="79" t="n"/>
      <c r="ADF14" s="79" t="n"/>
      <c r="ADG14" s="79" t="n"/>
      <c r="ADH14" s="79" t="n"/>
      <c r="ADI14" s="79" t="n"/>
      <c r="ADJ14" s="79" t="n"/>
      <c r="ADK14" s="79" t="n"/>
      <c r="ADL14" s="79" t="n"/>
      <c r="ADM14" s="79" t="n"/>
      <c r="ADN14" s="79" t="n"/>
      <c r="ADO14" s="79" t="n"/>
      <c r="ADP14" s="79" t="n"/>
      <c r="ADQ14" s="79" t="n"/>
      <c r="ADR14" s="79" t="n"/>
      <c r="ADS14" s="79" t="n"/>
      <c r="ADT14" s="79" t="n"/>
      <c r="ADU14" s="79" t="n"/>
      <c r="ADV14" s="79" t="n"/>
      <c r="ADW14" s="79" t="n"/>
      <c r="ADX14" s="79" t="n"/>
      <c r="ADY14" s="79" t="n"/>
      <c r="ADZ14" s="79" t="n"/>
      <c r="AEA14" s="79" t="n"/>
      <c r="AEB14" s="79" t="n"/>
      <c r="AEC14" s="79" t="n"/>
      <c r="AED14" s="79" t="n"/>
      <c r="AEE14" s="79" t="n"/>
      <c r="AEF14" s="79" t="n"/>
      <c r="AEG14" s="79" t="n"/>
      <c r="AEH14" s="79" t="n"/>
      <c r="AEI14" s="79" t="n"/>
      <c r="AEL14" s="78" t="n">
        <v>8</v>
      </c>
      <c r="AEM14" s="79" t="n"/>
      <c r="AEN14" s="79" t="n"/>
      <c r="AEO14" s="79" t="n"/>
      <c r="AEP14" s="79" t="n"/>
      <c r="AEQ14" s="79" t="n"/>
      <c r="AER14" s="79" t="n"/>
      <c r="AES14" s="79" t="n"/>
      <c r="AET14" s="79">
        <f>Input!E55*Input!G58*Input!W66</f>
        <v/>
      </c>
      <c r="AEU14" s="79" t="n"/>
      <c r="AEV14" s="79" t="n"/>
      <c r="AEW14" s="79" t="n"/>
      <c r="AEX14" s="79" t="n"/>
      <c r="AEY14" s="79" t="n"/>
      <c r="AEZ14" s="79" t="n"/>
      <c r="AFA14" s="79" t="n"/>
      <c r="AFB14" s="79" t="n"/>
      <c r="AFC14" s="79" t="n"/>
      <c r="AFD14" s="79" t="n"/>
      <c r="AFE14" s="79" t="n"/>
      <c r="AFF14" s="79" t="n"/>
      <c r="AFG14" s="79" t="n"/>
      <c r="AFH14" s="79" t="n"/>
      <c r="AFI14" s="79" t="n"/>
      <c r="AFJ14" s="79" t="n"/>
      <c r="AFK14" s="79" t="n"/>
      <c r="AFL14" s="79" t="n"/>
      <c r="AFM14" s="79" t="n"/>
      <c r="AFN14" s="79" t="n"/>
      <c r="AFO14" s="79" t="n"/>
      <c r="AFP14" s="79" t="n"/>
      <c r="AFQ14" s="79" t="n"/>
      <c r="AFR14" s="79" t="n"/>
      <c r="AFS14" s="79" t="n"/>
      <c r="AFT14" s="79" t="n"/>
      <c r="AFU14" s="79" t="n"/>
      <c r="AFV14" s="79" t="n"/>
      <c r="AFW14" s="79" t="n"/>
      <c r="AFX14" s="79" t="n"/>
      <c r="AFY14" s="79" t="n"/>
      <c r="AFZ14" s="79" t="n"/>
    </row>
    <row r="15">
      <c r="A15" s="78" t="n">
        <v>9</v>
      </c>
      <c r="B15" s="79" t="n"/>
      <c r="C15" s="79" t="n"/>
      <c r="D15" s="79" t="n"/>
      <c r="E15" s="79" t="n"/>
      <c r="F15" s="79" t="n"/>
      <c r="G15" s="79" t="n"/>
      <c r="H15" s="79" t="n"/>
      <c r="I15" s="79" t="n"/>
      <c r="J15" s="79">
        <f>Input!F55*Input!D58*Input!D66</f>
        <v/>
      </c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79" t="n"/>
      <c r="V15" s="79" t="n"/>
      <c r="W15" s="79" t="n"/>
      <c r="X15" s="79" t="n"/>
      <c r="Y15" s="79" t="n"/>
      <c r="Z15" s="79" t="n"/>
      <c r="AA15" s="79" t="n"/>
      <c r="AB15" s="79" t="n"/>
      <c r="AC15" s="79" t="n"/>
      <c r="AD15" s="79" t="n"/>
      <c r="AE15" s="79" t="n"/>
      <c r="AF15" s="79" t="n"/>
      <c r="AG15" s="79" t="n"/>
      <c r="AH15" s="79" t="n"/>
      <c r="AI15" s="79" t="n"/>
      <c r="AJ15" s="79" t="n"/>
      <c r="AK15" s="79" t="n"/>
      <c r="AL15" s="79" t="n"/>
      <c r="AM15" s="79" t="n"/>
      <c r="AN15" s="79" t="n"/>
      <c r="AO15" s="79" t="n"/>
      <c r="AR15" s="78" t="n">
        <v>9</v>
      </c>
      <c r="AS15" s="79" t="n"/>
      <c r="AT15" s="79" t="n"/>
      <c r="AU15" s="79" t="n"/>
      <c r="AV15" s="79" t="n"/>
      <c r="AW15" s="79" t="n"/>
      <c r="AX15" s="79" t="n"/>
      <c r="AY15" s="79" t="n"/>
      <c r="AZ15" s="79" t="n"/>
      <c r="BA15" s="79">
        <f>Input!F55*Input!D58*Input!E66</f>
        <v/>
      </c>
      <c r="BB15" s="79" t="n"/>
      <c r="BC15" s="79" t="n"/>
      <c r="BD15" s="79" t="n"/>
      <c r="BE15" s="79" t="n"/>
      <c r="BF15" s="79" t="n"/>
      <c r="BG15" s="79" t="n"/>
      <c r="BH15" s="79" t="n"/>
      <c r="BI15" s="79" t="n"/>
      <c r="BJ15" s="79" t="n"/>
      <c r="BK15" s="79" t="n"/>
      <c r="BL15" s="79" t="n"/>
      <c r="BM15" s="79" t="n"/>
      <c r="BN15" s="79" t="n"/>
      <c r="BO15" s="79" t="n"/>
      <c r="BP15" s="79" t="n"/>
      <c r="BQ15" s="79" t="n"/>
      <c r="BR15" s="79" t="n"/>
      <c r="BS15" s="79" t="n"/>
      <c r="BT15" s="79" t="n"/>
      <c r="BU15" s="79" t="n"/>
      <c r="BV15" s="79" t="n"/>
      <c r="BW15" s="79" t="n"/>
      <c r="BX15" s="79" t="n"/>
      <c r="BY15" s="79" t="n"/>
      <c r="BZ15" s="79" t="n"/>
      <c r="CA15" s="79" t="n"/>
      <c r="CB15" s="79" t="n"/>
      <c r="CC15" s="79" t="n"/>
      <c r="CD15" s="79" t="n"/>
      <c r="CE15" s="79" t="n"/>
      <c r="CF15" s="79" t="n"/>
      <c r="CI15" s="78" t="n">
        <v>9</v>
      </c>
      <c r="CJ15" s="79" t="n"/>
      <c r="CK15" s="79" t="n"/>
      <c r="CL15" s="79" t="n"/>
      <c r="CM15" s="79" t="n"/>
      <c r="CN15" s="79" t="n"/>
      <c r="CO15" s="79" t="n"/>
      <c r="CP15" s="79" t="n"/>
      <c r="CQ15" s="79" t="n"/>
      <c r="CR15" s="79">
        <f>Input!F55*Input!D58*Input!F66</f>
        <v/>
      </c>
      <c r="CS15" s="79" t="n"/>
      <c r="CT15" s="79" t="n"/>
      <c r="CU15" s="79" t="n"/>
      <c r="CV15" s="79" t="n"/>
      <c r="CW15" s="79" t="n"/>
      <c r="CX15" s="79" t="n"/>
      <c r="CY15" s="79" t="n"/>
      <c r="CZ15" s="79" t="n"/>
      <c r="DA15" s="79" t="n"/>
      <c r="DB15" s="79" t="n"/>
      <c r="DC15" s="79" t="n"/>
      <c r="DD15" s="79" t="n"/>
      <c r="DE15" s="79" t="n"/>
      <c r="DF15" s="79" t="n"/>
      <c r="DG15" s="79" t="n"/>
      <c r="DH15" s="79" t="n"/>
      <c r="DI15" s="79" t="n"/>
      <c r="DJ15" s="79" t="n"/>
      <c r="DK15" s="79" t="n"/>
      <c r="DL15" s="79" t="n"/>
      <c r="DM15" s="79" t="n"/>
      <c r="DN15" s="79" t="n"/>
      <c r="DO15" s="79" t="n"/>
      <c r="DP15" s="79" t="n"/>
      <c r="DQ15" s="79" t="n"/>
      <c r="DR15" s="79" t="n"/>
      <c r="DS15" s="79" t="n"/>
      <c r="DT15" s="79" t="n"/>
      <c r="DU15" s="79" t="n"/>
      <c r="DV15" s="79" t="n"/>
      <c r="DW15" s="79" t="n"/>
      <c r="DZ15" s="78" t="n">
        <v>9</v>
      </c>
      <c r="EA15" s="79" t="n"/>
      <c r="EB15" s="79" t="n"/>
      <c r="EC15" s="79" t="n"/>
      <c r="ED15" s="79" t="n"/>
      <c r="EE15" s="79" t="n"/>
      <c r="EF15" s="79" t="n"/>
      <c r="EG15" s="79" t="n"/>
      <c r="EH15" s="79" t="n"/>
      <c r="EI15" s="79">
        <f>Input!F55*Input!D58*Input!G66</f>
        <v/>
      </c>
      <c r="EJ15" s="79" t="n"/>
      <c r="EK15" s="79" t="n"/>
      <c r="EL15" s="79" t="n"/>
      <c r="EM15" s="79" t="n"/>
      <c r="EN15" s="79" t="n"/>
      <c r="EO15" s="79" t="n"/>
      <c r="EP15" s="79" t="n"/>
      <c r="EQ15" s="79" t="n"/>
      <c r="ER15" s="79" t="n"/>
      <c r="ES15" s="79" t="n"/>
      <c r="ET15" s="79" t="n"/>
      <c r="EU15" s="79" t="n"/>
      <c r="EV15" s="79" t="n"/>
      <c r="EW15" s="79" t="n"/>
      <c r="EX15" s="79" t="n"/>
      <c r="EY15" s="79" t="n"/>
      <c r="EZ15" s="79" t="n"/>
      <c r="FA15" s="79" t="n"/>
      <c r="FB15" s="79" t="n"/>
      <c r="FC15" s="79" t="n"/>
      <c r="FD15" s="79" t="n"/>
      <c r="FE15" s="79" t="n"/>
      <c r="FF15" s="79" t="n"/>
      <c r="FG15" s="79" t="n"/>
      <c r="FH15" s="79" t="n"/>
      <c r="FI15" s="79" t="n"/>
      <c r="FJ15" s="79" t="n"/>
      <c r="FK15" s="79" t="n"/>
      <c r="FL15" s="79" t="n"/>
      <c r="FM15" s="79" t="n"/>
      <c r="FN15" s="79" t="n"/>
      <c r="FQ15" s="78" t="n">
        <v>9</v>
      </c>
      <c r="FR15" s="79" t="n"/>
      <c r="FS15" s="79" t="n"/>
      <c r="FT15" s="79" t="n"/>
      <c r="FU15" s="79" t="n"/>
      <c r="FV15" s="79" t="n"/>
      <c r="FW15" s="79" t="n"/>
      <c r="FX15" s="79" t="n"/>
      <c r="FY15" s="79" t="n"/>
      <c r="FZ15" s="79">
        <f>Input!F55*Input!D58*Input!H66</f>
        <v/>
      </c>
      <c r="GA15" s="79" t="n"/>
      <c r="GB15" s="79" t="n"/>
      <c r="GC15" s="79" t="n"/>
      <c r="GD15" s="79" t="n"/>
      <c r="GE15" s="79" t="n"/>
      <c r="GF15" s="79" t="n"/>
      <c r="GG15" s="79" t="n"/>
      <c r="GH15" s="79" t="n"/>
      <c r="GI15" s="79" t="n"/>
      <c r="GJ15" s="79" t="n"/>
      <c r="GK15" s="79" t="n"/>
      <c r="GL15" s="79" t="n"/>
      <c r="GM15" s="79" t="n"/>
      <c r="GN15" s="79" t="n"/>
      <c r="GO15" s="79" t="n"/>
      <c r="GP15" s="79" t="n"/>
      <c r="GQ15" s="79" t="n"/>
      <c r="GR15" s="79" t="n"/>
      <c r="GS15" s="79" t="n"/>
      <c r="GT15" s="79" t="n"/>
      <c r="GU15" s="79" t="n"/>
      <c r="GV15" s="79" t="n"/>
      <c r="GW15" s="79" t="n"/>
      <c r="GX15" s="79" t="n"/>
      <c r="GY15" s="79" t="n"/>
      <c r="GZ15" s="79" t="n"/>
      <c r="HA15" s="79" t="n"/>
      <c r="HB15" s="79" t="n"/>
      <c r="HC15" s="79" t="n"/>
      <c r="HD15" s="79" t="n"/>
      <c r="HE15" s="79" t="n"/>
      <c r="HH15" s="78" t="n">
        <v>9</v>
      </c>
      <c r="HI15" s="79" t="n"/>
      <c r="HJ15" s="79" t="n"/>
      <c r="HK15" s="79" t="n"/>
      <c r="HL15" s="79" t="n"/>
      <c r="HM15" s="79" t="n"/>
      <c r="HN15" s="79" t="n"/>
      <c r="HO15" s="79" t="n"/>
      <c r="HP15" s="79" t="n"/>
      <c r="HQ15" s="79">
        <f>Input!F55*Input!D58*Input!I66</f>
        <v/>
      </c>
      <c r="HR15" s="79" t="n"/>
      <c r="HS15" s="79" t="n"/>
      <c r="HT15" s="79" t="n"/>
      <c r="HU15" s="79" t="n"/>
      <c r="HV15" s="79" t="n"/>
      <c r="HW15" s="79" t="n"/>
      <c r="HX15" s="79" t="n"/>
      <c r="HY15" s="79" t="n"/>
      <c r="HZ15" s="79" t="n"/>
      <c r="IA15" s="79" t="n"/>
      <c r="IB15" s="79" t="n"/>
      <c r="IC15" s="79" t="n"/>
      <c r="ID15" s="79" t="n"/>
      <c r="IE15" s="79" t="n"/>
      <c r="IF15" s="79" t="n"/>
      <c r="IG15" s="79" t="n"/>
      <c r="IH15" s="79" t="n"/>
      <c r="II15" s="79" t="n"/>
      <c r="IJ15" s="79" t="n"/>
      <c r="IK15" s="79" t="n"/>
      <c r="IL15" s="79" t="n"/>
      <c r="IM15" s="79" t="n"/>
      <c r="IN15" s="79" t="n"/>
      <c r="IO15" s="79" t="n"/>
      <c r="IP15" s="79" t="n"/>
      <c r="IQ15" s="79" t="n"/>
      <c r="IR15" s="79" t="n"/>
      <c r="IS15" s="79" t="n"/>
      <c r="IT15" s="79" t="n"/>
      <c r="IU15" s="79" t="n"/>
      <c r="IV15" s="79" t="n"/>
      <c r="IY15" s="78" t="n">
        <v>9</v>
      </c>
      <c r="IZ15" s="79" t="n"/>
      <c r="JA15" s="79" t="n"/>
      <c r="JB15" s="79" t="n"/>
      <c r="JC15" s="79" t="n"/>
      <c r="JD15" s="79" t="n"/>
      <c r="JE15" s="79" t="n"/>
      <c r="JF15" s="79" t="n"/>
      <c r="JG15" s="79" t="n"/>
      <c r="JH15" s="79">
        <f>Input!F55*Input!D58*Input!J66</f>
        <v/>
      </c>
      <c r="JI15" s="79" t="n"/>
      <c r="JJ15" s="79" t="n"/>
      <c r="JK15" s="79" t="n"/>
      <c r="JL15" s="79" t="n"/>
      <c r="JM15" s="79" t="n"/>
      <c r="JN15" s="79" t="n"/>
      <c r="JO15" s="79" t="n"/>
      <c r="JP15" s="79" t="n"/>
      <c r="JQ15" s="79" t="n"/>
      <c r="JR15" s="79" t="n"/>
      <c r="JS15" s="79" t="n"/>
      <c r="JT15" s="79" t="n"/>
      <c r="JU15" s="79" t="n"/>
      <c r="JV15" s="79" t="n"/>
      <c r="JW15" s="79" t="n"/>
      <c r="JX15" s="79" t="n"/>
      <c r="JY15" s="79" t="n"/>
      <c r="JZ15" s="79" t="n"/>
      <c r="KA15" s="79" t="n"/>
      <c r="KB15" s="79" t="n"/>
      <c r="KC15" s="79" t="n"/>
      <c r="KD15" s="79" t="n"/>
      <c r="KE15" s="79" t="n"/>
      <c r="KF15" s="79" t="n"/>
      <c r="KG15" s="79" t="n"/>
      <c r="KH15" s="79" t="n"/>
      <c r="KI15" s="79" t="n"/>
      <c r="KJ15" s="79" t="n"/>
      <c r="KK15" s="79" t="n"/>
      <c r="KL15" s="79" t="n"/>
      <c r="KM15" s="79" t="n"/>
      <c r="KP15" s="78" t="n">
        <v>9</v>
      </c>
      <c r="KQ15" s="79" t="n"/>
      <c r="KR15" s="79" t="n"/>
      <c r="KS15" s="79" t="n"/>
      <c r="KT15" s="79" t="n"/>
      <c r="KU15" s="79" t="n"/>
      <c r="KV15" s="79" t="n"/>
      <c r="KW15" s="79" t="n"/>
      <c r="KX15" s="79" t="n"/>
      <c r="KY15" s="79">
        <f>Input!F55*Input!D58*Input!K66</f>
        <v/>
      </c>
      <c r="KZ15" s="79" t="n"/>
      <c r="LA15" s="79" t="n"/>
      <c r="LB15" s="79" t="n"/>
      <c r="LC15" s="79" t="n"/>
      <c r="LD15" s="79" t="n"/>
      <c r="LE15" s="79" t="n"/>
      <c r="LF15" s="79" t="n"/>
      <c r="LG15" s="79" t="n"/>
      <c r="LH15" s="79" t="n"/>
      <c r="LI15" s="79" t="n"/>
      <c r="LJ15" s="79" t="n"/>
      <c r="LK15" s="79" t="n"/>
      <c r="LL15" s="79" t="n"/>
      <c r="LM15" s="79" t="n"/>
      <c r="LN15" s="79" t="n"/>
      <c r="LO15" s="79" t="n"/>
      <c r="LP15" s="79" t="n"/>
      <c r="LQ15" s="79" t="n"/>
      <c r="LR15" s="79" t="n"/>
      <c r="LS15" s="79" t="n"/>
      <c r="LT15" s="79" t="n"/>
      <c r="LU15" s="79" t="n"/>
      <c r="LV15" s="79" t="n"/>
      <c r="LW15" s="79" t="n"/>
      <c r="LX15" s="79" t="n"/>
      <c r="LY15" s="79" t="n"/>
      <c r="LZ15" s="79" t="n"/>
      <c r="MA15" s="79" t="n"/>
      <c r="MB15" s="79" t="n"/>
      <c r="MC15" s="79" t="n"/>
      <c r="MD15" s="79" t="n"/>
      <c r="MG15" s="78" t="n">
        <v>9</v>
      </c>
      <c r="MH15" s="79" t="n"/>
      <c r="MI15" s="79" t="n"/>
      <c r="MJ15" s="79" t="n"/>
      <c r="MK15" s="79" t="n"/>
      <c r="ML15" s="79" t="n"/>
      <c r="MM15" s="79" t="n"/>
      <c r="MN15" s="79" t="n"/>
      <c r="MO15" s="79" t="n"/>
      <c r="MP15" s="79">
        <f>Input!F55*Input!D58*Input!L66</f>
        <v/>
      </c>
      <c r="MQ15" s="79" t="n"/>
      <c r="MR15" s="79" t="n"/>
      <c r="MS15" s="79" t="n"/>
      <c r="MT15" s="79" t="n"/>
      <c r="MU15" s="79" t="n"/>
      <c r="MV15" s="79" t="n"/>
      <c r="MW15" s="79" t="n"/>
      <c r="MX15" s="79" t="n"/>
      <c r="MY15" s="79" t="n"/>
      <c r="MZ15" s="79" t="n"/>
      <c r="NA15" s="79" t="n"/>
      <c r="NB15" s="79" t="n"/>
      <c r="NC15" s="79" t="n"/>
      <c r="ND15" s="79" t="n"/>
      <c r="NE15" s="79" t="n"/>
      <c r="NF15" s="79" t="n"/>
      <c r="NG15" s="79" t="n"/>
      <c r="NH15" s="79" t="n"/>
      <c r="NI15" s="79" t="n"/>
      <c r="NJ15" s="79" t="n"/>
      <c r="NK15" s="79" t="n"/>
      <c r="NL15" s="79" t="n"/>
      <c r="NM15" s="79" t="n"/>
      <c r="NN15" s="79" t="n"/>
      <c r="NO15" s="79" t="n"/>
      <c r="NP15" s="79" t="n"/>
      <c r="NQ15" s="79" t="n"/>
      <c r="NR15" s="79" t="n"/>
      <c r="NS15" s="79" t="n"/>
      <c r="NT15" s="79" t="n"/>
      <c r="NU15" s="79" t="n"/>
      <c r="NX15" s="78" t="n">
        <v>9</v>
      </c>
      <c r="NY15" s="79" t="n"/>
      <c r="NZ15" s="79" t="n"/>
      <c r="OA15" s="79" t="n"/>
      <c r="OB15" s="79" t="n"/>
      <c r="OC15" s="79" t="n"/>
      <c r="OD15" s="79" t="n"/>
      <c r="OE15" s="79" t="n"/>
      <c r="OF15" s="79" t="n"/>
      <c r="OG15" s="79">
        <f>Input!F55*Input!D58*Input!M66</f>
        <v/>
      </c>
      <c r="OH15" s="79" t="n"/>
      <c r="OI15" s="79" t="n"/>
      <c r="OJ15" s="79" t="n"/>
      <c r="OK15" s="79" t="n"/>
      <c r="OL15" s="79" t="n"/>
      <c r="OM15" s="79" t="n"/>
      <c r="ON15" s="79" t="n"/>
      <c r="OO15" s="79" t="n"/>
      <c r="OP15" s="79" t="n"/>
      <c r="OQ15" s="79" t="n"/>
      <c r="OR15" s="79" t="n"/>
      <c r="OS15" s="79" t="n"/>
      <c r="OT15" s="79" t="n"/>
      <c r="OU15" s="79" t="n"/>
      <c r="OV15" s="79" t="n"/>
      <c r="OW15" s="79" t="n"/>
      <c r="OX15" s="79" t="n"/>
      <c r="OY15" s="79" t="n"/>
      <c r="OZ15" s="79" t="n"/>
      <c r="PA15" s="79" t="n"/>
      <c r="PB15" s="79" t="n"/>
      <c r="PC15" s="79" t="n"/>
      <c r="PD15" s="79" t="n"/>
      <c r="PE15" s="79" t="n"/>
      <c r="PF15" s="79" t="n"/>
      <c r="PG15" s="79" t="n"/>
      <c r="PH15" s="79" t="n"/>
      <c r="PI15" s="79" t="n"/>
      <c r="PJ15" s="79" t="n"/>
      <c r="PK15" s="79" t="n"/>
      <c r="PL15" s="79" t="n"/>
      <c r="PO15" s="78" t="n">
        <v>9</v>
      </c>
      <c r="PP15" s="79" t="n"/>
      <c r="PQ15" s="79" t="n"/>
      <c r="PR15" s="79" t="n"/>
      <c r="PS15" s="79" t="n"/>
      <c r="PT15" s="79" t="n"/>
      <c r="PU15" s="79" t="n"/>
      <c r="PV15" s="79" t="n"/>
      <c r="PW15" s="79" t="n"/>
      <c r="PX15" s="79">
        <f>Input!F55*Input!D58*Input!N66</f>
        <v/>
      </c>
      <c r="PY15" s="79" t="n"/>
      <c r="PZ15" s="79" t="n"/>
      <c r="QA15" s="79" t="n"/>
      <c r="QB15" s="79" t="n"/>
      <c r="QC15" s="79" t="n"/>
      <c r="QD15" s="79" t="n"/>
      <c r="QE15" s="79" t="n"/>
      <c r="QF15" s="79" t="n"/>
      <c r="QG15" s="79" t="n"/>
      <c r="QH15" s="79" t="n"/>
      <c r="QI15" s="79" t="n"/>
      <c r="QJ15" s="79" t="n"/>
      <c r="QK15" s="79" t="n"/>
      <c r="QL15" s="79" t="n"/>
      <c r="QM15" s="79" t="n"/>
      <c r="QN15" s="79" t="n"/>
      <c r="QO15" s="79" t="n"/>
      <c r="QP15" s="79" t="n"/>
      <c r="QQ15" s="79" t="n"/>
      <c r="QR15" s="79" t="n"/>
      <c r="QS15" s="79" t="n"/>
      <c r="QT15" s="79" t="n"/>
      <c r="QU15" s="79" t="n"/>
      <c r="QV15" s="79" t="n"/>
      <c r="QW15" s="79" t="n"/>
      <c r="QX15" s="79" t="n"/>
      <c r="QY15" s="79" t="n"/>
      <c r="QZ15" s="79" t="n"/>
      <c r="RA15" s="79" t="n"/>
      <c r="RB15" s="79" t="n"/>
      <c r="RC15" s="79" t="n"/>
      <c r="RF15" s="78" t="n">
        <v>9</v>
      </c>
      <c r="RG15" s="79" t="n"/>
      <c r="RH15" s="79" t="n"/>
      <c r="RI15" s="79" t="n"/>
      <c r="RJ15" s="79" t="n"/>
      <c r="RK15" s="79" t="n"/>
      <c r="RL15" s="79" t="n"/>
      <c r="RM15" s="79" t="n"/>
      <c r="RN15" s="79" t="n"/>
      <c r="RO15" s="79">
        <f>Input!F55*Input!D58*Input!O66</f>
        <v/>
      </c>
      <c r="RP15" s="79" t="n"/>
      <c r="RQ15" s="79" t="n"/>
      <c r="RR15" s="79" t="n"/>
      <c r="RS15" s="79" t="n"/>
      <c r="RT15" s="79" t="n"/>
      <c r="RU15" s="79" t="n"/>
      <c r="RV15" s="79" t="n"/>
      <c r="RW15" s="79" t="n"/>
      <c r="RX15" s="79" t="n"/>
      <c r="RY15" s="79" t="n"/>
      <c r="RZ15" s="79" t="n"/>
      <c r="SA15" s="79" t="n"/>
      <c r="SB15" s="79" t="n"/>
      <c r="SC15" s="79" t="n"/>
      <c r="SD15" s="79" t="n"/>
      <c r="SE15" s="79" t="n"/>
      <c r="SF15" s="79" t="n"/>
      <c r="SG15" s="79" t="n"/>
      <c r="SH15" s="79" t="n"/>
      <c r="SI15" s="79" t="n"/>
      <c r="SJ15" s="79" t="n"/>
      <c r="SK15" s="79" t="n"/>
      <c r="SL15" s="79" t="n"/>
      <c r="SM15" s="79" t="n"/>
      <c r="SN15" s="79" t="n"/>
      <c r="SO15" s="79" t="n"/>
      <c r="SP15" s="79" t="n"/>
      <c r="SQ15" s="79" t="n"/>
      <c r="SR15" s="79" t="n"/>
      <c r="SS15" s="79" t="n"/>
      <c r="ST15" s="79" t="n"/>
      <c r="SW15" s="78" t="n">
        <v>9</v>
      </c>
      <c r="SX15" s="79" t="n"/>
      <c r="SY15" s="79" t="n"/>
      <c r="SZ15" s="79" t="n"/>
      <c r="TA15" s="79" t="n"/>
      <c r="TB15" s="79" t="n"/>
      <c r="TC15" s="79" t="n"/>
      <c r="TD15" s="79" t="n"/>
      <c r="TE15" s="79" t="n"/>
      <c r="TF15" s="79">
        <f>Input!F55*Input!D58*Input!P66</f>
        <v/>
      </c>
      <c r="TG15" s="79" t="n"/>
      <c r="TH15" s="79" t="n"/>
      <c r="TI15" s="79" t="n"/>
      <c r="TJ15" s="79" t="n"/>
      <c r="TK15" s="79" t="n"/>
      <c r="TL15" s="79" t="n"/>
      <c r="TM15" s="79" t="n"/>
      <c r="TN15" s="79" t="n"/>
      <c r="TO15" s="79" t="n"/>
      <c r="TP15" s="79" t="n"/>
      <c r="TQ15" s="79" t="n"/>
      <c r="TR15" s="79" t="n"/>
      <c r="TS15" s="79" t="n"/>
      <c r="TT15" s="79" t="n"/>
      <c r="TU15" s="79" t="n"/>
      <c r="TV15" s="79" t="n"/>
      <c r="TW15" s="79" t="n"/>
      <c r="TX15" s="79" t="n"/>
      <c r="TY15" s="79" t="n"/>
      <c r="TZ15" s="79" t="n"/>
      <c r="UA15" s="79" t="n"/>
      <c r="UB15" s="79" t="n"/>
      <c r="UC15" s="79" t="n"/>
      <c r="UD15" s="79" t="n"/>
      <c r="UE15" s="79" t="n"/>
      <c r="UF15" s="79" t="n"/>
      <c r="UG15" s="79" t="n"/>
      <c r="UH15" s="79" t="n"/>
      <c r="UI15" s="79" t="n"/>
      <c r="UJ15" s="79" t="n"/>
      <c r="UK15" s="79" t="n"/>
      <c r="UN15" s="78" t="n">
        <v>9</v>
      </c>
      <c r="UO15" s="79" t="n"/>
      <c r="UP15" s="79" t="n"/>
      <c r="UQ15" s="79" t="n"/>
      <c r="UR15" s="79" t="n"/>
      <c r="US15" s="79" t="n"/>
      <c r="UT15" s="79" t="n"/>
      <c r="UU15" s="79" t="n"/>
      <c r="UV15" s="79" t="n"/>
      <c r="UW15" s="79">
        <f>Input!F55*Input!D58*Input!Q66</f>
        <v/>
      </c>
      <c r="UX15" s="79" t="n"/>
      <c r="UY15" s="79" t="n"/>
      <c r="UZ15" s="79" t="n"/>
      <c r="VA15" s="79" t="n"/>
      <c r="VB15" s="79" t="n"/>
      <c r="VC15" s="79" t="n"/>
      <c r="VD15" s="79" t="n"/>
      <c r="VE15" s="79" t="n"/>
      <c r="VF15" s="79" t="n"/>
      <c r="VG15" s="79" t="n"/>
      <c r="VH15" s="79" t="n"/>
      <c r="VI15" s="79" t="n"/>
      <c r="VJ15" s="79" t="n"/>
      <c r="VK15" s="79" t="n"/>
      <c r="VL15" s="79" t="n"/>
      <c r="VM15" s="79" t="n"/>
      <c r="VN15" s="79" t="n"/>
      <c r="VO15" s="79" t="n"/>
      <c r="VP15" s="79" t="n"/>
      <c r="VQ15" s="79" t="n"/>
      <c r="VR15" s="79" t="n"/>
      <c r="VS15" s="79" t="n"/>
      <c r="VT15" s="79" t="n"/>
      <c r="VU15" s="79" t="n"/>
      <c r="VV15" s="79" t="n"/>
      <c r="VW15" s="79" t="n"/>
      <c r="VX15" s="79" t="n"/>
      <c r="VY15" s="79" t="n"/>
      <c r="VZ15" s="79" t="n"/>
      <c r="WA15" s="79" t="n"/>
      <c r="WB15" s="79" t="n"/>
      <c r="WE15" s="78" t="n">
        <v>9</v>
      </c>
      <c r="WF15" s="79" t="n"/>
      <c r="WG15" s="79" t="n"/>
      <c r="WH15" s="79" t="n"/>
      <c r="WI15" s="79" t="n"/>
      <c r="WJ15" s="79" t="n"/>
      <c r="WK15" s="79" t="n"/>
      <c r="WL15" s="79" t="n"/>
      <c r="WM15" s="79" t="n"/>
      <c r="WN15" s="79">
        <f>Input!F55*Input!D58*Input!R66</f>
        <v/>
      </c>
      <c r="WO15" s="79" t="n"/>
      <c r="WP15" s="79" t="n"/>
      <c r="WQ15" s="79" t="n"/>
      <c r="WR15" s="79" t="n"/>
      <c r="WS15" s="79" t="n"/>
      <c r="WT15" s="79" t="n"/>
      <c r="WU15" s="79" t="n"/>
      <c r="WV15" s="79" t="n"/>
      <c r="WW15" s="79" t="n"/>
      <c r="WX15" s="79" t="n"/>
      <c r="WY15" s="79" t="n"/>
      <c r="WZ15" s="79" t="n"/>
      <c r="XA15" s="79" t="n"/>
      <c r="XB15" s="79" t="n"/>
      <c r="XC15" s="79" t="n"/>
      <c r="XD15" s="79" t="n"/>
      <c r="XE15" s="79" t="n"/>
      <c r="XF15" s="79" t="n"/>
      <c r="XG15" s="79" t="n"/>
      <c r="XH15" s="79" t="n"/>
      <c r="XI15" s="79" t="n"/>
      <c r="XJ15" s="79" t="n"/>
      <c r="XK15" s="79" t="n"/>
      <c r="XL15" s="79" t="n"/>
      <c r="XM15" s="79" t="n"/>
      <c r="XN15" s="79" t="n"/>
      <c r="XO15" s="79" t="n"/>
      <c r="XP15" s="79" t="n"/>
      <c r="XQ15" s="79" t="n"/>
      <c r="XR15" s="79" t="n"/>
      <c r="XS15" s="79" t="n"/>
      <c r="XV15" s="78" t="n">
        <v>9</v>
      </c>
      <c r="XW15" s="79" t="n"/>
      <c r="XX15" s="79" t="n"/>
      <c r="XY15" s="79" t="n"/>
      <c r="XZ15" s="79" t="n"/>
      <c r="YA15" s="79" t="n"/>
      <c r="YB15" s="79" t="n"/>
      <c r="YC15" s="79" t="n"/>
      <c r="YD15" s="79" t="n"/>
      <c r="YE15" s="79">
        <f>Input!F55*Input!D58*Input!S66</f>
        <v/>
      </c>
      <c r="YF15" s="79" t="n"/>
      <c r="YG15" s="79" t="n"/>
      <c r="YH15" s="79" t="n"/>
      <c r="YI15" s="79" t="n"/>
      <c r="YJ15" s="79" t="n"/>
      <c r="YK15" s="79" t="n"/>
      <c r="YL15" s="79" t="n"/>
      <c r="YM15" s="79" t="n"/>
      <c r="YN15" s="79" t="n"/>
      <c r="YO15" s="79" t="n"/>
      <c r="YP15" s="79" t="n"/>
      <c r="YQ15" s="79" t="n"/>
      <c r="YR15" s="79" t="n"/>
      <c r="YS15" s="79" t="n"/>
      <c r="YT15" s="79" t="n"/>
      <c r="YU15" s="79" t="n"/>
      <c r="YV15" s="79" t="n"/>
      <c r="YW15" s="79" t="n"/>
      <c r="YX15" s="79" t="n"/>
      <c r="YY15" s="79" t="n"/>
      <c r="YZ15" s="79" t="n"/>
      <c r="ZA15" s="79" t="n"/>
      <c r="ZB15" s="79" t="n"/>
      <c r="ZC15" s="79" t="n"/>
      <c r="ZD15" s="79" t="n"/>
      <c r="ZE15" s="79" t="n"/>
      <c r="ZF15" s="79" t="n"/>
      <c r="ZG15" s="79" t="n"/>
      <c r="ZH15" s="79" t="n"/>
      <c r="ZI15" s="79" t="n"/>
      <c r="ZJ15" s="79" t="n"/>
      <c r="ZM15" s="78" t="n">
        <v>9</v>
      </c>
      <c r="ZN15" s="79" t="n"/>
      <c r="ZO15" s="79" t="n"/>
      <c r="ZP15" s="79" t="n"/>
      <c r="ZQ15" s="79" t="n"/>
      <c r="ZR15" s="79" t="n"/>
      <c r="ZS15" s="79" t="n"/>
      <c r="ZT15" s="79" t="n"/>
      <c r="ZU15" s="79" t="n"/>
      <c r="ZV15" s="79">
        <f>Input!F55*Input!D58*Input!T66</f>
        <v/>
      </c>
      <c r="ZW15" s="79" t="n"/>
      <c r="ZX15" s="79" t="n"/>
      <c r="ZY15" s="79" t="n"/>
      <c r="ZZ15" s="79" t="n"/>
      <c r="AAA15" s="79" t="n"/>
      <c r="AAB15" s="79" t="n"/>
      <c r="AAC15" s="79" t="n"/>
      <c r="AAD15" s="79" t="n"/>
      <c r="AAE15" s="79" t="n"/>
      <c r="AAF15" s="79" t="n"/>
      <c r="AAG15" s="79" t="n"/>
      <c r="AAH15" s="79" t="n"/>
      <c r="AAI15" s="79" t="n"/>
      <c r="AAJ15" s="79" t="n"/>
      <c r="AAK15" s="79" t="n"/>
      <c r="AAL15" s="79" t="n"/>
      <c r="AAM15" s="79" t="n"/>
      <c r="AAN15" s="79" t="n"/>
      <c r="AAO15" s="79" t="n"/>
      <c r="AAP15" s="79" t="n"/>
      <c r="AAQ15" s="79" t="n"/>
      <c r="AAR15" s="79" t="n"/>
      <c r="AAS15" s="79" t="n"/>
      <c r="AAT15" s="79" t="n"/>
      <c r="AAU15" s="79" t="n"/>
      <c r="AAV15" s="79" t="n"/>
      <c r="AAW15" s="79" t="n"/>
      <c r="AAX15" s="79" t="n"/>
      <c r="AAY15" s="79" t="n"/>
      <c r="AAZ15" s="79" t="n"/>
      <c r="ABA15" s="79" t="n"/>
      <c r="ABD15" s="78" t="n">
        <v>9</v>
      </c>
      <c r="ABE15" s="79" t="n"/>
      <c r="ABF15" s="79" t="n"/>
      <c r="ABG15" s="79" t="n"/>
      <c r="ABH15" s="79" t="n"/>
      <c r="ABI15" s="79" t="n"/>
      <c r="ABJ15" s="79" t="n"/>
      <c r="ABK15" s="79" t="n"/>
      <c r="ABL15" s="79" t="n"/>
      <c r="ABM15" s="79">
        <f>Input!F55*Input!D58*Input!U66</f>
        <v/>
      </c>
      <c r="ABN15" s="79" t="n"/>
      <c r="ABO15" s="79" t="n"/>
      <c r="ABP15" s="79" t="n"/>
      <c r="ABQ15" s="79" t="n"/>
      <c r="ABR15" s="79" t="n"/>
      <c r="ABS15" s="79" t="n"/>
      <c r="ABT15" s="79" t="n"/>
      <c r="ABU15" s="79" t="n"/>
      <c r="ABV15" s="79" t="n"/>
      <c r="ABW15" s="79" t="n"/>
      <c r="ABX15" s="79" t="n"/>
      <c r="ABY15" s="79" t="n"/>
      <c r="ABZ15" s="79" t="n"/>
      <c r="ACA15" s="79" t="n"/>
      <c r="ACB15" s="79" t="n"/>
      <c r="ACC15" s="79" t="n"/>
      <c r="ACD15" s="79" t="n"/>
      <c r="ACE15" s="79" t="n"/>
      <c r="ACF15" s="79" t="n"/>
      <c r="ACG15" s="79" t="n"/>
      <c r="ACH15" s="79" t="n"/>
      <c r="ACI15" s="79" t="n"/>
      <c r="ACJ15" s="79" t="n"/>
      <c r="ACK15" s="79" t="n"/>
      <c r="ACL15" s="79" t="n"/>
      <c r="ACM15" s="79" t="n"/>
      <c r="ACN15" s="79" t="n"/>
      <c r="ACO15" s="79" t="n"/>
      <c r="ACP15" s="79" t="n"/>
      <c r="ACQ15" s="79" t="n"/>
      <c r="ACR15" s="79" t="n"/>
      <c r="ACU15" s="78" t="n">
        <v>9</v>
      </c>
      <c r="ACV15" s="79" t="n"/>
      <c r="ACW15" s="79" t="n"/>
      <c r="ACX15" s="79" t="n"/>
      <c r="ACY15" s="79" t="n"/>
      <c r="ACZ15" s="79" t="n"/>
      <c r="ADA15" s="79" t="n"/>
      <c r="ADB15" s="79" t="n"/>
      <c r="ADC15" s="79" t="n"/>
      <c r="ADD15" s="79">
        <f>Input!F55*Input!D58*Input!V66</f>
        <v/>
      </c>
      <c r="ADE15" s="79" t="n"/>
      <c r="ADF15" s="79" t="n"/>
      <c r="ADG15" s="79" t="n"/>
      <c r="ADH15" s="79" t="n"/>
      <c r="ADI15" s="79" t="n"/>
      <c r="ADJ15" s="79" t="n"/>
      <c r="ADK15" s="79" t="n"/>
      <c r="ADL15" s="79" t="n"/>
      <c r="ADM15" s="79" t="n"/>
      <c r="ADN15" s="79" t="n"/>
      <c r="ADO15" s="79" t="n"/>
      <c r="ADP15" s="79" t="n"/>
      <c r="ADQ15" s="79" t="n"/>
      <c r="ADR15" s="79" t="n"/>
      <c r="ADS15" s="79" t="n"/>
      <c r="ADT15" s="79" t="n"/>
      <c r="ADU15" s="79" t="n"/>
      <c r="ADV15" s="79" t="n"/>
      <c r="ADW15" s="79" t="n"/>
      <c r="ADX15" s="79" t="n"/>
      <c r="ADY15" s="79" t="n"/>
      <c r="ADZ15" s="79" t="n"/>
      <c r="AEA15" s="79" t="n"/>
      <c r="AEB15" s="79" t="n"/>
      <c r="AEC15" s="79" t="n"/>
      <c r="AED15" s="79" t="n"/>
      <c r="AEE15" s="79" t="n"/>
      <c r="AEF15" s="79" t="n"/>
      <c r="AEG15" s="79" t="n"/>
      <c r="AEH15" s="79" t="n"/>
      <c r="AEI15" s="79" t="n"/>
      <c r="AEL15" s="78" t="n">
        <v>9</v>
      </c>
      <c r="AEM15" s="79" t="n"/>
      <c r="AEN15" s="79" t="n"/>
      <c r="AEO15" s="79" t="n"/>
      <c r="AEP15" s="79" t="n"/>
      <c r="AEQ15" s="79" t="n"/>
      <c r="AER15" s="79" t="n"/>
      <c r="AES15" s="79" t="n"/>
      <c r="AET15" s="79" t="n"/>
      <c r="AEU15" s="79">
        <f>Input!F55*Input!D58*Input!W66</f>
        <v/>
      </c>
      <c r="AEV15" s="79" t="n"/>
      <c r="AEW15" s="79" t="n"/>
      <c r="AEX15" s="79" t="n"/>
      <c r="AEY15" s="79" t="n"/>
      <c r="AEZ15" s="79" t="n"/>
      <c r="AFA15" s="79" t="n"/>
      <c r="AFB15" s="79" t="n"/>
      <c r="AFC15" s="79" t="n"/>
      <c r="AFD15" s="79" t="n"/>
      <c r="AFE15" s="79" t="n"/>
      <c r="AFF15" s="79" t="n"/>
      <c r="AFG15" s="79" t="n"/>
      <c r="AFH15" s="79" t="n"/>
      <c r="AFI15" s="79" t="n"/>
      <c r="AFJ15" s="79" t="n"/>
      <c r="AFK15" s="79" t="n"/>
      <c r="AFL15" s="79" t="n"/>
      <c r="AFM15" s="79" t="n"/>
      <c r="AFN15" s="79" t="n"/>
      <c r="AFO15" s="79" t="n"/>
      <c r="AFP15" s="79" t="n"/>
      <c r="AFQ15" s="79" t="n"/>
      <c r="AFR15" s="79" t="n"/>
      <c r="AFS15" s="79" t="n"/>
      <c r="AFT15" s="79" t="n"/>
      <c r="AFU15" s="79" t="n"/>
      <c r="AFV15" s="79" t="n"/>
      <c r="AFW15" s="79" t="n"/>
      <c r="AFX15" s="79" t="n"/>
      <c r="AFY15" s="79" t="n"/>
      <c r="AFZ15" s="79" t="n"/>
    </row>
    <row r="16">
      <c r="A16" s="78" t="n">
        <v>10</v>
      </c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>
        <f>Input!F55*Input!E58*Input!D66</f>
        <v/>
      </c>
      <c r="L16" s="79" t="n"/>
      <c r="M16" s="79" t="n"/>
      <c r="N16" s="79" t="n"/>
      <c r="O16" s="79" t="n"/>
      <c r="P16" s="79" t="n"/>
      <c r="Q16" s="79" t="n"/>
      <c r="R16" s="79" t="n"/>
      <c r="S16" s="79" t="n"/>
      <c r="T16" s="79" t="n"/>
      <c r="U16" s="79" t="n"/>
      <c r="V16" s="79" t="n"/>
      <c r="W16" s="79" t="n"/>
      <c r="X16" s="79" t="n"/>
      <c r="Y16" s="79" t="n"/>
      <c r="Z16" s="79" t="n"/>
      <c r="AA16" s="79" t="n"/>
      <c r="AB16" s="79" t="n"/>
      <c r="AC16" s="79" t="n"/>
      <c r="AD16" s="79" t="n"/>
      <c r="AE16" s="79" t="n"/>
      <c r="AF16" s="79" t="n"/>
      <c r="AG16" s="79" t="n"/>
      <c r="AH16" s="79" t="n"/>
      <c r="AI16" s="79" t="n"/>
      <c r="AJ16" s="79" t="n"/>
      <c r="AK16" s="79" t="n"/>
      <c r="AL16" s="79" t="n"/>
      <c r="AM16" s="79" t="n"/>
      <c r="AN16" s="79" t="n"/>
      <c r="AO16" s="79" t="n"/>
      <c r="AR16" s="78" t="n">
        <v>10</v>
      </c>
      <c r="AS16" s="79" t="n"/>
      <c r="AT16" s="79" t="n"/>
      <c r="AU16" s="79" t="n"/>
      <c r="AV16" s="79" t="n"/>
      <c r="AW16" s="79" t="n"/>
      <c r="AX16" s="79" t="n"/>
      <c r="AY16" s="79" t="n"/>
      <c r="AZ16" s="79" t="n"/>
      <c r="BA16" s="79" t="n"/>
      <c r="BB16" s="79">
        <f>Input!F55*Input!E58*Input!E66</f>
        <v/>
      </c>
      <c r="BC16" s="79" t="n"/>
      <c r="BD16" s="79" t="n"/>
      <c r="BE16" s="79" t="n"/>
      <c r="BF16" s="79" t="n"/>
      <c r="BG16" s="79" t="n"/>
      <c r="BH16" s="79" t="n"/>
      <c r="BI16" s="79" t="n"/>
      <c r="BJ16" s="79" t="n"/>
      <c r="BK16" s="79" t="n"/>
      <c r="BL16" s="79" t="n"/>
      <c r="BM16" s="79" t="n"/>
      <c r="BN16" s="79" t="n"/>
      <c r="BO16" s="79" t="n"/>
      <c r="BP16" s="79" t="n"/>
      <c r="BQ16" s="79" t="n"/>
      <c r="BR16" s="79" t="n"/>
      <c r="BS16" s="79" t="n"/>
      <c r="BT16" s="79" t="n"/>
      <c r="BU16" s="79" t="n"/>
      <c r="BV16" s="79" t="n"/>
      <c r="BW16" s="79" t="n"/>
      <c r="BX16" s="79" t="n"/>
      <c r="BY16" s="79" t="n"/>
      <c r="BZ16" s="79" t="n"/>
      <c r="CA16" s="79" t="n"/>
      <c r="CB16" s="79" t="n"/>
      <c r="CC16" s="79" t="n"/>
      <c r="CD16" s="79" t="n"/>
      <c r="CE16" s="79" t="n"/>
      <c r="CF16" s="79" t="n"/>
      <c r="CI16" s="78" t="n">
        <v>10</v>
      </c>
      <c r="CJ16" s="79" t="n"/>
      <c r="CK16" s="79" t="n"/>
      <c r="CL16" s="79" t="n"/>
      <c r="CM16" s="79" t="n"/>
      <c r="CN16" s="79" t="n"/>
      <c r="CO16" s="79" t="n"/>
      <c r="CP16" s="79" t="n"/>
      <c r="CQ16" s="79" t="n"/>
      <c r="CR16" s="79" t="n"/>
      <c r="CS16" s="79">
        <f>Input!F55*Input!E58*Input!F66</f>
        <v/>
      </c>
      <c r="CT16" s="79" t="n"/>
      <c r="CU16" s="79" t="n"/>
      <c r="CV16" s="79" t="n"/>
      <c r="CW16" s="79" t="n"/>
      <c r="CX16" s="79" t="n"/>
      <c r="CY16" s="79" t="n"/>
      <c r="CZ16" s="79" t="n"/>
      <c r="DA16" s="79" t="n"/>
      <c r="DB16" s="79" t="n"/>
      <c r="DC16" s="79" t="n"/>
      <c r="DD16" s="79" t="n"/>
      <c r="DE16" s="79" t="n"/>
      <c r="DF16" s="79" t="n"/>
      <c r="DG16" s="79" t="n"/>
      <c r="DH16" s="79" t="n"/>
      <c r="DI16" s="79" t="n"/>
      <c r="DJ16" s="79" t="n"/>
      <c r="DK16" s="79" t="n"/>
      <c r="DL16" s="79" t="n"/>
      <c r="DM16" s="79" t="n"/>
      <c r="DN16" s="79" t="n"/>
      <c r="DO16" s="79" t="n"/>
      <c r="DP16" s="79" t="n"/>
      <c r="DQ16" s="79" t="n"/>
      <c r="DR16" s="79" t="n"/>
      <c r="DS16" s="79" t="n"/>
      <c r="DT16" s="79" t="n"/>
      <c r="DU16" s="79" t="n"/>
      <c r="DV16" s="79" t="n"/>
      <c r="DW16" s="79" t="n"/>
      <c r="DZ16" s="78" t="n">
        <v>10</v>
      </c>
      <c r="EA16" s="79" t="n"/>
      <c r="EB16" s="79" t="n"/>
      <c r="EC16" s="79" t="n"/>
      <c r="ED16" s="79" t="n"/>
      <c r="EE16" s="79" t="n"/>
      <c r="EF16" s="79" t="n"/>
      <c r="EG16" s="79" t="n"/>
      <c r="EH16" s="79" t="n"/>
      <c r="EI16" s="79" t="n"/>
      <c r="EJ16" s="79">
        <f>Input!F55*Input!E58*Input!G66</f>
        <v/>
      </c>
      <c r="EK16" s="79" t="n"/>
      <c r="EL16" s="79" t="n"/>
      <c r="EM16" s="79" t="n"/>
      <c r="EN16" s="79" t="n"/>
      <c r="EO16" s="79" t="n"/>
      <c r="EP16" s="79" t="n"/>
      <c r="EQ16" s="79" t="n"/>
      <c r="ER16" s="79" t="n"/>
      <c r="ES16" s="79" t="n"/>
      <c r="ET16" s="79" t="n"/>
      <c r="EU16" s="79" t="n"/>
      <c r="EV16" s="79" t="n"/>
      <c r="EW16" s="79" t="n"/>
      <c r="EX16" s="79" t="n"/>
      <c r="EY16" s="79" t="n"/>
      <c r="EZ16" s="79" t="n"/>
      <c r="FA16" s="79" t="n"/>
      <c r="FB16" s="79" t="n"/>
      <c r="FC16" s="79" t="n"/>
      <c r="FD16" s="79" t="n"/>
      <c r="FE16" s="79" t="n"/>
      <c r="FF16" s="79" t="n"/>
      <c r="FG16" s="79" t="n"/>
      <c r="FH16" s="79" t="n"/>
      <c r="FI16" s="79" t="n"/>
      <c r="FJ16" s="79" t="n"/>
      <c r="FK16" s="79" t="n"/>
      <c r="FL16" s="79" t="n"/>
      <c r="FM16" s="79" t="n"/>
      <c r="FN16" s="79" t="n"/>
      <c r="FQ16" s="78" t="n">
        <v>10</v>
      </c>
      <c r="FR16" s="79" t="n"/>
      <c r="FS16" s="79" t="n"/>
      <c r="FT16" s="79" t="n"/>
      <c r="FU16" s="79" t="n"/>
      <c r="FV16" s="79" t="n"/>
      <c r="FW16" s="79" t="n"/>
      <c r="FX16" s="79" t="n"/>
      <c r="FY16" s="79" t="n"/>
      <c r="FZ16" s="79" t="n"/>
      <c r="GA16" s="79">
        <f>Input!F55*Input!E58*Input!H66</f>
        <v/>
      </c>
      <c r="GB16" s="79" t="n"/>
      <c r="GC16" s="79" t="n"/>
      <c r="GD16" s="79" t="n"/>
      <c r="GE16" s="79" t="n"/>
      <c r="GF16" s="79" t="n"/>
      <c r="GG16" s="79" t="n"/>
      <c r="GH16" s="79" t="n"/>
      <c r="GI16" s="79" t="n"/>
      <c r="GJ16" s="79" t="n"/>
      <c r="GK16" s="79" t="n"/>
      <c r="GL16" s="79" t="n"/>
      <c r="GM16" s="79" t="n"/>
      <c r="GN16" s="79" t="n"/>
      <c r="GO16" s="79" t="n"/>
      <c r="GP16" s="79" t="n"/>
      <c r="GQ16" s="79" t="n"/>
      <c r="GR16" s="79" t="n"/>
      <c r="GS16" s="79" t="n"/>
      <c r="GT16" s="79" t="n"/>
      <c r="GU16" s="79" t="n"/>
      <c r="GV16" s="79" t="n"/>
      <c r="GW16" s="79" t="n"/>
      <c r="GX16" s="79" t="n"/>
      <c r="GY16" s="79" t="n"/>
      <c r="GZ16" s="79" t="n"/>
      <c r="HA16" s="79" t="n"/>
      <c r="HB16" s="79" t="n"/>
      <c r="HC16" s="79" t="n"/>
      <c r="HD16" s="79" t="n"/>
      <c r="HE16" s="79" t="n"/>
      <c r="HH16" s="78" t="n">
        <v>10</v>
      </c>
      <c r="HI16" s="79" t="n"/>
      <c r="HJ16" s="79" t="n"/>
      <c r="HK16" s="79" t="n"/>
      <c r="HL16" s="79" t="n"/>
      <c r="HM16" s="79" t="n"/>
      <c r="HN16" s="79" t="n"/>
      <c r="HO16" s="79" t="n"/>
      <c r="HP16" s="79" t="n"/>
      <c r="HQ16" s="79" t="n"/>
      <c r="HR16" s="79">
        <f>Input!F55*Input!E58*Input!I66</f>
        <v/>
      </c>
      <c r="HS16" s="79" t="n"/>
      <c r="HT16" s="79" t="n"/>
      <c r="HU16" s="79" t="n"/>
      <c r="HV16" s="79" t="n"/>
      <c r="HW16" s="79" t="n"/>
      <c r="HX16" s="79" t="n"/>
      <c r="HY16" s="79" t="n"/>
      <c r="HZ16" s="79" t="n"/>
      <c r="IA16" s="79" t="n"/>
      <c r="IB16" s="79" t="n"/>
      <c r="IC16" s="79" t="n"/>
      <c r="ID16" s="79" t="n"/>
      <c r="IE16" s="79" t="n"/>
      <c r="IF16" s="79" t="n"/>
      <c r="IG16" s="79" t="n"/>
      <c r="IH16" s="79" t="n"/>
      <c r="II16" s="79" t="n"/>
      <c r="IJ16" s="79" t="n"/>
      <c r="IK16" s="79" t="n"/>
      <c r="IL16" s="79" t="n"/>
      <c r="IM16" s="79" t="n"/>
      <c r="IN16" s="79" t="n"/>
      <c r="IO16" s="79" t="n"/>
      <c r="IP16" s="79" t="n"/>
      <c r="IQ16" s="79" t="n"/>
      <c r="IR16" s="79" t="n"/>
      <c r="IS16" s="79" t="n"/>
      <c r="IT16" s="79" t="n"/>
      <c r="IU16" s="79" t="n"/>
      <c r="IV16" s="79" t="n"/>
      <c r="IY16" s="78" t="n">
        <v>10</v>
      </c>
      <c r="IZ16" s="79" t="n"/>
      <c r="JA16" s="79" t="n"/>
      <c r="JB16" s="79" t="n"/>
      <c r="JC16" s="79" t="n"/>
      <c r="JD16" s="79" t="n"/>
      <c r="JE16" s="79" t="n"/>
      <c r="JF16" s="79" t="n"/>
      <c r="JG16" s="79" t="n"/>
      <c r="JH16" s="79" t="n"/>
      <c r="JI16" s="79">
        <f>Input!F55*Input!E58*Input!J66</f>
        <v/>
      </c>
      <c r="JJ16" s="79" t="n"/>
      <c r="JK16" s="79" t="n"/>
      <c r="JL16" s="79" t="n"/>
      <c r="JM16" s="79" t="n"/>
      <c r="JN16" s="79" t="n"/>
      <c r="JO16" s="79" t="n"/>
      <c r="JP16" s="79" t="n"/>
      <c r="JQ16" s="79" t="n"/>
      <c r="JR16" s="79" t="n"/>
      <c r="JS16" s="79" t="n"/>
      <c r="JT16" s="79" t="n"/>
      <c r="JU16" s="79" t="n"/>
      <c r="JV16" s="79" t="n"/>
      <c r="JW16" s="79" t="n"/>
      <c r="JX16" s="79" t="n"/>
      <c r="JY16" s="79" t="n"/>
      <c r="JZ16" s="79" t="n"/>
      <c r="KA16" s="79" t="n"/>
      <c r="KB16" s="79" t="n"/>
      <c r="KC16" s="79" t="n"/>
      <c r="KD16" s="79" t="n"/>
      <c r="KE16" s="79" t="n"/>
      <c r="KF16" s="79" t="n"/>
      <c r="KG16" s="79" t="n"/>
      <c r="KH16" s="79" t="n"/>
      <c r="KI16" s="79" t="n"/>
      <c r="KJ16" s="79" t="n"/>
      <c r="KK16" s="79" t="n"/>
      <c r="KL16" s="79" t="n"/>
      <c r="KM16" s="79" t="n"/>
      <c r="KP16" s="78" t="n">
        <v>10</v>
      </c>
      <c r="KQ16" s="79" t="n"/>
      <c r="KR16" s="79" t="n"/>
      <c r="KS16" s="79" t="n"/>
      <c r="KT16" s="79" t="n"/>
      <c r="KU16" s="79" t="n"/>
      <c r="KV16" s="79" t="n"/>
      <c r="KW16" s="79" t="n"/>
      <c r="KX16" s="79" t="n"/>
      <c r="KY16" s="79" t="n"/>
      <c r="KZ16" s="79">
        <f>Input!F55*Input!E58*Input!K66</f>
        <v/>
      </c>
      <c r="LA16" s="79" t="n"/>
      <c r="LB16" s="79" t="n"/>
      <c r="LC16" s="79" t="n"/>
      <c r="LD16" s="79" t="n"/>
      <c r="LE16" s="79" t="n"/>
      <c r="LF16" s="79" t="n"/>
      <c r="LG16" s="79" t="n"/>
      <c r="LH16" s="79" t="n"/>
      <c r="LI16" s="79" t="n"/>
      <c r="LJ16" s="79" t="n"/>
      <c r="LK16" s="79" t="n"/>
      <c r="LL16" s="79" t="n"/>
      <c r="LM16" s="79" t="n"/>
      <c r="LN16" s="79" t="n"/>
      <c r="LO16" s="79" t="n"/>
      <c r="LP16" s="79" t="n"/>
      <c r="LQ16" s="79" t="n"/>
      <c r="LR16" s="79" t="n"/>
      <c r="LS16" s="79" t="n"/>
      <c r="LT16" s="79" t="n"/>
      <c r="LU16" s="79" t="n"/>
      <c r="LV16" s="79" t="n"/>
      <c r="LW16" s="79" t="n"/>
      <c r="LX16" s="79" t="n"/>
      <c r="LY16" s="79" t="n"/>
      <c r="LZ16" s="79" t="n"/>
      <c r="MA16" s="79" t="n"/>
      <c r="MB16" s="79" t="n"/>
      <c r="MC16" s="79" t="n"/>
      <c r="MD16" s="79" t="n"/>
      <c r="MG16" s="78" t="n">
        <v>10</v>
      </c>
      <c r="MH16" s="79" t="n"/>
      <c r="MI16" s="79" t="n"/>
      <c r="MJ16" s="79" t="n"/>
      <c r="MK16" s="79" t="n"/>
      <c r="ML16" s="79" t="n"/>
      <c r="MM16" s="79" t="n"/>
      <c r="MN16" s="79" t="n"/>
      <c r="MO16" s="79" t="n"/>
      <c r="MP16" s="79" t="n"/>
      <c r="MQ16" s="79">
        <f>Input!F55*Input!E58*Input!L66</f>
        <v/>
      </c>
      <c r="MR16" s="79" t="n"/>
      <c r="MS16" s="79" t="n"/>
      <c r="MT16" s="79" t="n"/>
      <c r="MU16" s="79" t="n"/>
      <c r="MV16" s="79" t="n"/>
      <c r="MW16" s="79" t="n"/>
      <c r="MX16" s="79" t="n"/>
      <c r="MY16" s="79" t="n"/>
      <c r="MZ16" s="79" t="n"/>
      <c r="NA16" s="79" t="n"/>
      <c r="NB16" s="79" t="n"/>
      <c r="NC16" s="79" t="n"/>
      <c r="ND16" s="79" t="n"/>
      <c r="NE16" s="79" t="n"/>
      <c r="NF16" s="79" t="n"/>
      <c r="NG16" s="79" t="n"/>
      <c r="NH16" s="79" t="n"/>
      <c r="NI16" s="79" t="n"/>
      <c r="NJ16" s="79" t="n"/>
      <c r="NK16" s="79" t="n"/>
      <c r="NL16" s="79" t="n"/>
      <c r="NM16" s="79" t="n"/>
      <c r="NN16" s="79" t="n"/>
      <c r="NO16" s="79" t="n"/>
      <c r="NP16" s="79" t="n"/>
      <c r="NQ16" s="79" t="n"/>
      <c r="NR16" s="79" t="n"/>
      <c r="NS16" s="79" t="n"/>
      <c r="NT16" s="79" t="n"/>
      <c r="NU16" s="79" t="n"/>
      <c r="NX16" s="78" t="n">
        <v>10</v>
      </c>
      <c r="NY16" s="79" t="n"/>
      <c r="NZ16" s="79" t="n"/>
      <c r="OA16" s="79" t="n"/>
      <c r="OB16" s="79" t="n"/>
      <c r="OC16" s="79" t="n"/>
      <c r="OD16" s="79" t="n"/>
      <c r="OE16" s="79" t="n"/>
      <c r="OF16" s="79" t="n"/>
      <c r="OG16" s="79" t="n"/>
      <c r="OH16" s="79">
        <f>Input!F55*Input!E58*Input!M66</f>
        <v/>
      </c>
      <c r="OI16" s="79" t="n"/>
      <c r="OJ16" s="79" t="n"/>
      <c r="OK16" s="79" t="n"/>
      <c r="OL16" s="79" t="n"/>
      <c r="OM16" s="79" t="n"/>
      <c r="ON16" s="79" t="n"/>
      <c r="OO16" s="79" t="n"/>
      <c r="OP16" s="79" t="n"/>
      <c r="OQ16" s="79" t="n"/>
      <c r="OR16" s="79" t="n"/>
      <c r="OS16" s="79" t="n"/>
      <c r="OT16" s="79" t="n"/>
      <c r="OU16" s="79" t="n"/>
      <c r="OV16" s="79" t="n"/>
      <c r="OW16" s="79" t="n"/>
      <c r="OX16" s="79" t="n"/>
      <c r="OY16" s="79" t="n"/>
      <c r="OZ16" s="79" t="n"/>
      <c r="PA16" s="79" t="n"/>
      <c r="PB16" s="79" t="n"/>
      <c r="PC16" s="79" t="n"/>
      <c r="PD16" s="79" t="n"/>
      <c r="PE16" s="79" t="n"/>
      <c r="PF16" s="79" t="n"/>
      <c r="PG16" s="79" t="n"/>
      <c r="PH16" s="79" t="n"/>
      <c r="PI16" s="79" t="n"/>
      <c r="PJ16" s="79" t="n"/>
      <c r="PK16" s="79" t="n"/>
      <c r="PL16" s="79" t="n"/>
      <c r="PO16" s="78" t="n">
        <v>10</v>
      </c>
      <c r="PP16" s="79" t="n"/>
      <c r="PQ16" s="79" t="n"/>
      <c r="PR16" s="79" t="n"/>
      <c r="PS16" s="79" t="n"/>
      <c r="PT16" s="79" t="n"/>
      <c r="PU16" s="79" t="n"/>
      <c r="PV16" s="79" t="n"/>
      <c r="PW16" s="79" t="n"/>
      <c r="PX16" s="79" t="n"/>
      <c r="PY16" s="79">
        <f>Input!F55*Input!E58*Input!N66</f>
        <v/>
      </c>
      <c r="PZ16" s="79" t="n"/>
      <c r="QA16" s="79" t="n"/>
      <c r="QB16" s="79" t="n"/>
      <c r="QC16" s="79" t="n"/>
      <c r="QD16" s="79" t="n"/>
      <c r="QE16" s="79" t="n"/>
      <c r="QF16" s="79" t="n"/>
      <c r="QG16" s="79" t="n"/>
      <c r="QH16" s="79" t="n"/>
      <c r="QI16" s="79" t="n"/>
      <c r="QJ16" s="79" t="n"/>
      <c r="QK16" s="79" t="n"/>
      <c r="QL16" s="79" t="n"/>
      <c r="QM16" s="79" t="n"/>
      <c r="QN16" s="79" t="n"/>
      <c r="QO16" s="79" t="n"/>
      <c r="QP16" s="79" t="n"/>
      <c r="QQ16" s="79" t="n"/>
      <c r="QR16" s="79" t="n"/>
      <c r="QS16" s="79" t="n"/>
      <c r="QT16" s="79" t="n"/>
      <c r="QU16" s="79" t="n"/>
      <c r="QV16" s="79" t="n"/>
      <c r="QW16" s="79" t="n"/>
      <c r="QX16" s="79" t="n"/>
      <c r="QY16" s="79" t="n"/>
      <c r="QZ16" s="79" t="n"/>
      <c r="RA16" s="79" t="n"/>
      <c r="RB16" s="79" t="n"/>
      <c r="RC16" s="79" t="n"/>
      <c r="RF16" s="78" t="n">
        <v>10</v>
      </c>
      <c r="RG16" s="79" t="n"/>
      <c r="RH16" s="79" t="n"/>
      <c r="RI16" s="79" t="n"/>
      <c r="RJ16" s="79" t="n"/>
      <c r="RK16" s="79" t="n"/>
      <c r="RL16" s="79" t="n"/>
      <c r="RM16" s="79" t="n"/>
      <c r="RN16" s="79" t="n"/>
      <c r="RO16" s="79" t="n"/>
      <c r="RP16" s="79">
        <f>Input!F55*Input!E58*Input!O66</f>
        <v/>
      </c>
      <c r="RQ16" s="79" t="n"/>
      <c r="RR16" s="79" t="n"/>
      <c r="RS16" s="79" t="n"/>
      <c r="RT16" s="79" t="n"/>
      <c r="RU16" s="79" t="n"/>
      <c r="RV16" s="79" t="n"/>
      <c r="RW16" s="79" t="n"/>
      <c r="RX16" s="79" t="n"/>
      <c r="RY16" s="79" t="n"/>
      <c r="RZ16" s="79" t="n"/>
      <c r="SA16" s="79" t="n"/>
      <c r="SB16" s="79" t="n"/>
      <c r="SC16" s="79" t="n"/>
      <c r="SD16" s="79" t="n"/>
      <c r="SE16" s="79" t="n"/>
      <c r="SF16" s="79" t="n"/>
      <c r="SG16" s="79" t="n"/>
      <c r="SH16" s="79" t="n"/>
      <c r="SI16" s="79" t="n"/>
      <c r="SJ16" s="79" t="n"/>
      <c r="SK16" s="79" t="n"/>
      <c r="SL16" s="79" t="n"/>
      <c r="SM16" s="79" t="n"/>
      <c r="SN16" s="79" t="n"/>
      <c r="SO16" s="79" t="n"/>
      <c r="SP16" s="79" t="n"/>
      <c r="SQ16" s="79" t="n"/>
      <c r="SR16" s="79" t="n"/>
      <c r="SS16" s="79" t="n"/>
      <c r="ST16" s="79" t="n"/>
      <c r="SW16" s="78" t="n">
        <v>10</v>
      </c>
      <c r="SX16" s="79" t="n"/>
      <c r="SY16" s="79" t="n"/>
      <c r="SZ16" s="79" t="n"/>
      <c r="TA16" s="79" t="n"/>
      <c r="TB16" s="79" t="n"/>
      <c r="TC16" s="79" t="n"/>
      <c r="TD16" s="79" t="n"/>
      <c r="TE16" s="79" t="n"/>
      <c r="TF16" s="79" t="n"/>
      <c r="TG16" s="79">
        <f>Input!F55*Input!E58*Input!P66</f>
        <v/>
      </c>
      <c r="TH16" s="79" t="n"/>
      <c r="TI16" s="79" t="n"/>
      <c r="TJ16" s="79" t="n"/>
      <c r="TK16" s="79" t="n"/>
      <c r="TL16" s="79" t="n"/>
      <c r="TM16" s="79" t="n"/>
      <c r="TN16" s="79" t="n"/>
      <c r="TO16" s="79" t="n"/>
      <c r="TP16" s="79" t="n"/>
      <c r="TQ16" s="79" t="n"/>
      <c r="TR16" s="79" t="n"/>
      <c r="TS16" s="79" t="n"/>
      <c r="TT16" s="79" t="n"/>
      <c r="TU16" s="79" t="n"/>
      <c r="TV16" s="79" t="n"/>
      <c r="TW16" s="79" t="n"/>
      <c r="TX16" s="79" t="n"/>
      <c r="TY16" s="79" t="n"/>
      <c r="TZ16" s="79" t="n"/>
      <c r="UA16" s="79" t="n"/>
      <c r="UB16" s="79" t="n"/>
      <c r="UC16" s="79" t="n"/>
      <c r="UD16" s="79" t="n"/>
      <c r="UE16" s="79" t="n"/>
      <c r="UF16" s="79" t="n"/>
      <c r="UG16" s="79" t="n"/>
      <c r="UH16" s="79" t="n"/>
      <c r="UI16" s="79" t="n"/>
      <c r="UJ16" s="79" t="n"/>
      <c r="UK16" s="79" t="n"/>
      <c r="UN16" s="78" t="n">
        <v>10</v>
      </c>
      <c r="UO16" s="79" t="n"/>
      <c r="UP16" s="79" t="n"/>
      <c r="UQ16" s="79" t="n"/>
      <c r="UR16" s="79" t="n"/>
      <c r="US16" s="79" t="n"/>
      <c r="UT16" s="79" t="n"/>
      <c r="UU16" s="79" t="n"/>
      <c r="UV16" s="79" t="n"/>
      <c r="UW16" s="79" t="n"/>
      <c r="UX16" s="79">
        <f>Input!F55*Input!E58*Input!Q66</f>
        <v/>
      </c>
      <c r="UY16" s="79" t="n"/>
      <c r="UZ16" s="79" t="n"/>
      <c r="VA16" s="79" t="n"/>
      <c r="VB16" s="79" t="n"/>
      <c r="VC16" s="79" t="n"/>
      <c r="VD16" s="79" t="n"/>
      <c r="VE16" s="79" t="n"/>
      <c r="VF16" s="79" t="n"/>
      <c r="VG16" s="79" t="n"/>
      <c r="VH16" s="79" t="n"/>
      <c r="VI16" s="79" t="n"/>
      <c r="VJ16" s="79" t="n"/>
      <c r="VK16" s="79" t="n"/>
      <c r="VL16" s="79" t="n"/>
      <c r="VM16" s="79" t="n"/>
      <c r="VN16" s="79" t="n"/>
      <c r="VO16" s="79" t="n"/>
      <c r="VP16" s="79" t="n"/>
      <c r="VQ16" s="79" t="n"/>
      <c r="VR16" s="79" t="n"/>
      <c r="VS16" s="79" t="n"/>
      <c r="VT16" s="79" t="n"/>
      <c r="VU16" s="79" t="n"/>
      <c r="VV16" s="79" t="n"/>
      <c r="VW16" s="79" t="n"/>
      <c r="VX16" s="79" t="n"/>
      <c r="VY16" s="79" t="n"/>
      <c r="VZ16" s="79" t="n"/>
      <c r="WA16" s="79" t="n"/>
      <c r="WB16" s="79" t="n"/>
      <c r="WE16" s="78" t="n">
        <v>10</v>
      </c>
      <c r="WF16" s="79" t="n"/>
      <c r="WG16" s="79" t="n"/>
      <c r="WH16" s="79" t="n"/>
      <c r="WI16" s="79" t="n"/>
      <c r="WJ16" s="79" t="n"/>
      <c r="WK16" s="79" t="n"/>
      <c r="WL16" s="79" t="n"/>
      <c r="WM16" s="79" t="n"/>
      <c r="WN16" s="79" t="n"/>
      <c r="WO16" s="79">
        <f>Input!F55*Input!E58*Input!R66</f>
        <v/>
      </c>
      <c r="WP16" s="79" t="n"/>
      <c r="WQ16" s="79" t="n"/>
      <c r="WR16" s="79" t="n"/>
      <c r="WS16" s="79" t="n"/>
      <c r="WT16" s="79" t="n"/>
      <c r="WU16" s="79" t="n"/>
      <c r="WV16" s="79" t="n"/>
      <c r="WW16" s="79" t="n"/>
      <c r="WX16" s="79" t="n"/>
      <c r="WY16" s="79" t="n"/>
      <c r="WZ16" s="79" t="n"/>
      <c r="XA16" s="79" t="n"/>
      <c r="XB16" s="79" t="n"/>
      <c r="XC16" s="79" t="n"/>
      <c r="XD16" s="79" t="n"/>
      <c r="XE16" s="79" t="n"/>
      <c r="XF16" s="79" t="n"/>
      <c r="XG16" s="79" t="n"/>
      <c r="XH16" s="79" t="n"/>
      <c r="XI16" s="79" t="n"/>
      <c r="XJ16" s="79" t="n"/>
      <c r="XK16" s="79" t="n"/>
      <c r="XL16" s="79" t="n"/>
      <c r="XM16" s="79" t="n"/>
      <c r="XN16" s="79" t="n"/>
      <c r="XO16" s="79" t="n"/>
      <c r="XP16" s="79" t="n"/>
      <c r="XQ16" s="79" t="n"/>
      <c r="XR16" s="79" t="n"/>
      <c r="XS16" s="79" t="n"/>
      <c r="XV16" s="78" t="n">
        <v>10</v>
      </c>
      <c r="XW16" s="79" t="n"/>
      <c r="XX16" s="79" t="n"/>
      <c r="XY16" s="79" t="n"/>
      <c r="XZ16" s="79" t="n"/>
      <c r="YA16" s="79" t="n"/>
      <c r="YB16" s="79" t="n"/>
      <c r="YC16" s="79" t="n"/>
      <c r="YD16" s="79" t="n"/>
      <c r="YE16" s="79" t="n"/>
      <c r="YF16" s="79">
        <f>Input!F55*Input!E58*Input!S66</f>
        <v/>
      </c>
      <c r="YG16" s="79" t="n"/>
      <c r="YH16" s="79" t="n"/>
      <c r="YI16" s="79" t="n"/>
      <c r="YJ16" s="79" t="n"/>
      <c r="YK16" s="79" t="n"/>
      <c r="YL16" s="79" t="n"/>
      <c r="YM16" s="79" t="n"/>
      <c r="YN16" s="79" t="n"/>
      <c r="YO16" s="79" t="n"/>
      <c r="YP16" s="79" t="n"/>
      <c r="YQ16" s="79" t="n"/>
      <c r="YR16" s="79" t="n"/>
      <c r="YS16" s="79" t="n"/>
      <c r="YT16" s="79" t="n"/>
      <c r="YU16" s="79" t="n"/>
      <c r="YV16" s="79" t="n"/>
      <c r="YW16" s="79" t="n"/>
      <c r="YX16" s="79" t="n"/>
      <c r="YY16" s="79" t="n"/>
      <c r="YZ16" s="79" t="n"/>
      <c r="ZA16" s="79" t="n"/>
      <c r="ZB16" s="79" t="n"/>
      <c r="ZC16" s="79" t="n"/>
      <c r="ZD16" s="79" t="n"/>
      <c r="ZE16" s="79" t="n"/>
      <c r="ZF16" s="79" t="n"/>
      <c r="ZG16" s="79" t="n"/>
      <c r="ZH16" s="79" t="n"/>
      <c r="ZI16" s="79" t="n"/>
      <c r="ZJ16" s="79" t="n"/>
      <c r="ZM16" s="78" t="n">
        <v>10</v>
      </c>
      <c r="ZN16" s="79" t="n"/>
      <c r="ZO16" s="79" t="n"/>
      <c r="ZP16" s="79" t="n"/>
      <c r="ZQ16" s="79" t="n"/>
      <c r="ZR16" s="79" t="n"/>
      <c r="ZS16" s="79" t="n"/>
      <c r="ZT16" s="79" t="n"/>
      <c r="ZU16" s="79" t="n"/>
      <c r="ZV16" s="79" t="n"/>
      <c r="ZW16" s="79">
        <f>Input!F55*Input!E58*Input!T66</f>
        <v/>
      </c>
      <c r="ZX16" s="79" t="n"/>
      <c r="ZY16" s="79" t="n"/>
      <c r="ZZ16" s="79" t="n"/>
      <c r="AAA16" s="79" t="n"/>
      <c r="AAB16" s="79" t="n"/>
      <c r="AAC16" s="79" t="n"/>
      <c r="AAD16" s="79" t="n"/>
      <c r="AAE16" s="79" t="n"/>
      <c r="AAF16" s="79" t="n"/>
      <c r="AAG16" s="79" t="n"/>
      <c r="AAH16" s="79" t="n"/>
      <c r="AAI16" s="79" t="n"/>
      <c r="AAJ16" s="79" t="n"/>
      <c r="AAK16" s="79" t="n"/>
      <c r="AAL16" s="79" t="n"/>
      <c r="AAM16" s="79" t="n"/>
      <c r="AAN16" s="79" t="n"/>
      <c r="AAO16" s="79" t="n"/>
      <c r="AAP16" s="79" t="n"/>
      <c r="AAQ16" s="79" t="n"/>
      <c r="AAR16" s="79" t="n"/>
      <c r="AAS16" s="79" t="n"/>
      <c r="AAT16" s="79" t="n"/>
      <c r="AAU16" s="79" t="n"/>
      <c r="AAV16" s="79" t="n"/>
      <c r="AAW16" s="79" t="n"/>
      <c r="AAX16" s="79" t="n"/>
      <c r="AAY16" s="79" t="n"/>
      <c r="AAZ16" s="79" t="n"/>
      <c r="ABA16" s="79" t="n"/>
      <c r="ABD16" s="78" t="n">
        <v>10</v>
      </c>
      <c r="ABE16" s="79" t="n"/>
      <c r="ABF16" s="79" t="n"/>
      <c r="ABG16" s="79" t="n"/>
      <c r="ABH16" s="79" t="n"/>
      <c r="ABI16" s="79" t="n"/>
      <c r="ABJ16" s="79" t="n"/>
      <c r="ABK16" s="79" t="n"/>
      <c r="ABL16" s="79" t="n"/>
      <c r="ABM16" s="79" t="n"/>
      <c r="ABN16" s="79">
        <f>Input!F55*Input!E58*Input!U66</f>
        <v/>
      </c>
      <c r="ABO16" s="79" t="n"/>
      <c r="ABP16" s="79" t="n"/>
      <c r="ABQ16" s="79" t="n"/>
      <c r="ABR16" s="79" t="n"/>
      <c r="ABS16" s="79" t="n"/>
      <c r="ABT16" s="79" t="n"/>
      <c r="ABU16" s="79" t="n"/>
      <c r="ABV16" s="79" t="n"/>
      <c r="ABW16" s="79" t="n"/>
      <c r="ABX16" s="79" t="n"/>
      <c r="ABY16" s="79" t="n"/>
      <c r="ABZ16" s="79" t="n"/>
      <c r="ACA16" s="79" t="n"/>
      <c r="ACB16" s="79" t="n"/>
      <c r="ACC16" s="79" t="n"/>
      <c r="ACD16" s="79" t="n"/>
      <c r="ACE16" s="79" t="n"/>
      <c r="ACF16" s="79" t="n"/>
      <c r="ACG16" s="79" t="n"/>
      <c r="ACH16" s="79" t="n"/>
      <c r="ACI16" s="79" t="n"/>
      <c r="ACJ16" s="79" t="n"/>
      <c r="ACK16" s="79" t="n"/>
      <c r="ACL16" s="79" t="n"/>
      <c r="ACM16" s="79" t="n"/>
      <c r="ACN16" s="79" t="n"/>
      <c r="ACO16" s="79" t="n"/>
      <c r="ACP16" s="79" t="n"/>
      <c r="ACQ16" s="79" t="n"/>
      <c r="ACR16" s="79" t="n"/>
      <c r="ACU16" s="78" t="n">
        <v>10</v>
      </c>
      <c r="ACV16" s="79" t="n"/>
      <c r="ACW16" s="79" t="n"/>
      <c r="ACX16" s="79" t="n"/>
      <c r="ACY16" s="79" t="n"/>
      <c r="ACZ16" s="79" t="n"/>
      <c r="ADA16" s="79" t="n"/>
      <c r="ADB16" s="79" t="n"/>
      <c r="ADC16" s="79" t="n"/>
      <c r="ADD16" s="79" t="n"/>
      <c r="ADE16" s="79">
        <f>Input!F55*Input!E58*Input!V66</f>
        <v/>
      </c>
      <c r="ADF16" s="79" t="n"/>
      <c r="ADG16" s="79" t="n"/>
      <c r="ADH16" s="79" t="n"/>
      <c r="ADI16" s="79" t="n"/>
      <c r="ADJ16" s="79" t="n"/>
      <c r="ADK16" s="79" t="n"/>
      <c r="ADL16" s="79" t="n"/>
      <c r="ADM16" s="79" t="n"/>
      <c r="ADN16" s="79" t="n"/>
      <c r="ADO16" s="79" t="n"/>
      <c r="ADP16" s="79" t="n"/>
      <c r="ADQ16" s="79" t="n"/>
      <c r="ADR16" s="79" t="n"/>
      <c r="ADS16" s="79" t="n"/>
      <c r="ADT16" s="79" t="n"/>
      <c r="ADU16" s="79" t="n"/>
      <c r="ADV16" s="79" t="n"/>
      <c r="ADW16" s="79" t="n"/>
      <c r="ADX16" s="79" t="n"/>
      <c r="ADY16" s="79" t="n"/>
      <c r="ADZ16" s="79" t="n"/>
      <c r="AEA16" s="79" t="n"/>
      <c r="AEB16" s="79" t="n"/>
      <c r="AEC16" s="79" t="n"/>
      <c r="AED16" s="79" t="n"/>
      <c r="AEE16" s="79" t="n"/>
      <c r="AEF16" s="79" t="n"/>
      <c r="AEG16" s="79" t="n"/>
      <c r="AEH16" s="79" t="n"/>
      <c r="AEI16" s="79" t="n"/>
      <c r="AEL16" s="78" t="n">
        <v>10</v>
      </c>
      <c r="AEM16" s="79" t="n"/>
      <c r="AEN16" s="79" t="n"/>
      <c r="AEO16" s="79" t="n"/>
      <c r="AEP16" s="79" t="n"/>
      <c r="AEQ16" s="79" t="n"/>
      <c r="AER16" s="79" t="n"/>
      <c r="AES16" s="79" t="n"/>
      <c r="AET16" s="79" t="n"/>
      <c r="AEU16" s="79" t="n"/>
      <c r="AEV16" s="79">
        <f>Input!F55*Input!E58*Input!W66</f>
        <v/>
      </c>
      <c r="AEW16" s="79" t="n"/>
      <c r="AEX16" s="79" t="n"/>
      <c r="AEY16" s="79" t="n"/>
      <c r="AEZ16" s="79" t="n"/>
      <c r="AFA16" s="79" t="n"/>
      <c r="AFB16" s="79" t="n"/>
      <c r="AFC16" s="79" t="n"/>
      <c r="AFD16" s="79" t="n"/>
      <c r="AFE16" s="79" t="n"/>
      <c r="AFF16" s="79" t="n"/>
      <c r="AFG16" s="79" t="n"/>
      <c r="AFH16" s="79" t="n"/>
      <c r="AFI16" s="79" t="n"/>
      <c r="AFJ16" s="79" t="n"/>
      <c r="AFK16" s="79" t="n"/>
      <c r="AFL16" s="79" t="n"/>
      <c r="AFM16" s="79" t="n"/>
      <c r="AFN16" s="79" t="n"/>
      <c r="AFO16" s="79" t="n"/>
      <c r="AFP16" s="79" t="n"/>
      <c r="AFQ16" s="79" t="n"/>
      <c r="AFR16" s="79" t="n"/>
      <c r="AFS16" s="79" t="n"/>
      <c r="AFT16" s="79" t="n"/>
      <c r="AFU16" s="79" t="n"/>
      <c r="AFV16" s="79" t="n"/>
      <c r="AFW16" s="79" t="n"/>
      <c r="AFX16" s="79" t="n"/>
      <c r="AFY16" s="79" t="n"/>
      <c r="AFZ16" s="79" t="n"/>
    </row>
    <row r="17">
      <c r="A17" s="78" t="n">
        <v>11</v>
      </c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  <c r="L17" s="79">
        <f>Input!F55*Input!F58*Input!D66</f>
        <v/>
      </c>
      <c r="M17" s="79" t="n"/>
      <c r="N17" s="79" t="n"/>
      <c r="O17" s="79" t="n"/>
      <c r="P17" s="79" t="n"/>
      <c r="Q17" s="79" t="n"/>
      <c r="R17" s="79" t="n"/>
      <c r="S17" s="79" t="n"/>
      <c r="T17" s="79" t="n"/>
      <c r="U17" s="79" t="n"/>
      <c r="V17" s="79" t="n"/>
      <c r="W17" s="79" t="n"/>
      <c r="X17" s="79" t="n"/>
      <c r="Y17" s="79" t="n"/>
      <c r="Z17" s="79" t="n"/>
      <c r="AA17" s="79" t="n"/>
      <c r="AB17" s="79" t="n"/>
      <c r="AC17" s="79" t="n"/>
      <c r="AD17" s="79" t="n"/>
      <c r="AE17" s="79" t="n"/>
      <c r="AF17" s="79" t="n"/>
      <c r="AG17" s="79" t="n"/>
      <c r="AH17" s="79" t="n"/>
      <c r="AI17" s="79" t="n"/>
      <c r="AJ17" s="79" t="n"/>
      <c r="AK17" s="79" t="n"/>
      <c r="AL17" s="79" t="n"/>
      <c r="AM17" s="79" t="n"/>
      <c r="AN17" s="79" t="n"/>
      <c r="AO17" s="79" t="n"/>
      <c r="AR17" s="78" t="n">
        <v>11</v>
      </c>
      <c r="AS17" s="79" t="n"/>
      <c r="AT17" s="79" t="n"/>
      <c r="AU17" s="79" t="n"/>
      <c r="AV17" s="79" t="n"/>
      <c r="AW17" s="79" t="n"/>
      <c r="AX17" s="79" t="n"/>
      <c r="AY17" s="79" t="n"/>
      <c r="AZ17" s="79" t="n"/>
      <c r="BA17" s="79" t="n"/>
      <c r="BB17" s="79" t="n"/>
      <c r="BC17" s="79">
        <f>Input!F55*Input!F58*Input!E66</f>
        <v/>
      </c>
      <c r="BD17" s="79" t="n"/>
      <c r="BE17" s="79" t="n"/>
      <c r="BF17" s="79" t="n"/>
      <c r="BG17" s="79" t="n"/>
      <c r="BH17" s="79" t="n"/>
      <c r="BI17" s="79" t="n"/>
      <c r="BJ17" s="79" t="n"/>
      <c r="BK17" s="79" t="n"/>
      <c r="BL17" s="79" t="n"/>
      <c r="BM17" s="79" t="n"/>
      <c r="BN17" s="79" t="n"/>
      <c r="BO17" s="79" t="n"/>
      <c r="BP17" s="79" t="n"/>
      <c r="BQ17" s="79" t="n"/>
      <c r="BR17" s="79" t="n"/>
      <c r="BS17" s="79" t="n"/>
      <c r="BT17" s="79" t="n"/>
      <c r="BU17" s="79" t="n"/>
      <c r="BV17" s="79" t="n"/>
      <c r="BW17" s="79" t="n"/>
      <c r="BX17" s="79" t="n"/>
      <c r="BY17" s="79" t="n"/>
      <c r="BZ17" s="79" t="n"/>
      <c r="CA17" s="79" t="n"/>
      <c r="CB17" s="79" t="n"/>
      <c r="CC17" s="79" t="n"/>
      <c r="CD17" s="79" t="n"/>
      <c r="CE17" s="79" t="n"/>
      <c r="CF17" s="79" t="n"/>
      <c r="CI17" s="78" t="n">
        <v>11</v>
      </c>
      <c r="CJ17" s="79" t="n"/>
      <c r="CK17" s="79" t="n"/>
      <c r="CL17" s="79" t="n"/>
      <c r="CM17" s="79" t="n"/>
      <c r="CN17" s="79" t="n"/>
      <c r="CO17" s="79" t="n"/>
      <c r="CP17" s="79" t="n"/>
      <c r="CQ17" s="79" t="n"/>
      <c r="CR17" s="79" t="n"/>
      <c r="CS17" s="79" t="n"/>
      <c r="CT17" s="79">
        <f>Input!F55*Input!F58*Input!F66</f>
        <v/>
      </c>
      <c r="CU17" s="79" t="n"/>
      <c r="CV17" s="79" t="n"/>
      <c r="CW17" s="79" t="n"/>
      <c r="CX17" s="79" t="n"/>
      <c r="CY17" s="79" t="n"/>
      <c r="CZ17" s="79" t="n"/>
      <c r="DA17" s="79" t="n"/>
      <c r="DB17" s="79" t="n"/>
      <c r="DC17" s="79" t="n"/>
      <c r="DD17" s="79" t="n"/>
      <c r="DE17" s="79" t="n"/>
      <c r="DF17" s="79" t="n"/>
      <c r="DG17" s="79" t="n"/>
      <c r="DH17" s="79" t="n"/>
      <c r="DI17" s="79" t="n"/>
      <c r="DJ17" s="79" t="n"/>
      <c r="DK17" s="79" t="n"/>
      <c r="DL17" s="79" t="n"/>
      <c r="DM17" s="79" t="n"/>
      <c r="DN17" s="79" t="n"/>
      <c r="DO17" s="79" t="n"/>
      <c r="DP17" s="79" t="n"/>
      <c r="DQ17" s="79" t="n"/>
      <c r="DR17" s="79" t="n"/>
      <c r="DS17" s="79" t="n"/>
      <c r="DT17" s="79" t="n"/>
      <c r="DU17" s="79" t="n"/>
      <c r="DV17" s="79" t="n"/>
      <c r="DW17" s="79" t="n"/>
      <c r="DZ17" s="78" t="n">
        <v>11</v>
      </c>
      <c r="EA17" s="79" t="n"/>
      <c r="EB17" s="79" t="n"/>
      <c r="EC17" s="79" t="n"/>
      <c r="ED17" s="79" t="n"/>
      <c r="EE17" s="79" t="n"/>
      <c r="EF17" s="79" t="n"/>
      <c r="EG17" s="79" t="n"/>
      <c r="EH17" s="79" t="n"/>
      <c r="EI17" s="79" t="n"/>
      <c r="EJ17" s="79" t="n"/>
      <c r="EK17" s="79">
        <f>Input!F55*Input!F58*Input!G66</f>
        <v/>
      </c>
      <c r="EL17" s="79" t="n"/>
      <c r="EM17" s="79" t="n"/>
      <c r="EN17" s="79" t="n"/>
      <c r="EO17" s="79" t="n"/>
      <c r="EP17" s="79" t="n"/>
      <c r="EQ17" s="79" t="n"/>
      <c r="ER17" s="79" t="n"/>
      <c r="ES17" s="79" t="n"/>
      <c r="ET17" s="79" t="n"/>
      <c r="EU17" s="79" t="n"/>
      <c r="EV17" s="79" t="n"/>
      <c r="EW17" s="79" t="n"/>
      <c r="EX17" s="79" t="n"/>
      <c r="EY17" s="79" t="n"/>
      <c r="EZ17" s="79" t="n"/>
      <c r="FA17" s="79" t="n"/>
      <c r="FB17" s="79" t="n"/>
      <c r="FC17" s="79" t="n"/>
      <c r="FD17" s="79" t="n"/>
      <c r="FE17" s="79" t="n"/>
      <c r="FF17" s="79" t="n"/>
      <c r="FG17" s="79" t="n"/>
      <c r="FH17" s="79" t="n"/>
      <c r="FI17" s="79" t="n"/>
      <c r="FJ17" s="79" t="n"/>
      <c r="FK17" s="79" t="n"/>
      <c r="FL17" s="79" t="n"/>
      <c r="FM17" s="79" t="n"/>
      <c r="FN17" s="79" t="n"/>
      <c r="FQ17" s="78" t="n">
        <v>11</v>
      </c>
      <c r="FR17" s="79" t="n"/>
      <c r="FS17" s="79" t="n"/>
      <c r="FT17" s="79" t="n"/>
      <c r="FU17" s="79" t="n"/>
      <c r="FV17" s="79" t="n"/>
      <c r="FW17" s="79" t="n"/>
      <c r="FX17" s="79" t="n"/>
      <c r="FY17" s="79" t="n"/>
      <c r="FZ17" s="79" t="n"/>
      <c r="GA17" s="79" t="n"/>
      <c r="GB17" s="79">
        <f>Input!F55*Input!F58*Input!H66</f>
        <v/>
      </c>
      <c r="GC17" s="79" t="n"/>
      <c r="GD17" s="79" t="n"/>
      <c r="GE17" s="79" t="n"/>
      <c r="GF17" s="79" t="n"/>
      <c r="GG17" s="79" t="n"/>
      <c r="GH17" s="79" t="n"/>
      <c r="GI17" s="79" t="n"/>
      <c r="GJ17" s="79" t="n"/>
      <c r="GK17" s="79" t="n"/>
      <c r="GL17" s="79" t="n"/>
      <c r="GM17" s="79" t="n"/>
      <c r="GN17" s="79" t="n"/>
      <c r="GO17" s="79" t="n"/>
      <c r="GP17" s="79" t="n"/>
      <c r="GQ17" s="79" t="n"/>
      <c r="GR17" s="79" t="n"/>
      <c r="GS17" s="79" t="n"/>
      <c r="GT17" s="79" t="n"/>
      <c r="GU17" s="79" t="n"/>
      <c r="GV17" s="79" t="n"/>
      <c r="GW17" s="79" t="n"/>
      <c r="GX17" s="79" t="n"/>
      <c r="GY17" s="79" t="n"/>
      <c r="GZ17" s="79" t="n"/>
      <c r="HA17" s="79" t="n"/>
      <c r="HB17" s="79" t="n"/>
      <c r="HC17" s="79" t="n"/>
      <c r="HD17" s="79" t="n"/>
      <c r="HE17" s="79" t="n"/>
      <c r="HH17" s="78" t="n">
        <v>11</v>
      </c>
      <c r="HI17" s="79" t="n"/>
      <c r="HJ17" s="79" t="n"/>
      <c r="HK17" s="79" t="n"/>
      <c r="HL17" s="79" t="n"/>
      <c r="HM17" s="79" t="n"/>
      <c r="HN17" s="79" t="n"/>
      <c r="HO17" s="79" t="n"/>
      <c r="HP17" s="79" t="n"/>
      <c r="HQ17" s="79" t="n"/>
      <c r="HR17" s="79" t="n"/>
      <c r="HS17" s="79">
        <f>Input!F55*Input!F58*Input!I66</f>
        <v/>
      </c>
      <c r="HT17" s="79" t="n"/>
      <c r="HU17" s="79" t="n"/>
      <c r="HV17" s="79" t="n"/>
      <c r="HW17" s="79" t="n"/>
      <c r="HX17" s="79" t="n"/>
      <c r="HY17" s="79" t="n"/>
      <c r="HZ17" s="79" t="n"/>
      <c r="IA17" s="79" t="n"/>
      <c r="IB17" s="79" t="n"/>
      <c r="IC17" s="79" t="n"/>
      <c r="ID17" s="79" t="n"/>
      <c r="IE17" s="79" t="n"/>
      <c r="IF17" s="79" t="n"/>
      <c r="IG17" s="79" t="n"/>
      <c r="IH17" s="79" t="n"/>
      <c r="II17" s="79" t="n"/>
      <c r="IJ17" s="79" t="n"/>
      <c r="IK17" s="79" t="n"/>
      <c r="IL17" s="79" t="n"/>
      <c r="IM17" s="79" t="n"/>
      <c r="IN17" s="79" t="n"/>
      <c r="IO17" s="79" t="n"/>
      <c r="IP17" s="79" t="n"/>
      <c r="IQ17" s="79" t="n"/>
      <c r="IR17" s="79" t="n"/>
      <c r="IS17" s="79" t="n"/>
      <c r="IT17" s="79" t="n"/>
      <c r="IU17" s="79" t="n"/>
      <c r="IV17" s="79" t="n"/>
      <c r="IY17" s="78" t="n">
        <v>11</v>
      </c>
      <c r="IZ17" s="79" t="n"/>
      <c r="JA17" s="79" t="n"/>
      <c r="JB17" s="79" t="n"/>
      <c r="JC17" s="79" t="n"/>
      <c r="JD17" s="79" t="n"/>
      <c r="JE17" s="79" t="n"/>
      <c r="JF17" s="79" t="n"/>
      <c r="JG17" s="79" t="n"/>
      <c r="JH17" s="79" t="n"/>
      <c r="JI17" s="79" t="n"/>
      <c r="JJ17" s="79">
        <f>Input!F55*Input!F58*Input!J66</f>
        <v/>
      </c>
      <c r="JK17" s="79" t="n"/>
      <c r="JL17" s="79" t="n"/>
      <c r="JM17" s="79" t="n"/>
      <c r="JN17" s="79" t="n"/>
      <c r="JO17" s="79" t="n"/>
      <c r="JP17" s="79" t="n"/>
      <c r="JQ17" s="79" t="n"/>
      <c r="JR17" s="79" t="n"/>
      <c r="JS17" s="79" t="n"/>
      <c r="JT17" s="79" t="n"/>
      <c r="JU17" s="79" t="n"/>
      <c r="JV17" s="79" t="n"/>
      <c r="JW17" s="79" t="n"/>
      <c r="JX17" s="79" t="n"/>
      <c r="JY17" s="79" t="n"/>
      <c r="JZ17" s="79" t="n"/>
      <c r="KA17" s="79" t="n"/>
      <c r="KB17" s="79" t="n"/>
      <c r="KC17" s="79" t="n"/>
      <c r="KD17" s="79" t="n"/>
      <c r="KE17" s="79" t="n"/>
      <c r="KF17" s="79" t="n"/>
      <c r="KG17" s="79" t="n"/>
      <c r="KH17" s="79" t="n"/>
      <c r="KI17" s="79" t="n"/>
      <c r="KJ17" s="79" t="n"/>
      <c r="KK17" s="79" t="n"/>
      <c r="KL17" s="79" t="n"/>
      <c r="KM17" s="79" t="n"/>
      <c r="KP17" s="78" t="n">
        <v>11</v>
      </c>
      <c r="KQ17" s="79" t="n"/>
      <c r="KR17" s="79" t="n"/>
      <c r="KS17" s="79" t="n"/>
      <c r="KT17" s="79" t="n"/>
      <c r="KU17" s="79" t="n"/>
      <c r="KV17" s="79" t="n"/>
      <c r="KW17" s="79" t="n"/>
      <c r="KX17" s="79" t="n"/>
      <c r="KY17" s="79" t="n"/>
      <c r="KZ17" s="79" t="n"/>
      <c r="LA17" s="79">
        <f>Input!F55*Input!F58*Input!K66</f>
        <v/>
      </c>
      <c r="LB17" s="79" t="n"/>
      <c r="LC17" s="79" t="n"/>
      <c r="LD17" s="79" t="n"/>
      <c r="LE17" s="79" t="n"/>
      <c r="LF17" s="79" t="n"/>
      <c r="LG17" s="79" t="n"/>
      <c r="LH17" s="79" t="n"/>
      <c r="LI17" s="79" t="n"/>
      <c r="LJ17" s="79" t="n"/>
      <c r="LK17" s="79" t="n"/>
      <c r="LL17" s="79" t="n"/>
      <c r="LM17" s="79" t="n"/>
      <c r="LN17" s="79" t="n"/>
      <c r="LO17" s="79" t="n"/>
      <c r="LP17" s="79" t="n"/>
      <c r="LQ17" s="79" t="n"/>
      <c r="LR17" s="79" t="n"/>
      <c r="LS17" s="79" t="n"/>
      <c r="LT17" s="79" t="n"/>
      <c r="LU17" s="79" t="n"/>
      <c r="LV17" s="79" t="n"/>
      <c r="LW17" s="79" t="n"/>
      <c r="LX17" s="79" t="n"/>
      <c r="LY17" s="79" t="n"/>
      <c r="LZ17" s="79" t="n"/>
      <c r="MA17" s="79" t="n"/>
      <c r="MB17" s="79" t="n"/>
      <c r="MC17" s="79" t="n"/>
      <c r="MD17" s="79" t="n"/>
      <c r="MG17" s="78" t="n">
        <v>11</v>
      </c>
      <c r="MH17" s="79" t="n"/>
      <c r="MI17" s="79" t="n"/>
      <c r="MJ17" s="79" t="n"/>
      <c r="MK17" s="79" t="n"/>
      <c r="ML17" s="79" t="n"/>
      <c r="MM17" s="79" t="n"/>
      <c r="MN17" s="79" t="n"/>
      <c r="MO17" s="79" t="n"/>
      <c r="MP17" s="79" t="n"/>
      <c r="MQ17" s="79" t="n"/>
      <c r="MR17" s="79">
        <f>Input!F55*Input!F58*Input!L66</f>
        <v/>
      </c>
      <c r="MS17" s="79" t="n"/>
      <c r="MT17" s="79" t="n"/>
      <c r="MU17" s="79" t="n"/>
      <c r="MV17" s="79" t="n"/>
      <c r="MW17" s="79" t="n"/>
      <c r="MX17" s="79" t="n"/>
      <c r="MY17" s="79" t="n"/>
      <c r="MZ17" s="79" t="n"/>
      <c r="NA17" s="79" t="n"/>
      <c r="NB17" s="79" t="n"/>
      <c r="NC17" s="79" t="n"/>
      <c r="ND17" s="79" t="n"/>
      <c r="NE17" s="79" t="n"/>
      <c r="NF17" s="79" t="n"/>
      <c r="NG17" s="79" t="n"/>
      <c r="NH17" s="79" t="n"/>
      <c r="NI17" s="79" t="n"/>
      <c r="NJ17" s="79" t="n"/>
      <c r="NK17" s="79" t="n"/>
      <c r="NL17" s="79" t="n"/>
      <c r="NM17" s="79" t="n"/>
      <c r="NN17" s="79" t="n"/>
      <c r="NO17" s="79" t="n"/>
      <c r="NP17" s="79" t="n"/>
      <c r="NQ17" s="79" t="n"/>
      <c r="NR17" s="79" t="n"/>
      <c r="NS17" s="79" t="n"/>
      <c r="NT17" s="79" t="n"/>
      <c r="NU17" s="79" t="n"/>
      <c r="NX17" s="78" t="n">
        <v>11</v>
      </c>
      <c r="NY17" s="79" t="n"/>
      <c r="NZ17" s="79" t="n"/>
      <c r="OA17" s="79" t="n"/>
      <c r="OB17" s="79" t="n"/>
      <c r="OC17" s="79" t="n"/>
      <c r="OD17" s="79" t="n"/>
      <c r="OE17" s="79" t="n"/>
      <c r="OF17" s="79" t="n"/>
      <c r="OG17" s="79" t="n"/>
      <c r="OH17" s="79" t="n"/>
      <c r="OI17" s="79">
        <f>Input!F55*Input!F58*Input!M66</f>
        <v/>
      </c>
      <c r="OJ17" s="79" t="n"/>
      <c r="OK17" s="79" t="n"/>
      <c r="OL17" s="79" t="n"/>
      <c r="OM17" s="79" t="n"/>
      <c r="ON17" s="79" t="n"/>
      <c r="OO17" s="79" t="n"/>
      <c r="OP17" s="79" t="n"/>
      <c r="OQ17" s="79" t="n"/>
      <c r="OR17" s="79" t="n"/>
      <c r="OS17" s="79" t="n"/>
      <c r="OT17" s="79" t="n"/>
      <c r="OU17" s="79" t="n"/>
      <c r="OV17" s="79" t="n"/>
      <c r="OW17" s="79" t="n"/>
      <c r="OX17" s="79" t="n"/>
      <c r="OY17" s="79" t="n"/>
      <c r="OZ17" s="79" t="n"/>
      <c r="PA17" s="79" t="n"/>
      <c r="PB17" s="79" t="n"/>
      <c r="PC17" s="79" t="n"/>
      <c r="PD17" s="79" t="n"/>
      <c r="PE17" s="79" t="n"/>
      <c r="PF17" s="79" t="n"/>
      <c r="PG17" s="79" t="n"/>
      <c r="PH17" s="79" t="n"/>
      <c r="PI17" s="79" t="n"/>
      <c r="PJ17" s="79" t="n"/>
      <c r="PK17" s="79" t="n"/>
      <c r="PL17" s="79" t="n"/>
      <c r="PO17" s="78" t="n">
        <v>11</v>
      </c>
      <c r="PP17" s="79" t="n"/>
      <c r="PQ17" s="79" t="n"/>
      <c r="PR17" s="79" t="n"/>
      <c r="PS17" s="79" t="n"/>
      <c r="PT17" s="79" t="n"/>
      <c r="PU17" s="79" t="n"/>
      <c r="PV17" s="79" t="n"/>
      <c r="PW17" s="79" t="n"/>
      <c r="PX17" s="79" t="n"/>
      <c r="PY17" s="79" t="n"/>
      <c r="PZ17" s="79">
        <f>Input!F55*Input!F58*Input!N66</f>
        <v/>
      </c>
      <c r="QA17" s="79" t="n"/>
      <c r="QB17" s="79" t="n"/>
      <c r="QC17" s="79" t="n"/>
      <c r="QD17" s="79" t="n"/>
      <c r="QE17" s="79" t="n"/>
      <c r="QF17" s="79" t="n"/>
      <c r="QG17" s="79" t="n"/>
      <c r="QH17" s="79" t="n"/>
      <c r="QI17" s="79" t="n"/>
      <c r="QJ17" s="79" t="n"/>
      <c r="QK17" s="79" t="n"/>
      <c r="QL17" s="79" t="n"/>
      <c r="QM17" s="79" t="n"/>
      <c r="QN17" s="79" t="n"/>
      <c r="QO17" s="79" t="n"/>
      <c r="QP17" s="79" t="n"/>
      <c r="QQ17" s="79" t="n"/>
      <c r="QR17" s="79" t="n"/>
      <c r="QS17" s="79" t="n"/>
      <c r="QT17" s="79" t="n"/>
      <c r="QU17" s="79" t="n"/>
      <c r="QV17" s="79" t="n"/>
      <c r="QW17" s="79" t="n"/>
      <c r="QX17" s="79" t="n"/>
      <c r="QY17" s="79" t="n"/>
      <c r="QZ17" s="79" t="n"/>
      <c r="RA17" s="79" t="n"/>
      <c r="RB17" s="79" t="n"/>
      <c r="RC17" s="79" t="n"/>
      <c r="RF17" s="78" t="n">
        <v>11</v>
      </c>
      <c r="RG17" s="79" t="n"/>
      <c r="RH17" s="79" t="n"/>
      <c r="RI17" s="79" t="n"/>
      <c r="RJ17" s="79" t="n"/>
      <c r="RK17" s="79" t="n"/>
      <c r="RL17" s="79" t="n"/>
      <c r="RM17" s="79" t="n"/>
      <c r="RN17" s="79" t="n"/>
      <c r="RO17" s="79" t="n"/>
      <c r="RP17" s="79" t="n"/>
      <c r="RQ17" s="79">
        <f>Input!F55*Input!F58*Input!O66</f>
        <v/>
      </c>
      <c r="RR17" s="79" t="n"/>
      <c r="RS17" s="79" t="n"/>
      <c r="RT17" s="79" t="n"/>
      <c r="RU17" s="79" t="n"/>
      <c r="RV17" s="79" t="n"/>
      <c r="RW17" s="79" t="n"/>
      <c r="RX17" s="79" t="n"/>
      <c r="RY17" s="79" t="n"/>
      <c r="RZ17" s="79" t="n"/>
      <c r="SA17" s="79" t="n"/>
      <c r="SB17" s="79" t="n"/>
      <c r="SC17" s="79" t="n"/>
      <c r="SD17" s="79" t="n"/>
      <c r="SE17" s="79" t="n"/>
      <c r="SF17" s="79" t="n"/>
      <c r="SG17" s="79" t="n"/>
      <c r="SH17" s="79" t="n"/>
      <c r="SI17" s="79" t="n"/>
      <c r="SJ17" s="79" t="n"/>
      <c r="SK17" s="79" t="n"/>
      <c r="SL17" s="79" t="n"/>
      <c r="SM17" s="79" t="n"/>
      <c r="SN17" s="79" t="n"/>
      <c r="SO17" s="79" t="n"/>
      <c r="SP17" s="79" t="n"/>
      <c r="SQ17" s="79" t="n"/>
      <c r="SR17" s="79" t="n"/>
      <c r="SS17" s="79" t="n"/>
      <c r="ST17" s="79" t="n"/>
      <c r="SW17" s="78" t="n">
        <v>11</v>
      </c>
      <c r="SX17" s="79" t="n"/>
      <c r="SY17" s="79" t="n"/>
      <c r="SZ17" s="79" t="n"/>
      <c r="TA17" s="79" t="n"/>
      <c r="TB17" s="79" t="n"/>
      <c r="TC17" s="79" t="n"/>
      <c r="TD17" s="79" t="n"/>
      <c r="TE17" s="79" t="n"/>
      <c r="TF17" s="79" t="n"/>
      <c r="TG17" s="79" t="n"/>
      <c r="TH17" s="79">
        <f>Input!F55*Input!F58*Input!P66</f>
        <v/>
      </c>
      <c r="TI17" s="79" t="n"/>
      <c r="TJ17" s="79" t="n"/>
      <c r="TK17" s="79" t="n"/>
      <c r="TL17" s="79" t="n"/>
      <c r="TM17" s="79" t="n"/>
      <c r="TN17" s="79" t="n"/>
      <c r="TO17" s="79" t="n"/>
      <c r="TP17" s="79" t="n"/>
      <c r="TQ17" s="79" t="n"/>
      <c r="TR17" s="79" t="n"/>
      <c r="TS17" s="79" t="n"/>
      <c r="TT17" s="79" t="n"/>
      <c r="TU17" s="79" t="n"/>
      <c r="TV17" s="79" t="n"/>
      <c r="TW17" s="79" t="n"/>
      <c r="TX17" s="79" t="n"/>
      <c r="TY17" s="79" t="n"/>
      <c r="TZ17" s="79" t="n"/>
      <c r="UA17" s="79" t="n"/>
      <c r="UB17" s="79" t="n"/>
      <c r="UC17" s="79" t="n"/>
      <c r="UD17" s="79" t="n"/>
      <c r="UE17" s="79" t="n"/>
      <c r="UF17" s="79" t="n"/>
      <c r="UG17" s="79" t="n"/>
      <c r="UH17" s="79" t="n"/>
      <c r="UI17" s="79" t="n"/>
      <c r="UJ17" s="79" t="n"/>
      <c r="UK17" s="79" t="n"/>
      <c r="UN17" s="78" t="n">
        <v>11</v>
      </c>
      <c r="UO17" s="79" t="n"/>
      <c r="UP17" s="79" t="n"/>
      <c r="UQ17" s="79" t="n"/>
      <c r="UR17" s="79" t="n"/>
      <c r="US17" s="79" t="n"/>
      <c r="UT17" s="79" t="n"/>
      <c r="UU17" s="79" t="n"/>
      <c r="UV17" s="79" t="n"/>
      <c r="UW17" s="79" t="n"/>
      <c r="UX17" s="79" t="n"/>
      <c r="UY17" s="79">
        <f>Input!F55*Input!F58*Input!Q66</f>
        <v/>
      </c>
      <c r="UZ17" s="79" t="n"/>
      <c r="VA17" s="79" t="n"/>
      <c r="VB17" s="79" t="n"/>
      <c r="VC17" s="79" t="n"/>
      <c r="VD17" s="79" t="n"/>
      <c r="VE17" s="79" t="n"/>
      <c r="VF17" s="79" t="n"/>
      <c r="VG17" s="79" t="n"/>
      <c r="VH17" s="79" t="n"/>
      <c r="VI17" s="79" t="n"/>
      <c r="VJ17" s="79" t="n"/>
      <c r="VK17" s="79" t="n"/>
      <c r="VL17" s="79" t="n"/>
      <c r="VM17" s="79" t="n"/>
      <c r="VN17" s="79" t="n"/>
      <c r="VO17" s="79" t="n"/>
      <c r="VP17" s="79" t="n"/>
      <c r="VQ17" s="79" t="n"/>
      <c r="VR17" s="79" t="n"/>
      <c r="VS17" s="79" t="n"/>
      <c r="VT17" s="79" t="n"/>
      <c r="VU17" s="79" t="n"/>
      <c r="VV17" s="79" t="n"/>
      <c r="VW17" s="79" t="n"/>
      <c r="VX17" s="79" t="n"/>
      <c r="VY17" s="79" t="n"/>
      <c r="VZ17" s="79" t="n"/>
      <c r="WA17" s="79" t="n"/>
      <c r="WB17" s="79" t="n"/>
      <c r="WE17" s="78" t="n">
        <v>11</v>
      </c>
      <c r="WF17" s="79" t="n"/>
      <c r="WG17" s="79" t="n"/>
      <c r="WH17" s="79" t="n"/>
      <c r="WI17" s="79" t="n"/>
      <c r="WJ17" s="79" t="n"/>
      <c r="WK17" s="79" t="n"/>
      <c r="WL17" s="79" t="n"/>
      <c r="WM17" s="79" t="n"/>
      <c r="WN17" s="79" t="n"/>
      <c r="WO17" s="79" t="n"/>
      <c r="WP17" s="79">
        <f>Input!F55*Input!F58*Input!R66</f>
        <v/>
      </c>
      <c r="WQ17" s="79" t="n"/>
      <c r="WR17" s="79" t="n"/>
      <c r="WS17" s="79" t="n"/>
      <c r="WT17" s="79" t="n"/>
      <c r="WU17" s="79" t="n"/>
      <c r="WV17" s="79" t="n"/>
      <c r="WW17" s="79" t="n"/>
      <c r="WX17" s="79" t="n"/>
      <c r="WY17" s="79" t="n"/>
      <c r="WZ17" s="79" t="n"/>
      <c r="XA17" s="79" t="n"/>
      <c r="XB17" s="79" t="n"/>
      <c r="XC17" s="79" t="n"/>
      <c r="XD17" s="79" t="n"/>
      <c r="XE17" s="79" t="n"/>
      <c r="XF17" s="79" t="n"/>
      <c r="XG17" s="79" t="n"/>
      <c r="XH17" s="79" t="n"/>
      <c r="XI17" s="79" t="n"/>
      <c r="XJ17" s="79" t="n"/>
      <c r="XK17" s="79" t="n"/>
      <c r="XL17" s="79" t="n"/>
      <c r="XM17" s="79" t="n"/>
      <c r="XN17" s="79" t="n"/>
      <c r="XO17" s="79" t="n"/>
      <c r="XP17" s="79" t="n"/>
      <c r="XQ17" s="79" t="n"/>
      <c r="XR17" s="79" t="n"/>
      <c r="XS17" s="79" t="n"/>
      <c r="XV17" s="78" t="n">
        <v>11</v>
      </c>
      <c r="XW17" s="79" t="n"/>
      <c r="XX17" s="79" t="n"/>
      <c r="XY17" s="79" t="n"/>
      <c r="XZ17" s="79" t="n"/>
      <c r="YA17" s="79" t="n"/>
      <c r="YB17" s="79" t="n"/>
      <c r="YC17" s="79" t="n"/>
      <c r="YD17" s="79" t="n"/>
      <c r="YE17" s="79" t="n"/>
      <c r="YF17" s="79" t="n"/>
      <c r="YG17" s="79">
        <f>Input!F55*Input!F58*Input!S66</f>
        <v/>
      </c>
      <c r="YH17" s="79" t="n"/>
      <c r="YI17" s="79" t="n"/>
      <c r="YJ17" s="79" t="n"/>
      <c r="YK17" s="79" t="n"/>
      <c r="YL17" s="79" t="n"/>
      <c r="YM17" s="79" t="n"/>
      <c r="YN17" s="79" t="n"/>
      <c r="YO17" s="79" t="n"/>
      <c r="YP17" s="79" t="n"/>
      <c r="YQ17" s="79" t="n"/>
      <c r="YR17" s="79" t="n"/>
      <c r="YS17" s="79" t="n"/>
      <c r="YT17" s="79" t="n"/>
      <c r="YU17" s="79" t="n"/>
      <c r="YV17" s="79" t="n"/>
      <c r="YW17" s="79" t="n"/>
      <c r="YX17" s="79" t="n"/>
      <c r="YY17" s="79" t="n"/>
      <c r="YZ17" s="79" t="n"/>
      <c r="ZA17" s="79" t="n"/>
      <c r="ZB17" s="79" t="n"/>
      <c r="ZC17" s="79" t="n"/>
      <c r="ZD17" s="79" t="n"/>
      <c r="ZE17" s="79" t="n"/>
      <c r="ZF17" s="79" t="n"/>
      <c r="ZG17" s="79" t="n"/>
      <c r="ZH17" s="79" t="n"/>
      <c r="ZI17" s="79" t="n"/>
      <c r="ZJ17" s="79" t="n"/>
      <c r="ZM17" s="78" t="n">
        <v>11</v>
      </c>
      <c r="ZN17" s="79" t="n"/>
      <c r="ZO17" s="79" t="n"/>
      <c r="ZP17" s="79" t="n"/>
      <c r="ZQ17" s="79" t="n"/>
      <c r="ZR17" s="79" t="n"/>
      <c r="ZS17" s="79" t="n"/>
      <c r="ZT17" s="79" t="n"/>
      <c r="ZU17" s="79" t="n"/>
      <c r="ZV17" s="79" t="n"/>
      <c r="ZW17" s="79" t="n"/>
      <c r="ZX17" s="79">
        <f>Input!F55*Input!F58*Input!T66</f>
        <v/>
      </c>
      <c r="ZY17" s="79" t="n"/>
      <c r="ZZ17" s="79" t="n"/>
      <c r="AAA17" s="79" t="n"/>
      <c r="AAB17" s="79" t="n"/>
      <c r="AAC17" s="79" t="n"/>
      <c r="AAD17" s="79" t="n"/>
      <c r="AAE17" s="79" t="n"/>
      <c r="AAF17" s="79" t="n"/>
      <c r="AAG17" s="79" t="n"/>
      <c r="AAH17" s="79" t="n"/>
      <c r="AAI17" s="79" t="n"/>
      <c r="AAJ17" s="79" t="n"/>
      <c r="AAK17" s="79" t="n"/>
      <c r="AAL17" s="79" t="n"/>
      <c r="AAM17" s="79" t="n"/>
      <c r="AAN17" s="79" t="n"/>
      <c r="AAO17" s="79" t="n"/>
      <c r="AAP17" s="79" t="n"/>
      <c r="AAQ17" s="79" t="n"/>
      <c r="AAR17" s="79" t="n"/>
      <c r="AAS17" s="79" t="n"/>
      <c r="AAT17" s="79" t="n"/>
      <c r="AAU17" s="79" t="n"/>
      <c r="AAV17" s="79" t="n"/>
      <c r="AAW17" s="79" t="n"/>
      <c r="AAX17" s="79" t="n"/>
      <c r="AAY17" s="79" t="n"/>
      <c r="AAZ17" s="79" t="n"/>
      <c r="ABA17" s="79" t="n"/>
      <c r="ABD17" s="78" t="n">
        <v>11</v>
      </c>
      <c r="ABE17" s="79" t="n"/>
      <c r="ABF17" s="79" t="n"/>
      <c r="ABG17" s="79" t="n"/>
      <c r="ABH17" s="79" t="n"/>
      <c r="ABI17" s="79" t="n"/>
      <c r="ABJ17" s="79" t="n"/>
      <c r="ABK17" s="79" t="n"/>
      <c r="ABL17" s="79" t="n"/>
      <c r="ABM17" s="79" t="n"/>
      <c r="ABN17" s="79" t="n"/>
      <c r="ABO17" s="79">
        <f>Input!F55*Input!F58*Input!U66</f>
        <v/>
      </c>
      <c r="ABP17" s="79" t="n"/>
      <c r="ABQ17" s="79" t="n"/>
      <c r="ABR17" s="79" t="n"/>
      <c r="ABS17" s="79" t="n"/>
      <c r="ABT17" s="79" t="n"/>
      <c r="ABU17" s="79" t="n"/>
      <c r="ABV17" s="79" t="n"/>
      <c r="ABW17" s="79" t="n"/>
      <c r="ABX17" s="79" t="n"/>
      <c r="ABY17" s="79" t="n"/>
      <c r="ABZ17" s="79" t="n"/>
      <c r="ACA17" s="79" t="n"/>
      <c r="ACB17" s="79" t="n"/>
      <c r="ACC17" s="79" t="n"/>
      <c r="ACD17" s="79" t="n"/>
      <c r="ACE17" s="79" t="n"/>
      <c r="ACF17" s="79" t="n"/>
      <c r="ACG17" s="79" t="n"/>
      <c r="ACH17" s="79" t="n"/>
      <c r="ACI17" s="79" t="n"/>
      <c r="ACJ17" s="79" t="n"/>
      <c r="ACK17" s="79" t="n"/>
      <c r="ACL17" s="79" t="n"/>
      <c r="ACM17" s="79" t="n"/>
      <c r="ACN17" s="79" t="n"/>
      <c r="ACO17" s="79" t="n"/>
      <c r="ACP17" s="79" t="n"/>
      <c r="ACQ17" s="79" t="n"/>
      <c r="ACR17" s="79" t="n"/>
      <c r="ACU17" s="78" t="n">
        <v>11</v>
      </c>
      <c r="ACV17" s="79" t="n"/>
      <c r="ACW17" s="79" t="n"/>
      <c r="ACX17" s="79" t="n"/>
      <c r="ACY17" s="79" t="n"/>
      <c r="ACZ17" s="79" t="n"/>
      <c r="ADA17" s="79" t="n"/>
      <c r="ADB17" s="79" t="n"/>
      <c r="ADC17" s="79" t="n"/>
      <c r="ADD17" s="79" t="n"/>
      <c r="ADE17" s="79" t="n"/>
      <c r="ADF17" s="79">
        <f>Input!F55*Input!F58*Input!V66</f>
        <v/>
      </c>
      <c r="ADG17" s="79" t="n"/>
      <c r="ADH17" s="79" t="n"/>
      <c r="ADI17" s="79" t="n"/>
      <c r="ADJ17" s="79" t="n"/>
      <c r="ADK17" s="79" t="n"/>
      <c r="ADL17" s="79" t="n"/>
      <c r="ADM17" s="79" t="n"/>
      <c r="ADN17" s="79" t="n"/>
      <c r="ADO17" s="79" t="n"/>
      <c r="ADP17" s="79" t="n"/>
      <c r="ADQ17" s="79" t="n"/>
      <c r="ADR17" s="79" t="n"/>
      <c r="ADS17" s="79" t="n"/>
      <c r="ADT17" s="79" t="n"/>
      <c r="ADU17" s="79" t="n"/>
      <c r="ADV17" s="79" t="n"/>
      <c r="ADW17" s="79" t="n"/>
      <c r="ADX17" s="79" t="n"/>
      <c r="ADY17" s="79" t="n"/>
      <c r="ADZ17" s="79" t="n"/>
      <c r="AEA17" s="79" t="n"/>
      <c r="AEB17" s="79" t="n"/>
      <c r="AEC17" s="79" t="n"/>
      <c r="AED17" s="79" t="n"/>
      <c r="AEE17" s="79" t="n"/>
      <c r="AEF17" s="79" t="n"/>
      <c r="AEG17" s="79" t="n"/>
      <c r="AEH17" s="79" t="n"/>
      <c r="AEI17" s="79" t="n"/>
      <c r="AEL17" s="78" t="n">
        <v>11</v>
      </c>
      <c r="AEM17" s="79" t="n"/>
      <c r="AEN17" s="79" t="n"/>
      <c r="AEO17" s="79" t="n"/>
      <c r="AEP17" s="79" t="n"/>
      <c r="AEQ17" s="79" t="n"/>
      <c r="AER17" s="79" t="n"/>
      <c r="AES17" s="79" t="n"/>
      <c r="AET17" s="79" t="n"/>
      <c r="AEU17" s="79" t="n"/>
      <c r="AEV17" s="79" t="n"/>
      <c r="AEW17" s="79">
        <f>Input!F55*Input!F58*Input!W66</f>
        <v/>
      </c>
      <c r="AEX17" s="79" t="n"/>
      <c r="AEY17" s="79" t="n"/>
      <c r="AEZ17" s="79" t="n"/>
      <c r="AFA17" s="79" t="n"/>
      <c r="AFB17" s="79" t="n"/>
      <c r="AFC17" s="79" t="n"/>
      <c r="AFD17" s="79" t="n"/>
      <c r="AFE17" s="79" t="n"/>
      <c r="AFF17" s="79" t="n"/>
      <c r="AFG17" s="79" t="n"/>
      <c r="AFH17" s="79" t="n"/>
      <c r="AFI17" s="79" t="n"/>
      <c r="AFJ17" s="79" t="n"/>
      <c r="AFK17" s="79" t="n"/>
      <c r="AFL17" s="79" t="n"/>
      <c r="AFM17" s="79" t="n"/>
      <c r="AFN17" s="79" t="n"/>
      <c r="AFO17" s="79" t="n"/>
      <c r="AFP17" s="79" t="n"/>
      <c r="AFQ17" s="79" t="n"/>
      <c r="AFR17" s="79" t="n"/>
      <c r="AFS17" s="79" t="n"/>
      <c r="AFT17" s="79" t="n"/>
      <c r="AFU17" s="79" t="n"/>
      <c r="AFV17" s="79" t="n"/>
      <c r="AFW17" s="79" t="n"/>
      <c r="AFX17" s="79" t="n"/>
      <c r="AFY17" s="79" t="n"/>
      <c r="AFZ17" s="79" t="n"/>
    </row>
    <row r="18">
      <c r="A18" s="78" t="n">
        <v>12</v>
      </c>
      <c r="B18" s="79" t="n"/>
      <c r="C18" s="79" t="n"/>
      <c r="D18" s="79" t="n"/>
      <c r="E18" s="79" t="n"/>
      <c r="F18" s="79" t="n"/>
      <c r="G18" s="79" t="n"/>
      <c r="H18" s="79" t="n"/>
      <c r="I18" s="79" t="n"/>
      <c r="J18" s="79" t="n"/>
      <c r="K18" s="79" t="n"/>
      <c r="L18" s="79" t="n"/>
      <c r="M18" s="79">
        <f>Input!F55*Input!G58*Input!D66</f>
        <v/>
      </c>
      <c r="N18" s="79" t="n"/>
      <c r="O18" s="79" t="n"/>
      <c r="P18" s="79" t="n"/>
      <c r="Q18" s="79" t="n"/>
      <c r="R18" s="79" t="n"/>
      <c r="S18" s="79" t="n"/>
      <c r="T18" s="79" t="n"/>
      <c r="U18" s="79" t="n"/>
      <c r="V18" s="79" t="n"/>
      <c r="W18" s="79" t="n"/>
      <c r="X18" s="79" t="n"/>
      <c r="Y18" s="79" t="n"/>
      <c r="Z18" s="79" t="n"/>
      <c r="AA18" s="79" t="n"/>
      <c r="AB18" s="79" t="n"/>
      <c r="AC18" s="79" t="n"/>
      <c r="AD18" s="79" t="n"/>
      <c r="AE18" s="79" t="n"/>
      <c r="AF18" s="79" t="n"/>
      <c r="AG18" s="79" t="n"/>
      <c r="AH18" s="79" t="n"/>
      <c r="AI18" s="79" t="n"/>
      <c r="AJ18" s="79" t="n"/>
      <c r="AK18" s="79" t="n"/>
      <c r="AL18" s="79" t="n"/>
      <c r="AM18" s="79" t="n"/>
      <c r="AN18" s="79" t="n"/>
      <c r="AO18" s="79" t="n"/>
      <c r="AR18" s="78" t="n">
        <v>12</v>
      </c>
      <c r="AS18" s="79" t="n"/>
      <c r="AT18" s="79" t="n"/>
      <c r="AU18" s="79" t="n"/>
      <c r="AV18" s="79" t="n"/>
      <c r="AW18" s="79" t="n"/>
      <c r="AX18" s="79" t="n"/>
      <c r="AY18" s="79" t="n"/>
      <c r="AZ18" s="79" t="n"/>
      <c r="BA18" s="79" t="n"/>
      <c r="BB18" s="79" t="n"/>
      <c r="BC18" s="79" t="n"/>
      <c r="BD18" s="79">
        <f>Input!F55*Input!G58*Input!E66</f>
        <v/>
      </c>
      <c r="BE18" s="79" t="n"/>
      <c r="BF18" s="79" t="n"/>
      <c r="BG18" s="79" t="n"/>
      <c r="BH18" s="79" t="n"/>
      <c r="BI18" s="79" t="n"/>
      <c r="BJ18" s="79" t="n"/>
      <c r="BK18" s="79" t="n"/>
      <c r="BL18" s="79" t="n"/>
      <c r="BM18" s="79" t="n"/>
      <c r="BN18" s="79" t="n"/>
      <c r="BO18" s="79" t="n"/>
      <c r="BP18" s="79" t="n"/>
      <c r="BQ18" s="79" t="n"/>
      <c r="BR18" s="79" t="n"/>
      <c r="BS18" s="79" t="n"/>
      <c r="BT18" s="79" t="n"/>
      <c r="BU18" s="79" t="n"/>
      <c r="BV18" s="79" t="n"/>
      <c r="BW18" s="79" t="n"/>
      <c r="BX18" s="79" t="n"/>
      <c r="BY18" s="79" t="n"/>
      <c r="BZ18" s="79" t="n"/>
      <c r="CA18" s="79" t="n"/>
      <c r="CB18" s="79" t="n"/>
      <c r="CC18" s="79" t="n"/>
      <c r="CD18" s="79" t="n"/>
      <c r="CE18" s="79" t="n"/>
      <c r="CF18" s="79" t="n"/>
      <c r="CI18" s="78" t="n">
        <v>12</v>
      </c>
      <c r="CJ18" s="79" t="n"/>
      <c r="CK18" s="79" t="n"/>
      <c r="CL18" s="79" t="n"/>
      <c r="CM18" s="79" t="n"/>
      <c r="CN18" s="79" t="n"/>
      <c r="CO18" s="79" t="n"/>
      <c r="CP18" s="79" t="n"/>
      <c r="CQ18" s="79" t="n"/>
      <c r="CR18" s="79" t="n"/>
      <c r="CS18" s="79" t="n"/>
      <c r="CT18" s="79" t="n"/>
      <c r="CU18" s="79">
        <f>Input!F55*Input!G58*Input!F66</f>
        <v/>
      </c>
      <c r="CV18" s="79" t="n"/>
      <c r="CW18" s="79" t="n"/>
      <c r="CX18" s="79" t="n"/>
      <c r="CY18" s="79" t="n"/>
      <c r="CZ18" s="79" t="n"/>
      <c r="DA18" s="79" t="n"/>
      <c r="DB18" s="79" t="n"/>
      <c r="DC18" s="79" t="n"/>
      <c r="DD18" s="79" t="n"/>
      <c r="DE18" s="79" t="n"/>
      <c r="DF18" s="79" t="n"/>
      <c r="DG18" s="79" t="n"/>
      <c r="DH18" s="79" t="n"/>
      <c r="DI18" s="79" t="n"/>
      <c r="DJ18" s="79" t="n"/>
      <c r="DK18" s="79" t="n"/>
      <c r="DL18" s="79" t="n"/>
      <c r="DM18" s="79" t="n"/>
      <c r="DN18" s="79" t="n"/>
      <c r="DO18" s="79" t="n"/>
      <c r="DP18" s="79" t="n"/>
      <c r="DQ18" s="79" t="n"/>
      <c r="DR18" s="79" t="n"/>
      <c r="DS18" s="79" t="n"/>
      <c r="DT18" s="79" t="n"/>
      <c r="DU18" s="79" t="n"/>
      <c r="DV18" s="79" t="n"/>
      <c r="DW18" s="79" t="n"/>
      <c r="DZ18" s="78" t="n">
        <v>12</v>
      </c>
      <c r="EA18" s="79" t="n"/>
      <c r="EB18" s="79" t="n"/>
      <c r="EC18" s="79" t="n"/>
      <c r="ED18" s="79" t="n"/>
      <c r="EE18" s="79" t="n"/>
      <c r="EF18" s="79" t="n"/>
      <c r="EG18" s="79" t="n"/>
      <c r="EH18" s="79" t="n"/>
      <c r="EI18" s="79" t="n"/>
      <c r="EJ18" s="79" t="n"/>
      <c r="EK18" s="79" t="n"/>
      <c r="EL18" s="79">
        <f>Input!F55*Input!G58*Input!G66</f>
        <v/>
      </c>
      <c r="EM18" s="79" t="n"/>
      <c r="EN18" s="79" t="n"/>
      <c r="EO18" s="79" t="n"/>
      <c r="EP18" s="79" t="n"/>
      <c r="EQ18" s="79" t="n"/>
      <c r="ER18" s="79" t="n"/>
      <c r="ES18" s="79" t="n"/>
      <c r="ET18" s="79" t="n"/>
      <c r="EU18" s="79" t="n"/>
      <c r="EV18" s="79" t="n"/>
      <c r="EW18" s="79" t="n"/>
      <c r="EX18" s="79" t="n"/>
      <c r="EY18" s="79" t="n"/>
      <c r="EZ18" s="79" t="n"/>
      <c r="FA18" s="79" t="n"/>
      <c r="FB18" s="79" t="n"/>
      <c r="FC18" s="79" t="n"/>
      <c r="FD18" s="79" t="n"/>
      <c r="FE18" s="79" t="n"/>
      <c r="FF18" s="79" t="n"/>
      <c r="FG18" s="79" t="n"/>
      <c r="FH18" s="79" t="n"/>
      <c r="FI18" s="79" t="n"/>
      <c r="FJ18" s="79" t="n"/>
      <c r="FK18" s="79" t="n"/>
      <c r="FL18" s="79" t="n"/>
      <c r="FM18" s="79" t="n"/>
      <c r="FN18" s="79" t="n"/>
      <c r="FQ18" s="78" t="n">
        <v>12</v>
      </c>
      <c r="FR18" s="79" t="n"/>
      <c r="FS18" s="79" t="n"/>
      <c r="FT18" s="79" t="n"/>
      <c r="FU18" s="79" t="n"/>
      <c r="FV18" s="79" t="n"/>
      <c r="FW18" s="79" t="n"/>
      <c r="FX18" s="79" t="n"/>
      <c r="FY18" s="79" t="n"/>
      <c r="FZ18" s="79" t="n"/>
      <c r="GA18" s="79" t="n"/>
      <c r="GB18" s="79" t="n"/>
      <c r="GC18" s="79">
        <f>Input!F55*Input!G58*Input!H66</f>
        <v/>
      </c>
      <c r="GD18" s="79" t="n"/>
      <c r="GE18" s="79" t="n"/>
      <c r="GF18" s="79" t="n"/>
      <c r="GG18" s="79" t="n"/>
      <c r="GH18" s="79" t="n"/>
      <c r="GI18" s="79" t="n"/>
      <c r="GJ18" s="79" t="n"/>
      <c r="GK18" s="79" t="n"/>
      <c r="GL18" s="79" t="n"/>
      <c r="GM18" s="79" t="n"/>
      <c r="GN18" s="79" t="n"/>
      <c r="GO18" s="79" t="n"/>
      <c r="GP18" s="79" t="n"/>
      <c r="GQ18" s="79" t="n"/>
      <c r="GR18" s="79" t="n"/>
      <c r="GS18" s="79" t="n"/>
      <c r="GT18" s="79" t="n"/>
      <c r="GU18" s="79" t="n"/>
      <c r="GV18" s="79" t="n"/>
      <c r="GW18" s="79" t="n"/>
      <c r="GX18" s="79" t="n"/>
      <c r="GY18" s="79" t="n"/>
      <c r="GZ18" s="79" t="n"/>
      <c r="HA18" s="79" t="n"/>
      <c r="HB18" s="79" t="n"/>
      <c r="HC18" s="79" t="n"/>
      <c r="HD18" s="79" t="n"/>
      <c r="HE18" s="79" t="n"/>
      <c r="HH18" s="78" t="n">
        <v>12</v>
      </c>
      <c r="HI18" s="79" t="n"/>
      <c r="HJ18" s="79" t="n"/>
      <c r="HK18" s="79" t="n"/>
      <c r="HL18" s="79" t="n"/>
      <c r="HM18" s="79" t="n"/>
      <c r="HN18" s="79" t="n"/>
      <c r="HO18" s="79" t="n"/>
      <c r="HP18" s="79" t="n"/>
      <c r="HQ18" s="79" t="n"/>
      <c r="HR18" s="79" t="n"/>
      <c r="HS18" s="79" t="n"/>
      <c r="HT18" s="79">
        <f>Input!F55*Input!G58*Input!I66</f>
        <v/>
      </c>
      <c r="HU18" s="79" t="n"/>
      <c r="HV18" s="79" t="n"/>
      <c r="HW18" s="79" t="n"/>
      <c r="HX18" s="79" t="n"/>
      <c r="HY18" s="79" t="n"/>
      <c r="HZ18" s="79" t="n"/>
      <c r="IA18" s="79" t="n"/>
      <c r="IB18" s="79" t="n"/>
      <c r="IC18" s="79" t="n"/>
      <c r="ID18" s="79" t="n"/>
      <c r="IE18" s="79" t="n"/>
      <c r="IF18" s="79" t="n"/>
      <c r="IG18" s="79" t="n"/>
      <c r="IH18" s="79" t="n"/>
      <c r="II18" s="79" t="n"/>
      <c r="IJ18" s="79" t="n"/>
      <c r="IK18" s="79" t="n"/>
      <c r="IL18" s="79" t="n"/>
      <c r="IM18" s="79" t="n"/>
      <c r="IN18" s="79" t="n"/>
      <c r="IO18" s="79" t="n"/>
      <c r="IP18" s="79" t="n"/>
      <c r="IQ18" s="79" t="n"/>
      <c r="IR18" s="79" t="n"/>
      <c r="IS18" s="79" t="n"/>
      <c r="IT18" s="79" t="n"/>
      <c r="IU18" s="79" t="n"/>
      <c r="IV18" s="79" t="n"/>
      <c r="IY18" s="78" t="n">
        <v>12</v>
      </c>
      <c r="IZ18" s="79" t="n"/>
      <c r="JA18" s="79" t="n"/>
      <c r="JB18" s="79" t="n"/>
      <c r="JC18" s="79" t="n"/>
      <c r="JD18" s="79" t="n"/>
      <c r="JE18" s="79" t="n"/>
      <c r="JF18" s="79" t="n"/>
      <c r="JG18" s="79" t="n"/>
      <c r="JH18" s="79" t="n"/>
      <c r="JI18" s="79" t="n"/>
      <c r="JJ18" s="79" t="n"/>
      <c r="JK18" s="79">
        <f>Input!F55*Input!G58*Input!J66</f>
        <v/>
      </c>
      <c r="JL18" s="79" t="n"/>
      <c r="JM18" s="79" t="n"/>
      <c r="JN18" s="79" t="n"/>
      <c r="JO18" s="79" t="n"/>
      <c r="JP18" s="79" t="n"/>
      <c r="JQ18" s="79" t="n"/>
      <c r="JR18" s="79" t="n"/>
      <c r="JS18" s="79" t="n"/>
      <c r="JT18" s="79" t="n"/>
      <c r="JU18" s="79" t="n"/>
      <c r="JV18" s="79" t="n"/>
      <c r="JW18" s="79" t="n"/>
      <c r="JX18" s="79" t="n"/>
      <c r="JY18" s="79" t="n"/>
      <c r="JZ18" s="79" t="n"/>
      <c r="KA18" s="79" t="n"/>
      <c r="KB18" s="79" t="n"/>
      <c r="KC18" s="79" t="n"/>
      <c r="KD18" s="79" t="n"/>
      <c r="KE18" s="79" t="n"/>
      <c r="KF18" s="79" t="n"/>
      <c r="KG18" s="79" t="n"/>
      <c r="KH18" s="79" t="n"/>
      <c r="KI18" s="79" t="n"/>
      <c r="KJ18" s="79" t="n"/>
      <c r="KK18" s="79" t="n"/>
      <c r="KL18" s="79" t="n"/>
      <c r="KM18" s="79" t="n"/>
      <c r="KP18" s="78" t="n">
        <v>12</v>
      </c>
      <c r="KQ18" s="79" t="n"/>
      <c r="KR18" s="79" t="n"/>
      <c r="KS18" s="79" t="n"/>
      <c r="KT18" s="79" t="n"/>
      <c r="KU18" s="79" t="n"/>
      <c r="KV18" s="79" t="n"/>
      <c r="KW18" s="79" t="n"/>
      <c r="KX18" s="79" t="n"/>
      <c r="KY18" s="79" t="n"/>
      <c r="KZ18" s="79" t="n"/>
      <c r="LA18" s="79" t="n"/>
      <c r="LB18" s="79">
        <f>Input!F55*Input!G58*Input!K66</f>
        <v/>
      </c>
      <c r="LC18" s="79" t="n"/>
      <c r="LD18" s="79" t="n"/>
      <c r="LE18" s="79" t="n"/>
      <c r="LF18" s="79" t="n"/>
      <c r="LG18" s="79" t="n"/>
      <c r="LH18" s="79" t="n"/>
      <c r="LI18" s="79" t="n"/>
      <c r="LJ18" s="79" t="n"/>
      <c r="LK18" s="79" t="n"/>
      <c r="LL18" s="79" t="n"/>
      <c r="LM18" s="79" t="n"/>
      <c r="LN18" s="79" t="n"/>
      <c r="LO18" s="79" t="n"/>
      <c r="LP18" s="79" t="n"/>
      <c r="LQ18" s="79" t="n"/>
      <c r="LR18" s="79" t="n"/>
      <c r="LS18" s="79" t="n"/>
      <c r="LT18" s="79" t="n"/>
      <c r="LU18" s="79" t="n"/>
      <c r="LV18" s="79" t="n"/>
      <c r="LW18" s="79" t="n"/>
      <c r="LX18" s="79" t="n"/>
      <c r="LY18" s="79" t="n"/>
      <c r="LZ18" s="79" t="n"/>
      <c r="MA18" s="79" t="n"/>
      <c r="MB18" s="79" t="n"/>
      <c r="MC18" s="79" t="n"/>
      <c r="MD18" s="79" t="n"/>
      <c r="MG18" s="78" t="n">
        <v>12</v>
      </c>
      <c r="MH18" s="79" t="n"/>
      <c r="MI18" s="79" t="n"/>
      <c r="MJ18" s="79" t="n"/>
      <c r="MK18" s="79" t="n"/>
      <c r="ML18" s="79" t="n"/>
      <c r="MM18" s="79" t="n"/>
      <c r="MN18" s="79" t="n"/>
      <c r="MO18" s="79" t="n"/>
      <c r="MP18" s="79" t="n"/>
      <c r="MQ18" s="79" t="n"/>
      <c r="MR18" s="79" t="n"/>
      <c r="MS18" s="79">
        <f>Input!F55*Input!G58*Input!L66</f>
        <v/>
      </c>
      <c r="MT18" s="79" t="n"/>
      <c r="MU18" s="79" t="n"/>
      <c r="MV18" s="79" t="n"/>
      <c r="MW18" s="79" t="n"/>
      <c r="MX18" s="79" t="n"/>
      <c r="MY18" s="79" t="n"/>
      <c r="MZ18" s="79" t="n"/>
      <c r="NA18" s="79" t="n"/>
      <c r="NB18" s="79" t="n"/>
      <c r="NC18" s="79" t="n"/>
      <c r="ND18" s="79" t="n"/>
      <c r="NE18" s="79" t="n"/>
      <c r="NF18" s="79" t="n"/>
      <c r="NG18" s="79" t="n"/>
      <c r="NH18" s="79" t="n"/>
      <c r="NI18" s="79" t="n"/>
      <c r="NJ18" s="79" t="n"/>
      <c r="NK18" s="79" t="n"/>
      <c r="NL18" s="79" t="n"/>
      <c r="NM18" s="79" t="n"/>
      <c r="NN18" s="79" t="n"/>
      <c r="NO18" s="79" t="n"/>
      <c r="NP18" s="79" t="n"/>
      <c r="NQ18" s="79" t="n"/>
      <c r="NR18" s="79" t="n"/>
      <c r="NS18" s="79" t="n"/>
      <c r="NT18" s="79" t="n"/>
      <c r="NU18" s="79" t="n"/>
      <c r="NX18" s="78" t="n">
        <v>12</v>
      </c>
      <c r="NY18" s="79" t="n"/>
      <c r="NZ18" s="79" t="n"/>
      <c r="OA18" s="79" t="n"/>
      <c r="OB18" s="79" t="n"/>
      <c r="OC18" s="79" t="n"/>
      <c r="OD18" s="79" t="n"/>
      <c r="OE18" s="79" t="n"/>
      <c r="OF18" s="79" t="n"/>
      <c r="OG18" s="79" t="n"/>
      <c r="OH18" s="79" t="n"/>
      <c r="OI18" s="79" t="n"/>
      <c r="OJ18" s="79">
        <f>Input!F55*Input!G58*Input!M66</f>
        <v/>
      </c>
      <c r="OK18" s="79" t="n"/>
      <c r="OL18" s="79" t="n"/>
      <c r="OM18" s="79" t="n"/>
      <c r="ON18" s="79" t="n"/>
      <c r="OO18" s="79" t="n"/>
      <c r="OP18" s="79" t="n"/>
      <c r="OQ18" s="79" t="n"/>
      <c r="OR18" s="79" t="n"/>
      <c r="OS18" s="79" t="n"/>
      <c r="OT18" s="79" t="n"/>
      <c r="OU18" s="79" t="n"/>
      <c r="OV18" s="79" t="n"/>
      <c r="OW18" s="79" t="n"/>
      <c r="OX18" s="79" t="n"/>
      <c r="OY18" s="79" t="n"/>
      <c r="OZ18" s="79" t="n"/>
      <c r="PA18" s="79" t="n"/>
      <c r="PB18" s="79" t="n"/>
      <c r="PC18" s="79" t="n"/>
      <c r="PD18" s="79" t="n"/>
      <c r="PE18" s="79" t="n"/>
      <c r="PF18" s="79" t="n"/>
      <c r="PG18" s="79" t="n"/>
      <c r="PH18" s="79" t="n"/>
      <c r="PI18" s="79" t="n"/>
      <c r="PJ18" s="79" t="n"/>
      <c r="PK18" s="79" t="n"/>
      <c r="PL18" s="79" t="n"/>
      <c r="PO18" s="78" t="n">
        <v>12</v>
      </c>
      <c r="PP18" s="79" t="n"/>
      <c r="PQ18" s="79" t="n"/>
      <c r="PR18" s="79" t="n"/>
      <c r="PS18" s="79" t="n"/>
      <c r="PT18" s="79" t="n"/>
      <c r="PU18" s="79" t="n"/>
      <c r="PV18" s="79" t="n"/>
      <c r="PW18" s="79" t="n"/>
      <c r="PX18" s="79" t="n"/>
      <c r="PY18" s="79" t="n"/>
      <c r="PZ18" s="79" t="n"/>
      <c r="QA18" s="79">
        <f>Input!F55*Input!G58*Input!N66</f>
        <v/>
      </c>
      <c r="QB18" s="79" t="n"/>
      <c r="QC18" s="79" t="n"/>
      <c r="QD18" s="79" t="n"/>
      <c r="QE18" s="79" t="n"/>
      <c r="QF18" s="79" t="n"/>
      <c r="QG18" s="79" t="n"/>
      <c r="QH18" s="79" t="n"/>
      <c r="QI18" s="79" t="n"/>
      <c r="QJ18" s="79" t="n"/>
      <c r="QK18" s="79" t="n"/>
      <c r="QL18" s="79" t="n"/>
      <c r="QM18" s="79" t="n"/>
      <c r="QN18" s="79" t="n"/>
      <c r="QO18" s="79" t="n"/>
      <c r="QP18" s="79" t="n"/>
      <c r="QQ18" s="79" t="n"/>
      <c r="QR18" s="79" t="n"/>
      <c r="QS18" s="79" t="n"/>
      <c r="QT18" s="79" t="n"/>
      <c r="QU18" s="79" t="n"/>
      <c r="QV18" s="79" t="n"/>
      <c r="QW18" s="79" t="n"/>
      <c r="QX18" s="79" t="n"/>
      <c r="QY18" s="79" t="n"/>
      <c r="QZ18" s="79" t="n"/>
      <c r="RA18" s="79" t="n"/>
      <c r="RB18" s="79" t="n"/>
      <c r="RC18" s="79" t="n"/>
      <c r="RF18" s="78" t="n">
        <v>12</v>
      </c>
      <c r="RG18" s="79" t="n"/>
      <c r="RH18" s="79" t="n"/>
      <c r="RI18" s="79" t="n"/>
      <c r="RJ18" s="79" t="n"/>
      <c r="RK18" s="79" t="n"/>
      <c r="RL18" s="79" t="n"/>
      <c r="RM18" s="79" t="n"/>
      <c r="RN18" s="79" t="n"/>
      <c r="RO18" s="79" t="n"/>
      <c r="RP18" s="79" t="n"/>
      <c r="RQ18" s="79" t="n"/>
      <c r="RR18" s="79">
        <f>Input!F55*Input!G58*Input!O66</f>
        <v/>
      </c>
      <c r="RS18" s="79" t="n"/>
      <c r="RT18" s="79" t="n"/>
      <c r="RU18" s="79" t="n"/>
      <c r="RV18" s="79" t="n"/>
      <c r="RW18" s="79" t="n"/>
      <c r="RX18" s="79" t="n"/>
      <c r="RY18" s="79" t="n"/>
      <c r="RZ18" s="79" t="n"/>
      <c r="SA18" s="79" t="n"/>
      <c r="SB18" s="79" t="n"/>
      <c r="SC18" s="79" t="n"/>
      <c r="SD18" s="79" t="n"/>
      <c r="SE18" s="79" t="n"/>
      <c r="SF18" s="79" t="n"/>
      <c r="SG18" s="79" t="n"/>
      <c r="SH18" s="79" t="n"/>
      <c r="SI18" s="79" t="n"/>
      <c r="SJ18" s="79" t="n"/>
      <c r="SK18" s="79" t="n"/>
      <c r="SL18" s="79" t="n"/>
      <c r="SM18" s="79" t="n"/>
      <c r="SN18" s="79" t="n"/>
      <c r="SO18" s="79" t="n"/>
      <c r="SP18" s="79" t="n"/>
      <c r="SQ18" s="79" t="n"/>
      <c r="SR18" s="79" t="n"/>
      <c r="SS18" s="79" t="n"/>
      <c r="ST18" s="79" t="n"/>
      <c r="SW18" s="78" t="n">
        <v>12</v>
      </c>
      <c r="SX18" s="79" t="n"/>
      <c r="SY18" s="79" t="n"/>
      <c r="SZ18" s="79" t="n"/>
      <c r="TA18" s="79" t="n"/>
      <c r="TB18" s="79" t="n"/>
      <c r="TC18" s="79" t="n"/>
      <c r="TD18" s="79" t="n"/>
      <c r="TE18" s="79" t="n"/>
      <c r="TF18" s="79" t="n"/>
      <c r="TG18" s="79" t="n"/>
      <c r="TH18" s="79" t="n"/>
      <c r="TI18" s="79">
        <f>Input!F55*Input!G58*Input!P66</f>
        <v/>
      </c>
      <c r="TJ18" s="79" t="n"/>
      <c r="TK18" s="79" t="n"/>
      <c r="TL18" s="79" t="n"/>
      <c r="TM18" s="79" t="n"/>
      <c r="TN18" s="79" t="n"/>
      <c r="TO18" s="79" t="n"/>
      <c r="TP18" s="79" t="n"/>
      <c r="TQ18" s="79" t="n"/>
      <c r="TR18" s="79" t="n"/>
      <c r="TS18" s="79" t="n"/>
      <c r="TT18" s="79" t="n"/>
      <c r="TU18" s="79" t="n"/>
      <c r="TV18" s="79" t="n"/>
      <c r="TW18" s="79" t="n"/>
      <c r="TX18" s="79" t="n"/>
      <c r="TY18" s="79" t="n"/>
      <c r="TZ18" s="79" t="n"/>
      <c r="UA18" s="79" t="n"/>
      <c r="UB18" s="79" t="n"/>
      <c r="UC18" s="79" t="n"/>
      <c r="UD18" s="79" t="n"/>
      <c r="UE18" s="79" t="n"/>
      <c r="UF18" s="79" t="n"/>
      <c r="UG18" s="79" t="n"/>
      <c r="UH18" s="79" t="n"/>
      <c r="UI18" s="79" t="n"/>
      <c r="UJ18" s="79" t="n"/>
      <c r="UK18" s="79" t="n"/>
      <c r="UN18" s="78" t="n">
        <v>12</v>
      </c>
      <c r="UO18" s="79" t="n"/>
      <c r="UP18" s="79" t="n"/>
      <c r="UQ18" s="79" t="n"/>
      <c r="UR18" s="79" t="n"/>
      <c r="US18" s="79" t="n"/>
      <c r="UT18" s="79" t="n"/>
      <c r="UU18" s="79" t="n"/>
      <c r="UV18" s="79" t="n"/>
      <c r="UW18" s="79" t="n"/>
      <c r="UX18" s="79" t="n"/>
      <c r="UY18" s="79" t="n"/>
      <c r="UZ18" s="79">
        <f>Input!F55*Input!G58*Input!Q66</f>
        <v/>
      </c>
      <c r="VA18" s="79" t="n"/>
      <c r="VB18" s="79" t="n"/>
      <c r="VC18" s="79" t="n"/>
      <c r="VD18" s="79" t="n"/>
      <c r="VE18" s="79" t="n"/>
      <c r="VF18" s="79" t="n"/>
      <c r="VG18" s="79" t="n"/>
      <c r="VH18" s="79" t="n"/>
      <c r="VI18" s="79" t="n"/>
      <c r="VJ18" s="79" t="n"/>
      <c r="VK18" s="79" t="n"/>
      <c r="VL18" s="79" t="n"/>
      <c r="VM18" s="79" t="n"/>
      <c r="VN18" s="79" t="n"/>
      <c r="VO18" s="79" t="n"/>
      <c r="VP18" s="79" t="n"/>
      <c r="VQ18" s="79" t="n"/>
      <c r="VR18" s="79" t="n"/>
      <c r="VS18" s="79" t="n"/>
      <c r="VT18" s="79" t="n"/>
      <c r="VU18" s="79" t="n"/>
      <c r="VV18" s="79" t="n"/>
      <c r="VW18" s="79" t="n"/>
      <c r="VX18" s="79" t="n"/>
      <c r="VY18" s="79" t="n"/>
      <c r="VZ18" s="79" t="n"/>
      <c r="WA18" s="79" t="n"/>
      <c r="WB18" s="79" t="n"/>
      <c r="WE18" s="78" t="n">
        <v>12</v>
      </c>
      <c r="WF18" s="79" t="n"/>
      <c r="WG18" s="79" t="n"/>
      <c r="WH18" s="79" t="n"/>
      <c r="WI18" s="79" t="n"/>
      <c r="WJ18" s="79" t="n"/>
      <c r="WK18" s="79" t="n"/>
      <c r="WL18" s="79" t="n"/>
      <c r="WM18" s="79" t="n"/>
      <c r="WN18" s="79" t="n"/>
      <c r="WO18" s="79" t="n"/>
      <c r="WP18" s="79" t="n"/>
      <c r="WQ18" s="79">
        <f>Input!F55*Input!G58*Input!R66</f>
        <v/>
      </c>
      <c r="WR18" s="79" t="n"/>
      <c r="WS18" s="79" t="n"/>
      <c r="WT18" s="79" t="n"/>
      <c r="WU18" s="79" t="n"/>
      <c r="WV18" s="79" t="n"/>
      <c r="WW18" s="79" t="n"/>
      <c r="WX18" s="79" t="n"/>
      <c r="WY18" s="79" t="n"/>
      <c r="WZ18" s="79" t="n"/>
      <c r="XA18" s="79" t="n"/>
      <c r="XB18" s="79" t="n"/>
      <c r="XC18" s="79" t="n"/>
      <c r="XD18" s="79" t="n"/>
      <c r="XE18" s="79" t="n"/>
      <c r="XF18" s="79" t="n"/>
      <c r="XG18" s="79" t="n"/>
      <c r="XH18" s="79" t="n"/>
      <c r="XI18" s="79" t="n"/>
      <c r="XJ18" s="79" t="n"/>
      <c r="XK18" s="79" t="n"/>
      <c r="XL18" s="79" t="n"/>
      <c r="XM18" s="79" t="n"/>
      <c r="XN18" s="79" t="n"/>
      <c r="XO18" s="79" t="n"/>
      <c r="XP18" s="79" t="n"/>
      <c r="XQ18" s="79" t="n"/>
      <c r="XR18" s="79" t="n"/>
      <c r="XS18" s="79" t="n"/>
      <c r="XV18" s="78" t="n">
        <v>12</v>
      </c>
      <c r="XW18" s="79" t="n"/>
      <c r="XX18" s="79" t="n"/>
      <c r="XY18" s="79" t="n"/>
      <c r="XZ18" s="79" t="n"/>
      <c r="YA18" s="79" t="n"/>
      <c r="YB18" s="79" t="n"/>
      <c r="YC18" s="79" t="n"/>
      <c r="YD18" s="79" t="n"/>
      <c r="YE18" s="79" t="n"/>
      <c r="YF18" s="79" t="n"/>
      <c r="YG18" s="79" t="n"/>
      <c r="YH18" s="79">
        <f>Input!F55*Input!G58*Input!S66</f>
        <v/>
      </c>
      <c r="YI18" s="79" t="n"/>
      <c r="YJ18" s="79" t="n"/>
      <c r="YK18" s="79" t="n"/>
      <c r="YL18" s="79" t="n"/>
      <c r="YM18" s="79" t="n"/>
      <c r="YN18" s="79" t="n"/>
      <c r="YO18" s="79" t="n"/>
      <c r="YP18" s="79" t="n"/>
      <c r="YQ18" s="79" t="n"/>
      <c r="YR18" s="79" t="n"/>
      <c r="YS18" s="79" t="n"/>
      <c r="YT18" s="79" t="n"/>
      <c r="YU18" s="79" t="n"/>
      <c r="YV18" s="79" t="n"/>
      <c r="YW18" s="79" t="n"/>
      <c r="YX18" s="79" t="n"/>
      <c r="YY18" s="79" t="n"/>
      <c r="YZ18" s="79" t="n"/>
      <c r="ZA18" s="79" t="n"/>
      <c r="ZB18" s="79" t="n"/>
      <c r="ZC18" s="79" t="n"/>
      <c r="ZD18" s="79" t="n"/>
      <c r="ZE18" s="79" t="n"/>
      <c r="ZF18" s="79" t="n"/>
      <c r="ZG18" s="79" t="n"/>
      <c r="ZH18" s="79" t="n"/>
      <c r="ZI18" s="79" t="n"/>
      <c r="ZJ18" s="79" t="n"/>
      <c r="ZM18" s="78" t="n">
        <v>12</v>
      </c>
      <c r="ZN18" s="79" t="n"/>
      <c r="ZO18" s="79" t="n"/>
      <c r="ZP18" s="79" t="n"/>
      <c r="ZQ18" s="79" t="n"/>
      <c r="ZR18" s="79" t="n"/>
      <c r="ZS18" s="79" t="n"/>
      <c r="ZT18" s="79" t="n"/>
      <c r="ZU18" s="79" t="n"/>
      <c r="ZV18" s="79" t="n"/>
      <c r="ZW18" s="79" t="n"/>
      <c r="ZX18" s="79" t="n"/>
      <c r="ZY18" s="79">
        <f>Input!F55*Input!G58*Input!T66</f>
        <v/>
      </c>
      <c r="ZZ18" s="79" t="n"/>
      <c r="AAA18" s="79" t="n"/>
      <c r="AAB18" s="79" t="n"/>
      <c r="AAC18" s="79" t="n"/>
      <c r="AAD18" s="79" t="n"/>
      <c r="AAE18" s="79" t="n"/>
      <c r="AAF18" s="79" t="n"/>
      <c r="AAG18" s="79" t="n"/>
      <c r="AAH18" s="79" t="n"/>
      <c r="AAI18" s="79" t="n"/>
      <c r="AAJ18" s="79" t="n"/>
      <c r="AAK18" s="79" t="n"/>
      <c r="AAL18" s="79" t="n"/>
      <c r="AAM18" s="79" t="n"/>
      <c r="AAN18" s="79" t="n"/>
      <c r="AAO18" s="79" t="n"/>
      <c r="AAP18" s="79" t="n"/>
      <c r="AAQ18" s="79" t="n"/>
      <c r="AAR18" s="79" t="n"/>
      <c r="AAS18" s="79" t="n"/>
      <c r="AAT18" s="79" t="n"/>
      <c r="AAU18" s="79" t="n"/>
      <c r="AAV18" s="79" t="n"/>
      <c r="AAW18" s="79" t="n"/>
      <c r="AAX18" s="79" t="n"/>
      <c r="AAY18" s="79" t="n"/>
      <c r="AAZ18" s="79" t="n"/>
      <c r="ABA18" s="79" t="n"/>
      <c r="ABD18" s="78" t="n">
        <v>12</v>
      </c>
      <c r="ABE18" s="79" t="n"/>
      <c r="ABF18" s="79" t="n"/>
      <c r="ABG18" s="79" t="n"/>
      <c r="ABH18" s="79" t="n"/>
      <c r="ABI18" s="79" t="n"/>
      <c r="ABJ18" s="79" t="n"/>
      <c r="ABK18" s="79" t="n"/>
      <c r="ABL18" s="79" t="n"/>
      <c r="ABM18" s="79" t="n"/>
      <c r="ABN18" s="79" t="n"/>
      <c r="ABO18" s="79" t="n"/>
      <c r="ABP18" s="79">
        <f>Input!F55*Input!G58*Input!U66</f>
        <v/>
      </c>
      <c r="ABQ18" s="79" t="n"/>
      <c r="ABR18" s="79" t="n"/>
      <c r="ABS18" s="79" t="n"/>
      <c r="ABT18" s="79" t="n"/>
      <c r="ABU18" s="79" t="n"/>
      <c r="ABV18" s="79" t="n"/>
      <c r="ABW18" s="79" t="n"/>
      <c r="ABX18" s="79" t="n"/>
      <c r="ABY18" s="79" t="n"/>
      <c r="ABZ18" s="79" t="n"/>
      <c r="ACA18" s="79" t="n"/>
      <c r="ACB18" s="79" t="n"/>
      <c r="ACC18" s="79" t="n"/>
      <c r="ACD18" s="79" t="n"/>
      <c r="ACE18" s="79" t="n"/>
      <c r="ACF18" s="79" t="n"/>
      <c r="ACG18" s="79" t="n"/>
      <c r="ACH18" s="79" t="n"/>
      <c r="ACI18" s="79" t="n"/>
      <c r="ACJ18" s="79" t="n"/>
      <c r="ACK18" s="79" t="n"/>
      <c r="ACL18" s="79" t="n"/>
      <c r="ACM18" s="79" t="n"/>
      <c r="ACN18" s="79" t="n"/>
      <c r="ACO18" s="79" t="n"/>
      <c r="ACP18" s="79" t="n"/>
      <c r="ACQ18" s="79" t="n"/>
      <c r="ACR18" s="79" t="n"/>
      <c r="ACU18" s="78" t="n">
        <v>12</v>
      </c>
      <c r="ACV18" s="79" t="n"/>
      <c r="ACW18" s="79" t="n"/>
      <c r="ACX18" s="79" t="n"/>
      <c r="ACY18" s="79" t="n"/>
      <c r="ACZ18" s="79" t="n"/>
      <c r="ADA18" s="79" t="n"/>
      <c r="ADB18" s="79" t="n"/>
      <c r="ADC18" s="79" t="n"/>
      <c r="ADD18" s="79" t="n"/>
      <c r="ADE18" s="79" t="n"/>
      <c r="ADF18" s="79" t="n"/>
      <c r="ADG18" s="79">
        <f>Input!F55*Input!G58*Input!V66</f>
        <v/>
      </c>
      <c r="ADH18" s="79" t="n"/>
      <c r="ADI18" s="79" t="n"/>
      <c r="ADJ18" s="79" t="n"/>
      <c r="ADK18" s="79" t="n"/>
      <c r="ADL18" s="79" t="n"/>
      <c r="ADM18" s="79" t="n"/>
      <c r="ADN18" s="79" t="n"/>
      <c r="ADO18" s="79" t="n"/>
      <c r="ADP18" s="79" t="n"/>
      <c r="ADQ18" s="79" t="n"/>
      <c r="ADR18" s="79" t="n"/>
      <c r="ADS18" s="79" t="n"/>
      <c r="ADT18" s="79" t="n"/>
      <c r="ADU18" s="79" t="n"/>
      <c r="ADV18" s="79" t="n"/>
      <c r="ADW18" s="79" t="n"/>
      <c r="ADX18" s="79" t="n"/>
      <c r="ADY18" s="79" t="n"/>
      <c r="ADZ18" s="79" t="n"/>
      <c r="AEA18" s="79" t="n"/>
      <c r="AEB18" s="79" t="n"/>
      <c r="AEC18" s="79" t="n"/>
      <c r="AED18" s="79" t="n"/>
      <c r="AEE18" s="79" t="n"/>
      <c r="AEF18" s="79" t="n"/>
      <c r="AEG18" s="79" t="n"/>
      <c r="AEH18" s="79" t="n"/>
      <c r="AEI18" s="79" t="n"/>
      <c r="AEL18" s="78" t="n">
        <v>12</v>
      </c>
      <c r="AEM18" s="79" t="n"/>
      <c r="AEN18" s="79" t="n"/>
      <c r="AEO18" s="79" t="n"/>
      <c r="AEP18" s="79" t="n"/>
      <c r="AEQ18" s="79" t="n"/>
      <c r="AER18" s="79" t="n"/>
      <c r="AES18" s="79" t="n"/>
      <c r="AET18" s="79" t="n"/>
      <c r="AEU18" s="79" t="n"/>
      <c r="AEV18" s="79" t="n"/>
      <c r="AEW18" s="79" t="n"/>
      <c r="AEX18" s="79">
        <f>Input!F55*Input!G58*Input!W66</f>
        <v/>
      </c>
      <c r="AEY18" s="79" t="n"/>
      <c r="AEZ18" s="79" t="n"/>
      <c r="AFA18" s="79" t="n"/>
      <c r="AFB18" s="79" t="n"/>
      <c r="AFC18" s="79" t="n"/>
      <c r="AFD18" s="79" t="n"/>
      <c r="AFE18" s="79" t="n"/>
      <c r="AFF18" s="79" t="n"/>
      <c r="AFG18" s="79" t="n"/>
      <c r="AFH18" s="79" t="n"/>
      <c r="AFI18" s="79" t="n"/>
      <c r="AFJ18" s="79" t="n"/>
      <c r="AFK18" s="79" t="n"/>
      <c r="AFL18" s="79" t="n"/>
      <c r="AFM18" s="79" t="n"/>
      <c r="AFN18" s="79" t="n"/>
      <c r="AFO18" s="79" t="n"/>
      <c r="AFP18" s="79" t="n"/>
      <c r="AFQ18" s="79" t="n"/>
      <c r="AFR18" s="79" t="n"/>
      <c r="AFS18" s="79" t="n"/>
      <c r="AFT18" s="79" t="n"/>
      <c r="AFU18" s="79" t="n"/>
      <c r="AFV18" s="79" t="n"/>
      <c r="AFW18" s="79" t="n"/>
      <c r="AFX18" s="79" t="n"/>
      <c r="AFY18" s="79" t="n"/>
      <c r="AFZ18" s="79" t="n"/>
    </row>
    <row r="19">
      <c r="A19" s="78" t="n">
        <v>13</v>
      </c>
      <c r="B19" s="79" t="n"/>
      <c r="C19" s="79" t="n"/>
      <c r="D19" s="79" t="n"/>
      <c r="E19" s="79" t="n"/>
      <c r="F19" s="79" t="n"/>
      <c r="G19" s="79" t="n"/>
      <c r="H19" s="79" t="n"/>
      <c r="I19" s="79" t="n"/>
      <c r="J19" s="79" t="n"/>
      <c r="K19" s="79" t="n"/>
      <c r="L19" s="79" t="n"/>
      <c r="M19" s="79" t="n"/>
      <c r="N19" s="79">
        <f>Input!G55*Input!D58*Input!D66</f>
        <v/>
      </c>
      <c r="O19" s="79" t="n"/>
      <c r="P19" s="79" t="n"/>
      <c r="Q19" s="79" t="n"/>
      <c r="R19" s="79" t="n"/>
      <c r="S19" s="79" t="n"/>
      <c r="T19" s="79" t="n"/>
      <c r="U19" s="79" t="n"/>
      <c r="V19" s="79" t="n"/>
      <c r="W19" s="79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79" t="n"/>
      <c r="AN19" s="79" t="n"/>
      <c r="AO19" s="79" t="n"/>
      <c r="AR19" s="78" t="n">
        <v>13</v>
      </c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>
        <f>Input!G55*Input!D58*Input!E66</f>
        <v/>
      </c>
      <c r="BF19" s="79" t="n"/>
      <c r="BG19" s="79" t="n"/>
      <c r="BH19" s="79" t="n"/>
      <c r="BI19" s="79" t="n"/>
      <c r="BJ19" s="79" t="n"/>
      <c r="BK19" s="79" t="n"/>
      <c r="BL19" s="79" t="n"/>
      <c r="BM19" s="79" t="n"/>
      <c r="BN19" s="79" t="n"/>
      <c r="BO19" s="79" t="n"/>
      <c r="BP19" s="79" t="n"/>
      <c r="BQ19" s="79" t="n"/>
      <c r="BR19" s="79" t="n"/>
      <c r="BS19" s="79" t="n"/>
      <c r="BT19" s="79" t="n"/>
      <c r="BU19" s="79" t="n"/>
      <c r="BV19" s="79" t="n"/>
      <c r="BW19" s="79" t="n"/>
      <c r="BX19" s="79" t="n"/>
      <c r="BY19" s="79" t="n"/>
      <c r="BZ19" s="79" t="n"/>
      <c r="CA19" s="79" t="n"/>
      <c r="CB19" s="79" t="n"/>
      <c r="CC19" s="79" t="n"/>
      <c r="CD19" s="79" t="n"/>
      <c r="CE19" s="79" t="n"/>
      <c r="CF19" s="79" t="n"/>
      <c r="CI19" s="78" t="n">
        <v>13</v>
      </c>
      <c r="CJ19" s="79" t="n"/>
      <c r="CK19" s="79" t="n"/>
      <c r="CL19" s="79" t="n"/>
      <c r="CM19" s="79" t="n"/>
      <c r="CN19" s="79" t="n"/>
      <c r="CO19" s="79" t="n"/>
      <c r="CP19" s="79" t="n"/>
      <c r="CQ19" s="79" t="n"/>
      <c r="CR19" s="79" t="n"/>
      <c r="CS19" s="79" t="n"/>
      <c r="CT19" s="79" t="n"/>
      <c r="CU19" s="79" t="n"/>
      <c r="CV19" s="79">
        <f>Input!G55*Input!D58*Input!F66</f>
        <v/>
      </c>
      <c r="CW19" s="79" t="n"/>
      <c r="CX19" s="79" t="n"/>
      <c r="CY19" s="79" t="n"/>
      <c r="CZ19" s="79" t="n"/>
      <c r="DA19" s="79" t="n"/>
      <c r="DB19" s="79" t="n"/>
      <c r="DC19" s="79" t="n"/>
      <c r="DD19" s="79" t="n"/>
      <c r="DE19" s="79" t="n"/>
      <c r="DF19" s="79" t="n"/>
      <c r="DG19" s="79" t="n"/>
      <c r="DH19" s="79" t="n"/>
      <c r="DI19" s="79" t="n"/>
      <c r="DJ19" s="79" t="n"/>
      <c r="DK19" s="79" t="n"/>
      <c r="DL19" s="79" t="n"/>
      <c r="DM19" s="79" t="n"/>
      <c r="DN19" s="79" t="n"/>
      <c r="DO19" s="79" t="n"/>
      <c r="DP19" s="79" t="n"/>
      <c r="DQ19" s="79" t="n"/>
      <c r="DR19" s="79" t="n"/>
      <c r="DS19" s="79" t="n"/>
      <c r="DT19" s="79" t="n"/>
      <c r="DU19" s="79" t="n"/>
      <c r="DV19" s="79" t="n"/>
      <c r="DW19" s="79" t="n"/>
      <c r="DZ19" s="78" t="n">
        <v>13</v>
      </c>
      <c r="EA19" s="79" t="n"/>
      <c r="EB19" s="79" t="n"/>
      <c r="EC19" s="79" t="n"/>
      <c r="ED19" s="79" t="n"/>
      <c r="EE19" s="79" t="n"/>
      <c r="EF19" s="79" t="n"/>
      <c r="EG19" s="79" t="n"/>
      <c r="EH19" s="79" t="n"/>
      <c r="EI19" s="79" t="n"/>
      <c r="EJ19" s="79" t="n"/>
      <c r="EK19" s="79" t="n"/>
      <c r="EL19" s="79" t="n"/>
      <c r="EM19" s="79">
        <f>Input!G55*Input!D58*Input!G66</f>
        <v/>
      </c>
      <c r="EN19" s="79" t="n"/>
      <c r="EO19" s="79" t="n"/>
      <c r="EP19" s="79" t="n"/>
      <c r="EQ19" s="79" t="n"/>
      <c r="ER19" s="79" t="n"/>
      <c r="ES19" s="79" t="n"/>
      <c r="ET19" s="79" t="n"/>
      <c r="EU19" s="79" t="n"/>
      <c r="EV19" s="79" t="n"/>
      <c r="EW19" s="79" t="n"/>
      <c r="EX19" s="79" t="n"/>
      <c r="EY19" s="79" t="n"/>
      <c r="EZ19" s="79" t="n"/>
      <c r="FA19" s="79" t="n"/>
      <c r="FB19" s="79" t="n"/>
      <c r="FC19" s="79" t="n"/>
      <c r="FD19" s="79" t="n"/>
      <c r="FE19" s="79" t="n"/>
      <c r="FF19" s="79" t="n"/>
      <c r="FG19" s="79" t="n"/>
      <c r="FH19" s="79" t="n"/>
      <c r="FI19" s="79" t="n"/>
      <c r="FJ19" s="79" t="n"/>
      <c r="FK19" s="79" t="n"/>
      <c r="FL19" s="79" t="n"/>
      <c r="FM19" s="79" t="n"/>
      <c r="FN19" s="79" t="n"/>
      <c r="FQ19" s="78" t="n">
        <v>13</v>
      </c>
      <c r="FR19" s="79" t="n"/>
      <c r="FS19" s="79" t="n"/>
      <c r="FT19" s="79" t="n"/>
      <c r="FU19" s="79" t="n"/>
      <c r="FV19" s="79" t="n"/>
      <c r="FW19" s="79" t="n"/>
      <c r="FX19" s="79" t="n"/>
      <c r="FY19" s="79" t="n"/>
      <c r="FZ19" s="79" t="n"/>
      <c r="GA19" s="79" t="n"/>
      <c r="GB19" s="79" t="n"/>
      <c r="GC19" s="79" t="n"/>
      <c r="GD19" s="79">
        <f>Input!G55*Input!D58*Input!H66</f>
        <v/>
      </c>
      <c r="GE19" s="79" t="n"/>
      <c r="GF19" s="79" t="n"/>
      <c r="GG19" s="79" t="n"/>
      <c r="GH19" s="79" t="n"/>
      <c r="GI19" s="79" t="n"/>
      <c r="GJ19" s="79" t="n"/>
      <c r="GK19" s="79" t="n"/>
      <c r="GL19" s="79" t="n"/>
      <c r="GM19" s="79" t="n"/>
      <c r="GN19" s="79" t="n"/>
      <c r="GO19" s="79" t="n"/>
      <c r="GP19" s="79" t="n"/>
      <c r="GQ19" s="79" t="n"/>
      <c r="GR19" s="79" t="n"/>
      <c r="GS19" s="79" t="n"/>
      <c r="GT19" s="79" t="n"/>
      <c r="GU19" s="79" t="n"/>
      <c r="GV19" s="79" t="n"/>
      <c r="GW19" s="79" t="n"/>
      <c r="GX19" s="79" t="n"/>
      <c r="GY19" s="79" t="n"/>
      <c r="GZ19" s="79" t="n"/>
      <c r="HA19" s="79" t="n"/>
      <c r="HB19" s="79" t="n"/>
      <c r="HC19" s="79" t="n"/>
      <c r="HD19" s="79" t="n"/>
      <c r="HE19" s="79" t="n"/>
      <c r="HH19" s="78" t="n">
        <v>13</v>
      </c>
      <c r="HI19" s="79" t="n"/>
      <c r="HJ19" s="79" t="n"/>
      <c r="HK19" s="79" t="n"/>
      <c r="HL19" s="79" t="n"/>
      <c r="HM19" s="79" t="n"/>
      <c r="HN19" s="79" t="n"/>
      <c r="HO19" s="79" t="n"/>
      <c r="HP19" s="79" t="n"/>
      <c r="HQ19" s="79" t="n"/>
      <c r="HR19" s="79" t="n"/>
      <c r="HS19" s="79" t="n"/>
      <c r="HT19" s="79" t="n"/>
      <c r="HU19" s="79">
        <f>Input!G55*Input!D58*Input!I66</f>
        <v/>
      </c>
      <c r="HV19" s="79" t="n"/>
      <c r="HW19" s="79" t="n"/>
      <c r="HX19" s="79" t="n"/>
      <c r="HY19" s="79" t="n"/>
      <c r="HZ19" s="79" t="n"/>
      <c r="IA19" s="79" t="n"/>
      <c r="IB19" s="79" t="n"/>
      <c r="IC19" s="79" t="n"/>
      <c r="ID19" s="79" t="n"/>
      <c r="IE19" s="79" t="n"/>
      <c r="IF19" s="79" t="n"/>
      <c r="IG19" s="79" t="n"/>
      <c r="IH19" s="79" t="n"/>
      <c r="II19" s="79" t="n"/>
      <c r="IJ19" s="79" t="n"/>
      <c r="IK19" s="79" t="n"/>
      <c r="IL19" s="79" t="n"/>
      <c r="IM19" s="79" t="n"/>
      <c r="IN19" s="79" t="n"/>
      <c r="IO19" s="79" t="n"/>
      <c r="IP19" s="79" t="n"/>
      <c r="IQ19" s="79" t="n"/>
      <c r="IR19" s="79" t="n"/>
      <c r="IS19" s="79" t="n"/>
      <c r="IT19" s="79" t="n"/>
      <c r="IU19" s="79" t="n"/>
      <c r="IV19" s="79" t="n"/>
      <c r="IY19" s="78" t="n">
        <v>13</v>
      </c>
      <c r="IZ19" s="79" t="n"/>
      <c r="JA19" s="79" t="n"/>
      <c r="JB19" s="79" t="n"/>
      <c r="JC19" s="79" t="n"/>
      <c r="JD19" s="79" t="n"/>
      <c r="JE19" s="79" t="n"/>
      <c r="JF19" s="79" t="n"/>
      <c r="JG19" s="79" t="n"/>
      <c r="JH19" s="79" t="n"/>
      <c r="JI19" s="79" t="n"/>
      <c r="JJ19" s="79" t="n"/>
      <c r="JK19" s="79" t="n"/>
      <c r="JL19" s="79">
        <f>Input!G55*Input!D58*Input!J66</f>
        <v/>
      </c>
      <c r="JM19" s="79" t="n"/>
      <c r="JN19" s="79" t="n"/>
      <c r="JO19" s="79" t="n"/>
      <c r="JP19" s="79" t="n"/>
      <c r="JQ19" s="79" t="n"/>
      <c r="JR19" s="79" t="n"/>
      <c r="JS19" s="79" t="n"/>
      <c r="JT19" s="79" t="n"/>
      <c r="JU19" s="79" t="n"/>
      <c r="JV19" s="79" t="n"/>
      <c r="JW19" s="79" t="n"/>
      <c r="JX19" s="79" t="n"/>
      <c r="JY19" s="79" t="n"/>
      <c r="JZ19" s="79" t="n"/>
      <c r="KA19" s="79" t="n"/>
      <c r="KB19" s="79" t="n"/>
      <c r="KC19" s="79" t="n"/>
      <c r="KD19" s="79" t="n"/>
      <c r="KE19" s="79" t="n"/>
      <c r="KF19" s="79" t="n"/>
      <c r="KG19" s="79" t="n"/>
      <c r="KH19" s="79" t="n"/>
      <c r="KI19" s="79" t="n"/>
      <c r="KJ19" s="79" t="n"/>
      <c r="KK19" s="79" t="n"/>
      <c r="KL19" s="79" t="n"/>
      <c r="KM19" s="79" t="n"/>
      <c r="KP19" s="78" t="n">
        <v>13</v>
      </c>
      <c r="KQ19" s="79" t="n"/>
      <c r="KR19" s="79" t="n"/>
      <c r="KS19" s="79" t="n"/>
      <c r="KT19" s="79" t="n"/>
      <c r="KU19" s="79" t="n"/>
      <c r="KV19" s="79" t="n"/>
      <c r="KW19" s="79" t="n"/>
      <c r="KX19" s="79" t="n"/>
      <c r="KY19" s="79" t="n"/>
      <c r="KZ19" s="79" t="n"/>
      <c r="LA19" s="79" t="n"/>
      <c r="LB19" s="79" t="n"/>
      <c r="LC19" s="79">
        <f>Input!G55*Input!D58*Input!K66</f>
        <v/>
      </c>
      <c r="LD19" s="79" t="n"/>
      <c r="LE19" s="79" t="n"/>
      <c r="LF19" s="79" t="n"/>
      <c r="LG19" s="79" t="n"/>
      <c r="LH19" s="79" t="n"/>
      <c r="LI19" s="79" t="n"/>
      <c r="LJ19" s="79" t="n"/>
      <c r="LK19" s="79" t="n"/>
      <c r="LL19" s="79" t="n"/>
      <c r="LM19" s="79" t="n"/>
      <c r="LN19" s="79" t="n"/>
      <c r="LO19" s="79" t="n"/>
      <c r="LP19" s="79" t="n"/>
      <c r="LQ19" s="79" t="n"/>
      <c r="LR19" s="79" t="n"/>
      <c r="LS19" s="79" t="n"/>
      <c r="LT19" s="79" t="n"/>
      <c r="LU19" s="79" t="n"/>
      <c r="LV19" s="79" t="n"/>
      <c r="LW19" s="79" t="n"/>
      <c r="LX19" s="79" t="n"/>
      <c r="LY19" s="79" t="n"/>
      <c r="LZ19" s="79" t="n"/>
      <c r="MA19" s="79" t="n"/>
      <c r="MB19" s="79" t="n"/>
      <c r="MC19" s="79" t="n"/>
      <c r="MD19" s="79" t="n"/>
      <c r="MG19" s="78" t="n">
        <v>13</v>
      </c>
      <c r="MH19" s="79" t="n"/>
      <c r="MI19" s="79" t="n"/>
      <c r="MJ19" s="79" t="n"/>
      <c r="MK19" s="79" t="n"/>
      <c r="ML19" s="79" t="n"/>
      <c r="MM19" s="79" t="n"/>
      <c r="MN19" s="79" t="n"/>
      <c r="MO19" s="79" t="n"/>
      <c r="MP19" s="79" t="n"/>
      <c r="MQ19" s="79" t="n"/>
      <c r="MR19" s="79" t="n"/>
      <c r="MS19" s="79" t="n"/>
      <c r="MT19" s="79">
        <f>Input!G55*Input!D58*Input!L66</f>
        <v/>
      </c>
      <c r="MU19" s="79" t="n"/>
      <c r="MV19" s="79" t="n"/>
      <c r="MW19" s="79" t="n"/>
      <c r="MX19" s="79" t="n"/>
      <c r="MY19" s="79" t="n"/>
      <c r="MZ19" s="79" t="n"/>
      <c r="NA19" s="79" t="n"/>
      <c r="NB19" s="79" t="n"/>
      <c r="NC19" s="79" t="n"/>
      <c r="ND19" s="79" t="n"/>
      <c r="NE19" s="79" t="n"/>
      <c r="NF19" s="79" t="n"/>
      <c r="NG19" s="79" t="n"/>
      <c r="NH19" s="79" t="n"/>
      <c r="NI19" s="79" t="n"/>
      <c r="NJ19" s="79" t="n"/>
      <c r="NK19" s="79" t="n"/>
      <c r="NL19" s="79" t="n"/>
      <c r="NM19" s="79" t="n"/>
      <c r="NN19" s="79" t="n"/>
      <c r="NO19" s="79" t="n"/>
      <c r="NP19" s="79" t="n"/>
      <c r="NQ19" s="79" t="n"/>
      <c r="NR19" s="79" t="n"/>
      <c r="NS19" s="79" t="n"/>
      <c r="NT19" s="79" t="n"/>
      <c r="NU19" s="79" t="n"/>
      <c r="NX19" s="78" t="n">
        <v>13</v>
      </c>
      <c r="NY19" s="79" t="n"/>
      <c r="NZ19" s="79" t="n"/>
      <c r="OA19" s="79" t="n"/>
      <c r="OB19" s="79" t="n"/>
      <c r="OC19" s="79" t="n"/>
      <c r="OD19" s="79" t="n"/>
      <c r="OE19" s="79" t="n"/>
      <c r="OF19" s="79" t="n"/>
      <c r="OG19" s="79" t="n"/>
      <c r="OH19" s="79" t="n"/>
      <c r="OI19" s="79" t="n"/>
      <c r="OJ19" s="79" t="n"/>
      <c r="OK19" s="79">
        <f>Input!G55*Input!D58*Input!M66</f>
        <v/>
      </c>
      <c r="OL19" s="79" t="n"/>
      <c r="OM19" s="79" t="n"/>
      <c r="ON19" s="79" t="n"/>
      <c r="OO19" s="79" t="n"/>
      <c r="OP19" s="79" t="n"/>
      <c r="OQ19" s="79" t="n"/>
      <c r="OR19" s="79" t="n"/>
      <c r="OS19" s="79" t="n"/>
      <c r="OT19" s="79" t="n"/>
      <c r="OU19" s="79" t="n"/>
      <c r="OV19" s="79" t="n"/>
      <c r="OW19" s="79" t="n"/>
      <c r="OX19" s="79" t="n"/>
      <c r="OY19" s="79" t="n"/>
      <c r="OZ19" s="79" t="n"/>
      <c r="PA19" s="79" t="n"/>
      <c r="PB19" s="79" t="n"/>
      <c r="PC19" s="79" t="n"/>
      <c r="PD19" s="79" t="n"/>
      <c r="PE19" s="79" t="n"/>
      <c r="PF19" s="79" t="n"/>
      <c r="PG19" s="79" t="n"/>
      <c r="PH19" s="79" t="n"/>
      <c r="PI19" s="79" t="n"/>
      <c r="PJ19" s="79" t="n"/>
      <c r="PK19" s="79" t="n"/>
      <c r="PL19" s="79" t="n"/>
      <c r="PO19" s="78" t="n">
        <v>13</v>
      </c>
      <c r="PP19" s="79" t="n"/>
      <c r="PQ19" s="79" t="n"/>
      <c r="PR19" s="79" t="n"/>
      <c r="PS19" s="79" t="n"/>
      <c r="PT19" s="79" t="n"/>
      <c r="PU19" s="79" t="n"/>
      <c r="PV19" s="79" t="n"/>
      <c r="PW19" s="79" t="n"/>
      <c r="PX19" s="79" t="n"/>
      <c r="PY19" s="79" t="n"/>
      <c r="PZ19" s="79" t="n"/>
      <c r="QA19" s="79" t="n"/>
      <c r="QB19" s="79">
        <f>Input!G55*Input!D58*Input!N66</f>
        <v/>
      </c>
      <c r="QC19" s="79" t="n"/>
      <c r="QD19" s="79" t="n"/>
      <c r="QE19" s="79" t="n"/>
      <c r="QF19" s="79" t="n"/>
      <c r="QG19" s="79" t="n"/>
      <c r="QH19" s="79" t="n"/>
      <c r="QI19" s="79" t="n"/>
      <c r="QJ19" s="79" t="n"/>
      <c r="QK19" s="79" t="n"/>
      <c r="QL19" s="79" t="n"/>
      <c r="QM19" s="79" t="n"/>
      <c r="QN19" s="79" t="n"/>
      <c r="QO19" s="79" t="n"/>
      <c r="QP19" s="79" t="n"/>
      <c r="QQ19" s="79" t="n"/>
      <c r="QR19" s="79" t="n"/>
      <c r="QS19" s="79" t="n"/>
      <c r="QT19" s="79" t="n"/>
      <c r="QU19" s="79" t="n"/>
      <c r="QV19" s="79" t="n"/>
      <c r="QW19" s="79" t="n"/>
      <c r="QX19" s="79" t="n"/>
      <c r="QY19" s="79" t="n"/>
      <c r="QZ19" s="79" t="n"/>
      <c r="RA19" s="79" t="n"/>
      <c r="RB19" s="79" t="n"/>
      <c r="RC19" s="79" t="n"/>
      <c r="RF19" s="78" t="n">
        <v>13</v>
      </c>
      <c r="RG19" s="79" t="n"/>
      <c r="RH19" s="79" t="n"/>
      <c r="RI19" s="79" t="n"/>
      <c r="RJ19" s="79" t="n"/>
      <c r="RK19" s="79" t="n"/>
      <c r="RL19" s="79" t="n"/>
      <c r="RM19" s="79" t="n"/>
      <c r="RN19" s="79" t="n"/>
      <c r="RO19" s="79" t="n"/>
      <c r="RP19" s="79" t="n"/>
      <c r="RQ19" s="79" t="n"/>
      <c r="RR19" s="79" t="n"/>
      <c r="RS19" s="79">
        <f>Input!G55*Input!D58*Input!O66</f>
        <v/>
      </c>
      <c r="RT19" s="79" t="n"/>
      <c r="RU19" s="79" t="n"/>
      <c r="RV19" s="79" t="n"/>
      <c r="RW19" s="79" t="n"/>
      <c r="RX19" s="79" t="n"/>
      <c r="RY19" s="79" t="n"/>
      <c r="RZ19" s="79" t="n"/>
      <c r="SA19" s="79" t="n"/>
      <c r="SB19" s="79" t="n"/>
      <c r="SC19" s="79" t="n"/>
      <c r="SD19" s="79" t="n"/>
      <c r="SE19" s="79" t="n"/>
      <c r="SF19" s="79" t="n"/>
      <c r="SG19" s="79" t="n"/>
      <c r="SH19" s="79" t="n"/>
      <c r="SI19" s="79" t="n"/>
      <c r="SJ19" s="79" t="n"/>
      <c r="SK19" s="79" t="n"/>
      <c r="SL19" s="79" t="n"/>
      <c r="SM19" s="79" t="n"/>
      <c r="SN19" s="79" t="n"/>
      <c r="SO19" s="79" t="n"/>
      <c r="SP19" s="79" t="n"/>
      <c r="SQ19" s="79" t="n"/>
      <c r="SR19" s="79" t="n"/>
      <c r="SS19" s="79" t="n"/>
      <c r="ST19" s="79" t="n"/>
      <c r="SW19" s="78" t="n">
        <v>13</v>
      </c>
      <c r="SX19" s="79" t="n"/>
      <c r="SY19" s="79" t="n"/>
      <c r="SZ19" s="79" t="n"/>
      <c r="TA19" s="79" t="n"/>
      <c r="TB19" s="79" t="n"/>
      <c r="TC19" s="79" t="n"/>
      <c r="TD19" s="79" t="n"/>
      <c r="TE19" s="79" t="n"/>
      <c r="TF19" s="79" t="n"/>
      <c r="TG19" s="79" t="n"/>
      <c r="TH19" s="79" t="n"/>
      <c r="TI19" s="79" t="n"/>
      <c r="TJ19" s="79">
        <f>Input!G55*Input!D58*Input!P66</f>
        <v/>
      </c>
      <c r="TK19" s="79" t="n"/>
      <c r="TL19" s="79" t="n"/>
      <c r="TM19" s="79" t="n"/>
      <c r="TN19" s="79" t="n"/>
      <c r="TO19" s="79" t="n"/>
      <c r="TP19" s="79" t="n"/>
      <c r="TQ19" s="79" t="n"/>
      <c r="TR19" s="79" t="n"/>
      <c r="TS19" s="79" t="n"/>
      <c r="TT19" s="79" t="n"/>
      <c r="TU19" s="79" t="n"/>
      <c r="TV19" s="79" t="n"/>
      <c r="TW19" s="79" t="n"/>
      <c r="TX19" s="79" t="n"/>
      <c r="TY19" s="79" t="n"/>
      <c r="TZ19" s="79" t="n"/>
      <c r="UA19" s="79" t="n"/>
      <c r="UB19" s="79" t="n"/>
      <c r="UC19" s="79" t="n"/>
      <c r="UD19" s="79" t="n"/>
      <c r="UE19" s="79" t="n"/>
      <c r="UF19" s="79" t="n"/>
      <c r="UG19" s="79" t="n"/>
      <c r="UH19" s="79" t="n"/>
      <c r="UI19" s="79" t="n"/>
      <c r="UJ19" s="79" t="n"/>
      <c r="UK19" s="79" t="n"/>
      <c r="UN19" s="78" t="n">
        <v>13</v>
      </c>
      <c r="UO19" s="79" t="n"/>
      <c r="UP19" s="79" t="n"/>
      <c r="UQ19" s="79" t="n"/>
      <c r="UR19" s="79" t="n"/>
      <c r="US19" s="79" t="n"/>
      <c r="UT19" s="79" t="n"/>
      <c r="UU19" s="79" t="n"/>
      <c r="UV19" s="79" t="n"/>
      <c r="UW19" s="79" t="n"/>
      <c r="UX19" s="79" t="n"/>
      <c r="UY19" s="79" t="n"/>
      <c r="UZ19" s="79" t="n"/>
      <c r="VA19" s="79">
        <f>Input!G55*Input!D58*Input!Q66</f>
        <v/>
      </c>
      <c r="VB19" s="79" t="n"/>
      <c r="VC19" s="79" t="n"/>
      <c r="VD19" s="79" t="n"/>
      <c r="VE19" s="79" t="n"/>
      <c r="VF19" s="79" t="n"/>
      <c r="VG19" s="79" t="n"/>
      <c r="VH19" s="79" t="n"/>
      <c r="VI19" s="79" t="n"/>
      <c r="VJ19" s="79" t="n"/>
      <c r="VK19" s="79" t="n"/>
      <c r="VL19" s="79" t="n"/>
      <c r="VM19" s="79" t="n"/>
      <c r="VN19" s="79" t="n"/>
      <c r="VO19" s="79" t="n"/>
      <c r="VP19" s="79" t="n"/>
      <c r="VQ19" s="79" t="n"/>
      <c r="VR19" s="79" t="n"/>
      <c r="VS19" s="79" t="n"/>
      <c r="VT19" s="79" t="n"/>
      <c r="VU19" s="79" t="n"/>
      <c r="VV19" s="79" t="n"/>
      <c r="VW19" s="79" t="n"/>
      <c r="VX19" s="79" t="n"/>
      <c r="VY19" s="79" t="n"/>
      <c r="VZ19" s="79" t="n"/>
      <c r="WA19" s="79" t="n"/>
      <c r="WB19" s="79" t="n"/>
      <c r="WE19" s="78" t="n">
        <v>13</v>
      </c>
      <c r="WF19" s="79" t="n"/>
      <c r="WG19" s="79" t="n"/>
      <c r="WH19" s="79" t="n"/>
      <c r="WI19" s="79" t="n"/>
      <c r="WJ19" s="79" t="n"/>
      <c r="WK19" s="79" t="n"/>
      <c r="WL19" s="79" t="n"/>
      <c r="WM19" s="79" t="n"/>
      <c r="WN19" s="79" t="n"/>
      <c r="WO19" s="79" t="n"/>
      <c r="WP19" s="79" t="n"/>
      <c r="WQ19" s="79" t="n"/>
      <c r="WR19" s="79">
        <f>Input!G55*Input!D58*Input!R66</f>
        <v/>
      </c>
      <c r="WS19" s="79" t="n"/>
      <c r="WT19" s="79" t="n"/>
      <c r="WU19" s="79" t="n"/>
      <c r="WV19" s="79" t="n"/>
      <c r="WW19" s="79" t="n"/>
      <c r="WX19" s="79" t="n"/>
      <c r="WY19" s="79" t="n"/>
      <c r="WZ19" s="79" t="n"/>
      <c r="XA19" s="79" t="n"/>
      <c r="XB19" s="79" t="n"/>
      <c r="XC19" s="79" t="n"/>
      <c r="XD19" s="79" t="n"/>
      <c r="XE19" s="79" t="n"/>
      <c r="XF19" s="79" t="n"/>
      <c r="XG19" s="79" t="n"/>
      <c r="XH19" s="79" t="n"/>
      <c r="XI19" s="79" t="n"/>
      <c r="XJ19" s="79" t="n"/>
      <c r="XK19" s="79" t="n"/>
      <c r="XL19" s="79" t="n"/>
      <c r="XM19" s="79" t="n"/>
      <c r="XN19" s="79" t="n"/>
      <c r="XO19" s="79" t="n"/>
      <c r="XP19" s="79" t="n"/>
      <c r="XQ19" s="79" t="n"/>
      <c r="XR19" s="79" t="n"/>
      <c r="XS19" s="79" t="n"/>
      <c r="XV19" s="78" t="n">
        <v>13</v>
      </c>
      <c r="XW19" s="79" t="n"/>
      <c r="XX19" s="79" t="n"/>
      <c r="XY19" s="79" t="n"/>
      <c r="XZ19" s="79" t="n"/>
      <c r="YA19" s="79" t="n"/>
      <c r="YB19" s="79" t="n"/>
      <c r="YC19" s="79" t="n"/>
      <c r="YD19" s="79" t="n"/>
      <c r="YE19" s="79" t="n"/>
      <c r="YF19" s="79" t="n"/>
      <c r="YG19" s="79" t="n"/>
      <c r="YH19" s="79" t="n"/>
      <c r="YI19" s="79">
        <f>Input!G55*Input!D58*Input!S66</f>
        <v/>
      </c>
      <c r="YJ19" s="79" t="n"/>
      <c r="YK19" s="79" t="n"/>
      <c r="YL19" s="79" t="n"/>
      <c r="YM19" s="79" t="n"/>
      <c r="YN19" s="79" t="n"/>
      <c r="YO19" s="79" t="n"/>
      <c r="YP19" s="79" t="n"/>
      <c r="YQ19" s="79" t="n"/>
      <c r="YR19" s="79" t="n"/>
      <c r="YS19" s="79" t="n"/>
      <c r="YT19" s="79" t="n"/>
      <c r="YU19" s="79" t="n"/>
      <c r="YV19" s="79" t="n"/>
      <c r="YW19" s="79" t="n"/>
      <c r="YX19" s="79" t="n"/>
      <c r="YY19" s="79" t="n"/>
      <c r="YZ19" s="79" t="n"/>
      <c r="ZA19" s="79" t="n"/>
      <c r="ZB19" s="79" t="n"/>
      <c r="ZC19" s="79" t="n"/>
      <c r="ZD19" s="79" t="n"/>
      <c r="ZE19" s="79" t="n"/>
      <c r="ZF19" s="79" t="n"/>
      <c r="ZG19" s="79" t="n"/>
      <c r="ZH19" s="79" t="n"/>
      <c r="ZI19" s="79" t="n"/>
      <c r="ZJ19" s="79" t="n"/>
      <c r="ZM19" s="78" t="n">
        <v>13</v>
      </c>
      <c r="ZN19" s="79" t="n"/>
      <c r="ZO19" s="79" t="n"/>
      <c r="ZP19" s="79" t="n"/>
      <c r="ZQ19" s="79" t="n"/>
      <c r="ZR19" s="79" t="n"/>
      <c r="ZS19" s="79" t="n"/>
      <c r="ZT19" s="79" t="n"/>
      <c r="ZU19" s="79" t="n"/>
      <c r="ZV19" s="79" t="n"/>
      <c r="ZW19" s="79" t="n"/>
      <c r="ZX19" s="79" t="n"/>
      <c r="ZY19" s="79" t="n"/>
      <c r="ZZ19" s="79">
        <f>Input!G55*Input!D58*Input!T66</f>
        <v/>
      </c>
      <c r="AAA19" s="79" t="n"/>
      <c r="AAB19" s="79" t="n"/>
      <c r="AAC19" s="79" t="n"/>
      <c r="AAD19" s="79" t="n"/>
      <c r="AAE19" s="79" t="n"/>
      <c r="AAF19" s="79" t="n"/>
      <c r="AAG19" s="79" t="n"/>
      <c r="AAH19" s="79" t="n"/>
      <c r="AAI19" s="79" t="n"/>
      <c r="AAJ19" s="79" t="n"/>
      <c r="AAK19" s="79" t="n"/>
      <c r="AAL19" s="79" t="n"/>
      <c r="AAM19" s="79" t="n"/>
      <c r="AAN19" s="79" t="n"/>
      <c r="AAO19" s="79" t="n"/>
      <c r="AAP19" s="79" t="n"/>
      <c r="AAQ19" s="79" t="n"/>
      <c r="AAR19" s="79" t="n"/>
      <c r="AAS19" s="79" t="n"/>
      <c r="AAT19" s="79" t="n"/>
      <c r="AAU19" s="79" t="n"/>
      <c r="AAV19" s="79" t="n"/>
      <c r="AAW19" s="79" t="n"/>
      <c r="AAX19" s="79" t="n"/>
      <c r="AAY19" s="79" t="n"/>
      <c r="AAZ19" s="79" t="n"/>
      <c r="ABA19" s="79" t="n"/>
      <c r="ABD19" s="78" t="n">
        <v>13</v>
      </c>
      <c r="ABE19" s="79" t="n"/>
      <c r="ABF19" s="79" t="n"/>
      <c r="ABG19" s="79" t="n"/>
      <c r="ABH19" s="79" t="n"/>
      <c r="ABI19" s="79" t="n"/>
      <c r="ABJ19" s="79" t="n"/>
      <c r="ABK19" s="79" t="n"/>
      <c r="ABL19" s="79" t="n"/>
      <c r="ABM19" s="79" t="n"/>
      <c r="ABN19" s="79" t="n"/>
      <c r="ABO19" s="79" t="n"/>
      <c r="ABP19" s="79" t="n"/>
      <c r="ABQ19" s="79">
        <f>Input!G55*Input!D58*Input!U66</f>
        <v/>
      </c>
      <c r="ABR19" s="79" t="n"/>
      <c r="ABS19" s="79" t="n"/>
      <c r="ABT19" s="79" t="n"/>
      <c r="ABU19" s="79" t="n"/>
      <c r="ABV19" s="79" t="n"/>
      <c r="ABW19" s="79" t="n"/>
      <c r="ABX19" s="79" t="n"/>
      <c r="ABY19" s="79" t="n"/>
      <c r="ABZ19" s="79" t="n"/>
      <c r="ACA19" s="79" t="n"/>
      <c r="ACB19" s="79" t="n"/>
      <c r="ACC19" s="79" t="n"/>
      <c r="ACD19" s="79" t="n"/>
      <c r="ACE19" s="79" t="n"/>
      <c r="ACF19" s="79" t="n"/>
      <c r="ACG19" s="79" t="n"/>
      <c r="ACH19" s="79" t="n"/>
      <c r="ACI19" s="79" t="n"/>
      <c r="ACJ19" s="79" t="n"/>
      <c r="ACK19" s="79" t="n"/>
      <c r="ACL19" s="79" t="n"/>
      <c r="ACM19" s="79" t="n"/>
      <c r="ACN19" s="79" t="n"/>
      <c r="ACO19" s="79" t="n"/>
      <c r="ACP19" s="79" t="n"/>
      <c r="ACQ19" s="79" t="n"/>
      <c r="ACR19" s="79" t="n"/>
      <c r="ACU19" s="78" t="n">
        <v>13</v>
      </c>
      <c r="ACV19" s="79" t="n"/>
      <c r="ACW19" s="79" t="n"/>
      <c r="ACX19" s="79" t="n"/>
      <c r="ACY19" s="79" t="n"/>
      <c r="ACZ19" s="79" t="n"/>
      <c r="ADA19" s="79" t="n"/>
      <c r="ADB19" s="79" t="n"/>
      <c r="ADC19" s="79" t="n"/>
      <c r="ADD19" s="79" t="n"/>
      <c r="ADE19" s="79" t="n"/>
      <c r="ADF19" s="79" t="n"/>
      <c r="ADG19" s="79" t="n"/>
      <c r="ADH19" s="79">
        <f>Input!G55*Input!D58*Input!V66</f>
        <v/>
      </c>
      <c r="ADI19" s="79" t="n"/>
      <c r="ADJ19" s="79" t="n"/>
      <c r="ADK19" s="79" t="n"/>
      <c r="ADL19" s="79" t="n"/>
      <c r="ADM19" s="79" t="n"/>
      <c r="ADN19" s="79" t="n"/>
      <c r="ADO19" s="79" t="n"/>
      <c r="ADP19" s="79" t="n"/>
      <c r="ADQ19" s="79" t="n"/>
      <c r="ADR19" s="79" t="n"/>
      <c r="ADS19" s="79" t="n"/>
      <c r="ADT19" s="79" t="n"/>
      <c r="ADU19" s="79" t="n"/>
      <c r="ADV19" s="79" t="n"/>
      <c r="ADW19" s="79" t="n"/>
      <c r="ADX19" s="79" t="n"/>
      <c r="ADY19" s="79" t="n"/>
      <c r="ADZ19" s="79" t="n"/>
      <c r="AEA19" s="79" t="n"/>
      <c r="AEB19" s="79" t="n"/>
      <c r="AEC19" s="79" t="n"/>
      <c r="AED19" s="79" t="n"/>
      <c r="AEE19" s="79" t="n"/>
      <c r="AEF19" s="79" t="n"/>
      <c r="AEG19" s="79" t="n"/>
      <c r="AEH19" s="79" t="n"/>
      <c r="AEI19" s="79" t="n"/>
      <c r="AEL19" s="78" t="n">
        <v>13</v>
      </c>
      <c r="AEM19" s="79" t="n"/>
      <c r="AEN19" s="79" t="n"/>
      <c r="AEO19" s="79" t="n"/>
      <c r="AEP19" s="79" t="n"/>
      <c r="AEQ19" s="79" t="n"/>
      <c r="AER19" s="79" t="n"/>
      <c r="AES19" s="79" t="n"/>
      <c r="AET19" s="79" t="n"/>
      <c r="AEU19" s="79" t="n"/>
      <c r="AEV19" s="79" t="n"/>
      <c r="AEW19" s="79" t="n"/>
      <c r="AEX19" s="79" t="n"/>
      <c r="AEY19" s="79">
        <f>Input!G55*Input!D58*Input!W66</f>
        <v/>
      </c>
      <c r="AEZ19" s="79" t="n"/>
      <c r="AFA19" s="79" t="n"/>
      <c r="AFB19" s="79" t="n"/>
      <c r="AFC19" s="79" t="n"/>
      <c r="AFD19" s="79" t="n"/>
      <c r="AFE19" s="79" t="n"/>
      <c r="AFF19" s="79" t="n"/>
      <c r="AFG19" s="79" t="n"/>
      <c r="AFH19" s="79" t="n"/>
      <c r="AFI19" s="79" t="n"/>
      <c r="AFJ19" s="79" t="n"/>
      <c r="AFK19" s="79" t="n"/>
      <c r="AFL19" s="79" t="n"/>
      <c r="AFM19" s="79" t="n"/>
      <c r="AFN19" s="79" t="n"/>
      <c r="AFO19" s="79" t="n"/>
      <c r="AFP19" s="79" t="n"/>
      <c r="AFQ19" s="79" t="n"/>
      <c r="AFR19" s="79" t="n"/>
      <c r="AFS19" s="79" t="n"/>
      <c r="AFT19" s="79" t="n"/>
      <c r="AFU19" s="79" t="n"/>
      <c r="AFV19" s="79" t="n"/>
      <c r="AFW19" s="79" t="n"/>
      <c r="AFX19" s="79" t="n"/>
      <c r="AFY19" s="79" t="n"/>
      <c r="AFZ19" s="79" t="n"/>
    </row>
    <row r="20">
      <c r="A20" s="78" t="n">
        <v>14</v>
      </c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  <c r="L20" s="79" t="n"/>
      <c r="M20" s="79" t="n"/>
      <c r="N20" s="79" t="n"/>
      <c r="O20" s="79">
        <f>Input!G55*Input!E58*Input!D66</f>
        <v/>
      </c>
      <c r="P20" s="79" t="n"/>
      <c r="Q20" s="79" t="n"/>
      <c r="R20" s="79" t="n"/>
      <c r="S20" s="79" t="n"/>
      <c r="T20" s="79" t="n"/>
      <c r="U20" s="79" t="n"/>
      <c r="V20" s="79" t="n"/>
      <c r="W20" s="79" t="n"/>
      <c r="X20" s="79" t="n"/>
      <c r="Y20" s="79" t="n"/>
      <c r="Z20" s="79" t="n"/>
      <c r="AA20" s="79" t="n"/>
      <c r="AB20" s="79" t="n"/>
      <c r="AC20" s="79" t="n"/>
      <c r="AD20" s="79" t="n"/>
      <c r="AE20" s="79" t="n"/>
      <c r="AF20" s="79" t="n"/>
      <c r="AG20" s="79" t="n"/>
      <c r="AH20" s="79" t="n"/>
      <c r="AI20" s="79" t="n"/>
      <c r="AJ20" s="79" t="n"/>
      <c r="AK20" s="79" t="n"/>
      <c r="AL20" s="79" t="n"/>
      <c r="AM20" s="79" t="n"/>
      <c r="AN20" s="79" t="n"/>
      <c r="AO20" s="79" t="n"/>
      <c r="AR20" s="78" t="n">
        <v>14</v>
      </c>
      <c r="AS20" s="79" t="n"/>
      <c r="AT20" s="79" t="n"/>
      <c r="AU20" s="79" t="n"/>
      <c r="AV20" s="79" t="n"/>
      <c r="AW20" s="79" t="n"/>
      <c r="AX20" s="79" t="n"/>
      <c r="AY20" s="79" t="n"/>
      <c r="AZ20" s="79" t="n"/>
      <c r="BA20" s="79" t="n"/>
      <c r="BB20" s="79" t="n"/>
      <c r="BC20" s="79" t="n"/>
      <c r="BD20" s="79" t="n"/>
      <c r="BE20" s="79" t="n"/>
      <c r="BF20" s="79">
        <f>Input!G55*Input!E58*Input!E66</f>
        <v/>
      </c>
      <c r="BG20" s="79" t="n"/>
      <c r="BH20" s="79" t="n"/>
      <c r="BI20" s="79" t="n"/>
      <c r="BJ20" s="79" t="n"/>
      <c r="BK20" s="79" t="n"/>
      <c r="BL20" s="79" t="n"/>
      <c r="BM20" s="79" t="n"/>
      <c r="BN20" s="79" t="n"/>
      <c r="BO20" s="79" t="n"/>
      <c r="BP20" s="79" t="n"/>
      <c r="BQ20" s="79" t="n"/>
      <c r="BR20" s="79" t="n"/>
      <c r="BS20" s="79" t="n"/>
      <c r="BT20" s="79" t="n"/>
      <c r="BU20" s="79" t="n"/>
      <c r="BV20" s="79" t="n"/>
      <c r="BW20" s="79" t="n"/>
      <c r="BX20" s="79" t="n"/>
      <c r="BY20" s="79" t="n"/>
      <c r="BZ20" s="79" t="n"/>
      <c r="CA20" s="79" t="n"/>
      <c r="CB20" s="79" t="n"/>
      <c r="CC20" s="79" t="n"/>
      <c r="CD20" s="79" t="n"/>
      <c r="CE20" s="79" t="n"/>
      <c r="CF20" s="79" t="n"/>
      <c r="CI20" s="78" t="n">
        <v>14</v>
      </c>
      <c r="CJ20" s="79" t="n"/>
      <c r="CK20" s="79" t="n"/>
      <c r="CL20" s="79" t="n"/>
      <c r="CM20" s="79" t="n"/>
      <c r="CN20" s="79" t="n"/>
      <c r="CO20" s="79" t="n"/>
      <c r="CP20" s="79" t="n"/>
      <c r="CQ20" s="79" t="n"/>
      <c r="CR20" s="79" t="n"/>
      <c r="CS20" s="79" t="n"/>
      <c r="CT20" s="79" t="n"/>
      <c r="CU20" s="79" t="n"/>
      <c r="CV20" s="79" t="n"/>
      <c r="CW20" s="79">
        <f>Input!G55*Input!E58*Input!F66</f>
        <v/>
      </c>
      <c r="CX20" s="79" t="n"/>
      <c r="CY20" s="79" t="n"/>
      <c r="CZ20" s="79" t="n"/>
      <c r="DA20" s="79" t="n"/>
      <c r="DB20" s="79" t="n"/>
      <c r="DC20" s="79" t="n"/>
      <c r="DD20" s="79" t="n"/>
      <c r="DE20" s="79" t="n"/>
      <c r="DF20" s="79" t="n"/>
      <c r="DG20" s="79" t="n"/>
      <c r="DH20" s="79" t="n"/>
      <c r="DI20" s="79" t="n"/>
      <c r="DJ20" s="79" t="n"/>
      <c r="DK20" s="79" t="n"/>
      <c r="DL20" s="79" t="n"/>
      <c r="DM20" s="79" t="n"/>
      <c r="DN20" s="79" t="n"/>
      <c r="DO20" s="79" t="n"/>
      <c r="DP20" s="79" t="n"/>
      <c r="DQ20" s="79" t="n"/>
      <c r="DR20" s="79" t="n"/>
      <c r="DS20" s="79" t="n"/>
      <c r="DT20" s="79" t="n"/>
      <c r="DU20" s="79" t="n"/>
      <c r="DV20" s="79" t="n"/>
      <c r="DW20" s="79" t="n"/>
      <c r="DZ20" s="78" t="n">
        <v>14</v>
      </c>
      <c r="EA20" s="79" t="n"/>
      <c r="EB20" s="79" t="n"/>
      <c r="EC20" s="79" t="n"/>
      <c r="ED20" s="79" t="n"/>
      <c r="EE20" s="79" t="n"/>
      <c r="EF20" s="79" t="n"/>
      <c r="EG20" s="79" t="n"/>
      <c r="EH20" s="79" t="n"/>
      <c r="EI20" s="79" t="n"/>
      <c r="EJ20" s="79" t="n"/>
      <c r="EK20" s="79" t="n"/>
      <c r="EL20" s="79" t="n"/>
      <c r="EM20" s="79" t="n"/>
      <c r="EN20" s="79">
        <f>Input!G55*Input!E58*Input!G66</f>
        <v/>
      </c>
      <c r="EO20" s="79" t="n"/>
      <c r="EP20" s="79" t="n"/>
      <c r="EQ20" s="79" t="n"/>
      <c r="ER20" s="79" t="n"/>
      <c r="ES20" s="79" t="n"/>
      <c r="ET20" s="79" t="n"/>
      <c r="EU20" s="79" t="n"/>
      <c r="EV20" s="79" t="n"/>
      <c r="EW20" s="79" t="n"/>
      <c r="EX20" s="79" t="n"/>
      <c r="EY20" s="79" t="n"/>
      <c r="EZ20" s="79" t="n"/>
      <c r="FA20" s="79" t="n"/>
      <c r="FB20" s="79" t="n"/>
      <c r="FC20" s="79" t="n"/>
      <c r="FD20" s="79" t="n"/>
      <c r="FE20" s="79" t="n"/>
      <c r="FF20" s="79" t="n"/>
      <c r="FG20" s="79" t="n"/>
      <c r="FH20" s="79" t="n"/>
      <c r="FI20" s="79" t="n"/>
      <c r="FJ20" s="79" t="n"/>
      <c r="FK20" s="79" t="n"/>
      <c r="FL20" s="79" t="n"/>
      <c r="FM20" s="79" t="n"/>
      <c r="FN20" s="79" t="n"/>
      <c r="FQ20" s="78" t="n">
        <v>14</v>
      </c>
      <c r="FR20" s="79" t="n"/>
      <c r="FS20" s="79" t="n"/>
      <c r="FT20" s="79" t="n"/>
      <c r="FU20" s="79" t="n"/>
      <c r="FV20" s="79" t="n"/>
      <c r="FW20" s="79" t="n"/>
      <c r="FX20" s="79" t="n"/>
      <c r="FY20" s="79" t="n"/>
      <c r="FZ20" s="79" t="n"/>
      <c r="GA20" s="79" t="n"/>
      <c r="GB20" s="79" t="n"/>
      <c r="GC20" s="79" t="n"/>
      <c r="GD20" s="79" t="n"/>
      <c r="GE20" s="79">
        <f>Input!G55*Input!E58*Input!H66</f>
        <v/>
      </c>
      <c r="GF20" s="79" t="n"/>
      <c r="GG20" s="79" t="n"/>
      <c r="GH20" s="79" t="n"/>
      <c r="GI20" s="79" t="n"/>
      <c r="GJ20" s="79" t="n"/>
      <c r="GK20" s="79" t="n"/>
      <c r="GL20" s="79" t="n"/>
      <c r="GM20" s="79" t="n"/>
      <c r="GN20" s="79" t="n"/>
      <c r="GO20" s="79" t="n"/>
      <c r="GP20" s="79" t="n"/>
      <c r="GQ20" s="79" t="n"/>
      <c r="GR20" s="79" t="n"/>
      <c r="GS20" s="79" t="n"/>
      <c r="GT20" s="79" t="n"/>
      <c r="GU20" s="79" t="n"/>
      <c r="GV20" s="79" t="n"/>
      <c r="GW20" s="79" t="n"/>
      <c r="GX20" s="79" t="n"/>
      <c r="GY20" s="79" t="n"/>
      <c r="GZ20" s="79" t="n"/>
      <c r="HA20" s="79" t="n"/>
      <c r="HB20" s="79" t="n"/>
      <c r="HC20" s="79" t="n"/>
      <c r="HD20" s="79" t="n"/>
      <c r="HE20" s="79" t="n"/>
      <c r="HH20" s="78" t="n">
        <v>14</v>
      </c>
      <c r="HI20" s="79" t="n"/>
      <c r="HJ20" s="79" t="n"/>
      <c r="HK20" s="79" t="n"/>
      <c r="HL20" s="79" t="n"/>
      <c r="HM20" s="79" t="n"/>
      <c r="HN20" s="79" t="n"/>
      <c r="HO20" s="79" t="n"/>
      <c r="HP20" s="79" t="n"/>
      <c r="HQ20" s="79" t="n"/>
      <c r="HR20" s="79" t="n"/>
      <c r="HS20" s="79" t="n"/>
      <c r="HT20" s="79" t="n"/>
      <c r="HU20" s="79" t="n"/>
      <c r="HV20" s="79">
        <f>Input!G55*Input!E58*Input!I66</f>
        <v/>
      </c>
      <c r="HW20" s="79" t="n"/>
      <c r="HX20" s="79" t="n"/>
      <c r="HY20" s="79" t="n"/>
      <c r="HZ20" s="79" t="n"/>
      <c r="IA20" s="79" t="n"/>
      <c r="IB20" s="79" t="n"/>
      <c r="IC20" s="79" t="n"/>
      <c r="ID20" s="79" t="n"/>
      <c r="IE20" s="79" t="n"/>
      <c r="IF20" s="79" t="n"/>
      <c r="IG20" s="79" t="n"/>
      <c r="IH20" s="79" t="n"/>
      <c r="II20" s="79" t="n"/>
      <c r="IJ20" s="79" t="n"/>
      <c r="IK20" s="79" t="n"/>
      <c r="IL20" s="79" t="n"/>
      <c r="IM20" s="79" t="n"/>
      <c r="IN20" s="79" t="n"/>
      <c r="IO20" s="79" t="n"/>
      <c r="IP20" s="79" t="n"/>
      <c r="IQ20" s="79" t="n"/>
      <c r="IR20" s="79" t="n"/>
      <c r="IS20" s="79" t="n"/>
      <c r="IT20" s="79" t="n"/>
      <c r="IU20" s="79" t="n"/>
      <c r="IV20" s="79" t="n"/>
      <c r="IY20" s="78" t="n">
        <v>14</v>
      </c>
      <c r="IZ20" s="79" t="n"/>
      <c r="JA20" s="79" t="n"/>
      <c r="JB20" s="79" t="n"/>
      <c r="JC20" s="79" t="n"/>
      <c r="JD20" s="79" t="n"/>
      <c r="JE20" s="79" t="n"/>
      <c r="JF20" s="79" t="n"/>
      <c r="JG20" s="79" t="n"/>
      <c r="JH20" s="79" t="n"/>
      <c r="JI20" s="79" t="n"/>
      <c r="JJ20" s="79" t="n"/>
      <c r="JK20" s="79" t="n"/>
      <c r="JL20" s="79" t="n"/>
      <c r="JM20" s="79">
        <f>Input!G55*Input!E58*Input!J66</f>
        <v/>
      </c>
      <c r="JN20" s="79" t="n"/>
      <c r="JO20" s="79" t="n"/>
      <c r="JP20" s="79" t="n"/>
      <c r="JQ20" s="79" t="n"/>
      <c r="JR20" s="79" t="n"/>
      <c r="JS20" s="79" t="n"/>
      <c r="JT20" s="79" t="n"/>
      <c r="JU20" s="79" t="n"/>
      <c r="JV20" s="79" t="n"/>
      <c r="JW20" s="79" t="n"/>
      <c r="JX20" s="79" t="n"/>
      <c r="JY20" s="79" t="n"/>
      <c r="JZ20" s="79" t="n"/>
      <c r="KA20" s="79" t="n"/>
      <c r="KB20" s="79" t="n"/>
      <c r="KC20" s="79" t="n"/>
      <c r="KD20" s="79" t="n"/>
      <c r="KE20" s="79" t="n"/>
      <c r="KF20" s="79" t="n"/>
      <c r="KG20" s="79" t="n"/>
      <c r="KH20" s="79" t="n"/>
      <c r="KI20" s="79" t="n"/>
      <c r="KJ20" s="79" t="n"/>
      <c r="KK20" s="79" t="n"/>
      <c r="KL20" s="79" t="n"/>
      <c r="KM20" s="79" t="n"/>
      <c r="KP20" s="78" t="n">
        <v>14</v>
      </c>
      <c r="KQ20" s="79" t="n"/>
      <c r="KR20" s="79" t="n"/>
      <c r="KS20" s="79" t="n"/>
      <c r="KT20" s="79" t="n"/>
      <c r="KU20" s="79" t="n"/>
      <c r="KV20" s="79" t="n"/>
      <c r="KW20" s="79" t="n"/>
      <c r="KX20" s="79" t="n"/>
      <c r="KY20" s="79" t="n"/>
      <c r="KZ20" s="79" t="n"/>
      <c r="LA20" s="79" t="n"/>
      <c r="LB20" s="79" t="n"/>
      <c r="LC20" s="79" t="n"/>
      <c r="LD20" s="79">
        <f>Input!G55*Input!E58*Input!K66</f>
        <v/>
      </c>
      <c r="LE20" s="79" t="n"/>
      <c r="LF20" s="79" t="n"/>
      <c r="LG20" s="79" t="n"/>
      <c r="LH20" s="79" t="n"/>
      <c r="LI20" s="79" t="n"/>
      <c r="LJ20" s="79" t="n"/>
      <c r="LK20" s="79" t="n"/>
      <c r="LL20" s="79" t="n"/>
      <c r="LM20" s="79" t="n"/>
      <c r="LN20" s="79" t="n"/>
      <c r="LO20" s="79" t="n"/>
      <c r="LP20" s="79" t="n"/>
      <c r="LQ20" s="79" t="n"/>
      <c r="LR20" s="79" t="n"/>
      <c r="LS20" s="79" t="n"/>
      <c r="LT20" s="79" t="n"/>
      <c r="LU20" s="79" t="n"/>
      <c r="LV20" s="79" t="n"/>
      <c r="LW20" s="79" t="n"/>
      <c r="LX20" s="79" t="n"/>
      <c r="LY20" s="79" t="n"/>
      <c r="LZ20" s="79" t="n"/>
      <c r="MA20" s="79" t="n"/>
      <c r="MB20" s="79" t="n"/>
      <c r="MC20" s="79" t="n"/>
      <c r="MD20" s="79" t="n"/>
      <c r="MG20" s="78" t="n">
        <v>14</v>
      </c>
      <c r="MH20" s="79" t="n"/>
      <c r="MI20" s="79" t="n"/>
      <c r="MJ20" s="79" t="n"/>
      <c r="MK20" s="79" t="n"/>
      <c r="ML20" s="79" t="n"/>
      <c r="MM20" s="79" t="n"/>
      <c r="MN20" s="79" t="n"/>
      <c r="MO20" s="79" t="n"/>
      <c r="MP20" s="79" t="n"/>
      <c r="MQ20" s="79" t="n"/>
      <c r="MR20" s="79" t="n"/>
      <c r="MS20" s="79" t="n"/>
      <c r="MT20" s="79" t="n"/>
      <c r="MU20" s="79">
        <f>Input!G55*Input!E58*Input!L66</f>
        <v/>
      </c>
      <c r="MV20" s="79" t="n"/>
      <c r="MW20" s="79" t="n"/>
      <c r="MX20" s="79" t="n"/>
      <c r="MY20" s="79" t="n"/>
      <c r="MZ20" s="79" t="n"/>
      <c r="NA20" s="79" t="n"/>
      <c r="NB20" s="79" t="n"/>
      <c r="NC20" s="79" t="n"/>
      <c r="ND20" s="79" t="n"/>
      <c r="NE20" s="79" t="n"/>
      <c r="NF20" s="79" t="n"/>
      <c r="NG20" s="79" t="n"/>
      <c r="NH20" s="79" t="n"/>
      <c r="NI20" s="79" t="n"/>
      <c r="NJ20" s="79" t="n"/>
      <c r="NK20" s="79" t="n"/>
      <c r="NL20" s="79" t="n"/>
      <c r="NM20" s="79" t="n"/>
      <c r="NN20" s="79" t="n"/>
      <c r="NO20" s="79" t="n"/>
      <c r="NP20" s="79" t="n"/>
      <c r="NQ20" s="79" t="n"/>
      <c r="NR20" s="79" t="n"/>
      <c r="NS20" s="79" t="n"/>
      <c r="NT20" s="79" t="n"/>
      <c r="NU20" s="79" t="n"/>
      <c r="NX20" s="78" t="n">
        <v>14</v>
      </c>
      <c r="NY20" s="79" t="n"/>
      <c r="NZ20" s="79" t="n"/>
      <c r="OA20" s="79" t="n"/>
      <c r="OB20" s="79" t="n"/>
      <c r="OC20" s="79" t="n"/>
      <c r="OD20" s="79" t="n"/>
      <c r="OE20" s="79" t="n"/>
      <c r="OF20" s="79" t="n"/>
      <c r="OG20" s="79" t="n"/>
      <c r="OH20" s="79" t="n"/>
      <c r="OI20" s="79" t="n"/>
      <c r="OJ20" s="79" t="n"/>
      <c r="OK20" s="79" t="n"/>
      <c r="OL20" s="79">
        <f>Input!G55*Input!E58*Input!M66</f>
        <v/>
      </c>
      <c r="OM20" s="79" t="n"/>
      <c r="ON20" s="79" t="n"/>
      <c r="OO20" s="79" t="n"/>
      <c r="OP20" s="79" t="n"/>
      <c r="OQ20" s="79" t="n"/>
      <c r="OR20" s="79" t="n"/>
      <c r="OS20" s="79" t="n"/>
      <c r="OT20" s="79" t="n"/>
      <c r="OU20" s="79" t="n"/>
      <c r="OV20" s="79" t="n"/>
      <c r="OW20" s="79" t="n"/>
      <c r="OX20" s="79" t="n"/>
      <c r="OY20" s="79" t="n"/>
      <c r="OZ20" s="79" t="n"/>
      <c r="PA20" s="79" t="n"/>
      <c r="PB20" s="79" t="n"/>
      <c r="PC20" s="79" t="n"/>
      <c r="PD20" s="79" t="n"/>
      <c r="PE20" s="79" t="n"/>
      <c r="PF20" s="79" t="n"/>
      <c r="PG20" s="79" t="n"/>
      <c r="PH20" s="79" t="n"/>
      <c r="PI20" s="79" t="n"/>
      <c r="PJ20" s="79" t="n"/>
      <c r="PK20" s="79" t="n"/>
      <c r="PL20" s="79" t="n"/>
      <c r="PO20" s="78" t="n">
        <v>14</v>
      </c>
      <c r="PP20" s="79" t="n"/>
      <c r="PQ20" s="79" t="n"/>
      <c r="PR20" s="79" t="n"/>
      <c r="PS20" s="79" t="n"/>
      <c r="PT20" s="79" t="n"/>
      <c r="PU20" s="79" t="n"/>
      <c r="PV20" s="79" t="n"/>
      <c r="PW20" s="79" t="n"/>
      <c r="PX20" s="79" t="n"/>
      <c r="PY20" s="79" t="n"/>
      <c r="PZ20" s="79" t="n"/>
      <c r="QA20" s="79" t="n"/>
      <c r="QB20" s="79" t="n"/>
      <c r="QC20" s="79">
        <f>Input!G55*Input!E58*Input!N66</f>
        <v/>
      </c>
      <c r="QD20" s="79" t="n"/>
      <c r="QE20" s="79" t="n"/>
      <c r="QF20" s="79" t="n"/>
      <c r="QG20" s="79" t="n"/>
      <c r="QH20" s="79" t="n"/>
      <c r="QI20" s="79" t="n"/>
      <c r="QJ20" s="79" t="n"/>
      <c r="QK20" s="79" t="n"/>
      <c r="QL20" s="79" t="n"/>
      <c r="QM20" s="79" t="n"/>
      <c r="QN20" s="79" t="n"/>
      <c r="QO20" s="79" t="n"/>
      <c r="QP20" s="79" t="n"/>
      <c r="QQ20" s="79" t="n"/>
      <c r="QR20" s="79" t="n"/>
      <c r="QS20" s="79" t="n"/>
      <c r="QT20" s="79" t="n"/>
      <c r="QU20" s="79" t="n"/>
      <c r="QV20" s="79" t="n"/>
      <c r="QW20" s="79" t="n"/>
      <c r="QX20" s="79" t="n"/>
      <c r="QY20" s="79" t="n"/>
      <c r="QZ20" s="79" t="n"/>
      <c r="RA20" s="79" t="n"/>
      <c r="RB20" s="79" t="n"/>
      <c r="RC20" s="79" t="n"/>
      <c r="RF20" s="78" t="n">
        <v>14</v>
      </c>
      <c r="RG20" s="79" t="n"/>
      <c r="RH20" s="79" t="n"/>
      <c r="RI20" s="79" t="n"/>
      <c r="RJ20" s="79" t="n"/>
      <c r="RK20" s="79" t="n"/>
      <c r="RL20" s="79" t="n"/>
      <c r="RM20" s="79" t="n"/>
      <c r="RN20" s="79" t="n"/>
      <c r="RO20" s="79" t="n"/>
      <c r="RP20" s="79" t="n"/>
      <c r="RQ20" s="79" t="n"/>
      <c r="RR20" s="79" t="n"/>
      <c r="RS20" s="79" t="n"/>
      <c r="RT20" s="79">
        <f>Input!G55*Input!E58*Input!O66</f>
        <v/>
      </c>
      <c r="RU20" s="79" t="n"/>
      <c r="RV20" s="79" t="n"/>
      <c r="RW20" s="79" t="n"/>
      <c r="RX20" s="79" t="n"/>
      <c r="RY20" s="79" t="n"/>
      <c r="RZ20" s="79" t="n"/>
      <c r="SA20" s="79" t="n"/>
      <c r="SB20" s="79" t="n"/>
      <c r="SC20" s="79" t="n"/>
      <c r="SD20" s="79" t="n"/>
      <c r="SE20" s="79" t="n"/>
      <c r="SF20" s="79" t="n"/>
      <c r="SG20" s="79" t="n"/>
      <c r="SH20" s="79" t="n"/>
      <c r="SI20" s="79" t="n"/>
      <c r="SJ20" s="79" t="n"/>
      <c r="SK20" s="79" t="n"/>
      <c r="SL20" s="79" t="n"/>
      <c r="SM20" s="79" t="n"/>
      <c r="SN20" s="79" t="n"/>
      <c r="SO20" s="79" t="n"/>
      <c r="SP20" s="79" t="n"/>
      <c r="SQ20" s="79" t="n"/>
      <c r="SR20" s="79" t="n"/>
      <c r="SS20" s="79" t="n"/>
      <c r="ST20" s="79" t="n"/>
      <c r="SW20" s="78" t="n">
        <v>14</v>
      </c>
      <c r="SX20" s="79" t="n"/>
      <c r="SY20" s="79" t="n"/>
      <c r="SZ20" s="79" t="n"/>
      <c r="TA20" s="79" t="n"/>
      <c r="TB20" s="79" t="n"/>
      <c r="TC20" s="79" t="n"/>
      <c r="TD20" s="79" t="n"/>
      <c r="TE20" s="79" t="n"/>
      <c r="TF20" s="79" t="n"/>
      <c r="TG20" s="79" t="n"/>
      <c r="TH20" s="79" t="n"/>
      <c r="TI20" s="79" t="n"/>
      <c r="TJ20" s="79" t="n"/>
      <c r="TK20" s="79">
        <f>Input!G55*Input!E58*Input!P66</f>
        <v/>
      </c>
      <c r="TL20" s="79" t="n"/>
      <c r="TM20" s="79" t="n"/>
      <c r="TN20" s="79" t="n"/>
      <c r="TO20" s="79" t="n"/>
      <c r="TP20" s="79" t="n"/>
      <c r="TQ20" s="79" t="n"/>
      <c r="TR20" s="79" t="n"/>
      <c r="TS20" s="79" t="n"/>
      <c r="TT20" s="79" t="n"/>
      <c r="TU20" s="79" t="n"/>
      <c r="TV20" s="79" t="n"/>
      <c r="TW20" s="79" t="n"/>
      <c r="TX20" s="79" t="n"/>
      <c r="TY20" s="79" t="n"/>
      <c r="TZ20" s="79" t="n"/>
      <c r="UA20" s="79" t="n"/>
      <c r="UB20" s="79" t="n"/>
      <c r="UC20" s="79" t="n"/>
      <c r="UD20" s="79" t="n"/>
      <c r="UE20" s="79" t="n"/>
      <c r="UF20" s="79" t="n"/>
      <c r="UG20" s="79" t="n"/>
      <c r="UH20" s="79" t="n"/>
      <c r="UI20" s="79" t="n"/>
      <c r="UJ20" s="79" t="n"/>
      <c r="UK20" s="79" t="n"/>
      <c r="UN20" s="78" t="n">
        <v>14</v>
      </c>
      <c r="UO20" s="79" t="n"/>
      <c r="UP20" s="79" t="n"/>
      <c r="UQ20" s="79" t="n"/>
      <c r="UR20" s="79" t="n"/>
      <c r="US20" s="79" t="n"/>
      <c r="UT20" s="79" t="n"/>
      <c r="UU20" s="79" t="n"/>
      <c r="UV20" s="79" t="n"/>
      <c r="UW20" s="79" t="n"/>
      <c r="UX20" s="79" t="n"/>
      <c r="UY20" s="79" t="n"/>
      <c r="UZ20" s="79" t="n"/>
      <c r="VA20" s="79" t="n"/>
      <c r="VB20" s="79">
        <f>Input!G55*Input!E58*Input!Q66</f>
        <v/>
      </c>
      <c r="VC20" s="79" t="n"/>
      <c r="VD20" s="79" t="n"/>
      <c r="VE20" s="79" t="n"/>
      <c r="VF20" s="79" t="n"/>
      <c r="VG20" s="79" t="n"/>
      <c r="VH20" s="79" t="n"/>
      <c r="VI20" s="79" t="n"/>
      <c r="VJ20" s="79" t="n"/>
      <c r="VK20" s="79" t="n"/>
      <c r="VL20" s="79" t="n"/>
      <c r="VM20" s="79" t="n"/>
      <c r="VN20" s="79" t="n"/>
      <c r="VO20" s="79" t="n"/>
      <c r="VP20" s="79" t="n"/>
      <c r="VQ20" s="79" t="n"/>
      <c r="VR20" s="79" t="n"/>
      <c r="VS20" s="79" t="n"/>
      <c r="VT20" s="79" t="n"/>
      <c r="VU20" s="79" t="n"/>
      <c r="VV20" s="79" t="n"/>
      <c r="VW20" s="79" t="n"/>
      <c r="VX20" s="79" t="n"/>
      <c r="VY20" s="79" t="n"/>
      <c r="VZ20" s="79" t="n"/>
      <c r="WA20" s="79" t="n"/>
      <c r="WB20" s="79" t="n"/>
      <c r="WE20" s="78" t="n">
        <v>14</v>
      </c>
      <c r="WF20" s="79" t="n"/>
      <c r="WG20" s="79" t="n"/>
      <c r="WH20" s="79" t="n"/>
      <c r="WI20" s="79" t="n"/>
      <c r="WJ20" s="79" t="n"/>
      <c r="WK20" s="79" t="n"/>
      <c r="WL20" s="79" t="n"/>
      <c r="WM20" s="79" t="n"/>
      <c r="WN20" s="79" t="n"/>
      <c r="WO20" s="79" t="n"/>
      <c r="WP20" s="79" t="n"/>
      <c r="WQ20" s="79" t="n"/>
      <c r="WR20" s="79" t="n"/>
      <c r="WS20" s="79">
        <f>Input!G55*Input!E58*Input!R66</f>
        <v/>
      </c>
      <c r="WT20" s="79" t="n"/>
      <c r="WU20" s="79" t="n"/>
      <c r="WV20" s="79" t="n"/>
      <c r="WW20" s="79" t="n"/>
      <c r="WX20" s="79" t="n"/>
      <c r="WY20" s="79" t="n"/>
      <c r="WZ20" s="79" t="n"/>
      <c r="XA20" s="79" t="n"/>
      <c r="XB20" s="79" t="n"/>
      <c r="XC20" s="79" t="n"/>
      <c r="XD20" s="79" t="n"/>
      <c r="XE20" s="79" t="n"/>
      <c r="XF20" s="79" t="n"/>
      <c r="XG20" s="79" t="n"/>
      <c r="XH20" s="79" t="n"/>
      <c r="XI20" s="79" t="n"/>
      <c r="XJ20" s="79" t="n"/>
      <c r="XK20" s="79" t="n"/>
      <c r="XL20" s="79" t="n"/>
      <c r="XM20" s="79" t="n"/>
      <c r="XN20" s="79" t="n"/>
      <c r="XO20" s="79" t="n"/>
      <c r="XP20" s="79" t="n"/>
      <c r="XQ20" s="79" t="n"/>
      <c r="XR20" s="79" t="n"/>
      <c r="XS20" s="79" t="n"/>
      <c r="XV20" s="78" t="n">
        <v>14</v>
      </c>
      <c r="XW20" s="79" t="n"/>
      <c r="XX20" s="79" t="n"/>
      <c r="XY20" s="79" t="n"/>
      <c r="XZ20" s="79" t="n"/>
      <c r="YA20" s="79" t="n"/>
      <c r="YB20" s="79" t="n"/>
      <c r="YC20" s="79" t="n"/>
      <c r="YD20" s="79" t="n"/>
      <c r="YE20" s="79" t="n"/>
      <c r="YF20" s="79" t="n"/>
      <c r="YG20" s="79" t="n"/>
      <c r="YH20" s="79" t="n"/>
      <c r="YI20" s="79" t="n"/>
      <c r="YJ20" s="79">
        <f>Input!G55*Input!E58*Input!S66</f>
        <v/>
      </c>
      <c r="YK20" s="79" t="n"/>
      <c r="YL20" s="79" t="n"/>
      <c r="YM20" s="79" t="n"/>
      <c r="YN20" s="79" t="n"/>
      <c r="YO20" s="79" t="n"/>
      <c r="YP20" s="79" t="n"/>
      <c r="YQ20" s="79" t="n"/>
      <c r="YR20" s="79" t="n"/>
      <c r="YS20" s="79" t="n"/>
      <c r="YT20" s="79" t="n"/>
      <c r="YU20" s="79" t="n"/>
      <c r="YV20" s="79" t="n"/>
      <c r="YW20" s="79" t="n"/>
      <c r="YX20" s="79" t="n"/>
      <c r="YY20" s="79" t="n"/>
      <c r="YZ20" s="79" t="n"/>
      <c r="ZA20" s="79" t="n"/>
      <c r="ZB20" s="79" t="n"/>
      <c r="ZC20" s="79" t="n"/>
      <c r="ZD20" s="79" t="n"/>
      <c r="ZE20" s="79" t="n"/>
      <c r="ZF20" s="79" t="n"/>
      <c r="ZG20" s="79" t="n"/>
      <c r="ZH20" s="79" t="n"/>
      <c r="ZI20" s="79" t="n"/>
      <c r="ZJ20" s="79" t="n"/>
      <c r="ZM20" s="78" t="n">
        <v>14</v>
      </c>
      <c r="ZN20" s="79" t="n"/>
      <c r="ZO20" s="79" t="n"/>
      <c r="ZP20" s="79" t="n"/>
      <c r="ZQ20" s="79" t="n"/>
      <c r="ZR20" s="79" t="n"/>
      <c r="ZS20" s="79" t="n"/>
      <c r="ZT20" s="79" t="n"/>
      <c r="ZU20" s="79" t="n"/>
      <c r="ZV20" s="79" t="n"/>
      <c r="ZW20" s="79" t="n"/>
      <c r="ZX20" s="79" t="n"/>
      <c r="ZY20" s="79" t="n"/>
      <c r="ZZ20" s="79" t="n"/>
      <c r="AAA20" s="79">
        <f>Input!G55*Input!E58*Input!T66</f>
        <v/>
      </c>
      <c r="AAB20" s="79" t="n"/>
      <c r="AAC20" s="79" t="n"/>
      <c r="AAD20" s="79" t="n"/>
      <c r="AAE20" s="79" t="n"/>
      <c r="AAF20" s="79" t="n"/>
      <c r="AAG20" s="79" t="n"/>
      <c r="AAH20" s="79" t="n"/>
      <c r="AAI20" s="79" t="n"/>
      <c r="AAJ20" s="79" t="n"/>
      <c r="AAK20" s="79" t="n"/>
      <c r="AAL20" s="79" t="n"/>
      <c r="AAM20" s="79" t="n"/>
      <c r="AAN20" s="79" t="n"/>
      <c r="AAO20" s="79" t="n"/>
      <c r="AAP20" s="79" t="n"/>
      <c r="AAQ20" s="79" t="n"/>
      <c r="AAR20" s="79" t="n"/>
      <c r="AAS20" s="79" t="n"/>
      <c r="AAT20" s="79" t="n"/>
      <c r="AAU20" s="79" t="n"/>
      <c r="AAV20" s="79" t="n"/>
      <c r="AAW20" s="79" t="n"/>
      <c r="AAX20" s="79" t="n"/>
      <c r="AAY20" s="79" t="n"/>
      <c r="AAZ20" s="79" t="n"/>
      <c r="ABA20" s="79" t="n"/>
      <c r="ABD20" s="78" t="n">
        <v>14</v>
      </c>
      <c r="ABE20" s="79" t="n"/>
      <c r="ABF20" s="79" t="n"/>
      <c r="ABG20" s="79" t="n"/>
      <c r="ABH20" s="79" t="n"/>
      <c r="ABI20" s="79" t="n"/>
      <c r="ABJ20" s="79" t="n"/>
      <c r="ABK20" s="79" t="n"/>
      <c r="ABL20" s="79" t="n"/>
      <c r="ABM20" s="79" t="n"/>
      <c r="ABN20" s="79" t="n"/>
      <c r="ABO20" s="79" t="n"/>
      <c r="ABP20" s="79" t="n"/>
      <c r="ABQ20" s="79" t="n"/>
      <c r="ABR20" s="79">
        <f>Input!G55*Input!E58*Input!U66</f>
        <v/>
      </c>
      <c r="ABS20" s="79" t="n"/>
      <c r="ABT20" s="79" t="n"/>
      <c r="ABU20" s="79" t="n"/>
      <c r="ABV20" s="79" t="n"/>
      <c r="ABW20" s="79" t="n"/>
      <c r="ABX20" s="79" t="n"/>
      <c r="ABY20" s="79" t="n"/>
      <c r="ABZ20" s="79" t="n"/>
      <c r="ACA20" s="79" t="n"/>
      <c r="ACB20" s="79" t="n"/>
      <c r="ACC20" s="79" t="n"/>
      <c r="ACD20" s="79" t="n"/>
      <c r="ACE20" s="79" t="n"/>
      <c r="ACF20" s="79" t="n"/>
      <c r="ACG20" s="79" t="n"/>
      <c r="ACH20" s="79" t="n"/>
      <c r="ACI20" s="79" t="n"/>
      <c r="ACJ20" s="79" t="n"/>
      <c r="ACK20" s="79" t="n"/>
      <c r="ACL20" s="79" t="n"/>
      <c r="ACM20" s="79" t="n"/>
      <c r="ACN20" s="79" t="n"/>
      <c r="ACO20" s="79" t="n"/>
      <c r="ACP20" s="79" t="n"/>
      <c r="ACQ20" s="79" t="n"/>
      <c r="ACR20" s="79" t="n"/>
      <c r="ACU20" s="78" t="n">
        <v>14</v>
      </c>
      <c r="ACV20" s="79" t="n"/>
      <c r="ACW20" s="79" t="n"/>
      <c r="ACX20" s="79" t="n"/>
      <c r="ACY20" s="79" t="n"/>
      <c r="ACZ20" s="79" t="n"/>
      <c r="ADA20" s="79" t="n"/>
      <c r="ADB20" s="79" t="n"/>
      <c r="ADC20" s="79" t="n"/>
      <c r="ADD20" s="79" t="n"/>
      <c r="ADE20" s="79" t="n"/>
      <c r="ADF20" s="79" t="n"/>
      <c r="ADG20" s="79" t="n"/>
      <c r="ADH20" s="79" t="n"/>
      <c r="ADI20" s="79">
        <f>Input!G55*Input!E58*Input!V66</f>
        <v/>
      </c>
      <c r="ADJ20" s="79" t="n"/>
      <c r="ADK20" s="79" t="n"/>
      <c r="ADL20" s="79" t="n"/>
      <c r="ADM20" s="79" t="n"/>
      <c r="ADN20" s="79" t="n"/>
      <c r="ADO20" s="79" t="n"/>
      <c r="ADP20" s="79" t="n"/>
      <c r="ADQ20" s="79" t="n"/>
      <c r="ADR20" s="79" t="n"/>
      <c r="ADS20" s="79" t="n"/>
      <c r="ADT20" s="79" t="n"/>
      <c r="ADU20" s="79" t="n"/>
      <c r="ADV20" s="79" t="n"/>
      <c r="ADW20" s="79" t="n"/>
      <c r="ADX20" s="79" t="n"/>
      <c r="ADY20" s="79" t="n"/>
      <c r="ADZ20" s="79" t="n"/>
      <c r="AEA20" s="79" t="n"/>
      <c r="AEB20" s="79" t="n"/>
      <c r="AEC20" s="79" t="n"/>
      <c r="AED20" s="79" t="n"/>
      <c r="AEE20" s="79" t="n"/>
      <c r="AEF20" s="79" t="n"/>
      <c r="AEG20" s="79" t="n"/>
      <c r="AEH20" s="79" t="n"/>
      <c r="AEI20" s="79" t="n"/>
      <c r="AEL20" s="78" t="n">
        <v>14</v>
      </c>
      <c r="AEM20" s="79" t="n"/>
      <c r="AEN20" s="79" t="n"/>
      <c r="AEO20" s="79" t="n"/>
      <c r="AEP20" s="79" t="n"/>
      <c r="AEQ20" s="79" t="n"/>
      <c r="AER20" s="79" t="n"/>
      <c r="AES20" s="79" t="n"/>
      <c r="AET20" s="79" t="n"/>
      <c r="AEU20" s="79" t="n"/>
      <c r="AEV20" s="79" t="n"/>
      <c r="AEW20" s="79" t="n"/>
      <c r="AEX20" s="79" t="n"/>
      <c r="AEY20" s="79" t="n"/>
      <c r="AEZ20" s="79">
        <f>Input!G55*Input!E58*Input!W66</f>
        <v/>
      </c>
      <c r="AFA20" s="79" t="n"/>
      <c r="AFB20" s="79" t="n"/>
      <c r="AFC20" s="79" t="n"/>
      <c r="AFD20" s="79" t="n"/>
      <c r="AFE20" s="79" t="n"/>
      <c r="AFF20" s="79" t="n"/>
      <c r="AFG20" s="79" t="n"/>
      <c r="AFH20" s="79" t="n"/>
      <c r="AFI20" s="79" t="n"/>
      <c r="AFJ20" s="79" t="n"/>
      <c r="AFK20" s="79" t="n"/>
      <c r="AFL20" s="79" t="n"/>
      <c r="AFM20" s="79" t="n"/>
      <c r="AFN20" s="79" t="n"/>
      <c r="AFO20" s="79" t="n"/>
      <c r="AFP20" s="79" t="n"/>
      <c r="AFQ20" s="79" t="n"/>
      <c r="AFR20" s="79" t="n"/>
      <c r="AFS20" s="79" t="n"/>
      <c r="AFT20" s="79" t="n"/>
      <c r="AFU20" s="79" t="n"/>
      <c r="AFV20" s="79" t="n"/>
      <c r="AFW20" s="79" t="n"/>
      <c r="AFX20" s="79" t="n"/>
      <c r="AFY20" s="79" t="n"/>
      <c r="AFZ20" s="79" t="n"/>
    </row>
    <row r="21">
      <c r="A21" s="78" t="n">
        <v>15</v>
      </c>
      <c r="B21" s="79" t="n"/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M21" s="79" t="n"/>
      <c r="N21" s="79" t="n"/>
      <c r="O21" s="79" t="n"/>
      <c r="P21" s="79">
        <f>Input!G55*Input!F58*Input!D66</f>
        <v/>
      </c>
      <c r="Q21" s="79" t="n"/>
      <c r="R21" s="79" t="n"/>
      <c r="S21" s="79" t="n"/>
      <c r="T21" s="79" t="n"/>
      <c r="U21" s="79" t="n"/>
      <c r="V21" s="79" t="n"/>
      <c r="W21" s="79" t="n"/>
      <c r="X21" s="79" t="n"/>
      <c r="Y21" s="79" t="n"/>
      <c r="Z21" s="79" t="n"/>
      <c r="AA21" s="79" t="n"/>
      <c r="AB21" s="79" t="n"/>
      <c r="AC21" s="79" t="n"/>
      <c r="AD21" s="79" t="n"/>
      <c r="AE21" s="79" t="n"/>
      <c r="AF21" s="79" t="n"/>
      <c r="AG21" s="79" t="n"/>
      <c r="AH21" s="79" t="n"/>
      <c r="AI21" s="79" t="n"/>
      <c r="AJ21" s="79" t="n"/>
      <c r="AK21" s="79" t="n"/>
      <c r="AL21" s="79" t="n"/>
      <c r="AM21" s="79" t="n"/>
      <c r="AN21" s="79" t="n"/>
      <c r="AO21" s="79" t="n"/>
      <c r="AR21" s="78" t="n">
        <v>15</v>
      </c>
      <c r="AS21" s="79" t="n"/>
      <c r="AT21" s="79" t="n"/>
      <c r="AU21" s="79" t="n"/>
      <c r="AV21" s="79" t="n"/>
      <c r="AW21" s="79" t="n"/>
      <c r="AX21" s="79" t="n"/>
      <c r="AY21" s="79" t="n"/>
      <c r="AZ21" s="79" t="n"/>
      <c r="BA21" s="79" t="n"/>
      <c r="BB21" s="79" t="n"/>
      <c r="BC21" s="79" t="n"/>
      <c r="BD21" s="79" t="n"/>
      <c r="BE21" s="79" t="n"/>
      <c r="BF21" s="79" t="n"/>
      <c r="BG21" s="79">
        <f>Input!G55*Input!F58*Input!E66</f>
        <v/>
      </c>
      <c r="BH21" s="79" t="n"/>
      <c r="BI21" s="79" t="n"/>
      <c r="BJ21" s="79" t="n"/>
      <c r="BK21" s="79" t="n"/>
      <c r="BL21" s="79" t="n"/>
      <c r="BM21" s="79" t="n"/>
      <c r="BN21" s="79" t="n"/>
      <c r="BO21" s="79" t="n"/>
      <c r="BP21" s="79" t="n"/>
      <c r="BQ21" s="79" t="n"/>
      <c r="BR21" s="79" t="n"/>
      <c r="BS21" s="79" t="n"/>
      <c r="BT21" s="79" t="n"/>
      <c r="BU21" s="79" t="n"/>
      <c r="BV21" s="79" t="n"/>
      <c r="BW21" s="79" t="n"/>
      <c r="BX21" s="79" t="n"/>
      <c r="BY21" s="79" t="n"/>
      <c r="BZ21" s="79" t="n"/>
      <c r="CA21" s="79" t="n"/>
      <c r="CB21" s="79" t="n"/>
      <c r="CC21" s="79" t="n"/>
      <c r="CD21" s="79" t="n"/>
      <c r="CE21" s="79" t="n"/>
      <c r="CF21" s="79" t="n"/>
      <c r="CI21" s="78" t="n">
        <v>15</v>
      </c>
      <c r="CJ21" s="79" t="n"/>
      <c r="CK21" s="79" t="n"/>
      <c r="CL21" s="79" t="n"/>
      <c r="CM21" s="79" t="n"/>
      <c r="CN21" s="79" t="n"/>
      <c r="CO21" s="79" t="n"/>
      <c r="CP21" s="79" t="n"/>
      <c r="CQ21" s="79" t="n"/>
      <c r="CR21" s="79" t="n"/>
      <c r="CS21" s="79" t="n"/>
      <c r="CT21" s="79" t="n"/>
      <c r="CU21" s="79" t="n"/>
      <c r="CV21" s="79" t="n"/>
      <c r="CW21" s="79" t="n"/>
      <c r="CX21" s="79">
        <f>Input!G55*Input!F58*Input!F66</f>
        <v/>
      </c>
      <c r="CY21" s="79" t="n"/>
      <c r="CZ21" s="79" t="n"/>
      <c r="DA21" s="79" t="n"/>
      <c r="DB21" s="79" t="n"/>
      <c r="DC21" s="79" t="n"/>
      <c r="DD21" s="79" t="n"/>
      <c r="DE21" s="79" t="n"/>
      <c r="DF21" s="79" t="n"/>
      <c r="DG21" s="79" t="n"/>
      <c r="DH21" s="79" t="n"/>
      <c r="DI21" s="79" t="n"/>
      <c r="DJ21" s="79" t="n"/>
      <c r="DK21" s="79" t="n"/>
      <c r="DL21" s="79" t="n"/>
      <c r="DM21" s="79" t="n"/>
      <c r="DN21" s="79" t="n"/>
      <c r="DO21" s="79" t="n"/>
      <c r="DP21" s="79" t="n"/>
      <c r="DQ21" s="79" t="n"/>
      <c r="DR21" s="79" t="n"/>
      <c r="DS21" s="79" t="n"/>
      <c r="DT21" s="79" t="n"/>
      <c r="DU21" s="79" t="n"/>
      <c r="DV21" s="79" t="n"/>
      <c r="DW21" s="79" t="n"/>
      <c r="DZ21" s="78" t="n">
        <v>15</v>
      </c>
      <c r="EA21" s="79" t="n"/>
      <c r="EB21" s="79" t="n"/>
      <c r="EC21" s="79" t="n"/>
      <c r="ED21" s="79" t="n"/>
      <c r="EE21" s="79" t="n"/>
      <c r="EF21" s="79" t="n"/>
      <c r="EG21" s="79" t="n"/>
      <c r="EH21" s="79" t="n"/>
      <c r="EI21" s="79" t="n"/>
      <c r="EJ21" s="79" t="n"/>
      <c r="EK21" s="79" t="n"/>
      <c r="EL21" s="79" t="n"/>
      <c r="EM21" s="79" t="n"/>
      <c r="EN21" s="79" t="n"/>
      <c r="EO21" s="79">
        <f>Input!G55*Input!F58*Input!G66</f>
        <v/>
      </c>
      <c r="EP21" s="79" t="n"/>
      <c r="EQ21" s="79" t="n"/>
      <c r="ER21" s="79" t="n"/>
      <c r="ES21" s="79" t="n"/>
      <c r="ET21" s="79" t="n"/>
      <c r="EU21" s="79" t="n"/>
      <c r="EV21" s="79" t="n"/>
      <c r="EW21" s="79" t="n"/>
      <c r="EX21" s="79" t="n"/>
      <c r="EY21" s="79" t="n"/>
      <c r="EZ21" s="79" t="n"/>
      <c r="FA21" s="79" t="n"/>
      <c r="FB21" s="79" t="n"/>
      <c r="FC21" s="79" t="n"/>
      <c r="FD21" s="79" t="n"/>
      <c r="FE21" s="79" t="n"/>
      <c r="FF21" s="79" t="n"/>
      <c r="FG21" s="79" t="n"/>
      <c r="FH21" s="79" t="n"/>
      <c r="FI21" s="79" t="n"/>
      <c r="FJ21" s="79" t="n"/>
      <c r="FK21" s="79" t="n"/>
      <c r="FL21" s="79" t="n"/>
      <c r="FM21" s="79" t="n"/>
      <c r="FN21" s="79" t="n"/>
      <c r="FQ21" s="78" t="n">
        <v>15</v>
      </c>
      <c r="FR21" s="79" t="n"/>
      <c r="FS21" s="79" t="n"/>
      <c r="FT21" s="79" t="n"/>
      <c r="FU21" s="79" t="n"/>
      <c r="FV21" s="79" t="n"/>
      <c r="FW21" s="79" t="n"/>
      <c r="FX21" s="79" t="n"/>
      <c r="FY21" s="79" t="n"/>
      <c r="FZ21" s="79" t="n"/>
      <c r="GA21" s="79" t="n"/>
      <c r="GB21" s="79" t="n"/>
      <c r="GC21" s="79" t="n"/>
      <c r="GD21" s="79" t="n"/>
      <c r="GE21" s="79" t="n"/>
      <c r="GF21" s="79">
        <f>Input!G55*Input!F58*Input!H66</f>
        <v/>
      </c>
      <c r="GG21" s="79" t="n"/>
      <c r="GH21" s="79" t="n"/>
      <c r="GI21" s="79" t="n"/>
      <c r="GJ21" s="79" t="n"/>
      <c r="GK21" s="79" t="n"/>
      <c r="GL21" s="79" t="n"/>
      <c r="GM21" s="79" t="n"/>
      <c r="GN21" s="79" t="n"/>
      <c r="GO21" s="79" t="n"/>
      <c r="GP21" s="79" t="n"/>
      <c r="GQ21" s="79" t="n"/>
      <c r="GR21" s="79" t="n"/>
      <c r="GS21" s="79" t="n"/>
      <c r="GT21" s="79" t="n"/>
      <c r="GU21" s="79" t="n"/>
      <c r="GV21" s="79" t="n"/>
      <c r="GW21" s="79" t="n"/>
      <c r="GX21" s="79" t="n"/>
      <c r="GY21" s="79" t="n"/>
      <c r="GZ21" s="79" t="n"/>
      <c r="HA21" s="79" t="n"/>
      <c r="HB21" s="79" t="n"/>
      <c r="HC21" s="79" t="n"/>
      <c r="HD21" s="79" t="n"/>
      <c r="HE21" s="79" t="n"/>
      <c r="HH21" s="78" t="n">
        <v>15</v>
      </c>
      <c r="HI21" s="79" t="n"/>
      <c r="HJ21" s="79" t="n"/>
      <c r="HK21" s="79" t="n"/>
      <c r="HL21" s="79" t="n"/>
      <c r="HM21" s="79" t="n"/>
      <c r="HN21" s="79" t="n"/>
      <c r="HO21" s="79" t="n"/>
      <c r="HP21" s="79" t="n"/>
      <c r="HQ21" s="79" t="n"/>
      <c r="HR21" s="79" t="n"/>
      <c r="HS21" s="79" t="n"/>
      <c r="HT21" s="79" t="n"/>
      <c r="HU21" s="79" t="n"/>
      <c r="HV21" s="79" t="n"/>
      <c r="HW21" s="79">
        <f>Input!G55*Input!F58*Input!I66</f>
        <v/>
      </c>
      <c r="HX21" s="79" t="n"/>
      <c r="HY21" s="79" t="n"/>
      <c r="HZ21" s="79" t="n"/>
      <c r="IA21" s="79" t="n"/>
      <c r="IB21" s="79" t="n"/>
      <c r="IC21" s="79" t="n"/>
      <c r="ID21" s="79" t="n"/>
      <c r="IE21" s="79" t="n"/>
      <c r="IF21" s="79" t="n"/>
      <c r="IG21" s="79" t="n"/>
      <c r="IH21" s="79" t="n"/>
      <c r="II21" s="79" t="n"/>
      <c r="IJ21" s="79" t="n"/>
      <c r="IK21" s="79" t="n"/>
      <c r="IL21" s="79" t="n"/>
      <c r="IM21" s="79" t="n"/>
      <c r="IN21" s="79" t="n"/>
      <c r="IO21" s="79" t="n"/>
      <c r="IP21" s="79" t="n"/>
      <c r="IQ21" s="79" t="n"/>
      <c r="IR21" s="79" t="n"/>
      <c r="IS21" s="79" t="n"/>
      <c r="IT21" s="79" t="n"/>
      <c r="IU21" s="79" t="n"/>
      <c r="IV21" s="79" t="n"/>
      <c r="IY21" s="78" t="n">
        <v>15</v>
      </c>
      <c r="IZ21" s="79" t="n"/>
      <c r="JA21" s="79" t="n"/>
      <c r="JB21" s="79" t="n"/>
      <c r="JC21" s="79" t="n"/>
      <c r="JD21" s="79" t="n"/>
      <c r="JE21" s="79" t="n"/>
      <c r="JF21" s="79" t="n"/>
      <c r="JG21" s="79" t="n"/>
      <c r="JH21" s="79" t="n"/>
      <c r="JI21" s="79" t="n"/>
      <c r="JJ21" s="79" t="n"/>
      <c r="JK21" s="79" t="n"/>
      <c r="JL21" s="79" t="n"/>
      <c r="JM21" s="79" t="n"/>
      <c r="JN21" s="79">
        <f>Input!G55*Input!F58*Input!J66</f>
        <v/>
      </c>
      <c r="JO21" s="79" t="n"/>
      <c r="JP21" s="79" t="n"/>
      <c r="JQ21" s="79" t="n"/>
      <c r="JR21" s="79" t="n"/>
      <c r="JS21" s="79" t="n"/>
      <c r="JT21" s="79" t="n"/>
      <c r="JU21" s="79" t="n"/>
      <c r="JV21" s="79" t="n"/>
      <c r="JW21" s="79" t="n"/>
      <c r="JX21" s="79" t="n"/>
      <c r="JY21" s="79" t="n"/>
      <c r="JZ21" s="79" t="n"/>
      <c r="KA21" s="79" t="n"/>
      <c r="KB21" s="79" t="n"/>
      <c r="KC21" s="79" t="n"/>
      <c r="KD21" s="79" t="n"/>
      <c r="KE21" s="79" t="n"/>
      <c r="KF21" s="79" t="n"/>
      <c r="KG21" s="79" t="n"/>
      <c r="KH21" s="79" t="n"/>
      <c r="KI21" s="79" t="n"/>
      <c r="KJ21" s="79" t="n"/>
      <c r="KK21" s="79" t="n"/>
      <c r="KL21" s="79" t="n"/>
      <c r="KM21" s="79" t="n"/>
      <c r="KP21" s="78" t="n">
        <v>15</v>
      </c>
      <c r="KQ21" s="79" t="n"/>
      <c r="KR21" s="79" t="n"/>
      <c r="KS21" s="79" t="n"/>
      <c r="KT21" s="79" t="n"/>
      <c r="KU21" s="79" t="n"/>
      <c r="KV21" s="79" t="n"/>
      <c r="KW21" s="79" t="n"/>
      <c r="KX21" s="79" t="n"/>
      <c r="KY21" s="79" t="n"/>
      <c r="KZ21" s="79" t="n"/>
      <c r="LA21" s="79" t="n"/>
      <c r="LB21" s="79" t="n"/>
      <c r="LC21" s="79" t="n"/>
      <c r="LD21" s="79" t="n"/>
      <c r="LE21" s="79">
        <f>Input!G55*Input!F58*Input!K66</f>
        <v/>
      </c>
      <c r="LF21" s="79" t="n"/>
      <c r="LG21" s="79" t="n"/>
      <c r="LH21" s="79" t="n"/>
      <c r="LI21" s="79" t="n"/>
      <c r="LJ21" s="79" t="n"/>
      <c r="LK21" s="79" t="n"/>
      <c r="LL21" s="79" t="n"/>
      <c r="LM21" s="79" t="n"/>
      <c r="LN21" s="79" t="n"/>
      <c r="LO21" s="79" t="n"/>
      <c r="LP21" s="79" t="n"/>
      <c r="LQ21" s="79" t="n"/>
      <c r="LR21" s="79" t="n"/>
      <c r="LS21" s="79" t="n"/>
      <c r="LT21" s="79" t="n"/>
      <c r="LU21" s="79" t="n"/>
      <c r="LV21" s="79" t="n"/>
      <c r="LW21" s="79" t="n"/>
      <c r="LX21" s="79" t="n"/>
      <c r="LY21" s="79" t="n"/>
      <c r="LZ21" s="79" t="n"/>
      <c r="MA21" s="79" t="n"/>
      <c r="MB21" s="79" t="n"/>
      <c r="MC21" s="79" t="n"/>
      <c r="MD21" s="79" t="n"/>
      <c r="MG21" s="78" t="n">
        <v>15</v>
      </c>
      <c r="MH21" s="79" t="n"/>
      <c r="MI21" s="79" t="n"/>
      <c r="MJ21" s="79" t="n"/>
      <c r="MK21" s="79" t="n"/>
      <c r="ML21" s="79" t="n"/>
      <c r="MM21" s="79" t="n"/>
      <c r="MN21" s="79" t="n"/>
      <c r="MO21" s="79" t="n"/>
      <c r="MP21" s="79" t="n"/>
      <c r="MQ21" s="79" t="n"/>
      <c r="MR21" s="79" t="n"/>
      <c r="MS21" s="79" t="n"/>
      <c r="MT21" s="79" t="n"/>
      <c r="MU21" s="79" t="n"/>
      <c r="MV21" s="79">
        <f>Input!G55*Input!F58*Input!L66</f>
        <v/>
      </c>
      <c r="MW21" s="79" t="n"/>
      <c r="MX21" s="79" t="n"/>
      <c r="MY21" s="79" t="n"/>
      <c r="MZ21" s="79" t="n"/>
      <c r="NA21" s="79" t="n"/>
      <c r="NB21" s="79" t="n"/>
      <c r="NC21" s="79" t="n"/>
      <c r="ND21" s="79" t="n"/>
      <c r="NE21" s="79" t="n"/>
      <c r="NF21" s="79" t="n"/>
      <c r="NG21" s="79" t="n"/>
      <c r="NH21" s="79" t="n"/>
      <c r="NI21" s="79" t="n"/>
      <c r="NJ21" s="79" t="n"/>
      <c r="NK21" s="79" t="n"/>
      <c r="NL21" s="79" t="n"/>
      <c r="NM21" s="79" t="n"/>
      <c r="NN21" s="79" t="n"/>
      <c r="NO21" s="79" t="n"/>
      <c r="NP21" s="79" t="n"/>
      <c r="NQ21" s="79" t="n"/>
      <c r="NR21" s="79" t="n"/>
      <c r="NS21" s="79" t="n"/>
      <c r="NT21" s="79" t="n"/>
      <c r="NU21" s="79" t="n"/>
      <c r="NX21" s="78" t="n">
        <v>15</v>
      </c>
      <c r="NY21" s="79" t="n"/>
      <c r="NZ21" s="79" t="n"/>
      <c r="OA21" s="79" t="n"/>
      <c r="OB21" s="79" t="n"/>
      <c r="OC21" s="79" t="n"/>
      <c r="OD21" s="79" t="n"/>
      <c r="OE21" s="79" t="n"/>
      <c r="OF21" s="79" t="n"/>
      <c r="OG21" s="79" t="n"/>
      <c r="OH21" s="79" t="n"/>
      <c r="OI21" s="79" t="n"/>
      <c r="OJ21" s="79" t="n"/>
      <c r="OK21" s="79" t="n"/>
      <c r="OL21" s="79" t="n"/>
      <c r="OM21" s="79">
        <f>Input!G55*Input!F58*Input!M66</f>
        <v/>
      </c>
      <c r="ON21" s="79" t="n"/>
      <c r="OO21" s="79" t="n"/>
      <c r="OP21" s="79" t="n"/>
      <c r="OQ21" s="79" t="n"/>
      <c r="OR21" s="79" t="n"/>
      <c r="OS21" s="79" t="n"/>
      <c r="OT21" s="79" t="n"/>
      <c r="OU21" s="79" t="n"/>
      <c r="OV21" s="79" t="n"/>
      <c r="OW21" s="79" t="n"/>
      <c r="OX21" s="79" t="n"/>
      <c r="OY21" s="79" t="n"/>
      <c r="OZ21" s="79" t="n"/>
      <c r="PA21" s="79" t="n"/>
      <c r="PB21" s="79" t="n"/>
      <c r="PC21" s="79" t="n"/>
      <c r="PD21" s="79" t="n"/>
      <c r="PE21" s="79" t="n"/>
      <c r="PF21" s="79" t="n"/>
      <c r="PG21" s="79" t="n"/>
      <c r="PH21" s="79" t="n"/>
      <c r="PI21" s="79" t="n"/>
      <c r="PJ21" s="79" t="n"/>
      <c r="PK21" s="79" t="n"/>
      <c r="PL21" s="79" t="n"/>
      <c r="PO21" s="78" t="n">
        <v>15</v>
      </c>
      <c r="PP21" s="79" t="n"/>
      <c r="PQ21" s="79" t="n"/>
      <c r="PR21" s="79" t="n"/>
      <c r="PS21" s="79" t="n"/>
      <c r="PT21" s="79" t="n"/>
      <c r="PU21" s="79" t="n"/>
      <c r="PV21" s="79" t="n"/>
      <c r="PW21" s="79" t="n"/>
      <c r="PX21" s="79" t="n"/>
      <c r="PY21" s="79" t="n"/>
      <c r="PZ21" s="79" t="n"/>
      <c r="QA21" s="79" t="n"/>
      <c r="QB21" s="79" t="n"/>
      <c r="QC21" s="79" t="n"/>
      <c r="QD21" s="79">
        <f>Input!G55*Input!F58*Input!N66</f>
        <v/>
      </c>
      <c r="QE21" s="79" t="n"/>
      <c r="QF21" s="79" t="n"/>
      <c r="QG21" s="79" t="n"/>
      <c r="QH21" s="79" t="n"/>
      <c r="QI21" s="79" t="n"/>
      <c r="QJ21" s="79" t="n"/>
      <c r="QK21" s="79" t="n"/>
      <c r="QL21" s="79" t="n"/>
      <c r="QM21" s="79" t="n"/>
      <c r="QN21" s="79" t="n"/>
      <c r="QO21" s="79" t="n"/>
      <c r="QP21" s="79" t="n"/>
      <c r="QQ21" s="79" t="n"/>
      <c r="QR21" s="79" t="n"/>
      <c r="QS21" s="79" t="n"/>
      <c r="QT21" s="79" t="n"/>
      <c r="QU21" s="79" t="n"/>
      <c r="QV21" s="79" t="n"/>
      <c r="QW21" s="79" t="n"/>
      <c r="QX21" s="79" t="n"/>
      <c r="QY21" s="79" t="n"/>
      <c r="QZ21" s="79" t="n"/>
      <c r="RA21" s="79" t="n"/>
      <c r="RB21" s="79" t="n"/>
      <c r="RC21" s="79" t="n"/>
      <c r="RF21" s="78" t="n">
        <v>15</v>
      </c>
      <c r="RG21" s="79" t="n"/>
      <c r="RH21" s="79" t="n"/>
      <c r="RI21" s="79" t="n"/>
      <c r="RJ21" s="79" t="n"/>
      <c r="RK21" s="79" t="n"/>
      <c r="RL21" s="79" t="n"/>
      <c r="RM21" s="79" t="n"/>
      <c r="RN21" s="79" t="n"/>
      <c r="RO21" s="79" t="n"/>
      <c r="RP21" s="79" t="n"/>
      <c r="RQ21" s="79" t="n"/>
      <c r="RR21" s="79" t="n"/>
      <c r="RS21" s="79" t="n"/>
      <c r="RT21" s="79" t="n"/>
      <c r="RU21" s="79">
        <f>Input!G55*Input!F58*Input!O66</f>
        <v/>
      </c>
      <c r="RV21" s="79" t="n"/>
      <c r="RW21" s="79" t="n"/>
      <c r="RX21" s="79" t="n"/>
      <c r="RY21" s="79" t="n"/>
      <c r="RZ21" s="79" t="n"/>
      <c r="SA21" s="79" t="n"/>
      <c r="SB21" s="79" t="n"/>
      <c r="SC21" s="79" t="n"/>
      <c r="SD21" s="79" t="n"/>
      <c r="SE21" s="79" t="n"/>
      <c r="SF21" s="79" t="n"/>
      <c r="SG21" s="79" t="n"/>
      <c r="SH21" s="79" t="n"/>
      <c r="SI21" s="79" t="n"/>
      <c r="SJ21" s="79" t="n"/>
      <c r="SK21" s="79" t="n"/>
      <c r="SL21" s="79" t="n"/>
      <c r="SM21" s="79" t="n"/>
      <c r="SN21" s="79" t="n"/>
      <c r="SO21" s="79" t="n"/>
      <c r="SP21" s="79" t="n"/>
      <c r="SQ21" s="79" t="n"/>
      <c r="SR21" s="79" t="n"/>
      <c r="SS21" s="79" t="n"/>
      <c r="ST21" s="79" t="n"/>
      <c r="SW21" s="78" t="n">
        <v>15</v>
      </c>
      <c r="SX21" s="79" t="n"/>
      <c r="SY21" s="79" t="n"/>
      <c r="SZ21" s="79" t="n"/>
      <c r="TA21" s="79" t="n"/>
      <c r="TB21" s="79" t="n"/>
      <c r="TC21" s="79" t="n"/>
      <c r="TD21" s="79" t="n"/>
      <c r="TE21" s="79" t="n"/>
      <c r="TF21" s="79" t="n"/>
      <c r="TG21" s="79" t="n"/>
      <c r="TH21" s="79" t="n"/>
      <c r="TI21" s="79" t="n"/>
      <c r="TJ21" s="79" t="n"/>
      <c r="TK21" s="79" t="n"/>
      <c r="TL21" s="79">
        <f>Input!G55*Input!F58*Input!P66</f>
        <v/>
      </c>
      <c r="TM21" s="79" t="n"/>
      <c r="TN21" s="79" t="n"/>
      <c r="TO21" s="79" t="n"/>
      <c r="TP21" s="79" t="n"/>
      <c r="TQ21" s="79" t="n"/>
      <c r="TR21" s="79" t="n"/>
      <c r="TS21" s="79" t="n"/>
      <c r="TT21" s="79" t="n"/>
      <c r="TU21" s="79" t="n"/>
      <c r="TV21" s="79" t="n"/>
      <c r="TW21" s="79" t="n"/>
      <c r="TX21" s="79" t="n"/>
      <c r="TY21" s="79" t="n"/>
      <c r="TZ21" s="79" t="n"/>
      <c r="UA21" s="79" t="n"/>
      <c r="UB21" s="79" t="n"/>
      <c r="UC21" s="79" t="n"/>
      <c r="UD21" s="79" t="n"/>
      <c r="UE21" s="79" t="n"/>
      <c r="UF21" s="79" t="n"/>
      <c r="UG21" s="79" t="n"/>
      <c r="UH21" s="79" t="n"/>
      <c r="UI21" s="79" t="n"/>
      <c r="UJ21" s="79" t="n"/>
      <c r="UK21" s="79" t="n"/>
      <c r="UN21" s="78" t="n">
        <v>15</v>
      </c>
      <c r="UO21" s="79" t="n"/>
      <c r="UP21" s="79" t="n"/>
      <c r="UQ21" s="79" t="n"/>
      <c r="UR21" s="79" t="n"/>
      <c r="US21" s="79" t="n"/>
      <c r="UT21" s="79" t="n"/>
      <c r="UU21" s="79" t="n"/>
      <c r="UV21" s="79" t="n"/>
      <c r="UW21" s="79" t="n"/>
      <c r="UX21" s="79" t="n"/>
      <c r="UY21" s="79" t="n"/>
      <c r="UZ21" s="79" t="n"/>
      <c r="VA21" s="79" t="n"/>
      <c r="VB21" s="79" t="n"/>
      <c r="VC21" s="79">
        <f>Input!G55*Input!F58*Input!Q66</f>
        <v/>
      </c>
      <c r="VD21" s="79" t="n"/>
      <c r="VE21" s="79" t="n"/>
      <c r="VF21" s="79" t="n"/>
      <c r="VG21" s="79" t="n"/>
      <c r="VH21" s="79" t="n"/>
      <c r="VI21" s="79" t="n"/>
      <c r="VJ21" s="79" t="n"/>
      <c r="VK21" s="79" t="n"/>
      <c r="VL21" s="79" t="n"/>
      <c r="VM21" s="79" t="n"/>
      <c r="VN21" s="79" t="n"/>
      <c r="VO21" s="79" t="n"/>
      <c r="VP21" s="79" t="n"/>
      <c r="VQ21" s="79" t="n"/>
      <c r="VR21" s="79" t="n"/>
      <c r="VS21" s="79" t="n"/>
      <c r="VT21" s="79" t="n"/>
      <c r="VU21" s="79" t="n"/>
      <c r="VV21" s="79" t="n"/>
      <c r="VW21" s="79" t="n"/>
      <c r="VX21" s="79" t="n"/>
      <c r="VY21" s="79" t="n"/>
      <c r="VZ21" s="79" t="n"/>
      <c r="WA21" s="79" t="n"/>
      <c r="WB21" s="79" t="n"/>
      <c r="WE21" s="78" t="n">
        <v>15</v>
      </c>
      <c r="WF21" s="79" t="n"/>
      <c r="WG21" s="79" t="n"/>
      <c r="WH21" s="79" t="n"/>
      <c r="WI21" s="79" t="n"/>
      <c r="WJ21" s="79" t="n"/>
      <c r="WK21" s="79" t="n"/>
      <c r="WL21" s="79" t="n"/>
      <c r="WM21" s="79" t="n"/>
      <c r="WN21" s="79" t="n"/>
      <c r="WO21" s="79" t="n"/>
      <c r="WP21" s="79" t="n"/>
      <c r="WQ21" s="79" t="n"/>
      <c r="WR21" s="79" t="n"/>
      <c r="WS21" s="79" t="n"/>
      <c r="WT21" s="79">
        <f>Input!G55*Input!F58*Input!R66</f>
        <v/>
      </c>
      <c r="WU21" s="79" t="n"/>
      <c r="WV21" s="79" t="n"/>
      <c r="WW21" s="79" t="n"/>
      <c r="WX21" s="79" t="n"/>
      <c r="WY21" s="79" t="n"/>
      <c r="WZ21" s="79" t="n"/>
      <c r="XA21" s="79" t="n"/>
      <c r="XB21" s="79" t="n"/>
      <c r="XC21" s="79" t="n"/>
      <c r="XD21" s="79" t="n"/>
      <c r="XE21" s="79" t="n"/>
      <c r="XF21" s="79" t="n"/>
      <c r="XG21" s="79" t="n"/>
      <c r="XH21" s="79" t="n"/>
      <c r="XI21" s="79" t="n"/>
      <c r="XJ21" s="79" t="n"/>
      <c r="XK21" s="79" t="n"/>
      <c r="XL21" s="79" t="n"/>
      <c r="XM21" s="79" t="n"/>
      <c r="XN21" s="79" t="n"/>
      <c r="XO21" s="79" t="n"/>
      <c r="XP21" s="79" t="n"/>
      <c r="XQ21" s="79" t="n"/>
      <c r="XR21" s="79" t="n"/>
      <c r="XS21" s="79" t="n"/>
      <c r="XV21" s="78" t="n">
        <v>15</v>
      </c>
      <c r="XW21" s="79" t="n"/>
      <c r="XX21" s="79" t="n"/>
      <c r="XY21" s="79" t="n"/>
      <c r="XZ21" s="79" t="n"/>
      <c r="YA21" s="79" t="n"/>
      <c r="YB21" s="79" t="n"/>
      <c r="YC21" s="79" t="n"/>
      <c r="YD21" s="79" t="n"/>
      <c r="YE21" s="79" t="n"/>
      <c r="YF21" s="79" t="n"/>
      <c r="YG21" s="79" t="n"/>
      <c r="YH21" s="79" t="n"/>
      <c r="YI21" s="79" t="n"/>
      <c r="YJ21" s="79" t="n"/>
      <c r="YK21" s="79">
        <f>Input!G55*Input!F58*Input!S66</f>
        <v/>
      </c>
      <c r="YL21" s="79" t="n"/>
      <c r="YM21" s="79" t="n"/>
      <c r="YN21" s="79" t="n"/>
      <c r="YO21" s="79" t="n"/>
      <c r="YP21" s="79" t="n"/>
      <c r="YQ21" s="79" t="n"/>
      <c r="YR21" s="79" t="n"/>
      <c r="YS21" s="79" t="n"/>
      <c r="YT21" s="79" t="n"/>
      <c r="YU21" s="79" t="n"/>
      <c r="YV21" s="79" t="n"/>
      <c r="YW21" s="79" t="n"/>
      <c r="YX21" s="79" t="n"/>
      <c r="YY21" s="79" t="n"/>
      <c r="YZ21" s="79" t="n"/>
      <c r="ZA21" s="79" t="n"/>
      <c r="ZB21" s="79" t="n"/>
      <c r="ZC21" s="79" t="n"/>
      <c r="ZD21" s="79" t="n"/>
      <c r="ZE21" s="79" t="n"/>
      <c r="ZF21" s="79" t="n"/>
      <c r="ZG21" s="79" t="n"/>
      <c r="ZH21" s="79" t="n"/>
      <c r="ZI21" s="79" t="n"/>
      <c r="ZJ21" s="79" t="n"/>
      <c r="ZM21" s="78" t="n">
        <v>15</v>
      </c>
      <c r="ZN21" s="79" t="n"/>
      <c r="ZO21" s="79" t="n"/>
      <c r="ZP21" s="79" t="n"/>
      <c r="ZQ21" s="79" t="n"/>
      <c r="ZR21" s="79" t="n"/>
      <c r="ZS21" s="79" t="n"/>
      <c r="ZT21" s="79" t="n"/>
      <c r="ZU21" s="79" t="n"/>
      <c r="ZV21" s="79" t="n"/>
      <c r="ZW21" s="79" t="n"/>
      <c r="ZX21" s="79" t="n"/>
      <c r="ZY21" s="79" t="n"/>
      <c r="ZZ21" s="79" t="n"/>
      <c r="AAA21" s="79" t="n"/>
      <c r="AAB21" s="79">
        <f>Input!G55*Input!F58*Input!T66</f>
        <v/>
      </c>
      <c r="AAC21" s="79" t="n"/>
      <c r="AAD21" s="79" t="n"/>
      <c r="AAE21" s="79" t="n"/>
      <c r="AAF21" s="79" t="n"/>
      <c r="AAG21" s="79" t="n"/>
      <c r="AAH21" s="79" t="n"/>
      <c r="AAI21" s="79" t="n"/>
      <c r="AAJ21" s="79" t="n"/>
      <c r="AAK21" s="79" t="n"/>
      <c r="AAL21" s="79" t="n"/>
      <c r="AAM21" s="79" t="n"/>
      <c r="AAN21" s="79" t="n"/>
      <c r="AAO21" s="79" t="n"/>
      <c r="AAP21" s="79" t="n"/>
      <c r="AAQ21" s="79" t="n"/>
      <c r="AAR21" s="79" t="n"/>
      <c r="AAS21" s="79" t="n"/>
      <c r="AAT21" s="79" t="n"/>
      <c r="AAU21" s="79" t="n"/>
      <c r="AAV21" s="79" t="n"/>
      <c r="AAW21" s="79" t="n"/>
      <c r="AAX21" s="79" t="n"/>
      <c r="AAY21" s="79" t="n"/>
      <c r="AAZ21" s="79" t="n"/>
      <c r="ABA21" s="79" t="n"/>
      <c r="ABD21" s="78" t="n">
        <v>15</v>
      </c>
      <c r="ABE21" s="79" t="n"/>
      <c r="ABF21" s="79" t="n"/>
      <c r="ABG21" s="79" t="n"/>
      <c r="ABH21" s="79" t="n"/>
      <c r="ABI21" s="79" t="n"/>
      <c r="ABJ21" s="79" t="n"/>
      <c r="ABK21" s="79" t="n"/>
      <c r="ABL21" s="79" t="n"/>
      <c r="ABM21" s="79" t="n"/>
      <c r="ABN21" s="79" t="n"/>
      <c r="ABO21" s="79" t="n"/>
      <c r="ABP21" s="79" t="n"/>
      <c r="ABQ21" s="79" t="n"/>
      <c r="ABR21" s="79" t="n"/>
      <c r="ABS21" s="79">
        <f>Input!G55*Input!F58*Input!U66</f>
        <v/>
      </c>
      <c r="ABT21" s="79" t="n"/>
      <c r="ABU21" s="79" t="n"/>
      <c r="ABV21" s="79" t="n"/>
      <c r="ABW21" s="79" t="n"/>
      <c r="ABX21" s="79" t="n"/>
      <c r="ABY21" s="79" t="n"/>
      <c r="ABZ21" s="79" t="n"/>
      <c r="ACA21" s="79" t="n"/>
      <c r="ACB21" s="79" t="n"/>
      <c r="ACC21" s="79" t="n"/>
      <c r="ACD21" s="79" t="n"/>
      <c r="ACE21" s="79" t="n"/>
      <c r="ACF21" s="79" t="n"/>
      <c r="ACG21" s="79" t="n"/>
      <c r="ACH21" s="79" t="n"/>
      <c r="ACI21" s="79" t="n"/>
      <c r="ACJ21" s="79" t="n"/>
      <c r="ACK21" s="79" t="n"/>
      <c r="ACL21" s="79" t="n"/>
      <c r="ACM21" s="79" t="n"/>
      <c r="ACN21" s="79" t="n"/>
      <c r="ACO21" s="79" t="n"/>
      <c r="ACP21" s="79" t="n"/>
      <c r="ACQ21" s="79" t="n"/>
      <c r="ACR21" s="79" t="n"/>
      <c r="ACU21" s="78" t="n">
        <v>15</v>
      </c>
      <c r="ACV21" s="79" t="n"/>
      <c r="ACW21" s="79" t="n"/>
      <c r="ACX21" s="79" t="n"/>
      <c r="ACY21" s="79" t="n"/>
      <c r="ACZ21" s="79" t="n"/>
      <c r="ADA21" s="79" t="n"/>
      <c r="ADB21" s="79" t="n"/>
      <c r="ADC21" s="79" t="n"/>
      <c r="ADD21" s="79" t="n"/>
      <c r="ADE21" s="79" t="n"/>
      <c r="ADF21" s="79" t="n"/>
      <c r="ADG21" s="79" t="n"/>
      <c r="ADH21" s="79" t="n"/>
      <c r="ADI21" s="79" t="n"/>
      <c r="ADJ21" s="79">
        <f>Input!G55*Input!F58*Input!V66</f>
        <v/>
      </c>
      <c r="ADK21" s="79" t="n"/>
      <c r="ADL21" s="79" t="n"/>
      <c r="ADM21" s="79" t="n"/>
      <c r="ADN21" s="79" t="n"/>
      <c r="ADO21" s="79" t="n"/>
      <c r="ADP21" s="79" t="n"/>
      <c r="ADQ21" s="79" t="n"/>
      <c r="ADR21" s="79" t="n"/>
      <c r="ADS21" s="79" t="n"/>
      <c r="ADT21" s="79" t="n"/>
      <c r="ADU21" s="79" t="n"/>
      <c r="ADV21" s="79" t="n"/>
      <c r="ADW21" s="79" t="n"/>
      <c r="ADX21" s="79" t="n"/>
      <c r="ADY21" s="79" t="n"/>
      <c r="ADZ21" s="79" t="n"/>
      <c r="AEA21" s="79" t="n"/>
      <c r="AEB21" s="79" t="n"/>
      <c r="AEC21" s="79" t="n"/>
      <c r="AED21" s="79" t="n"/>
      <c r="AEE21" s="79" t="n"/>
      <c r="AEF21" s="79" t="n"/>
      <c r="AEG21" s="79" t="n"/>
      <c r="AEH21" s="79" t="n"/>
      <c r="AEI21" s="79" t="n"/>
      <c r="AEL21" s="78" t="n">
        <v>15</v>
      </c>
      <c r="AEM21" s="79" t="n"/>
      <c r="AEN21" s="79" t="n"/>
      <c r="AEO21" s="79" t="n"/>
      <c r="AEP21" s="79" t="n"/>
      <c r="AEQ21" s="79" t="n"/>
      <c r="AER21" s="79" t="n"/>
      <c r="AES21" s="79" t="n"/>
      <c r="AET21" s="79" t="n"/>
      <c r="AEU21" s="79" t="n"/>
      <c r="AEV21" s="79" t="n"/>
      <c r="AEW21" s="79" t="n"/>
      <c r="AEX21" s="79" t="n"/>
      <c r="AEY21" s="79" t="n"/>
      <c r="AEZ21" s="79" t="n"/>
      <c r="AFA21" s="79">
        <f>Input!G55*Input!F58*Input!W66</f>
        <v/>
      </c>
      <c r="AFB21" s="79" t="n"/>
      <c r="AFC21" s="79" t="n"/>
      <c r="AFD21" s="79" t="n"/>
      <c r="AFE21" s="79" t="n"/>
      <c r="AFF21" s="79" t="n"/>
      <c r="AFG21" s="79" t="n"/>
      <c r="AFH21" s="79" t="n"/>
      <c r="AFI21" s="79" t="n"/>
      <c r="AFJ21" s="79" t="n"/>
      <c r="AFK21" s="79" t="n"/>
      <c r="AFL21" s="79" t="n"/>
      <c r="AFM21" s="79" t="n"/>
      <c r="AFN21" s="79" t="n"/>
      <c r="AFO21" s="79" t="n"/>
      <c r="AFP21" s="79" t="n"/>
      <c r="AFQ21" s="79" t="n"/>
      <c r="AFR21" s="79" t="n"/>
      <c r="AFS21" s="79" t="n"/>
      <c r="AFT21" s="79" t="n"/>
      <c r="AFU21" s="79" t="n"/>
      <c r="AFV21" s="79" t="n"/>
      <c r="AFW21" s="79" t="n"/>
      <c r="AFX21" s="79" t="n"/>
      <c r="AFY21" s="79" t="n"/>
      <c r="AFZ21" s="79" t="n"/>
    </row>
    <row r="22">
      <c r="A22" s="78" t="n">
        <v>16</v>
      </c>
      <c r="B22" s="79" t="n"/>
      <c r="C22" s="79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  <c r="M22" s="79" t="n"/>
      <c r="N22" s="79" t="n"/>
      <c r="O22" s="79" t="n"/>
      <c r="P22" s="79" t="n"/>
      <c r="Q22" s="79">
        <f>Input!G55*Input!G58*Input!D66</f>
        <v/>
      </c>
      <c r="R22" s="79" t="n"/>
      <c r="S22" s="79" t="n"/>
      <c r="T22" s="79" t="n"/>
      <c r="U22" s="79" t="n"/>
      <c r="V22" s="79" t="n"/>
      <c r="W22" s="79" t="n"/>
      <c r="X22" s="79" t="n"/>
      <c r="Y22" s="79" t="n"/>
      <c r="Z22" s="79" t="n"/>
      <c r="AA22" s="79" t="n"/>
      <c r="AB22" s="79" t="n"/>
      <c r="AC22" s="79" t="n"/>
      <c r="AD22" s="79" t="n"/>
      <c r="AE22" s="79" t="n"/>
      <c r="AF22" s="79" t="n"/>
      <c r="AG22" s="79" t="n"/>
      <c r="AH22" s="79" t="n"/>
      <c r="AI22" s="79" t="n"/>
      <c r="AJ22" s="79" t="n"/>
      <c r="AK22" s="79" t="n"/>
      <c r="AL22" s="79" t="n"/>
      <c r="AM22" s="79" t="n"/>
      <c r="AN22" s="79" t="n"/>
      <c r="AO22" s="79" t="n"/>
      <c r="AR22" s="78" t="n">
        <v>16</v>
      </c>
      <c r="AS22" s="79" t="n"/>
      <c r="AT22" s="79" t="n"/>
      <c r="AU22" s="79" t="n"/>
      <c r="AV22" s="79" t="n"/>
      <c r="AW22" s="79" t="n"/>
      <c r="AX22" s="79" t="n"/>
      <c r="AY22" s="79" t="n"/>
      <c r="AZ22" s="79" t="n"/>
      <c r="BA22" s="79" t="n"/>
      <c r="BB22" s="79" t="n"/>
      <c r="BC22" s="79" t="n"/>
      <c r="BD22" s="79" t="n"/>
      <c r="BE22" s="79" t="n"/>
      <c r="BF22" s="79" t="n"/>
      <c r="BG22" s="79" t="n"/>
      <c r="BH22" s="79">
        <f>Input!G55*Input!G58*Input!E66</f>
        <v/>
      </c>
      <c r="BI22" s="79" t="n"/>
      <c r="BJ22" s="79" t="n"/>
      <c r="BK22" s="79" t="n"/>
      <c r="BL22" s="79" t="n"/>
      <c r="BM22" s="79" t="n"/>
      <c r="BN22" s="79" t="n"/>
      <c r="BO22" s="79" t="n"/>
      <c r="BP22" s="79" t="n"/>
      <c r="BQ22" s="79" t="n"/>
      <c r="BR22" s="79" t="n"/>
      <c r="BS22" s="79" t="n"/>
      <c r="BT22" s="79" t="n"/>
      <c r="BU22" s="79" t="n"/>
      <c r="BV22" s="79" t="n"/>
      <c r="BW22" s="79" t="n"/>
      <c r="BX22" s="79" t="n"/>
      <c r="BY22" s="79" t="n"/>
      <c r="BZ22" s="79" t="n"/>
      <c r="CA22" s="79" t="n"/>
      <c r="CB22" s="79" t="n"/>
      <c r="CC22" s="79" t="n"/>
      <c r="CD22" s="79" t="n"/>
      <c r="CE22" s="79" t="n"/>
      <c r="CF22" s="79" t="n"/>
      <c r="CI22" s="78" t="n">
        <v>16</v>
      </c>
      <c r="CJ22" s="79" t="n"/>
      <c r="CK22" s="79" t="n"/>
      <c r="CL22" s="79" t="n"/>
      <c r="CM22" s="79" t="n"/>
      <c r="CN22" s="79" t="n"/>
      <c r="CO22" s="79" t="n"/>
      <c r="CP22" s="79" t="n"/>
      <c r="CQ22" s="79" t="n"/>
      <c r="CR22" s="79" t="n"/>
      <c r="CS22" s="79" t="n"/>
      <c r="CT22" s="79" t="n"/>
      <c r="CU22" s="79" t="n"/>
      <c r="CV22" s="79" t="n"/>
      <c r="CW22" s="79" t="n"/>
      <c r="CX22" s="79" t="n"/>
      <c r="CY22" s="79">
        <f>Input!G55*Input!G58*Input!F66</f>
        <v/>
      </c>
      <c r="CZ22" s="79" t="n"/>
      <c r="DA22" s="79" t="n"/>
      <c r="DB22" s="79" t="n"/>
      <c r="DC22" s="79" t="n"/>
      <c r="DD22" s="79" t="n"/>
      <c r="DE22" s="79" t="n"/>
      <c r="DF22" s="79" t="n"/>
      <c r="DG22" s="79" t="n"/>
      <c r="DH22" s="79" t="n"/>
      <c r="DI22" s="79" t="n"/>
      <c r="DJ22" s="79" t="n"/>
      <c r="DK22" s="79" t="n"/>
      <c r="DL22" s="79" t="n"/>
      <c r="DM22" s="79" t="n"/>
      <c r="DN22" s="79" t="n"/>
      <c r="DO22" s="79" t="n"/>
      <c r="DP22" s="79" t="n"/>
      <c r="DQ22" s="79" t="n"/>
      <c r="DR22" s="79" t="n"/>
      <c r="DS22" s="79" t="n"/>
      <c r="DT22" s="79" t="n"/>
      <c r="DU22" s="79" t="n"/>
      <c r="DV22" s="79" t="n"/>
      <c r="DW22" s="79" t="n"/>
      <c r="DZ22" s="78" t="n">
        <v>16</v>
      </c>
      <c r="EA22" s="79" t="n"/>
      <c r="EB22" s="79" t="n"/>
      <c r="EC22" s="79" t="n"/>
      <c r="ED22" s="79" t="n"/>
      <c r="EE22" s="79" t="n"/>
      <c r="EF22" s="79" t="n"/>
      <c r="EG22" s="79" t="n"/>
      <c r="EH22" s="79" t="n"/>
      <c r="EI22" s="79" t="n"/>
      <c r="EJ22" s="79" t="n"/>
      <c r="EK22" s="79" t="n"/>
      <c r="EL22" s="79" t="n"/>
      <c r="EM22" s="79" t="n"/>
      <c r="EN22" s="79" t="n"/>
      <c r="EO22" s="79" t="n"/>
      <c r="EP22" s="79">
        <f>Input!G55*Input!G58*Input!G66</f>
        <v/>
      </c>
      <c r="EQ22" s="79" t="n"/>
      <c r="ER22" s="79" t="n"/>
      <c r="ES22" s="79" t="n"/>
      <c r="ET22" s="79" t="n"/>
      <c r="EU22" s="79" t="n"/>
      <c r="EV22" s="79" t="n"/>
      <c r="EW22" s="79" t="n"/>
      <c r="EX22" s="79" t="n"/>
      <c r="EY22" s="79" t="n"/>
      <c r="EZ22" s="79" t="n"/>
      <c r="FA22" s="79" t="n"/>
      <c r="FB22" s="79" t="n"/>
      <c r="FC22" s="79" t="n"/>
      <c r="FD22" s="79" t="n"/>
      <c r="FE22" s="79" t="n"/>
      <c r="FF22" s="79" t="n"/>
      <c r="FG22" s="79" t="n"/>
      <c r="FH22" s="79" t="n"/>
      <c r="FI22" s="79" t="n"/>
      <c r="FJ22" s="79" t="n"/>
      <c r="FK22" s="79" t="n"/>
      <c r="FL22" s="79" t="n"/>
      <c r="FM22" s="79" t="n"/>
      <c r="FN22" s="79" t="n"/>
      <c r="FQ22" s="78" t="n">
        <v>16</v>
      </c>
      <c r="FR22" s="79" t="n"/>
      <c r="FS22" s="79" t="n"/>
      <c r="FT22" s="79" t="n"/>
      <c r="FU22" s="79" t="n"/>
      <c r="FV22" s="79" t="n"/>
      <c r="FW22" s="79" t="n"/>
      <c r="FX22" s="79" t="n"/>
      <c r="FY22" s="79" t="n"/>
      <c r="FZ22" s="79" t="n"/>
      <c r="GA22" s="79" t="n"/>
      <c r="GB22" s="79" t="n"/>
      <c r="GC22" s="79" t="n"/>
      <c r="GD22" s="79" t="n"/>
      <c r="GE22" s="79" t="n"/>
      <c r="GF22" s="79" t="n"/>
      <c r="GG22" s="79">
        <f>Input!G55*Input!G58*Input!H66</f>
        <v/>
      </c>
      <c r="GH22" s="79" t="n"/>
      <c r="GI22" s="79" t="n"/>
      <c r="GJ22" s="79" t="n"/>
      <c r="GK22" s="79" t="n"/>
      <c r="GL22" s="79" t="n"/>
      <c r="GM22" s="79" t="n"/>
      <c r="GN22" s="79" t="n"/>
      <c r="GO22" s="79" t="n"/>
      <c r="GP22" s="79" t="n"/>
      <c r="GQ22" s="79" t="n"/>
      <c r="GR22" s="79" t="n"/>
      <c r="GS22" s="79" t="n"/>
      <c r="GT22" s="79" t="n"/>
      <c r="GU22" s="79" t="n"/>
      <c r="GV22" s="79" t="n"/>
      <c r="GW22" s="79" t="n"/>
      <c r="GX22" s="79" t="n"/>
      <c r="GY22" s="79" t="n"/>
      <c r="GZ22" s="79" t="n"/>
      <c r="HA22" s="79" t="n"/>
      <c r="HB22" s="79" t="n"/>
      <c r="HC22" s="79" t="n"/>
      <c r="HD22" s="79" t="n"/>
      <c r="HE22" s="79" t="n"/>
      <c r="HH22" s="78" t="n">
        <v>16</v>
      </c>
      <c r="HI22" s="79" t="n"/>
      <c r="HJ22" s="79" t="n"/>
      <c r="HK22" s="79" t="n"/>
      <c r="HL22" s="79" t="n"/>
      <c r="HM22" s="79" t="n"/>
      <c r="HN22" s="79" t="n"/>
      <c r="HO22" s="79" t="n"/>
      <c r="HP22" s="79" t="n"/>
      <c r="HQ22" s="79" t="n"/>
      <c r="HR22" s="79" t="n"/>
      <c r="HS22" s="79" t="n"/>
      <c r="HT22" s="79" t="n"/>
      <c r="HU22" s="79" t="n"/>
      <c r="HV22" s="79" t="n"/>
      <c r="HW22" s="79" t="n"/>
      <c r="HX22" s="79">
        <f>Input!G55*Input!G58*Input!I66</f>
        <v/>
      </c>
      <c r="HY22" s="79" t="n"/>
      <c r="HZ22" s="79" t="n"/>
      <c r="IA22" s="79" t="n"/>
      <c r="IB22" s="79" t="n"/>
      <c r="IC22" s="79" t="n"/>
      <c r="ID22" s="79" t="n"/>
      <c r="IE22" s="79" t="n"/>
      <c r="IF22" s="79" t="n"/>
      <c r="IG22" s="79" t="n"/>
      <c r="IH22" s="79" t="n"/>
      <c r="II22" s="79" t="n"/>
      <c r="IJ22" s="79" t="n"/>
      <c r="IK22" s="79" t="n"/>
      <c r="IL22" s="79" t="n"/>
      <c r="IM22" s="79" t="n"/>
      <c r="IN22" s="79" t="n"/>
      <c r="IO22" s="79" t="n"/>
      <c r="IP22" s="79" t="n"/>
      <c r="IQ22" s="79" t="n"/>
      <c r="IR22" s="79" t="n"/>
      <c r="IS22" s="79" t="n"/>
      <c r="IT22" s="79" t="n"/>
      <c r="IU22" s="79" t="n"/>
      <c r="IV22" s="79" t="n"/>
      <c r="IY22" s="78" t="n">
        <v>16</v>
      </c>
      <c r="IZ22" s="79" t="n"/>
      <c r="JA22" s="79" t="n"/>
      <c r="JB22" s="79" t="n"/>
      <c r="JC22" s="79" t="n"/>
      <c r="JD22" s="79" t="n"/>
      <c r="JE22" s="79" t="n"/>
      <c r="JF22" s="79" t="n"/>
      <c r="JG22" s="79" t="n"/>
      <c r="JH22" s="79" t="n"/>
      <c r="JI22" s="79" t="n"/>
      <c r="JJ22" s="79" t="n"/>
      <c r="JK22" s="79" t="n"/>
      <c r="JL22" s="79" t="n"/>
      <c r="JM22" s="79" t="n"/>
      <c r="JN22" s="79" t="n"/>
      <c r="JO22" s="79">
        <f>Input!G55*Input!G58*Input!J66</f>
        <v/>
      </c>
      <c r="JP22" s="79" t="n"/>
      <c r="JQ22" s="79" t="n"/>
      <c r="JR22" s="79" t="n"/>
      <c r="JS22" s="79" t="n"/>
      <c r="JT22" s="79" t="n"/>
      <c r="JU22" s="79" t="n"/>
      <c r="JV22" s="79" t="n"/>
      <c r="JW22" s="79" t="n"/>
      <c r="JX22" s="79" t="n"/>
      <c r="JY22" s="79" t="n"/>
      <c r="JZ22" s="79" t="n"/>
      <c r="KA22" s="79" t="n"/>
      <c r="KB22" s="79" t="n"/>
      <c r="KC22" s="79" t="n"/>
      <c r="KD22" s="79" t="n"/>
      <c r="KE22" s="79" t="n"/>
      <c r="KF22" s="79" t="n"/>
      <c r="KG22" s="79" t="n"/>
      <c r="KH22" s="79" t="n"/>
      <c r="KI22" s="79" t="n"/>
      <c r="KJ22" s="79" t="n"/>
      <c r="KK22" s="79" t="n"/>
      <c r="KL22" s="79" t="n"/>
      <c r="KM22" s="79" t="n"/>
      <c r="KP22" s="78" t="n">
        <v>16</v>
      </c>
      <c r="KQ22" s="79" t="n"/>
      <c r="KR22" s="79" t="n"/>
      <c r="KS22" s="79" t="n"/>
      <c r="KT22" s="79" t="n"/>
      <c r="KU22" s="79" t="n"/>
      <c r="KV22" s="79" t="n"/>
      <c r="KW22" s="79" t="n"/>
      <c r="KX22" s="79" t="n"/>
      <c r="KY22" s="79" t="n"/>
      <c r="KZ22" s="79" t="n"/>
      <c r="LA22" s="79" t="n"/>
      <c r="LB22" s="79" t="n"/>
      <c r="LC22" s="79" t="n"/>
      <c r="LD22" s="79" t="n"/>
      <c r="LE22" s="79" t="n"/>
      <c r="LF22" s="79">
        <f>Input!G55*Input!G58*Input!K66</f>
        <v/>
      </c>
      <c r="LG22" s="79" t="n"/>
      <c r="LH22" s="79" t="n"/>
      <c r="LI22" s="79" t="n"/>
      <c r="LJ22" s="79" t="n"/>
      <c r="LK22" s="79" t="n"/>
      <c r="LL22" s="79" t="n"/>
      <c r="LM22" s="79" t="n"/>
      <c r="LN22" s="79" t="n"/>
      <c r="LO22" s="79" t="n"/>
      <c r="LP22" s="79" t="n"/>
      <c r="LQ22" s="79" t="n"/>
      <c r="LR22" s="79" t="n"/>
      <c r="LS22" s="79" t="n"/>
      <c r="LT22" s="79" t="n"/>
      <c r="LU22" s="79" t="n"/>
      <c r="LV22" s="79" t="n"/>
      <c r="LW22" s="79" t="n"/>
      <c r="LX22" s="79" t="n"/>
      <c r="LY22" s="79" t="n"/>
      <c r="LZ22" s="79" t="n"/>
      <c r="MA22" s="79" t="n"/>
      <c r="MB22" s="79" t="n"/>
      <c r="MC22" s="79" t="n"/>
      <c r="MD22" s="79" t="n"/>
      <c r="MG22" s="78" t="n">
        <v>16</v>
      </c>
      <c r="MH22" s="79" t="n"/>
      <c r="MI22" s="79" t="n"/>
      <c r="MJ22" s="79" t="n"/>
      <c r="MK22" s="79" t="n"/>
      <c r="ML22" s="79" t="n"/>
      <c r="MM22" s="79" t="n"/>
      <c r="MN22" s="79" t="n"/>
      <c r="MO22" s="79" t="n"/>
      <c r="MP22" s="79" t="n"/>
      <c r="MQ22" s="79" t="n"/>
      <c r="MR22" s="79" t="n"/>
      <c r="MS22" s="79" t="n"/>
      <c r="MT22" s="79" t="n"/>
      <c r="MU22" s="79" t="n"/>
      <c r="MV22" s="79" t="n"/>
      <c r="MW22" s="79">
        <f>Input!G55*Input!G58*Input!L66</f>
        <v/>
      </c>
      <c r="MX22" s="79" t="n"/>
      <c r="MY22" s="79" t="n"/>
      <c r="MZ22" s="79" t="n"/>
      <c r="NA22" s="79" t="n"/>
      <c r="NB22" s="79" t="n"/>
      <c r="NC22" s="79" t="n"/>
      <c r="ND22" s="79" t="n"/>
      <c r="NE22" s="79" t="n"/>
      <c r="NF22" s="79" t="n"/>
      <c r="NG22" s="79" t="n"/>
      <c r="NH22" s="79" t="n"/>
      <c r="NI22" s="79" t="n"/>
      <c r="NJ22" s="79" t="n"/>
      <c r="NK22" s="79" t="n"/>
      <c r="NL22" s="79" t="n"/>
      <c r="NM22" s="79" t="n"/>
      <c r="NN22" s="79" t="n"/>
      <c r="NO22" s="79" t="n"/>
      <c r="NP22" s="79" t="n"/>
      <c r="NQ22" s="79" t="n"/>
      <c r="NR22" s="79" t="n"/>
      <c r="NS22" s="79" t="n"/>
      <c r="NT22" s="79" t="n"/>
      <c r="NU22" s="79" t="n"/>
      <c r="NX22" s="78" t="n">
        <v>16</v>
      </c>
      <c r="NY22" s="79" t="n"/>
      <c r="NZ22" s="79" t="n"/>
      <c r="OA22" s="79" t="n"/>
      <c r="OB22" s="79" t="n"/>
      <c r="OC22" s="79" t="n"/>
      <c r="OD22" s="79" t="n"/>
      <c r="OE22" s="79" t="n"/>
      <c r="OF22" s="79" t="n"/>
      <c r="OG22" s="79" t="n"/>
      <c r="OH22" s="79" t="n"/>
      <c r="OI22" s="79" t="n"/>
      <c r="OJ22" s="79" t="n"/>
      <c r="OK22" s="79" t="n"/>
      <c r="OL22" s="79" t="n"/>
      <c r="OM22" s="79" t="n"/>
      <c r="ON22" s="79">
        <f>Input!G55*Input!G58*Input!M66</f>
        <v/>
      </c>
      <c r="OO22" s="79" t="n"/>
      <c r="OP22" s="79" t="n"/>
      <c r="OQ22" s="79" t="n"/>
      <c r="OR22" s="79" t="n"/>
      <c r="OS22" s="79" t="n"/>
      <c r="OT22" s="79" t="n"/>
      <c r="OU22" s="79" t="n"/>
      <c r="OV22" s="79" t="n"/>
      <c r="OW22" s="79" t="n"/>
      <c r="OX22" s="79" t="n"/>
      <c r="OY22" s="79" t="n"/>
      <c r="OZ22" s="79" t="n"/>
      <c r="PA22" s="79" t="n"/>
      <c r="PB22" s="79" t="n"/>
      <c r="PC22" s="79" t="n"/>
      <c r="PD22" s="79" t="n"/>
      <c r="PE22" s="79" t="n"/>
      <c r="PF22" s="79" t="n"/>
      <c r="PG22" s="79" t="n"/>
      <c r="PH22" s="79" t="n"/>
      <c r="PI22" s="79" t="n"/>
      <c r="PJ22" s="79" t="n"/>
      <c r="PK22" s="79" t="n"/>
      <c r="PL22" s="79" t="n"/>
      <c r="PO22" s="78" t="n">
        <v>16</v>
      </c>
      <c r="PP22" s="79" t="n"/>
      <c r="PQ22" s="79" t="n"/>
      <c r="PR22" s="79" t="n"/>
      <c r="PS22" s="79" t="n"/>
      <c r="PT22" s="79" t="n"/>
      <c r="PU22" s="79" t="n"/>
      <c r="PV22" s="79" t="n"/>
      <c r="PW22" s="79" t="n"/>
      <c r="PX22" s="79" t="n"/>
      <c r="PY22" s="79" t="n"/>
      <c r="PZ22" s="79" t="n"/>
      <c r="QA22" s="79" t="n"/>
      <c r="QB22" s="79" t="n"/>
      <c r="QC22" s="79" t="n"/>
      <c r="QD22" s="79" t="n"/>
      <c r="QE22" s="79">
        <f>Input!G55*Input!G58*Input!N66</f>
        <v/>
      </c>
      <c r="QF22" s="79" t="n"/>
      <c r="QG22" s="79" t="n"/>
      <c r="QH22" s="79" t="n"/>
      <c r="QI22" s="79" t="n"/>
      <c r="QJ22" s="79" t="n"/>
      <c r="QK22" s="79" t="n"/>
      <c r="QL22" s="79" t="n"/>
      <c r="QM22" s="79" t="n"/>
      <c r="QN22" s="79" t="n"/>
      <c r="QO22" s="79" t="n"/>
      <c r="QP22" s="79" t="n"/>
      <c r="QQ22" s="79" t="n"/>
      <c r="QR22" s="79" t="n"/>
      <c r="QS22" s="79" t="n"/>
      <c r="QT22" s="79" t="n"/>
      <c r="QU22" s="79" t="n"/>
      <c r="QV22" s="79" t="n"/>
      <c r="QW22" s="79" t="n"/>
      <c r="QX22" s="79" t="n"/>
      <c r="QY22" s="79" t="n"/>
      <c r="QZ22" s="79" t="n"/>
      <c r="RA22" s="79" t="n"/>
      <c r="RB22" s="79" t="n"/>
      <c r="RC22" s="79" t="n"/>
      <c r="RF22" s="78" t="n">
        <v>16</v>
      </c>
      <c r="RG22" s="79" t="n"/>
      <c r="RH22" s="79" t="n"/>
      <c r="RI22" s="79" t="n"/>
      <c r="RJ22" s="79" t="n"/>
      <c r="RK22" s="79" t="n"/>
      <c r="RL22" s="79" t="n"/>
      <c r="RM22" s="79" t="n"/>
      <c r="RN22" s="79" t="n"/>
      <c r="RO22" s="79" t="n"/>
      <c r="RP22" s="79" t="n"/>
      <c r="RQ22" s="79" t="n"/>
      <c r="RR22" s="79" t="n"/>
      <c r="RS22" s="79" t="n"/>
      <c r="RT22" s="79" t="n"/>
      <c r="RU22" s="79" t="n"/>
      <c r="RV22" s="79">
        <f>Input!G55*Input!G58*Input!O66</f>
        <v/>
      </c>
      <c r="RW22" s="79" t="n"/>
      <c r="RX22" s="79" t="n"/>
      <c r="RY22" s="79" t="n"/>
      <c r="RZ22" s="79" t="n"/>
      <c r="SA22" s="79" t="n"/>
      <c r="SB22" s="79" t="n"/>
      <c r="SC22" s="79" t="n"/>
      <c r="SD22" s="79" t="n"/>
      <c r="SE22" s="79" t="n"/>
      <c r="SF22" s="79" t="n"/>
      <c r="SG22" s="79" t="n"/>
      <c r="SH22" s="79" t="n"/>
      <c r="SI22" s="79" t="n"/>
      <c r="SJ22" s="79" t="n"/>
      <c r="SK22" s="79" t="n"/>
      <c r="SL22" s="79" t="n"/>
      <c r="SM22" s="79" t="n"/>
      <c r="SN22" s="79" t="n"/>
      <c r="SO22" s="79" t="n"/>
      <c r="SP22" s="79" t="n"/>
      <c r="SQ22" s="79" t="n"/>
      <c r="SR22" s="79" t="n"/>
      <c r="SS22" s="79" t="n"/>
      <c r="ST22" s="79" t="n"/>
      <c r="SW22" s="78" t="n">
        <v>16</v>
      </c>
      <c r="SX22" s="79" t="n"/>
      <c r="SY22" s="79" t="n"/>
      <c r="SZ22" s="79" t="n"/>
      <c r="TA22" s="79" t="n"/>
      <c r="TB22" s="79" t="n"/>
      <c r="TC22" s="79" t="n"/>
      <c r="TD22" s="79" t="n"/>
      <c r="TE22" s="79" t="n"/>
      <c r="TF22" s="79" t="n"/>
      <c r="TG22" s="79" t="n"/>
      <c r="TH22" s="79" t="n"/>
      <c r="TI22" s="79" t="n"/>
      <c r="TJ22" s="79" t="n"/>
      <c r="TK22" s="79" t="n"/>
      <c r="TL22" s="79" t="n"/>
      <c r="TM22" s="79">
        <f>Input!G55*Input!G58*Input!P66</f>
        <v/>
      </c>
      <c r="TN22" s="79" t="n"/>
      <c r="TO22" s="79" t="n"/>
      <c r="TP22" s="79" t="n"/>
      <c r="TQ22" s="79" t="n"/>
      <c r="TR22" s="79" t="n"/>
      <c r="TS22" s="79" t="n"/>
      <c r="TT22" s="79" t="n"/>
      <c r="TU22" s="79" t="n"/>
      <c r="TV22" s="79" t="n"/>
      <c r="TW22" s="79" t="n"/>
      <c r="TX22" s="79" t="n"/>
      <c r="TY22" s="79" t="n"/>
      <c r="TZ22" s="79" t="n"/>
      <c r="UA22" s="79" t="n"/>
      <c r="UB22" s="79" t="n"/>
      <c r="UC22" s="79" t="n"/>
      <c r="UD22" s="79" t="n"/>
      <c r="UE22" s="79" t="n"/>
      <c r="UF22" s="79" t="n"/>
      <c r="UG22" s="79" t="n"/>
      <c r="UH22" s="79" t="n"/>
      <c r="UI22" s="79" t="n"/>
      <c r="UJ22" s="79" t="n"/>
      <c r="UK22" s="79" t="n"/>
      <c r="UN22" s="78" t="n">
        <v>16</v>
      </c>
      <c r="UO22" s="79" t="n"/>
      <c r="UP22" s="79" t="n"/>
      <c r="UQ22" s="79" t="n"/>
      <c r="UR22" s="79" t="n"/>
      <c r="US22" s="79" t="n"/>
      <c r="UT22" s="79" t="n"/>
      <c r="UU22" s="79" t="n"/>
      <c r="UV22" s="79" t="n"/>
      <c r="UW22" s="79" t="n"/>
      <c r="UX22" s="79" t="n"/>
      <c r="UY22" s="79" t="n"/>
      <c r="UZ22" s="79" t="n"/>
      <c r="VA22" s="79" t="n"/>
      <c r="VB22" s="79" t="n"/>
      <c r="VC22" s="79" t="n"/>
      <c r="VD22" s="79">
        <f>Input!G55*Input!G58*Input!Q66</f>
        <v/>
      </c>
      <c r="VE22" s="79" t="n"/>
      <c r="VF22" s="79" t="n"/>
      <c r="VG22" s="79" t="n"/>
      <c r="VH22" s="79" t="n"/>
      <c r="VI22" s="79" t="n"/>
      <c r="VJ22" s="79" t="n"/>
      <c r="VK22" s="79" t="n"/>
      <c r="VL22" s="79" t="n"/>
      <c r="VM22" s="79" t="n"/>
      <c r="VN22" s="79" t="n"/>
      <c r="VO22" s="79" t="n"/>
      <c r="VP22" s="79" t="n"/>
      <c r="VQ22" s="79" t="n"/>
      <c r="VR22" s="79" t="n"/>
      <c r="VS22" s="79" t="n"/>
      <c r="VT22" s="79" t="n"/>
      <c r="VU22" s="79" t="n"/>
      <c r="VV22" s="79" t="n"/>
      <c r="VW22" s="79" t="n"/>
      <c r="VX22" s="79" t="n"/>
      <c r="VY22" s="79" t="n"/>
      <c r="VZ22" s="79" t="n"/>
      <c r="WA22" s="79" t="n"/>
      <c r="WB22" s="79" t="n"/>
      <c r="WE22" s="78" t="n">
        <v>16</v>
      </c>
      <c r="WF22" s="79" t="n"/>
      <c r="WG22" s="79" t="n"/>
      <c r="WH22" s="79" t="n"/>
      <c r="WI22" s="79" t="n"/>
      <c r="WJ22" s="79" t="n"/>
      <c r="WK22" s="79" t="n"/>
      <c r="WL22" s="79" t="n"/>
      <c r="WM22" s="79" t="n"/>
      <c r="WN22" s="79" t="n"/>
      <c r="WO22" s="79" t="n"/>
      <c r="WP22" s="79" t="n"/>
      <c r="WQ22" s="79" t="n"/>
      <c r="WR22" s="79" t="n"/>
      <c r="WS22" s="79" t="n"/>
      <c r="WT22" s="79" t="n"/>
      <c r="WU22" s="79">
        <f>Input!G55*Input!G58*Input!R66</f>
        <v/>
      </c>
      <c r="WV22" s="79" t="n"/>
      <c r="WW22" s="79" t="n"/>
      <c r="WX22" s="79" t="n"/>
      <c r="WY22" s="79" t="n"/>
      <c r="WZ22" s="79" t="n"/>
      <c r="XA22" s="79" t="n"/>
      <c r="XB22" s="79" t="n"/>
      <c r="XC22" s="79" t="n"/>
      <c r="XD22" s="79" t="n"/>
      <c r="XE22" s="79" t="n"/>
      <c r="XF22" s="79" t="n"/>
      <c r="XG22" s="79" t="n"/>
      <c r="XH22" s="79" t="n"/>
      <c r="XI22" s="79" t="n"/>
      <c r="XJ22" s="79" t="n"/>
      <c r="XK22" s="79" t="n"/>
      <c r="XL22" s="79" t="n"/>
      <c r="XM22" s="79" t="n"/>
      <c r="XN22" s="79" t="n"/>
      <c r="XO22" s="79" t="n"/>
      <c r="XP22" s="79" t="n"/>
      <c r="XQ22" s="79" t="n"/>
      <c r="XR22" s="79" t="n"/>
      <c r="XS22" s="79" t="n"/>
      <c r="XV22" s="78" t="n">
        <v>16</v>
      </c>
      <c r="XW22" s="79" t="n"/>
      <c r="XX22" s="79" t="n"/>
      <c r="XY22" s="79" t="n"/>
      <c r="XZ22" s="79" t="n"/>
      <c r="YA22" s="79" t="n"/>
      <c r="YB22" s="79" t="n"/>
      <c r="YC22" s="79" t="n"/>
      <c r="YD22" s="79" t="n"/>
      <c r="YE22" s="79" t="n"/>
      <c r="YF22" s="79" t="n"/>
      <c r="YG22" s="79" t="n"/>
      <c r="YH22" s="79" t="n"/>
      <c r="YI22" s="79" t="n"/>
      <c r="YJ22" s="79" t="n"/>
      <c r="YK22" s="79" t="n"/>
      <c r="YL22" s="79">
        <f>Input!G55*Input!G58*Input!S66</f>
        <v/>
      </c>
      <c r="YM22" s="79" t="n"/>
      <c r="YN22" s="79" t="n"/>
      <c r="YO22" s="79" t="n"/>
      <c r="YP22" s="79" t="n"/>
      <c r="YQ22" s="79" t="n"/>
      <c r="YR22" s="79" t="n"/>
      <c r="YS22" s="79" t="n"/>
      <c r="YT22" s="79" t="n"/>
      <c r="YU22" s="79" t="n"/>
      <c r="YV22" s="79" t="n"/>
      <c r="YW22" s="79" t="n"/>
      <c r="YX22" s="79" t="n"/>
      <c r="YY22" s="79" t="n"/>
      <c r="YZ22" s="79" t="n"/>
      <c r="ZA22" s="79" t="n"/>
      <c r="ZB22" s="79" t="n"/>
      <c r="ZC22" s="79" t="n"/>
      <c r="ZD22" s="79" t="n"/>
      <c r="ZE22" s="79" t="n"/>
      <c r="ZF22" s="79" t="n"/>
      <c r="ZG22" s="79" t="n"/>
      <c r="ZH22" s="79" t="n"/>
      <c r="ZI22" s="79" t="n"/>
      <c r="ZJ22" s="79" t="n"/>
      <c r="ZM22" s="78" t="n">
        <v>16</v>
      </c>
      <c r="ZN22" s="79" t="n"/>
      <c r="ZO22" s="79" t="n"/>
      <c r="ZP22" s="79" t="n"/>
      <c r="ZQ22" s="79" t="n"/>
      <c r="ZR22" s="79" t="n"/>
      <c r="ZS22" s="79" t="n"/>
      <c r="ZT22" s="79" t="n"/>
      <c r="ZU22" s="79" t="n"/>
      <c r="ZV22" s="79" t="n"/>
      <c r="ZW22" s="79" t="n"/>
      <c r="ZX22" s="79" t="n"/>
      <c r="ZY22" s="79" t="n"/>
      <c r="ZZ22" s="79" t="n"/>
      <c r="AAA22" s="79" t="n"/>
      <c r="AAB22" s="79" t="n"/>
      <c r="AAC22" s="79">
        <f>Input!G55*Input!G58*Input!T66</f>
        <v/>
      </c>
      <c r="AAD22" s="79" t="n"/>
      <c r="AAE22" s="79" t="n"/>
      <c r="AAF22" s="79" t="n"/>
      <c r="AAG22" s="79" t="n"/>
      <c r="AAH22" s="79" t="n"/>
      <c r="AAI22" s="79" t="n"/>
      <c r="AAJ22" s="79" t="n"/>
      <c r="AAK22" s="79" t="n"/>
      <c r="AAL22" s="79" t="n"/>
      <c r="AAM22" s="79" t="n"/>
      <c r="AAN22" s="79" t="n"/>
      <c r="AAO22" s="79" t="n"/>
      <c r="AAP22" s="79" t="n"/>
      <c r="AAQ22" s="79" t="n"/>
      <c r="AAR22" s="79" t="n"/>
      <c r="AAS22" s="79" t="n"/>
      <c r="AAT22" s="79" t="n"/>
      <c r="AAU22" s="79" t="n"/>
      <c r="AAV22" s="79" t="n"/>
      <c r="AAW22" s="79" t="n"/>
      <c r="AAX22" s="79" t="n"/>
      <c r="AAY22" s="79" t="n"/>
      <c r="AAZ22" s="79" t="n"/>
      <c r="ABA22" s="79" t="n"/>
      <c r="ABD22" s="78" t="n">
        <v>16</v>
      </c>
      <c r="ABE22" s="79" t="n"/>
      <c r="ABF22" s="79" t="n"/>
      <c r="ABG22" s="79" t="n"/>
      <c r="ABH22" s="79" t="n"/>
      <c r="ABI22" s="79" t="n"/>
      <c r="ABJ22" s="79" t="n"/>
      <c r="ABK22" s="79" t="n"/>
      <c r="ABL22" s="79" t="n"/>
      <c r="ABM22" s="79" t="n"/>
      <c r="ABN22" s="79" t="n"/>
      <c r="ABO22" s="79" t="n"/>
      <c r="ABP22" s="79" t="n"/>
      <c r="ABQ22" s="79" t="n"/>
      <c r="ABR22" s="79" t="n"/>
      <c r="ABS22" s="79" t="n"/>
      <c r="ABT22" s="79">
        <f>Input!G55*Input!G58*Input!U66</f>
        <v/>
      </c>
      <c r="ABU22" s="79" t="n"/>
      <c r="ABV22" s="79" t="n"/>
      <c r="ABW22" s="79" t="n"/>
      <c r="ABX22" s="79" t="n"/>
      <c r="ABY22" s="79" t="n"/>
      <c r="ABZ22" s="79" t="n"/>
      <c r="ACA22" s="79" t="n"/>
      <c r="ACB22" s="79" t="n"/>
      <c r="ACC22" s="79" t="n"/>
      <c r="ACD22" s="79" t="n"/>
      <c r="ACE22" s="79" t="n"/>
      <c r="ACF22" s="79" t="n"/>
      <c r="ACG22" s="79" t="n"/>
      <c r="ACH22" s="79" t="n"/>
      <c r="ACI22" s="79" t="n"/>
      <c r="ACJ22" s="79" t="n"/>
      <c r="ACK22" s="79" t="n"/>
      <c r="ACL22" s="79" t="n"/>
      <c r="ACM22" s="79" t="n"/>
      <c r="ACN22" s="79" t="n"/>
      <c r="ACO22" s="79" t="n"/>
      <c r="ACP22" s="79" t="n"/>
      <c r="ACQ22" s="79" t="n"/>
      <c r="ACR22" s="79" t="n"/>
      <c r="ACU22" s="78" t="n">
        <v>16</v>
      </c>
      <c r="ACV22" s="79" t="n"/>
      <c r="ACW22" s="79" t="n"/>
      <c r="ACX22" s="79" t="n"/>
      <c r="ACY22" s="79" t="n"/>
      <c r="ACZ22" s="79" t="n"/>
      <c r="ADA22" s="79" t="n"/>
      <c r="ADB22" s="79" t="n"/>
      <c r="ADC22" s="79" t="n"/>
      <c r="ADD22" s="79" t="n"/>
      <c r="ADE22" s="79" t="n"/>
      <c r="ADF22" s="79" t="n"/>
      <c r="ADG22" s="79" t="n"/>
      <c r="ADH22" s="79" t="n"/>
      <c r="ADI22" s="79" t="n"/>
      <c r="ADJ22" s="79" t="n"/>
      <c r="ADK22" s="79">
        <f>Input!G55*Input!G58*Input!V66</f>
        <v/>
      </c>
      <c r="ADL22" s="79" t="n"/>
      <c r="ADM22" s="79" t="n"/>
      <c r="ADN22" s="79" t="n"/>
      <c r="ADO22" s="79" t="n"/>
      <c r="ADP22" s="79" t="n"/>
      <c r="ADQ22" s="79" t="n"/>
      <c r="ADR22" s="79" t="n"/>
      <c r="ADS22" s="79" t="n"/>
      <c r="ADT22" s="79" t="n"/>
      <c r="ADU22" s="79" t="n"/>
      <c r="ADV22" s="79" t="n"/>
      <c r="ADW22" s="79" t="n"/>
      <c r="ADX22" s="79" t="n"/>
      <c r="ADY22" s="79" t="n"/>
      <c r="ADZ22" s="79" t="n"/>
      <c r="AEA22" s="79" t="n"/>
      <c r="AEB22" s="79" t="n"/>
      <c r="AEC22" s="79" t="n"/>
      <c r="AED22" s="79" t="n"/>
      <c r="AEE22" s="79" t="n"/>
      <c r="AEF22" s="79" t="n"/>
      <c r="AEG22" s="79" t="n"/>
      <c r="AEH22" s="79" t="n"/>
      <c r="AEI22" s="79" t="n"/>
      <c r="AEL22" s="78" t="n">
        <v>16</v>
      </c>
      <c r="AEM22" s="79" t="n"/>
      <c r="AEN22" s="79" t="n"/>
      <c r="AEO22" s="79" t="n"/>
      <c r="AEP22" s="79" t="n"/>
      <c r="AEQ22" s="79" t="n"/>
      <c r="AER22" s="79" t="n"/>
      <c r="AES22" s="79" t="n"/>
      <c r="AET22" s="79" t="n"/>
      <c r="AEU22" s="79" t="n"/>
      <c r="AEV22" s="79" t="n"/>
      <c r="AEW22" s="79" t="n"/>
      <c r="AEX22" s="79" t="n"/>
      <c r="AEY22" s="79" t="n"/>
      <c r="AEZ22" s="79" t="n"/>
      <c r="AFA22" s="79" t="n"/>
      <c r="AFB22" s="79">
        <f>Input!G55*Input!G58*Input!W66</f>
        <v/>
      </c>
      <c r="AFC22" s="79" t="n"/>
      <c r="AFD22" s="79" t="n"/>
      <c r="AFE22" s="79" t="n"/>
      <c r="AFF22" s="79" t="n"/>
      <c r="AFG22" s="79" t="n"/>
      <c r="AFH22" s="79" t="n"/>
      <c r="AFI22" s="79" t="n"/>
      <c r="AFJ22" s="79" t="n"/>
      <c r="AFK22" s="79" t="n"/>
      <c r="AFL22" s="79" t="n"/>
      <c r="AFM22" s="79" t="n"/>
      <c r="AFN22" s="79" t="n"/>
      <c r="AFO22" s="79" t="n"/>
      <c r="AFP22" s="79" t="n"/>
      <c r="AFQ22" s="79" t="n"/>
      <c r="AFR22" s="79" t="n"/>
      <c r="AFS22" s="79" t="n"/>
      <c r="AFT22" s="79" t="n"/>
      <c r="AFU22" s="79" t="n"/>
      <c r="AFV22" s="79" t="n"/>
      <c r="AFW22" s="79" t="n"/>
      <c r="AFX22" s="79" t="n"/>
      <c r="AFY22" s="79" t="n"/>
      <c r="AFZ22" s="79" t="n"/>
    </row>
    <row r="23">
      <c r="A23" s="78" t="n">
        <v>17</v>
      </c>
      <c r="B23" s="79" t="n"/>
      <c r="C23" s="79" t="n"/>
      <c r="D23" s="79" t="n"/>
      <c r="E23" s="79" t="n"/>
      <c r="F23" s="79" t="n"/>
      <c r="G23" s="79" t="n"/>
      <c r="H23" s="79" t="n"/>
      <c r="I23" s="79" t="n"/>
      <c r="J23" s="79" t="n"/>
      <c r="K23" s="79" t="n"/>
      <c r="L23" s="79" t="n"/>
      <c r="M23" s="79" t="n"/>
      <c r="N23" s="79" t="n"/>
      <c r="O23" s="79" t="n"/>
      <c r="P23" s="79" t="n"/>
      <c r="Q23" s="79" t="n"/>
      <c r="R23" s="79">
        <f>Input!H55*Input!D58*Input!D66</f>
        <v/>
      </c>
      <c r="S23" s="79" t="n"/>
      <c r="T23" s="79" t="n"/>
      <c r="U23" s="79" t="n"/>
      <c r="V23" s="79" t="n"/>
      <c r="W23" s="79" t="n"/>
      <c r="X23" s="79" t="n"/>
      <c r="Y23" s="79" t="n"/>
      <c r="Z23" s="79" t="n"/>
      <c r="AA23" s="79" t="n"/>
      <c r="AB23" s="79" t="n"/>
      <c r="AC23" s="79" t="n"/>
      <c r="AD23" s="79" t="n"/>
      <c r="AE23" s="79" t="n"/>
      <c r="AF23" s="79" t="n"/>
      <c r="AG23" s="79" t="n"/>
      <c r="AH23" s="79" t="n"/>
      <c r="AI23" s="79" t="n"/>
      <c r="AJ23" s="79" t="n"/>
      <c r="AK23" s="79" t="n"/>
      <c r="AL23" s="79" t="n"/>
      <c r="AM23" s="79" t="n"/>
      <c r="AN23" s="79" t="n"/>
      <c r="AO23" s="79" t="n"/>
      <c r="AR23" s="78" t="n">
        <v>17</v>
      </c>
      <c r="AS23" s="79" t="n"/>
      <c r="AT23" s="79" t="n"/>
      <c r="AU23" s="79" t="n"/>
      <c r="AV23" s="79" t="n"/>
      <c r="AW23" s="79" t="n"/>
      <c r="AX23" s="79" t="n"/>
      <c r="AY23" s="79" t="n"/>
      <c r="AZ23" s="79" t="n"/>
      <c r="BA23" s="79" t="n"/>
      <c r="BB23" s="79" t="n"/>
      <c r="BC23" s="79" t="n"/>
      <c r="BD23" s="79" t="n"/>
      <c r="BE23" s="79" t="n"/>
      <c r="BF23" s="79" t="n"/>
      <c r="BG23" s="79" t="n"/>
      <c r="BH23" s="79" t="n"/>
      <c r="BI23" s="79">
        <f>Input!H55*Input!D58*Input!E66</f>
        <v/>
      </c>
      <c r="BJ23" s="79" t="n"/>
      <c r="BK23" s="79" t="n"/>
      <c r="BL23" s="79" t="n"/>
      <c r="BM23" s="79" t="n"/>
      <c r="BN23" s="79" t="n"/>
      <c r="BO23" s="79" t="n"/>
      <c r="BP23" s="79" t="n"/>
      <c r="BQ23" s="79" t="n"/>
      <c r="BR23" s="79" t="n"/>
      <c r="BS23" s="79" t="n"/>
      <c r="BT23" s="79" t="n"/>
      <c r="BU23" s="79" t="n"/>
      <c r="BV23" s="79" t="n"/>
      <c r="BW23" s="79" t="n"/>
      <c r="BX23" s="79" t="n"/>
      <c r="BY23" s="79" t="n"/>
      <c r="BZ23" s="79" t="n"/>
      <c r="CA23" s="79" t="n"/>
      <c r="CB23" s="79" t="n"/>
      <c r="CC23" s="79" t="n"/>
      <c r="CD23" s="79" t="n"/>
      <c r="CE23" s="79" t="n"/>
      <c r="CF23" s="79" t="n"/>
      <c r="CI23" s="78" t="n">
        <v>17</v>
      </c>
      <c r="CJ23" s="79" t="n"/>
      <c r="CK23" s="79" t="n"/>
      <c r="CL23" s="79" t="n"/>
      <c r="CM23" s="79" t="n"/>
      <c r="CN23" s="79" t="n"/>
      <c r="CO23" s="79" t="n"/>
      <c r="CP23" s="79" t="n"/>
      <c r="CQ23" s="79" t="n"/>
      <c r="CR23" s="79" t="n"/>
      <c r="CS23" s="79" t="n"/>
      <c r="CT23" s="79" t="n"/>
      <c r="CU23" s="79" t="n"/>
      <c r="CV23" s="79" t="n"/>
      <c r="CW23" s="79" t="n"/>
      <c r="CX23" s="79" t="n"/>
      <c r="CY23" s="79" t="n"/>
      <c r="CZ23" s="79">
        <f>Input!H55*Input!D58*Input!F66</f>
        <v/>
      </c>
      <c r="DA23" s="79" t="n"/>
      <c r="DB23" s="79" t="n"/>
      <c r="DC23" s="79" t="n"/>
      <c r="DD23" s="79" t="n"/>
      <c r="DE23" s="79" t="n"/>
      <c r="DF23" s="79" t="n"/>
      <c r="DG23" s="79" t="n"/>
      <c r="DH23" s="79" t="n"/>
      <c r="DI23" s="79" t="n"/>
      <c r="DJ23" s="79" t="n"/>
      <c r="DK23" s="79" t="n"/>
      <c r="DL23" s="79" t="n"/>
      <c r="DM23" s="79" t="n"/>
      <c r="DN23" s="79" t="n"/>
      <c r="DO23" s="79" t="n"/>
      <c r="DP23" s="79" t="n"/>
      <c r="DQ23" s="79" t="n"/>
      <c r="DR23" s="79" t="n"/>
      <c r="DS23" s="79" t="n"/>
      <c r="DT23" s="79" t="n"/>
      <c r="DU23" s="79" t="n"/>
      <c r="DV23" s="79" t="n"/>
      <c r="DW23" s="79" t="n"/>
      <c r="DZ23" s="78" t="n">
        <v>17</v>
      </c>
      <c r="EA23" s="79" t="n"/>
      <c r="EB23" s="79" t="n"/>
      <c r="EC23" s="79" t="n"/>
      <c r="ED23" s="79" t="n"/>
      <c r="EE23" s="79" t="n"/>
      <c r="EF23" s="79" t="n"/>
      <c r="EG23" s="79" t="n"/>
      <c r="EH23" s="79" t="n"/>
      <c r="EI23" s="79" t="n"/>
      <c r="EJ23" s="79" t="n"/>
      <c r="EK23" s="79" t="n"/>
      <c r="EL23" s="79" t="n"/>
      <c r="EM23" s="79" t="n"/>
      <c r="EN23" s="79" t="n"/>
      <c r="EO23" s="79" t="n"/>
      <c r="EP23" s="79" t="n"/>
      <c r="EQ23" s="79">
        <f>Input!H55*Input!D58*Input!G66</f>
        <v/>
      </c>
      <c r="ER23" s="79" t="n"/>
      <c r="ES23" s="79" t="n"/>
      <c r="ET23" s="79" t="n"/>
      <c r="EU23" s="79" t="n"/>
      <c r="EV23" s="79" t="n"/>
      <c r="EW23" s="79" t="n"/>
      <c r="EX23" s="79" t="n"/>
      <c r="EY23" s="79" t="n"/>
      <c r="EZ23" s="79" t="n"/>
      <c r="FA23" s="79" t="n"/>
      <c r="FB23" s="79" t="n"/>
      <c r="FC23" s="79" t="n"/>
      <c r="FD23" s="79" t="n"/>
      <c r="FE23" s="79" t="n"/>
      <c r="FF23" s="79" t="n"/>
      <c r="FG23" s="79" t="n"/>
      <c r="FH23" s="79" t="n"/>
      <c r="FI23" s="79" t="n"/>
      <c r="FJ23" s="79" t="n"/>
      <c r="FK23" s="79" t="n"/>
      <c r="FL23" s="79" t="n"/>
      <c r="FM23" s="79" t="n"/>
      <c r="FN23" s="79" t="n"/>
      <c r="FQ23" s="78" t="n">
        <v>17</v>
      </c>
      <c r="FR23" s="79" t="n"/>
      <c r="FS23" s="79" t="n"/>
      <c r="FT23" s="79" t="n"/>
      <c r="FU23" s="79" t="n"/>
      <c r="FV23" s="79" t="n"/>
      <c r="FW23" s="79" t="n"/>
      <c r="FX23" s="79" t="n"/>
      <c r="FY23" s="79" t="n"/>
      <c r="FZ23" s="79" t="n"/>
      <c r="GA23" s="79" t="n"/>
      <c r="GB23" s="79" t="n"/>
      <c r="GC23" s="79" t="n"/>
      <c r="GD23" s="79" t="n"/>
      <c r="GE23" s="79" t="n"/>
      <c r="GF23" s="79" t="n"/>
      <c r="GG23" s="79" t="n"/>
      <c r="GH23" s="79">
        <f>Input!H55*Input!D58*Input!H66</f>
        <v/>
      </c>
      <c r="GI23" s="79" t="n"/>
      <c r="GJ23" s="79" t="n"/>
      <c r="GK23" s="79" t="n"/>
      <c r="GL23" s="79" t="n"/>
      <c r="GM23" s="79" t="n"/>
      <c r="GN23" s="79" t="n"/>
      <c r="GO23" s="79" t="n"/>
      <c r="GP23" s="79" t="n"/>
      <c r="GQ23" s="79" t="n"/>
      <c r="GR23" s="79" t="n"/>
      <c r="GS23" s="79" t="n"/>
      <c r="GT23" s="79" t="n"/>
      <c r="GU23" s="79" t="n"/>
      <c r="GV23" s="79" t="n"/>
      <c r="GW23" s="79" t="n"/>
      <c r="GX23" s="79" t="n"/>
      <c r="GY23" s="79" t="n"/>
      <c r="GZ23" s="79" t="n"/>
      <c r="HA23" s="79" t="n"/>
      <c r="HB23" s="79" t="n"/>
      <c r="HC23" s="79" t="n"/>
      <c r="HD23" s="79" t="n"/>
      <c r="HE23" s="79" t="n"/>
      <c r="HH23" s="78" t="n">
        <v>17</v>
      </c>
      <c r="HI23" s="79" t="n"/>
      <c r="HJ23" s="79" t="n"/>
      <c r="HK23" s="79" t="n"/>
      <c r="HL23" s="79" t="n"/>
      <c r="HM23" s="79" t="n"/>
      <c r="HN23" s="79" t="n"/>
      <c r="HO23" s="79" t="n"/>
      <c r="HP23" s="79" t="n"/>
      <c r="HQ23" s="79" t="n"/>
      <c r="HR23" s="79" t="n"/>
      <c r="HS23" s="79" t="n"/>
      <c r="HT23" s="79" t="n"/>
      <c r="HU23" s="79" t="n"/>
      <c r="HV23" s="79" t="n"/>
      <c r="HW23" s="79" t="n"/>
      <c r="HX23" s="79" t="n"/>
      <c r="HY23" s="79">
        <f>Input!H55*Input!D58*Input!I66</f>
        <v/>
      </c>
      <c r="HZ23" s="79" t="n"/>
      <c r="IA23" s="79" t="n"/>
      <c r="IB23" s="79" t="n"/>
      <c r="IC23" s="79" t="n"/>
      <c r="ID23" s="79" t="n"/>
      <c r="IE23" s="79" t="n"/>
      <c r="IF23" s="79" t="n"/>
      <c r="IG23" s="79" t="n"/>
      <c r="IH23" s="79" t="n"/>
      <c r="II23" s="79" t="n"/>
      <c r="IJ23" s="79" t="n"/>
      <c r="IK23" s="79" t="n"/>
      <c r="IL23" s="79" t="n"/>
      <c r="IM23" s="79" t="n"/>
      <c r="IN23" s="79" t="n"/>
      <c r="IO23" s="79" t="n"/>
      <c r="IP23" s="79" t="n"/>
      <c r="IQ23" s="79" t="n"/>
      <c r="IR23" s="79" t="n"/>
      <c r="IS23" s="79" t="n"/>
      <c r="IT23" s="79" t="n"/>
      <c r="IU23" s="79" t="n"/>
      <c r="IV23" s="79" t="n"/>
      <c r="IY23" s="78" t="n">
        <v>17</v>
      </c>
      <c r="IZ23" s="79" t="n"/>
      <c r="JA23" s="79" t="n"/>
      <c r="JB23" s="79" t="n"/>
      <c r="JC23" s="79" t="n"/>
      <c r="JD23" s="79" t="n"/>
      <c r="JE23" s="79" t="n"/>
      <c r="JF23" s="79" t="n"/>
      <c r="JG23" s="79" t="n"/>
      <c r="JH23" s="79" t="n"/>
      <c r="JI23" s="79" t="n"/>
      <c r="JJ23" s="79" t="n"/>
      <c r="JK23" s="79" t="n"/>
      <c r="JL23" s="79" t="n"/>
      <c r="JM23" s="79" t="n"/>
      <c r="JN23" s="79" t="n"/>
      <c r="JO23" s="79" t="n"/>
      <c r="JP23" s="79">
        <f>Input!H55*Input!D58*Input!J66</f>
        <v/>
      </c>
      <c r="JQ23" s="79" t="n"/>
      <c r="JR23" s="79" t="n"/>
      <c r="JS23" s="79" t="n"/>
      <c r="JT23" s="79" t="n"/>
      <c r="JU23" s="79" t="n"/>
      <c r="JV23" s="79" t="n"/>
      <c r="JW23" s="79" t="n"/>
      <c r="JX23" s="79" t="n"/>
      <c r="JY23" s="79" t="n"/>
      <c r="JZ23" s="79" t="n"/>
      <c r="KA23" s="79" t="n"/>
      <c r="KB23" s="79" t="n"/>
      <c r="KC23" s="79" t="n"/>
      <c r="KD23" s="79" t="n"/>
      <c r="KE23" s="79" t="n"/>
      <c r="KF23" s="79" t="n"/>
      <c r="KG23" s="79" t="n"/>
      <c r="KH23" s="79" t="n"/>
      <c r="KI23" s="79" t="n"/>
      <c r="KJ23" s="79" t="n"/>
      <c r="KK23" s="79" t="n"/>
      <c r="KL23" s="79" t="n"/>
      <c r="KM23" s="79" t="n"/>
      <c r="KP23" s="78" t="n">
        <v>17</v>
      </c>
      <c r="KQ23" s="79" t="n"/>
      <c r="KR23" s="79" t="n"/>
      <c r="KS23" s="79" t="n"/>
      <c r="KT23" s="79" t="n"/>
      <c r="KU23" s="79" t="n"/>
      <c r="KV23" s="79" t="n"/>
      <c r="KW23" s="79" t="n"/>
      <c r="KX23" s="79" t="n"/>
      <c r="KY23" s="79" t="n"/>
      <c r="KZ23" s="79" t="n"/>
      <c r="LA23" s="79" t="n"/>
      <c r="LB23" s="79" t="n"/>
      <c r="LC23" s="79" t="n"/>
      <c r="LD23" s="79" t="n"/>
      <c r="LE23" s="79" t="n"/>
      <c r="LF23" s="79" t="n"/>
      <c r="LG23" s="79">
        <f>Input!H55*Input!D58*Input!K66</f>
        <v/>
      </c>
      <c r="LH23" s="79" t="n"/>
      <c r="LI23" s="79" t="n"/>
      <c r="LJ23" s="79" t="n"/>
      <c r="LK23" s="79" t="n"/>
      <c r="LL23" s="79" t="n"/>
      <c r="LM23" s="79" t="n"/>
      <c r="LN23" s="79" t="n"/>
      <c r="LO23" s="79" t="n"/>
      <c r="LP23" s="79" t="n"/>
      <c r="LQ23" s="79" t="n"/>
      <c r="LR23" s="79" t="n"/>
      <c r="LS23" s="79" t="n"/>
      <c r="LT23" s="79" t="n"/>
      <c r="LU23" s="79" t="n"/>
      <c r="LV23" s="79" t="n"/>
      <c r="LW23" s="79" t="n"/>
      <c r="LX23" s="79" t="n"/>
      <c r="LY23" s="79" t="n"/>
      <c r="LZ23" s="79" t="n"/>
      <c r="MA23" s="79" t="n"/>
      <c r="MB23" s="79" t="n"/>
      <c r="MC23" s="79" t="n"/>
      <c r="MD23" s="79" t="n"/>
      <c r="MG23" s="78" t="n">
        <v>17</v>
      </c>
      <c r="MH23" s="79" t="n"/>
      <c r="MI23" s="79" t="n"/>
      <c r="MJ23" s="79" t="n"/>
      <c r="MK23" s="79" t="n"/>
      <c r="ML23" s="79" t="n"/>
      <c r="MM23" s="79" t="n"/>
      <c r="MN23" s="79" t="n"/>
      <c r="MO23" s="79" t="n"/>
      <c r="MP23" s="79" t="n"/>
      <c r="MQ23" s="79" t="n"/>
      <c r="MR23" s="79" t="n"/>
      <c r="MS23" s="79" t="n"/>
      <c r="MT23" s="79" t="n"/>
      <c r="MU23" s="79" t="n"/>
      <c r="MV23" s="79" t="n"/>
      <c r="MW23" s="79" t="n"/>
      <c r="MX23" s="79">
        <f>Input!H55*Input!D58*Input!L66</f>
        <v/>
      </c>
      <c r="MY23" s="79" t="n"/>
      <c r="MZ23" s="79" t="n"/>
      <c r="NA23" s="79" t="n"/>
      <c r="NB23" s="79" t="n"/>
      <c r="NC23" s="79" t="n"/>
      <c r="ND23" s="79" t="n"/>
      <c r="NE23" s="79" t="n"/>
      <c r="NF23" s="79" t="n"/>
      <c r="NG23" s="79" t="n"/>
      <c r="NH23" s="79" t="n"/>
      <c r="NI23" s="79" t="n"/>
      <c r="NJ23" s="79" t="n"/>
      <c r="NK23" s="79" t="n"/>
      <c r="NL23" s="79" t="n"/>
      <c r="NM23" s="79" t="n"/>
      <c r="NN23" s="79" t="n"/>
      <c r="NO23" s="79" t="n"/>
      <c r="NP23" s="79" t="n"/>
      <c r="NQ23" s="79" t="n"/>
      <c r="NR23" s="79" t="n"/>
      <c r="NS23" s="79" t="n"/>
      <c r="NT23" s="79" t="n"/>
      <c r="NU23" s="79" t="n"/>
      <c r="NX23" s="78" t="n">
        <v>17</v>
      </c>
      <c r="NY23" s="79" t="n"/>
      <c r="NZ23" s="79" t="n"/>
      <c r="OA23" s="79" t="n"/>
      <c r="OB23" s="79" t="n"/>
      <c r="OC23" s="79" t="n"/>
      <c r="OD23" s="79" t="n"/>
      <c r="OE23" s="79" t="n"/>
      <c r="OF23" s="79" t="n"/>
      <c r="OG23" s="79" t="n"/>
      <c r="OH23" s="79" t="n"/>
      <c r="OI23" s="79" t="n"/>
      <c r="OJ23" s="79" t="n"/>
      <c r="OK23" s="79" t="n"/>
      <c r="OL23" s="79" t="n"/>
      <c r="OM23" s="79" t="n"/>
      <c r="ON23" s="79" t="n"/>
      <c r="OO23" s="79">
        <f>Input!H55*Input!D58*Input!M66</f>
        <v/>
      </c>
      <c r="OP23" s="79" t="n"/>
      <c r="OQ23" s="79" t="n"/>
      <c r="OR23" s="79" t="n"/>
      <c r="OS23" s="79" t="n"/>
      <c r="OT23" s="79" t="n"/>
      <c r="OU23" s="79" t="n"/>
      <c r="OV23" s="79" t="n"/>
      <c r="OW23" s="79" t="n"/>
      <c r="OX23" s="79" t="n"/>
      <c r="OY23" s="79" t="n"/>
      <c r="OZ23" s="79" t="n"/>
      <c r="PA23" s="79" t="n"/>
      <c r="PB23" s="79" t="n"/>
      <c r="PC23" s="79" t="n"/>
      <c r="PD23" s="79" t="n"/>
      <c r="PE23" s="79" t="n"/>
      <c r="PF23" s="79" t="n"/>
      <c r="PG23" s="79" t="n"/>
      <c r="PH23" s="79" t="n"/>
      <c r="PI23" s="79" t="n"/>
      <c r="PJ23" s="79" t="n"/>
      <c r="PK23" s="79" t="n"/>
      <c r="PL23" s="79" t="n"/>
      <c r="PO23" s="78" t="n">
        <v>17</v>
      </c>
      <c r="PP23" s="79" t="n"/>
      <c r="PQ23" s="79" t="n"/>
      <c r="PR23" s="79" t="n"/>
      <c r="PS23" s="79" t="n"/>
      <c r="PT23" s="79" t="n"/>
      <c r="PU23" s="79" t="n"/>
      <c r="PV23" s="79" t="n"/>
      <c r="PW23" s="79" t="n"/>
      <c r="PX23" s="79" t="n"/>
      <c r="PY23" s="79" t="n"/>
      <c r="PZ23" s="79" t="n"/>
      <c r="QA23" s="79" t="n"/>
      <c r="QB23" s="79" t="n"/>
      <c r="QC23" s="79" t="n"/>
      <c r="QD23" s="79" t="n"/>
      <c r="QE23" s="79" t="n"/>
      <c r="QF23" s="79">
        <f>Input!H55*Input!D58*Input!N66</f>
        <v/>
      </c>
      <c r="QG23" s="79" t="n"/>
      <c r="QH23" s="79" t="n"/>
      <c r="QI23" s="79" t="n"/>
      <c r="QJ23" s="79" t="n"/>
      <c r="QK23" s="79" t="n"/>
      <c r="QL23" s="79" t="n"/>
      <c r="QM23" s="79" t="n"/>
      <c r="QN23" s="79" t="n"/>
      <c r="QO23" s="79" t="n"/>
      <c r="QP23" s="79" t="n"/>
      <c r="QQ23" s="79" t="n"/>
      <c r="QR23" s="79" t="n"/>
      <c r="QS23" s="79" t="n"/>
      <c r="QT23" s="79" t="n"/>
      <c r="QU23" s="79" t="n"/>
      <c r="QV23" s="79" t="n"/>
      <c r="QW23" s="79" t="n"/>
      <c r="QX23" s="79" t="n"/>
      <c r="QY23" s="79" t="n"/>
      <c r="QZ23" s="79" t="n"/>
      <c r="RA23" s="79" t="n"/>
      <c r="RB23" s="79" t="n"/>
      <c r="RC23" s="79" t="n"/>
      <c r="RF23" s="78" t="n">
        <v>17</v>
      </c>
      <c r="RG23" s="79" t="n"/>
      <c r="RH23" s="79" t="n"/>
      <c r="RI23" s="79" t="n"/>
      <c r="RJ23" s="79" t="n"/>
      <c r="RK23" s="79" t="n"/>
      <c r="RL23" s="79" t="n"/>
      <c r="RM23" s="79" t="n"/>
      <c r="RN23" s="79" t="n"/>
      <c r="RO23" s="79" t="n"/>
      <c r="RP23" s="79" t="n"/>
      <c r="RQ23" s="79" t="n"/>
      <c r="RR23" s="79" t="n"/>
      <c r="RS23" s="79" t="n"/>
      <c r="RT23" s="79" t="n"/>
      <c r="RU23" s="79" t="n"/>
      <c r="RV23" s="79" t="n"/>
      <c r="RW23" s="79">
        <f>Input!H55*Input!D58*Input!O66</f>
        <v/>
      </c>
      <c r="RX23" s="79" t="n"/>
      <c r="RY23" s="79" t="n"/>
      <c r="RZ23" s="79" t="n"/>
      <c r="SA23" s="79" t="n"/>
      <c r="SB23" s="79" t="n"/>
      <c r="SC23" s="79" t="n"/>
      <c r="SD23" s="79" t="n"/>
      <c r="SE23" s="79" t="n"/>
      <c r="SF23" s="79" t="n"/>
      <c r="SG23" s="79" t="n"/>
      <c r="SH23" s="79" t="n"/>
      <c r="SI23" s="79" t="n"/>
      <c r="SJ23" s="79" t="n"/>
      <c r="SK23" s="79" t="n"/>
      <c r="SL23" s="79" t="n"/>
      <c r="SM23" s="79" t="n"/>
      <c r="SN23" s="79" t="n"/>
      <c r="SO23" s="79" t="n"/>
      <c r="SP23" s="79" t="n"/>
      <c r="SQ23" s="79" t="n"/>
      <c r="SR23" s="79" t="n"/>
      <c r="SS23" s="79" t="n"/>
      <c r="ST23" s="79" t="n"/>
      <c r="SW23" s="78" t="n">
        <v>17</v>
      </c>
      <c r="SX23" s="79" t="n"/>
      <c r="SY23" s="79" t="n"/>
      <c r="SZ23" s="79" t="n"/>
      <c r="TA23" s="79" t="n"/>
      <c r="TB23" s="79" t="n"/>
      <c r="TC23" s="79" t="n"/>
      <c r="TD23" s="79" t="n"/>
      <c r="TE23" s="79" t="n"/>
      <c r="TF23" s="79" t="n"/>
      <c r="TG23" s="79" t="n"/>
      <c r="TH23" s="79" t="n"/>
      <c r="TI23" s="79" t="n"/>
      <c r="TJ23" s="79" t="n"/>
      <c r="TK23" s="79" t="n"/>
      <c r="TL23" s="79" t="n"/>
      <c r="TM23" s="79" t="n"/>
      <c r="TN23" s="79">
        <f>Input!H55*Input!D58*Input!P66</f>
        <v/>
      </c>
      <c r="TO23" s="79" t="n"/>
      <c r="TP23" s="79" t="n"/>
      <c r="TQ23" s="79" t="n"/>
      <c r="TR23" s="79" t="n"/>
      <c r="TS23" s="79" t="n"/>
      <c r="TT23" s="79" t="n"/>
      <c r="TU23" s="79" t="n"/>
      <c r="TV23" s="79" t="n"/>
      <c r="TW23" s="79" t="n"/>
      <c r="TX23" s="79" t="n"/>
      <c r="TY23" s="79" t="n"/>
      <c r="TZ23" s="79" t="n"/>
      <c r="UA23" s="79" t="n"/>
      <c r="UB23" s="79" t="n"/>
      <c r="UC23" s="79" t="n"/>
      <c r="UD23" s="79" t="n"/>
      <c r="UE23" s="79" t="n"/>
      <c r="UF23" s="79" t="n"/>
      <c r="UG23" s="79" t="n"/>
      <c r="UH23" s="79" t="n"/>
      <c r="UI23" s="79" t="n"/>
      <c r="UJ23" s="79" t="n"/>
      <c r="UK23" s="79" t="n"/>
      <c r="UN23" s="78" t="n">
        <v>17</v>
      </c>
      <c r="UO23" s="79" t="n"/>
      <c r="UP23" s="79" t="n"/>
      <c r="UQ23" s="79" t="n"/>
      <c r="UR23" s="79" t="n"/>
      <c r="US23" s="79" t="n"/>
      <c r="UT23" s="79" t="n"/>
      <c r="UU23" s="79" t="n"/>
      <c r="UV23" s="79" t="n"/>
      <c r="UW23" s="79" t="n"/>
      <c r="UX23" s="79" t="n"/>
      <c r="UY23" s="79" t="n"/>
      <c r="UZ23" s="79" t="n"/>
      <c r="VA23" s="79" t="n"/>
      <c r="VB23" s="79" t="n"/>
      <c r="VC23" s="79" t="n"/>
      <c r="VD23" s="79" t="n"/>
      <c r="VE23" s="79">
        <f>Input!H55*Input!D58*Input!Q66</f>
        <v/>
      </c>
      <c r="VF23" s="79" t="n"/>
      <c r="VG23" s="79" t="n"/>
      <c r="VH23" s="79" t="n"/>
      <c r="VI23" s="79" t="n"/>
      <c r="VJ23" s="79" t="n"/>
      <c r="VK23" s="79" t="n"/>
      <c r="VL23" s="79" t="n"/>
      <c r="VM23" s="79" t="n"/>
      <c r="VN23" s="79" t="n"/>
      <c r="VO23" s="79" t="n"/>
      <c r="VP23" s="79" t="n"/>
      <c r="VQ23" s="79" t="n"/>
      <c r="VR23" s="79" t="n"/>
      <c r="VS23" s="79" t="n"/>
      <c r="VT23" s="79" t="n"/>
      <c r="VU23" s="79" t="n"/>
      <c r="VV23" s="79" t="n"/>
      <c r="VW23" s="79" t="n"/>
      <c r="VX23" s="79" t="n"/>
      <c r="VY23" s="79" t="n"/>
      <c r="VZ23" s="79" t="n"/>
      <c r="WA23" s="79" t="n"/>
      <c r="WB23" s="79" t="n"/>
      <c r="WE23" s="78" t="n">
        <v>17</v>
      </c>
      <c r="WF23" s="79" t="n"/>
      <c r="WG23" s="79" t="n"/>
      <c r="WH23" s="79" t="n"/>
      <c r="WI23" s="79" t="n"/>
      <c r="WJ23" s="79" t="n"/>
      <c r="WK23" s="79" t="n"/>
      <c r="WL23" s="79" t="n"/>
      <c r="WM23" s="79" t="n"/>
      <c r="WN23" s="79" t="n"/>
      <c r="WO23" s="79" t="n"/>
      <c r="WP23" s="79" t="n"/>
      <c r="WQ23" s="79" t="n"/>
      <c r="WR23" s="79" t="n"/>
      <c r="WS23" s="79" t="n"/>
      <c r="WT23" s="79" t="n"/>
      <c r="WU23" s="79" t="n"/>
      <c r="WV23" s="79">
        <f>Input!H55*Input!D58*Input!R66</f>
        <v/>
      </c>
      <c r="WW23" s="79" t="n"/>
      <c r="WX23" s="79" t="n"/>
      <c r="WY23" s="79" t="n"/>
      <c r="WZ23" s="79" t="n"/>
      <c r="XA23" s="79" t="n"/>
      <c r="XB23" s="79" t="n"/>
      <c r="XC23" s="79" t="n"/>
      <c r="XD23" s="79" t="n"/>
      <c r="XE23" s="79" t="n"/>
      <c r="XF23" s="79" t="n"/>
      <c r="XG23" s="79" t="n"/>
      <c r="XH23" s="79" t="n"/>
      <c r="XI23" s="79" t="n"/>
      <c r="XJ23" s="79" t="n"/>
      <c r="XK23" s="79" t="n"/>
      <c r="XL23" s="79" t="n"/>
      <c r="XM23" s="79" t="n"/>
      <c r="XN23" s="79" t="n"/>
      <c r="XO23" s="79" t="n"/>
      <c r="XP23" s="79" t="n"/>
      <c r="XQ23" s="79" t="n"/>
      <c r="XR23" s="79" t="n"/>
      <c r="XS23" s="79" t="n"/>
      <c r="XV23" s="78" t="n">
        <v>17</v>
      </c>
      <c r="XW23" s="79" t="n"/>
      <c r="XX23" s="79" t="n"/>
      <c r="XY23" s="79" t="n"/>
      <c r="XZ23" s="79" t="n"/>
      <c r="YA23" s="79" t="n"/>
      <c r="YB23" s="79" t="n"/>
      <c r="YC23" s="79" t="n"/>
      <c r="YD23" s="79" t="n"/>
      <c r="YE23" s="79" t="n"/>
      <c r="YF23" s="79" t="n"/>
      <c r="YG23" s="79" t="n"/>
      <c r="YH23" s="79" t="n"/>
      <c r="YI23" s="79" t="n"/>
      <c r="YJ23" s="79" t="n"/>
      <c r="YK23" s="79" t="n"/>
      <c r="YL23" s="79" t="n"/>
      <c r="YM23" s="79">
        <f>Input!H55*Input!D58*Input!S66</f>
        <v/>
      </c>
      <c r="YN23" s="79" t="n"/>
      <c r="YO23" s="79" t="n"/>
      <c r="YP23" s="79" t="n"/>
      <c r="YQ23" s="79" t="n"/>
      <c r="YR23" s="79" t="n"/>
      <c r="YS23" s="79" t="n"/>
      <c r="YT23" s="79" t="n"/>
      <c r="YU23" s="79" t="n"/>
      <c r="YV23" s="79" t="n"/>
      <c r="YW23" s="79" t="n"/>
      <c r="YX23" s="79" t="n"/>
      <c r="YY23" s="79" t="n"/>
      <c r="YZ23" s="79" t="n"/>
      <c r="ZA23" s="79" t="n"/>
      <c r="ZB23" s="79" t="n"/>
      <c r="ZC23" s="79" t="n"/>
      <c r="ZD23" s="79" t="n"/>
      <c r="ZE23" s="79" t="n"/>
      <c r="ZF23" s="79" t="n"/>
      <c r="ZG23" s="79" t="n"/>
      <c r="ZH23" s="79" t="n"/>
      <c r="ZI23" s="79" t="n"/>
      <c r="ZJ23" s="79" t="n"/>
      <c r="ZM23" s="78" t="n">
        <v>17</v>
      </c>
      <c r="ZN23" s="79" t="n"/>
      <c r="ZO23" s="79" t="n"/>
      <c r="ZP23" s="79" t="n"/>
      <c r="ZQ23" s="79" t="n"/>
      <c r="ZR23" s="79" t="n"/>
      <c r="ZS23" s="79" t="n"/>
      <c r="ZT23" s="79" t="n"/>
      <c r="ZU23" s="79" t="n"/>
      <c r="ZV23" s="79" t="n"/>
      <c r="ZW23" s="79" t="n"/>
      <c r="ZX23" s="79" t="n"/>
      <c r="ZY23" s="79" t="n"/>
      <c r="ZZ23" s="79" t="n"/>
      <c r="AAA23" s="79" t="n"/>
      <c r="AAB23" s="79" t="n"/>
      <c r="AAC23" s="79" t="n"/>
      <c r="AAD23" s="79">
        <f>Input!H55*Input!D58*Input!T66</f>
        <v/>
      </c>
      <c r="AAE23" s="79" t="n"/>
      <c r="AAF23" s="79" t="n"/>
      <c r="AAG23" s="79" t="n"/>
      <c r="AAH23" s="79" t="n"/>
      <c r="AAI23" s="79" t="n"/>
      <c r="AAJ23" s="79" t="n"/>
      <c r="AAK23" s="79" t="n"/>
      <c r="AAL23" s="79" t="n"/>
      <c r="AAM23" s="79" t="n"/>
      <c r="AAN23" s="79" t="n"/>
      <c r="AAO23" s="79" t="n"/>
      <c r="AAP23" s="79" t="n"/>
      <c r="AAQ23" s="79" t="n"/>
      <c r="AAR23" s="79" t="n"/>
      <c r="AAS23" s="79" t="n"/>
      <c r="AAT23" s="79" t="n"/>
      <c r="AAU23" s="79" t="n"/>
      <c r="AAV23" s="79" t="n"/>
      <c r="AAW23" s="79" t="n"/>
      <c r="AAX23" s="79" t="n"/>
      <c r="AAY23" s="79" t="n"/>
      <c r="AAZ23" s="79" t="n"/>
      <c r="ABA23" s="79" t="n"/>
      <c r="ABD23" s="78" t="n">
        <v>17</v>
      </c>
      <c r="ABE23" s="79" t="n"/>
      <c r="ABF23" s="79" t="n"/>
      <c r="ABG23" s="79" t="n"/>
      <c r="ABH23" s="79" t="n"/>
      <c r="ABI23" s="79" t="n"/>
      <c r="ABJ23" s="79" t="n"/>
      <c r="ABK23" s="79" t="n"/>
      <c r="ABL23" s="79" t="n"/>
      <c r="ABM23" s="79" t="n"/>
      <c r="ABN23" s="79" t="n"/>
      <c r="ABO23" s="79" t="n"/>
      <c r="ABP23" s="79" t="n"/>
      <c r="ABQ23" s="79" t="n"/>
      <c r="ABR23" s="79" t="n"/>
      <c r="ABS23" s="79" t="n"/>
      <c r="ABT23" s="79" t="n"/>
      <c r="ABU23" s="79">
        <f>Input!H55*Input!D58*Input!U66</f>
        <v/>
      </c>
      <c r="ABV23" s="79" t="n"/>
      <c r="ABW23" s="79" t="n"/>
      <c r="ABX23" s="79" t="n"/>
      <c r="ABY23" s="79" t="n"/>
      <c r="ABZ23" s="79" t="n"/>
      <c r="ACA23" s="79" t="n"/>
      <c r="ACB23" s="79" t="n"/>
      <c r="ACC23" s="79" t="n"/>
      <c r="ACD23" s="79" t="n"/>
      <c r="ACE23" s="79" t="n"/>
      <c r="ACF23" s="79" t="n"/>
      <c r="ACG23" s="79" t="n"/>
      <c r="ACH23" s="79" t="n"/>
      <c r="ACI23" s="79" t="n"/>
      <c r="ACJ23" s="79" t="n"/>
      <c r="ACK23" s="79" t="n"/>
      <c r="ACL23" s="79" t="n"/>
      <c r="ACM23" s="79" t="n"/>
      <c r="ACN23" s="79" t="n"/>
      <c r="ACO23" s="79" t="n"/>
      <c r="ACP23" s="79" t="n"/>
      <c r="ACQ23" s="79" t="n"/>
      <c r="ACR23" s="79" t="n"/>
      <c r="ACU23" s="78" t="n">
        <v>17</v>
      </c>
      <c r="ACV23" s="79" t="n"/>
      <c r="ACW23" s="79" t="n"/>
      <c r="ACX23" s="79" t="n"/>
      <c r="ACY23" s="79" t="n"/>
      <c r="ACZ23" s="79" t="n"/>
      <c r="ADA23" s="79" t="n"/>
      <c r="ADB23" s="79" t="n"/>
      <c r="ADC23" s="79" t="n"/>
      <c r="ADD23" s="79" t="n"/>
      <c r="ADE23" s="79" t="n"/>
      <c r="ADF23" s="79" t="n"/>
      <c r="ADG23" s="79" t="n"/>
      <c r="ADH23" s="79" t="n"/>
      <c r="ADI23" s="79" t="n"/>
      <c r="ADJ23" s="79" t="n"/>
      <c r="ADK23" s="79" t="n"/>
      <c r="ADL23" s="79">
        <f>Input!H55*Input!D58*Input!V66</f>
        <v/>
      </c>
      <c r="ADM23" s="79" t="n"/>
      <c r="ADN23" s="79" t="n"/>
      <c r="ADO23" s="79" t="n"/>
      <c r="ADP23" s="79" t="n"/>
      <c r="ADQ23" s="79" t="n"/>
      <c r="ADR23" s="79" t="n"/>
      <c r="ADS23" s="79" t="n"/>
      <c r="ADT23" s="79" t="n"/>
      <c r="ADU23" s="79" t="n"/>
      <c r="ADV23" s="79" t="n"/>
      <c r="ADW23" s="79" t="n"/>
      <c r="ADX23" s="79" t="n"/>
      <c r="ADY23" s="79" t="n"/>
      <c r="ADZ23" s="79" t="n"/>
      <c r="AEA23" s="79" t="n"/>
      <c r="AEB23" s="79" t="n"/>
      <c r="AEC23" s="79" t="n"/>
      <c r="AED23" s="79" t="n"/>
      <c r="AEE23" s="79" t="n"/>
      <c r="AEF23" s="79" t="n"/>
      <c r="AEG23" s="79" t="n"/>
      <c r="AEH23" s="79" t="n"/>
      <c r="AEI23" s="79" t="n"/>
      <c r="AEL23" s="78" t="n">
        <v>17</v>
      </c>
      <c r="AEM23" s="79" t="n"/>
      <c r="AEN23" s="79" t="n"/>
      <c r="AEO23" s="79" t="n"/>
      <c r="AEP23" s="79" t="n"/>
      <c r="AEQ23" s="79" t="n"/>
      <c r="AER23" s="79" t="n"/>
      <c r="AES23" s="79" t="n"/>
      <c r="AET23" s="79" t="n"/>
      <c r="AEU23" s="79" t="n"/>
      <c r="AEV23" s="79" t="n"/>
      <c r="AEW23" s="79" t="n"/>
      <c r="AEX23" s="79" t="n"/>
      <c r="AEY23" s="79" t="n"/>
      <c r="AEZ23" s="79" t="n"/>
      <c r="AFA23" s="79" t="n"/>
      <c r="AFB23" s="79" t="n"/>
      <c r="AFC23" s="79">
        <f>Input!H55*Input!D58*Input!W66</f>
        <v/>
      </c>
      <c r="AFD23" s="79" t="n"/>
      <c r="AFE23" s="79" t="n"/>
      <c r="AFF23" s="79" t="n"/>
      <c r="AFG23" s="79" t="n"/>
      <c r="AFH23" s="79" t="n"/>
      <c r="AFI23" s="79" t="n"/>
      <c r="AFJ23" s="79" t="n"/>
      <c r="AFK23" s="79" t="n"/>
      <c r="AFL23" s="79" t="n"/>
      <c r="AFM23" s="79" t="n"/>
      <c r="AFN23" s="79" t="n"/>
      <c r="AFO23" s="79" t="n"/>
      <c r="AFP23" s="79" t="n"/>
      <c r="AFQ23" s="79" t="n"/>
      <c r="AFR23" s="79" t="n"/>
      <c r="AFS23" s="79" t="n"/>
      <c r="AFT23" s="79" t="n"/>
      <c r="AFU23" s="79" t="n"/>
      <c r="AFV23" s="79" t="n"/>
      <c r="AFW23" s="79" t="n"/>
      <c r="AFX23" s="79" t="n"/>
      <c r="AFY23" s="79" t="n"/>
      <c r="AFZ23" s="79" t="n"/>
    </row>
    <row r="24">
      <c r="A24" s="78" t="n">
        <v>18</v>
      </c>
      <c r="B24" s="79" t="n"/>
      <c r="C24" s="79" t="n"/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>
        <f>Input!H55*Input!E58*Input!D66</f>
        <v/>
      </c>
      <c r="T24" s="79" t="n"/>
      <c r="U24" s="79" t="n"/>
      <c r="V24" s="79" t="n"/>
      <c r="W24" s="79" t="n"/>
      <c r="X24" s="79" t="n"/>
      <c r="Y24" s="79" t="n"/>
      <c r="Z24" s="79" t="n"/>
      <c r="AA24" s="79" t="n"/>
      <c r="AB24" s="79" t="n"/>
      <c r="AC24" s="79" t="n"/>
      <c r="AD24" s="79" t="n"/>
      <c r="AE24" s="79" t="n"/>
      <c r="AF24" s="79" t="n"/>
      <c r="AG24" s="79" t="n"/>
      <c r="AH24" s="79" t="n"/>
      <c r="AI24" s="79" t="n"/>
      <c r="AJ24" s="79" t="n"/>
      <c r="AK24" s="79" t="n"/>
      <c r="AL24" s="79" t="n"/>
      <c r="AM24" s="79" t="n"/>
      <c r="AN24" s="79" t="n"/>
      <c r="AO24" s="79" t="n"/>
      <c r="AR24" s="78" t="n">
        <v>18</v>
      </c>
      <c r="AS24" s="79" t="n"/>
      <c r="AT24" s="79" t="n"/>
      <c r="AU24" s="79" t="n"/>
      <c r="AV24" s="79" t="n"/>
      <c r="AW24" s="79" t="n"/>
      <c r="AX24" s="79" t="n"/>
      <c r="AY24" s="79" t="n"/>
      <c r="AZ24" s="79" t="n"/>
      <c r="BA24" s="79" t="n"/>
      <c r="BB24" s="79" t="n"/>
      <c r="BC24" s="79" t="n"/>
      <c r="BD24" s="79" t="n"/>
      <c r="BE24" s="79" t="n"/>
      <c r="BF24" s="79" t="n"/>
      <c r="BG24" s="79" t="n"/>
      <c r="BH24" s="79" t="n"/>
      <c r="BI24" s="79" t="n"/>
      <c r="BJ24" s="79">
        <f>Input!H55*Input!E58*Input!E66</f>
        <v/>
      </c>
      <c r="BK24" s="79" t="n"/>
      <c r="BL24" s="79" t="n"/>
      <c r="BM24" s="79" t="n"/>
      <c r="BN24" s="79" t="n"/>
      <c r="BO24" s="79" t="n"/>
      <c r="BP24" s="79" t="n"/>
      <c r="BQ24" s="79" t="n"/>
      <c r="BR24" s="79" t="n"/>
      <c r="BS24" s="79" t="n"/>
      <c r="BT24" s="79" t="n"/>
      <c r="BU24" s="79" t="n"/>
      <c r="BV24" s="79" t="n"/>
      <c r="BW24" s="79" t="n"/>
      <c r="BX24" s="79" t="n"/>
      <c r="BY24" s="79" t="n"/>
      <c r="BZ24" s="79" t="n"/>
      <c r="CA24" s="79" t="n"/>
      <c r="CB24" s="79" t="n"/>
      <c r="CC24" s="79" t="n"/>
      <c r="CD24" s="79" t="n"/>
      <c r="CE24" s="79" t="n"/>
      <c r="CF24" s="79" t="n"/>
      <c r="CI24" s="78" t="n">
        <v>18</v>
      </c>
      <c r="CJ24" s="79" t="n"/>
      <c r="CK24" s="79" t="n"/>
      <c r="CL24" s="79" t="n"/>
      <c r="CM24" s="79" t="n"/>
      <c r="CN24" s="79" t="n"/>
      <c r="CO24" s="79" t="n"/>
      <c r="CP24" s="79" t="n"/>
      <c r="CQ24" s="79" t="n"/>
      <c r="CR24" s="79" t="n"/>
      <c r="CS24" s="79" t="n"/>
      <c r="CT24" s="79" t="n"/>
      <c r="CU24" s="79" t="n"/>
      <c r="CV24" s="79" t="n"/>
      <c r="CW24" s="79" t="n"/>
      <c r="CX24" s="79" t="n"/>
      <c r="CY24" s="79" t="n"/>
      <c r="CZ24" s="79" t="n"/>
      <c r="DA24" s="79">
        <f>Input!H55*Input!E58*Input!F66</f>
        <v/>
      </c>
      <c r="DB24" s="79" t="n"/>
      <c r="DC24" s="79" t="n"/>
      <c r="DD24" s="79" t="n"/>
      <c r="DE24" s="79" t="n"/>
      <c r="DF24" s="79" t="n"/>
      <c r="DG24" s="79" t="n"/>
      <c r="DH24" s="79" t="n"/>
      <c r="DI24" s="79" t="n"/>
      <c r="DJ24" s="79" t="n"/>
      <c r="DK24" s="79" t="n"/>
      <c r="DL24" s="79" t="n"/>
      <c r="DM24" s="79" t="n"/>
      <c r="DN24" s="79" t="n"/>
      <c r="DO24" s="79" t="n"/>
      <c r="DP24" s="79" t="n"/>
      <c r="DQ24" s="79" t="n"/>
      <c r="DR24" s="79" t="n"/>
      <c r="DS24" s="79" t="n"/>
      <c r="DT24" s="79" t="n"/>
      <c r="DU24" s="79" t="n"/>
      <c r="DV24" s="79" t="n"/>
      <c r="DW24" s="79" t="n"/>
      <c r="DZ24" s="78" t="n">
        <v>18</v>
      </c>
      <c r="EA24" s="79" t="n"/>
      <c r="EB24" s="79" t="n"/>
      <c r="EC24" s="79" t="n"/>
      <c r="ED24" s="79" t="n"/>
      <c r="EE24" s="79" t="n"/>
      <c r="EF24" s="79" t="n"/>
      <c r="EG24" s="79" t="n"/>
      <c r="EH24" s="79" t="n"/>
      <c r="EI24" s="79" t="n"/>
      <c r="EJ24" s="79" t="n"/>
      <c r="EK24" s="79" t="n"/>
      <c r="EL24" s="79" t="n"/>
      <c r="EM24" s="79" t="n"/>
      <c r="EN24" s="79" t="n"/>
      <c r="EO24" s="79" t="n"/>
      <c r="EP24" s="79" t="n"/>
      <c r="EQ24" s="79" t="n"/>
      <c r="ER24" s="79">
        <f>Input!H55*Input!E58*Input!G66</f>
        <v/>
      </c>
      <c r="ES24" s="79" t="n"/>
      <c r="ET24" s="79" t="n"/>
      <c r="EU24" s="79" t="n"/>
      <c r="EV24" s="79" t="n"/>
      <c r="EW24" s="79" t="n"/>
      <c r="EX24" s="79" t="n"/>
      <c r="EY24" s="79" t="n"/>
      <c r="EZ24" s="79" t="n"/>
      <c r="FA24" s="79" t="n"/>
      <c r="FB24" s="79" t="n"/>
      <c r="FC24" s="79" t="n"/>
      <c r="FD24" s="79" t="n"/>
      <c r="FE24" s="79" t="n"/>
      <c r="FF24" s="79" t="n"/>
      <c r="FG24" s="79" t="n"/>
      <c r="FH24" s="79" t="n"/>
      <c r="FI24" s="79" t="n"/>
      <c r="FJ24" s="79" t="n"/>
      <c r="FK24" s="79" t="n"/>
      <c r="FL24" s="79" t="n"/>
      <c r="FM24" s="79" t="n"/>
      <c r="FN24" s="79" t="n"/>
      <c r="FQ24" s="78" t="n">
        <v>18</v>
      </c>
      <c r="FR24" s="79" t="n"/>
      <c r="FS24" s="79" t="n"/>
      <c r="FT24" s="79" t="n"/>
      <c r="FU24" s="79" t="n"/>
      <c r="FV24" s="79" t="n"/>
      <c r="FW24" s="79" t="n"/>
      <c r="FX24" s="79" t="n"/>
      <c r="FY24" s="79" t="n"/>
      <c r="FZ24" s="79" t="n"/>
      <c r="GA24" s="79" t="n"/>
      <c r="GB24" s="79" t="n"/>
      <c r="GC24" s="79" t="n"/>
      <c r="GD24" s="79" t="n"/>
      <c r="GE24" s="79" t="n"/>
      <c r="GF24" s="79" t="n"/>
      <c r="GG24" s="79" t="n"/>
      <c r="GH24" s="79" t="n"/>
      <c r="GI24" s="79">
        <f>Input!H55*Input!E58*Input!H66</f>
        <v/>
      </c>
      <c r="GJ24" s="79" t="n"/>
      <c r="GK24" s="79" t="n"/>
      <c r="GL24" s="79" t="n"/>
      <c r="GM24" s="79" t="n"/>
      <c r="GN24" s="79" t="n"/>
      <c r="GO24" s="79" t="n"/>
      <c r="GP24" s="79" t="n"/>
      <c r="GQ24" s="79" t="n"/>
      <c r="GR24" s="79" t="n"/>
      <c r="GS24" s="79" t="n"/>
      <c r="GT24" s="79" t="n"/>
      <c r="GU24" s="79" t="n"/>
      <c r="GV24" s="79" t="n"/>
      <c r="GW24" s="79" t="n"/>
      <c r="GX24" s="79" t="n"/>
      <c r="GY24" s="79" t="n"/>
      <c r="GZ24" s="79" t="n"/>
      <c r="HA24" s="79" t="n"/>
      <c r="HB24" s="79" t="n"/>
      <c r="HC24" s="79" t="n"/>
      <c r="HD24" s="79" t="n"/>
      <c r="HE24" s="79" t="n"/>
      <c r="HH24" s="78" t="n">
        <v>18</v>
      </c>
      <c r="HI24" s="79" t="n"/>
      <c r="HJ24" s="79" t="n"/>
      <c r="HK24" s="79" t="n"/>
      <c r="HL24" s="79" t="n"/>
      <c r="HM24" s="79" t="n"/>
      <c r="HN24" s="79" t="n"/>
      <c r="HO24" s="79" t="n"/>
      <c r="HP24" s="79" t="n"/>
      <c r="HQ24" s="79" t="n"/>
      <c r="HR24" s="79" t="n"/>
      <c r="HS24" s="79" t="n"/>
      <c r="HT24" s="79" t="n"/>
      <c r="HU24" s="79" t="n"/>
      <c r="HV24" s="79" t="n"/>
      <c r="HW24" s="79" t="n"/>
      <c r="HX24" s="79" t="n"/>
      <c r="HY24" s="79" t="n"/>
      <c r="HZ24" s="79">
        <f>Input!H55*Input!E58*Input!I66</f>
        <v/>
      </c>
      <c r="IA24" s="79" t="n"/>
      <c r="IB24" s="79" t="n"/>
      <c r="IC24" s="79" t="n"/>
      <c r="ID24" s="79" t="n"/>
      <c r="IE24" s="79" t="n"/>
      <c r="IF24" s="79" t="n"/>
      <c r="IG24" s="79" t="n"/>
      <c r="IH24" s="79" t="n"/>
      <c r="II24" s="79" t="n"/>
      <c r="IJ24" s="79" t="n"/>
      <c r="IK24" s="79" t="n"/>
      <c r="IL24" s="79" t="n"/>
      <c r="IM24" s="79" t="n"/>
      <c r="IN24" s="79" t="n"/>
      <c r="IO24" s="79" t="n"/>
      <c r="IP24" s="79" t="n"/>
      <c r="IQ24" s="79" t="n"/>
      <c r="IR24" s="79" t="n"/>
      <c r="IS24" s="79" t="n"/>
      <c r="IT24" s="79" t="n"/>
      <c r="IU24" s="79" t="n"/>
      <c r="IV24" s="79" t="n"/>
      <c r="IY24" s="78" t="n">
        <v>18</v>
      </c>
      <c r="IZ24" s="79" t="n"/>
      <c r="JA24" s="79" t="n"/>
      <c r="JB24" s="79" t="n"/>
      <c r="JC24" s="79" t="n"/>
      <c r="JD24" s="79" t="n"/>
      <c r="JE24" s="79" t="n"/>
      <c r="JF24" s="79" t="n"/>
      <c r="JG24" s="79" t="n"/>
      <c r="JH24" s="79" t="n"/>
      <c r="JI24" s="79" t="n"/>
      <c r="JJ24" s="79" t="n"/>
      <c r="JK24" s="79" t="n"/>
      <c r="JL24" s="79" t="n"/>
      <c r="JM24" s="79" t="n"/>
      <c r="JN24" s="79" t="n"/>
      <c r="JO24" s="79" t="n"/>
      <c r="JP24" s="79" t="n"/>
      <c r="JQ24" s="79">
        <f>Input!H55*Input!E58*Input!J66</f>
        <v/>
      </c>
      <c r="JR24" s="79" t="n"/>
      <c r="JS24" s="79" t="n"/>
      <c r="JT24" s="79" t="n"/>
      <c r="JU24" s="79" t="n"/>
      <c r="JV24" s="79" t="n"/>
      <c r="JW24" s="79" t="n"/>
      <c r="JX24" s="79" t="n"/>
      <c r="JY24" s="79" t="n"/>
      <c r="JZ24" s="79" t="n"/>
      <c r="KA24" s="79" t="n"/>
      <c r="KB24" s="79" t="n"/>
      <c r="KC24" s="79" t="n"/>
      <c r="KD24" s="79" t="n"/>
      <c r="KE24" s="79" t="n"/>
      <c r="KF24" s="79" t="n"/>
      <c r="KG24" s="79" t="n"/>
      <c r="KH24" s="79" t="n"/>
      <c r="KI24" s="79" t="n"/>
      <c r="KJ24" s="79" t="n"/>
      <c r="KK24" s="79" t="n"/>
      <c r="KL24" s="79" t="n"/>
      <c r="KM24" s="79" t="n"/>
      <c r="KP24" s="78" t="n">
        <v>18</v>
      </c>
      <c r="KQ24" s="79" t="n"/>
      <c r="KR24" s="79" t="n"/>
      <c r="KS24" s="79" t="n"/>
      <c r="KT24" s="79" t="n"/>
      <c r="KU24" s="79" t="n"/>
      <c r="KV24" s="79" t="n"/>
      <c r="KW24" s="79" t="n"/>
      <c r="KX24" s="79" t="n"/>
      <c r="KY24" s="79" t="n"/>
      <c r="KZ24" s="79" t="n"/>
      <c r="LA24" s="79" t="n"/>
      <c r="LB24" s="79" t="n"/>
      <c r="LC24" s="79" t="n"/>
      <c r="LD24" s="79" t="n"/>
      <c r="LE24" s="79" t="n"/>
      <c r="LF24" s="79" t="n"/>
      <c r="LG24" s="79" t="n"/>
      <c r="LH24" s="79">
        <f>Input!H55*Input!E58*Input!K66</f>
        <v/>
      </c>
      <c r="LI24" s="79" t="n"/>
      <c r="LJ24" s="79" t="n"/>
      <c r="LK24" s="79" t="n"/>
      <c r="LL24" s="79" t="n"/>
      <c r="LM24" s="79" t="n"/>
      <c r="LN24" s="79" t="n"/>
      <c r="LO24" s="79" t="n"/>
      <c r="LP24" s="79" t="n"/>
      <c r="LQ24" s="79" t="n"/>
      <c r="LR24" s="79" t="n"/>
      <c r="LS24" s="79" t="n"/>
      <c r="LT24" s="79" t="n"/>
      <c r="LU24" s="79" t="n"/>
      <c r="LV24" s="79" t="n"/>
      <c r="LW24" s="79" t="n"/>
      <c r="LX24" s="79" t="n"/>
      <c r="LY24" s="79" t="n"/>
      <c r="LZ24" s="79" t="n"/>
      <c r="MA24" s="79" t="n"/>
      <c r="MB24" s="79" t="n"/>
      <c r="MC24" s="79" t="n"/>
      <c r="MD24" s="79" t="n"/>
      <c r="MG24" s="78" t="n">
        <v>18</v>
      </c>
      <c r="MH24" s="79" t="n"/>
      <c r="MI24" s="79" t="n"/>
      <c r="MJ24" s="79" t="n"/>
      <c r="MK24" s="79" t="n"/>
      <c r="ML24" s="79" t="n"/>
      <c r="MM24" s="79" t="n"/>
      <c r="MN24" s="79" t="n"/>
      <c r="MO24" s="79" t="n"/>
      <c r="MP24" s="79" t="n"/>
      <c r="MQ24" s="79" t="n"/>
      <c r="MR24" s="79" t="n"/>
      <c r="MS24" s="79" t="n"/>
      <c r="MT24" s="79" t="n"/>
      <c r="MU24" s="79" t="n"/>
      <c r="MV24" s="79" t="n"/>
      <c r="MW24" s="79" t="n"/>
      <c r="MX24" s="79" t="n"/>
      <c r="MY24" s="79">
        <f>Input!H55*Input!E58*Input!L66</f>
        <v/>
      </c>
      <c r="MZ24" s="79" t="n"/>
      <c r="NA24" s="79" t="n"/>
      <c r="NB24" s="79" t="n"/>
      <c r="NC24" s="79" t="n"/>
      <c r="ND24" s="79" t="n"/>
      <c r="NE24" s="79" t="n"/>
      <c r="NF24" s="79" t="n"/>
      <c r="NG24" s="79" t="n"/>
      <c r="NH24" s="79" t="n"/>
      <c r="NI24" s="79" t="n"/>
      <c r="NJ24" s="79" t="n"/>
      <c r="NK24" s="79" t="n"/>
      <c r="NL24" s="79" t="n"/>
      <c r="NM24" s="79" t="n"/>
      <c r="NN24" s="79" t="n"/>
      <c r="NO24" s="79" t="n"/>
      <c r="NP24" s="79" t="n"/>
      <c r="NQ24" s="79" t="n"/>
      <c r="NR24" s="79" t="n"/>
      <c r="NS24" s="79" t="n"/>
      <c r="NT24" s="79" t="n"/>
      <c r="NU24" s="79" t="n"/>
      <c r="NX24" s="78" t="n">
        <v>18</v>
      </c>
      <c r="NY24" s="79" t="n"/>
      <c r="NZ24" s="79" t="n"/>
      <c r="OA24" s="79" t="n"/>
      <c r="OB24" s="79" t="n"/>
      <c r="OC24" s="79" t="n"/>
      <c r="OD24" s="79" t="n"/>
      <c r="OE24" s="79" t="n"/>
      <c r="OF24" s="79" t="n"/>
      <c r="OG24" s="79" t="n"/>
      <c r="OH24" s="79" t="n"/>
      <c r="OI24" s="79" t="n"/>
      <c r="OJ24" s="79" t="n"/>
      <c r="OK24" s="79" t="n"/>
      <c r="OL24" s="79" t="n"/>
      <c r="OM24" s="79" t="n"/>
      <c r="ON24" s="79" t="n"/>
      <c r="OO24" s="79" t="n"/>
      <c r="OP24" s="79">
        <f>Input!H55*Input!E58*Input!M66</f>
        <v/>
      </c>
      <c r="OQ24" s="79" t="n"/>
      <c r="OR24" s="79" t="n"/>
      <c r="OS24" s="79" t="n"/>
      <c r="OT24" s="79" t="n"/>
      <c r="OU24" s="79" t="n"/>
      <c r="OV24" s="79" t="n"/>
      <c r="OW24" s="79" t="n"/>
      <c r="OX24" s="79" t="n"/>
      <c r="OY24" s="79" t="n"/>
      <c r="OZ24" s="79" t="n"/>
      <c r="PA24" s="79" t="n"/>
      <c r="PB24" s="79" t="n"/>
      <c r="PC24" s="79" t="n"/>
      <c r="PD24" s="79" t="n"/>
      <c r="PE24" s="79" t="n"/>
      <c r="PF24" s="79" t="n"/>
      <c r="PG24" s="79" t="n"/>
      <c r="PH24" s="79" t="n"/>
      <c r="PI24" s="79" t="n"/>
      <c r="PJ24" s="79" t="n"/>
      <c r="PK24" s="79" t="n"/>
      <c r="PL24" s="79" t="n"/>
      <c r="PO24" s="78" t="n">
        <v>18</v>
      </c>
      <c r="PP24" s="79" t="n"/>
      <c r="PQ24" s="79" t="n"/>
      <c r="PR24" s="79" t="n"/>
      <c r="PS24" s="79" t="n"/>
      <c r="PT24" s="79" t="n"/>
      <c r="PU24" s="79" t="n"/>
      <c r="PV24" s="79" t="n"/>
      <c r="PW24" s="79" t="n"/>
      <c r="PX24" s="79" t="n"/>
      <c r="PY24" s="79" t="n"/>
      <c r="PZ24" s="79" t="n"/>
      <c r="QA24" s="79" t="n"/>
      <c r="QB24" s="79" t="n"/>
      <c r="QC24" s="79" t="n"/>
      <c r="QD24" s="79" t="n"/>
      <c r="QE24" s="79" t="n"/>
      <c r="QF24" s="79" t="n"/>
      <c r="QG24" s="79">
        <f>Input!H55*Input!E58*Input!N66</f>
        <v/>
      </c>
      <c r="QH24" s="79" t="n"/>
      <c r="QI24" s="79" t="n"/>
      <c r="QJ24" s="79" t="n"/>
      <c r="QK24" s="79" t="n"/>
      <c r="QL24" s="79" t="n"/>
      <c r="QM24" s="79" t="n"/>
      <c r="QN24" s="79" t="n"/>
      <c r="QO24" s="79" t="n"/>
      <c r="QP24" s="79" t="n"/>
      <c r="QQ24" s="79" t="n"/>
      <c r="QR24" s="79" t="n"/>
      <c r="QS24" s="79" t="n"/>
      <c r="QT24" s="79" t="n"/>
      <c r="QU24" s="79" t="n"/>
      <c r="QV24" s="79" t="n"/>
      <c r="QW24" s="79" t="n"/>
      <c r="QX24" s="79" t="n"/>
      <c r="QY24" s="79" t="n"/>
      <c r="QZ24" s="79" t="n"/>
      <c r="RA24" s="79" t="n"/>
      <c r="RB24" s="79" t="n"/>
      <c r="RC24" s="79" t="n"/>
      <c r="RF24" s="78" t="n">
        <v>18</v>
      </c>
      <c r="RG24" s="79" t="n"/>
      <c r="RH24" s="79" t="n"/>
      <c r="RI24" s="79" t="n"/>
      <c r="RJ24" s="79" t="n"/>
      <c r="RK24" s="79" t="n"/>
      <c r="RL24" s="79" t="n"/>
      <c r="RM24" s="79" t="n"/>
      <c r="RN24" s="79" t="n"/>
      <c r="RO24" s="79" t="n"/>
      <c r="RP24" s="79" t="n"/>
      <c r="RQ24" s="79" t="n"/>
      <c r="RR24" s="79" t="n"/>
      <c r="RS24" s="79" t="n"/>
      <c r="RT24" s="79" t="n"/>
      <c r="RU24" s="79" t="n"/>
      <c r="RV24" s="79" t="n"/>
      <c r="RW24" s="79" t="n"/>
      <c r="RX24" s="79">
        <f>Input!H55*Input!E58*Input!O66</f>
        <v/>
      </c>
      <c r="RY24" s="79" t="n"/>
      <c r="RZ24" s="79" t="n"/>
      <c r="SA24" s="79" t="n"/>
      <c r="SB24" s="79" t="n"/>
      <c r="SC24" s="79" t="n"/>
      <c r="SD24" s="79" t="n"/>
      <c r="SE24" s="79" t="n"/>
      <c r="SF24" s="79" t="n"/>
      <c r="SG24" s="79" t="n"/>
      <c r="SH24" s="79" t="n"/>
      <c r="SI24" s="79" t="n"/>
      <c r="SJ24" s="79" t="n"/>
      <c r="SK24" s="79" t="n"/>
      <c r="SL24" s="79" t="n"/>
      <c r="SM24" s="79" t="n"/>
      <c r="SN24" s="79" t="n"/>
      <c r="SO24" s="79" t="n"/>
      <c r="SP24" s="79" t="n"/>
      <c r="SQ24" s="79" t="n"/>
      <c r="SR24" s="79" t="n"/>
      <c r="SS24" s="79" t="n"/>
      <c r="ST24" s="79" t="n"/>
      <c r="SW24" s="78" t="n">
        <v>18</v>
      </c>
      <c r="SX24" s="79" t="n"/>
      <c r="SY24" s="79" t="n"/>
      <c r="SZ24" s="79" t="n"/>
      <c r="TA24" s="79" t="n"/>
      <c r="TB24" s="79" t="n"/>
      <c r="TC24" s="79" t="n"/>
      <c r="TD24" s="79" t="n"/>
      <c r="TE24" s="79" t="n"/>
      <c r="TF24" s="79" t="n"/>
      <c r="TG24" s="79" t="n"/>
      <c r="TH24" s="79" t="n"/>
      <c r="TI24" s="79" t="n"/>
      <c r="TJ24" s="79" t="n"/>
      <c r="TK24" s="79" t="n"/>
      <c r="TL24" s="79" t="n"/>
      <c r="TM24" s="79" t="n"/>
      <c r="TN24" s="79" t="n"/>
      <c r="TO24" s="79">
        <f>Input!H55*Input!E58*Input!P66</f>
        <v/>
      </c>
      <c r="TP24" s="79" t="n"/>
      <c r="TQ24" s="79" t="n"/>
      <c r="TR24" s="79" t="n"/>
      <c r="TS24" s="79" t="n"/>
      <c r="TT24" s="79" t="n"/>
      <c r="TU24" s="79" t="n"/>
      <c r="TV24" s="79" t="n"/>
      <c r="TW24" s="79" t="n"/>
      <c r="TX24" s="79" t="n"/>
      <c r="TY24" s="79" t="n"/>
      <c r="TZ24" s="79" t="n"/>
      <c r="UA24" s="79" t="n"/>
      <c r="UB24" s="79" t="n"/>
      <c r="UC24" s="79" t="n"/>
      <c r="UD24" s="79" t="n"/>
      <c r="UE24" s="79" t="n"/>
      <c r="UF24" s="79" t="n"/>
      <c r="UG24" s="79" t="n"/>
      <c r="UH24" s="79" t="n"/>
      <c r="UI24" s="79" t="n"/>
      <c r="UJ24" s="79" t="n"/>
      <c r="UK24" s="79" t="n"/>
      <c r="UN24" s="78" t="n">
        <v>18</v>
      </c>
      <c r="UO24" s="79" t="n"/>
      <c r="UP24" s="79" t="n"/>
      <c r="UQ24" s="79" t="n"/>
      <c r="UR24" s="79" t="n"/>
      <c r="US24" s="79" t="n"/>
      <c r="UT24" s="79" t="n"/>
      <c r="UU24" s="79" t="n"/>
      <c r="UV24" s="79" t="n"/>
      <c r="UW24" s="79" t="n"/>
      <c r="UX24" s="79" t="n"/>
      <c r="UY24" s="79" t="n"/>
      <c r="UZ24" s="79" t="n"/>
      <c r="VA24" s="79" t="n"/>
      <c r="VB24" s="79" t="n"/>
      <c r="VC24" s="79" t="n"/>
      <c r="VD24" s="79" t="n"/>
      <c r="VE24" s="79" t="n"/>
      <c r="VF24" s="79">
        <f>Input!H55*Input!E58*Input!Q66</f>
        <v/>
      </c>
      <c r="VG24" s="79" t="n"/>
      <c r="VH24" s="79" t="n"/>
      <c r="VI24" s="79" t="n"/>
      <c r="VJ24" s="79" t="n"/>
      <c r="VK24" s="79" t="n"/>
      <c r="VL24" s="79" t="n"/>
      <c r="VM24" s="79" t="n"/>
      <c r="VN24" s="79" t="n"/>
      <c r="VO24" s="79" t="n"/>
      <c r="VP24" s="79" t="n"/>
      <c r="VQ24" s="79" t="n"/>
      <c r="VR24" s="79" t="n"/>
      <c r="VS24" s="79" t="n"/>
      <c r="VT24" s="79" t="n"/>
      <c r="VU24" s="79" t="n"/>
      <c r="VV24" s="79" t="n"/>
      <c r="VW24" s="79" t="n"/>
      <c r="VX24" s="79" t="n"/>
      <c r="VY24" s="79" t="n"/>
      <c r="VZ24" s="79" t="n"/>
      <c r="WA24" s="79" t="n"/>
      <c r="WB24" s="79" t="n"/>
      <c r="WE24" s="78" t="n">
        <v>18</v>
      </c>
      <c r="WF24" s="79" t="n"/>
      <c r="WG24" s="79" t="n"/>
      <c r="WH24" s="79" t="n"/>
      <c r="WI24" s="79" t="n"/>
      <c r="WJ24" s="79" t="n"/>
      <c r="WK24" s="79" t="n"/>
      <c r="WL24" s="79" t="n"/>
      <c r="WM24" s="79" t="n"/>
      <c r="WN24" s="79" t="n"/>
      <c r="WO24" s="79" t="n"/>
      <c r="WP24" s="79" t="n"/>
      <c r="WQ24" s="79" t="n"/>
      <c r="WR24" s="79" t="n"/>
      <c r="WS24" s="79" t="n"/>
      <c r="WT24" s="79" t="n"/>
      <c r="WU24" s="79" t="n"/>
      <c r="WV24" s="79" t="n"/>
      <c r="WW24" s="79">
        <f>Input!H55*Input!E58*Input!R66</f>
        <v/>
      </c>
      <c r="WX24" s="79" t="n"/>
      <c r="WY24" s="79" t="n"/>
      <c r="WZ24" s="79" t="n"/>
      <c r="XA24" s="79" t="n"/>
      <c r="XB24" s="79" t="n"/>
      <c r="XC24" s="79" t="n"/>
      <c r="XD24" s="79" t="n"/>
      <c r="XE24" s="79" t="n"/>
      <c r="XF24" s="79" t="n"/>
      <c r="XG24" s="79" t="n"/>
      <c r="XH24" s="79" t="n"/>
      <c r="XI24" s="79" t="n"/>
      <c r="XJ24" s="79" t="n"/>
      <c r="XK24" s="79" t="n"/>
      <c r="XL24" s="79" t="n"/>
      <c r="XM24" s="79" t="n"/>
      <c r="XN24" s="79" t="n"/>
      <c r="XO24" s="79" t="n"/>
      <c r="XP24" s="79" t="n"/>
      <c r="XQ24" s="79" t="n"/>
      <c r="XR24" s="79" t="n"/>
      <c r="XS24" s="79" t="n"/>
      <c r="XV24" s="78" t="n">
        <v>18</v>
      </c>
      <c r="XW24" s="79" t="n"/>
      <c r="XX24" s="79" t="n"/>
      <c r="XY24" s="79" t="n"/>
      <c r="XZ24" s="79" t="n"/>
      <c r="YA24" s="79" t="n"/>
      <c r="YB24" s="79" t="n"/>
      <c r="YC24" s="79" t="n"/>
      <c r="YD24" s="79" t="n"/>
      <c r="YE24" s="79" t="n"/>
      <c r="YF24" s="79" t="n"/>
      <c r="YG24" s="79" t="n"/>
      <c r="YH24" s="79" t="n"/>
      <c r="YI24" s="79" t="n"/>
      <c r="YJ24" s="79" t="n"/>
      <c r="YK24" s="79" t="n"/>
      <c r="YL24" s="79" t="n"/>
      <c r="YM24" s="79" t="n"/>
      <c r="YN24" s="79">
        <f>Input!H55*Input!E58*Input!S66</f>
        <v/>
      </c>
      <c r="YO24" s="79" t="n"/>
      <c r="YP24" s="79" t="n"/>
      <c r="YQ24" s="79" t="n"/>
      <c r="YR24" s="79" t="n"/>
      <c r="YS24" s="79" t="n"/>
      <c r="YT24" s="79" t="n"/>
      <c r="YU24" s="79" t="n"/>
      <c r="YV24" s="79" t="n"/>
      <c r="YW24" s="79" t="n"/>
      <c r="YX24" s="79" t="n"/>
      <c r="YY24" s="79" t="n"/>
      <c r="YZ24" s="79" t="n"/>
      <c r="ZA24" s="79" t="n"/>
      <c r="ZB24" s="79" t="n"/>
      <c r="ZC24" s="79" t="n"/>
      <c r="ZD24" s="79" t="n"/>
      <c r="ZE24" s="79" t="n"/>
      <c r="ZF24" s="79" t="n"/>
      <c r="ZG24" s="79" t="n"/>
      <c r="ZH24" s="79" t="n"/>
      <c r="ZI24" s="79" t="n"/>
      <c r="ZJ24" s="79" t="n"/>
      <c r="ZM24" s="78" t="n">
        <v>18</v>
      </c>
      <c r="ZN24" s="79" t="n"/>
      <c r="ZO24" s="79" t="n"/>
      <c r="ZP24" s="79" t="n"/>
      <c r="ZQ24" s="79" t="n"/>
      <c r="ZR24" s="79" t="n"/>
      <c r="ZS24" s="79" t="n"/>
      <c r="ZT24" s="79" t="n"/>
      <c r="ZU24" s="79" t="n"/>
      <c r="ZV24" s="79" t="n"/>
      <c r="ZW24" s="79" t="n"/>
      <c r="ZX24" s="79" t="n"/>
      <c r="ZY24" s="79" t="n"/>
      <c r="ZZ24" s="79" t="n"/>
      <c r="AAA24" s="79" t="n"/>
      <c r="AAB24" s="79" t="n"/>
      <c r="AAC24" s="79" t="n"/>
      <c r="AAD24" s="79" t="n"/>
      <c r="AAE24" s="79">
        <f>Input!H55*Input!E58*Input!T66</f>
        <v/>
      </c>
      <c r="AAF24" s="79" t="n"/>
      <c r="AAG24" s="79" t="n"/>
      <c r="AAH24" s="79" t="n"/>
      <c r="AAI24" s="79" t="n"/>
      <c r="AAJ24" s="79" t="n"/>
      <c r="AAK24" s="79" t="n"/>
      <c r="AAL24" s="79" t="n"/>
      <c r="AAM24" s="79" t="n"/>
      <c r="AAN24" s="79" t="n"/>
      <c r="AAO24" s="79" t="n"/>
      <c r="AAP24" s="79" t="n"/>
      <c r="AAQ24" s="79" t="n"/>
      <c r="AAR24" s="79" t="n"/>
      <c r="AAS24" s="79" t="n"/>
      <c r="AAT24" s="79" t="n"/>
      <c r="AAU24" s="79" t="n"/>
      <c r="AAV24" s="79" t="n"/>
      <c r="AAW24" s="79" t="n"/>
      <c r="AAX24" s="79" t="n"/>
      <c r="AAY24" s="79" t="n"/>
      <c r="AAZ24" s="79" t="n"/>
      <c r="ABA24" s="79" t="n"/>
      <c r="ABD24" s="78" t="n">
        <v>18</v>
      </c>
      <c r="ABE24" s="79" t="n"/>
      <c r="ABF24" s="79" t="n"/>
      <c r="ABG24" s="79" t="n"/>
      <c r="ABH24" s="79" t="n"/>
      <c r="ABI24" s="79" t="n"/>
      <c r="ABJ24" s="79" t="n"/>
      <c r="ABK24" s="79" t="n"/>
      <c r="ABL24" s="79" t="n"/>
      <c r="ABM24" s="79" t="n"/>
      <c r="ABN24" s="79" t="n"/>
      <c r="ABO24" s="79" t="n"/>
      <c r="ABP24" s="79" t="n"/>
      <c r="ABQ24" s="79" t="n"/>
      <c r="ABR24" s="79" t="n"/>
      <c r="ABS24" s="79" t="n"/>
      <c r="ABT24" s="79" t="n"/>
      <c r="ABU24" s="79" t="n"/>
      <c r="ABV24" s="79">
        <f>Input!H55*Input!E58*Input!U66</f>
        <v/>
      </c>
      <c r="ABW24" s="79" t="n"/>
      <c r="ABX24" s="79" t="n"/>
      <c r="ABY24" s="79" t="n"/>
      <c r="ABZ24" s="79" t="n"/>
      <c r="ACA24" s="79" t="n"/>
      <c r="ACB24" s="79" t="n"/>
      <c r="ACC24" s="79" t="n"/>
      <c r="ACD24" s="79" t="n"/>
      <c r="ACE24" s="79" t="n"/>
      <c r="ACF24" s="79" t="n"/>
      <c r="ACG24" s="79" t="n"/>
      <c r="ACH24" s="79" t="n"/>
      <c r="ACI24" s="79" t="n"/>
      <c r="ACJ24" s="79" t="n"/>
      <c r="ACK24" s="79" t="n"/>
      <c r="ACL24" s="79" t="n"/>
      <c r="ACM24" s="79" t="n"/>
      <c r="ACN24" s="79" t="n"/>
      <c r="ACO24" s="79" t="n"/>
      <c r="ACP24" s="79" t="n"/>
      <c r="ACQ24" s="79" t="n"/>
      <c r="ACR24" s="79" t="n"/>
      <c r="ACU24" s="78" t="n">
        <v>18</v>
      </c>
      <c r="ACV24" s="79" t="n"/>
      <c r="ACW24" s="79" t="n"/>
      <c r="ACX24" s="79" t="n"/>
      <c r="ACY24" s="79" t="n"/>
      <c r="ACZ24" s="79" t="n"/>
      <c r="ADA24" s="79" t="n"/>
      <c r="ADB24" s="79" t="n"/>
      <c r="ADC24" s="79" t="n"/>
      <c r="ADD24" s="79" t="n"/>
      <c r="ADE24" s="79" t="n"/>
      <c r="ADF24" s="79" t="n"/>
      <c r="ADG24" s="79" t="n"/>
      <c r="ADH24" s="79" t="n"/>
      <c r="ADI24" s="79" t="n"/>
      <c r="ADJ24" s="79" t="n"/>
      <c r="ADK24" s="79" t="n"/>
      <c r="ADL24" s="79" t="n"/>
      <c r="ADM24" s="79">
        <f>Input!H55*Input!E58*Input!V66</f>
        <v/>
      </c>
      <c r="ADN24" s="79" t="n"/>
      <c r="ADO24" s="79" t="n"/>
      <c r="ADP24" s="79" t="n"/>
      <c r="ADQ24" s="79" t="n"/>
      <c r="ADR24" s="79" t="n"/>
      <c r="ADS24" s="79" t="n"/>
      <c r="ADT24" s="79" t="n"/>
      <c r="ADU24" s="79" t="n"/>
      <c r="ADV24" s="79" t="n"/>
      <c r="ADW24" s="79" t="n"/>
      <c r="ADX24" s="79" t="n"/>
      <c r="ADY24" s="79" t="n"/>
      <c r="ADZ24" s="79" t="n"/>
      <c r="AEA24" s="79" t="n"/>
      <c r="AEB24" s="79" t="n"/>
      <c r="AEC24" s="79" t="n"/>
      <c r="AED24" s="79" t="n"/>
      <c r="AEE24" s="79" t="n"/>
      <c r="AEF24" s="79" t="n"/>
      <c r="AEG24" s="79" t="n"/>
      <c r="AEH24" s="79" t="n"/>
      <c r="AEI24" s="79" t="n"/>
      <c r="AEL24" s="78" t="n">
        <v>18</v>
      </c>
      <c r="AEM24" s="79" t="n"/>
      <c r="AEN24" s="79" t="n"/>
      <c r="AEO24" s="79" t="n"/>
      <c r="AEP24" s="79" t="n"/>
      <c r="AEQ24" s="79" t="n"/>
      <c r="AER24" s="79" t="n"/>
      <c r="AES24" s="79" t="n"/>
      <c r="AET24" s="79" t="n"/>
      <c r="AEU24" s="79" t="n"/>
      <c r="AEV24" s="79" t="n"/>
      <c r="AEW24" s="79" t="n"/>
      <c r="AEX24" s="79" t="n"/>
      <c r="AEY24" s="79" t="n"/>
      <c r="AEZ24" s="79" t="n"/>
      <c r="AFA24" s="79" t="n"/>
      <c r="AFB24" s="79" t="n"/>
      <c r="AFC24" s="79" t="n"/>
      <c r="AFD24" s="79">
        <f>Input!H55*Input!E58*Input!W66</f>
        <v/>
      </c>
      <c r="AFE24" s="79" t="n"/>
      <c r="AFF24" s="79" t="n"/>
      <c r="AFG24" s="79" t="n"/>
      <c r="AFH24" s="79" t="n"/>
      <c r="AFI24" s="79" t="n"/>
      <c r="AFJ24" s="79" t="n"/>
      <c r="AFK24" s="79" t="n"/>
      <c r="AFL24" s="79" t="n"/>
      <c r="AFM24" s="79" t="n"/>
      <c r="AFN24" s="79" t="n"/>
      <c r="AFO24" s="79" t="n"/>
      <c r="AFP24" s="79" t="n"/>
      <c r="AFQ24" s="79" t="n"/>
      <c r="AFR24" s="79" t="n"/>
      <c r="AFS24" s="79" t="n"/>
      <c r="AFT24" s="79" t="n"/>
      <c r="AFU24" s="79" t="n"/>
      <c r="AFV24" s="79" t="n"/>
      <c r="AFW24" s="79" t="n"/>
      <c r="AFX24" s="79" t="n"/>
      <c r="AFY24" s="79" t="n"/>
      <c r="AFZ24" s="79" t="n"/>
    </row>
    <row r="25">
      <c r="A25" s="78" t="n">
        <v>19</v>
      </c>
      <c r="B25" s="79" t="n"/>
      <c r="C25" s="79" t="n"/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>
        <f>Input!H55*Input!F58*Input!D66</f>
        <v/>
      </c>
      <c r="U25" s="79" t="n"/>
      <c r="V25" s="79" t="n"/>
      <c r="W25" s="79" t="n"/>
      <c r="X25" s="79" t="n"/>
      <c r="Y25" s="79" t="n"/>
      <c r="Z25" s="79" t="n"/>
      <c r="AA25" s="79" t="n"/>
      <c r="AB25" s="79" t="n"/>
      <c r="AC25" s="79" t="n"/>
      <c r="AD25" s="79" t="n"/>
      <c r="AE25" s="79" t="n"/>
      <c r="AF25" s="79" t="n"/>
      <c r="AG25" s="79" t="n"/>
      <c r="AH25" s="79" t="n"/>
      <c r="AI25" s="79" t="n"/>
      <c r="AJ25" s="79" t="n"/>
      <c r="AK25" s="79" t="n"/>
      <c r="AL25" s="79" t="n"/>
      <c r="AM25" s="79" t="n"/>
      <c r="AN25" s="79" t="n"/>
      <c r="AO25" s="79" t="n"/>
      <c r="AR25" s="78" t="n">
        <v>19</v>
      </c>
      <c r="AS25" s="79" t="n"/>
      <c r="AT25" s="79" t="n"/>
      <c r="AU25" s="79" t="n"/>
      <c r="AV25" s="79" t="n"/>
      <c r="AW25" s="79" t="n"/>
      <c r="AX25" s="79" t="n"/>
      <c r="AY25" s="79" t="n"/>
      <c r="AZ25" s="79" t="n"/>
      <c r="BA25" s="79" t="n"/>
      <c r="BB25" s="79" t="n"/>
      <c r="BC25" s="79" t="n"/>
      <c r="BD25" s="79" t="n"/>
      <c r="BE25" s="79" t="n"/>
      <c r="BF25" s="79" t="n"/>
      <c r="BG25" s="79" t="n"/>
      <c r="BH25" s="79" t="n"/>
      <c r="BI25" s="79" t="n"/>
      <c r="BJ25" s="79" t="n"/>
      <c r="BK25" s="79">
        <f>Input!H55*Input!F58*Input!E66</f>
        <v/>
      </c>
      <c r="BL25" s="79" t="n"/>
      <c r="BM25" s="79" t="n"/>
      <c r="BN25" s="79" t="n"/>
      <c r="BO25" s="79" t="n"/>
      <c r="BP25" s="79" t="n"/>
      <c r="BQ25" s="79" t="n"/>
      <c r="BR25" s="79" t="n"/>
      <c r="BS25" s="79" t="n"/>
      <c r="BT25" s="79" t="n"/>
      <c r="BU25" s="79" t="n"/>
      <c r="BV25" s="79" t="n"/>
      <c r="BW25" s="79" t="n"/>
      <c r="BX25" s="79" t="n"/>
      <c r="BY25" s="79" t="n"/>
      <c r="BZ25" s="79" t="n"/>
      <c r="CA25" s="79" t="n"/>
      <c r="CB25" s="79" t="n"/>
      <c r="CC25" s="79" t="n"/>
      <c r="CD25" s="79" t="n"/>
      <c r="CE25" s="79" t="n"/>
      <c r="CF25" s="79" t="n"/>
      <c r="CI25" s="78" t="n">
        <v>19</v>
      </c>
      <c r="CJ25" s="79" t="n"/>
      <c r="CK25" s="79" t="n"/>
      <c r="CL25" s="79" t="n"/>
      <c r="CM25" s="79" t="n"/>
      <c r="CN25" s="79" t="n"/>
      <c r="CO25" s="79" t="n"/>
      <c r="CP25" s="79" t="n"/>
      <c r="CQ25" s="79" t="n"/>
      <c r="CR25" s="79" t="n"/>
      <c r="CS25" s="79" t="n"/>
      <c r="CT25" s="79" t="n"/>
      <c r="CU25" s="79" t="n"/>
      <c r="CV25" s="79" t="n"/>
      <c r="CW25" s="79" t="n"/>
      <c r="CX25" s="79" t="n"/>
      <c r="CY25" s="79" t="n"/>
      <c r="CZ25" s="79" t="n"/>
      <c r="DA25" s="79" t="n"/>
      <c r="DB25" s="79">
        <f>Input!H55*Input!F58*Input!F66</f>
        <v/>
      </c>
      <c r="DC25" s="79" t="n"/>
      <c r="DD25" s="79" t="n"/>
      <c r="DE25" s="79" t="n"/>
      <c r="DF25" s="79" t="n"/>
      <c r="DG25" s="79" t="n"/>
      <c r="DH25" s="79" t="n"/>
      <c r="DI25" s="79" t="n"/>
      <c r="DJ25" s="79" t="n"/>
      <c r="DK25" s="79" t="n"/>
      <c r="DL25" s="79" t="n"/>
      <c r="DM25" s="79" t="n"/>
      <c r="DN25" s="79" t="n"/>
      <c r="DO25" s="79" t="n"/>
      <c r="DP25" s="79" t="n"/>
      <c r="DQ25" s="79" t="n"/>
      <c r="DR25" s="79" t="n"/>
      <c r="DS25" s="79" t="n"/>
      <c r="DT25" s="79" t="n"/>
      <c r="DU25" s="79" t="n"/>
      <c r="DV25" s="79" t="n"/>
      <c r="DW25" s="79" t="n"/>
      <c r="DZ25" s="78" t="n">
        <v>19</v>
      </c>
      <c r="EA25" s="79" t="n"/>
      <c r="EB25" s="79" t="n"/>
      <c r="EC25" s="79" t="n"/>
      <c r="ED25" s="79" t="n"/>
      <c r="EE25" s="79" t="n"/>
      <c r="EF25" s="79" t="n"/>
      <c r="EG25" s="79" t="n"/>
      <c r="EH25" s="79" t="n"/>
      <c r="EI25" s="79" t="n"/>
      <c r="EJ25" s="79" t="n"/>
      <c r="EK25" s="79" t="n"/>
      <c r="EL25" s="79" t="n"/>
      <c r="EM25" s="79" t="n"/>
      <c r="EN25" s="79" t="n"/>
      <c r="EO25" s="79" t="n"/>
      <c r="EP25" s="79" t="n"/>
      <c r="EQ25" s="79" t="n"/>
      <c r="ER25" s="79" t="n"/>
      <c r="ES25" s="79">
        <f>Input!H55*Input!F58*Input!G66</f>
        <v/>
      </c>
      <c r="ET25" s="79" t="n"/>
      <c r="EU25" s="79" t="n"/>
      <c r="EV25" s="79" t="n"/>
      <c r="EW25" s="79" t="n"/>
      <c r="EX25" s="79" t="n"/>
      <c r="EY25" s="79" t="n"/>
      <c r="EZ25" s="79" t="n"/>
      <c r="FA25" s="79" t="n"/>
      <c r="FB25" s="79" t="n"/>
      <c r="FC25" s="79" t="n"/>
      <c r="FD25" s="79" t="n"/>
      <c r="FE25" s="79" t="n"/>
      <c r="FF25" s="79" t="n"/>
      <c r="FG25" s="79" t="n"/>
      <c r="FH25" s="79" t="n"/>
      <c r="FI25" s="79" t="n"/>
      <c r="FJ25" s="79" t="n"/>
      <c r="FK25" s="79" t="n"/>
      <c r="FL25" s="79" t="n"/>
      <c r="FM25" s="79" t="n"/>
      <c r="FN25" s="79" t="n"/>
      <c r="FQ25" s="78" t="n">
        <v>19</v>
      </c>
      <c r="FR25" s="79" t="n"/>
      <c r="FS25" s="79" t="n"/>
      <c r="FT25" s="79" t="n"/>
      <c r="FU25" s="79" t="n"/>
      <c r="FV25" s="79" t="n"/>
      <c r="FW25" s="79" t="n"/>
      <c r="FX25" s="79" t="n"/>
      <c r="FY25" s="79" t="n"/>
      <c r="FZ25" s="79" t="n"/>
      <c r="GA25" s="79" t="n"/>
      <c r="GB25" s="79" t="n"/>
      <c r="GC25" s="79" t="n"/>
      <c r="GD25" s="79" t="n"/>
      <c r="GE25" s="79" t="n"/>
      <c r="GF25" s="79" t="n"/>
      <c r="GG25" s="79" t="n"/>
      <c r="GH25" s="79" t="n"/>
      <c r="GI25" s="79" t="n"/>
      <c r="GJ25" s="79">
        <f>Input!H55*Input!F58*Input!H66</f>
        <v/>
      </c>
      <c r="GK25" s="79" t="n"/>
      <c r="GL25" s="79" t="n"/>
      <c r="GM25" s="79" t="n"/>
      <c r="GN25" s="79" t="n"/>
      <c r="GO25" s="79" t="n"/>
      <c r="GP25" s="79" t="n"/>
      <c r="GQ25" s="79" t="n"/>
      <c r="GR25" s="79" t="n"/>
      <c r="GS25" s="79" t="n"/>
      <c r="GT25" s="79" t="n"/>
      <c r="GU25" s="79" t="n"/>
      <c r="GV25" s="79" t="n"/>
      <c r="GW25" s="79" t="n"/>
      <c r="GX25" s="79" t="n"/>
      <c r="GY25" s="79" t="n"/>
      <c r="GZ25" s="79" t="n"/>
      <c r="HA25" s="79" t="n"/>
      <c r="HB25" s="79" t="n"/>
      <c r="HC25" s="79" t="n"/>
      <c r="HD25" s="79" t="n"/>
      <c r="HE25" s="79" t="n"/>
      <c r="HH25" s="78" t="n">
        <v>19</v>
      </c>
      <c r="HI25" s="79" t="n"/>
      <c r="HJ25" s="79" t="n"/>
      <c r="HK25" s="79" t="n"/>
      <c r="HL25" s="79" t="n"/>
      <c r="HM25" s="79" t="n"/>
      <c r="HN25" s="79" t="n"/>
      <c r="HO25" s="79" t="n"/>
      <c r="HP25" s="79" t="n"/>
      <c r="HQ25" s="79" t="n"/>
      <c r="HR25" s="79" t="n"/>
      <c r="HS25" s="79" t="n"/>
      <c r="HT25" s="79" t="n"/>
      <c r="HU25" s="79" t="n"/>
      <c r="HV25" s="79" t="n"/>
      <c r="HW25" s="79" t="n"/>
      <c r="HX25" s="79" t="n"/>
      <c r="HY25" s="79" t="n"/>
      <c r="HZ25" s="79" t="n"/>
      <c r="IA25" s="79">
        <f>Input!H55*Input!F58*Input!I66</f>
        <v/>
      </c>
      <c r="IB25" s="79" t="n"/>
      <c r="IC25" s="79" t="n"/>
      <c r="ID25" s="79" t="n"/>
      <c r="IE25" s="79" t="n"/>
      <c r="IF25" s="79" t="n"/>
      <c r="IG25" s="79" t="n"/>
      <c r="IH25" s="79" t="n"/>
      <c r="II25" s="79" t="n"/>
      <c r="IJ25" s="79" t="n"/>
      <c r="IK25" s="79" t="n"/>
      <c r="IL25" s="79" t="n"/>
      <c r="IM25" s="79" t="n"/>
      <c r="IN25" s="79" t="n"/>
      <c r="IO25" s="79" t="n"/>
      <c r="IP25" s="79" t="n"/>
      <c r="IQ25" s="79" t="n"/>
      <c r="IR25" s="79" t="n"/>
      <c r="IS25" s="79" t="n"/>
      <c r="IT25" s="79" t="n"/>
      <c r="IU25" s="79" t="n"/>
      <c r="IV25" s="79" t="n"/>
      <c r="IY25" s="78" t="n">
        <v>19</v>
      </c>
      <c r="IZ25" s="79" t="n"/>
      <c r="JA25" s="79" t="n"/>
      <c r="JB25" s="79" t="n"/>
      <c r="JC25" s="79" t="n"/>
      <c r="JD25" s="79" t="n"/>
      <c r="JE25" s="79" t="n"/>
      <c r="JF25" s="79" t="n"/>
      <c r="JG25" s="79" t="n"/>
      <c r="JH25" s="79" t="n"/>
      <c r="JI25" s="79" t="n"/>
      <c r="JJ25" s="79" t="n"/>
      <c r="JK25" s="79" t="n"/>
      <c r="JL25" s="79" t="n"/>
      <c r="JM25" s="79" t="n"/>
      <c r="JN25" s="79" t="n"/>
      <c r="JO25" s="79" t="n"/>
      <c r="JP25" s="79" t="n"/>
      <c r="JQ25" s="79" t="n"/>
      <c r="JR25" s="79">
        <f>Input!H55*Input!F58*Input!J66</f>
        <v/>
      </c>
      <c r="JS25" s="79" t="n"/>
      <c r="JT25" s="79" t="n"/>
      <c r="JU25" s="79" t="n"/>
      <c r="JV25" s="79" t="n"/>
      <c r="JW25" s="79" t="n"/>
      <c r="JX25" s="79" t="n"/>
      <c r="JY25" s="79" t="n"/>
      <c r="JZ25" s="79" t="n"/>
      <c r="KA25" s="79" t="n"/>
      <c r="KB25" s="79" t="n"/>
      <c r="KC25" s="79" t="n"/>
      <c r="KD25" s="79" t="n"/>
      <c r="KE25" s="79" t="n"/>
      <c r="KF25" s="79" t="n"/>
      <c r="KG25" s="79" t="n"/>
      <c r="KH25" s="79" t="n"/>
      <c r="KI25" s="79" t="n"/>
      <c r="KJ25" s="79" t="n"/>
      <c r="KK25" s="79" t="n"/>
      <c r="KL25" s="79" t="n"/>
      <c r="KM25" s="79" t="n"/>
      <c r="KP25" s="78" t="n">
        <v>19</v>
      </c>
      <c r="KQ25" s="79" t="n"/>
      <c r="KR25" s="79" t="n"/>
      <c r="KS25" s="79" t="n"/>
      <c r="KT25" s="79" t="n"/>
      <c r="KU25" s="79" t="n"/>
      <c r="KV25" s="79" t="n"/>
      <c r="KW25" s="79" t="n"/>
      <c r="KX25" s="79" t="n"/>
      <c r="KY25" s="79" t="n"/>
      <c r="KZ25" s="79" t="n"/>
      <c r="LA25" s="79" t="n"/>
      <c r="LB25" s="79" t="n"/>
      <c r="LC25" s="79" t="n"/>
      <c r="LD25" s="79" t="n"/>
      <c r="LE25" s="79" t="n"/>
      <c r="LF25" s="79" t="n"/>
      <c r="LG25" s="79" t="n"/>
      <c r="LH25" s="79" t="n"/>
      <c r="LI25" s="79">
        <f>Input!H55*Input!F58*Input!K66</f>
        <v/>
      </c>
      <c r="LJ25" s="79" t="n"/>
      <c r="LK25" s="79" t="n"/>
      <c r="LL25" s="79" t="n"/>
      <c r="LM25" s="79" t="n"/>
      <c r="LN25" s="79" t="n"/>
      <c r="LO25" s="79" t="n"/>
      <c r="LP25" s="79" t="n"/>
      <c r="LQ25" s="79" t="n"/>
      <c r="LR25" s="79" t="n"/>
      <c r="LS25" s="79" t="n"/>
      <c r="LT25" s="79" t="n"/>
      <c r="LU25" s="79" t="n"/>
      <c r="LV25" s="79" t="n"/>
      <c r="LW25" s="79" t="n"/>
      <c r="LX25" s="79" t="n"/>
      <c r="LY25" s="79" t="n"/>
      <c r="LZ25" s="79" t="n"/>
      <c r="MA25" s="79" t="n"/>
      <c r="MB25" s="79" t="n"/>
      <c r="MC25" s="79" t="n"/>
      <c r="MD25" s="79" t="n"/>
      <c r="MG25" s="78" t="n">
        <v>19</v>
      </c>
      <c r="MH25" s="79" t="n"/>
      <c r="MI25" s="79" t="n"/>
      <c r="MJ25" s="79" t="n"/>
      <c r="MK25" s="79" t="n"/>
      <c r="ML25" s="79" t="n"/>
      <c r="MM25" s="79" t="n"/>
      <c r="MN25" s="79" t="n"/>
      <c r="MO25" s="79" t="n"/>
      <c r="MP25" s="79" t="n"/>
      <c r="MQ25" s="79" t="n"/>
      <c r="MR25" s="79" t="n"/>
      <c r="MS25" s="79" t="n"/>
      <c r="MT25" s="79" t="n"/>
      <c r="MU25" s="79" t="n"/>
      <c r="MV25" s="79" t="n"/>
      <c r="MW25" s="79" t="n"/>
      <c r="MX25" s="79" t="n"/>
      <c r="MY25" s="79" t="n"/>
      <c r="MZ25" s="79">
        <f>Input!H55*Input!F58*Input!L66</f>
        <v/>
      </c>
      <c r="NA25" s="79" t="n"/>
      <c r="NB25" s="79" t="n"/>
      <c r="NC25" s="79" t="n"/>
      <c r="ND25" s="79" t="n"/>
      <c r="NE25" s="79" t="n"/>
      <c r="NF25" s="79" t="n"/>
      <c r="NG25" s="79" t="n"/>
      <c r="NH25" s="79" t="n"/>
      <c r="NI25" s="79" t="n"/>
      <c r="NJ25" s="79" t="n"/>
      <c r="NK25" s="79" t="n"/>
      <c r="NL25" s="79" t="n"/>
      <c r="NM25" s="79" t="n"/>
      <c r="NN25" s="79" t="n"/>
      <c r="NO25" s="79" t="n"/>
      <c r="NP25" s="79" t="n"/>
      <c r="NQ25" s="79" t="n"/>
      <c r="NR25" s="79" t="n"/>
      <c r="NS25" s="79" t="n"/>
      <c r="NT25" s="79" t="n"/>
      <c r="NU25" s="79" t="n"/>
      <c r="NX25" s="78" t="n">
        <v>19</v>
      </c>
      <c r="NY25" s="79" t="n"/>
      <c r="NZ25" s="79" t="n"/>
      <c r="OA25" s="79" t="n"/>
      <c r="OB25" s="79" t="n"/>
      <c r="OC25" s="79" t="n"/>
      <c r="OD25" s="79" t="n"/>
      <c r="OE25" s="79" t="n"/>
      <c r="OF25" s="79" t="n"/>
      <c r="OG25" s="79" t="n"/>
      <c r="OH25" s="79" t="n"/>
      <c r="OI25" s="79" t="n"/>
      <c r="OJ25" s="79" t="n"/>
      <c r="OK25" s="79" t="n"/>
      <c r="OL25" s="79" t="n"/>
      <c r="OM25" s="79" t="n"/>
      <c r="ON25" s="79" t="n"/>
      <c r="OO25" s="79" t="n"/>
      <c r="OP25" s="79" t="n"/>
      <c r="OQ25" s="79">
        <f>Input!H55*Input!F58*Input!M66</f>
        <v/>
      </c>
      <c r="OR25" s="79" t="n"/>
      <c r="OS25" s="79" t="n"/>
      <c r="OT25" s="79" t="n"/>
      <c r="OU25" s="79" t="n"/>
      <c r="OV25" s="79" t="n"/>
      <c r="OW25" s="79" t="n"/>
      <c r="OX25" s="79" t="n"/>
      <c r="OY25" s="79" t="n"/>
      <c r="OZ25" s="79" t="n"/>
      <c r="PA25" s="79" t="n"/>
      <c r="PB25" s="79" t="n"/>
      <c r="PC25" s="79" t="n"/>
      <c r="PD25" s="79" t="n"/>
      <c r="PE25" s="79" t="n"/>
      <c r="PF25" s="79" t="n"/>
      <c r="PG25" s="79" t="n"/>
      <c r="PH25" s="79" t="n"/>
      <c r="PI25" s="79" t="n"/>
      <c r="PJ25" s="79" t="n"/>
      <c r="PK25" s="79" t="n"/>
      <c r="PL25" s="79" t="n"/>
      <c r="PO25" s="78" t="n">
        <v>19</v>
      </c>
      <c r="PP25" s="79" t="n"/>
      <c r="PQ25" s="79" t="n"/>
      <c r="PR25" s="79" t="n"/>
      <c r="PS25" s="79" t="n"/>
      <c r="PT25" s="79" t="n"/>
      <c r="PU25" s="79" t="n"/>
      <c r="PV25" s="79" t="n"/>
      <c r="PW25" s="79" t="n"/>
      <c r="PX25" s="79" t="n"/>
      <c r="PY25" s="79" t="n"/>
      <c r="PZ25" s="79" t="n"/>
      <c r="QA25" s="79" t="n"/>
      <c r="QB25" s="79" t="n"/>
      <c r="QC25" s="79" t="n"/>
      <c r="QD25" s="79" t="n"/>
      <c r="QE25" s="79" t="n"/>
      <c r="QF25" s="79" t="n"/>
      <c r="QG25" s="79" t="n"/>
      <c r="QH25" s="79">
        <f>Input!H55*Input!F58*Input!N66</f>
        <v/>
      </c>
      <c r="QI25" s="79" t="n"/>
      <c r="QJ25" s="79" t="n"/>
      <c r="QK25" s="79" t="n"/>
      <c r="QL25" s="79" t="n"/>
      <c r="QM25" s="79" t="n"/>
      <c r="QN25" s="79" t="n"/>
      <c r="QO25" s="79" t="n"/>
      <c r="QP25" s="79" t="n"/>
      <c r="QQ25" s="79" t="n"/>
      <c r="QR25" s="79" t="n"/>
      <c r="QS25" s="79" t="n"/>
      <c r="QT25" s="79" t="n"/>
      <c r="QU25" s="79" t="n"/>
      <c r="QV25" s="79" t="n"/>
      <c r="QW25" s="79" t="n"/>
      <c r="QX25" s="79" t="n"/>
      <c r="QY25" s="79" t="n"/>
      <c r="QZ25" s="79" t="n"/>
      <c r="RA25" s="79" t="n"/>
      <c r="RB25" s="79" t="n"/>
      <c r="RC25" s="79" t="n"/>
      <c r="RF25" s="78" t="n">
        <v>19</v>
      </c>
      <c r="RG25" s="79" t="n"/>
      <c r="RH25" s="79" t="n"/>
      <c r="RI25" s="79" t="n"/>
      <c r="RJ25" s="79" t="n"/>
      <c r="RK25" s="79" t="n"/>
      <c r="RL25" s="79" t="n"/>
      <c r="RM25" s="79" t="n"/>
      <c r="RN25" s="79" t="n"/>
      <c r="RO25" s="79" t="n"/>
      <c r="RP25" s="79" t="n"/>
      <c r="RQ25" s="79" t="n"/>
      <c r="RR25" s="79" t="n"/>
      <c r="RS25" s="79" t="n"/>
      <c r="RT25" s="79" t="n"/>
      <c r="RU25" s="79" t="n"/>
      <c r="RV25" s="79" t="n"/>
      <c r="RW25" s="79" t="n"/>
      <c r="RX25" s="79" t="n"/>
      <c r="RY25" s="79">
        <f>Input!H55*Input!F58*Input!O66</f>
        <v/>
      </c>
      <c r="RZ25" s="79" t="n"/>
      <c r="SA25" s="79" t="n"/>
      <c r="SB25" s="79" t="n"/>
      <c r="SC25" s="79" t="n"/>
      <c r="SD25" s="79" t="n"/>
      <c r="SE25" s="79" t="n"/>
      <c r="SF25" s="79" t="n"/>
      <c r="SG25" s="79" t="n"/>
      <c r="SH25" s="79" t="n"/>
      <c r="SI25" s="79" t="n"/>
      <c r="SJ25" s="79" t="n"/>
      <c r="SK25" s="79" t="n"/>
      <c r="SL25" s="79" t="n"/>
      <c r="SM25" s="79" t="n"/>
      <c r="SN25" s="79" t="n"/>
      <c r="SO25" s="79" t="n"/>
      <c r="SP25" s="79" t="n"/>
      <c r="SQ25" s="79" t="n"/>
      <c r="SR25" s="79" t="n"/>
      <c r="SS25" s="79" t="n"/>
      <c r="ST25" s="79" t="n"/>
      <c r="SW25" s="78" t="n">
        <v>19</v>
      </c>
      <c r="SX25" s="79" t="n"/>
      <c r="SY25" s="79" t="n"/>
      <c r="SZ25" s="79" t="n"/>
      <c r="TA25" s="79" t="n"/>
      <c r="TB25" s="79" t="n"/>
      <c r="TC25" s="79" t="n"/>
      <c r="TD25" s="79" t="n"/>
      <c r="TE25" s="79" t="n"/>
      <c r="TF25" s="79" t="n"/>
      <c r="TG25" s="79" t="n"/>
      <c r="TH25" s="79" t="n"/>
      <c r="TI25" s="79" t="n"/>
      <c r="TJ25" s="79" t="n"/>
      <c r="TK25" s="79" t="n"/>
      <c r="TL25" s="79" t="n"/>
      <c r="TM25" s="79" t="n"/>
      <c r="TN25" s="79" t="n"/>
      <c r="TO25" s="79" t="n"/>
      <c r="TP25" s="79">
        <f>Input!H55*Input!F58*Input!P66</f>
        <v/>
      </c>
      <c r="TQ25" s="79" t="n"/>
      <c r="TR25" s="79" t="n"/>
      <c r="TS25" s="79" t="n"/>
      <c r="TT25" s="79" t="n"/>
      <c r="TU25" s="79" t="n"/>
      <c r="TV25" s="79" t="n"/>
      <c r="TW25" s="79" t="n"/>
      <c r="TX25" s="79" t="n"/>
      <c r="TY25" s="79" t="n"/>
      <c r="TZ25" s="79" t="n"/>
      <c r="UA25" s="79" t="n"/>
      <c r="UB25" s="79" t="n"/>
      <c r="UC25" s="79" t="n"/>
      <c r="UD25" s="79" t="n"/>
      <c r="UE25" s="79" t="n"/>
      <c r="UF25" s="79" t="n"/>
      <c r="UG25" s="79" t="n"/>
      <c r="UH25" s="79" t="n"/>
      <c r="UI25" s="79" t="n"/>
      <c r="UJ25" s="79" t="n"/>
      <c r="UK25" s="79" t="n"/>
      <c r="UN25" s="78" t="n">
        <v>19</v>
      </c>
      <c r="UO25" s="79" t="n"/>
      <c r="UP25" s="79" t="n"/>
      <c r="UQ25" s="79" t="n"/>
      <c r="UR25" s="79" t="n"/>
      <c r="US25" s="79" t="n"/>
      <c r="UT25" s="79" t="n"/>
      <c r="UU25" s="79" t="n"/>
      <c r="UV25" s="79" t="n"/>
      <c r="UW25" s="79" t="n"/>
      <c r="UX25" s="79" t="n"/>
      <c r="UY25" s="79" t="n"/>
      <c r="UZ25" s="79" t="n"/>
      <c r="VA25" s="79" t="n"/>
      <c r="VB25" s="79" t="n"/>
      <c r="VC25" s="79" t="n"/>
      <c r="VD25" s="79" t="n"/>
      <c r="VE25" s="79" t="n"/>
      <c r="VF25" s="79" t="n"/>
      <c r="VG25" s="79">
        <f>Input!H55*Input!F58*Input!Q66</f>
        <v/>
      </c>
      <c r="VH25" s="79" t="n"/>
      <c r="VI25" s="79" t="n"/>
      <c r="VJ25" s="79" t="n"/>
      <c r="VK25" s="79" t="n"/>
      <c r="VL25" s="79" t="n"/>
      <c r="VM25" s="79" t="n"/>
      <c r="VN25" s="79" t="n"/>
      <c r="VO25" s="79" t="n"/>
      <c r="VP25" s="79" t="n"/>
      <c r="VQ25" s="79" t="n"/>
      <c r="VR25" s="79" t="n"/>
      <c r="VS25" s="79" t="n"/>
      <c r="VT25" s="79" t="n"/>
      <c r="VU25" s="79" t="n"/>
      <c r="VV25" s="79" t="n"/>
      <c r="VW25" s="79" t="n"/>
      <c r="VX25" s="79" t="n"/>
      <c r="VY25" s="79" t="n"/>
      <c r="VZ25" s="79" t="n"/>
      <c r="WA25" s="79" t="n"/>
      <c r="WB25" s="79" t="n"/>
      <c r="WE25" s="78" t="n">
        <v>19</v>
      </c>
      <c r="WF25" s="79" t="n"/>
      <c r="WG25" s="79" t="n"/>
      <c r="WH25" s="79" t="n"/>
      <c r="WI25" s="79" t="n"/>
      <c r="WJ25" s="79" t="n"/>
      <c r="WK25" s="79" t="n"/>
      <c r="WL25" s="79" t="n"/>
      <c r="WM25" s="79" t="n"/>
      <c r="WN25" s="79" t="n"/>
      <c r="WO25" s="79" t="n"/>
      <c r="WP25" s="79" t="n"/>
      <c r="WQ25" s="79" t="n"/>
      <c r="WR25" s="79" t="n"/>
      <c r="WS25" s="79" t="n"/>
      <c r="WT25" s="79" t="n"/>
      <c r="WU25" s="79" t="n"/>
      <c r="WV25" s="79" t="n"/>
      <c r="WW25" s="79" t="n"/>
      <c r="WX25" s="79">
        <f>Input!H55*Input!F58*Input!R66</f>
        <v/>
      </c>
      <c r="WY25" s="79" t="n"/>
      <c r="WZ25" s="79" t="n"/>
      <c r="XA25" s="79" t="n"/>
      <c r="XB25" s="79" t="n"/>
      <c r="XC25" s="79" t="n"/>
      <c r="XD25" s="79" t="n"/>
      <c r="XE25" s="79" t="n"/>
      <c r="XF25" s="79" t="n"/>
      <c r="XG25" s="79" t="n"/>
      <c r="XH25" s="79" t="n"/>
      <c r="XI25" s="79" t="n"/>
      <c r="XJ25" s="79" t="n"/>
      <c r="XK25" s="79" t="n"/>
      <c r="XL25" s="79" t="n"/>
      <c r="XM25" s="79" t="n"/>
      <c r="XN25" s="79" t="n"/>
      <c r="XO25" s="79" t="n"/>
      <c r="XP25" s="79" t="n"/>
      <c r="XQ25" s="79" t="n"/>
      <c r="XR25" s="79" t="n"/>
      <c r="XS25" s="79" t="n"/>
      <c r="XV25" s="78" t="n">
        <v>19</v>
      </c>
      <c r="XW25" s="79" t="n"/>
      <c r="XX25" s="79" t="n"/>
      <c r="XY25" s="79" t="n"/>
      <c r="XZ25" s="79" t="n"/>
      <c r="YA25" s="79" t="n"/>
      <c r="YB25" s="79" t="n"/>
      <c r="YC25" s="79" t="n"/>
      <c r="YD25" s="79" t="n"/>
      <c r="YE25" s="79" t="n"/>
      <c r="YF25" s="79" t="n"/>
      <c r="YG25" s="79" t="n"/>
      <c r="YH25" s="79" t="n"/>
      <c r="YI25" s="79" t="n"/>
      <c r="YJ25" s="79" t="n"/>
      <c r="YK25" s="79" t="n"/>
      <c r="YL25" s="79" t="n"/>
      <c r="YM25" s="79" t="n"/>
      <c r="YN25" s="79" t="n"/>
      <c r="YO25" s="79">
        <f>Input!H55*Input!F58*Input!S66</f>
        <v/>
      </c>
      <c r="YP25" s="79" t="n"/>
      <c r="YQ25" s="79" t="n"/>
      <c r="YR25" s="79" t="n"/>
      <c r="YS25" s="79" t="n"/>
      <c r="YT25" s="79" t="n"/>
      <c r="YU25" s="79" t="n"/>
      <c r="YV25" s="79" t="n"/>
      <c r="YW25" s="79" t="n"/>
      <c r="YX25" s="79" t="n"/>
      <c r="YY25" s="79" t="n"/>
      <c r="YZ25" s="79" t="n"/>
      <c r="ZA25" s="79" t="n"/>
      <c r="ZB25" s="79" t="n"/>
      <c r="ZC25" s="79" t="n"/>
      <c r="ZD25" s="79" t="n"/>
      <c r="ZE25" s="79" t="n"/>
      <c r="ZF25" s="79" t="n"/>
      <c r="ZG25" s="79" t="n"/>
      <c r="ZH25" s="79" t="n"/>
      <c r="ZI25" s="79" t="n"/>
      <c r="ZJ25" s="79" t="n"/>
      <c r="ZM25" s="78" t="n">
        <v>19</v>
      </c>
      <c r="ZN25" s="79" t="n"/>
      <c r="ZO25" s="79" t="n"/>
      <c r="ZP25" s="79" t="n"/>
      <c r="ZQ25" s="79" t="n"/>
      <c r="ZR25" s="79" t="n"/>
      <c r="ZS25" s="79" t="n"/>
      <c r="ZT25" s="79" t="n"/>
      <c r="ZU25" s="79" t="n"/>
      <c r="ZV25" s="79" t="n"/>
      <c r="ZW25" s="79" t="n"/>
      <c r="ZX25" s="79" t="n"/>
      <c r="ZY25" s="79" t="n"/>
      <c r="ZZ25" s="79" t="n"/>
      <c r="AAA25" s="79" t="n"/>
      <c r="AAB25" s="79" t="n"/>
      <c r="AAC25" s="79" t="n"/>
      <c r="AAD25" s="79" t="n"/>
      <c r="AAE25" s="79" t="n"/>
      <c r="AAF25" s="79">
        <f>Input!H55*Input!F58*Input!T66</f>
        <v/>
      </c>
      <c r="AAG25" s="79" t="n"/>
      <c r="AAH25" s="79" t="n"/>
      <c r="AAI25" s="79" t="n"/>
      <c r="AAJ25" s="79" t="n"/>
      <c r="AAK25" s="79" t="n"/>
      <c r="AAL25" s="79" t="n"/>
      <c r="AAM25" s="79" t="n"/>
      <c r="AAN25" s="79" t="n"/>
      <c r="AAO25" s="79" t="n"/>
      <c r="AAP25" s="79" t="n"/>
      <c r="AAQ25" s="79" t="n"/>
      <c r="AAR25" s="79" t="n"/>
      <c r="AAS25" s="79" t="n"/>
      <c r="AAT25" s="79" t="n"/>
      <c r="AAU25" s="79" t="n"/>
      <c r="AAV25" s="79" t="n"/>
      <c r="AAW25" s="79" t="n"/>
      <c r="AAX25" s="79" t="n"/>
      <c r="AAY25" s="79" t="n"/>
      <c r="AAZ25" s="79" t="n"/>
      <c r="ABA25" s="79" t="n"/>
      <c r="ABD25" s="78" t="n">
        <v>19</v>
      </c>
      <c r="ABE25" s="79" t="n"/>
      <c r="ABF25" s="79" t="n"/>
      <c r="ABG25" s="79" t="n"/>
      <c r="ABH25" s="79" t="n"/>
      <c r="ABI25" s="79" t="n"/>
      <c r="ABJ25" s="79" t="n"/>
      <c r="ABK25" s="79" t="n"/>
      <c r="ABL25" s="79" t="n"/>
      <c r="ABM25" s="79" t="n"/>
      <c r="ABN25" s="79" t="n"/>
      <c r="ABO25" s="79" t="n"/>
      <c r="ABP25" s="79" t="n"/>
      <c r="ABQ25" s="79" t="n"/>
      <c r="ABR25" s="79" t="n"/>
      <c r="ABS25" s="79" t="n"/>
      <c r="ABT25" s="79" t="n"/>
      <c r="ABU25" s="79" t="n"/>
      <c r="ABV25" s="79" t="n"/>
      <c r="ABW25" s="79">
        <f>Input!H55*Input!F58*Input!U66</f>
        <v/>
      </c>
      <c r="ABX25" s="79" t="n"/>
      <c r="ABY25" s="79" t="n"/>
      <c r="ABZ25" s="79" t="n"/>
      <c r="ACA25" s="79" t="n"/>
      <c r="ACB25" s="79" t="n"/>
      <c r="ACC25" s="79" t="n"/>
      <c r="ACD25" s="79" t="n"/>
      <c r="ACE25" s="79" t="n"/>
      <c r="ACF25" s="79" t="n"/>
      <c r="ACG25" s="79" t="n"/>
      <c r="ACH25" s="79" t="n"/>
      <c r="ACI25" s="79" t="n"/>
      <c r="ACJ25" s="79" t="n"/>
      <c r="ACK25" s="79" t="n"/>
      <c r="ACL25" s="79" t="n"/>
      <c r="ACM25" s="79" t="n"/>
      <c r="ACN25" s="79" t="n"/>
      <c r="ACO25" s="79" t="n"/>
      <c r="ACP25" s="79" t="n"/>
      <c r="ACQ25" s="79" t="n"/>
      <c r="ACR25" s="79" t="n"/>
      <c r="ACU25" s="78" t="n">
        <v>19</v>
      </c>
      <c r="ACV25" s="79" t="n"/>
      <c r="ACW25" s="79" t="n"/>
      <c r="ACX25" s="79" t="n"/>
      <c r="ACY25" s="79" t="n"/>
      <c r="ACZ25" s="79" t="n"/>
      <c r="ADA25" s="79" t="n"/>
      <c r="ADB25" s="79" t="n"/>
      <c r="ADC25" s="79" t="n"/>
      <c r="ADD25" s="79" t="n"/>
      <c r="ADE25" s="79" t="n"/>
      <c r="ADF25" s="79" t="n"/>
      <c r="ADG25" s="79" t="n"/>
      <c r="ADH25" s="79" t="n"/>
      <c r="ADI25" s="79" t="n"/>
      <c r="ADJ25" s="79" t="n"/>
      <c r="ADK25" s="79" t="n"/>
      <c r="ADL25" s="79" t="n"/>
      <c r="ADM25" s="79" t="n"/>
      <c r="ADN25" s="79">
        <f>Input!H55*Input!F58*Input!V66</f>
        <v/>
      </c>
      <c r="ADO25" s="79" t="n"/>
      <c r="ADP25" s="79" t="n"/>
      <c r="ADQ25" s="79" t="n"/>
      <c r="ADR25" s="79" t="n"/>
      <c r="ADS25" s="79" t="n"/>
      <c r="ADT25" s="79" t="n"/>
      <c r="ADU25" s="79" t="n"/>
      <c r="ADV25" s="79" t="n"/>
      <c r="ADW25" s="79" t="n"/>
      <c r="ADX25" s="79" t="n"/>
      <c r="ADY25" s="79" t="n"/>
      <c r="ADZ25" s="79" t="n"/>
      <c r="AEA25" s="79" t="n"/>
      <c r="AEB25" s="79" t="n"/>
      <c r="AEC25" s="79" t="n"/>
      <c r="AED25" s="79" t="n"/>
      <c r="AEE25" s="79" t="n"/>
      <c r="AEF25" s="79" t="n"/>
      <c r="AEG25" s="79" t="n"/>
      <c r="AEH25" s="79" t="n"/>
      <c r="AEI25" s="79" t="n"/>
      <c r="AEL25" s="78" t="n">
        <v>19</v>
      </c>
      <c r="AEM25" s="79" t="n"/>
      <c r="AEN25" s="79" t="n"/>
      <c r="AEO25" s="79" t="n"/>
      <c r="AEP25" s="79" t="n"/>
      <c r="AEQ25" s="79" t="n"/>
      <c r="AER25" s="79" t="n"/>
      <c r="AES25" s="79" t="n"/>
      <c r="AET25" s="79" t="n"/>
      <c r="AEU25" s="79" t="n"/>
      <c r="AEV25" s="79" t="n"/>
      <c r="AEW25" s="79" t="n"/>
      <c r="AEX25" s="79" t="n"/>
      <c r="AEY25" s="79" t="n"/>
      <c r="AEZ25" s="79" t="n"/>
      <c r="AFA25" s="79" t="n"/>
      <c r="AFB25" s="79" t="n"/>
      <c r="AFC25" s="79" t="n"/>
      <c r="AFD25" s="79" t="n"/>
      <c r="AFE25" s="79">
        <f>Input!H55*Input!F58*Input!W66</f>
        <v/>
      </c>
      <c r="AFF25" s="79" t="n"/>
      <c r="AFG25" s="79" t="n"/>
      <c r="AFH25" s="79" t="n"/>
      <c r="AFI25" s="79" t="n"/>
      <c r="AFJ25" s="79" t="n"/>
      <c r="AFK25" s="79" t="n"/>
      <c r="AFL25" s="79" t="n"/>
      <c r="AFM25" s="79" t="n"/>
      <c r="AFN25" s="79" t="n"/>
      <c r="AFO25" s="79" t="n"/>
      <c r="AFP25" s="79" t="n"/>
      <c r="AFQ25" s="79" t="n"/>
      <c r="AFR25" s="79" t="n"/>
      <c r="AFS25" s="79" t="n"/>
      <c r="AFT25" s="79" t="n"/>
      <c r="AFU25" s="79" t="n"/>
      <c r="AFV25" s="79" t="n"/>
      <c r="AFW25" s="79" t="n"/>
      <c r="AFX25" s="79" t="n"/>
      <c r="AFY25" s="79" t="n"/>
      <c r="AFZ25" s="79" t="n"/>
    </row>
    <row r="26">
      <c r="A26" s="78" t="n">
        <v>20</v>
      </c>
      <c r="B26" s="79" t="n"/>
      <c r="C26" s="79" t="n"/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  <c r="M26" s="79" t="n"/>
      <c r="N26" s="79" t="n"/>
      <c r="O26" s="79" t="n"/>
      <c r="P26" s="79" t="n"/>
      <c r="Q26" s="79" t="n"/>
      <c r="R26" s="79" t="n"/>
      <c r="S26" s="79" t="n"/>
      <c r="T26" s="79" t="n"/>
      <c r="U26" s="79">
        <f>Input!H55*Input!G58*Input!D66</f>
        <v/>
      </c>
      <c r="V26" s="79" t="n"/>
      <c r="W26" s="79" t="n"/>
      <c r="X26" s="79" t="n"/>
      <c r="Y26" s="79" t="n"/>
      <c r="Z26" s="79" t="n"/>
      <c r="AA26" s="79" t="n"/>
      <c r="AB26" s="79" t="n"/>
      <c r="AC26" s="79" t="n"/>
      <c r="AD26" s="79" t="n"/>
      <c r="AE26" s="79" t="n"/>
      <c r="AF26" s="79" t="n"/>
      <c r="AG26" s="79" t="n"/>
      <c r="AH26" s="79" t="n"/>
      <c r="AI26" s="79" t="n"/>
      <c r="AJ26" s="79" t="n"/>
      <c r="AK26" s="79" t="n"/>
      <c r="AL26" s="79" t="n"/>
      <c r="AM26" s="79" t="n"/>
      <c r="AN26" s="79" t="n"/>
      <c r="AO26" s="79" t="n"/>
      <c r="AR26" s="78" t="n">
        <v>20</v>
      </c>
      <c r="AS26" s="79" t="n"/>
      <c r="AT26" s="79" t="n"/>
      <c r="AU26" s="79" t="n"/>
      <c r="AV26" s="79" t="n"/>
      <c r="AW26" s="79" t="n"/>
      <c r="AX26" s="79" t="n"/>
      <c r="AY26" s="79" t="n"/>
      <c r="AZ26" s="79" t="n"/>
      <c r="BA26" s="79" t="n"/>
      <c r="BB26" s="79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>
        <f>Input!H55*Input!G58*Input!E66</f>
        <v/>
      </c>
      <c r="BM26" s="79" t="n"/>
      <c r="BN26" s="79" t="n"/>
      <c r="BO26" s="79" t="n"/>
      <c r="BP26" s="79" t="n"/>
      <c r="BQ26" s="79" t="n"/>
      <c r="BR26" s="79" t="n"/>
      <c r="BS26" s="79" t="n"/>
      <c r="BT26" s="79" t="n"/>
      <c r="BU26" s="79" t="n"/>
      <c r="BV26" s="79" t="n"/>
      <c r="BW26" s="79" t="n"/>
      <c r="BX26" s="79" t="n"/>
      <c r="BY26" s="79" t="n"/>
      <c r="BZ26" s="79" t="n"/>
      <c r="CA26" s="79" t="n"/>
      <c r="CB26" s="79" t="n"/>
      <c r="CC26" s="79" t="n"/>
      <c r="CD26" s="79" t="n"/>
      <c r="CE26" s="79" t="n"/>
      <c r="CF26" s="79" t="n"/>
      <c r="CI26" s="78" t="n">
        <v>20</v>
      </c>
      <c r="CJ26" s="79" t="n"/>
      <c r="CK26" s="79" t="n"/>
      <c r="CL26" s="79" t="n"/>
      <c r="CM26" s="79" t="n"/>
      <c r="CN26" s="79" t="n"/>
      <c r="CO26" s="79" t="n"/>
      <c r="CP26" s="79" t="n"/>
      <c r="CQ26" s="79" t="n"/>
      <c r="CR26" s="79" t="n"/>
      <c r="CS26" s="79" t="n"/>
      <c r="CT26" s="79" t="n"/>
      <c r="CU26" s="79" t="n"/>
      <c r="CV26" s="79" t="n"/>
      <c r="CW26" s="79" t="n"/>
      <c r="CX26" s="79" t="n"/>
      <c r="CY26" s="79" t="n"/>
      <c r="CZ26" s="79" t="n"/>
      <c r="DA26" s="79" t="n"/>
      <c r="DB26" s="79" t="n"/>
      <c r="DC26" s="79">
        <f>Input!H55*Input!G58*Input!F66</f>
        <v/>
      </c>
      <c r="DD26" s="79" t="n"/>
      <c r="DE26" s="79" t="n"/>
      <c r="DF26" s="79" t="n"/>
      <c r="DG26" s="79" t="n"/>
      <c r="DH26" s="79" t="n"/>
      <c r="DI26" s="79" t="n"/>
      <c r="DJ26" s="79" t="n"/>
      <c r="DK26" s="79" t="n"/>
      <c r="DL26" s="79" t="n"/>
      <c r="DM26" s="79" t="n"/>
      <c r="DN26" s="79" t="n"/>
      <c r="DO26" s="79" t="n"/>
      <c r="DP26" s="79" t="n"/>
      <c r="DQ26" s="79" t="n"/>
      <c r="DR26" s="79" t="n"/>
      <c r="DS26" s="79" t="n"/>
      <c r="DT26" s="79" t="n"/>
      <c r="DU26" s="79" t="n"/>
      <c r="DV26" s="79" t="n"/>
      <c r="DW26" s="79" t="n"/>
      <c r="DZ26" s="78" t="n">
        <v>20</v>
      </c>
      <c r="EA26" s="79" t="n"/>
      <c r="EB26" s="79" t="n"/>
      <c r="EC26" s="79" t="n"/>
      <c r="ED26" s="79" t="n"/>
      <c r="EE26" s="79" t="n"/>
      <c r="EF26" s="79" t="n"/>
      <c r="EG26" s="79" t="n"/>
      <c r="EH26" s="79" t="n"/>
      <c r="EI26" s="79" t="n"/>
      <c r="EJ26" s="79" t="n"/>
      <c r="EK26" s="79" t="n"/>
      <c r="EL26" s="79" t="n"/>
      <c r="EM26" s="79" t="n"/>
      <c r="EN26" s="79" t="n"/>
      <c r="EO26" s="79" t="n"/>
      <c r="EP26" s="79" t="n"/>
      <c r="EQ26" s="79" t="n"/>
      <c r="ER26" s="79" t="n"/>
      <c r="ES26" s="79" t="n"/>
      <c r="ET26" s="79">
        <f>Input!H55*Input!G58*Input!G66</f>
        <v/>
      </c>
      <c r="EU26" s="79" t="n"/>
      <c r="EV26" s="79" t="n"/>
      <c r="EW26" s="79" t="n"/>
      <c r="EX26" s="79" t="n"/>
      <c r="EY26" s="79" t="n"/>
      <c r="EZ26" s="79" t="n"/>
      <c r="FA26" s="79" t="n"/>
      <c r="FB26" s="79" t="n"/>
      <c r="FC26" s="79" t="n"/>
      <c r="FD26" s="79" t="n"/>
      <c r="FE26" s="79" t="n"/>
      <c r="FF26" s="79" t="n"/>
      <c r="FG26" s="79" t="n"/>
      <c r="FH26" s="79" t="n"/>
      <c r="FI26" s="79" t="n"/>
      <c r="FJ26" s="79" t="n"/>
      <c r="FK26" s="79" t="n"/>
      <c r="FL26" s="79" t="n"/>
      <c r="FM26" s="79" t="n"/>
      <c r="FN26" s="79" t="n"/>
      <c r="FQ26" s="78" t="n">
        <v>20</v>
      </c>
      <c r="FR26" s="79" t="n"/>
      <c r="FS26" s="79" t="n"/>
      <c r="FT26" s="79" t="n"/>
      <c r="FU26" s="79" t="n"/>
      <c r="FV26" s="79" t="n"/>
      <c r="FW26" s="79" t="n"/>
      <c r="FX26" s="79" t="n"/>
      <c r="FY26" s="79" t="n"/>
      <c r="FZ26" s="79" t="n"/>
      <c r="GA26" s="79" t="n"/>
      <c r="GB26" s="79" t="n"/>
      <c r="GC26" s="79" t="n"/>
      <c r="GD26" s="79" t="n"/>
      <c r="GE26" s="79" t="n"/>
      <c r="GF26" s="79" t="n"/>
      <c r="GG26" s="79" t="n"/>
      <c r="GH26" s="79" t="n"/>
      <c r="GI26" s="79" t="n"/>
      <c r="GJ26" s="79" t="n"/>
      <c r="GK26" s="79">
        <f>Input!H55*Input!G58*Input!H66</f>
        <v/>
      </c>
      <c r="GL26" s="79" t="n"/>
      <c r="GM26" s="79" t="n"/>
      <c r="GN26" s="79" t="n"/>
      <c r="GO26" s="79" t="n"/>
      <c r="GP26" s="79" t="n"/>
      <c r="GQ26" s="79" t="n"/>
      <c r="GR26" s="79" t="n"/>
      <c r="GS26" s="79" t="n"/>
      <c r="GT26" s="79" t="n"/>
      <c r="GU26" s="79" t="n"/>
      <c r="GV26" s="79" t="n"/>
      <c r="GW26" s="79" t="n"/>
      <c r="GX26" s="79" t="n"/>
      <c r="GY26" s="79" t="n"/>
      <c r="GZ26" s="79" t="n"/>
      <c r="HA26" s="79" t="n"/>
      <c r="HB26" s="79" t="n"/>
      <c r="HC26" s="79" t="n"/>
      <c r="HD26" s="79" t="n"/>
      <c r="HE26" s="79" t="n"/>
      <c r="HH26" s="78" t="n">
        <v>20</v>
      </c>
      <c r="HI26" s="79" t="n"/>
      <c r="HJ26" s="79" t="n"/>
      <c r="HK26" s="79" t="n"/>
      <c r="HL26" s="79" t="n"/>
      <c r="HM26" s="79" t="n"/>
      <c r="HN26" s="79" t="n"/>
      <c r="HO26" s="79" t="n"/>
      <c r="HP26" s="79" t="n"/>
      <c r="HQ26" s="79" t="n"/>
      <c r="HR26" s="79" t="n"/>
      <c r="HS26" s="79" t="n"/>
      <c r="HT26" s="79" t="n"/>
      <c r="HU26" s="79" t="n"/>
      <c r="HV26" s="79" t="n"/>
      <c r="HW26" s="79" t="n"/>
      <c r="HX26" s="79" t="n"/>
      <c r="HY26" s="79" t="n"/>
      <c r="HZ26" s="79" t="n"/>
      <c r="IA26" s="79" t="n"/>
      <c r="IB26" s="79">
        <f>Input!H55*Input!G58*Input!I66</f>
        <v/>
      </c>
      <c r="IC26" s="79" t="n"/>
      <c r="ID26" s="79" t="n"/>
      <c r="IE26" s="79" t="n"/>
      <c r="IF26" s="79" t="n"/>
      <c r="IG26" s="79" t="n"/>
      <c r="IH26" s="79" t="n"/>
      <c r="II26" s="79" t="n"/>
      <c r="IJ26" s="79" t="n"/>
      <c r="IK26" s="79" t="n"/>
      <c r="IL26" s="79" t="n"/>
      <c r="IM26" s="79" t="n"/>
      <c r="IN26" s="79" t="n"/>
      <c r="IO26" s="79" t="n"/>
      <c r="IP26" s="79" t="n"/>
      <c r="IQ26" s="79" t="n"/>
      <c r="IR26" s="79" t="n"/>
      <c r="IS26" s="79" t="n"/>
      <c r="IT26" s="79" t="n"/>
      <c r="IU26" s="79" t="n"/>
      <c r="IV26" s="79" t="n"/>
      <c r="IY26" s="78" t="n">
        <v>20</v>
      </c>
      <c r="IZ26" s="79" t="n"/>
      <c r="JA26" s="79" t="n"/>
      <c r="JB26" s="79" t="n"/>
      <c r="JC26" s="79" t="n"/>
      <c r="JD26" s="79" t="n"/>
      <c r="JE26" s="79" t="n"/>
      <c r="JF26" s="79" t="n"/>
      <c r="JG26" s="79" t="n"/>
      <c r="JH26" s="79" t="n"/>
      <c r="JI26" s="79" t="n"/>
      <c r="JJ26" s="79" t="n"/>
      <c r="JK26" s="79" t="n"/>
      <c r="JL26" s="79" t="n"/>
      <c r="JM26" s="79" t="n"/>
      <c r="JN26" s="79" t="n"/>
      <c r="JO26" s="79" t="n"/>
      <c r="JP26" s="79" t="n"/>
      <c r="JQ26" s="79" t="n"/>
      <c r="JR26" s="79" t="n"/>
      <c r="JS26" s="79">
        <f>Input!H55*Input!G58*Input!J66</f>
        <v/>
      </c>
      <c r="JT26" s="79" t="n"/>
      <c r="JU26" s="79" t="n"/>
      <c r="JV26" s="79" t="n"/>
      <c r="JW26" s="79" t="n"/>
      <c r="JX26" s="79" t="n"/>
      <c r="JY26" s="79" t="n"/>
      <c r="JZ26" s="79" t="n"/>
      <c r="KA26" s="79" t="n"/>
      <c r="KB26" s="79" t="n"/>
      <c r="KC26" s="79" t="n"/>
      <c r="KD26" s="79" t="n"/>
      <c r="KE26" s="79" t="n"/>
      <c r="KF26" s="79" t="n"/>
      <c r="KG26" s="79" t="n"/>
      <c r="KH26" s="79" t="n"/>
      <c r="KI26" s="79" t="n"/>
      <c r="KJ26" s="79" t="n"/>
      <c r="KK26" s="79" t="n"/>
      <c r="KL26" s="79" t="n"/>
      <c r="KM26" s="79" t="n"/>
      <c r="KP26" s="78" t="n">
        <v>20</v>
      </c>
      <c r="KQ26" s="79" t="n"/>
      <c r="KR26" s="79" t="n"/>
      <c r="KS26" s="79" t="n"/>
      <c r="KT26" s="79" t="n"/>
      <c r="KU26" s="79" t="n"/>
      <c r="KV26" s="79" t="n"/>
      <c r="KW26" s="79" t="n"/>
      <c r="KX26" s="79" t="n"/>
      <c r="KY26" s="79" t="n"/>
      <c r="KZ26" s="79" t="n"/>
      <c r="LA26" s="79" t="n"/>
      <c r="LB26" s="79" t="n"/>
      <c r="LC26" s="79" t="n"/>
      <c r="LD26" s="79" t="n"/>
      <c r="LE26" s="79" t="n"/>
      <c r="LF26" s="79" t="n"/>
      <c r="LG26" s="79" t="n"/>
      <c r="LH26" s="79" t="n"/>
      <c r="LI26" s="79" t="n"/>
      <c r="LJ26" s="79">
        <f>Input!H55*Input!G58*Input!K66</f>
        <v/>
      </c>
      <c r="LK26" s="79" t="n"/>
      <c r="LL26" s="79" t="n"/>
      <c r="LM26" s="79" t="n"/>
      <c r="LN26" s="79" t="n"/>
      <c r="LO26" s="79" t="n"/>
      <c r="LP26" s="79" t="n"/>
      <c r="LQ26" s="79" t="n"/>
      <c r="LR26" s="79" t="n"/>
      <c r="LS26" s="79" t="n"/>
      <c r="LT26" s="79" t="n"/>
      <c r="LU26" s="79" t="n"/>
      <c r="LV26" s="79" t="n"/>
      <c r="LW26" s="79" t="n"/>
      <c r="LX26" s="79" t="n"/>
      <c r="LY26" s="79" t="n"/>
      <c r="LZ26" s="79" t="n"/>
      <c r="MA26" s="79" t="n"/>
      <c r="MB26" s="79" t="n"/>
      <c r="MC26" s="79" t="n"/>
      <c r="MD26" s="79" t="n"/>
      <c r="MG26" s="78" t="n">
        <v>20</v>
      </c>
      <c r="MH26" s="79" t="n"/>
      <c r="MI26" s="79" t="n"/>
      <c r="MJ26" s="79" t="n"/>
      <c r="MK26" s="79" t="n"/>
      <c r="ML26" s="79" t="n"/>
      <c r="MM26" s="79" t="n"/>
      <c r="MN26" s="79" t="n"/>
      <c r="MO26" s="79" t="n"/>
      <c r="MP26" s="79" t="n"/>
      <c r="MQ26" s="79" t="n"/>
      <c r="MR26" s="79" t="n"/>
      <c r="MS26" s="79" t="n"/>
      <c r="MT26" s="79" t="n"/>
      <c r="MU26" s="79" t="n"/>
      <c r="MV26" s="79" t="n"/>
      <c r="MW26" s="79" t="n"/>
      <c r="MX26" s="79" t="n"/>
      <c r="MY26" s="79" t="n"/>
      <c r="MZ26" s="79" t="n"/>
      <c r="NA26" s="79">
        <f>Input!H55*Input!G58*Input!L66</f>
        <v/>
      </c>
      <c r="NB26" s="79" t="n"/>
      <c r="NC26" s="79" t="n"/>
      <c r="ND26" s="79" t="n"/>
      <c r="NE26" s="79" t="n"/>
      <c r="NF26" s="79" t="n"/>
      <c r="NG26" s="79" t="n"/>
      <c r="NH26" s="79" t="n"/>
      <c r="NI26" s="79" t="n"/>
      <c r="NJ26" s="79" t="n"/>
      <c r="NK26" s="79" t="n"/>
      <c r="NL26" s="79" t="n"/>
      <c r="NM26" s="79" t="n"/>
      <c r="NN26" s="79" t="n"/>
      <c r="NO26" s="79" t="n"/>
      <c r="NP26" s="79" t="n"/>
      <c r="NQ26" s="79" t="n"/>
      <c r="NR26" s="79" t="n"/>
      <c r="NS26" s="79" t="n"/>
      <c r="NT26" s="79" t="n"/>
      <c r="NU26" s="79" t="n"/>
      <c r="NX26" s="78" t="n">
        <v>20</v>
      </c>
      <c r="NY26" s="79" t="n"/>
      <c r="NZ26" s="79" t="n"/>
      <c r="OA26" s="79" t="n"/>
      <c r="OB26" s="79" t="n"/>
      <c r="OC26" s="79" t="n"/>
      <c r="OD26" s="79" t="n"/>
      <c r="OE26" s="79" t="n"/>
      <c r="OF26" s="79" t="n"/>
      <c r="OG26" s="79" t="n"/>
      <c r="OH26" s="79" t="n"/>
      <c r="OI26" s="79" t="n"/>
      <c r="OJ26" s="79" t="n"/>
      <c r="OK26" s="79" t="n"/>
      <c r="OL26" s="79" t="n"/>
      <c r="OM26" s="79" t="n"/>
      <c r="ON26" s="79" t="n"/>
      <c r="OO26" s="79" t="n"/>
      <c r="OP26" s="79" t="n"/>
      <c r="OQ26" s="79" t="n"/>
      <c r="OR26" s="79">
        <f>Input!H55*Input!G58*Input!M66</f>
        <v/>
      </c>
      <c r="OS26" s="79" t="n"/>
      <c r="OT26" s="79" t="n"/>
      <c r="OU26" s="79" t="n"/>
      <c r="OV26" s="79" t="n"/>
      <c r="OW26" s="79" t="n"/>
      <c r="OX26" s="79" t="n"/>
      <c r="OY26" s="79" t="n"/>
      <c r="OZ26" s="79" t="n"/>
      <c r="PA26" s="79" t="n"/>
      <c r="PB26" s="79" t="n"/>
      <c r="PC26" s="79" t="n"/>
      <c r="PD26" s="79" t="n"/>
      <c r="PE26" s="79" t="n"/>
      <c r="PF26" s="79" t="n"/>
      <c r="PG26" s="79" t="n"/>
      <c r="PH26" s="79" t="n"/>
      <c r="PI26" s="79" t="n"/>
      <c r="PJ26" s="79" t="n"/>
      <c r="PK26" s="79" t="n"/>
      <c r="PL26" s="79" t="n"/>
      <c r="PO26" s="78" t="n">
        <v>20</v>
      </c>
      <c r="PP26" s="79" t="n"/>
      <c r="PQ26" s="79" t="n"/>
      <c r="PR26" s="79" t="n"/>
      <c r="PS26" s="79" t="n"/>
      <c r="PT26" s="79" t="n"/>
      <c r="PU26" s="79" t="n"/>
      <c r="PV26" s="79" t="n"/>
      <c r="PW26" s="79" t="n"/>
      <c r="PX26" s="79" t="n"/>
      <c r="PY26" s="79" t="n"/>
      <c r="PZ26" s="79" t="n"/>
      <c r="QA26" s="79" t="n"/>
      <c r="QB26" s="79" t="n"/>
      <c r="QC26" s="79" t="n"/>
      <c r="QD26" s="79" t="n"/>
      <c r="QE26" s="79" t="n"/>
      <c r="QF26" s="79" t="n"/>
      <c r="QG26" s="79" t="n"/>
      <c r="QH26" s="79" t="n"/>
      <c r="QI26" s="79">
        <f>Input!H55*Input!G58*Input!N66</f>
        <v/>
      </c>
      <c r="QJ26" s="79" t="n"/>
      <c r="QK26" s="79" t="n"/>
      <c r="QL26" s="79" t="n"/>
      <c r="QM26" s="79" t="n"/>
      <c r="QN26" s="79" t="n"/>
      <c r="QO26" s="79" t="n"/>
      <c r="QP26" s="79" t="n"/>
      <c r="QQ26" s="79" t="n"/>
      <c r="QR26" s="79" t="n"/>
      <c r="QS26" s="79" t="n"/>
      <c r="QT26" s="79" t="n"/>
      <c r="QU26" s="79" t="n"/>
      <c r="QV26" s="79" t="n"/>
      <c r="QW26" s="79" t="n"/>
      <c r="QX26" s="79" t="n"/>
      <c r="QY26" s="79" t="n"/>
      <c r="QZ26" s="79" t="n"/>
      <c r="RA26" s="79" t="n"/>
      <c r="RB26" s="79" t="n"/>
      <c r="RC26" s="79" t="n"/>
      <c r="RF26" s="78" t="n">
        <v>20</v>
      </c>
      <c r="RG26" s="79" t="n"/>
      <c r="RH26" s="79" t="n"/>
      <c r="RI26" s="79" t="n"/>
      <c r="RJ26" s="79" t="n"/>
      <c r="RK26" s="79" t="n"/>
      <c r="RL26" s="79" t="n"/>
      <c r="RM26" s="79" t="n"/>
      <c r="RN26" s="79" t="n"/>
      <c r="RO26" s="79" t="n"/>
      <c r="RP26" s="79" t="n"/>
      <c r="RQ26" s="79" t="n"/>
      <c r="RR26" s="79" t="n"/>
      <c r="RS26" s="79" t="n"/>
      <c r="RT26" s="79" t="n"/>
      <c r="RU26" s="79" t="n"/>
      <c r="RV26" s="79" t="n"/>
      <c r="RW26" s="79" t="n"/>
      <c r="RX26" s="79" t="n"/>
      <c r="RY26" s="79" t="n"/>
      <c r="RZ26" s="79">
        <f>Input!H55*Input!G58*Input!O66</f>
        <v/>
      </c>
      <c r="SA26" s="79" t="n"/>
      <c r="SB26" s="79" t="n"/>
      <c r="SC26" s="79" t="n"/>
      <c r="SD26" s="79" t="n"/>
      <c r="SE26" s="79" t="n"/>
      <c r="SF26" s="79" t="n"/>
      <c r="SG26" s="79" t="n"/>
      <c r="SH26" s="79" t="n"/>
      <c r="SI26" s="79" t="n"/>
      <c r="SJ26" s="79" t="n"/>
      <c r="SK26" s="79" t="n"/>
      <c r="SL26" s="79" t="n"/>
      <c r="SM26" s="79" t="n"/>
      <c r="SN26" s="79" t="n"/>
      <c r="SO26" s="79" t="n"/>
      <c r="SP26" s="79" t="n"/>
      <c r="SQ26" s="79" t="n"/>
      <c r="SR26" s="79" t="n"/>
      <c r="SS26" s="79" t="n"/>
      <c r="ST26" s="79" t="n"/>
      <c r="SW26" s="78" t="n">
        <v>20</v>
      </c>
      <c r="SX26" s="79" t="n"/>
      <c r="SY26" s="79" t="n"/>
      <c r="SZ26" s="79" t="n"/>
      <c r="TA26" s="79" t="n"/>
      <c r="TB26" s="79" t="n"/>
      <c r="TC26" s="79" t="n"/>
      <c r="TD26" s="79" t="n"/>
      <c r="TE26" s="79" t="n"/>
      <c r="TF26" s="79" t="n"/>
      <c r="TG26" s="79" t="n"/>
      <c r="TH26" s="79" t="n"/>
      <c r="TI26" s="79" t="n"/>
      <c r="TJ26" s="79" t="n"/>
      <c r="TK26" s="79" t="n"/>
      <c r="TL26" s="79" t="n"/>
      <c r="TM26" s="79" t="n"/>
      <c r="TN26" s="79" t="n"/>
      <c r="TO26" s="79" t="n"/>
      <c r="TP26" s="79" t="n"/>
      <c r="TQ26" s="79">
        <f>Input!H55*Input!G58*Input!P66</f>
        <v/>
      </c>
      <c r="TR26" s="79" t="n"/>
      <c r="TS26" s="79" t="n"/>
      <c r="TT26" s="79" t="n"/>
      <c r="TU26" s="79" t="n"/>
      <c r="TV26" s="79" t="n"/>
      <c r="TW26" s="79" t="n"/>
      <c r="TX26" s="79" t="n"/>
      <c r="TY26" s="79" t="n"/>
      <c r="TZ26" s="79" t="n"/>
      <c r="UA26" s="79" t="n"/>
      <c r="UB26" s="79" t="n"/>
      <c r="UC26" s="79" t="n"/>
      <c r="UD26" s="79" t="n"/>
      <c r="UE26" s="79" t="n"/>
      <c r="UF26" s="79" t="n"/>
      <c r="UG26" s="79" t="n"/>
      <c r="UH26" s="79" t="n"/>
      <c r="UI26" s="79" t="n"/>
      <c r="UJ26" s="79" t="n"/>
      <c r="UK26" s="79" t="n"/>
      <c r="UN26" s="78" t="n">
        <v>20</v>
      </c>
      <c r="UO26" s="79" t="n"/>
      <c r="UP26" s="79" t="n"/>
      <c r="UQ26" s="79" t="n"/>
      <c r="UR26" s="79" t="n"/>
      <c r="US26" s="79" t="n"/>
      <c r="UT26" s="79" t="n"/>
      <c r="UU26" s="79" t="n"/>
      <c r="UV26" s="79" t="n"/>
      <c r="UW26" s="79" t="n"/>
      <c r="UX26" s="79" t="n"/>
      <c r="UY26" s="79" t="n"/>
      <c r="UZ26" s="79" t="n"/>
      <c r="VA26" s="79" t="n"/>
      <c r="VB26" s="79" t="n"/>
      <c r="VC26" s="79" t="n"/>
      <c r="VD26" s="79" t="n"/>
      <c r="VE26" s="79" t="n"/>
      <c r="VF26" s="79" t="n"/>
      <c r="VG26" s="79" t="n"/>
      <c r="VH26" s="79">
        <f>Input!H55*Input!G58*Input!Q66</f>
        <v/>
      </c>
      <c r="VI26" s="79" t="n"/>
      <c r="VJ26" s="79" t="n"/>
      <c r="VK26" s="79" t="n"/>
      <c r="VL26" s="79" t="n"/>
      <c r="VM26" s="79" t="n"/>
      <c r="VN26" s="79" t="n"/>
      <c r="VO26" s="79" t="n"/>
      <c r="VP26" s="79" t="n"/>
      <c r="VQ26" s="79" t="n"/>
      <c r="VR26" s="79" t="n"/>
      <c r="VS26" s="79" t="n"/>
      <c r="VT26" s="79" t="n"/>
      <c r="VU26" s="79" t="n"/>
      <c r="VV26" s="79" t="n"/>
      <c r="VW26" s="79" t="n"/>
      <c r="VX26" s="79" t="n"/>
      <c r="VY26" s="79" t="n"/>
      <c r="VZ26" s="79" t="n"/>
      <c r="WA26" s="79" t="n"/>
      <c r="WB26" s="79" t="n"/>
      <c r="WE26" s="78" t="n">
        <v>20</v>
      </c>
      <c r="WF26" s="79" t="n"/>
      <c r="WG26" s="79" t="n"/>
      <c r="WH26" s="79" t="n"/>
      <c r="WI26" s="79" t="n"/>
      <c r="WJ26" s="79" t="n"/>
      <c r="WK26" s="79" t="n"/>
      <c r="WL26" s="79" t="n"/>
      <c r="WM26" s="79" t="n"/>
      <c r="WN26" s="79" t="n"/>
      <c r="WO26" s="79" t="n"/>
      <c r="WP26" s="79" t="n"/>
      <c r="WQ26" s="79" t="n"/>
      <c r="WR26" s="79" t="n"/>
      <c r="WS26" s="79" t="n"/>
      <c r="WT26" s="79" t="n"/>
      <c r="WU26" s="79" t="n"/>
      <c r="WV26" s="79" t="n"/>
      <c r="WW26" s="79" t="n"/>
      <c r="WX26" s="79" t="n"/>
      <c r="WY26" s="79">
        <f>Input!H55*Input!G58*Input!R66</f>
        <v/>
      </c>
      <c r="WZ26" s="79" t="n"/>
      <c r="XA26" s="79" t="n"/>
      <c r="XB26" s="79" t="n"/>
      <c r="XC26" s="79" t="n"/>
      <c r="XD26" s="79" t="n"/>
      <c r="XE26" s="79" t="n"/>
      <c r="XF26" s="79" t="n"/>
      <c r="XG26" s="79" t="n"/>
      <c r="XH26" s="79" t="n"/>
      <c r="XI26" s="79" t="n"/>
      <c r="XJ26" s="79" t="n"/>
      <c r="XK26" s="79" t="n"/>
      <c r="XL26" s="79" t="n"/>
      <c r="XM26" s="79" t="n"/>
      <c r="XN26" s="79" t="n"/>
      <c r="XO26" s="79" t="n"/>
      <c r="XP26" s="79" t="n"/>
      <c r="XQ26" s="79" t="n"/>
      <c r="XR26" s="79" t="n"/>
      <c r="XS26" s="79" t="n"/>
      <c r="XV26" s="78" t="n">
        <v>20</v>
      </c>
      <c r="XW26" s="79" t="n"/>
      <c r="XX26" s="79" t="n"/>
      <c r="XY26" s="79" t="n"/>
      <c r="XZ26" s="79" t="n"/>
      <c r="YA26" s="79" t="n"/>
      <c r="YB26" s="79" t="n"/>
      <c r="YC26" s="79" t="n"/>
      <c r="YD26" s="79" t="n"/>
      <c r="YE26" s="79" t="n"/>
      <c r="YF26" s="79" t="n"/>
      <c r="YG26" s="79" t="n"/>
      <c r="YH26" s="79" t="n"/>
      <c r="YI26" s="79" t="n"/>
      <c r="YJ26" s="79" t="n"/>
      <c r="YK26" s="79" t="n"/>
      <c r="YL26" s="79" t="n"/>
      <c r="YM26" s="79" t="n"/>
      <c r="YN26" s="79" t="n"/>
      <c r="YO26" s="79" t="n"/>
      <c r="YP26" s="79">
        <f>Input!H55*Input!G58*Input!S66</f>
        <v/>
      </c>
      <c r="YQ26" s="79" t="n"/>
      <c r="YR26" s="79" t="n"/>
      <c r="YS26" s="79" t="n"/>
      <c r="YT26" s="79" t="n"/>
      <c r="YU26" s="79" t="n"/>
      <c r="YV26" s="79" t="n"/>
      <c r="YW26" s="79" t="n"/>
      <c r="YX26" s="79" t="n"/>
      <c r="YY26" s="79" t="n"/>
      <c r="YZ26" s="79" t="n"/>
      <c r="ZA26" s="79" t="n"/>
      <c r="ZB26" s="79" t="n"/>
      <c r="ZC26" s="79" t="n"/>
      <c r="ZD26" s="79" t="n"/>
      <c r="ZE26" s="79" t="n"/>
      <c r="ZF26" s="79" t="n"/>
      <c r="ZG26" s="79" t="n"/>
      <c r="ZH26" s="79" t="n"/>
      <c r="ZI26" s="79" t="n"/>
      <c r="ZJ26" s="79" t="n"/>
      <c r="ZM26" s="78" t="n">
        <v>20</v>
      </c>
      <c r="ZN26" s="79" t="n"/>
      <c r="ZO26" s="79" t="n"/>
      <c r="ZP26" s="79" t="n"/>
      <c r="ZQ26" s="79" t="n"/>
      <c r="ZR26" s="79" t="n"/>
      <c r="ZS26" s="79" t="n"/>
      <c r="ZT26" s="79" t="n"/>
      <c r="ZU26" s="79" t="n"/>
      <c r="ZV26" s="79" t="n"/>
      <c r="ZW26" s="79" t="n"/>
      <c r="ZX26" s="79" t="n"/>
      <c r="ZY26" s="79" t="n"/>
      <c r="ZZ26" s="79" t="n"/>
      <c r="AAA26" s="79" t="n"/>
      <c r="AAB26" s="79" t="n"/>
      <c r="AAC26" s="79" t="n"/>
      <c r="AAD26" s="79" t="n"/>
      <c r="AAE26" s="79" t="n"/>
      <c r="AAF26" s="79" t="n"/>
      <c r="AAG26" s="79">
        <f>Input!H55*Input!G58*Input!T66</f>
        <v/>
      </c>
      <c r="AAH26" s="79" t="n"/>
      <c r="AAI26" s="79" t="n"/>
      <c r="AAJ26" s="79" t="n"/>
      <c r="AAK26" s="79" t="n"/>
      <c r="AAL26" s="79" t="n"/>
      <c r="AAM26" s="79" t="n"/>
      <c r="AAN26" s="79" t="n"/>
      <c r="AAO26" s="79" t="n"/>
      <c r="AAP26" s="79" t="n"/>
      <c r="AAQ26" s="79" t="n"/>
      <c r="AAR26" s="79" t="n"/>
      <c r="AAS26" s="79" t="n"/>
      <c r="AAT26" s="79" t="n"/>
      <c r="AAU26" s="79" t="n"/>
      <c r="AAV26" s="79" t="n"/>
      <c r="AAW26" s="79" t="n"/>
      <c r="AAX26" s="79" t="n"/>
      <c r="AAY26" s="79" t="n"/>
      <c r="AAZ26" s="79" t="n"/>
      <c r="ABA26" s="79" t="n"/>
      <c r="ABD26" s="78" t="n">
        <v>20</v>
      </c>
      <c r="ABE26" s="79" t="n"/>
      <c r="ABF26" s="79" t="n"/>
      <c r="ABG26" s="79" t="n"/>
      <c r="ABH26" s="79" t="n"/>
      <c r="ABI26" s="79" t="n"/>
      <c r="ABJ26" s="79" t="n"/>
      <c r="ABK26" s="79" t="n"/>
      <c r="ABL26" s="79" t="n"/>
      <c r="ABM26" s="79" t="n"/>
      <c r="ABN26" s="79" t="n"/>
      <c r="ABO26" s="79" t="n"/>
      <c r="ABP26" s="79" t="n"/>
      <c r="ABQ26" s="79" t="n"/>
      <c r="ABR26" s="79" t="n"/>
      <c r="ABS26" s="79" t="n"/>
      <c r="ABT26" s="79" t="n"/>
      <c r="ABU26" s="79" t="n"/>
      <c r="ABV26" s="79" t="n"/>
      <c r="ABW26" s="79" t="n"/>
      <c r="ABX26" s="79">
        <f>Input!H55*Input!G58*Input!U66</f>
        <v/>
      </c>
      <c r="ABY26" s="79" t="n"/>
      <c r="ABZ26" s="79" t="n"/>
      <c r="ACA26" s="79" t="n"/>
      <c r="ACB26" s="79" t="n"/>
      <c r="ACC26" s="79" t="n"/>
      <c r="ACD26" s="79" t="n"/>
      <c r="ACE26" s="79" t="n"/>
      <c r="ACF26" s="79" t="n"/>
      <c r="ACG26" s="79" t="n"/>
      <c r="ACH26" s="79" t="n"/>
      <c r="ACI26" s="79" t="n"/>
      <c r="ACJ26" s="79" t="n"/>
      <c r="ACK26" s="79" t="n"/>
      <c r="ACL26" s="79" t="n"/>
      <c r="ACM26" s="79" t="n"/>
      <c r="ACN26" s="79" t="n"/>
      <c r="ACO26" s="79" t="n"/>
      <c r="ACP26" s="79" t="n"/>
      <c r="ACQ26" s="79" t="n"/>
      <c r="ACR26" s="79" t="n"/>
      <c r="ACU26" s="78" t="n">
        <v>20</v>
      </c>
      <c r="ACV26" s="79" t="n"/>
      <c r="ACW26" s="79" t="n"/>
      <c r="ACX26" s="79" t="n"/>
      <c r="ACY26" s="79" t="n"/>
      <c r="ACZ26" s="79" t="n"/>
      <c r="ADA26" s="79" t="n"/>
      <c r="ADB26" s="79" t="n"/>
      <c r="ADC26" s="79" t="n"/>
      <c r="ADD26" s="79" t="n"/>
      <c r="ADE26" s="79" t="n"/>
      <c r="ADF26" s="79" t="n"/>
      <c r="ADG26" s="79" t="n"/>
      <c r="ADH26" s="79" t="n"/>
      <c r="ADI26" s="79" t="n"/>
      <c r="ADJ26" s="79" t="n"/>
      <c r="ADK26" s="79" t="n"/>
      <c r="ADL26" s="79" t="n"/>
      <c r="ADM26" s="79" t="n"/>
      <c r="ADN26" s="79" t="n"/>
      <c r="ADO26" s="79">
        <f>Input!H55*Input!G58*Input!V66</f>
        <v/>
      </c>
      <c r="ADP26" s="79" t="n"/>
      <c r="ADQ26" s="79" t="n"/>
      <c r="ADR26" s="79" t="n"/>
      <c r="ADS26" s="79" t="n"/>
      <c r="ADT26" s="79" t="n"/>
      <c r="ADU26" s="79" t="n"/>
      <c r="ADV26" s="79" t="n"/>
      <c r="ADW26" s="79" t="n"/>
      <c r="ADX26" s="79" t="n"/>
      <c r="ADY26" s="79" t="n"/>
      <c r="ADZ26" s="79" t="n"/>
      <c r="AEA26" s="79" t="n"/>
      <c r="AEB26" s="79" t="n"/>
      <c r="AEC26" s="79" t="n"/>
      <c r="AED26" s="79" t="n"/>
      <c r="AEE26" s="79" t="n"/>
      <c r="AEF26" s="79" t="n"/>
      <c r="AEG26" s="79" t="n"/>
      <c r="AEH26" s="79" t="n"/>
      <c r="AEI26" s="79" t="n"/>
      <c r="AEL26" s="78" t="n">
        <v>20</v>
      </c>
      <c r="AEM26" s="79" t="n"/>
      <c r="AEN26" s="79" t="n"/>
      <c r="AEO26" s="79" t="n"/>
      <c r="AEP26" s="79" t="n"/>
      <c r="AEQ26" s="79" t="n"/>
      <c r="AER26" s="79" t="n"/>
      <c r="AES26" s="79" t="n"/>
      <c r="AET26" s="79" t="n"/>
      <c r="AEU26" s="79" t="n"/>
      <c r="AEV26" s="79" t="n"/>
      <c r="AEW26" s="79" t="n"/>
      <c r="AEX26" s="79" t="n"/>
      <c r="AEY26" s="79" t="n"/>
      <c r="AEZ26" s="79" t="n"/>
      <c r="AFA26" s="79" t="n"/>
      <c r="AFB26" s="79" t="n"/>
      <c r="AFC26" s="79" t="n"/>
      <c r="AFD26" s="79" t="n"/>
      <c r="AFE26" s="79" t="n"/>
      <c r="AFF26" s="79">
        <f>Input!H55*Input!G58*Input!W66</f>
        <v/>
      </c>
      <c r="AFG26" s="79" t="n"/>
      <c r="AFH26" s="79" t="n"/>
      <c r="AFI26" s="79" t="n"/>
      <c r="AFJ26" s="79" t="n"/>
      <c r="AFK26" s="79" t="n"/>
      <c r="AFL26" s="79" t="n"/>
      <c r="AFM26" s="79" t="n"/>
      <c r="AFN26" s="79" t="n"/>
      <c r="AFO26" s="79" t="n"/>
      <c r="AFP26" s="79" t="n"/>
      <c r="AFQ26" s="79" t="n"/>
      <c r="AFR26" s="79" t="n"/>
      <c r="AFS26" s="79" t="n"/>
      <c r="AFT26" s="79" t="n"/>
      <c r="AFU26" s="79" t="n"/>
      <c r="AFV26" s="79" t="n"/>
      <c r="AFW26" s="79" t="n"/>
      <c r="AFX26" s="79" t="n"/>
      <c r="AFY26" s="79" t="n"/>
      <c r="AFZ26" s="79" t="n"/>
    </row>
    <row r="27">
      <c r="A27" s="78" t="n">
        <v>21</v>
      </c>
      <c r="B27" s="79" t="n"/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  <c r="M27" s="79" t="n"/>
      <c r="N27" s="79" t="n"/>
      <c r="O27" s="79" t="n"/>
      <c r="P27" s="79" t="n"/>
      <c r="Q27" s="79" t="n"/>
      <c r="R27" s="79" t="n"/>
      <c r="S27" s="79" t="n"/>
      <c r="T27" s="79" t="n"/>
      <c r="U27" s="79" t="n"/>
      <c r="V27" s="79">
        <f>Input!I55*Input!D58*Input!D66</f>
        <v/>
      </c>
      <c r="W27" s="79" t="n"/>
      <c r="X27" s="79" t="n"/>
      <c r="Y27" s="79" t="n"/>
      <c r="Z27" s="79" t="n"/>
      <c r="AA27" s="79" t="n"/>
      <c r="AB27" s="79" t="n"/>
      <c r="AC27" s="79" t="n"/>
      <c r="AD27" s="79" t="n"/>
      <c r="AE27" s="79" t="n"/>
      <c r="AF27" s="79" t="n"/>
      <c r="AG27" s="79" t="n"/>
      <c r="AH27" s="79" t="n"/>
      <c r="AI27" s="79" t="n"/>
      <c r="AJ27" s="79" t="n"/>
      <c r="AK27" s="79" t="n"/>
      <c r="AL27" s="79" t="n"/>
      <c r="AM27" s="79" t="n"/>
      <c r="AN27" s="79" t="n"/>
      <c r="AO27" s="79" t="n"/>
      <c r="AR27" s="78" t="n">
        <v>21</v>
      </c>
      <c r="AS27" s="79" t="n"/>
      <c r="AT27" s="79" t="n"/>
      <c r="AU27" s="79" t="n"/>
      <c r="AV27" s="79" t="n"/>
      <c r="AW27" s="79" t="n"/>
      <c r="AX27" s="79" t="n"/>
      <c r="AY27" s="79" t="n"/>
      <c r="AZ27" s="79" t="n"/>
      <c r="BA27" s="79" t="n"/>
      <c r="BB27" s="79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>
        <f>Input!I55*Input!D58*Input!E66</f>
        <v/>
      </c>
      <c r="BN27" s="79" t="n"/>
      <c r="BO27" s="79" t="n"/>
      <c r="BP27" s="79" t="n"/>
      <c r="BQ27" s="79" t="n"/>
      <c r="BR27" s="79" t="n"/>
      <c r="BS27" s="79" t="n"/>
      <c r="BT27" s="79" t="n"/>
      <c r="BU27" s="79" t="n"/>
      <c r="BV27" s="79" t="n"/>
      <c r="BW27" s="79" t="n"/>
      <c r="BX27" s="79" t="n"/>
      <c r="BY27" s="79" t="n"/>
      <c r="BZ27" s="79" t="n"/>
      <c r="CA27" s="79" t="n"/>
      <c r="CB27" s="79" t="n"/>
      <c r="CC27" s="79" t="n"/>
      <c r="CD27" s="79" t="n"/>
      <c r="CE27" s="79" t="n"/>
      <c r="CF27" s="79" t="n"/>
      <c r="CI27" s="78" t="n">
        <v>21</v>
      </c>
      <c r="CJ27" s="79" t="n"/>
      <c r="CK27" s="79" t="n"/>
      <c r="CL27" s="79" t="n"/>
      <c r="CM27" s="79" t="n"/>
      <c r="CN27" s="79" t="n"/>
      <c r="CO27" s="79" t="n"/>
      <c r="CP27" s="79" t="n"/>
      <c r="CQ27" s="79" t="n"/>
      <c r="CR27" s="79" t="n"/>
      <c r="CS27" s="79" t="n"/>
      <c r="CT27" s="79" t="n"/>
      <c r="CU27" s="79" t="n"/>
      <c r="CV27" s="79" t="n"/>
      <c r="CW27" s="79" t="n"/>
      <c r="CX27" s="79" t="n"/>
      <c r="CY27" s="79" t="n"/>
      <c r="CZ27" s="79" t="n"/>
      <c r="DA27" s="79" t="n"/>
      <c r="DB27" s="79" t="n"/>
      <c r="DC27" s="79" t="n"/>
      <c r="DD27" s="79">
        <f>Input!I55*Input!D58*Input!F66</f>
        <v/>
      </c>
      <c r="DE27" s="79" t="n"/>
      <c r="DF27" s="79" t="n"/>
      <c r="DG27" s="79" t="n"/>
      <c r="DH27" s="79" t="n"/>
      <c r="DI27" s="79" t="n"/>
      <c r="DJ27" s="79" t="n"/>
      <c r="DK27" s="79" t="n"/>
      <c r="DL27" s="79" t="n"/>
      <c r="DM27" s="79" t="n"/>
      <c r="DN27" s="79" t="n"/>
      <c r="DO27" s="79" t="n"/>
      <c r="DP27" s="79" t="n"/>
      <c r="DQ27" s="79" t="n"/>
      <c r="DR27" s="79" t="n"/>
      <c r="DS27" s="79" t="n"/>
      <c r="DT27" s="79" t="n"/>
      <c r="DU27" s="79" t="n"/>
      <c r="DV27" s="79" t="n"/>
      <c r="DW27" s="79" t="n"/>
      <c r="DZ27" s="78" t="n">
        <v>21</v>
      </c>
      <c r="EA27" s="79" t="n"/>
      <c r="EB27" s="79" t="n"/>
      <c r="EC27" s="79" t="n"/>
      <c r="ED27" s="79" t="n"/>
      <c r="EE27" s="79" t="n"/>
      <c r="EF27" s="79" t="n"/>
      <c r="EG27" s="79" t="n"/>
      <c r="EH27" s="79" t="n"/>
      <c r="EI27" s="79" t="n"/>
      <c r="EJ27" s="79" t="n"/>
      <c r="EK27" s="79" t="n"/>
      <c r="EL27" s="79" t="n"/>
      <c r="EM27" s="79" t="n"/>
      <c r="EN27" s="79" t="n"/>
      <c r="EO27" s="79" t="n"/>
      <c r="EP27" s="79" t="n"/>
      <c r="EQ27" s="79" t="n"/>
      <c r="ER27" s="79" t="n"/>
      <c r="ES27" s="79" t="n"/>
      <c r="ET27" s="79" t="n"/>
      <c r="EU27" s="79">
        <f>Input!I55*Input!D58*Input!G66</f>
        <v/>
      </c>
      <c r="EV27" s="79" t="n"/>
      <c r="EW27" s="79" t="n"/>
      <c r="EX27" s="79" t="n"/>
      <c r="EY27" s="79" t="n"/>
      <c r="EZ27" s="79" t="n"/>
      <c r="FA27" s="79" t="n"/>
      <c r="FB27" s="79" t="n"/>
      <c r="FC27" s="79" t="n"/>
      <c r="FD27" s="79" t="n"/>
      <c r="FE27" s="79" t="n"/>
      <c r="FF27" s="79" t="n"/>
      <c r="FG27" s="79" t="n"/>
      <c r="FH27" s="79" t="n"/>
      <c r="FI27" s="79" t="n"/>
      <c r="FJ27" s="79" t="n"/>
      <c r="FK27" s="79" t="n"/>
      <c r="FL27" s="79" t="n"/>
      <c r="FM27" s="79" t="n"/>
      <c r="FN27" s="79" t="n"/>
      <c r="FQ27" s="78" t="n">
        <v>21</v>
      </c>
      <c r="FR27" s="79" t="n"/>
      <c r="FS27" s="79" t="n"/>
      <c r="FT27" s="79" t="n"/>
      <c r="FU27" s="79" t="n"/>
      <c r="FV27" s="79" t="n"/>
      <c r="FW27" s="79" t="n"/>
      <c r="FX27" s="79" t="n"/>
      <c r="FY27" s="79" t="n"/>
      <c r="FZ27" s="79" t="n"/>
      <c r="GA27" s="79" t="n"/>
      <c r="GB27" s="79" t="n"/>
      <c r="GC27" s="79" t="n"/>
      <c r="GD27" s="79" t="n"/>
      <c r="GE27" s="79" t="n"/>
      <c r="GF27" s="79" t="n"/>
      <c r="GG27" s="79" t="n"/>
      <c r="GH27" s="79" t="n"/>
      <c r="GI27" s="79" t="n"/>
      <c r="GJ27" s="79" t="n"/>
      <c r="GK27" s="79" t="n"/>
      <c r="GL27" s="79">
        <f>Input!I55*Input!D58*Input!H66</f>
        <v/>
      </c>
      <c r="GM27" s="79" t="n"/>
      <c r="GN27" s="79" t="n"/>
      <c r="GO27" s="79" t="n"/>
      <c r="GP27" s="79" t="n"/>
      <c r="GQ27" s="79" t="n"/>
      <c r="GR27" s="79" t="n"/>
      <c r="GS27" s="79" t="n"/>
      <c r="GT27" s="79" t="n"/>
      <c r="GU27" s="79" t="n"/>
      <c r="GV27" s="79" t="n"/>
      <c r="GW27" s="79" t="n"/>
      <c r="GX27" s="79" t="n"/>
      <c r="GY27" s="79" t="n"/>
      <c r="GZ27" s="79" t="n"/>
      <c r="HA27" s="79" t="n"/>
      <c r="HB27" s="79" t="n"/>
      <c r="HC27" s="79" t="n"/>
      <c r="HD27" s="79" t="n"/>
      <c r="HE27" s="79" t="n"/>
      <c r="HH27" s="78" t="n">
        <v>21</v>
      </c>
      <c r="HI27" s="79" t="n"/>
      <c r="HJ27" s="79" t="n"/>
      <c r="HK27" s="79" t="n"/>
      <c r="HL27" s="79" t="n"/>
      <c r="HM27" s="79" t="n"/>
      <c r="HN27" s="79" t="n"/>
      <c r="HO27" s="79" t="n"/>
      <c r="HP27" s="79" t="n"/>
      <c r="HQ27" s="79" t="n"/>
      <c r="HR27" s="79" t="n"/>
      <c r="HS27" s="79" t="n"/>
      <c r="HT27" s="79" t="n"/>
      <c r="HU27" s="79" t="n"/>
      <c r="HV27" s="79" t="n"/>
      <c r="HW27" s="79" t="n"/>
      <c r="HX27" s="79" t="n"/>
      <c r="HY27" s="79" t="n"/>
      <c r="HZ27" s="79" t="n"/>
      <c r="IA27" s="79" t="n"/>
      <c r="IB27" s="79" t="n"/>
      <c r="IC27" s="79">
        <f>Input!I55*Input!D58*Input!I66</f>
        <v/>
      </c>
      <c r="ID27" s="79" t="n"/>
      <c r="IE27" s="79" t="n"/>
      <c r="IF27" s="79" t="n"/>
      <c r="IG27" s="79" t="n"/>
      <c r="IH27" s="79" t="n"/>
      <c r="II27" s="79" t="n"/>
      <c r="IJ27" s="79" t="n"/>
      <c r="IK27" s="79" t="n"/>
      <c r="IL27" s="79" t="n"/>
      <c r="IM27" s="79" t="n"/>
      <c r="IN27" s="79" t="n"/>
      <c r="IO27" s="79" t="n"/>
      <c r="IP27" s="79" t="n"/>
      <c r="IQ27" s="79" t="n"/>
      <c r="IR27" s="79" t="n"/>
      <c r="IS27" s="79" t="n"/>
      <c r="IT27" s="79" t="n"/>
      <c r="IU27" s="79" t="n"/>
      <c r="IV27" s="79" t="n"/>
      <c r="IY27" s="78" t="n">
        <v>21</v>
      </c>
      <c r="IZ27" s="79" t="n"/>
      <c r="JA27" s="79" t="n"/>
      <c r="JB27" s="79" t="n"/>
      <c r="JC27" s="79" t="n"/>
      <c r="JD27" s="79" t="n"/>
      <c r="JE27" s="79" t="n"/>
      <c r="JF27" s="79" t="n"/>
      <c r="JG27" s="79" t="n"/>
      <c r="JH27" s="79" t="n"/>
      <c r="JI27" s="79" t="n"/>
      <c r="JJ27" s="79" t="n"/>
      <c r="JK27" s="79" t="n"/>
      <c r="JL27" s="79" t="n"/>
      <c r="JM27" s="79" t="n"/>
      <c r="JN27" s="79" t="n"/>
      <c r="JO27" s="79" t="n"/>
      <c r="JP27" s="79" t="n"/>
      <c r="JQ27" s="79" t="n"/>
      <c r="JR27" s="79" t="n"/>
      <c r="JS27" s="79" t="n"/>
      <c r="JT27" s="79">
        <f>Input!I55*Input!D58*Input!J66</f>
        <v/>
      </c>
      <c r="JU27" s="79" t="n"/>
      <c r="JV27" s="79" t="n"/>
      <c r="JW27" s="79" t="n"/>
      <c r="JX27" s="79" t="n"/>
      <c r="JY27" s="79" t="n"/>
      <c r="JZ27" s="79" t="n"/>
      <c r="KA27" s="79" t="n"/>
      <c r="KB27" s="79" t="n"/>
      <c r="KC27" s="79" t="n"/>
      <c r="KD27" s="79" t="n"/>
      <c r="KE27" s="79" t="n"/>
      <c r="KF27" s="79" t="n"/>
      <c r="KG27" s="79" t="n"/>
      <c r="KH27" s="79" t="n"/>
      <c r="KI27" s="79" t="n"/>
      <c r="KJ27" s="79" t="n"/>
      <c r="KK27" s="79" t="n"/>
      <c r="KL27" s="79" t="n"/>
      <c r="KM27" s="79" t="n"/>
      <c r="KP27" s="78" t="n">
        <v>21</v>
      </c>
      <c r="KQ27" s="79" t="n"/>
      <c r="KR27" s="79" t="n"/>
      <c r="KS27" s="79" t="n"/>
      <c r="KT27" s="79" t="n"/>
      <c r="KU27" s="79" t="n"/>
      <c r="KV27" s="79" t="n"/>
      <c r="KW27" s="79" t="n"/>
      <c r="KX27" s="79" t="n"/>
      <c r="KY27" s="79" t="n"/>
      <c r="KZ27" s="79" t="n"/>
      <c r="LA27" s="79" t="n"/>
      <c r="LB27" s="79" t="n"/>
      <c r="LC27" s="79" t="n"/>
      <c r="LD27" s="79" t="n"/>
      <c r="LE27" s="79" t="n"/>
      <c r="LF27" s="79" t="n"/>
      <c r="LG27" s="79" t="n"/>
      <c r="LH27" s="79" t="n"/>
      <c r="LI27" s="79" t="n"/>
      <c r="LJ27" s="79" t="n"/>
      <c r="LK27" s="79">
        <f>Input!I55*Input!D58*Input!K66</f>
        <v/>
      </c>
      <c r="LL27" s="79" t="n"/>
      <c r="LM27" s="79" t="n"/>
      <c r="LN27" s="79" t="n"/>
      <c r="LO27" s="79" t="n"/>
      <c r="LP27" s="79" t="n"/>
      <c r="LQ27" s="79" t="n"/>
      <c r="LR27" s="79" t="n"/>
      <c r="LS27" s="79" t="n"/>
      <c r="LT27" s="79" t="n"/>
      <c r="LU27" s="79" t="n"/>
      <c r="LV27" s="79" t="n"/>
      <c r="LW27" s="79" t="n"/>
      <c r="LX27" s="79" t="n"/>
      <c r="LY27" s="79" t="n"/>
      <c r="LZ27" s="79" t="n"/>
      <c r="MA27" s="79" t="n"/>
      <c r="MB27" s="79" t="n"/>
      <c r="MC27" s="79" t="n"/>
      <c r="MD27" s="79" t="n"/>
      <c r="MG27" s="78" t="n">
        <v>21</v>
      </c>
      <c r="MH27" s="79" t="n"/>
      <c r="MI27" s="79" t="n"/>
      <c r="MJ27" s="79" t="n"/>
      <c r="MK27" s="79" t="n"/>
      <c r="ML27" s="79" t="n"/>
      <c r="MM27" s="79" t="n"/>
      <c r="MN27" s="79" t="n"/>
      <c r="MO27" s="79" t="n"/>
      <c r="MP27" s="79" t="n"/>
      <c r="MQ27" s="79" t="n"/>
      <c r="MR27" s="79" t="n"/>
      <c r="MS27" s="79" t="n"/>
      <c r="MT27" s="79" t="n"/>
      <c r="MU27" s="79" t="n"/>
      <c r="MV27" s="79" t="n"/>
      <c r="MW27" s="79" t="n"/>
      <c r="MX27" s="79" t="n"/>
      <c r="MY27" s="79" t="n"/>
      <c r="MZ27" s="79" t="n"/>
      <c r="NA27" s="79" t="n"/>
      <c r="NB27" s="79">
        <f>Input!I55*Input!D58*Input!L66</f>
        <v/>
      </c>
      <c r="NC27" s="79" t="n"/>
      <c r="ND27" s="79" t="n"/>
      <c r="NE27" s="79" t="n"/>
      <c r="NF27" s="79" t="n"/>
      <c r="NG27" s="79" t="n"/>
      <c r="NH27" s="79" t="n"/>
      <c r="NI27" s="79" t="n"/>
      <c r="NJ27" s="79" t="n"/>
      <c r="NK27" s="79" t="n"/>
      <c r="NL27" s="79" t="n"/>
      <c r="NM27" s="79" t="n"/>
      <c r="NN27" s="79" t="n"/>
      <c r="NO27" s="79" t="n"/>
      <c r="NP27" s="79" t="n"/>
      <c r="NQ27" s="79" t="n"/>
      <c r="NR27" s="79" t="n"/>
      <c r="NS27" s="79" t="n"/>
      <c r="NT27" s="79" t="n"/>
      <c r="NU27" s="79" t="n"/>
      <c r="NX27" s="78" t="n">
        <v>21</v>
      </c>
      <c r="NY27" s="79" t="n"/>
      <c r="NZ27" s="79" t="n"/>
      <c r="OA27" s="79" t="n"/>
      <c r="OB27" s="79" t="n"/>
      <c r="OC27" s="79" t="n"/>
      <c r="OD27" s="79" t="n"/>
      <c r="OE27" s="79" t="n"/>
      <c r="OF27" s="79" t="n"/>
      <c r="OG27" s="79" t="n"/>
      <c r="OH27" s="79" t="n"/>
      <c r="OI27" s="79" t="n"/>
      <c r="OJ27" s="79" t="n"/>
      <c r="OK27" s="79" t="n"/>
      <c r="OL27" s="79" t="n"/>
      <c r="OM27" s="79" t="n"/>
      <c r="ON27" s="79" t="n"/>
      <c r="OO27" s="79" t="n"/>
      <c r="OP27" s="79" t="n"/>
      <c r="OQ27" s="79" t="n"/>
      <c r="OR27" s="79" t="n"/>
      <c r="OS27" s="79">
        <f>Input!I55*Input!D58*Input!M66</f>
        <v/>
      </c>
      <c r="OT27" s="79" t="n"/>
      <c r="OU27" s="79" t="n"/>
      <c r="OV27" s="79" t="n"/>
      <c r="OW27" s="79" t="n"/>
      <c r="OX27" s="79" t="n"/>
      <c r="OY27" s="79" t="n"/>
      <c r="OZ27" s="79" t="n"/>
      <c r="PA27" s="79" t="n"/>
      <c r="PB27" s="79" t="n"/>
      <c r="PC27" s="79" t="n"/>
      <c r="PD27" s="79" t="n"/>
      <c r="PE27" s="79" t="n"/>
      <c r="PF27" s="79" t="n"/>
      <c r="PG27" s="79" t="n"/>
      <c r="PH27" s="79" t="n"/>
      <c r="PI27" s="79" t="n"/>
      <c r="PJ27" s="79" t="n"/>
      <c r="PK27" s="79" t="n"/>
      <c r="PL27" s="79" t="n"/>
      <c r="PO27" s="78" t="n">
        <v>21</v>
      </c>
      <c r="PP27" s="79" t="n"/>
      <c r="PQ27" s="79" t="n"/>
      <c r="PR27" s="79" t="n"/>
      <c r="PS27" s="79" t="n"/>
      <c r="PT27" s="79" t="n"/>
      <c r="PU27" s="79" t="n"/>
      <c r="PV27" s="79" t="n"/>
      <c r="PW27" s="79" t="n"/>
      <c r="PX27" s="79" t="n"/>
      <c r="PY27" s="79" t="n"/>
      <c r="PZ27" s="79" t="n"/>
      <c r="QA27" s="79" t="n"/>
      <c r="QB27" s="79" t="n"/>
      <c r="QC27" s="79" t="n"/>
      <c r="QD27" s="79" t="n"/>
      <c r="QE27" s="79" t="n"/>
      <c r="QF27" s="79" t="n"/>
      <c r="QG27" s="79" t="n"/>
      <c r="QH27" s="79" t="n"/>
      <c r="QI27" s="79" t="n"/>
      <c r="QJ27" s="79">
        <f>Input!I55*Input!D58*Input!N66</f>
        <v/>
      </c>
      <c r="QK27" s="79" t="n"/>
      <c r="QL27" s="79" t="n"/>
      <c r="QM27" s="79" t="n"/>
      <c r="QN27" s="79" t="n"/>
      <c r="QO27" s="79" t="n"/>
      <c r="QP27" s="79" t="n"/>
      <c r="QQ27" s="79" t="n"/>
      <c r="QR27" s="79" t="n"/>
      <c r="QS27" s="79" t="n"/>
      <c r="QT27" s="79" t="n"/>
      <c r="QU27" s="79" t="n"/>
      <c r="QV27" s="79" t="n"/>
      <c r="QW27" s="79" t="n"/>
      <c r="QX27" s="79" t="n"/>
      <c r="QY27" s="79" t="n"/>
      <c r="QZ27" s="79" t="n"/>
      <c r="RA27" s="79" t="n"/>
      <c r="RB27" s="79" t="n"/>
      <c r="RC27" s="79" t="n"/>
      <c r="RF27" s="78" t="n">
        <v>21</v>
      </c>
      <c r="RG27" s="79" t="n"/>
      <c r="RH27" s="79" t="n"/>
      <c r="RI27" s="79" t="n"/>
      <c r="RJ27" s="79" t="n"/>
      <c r="RK27" s="79" t="n"/>
      <c r="RL27" s="79" t="n"/>
      <c r="RM27" s="79" t="n"/>
      <c r="RN27" s="79" t="n"/>
      <c r="RO27" s="79" t="n"/>
      <c r="RP27" s="79" t="n"/>
      <c r="RQ27" s="79" t="n"/>
      <c r="RR27" s="79" t="n"/>
      <c r="RS27" s="79" t="n"/>
      <c r="RT27" s="79" t="n"/>
      <c r="RU27" s="79" t="n"/>
      <c r="RV27" s="79" t="n"/>
      <c r="RW27" s="79" t="n"/>
      <c r="RX27" s="79" t="n"/>
      <c r="RY27" s="79" t="n"/>
      <c r="RZ27" s="79" t="n"/>
      <c r="SA27" s="79">
        <f>Input!I55*Input!D58*Input!O66</f>
        <v/>
      </c>
      <c r="SB27" s="79" t="n"/>
      <c r="SC27" s="79" t="n"/>
      <c r="SD27" s="79" t="n"/>
      <c r="SE27" s="79" t="n"/>
      <c r="SF27" s="79" t="n"/>
      <c r="SG27" s="79" t="n"/>
      <c r="SH27" s="79" t="n"/>
      <c r="SI27" s="79" t="n"/>
      <c r="SJ27" s="79" t="n"/>
      <c r="SK27" s="79" t="n"/>
      <c r="SL27" s="79" t="n"/>
      <c r="SM27" s="79" t="n"/>
      <c r="SN27" s="79" t="n"/>
      <c r="SO27" s="79" t="n"/>
      <c r="SP27" s="79" t="n"/>
      <c r="SQ27" s="79" t="n"/>
      <c r="SR27" s="79" t="n"/>
      <c r="SS27" s="79" t="n"/>
      <c r="ST27" s="79" t="n"/>
      <c r="SW27" s="78" t="n">
        <v>21</v>
      </c>
      <c r="SX27" s="79" t="n"/>
      <c r="SY27" s="79" t="n"/>
      <c r="SZ27" s="79" t="n"/>
      <c r="TA27" s="79" t="n"/>
      <c r="TB27" s="79" t="n"/>
      <c r="TC27" s="79" t="n"/>
      <c r="TD27" s="79" t="n"/>
      <c r="TE27" s="79" t="n"/>
      <c r="TF27" s="79" t="n"/>
      <c r="TG27" s="79" t="n"/>
      <c r="TH27" s="79" t="n"/>
      <c r="TI27" s="79" t="n"/>
      <c r="TJ27" s="79" t="n"/>
      <c r="TK27" s="79" t="n"/>
      <c r="TL27" s="79" t="n"/>
      <c r="TM27" s="79" t="n"/>
      <c r="TN27" s="79" t="n"/>
      <c r="TO27" s="79" t="n"/>
      <c r="TP27" s="79" t="n"/>
      <c r="TQ27" s="79" t="n"/>
      <c r="TR27" s="79">
        <f>Input!I55*Input!D58*Input!P66</f>
        <v/>
      </c>
      <c r="TS27" s="79" t="n"/>
      <c r="TT27" s="79" t="n"/>
      <c r="TU27" s="79" t="n"/>
      <c r="TV27" s="79" t="n"/>
      <c r="TW27" s="79" t="n"/>
      <c r="TX27" s="79" t="n"/>
      <c r="TY27" s="79" t="n"/>
      <c r="TZ27" s="79" t="n"/>
      <c r="UA27" s="79" t="n"/>
      <c r="UB27" s="79" t="n"/>
      <c r="UC27" s="79" t="n"/>
      <c r="UD27" s="79" t="n"/>
      <c r="UE27" s="79" t="n"/>
      <c r="UF27" s="79" t="n"/>
      <c r="UG27" s="79" t="n"/>
      <c r="UH27" s="79" t="n"/>
      <c r="UI27" s="79" t="n"/>
      <c r="UJ27" s="79" t="n"/>
      <c r="UK27" s="79" t="n"/>
      <c r="UN27" s="78" t="n">
        <v>21</v>
      </c>
      <c r="UO27" s="79" t="n"/>
      <c r="UP27" s="79" t="n"/>
      <c r="UQ27" s="79" t="n"/>
      <c r="UR27" s="79" t="n"/>
      <c r="US27" s="79" t="n"/>
      <c r="UT27" s="79" t="n"/>
      <c r="UU27" s="79" t="n"/>
      <c r="UV27" s="79" t="n"/>
      <c r="UW27" s="79" t="n"/>
      <c r="UX27" s="79" t="n"/>
      <c r="UY27" s="79" t="n"/>
      <c r="UZ27" s="79" t="n"/>
      <c r="VA27" s="79" t="n"/>
      <c r="VB27" s="79" t="n"/>
      <c r="VC27" s="79" t="n"/>
      <c r="VD27" s="79" t="n"/>
      <c r="VE27" s="79" t="n"/>
      <c r="VF27" s="79" t="n"/>
      <c r="VG27" s="79" t="n"/>
      <c r="VH27" s="79" t="n"/>
      <c r="VI27" s="79">
        <f>Input!I55*Input!D58*Input!Q66</f>
        <v/>
      </c>
      <c r="VJ27" s="79" t="n"/>
      <c r="VK27" s="79" t="n"/>
      <c r="VL27" s="79" t="n"/>
      <c r="VM27" s="79" t="n"/>
      <c r="VN27" s="79" t="n"/>
      <c r="VO27" s="79" t="n"/>
      <c r="VP27" s="79" t="n"/>
      <c r="VQ27" s="79" t="n"/>
      <c r="VR27" s="79" t="n"/>
      <c r="VS27" s="79" t="n"/>
      <c r="VT27" s="79" t="n"/>
      <c r="VU27" s="79" t="n"/>
      <c r="VV27" s="79" t="n"/>
      <c r="VW27" s="79" t="n"/>
      <c r="VX27" s="79" t="n"/>
      <c r="VY27" s="79" t="n"/>
      <c r="VZ27" s="79" t="n"/>
      <c r="WA27" s="79" t="n"/>
      <c r="WB27" s="79" t="n"/>
      <c r="WE27" s="78" t="n">
        <v>21</v>
      </c>
      <c r="WF27" s="79" t="n"/>
      <c r="WG27" s="79" t="n"/>
      <c r="WH27" s="79" t="n"/>
      <c r="WI27" s="79" t="n"/>
      <c r="WJ27" s="79" t="n"/>
      <c r="WK27" s="79" t="n"/>
      <c r="WL27" s="79" t="n"/>
      <c r="WM27" s="79" t="n"/>
      <c r="WN27" s="79" t="n"/>
      <c r="WO27" s="79" t="n"/>
      <c r="WP27" s="79" t="n"/>
      <c r="WQ27" s="79" t="n"/>
      <c r="WR27" s="79" t="n"/>
      <c r="WS27" s="79" t="n"/>
      <c r="WT27" s="79" t="n"/>
      <c r="WU27" s="79" t="n"/>
      <c r="WV27" s="79" t="n"/>
      <c r="WW27" s="79" t="n"/>
      <c r="WX27" s="79" t="n"/>
      <c r="WY27" s="79" t="n"/>
      <c r="WZ27" s="79">
        <f>Input!I55*Input!D58*Input!R66</f>
        <v/>
      </c>
      <c r="XA27" s="79" t="n"/>
      <c r="XB27" s="79" t="n"/>
      <c r="XC27" s="79" t="n"/>
      <c r="XD27" s="79" t="n"/>
      <c r="XE27" s="79" t="n"/>
      <c r="XF27" s="79" t="n"/>
      <c r="XG27" s="79" t="n"/>
      <c r="XH27" s="79" t="n"/>
      <c r="XI27" s="79" t="n"/>
      <c r="XJ27" s="79" t="n"/>
      <c r="XK27" s="79" t="n"/>
      <c r="XL27" s="79" t="n"/>
      <c r="XM27" s="79" t="n"/>
      <c r="XN27" s="79" t="n"/>
      <c r="XO27" s="79" t="n"/>
      <c r="XP27" s="79" t="n"/>
      <c r="XQ27" s="79" t="n"/>
      <c r="XR27" s="79" t="n"/>
      <c r="XS27" s="79" t="n"/>
      <c r="XV27" s="78" t="n">
        <v>21</v>
      </c>
      <c r="XW27" s="79" t="n"/>
      <c r="XX27" s="79" t="n"/>
      <c r="XY27" s="79" t="n"/>
      <c r="XZ27" s="79" t="n"/>
      <c r="YA27" s="79" t="n"/>
      <c r="YB27" s="79" t="n"/>
      <c r="YC27" s="79" t="n"/>
      <c r="YD27" s="79" t="n"/>
      <c r="YE27" s="79" t="n"/>
      <c r="YF27" s="79" t="n"/>
      <c r="YG27" s="79" t="n"/>
      <c r="YH27" s="79" t="n"/>
      <c r="YI27" s="79" t="n"/>
      <c r="YJ27" s="79" t="n"/>
      <c r="YK27" s="79" t="n"/>
      <c r="YL27" s="79" t="n"/>
      <c r="YM27" s="79" t="n"/>
      <c r="YN27" s="79" t="n"/>
      <c r="YO27" s="79" t="n"/>
      <c r="YP27" s="79" t="n"/>
      <c r="YQ27" s="79">
        <f>Input!I55*Input!D58*Input!S66</f>
        <v/>
      </c>
      <c r="YR27" s="79" t="n"/>
      <c r="YS27" s="79" t="n"/>
      <c r="YT27" s="79" t="n"/>
      <c r="YU27" s="79" t="n"/>
      <c r="YV27" s="79" t="n"/>
      <c r="YW27" s="79" t="n"/>
      <c r="YX27" s="79" t="n"/>
      <c r="YY27" s="79" t="n"/>
      <c r="YZ27" s="79" t="n"/>
      <c r="ZA27" s="79" t="n"/>
      <c r="ZB27" s="79" t="n"/>
      <c r="ZC27" s="79" t="n"/>
      <c r="ZD27" s="79" t="n"/>
      <c r="ZE27" s="79" t="n"/>
      <c r="ZF27" s="79" t="n"/>
      <c r="ZG27" s="79" t="n"/>
      <c r="ZH27" s="79" t="n"/>
      <c r="ZI27" s="79" t="n"/>
      <c r="ZJ27" s="79" t="n"/>
      <c r="ZM27" s="78" t="n">
        <v>21</v>
      </c>
      <c r="ZN27" s="79" t="n"/>
      <c r="ZO27" s="79" t="n"/>
      <c r="ZP27" s="79" t="n"/>
      <c r="ZQ27" s="79" t="n"/>
      <c r="ZR27" s="79" t="n"/>
      <c r="ZS27" s="79" t="n"/>
      <c r="ZT27" s="79" t="n"/>
      <c r="ZU27" s="79" t="n"/>
      <c r="ZV27" s="79" t="n"/>
      <c r="ZW27" s="79" t="n"/>
      <c r="ZX27" s="79" t="n"/>
      <c r="ZY27" s="79" t="n"/>
      <c r="ZZ27" s="79" t="n"/>
      <c r="AAA27" s="79" t="n"/>
      <c r="AAB27" s="79" t="n"/>
      <c r="AAC27" s="79" t="n"/>
      <c r="AAD27" s="79" t="n"/>
      <c r="AAE27" s="79" t="n"/>
      <c r="AAF27" s="79" t="n"/>
      <c r="AAG27" s="79" t="n"/>
      <c r="AAH27" s="79">
        <f>Input!I55*Input!D58*Input!T66</f>
        <v/>
      </c>
      <c r="AAI27" s="79" t="n"/>
      <c r="AAJ27" s="79" t="n"/>
      <c r="AAK27" s="79" t="n"/>
      <c r="AAL27" s="79" t="n"/>
      <c r="AAM27" s="79" t="n"/>
      <c r="AAN27" s="79" t="n"/>
      <c r="AAO27" s="79" t="n"/>
      <c r="AAP27" s="79" t="n"/>
      <c r="AAQ27" s="79" t="n"/>
      <c r="AAR27" s="79" t="n"/>
      <c r="AAS27" s="79" t="n"/>
      <c r="AAT27" s="79" t="n"/>
      <c r="AAU27" s="79" t="n"/>
      <c r="AAV27" s="79" t="n"/>
      <c r="AAW27" s="79" t="n"/>
      <c r="AAX27" s="79" t="n"/>
      <c r="AAY27" s="79" t="n"/>
      <c r="AAZ27" s="79" t="n"/>
      <c r="ABA27" s="79" t="n"/>
      <c r="ABD27" s="78" t="n">
        <v>21</v>
      </c>
      <c r="ABE27" s="79" t="n"/>
      <c r="ABF27" s="79" t="n"/>
      <c r="ABG27" s="79" t="n"/>
      <c r="ABH27" s="79" t="n"/>
      <c r="ABI27" s="79" t="n"/>
      <c r="ABJ27" s="79" t="n"/>
      <c r="ABK27" s="79" t="n"/>
      <c r="ABL27" s="79" t="n"/>
      <c r="ABM27" s="79" t="n"/>
      <c r="ABN27" s="79" t="n"/>
      <c r="ABO27" s="79" t="n"/>
      <c r="ABP27" s="79" t="n"/>
      <c r="ABQ27" s="79" t="n"/>
      <c r="ABR27" s="79" t="n"/>
      <c r="ABS27" s="79" t="n"/>
      <c r="ABT27" s="79" t="n"/>
      <c r="ABU27" s="79" t="n"/>
      <c r="ABV27" s="79" t="n"/>
      <c r="ABW27" s="79" t="n"/>
      <c r="ABX27" s="79" t="n"/>
      <c r="ABY27" s="79">
        <f>Input!I55*Input!D58*Input!U66</f>
        <v/>
      </c>
      <c r="ABZ27" s="79" t="n"/>
      <c r="ACA27" s="79" t="n"/>
      <c r="ACB27" s="79" t="n"/>
      <c r="ACC27" s="79" t="n"/>
      <c r="ACD27" s="79" t="n"/>
      <c r="ACE27" s="79" t="n"/>
      <c r="ACF27" s="79" t="n"/>
      <c r="ACG27" s="79" t="n"/>
      <c r="ACH27" s="79" t="n"/>
      <c r="ACI27" s="79" t="n"/>
      <c r="ACJ27" s="79" t="n"/>
      <c r="ACK27" s="79" t="n"/>
      <c r="ACL27" s="79" t="n"/>
      <c r="ACM27" s="79" t="n"/>
      <c r="ACN27" s="79" t="n"/>
      <c r="ACO27" s="79" t="n"/>
      <c r="ACP27" s="79" t="n"/>
      <c r="ACQ27" s="79" t="n"/>
      <c r="ACR27" s="79" t="n"/>
      <c r="ACU27" s="78" t="n">
        <v>21</v>
      </c>
      <c r="ACV27" s="79" t="n"/>
      <c r="ACW27" s="79" t="n"/>
      <c r="ACX27" s="79" t="n"/>
      <c r="ACY27" s="79" t="n"/>
      <c r="ACZ27" s="79" t="n"/>
      <c r="ADA27" s="79" t="n"/>
      <c r="ADB27" s="79" t="n"/>
      <c r="ADC27" s="79" t="n"/>
      <c r="ADD27" s="79" t="n"/>
      <c r="ADE27" s="79" t="n"/>
      <c r="ADF27" s="79" t="n"/>
      <c r="ADG27" s="79" t="n"/>
      <c r="ADH27" s="79" t="n"/>
      <c r="ADI27" s="79" t="n"/>
      <c r="ADJ27" s="79" t="n"/>
      <c r="ADK27" s="79" t="n"/>
      <c r="ADL27" s="79" t="n"/>
      <c r="ADM27" s="79" t="n"/>
      <c r="ADN27" s="79" t="n"/>
      <c r="ADO27" s="79" t="n"/>
      <c r="ADP27" s="79">
        <f>Input!I55*Input!D58*Input!V66</f>
        <v/>
      </c>
      <c r="ADQ27" s="79" t="n"/>
      <c r="ADR27" s="79" t="n"/>
      <c r="ADS27" s="79" t="n"/>
      <c r="ADT27" s="79" t="n"/>
      <c r="ADU27" s="79" t="n"/>
      <c r="ADV27" s="79" t="n"/>
      <c r="ADW27" s="79" t="n"/>
      <c r="ADX27" s="79" t="n"/>
      <c r="ADY27" s="79" t="n"/>
      <c r="ADZ27" s="79" t="n"/>
      <c r="AEA27" s="79" t="n"/>
      <c r="AEB27" s="79" t="n"/>
      <c r="AEC27" s="79" t="n"/>
      <c r="AED27" s="79" t="n"/>
      <c r="AEE27" s="79" t="n"/>
      <c r="AEF27" s="79" t="n"/>
      <c r="AEG27" s="79" t="n"/>
      <c r="AEH27" s="79" t="n"/>
      <c r="AEI27" s="79" t="n"/>
      <c r="AEL27" s="78" t="n">
        <v>21</v>
      </c>
      <c r="AEM27" s="79" t="n"/>
      <c r="AEN27" s="79" t="n"/>
      <c r="AEO27" s="79" t="n"/>
      <c r="AEP27" s="79" t="n"/>
      <c r="AEQ27" s="79" t="n"/>
      <c r="AER27" s="79" t="n"/>
      <c r="AES27" s="79" t="n"/>
      <c r="AET27" s="79" t="n"/>
      <c r="AEU27" s="79" t="n"/>
      <c r="AEV27" s="79" t="n"/>
      <c r="AEW27" s="79" t="n"/>
      <c r="AEX27" s="79" t="n"/>
      <c r="AEY27" s="79" t="n"/>
      <c r="AEZ27" s="79" t="n"/>
      <c r="AFA27" s="79" t="n"/>
      <c r="AFB27" s="79" t="n"/>
      <c r="AFC27" s="79" t="n"/>
      <c r="AFD27" s="79" t="n"/>
      <c r="AFE27" s="79" t="n"/>
      <c r="AFF27" s="79" t="n"/>
      <c r="AFG27" s="79">
        <f>Input!I55*Input!D58*Input!W66</f>
        <v/>
      </c>
      <c r="AFH27" s="79" t="n"/>
      <c r="AFI27" s="79" t="n"/>
      <c r="AFJ27" s="79" t="n"/>
      <c r="AFK27" s="79" t="n"/>
      <c r="AFL27" s="79" t="n"/>
      <c r="AFM27" s="79" t="n"/>
      <c r="AFN27" s="79" t="n"/>
      <c r="AFO27" s="79" t="n"/>
      <c r="AFP27" s="79" t="n"/>
      <c r="AFQ27" s="79" t="n"/>
      <c r="AFR27" s="79" t="n"/>
      <c r="AFS27" s="79" t="n"/>
      <c r="AFT27" s="79" t="n"/>
      <c r="AFU27" s="79" t="n"/>
      <c r="AFV27" s="79" t="n"/>
      <c r="AFW27" s="79" t="n"/>
      <c r="AFX27" s="79" t="n"/>
      <c r="AFY27" s="79" t="n"/>
      <c r="AFZ27" s="79" t="n"/>
    </row>
    <row r="28">
      <c r="A28" s="78" t="n">
        <v>22</v>
      </c>
      <c r="B28" s="79" t="n"/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  <c r="M28" s="79" t="n"/>
      <c r="N28" s="79" t="n"/>
      <c r="O28" s="79" t="n"/>
      <c r="P28" s="79" t="n"/>
      <c r="Q28" s="79" t="n"/>
      <c r="R28" s="79" t="n"/>
      <c r="S28" s="79" t="n"/>
      <c r="T28" s="79" t="n"/>
      <c r="U28" s="79" t="n"/>
      <c r="V28" s="79" t="n"/>
      <c r="W28" s="79">
        <f>Input!I55*Input!E58*Input!D66</f>
        <v/>
      </c>
      <c r="X28" s="79" t="n"/>
      <c r="Y28" s="79" t="n"/>
      <c r="Z28" s="79" t="n"/>
      <c r="AA28" s="79" t="n"/>
      <c r="AB28" s="79" t="n"/>
      <c r="AC28" s="79" t="n"/>
      <c r="AD28" s="79" t="n"/>
      <c r="AE28" s="79" t="n"/>
      <c r="AF28" s="79" t="n"/>
      <c r="AG28" s="79" t="n"/>
      <c r="AH28" s="79" t="n"/>
      <c r="AI28" s="79" t="n"/>
      <c r="AJ28" s="79" t="n"/>
      <c r="AK28" s="79" t="n"/>
      <c r="AL28" s="79" t="n"/>
      <c r="AM28" s="79" t="n"/>
      <c r="AN28" s="79" t="n"/>
      <c r="AO28" s="79" t="n"/>
      <c r="AR28" s="78" t="n">
        <v>22</v>
      </c>
      <c r="AS28" s="79" t="n"/>
      <c r="AT28" s="79" t="n"/>
      <c r="AU28" s="79" t="n"/>
      <c r="AV28" s="79" t="n"/>
      <c r="AW28" s="79" t="n"/>
      <c r="AX28" s="79" t="n"/>
      <c r="AY28" s="79" t="n"/>
      <c r="AZ28" s="79" t="n"/>
      <c r="BA28" s="79" t="n"/>
      <c r="BB28" s="79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>
        <f>Input!I55*Input!E58*Input!E66</f>
        <v/>
      </c>
      <c r="BO28" s="79" t="n"/>
      <c r="BP28" s="79" t="n"/>
      <c r="BQ28" s="79" t="n"/>
      <c r="BR28" s="79" t="n"/>
      <c r="BS28" s="79" t="n"/>
      <c r="BT28" s="79" t="n"/>
      <c r="BU28" s="79" t="n"/>
      <c r="BV28" s="79" t="n"/>
      <c r="BW28" s="79" t="n"/>
      <c r="BX28" s="79" t="n"/>
      <c r="BY28" s="79" t="n"/>
      <c r="BZ28" s="79" t="n"/>
      <c r="CA28" s="79" t="n"/>
      <c r="CB28" s="79" t="n"/>
      <c r="CC28" s="79" t="n"/>
      <c r="CD28" s="79" t="n"/>
      <c r="CE28" s="79" t="n"/>
      <c r="CF28" s="79" t="n"/>
      <c r="CI28" s="78" t="n">
        <v>22</v>
      </c>
      <c r="CJ28" s="79" t="n"/>
      <c r="CK28" s="79" t="n"/>
      <c r="CL28" s="79" t="n"/>
      <c r="CM28" s="79" t="n"/>
      <c r="CN28" s="79" t="n"/>
      <c r="CO28" s="79" t="n"/>
      <c r="CP28" s="79" t="n"/>
      <c r="CQ28" s="79" t="n"/>
      <c r="CR28" s="79" t="n"/>
      <c r="CS28" s="79" t="n"/>
      <c r="CT28" s="79" t="n"/>
      <c r="CU28" s="79" t="n"/>
      <c r="CV28" s="79" t="n"/>
      <c r="CW28" s="79" t="n"/>
      <c r="CX28" s="79" t="n"/>
      <c r="CY28" s="79" t="n"/>
      <c r="CZ28" s="79" t="n"/>
      <c r="DA28" s="79" t="n"/>
      <c r="DB28" s="79" t="n"/>
      <c r="DC28" s="79" t="n"/>
      <c r="DD28" s="79" t="n"/>
      <c r="DE28" s="79">
        <f>Input!I55*Input!E58*Input!F66</f>
        <v/>
      </c>
      <c r="DF28" s="79" t="n"/>
      <c r="DG28" s="79" t="n"/>
      <c r="DH28" s="79" t="n"/>
      <c r="DI28" s="79" t="n"/>
      <c r="DJ28" s="79" t="n"/>
      <c r="DK28" s="79" t="n"/>
      <c r="DL28" s="79" t="n"/>
      <c r="DM28" s="79" t="n"/>
      <c r="DN28" s="79" t="n"/>
      <c r="DO28" s="79" t="n"/>
      <c r="DP28" s="79" t="n"/>
      <c r="DQ28" s="79" t="n"/>
      <c r="DR28" s="79" t="n"/>
      <c r="DS28" s="79" t="n"/>
      <c r="DT28" s="79" t="n"/>
      <c r="DU28" s="79" t="n"/>
      <c r="DV28" s="79" t="n"/>
      <c r="DW28" s="79" t="n"/>
      <c r="DZ28" s="78" t="n">
        <v>22</v>
      </c>
      <c r="EA28" s="79" t="n"/>
      <c r="EB28" s="79" t="n"/>
      <c r="EC28" s="79" t="n"/>
      <c r="ED28" s="79" t="n"/>
      <c r="EE28" s="79" t="n"/>
      <c r="EF28" s="79" t="n"/>
      <c r="EG28" s="79" t="n"/>
      <c r="EH28" s="79" t="n"/>
      <c r="EI28" s="79" t="n"/>
      <c r="EJ28" s="79" t="n"/>
      <c r="EK28" s="79" t="n"/>
      <c r="EL28" s="79" t="n"/>
      <c r="EM28" s="79" t="n"/>
      <c r="EN28" s="79" t="n"/>
      <c r="EO28" s="79" t="n"/>
      <c r="EP28" s="79" t="n"/>
      <c r="EQ28" s="79" t="n"/>
      <c r="ER28" s="79" t="n"/>
      <c r="ES28" s="79" t="n"/>
      <c r="ET28" s="79" t="n"/>
      <c r="EU28" s="79" t="n"/>
      <c r="EV28" s="79">
        <f>Input!I55*Input!E58*Input!G66</f>
        <v/>
      </c>
      <c r="EW28" s="79" t="n"/>
      <c r="EX28" s="79" t="n"/>
      <c r="EY28" s="79" t="n"/>
      <c r="EZ28" s="79" t="n"/>
      <c r="FA28" s="79" t="n"/>
      <c r="FB28" s="79" t="n"/>
      <c r="FC28" s="79" t="n"/>
      <c r="FD28" s="79" t="n"/>
      <c r="FE28" s="79" t="n"/>
      <c r="FF28" s="79" t="n"/>
      <c r="FG28" s="79" t="n"/>
      <c r="FH28" s="79" t="n"/>
      <c r="FI28" s="79" t="n"/>
      <c r="FJ28" s="79" t="n"/>
      <c r="FK28" s="79" t="n"/>
      <c r="FL28" s="79" t="n"/>
      <c r="FM28" s="79" t="n"/>
      <c r="FN28" s="79" t="n"/>
      <c r="FQ28" s="78" t="n">
        <v>22</v>
      </c>
      <c r="FR28" s="79" t="n"/>
      <c r="FS28" s="79" t="n"/>
      <c r="FT28" s="79" t="n"/>
      <c r="FU28" s="79" t="n"/>
      <c r="FV28" s="79" t="n"/>
      <c r="FW28" s="79" t="n"/>
      <c r="FX28" s="79" t="n"/>
      <c r="FY28" s="79" t="n"/>
      <c r="FZ28" s="79" t="n"/>
      <c r="GA28" s="79" t="n"/>
      <c r="GB28" s="79" t="n"/>
      <c r="GC28" s="79" t="n"/>
      <c r="GD28" s="79" t="n"/>
      <c r="GE28" s="79" t="n"/>
      <c r="GF28" s="79" t="n"/>
      <c r="GG28" s="79" t="n"/>
      <c r="GH28" s="79" t="n"/>
      <c r="GI28" s="79" t="n"/>
      <c r="GJ28" s="79" t="n"/>
      <c r="GK28" s="79" t="n"/>
      <c r="GL28" s="79" t="n"/>
      <c r="GM28" s="79">
        <f>Input!I55*Input!E58*Input!H66</f>
        <v/>
      </c>
      <c r="GN28" s="79" t="n"/>
      <c r="GO28" s="79" t="n"/>
      <c r="GP28" s="79" t="n"/>
      <c r="GQ28" s="79" t="n"/>
      <c r="GR28" s="79" t="n"/>
      <c r="GS28" s="79" t="n"/>
      <c r="GT28" s="79" t="n"/>
      <c r="GU28" s="79" t="n"/>
      <c r="GV28" s="79" t="n"/>
      <c r="GW28" s="79" t="n"/>
      <c r="GX28" s="79" t="n"/>
      <c r="GY28" s="79" t="n"/>
      <c r="GZ28" s="79" t="n"/>
      <c r="HA28" s="79" t="n"/>
      <c r="HB28" s="79" t="n"/>
      <c r="HC28" s="79" t="n"/>
      <c r="HD28" s="79" t="n"/>
      <c r="HE28" s="79" t="n"/>
      <c r="HH28" s="78" t="n">
        <v>22</v>
      </c>
      <c r="HI28" s="79" t="n"/>
      <c r="HJ28" s="79" t="n"/>
      <c r="HK28" s="79" t="n"/>
      <c r="HL28" s="79" t="n"/>
      <c r="HM28" s="79" t="n"/>
      <c r="HN28" s="79" t="n"/>
      <c r="HO28" s="79" t="n"/>
      <c r="HP28" s="79" t="n"/>
      <c r="HQ28" s="79" t="n"/>
      <c r="HR28" s="79" t="n"/>
      <c r="HS28" s="79" t="n"/>
      <c r="HT28" s="79" t="n"/>
      <c r="HU28" s="79" t="n"/>
      <c r="HV28" s="79" t="n"/>
      <c r="HW28" s="79" t="n"/>
      <c r="HX28" s="79" t="n"/>
      <c r="HY28" s="79" t="n"/>
      <c r="HZ28" s="79" t="n"/>
      <c r="IA28" s="79" t="n"/>
      <c r="IB28" s="79" t="n"/>
      <c r="IC28" s="79" t="n"/>
      <c r="ID28" s="79">
        <f>Input!I55*Input!E58*Input!I66</f>
        <v/>
      </c>
      <c r="IE28" s="79" t="n"/>
      <c r="IF28" s="79" t="n"/>
      <c r="IG28" s="79" t="n"/>
      <c r="IH28" s="79" t="n"/>
      <c r="II28" s="79" t="n"/>
      <c r="IJ28" s="79" t="n"/>
      <c r="IK28" s="79" t="n"/>
      <c r="IL28" s="79" t="n"/>
      <c r="IM28" s="79" t="n"/>
      <c r="IN28" s="79" t="n"/>
      <c r="IO28" s="79" t="n"/>
      <c r="IP28" s="79" t="n"/>
      <c r="IQ28" s="79" t="n"/>
      <c r="IR28" s="79" t="n"/>
      <c r="IS28" s="79" t="n"/>
      <c r="IT28" s="79" t="n"/>
      <c r="IU28" s="79" t="n"/>
      <c r="IV28" s="79" t="n"/>
      <c r="IY28" s="78" t="n">
        <v>22</v>
      </c>
      <c r="IZ28" s="79" t="n"/>
      <c r="JA28" s="79" t="n"/>
      <c r="JB28" s="79" t="n"/>
      <c r="JC28" s="79" t="n"/>
      <c r="JD28" s="79" t="n"/>
      <c r="JE28" s="79" t="n"/>
      <c r="JF28" s="79" t="n"/>
      <c r="JG28" s="79" t="n"/>
      <c r="JH28" s="79" t="n"/>
      <c r="JI28" s="79" t="n"/>
      <c r="JJ28" s="79" t="n"/>
      <c r="JK28" s="79" t="n"/>
      <c r="JL28" s="79" t="n"/>
      <c r="JM28" s="79" t="n"/>
      <c r="JN28" s="79" t="n"/>
      <c r="JO28" s="79" t="n"/>
      <c r="JP28" s="79" t="n"/>
      <c r="JQ28" s="79" t="n"/>
      <c r="JR28" s="79" t="n"/>
      <c r="JS28" s="79" t="n"/>
      <c r="JT28" s="79" t="n"/>
      <c r="JU28" s="79">
        <f>Input!I55*Input!E58*Input!J66</f>
        <v/>
      </c>
      <c r="JV28" s="79" t="n"/>
      <c r="JW28" s="79" t="n"/>
      <c r="JX28" s="79" t="n"/>
      <c r="JY28" s="79" t="n"/>
      <c r="JZ28" s="79" t="n"/>
      <c r="KA28" s="79" t="n"/>
      <c r="KB28" s="79" t="n"/>
      <c r="KC28" s="79" t="n"/>
      <c r="KD28" s="79" t="n"/>
      <c r="KE28" s="79" t="n"/>
      <c r="KF28" s="79" t="n"/>
      <c r="KG28" s="79" t="n"/>
      <c r="KH28" s="79" t="n"/>
      <c r="KI28" s="79" t="n"/>
      <c r="KJ28" s="79" t="n"/>
      <c r="KK28" s="79" t="n"/>
      <c r="KL28" s="79" t="n"/>
      <c r="KM28" s="79" t="n"/>
      <c r="KP28" s="78" t="n">
        <v>22</v>
      </c>
      <c r="KQ28" s="79" t="n"/>
      <c r="KR28" s="79" t="n"/>
      <c r="KS28" s="79" t="n"/>
      <c r="KT28" s="79" t="n"/>
      <c r="KU28" s="79" t="n"/>
      <c r="KV28" s="79" t="n"/>
      <c r="KW28" s="79" t="n"/>
      <c r="KX28" s="79" t="n"/>
      <c r="KY28" s="79" t="n"/>
      <c r="KZ28" s="79" t="n"/>
      <c r="LA28" s="79" t="n"/>
      <c r="LB28" s="79" t="n"/>
      <c r="LC28" s="79" t="n"/>
      <c r="LD28" s="79" t="n"/>
      <c r="LE28" s="79" t="n"/>
      <c r="LF28" s="79" t="n"/>
      <c r="LG28" s="79" t="n"/>
      <c r="LH28" s="79" t="n"/>
      <c r="LI28" s="79" t="n"/>
      <c r="LJ28" s="79" t="n"/>
      <c r="LK28" s="79" t="n"/>
      <c r="LL28" s="79">
        <f>Input!I55*Input!E58*Input!K66</f>
        <v/>
      </c>
      <c r="LM28" s="79" t="n"/>
      <c r="LN28" s="79" t="n"/>
      <c r="LO28" s="79" t="n"/>
      <c r="LP28" s="79" t="n"/>
      <c r="LQ28" s="79" t="n"/>
      <c r="LR28" s="79" t="n"/>
      <c r="LS28" s="79" t="n"/>
      <c r="LT28" s="79" t="n"/>
      <c r="LU28" s="79" t="n"/>
      <c r="LV28" s="79" t="n"/>
      <c r="LW28" s="79" t="n"/>
      <c r="LX28" s="79" t="n"/>
      <c r="LY28" s="79" t="n"/>
      <c r="LZ28" s="79" t="n"/>
      <c r="MA28" s="79" t="n"/>
      <c r="MB28" s="79" t="n"/>
      <c r="MC28" s="79" t="n"/>
      <c r="MD28" s="79" t="n"/>
      <c r="MG28" s="78" t="n">
        <v>22</v>
      </c>
      <c r="MH28" s="79" t="n"/>
      <c r="MI28" s="79" t="n"/>
      <c r="MJ28" s="79" t="n"/>
      <c r="MK28" s="79" t="n"/>
      <c r="ML28" s="79" t="n"/>
      <c r="MM28" s="79" t="n"/>
      <c r="MN28" s="79" t="n"/>
      <c r="MO28" s="79" t="n"/>
      <c r="MP28" s="79" t="n"/>
      <c r="MQ28" s="79" t="n"/>
      <c r="MR28" s="79" t="n"/>
      <c r="MS28" s="79" t="n"/>
      <c r="MT28" s="79" t="n"/>
      <c r="MU28" s="79" t="n"/>
      <c r="MV28" s="79" t="n"/>
      <c r="MW28" s="79" t="n"/>
      <c r="MX28" s="79" t="n"/>
      <c r="MY28" s="79" t="n"/>
      <c r="MZ28" s="79" t="n"/>
      <c r="NA28" s="79" t="n"/>
      <c r="NB28" s="79" t="n"/>
      <c r="NC28" s="79">
        <f>Input!I55*Input!E58*Input!L66</f>
        <v/>
      </c>
      <c r="ND28" s="79" t="n"/>
      <c r="NE28" s="79" t="n"/>
      <c r="NF28" s="79" t="n"/>
      <c r="NG28" s="79" t="n"/>
      <c r="NH28" s="79" t="n"/>
      <c r="NI28" s="79" t="n"/>
      <c r="NJ28" s="79" t="n"/>
      <c r="NK28" s="79" t="n"/>
      <c r="NL28" s="79" t="n"/>
      <c r="NM28" s="79" t="n"/>
      <c r="NN28" s="79" t="n"/>
      <c r="NO28" s="79" t="n"/>
      <c r="NP28" s="79" t="n"/>
      <c r="NQ28" s="79" t="n"/>
      <c r="NR28" s="79" t="n"/>
      <c r="NS28" s="79" t="n"/>
      <c r="NT28" s="79" t="n"/>
      <c r="NU28" s="79" t="n"/>
      <c r="NX28" s="78" t="n">
        <v>22</v>
      </c>
      <c r="NY28" s="79" t="n"/>
      <c r="NZ28" s="79" t="n"/>
      <c r="OA28" s="79" t="n"/>
      <c r="OB28" s="79" t="n"/>
      <c r="OC28" s="79" t="n"/>
      <c r="OD28" s="79" t="n"/>
      <c r="OE28" s="79" t="n"/>
      <c r="OF28" s="79" t="n"/>
      <c r="OG28" s="79" t="n"/>
      <c r="OH28" s="79" t="n"/>
      <c r="OI28" s="79" t="n"/>
      <c r="OJ28" s="79" t="n"/>
      <c r="OK28" s="79" t="n"/>
      <c r="OL28" s="79" t="n"/>
      <c r="OM28" s="79" t="n"/>
      <c r="ON28" s="79" t="n"/>
      <c r="OO28" s="79" t="n"/>
      <c r="OP28" s="79" t="n"/>
      <c r="OQ28" s="79" t="n"/>
      <c r="OR28" s="79" t="n"/>
      <c r="OS28" s="79" t="n"/>
      <c r="OT28" s="79">
        <f>Input!I55*Input!E58*Input!M66</f>
        <v/>
      </c>
      <c r="OU28" s="79" t="n"/>
      <c r="OV28" s="79" t="n"/>
      <c r="OW28" s="79" t="n"/>
      <c r="OX28" s="79" t="n"/>
      <c r="OY28" s="79" t="n"/>
      <c r="OZ28" s="79" t="n"/>
      <c r="PA28" s="79" t="n"/>
      <c r="PB28" s="79" t="n"/>
      <c r="PC28" s="79" t="n"/>
      <c r="PD28" s="79" t="n"/>
      <c r="PE28" s="79" t="n"/>
      <c r="PF28" s="79" t="n"/>
      <c r="PG28" s="79" t="n"/>
      <c r="PH28" s="79" t="n"/>
      <c r="PI28" s="79" t="n"/>
      <c r="PJ28" s="79" t="n"/>
      <c r="PK28" s="79" t="n"/>
      <c r="PL28" s="79" t="n"/>
      <c r="PO28" s="78" t="n">
        <v>22</v>
      </c>
      <c r="PP28" s="79" t="n"/>
      <c r="PQ28" s="79" t="n"/>
      <c r="PR28" s="79" t="n"/>
      <c r="PS28" s="79" t="n"/>
      <c r="PT28" s="79" t="n"/>
      <c r="PU28" s="79" t="n"/>
      <c r="PV28" s="79" t="n"/>
      <c r="PW28" s="79" t="n"/>
      <c r="PX28" s="79" t="n"/>
      <c r="PY28" s="79" t="n"/>
      <c r="PZ28" s="79" t="n"/>
      <c r="QA28" s="79" t="n"/>
      <c r="QB28" s="79" t="n"/>
      <c r="QC28" s="79" t="n"/>
      <c r="QD28" s="79" t="n"/>
      <c r="QE28" s="79" t="n"/>
      <c r="QF28" s="79" t="n"/>
      <c r="QG28" s="79" t="n"/>
      <c r="QH28" s="79" t="n"/>
      <c r="QI28" s="79" t="n"/>
      <c r="QJ28" s="79" t="n"/>
      <c r="QK28" s="79">
        <f>Input!I55*Input!E58*Input!N66</f>
        <v/>
      </c>
      <c r="QL28" s="79" t="n"/>
      <c r="QM28" s="79" t="n"/>
      <c r="QN28" s="79" t="n"/>
      <c r="QO28" s="79" t="n"/>
      <c r="QP28" s="79" t="n"/>
      <c r="QQ28" s="79" t="n"/>
      <c r="QR28" s="79" t="n"/>
      <c r="QS28" s="79" t="n"/>
      <c r="QT28" s="79" t="n"/>
      <c r="QU28" s="79" t="n"/>
      <c r="QV28" s="79" t="n"/>
      <c r="QW28" s="79" t="n"/>
      <c r="QX28" s="79" t="n"/>
      <c r="QY28" s="79" t="n"/>
      <c r="QZ28" s="79" t="n"/>
      <c r="RA28" s="79" t="n"/>
      <c r="RB28" s="79" t="n"/>
      <c r="RC28" s="79" t="n"/>
      <c r="RF28" s="78" t="n">
        <v>22</v>
      </c>
      <c r="RG28" s="79" t="n"/>
      <c r="RH28" s="79" t="n"/>
      <c r="RI28" s="79" t="n"/>
      <c r="RJ28" s="79" t="n"/>
      <c r="RK28" s="79" t="n"/>
      <c r="RL28" s="79" t="n"/>
      <c r="RM28" s="79" t="n"/>
      <c r="RN28" s="79" t="n"/>
      <c r="RO28" s="79" t="n"/>
      <c r="RP28" s="79" t="n"/>
      <c r="RQ28" s="79" t="n"/>
      <c r="RR28" s="79" t="n"/>
      <c r="RS28" s="79" t="n"/>
      <c r="RT28" s="79" t="n"/>
      <c r="RU28" s="79" t="n"/>
      <c r="RV28" s="79" t="n"/>
      <c r="RW28" s="79" t="n"/>
      <c r="RX28" s="79" t="n"/>
      <c r="RY28" s="79" t="n"/>
      <c r="RZ28" s="79" t="n"/>
      <c r="SA28" s="79" t="n"/>
      <c r="SB28" s="79">
        <f>Input!I55*Input!E58*Input!O66</f>
        <v/>
      </c>
      <c r="SC28" s="79" t="n"/>
      <c r="SD28" s="79" t="n"/>
      <c r="SE28" s="79" t="n"/>
      <c r="SF28" s="79" t="n"/>
      <c r="SG28" s="79" t="n"/>
      <c r="SH28" s="79" t="n"/>
      <c r="SI28" s="79" t="n"/>
      <c r="SJ28" s="79" t="n"/>
      <c r="SK28" s="79" t="n"/>
      <c r="SL28" s="79" t="n"/>
      <c r="SM28" s="79" t="n"/>
      <c r="SN28" s="79" t="n"/>
      <c r="SO28" s="79" t="n"/>
      <c r="SP28" s="79" t="n"/>
      <c r="SQ28" s="79" t="n"/>
      <c r="SR28" s="79" t="n"/>
      <c r="SS28" s="79" t="n"/>
      <c r="ST28" s="79" t="n"/>
      <c r="SW28" s="78" t="n">
        <v>22</v>
      </c>
      <c r="SX28" s="79" t="n"/>
      <c r="SY28" s="79" t="n"/>
      <c r="SZ28" s="79" t="n"/>
      <c r="TA28" s="79" t="n"/>
      <c r="TB28" s="79" t="n"/>
      <c r="TC28" s="79" t="n"/>
      <c r="TD28" s="79" t="n"/>
      <c r="TE28" s="79" t="n"/>
      <c r="TF28" s="79" t="n"/>
      <c r="TG28" s="79" t="n"/>
      <c r="TH28" s="79" t="n"/>
      <c r="TI28" s="79" t="n"/>
      <c r="TJ28" s="79" t="n"/>
      <c r="TK28" s="79" t="n"/>
      <c r="TL28" s="79" t="n"/>
      <c r="TM28" s="79" t="n"/>
      <c r="TN28" s="79" t="n"/>
      <c r="TO28" s="79" t="n"/>
      <c r="TP28" s="79" t="n"/>
      <c r="TQ28" s="79" t="n"/>
      <c r="TR28" s="79" t="n"/>
      <c r="TS28" s="79">
        <f>Input!I55*Input!E58*Input!P66</f>
        <v/>
      </c>
      <c r="TT28" s="79" t="n"/>
      <c r="TU28" s="79" t="n"/>
      <c r="TV28" s="79" t="n"/>
      <c r="TW28" s="79" t="n"/>
      <c r="TX28" s="79" t="n"/>
      <c r="TY28" s="79" t="n"/>
      <c r="TZ28" s="79" t="n"/>
      <c r="UA28" s="79" t="n"/>
      <c r="UB28" s="79" t="n"/>
      <c r="UC28" s="79" t="n"/>
      <c r="UD28" s="79" t="n"/>
      <c r="UE28" s="79" t="n"/>
      <c r="UF28" s="79" t="n"/>
      <c r="UG28" s="79" t="n"/>
      <c r="UH28" s="79" t="n"/>
      <c r="UI28" s="79" t="n"/>
      <c r="UJ28" s="79" t="n"/>
      <c r="UK28" s="79" t="n"/>
      <c r="UN28" s="78" t="n">
        <v>22</v>
      </c>
      <c r="UO28" s="79" t="n"/>
      <c r="UP28" s="79" t="n"/>
      <c r="UQ28" s="79" t="n"/>
      <c r="UR28" s="79" t="n"/>
      <c r="US28" s="79" t="n"/>
      <c r="UT28" s="79" t="n"/>
      <c r="UU28" s="79" t="n"/>
      <c r="UV28" s="79" t="n"/>
      <c r="UW28" s="79" t="n"/>
      <c r="UX28" s="79" t="n"/>
      <c r="UY28" s="79" t="n"/>
      <c r="UZ28" s="79" t="n"/>
      <c r="VA28" s="79" t="n"/>
      <c r="VB28" s="79" t="n"/>
      <c r="VC28" s="79" t="n"/>
      <c r="VD28" s="79" t="n"/>
      <c r="VE28" s="79" t="n"/>
      <c r="VF28" s="79" t="n"/>
      <c r="VG28" s="79" t="n"/>
      <c r="VH28" s="79" t="n"/>
      <c r="VI28" s="79" t="n"/>
      <c r="VJ28" s="79">
        <f>Input!I55*Input!E58*Input!Q66</f>
        <v/>
      </c>
      <c r="VK28" s="79" t="n"/>
      <c r="VL28" s="79" t="n"/>
      <c r="VM28" s="79" t="n"/>
      <c r="VN28" s="79" t="n"/>
      <c r="VO28" s="79" t="n"/>
      <c r="VP28" s="79" t="n"/>
      <c r="VQ28" s="79" t="n"/>
      <c r="VR28" s="79" t="n"/>
      <c r="VS28" s="79" t="n"/>
      <c r="VT28" s="79" t="n"/>
      <c r="VU28" s="79" t="n"/>
      <c r="VV28" s="79" t="n"/>
      <c r="VW28" s="79" t="n"/>
      <c r="VX28" s="79" t="n"/>
      <c r="VY28" s="79" t="n"/>
      <c r="VZ28" s="79" t="n"/>
      <c r="WA28" s="79" t="n"/>
      <c r="WB28" s="79" t="n"/>
      <c r="WE28" s="78" t="n">
        <v>22</v>
      </c>
      <c r="WF28" s="79" t="n"/>
      <c r="WG28" s="79" t="n"/>
      <c r="WH28" s="79" t="n"/>
      <c r="WI28" s="79" t="n"/>
      <c r="WJ28" s="79" t="n"/>
      <c r="WK28" s="79" t="n"/>
      <c r="WL28" s="79" t="n"/>
      <c r="WM28" s="79" t="n"/>
      <c r="WN28" s="79" t="n"/>
      <c r="WO28" s="79" t="n"/>
      <c r="WP28" s="79" t="n"/>
      <c r="WQ28" s="79" t="n"/>
      <c r="WR28" s="79" t="n"/>
      <c r="WS28" s="79" t="n"/>
      <c r="WT28" s="79" t="n"/>
      <c r="WU28" s="79" t="n"/>
      <c r="WV28" s="79" t="n"/>
      <c r="WW28" s="79" t="n"/>
      <c r="WX28" s="79" t="n"/>
      <c r="WY28" s="79" t="n"/>
      <c r="WZ28" s="79" t="n"/>
      <c r="XA28" s="79">
        <f>Input!I55*Input!E58*Input!R66</f>
        <v/>
      </c>
      <c r="XB28" s="79" t="n"/>
      <c r="XC28" s="79" t="n"/>
      <c r="XD28" s="79" t="n"/>
      <c r="XE28" s="79" t="n"/>
      <c r="XF28" s="79" t="n"/>
      <c r="XG28" s="79" t="n"/>
      <c r="XH28" s="79" t="n"/>
      <c r="XI28" s="79" t="n"/>
      <c r="XJ28" s="79" t="n"/>
      <c r="XK28" s="79" t="n"/>
      <c r="XL28" s="79" t="n"/>
      <c r="XM28" s="79" t="n"/>
      <c r="XN28" s="79" t="n"/>
      <c r="XO28" s="79" t="n"/>
      <c r="XP28" s="79" t="n"/>
      <c r="XQ28" s="79" t="n"/>
      <c r="XR28" s="79" t="n"/>
      <c r="XS28" s="79" t="n"/>
      <c r="XV28" s="78" t="n">
        <v>22</v>
      </c>
      <c r="XW28" s="79" t="n"/>
      <c r="XX28" s="79" t="n"/>
      <c r="XY28" s="79" t="n"/>
      <c r="XZ28" s="79" t="n"/>
      <c r="YA28" s="79" t="n"/>
      <c r="YB28" s="79" t="n"/>
      <c r="YC28" s="79" t="n"/>
      <c r="YD28" s="79" t="n"/>
      <c r="YE28" s="79" t="n"/>
      <c r="YF28" s="79" t="n"/>
      <c r="YG28" s="79" t="n"/>
      <c r="YH28" s="79" t="n"/>
      <c r="YI28" s="79" t="n"/>
      <c r="YJ28" s="79" t="n"/>
      <c r="YK28" s="79" t="n"/>
      <c r="YL28" s="79" t="n"/>
      <c r="YM28" s="79" t="n"/>
      <c r="YN28" s="79" t="n"/>
      <c r="YO28" s="79" t="n"/>
      <c r="YP28" s="79" t="n"/>
      <c r="YQ28" s="79" t="n"/>
      <c r="YR28" s="79">
        <f>Input!I55*Input!E58*Input!S66</f>
        <v/>
      </c>
      <c r="YS28" s="79" t="n"/>
      <c r="YT28" s="79" t="n"/>
      <c r="YU28" s="79" t="n"/>
      <c r="YV28" s="79" t="n"/>
      <c r="YW28" s="79" t="n"/>
      <c r="YX28" s="79" t="n"/>
      <c r="YY28" s="79" t="n"/>
      <c r="YZ28" s="79" t="n"/>
      <c r="ZA28" s="79" t="n"/>
      <c r="ZB28" s="79" t="n"/>
      <c r="ZC28" s="79" t="n"/>
      <c r="ZD28" s="79" t="n"/>
      <c r="ZE28" s="79" t="n"/>
      <c r="ZF28" s="79" t="n"/>
      <c r="ZG28" s="79" t="n"/>
      <c r="ZH28" s="79" t="n"/>
      <c r="ZI28" s="79" t="n"/>
      <c r="ZJ28" s="79" t="n"/>
      <c r="ZM28" s="78" t="n">
        <v>22</v>
      </c>
      <c r="ZN28" s="79" t="n"/>
      <c r="ZO28" s="79" t="n"/>
      <c r="ZP28" s="79" t="n"/>
      <c r="ZQ28" s="79" t="n"/>
      <c r="ZR28" s="79" t="n"/>
      <c r="ZS28" s="79" t="n"/>
      <c r="ZT28" s="79" t="n"/>
      <c r="ZU28" s="79" t="n"/>
      <c r="ZV28" s="79" t="n"/>
      <c r="ZW28" s="79" t="n"/>
      <c r="ZX28" s="79" t="n"/>
      <c r="ZY28" s="79" t="n"/>
      <c r="ZZ28" s="79" t="n"/>
      <c r="AAA28" s="79" t="n"/>
      <c r="AAB28" s="79" t="n"/>
      <c r="AAC28" s="79" t="n"/>
      <c r="AAD28" s="79" t="n"/>
      <c r="AAE28" s="79" t="n"/>
      <c r="AAF28" s="79" t="n"/>
      <c r="AAG28" s="79" t="n"/>
      <c r="AAH28" s="79" t="n"/>
      <c r="AAI28" s="79">
        <f>Input!I55*Input!E58*Input!T66</f>
        <v/>
      </c>
      <c r="AAJ28" s="79" t="n"/>
      <c r="AAK28" s="79" t="n"/>
      <c r="AAL28" s="79" t="n"/>
      <c r="AAM28" s="79" t="n"/>
      <c r="AAN28" s="79" t="n"/>
      <c r="AAO28" s="79" t="n"/>
      <c r="AAP28" s="79" t="n"/>
      <c r="AAQ28" s="79" t="n"/>
      <c r="AAR28" s="79" t="n"/>
      <c r="AAS28" s="79" t="n"/>
      <c r="AAT28" s="79" t="n"/>
      <c r="AAU28" s="79" t="n"/>
      <c r="AAV28" s="79" t="n"/>
      <c r="AAW28" s="79" t="n"/>
      <c r="AAX28" s="79" t="n"/>
      <c r="AAY28" s="79" t="n"/>
      <c r="AAZ28" s="79" t="n"/>
      <c r="ABA28" s="79" t="n"/>
      <c r="ABD28" s="78" t="n">
        <v>22</v>
      </c>
      <c r="ABE28" s="79" t="n"/>
      <c r="ABF28" s="79" t="n"/>
      <c r="ABG28" s="79" t="n"/>
      <c r="ABH28" s="79" t="n"/>
      <c r="ABI28" s="79" t="n"/>
      <c r="ABJ28" s="79" t="n"/>
      <c r="ABK28" s="79" t="n"/>
      <c r="ABL28" s="79" t="n"/>
      <c r="ABM28" s="79" t="n"/>
      <c r="ABN28" s="79" t="n"/>
      <c r="ABO28" s="79" t="n"/>
      <c r="ABP28" s="79" t="n"/>
      <c r="ABQ28" s="79" t="n"/>
      <c r="ABR28" s="79" t="n"/>
      <c r="ABS28" s="79" t="n"/>
      <c r="ABT28" s="79" t="n"/>
      <c r="ABU28" s="79" t="n"/>
      <c r="ABV28" s="79" t="n"/>
      <c r="ABW28" s="79" t="n"/>
      <c r="ABX28" s="79" t="n"/>
      <c r="ABY28" s="79" t="n"/>
      <c r="ABZ28" s="79">
        <f>Input!I55*Input!E58*Input!U66</f>
        <v/>
      </c>
      <c r="ACA28" s="79" t="n"/>
      <c r="ACB28" s="79" t="n"/>
      <c r="ACC28" s="79" t="n"/>
      <c r="ACD28" s="79" t="n"/>
      <c r="ACE28" s="79" t="n"/>
      <c r="ACF28" s="79" t="n"/>
      <c r="ACG28" s="79" t="n"/>
      <c r="ACH28" s="79" t="n"/>
      <c r="ACI28" s="79" t="n"/>
      <c r="ACJ28" s="79" t="n"/>
      <c r="ACK28" s="79" t="n"/>
      <c r="ACL28" s="79" t="n"/>
      <c r="ACM28" s="79" t="n"/>
      <c r="ACN28" s="79" t="n"/>
      <c r="ACO28" s="79" t="n"/>
      <c r="ACP28" s="79" t="n"/>
      <c r="ACQ28" s="79" t="n"/>
      <c r="ACR28" s="79" t="n"/>
      <c r="ACU28" s="78" t="n">
        <v>22</v>
      </c>
      <c r="ACV28" s="79" t="n"/>
      <c r="ACW28" s="79" t="n"/>
      <c r="ACX28" s="79" t="n"/>
      <c r="ACY28" s="79" t="n"/>
      <c r="ACZ28" s="79" t="n"/>
      <c r="ADA28" s="79" t="n"/>
      <c r="ADB28" s="79" t="n"/>
      <c r="ADC28" s="79" t="n"/>
      <c r="ADD28" s="79" t="n"/>
      <c r="ADE28" s="79" t="n"/>
      <c r="ADF28" s="79" t="n"/>
      <c r="ADG28" s="79" t="n"/>
      <c r="ADH28" s="79" t="n"/>
      <c r="ADI28" s="79" t="n"/>
      <c r="ADJ28" s="79" t="n"/>
      <c r="ADK28" s="79" t="n"/>
      <c r="ADL28" s="79" t="n"/>
      <c r="ADM28" s="79" t="n"/>
      <c r="ADN28" s="79" t="n"/>
      <c r="ADO28" s="79" t="n"/>
      <c r="ADP28" s="79" t="n"/>
      <c r="ADQ28" s="79">
        <f>Input!I55*Input!E58*Input!V66</f>
        <v/>
      </c>
      <c r="ADR28" s="79" t="n"/>
      <c r="ADS28" s="79" t="n"/>
      <c r="ADT28" s="79" t="n"/>
      <c r="ADU28" s="79" t="n"/>
      <c r="ADV28" s="79" t="n"/>
      <c r="ADW28" s="79" t="n"/>
      <c r="ADX28" s="79" t="n"/>
      <c r="ADY28" s="79" t="n"/>
      <c r="ADZ28" s="79" t="n"/>
      <c r="AEA28" s="79" t="n"/>
      <c r="AEB28" s="79" t="n"/>
      <c r="AEC28" s="79" t="n"/>
      <c r="AED28" s="79" t="n"/>
      <c r="AEE28" s="79" t="n"/>
      <c r="AEF28" s="79" t="n"/>
      <c r="AEG28" s="79" t="n"/>
      <c r="AEH28" s="79" t="n"/>
      <c r="AEI28" s="79" t="n"/>
      <c r="AEL28" s="78" t="n">
        <v>22</v>
      </c>
      <c r="AEM28" s="79" t="n"/>
      <c r="AEN28" s="79" t="n"/>
      <c r="AEO28" s="79" t="n"/>
      <c r="AEP28" s="79" t="n"/>
      <c r="AEQ28" s="79" t="n"/>
      <c r="AER28" s="79" t="n"/>
      <c r="AES28" s="79" t="n"/>
      <c r="AET28" s="79" t="n"/>
      <c r="AEU28" s="79" t="n"/>
      <c r="AEV28" s="79" t="n"/>
      <c r="AEW28" s="79" t="n"/>
      <c r="AEX28" s="79" t="n"/>
      <c r="AEY28" s="79" t="n"/>
      <c r="AEZ28" s="79" t="n"/>
      <c r="AFA28" s="79" t="n"/>
      <c r="AFB28" s="79" t="n"/>
      <c r="AFC28" s="79" t="n"/>
      <c r="AFD28" s="79" t="n"/>
      <c r="AFE28" s="79" t="n"/>
      <c r="AFF28" s="79" t="n"/>
      <c r="AFG28" s="79" t="n"/>
      <c r="AFH28" s="79">
        <f>Input!I55*Input!E58*Input!W66</f>
        <v/>
      </c>
      <c r="AFI28" s="79" t="n"/>
      <c r="AFJ28" s="79" t="n"/>
      <c r="AFK28" s="79" t="n"/>
      <c r="AFL28" s="79" t="n"/>
      <c r="AFM28" s="79" t="n"/>
      <c r="AFN28" s="79" t="n"/>
      <c r="AFO28" s="79" t="n"/>
      <c r="AFP28" s="79" t="n"/>
      <c r="AFQ28" s="79" t="n"/>
      <c r="AFR28" s="79" t="n"/>
      <c r="AFS28" s="79" t="n"/>
      <c r="AFT28" s="79" t="n"/>
      <c r="AFU28" s="79" t="n"/>
      <c r="AFV28" s="79" t="n"/>
      <c r="AFW28" s="79" t="n"/>
      <c r="AFX28" s="79" t="n"/>
      <c r="AFY28" s="79" t="n"/>
      <c r="AFZ28" s="79" t="n"/>
    </row>
    <row r="29">
      <c r="A29" s="78" t="n">
        <v>23</v>
      </c>
      <c r="B29" s="79" t="n"/>
      <c r="C29" s="79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  <c r="M29" s="79" t="n"/>
      <c r="N29" s="79" t="n"/>
      <c r="O29" s="79" t="n"/>
      <c r="P29" s="79" t="n"/>
      <c r="Q29" s="79" t="n"/>
      <c r="R29" s="79" t="n"/>
      <c r="S29" s="79" t="n"/>
      <c r="T29" s="79" t="n"/>
      <c r="U29" s="79" t="n"/>
      <c r="V29" s="79" t="n"/>
      <c r="W29" s="79" t="n"/>
      <c r="X29" s="79">
        <f>Input!I55*Input!F58*Input!D66</f>
        <v/>
      </c>
      <c r="Y29" s="79" t="n"/>
      <c r="Z29" s="79" t="n"/>
      <c r="AA29" s="79" t="n"/>
      <c r="AB29" s="79" t="n"/>
      <c r="AC29" s="79" t="n"/>
      <c r="AD29" s="79" t="n"/>
      <c r="AE29" s="79" t="n"/>
      <c r="AF29" s="79" t="n"/>
      <c r="AG29" s="79" t="n"/>
      <c r="AH29" s="79" t="n"/>
      <c r="AI29" s="79" t="n"/>
      <c r="AJ29" s="79" t="n"/>
      <c r="AK29" s="79" t="n"/>
      <c r="AL29" s="79" t="n"/>
      <c r="AM29" s="79" t="n"/>
      <c r="AN29" s="79" t="n"/>
      <c r="AO29" s="79" t="n"/>
      <c r="AR29" s="78" t="n">
        <v>23</v>
      </c>
      <c r="AS29" s="79" t="n"/>
      <c r="AT29" s="79" t="n"/>
      <c r="AU29" s="79" t="n"/>
      <c r="AV29" s="79" t="n"/>
      <c r="AW29" s="79" t="n"/>
      <c r="AX29" s="79" t="n"/>
      <c r="AY29" s="79" t="n"/>
      <c r="AZ29" s="79" t="n"/>
      <c r="BA29" s="79" t="n"/>
      <c r="BB29" s="79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>
        <f>Input!I55*Input!F58*Input!E66</f>
        <v/>
      </c>
      <c r="BP29" s="79" t="n"/>
      <c r="BQ29" s="79" t="n"/>
      <c r="BR29" s="79" t="n"/>
      <c r="BS29" s="79" t="n"/>
      <c r="BT29" s="79" t="n"/>
      <c r="BU29" s="79" t="n"/>
      <c r="BV29" s="79" t="n"/>
      <c r="BW29" s="79" t="n"/>
      <c r="BX29" s="79" t="n"/>
      <c r="BY29" s="79" t="n"/>
      <c r="BZ29" s="79" t="n"/>
      <c r="CA29" s="79" t="n"/>
      <c r="CB29" s="79" t="n"/>
      <c r="CC29" s="79" t="n"/>
      <c r="CD29" s="79" t="n"/>
      <c r="CE29" s="79" t="n"/>
      <c r="CF29" s="79" t="n"/>
      <c r="CI29" s="78" t="n">
        <v>23</v>
      </c>
      <c r="CJ29" s="79" t="n"/>
      <c r="CK29" s="79" t="n"/>
      <c r="CL29" s="79" t="n"/>
      <c r="CM29" s="79" t="n"/>
      <c r="CN29" s="79" t="n"/>
      <c r="CO29" s="79" t="n"/>
      <c r="CP29" s="79" t="n"/>
      <c r="CQ29" s="79" t="n"/>
      <c r="CR29" s="79" t="n"/>
      <c r="CS29" s="79" t="n"/>
      <c r="CT29" s="79" t="n"/>
      <c r="CU29" s="79" t="n"/>
      <c r="CV29" s="79" t="n"/>
      <c r="CW29" s="79" t="n"/>
      <c r="CX29" s="79" t="n"/>
      <c r="CY29" s="79" t="n"/>
      <c r="CZ29" s="79" t="n"/>
      <c r="DA29" s="79" t="n"/>
      <c r="DB29" s="79" t="n"/>
      <c r="DC29" s="79" t="n"/>
      <c r="DD29" s="79" t="n"/>
      <c r="DE29" s="79" t="n"/>
      <c r="DF29" s="79">
        <f>Input!I55*Input!F58*Input!F66</f>
        <v/>
      </c>
      <c r="DG29" s="79" t="n"/>
      <c r="DH29" s="79" t="n"/>
      <c r="DI29" s="79" t="n"/>
      <c r="DJ29" s="79" t="n"/>
      <c r="DK29" s="79" t="n"/>
      <c r="DL29" s="79" t="n"/>
      <c r="DM29" s="79" t="n"/>
      <c r="DN29" s="79" t="n"/>
      <c r="DO29" s="79" t="n"/>
      <c r="DP29" s="79" t="n"/>
      <c r="DQ29" s="79" t="n"/>
      <c r="DR29" s="79" t="n"/>
      <c r="DS29" s="79" t="n"/>
      <c r="DT29" s="79" t="n"/>
      <c r="DU29" s="79" t="n"/>
      <c r="DV29" s="79" t="n"/>
      <c r="DW29" s="79" t="n"/>
      <c r="DZ29" s="78" t="n">
        <v>23</v>
      </c>
      <c r="EA29" s="79" t="n"/>
      <c r="EB29" s="79" t="n"/>
      <c r="EC29" s="79" t="n"/>
      <c r="ED29" s="79" t="n"/>
      <c r="EE29" s="79" t="n"/>
      <c r="EF29" s="79" t="n"/>
      <c r="EG29" s="79" t="n"/>
      <c r="EH29" s="79" t="n"/>
      <c r="EI29" s="79" t="n"/>
      <c r="EJ29" s="79" t="n"/>
      <c r="EK29" s="79" t="n"/>
      <c r="EL29" s="79" t="n"/>
      <c r="EM29" s="79" t="n"/>
      <c r="EN29" s="79" t="n"/>
      <c r="EO29" s="79" t="n"/>
      <c r="EP29" s="79" t="n"/>
      <c r="EQ29" s="79" t="n"/>
      <c r="ER29" s="79" t="n"/>
      <c r="ES29" s="79" t="n"/>
      <c r="ET29" s="79" t="n"/>
      <c r="EU29" s="79" t="n"/>
      <c r="EV29" s="79" t="n"/>
      <c r="EW29" s="79">
        <f>Input!I55*Input!F58*Input!G66</f>
        <v/>
      </c>
      <c r="EX29" s="79" t="n"/>
      <c r="EY29" s="79" t="n"/>
      <c r="EZ29" s="79" t="n"/>
      <c r="FA29" s="79" t="n"/>
      <c r="FB29" s="79" t="n"/>
      <c r="FC29" s="79" t="n"/>
      <c r="FD29" s="79" t="n"/>
      <c r="FE29" s="79" t="n"/>
      <c r="FF29" s="79" t="n"/>
      <c r="FG29" s="79" t="n"/>
      <c r="FH29" s="79" t="n"/>
      <c r="FI29" s="79" t="n"/>
      <c r="FJ29" s="79" t="n"/>
      <c r="FK29" s="79" t="n"/>
      <c r="FL29" s="79" t="n"/>
      <c r="FM29" s="79" t="n"/>
      <c r="FN29" s="79" t="n"/>
      <c r="FQ29" s="78" t="n">
        <v>23</v>
      </c>
      <c r="FR29" s="79" t="n"/>
      <c r="FS29" s="79" t="n"/>
      <c r="FT29" s="79" t="n"/>
      <c r="FU29" s="79" t="n"/>
      <c r="FV29" s="79" t="n"/>
      <c r="FW29" s="79" t="n"/>
      <c r="FX29" s="79" t="n"/>
      <c r="FY29" s="79" t="n"/>
      <c r="FZ29" s="79" t="n"/>
      <c r="GA29" s="79" t="n"/>
      <c r="GB29" s="79" t="n"/>
      <c r="GC29" s="79" t="n"/>
      <c r="GD29" s="79" t="n"/>
      <c r="GE29" s="79" t="n"/>
      <c r="GF29" s="79" t="n"/>
      <c r="GG29" s="79" t="n"/>
      <c r="GH29" s="79" t="n"/>
      <c r="GI29" s="79" t="n"/>
      <c r="GJ29" s="79" t="n"/>
      <c r="GK29" s="79" t="n"/>
      <c r="GL29" s="79" t="n"/>
      <c r="GM29" s="79" t="n"/>
      <c r="GN29" s="79">
        <f>Input!I55*Input!F58*Input!H66</f>
        <v/>
      </c>
      <c r="GO29" s="79" t="n"/>
      <c r="GP29" s="79" t="n"/>
      <c r="GQ29" s="79" t="n"/>
      <c r="GR29" s="79" t="n"/>
      <c r="GS29" s="79" t="n"/>
      <c r="GT29" s="79" t="n"/>
      <c r="GU29" s="79" t="n"/>
      <c r="GV29" s="79" t="n"/>
      <c r="GW29" s="79" t="n"/>
      <c r="GX29" s="79" t="n"/>
      <c r="GY29" s="79" t="n"/>
      <c r="GZ29" s="79" t="n"/>
      <c r="HA29" s="79" t="n"/>
      <c r="HB29" s="79" t="n"/>
      <c r="HC29" s="79" t="n"/>
      <c r="HD29" s="79" t="n"/>
      <c r="HE29" s="79" t="n"/>
      <c r="HH29" s="78" t="n">
        <v>23</v>
      </c>
      <c r="HI29" s="79" t="n"/>
      <c r="HJ29" s="79" t="n"/>
      <c r="HK29" s="79" t="n"/>
      <c r="HL29" s="79" t="n"/>
      <c r="HM29" s="79" t="n"/>
      <c r="HN29" s="79" t="n"/>
      <c r="HO29" s="79" t="n"/>
      <c r="HP29" s="79" t="n"/>
      <c r="HQ29" s="79" t="n"/>
      <c r="HR29" s="79" t="n"/>
      <c r="HS29" s="79" t="n"/>
      <c r="HT29" s="79" t="n"/>
      <c r="HU29" s="79" t="n"/>
      <c r="HV29" s="79" t="n"/>
      <c r="HW29" s="79" t="n"/>
      <c r="HX29" s="79" t="n"/>
      <c r="HY29" s="79" t="n"/>
      <c r="HZ29" s="79" t="n"/>
      <c r="IA29" s="79" t="n"/>
      <c r="IB29" s="79" t="n"/>
      <c r="IC29" s="79" t="n"/>
      <c r="ID29" s="79" t="n"/>
      <c r="IE29" s="79">
        <f>Input!I55*Input!F58*Input!I66</f>
        <v/>
      </c>
      <c r="IF29" s="79" t="n"/>
      <c r="IG29" s="79" t="n"/>
      <c r="IH29" s="79" t="n"/>
      <c r="II29" s="79" t="n"/>
      <c r="IJ29" s="79" t="n"/>
      <c r="IK29" s="79" t="n"/>
      <c r="IL29" s="79" t="n"/>
      <c r="IM29" s="79" t="n"/>
      <c r="IN29" s="79" t="n"/>
      <c r="IO29" s="79" t="n"/>
      <c r="IP29" s="79" t="n"/>
      <c r="IQ29" s="79" t="n"/>
      <c r="IR29" s="79" t="n"/>
      <c r="IS29" s="79" t="n"/>
      <c r="IT29" s="79" t="n"/>
      <c r="IU29" s="79" t="n"/>
      <c r="IV29" s="79" t="n"/>
      <c r="IY29" s="78" t="n">
        <v>23</v>
      </c>
      <c r="IZ29" s="79" t="n"/>
      <c r="JA29" s="79" t="n"/>
      <c r="JB29" s="79" t="n"/>
      <c r="JC29" s="79" t="n"/>
      <c r="JD29" s="79" t="n"/>
      <c r="JE29" s="79" t="n"/>
      <c r="JF29" s="79" t="n"/>
      <c r="JG29" s="79" t="n"/>
      <c r="JH29" s="79" t="n"/>
      <c r="JI29" s="79" t="n"/>
      <c r="JJ29" s="79" t="n"/>
      <c r="JK29" s="79" t="n"/>
      <c r="JL29" s="79" t="n"/>
      <c r="JM29" s="79" t="n"/>
      <c r="JN29" s="79" t="n"/>
      <c r="JO29" s="79" t="n"/>
      <c r="JP29" s="79" t="n"/>
      <c r="JQ29" s="79" t="n"/>
      <c r="JR29" s="79" t="n"/>
      <c r="JS29" s="79" t="n"/>
      <c r="JT29" s="79" t="n"/>
      <c r="JU29" s="79" t="n"/>
      <c r="JV29" s="79">
        <f>Input!I55*Input!F58*Input!J66</f>
        <v/>
      </c>
      <c r="JW29" s="79" t="n"/>
      <c r="JX29" s="79" t="n"/>
      <c r="JY29" s="79" t="n"/>
      <c r="JZ29" s="79" t="n"/>
      <c r="KA29" s="79" t="n"/>
      <c r="KB29" s="79" t="n"/>
      <c r="KC29" s="79" t="n"/>
      <c r="KD29" s="79" t="n"/>
      <c r="KE29" s="79" t="n"/>
      <c r="KF29" s="79" t="n"/>
      <c r="KG29" s="79" t="n"/>
      <c r="KH29" s="79" t="n"/>
      <c r="KI29" s="79" t="n"/>
      <c r="KJ29" s="79" t="n"/>
      <c r="KK29" s="79" t="n"/>
      <c r="KL29" s="79" t="n"/>
      <c r="KM29" s="79" t="n"/>
      <c r="KP29" s="78" t="n">
        <v>23</v>
      </c>
      <c r="KQ29" s="79" t="n"/>
      <c r="KR29" s="79" t="n"/>
      <c r="KS29" s="79" t="n"/>
      <c r="KT29" s="79" t="n"/>
      <c r="KU29" s="79" t="n"/>
      <c r="KV29" s="79" t="n"/>
      <c r="KW29" s="79" t="n"/>
      <c r="KX29" s="79" t="n"/>
      <c r="KY29" s="79" t="n"/>
      <c r="KZ29" s="79" t="n"/>
      <c r="LA29" s="79" t="n"/>
      <c r="LB29" s="79" t="n"/>
      <c r="LC29" s="79" t="n"/>
      <c r="LD29" s="79" t="n"/>
      <c r="LE29" s="79" t="n"/>
      <c r="LF29" s="79" t="n"/>
      <c r="LG29" s="79" t="n"/>
      <c r="LH29" s="79" t="n"/>
      <c r="LI29" s="79" t="n"/>
      <c r="LJ29" s="79" t="n"/>
      <c r="LK29" s="79" t="n"/>
      <c r="LL29" s="79" t="n"/>
      <c r="LM29" s="79">
        <f>Input!I55*Input!F58*Input!K66</f>
        <v/>
      </c>
      <c r="LN29" s="79" t="n"/>
      <c r="LO29" s="79" t="n"/>
      <c r="LP29" s="79" t="n"/>
      <c r="LQ29" s="79" t="n"/>
      <c r="LR29" s="79" t="n"/>
      <c r="LS29" s="79" t="n"/>
      <c r="LT29" s="79" t="n"/>
      <c r="LU29" s="79" t="n"/>
      <c r="LV29" s="79" t="n"/>
      <c r="LW29" s="79" t="n"/>
      <c r="LX29" s="79" t="n"/>
      <c r="LY29" s="79" t="n"/>
      <c r="LZ29" s="79" t="n"/>
      <c r="MA29" s="79" t="n"/>
      <c r="MB29" s="79" t="n"/>
      <c r="MC29" s="79" t="n"/>
      <c r="MD29" s="79" t="n"/>
      <c r="MG29" s="78" t="n">
        <v>23</v>
      </c>
      <c r="MH29" s="79" t="n"/>
      <c r="MI29" s="79" t="n"/>
      <c r="MJ29" s="79" t="n"/>
      <c r="MK29" s="79" t="n"/>
      <c r="ML29" s="79" t="n"/>
      <c r="MM29" s="79" t="n"/>
      <c r="MN29" s="79" t="n"/>
      <c r="MO29" s="79" t="n"/>
      <c r="MP29" s="79" t="n"/>
      <c r="MQ29" s="79" t="n"/>
      <c r="MR29" s="79" t="n"/>
      <c r="MS29" s="79" t="n"/>
      <c r="MT29" s="79" t="n"/>
      <c r="MU29" s="79" t="n"/>
      <c r="MV29" s="79" t="n"/>
      <c r="MW29" s="79" t="n"/>
      <c r="MX29" s="79" t="n"/>
      <c r="MY29" s="79" t="n"/>
      <c r="MZ29" s="79" t="n"/>
      <c r="NA29" s="79" t="n"/>
      <c r="NB29" s="79" t="n"/>
      <c r="NC29" s="79" t="n"/>
      <c r="ND29" s="79">
        <f>Input!I55*Input!F58*Input!L66</f>
        <v/>
      </c>
      <c r="NE29" s="79" t="n"/>
      <c r="NF29" s="79" t="n"/>
      <c r="NG29" s="79" t="n"/>
      <c r="NH29" s="79" t="n"/>
      <c r="NI29" s="79" t="n"/>
      <c r="NJ29" s="79" t="n"/>
      <c r="NK29" s="79" t="n"/>
      <c r="NL29" s="79" t="n"/>
      <c r="NM29" s="79" t="n"/>
      <c r="NN29" s="79" t="n"/>
      <c r="NO29" s="79" t="n"/>
      <c r="NP29" s="79" t="n"/>
      <c r="NQ29" s="79" t="n"/>
      <c r="NR29" s="79" t="n"/>
      <c r="NS29" s="79" t="n"/>
      <c r="NT29" s="79" t="n"/>
      <c r="NU29" s="79" t="n"/>
      <c r="NX29" s="78" t="n">
        <v>23</v>
      </c>
      <c r="NY29" s="79" t="n"/>
      <c r="NZ29" s="79" t="n"/>
      <c r="OA29" s="79" t="n"/>
      <c r="OB29" s="79" t="n"/>
      <c r="OC29" s="79" t="n"/>
      <c r="OD29" s="79" t="n"/>
      <c r="OE29" s="79" t="n"/>
      <c r="OF29" s="79" t="n"/>
      <c r="OG29" s="79" t="n"/>
      <c r="OH29" s="79" t="n"/>
      <c r="OI29" s="79" t="n"/>
      <c r="OJ29" s="79" t="n"/>
      <c r="OK29" s="79" t="n"/>
      <c r="OL29" s="79" t="n"/>
      <c r="OM29" s="79" t="n"/>
      <c r="ON29" s="79" t="n"/>
      <c r="OO29" s="79" t="n"/>
      <c r="OP29" s="79" t="n"/>
      <c r="OQ29" s="79" t="n"/>
      <c r="OR29" s="79" t="n"/>
      <c r="OS29" s="79" t="n"/>
      <c r="OT29" s="79" t="n"/>
      <c r="OU29" s="79">
        <f>Input!I55*Input!F58*Input!M66</f>
        <v/>
      </c>
      <c r="OV29" s="79" t="n"/>
      <c r="OW29" s="79" t="n"/>
      <c r="OX29" s="79" t="n"/>
      <c r="OY29" s="79" t="n"/>
      <c r="OZ29" s="79" t="n"/>
      <c r="PA29" s="79" t="n"/>
      <c r="PB29" s="79" t="n"/>
      <c r="PC29" s="79" t="n"/>
      <c r="PD29" s="79" t="n"/>
      <c r="PE29" s="79" t="n"/>
      <c r="PF29" s="79" t="n"/>
      <c r="PG29" s="79" t="n"/>
      <c r="PH29" s="79" t="n"/>
      <c r="PI29" s="79" t="n"/>
      <c r="PJ29" s="79" t="n"/>
      <c r="PK29" s="79" t="n"/>
      <c r="PL29" s="79" t="n"/>
      <c r="PO29" s="78" t="n">
        <v>23</v>
      </c>
      <c r="PP29" s="79" t="n"/>
      <c r="PQ29" s="79" t="n"/>
      <c r="PR29" s="79" t="n"/>
      <c r="PS29" s="79" t="n"/>
      <c r="PT29" s="79" t="n"/>
      <c r="PU29" s="79" t="n"/>
      <c r="PV29" s="79" t="n"/>
      <c r="PW29" s="79" t="n"/>
      <c r="PX29" s="79" t="n"/>
      <c r="PY29" s="79" t="n"/>
      <c r="PZ29" s="79" t="n"/>
      <c r="QA29" s="79" t="n"/>
      <c r="QB29" s="79" t="n"/>
      <c r="QC29" s="79" t="n"/>
      <c r="QD29" s="79" t="n"/>
      <c r="QE29" s="79" t="n"/>
      <c r="QF29" s="79" t="n"/>
      <c r="QG29" s="79" t="n"/>
      <c r="QH29" s="79" t="n"/>
      <c r="QI29" s="79" t="n"/>
      <c r="QJ29" s="79" t="n"/>
      <c r="QK29" s="79" t="n"/>
      <c r="QL29" s="79">
        <f>Input!I55*Input!F58*Input!N66</f>
        <v/>
      </c>
      <c r="QM29" s="79" t="n"/>
      <c r="QN29" s="79" t="n"/>
      <c r="QO29" s="79" t="n"/>
      <c r="QP29" s="79" t="n"/>
      <c r="QQ29" s="79" t="n"/>
      <c r="QR29" s="79" t="n"/>
      <c r="QS29" s="79" t="n"/>
      <c r="QT29" s="79" t="n"/>
      <c r="QU29" s="79" t="n"/>
      <c r="QV29" s="79" t="n"/>
      <c r="QW29" s="79" t="n"/>
      <c r="QX29" s="79" t="n"/>
      <c r="QY29" s="79" t="n"/>
      <c r="QZ29" s="79" t="n"/>
      <c r="RA29" s="79" t="n"/>
      <c r="RB29" s="79" t="n"/>
      <c r="RC29" s="79" t="n"/>
      <c r="RF29" s="78" t="n">
        <v>23</v>
      </c>
      <c r="RG29" s="79" t="n"/>
      <c r="RH29" s="79" t="n"/>
      <c r="RI29" s="79" t="n"/>
      <c r="RJ29" s="79" t="n"/>
      <c r="RK29" s="79" t="n"/>
      <c r="RL29" s="79" t="n"/>
      <c r="RM29" s="79" t="n"/>
      <c r="RN29" s="79" t="n"/>
      <c r="RO29" s="79" t="n"/>
      <c r="RP29" s="79" t="n"/>
      <c r="RQ29" s="79" t="n"/>
      <c r="RR29" s="79" t="n"/>
      <c r="RS29" s="79" t="n"/>
      <c r="RT29" s="79" t="n"/>
      <c r="RU29" s="79" t="n"/>
      <c r="RV29" s="79" t="n"/>
      <c r="RW29" s="79" t="n"/>
      <c r="RX29" s="79" t="n"/>
      <c r="RY29" s="79" t="n"/>
      <c r="RZ29" s="79" t="n"/>
      <c r="SA29" s="79" t="n"/>
      <c r="SB29" s="79" t="n"/>
      <c r="SC29" s="79">
        <f>Input!I55*Input!F58*Input!O66</f>
        <v/>
      </c>
      <c r="SD29" s="79" t="n"/>
      <c r="SE29" s="79" t="n"/>
      <c r="SF29" s="79" t="n"/>
      <c r="SG29" s="79" t="n"/>
      <c r="SH29" s="79" t="n"/>
      <c r="SI29" s="79" t="n"/>
      <c r="SJ29" s="79" t="n"/>
      <c r="SK29" s="79" t="n"/>
      <c r="SL29" s="79" t="n"/>
      <c r="SM29" s="79" t="n"/>
      <c r="SN29" s="79" t="n"/>
      <c r="SO29" s="79" t="n"/>
      <c r="SP29" s="79" t="n"/>
      <c r="SQ29" s="79" t="n"/>
      <c r="SR29" s="79" t="n"/>
      <c r="SS29" s="79" t="n"/>
      <c r="ST29" s="79" t="n"/>
      <c r="SW29" s="78" t="n">
        <v>23</v>
      </c>
      <c r="SX29" s="79" t="n"/>
      <c r="SY29" s="79" t="n"/>
      <c r="SZ29" s="79" t="n"/>
      <c r="TA29" s="79" t="n"/>
      <c r="TB29" s="79" t="n"/>
      <c r="TC29" s="79" t="n"/>
      <c r="TD29" s="79" t="n"/>
      <c r="TE29" s="79" t="n"/>
      <c r="TF29" s="79" t="n"/>
      <c r="TG29" s="79" t="n"/>
      <c r="TH29" s="79" t="n"/>
      <c r="TI29" s="79" t="n"/>
      <c r="TJ29" s="79" t="n"/>
      <c r="TK29" s="79" t="n"/>
      <c r="TL29" s="79" t="n"/>
      <c r="TM29" s="79" t="n"/>
      <c r="TN29" s="79" t="n"/>
      <c r="TO29" s="79" t="n"/>
      <c r="TP29" s="79" t="n"/>
      <c r="TQ29" s="79" t="n"/>
      <c r="TR29" s="79" t="n"/>
      <c r="TS29" s="79" t="n"/>
      <c r="TT29" s="79">
        <f>Input!I55*Input!F58*Input!P66</f>
        <v/>
      </c>
      <c r="TU29" s="79" t="n"/>
      <c r="TV29" s="79" t="n"/>
      <c r="TW29" s="79" t="n"/>
      <c r="TX29" s="79" t="n"/>
      <c r="TY29" s="79" t="n"/>
      <c r="TZ29" s="79" t="n"/>
      <c r="UA29" s="79" t="n"/>
      <c r="UB29" s="79" t="n"/>
      <c r="UC29" s="79" t="n"/>
      <c r="UD29" s="79" t="n"/>
      <c r="UE29" s="79" t="n"/>
      <c r="UF29" s="79" t="n"/>
      <c r="UG29" s="79" t="n"/>
      <c r="UH29" s="79" t="n"/>
      <c r="UI29" s="79" t="n"/>
      <c r="UJ29" s="79" t="n"/>
      <c r="UK29" s="79" t="n"/>
      <c r="UN29" s="78" t="n">
        <v>23</v>
      </c>
      <c r="UO29" s="79" t="n"/>
      <c r="UP29" s="79" t="n"/>
      <c r="UQ29" s="79" t="n"/>
      <c r="UR29" s="79" t="n"/>
      <c r="US29" s="79" t="n"/>
      <c r="UT29" s="79" t="n"/>
      <c r="UU29" s="79" t="n"/>
      <c r="UV29" s="79" t="n"/>
      <c r="UW29" s="79" t="n"/>
      <c r="UX29" s="79" t="n"/>
      <c r="UY29" s="79" t="n"/>
      <c r="UZ29" s="79" t="n"/>
      <c r="VA29" s="79" t="n"/>
      <c r="VB29" s="79" t="n"/>
      <c r="VC29" s="79" t="n"/>
      <c r="VD29" s="79" t="n"/>
      <c r="VE29" s="79" t="n"/>
      <c r="VF29" s="79" t="n"/>
      <c r="VG29" s="79" t="n"/>
      <c r="VH29" s="79" t="n"/>
      <c r="VI29" s="79" t="n"/>
      <c r="VJ29" s="79" t="n"/>
      <c r="VK29" s="79">
        <f>Input!I55*Input!F58*Input!Q66</f>
        <v/>
      </c>
      <c r="VL29" s="79" t="n"/>
      <c r="VM29" s="79" t="n"/>
      <c r="VN29" s="79" t="n"/>
      <c r="VO29" s="79" t="n"/>
      <c r="VP29" s="79" t="n"/>
      <c r="VQ29" s="79" t="n"/>
      <c r="VR29" s="79" t="n"/>
      <c r="VS29" s="79" t="n"/>
      <c r="VT29" s="79" t="n"/>
      <c r="VU29" s="79" t="n"/>
      <c r="VV29" s="79" t="n"/>
      <c r="VW29" s="79" t="n"/>
      <c r="VX29" s="79" t="n"/>
      <c r="VY29" s="79" t="n"/>
      <c r="VZ29" s="79" t="n"/>
      <c r="WA29" s="79" t="n"/>
      <c r="WB29" s="79" t="n"/>
      <c r="WE29" s="78" t="n">
        <v>23</v>
      </c>
      <c r="WF29" s="79" t="n"/>
      <c r="WG29" s="79" t="n"/>
      <c r="WH29" s="79" t="n"/>
      <c r="WI29" s="79" t="n"/>
      <c r="WJ29" s="79" t="n"/>
      <c r="WK29" s="79" t="n"/>
      <c r="WL29" s="79" t="n"/>
      <c r="WM29" s="79" t="n"/>
      <c r="WN29" s="79" t="n"/>
      <c r="WO29" s="79" t="n"/>
      <c r="WP29" s="79" t="n"/>
      <c r="WQ29" s="79" t="n"/>
      <c r="WR29" s="79" t="n"/>
      <c r="WS29" s="79" t="n"/>
      <c r="WT29" s="79" t="n"/>
      <c r="WU29" s="79" t="n"/>
      <c r="WV29" s="79" t="n"/>
      <c r="WW29" s="79" t="n"/>
      <c r="WX29" s="79" t="n"/>
      <c r="WY29" s="79" t="n"/>
      <c r="WZ29" s="79" t="n"/>
      <c r="XA29" s="79" t="n"/>
      <c r="XB29" s="79">
        <f>Input!I55*Input!F58*Input!R66</f>
        <v/>
      </c>
      <c r="XC29" s="79" t="n"/>
      <c r="XD29" s="79" t="n"/>
      <c r="XE29" s="79" t="n"/>
      <c r="XF29" s="79" t="n"/>
      <c r="XG29" s="79" t="n"/>
      <c r="XH29" s="79" t="n"/>
      <c r="XI29" s="79" t="n"/>
      <c r="XJ29" s="79" t="n"/>
      <c r="XK29" s="79" t="n"/>
      <c r="XL29" s="79" t="n"/>
      <c r="XM29" s="79" t="n"/>
      <c r="XN29" s="79" t="n"/>
      <c r="XO29" s="79" t="n"/>
      <c r="XP29" s="79" t="n"/>
      <c r="XQ29" s="79" t="n"/>
      <c r="XR29" s="79" t="n"/>
      <c r="XS29" s="79" t="n"/>
      <c r="XV29" s="78" t="n">
        <v>23</v>
      </c>
      <c r="XW29" s="79" t="n"/>
      <c r="XX29" s="79" t="n"/>
      <c r="XY29" s="79" t="n"/>
      <c r="XZ29" s="79" t="n"/>
      <c r="YA29" s="79" t="n"/>
      <c r="YB29" s="79" t="n"/>
      <c r="YC29" s="79" t="n"/>
      <c r="YD29" s="79" t="n"/>
      <c r="YE29" s="79" t="n"/>
      <c r="YF29" s="79" t="n"/>
      <c r="YG29" s="79" t="n"/>
      <c r="YH29" s="79" t="n"/>
      <c r="YI29" s="79" t="n"/>
      <c r="YJ29" s="79" t="n"/>
      <c r="YK29" s="79" t="n"/>
      <c r="YL29" s="79" t="n"/>
      <c r="YM29" s="79" t="n"/>
      <c r="YN29" s="79" t="n"/>
      <c r="YO29" s="79" t="n"/>
      <c r="YP29" s="79" t="n"/>
      <c r="YQ29" s="79" t="n"/>
      <c r="YR29" s="79" t="n"/>
      <c r="YS29" s="79">
        <f>Input!I55*Input!F58*Input!S66</f>
        <v/>
      </c>
      <c r="YT29" s="79" t="n"/>
      <c r="YU29" s="79" t="n"/>
      <c r="YV29" s="79" t="n"/>
      <c r="YW29" s="79" t="n"/>
      <c r="YX29" s="79" t="n"/>
      <c r="YY29" s="79" t="n"/>
      <c r="YZ29" s="79" t="n"/>
      <c r="ZA29" s="79" t="n"/>
      <c r="ZB29" s="79" t="n"/>
      <c r="ZC29" s="79" t="n"/>
      <c r="ZD29" s="79" t="n"/>
      <c r="ZE29" s="79" t="n"/>
      <c r="ZF29" s="79" t="n"/>
      <c r="ZG29" s="79" t="n"/>
      <c r="ZH29" s="79" t="n"/>
      <c r="ZI29" s="79" t="n"/>
      <c r="ZJ29" s="79" t="n"/>
      <c r="ZM29" s="78" t="n">
        <v>23</v>
      </c>
      <c r="ZN29" s="79" t="n"/>
      <c r="ZO29" s="79" t="n"/>
      <c r="ZP29" s="79" t="n"/>
      <c r="ZQ29" s="79" t="n"/>
      <c r="ZR29" s="79" t="n"/>
      <c r="ZS29" s="79" t="n"/>
      <c r="ZT29" s="79" t="n"/>
      <c r="ZU29" s="79" t="n"/>
      <c r="ZV29" s="79" t="n"/>
      <c r="ZW29" s="79" t="n"/>
      <c r="ZX29" s="79" t="n"/>
      <c r="ZY29" s="79" t="n"/>
      <c r="ZZ29" s="79" t="n"/>
      <c r="AAA29" s="79" t="n"/>
      <c r="AAB29" s="79" t="n"/>
      <c r="AAC29" s="79" t="n"/>
      <c r="AAD29" s="79" t="n"/>
      <c r="AAE29" s="79" t="n"/>
      <c r="AAF29" s="79" t="n"/>
      <c r="AAG29" s="79" t="n"/>
      <c r="AAH29" s="79" t="n"/>
      <c r="AAI29" s="79" t="n"/>
      <c r="AAJ29" s="79">
        <f>Input!I55*Input!F58*Input!T66</f>
        <v/>
      </c>
      <c r="AAK29" s="79" t="n"/>
      <c r="AAL29" s="79" t="n"/>
      <c r="AAM29" s="79" t="n"/>
      <c r="AAN29" s="79" t="n"/>
      <c r="AAO29" s="79" t="n"/>
      <c r="AAP29" s="79" t="n"/>
      <c r="AAQ29" s="79" t="n"/>
      <c r="AAR29" s="79" t="n"/>
      <c r="AAS29" s="79" t="n"/>
      <c r="AAT29" s="79" t="n"/>
      <c r="AAU29" s="79" t="n"/>
      <c r="AAV29" s="79" t="n"/>
      <c r="AAW29" s="79" t="n"/>
      <c r="AAX29" s="79" t="n"/>
      <c r="AAY29" s="79" t="n"/>
      <c r="AAZ29" s="79" t="n"/>
      <c r="ABA29" s="79" t="n"/>
      <c r="ABD29" s="78" t="n">
        <v>23</v>
      </c>
      <c r="ABE29" s="79" t="n"/>
      <c r="ABF29" s="79" t="n"/>
      <c r="ABG29" s="79" t="n"/>
      <c r="ABH29" s="79" t="n"/>
      <c r="ABI29" s="79" t="n"/>
      <c r="ABJ29" s="79" t="n"/>
      <c r="ABK29" s="79" t="n"/>
      <c r="ABL29" s="79" t="n"/>
      <c r="ABM29" s="79" t="n"/>
      <c r="ABN29" s="79" t="n"/>
      <c r="ABO29" s="79" t="n"/>
      <c r="ABP29" s="79" t="n"/>
      <c r="ABQ29" s="79" t="n"/>
      <c r="ABR29" s="79" t="n"/>
      <c r="ABS29" s="79" t="n"/>
      <c r="ABT29" s="79" t="n"/>
      <c r="ABU29" s="79" t="n"/>
      <c r="ABV29" s="79" t="n"/>
      <c r="ABW29" s="79" t="n"/>
      <c r="ABX29" s="79" t="n"/>
      <c r="ABY29" s="79" t="n"/>
      <c r="ABZ29" s="79" t="n"/>
      <c r="ACA29" s="79">
        <f>Input!I55*Input!F58*Input!U66</f>
        <v/>
      </c>
      <c r="ACB29" s="79" t="n"/>
      <c r="ACC29" s="79" t="n"/>
      <c r="ACD29" s="79" t="n"/>
      <c r="ACE29" s="79" t="n"/>
      <c r="ACF29" s="79" t="n"/>
      <c r="ACG29" s="79" t="n"/>
      <c r="ACH29" s="79" t="n"/>
      <c r="ACI29" s="79" t="n"/>
      <c r="ACJ29" s="79" t="n"/>
      <c r="ACK29" s="79" t="n"/>
      <c r="ACL29" s="79" t="n"/>
      <c r="ACM29" s="79" t="n"/>
      <c r="ACN29" s="79" t="n"/>
      <c r="ACO29" s="79" t="n"/>
      <c r="ACP29" s="79" t="n"/>
      <c r="ACQ29" s="79" t="n"/>
      <c r="ACR29" s="79" t="n"/>
      <c r="ACU29" s="78" t="n">
        <v>23</v>
      </c>
      <c r="ACV29" s="79" t="n"/>
      <c r="ACW29" s="79" t="n"/>
      <c r="ACX29" s="79" t="n"/>
      <c r="ACY29" s="79" t="n"/>
      <c r="ACZ29" s="79" t="n"/>
      <c r="ADA29" s="79" t="n"/>
      <c r="ADB29" s="79" t="n"/>
      <c r="ADC29" s="79" t="n"/>
      <c r="ADD29" s="79" t="n"/>
      <c r="ADE29" s="79" t="n"/>
      <c r="ADF29" s="79" t="n"/>
      <c r="ADG29" s="79" t="n"/>
      <c r="ADH29" s="79" t="n"/>
      <c r="ADI29" s="79" t="n"/>
      <c r="ADJ29" s="79" t="n"/>
      <c r="ADK29" s="79" t="n"/>
      <c r="ADL29" s="79" t="n"/>
      <c r="ADM29" s="79" t="n"/>
      <c r="ADN29" s="79" t="n"/>
      <c r="ADO29" s="79" t="n"/>
      <c r="ADP29" s="79" t="n"/>
      <c r="ADQ29" s="79" t="n"/>
      <c r="ADR29" s="79">
        <f>Input!I55*Input!F58*Input!V66</f>
        <v/>
      </c>
      <c r="ADS29" s="79" t="n"/>
      <c r="ADT29" s="79" t="n"/>
      <c r="ADU29" s="79" t="n"/>
      <c r="ADV29" s="79" t="n"/>
      <c r="ADW29" s="79" t="n"/>
      <c r="ADX29" s="79" t="n"/>
      <c r="ADY29" s="79" t="n"/>
      <c r="ADZ29" s="79" t="n"/>
      <c r="AEA29" s="79" t="n"/>
      <c r="AEB29" s="79" t="n"/>
      <c r="AEC29" s="79" t="n"/>
      <c r="AED29" s="79" t="n"/>
      <c r="AEE29" s="79" t="n"/>
      <c r="AEF29" s="79" t="n"/>
      <c r="AEG29" s="79" t="n"/>
      <c r="AEH29" s="79" t="n"/>
      <c r="AEI29" s="79" t="n"/>
      <c r="AEL29" s="78" t="n">
        <v>23</v>
      </c>
      <c r="AEM29" s="79" t="n"/>
      <c r="AEN29" s="79" t="n"/>
      <c r="AEO29" s="79" t="n"/>
      <c r="AEP29" s="79" t="n"/>
      <c r="AEQ29" s="79" t="n"/>
      <c r="AER29" s="79" t="n"/>
      <c r="AES29" s="79" t="n"/>
      <c r="AET29" s="79" t="n"/>
      <c r="AEU29" s="79" t="n"/>
      <c r="AEV29" s="79" t="n"/>
      <c r="AEW29" s="79" t="n"/>
      <c r="AEX29" s="79" t="n"/>
      <c r="AEY29" s="79" t="n"/>
      <c r="AEZ29" s="79" t="n"/>
      <c r="AFA29" s="79" t="n"/>
      <c r="AFB29" s="79" t="n"/>
      <c r="AFC29" s="79" t="n"/>
      <c r="AFD29" s="79" t="n"/>
      <c r="AFE29" s="79" t="n"/>
      <c r="AFF29" s="79" t="n"/>
      <c r="AFG29" s="79" t="n"/>
      <c r="AFH29" s="79" t="n"/>
      <c r="AFI29" s="79">
        <f>Input!I55*Input!F58*Input!W66</f>
        <v/>
      </c>
      <c r="AFJ29" s="79" t="n"/>
      <c r="AFK29" s="79" t="n"/>
      <c r="AFL29" s="79" t="n"/>
      <c r="AFM29" s="79" t="n"/>
      <c r="AFN29" s="79" t="n"/>
      <c r="AFO29" s="79" t="n"/>
      <c r="AFP29" s="79" t="n"/>
      <c r="AFQ29" s="79" t="n"/>
      <c r="AFR29" s="79" t="n"/>
      <c r="AFS29" s="79" t="n"/>
      <c r="AFT29" s="79" t="n"/>
      <c r="AFU29" s="79" t="n"/>
      <c r="AFV29" s="79" t="n"/>
      <c r="AFW29" s="79" t="n"/>
      <c r="AFX29" s="79" t="n"/>
      <c r="AFY29" s="79" t="n"/>
      <c r="AFZ29" s="79" t="n"/>
    </row>
    <row r="30">
      <c r="A30" s="78" t="n">
        <v>24</v>
      </c>
      <c r="B30" s="79" t="n"/>
      <c r="C30" s="79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  <c r="M30" s="79" t="n"/>
      <c r="N30" s="79" t="n"/>
      <c r="O30" s="79" t="n"/>
      <c r="P30" s="79" t="n"/>
      <c r="Q30" s="79" t="n"/>
      <c r="R30" s="79" t="n"/>
      <c r="S30" s="79" t="n"/>
      <c r="T30" s="79" t="n"/>
      <c r="U30" s="79" t="n"/>
      <c r="V30" s="79" t="n"/>
      <c r="W30" s="79" t="n"/>
      <c r="X30" s="79" t="n"/>
      <c r="Y30" s="79">
        <f>Input!I55*Input!G58*Input!D66</f>
        <v/>
      </c>
      <c r="Z30" s="79" t="n"/>
      <c r="AA30" s="79" t="n"/>
      <c r="AB30" s="79" t="n"/>
      <c r="AC30" s="79" t="n"/>
      <c r="AD30" s="79" t="n"/>
      <c r="AE30" s="79" t="n"/>
      <c r="AF30" s="79" t="n"/>
      <c r="AG30" s="79" t="n"/>
      <c r="AH30" s="79" t="n"/>
      <c r="AI30" s="79" t="n"/>
      <c r="AJ30" s="79" t="n"/>
      <c r="AK30" s="79" t="n"/>
      <c r="AL30" s="79" t="n"/>
      <c r="AM30" s="79" t="n"/>
      <c r="AN30" s="79" t="n"/>
      <c r="AO30" s="79" t="n"/>
      <c r="AR30" s="78" t="n">
        <v>24</v>
      </c>
      <c r="AS30" s="79" t="n"/>
      <c r="AT30" s="79" t="n"/>
      <c r="AU30" s="79" t="n"/>
      <c r="AV30" s="79" t="n"/>
      <c r="AW30" s="79" t="n"/>
      <c r="AX30" s="79" t="n"/>
      <c r="AY30" s="79" t="n"/>
      <c r="AZ30" s="79" t="n"/>
      <c r="BA30" s="79" t="n"/>
      <c r="BB30" s="79" t="n"/>
      <c r="BC30" s="79" t="n"/>
      <c r="BD30" s="79" t="n"/>
      <c r="BE30" s="79" t="n"/>
      <c r="BF30" s="79" t="n"/>
      <c r="BG30" s="79" t="n"/>
      <c r="BH30" s="79" t="n"/>
      <c r="BI30" s="79" t="n"/>
      <c r="BJ30" s="79" t="n"/>
      <c r="BK30" s="79" t="n"/>
      <c r="BL30" s="79" t="n"/>
      <c r="BM30" s="79" t="n"/>
      <c r="BN30" s="79" t="n"/>
      <c r="BO30" s="79" t="n"/>
      <c r="BP30" s="79">
        <f>Input!I55*Input!G58*Input!E66</f>
        <v/>
      </c>
      <c r="BQ30" s="79" t="n"/>
      <c r="BR30" s="79" t="n"/>
      <c r="BS30" s="79" t="n"/>
      <c r="BT30" s="79" t="n"/>
      <c r="BU30" s="79" t="n"/>
      <c r="BV30" s="79" t="n"/>
      <c r="BW30" s="79" t="n"/>
      <c r="BX30" s="79" t="n"/>
      <c r="BY30" s="79" t="n"/>
      <c r="BZ30" s="79" t="n"/>
      <c r="CA30" s="79" t="n"/>
      <c r="CB30" s="79" t="n"/>
      <c r="CC30" s="79" t="n"/>
      <c r="CD30" s="79" t="n"/>
      <c r="CE30" s="79" t="n"/>
      <c r="CF30" s="79" t="n"/>
      <c r="CI30" s="78" t="n">
        <v>24</v>
      </c>
      <c r="CJ30" s="79" t="n"/>
      <c r="CK30" s="79" t="n"/>
      <c r="CL30" s="79" t="n"/>
      <c r="CM30" s="79" t="n"/>
      <c r="CN30" s="79" t="n"/>
      <c r="CO30" s="79" t="n"/>
      <c r="CP30" s="79" t="n"/>
      <c r="CQ30" s="79" t="n"/>
      <c r="CR30" s="79" t="n"/>
      <c r="CS30" s="79" t="n"/>
      <c r="CT30" s="79" t="n"/>
      <c r="CU30" s="79" t="n"/>
      <c r="CV30" s="79" t="n"/>
      <c r="CW30" s="79" t="n"/>
      <c r="CX30" s="79" t="n"/>
      <c r="CY30" s="79" t="n"/>
      <c r="CZ30" s="79" t="n"/>
      <c r="DA30" s="79" t="n"/>
      <c r="DB30" s="79" t="n"/>
      <c r="DC30" s="79" t="n"/>
      <c r="DD30" s="79" t="n"/>
      <c r="DE30" s="79" t="n"/>
      <c r="DF30" s="79" t="n"/>
      <c r="DG30" s="79">
        <f>Input!I55*Input!G58*Input!F66</f>
        <v/>
      </c>
      <c r="DH30" s="79" t="n"/>
      <c r="DI30" s="79" t="n"/>
      <c r="DJ30" s="79" t="n"/>
      <c r="DK30" s="79" t="n"/>
      <c r="DL30" s="79" t="n"/>
      <c r="DM30" s="79" t="n"/>
      <c r="DN30" s="79" t="n"/>
      <c r="DO30" s="79" t="n"/>
      <c r="DP30" s="79" t="n"/>
      <c r="DQ30" s="79" t="n"/>
      <c r="DR30" s="79" t="n"/>
      <c r="DS30" s="79" t="n"/>
      <c r="DT30" s="79" t="n"/>
      <c r="DU30" s="79" t="n"/>
      <c r="DV30" s="79" t="n"/>
      <c r="DW30" s="79" t="n"/>
      <c r="DZ30" s="78" t="n">
        <v>24</v>
      </c>
      <c r="EA30" s="79" t="n"/>
      <c r="EB30" s="79" t="n"/>
      <c r="EC30" s="79" t="n"/>
      <c r="ED30" s="79" t="n"/>
      <c r="EE30" s="79" t="n"/>
      <c r="EF30" s="79" t="n"/>
      <c r="EG30" s="79" t="n"/>
      <c r="EH30" s="79" t="n"/>
      <c r="EI30" s="79" t="n"/>
      <c r="EJ30" s="79" t="n"/>
      <c r="EK30" s="79" t="n"/>
      <c r="EL30" s="79" t="n"/>
      <c r="EM30" s="79" t="n"/>
      <c r="EN30" s="79" t="n"/>
      <c r="EO30" s="79" t="n"/>
      <c r="EP30" s="79" t="n"/>
      <c r="EQ30" s="79" t="n"/>
      <c r="ER30" s="79" t="n"/>
      <c r="ES30" s="79" t="n"/>
      <c r="ET30" s="79" t="n"/>
      <c r="EU30" s="79" t="n"/>
      <c r="EV30" s="79" t="n"/>
      <c r="EW30" s="79" t="n"/>
      <c r="EX30" s="79">
        <f>Input!I55*Input!G58*Input!G66</f>
        <v/>
      </c>
      <c r="EY30" s="79" t="n"/>
      <c r="EZ30" s="79" t="n"/>
      <c r="FA30" s="79" t="n"/>
      <c r="FB30" s="79" t="n"/>
      <c r="FC30" s="79" t="n"/>
      <c r="FD30" s="79" t="n"/>
      <c r="FE30" s="79" t="n"/>
      <c r="FF30" s="79" t="n"/>
      <c r="FG30" s="79" t="n"/>
      <c r="FH30" s="79" t="n"/>
      <c r="FI30" s="79" t="n"/>
      <c r="FJ30" s="79" t="n"/>
      <c r="FK30" s="79" t="n"/>
      <c r="FL30" s="79" t="n"/>
      <c r="FM30" s="79" t="n"/>
      <c r="FN30" s="79" t="n"/>
      <c r="FQ30" s="78" t="n">
        <v>24</v>
      </c>
      <c r="FR30" s="79" t="n"/>
      <c r="FS30" s="79" t="n"/>
      <c r="FT30" s="79" t="n"/>
      <c r="FU30" s="79" t="n"/>
      <c r="FV30" s="79" t="n"/>
      <c r="FW30" s="79" t="n"/>
      <c r="FX30" s="79" t="n"/>
      <c r="FY30" s="79" t="n"/>
      <c r="FZ30" s="79" t="n"/>
      <c r="GA30" s="79" t="n"/>
      <c r="GB30" s="79" t="n"/>
      <c r="GC30" s="79" t="n"/>
      <c r="GD30" s="79" t="n"/>
      <c r="GE30" s="79" t="n"/>
      <c r="GF30" s="79" t="n"/>
      <c r="GG30" s="79" t="n"/>
      <c r="GH30" s="79" t="n"/>
      <c r="GI30" s="79" t="n"/>
      <c r="GJ30" s="79" t="n"/>
      <c r="GK30" s="79" t="n"/>
      <c r="GL30" s="79" t="n"/>
      <c r="GM30" s="79" t="n"/>
      <c r="GN30" s="79" t="n"/>
      <c r="GO30" s="79">
        <f>Input!I55*Input!G58*Input!H66</f>
        <v/>
      </c>
      <c r="GP30" s="79" t="n"/>
      <c r="GQ30" s="79" t="n"/>
      <c r="GR30" s="79" t="n"/>
      <c r="GS30" s="79" t="n"/>
      <c r="GT30" s="79" t="n"/>
      <c r="GU30" s="79" t="n"/>
      <c r="GV30" s="79" t="n"/>
      <c r="GW30" s="79" t="n"/>
      <c r="GX30" s="79" t="n"/>
      <c r="GY30" s="79" t="n"/>
      <c r="GZ30" s="79" t="n"/>
      <c r="HA30" s="79" t="n"/>
      <c r="HB30" s="79" t="n"/>
      <c r="HC30" s="79" t="n"/>
      <c r="HD30" s="79" t="n"/>
      <c r="HE30" s="79" t="n"/>
      <c r="HH30" s="78" t="n">
        <v>24</v>
      </c>
      <c r="HI30" s="79" t="n"/>
      <c r="HJ30" s="79" t="n"/>
      <c r="HK30" s="79" t="n"/>
      <c r="HL30" s="79" t="n"/>
      <c r="HM30" s="79" t="n"/>
      <c r="HN30" s="79" t="n"/>
      <c r="HO30" s="79" t="n"/>
      <c r="HP30" s="79" t="n"/>
      <c r="HQ30" s="79" t="n"/>
      <c r="HR30" s="79" t="n"/>
      <c r="HS30" s="79" t="n"/>
      <c r="HT30" s="79" t="n"/>
      <c r="HU30" s="79" t="n"/>
      <c r="HV30" s="79" t="n"/>
      <c r="HW30" s="79" t="n"/>
      <c r="HX30" s="79" t="n"/>
      <c r="HY30" s="79" t="n"/>
      <c r="HZ30" s="79" t="n"/>
      <c r="IA30" s="79" t="n"/>
      <c r="IB30" s="79" t="n"/>
      <c r="IC30" s="79" t="n"/>
      <c r="ID30" s="79" t="n"/>
      <c r="IE30" s="79" t="n"/>
      <c r="IF30" s="79">
        <f>Input!I55*Input!G58*Input!I66</f>
        <v/>
      </c>
      <c r="IG30" s="79" t="n"/>
      <c r="IH30" s="79" t="n"/>
      <c r="II30" s="79" t="n"/>
      <c r="IJ30" s="79" t="n"/>
      <c r="IK30" s="79" t="n"/>
      <c r="IL30" s="79" t="n"/>
      <c r="IM30" s="79" t="n"/>
      <c r="IN30" s="79" t="n"/>
      <c r="IO30" s="79" t="n"/>
      <c r="IP30" s="79" t="n"/>
      <c r="IQ30" s="79" t="n"/>
      <c r="IR30" s="79" t="n"/>
      <c r="IS30" s="79" t="n"/>
      <c r="IT30" s="79" t="n"/>
      <c r="IU30" s="79" t="n"/>
      <c r="IV30" s="79" t="n"/>
      <c r="IY30" s="78" t="n">
        <v>24</v>
      </c>
      <c r="IZ30" s="79" t="n"/>
      <c r="JA30" s="79" t="n"/>
      <c r="JB30" s="79" t="n"/>
      <c r="JC30" s="79" t="n"/>
      <c r="JD30" s="79" t="n"/>
      <c r="JE30" s="79" t="n"/>
      <c r="JF30" s="79" t="n"/>
      <c r="JG30" s="79" t="n"/>
      <c r="JH30" s="79" t="n"/>
      <c r="JI30" s="79" t="n"/>
      <c r="JJ30" s="79" t="n"/>
      <c r="JK30" s="79" t="n"/>
      <c r="JL30" s="79" t="n"/>
      <c r="JM30" s="79" t="n"/>
      <c r="JN30" s="79" t="n"/>
      <c r="JO30" s="79" t="n"/>
      <c r="JP30" s="79" t="n"/>
      <c r="JQ30" s="79" t="n"/>
      <c r="JR30" s="79" t="n"/>
      <c r="JS30" s="79" t="n"/>
      <c r="JT30" s="79" t="n"/>
      <c r="JU30" s="79" t="n"/>
      <c r="JV30" s="79" t="n"/>
      <c r="JW30" s="79">
        <f>Input!I55*Input!G58*Input!J66</f>
        <v/>
      </c>
      <c r="JX30" s="79" t="n"/>
      <c r="JY30" s="79" t="n"/>
      <c r="JZ30" s="79" t="n"/>
      <c r="KA30" s="79" t="n"/>
      <c r="KB30" s="79" t="n"/>
      <c r="KC30" s="79" t="n"/>
      <c r="KD30" s="79" t="n"/>
      <c r="KE30" s="79" t="n"/>
      <c r="KF30" s="79" t="n"/>
      <c r="KG30" s="79" t="n"/>
      <c r="KH30" s="79" t="n"/>
      <c r="KI30" s="79" t="n"/>
      <c r="KJ30" s="79" t="n"/>
      <c r="KK30" s="79" t="n"/>
      <c r="KL30" s="79" t="n"/>
      <c r="KM30" s="79" t="n"/>
      <c r="KP30" s="78" t="n">
        <v>24</v>
      </c>
      <c r="KQ30" s="79" t="n"/>
      <c r="KR30" s="79" t="n"/>
      <c r="KS30" s="79" t="n"/>
      <c r="KT30" s="79" t="n"/>
      <c r="KU30" s="79" t="n"/>
      <c r="KV30" s="79" t="n"/>
      <c r="KW30" s="79" t="n"/>
      <c r="KX30" s="79" t="n"/>
      <c r="KY30" s="79" t="n"/>
      <c r="KZ30" s="79" t="n"/>
      <c r="LA30" s="79" t="n"/>
      <c r="LB30" s="79" t="n"/>
      <c r="LC30" s="79" t="n"/>
      <c r="LD30" s="79" t="n"/>
      <c r="LE30" s="79" t="n"/>
      <c r="LF30" s="79" t="n"/>
      <c r="LG30" s="79" t="n"/>
      <c r="LH30" s="79" t="n"/>
      <c r="LI30" s="79" t="n"/>
      <c r="LJ30" s="79" t="n"/>
      <c r="LK30" s="79" t="n"/>
      <c r="LL30" s="79" t="n"/>
      <c r="LM30" s="79" t="n"/>
      <c r="LN30" s="79">
        <f>Input!I55*Input!G58*Input!K66</f>
        <v/>
      </c>
      <c r="LO30" s="79" t="n"/>
      <c r="LP30" s="79" t="n"/>
      <c r="LQ30" s="79" t="n"/>
      <c r="LR30" s="79" t="n"/>
      <c r="LS30" s="79" t="n"/>
      <c r="LT30" s="79" t="n"/>
      <c r="LU30" s="79" t="n"/>
      <c r="LV30" s="79" t="n"/>
      <c r="LW30" s="79" t="n"/>
      <c r="LX30" s="79" t="n"/>
      <c r="LY30" s="79" t="n"/>
      <c r="LZ30" s="79" t="n"/>
      <c r="MA30" s="79" t="n"/>
      <c r="MB30" s="79" t="n"/>
      <c r="MC30" s="79" t="n"/>
      <c r="MD30" s="79" t="n"/>
      <c r="MG30" s="78" t="n">
        <v>24</v>
      </c>
      <c r="MH30" s="79" t="n"/>
      <c r="MI30" s="79" t="n"/>
      <c r="MJ30" s="79" t="n"/>
      <c r="MK30" s="79" t="n"/>
      <c r="ML30" s="79" t="n"/>
      <c r="MM30" s="79" t="n"/>
      <c r="MN30" s="79" t="n"/>
      <c r="MO30" s="79" t="n"/>
      <c r="MP30" s="79" t="n"/>
      <c r="MQ30" s="79" t="n"/>
      <c r="MR30" s="79" t="n"/>
      <c r="MS30" s="79" t="n"/>
      <c r="MT30" s="79" t="n"/>
      <c r="MU30" s="79" t="n"/>
      <c r="MV30" s="79" t="n"/>
      <c r="MW30" s="79" t="n"/>
      <c r="MX30" s="79" t="n"/>
      <c r="MY30" s="79" t="n"/>
      <c r="MZ30" s="79" t="n"/>
      <c r="NA30" s="79" t="n"/>
      <c r="NB30" s="79" t="n"/>
      <c r="NC30" s="79" t="n"/>
      <c r="ND30" s="79" t="n"/>
      <c r="NE30" s="79">
        <f>Input!I55*Input!G58*Input!L66</f>
        <v/>
      </c>
      <c r="NF30" s="79" t="n"/>
      <c r="NG30" s="79" t="n"/>
      <c r="NH30" s="79" t="n"/>
      <c r="NI30" s="79" t="n"/>
      <c r="NJ30" s="79" t="n"/>
      <c r="NK30" s="79" t="n"/>
      <c r="NL30" s="79" t="n"/>
      <c r="NM30" s="79" t="n"/>
      <c r="NN30" s="79" t="n"/>
      <c r="NO30" s="79" t="n"/>
      <c r="NP30" s="79" t="n"/>
      <c r="NQ30" s="79" t="n"/>
      <c r="NR30" s="79" t="n"/>
      <c r="NS30" s="79" t="n"/>
      <c r="NT30" s="79" t="n"/>
      <c r="NU30" s="79" t="n"/>
      <c r="NX30" s="78" t="n">
        <v>24</v>
      </c>
      <c r="NY30" s="79" t="n"/>
      <c r="NZ30" s="79" t="n"/>
      <c r="OA30" s="79" t="n"/>
      <c r="OB30" s="79" t="n"/>
      <c r="OC30" s="79" t="n"/>
      <c r="OD30" s="79" t="n"/>
      <c r="OE30" s="79" t="n"/>
      <c r="OF30" s="79" t="n"/>
      <c r="OG30" s="79" t="n"/>
      <c r="OH30" s="79" t="n"/>
      <c r="OI30" s="79" t="n"/>
      <c r="OJ30" s="79" t="n"/>
      <c r="OK30" s="79" t="n"/>
      <c r="OL30" s="79" t="n"/>
      <c r="OM30" s="79" t="n"/>
      <c r="ON30" s="79" t="n"/>
      <c r="OO30" s="79" t="n"/>
      <c r="OP30" s="79" t="n"/>
      <c r="OQ30" s="79" t="n"/>
      <c r="OR30" s="79" t="n"/>
      <c r="OS30" s="79" t="n"/>
      <c r="OT30" s="79" t="n"/>
      <c r="OU30" s="79" t="n"/>
      <c r="OV30" s="79">
        <f>Input!I55*Input!G58*Input!M66</f>
        <v/>
      </c>
      <c r="OW30" s="79" t="n"/>
      <c r="OX30" s="79" t="n"/>
      <c r="OY30" s="79" t="n"/>
      <c r="OZ30" s="79" t="n"/>
      <c r="PA30" s="79" t="n"/>
      <c r="PB30" s="79" t="n"/>
      <c r="PC30" s="79" t="n"/>
      <c r="PD30" s="79" t="n"/>
      <c r="PE30" s="79" t="n"/>
      <c r="PF30" s="79" t="n"/>
      <c r="PG30" s="79" t="n"/>
      <c r="PH30" s="79" t="n"/>
      <c r="PI30" s="79" t="n"/>
      <c r="PJ30" s="79" t="n"/>
      <c r="PK30" s="79" t="n"/>
      <c r="PL30" s="79" t="n"/>
      <c r="PO30" s="78" t="n">
        <v>24</v>
      </c>
      <c r="PP30" s="79" t="n"/>
      <c r="PQ30" s="79" t="n"/>
      <c r="PR30" s="79" t="n"/>
      <c r="PS30" s="79" t="n"/>
      <c r="PT30" s="79" t="n"/>
      <c r="PU30" s="79" t="n"/>
      <c r="PV30" s="79" t="n"/>
      <c r="PW30" s="79" t="n"/>
      <c r="PX30" s="79" t="n"/>
      <c r="PY30" s="79" t="n"/>
      <c r="PZ30" s="79" t="n"/>
      <c r="QA30" s="79" t="n"/>
      <c r="QB30" s="79" t="n"/>
      <c r="QC30" s="79" t="n"/>
      <c r="QD30" s="79" t="n"/>
      <c r="QE30" s="79" t="n"/>
      <c r="QF30" s="79" t="n"/>
      <c r="QG30" s="79" t="n"/>
      <c r="QH30" s="79" t="n"/>
      <c r="QI30" s="79" t="n"/>
      <c r="QJ30" s="79" t="n"/>
      <c r="QK30" s="79" t="n"/>
      <c r="QL30" s="79" t="n"/>
      <c r="QM30" s="79">
        <f>Input!I55*Input!G58*Input!N66</f>
        <v/>
      </c>
      <c r="QN30" s="79" t="n"/>
      <c r="QO30" s="79" t="n"/>
      <c r="QP30" s="79" t="n"/>
      <c r="QQ30" s="79" t="n"/>
      <c r="QR30" s="79" t="n"/>
      <c r="QS30" s="79" t="n"/>
      <c r="QT30" s="79" t="n"/>
      <c r="QU30" s="79" t="n"/>
      <c r="QV30" s="79" t="n"/>
      <c r="QW30" s="79" t="n"/>
      <c r="QX30" s="79" t="n"/>
      <c r="QY30" s="79" t="n"/>
      <c r="QZ30" s="79" t="n"/>
      <c r="RA30" s="79" t="n"/>
      <c r="RB30" s="79" t="n"/>
      <c r="RC30" s="79" t="n"/>
      <c r="RF30" s="78" t="n">
        <v>24</v>
      </c>
      <c r="RG30" s="79" t="n"/>
      <c r="RH30" s="79" t="n"/>
      <c r="RI30" s="79" t="n"/>
      <c r="RJ30" s="79" t="n"/>
      <c r="RK30" s="79" t="n"/>
      <c r="RL30" s="79" t="n"/>
      <c r="RM30" s="79" t="n"/>
      <c r="RN30" s="79" t="n"/>
      <c r="RO30" s="79" t="n"/>
      <c r="RP30" s="79" t="n"/>
      <c r="RQ30" s="79" t="n"/>
      <c r="RR30" s="79" t="n"/>
      <c r="RS30" s="79" t="n"/>
      <c r="RT30" s="79" t="n"/>
      <c r="RU30" s="79" t="n"/>
      <c r="RV30" s="79" t="n"/>
      <c r="RW30" s="79" t="n"/>
      <c r="RX30" s="79" t="n"/>
      <c r="RY30" s="79" t="n"/>
      <c r="RZ30" s="79" t="n"/>
      <c r="SA30" s="79" t="n"/>
      <c r="SB30" s="79" t="n"/>
      <c r="SC30" s="79" t="n"/>
      <c r="SD30" s="79">
        <f>Input!I55*Input!G58*Input!O66</f>
        <v/>
      </c>
      <c r="SE30" s="79" t="n"/>
      <c r="SF30" s="79" t="n"/>
      <c r="SG30" s="79" t="n"/>
      <c r="SH30" s="79" t="n"/>
      <c r="SI30" s="79" t="n"/>
      <c r="SJ30" s="79" t="n"/>
      <c r="SK30" s="79" t="n"/>
      <c r="SL30" s="79" t="n"/>
      <c r="SM30" s="79" t="n"/>
      <c r="SN30" s="79" t="n"/>
      <c r="SO30" s="79" t="n"/>
      <c r="SP30" s="79" t="n"/>
      <c r="SQ30" s="79" t="n"/>
      <c r="SR30" s="79" t="n"/>
      <c r="SS30" s="79" t="n"/>
      <c r="ST30" s="79" t="n"/>
      <c r="SW30" s="78" t="n">
        <v>24</v>
      </c>
      <c r="SX30" s="79" t="n"/>
      <c r="SY30" s="79" t="n"/>
      <c r="SZ30" s="79" t="n"/>
      <c r="TA30" s="79" t="n"/>
      <c r="TB30" s="79" t="n"/>
      <c r="TC30" s="79" t="n"/>
      <c r="TD30" s="79" t="n"/>
      <c r="TE30" s="79" t="n"/>
      <c r="TF30" s="79" t="n"/>
      <c r="TG30" s="79" t="n"/>
      <c r="TH30" s="79" t="n"/>
      <c r="TI30" s="79" t="n"/>
      <c r="TJ30" s="79" t="n"/>
      <c r="TK30" s="79" t="n"/>
      <c r="TL30" s="79" t="n"/>
      <c r="TM30" s="79" t="n"/>
      <c r="TN30" s="79" t="n"/>
      <c r="TO30" s="79" t="n"/>
      <c r="TP30" s="79" t="n"/>
      <c r="TQ30" s="79" t="n"/>
      <c r="TR30" s="79" t="n"/>
      <c r="TS30" s="79" t="n"/>
      <c r="TT30" s="79" t="n"/>
      <c r="TU30" s="79">
        <f>Input!I55*Input!G58*Input!P66</f>
        <v/>
      </c>
      <c r="TV30" s="79" t="n"/>
      <c r="TW30" s="79" t="n"/>
      <c r="TX30" s="79" t="n"/>
      <c r="TY30" s="79" t="n"/>
      <c r="TZ30" s="79" t="n"/>
      <c r="UA30" s="79" t="n"/>
      <c r="UB30" s="79" t="n"/>
      <c r="UC30" s="79" t="n"/>
      <c r="UD30" s="79" t="n"/>
      <c r="UE30" s="79" t="n"/>
      <c r="UF30" s="79" t="n"/>
      <c r="UG30" s="79" t="n"/>
      <c r="UH30" s="79" t="n"/>
      <c r="UI30" s="79" t="n"/>
      <c r="UJ30" s="79" t="n"/>
      <c r="UK30" s="79" t="n"/>
      <c r="UN30" s="78" t="n">
        <v>24</v>
      </c>
      <c r="UO30" s="79" t="n"/>
      <c r="UP30" s="79" t="n"/>
      <c r="UQ30" s="79" t="n"/>
      <c r="UR30" s="79" t="n"/>
      <c r="US30" s="79" t="n"/>
      <c r="UT30" s="79" t="n"/>
      <c r="UU30" s="79" t="n"/>
      <c r="UV30" s="79" t="n"/>
      <c r="UW30" s="79" t="n"/>
      <c r="UX30" s="79" t="n"/>
      <c r="UY30" s="79" t="n"/>
      <c r="UZ30" s="79" t="n"/>
      <c r="VA30" s="79" t="n"/>
      <c r="VB30" s="79" t="n"/>
      <c r="VC30" s="79" t="n"/>
      <c r="VD30" s="79" t="n"/>
      <c r="VE30" s="79" t="n"/>
      <c r="VF30" s="79" t="n"/>
      <c r="VG30" s="79" t="n"/>
      <c r="VH30" s="79" t="n"/>
      <c r="VI30" s="79" t="n"/>
      <c r="VJ30" s="79" t="n"/>
      <c r="VK30" s="79" t="n"/>
      <c r="VL30" s="79">
        <f>Input!I55*Input!G58*Input!Q66</f>
        <v/>
      </c>
      <c r="VM30" s="79" t="n"/>
      <c r="VN30" s="79" t="n"/>
      <c r="VO30" s="79" t="n"/>
      <c r="VP30" s="79" t="n"/>
      <c r="VQ30" s="79" t="n"/>
      <c r="VR30" s="79" t="n"/>
      <c r="VS30" s="79" t="n"/>
      <c r="VT30" s="79" t="n"/>
      <c r="VU30" s="79" t="n"/>
      <c r="VV30" s="79" t="n"/>
      <c r="VW30" s="79" t="n"/>
      <c r="VX30" s="79" t="n"/>
      <c r="VY30" s="79" t="n"/>
      <c r="VZ30" s="79" t="n"/>
      <c r="WA30" s="79" t="n"/>
      <c r="WB30" s="79" t="n"/>
      <c r="WE30" s="78" t="n">
        <v>24</v>
      </c>
      <c r="WF30" s="79" t="n"/>
      <c r="WG30" s="79" t="n"/>
      <c r="WH30" s="79" t="n"/>
      <c r="WI30" s="79" t="n"/>
      <c r="WJ30" s="79" t="n"/>
      <c r="WK30" s="79" t="n"/>
      <c r="WL30" s="79" t="n"/>
      <c r="WM30" s="79" t="n"/>
      <c r="WN30" s="79" t="n"/>
      <c r="WO30" s="79" t="n"/>
      <c r="WP30" s="79" t="n"/>
      <c r="WQ30" s="79" t="n"/>
      <c r="WR30" s="79" t="n"/>
      <c r="WS30" s="79" t="n"/>
      <c r="WT30" s="79" t="n"/>
      <c r="WU30" s="79" t="n"/>
      <c r="WV30" s="79" t="n"/>
      <c r="WW30" s="79" t="n"/>
      <c r="WX30" s="79" t="n"/>
      <c r="WY30" s="79" t="n"/>
      <c r="WZ30" s="79" t="n"/>
      <c r="XA30" s="79" t="n"/>
      <c r="XB30" s="79" t="n"/>
      <c r="XC30" s="79">
        <f>Input!I55*Input!G58*Input!R66</f>
        <v/>
      </c>
      <c r="XD30" s="79" t="n"/>
      <c r="XE30" s="79" t="n"/>
      <c r="XF30" s="79" t="n"/>
      <c r="XG30" s="79" t="n"/>
      <c r="XH30" s="79" t="n"/>
      <c r="XI30" s="79" t="n"/>
      <c r="XJ30" s="79" t="n"/>
      <c r="XK30" s="79" t="n"/>
      <c r="XL30" s="79" t="n"/>
      <c r="XM30" s="79" t="n"/>
      <c r="XN30" s="79" t="n"/>
      <c r="XO30" s="79" t="n"/>
      <c r="XP30" s="79" t="n"/>
      <c r="XQ30" s="79" t="n"/>
      <c r="XR30" s="79" t="n"/>
      <c r="XS30" s="79" t="n"/>
      <c r="XV30" s="78" t="n">
        <v>24</v>
      </c>
      <c r="XW30" s="79" t="n"/>
      <c r="XX30" s="79" t="n"/>
      <c r="XY30" s="79" t="n"/>
      <c r="XZ30" s="79" t="n"/>
      <c r="YA30" s="79" t="n"/>
      <c r="YB30" s="79" t="n"/>
      <c r="YC30" s="79" t="n"/>
      <c r="YD30" s="79" t="n"/>
      <c r="YE30" s="79" t="n"/>
      <c r="YF30" s="79" t="n"/>
      <c r="YG30" s="79" t="n"/>
      <c r="YH30" s="79" t="n"/>
      <c r="YI30" s="79" t="n"/>
      <c r="YJ30" s="79" t="n"/>
      <c r="YK30" s="79" t="n"/>
      <c r="YL30" s="79" t="n"/>
      <c r="YM30" s="79" t="n"/>
      <c r="YN30" s="79" t="n"/>
      <c r="YO30" s="79" t="n"/>
      <c r="YP30" s="79" t="n"/>
      <c r="YQ30" s="79" t="n"/>
      <c r="YR30" s="79" t="n"/>
      <c r="YS30" s="79" t="n"/>
      <c r="YT30" s="79">
        <f>Input!I55*Input!G58*Input!S66</f>
        <v/>
      </c>
      <c r="YU30" s="79" t="n"/>
      <c r="YV30" s="79" t="n"/>
      <c r="YW30" s="79" t="n"/>
      <c r="YX30" s="79" t="n"/>
      <c r="YY30" s="79" t="n"/>
      <c r="YZ30" s="79" t="n"/>
      <c r="ZA30" s="79" t="n"/>
      <c r="ZB30" s="79" t="n"/>
      <c r="ZC30" s="79" t="n"/>
      <c r="ZD30" s="79" t="n"/>
      <c r="ZE30" s="79" t="n"/>
      <c r="ZF30" s="79" t="n"/>
      <c r="ZG30" s="79" t="n"/>
      <c r="ZH30" s="79" t="n"/>
      <c r="ZI30" s="79" t="n"/>
      <c r="ZJ30" s="79" t="n"/>
      <c r="ZM30" s="78" t="n">
        <v>24</v>
      </c>
      <c r="ZN30" s="79" t="n"/>
      <c r="ZO30" s="79" t="n"/>
      <c r="ZP30" s="79" t="n"/>
      <c r="ZQ30" s="79" t="n"/>
      <c r="ZR30" s="79" t="n"/>
      <c r="ZS30" s="79" t="n"/>
      <c r="ZT30" s="79" t="n"/>
      <c r="ZU30" s="79" t="n"/>
      <c r="ZV30" s="79" t="n"/>
      <c r="ZW30" s="79" t="n"/>
      <c r="ZX30" s="79" t="n"/>
      <c r="ZY30" s="79" t="n"/>
      <c r="ZZ30" s="79" t="n"/>
      <c r="AAA30" s="79" t="n"/>
      <c r="AAB30" s="79" t="n"/>
      <c r="AAC30" s="79" t="n"/>
      <c r="AAD30" s="79" t="n"/>
      <c r="AAE30" s="79" t="n"/>
      <c r="AAF30" s="79" t="n"/>
      <c r="AAG30" s="79" t="n"/>
      <c r="AAH30" s="79" t="n"/>
      <c r="AAI30" s="79" t="n"/>
      <c r="AAJ30" s="79" t="n"/>
      <c r="AAK30" s="79">
        <f>Input!I55*Input!G58*Input!T66</f>
        <v/>
      </c>
      <c r="AAL30" s="79" t="n"/>
      <c r="AAM30" s="79" t="n"/>
      <c r="AAN30" s="79" t="n"/>
      <c r="AAO30" s="79" t="n"/>
      <c r="AAP30" s="79" t="n"/>
      <c r="AAQ30" s="79" t="n"/>
      <c r="AAR30" s="79" t="n"/>
      <c r="AAS30" s="79" t="n"/>
      <c r="AAT30" s="79" t="n"/>
      <c r="AAU30" s="79" t="n"/>
      <c r="AAV30" s="79" t="n"/>
      <c r="AAW30" s="79" t="n"/>
      <c r="AAX30" s="79" t="n"/>
      <c r="AAY30" s="79" t="n"/>
      <c r="AAZ30" s="79" t="n"/>
      <c r="ABA30" s="79" t="n"/>
      <c r="ABD30" s="78" t="n">
        <v>24</v>
      </c>
      <c r="ABE30" s="79" t="n"/>
      <c r="ABF30" s="79" t="n"/>
      <c r="ABG30" s="79" t="n"/>
      <c r="ABH30" s="79" t="n"/>
      <c r="ABI30" s="79" t="n"/>
      <c r="ABJ30" s="79" t="n"/>
      <c r="ABK30" s="79" t="n"/>
      <c r="ABL30" s="79" t="n"/>
      <c r="ABM30" s="79" t="n"/>
      <c r="ABN30" s="79" t="n"/>
      <c r="ABO30" s="79" t="n"/>
      <c r="ABP30" s="79" t="n"/>
      <c r="ABQ30" s="79" t="n"/>
      <c r="ABR30" s="79" t="n"/>
      <c r="ABS30" s="79" t="n"/>
      <c r="ABT30" s="79" t="n"/>
      <c r="ABU30" s="79" t="n"/>
      <c r="ABV30" s="79" t="n"/>
      <c r="ABW30" s="79" t="n"/>
      <c r="ABX30" s="79" t="n"/>
      <c r="ABY30" s="79" t="n"/>
      <c r="ABZ30" s="79" t="n"/>
      <c r="ACA30" s="79" t="n"/>
      <c r="ACB30" s="79">
        <f>Input!I55*Input!G58*Input!U66</f>
        <v/>
      </c>
      <c r="ACC30" s="79" t="n"/>
      <c r="ACD30" s="79" t="n"/>
      <c r="ACE30" s="79" t="n"/>
      <c r="ACF30" s="79" t="n"/>
      <c r="ACG30" s="79" t="n"/>
      <c r="ACH30" s="79" t="n"/>
      <c r="ACI30" s="79" t="n"/>
      <c r="ACJ30" s="79" t="n"/>
      <c r="ACK30" s="79" t="n"/>
      <c r="ACL30" s="79" t="n"/>
      <c r="ACM30" s="79" t="n"/>
      <c r="ACN30" s="79" t="n"/>
      <c r="ACO30" s="79" t="n"/>
      <c r="ACP30" s="79" t="n"/>
      <c r="ACQ30" s="79" t="n"/>
      <c r="ACR30" s="79" t="n"/>
      <c r="ACU30" s="78" t="n">
        <v>24</v>
      </c>
      <c r="ACV30" s="79" t="n"/>
      <c r="ACW30" s="79" t="n"/>
      <c r="ACX30" s="79" t="n"/>
      <c r="ACY30" s="79" t="n"/>
      <c r="ACZ30" s="79" t="n"/>
      <c r="ADA30" s="79" t="n"/>
      <c r="ADB30" s="79" t="n"/>
      <c r="ADC30" s="79" t="n"/>
      <c r="ADD30" s="79" t="n"/>
      <c r="ADE30" s="79" t="n"/>
      <c r="ADF30" s="79" t="n"/>
      <c r="ADG30" s="79" t="n"/>
      <c r="ADH30" s="79" t="n"/>
      <c r="ADI30" s="79" t="n"/>
      <c r="ADJ30" s="79" t="n"/>
      <c r="ADK30" s="79" t="n"/>
      <c r="ADL30" s="79" t="n"/>
      <c r="ADM30" s="79" t="n"/>
      <c r="ADN30" s="79" t="n"/>
      <c r="ADO30" s="79" t="n"/>
      <c r="ADP30" s="79" t="n"/>
      <c r="ADQ30" s="79" t="n"/>
      <c r="ADR30" s="79" t="n"/>
      <c r="ADS30" s="79">
        <f>Input!I55*Input!G58*Input!V66</f>
        <v/>
      </c>
      <c r="ADT30" s="79" t="n"/>
      <c r="ADU30" s="79" t="n"/>
      <c r="ADV30" s="79" t="n"/>
      <c r="ADW30" s="79" t="n"/>
      <c r="ADX30" s="79" t="n"/>
      <c r="ADY30" s="79" t="n"/>
      <c r="ADZ30" s="79" t="n"/>
      <c r="AEA30" s="79" t="n"/>
      <c r="AEB30" s="79" t="n"/>
      <c r="AEC30" s="79" t="n"/>
      <c r="AED30" s="79" t="n"/>
      <c r="AEE30" s="79" t="n"/>
      <c r="AEF30" s="79" t="n"/>
      <c r="AEG30" s="79" t="n"/>
      <c r="AEH30" s="79" t="n"/>
      <c r="AEI30" s="79" t="n"/>
      <c r="AEL30" s="78" t="n">
        <v>24</v>
      </c>
      <c r="AEM30" s="79" t="n"/>
      <c r="AEN30" s="79" t="n"/>
      <c r="AEO30" s="79" t="n"/>
      <c r="AEP30" s="79" t="n"/>
      <c r="AEQ30" s="79" t="n"/>
      <c r="AER30" s="79" t="n"/>
      <c r="AES30" s="79" t="n"/>
      <c r="AET30" s="79" t="n"/>
      <c r="AEU30" s="79" t="n"/>
      <c r="AEV30" s="79" t="n"/>
      <c r="AEW30" s="79" t="n"/>
      <c r="AEX30" s="79" t="n"/>
      <c r="AEY30" s="79" t="n"/>
      <c r="AEZ30" s="79" t="n"/>
      <c r="AFA30" s="79" t="n"/>
      <c r="AFB30" s="79" t="n"/>
      <c r="AFC30" s="79" t="n"/>
      <c r="AFD30" s="79" t="n"/>
      <c r="AFE30" s="79" t="n"/>
      <c r="AFF30" s="79" t="n"/>
      <c r="AFG30" s="79" t="n"/>
      <c r="AFH30" s="79" t="n"/>
      <c r="AFI30" s="79" t="n"/>
      <c r="AFJ30" s="79">
        <f>Input!I55*Input!G58*Input!W66</f>
        <v/>
      </c>
      <c r="AFK30" s="79" t="n"/>
      <c r="AFL30" s="79" t="n"/>
      <c r="AFM30" s="79" t="n"/>
      <c r="AFN30" s="79" t="n"/>
      <c r="AFO30" s="79" t="n"/>
      <c r="AFP30" s="79" t="n"/>
      <c r="AFQ30" s="79" t="n"/>
      <c r="AFR30" s="79" t="n"/>
      <c r="AFS30" s="79" t="n"/>
      <c r="AFT30" s="79" t="n"/>
      <c r="AFU30" s="79" t="n"/>
      <c r="AFV30" s="79" t="n"/>
      <c r="AFW30" s="79" t="n"/>
      <c r="AFX30" s="79" t="n"/>
      <c r="AFY30" s="79" t="n"/>
      <c r="AFZ30" s="79" t="n"/>
    </row>
    <row r="31">
      <c r="A31" s="78" t="n">
        <v>25</v>
      </c>
      <c r="B31" s="79" t="n"/>
      <c r="C31" s="79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  <c r="M31" s="79" t="n"/>
      <c r="N31" s="79" t="n"/>
      <c r="O31" s="79" t="n"/>
      <c r="P31" s="79" t="n"/>
      <c r="Q31" s="79" t="n"/>
      <c r="R31" s="79" t="n"/>
      <c r="S31" s="79" t="n"/>
      <c r="T31" s="79" t="n"/>
      <c r="U31" s="79" t="n"/>
      <c r="V31" s="79" t="n"/>
      <c r="W31" s="79" t="n"/>
      <c r="X31" s="79" t="n"/>
      <c r="Y31" s="79" t="n"/>
      <c r="Z31" s="79">
        <f>Input!J55*Input!D58*Input!D66</f>
        <v/>
      </c>
      <c r="AA31" s="79" t="n"/>
      <c r="AB31" s="79" t="n"/>
      <c r="AC31" s="79" t="n"/>
      <c r="AD31" s="79" t="n"/>
      <c r="AE31" s="79" t="n"/>
      <c r="AF31" s="79" t="n"/>
      <c r="AG31" s="79" t="n"/>
      <c r="AH31" s="79" t="n"/>
      <c r="AI31" s="79" t="n"/>
      <c r="AJ31" s="79" t="n"/>
      <c r="AK31" s="79" t="n"/>
      <c r="AL31" s="79" t="n"/>
      <c r="AM31" s="79" t="n"/>
      <c r="AN31" s="79" t="n"/>
      <c r="AO31" s="79" t="n"/>
      <c r="AR31" s="78" t="n">
        <v>25</v>
      </c>
      <c r="AS31" s="79" t="n"/>
      <c r="AT31" s="79" t="n"/>
      <c r="AU31" s="79" t="n"/>
      <c r="AV31" s="79" t="n"/>
      <c r="AW31" s="79" t="n"/>
      <c r="AX31" s="79" t="n"/>
      <c r="AY31" s="79" t="n"/>
      <c r="AZ31" s="79" t="n"/>
      <c r="BA31" s="79" t="n"/>
      <c r="BB31" s="79" t="n"/>
      <c r="BC31" s="79" t="n"/>
      <c r="BD31" s="79" t="n"/>
      <c r="BE31" s="79" t="n"/>
      <c r="BF31" s="79" t="n"/>
      <c r="BG31" s="79" t="n"/>
      <c r="BH31" s="79" t="n"/>
      <c r="BI31" s="79" t="n"/>
      <c r="BJ31" s="79" t="n"/>
      <c r="BK31" s="79" t="n"/>
      <c r="BL31" s="79" t="n"/>
      <c r="BM31" s="79" t="n"/>
      <c r="BN31" s="79" t="n"/>
      <c r="BO31" s="79" t="n"/>
      <c r="BP31" s="79" t="n"/>
      <c r="BQ31" s="79">
        <f>Input!J55*Input!D58*Input!E66</f>
        <v/>
      </c>
      <c r="BR31" s="79" t="n"/>
      <c r="BS31" s="79" t="n"/>
      <c r="BT31" s="79" t="n"/>
      <c r="BU31" s="79" t="n"/>
      <c r="BV31" s="79" t="n"/>
      <c r="BW31" s="79" t="n"/>
      <c r="BX31" s="79" t="n"/>
      <c r="BY31" s="79" t="n"/>
      <c r="BZ31" s="79" t="n"/>
      <c r="CA31" s="79" t="n"/>
      <c r="CB31" s="79" t="n"/>
      <c r="CC31" s="79" t="n"/>
      <c r="CD31" s="79" t="n"/>
      <c r="CE31" s="79" t="n"/>
      <c r="CF31" s="79" t="n"/>
      <c r="CI31" s="78" t="n">
        <v>25</v>
      </c>
      <c r="CJ31" s="79" t="n"/>
      <c r="CK31" s="79" t="n"/>
      <c r="CL31" s="79" t="n"/>
      <c r="CM31" s="79" t="n"/>
      <c r="CN31" s="79" t="n"/>
      <c r="CO31" s="79" t="n"/>
      <c r="CP31" s="79" t="n"/>
      <c r="CQ31" s="79" t="n"/>
      <c r="CR31" s="79" t="n"/>
      <c r="CS31" s="79" t="n"/>
      <c r="CT31" s="79" t="n"/>
      <c r="CU31" s="79" t="n"/>
      <c r="CV31" s="79" t="n"/>
      <c r="CW31" s="79" t="n"/>
      <c r="CX31" s="79" t="n"/>
      <c r="CY31" s="79" t="n"/>
      <c r="CZ31" s="79" t="n"/>
      <c r="DA31" s="79" t="n"/>
      <c r="DB31" s="79" t="n"/>
      <c r="DC31" s="79" t="n"/>
      <c r="DD31" s="79" t="n"/>
      <c r="DE31" s="79" t="n"/>
      <c r="DF31" s="79" t="n"/>
      <c r="DG31" s="79" t="n"/>
      <c r="DH31" s="79">
        <f>Input!J55*Input!D58*Input!F66</f>
        <v/>
      </c>
      <c r="DI31" s="79" t="n"/>
      <c r="DJ31" s="79" t="n"/>
      <c r="DK31" s="79" t="n"/>
      <c r="DL31" s="79" t="n"/>
      <c r="DM31" s="79" t="n"/>
      <c r="DN31" s="79" t="n"/>
      <c r="DO31" s="79" t="n"/>
      <c r="DP31" s="79" t="n"/>
      <c r="DQ31" s="79" t="n"/>
      <c r="DR31" s="79" t="n"/>
      <c r="DS31" s="79" t="n"/>
      <c r="DT31" s="79" t="n"/>
      <c r="DU31" s="79" t="n"/>
      <c r="DV31" s="79" t="n"/>
      <c r="DW31" s="79" t="n"/>
      <c r="DZ31" s="78" t="n">
        <v>25</v>
      </c>
      <c r="EA31" s="79" t="n"/>
      <c r="EB31" s="79" t="n"/>
      <c r="EC31" s="79" t="n"/>
      <c r="ED31" s="79" t="n"/>
      <c r="EE31" s="79" t="n"/>
      <c r="EF31" s="79" t="n"/>
      <c r="EG31" s="79" t="n"/>
      <c r="EH31" s="79" t="n"/>
      <c r="EI31" s="79" t="n"/>
      <c r="EJ31" s="79" t="n"/>
      <c r="EK31" s="79" t="n"/>
      <c r="EL31" s="79" t="n"/>
      <c r="EM31" s="79" t="n"/>
      <c r="EN31" s="79" t="n"/>
      <c r="EO31" s="79" t="n"/>
      <c r="EP31" s="79" t="n"/>
      <c r="EQ31" s="79" t="n"/>
      <c r="ER31" s="79" t="n"/>
      <c r="ES31" s="79" t="n"/>
      <c r="ET31" s="79" t="n"/>
      <c r="EU31" s="79" t="n"/>
      <c r="EV31" s="79" t="n"/>
      <c r="EW31" s="79" t="n"/>
      <c r="EX31" s="79" t="n"/>
      <c r="EY31" s="79">
        <f>Input!J55*Input!D58*Input!G66</f>
        <v/>
      </c>
      <c r="EZ31" s="79" t="n"/>
      <c r="FA31" s="79" t="n"/>
      <c r="FB31" s="79" t="n"/>
      <c r="FC31" s="79" t="n"/>
      <c r="FD31" s="79" t="n"/>
      <c r="FE31" s="79" t="n"/>
      <c r="FF31" s="79" t="n"/>
      <c r="FG31" s="79" t="n"/>
      <c r="FH31" s="79" t="n"/>
      <c r="FI31" s="79" t="n"/>
      <c r="FJ31" s="79" t="n"/>
      <c r="FK31" s="79" t="n"/>
      <c r="FL31" s="79" t="n"/>
      <c r="FM31" s="79" t="n"/>
      <c r="FN31" s="79" t="n"/>
      <c r="FQ31" s="78" t="n">
        <v>25</v>
      </c>
      <c r="FR31" s="79" t="n"/>
      <c r="FS31" s="79" t="n"/>
      <c r="FT31" s="79" t="n"/>
      <c r="FU31" s="79" t="n"/>
      <c r="FV31" s="79" t="n"/>
      <c r="FW31" s="79" t="n"/>
      <c r="FX31" s="79" t="n"/>
      <c r="FY31" s="79" t="n"/>
      <c r="FZ31" s="79" t="n"/>
      <c r="GA31" s="79" t="n"/>
      <c r="GB31" s="79" t="n"/>
      <c r="GC31" s="79" t="n"/>
      <c r="GD31" s="79" t="n"/>
      <c r="GE31" s="79" t="n"/>
      <c r="GF31" s="79" t="n"/>
      <c r="GG31" s="79" t="n"/>
      <c r="GH31" s="79" t="n"/>
      <c r="GI31" s="79" t="n"/>
      <c r="GJ31" s="79" t="n"/>
      <c r="GK31" s="79" t="n"/>
      <c r="GL31" s="79" t="n"/>
      <c r="GM31" s="79" t="n"/>
      <c r="GN31" s="79" t="n"/>
      <c r="GO31" s="79" t="n"/>
      <c r="GP31" s="79">
        <f>Input!J55*Input!D58*Input!H66</f>
        <v/>
      </c>
      <c r="GQ31" s="79" t="n"/>
      <c r="GR31" s="79" t="n"/>
      <c r="GS31" s="79" t="n"/>
      <c r="GT31" s="79" t="n"/>
      <c r="GU31" s="79" t="n"/>
      <c r="GV31" s="79" t="n"/>
      <c r="GW31" s="79" t="n"/>
      <c r="GX31" s="79" t="n"/>
      <c r="GY31" s="79" t="n"/>
      <c r="GZ31" s="79" t="n"/>
      <c r="HA31" s="79" t="n"/>
      <c r="HB31" s="79" t="n"/>
      <c r="HC31" s="79" t="n"/>
      <c r="HD31" s="79" t="n"/>
      <c r="HE31" s="79" t="n"/>
      <c r="HH31" s="78" t="n">
        <v>25</v>
      </c>
      <c r="HI31" s="79" t="n"/>
      <c r="HJ31" s="79" t="n"/>
      <c r="HK31" s="79" t="n"/>
      <c r="HL31" s="79" t="n"/>
      <c r="HM31" s="79" t="n"/>
      <c r="HN31" s="79" t="n"/>
      <c r="HO31" s="79" t="n"/>
      <c r="HP31" s="79" t="n"/>
      <c r="HQ31" s="79" t="n"/>
      <c r="HR31" s="79" t="n"/>
      <c r="HS31" s="79" t="n"/>
      <c r="HT31" s="79" t="n"/>
      <c r="HU31" s="79" t="n"/>
      <c r="HV31" s="79" t="n"/>
      <c r="HW31" s="79" t="n"/>
      <c r="HX31" s="79" t="n"/>
      <c r="HY31" s="79" t="n"/>
      <c r="HZ31" s="79" t="n"/>
      <c r="IA31" s="79" t="n"/>
      <c r="IB31" s="79" t="n"/>
      <c r="IC31" s="79" t="n"/>
      <c r="ID31" s="79" t="n"/>
      <c r="IE31" s="79" t="n"/>
      <c r="IF31" s="79" t="n"/>
      <c r="IG31" s="79">
        <f>Input!J55*Input!D58*Input!I66</f>
        <v/>
      </c>
      <c r="IH31" s="79" t="n"/>
      <c r="II31" s="79" t="n"/>
      <c r="IJ31" s="79" t="n"/>
      <c r="IK31" s="79" t="n"/>
      <c r="IL31" s="79" t="n"/>
      <c r="IM31" s="79" t="n"/>
      <c r="IN31" s="79" t="n"/>
      <c r="IO31" s="79" t="n"/>
      <c r="IP31" s="79" t="n"/>
      <c r="IQ31" s="79" t="n"/>
      <c r="IR31" s="79" t="n"/>
      <c r="IS31" s="79" t="n"/>
      <c r="IT31" s="79" t="n"/>
      <c r="IU31" s="79" t="n"/>
      <c r="IV31" s="79" t="n"/>
      <c r="IY31" s="78" t="n">
        <v>25</v>
      </c>
      <c r="IZ31" s="79" t="n"/>
      <c r="JA31" s="79" t="n"/>
      <c r="JB31" s="79" t="n"/>
      <c r="JC31" s="79" t="n"/>
      <c r="JD31" s="79" t="n"/>
      <c r="JE31" s="79" t="n"/>
      <c r="JF31" s="79" t="n"/>
      <c r="JG31" s="79" t="n"/>
      <c r="JH31" s="79" t="n"/>
      <c r="JI31" s="79" t="n"/>
      <c r="JJ31" s="79" t="n"/>
      <c r="JK31" s="79" t="n"/>
      <c r="JL31" s="79" t="n"/>
      <c r="JM31" s="79" t="n"/>
      <c r="JN31" s="79" t="n"/>
      <c r="JO31" s="79" t="n"/>
      <c r="JP31" s="79" t="n"/>
      <c r="JQ31" s="79" t="n"/>
      <c r="JR31" s="79" t="n"/>
      <c r="JS31" s="79" t="n"/>
      <c r="JT31" s="79" t="n"/>
      <c r="JU31" s="79" t="n"/>
      <c r="JV31" s="79" t="n"/>
      <c r="JW31" s="79" t="n"/>
      <c r="JX31" s="79">
        <f>Input!J55*Input!D58*Input!J66</f>
        <v/>
      </c>
      <c r="JY31" s="79" t="n"/>
      <c r="JZ31" s="79" t="n"/>
      <c r="KA31" s="79" t="n"/>
      <c r="KB31" s="79" t="n"/>
      <c r="KC31" s="79" t="n"/>
      <c r="KD31" s="79" t="n"/>
      <c r="KE31" s="79" t="n"/>
      <c r="KF31" s="79" t="n"/>
      <c r="KG31" s="79" t="n"/>
      <c r="KH31" s="79" t="n"/>
      <c r="KI31" s="79" t="n"/>
      <c r="KJ31" s="79" t="n"/>
      <c r="KK31" s="79" t="n"/>
      <c r="KL31" s="79" t="n"/>
      <c r="KM31" s="79" t="n"/>
      <c r="KP31" s="78" t="n">
        <v>25</v>
      </c>
      <c r="KQ31" s="79" t="n"/>
      <c r="KR31" s="79" t="n"/>
      <c r="KS31" s="79" t="n"/>
      <c r="KT31" s="79" t="n"/>
      <c r="KU31" s="79" t="n"/>
      <c r="KV31" s="79" t="n"/>
      <c r="KW31" s="79" t="n"/>
      <c r="KX31" s="79" t="n"/>
      <c r="KY31" s="79" t="n"/>
      <c r="KZ31" s="79" t="n"/>
      <c r="LA31" s="79" t="n"/>
      <c r="LB31" s="79" t="n"/>
      <c r="LC31" s="79" t="n"/>
      <c r="LD31" s="79" t="n"/>
      <c r="LE31" s="79" t="n"/>
      <c r="LF31" s="79" t="n"/>
      <c r="LG31" s="79" t="n"/>
      <c r="LH31" s="79" t="n"/>
      <c r="LI31" s="79" t="n"/>
      <c r="LJ31" s="79" t="n"/>
      <c r="LK31" s="79" t="n"/>
      <c r="LL31" s="79" t="n"/>
      <c r="LM31" s="79" t="n"/>
      <c r="LN31" s="79" t="n"/>
      <c r="LO31" s="79">
        <f>Input!J55*Input!D58*Input!K66</f>
        <v/>
      </c>
      <c r="LP31" s="79" t="n"/>
      <c r="LQ31" s="79" t="n"/>
      <c r="LR31" s="79" t="n"/>
      <c r="LS31" s="79" t="n"/>
      <c r="LT31" s="79" t="n"/>
      <c r="LU31" s="79" t="n"/>
      <c r="LV31" s="79" t="n"/>
      <c r="LW31" s="79" t="n"/>
      <c r="LX31" s="79" t="n"/>
      <c r="LY31" s="79" t="n"/>
      <c r="LZ31" s="79" t="n"/>
      <c r="MA31" s="79" t="n"/>
      <c r="MB31" s="79" t="n"/>
      <c r="MC31" s="79" t="n"/>
      <c r="MD31" s="79" t="n"/>
      <c r="MG31" s="78" t="n">
        <v>25</v>
      </c>
      <c r="MH31" s="79" t="n"/>
      <c r="MI31" s="79" t="n"/>
      <c r="MJ31" s="79" t="n"/>
      <c r="MK31" s="79" t="n"/>
      <c r="ML31" s="79" t="n"/>
      <c r="MM31" s="79" t="n"/>
      <c r="MN31" s="79" t="n"/>
      <c r="MO31" s="79" t="n"/>
      <c r="MP31" s="79" t="n"/>
      <c r="MQ31" s="79" t="n"/>
      <c r="MR31" s="79" t="n"/>
      <c r="MS31" s="79" t="n"/>
      <c r="MT31" s="79" t="n"/>
      <c r="MU31" s="79" t="n"/>
      <c r="MV31" s="79" t="n"/>
      <c r="MW31" s="79" t="n"/>
      <c r="MX31" s="79" t="n"/>
      <c r="MY31" s="79" t="n"/>
      <c r="MZ31" s="79" t="n"/>
      <c r="NA31" s="79" t="n"/>
      <c r="NB31" s="79" t="n"/>
      <c r="NC31" s="79" t="n"/>
      <c r="ND31" s="79" t="n"/>
      <c r="NE31" s="79" t="n"/>
      <c r="NF31" s="79">
        <f>Input!J55*Input!D58*Input!L66</f>
        <v/>
      </c>
      <c r="NG31" s="79" t="n"/>
      <c r="NH31" s="79" t="n"/>
      <c r="NI31" s="79" t="n"/>
      <c r="NJ31" s="79" t="n"/>
      <c r="NK31" s="79" t="n"/>
      <c r="NL31" s="79" t="n"/>
      <c r="NM31" s="79" t="n"/>
      <c r="NN31" s="79" t="n"/>
      <c r="NO31" s="79" t="n"/>
      <c r="NP31" s="79" t="n"/>
      <c r="NQ31" s="79" t="n"/>
      <c r="NR31" s="79" t="n"/>
      <c r="NS31" s="79" t="n"/>
      <c r="NT31" s="79" t="n"/>
      <c r="NU31" s="79" t="n"/>
      <c r="NX31" s="78" t="n">
        <v>25</v>
      </c>
      <c r="NY31" s="79" t="n"/>
      <c r="NZ31" s="79" t="n"/>
      <c r="OA31" s="79" t="n"/>
      <c r="OB31" s="79" t="n"/>
      <c r="OC31" s="79" t="n"/>
      <c r="OD31" s="79" t="n"/>
      <c r="OE31" s="79" t="n"/>
      <c r="OF31" s="79" t="n"/>
      <c r="OG31" s="79" t="n"/>
      <c r="OH31" s="79" t="n"/>
      <c r="OI31" s="79" t="n"/>
      <c r="OJ31" s="79" t="n"/>
      <c r="OK31" s="79" t="n"/>
      <c r="OL31" s="79" t="n"/>
      <c r="OM31" s="79" t="n"/>
      <c r="ON31" s="79" t="n"/>
      <c r="OO31" s="79" t="n"/>
      <c r="OP31" s="79" t="n"/>
      <c r="OQ31" s="79" t="n"/>
      <c r="OR31" s="79" t="n"/>
      <c r="OS31" s="79" t="n"/>
      <c r="OT31" s="79" t="n"/>
      <c r="OU31" s="79" t="n"/>
      <c r="OV31" s="79" t="n"/>
      <c r="OW31" s="79">
        <f>Input!J55*Input!D58*Input!M66</f>
        <v/>
      </c>
      <c r="OX31" s="79" t="n"/>
      <c r="OY31" s="79" t="n"/>
      <c r="OZ31" s="79" t="n"/>
      <c r="PA31" s="79" t="n"/>
      <c r="PB31" s="79" t="n"/>
      <c r="PC31" s="79" t="n"/>
      <c r="PD31" s="79" t="n"/>
      <c r="PE31" s="79" t="n"/>
      <c r="PF31" s="79" t="n"/>
      <c r="PG31" s="79" t="n"/>
      <c r="PH31" s="79" t="n"/>
      <c r="PI31" s="79" t="n"/>
      <c r="PJ31" s="79" t="n"/>
      <c r="PK31" s="79" t="n"/>
      <c r="PL31" s="79" t="n"/>
      <c r="PO31" s="78" t="n">
        <v>25</v>
      </c>
      <c r="PP31" s="79" t="n"/>
      <c r="PQ31" s="79" t="n"/>
      <c r="PR31" s="79" t="n"/>
      <c r="PS31" s="79" t="n"/>
      <c r="PT31" s="79" t="n"/>
      <c r="PU31" s="79" t="n"/>
      <c r="PV31" s="79" t="n"/>
      <c r="PW31" s="79" t="n"/>
      <c r="PX31" s="79" t="n"/>
      <c r="PY31" s="79" t="n"/>
      <c r="PZ31" s="79" t="n"/>
      <c r="QA31" s="79" t="n"/>
      <c r="QB31" s="79" t="n"/>
      <c r="QC31" s="79" t="n"/>
      <c r="QD31" s="79" t="n"/>
      <c r="QE31" s="79" t="n"/>
      <c r="QF31" s="79" t="n"/>
      <c r="QG31" s="79" t="n"/>
      <c r="QH31" s="79" t="n"/>
      <c r="QI31" s="79" t="n"/>
      <c r="QJ31" s="79" t="n"/>
      <c r="QK31" s="79" t="n"/>
      <c r="QL31" s="79" t="n"/>
      <c r="QM31" s="79" t="n"/>
      <c r="QN31" s="79">
        <f>Input!J55*Input!D58*Input!N66</f>
        <v/>
      </c>
      <c r="QO31" s="79" t="n"/>
      <c r="QP31" s="79" t="n"/>
      <c r="QQ31" s="79" t="n"/>
      <c r="QR31" s="79" t="n"/>
      <c r="QS31" s="79" t="n"/>
      <c r="QT31" s="79" t="n"/>
      <c r="QU31" s="79" t="n"/>
      <c r="QV31" s="79" t="n"/>
      <c r="QW31" s="79" t="n"/>
      <c r="QX31" s="79" t="n"/>
      <c r="QY31" s="79" t="n"/>
      <c r="QZ31" s="79" t="n"/>
      <c r="RA31" s="79" t="n"/>
      <c r="RB31" s="79" t="n"/>
      <c r="RC31" s="79" t="n"/>
      <c r="RF31" s="78" t="n">
        <v>25</v>
      </c>
      <c r="RG31" s="79" t="n"/>
      <c r="RH31" s="79" t="n"/>
      <c r="RI31" s="79" t="n"/>
      <c r="RJ31" s="79" t="n"/>
      <c r="RK31" s="79" t="n"/>
      <c r="RL31" s="79" t="n"/>
      <c r="RM31" s="79" t="n"/>
      <c r="RN31" s="79" t="n"/>
      <c r="RO31" s="79" t="n"/>
      <c r="RP31" s="79" t="n"/>
      <c r="RQ31" s="79" t="n"/>
      <c r="RR31" s="79" t="n"/>
      <c r="RS31" s="79" t="n"/>
      <c r="RT31" s="79" t="n"/>
      <c r="RU31" s="79" t="n"/>
      <c r="RV31" s="79" t="n"/>
      <c r="RW31" s="79" t="n"/>
      <c r="RX31" s="79" t="n"/>
      <c r="RY31" s="79" t="n"/>
      <c r="RZ31" s="79" t="n"/>
      <c r="SA31" s="79" t="n"/>
      <c r="SB31" s="79" t="n"/>
      <c r="SC31" s="79" t="n"/>
      <c r="SD31" s="79" t="n"/>
      <c r="SE31" s="79">
        <f>Input!J55*Input!D58*Input!O66</f>
        <v/>
      </c>
      <c r="SF31" s="79" t="n"/>
      <c r="SG31" s="79" t="n"/>
      <c r="SH31" s="79" t="n"/>
      <c r="SI31" s="79" t="n"/>
      <c r="SJ31" s="79" t="n"/>
      <c r="SK31" s="79" t="n"/>
      <c r="SL31" s="79" t="n"/>
      <c r="SM31" s="79" t="n"/>
      <c r="SN31" s="79" t="n"/>
      <c r="SO31" s="79" t="n"/>
      <c r="SP31" s="79" t="n"/>
      <c r="SQ31" s="79" t="n"/>
      <c r="SR31" s="79" t="n"/>
      <c r="SS31" s="79" t="n"/>
      <c r="ST31" s="79" t="n"/>
      <c r="SW31" s="78" t="n">
        <v>25</v>
      </c>
      <c r="SX31" s="79" t="n"/>
      <c r="SY31" s="79" t="n"/>
      <c r="SZ31" s="79" t="n"/>
      <c r="TA31" s="79" t="n"/>
      <c r="TB31" s="79" t="n"/>
      <c r="TC31" s="79" t="n"/>
      <c r="TD31" s="79" t="n"/>
      <c r="TE31" s="79" t="n"/>
      <c r="TF31" s="79" t="n"/>
      <c r="TG31" s="79" t="n"/>
      <c r="TH31" s="79" t="n"/>
      <c r="TI31" s="79" t="n"/>
      <c r="TJ31" s="79" t="n"/>
      <c r="TK31" s="79" t="n"/>
      <c r="TL31" s="79" t="n"/>
      <c r="TM31" s="79" t="n"/>
      <c r="TN31" s="79" t="n"/>
      <c r="TO31" s="79" t="n"/>
      <c r="TP31" s="79" t="n"/>
      <c r="TQ31" s="79" t="n"/>
      <c r="TR31" s="79" t="n"/>
      <c r="TS31" s="79" t="n"/>
      <c r="TT31" s="79" t="n"/>
      <c r="TU31" s="79" t="n"/>
      <c r="TV31" s="79">
        <f>Input!J55*Input!D58*Input!P66</f>
        <v/>
      </c>
      <c r="TW31" s="79" t="n"/>
      <c r="TX31" s="79" t="n"/>
      <c r="TY31" s="79" t="n"/>
      <c r="TZ31" s="79" t="n"/>
      <c r="UA31" s="79" t="n"/>
      <c r="UB31" s="79" t="n"/>
      <c r="UC31" s="79" t="n"/>
      <c r="UD31" s="79" t="n"/>
      <c r="UE31" s="79" t="n"/>
      <c r="UF31" s="79" t="n"/>
      <c r="UG31" s="79" t="n"/>
      <c r="UH31" s="79" t="n"/>
      <c r="UI31" s="79" t="n"/>
      <c r="UJ31" s="79" t="n"/>
      <c r="UK31" s="79" t="n"/>
      <c r="UN31" s="78" t="n">
        <v>25</v>
      </c>
      <c r="UO31" s="79" t="n"/>
      <c r="UP31" s="79" t="n"/>
      <c r="UQ31" s="79" t="n"/>
      <c r="UR31" s="79" t="n"/>
      <c r="US31" s="79" t="n"/>
      <c r="UT31" s="79" t="n"/>
      <c r="UU31" s="79" t="n"/>
      <c r="UV31" s="79" t="n"/>
      <c r="UW31" s="79" t="n"/>
      <c r="UX31" s="79" t="n"/>
      <c r="UY31" s="79" t="n"/>
      <c r="UZ31" s="79" t="n"/>
      <c r="VA31" s="79" t="n"/>
      <c r="VB31" s="79" t="n"/>
      <c r="VC31" s="79" t="n"/>
      <c r="VD31" s="79" t="n"/>
      <c r="VE31" s="79" t="n"/>
      <c r="VF31" s="79" t="n"/>
      <c r="VG31" s="79" t="n"/>
      <c r="VH31" s="79" t="n"/>
      <c r="VI31" s="79" t="n"/>
      <c r="VJ31" s="79" t="n"/>
      <c r="VK31" s="79" t="n"/>
      <c r="VL31" s="79" t="n"/>
      <c r="VM31" s="79">
        <f>Input!J55*Input!D58*Input!Q66</f>
        <v/>
      </c>
      <c r="VN31" s="79" t="n"/>
      <c r="VO31" s="79" t="n"/>
      <c r="VP31" s="79" t="n"/>
      <c r="VQ31" s="79" t="n"/>
      <c r="VR31" s="79" t="n"/>
      <c r="VS31" s="79" t="n"/>
      <c r="VT31" s="79" t="n"/>
      <c r="VU31" s="79" t="n"/>
      <c r="VV31" s="79" t="n"/>
      <c r="VW31" s="79" t="n"/>
      <c r="VX31" s="79" t="n"/>
      <c r="VY31" s="79" t="n"/>
      <c r="VZ31" s="79" t="n"/>
      <c r="WA31" s="79" t="n"/>
      <c r="WB31" s="79" t="n"/>
      <c r="WE31" s="78" t="n">
        <v>25</v>
      </c>
      <c r="WF31" s="79" t="n"/>
      <c r="WG31" s="79" t="n"/>
      <c r="WH31" s="79" t="n"/>
      <c r="WI31" s="79" t="n"/>
      <c r="WJ31" s="79" t="n"/>
      <c r="WK31" s="79" t="n"/>
      <c r="WL31" s="79" t="n"/>
      <c r="WM31" s="79" t="n"/>
      <c r="WN31" s="79" t="n"/>
      <c r="WO31" s="79" t="n"/>
      <c r="WP31" s="79" t="n"/>
      <c r="WQ31" s="79" t="n"/>
      <c r="WR31" s="79" t="n"/>
      <c r="WS31" s="79" t="n"/>
      <c r="WT31" s="79" t="n"/>
      <c r="WU31" s="79" t="n"/>
      <c r="WV31" s="79" t="n"/>
      <c r="WW31" s="79" t="n"/>
      <c r="WX31" s="79" t="n"/>
      <c r="WY31" s="79" t="n"/>
      <c r="WZ31" s="79" t="n"/>
      <c r="XA31" s="79" t="n"/>
      <c r="XB31" s="79" t="n"/>
      <c r="XC31" s="79" t="n"/>
      <c r="XD31" s="79">
        <f>Input!J55*Input!D58*Input!R66</f>
        <v/>
      </c>
      <c r="XE31" s="79" t="n"/>
      <c r="XF31" s="79" t="n"/>
      <c r="XG31" s="79" t="n"/>
      <c r="XH31" s="79" t="n"/>
      <c r="XI31" s="79" t="n"/>
      <c r="XJ31" s="79" t="n"/>
      <c r="XK31" s="79" t="n"/>
      <c r="XL31" s="79" t="n"/>
      <c r="XM31" s="79" t="n"/>
      <c r="XN31" s="79" t="n"/>
      <c r="XO31" s="79" t="n"/>
      <c r="XP31" s="79" t="n"/>
      <c r="XQ31" s="79" t="n"/>
      <c r="XR31" s="79" t="n"/>
      <c r="XS31" s="79" t="n"/>
      <c r="XV31" s="78" t="n">
        <v>25</v>
      </c>
      <c r="XW31" s="79" t="n"/>
      <c r="XX31" s="79" t="n"/>
      <c r="XY31" s="79" t="n"/>
      <c r="XZ31" s="79" t="n"/>
      <c r="YA31" s="79" t="n"/>
      <c r="YB31" s="79" t="n"/>
      <c r="YC31" s="79" t="n"/>
      <c r="YD31" s="79" t="n"/>
      <c r="YE31" s="79" t="n"/>
      <c r="YF31" s="79" t="n"/>
      <c r="YG31" s="79" t="n"/>
      <c r="YH31" s="79" t="n"/>
      <c r="YI31" s="79" t="n"/>
      <c r="YJ31" s="79" t="n"/>
      <c r="YK31" s="79" t="n"/>
      <c r="YL31" s="79" t="n"/>
      <c r="YM31" s="79" t="n"/>
      <c r="YN31" s="79" t="n"/>
      <c r="YO31" s="79" t="n"/>
      <c r="YP31" s="79" t="n"/>
      <c r="YQ31" s="79" t="n"/>
      <c r="YR31" s="79" t="n"/>
      <c r="YS31" s="79" t="n"/>
      <c r="YT31" s="79" t="n"/>
      <c r="YU31" s="79">
        <f>Input!J55*Input!D58*Input!S66</f>
        <v/>
      </c>
      <c r="YV31" s="79" t="n"/>
      <c r="YW31" s="79" t="n"/>
      <c r="YX31" s="79" t="n"/>
      <c r="YY31" s="79" t="n"/>
      <c r="YZ31" s="79" t="n"/>
      <c r="ZA31" s="79" t="n"/>
      <c r="ZB31" s="79" t="n"/>
      <c r="ZC31" s="79" t="n"/>
      <c r="ZD31" s="79" t="n"/>
      <c r="ZE31" s="79" t="n"/>
      <c r="ZF31" s="79" t="n"/>
      <c r="ZG31" s="79" t="n"/>
      <c r="ZH31" s="79" t="n"/>
      <c r="ZI31" s="79" t="n"/>
      <c r="ZJ31" s="79" t="n"/>
      <c r="ZM31" s="78" t="n">
        <v>25</v>
      </c>
      <c r="ZN31" s="79" t="n"/>
      <c r="ZO31" s="79" t="n"/>
      <c r="ZP31" s="79" t="n"/>
      <c r="ZQ31" s="79" t="n"/>
      <c r="ZR31" s="79" t="n"/>
      <c r="ZS31" s="79" t="n"/>
      <c r="ZT31" s="79" t="n"/>
      <c r="ZU31" s="79" t="n"/>
      <c r="ZV31" s="79" t="n"/>
      <c r="ZW31" s="79" t="n"/>
      <c r="ZX31" s="79" t="n"/>
      <c r="ZY31" s="79" t="n"/>
      <c r="ZZ31" s="79" t="n"/>
      <c r="AAA31" s="79" t="n"/>
      <c r="AAB31" s="79" t="n"/>
      <c r="AAC31" s="79" t="n"/>
      <c r="AAD31" s="79" t="n"/>
      <c r="AAE31" s="79" t="n"/>
      <c r="AAF31" s="79" t="n"/>
      <c r="AAG31" s="79" t="n"/>
      <c r="AAH31" s="79" t="n"/>
      <c r="AAI31" s="79" t="n"/>
      <c r="AAJ31" s="79" t="n"/>
      <c r="AAK31" s="79" t="n"/>
      <c r="AAL31" s="79">
        <f>Input!J55*Input!D58*Input!T66</f>
        <v/>
      </c>
      <c r="AAM31" s="79" t="n"/>
      <c r="AAN31" s="79" t="n"/>
      <c r="AAO31" s="79" t="n"/>
      <c r="AAP31" s="79" t="n"/>
      <c r="AAQ31" s="79" t="n"/>
      <c r="AAR31" s="79" t="n"/>
      <c r="AAS31" s="79" t="n"/>
      <c r="AAT31" s="79" t="n"/>
      <c r="AAU31" s="79" t="n"/>
      <c r="AAV31" s="79" t="n"/>
      <c r="AAW31" s="79" t="n"/>
      <c r="AAX31" s="79" t="n"/>
      <c r="AAY31" s="79" t="n"/>
      <c r="AAZ31" s="79" t="n"/>
      <c r="ABA31" s="79" t="n"/>
      <c r="ABD31" s="78" t="n">
        <v>25</v>
      </c>
      <c r="ABE31" s="79" t="n"/>
      <c r="ABF31" s="79" t="n"/>
      <c r="ABG31" s="79" t="n"/>
      <c r="ABH31" s="79" t="n"/>
      <c r="ABI31" s="79" t="n"/>
      <c r="ABJ31" s="79" t="n"/>
      <c r="ABK31" s="79" t="n"/>
      <c r="ABL31" s="79" t="n"/>
      <c r="ABM31" s="79" t="n"/>
      <c r="ABN31" s="79" t="n"/>
      <c r="ABO31" s="79" t="n"/>
      <c r="ABP31" s="79" t="n"/>
      <c r="ABQ31" s="79" t="n"/>
      <c r="ABR31" s="79" t="n"/>
      <c r="ABS31" s="79" t="n"/>
      <c r="ABT31" s="79" t="n"/>
      <c r="ABU31" s="79" t="n"/>
      <c r="ABV31" s="79" t="n"/>
      <c r="ABW31" s="79" t="n"/>
      <c r="ABX31" s="79" t="n"/>
      <c r="ABY31" s="79" t="n"/>
      <c r="ABZ31" s="79" t="n"/>
      <c r="ACA31" s="79" t="n"/>
      <c r="ACB31" s="79" t="n"/>
      <c r="ACC31" s="79">
        <f>Input!J55*Input!D58*Input!U66</f>
        <v/>
      </c>
      <c r="ACD31" s="79" t="n"/>
      <c r="ACE31" s="79" t="n"/>
      <c r="ACF31" s="79" t="n"/>
      <c r="ACG31" s="79" t="n"/>
      <c r="ACH31" s="79" t="n"/>
      <c r="ACI31" s="79" t="n"/>
      <c r="ACJ31" s="79" t="n"/>
      <c r="ACK31" s="79" t="n"/>
      <c r="ACL31" s="79" t="n"/>
      <c r="ACM31" s="79" t="n"/>
      <c r="ACN31" s="79" t="n"/>
      <c r="ACO31" s="79" t="n"/>
      <c r="ACP31" s="79" t="n"/>
      <c r="ACQ31" s="79" t="n"/>
      <c r="ACR31" s="79" t="n"/>
      <c r="ACU31" s="78" t="n">
        <v>25</v>
      </c>
      <c r="ACV31" s="79" t="n"/>
      <c r="ACW31" s="79" t="n"/>
      <c r="ACX31" s="79" t="n"/>
      <c r="ACY31" s="79" t="n"/>
      <c r="ACZ31" s="79" t="n"/>
      <c r="ADA31" s="79" t="n"/>
      <c r="ADB31" s="79" t="n"/>
      <c r="ADC31" s="79" t="n"/>
      <c r="ADD31" s="79" t="n"/>
      <c r="ADE31" s="79" t="n"/>
      <c r="ADF31" s="79" t="n"/>
      <c r="ADG31" s="79" t="n"/>
      <c r="ADH31" s="79" t="n"/>
      <c r="ADI31" s="79" t="n"/>
      <c r="ADJ31" s="79" t="n"/>
      <c r="ADK31" s="79" t="n"/>
      <c r="ADL31" s="79" t="n"/>
      <c r="ADM31" s="79" t="n"/>
      <c r="ADN31" s="79" t="n"/>
      <c r="ADO31" s="79" t="n"/>
      <c r="ADP31" s="79" t="n"/>
      <c r="ADQ31" s="79" t="n"/>
      <c r="ADR31" s="79" t="n"/>
      <c r="ADS31" s="79" t="n"/>
      <c r="ADT31" s="79">
        <f>Input!J55*Input!D58*Input!V66</f>
        <v/>
      </c>
      <c r="ADU31" s="79" t="n"/>
      <c r="ADV31" s="79" t="n"/>
      <c r="ADW31" s="79" t="n"/>
      <c r="ADX31" s="79" t="n"/>
      <c r="ADY31" s="79" t="n"/>
      <c r="ADZ31" s="79" t="n"/>
      <c r="AEA31" s="79" t="n"/>
      <c r="AEB31" s="79" t="n"/>
      <c r="AEC31" s="79" t="n"/>
      <c r="AED31" s="79" t="n"/>
      <c r="AEE31" s="79" t="n"/>
      <c r="AEF31" s="79" t="n"/>
      <c r="AEG31" s="79" t="n"/>
      <c r="AEH31" s="79" t="n"/>
      <c r="AEI31" s="79" t="n"/>
      <c r="AEL31" s="78" t="n">
        <v>25</v>
      </c>
      <c r="AEM31" s="79" t="n"/>
      <c r="AEN31" s="79" t="n"/>
      <c r="AEO31" s="79" t="n"/>
      <c r="AEP31" s="79" t="n"/>
      <c r="AEQ31" s="79" t="n"/>
      <c r="AER31" s="79" t="n"/>
      <c r="AES31" s="79" t="n"/>
      <c r="AET31" s="79" t="n"/>
      <c r="AEU31" s="79" t="n"/>
      <c r="AEV31" s="79" t="n"/>
      <c r="AEW31" s="79" t="n"/>
      <c r="AEX31" s="79" t="n"/>
      <c r="AEY31" s="79" t="n"/>
      <c r="AEZ31" s="79" t="n"/>
      <c r="AFA31" s="79" t="n"/>
      <c r="AFB31" s="79" t="n"/>
      <c r="AFC31" s="79" t="n"/>
      <c r="AFD31" s="79" t="n"/>
      <c r="AFE31" s="79" t="n"/>
      <c r="AFF31" s="79" t="n"/>
      <c r="AFG31" s="79" t="n"/>
      <c r="AFH31" s="79" t="n"/>
      <c r="AFI31" s="79" t="n"/>
      <c r="AFJ31" s="79" t="n"/>
      <c r="AFK31" s="79">
        <f>Input!J55*Input!D58*Input!W66</f>
        <v/>
      </c>
      <c r="AFL31" s="79" t="n"/>
      <c r="AFM31" s="79" t="n"/>
      <c r="AFN31" s="79" t="n"/>
      <c r="AFO31" s="79" t="n"/>
      <c r="AFP31" s="79" t="n"/>
      <c r="AFQ31" s="79" t="n"/>
      <c r="AFR31" s="79" t="n"/>
      <c r="AFS31" s="79" t="n"/>
      <c r="AFT31" s="79" t="n"/>
      <c r="AFU31" s="79" t="n"/>
      <c r="AFV31" s="79" t="n"/>
      <c r="AFW31" s="79" t="n"/>
      <c r="AFX31" s="79" t="n"/>
      <c r="AFY31" s="79" t="n"/>
      <c r="AFZ31" s="79" t="n"/>
    </row>
    <row r="32">
      <c r="A32" s="78" t="n">
        <v>26</v>
      </c>
      <c r="B32" s="79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  <c r="M32" s="79" t="n"/>
      <c r="N32" s="79" t="n"/>
      <c r="O32" s="79" t="n"/>
      <c r="P32" s="79" t="n"/>
      <c r="Q32" s="79" t="n"/>
      <c r="R32" s="79" t="n"/>
      <c r="S32" s="79" t="n"/>
      <c r="T32" s="79" t="n"/>
      <c r="U32" s="79" t="n"/>
      <c r="V32" s="79" t="n"/>
      <c r="W32" s="79" t="n"/>
      <c r="X32" s="79" t="n"/>
      <c r="Y32" s="79" t="n"/>
      <c r="Z32" s="79" t="n"/>
      <c r="AA32" s="79">
        <f>Input!J55*Input!E58*Input!D66</f>
        <v/>
      </c>
      <c r="AB32" s="79" t="n"/>
      <c r="AC32" s="79" t="n"/>
      <c r="AD32" s="79" t="n"/>
      <c r="AE32" s="79" t="n"/>
      <c r="AF32" s="79" t="n"/>
      <c r="AG32" s="79" t="n"/>
      <c r="AH32" s="79" t="n"/>
      <c r="AI32" s="79" t="n"/>
      <c r="AJ32" s="79" t="n"/>
      <c r="AK32" s="79" t="n"/>
      <c r="AL32" s="79" t="n"/>
      <c r="AM32" s="79" t="n"/>
      <c r="AN32" s="79" t="n"/>
      <c r="AO32" s="79" t="n"/>
      <c r="AR32" s="78" t="n">
        <v>26</v>
      </c>
      <c r="AS32" s="79" t="n"/>
      <c r="AT32" s="79" t="n"/>
      <c r="AU32" s="79" t="n"/>
      <c r="AV32" s="79" t="n"/>
      <c r="AW32" s="79" t="n"/>
      <c r="AX32" s="79" t="n"/>
      <c r="AY32" s="79" t="n"/>
      <c r="AZ32" s="79" t="n"/>
      <c r="BA32" s="79" t="n"/>
      <c r="BB32" s="79" t="n"/>
      <c r="BC32" s="79" t="n"/>
      <c r="BD32" s="79" t="n"/>
      <c r="BE32" s="79" t="n"/>
      <c r="BF32" s="79" t="n"/>
      <c r="BG32" s="79" t="n"/>
      <c r="BH32" s="79" t="n"/>
      <c r="BI32" s="79" t="n"/>
      <c r="BJ32" s="79" t="n"/>
      <c r="BK32" s="79" t="n"/>
      <c r="BL32" s="79" t="n"/>
      <c r="BM32" s="79" t="n"/>
      <c r="BN32" s="79" t="n"/>
      <c r="BO32" s="79" t="n"/>
      <c r="BP32" s="79" t="n"/>
      <c r="BQ32" s="79" t="n"/>
      <c r="BR32" s="79">
        <f>Input!J55*Input!E58*Input!E66</f>
        <v/>
      </c>
      <c r="BS32" s="79" t="n"/>
      <c r="BT32" s="79" t="n"/>
      <c r="BU32" s="79" t="n"/>
      <c r="BV32" s="79" t="n"/>
      <c r="BW32" s="79" t="n"/>
      <c r="BX32" s="79" t="n"/>
      <c r="BY32" s="79" t="n"/>
      <c r="BZ32" s="79" t="n"/>
      <c r="CA32" s="79" t="n"/>
      <c r="CB32" s="79" t="n"/>
      <c r="CC32" s="79" t="n"/>
      <c r="CD32" s="79" t="n"/>
      <c r="CE32" s="79" t="n"/>
      <c r="CF32" s="79" t="n"/>
      <c r="CI32" s="78" t="n">
        <v>26</v>
      </c>
      <c r="CJ32" s="79" t="n"/>
      <c r="CK32" s="79" t="n"/>
      <c r="CL32" s="79" t="n"/>
      <c r="CM32" s="79" t="n"/>
      <c r="CN32" s="79" t="n"/>
      <c r="CO32" s="79" t="n"/>
      <c r="CP32" s="79" t="n"/>
      <c r="CQ32" s="79" t="n"/>
      <c r="CR32" s="79" t="n"/>
      <c r="CS32" s="79" t="n"/>
      <c r="CT32" s="79" t="n"/>
      <c r="CU32" s="79" t="n"/>
      <c r="CV32" s="79" t="n"/>
      <c r="CW32" s="79" t="n"/>
      <c r="CX32" s="79" t="n"/>
      <c r="CY32" s="79" t="n"/>
      <c r="CZ32" s="79" t="n"/>
      <c r="DA32" s="79" t="n"/>
      <c r="DB32" s="79" t="n"/>
      <c r="DC32" s="79" t="n"/>
      <c r="DD32" s="79" t="n"/>
      <c r="DE32" s="79" t="n"/>
      <c r="DF32" s="79" t="n"/>
      <c r="DG32" s="79" t="n"/>
      <c r="DH32" s="79" t="n"/>
      <c r="DI32" s="79">
        <f>Input!J55*Input!E58*Input!F66</f>
        <v/>
      </c>
      <c r="DJ32" s="79" t="n"/>
      <c r="DK32" s="79" t="n"/>
      <c r="DL32" s="79" t="n"/>
      <c r="DM32" s="79" t="n"/>
      <c r="DN32" s="79" t="n"/>
      <c r="DO32" s="79" t="n"/>
      <c r="DP32" s="79" t="n"/>
      <c r="DQ32" s="79" t="n"/>
      <c r="DR32" s="79" t="n"/>
      <c r="DS32" s="79" t="n"/>
      <c r="DT32" s="79" t="n"/>
      <c r="DU32" s="79" t="n"/>
      <c r="DV32" s="79" t="n"/>
      <c r="DW32" s="79" t="n"/>
      <c r="DZ32" s="78" t="n">
        <v>26</v>
      </c>
      <c r="EA32" s="79" t="n"/>
      <c r="EB32" s="79" t="n"/>
      <c r="EC32" s="79" t="n"/>
      <c r="ED32" s="79" t="n"/>
      <c r="EE32" s="79" t="n"/>
      <c r="EF32" s="79" t="n"/>
      <c r="EG32" s="79" t="n"/>
      <c r="EH32" s="79" t="n"/>
      <c r="EI32" s="79" t="n"/>
      <c r="EJ32" s="79" t="n"/>
      <c r="EK32" s="79" t="n"/>
      <c r="EL32" s="79" t="n"/>
      <c r="EM32" s="79" t="n"/>
      <c r="EN32" s="79" t="n"/>
      <c r="EO32" s="79" t="n"/>
      <c r="EP32" s="79" t="n"/>
      <c r="EQ32" s="79" t="n"/>
      <c r="ER32" s="79" t="n"/>
      <c r="ES32" s="79" t="n"/>
      <c r="ET32" s="79" t="n"/>
      <c r="EU32" s="79" t="n"/>
      <c r="EV32" s="79" t="n"/>
      <c r="EW32" s="79" t="n"/>
      <c r="EX32" s="79" t="n"/>
      <c r="EY32" s="79" t="n"/>
      <c r="EZ32" s="79">
        <f>Input!J55*Input!E58*Input!G66</f>
        <v/>
      </c>
      <c r="FA32" s="79" t="n"/>
      <c r="FB32" s="79" t="n"/>
      <c r="FC32" s="79" t="n"/>
      <c r="FD32" s="79" t="n"/>
      <c r="FE32" s="79" t="n"/>
      <c r="FF32" s="79" t="n"/>
      <c r="FG32" s="79" t="n"/>
      <c r="FH32" s="79" t="n"/>
      <c r="FI32" s="79" t="n"/>
      <c r="FJ32" s="79" t="n"/>
      <c r="FK32" s="79" t="n"/>
      <c r="FL32" s="79" t="n"/>
      <c r="FM32" s="79" t="n"/>
      <c r="FN32" s="79" t="n"/>
      <c r="FQ32" s="78" t="n">
        <v>26</v>
      </c>
      <c r="FR32" s="79" t="n"/>
      <c r="FS32" s="79" t="n"/>
      <c r="FT32" s="79" t="n"/>
      <c r="FU32" s="79" t="n"/>
      <c r="FV32" s="79" t="n"/>
      <c r="FW32" s="79" t="n"/>
      <c r="FX32" s="79" t="n"/>
      <c r="FY32" s="79" t="n"/>
      <c r="FZ32" s="79" t="n"/>
      <c r="GA32" s="79" t="n"/>
      <c r="GB32" s="79" t="n"/>
      <c r="GC32" s="79" t="n"/>
      <c r="GD32" s="79" t="n"/>
      <c r="GE32" s="79" t="n"/>
      <c r="GF32" s="79" t="n"/>
      <c r="GG32" s="79" t="n"/>
      <c r="GH32" s="79" t="n"/>
      <c r="GI32" s="79" t="n"/>
      <c r="GJ32" s="79" t="n"/>
      <c r="GK32" s="79" t="n"/>
      <c r="GL32" s="79" t="n"/>
      <c r="GM32" s="79" t="n"/>
      <c r="GN32" s="79" t="n"/>
      <c r="GO32" s="79" t="n"/>
      <c r="GP32" s="79" t="n"/>
      <c r="GQ32" s="79">
        <f>Input!J55*Input!E58*Input!H66</f>
        <v/>
      </c>
      <c r="GR32" s="79" t="n"/>
      <c r="GS32" s="79" t="n"/>
      <c r="GT32" s="79" t="n"/>
      <c r="GU32" s="79" t="n"/>
      <c r="GV32" s="79" t="n"/>
      <c r="GW32" s="79" t="n"/>
      <c r="GX32" s="79" t="n"/>
      <c r="GY32" s="79" t="n"/>
      <c r="GZ32" s="79" t="n"/>
      <c r="HA32" s="79" t="n"/>
      <c r="HB32" s="79" t="n"/>
      <c r="HC32" s="79" t="n"/>
      <c r="HD32" s="79" t="n"/>
      <c r="HE32" s="79" t="n"/>
      <c r="HH32" s="78" t="n">
        <v>26</v>
      </c>
      <c r="HI32" s="79" t="n"/>
      <c r="HJ32" s="79" t="n"/>
      <c r="HK32" s="79" t="n"/>
      <c r="HL32" s="79" t="n"/>
      <c r="HM32" s="79" t="n"/>
      <c r="HN32" s="79" t="n"/>
      <c r="HO32" s="79" t="n"/>
      <c r="HP32" s="79" t="n"/>
      <c r="HQ32" s="79" t="n"/>
      <c r="HR32" s="79" t="n"/>
      <c r="HS32" s="79" t="n"/>
      <c r="HT32" s="79" t="n"/>
      <c r="HU32" s="79" t="n"/>
      <c r="HV32" s="79" t="n"/>
      <c r="HW32" s="79" t="n"/>
      <c r="HX32" s="79" t="n"/>
      <c r="HY32" s="79" t="n"/>
      <c r="HZ32" s="79" t="n"/>
      <c r="IA32" s="79" t="n"/>
      <c r="IB32" s="79" t="n"/>
      <c r="IC32" s="79" t="n"/>
      <c r="ID32" s="79" t="n"/>
      <c r="IE32" s="79" t="n"/>
      <c r="IF32" s="79" t="n"/>
      <c r="IG32" s="79" t="n"/>
      <c r="IH32" s="79">
        <f>Input!J55*Input!E58*Input!I66</f>
        <v/>
      </c>
      <c r="II32" s="79" t="n"/>
      <c r="IJ32" s="79" t="n"/>
      <c r="IK32" s="79" t="n"/>
      <c r="IL32" s="79" t="n"/>
      <c r="IM32" s="79" t="n"/>
      <c r="IN32" s="79" t="n"/>
      <c r="IO32" s="79" t="n"/>
      <c r="IP32" s="79" t="n"/>
      <c r="IQ32" s="79" t="n"/>
      <c r="IR32" s="79" t="n"/>
      <c r="IS32" s="79" t="n"/>
      <c r="IT32" s="79" t="n"/>
      <c r="IU32" s="79" t="n"/>
      <c r="IV32" s="79" t="n"/>
      <c r="IY32" s="78" t="n">
        <v>26</v>
      </c>
      <c r="IZ32" s="79" t="n"/>
      <c r="JA32" s="79" t="n"/>
      <c r="JB32" s="79" t="n"/>
      <c r="JC32" s="79" t="n"/>
      <c r="JD32" s="79" t="n"/>
      <c r="JE32" s="79" t="n"/>
      <c r="JF32" s="79" t="n"/>
      <c r="JG32" s="79" t="n"/>
      <c r="JH32" s="79" t="n"/>
      <c r="JI32" s="79" t="n"/>
      <c r="JJ32" s="79" t="n"/>
      <c r="JK32" s="79" t="n"/>
      <c r="JL32" s="79" t="n"/>
      <c r="JM32" s="79" t="n"/>
      <c r="JN32" s="79" t="n"/>
      <c r="JO32" s="79" t="n"/>
      <c r="JP32" s="79" t="n"/>
      <c r="JQ32" s="79" t="n"/>
      <c r="JR32" s="79" t="n"/>
      <c r="JS32" s="79" t="n"/>
      <c r="JT32" s="79" t="n"/>
      <c r="JU32" s="79" t="n"/>
      <c r="JV32" s="79" t="n"/>
      <c r="JW32" s="79" t="n"/>
      <c r="JX32" s="79" t="n"/>
      <c r="JY32" s="79">
        <f>Input!J55*Input!E58*Input!J66</f>
        <v/>
      </c>
      <c r="JZ32" s="79" t="n"/>
      <c r="KA32" s="79" t="n"/>
      <c r="KB32" s="79" t="n"/>
      <c r="KC32" s="79" t="n"/>
      <c r="KD32" s="79" t="n"/>
      <c r="KE32" s="79" t="n"/>
      <c r="KF32" s="79" t="n"/>
      <c r="KG32" s="79" t="n"/>
      <c r="KH32" s="79" t="n"/>
      <c r="KI32" s="79" t="n"/>
      <c r="KJ32" s="79" t="n"/>
      <c r="KK32" s="79" t="n"/>
      <c r="KL32" s="79" t="n"/>
      <c r="KM32" s="79" t="n"/>
      <c r="KP32" s="78" t="n">
        <v>26</v>
      </c>
      <c r="KQ32" s="79" t="n"/>
      <c r="KR32" s="79" t="n"/>
      <c r="KS32" s="79" t="n"/>
      <c r="KT32" s="79" t="n"/>
      <c r="KU32" s="79" t="n"/>
      <c r="KV32" s="79" t="n"/>
      <c r="KW32" s="79" t="n"/>
      <c r="KX32" s="79" t="n"/>
      <c r="KY32" s="79" t="n"/>
      <c r="KZ32" s="79" t="n"/>
      <c r="LA32" s="79" t="n"/>
      <c r="LB32" s="79" t="n"/>
      <c r="LC32" s="79" t="n"/>
      <c r="LD32" s="79" t="n"/>
      <c r="LE32" s="79" t="n"/>
      <c r="LF32" s="79" t="n"/>
      <c r="LG32" s="79" t="n"/>
      <c r="LH32" s="79" t="n"/>
      <c r="LI32" s="79" t="n"/>
      <c r="LJ32" s="79" t="n"/>
      <c r="LK32" s="79" t="n"/>
      <c r="LL32" s="79" t="n"/>
      <c r="LM32" s="79" t="n"/>
      <c r="LN32" s="79" t="n"/>
      <c r="LO32" s="79" t="n"/>
      <c r="LP32" s="79">
        <f>Input!J55*Input!E58*Input!K66</f>
        <v/>
      </c>
      <c r="LQ32" s="79" t="n"/>
      <c r="LR32" s="79" t="n"/>
      <c r="LS32" s="79" t="n"/>
      <c r="LT32" s="79" t="n"/>
      <c r="LU32" s="79" t="n"/>
      <c r="LV32" s="79" t="n"/>
      <c r="LW32" s="79" t="n"/>
      <c r="LX32" s="79" t="n"/>
      <c r="LY32" s="79" t="n"/>
      <c r="LZ32" s="79" t="n"/>
      <c r="MA32" s="79" t="n"/>
      <c r="MB32" s="79" t="n"/>
      <c r="MC32" s="79" t="n"/>
      <c r="MD32" s="79" t="n"/>
      <c r="MG32" s="78" t="n">
        <v>26</v>
      </c>
      <c r="MH32" s="79" t="n"/>
      <c r="MI32" s="79" t="n"/>
      <c r="MJ32" s="79" t="n"/>
      <c r="MK32" s="79" t="n"/>
      <c r="ML32" s="79" t="n"/>
      <c r="MM32" s="79" t="n"/>
      <c r="MN32" s="79" t="n"/>
      <c r="MO32" s="79" t="n"/>
      <c r="MP32" s="79" t="n"/>
      <c r="MQ32" s="79" t="n"/>
      <c r="MR32" s="79" t="n"/>
      <c r="MS32" s="79" t="n"/>
      <c r="MT32" s="79" t="n"/>
      <c r="MU32" s="79" t="n"/>
      <c r="MV32" s="79" t="n"/>
      <c r="MW32" s="79" t="n"/>
      <c r="MX32" s="79" t="n"/>
      <c r="MY32" s="79" t="n"/>
      <c r="MZ32" s="79" t="n"/>
      <c r="NA32" s="79" t="n"/>
      <c r="NB32" s="79" t="n"/>
      <c r="NC32" s="79" t="n"/>
      <c r="ND32" s="79" t="n"/>
      <c r="NE32" s="79" t="n"/>
      <c r="NF32" s="79" t="n"/>
      <c r="NG32" s="79">
        <f>Input!J55*Input!E58*Input!L66</f>
        <v/>
      </c>
      <c r="NH32" s="79" t="n"/>
      <c r="NI32" s="79" t="n"/>
      <c r="NJ32" s="79" t="n"/>
      <c r="NK32" s="79" t="n"/>
      <c r="NL32" s="79" t="n"/>
      <c r="NM32" s="79" t="n"/>
      <c r="NN32" s="79" t="n"/>
      <c r="NO32" s="79" t="n"/>
      <c r="NP32" s="79" t="n"/>
      <c r="NQ32" s="79" t="n"/>
      <c r="NR32" s="79" t="n"/>
      <c r="NS32" s="79" t="n"/>
      <c r="NT32" s="79" t="n"/>
      <c r="NU32" s="79" t="n"/>
      <c r="NX32" s="78" t="n">
        <v>26</v>
      </c>
      <c r="NY32" s="79" t="n"/>
      <c r="NZ32" s="79" t="n"/>
      <c r="OA32" s="79" t="n"/>
      <c r="OB32" s="79" t="n"/>
      <c r="OC32" s="79" t="n"/>
      <c r="OD32" s="79" t="n"/>
      <c r="OE32" s="79" t="n"/>
      <c r="OF32" s="79" t="n"/>
      <c r="OG32" s="79" t="n"/>
      <c r="OH32" s="79" t="n"/>
      <c r="OI32" s="79" t="n"/>
      <c r="OJ32" s="79" t="n"/>
      <c r="OK32" s="79" t="n"/>
      <c r="OL32" s="79" t="n"/>
      <c r="OM32" s="79" t="n"/>
      <c r="ON32" s="79" t="n"/>
      <c r="OO32" s="79" t="n"/>
      <c r="OP32" s="79" t="n"/>
      <c r="OQ32" s="79" t="n"/>
      <c r="OR32" s="79" t="n"/>
      <c r="OS32" s="79" t="n"/>
      <c r="OT32" s="79" t="n"/>
      <c r="OU32" s="79" t="n"/>
      <c r="OV32" s="79" t="n"/>
      <c r="OW32" s="79" t="n"/>
      <c r="OX32" s="79">
        <f>Input!J55*Input!E58*Input!M66</f>
        <v/>
      </c>
      <c r="OY32" s="79" t="n"/>
      <c r="OZ32" s="79" t="n"/>
      <c r="PA32" s="79" t="n"/>
      <c r="PB32" s="79" t="n"/>
      <c r="PC32" s="79" t="n"/>
      <c r="PD32" s="79" t="n"/>
      <c r="PE32" s="79" t="n"/>
      <c r="PF32" s="79" t="n"/>
      <c r="PG32" s="79" t="n"/>
      <c r="PH32" s="79" t="n"/>
      <c r="PI32" s="79" t="n"/>
      <c r="PJ32" s="79" t="n"/>
      <c r="PK32" s="79" t="n"/>
      <c r="PL32" s="79" t="n"/>
      <c r="PO32" s="78" t="n">
        <v>26</v>
      </c>
      <c r="PP32" s="79" t="n"/>
      <c r="PQ32" s="79" t="n"/>
      <c r="PR32" s="79" t="n"/>
      <c r="PS32" s="79" t="n"/>
      <c r="PT32" s="79" t="n"/>
      <c r="PU32" s="79" t="n"/>
      <c r="PV32" s="79" t="n"/>
      <c r="PW32" s="79" t="n"/>
      <c r="PX32" s="79" t="n"/>
      <c r="PY32" s="79" t="n"/>
      <c r="PZ32" s="79" t="n"/>
      <c r="QA32" s="79" t="n"/>
      <c r="QB32" s="79" t="n"/>
      <c r="QC32" s="79" t="n"/>
      <c r="QD32" s="79" t="n"/>
      <c r="QE32" s="79" t="n"/>
      <c r="QF32" s="79" t="n"/>
      <c r="QG32" s="79" t="n"/>
      <c r="QH32" s="79" t="n"/>
      <c r="QI32" s="79" t="n"/>
      <c r="QJ32" s="79" t="n"/>
      <c r="QK32" s="79" t="n"/>
      <c r="QL32" s="79" t="n"/>
      <c r="QM32" s="79" t="n"/>
      <c r="QN32" s="79" t="n"/>
      <c r="QO32" s="79">
        <f>Input!J55*Input!E58*Input!N66</f>
        <v/>
      </c>
      <c r="QP32" s="79" t="n"/>
      <c r="QQ32" s="79" t="n"/>
      <c r="QR32" s="79" t="n"/>
      <c r="QS32" s="79" t="n"/>
      <c r="QT32" s="79" t="n"/>
      <c r="QU32" s="79" t="n"/>
      <c r="QV32" s="79" t="n"/>
      <c r="QW32" s="79" t="n"/>
      <c r="QX32" s="79" t="n"/>
      <c r="QY32" s="79" t="n"/>
      <c r="QZ32" s="79" t="n"/>
      <c r="RA32" s="79" t="n"/>
      <c r="RB32" s="79" t="n"/>
      <c r="RC32" s="79" t="n"/>
      <c r="RF32" s="78" t="n">
        <v>26</v>
      </c>
      <c r="RG32" s="79" t="n"/>
      <c r="RH32" s="79" t="n"/>
      <c r="RI32" s="79" t="n"/>
      <c r="RJ32" s="79" t="n"/>
      <c r="RK32" s="79" t="n"/>
      <c r="RL32" s="79" t="n"/>
      <c r="RM32" s="79" t="n"/>
      <c r="RN32" s="79" t="n"/>
      <c r="RO32" s="79" t="n"/>
      <c r="RP32" s="79" t="n"/>
      <c r="RQ32" s="79" t="n"/>
      <c r="RR32" s="79" t="n"/>
      <c r="RS32" s="79" t="n"/>
      <c r="RT32" s="79" t="n"/>
      <c r="RU32" s="79" t="n"/>
      <c r="RV32" s="79" t="n"/>
      <c r="RW32" s="79" t="n"/>
      <c r="RX32" s="79" t="n"/>
      <c r="RY32" s="79" t="n"/>
      <c r="RZ32" s="79" t="n"/>
      <c r="SA32" s="79" t="n"/>
      <c r="SB32" s="79" t="n"/>
      <c r="SC32" s="79" t="n"/>
      <c r="SD32" s="79" t="n"/>
      <c r="SE32" s="79" t="n"/>
      <c r="SF32" s="79">
        <f>Input!J55*Input!E58*Input!O66</f>
        <v/>
      </c>
      <c r="SG32" s="79" t="n"/>
      <c r="SH32" s="79" t="n"/>
      <c r="SI32" s="79" t="n"/>
      <c r="SJ32" s="79" t="n"/>
      <c r="SK32" s="79" t="n"/>
      <c r="SL32" s="79" t="n"/>
      <c r="SM32" s="79" t="n"/>
      <c r="SN32" s="79" t="n"/>
      <c r="SO32" s="79" t="n"/>
      <c r="SP32" s="79" t="n"/>
      <c r="SQ32" s="79" t="n"/>
      <c r="SR32" s="79" t="n"/>
      <c r="SS32" s="79" t="n"/>
      <c r="ST32" s="79" t="n"/>
      <c r="SW32" s="78" t="n">
        <v>26</v>
      </c>
      <c r="SX32" s="79" t="n"/>
      <c r="SY32" s="79" t="n"/>
      <c r="SZ32" s="79" t="n"/>
      <c r="TA32" s="79" t="n"/>
      <c r="TB32" s="79" t="n"/>
      <c r="TC32" s="79" t="n"/>
      <c r="TD32" s="79" t="n"/>
      <c r="TE32" s="79" t="n"/>
      <c r="TF32" s="79" t="n"/>
      <c r="TG32" s="79" t="n"/>
      <c r="TH32" s="79" t="n"/>
      <c r="TI32" s="79" t="n"/>
      <c r="TJ32" s="79" t="n"/>
      <c r="TK32" s="79" t="n"/>
      <c r="TL32" s="79" t="n"/>
      <c r="TM32" s="79" t="n"/>
      <c r="TN32" s="79" t="n"/>
      <c r="TO32" s="79" t="n"/>
      <c r="TP32" s="79" t="n"/>
      <c r="TQ32" s="79" t="n"/>
      <c r="TR32" s="79" t="n"/>
      <c r="TS32" s="79" t="n"/>
      <c r="TT32" s="79" t="n"/>
      <c r="TU32" s="79" t="n"/>
      <c r="TV32" s="79" t="n"/>
      <c r="TW32" s="79">
        <f>Input!J55*Input!E58*Input!P66</f>
        <v/>
      </c>
      <c r="TX32" s="79" t="n"/>
      <c r="TY32" s="79" t="n"/>
      <c r="TZ32" s="79" t="n"/>
      <c r="UA32" s="79" t="n"/>
      <c r="UB32" s="79" t="n"/>
      <c r="UC32" s="79" t="n"/>
      <c r="UD32" s="79" t="n"/>
      <c r="UE32" s="79" t="n"/>
      <c r="UF32" s="79" t="n"/>
      <c r="UG32" s="79" t="n"/>
      <c r="UH32" s="79" t="n"/>
      <c r="UI32" s="79" t="n"/>
      <c r="UJ32" s="79" t="n"/>
      <c r="UK32" s="79" t="n"/>
      <c r="UN32" s="78" t="n">
        <v>26</v>
      </c>
      <c r="UO32" s="79" t="n"/>
      <c r="UP32" s="79" t="n"/>
      <c r="UQ32" s="79" t="n"/>
      <c r="UR32" s="79" t="n"/>
      <c r="US32" s="79" t="n"/>
      <c r="UT32" s="79" t="n"/>
      <c r="UU32" s="79" t="n"/>
      <c r="UV32" s="79" t="n"/>
      <c r="UW32" s="79" t="n"/>
      <c r="UX32" s="79" t="n"/>
      <c r="UY32" s="79" t="n"/>
      <c r="UZ32" s="79" t="n"/>
      <c r="VA32" s="79" t="n"/>
      <c r="VB32" s="79" t="n"/>
      <c r="VC32" s="79" t="n"/>
      <c r="VD32" s="79" t="n"/>
      <c r="VE32" s="79" t="n"/>
      <c r="VF32" s="79" t="n"/>
      <c r="VG32" s="79" t="n"/>
      <c r="VH32" s="79" t="n"/>
      <c r="VI32" s="79" t="n"/>
      <c r="VJ32" s="79" t="n"/>
      <c r="VK32" s="79" t="n"/>
      <c r="VL32" s="79" t="n"/>
      <c r="VM32" s="79" t="n"/>
      <c r="VN32" s="79">
        <f>Input!J55*Input!E58*Input!Q66</f>
        <v/>
      </c>
      <c r="VO32" s="79" t="n"/>
      <c r="VP32" s="79" t="n"/>
      <c r="VQ32" s="79" t="n"/>
      <c r="VR32" s="79" t="n"/>
      <c r="VS32" s="79" t="n"/>
      <c r="VT32" s="79" t="n"/>
      <c r="VU32" s="79" t="n"/>
      <c r="VV32" s="79" t="n"/>
      <c r="VW32" s="79" t="n"/>
      <c r="VX32" s="79" t="n"/>
      <c r="VY32" s="79" t="n"/>
      <c r="VZ32" s="79" t="n"/>
      <c r="WA32" s="79" t="n"/>
      <c r="WB32" s="79" t="n"/>
      <c r="WE32" s="78" t="n">
        <v>26</v>
      </c>
      <c r="WF32" s="79" t="n"/>
      <c r="WG32" s="79" t="n"/>
      <c r="WH32" s="79" t="n"/>
      <c r="WI32" s="79" t="n"/>
      <c r="WJ32" s="79" t="n"/>
      <c r="WK32" s="79" t="n"/>
      <c r="WL32" s="79" t="n"/>
      <c r="WM32" s="79" t="n"/>
      <c r="WN32" s="79" t="n"/>
      <c r="WO32" s="79" t="n"/>
      <c r="WP32" s="79" t="n"/>
      <c r="WQ32" s="79" t="n"/>
      <c r="WR32" s="79" t="n"/>
      <c r="WS32" s="79" t="n"/>
      <c r="WT32" s="79" t="n"/>
      <c r="WU32" s="79" t="n"/>
      <c r="WV32" s="79" t="n"/>
      <c r="WW32" s="79" t="n"/>
      <c r="WX32" s="79" t="n"/>
      <c r="WY32" s="79" t="n"/>
      <c r="WZ32" s="79" t="n"/>
      <c r="XA32" s="79" t="n"/>
      <c r="XB32" s="79" t="n"/>
      <c r="XC32" s="79" t="n"/>
      <c r="XD32" s="79" t="n"/>
      <c r="XE32" s="79">
        <f>Input!J55*Input!E58*Input!R66</f>
        <v/>
      </c>
      <c r="XF32" s="79" t="n"/>
      <c r="XG32" s="79" t="n"/>
      <c r="XH32" s="79" t="n"/>
      <c r="XI32" s="79" t="n"/>
      <c r="XJ32" s="79" t="n"/>
      <c r="XK32" s="79" t="n"/>
      <c r="XL32" s="79" t="n"/>
      <c r="XM32" s="79" t="n"/>
      <c r="XN32" s="79" t="n"/>
      <c r="XO32" s="79" t="n"/>
      <c r="XP32" s="79" t="n"/>
      <c r="XQ32" s="79" t="n"/>
      <c r="XR32" s="79" t="n"/>
      <c r="XS32" s="79" t="n"/>
      <c r="XV32" s="78" t="n">
        <v>26</v>
      </c>
      <c r="XW32" s="79" t="n"/>
      <c r="XX32" s="79" t="n"/>
      <c r="XY32" s="79" t="n"/>
      <c r="XZ32" s="79" t="n"/>
      <c r="YA32" s="79" t="n"/>
      <c r="YB32" s="79" t="n"/>
      <c r="YC32" s="79" t="n"/>
      <c r="YD32" s="79" t="n"/>
      <c r="YE32" s="79" t="n"/>
      <c r="YF32" s="79" t="n"/>
      <c r="YG32" s="79" t="n"/>
      <c r="YH32" s="79" t="n"/>
      <c r="YI32" s="79" t="n"/>
      <c r="YJ32" s="79" t="n"/>
      <c r="YK32" s="79" t="n"/>
      <c r="YL32" s="79" t="n"/>
      <c r="YM32" s="79" t="n"/>
      <c r="YN32" s="79" t="n"/>
      <c r="YO32" s="79" t="n"/>
      <c r="YP32" s="79" t="n"/>
      <c r="YQ32" s="79" t="n"/>
      <c r="YR32" s="79" t="n"/>
      <c r="YS32" s="79" t="n"/>
      <c r="YT32" s="79" t="n"/>
      <c r="YU32" s="79" t="n"/>
      <c r="YV32" s="79">
        <f>Input!J55*Input!E58*Input!S66</f>
        <v/>
      </c>
      <c r="YW32" s="79" t="n"/>
      <c r="YX32" s="79" t="n"/>
      <c r="YY32" s="79" t="n"/>
      <c r="YZ32" s="79" t="n"/>
      <c r="ZA32" s="79" t="n"/>
      <c r="ZB32" s="79" t="n"/>
      <c r="ZC32" s="79" t="n"/>
      <c r="ZD32" s="79" t="n"/>
      <c r="ZE32" s="79" t="n"/>
      <c r="ZF32" s="79" t="n"/>
      <c r="ZG32" s="79" t="n"/>
      <c r="ZH32" s="79" t="n"/>
      <c r="ZI32" s="79" t="n"/>
      <c r="ZJ32" s="79" t="n"/>
      <c r="ZM32" s="78" t="n">
        <v>26</v>
      </c>
      <c r="ZN32" s="79" t="n"/>
      <c r="ZO32" s="79" t="n"/>
      <c r="ZP32" s="79" t="n"/>
      <c r="ZQ32" s="79" t="n"/>
      <c r="ZR32" s="79" t="n"/>
      <c r="ZS32" s="79" t="n"/>
      <c r="ZT32" s="79" t="n"/>
      <c r="ZU32" s="79" t="n"/>
      <c r="ZV32" s="79" t="n"/>
      <c r="ZW32" s="79" t="n"/>
      <c r="ZX32" s="79" t="n"/>
      <c r="ZY32" s="79" t="n"/>
      <c r="ZZ32" s="79" t="n"/>
      <c r="AAA32" s="79" t="n"/>
      <c r="AAB32" s="79" t="n"/>
      <c r="AAC32" s="79" t="n"/>
      <c r="AAD32" s="79" t="n"/>
      <c r="AAE32" s="79" t="n"/>
      <c r="AAF32" s="79" t="n"/>
      <c r="AAG32" s="79" t="n"/>
      <c r="AAH32" s="79" t="n"/>
      <c r="AAI32" s="79" t="n"/>
      <c r="AAJ32" s="79" t="n"/>
      <c r="AAK32" s="79" t="n"/>
      <c r="AAL32" s="79" t="n"/>
      <c r="AAM32" s="79">
        <f>Input!J55*Input!E58*Input!T66</f>
        <v/>
      </c>
      <c r="AAN32" s="79" t="n"/>
      <c r="AAO32" s="79" t="n"/>
      <c r="AAP32" s="79" t="n"/>
      <c r="AAQ32" s="79" t="n"/>
      <c r="AAR32" s="79" t="n"/>
      <c r="AAS32" s="79" t="n"/>
      <c r="AAT32" s="79" t="n"/>
      <c r="AAU32" s="79" t="n"/>
      <c r="AAV32" s="79" t="n"/>
      <c r="AAW32" s="79" t="n"/>
      <c r="AAX32" s="79" t="n"/>
      <c r="AAY32" s="79" t="n"/>
      <c r="AAZ32" s="79" t="n"/>
      <c r="ABA32" s="79" t="n"/>
      <c r="ABD32" s="78" t="n">
        <v>26</v>
      </c>
      <c r="ABE32" s="79" t="n"/>
      <c r="ABF32" s="79" t="n"/>
      <c r="ABG32" s="79" t="n"/>
      <c r="ABH32" s="79" t="n"/>
      <c r="ABI32" s="79" t="n"/>
      <c r="ABJ32" s="79" t="n"/>
      <c r="ABK32" s="79" t="n"/>
      <c r="ABL32" s="79" t="n"/>
      <c r="ABM32" s="79" t="n"/>
      <c r="ABN32" s="79" t="n"/>
      <c r="ABO32" s="79" t="n"/>
      <c r="ABP32" s="79" t="n"/>
      <c r="ABQ32" s="79" t="n"/>
      <c r="ABR32" s="79" t="n"/>
      <c r="ABS32" s="79" t="n"/>
      <c r="ABT32" s="79" t="n"/>
      <c r="ABU32" s="79" t="n"/>
      <c r="ABV32" s="79" t="n"/>
      <c r="ABW32" s="79" t="n"/>
      <c r="ABX32" s="79" t="n"/>
      <c r="ABY32" s="79" t="n"/>
      <c r="ABZ32" s="79" t="n"/>
      <c r="ACA32" s="79" t="n"/>
      <c r="ACB32" s="79" t="n"/>
      <c r="ACC32" s="79" t="n"/>
      <c r="ACD32" s="79">
        <f>Input!J55*Input!E58*Input!U66</f>
        <v/>
      </c>
      <c r="ACE32" s="79" t="n"/>
      <c r="ACF32" s="79" t="n"/>
      <c r="ACG32" s="79" t="n"/>
      <c r="ACH32" s="79" t="n"/>
      <c r="ACI32" s="79" t="n"/>
      <c r="ACJ32" s="79" t="n"/>
      <c r="ACK32" s="79" t="n"/>
      <c r="ACL32" s="79" t="n"/>
      <c r="ACM32" s="79" t="n"/>
      <c r="ACN32" s="79" t="n"/>
      <c r="ACO32" s="79" t="n"/>
      <c r="ACP32" s="79" t="n"/>
      <c r="ACQ32" s="79" t="n"/>
      <c r="ACR32" s="79" t="n"/>
      <c r="ACU32" s="78" t="n">
        <v>26</v>
      </c>
      <c r="ACV32" s="79" t="n"/>
      <c r="ACW32" s="79" t="n"/>
      <c r="ACX32" s="79" t="n"/>
      <c r="ACY32" s="79" t="n"/>
      <c r="ACZ32" s="79" t="n"/>
      <c r="ADA32" s="79" t="n"/>
      <c r="ADB32" s="79" t="n"/>
      <c r="ADC32" s="79" t="n"/>
      <c r="ADD32" s="79" t="n"/>
      <c r="ADE32" s="79" t="n"/>
      <c r="ADF32" s="79" t="n"/>
      <c r="ADG32" s="79" t="n"/>
      <c r="ADH32" s="79" t="n"/>
      <c r="ADI32" s="79" t="n"/>
      <c r="ADJ32" s="79" t="n"/>
      <c r="ADK32" s="79" t="n"/>
      <c r="ADL32" s="79" t="n"/>
      <c r="ADM32" s="79" t="n"/>
      <c r="ADN32" s="79" t="n"/>
      <c r="ADO32" s="79" t="n"/>
      <c r="ADP32" s="79" t="n"/>
      <c r="ADQ32" s="79" t="n"/>
      <c r="ADR32" s="79" t="n"/>
      <c r="ADS32" s="79" t="n"/>
      <c r="ADT32" s="79" t="n"/>
      <c r="ADU32" s="79">
        <f>Input!J55*Input!E58*Input!V66</f>
        <v/>
      </c>
      <c r="ADV32" s="79" t="n"/>
      <c r="ADW32" s="79" t="n"/>
      <c r="ADX32" s="79" t="n"/>
      <c r="ADY32" s="79" t="n"/>
      <c r="ADZ32" s="79" t="n"/>
      <c r="AEA32" s="79" t="n"/>
      <c r="AEB32" s="79" t="n"/>
      <c r="AEC32" s="79" t="n"/>
      <c r="AED32" s="79" t="n"/>
      <c r="AEE32" s="79" t="n"/>
      <c r="AEF32" s="79" t="n"/>
      <c r="AEG32" s="79" t="n"/>
      <c r="AEH32" s="79" t="n"/>
      <c r="AEI32" s="79" t="n"/>
      <c r="AEL32" s="78" t="n">
        <v>26</v>
      </c>
      <c r="AEM32" s="79" t="n"/>
      <c r="AEN32" s="79" t="n"/>
      <c r="AEO32" s="79" t="n"/>
      <c r="AEP32" s="79" t="n"/>
      <c r="AEQ32" s="79" t="n"/>
      <c r="AER32" s="79" t="n"/>
      <c r="AES32" s="79" t="n"/>
      <c r="AET32" s="79" t="n"/>
      <c r="AEU32" s="79" t="n"/>
      <c r="AEV32" s="79" t="n"/>
      <c r="AEW32" s="79" t="n"/>
      <c r="AEX32" s="79" t="n"/>
      <c r="AEY32" s="79" t="n"/>
      <c r="AEZ32" s="79" t="n"/>
      <c r="AFA32" s="79" t="n"/>
      <c r="AFB32" s="79" t="n"/>
      <c r="AFC32" s="79" t="n"/>
      <c r="AFD32" s="79" t="n"/>
      <c r="AFE32" s="79" t="n"/>
      <c r="AFF32" s="79" t="n"/>
      <c r="AFG32" s="79" t="n"/>
      <c r="AFH32" s="79" t="n"/>
      <c r="AFI32" s="79" t="n"/>
      <c r="AFJ32" s="79" t="n"/>
      <c r="AFK32" s="79" t="n"/>
      <c r="AFL32" s="79">
        <f>Input!J55*Input!E58*Input!W66</f>
        <v/>
      </c>
      <c r="AFM32" s="79" t="n"/>
      <c r="AFN32" s="79" t="n"/>
      <c r="AFO32" s="79" t="n"/>
      <c r="AFP32" s="79" t="n"/>
      <c r="AFQ32" s="79" t="n"/>
      <c r="AFR32" s="79" t="n"/>
      <c r="AFS32" s="79" t="n"/>
      <c r="AFT32" s="79" t="n"/>
      <c r="AFU32" s="79" t="n"/>
      <c r="AFV32" s="79" t="n"/>
      <c r="AFW32" s="79" t="n"/>
      <c r="AFX32" s="79" t="n"/>
      <c r="AFY32" s="79" t="n"/>
      <c r="AFZ32" s="79" t="n"/>
    </row>
    <row r="33">
      <c r="A33" s="78" t="n">
        <v>27</v>
      </c>
      <c r="B33" s="79" t="n"/>
      <c r="C33" s="79" t="n"/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  <c r="M33" s="79" t="n"/>
      <c r="N33" s="79" t="n"/>
      <c r="O33" s="79" t="n"/>
      <c r="P33" s="79" t="n"/>
      <c r="Q33" s="79" t="n"/>
      <c r="R33" s="79" t="n"/>
      <c r="S33" s="79" t="n"/>
      <c r="T33" s="79" t="n"/>
      <c r="U33" s="79" t="n"/>
      <c r="V33" s="79" t="n"/>
      <c r="W33" s="79" t="n"/>
      <c r="X33" s="79" t="n"/>
      <c r="Y33" s="79" t="n"/>
      <c r="Z33" s="79" t="n"/>
      <c r="AA33" s="79" t="n"/>
      <c r="AB33" s="79">
        <f>Input!J55*Input!F58*Input!D66</f>
        <v/>
      </c>
      <c r="AC33" s="79" t="n"/>
      <c r="AD33" s="79" t="n"/>
      <c r="AE33" s="79" t="n"/>
      <c r="AF33" s="79" t="n"/>
      <c r="AG33" s="79" t="n"/>
      <c r="AH33" s="79" t="n"/>
      <c r="AI33" s="79" t="n"/>
      <c r="AJ33" s="79" t="n"/>
      <c r="AK33" s="79" t="n"/>
      <c r="AL33" s="79" t="n"/>
      <c r="AM33" s="79" t="n"/>
      <c r="AN33" s="79" t="n"/>
      <c r="AO33" s="79" t="n"/>
      <c r="AR33" s="78" t="n">
        <v>27</v>
      </c>
      <c r="AS33" s="79" t="n"/>
      <c r="AT33" s="79" t="n"/>
      <c r="AU33" s="79" t="n"/>
      <c r="AV33" s="79" t="n"/>
      <c r="AW33" s="79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79" t="n"/>
      <c r="BI33" s="79" t="n"/>
      <c r="BJ33" s="79" t="n"/>
      <c r="BK33" s="79" t="n"/>
      <c r="BL33" s="79" t="n"/>
      <c r="BM33" s="79" t="n"/>
      <c r="BN33" s="79" t="n"/>
      <c r="BO33" s="79" t="n"/>
      <c r="BP33" s="79" t="n"/>
      <c r="BQ33" s="79" t="n"/>
      <c r="BR33" s="79" t="n"/>
      <c r="BS33" s="79">
        <f>Input!J55*Input!F58*Input!E66</f>
        <v/>
      </c>
      <c r="BT33" s="79" t="n"/>
      <c r="BU33" s="79" t="n"/>
      <c r="BV33" s="79" t="n"/>
      <c r="BW33" s="79" t="n"/>
      <c r="BX33" s="79" t="n"/>
      <c r="BY33" s="79" t="n"/>
      <c r="BZ33" s="79" t="n"/>
      <c r="CA33" s="79" t="n"/>
      <c r="CB33" s="79" t="n"/>
      <c r="CC33" s="79" t="n"/>
      <c r="CD33" s="79" t="n"/>
      <c r="CE33" s="79" t="n"/>
      <c r="CF33" s="79" t="n"/>
      <c r="CI33" s="78" t="n">
        <v>27</v>
      </c>
      <c r="CJ33" s="79" t="n"/>
      <c r="CK33" s="79" t="n"/>
      <c r="CL33" s="79" t="n"/>
      <c r="CM33" s="79" t="n"/>
      <c r="CN33" s="79" t="n"/>
      <c r="CO33" s="79" t="n"/>
      <c r="CP33" s="79" t="n"/>
      <c r="CQ33" s="79" t="n"/>
      <c r="CR33" s="79" t="n"/>
      <c r="CS33" s="79" t="n"/>
      <c r="CT33" s="79" t="n"/>
      <c r="CU33" s="79" t="n"/>
      <c r="CV33" s="79" t="n"/>
      <c r="CW33" s="79" t="n"/>
      <c r="CX33" s="79" t="n"/>
      <c r="CY33" s="79" t="n"/>
      <c r="CZ33" s="79" t="n"/>
      <c r="DA33" s="79" t="n"/>
      <c r="DB33" s="79" t="n"/>
      <c r="DC33" s="79" t="n"/>
      <c r="DD33" s="79" t="n"/>
      <c r="DE33" s="79" t="n"/>
      <c r="DF33" s="79" t="n"/>
      <c r="DG33" s="79" t="n"/>
      <c r="DH33" s="79" t="n"/>
      <c r="DI33" s="79" t="n"/>
      <c r="DJ33" s="79">
        <f>Input!J55*Input!F58*Input!F66</f>
        <v/>
      </c>
      <c r="DK33" s="79" t="n"/>
      <c r="DL33" s="79" t="n"/>
      <c r="DM33" s="79" t="n"/>
      <c r="DN33" s="79" t="n"/>
      <c r="DO33" s="79" t="n"/>
      <c r="DP33" s="79" t="n"/>
      <c r="DQ33" s="79" t="n"/>
      <c r="DR33" s="79" t="n"/>
      <c r="DS33" s="79" t="n"/>
      <c r="DT33" s="79" t="n"/>
      <c r="DU33" s="79" t="n"/>
      <c r="DV33" s="79" t="n"/>
      <c r="DW33" s="79" t="n"/>
      <c r="DZ33" s="78" t="n">
        <v>27</v>
      </c>
      <c r="EA33" s="79" t="n"/>
      <c r="EB33" s="79" t="n"/>
      <c r="EC33" s="79" t="n"/>
      <c r="ED33" s="79" t="n"/>
      <c r="EE33" s="79" t="n"/>
      <c r="EF33" s="79" t="n"/>
      <c r="EG33" s="79" t="n"/>
      <c r="EH33" s="79" t="n"/>
      <c r="EI33" s="79" t="n"/>
      <c r="EJ33" s="79" t="n"/>
      <c r="EK33" s="79" t="n"/>
      <c r="EL33" s="79" t="n"/>
      <c r="EM33" s="79" t="n"/>
      <c r="EN33" s="79" t="n"/>
      <c r="EO33" s="79" t="n"/>
      <c r="EP33" s="79" t="n"/>
      <c r="EQ33" s="79" t="n"/>
      <c r="ER33" s="79" t="n"/>
      <c r="ES33" s="79" t="n"/>
      <c r="ET33" s="79" t="n"/>
      <c r="EU33" s="79" t="n"/>
      <c r="EV33" s="79" t="n"/>
      <c r="EW33" s="79" t="n"/>
      <c r="EX33" s="79" t="n"/>
      <c r="EY33" s="79" t="n"/>
      <c r="EZ33" s="79" t="n"/>
      <c r="FA33" s="79">
        <f>Input!J55*Input!F58*Input!G66</f>
        <v/>
      </c>
      <c r="FB33" s="79" t="n"/>
      <c r="FC33" s="79" t="n"/>
      <c r="FD33" s="79" t="n"/>
      <c r="FE33" s="79" t="n"/>
      <c r="FF33" s="79" t="n"/>
      <c r="FG33" s="79" t="n"/>
      <c r="FH33" s="79" t="n"/>
      <c r="FI33" s="79" t="n"/>
      <c r="FJ33" s="79" t="n"/>
      <c r="FK33" s="79" t="n"/>
      <c r="FL33" s="79" t="n"/>
      <c r="FM33" s="79" t="n"/>
      <c r="FN33" s="79" t="n"/>
      <c r="FQ33" s="78" t="n">
        <v>27</v>
      </c>
      <c r="FR33" s="79" t="n"/>
      <c r="FS33" s="79" t="n"/>
      <c r="FT33" s="79" t="n"/>
      <c r="FU33" s="79" t="n"/>
      <c r="FV33" s="79" t="n"/>
      <c r="FW33" s="79" t="n"/>
      <c r="FX33" s="79" t="n"/>
      <c r="FY33" s="79" t="n"/>
      <c r="FZ33" s="79" t="n"/>
      <c r="GA33" s="79" t="n"/>
      <c r="GB33" s="79" t="n"/>
      <c r="GC33" s="79" t="n"/>
      <c r="GD33" s="79" t="n"/>
      <c r="GE33" s="79" t="n"/>
      <c r="GF33" s="79" t="n"/>
      <c r="GG33" s="79" t="n"/>
      <c r="GH33" s="79" t="n"/>
      <c r="GI33" s="79" t="n"/>
      <c r="GJ33" s="79" t="n"/>
      <c r="GK33" s="79" t="n"/>
      <c r="GL33" s="79" t="n"/>
      <c r="GM33" s="79" t="n"/>
      <c r="GN33" s="79" t="n"/>
      <c r="GO33" s="79" t="n"/>
      <c r="GP33" s="79" t="n"/>
      <c r="GQ33" s="79" t="n"/>
      <c r="GR33" s="79">
        <f>Input!J55*Input!F58*Input!H66</f>
        <v/>
      </c>
      <c r="GS33" s="79" t="n"/>
      <c r="GT33" s="79" t="n"/>
      <c r="GU33" s="79" t="n"/>
      <c r="GV33" s="79" t="n"/>
      <c r="GW33" s="79" t="n"/>
      <c r="GX33" s="79" t="n"/>
      <c r="GY33" s="79" t="n"/>
      <c r="GZ33" s="79" t="n"/>
      <c r="HA33" s="79" t="n"/>
      <c r="HB33" s="79" t="n"/>
      <c r="HC33" s="79" t="n"/>
      <c r="HD33" s="79" t="n"/>
      <c r="HE33" s="79" t="n"/>
      <c r="HH33" s="78" t="n">
        <v>27</v>
      </c>
      <c r="HI33" s="79" t="n"/>
      <c r="HJ33" s="79" t="n"/>
      <c r="HK33" s="79" t="n"/>
      <c r="HL33" s="79" t="n"/>
      <c r="HM33" s="79" t="n"/>
      <c r="HN33" s="79" t="n"/>
      <c r="HO33" s="79" t="n"/>
      <c r="HP33" s="79" t="n"/>
      <c r="HQ33" s="79" t="n"/>
      <c r="HR33" s="79" t="n"/>
      <c r="HS33" s="79" t="n"/>
      <c r="HT33" s="79" t="n"/>
      <c r="HU33" s="79" t="n"/>
      <c r="HV33" s="79" t="n"/>
      <c r="HW33" s="79" t="n"/>
      <c r="HX33" s="79" t="n"/>
      <c r="HY33" s="79" t="n"/>
      <c r="HZ33" s="79" t="n"/>
      <c r="IA33" s="79" t="n"/>
      <c r="IB33" s="79" t="n"/>
      <c r="IC33" s="79" t="n"/>
      <c r="ID33" s="79" t="n"/>
      <c r="IE33" s="79" t="n"/>
      <c r="IF33" s="79" t="n"/>
      <c r="IG33" s="79" t="n"/>
      <c r="IH33" s="79" t="n"/>
      <c r="II33" s="79">
        <f>Input!J55*Input!F58*Input!I66</f>
        <v/>
      </c>
      <c r="IJ33" s="79" t="n"/>
      <c r="IK33" s="79" t="n"/>
      <c r="IL33" s="79" t="n"/>
      <c r="IM33" s="79" t="n"/>
      <c r="IN33" s="79" t="n"/>
      <c r="IO33" s="79" t="n"/>
      <c r="IP33" s="79" t="n"/>
      <c r="IQ33" s="79" t="n"/>
      <c r="IR33" s="79" t="n"/>
      <c r="IS33" s="79" t="n"/>
      <c r="IT33" s="79" t="n"/>
      <c r="IU33" s="79" t="n"/>
      <c r="IV33" s="79" t="n"/>
      <c r="IY33" s="78" t="n">
        <v>27</v>
      </c>
      <c r="IZ33" s="79" t="n"/>
      <c r="JA33" s="79" t="n"/>
      <c r="JB33" s="79" t="n"/>
      <c r="JC33" s="79" t="n"/>
      <c r="JD33" s="79" t="n"/>
      <c r="JE33" s="79" t="n"/>
      <c r="JF33" s="79" t="n"/>
      <c r="JG33" s="79" t="n"/>
      <c r="JH33" s="79" t="n"/>
      <c r="JI33" s="79" t="n"/>
      <c r="JJ33" s="79" t="n"/>
      <c r="JK33" s="79" t="n"/>
      <c r="JL33" s="79" t="n"/>
      <c r="JM33" s="79" t="n"/>
      <c r="JN33" s="79" t="n"/>
      <c r="JO33" s="79" t="n"/>
      <c r="JP33" s="79" t="n"/>
      <c r="JQ33" s="79" t="n"/>
      <c r="JR33" s="79" t="n"/>
      <c r="JS33" s="79" t="n"/>
      <c r="JT33" s="79" t="n"/>
      <c r="JU33" s="79" t="n"/>
      <c r="JV33" s="79" t="n"/>
      <c r="JW33" s="79" t="n"/>
      <c r="JX33" s="79" t="n"/>
      <c r="JY33" s="79" t="n"/>
      <c r="JZ33" s="79">
        <f>Input!J55*Input!F58*Input!J66</f>
        <v/>
      </c>
      <c r="KA33" s="79" t="n"/>
      <c r="KB33" s="79" t="n"/>
      <c r="KC33" s="79" t="n"/>
      <c r="KD33" s="79" t="n"/>
      <c r="KE33" s="79" t="n"/>
      <c r="KF33" s="79" t="n"/>
      <c r="KG33" s="79" t="n"/>
      <c r="KH33" s="79" t="n"/>
      <c r="KI33" s="79" t="n"/>
      <c r="KJ33" s="79" t="n"/>
      <c r="KK33" s="79" t="n"/>
      <c r="KL33" s="79" t="n"/>
      <c r="KM33" s="79" t="n"/>
      <c r="KP33" s="78" t="n">
        <v>27</v>
      </c>
      <c r="KQ33" s="79" t="n"/>
      <c r="KR33" s="79" t="n"/>
      <c r="KS33" s="79" t="n"/>
      <c r="KT33" s="79" t="n"/>
      <c r="KU33" s="79" t="n"/>
      <c r="KV33" s="79" t="n"/>
      <c r="KW33" s="79" t="n"/>
      <c r="KX33" s="79" t="n"/>
      <c r="KY33" s="79" t="n"/>
      <c r="KZ33" s="79" t="n"/>
      <c r="LA33" s="79" t="n"/>
      <c r="LB33" s="79" t="n"/>
      <c r="LC33" s="79" t="n"/>
      <c r="LD33" s="79" t="n"/>
      <c r="LE33" s="79" t="n"/>
      <c r="LF33" s="79" t="n"/>
      <c r="LG33" s="79" t="n"/>
      <c r="LH33" s="79" t="n"/>
      <c r="LI33" s="79" t="n"/>
      <c r="LJ33" s="79" t="n"/>
      <c r="LK33" s="79" t="n"/>
      <c r="LL33" s="79" t="n"/>
      <c r="LM33" s="79" t="n"/>
      <c r="LN33" s="79" t="n"/>
      <c r="LO33" s="79" t="n"/>
      <c r="LP33" s="79" t="n"/>
      <c r="LQ33" s="79">
        <f>Input!J55*Input!F58*Input!K66</f>
        <v/>
      </c>
      <c r="LR33" s="79" t="n"/>
      <c r="LS33" s="79" t="n"/>
      <c r="LT33" s="79" t="n"/>
      <c r="LU33" s="79" t="n"/>
      <c r="LV33" s="79" t="n"/>
      <c r="LW33" s="79" t="n"/>
      <c r="LX33" s="79" t="n"/>
      <c r="LY33" s="79" t="n"/>
      <c r="LZ33" s="79" t="n"/>
      <c r="MA33" s="79" t="n"/>
      <c r="MB33" s="79" t="n"/>
      <c r="MC33" s="79" t="n"/>
      <c r="MD33" s="79" t="n"/>
      <c r="MG33" s="78" t="n">
        <v>27</v>
      </c>
      <c r="MH33" s="79" t="n"/>
      <c r="MI33" s="79" t="n"/>
      <c r="MJ33" s="79" t="n"/>
      <c r="MK33" s="79" t="n"/>
      <c r="ML33" s="79" t="n"/>
      <c r="MM33" s="79" t="n"/>
      <c r="MN33" s="79" t="n"/>
      <c r="MO33" s="79" t="n"/>
      <c r="MP33" s="79" t="n"/>
      <c r="MQ33" s="79" t="n"/>
      <c r="MR33" s="79" t="n"/>
      <c r="MS33" s="79" t="n"/>
      <c r="MT33" s="79" t="n"/>
      <c r="MU33" s="79" t="n"/>
      <c r="MV33" s="79" t="n"/>
      <c r="MW33" s="79" t="n"/>
      <c r="MX33" s="79" t="n"/>
      <c r="MY33" s="79" t="n"/>
      <c r="MZ33" s="79" t="n"/>
      <c r="NA33" s="79" t="n"/>
      <c r="NB33" s="79" t="n"/>
      <c r="NC33" s="79" t="n"/>
      <c r="ND33" s="79" t="n"/>
      <c r="NE33" s="79" t="n"/>
      <c r="NF33" s="79" t="n"/>
      <c r="NG33" s="79" t="n"/>
      <c r="NH33" s="79">
        <f>Input!J55*Input!F58*Input!L66</f>
        <v/>
      </c>
      <c r="NI33" s="79" t="n"/>
      <c r="NJ33" s="79" t="n"/>
      <c r="NK33" s="79" t="n"/>
      <c r="NL33" s="79" t="n"/>
      <c r="NM33" s="79" t="n"/>
      <c r="NN33" s="79" t="n"/>
      <c r="NO33" s="79" t="n"/>
      <c r="NP33" s="79" t="n"/>
      <c r="NQ33" s="79" t="n"/>
      <c r="NR33" s="79" t="n"/>
      <c r="NS33" s="79" t="n"/>
      <c r="NT33" s="79" t="n"/>
      <c r="NU33" s="79" t="n"/>
      <c r="NX33" s="78" t="n">
        <v>27</v>
      </c>
      <c r="NY33" s="79" t="n"/>
      <c r="NZ33" s="79" t="n"/>
      <c r="OA33" s="79" t="n"/>
      <c r="OB33" s="79" t="n"/>
      <c r="OC33" s="79" t="n"/>
      <c r="OD33" s="79" t="n"/>
      <c r="OE33" s="79" t="n"/>
      <c r="OF33" s="79" t="n"/>
      <c r="OG33" s="79" t="n"/>
      <c r="OH33" s="79" t="n"/>
      <c r="OI33" s="79" t="n"/>
      <c r="OJ33" s="79" t="n"/>
      <c r="OK33" s="79" t="n"/>
      <c r="OL33" s="79" t="n"/>
      <c r="OM33" s="79" t="n"/>
      <c r="ON33" s="79" t="n"/>
      <c r="OO33" s="79" t="n"/>
      <c r="OP33" s="79" t="n"/>
      <c r="OQ33" s="79" t="n"/>
      <c r="OR33" s="79" t="n"/>
      <c r="OS33" s="79" t="n"/>
      <c r="OT33" s="79" t="n"/>
      <c r="OU33" s="79" t="n"/>
      <c r="OV33" s="79" t="n"/>
      <c r="OW33" s="79" t="n"/>
      <c r="OX33" s="79" t="n"/>
      <c r="OY33" s="79">
        <f>Input!J55*Input!F58*Input!M66</f>
        <v/>
      </c>
      <c r="OZ33" s="79" t="n"/>
      <c r="PA33" s="79" t="n"/>
      <c r="PB33" s="79" t="n"/>
      <c r="PC33" s="79" t="n"/>
      <c r="PD33" s="79" t="n"/>
      <c r="PE33" s="79" t="n"/>
      <c r="PF33" s="79" t="n"/>
      <c r="PG33" s="79" t="n"/>
      <c r="PH33" s="79" t="n"/>
      <c r="PI33" s="79" t="n"/>
      <c r="PJ33" s="79" t="n"/>
      <c r="PK33" s="79" t="n"/>
      <c r="PL33" s="79" t="n"/>
      <c r="PO33" s="78" t="n">
        <v>27</v>
      </c>
      <c r="PP33" s="79" t="n"/>
      <c r="PQ33" s="79" t="n"/>
      <c r="PR33" s="79" t="n"/>
      <c r="PS33" s="79" t="n"/>
      <c r="PT33" s="79" t="n"/>
      <c r="PU33" s="79" t="n"/>
      <c r="PV33" s="79" t="n"/>
      <c r="PW33" s="79" t="n"/>
      <c r="PX33" s="79" t="n"/>
      <c r="PY33" s="79" t="n"/>
      <c r="PZ33" s="79" t="n"/>
      <c r="QA33" s="79" t="n"/>
      <c r="QB33" s="79" t="n"/>
      <c r="QC33" s="79" t="n"/>
      <c r="QD33" s="79" t="n"/>
      <c r="QE33" s="79" t="n"/>
      <c r="QF33" s="79" t="n"/>
      <c r="QG33" s="79" t="n"/>
      <c r="QH33" s="79" t="n"/>
      <c r="QI33" s="79" t="n"/>
      <c r="QJ33" s="79" t="n"/>
      <c r="QK33" s="79" t="n"/>
      <c r="QL33" s="79" t="n"/>
      <c r="QM33" s="79" t="n"/>
      <c r="QN33" s="79" t="n"/>
      <c r="QO33" s="79" t="n"/>
      <c r="QP33" s="79">
        <f>Input!J55*Input!F58*Input!N66</f>
        <v/>
      </c>
      <c r="QQ33" s="79" t="n"/>
      <c r="QR33" s="79" t="n"/>
      <c r="QS33" s="79" t="n"/>
      <c r="QT33" s="79" t="n"/>
      <c r="QU33" s="79" t="n"/>
      <c r="QV33" s="79" t="n"/>
      <c r="QW33" s="79" t="n"/>
      <c r="QX33" s="79" t="n"/>
      <c r="QY33" s="79" t="n"/>
      <c r="QZ33" s="79" t="n"/>
      <c r="RA33" s="79" t="n"/>
      <c r="RB33" s="79" t="n"/>
      <c r="RC33" s="79" t="n"/>
      <c r="RF33" s="78" t="n">
        <v>27</v>
      </c>
      <c r="RG33" s="79" t="n"/>
      <c r="RH33" s="79" t="n"/>
      <c r="RI33" s="79" t="n"/>
      <c r="RJ33" s="79" t="n"/>
      <c r="RK33" s="79" t="n"/>
      <c r="RL33" s="79" t="n"/>
      <c r="RM33" s="79" t="n"/>
      <c r="RN33" s="79" t="n"/>
      <c r="RO33" s="79" t="n"/>
      <c r="RP33" s="79" t="n"/>
      <c r="RQ33" s="79" t="n"/>
      <c r="RR33" s="79" t="n"/>
      <c r="RS33" s="79" t="n"/>
      <c r="RT33" s="79" t="n"/>
      <c r="RU33" s="79" t="n"/>
      <c r="RV33" s="79" t="n"/>
      <c r="RW33" s="79" t="n"/>
      <c r="RX33" s="79" t="n"/>
      <c r="RY33" s="79" t="n"/>
      <c r="RZ33" s="79" t="n"/>
      <c r="SA33" s="79" t="n"/>
      <c r="SB33" s="79" t="n"/>
      <c r="SC33" s="79" t="n"/>
      <c r="SD33" s="79" t="n"/>
      <c r="SE33" s="79" t="n"/>
      <c r="SF33" s="79" t="n"/>
      <c r="SG33" s="79">
        <f>Input!J55*Input!F58*Input!O66</f>
        <v/>
      </c>
      <c r="SH33" s="79" t="n"/>
      <c r="SI33" s="79" t="n"/>
      <c r="SJ33" s="79" t="n"/>
      <c r="SK33" s="79" t="n"/>
      <c r="SL33" s="79" t="n"/>
      <c r="SM33" s="79" t="n"/>
      <c r="SN33" s="79" t="n"/>
      <c r="SO33" s="79" t="n"/>
      <c r="SP33" s="79" t="n"/>
      <c r="SQ33" s="79" t="n"/>
      <c r="SR33" s="79" t="n"/>
      <c r="SS33" s="79" t="n"/>
      <c r="ST33" s="79" t="n"/>
      <c r="SW33" s="78" t="n">
        <v>27</v>
      </c>
      <c r="SX33" s="79" t="n"/>
      <c r="SY33" s="79" t="n"/>
      <c r="SZ33" s="79" t="n"/>
      <c r="TA33" s="79" t="n"/>
      <c r="TB33" s="79" t="n"/>
      <c r="TC33" s="79" t="n"/>
      <c r="TD33" s="79" t="n"/>
      <c r="TE33" s="79" t="n"/>
      <c r="TF33" s="79" t="n"/>
      <c r="TG33" s="79" t="n"/>
      <c r="TH33" s="79" t="n"/>
      <c r="TI33" s="79" t="n"/>
      <c r="TJ33" s="79" t="n"/>
      <c r="TK33" s="79" t="n"/>
      <c r="TL33" s="79" t="n"/>
      <c r="TM33" s="79" t="n"/>
      <c r="TN33" s="79" t="n"/>
      <c r="TO33" s="79" t="n"/>
      <c r="TP33" s="79" t="n"/>
      <c r="TQ33" s="79" t="n"/>
      <c r="TR33" s="79" t="n"/>
      <c r="TS33" s="79" t="n"/>
      <c r="TT33" s="79" t="n"/>
      <c r="TU33" s="79" t="n"/>
      <c r="TV33" s="79" t="n"/>
      <c r="TW33" s="79" t="n"/>
      <c r="TX33" s="79">
        <f>Input!J55*Input!F58*Input!P66</f>
        <v/>
      </c>
      <c r="TY33" s="79" t="n"/>
      <c r="TZ33" s="79" t="n"/>
      <c r="UA33" s="79" t="n"/>
      <c r="UB33" s="79" t="n"/>
      <c r="UC33" s="79" t="n"/>
      <c r="UD33" s="79" t="n"/>
      <c r="UE33" s="79" t="n"/>
      <c r="UF33" s="79" t="n"/>
      <c r="UG33" s="79" t="n"/>
      <c r="UH33" s="79" t="n"/>
      <c r="UI33" s="79" t="n"/>
      <c r="UJ33" s="79" t="n"/>
      <c r="UK33" s="79" t="n"/>
      <c r="UN33" s="78" t="n">
        <v>27</v>
      </c>
      <c r="UO33" s="79" t="n"/>
      <c r="UP33" s="79" t="n"/>
      <c r="UQ33" s="79" t="n"/>
      <c r="UR33" s="79" t="n"/>
      <c r="US33" s="79" t="n"/>
      <c r="UT33" s="79" t="n"/>
      <c r="UU33" s="79" t="n"/>
      <c r="UV33" s="79" t="n"/>
      <c r="UW33" s="79" t="n"/>
      <c r="UX33" s="79" t="n"/>
      <c r="UY33" s="79" t="n"/>
      <c r="UZ33" s="79" t="n"/>
      <c r="VA33" s="79" t="n"/>
      <c r="VB33" s="79" t="n"/>
      <c r="VC33" s="79" t="n"/>
      <c r="VD33" s="79" t="n"/>
      <c r="VE33" s="79" t="n"/>
      <c r="VF33" s="79" t="n"/>
      <c r="VG33" s="79" t="n"/>
      <c r="VH33" s="79" t="n"/>
      <c r="VI33" s="79" t="n"/>
      <c r="VJ33" s="79" t="n"/>
      <c r="VK33" s="79" t="n"/>
      <c r="VL33" s="79" t="n"/>
      <c r="VM33" s="79" t="n"/>
      <c r="VN33" s="79" t="n"/>
      <c r="VO33" s="79">
        <f>Input!J55*Input!F58*Input!Q66</f>
        <v/>
      </c>
      <c r="VP33" s="79" t="n"/>
      <c r="VQ33" s="79" t="n"/>
      <c r="VR33" s="79" t="n"/>
      <c r="VS33" s="79" t="n"/>
      <c r="VT33" s="79" t="n"/>
      <c r="VU33" s="79" t="n"/>
      <c r="VV33" s="79" t="n"/>
      <c r="VW33" s="79" t="n"/>
      <c r="VX33" s="79" t="n"/>
      <c r="VY33" s="79" t="n"/>
      <c r="VZ33" s="79" t="n"/>
      <c r="WA33" s="79" t="n"/>
      <c r="WB33" s="79" t="n"/>
      <c r="WE33" s="78" t="n">
        <v>27</v>
      </c>
      <c r="WF33" s="79" t="n"/>
      <c r="WG33" s="79" t="n"/>
      <c r="WH33" s="79" t="n"/>
      <c r="WI33" s="79" t="n"/>
      <c r="WJ33" s="79" t="n"/>
      <c r="WK33" s="79" t="n"/>
      <c r="WL33" s="79" t="n"/>
      <c r="WM33" s="79" t="n"/>
      <c r="WN33" s="79" t="n"/>
      <c r="WO33" s="79" t="n"/>
      <c r="WP33" s="79" t="n"/>
      <c r="WQ33" s="79" t="n"/>
      <c r="WR33" s="79" t="n"/>
      <c r="WS33" s="79" t="n"/>
      <c r="WT33" s="79" t="n"/>
      <c r="WU33" s="79" t="n"/>
      <c r="WV33" s="79" t="n"/>
      <c r="WW33" s="79" t="n"/>
      <c r="WX33" s="79" t="n"/>
      <c r="WY33" s="79" t="n"/>
      <c r="WZ33" s="79" t="n"/>
      <c r="XA33" s="79" t="n"/>
      <c r="XB33" s="79" t="n"/>
      <c r="XC33" s="79" t="n"/>
      <c r="XD33" s="79" t="n"/>
      <c r="XE33" s="79" t="n"/>
      <c r="XF33" s="79">
        <f>Input!J55*Input!F58*Input!R66</f>
        <v/>
      </c>
      <c r="XG33" s="79" t="n"/>
      <c r="XH33" s="79" t="n"/>
      <c r="XI33" s="79" t="n"/>
      <c r="XJ33" s="79" t="n"/>
      <c r="XK33" s="79" t="n"/>
      <c r="XL33" s="79" t="n"/>
      <c r="XM33" s="79" t="n"/>
      <c r="XN33" s="79" t="n"/>
      <c r="XO33" s="79" t="n"/>
      <c r="XP33" s="79" t="n"/>
      <c r="XQ33" s="79" t="n"/>
      <c r="XR33" s="79" t="n"/>
      <c r="XS33" s="79" t="n"/>
      <c r="XV33" s="78" t="n">
        <v>27</v>
      </c>
      <c r="XW33" s="79" t="n"/>
      <c r="XX33" s="79" t="n"/>
      <c r="XY33" s="79" t="n"/>
      <c r="XZ33" s="79" t="n"/>
      <c r="YA33" s="79" t="n"/>
      <c r="YB33" s="79" t="n"/>
      <c r="YC33" s="79" t="n"/>
      <c r="YD33" s="79" t="n"/>
      <c r="YE33" s="79" t="n"/>
      <c r="YF33" s="79" t="n"/>
      <c r="YG33" s="79" t="n"/>
      <c r="YH33" s="79" t="n"/>
      <c r="YI33" s="79" t="n"/>
      <c r="YJ33" s="79" t="n"/>
      <c r="YK33" s="79" t="n"/>
      <c r="YL33" s="79" t="n"/>
      <c r="YM33" s="79" t="n"/>
      <c r="YN33" s="79" t="n"/>
      <c r="YO33" s="79" t="n"/>
      <c r="YP33" s="79" t="n"/>
      <c r="YQ33" s="79" t="n"/>
      <c r="YR33" s="79" t="n"/>
      <c r="YS33" s="79" t="n"/>
      <c r="YT33" s="79" t="n"/>
      <c r="YU33" s="79" t="n"/>
      <c r="YV33" s="79" t="n"/>
      <c r="YW33" s="79">
        <f>Input!J55*Input!F58*Input!S66</f>
        <v/>
      </c>
      <c r="YX33" s="79" t="n"/>
      <c r="YY33" s="79" t="n"/>
      <c r="YZ33" s="79" t="n"/>
      <c r="ZA33" s="79" t="n"/>
      <c r="ZB33" s="79" t="n"/>
      <c r="ZC33" s="79" t="n"/>
      <c r="ZD33" s="79" t="n"/>
      <c r="ZE33" s="79" t="n"/>
      <c r="ZF33" s="79" t="n"/>
      <c r="ZG33" s="79" t="n"/>
      <c r="ZH33" s="79" t="n"/>
      <c r="ZI33" s="79" t="n"/>
      <c r="ZJ33" s="79" t="n"/>
      <c r="ZM33" s="78" t="n">
        <v>27</v>
      </c>
      <c r="ZN33" s="79" t="n"/>
      <c r="ZO33" s="79" t="n"/>
      <c r="ZP33" s="79" t="n"/>
      <c r="ZQ33" s="79" t="n"/>
      <c r="ZR33" s="79" t="n"/>
      <c r="ZS33" s="79" t="n"/>
      <c r="ZT33" s="79" t="n"/>
      <c r="ZU33" s="79" t="n"/>
      <c r="ZV33" s="79" t="n"/>
      <c r="ZW33" s="79" t="n"/>
      <c r="ZX33" s="79" t="n"/>
      <c r="ZY33" s="79" t="n"/>
      <c r="ZZ33" s="79" t="n"/>
      <c r="AAA33" s="79" t="n"/>
      <c r="AAB33" s="79" t="n"/>
      <c r="AAC33" s="79" t="n"/>
      <c r="AAD33" s="79" t="n"/>
      <c r="AAE33" s="79" t="n"/>
      <c r="AAF33" s="79" t="n"/>
      <c r="AAG33" s="79" t="n"/>
      <c r="AAH33" s="79" t="n"/>
      <c r="AAI33" s="79" t="n"/>
      <c r="AAJ33" s="79" t="n"/>
      <c r="AAK33" s="79" t="n"/>
      <c r="AAL33" s="79" t="n"/>
      <c r="AAM33" s="79" t="n"/>
      <c r="AAN33" s="79">
        <f>Input!J55*Input!F58*Input!T66</f>
        <v/>
      </c>
      <c r="AAO33" s="79" t="n"/>
      <c r="AAP33" s="79" t="n"/>
      <c r="AAQ33" s="79" t="n"/>
      <c r="AAR33" s="79" t="n"/>
      <c r="AAS33" s="79" t="n"/>
      <c r="AAT33" s="79" t="n"/>
      <c r="AAU33" s="79" t="n"/>
      <c r="AAV33" s="79" t="n"/>
      <c r="AAW33" s="79" t="n"/>
      <c r="AAX33" s="79" t="n"/>
      <c r="AAY33" s="79" t="n"/>
      <c r="AAZ33" s="79" t="n"/>
      <c r="ABA33" s="79" t="n"/>
      <c r="ABD33" s="78" t="n">
        <v>27</v>
      </c>
      <c r="ABE33" s="79" t="n"/>
      <c r="ABF33" s="79" t="n"/>
      <c r="ABG33" s="79" t="n"/>
      <c r="ABH33" s="79" t="n"/>
      <c r="ABI33" s="79" t="n"/>
      <c r="ABJ33" s="79" t="n"/>
      <c r="ABK33" s="79" t="n"/>
      <c r="ABL33" s="79" t="n"/>
      <c r="ABM33" s="79" t="n"/>
      <c r="ABN33" s="79" t="n"/>
      <c r="ABO33" s="79" t="n"/>
      <c r="ABP33" s="79" t="n"/>
      <c r="ABQ33" s="79" t="n"/>
      <c r="ABR33" s="79" t="n"/>
      <c r="ABS33" s="79" t="n"/>
      <c r="ABT33" s="79" t="n"/>
      <c r="ABU33" s="79" t="n"/>
      <c r="ABV33" s="79" t="n"/>
      <c r="ABW33" s="79" t="n"/>
      <c r="ABX33" s="79" t="n"/>
      <c r="ABY33" s="79" t="n"/>
      <c r="ABZ33" s="79" t="n"/>
      <c r="ACA33" s="79" t="n"/>
      <c r="ACB33" s="79" t="n"/>
      <c r="ACC33" s="79" t="n"/>
      <c r="ACD33" s="79" t="n"/>
      <c r="ACE33" s="79">
        <f>Input!J55*Input!F58*Input!U66</f>
        <v/>
      </c>
      <c r="ACF33" s="79" t="n"/>
      <c r="ACG33" s="79" t="n"/>
      <c r="ACH33" s="79" t="n"/>
      <c r="ACI33" s="79" t="n"/>
      <c r="ACJ33" s="79" t="n"/>
      <c r="ACK33" s="79" t="n"/>
      <c r="ACL33" s="79" t="n"/>
      <c r="ACM33" s="79" t="n"/>
      <c r="ACN33" s="79" t="n"/>
      <c r="ACO33" s="79" t="n"/>
      <c r="ACP33" s="79" t="n"/>
      <c r="ACQ33" s="79" t="n"/>
      <c r="ACR33" s="79" t="n"/>
      <c r="ACU33" s="78" t="n">
        <v>27</v>
      </c>
      <c r="ACV33" s="79" t="n"/>
      <c r="ACW33" s="79" t="n"/>
      <c r="ACX33" s="79" t="n"/>
      <c r="ACY33" s="79" t="n"/>
      <c r="ACZ33" s="79" t="n"/>
      <c r="ADA33" s="79" t="n"/>
      <c r="ADB33" s="79" t="n"/>
      <c r="ADC33" s="79" t="n"/>
      <c r="ADD33" s="79" t="n"/>
      <c r="ADE33" s="79" t="n"/>
      <c r="ADF33" s="79" t="n"/>
      <c r="ADG33" s="79" t="n"/>
      <c r="ADH33" s="79" t="n"/>
      <c r="ADI33" s="79" t="n"/>
      <c r="ADJ33" s="79" t="n"/>
      <c r="ADK33" s="79" t="n"/>
      <c r="ADL33" s="79" t="n"/>
      <c r="ADM33" s="79" t="n"/>
      <c r="ADN33" s="79" t="n"/>
      <c r="ADO33" s="79" t="n"/>
      <c r="ADP33" s="79" t="n"/>
      <c r="ADQ33" s="79" t="n"/>
      <c r="ADR33" s="79" t="n"/>
      <c r="ADS33" s="79" t="n"/>
      <c r="ADT33" s="79" t="n"/>
      <c r="ADU33" s="79" t="n"/>
      <c r="ADV33" s="79">
        <f>Input!J55*Input!F58*Input!V66</f>
        <v/>
      </c>
      <c r="ADW33" s="79" t="n"/>
      <c r="ADX33" s="79" t="n"/>
      <c r="ADY33" s="79" t="n"/>
      <c r="ADZ33" s="79" t="n"/>
      <c r="AEA33" s="79" t="n"/>
      <c r="AEB33" s="79" t="n"/>
      <c r="AEC33" s="79" t="n"/>
      <c r="AED33" s="79" t="n"/>
      <c r="AEE33" s="79" t="n"/>
      <c r="AEF33" s="79" t="n"/>
      <c r="AEG33" s="79" t="n"/>
      <c r="AEH33" s="79" t="n"/>
      <c r="AEI33" s="79" t="n"/>
      <c r="AEL33" s="78" t="n">
        <v>27</v>
      </c>
      <c r="AEM33" s="79" t="n"/>
      <c r="AEN33" s="79" t="n"/>
      <c r="AEO33" s="79" t="n"/>
      <c r="AEP33" s="79" t="n"/>
      <c r="AEQ33" s="79" t="n"/>
      <c r="AER33" s="79" t="n"/>
      <c r="AES33" s="79" t="n"/>
      <c r="AET33" s="79" t="n"/>
      <c r="AEU33" s="79" t="n"/>
      <c r="AEV33" s="79" t="n"/>
      <c r="AEW33" s="79" t="n"/>
      <c r="AEX33" s="79" t="n"/>
      <c r="AEY33" s="79" t="n"/>
      <c r="AEZ33" s="79" t="n"/>
      <c r="AFA33" s="79" t="n"/>
      <c r="AFB33" s="79" t="n"/>
      <c r="AFC33" s="79" t="n"/>
      <c r="AFD33" s="79" t="n"/>
      <c r="AFE33" s="79" t="n"/>
      <c r="AFF33" s="79" t="n"/>
      <c r="AFG33" s="79" t="n"/>
      <c r="AFH33" s="79" t="n"/>
      <c r="AFI33" s="79" t="n"/>
      <c r="AFJ33" s="79" t="n"/>
      <c r="AFK33" s="79" t="n"/>
      <c r="AFL33" s="79" t="n"/>
      <c r="AFM33" s="79">
        <f>Input!J55*Input!F58*Input!W66</f>
        <v/>
      </c>
      <c r="AFN33" s="79" t="n"/>
      <c r="AFO33" s="79" t="n"/>
      <c r="AFP33" s="79" t="n"/>
      <c r="AFQ33" s="79" t="n"/>
      <c r="AFR33" s="79" t="n"/>
      <c r="AFS33" s="79" t="n"/>
      <c r="AFT33" s="79" t="n"/>
      <c r="AFU33" s="79" t="n"/>
      <c r="AFV33" s="79" t="n"/>
      <c r="AFW33" s="79" t="n"/>
      <c r="AFX33" s="79" t="n"/>
      <c r="AFY33" s="79" t="n"/>
      <c r="AFZ33" s="79" t="n"/>
    </row>
    <row r="34">
      <c r="A34" s="78" t="n">
        <v>28</v>
      </c>
      <c r="B34" s="79" t="n"/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  <c r="M34" s="79" t="n"/>
      <c r="N34" s="79" t="n"/>
      <c r="O34" s="79" t="n"/>
      <c r="P34" s="79" t="n"/>
      <c r="Q34" s="79" t="n"/>
      <c r="R34" s="79" t="n"/>
      <c r="S34" s="79" t="n"/>
      <c r="T34" s="79" t="n"/>
      <c r="U34" s="79" t="n"/>
      <c r="V34" s="79" t="n"/>
      <c r="W34" s="79" t="n"/>
      <c r="X34" s="79" t="n"/>
      <c r="Y34" s="79" t="n"/>
      <c r="Z34" s="79" t="n"/>
      <c r="AA34" s="79" t="n"/>
      <c r="AB34" s="79" t="n"/>
      <c r="AC34" s="79">
        <f>Input!J55*Input!G58*Input!D66</f>
        <v/>
      </c>
      <c r="AD34" s="79" t="n"/>
      <c r="AE34" s="79" t="n"/>
      <c r="AF34" s="79" t="n"/>
      <c r="AG34" s="79" t="n"/>
      <c r="AH34" s="79" t="n"/>
      <c r="AI34" s="79" t="n"/>
      <c r="AJ34" s="79" t="n"/>
      <c r="AK34" s="79" t="n"/>
      <c r="AL34" s="79" t="n"/>
      <c r="AM34" s="79" t="n"/>
      <c r="AN34" s="79" t="n"/>
      <c r="AO34" s="79" t="n"/>
      <c r="AR34" s="78" t="n">
        <v>28</v>
      </c>
      <c r="AS34" s="79" t="n"/>
      <c r="AT34" s="79" t="n"/>
      <c r="AU34" s="79" t="n"/>
      <c r="AV34" s="79" t="n"/>
      <c r="AW34" s="79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79" t="n"/>
      <c r="BI34" s="79" t="n"/>
      <c r="BJ34" s="79" t="n"/>
      <c r="BK34" s="79" t="n"/>
      <c r="BL34" s="79" t="n"/>
      <c r="BM34" s="79" t="n"/>
      <c r="BN34" s="79" t="n"/>
      <c r="BO34" s="79" t="n"/>
      <c r="BP34" s="79" t="n"/>
      <c r="BQ34" s="79" t="n"/>
      <c r="BR34" s="79" t="n"/>
      <c r="BS34" s="79" t="n"/>
      <c r="BT34" s="79">
        <f>Input!J55*Input!G58*Input!E66</f>
        <v/>
      </c>
      <c r="BU34" s="79" t="n"/>
      <c r="BV34" s="79" t="n"/>
      <c r="BW34" s="79" t="n"/>
      <c r="BX34" s="79" t="n"/>
      <c r="BY34" s="79" t="n"/>
      <c r="BZ34" s="79" t="n"/>
      <c r="CA34" s="79" t="n"/>
      <c r="CB34" s="79" t="n"/>
      <c r="CC34" s="79" t="n"/>
      <c r="CD34" s="79" t="n"/>
      <c r="CE34" s="79" t="n"/>
      <c r="CF34" s="79" t="n"/>
      <c r="CI34" s="78" t="n">
        <v>28</v>
      </c>
      <c r="CJ34" s="79" t="n"/>
      <c r="CK34" s="79" t="n"/>
      <c r="CL34" s="79" t="n"/>
      <c r="CM34" s="79" t="n"/>
      <c r="CN34" s="79" t="n"/>
      <c r="CO34" s="79" t="n"/>
      <c r="CP34" s="79" t="n"/>
      <c r="CQ34" s="79" t="n"/>
      <c r="CR34" s="79" t="n"/>
      <c r="CS34" s="79" t="n"/>
      <c r="CT34" s="79" t="n"/>
      <c r="CU34" s="79" t="n"/>
      <c r="CV34" s="79" t="n"/>
      <c r="CW34" s="79" t="n"/>
      <c r="CX34" s="79" t="n"/>
      <c r="CY34" s="79" t="n"/>
      <c r="CZ34" s="79" t="n"/>
      <c r="DA34" s="79" t="n"/>
      <c r="DB34" s="79" t="n"/>
      <c r="DC34" s="79" t="n"/>
      <c r="DD34" s="79" t="n"/>
      <c r="DE34" s="79" t="n"/>
      <c r="DF34" s="79" t="n"/>
      <c r="DG34" s="79" t="n"/>
      <c r="DH34" s="79" t="n"/>
      <c r="DI34" s="79" t="n"/>
      <c r="DJ34" s="79" t="n"/>
      <c r="DK34" s="79">
        <f>Input!J55*Input!G58*Input!F66</f>
        <v/>
      </c>
      <c r="DL34" s="79" t="n"/>
      <c r="DM34" s="79" t="n"/>
      <c r="DN34" s="79" t="n"/>
      <c r="DO34" s="79" t="n"/>
      <c r="DP34" s="79" t="n"/>
      <c r="DQ34" s="79" t="n"/>
      <c r="DR34" s="79" t="n"/>
      <c r="DS34" s="79" t="n"/>
      <c r="DT34" s="79" t="n"/>
      <c r="DU34" s="79" t="n"/>
      <c r="DV34" s="79" t="n"/>
      <c r="DW34" s="79" t="n"/>
      <c r="DZ34" s="78" t="n">
        <v>28</v>
      </c>
      <c r="EA34" s="79" t="n"/>
      <c r="EB34" s="79" t="n"/>
      <c r="EC34" s="79" t="n"/>
      <c r="ED34" s="79" t="n"/>
      <c r="EE34" s="79" t="n"/>
      <c r="EF34" s="79" t="n"/>
      <c r="EG34" s="79" t="n"/>
      <c r="EH34" s="79" t="n"/>
      <c r="EI34" s="79" t="n"/>
      <c r="EJ34" s="79" t="n"/>
      <c r="EK34" s="79" t="n"/>
      <c r="EL34" s="79" t="n"/>
      <c r="EM34" s="79" t="n"/>
      <c r="EN34" s="79" t="n"/>
      <c r="EO34" s="79" t="n"/>
      <c r="EP34" s="79" t="n"/>
      <c r="EQ34" s="79" t="n"/>
      <c r="ER34" s="79" t="n"/>
      <c r="ES34" s="79" t="n"/>
      <c r="ET34" s="79" t="n"/>
      <c r="EU34" s="79" t="n"/>
      <c r="EV34" s="79" t="n"/>
      <c r="EW34" s="79" t="n"/>
      <c r="EX34" s="79" t="n"/>
      <c r="EY34" s="79" t="n"/>
      <c r="EZ34" s="79" t="n"/>
      <c r="FA34" s="79" t="n"/>
      <c r="FB34" s="79">
        <f>Input!J55*Input!G58*Input!G66</f>
        <v/>
      </c>
      <c r="FC34" s="79" t="n"/>
      <c r="FD34" s="79" t="n"/>
      <c r="FE34" s="79" t="n"/>
      <c r="FF34" s="79" t="n"/>
      <c r="FG34" s="79" t="n"/>
      <c r="FH34" s="79" t="n"/>
      <c r="FI34" s="79" t="n"/>
      <c r="FJ34" s="79" t="n"/>
      <c r="FK34" s="79" t="n"/>
      <c r="FL34" s="79" t="n"/>
      <c r="FM34" s="79" t="n"/>
      <c r="FN34" s="79" t="n"/>
      <c r="FQ34" s="78" t="n">
        <v>28</v>
      </c>
      <c r="FR34" s="79" t="n"/>
      <c r="FS34" s="79" t="n"/>
      <c r="FT34" s="79" t="n"/>
      <c r="FU34" s="79" t="n"/>
      <c r="FV34" s="79" t="n"/>
      <c r="FW34" s="79" t="n"/>
      <c r="FX34" s="79" t="n"/>
      <c r="FY34" s="79" t="n"/>
      <c r="FZ34" s="79" t="n"/>
      <c r="GA34" s="79" t="n"/>
      <c r="GB34" s="79" t="n"/>
      <c r="GC34" s="79" t="n"/>
      <c r="GD34" s="79" t="n"/>
      <c r="GE34" s="79" t="n"/>
      <c r="GF34" s="79" t="n"/>
      <c r="GG34" s="79" t="n"/>
      <c r="GH34" s="79" t="n"/>
      <c r="GI34" s="79" t="n"/>
      <c r="GJ34" s="79" t="n"/>
      <c r="GK34" s="79" t="n"/>
      <c r="GL34" s="79" t="n"/>
      <c r="GM34" s="79" t="n"/>
      <c r="GN34" s="79" t="n"/>
      <c r="GO34" s="79" t="n"/>
      <c r="GP34" s="79" t="n"/>
      <c r="GQ34" s="79" t="n"/>
      <c r="GR34" s="79" t="n"/>
      <c r="GS34" s="79">
        <f>Input!J55*Input!G58*Input!H66</f>
        <v/>
      </c>
      <c r="GT34" s="79" t="n"/>
      <c r="GU34" s="79" t="n"/>
      <c r="GV34" s="79" t="n"/>
      <c r="GW34" s="79" t="n"/>
      <c r="GX34" s="79" t="n"/>
      <c r="GY34" s="79" t="n"/>
      <c r="GZ34" s="79" t="n"/>
      <c r="HA34" s="79" t="n"/>
      <c r="HB34" s="79" t="n"/>
      <c r="HC34" s="79" t="n"/>
      <c r="HD34" s="79" t="n"/>
      <c r="HE34" s="79" t="n"/>
      <c r="HH34" s="78" t="n">
        <v>28</v>
      </c>
      <c r="HI34" s="79" t="n"/>
      <c r="HJ34" s="79" t="n"/>
      <c r="HK34" s="79" t="n"/>
      <c r="HL34" s="79" t="n"/>
      <c r="HM34" s="79" t="n"/>
      <c r="HN34" s="79" t="n"/>
      <c r="HO34" s="79" t="n"/>
      <c r="HP34" s="79" t="n"/>
      <c r="HQ34" s="79" t="n"/>
      <c r="HR34" s="79" t="n"/>
      <c r="HS34" s="79" t="n"/>
      <c r="HT34" s="79" t="n"/>
      <c r="HU34" s="79" t="n"/>
      <c r="HV34" s="79" t="n"/>
      <c r="HW34" s="79" t="n"/>
      <c r="HX34" s="79" t="n"/>
      <c r="HY34" s="79" t="n"/>
      <c r="HZ34" s="79" t="n"/>
      <c r="IA34" s="79" t="n"/>
      <c r="IB34" s="79" t="n"/>
      <c r="IC34" s="79" t="n"/>
      <c r="ID34" s="79" t="n"/>
      <c r="IE34" s="79" t="n"/>
      <c r="IF34" s="79" t="n"/>
      <c r="IG34" s="79" t="n"/>
      <c r="IH34" s="79" t="n"/>
      <c r="II34" s="79" t="n"/>
      <c r="IJ34" s="79">
        <f>Input!J55*Input!G58*Input!I66</f>
        <v/>
      </c>
      <c r="IK34" s="79" t="n"/>
      <c r="IL34" s="79" t="n"/>
      <c r="IM34" s="79" t="n"/>
      <c r="IN34" s="79" t="n"/>
      <c r="IO34" s="79" t="n"/>
      <c r="IP34" s="79" t="n"/>
      <c r="IQ34" s="79" t="n"/>
      <c r="IR34" s="79" t="n"/>
      <c r="IS34" s="79" t="n"/>
      <c r="IT34" s="79" t="n"/>
      <c r="IU34" s="79" t="n"/>
      <c r="IV34" s="79" t="n"/>
      <c r="IY34" s="78" t="n">
        <v>28</v>
      </c>
      <c r="IZ34" s="79" t="n"/>
      <c r="JA34" s="79" t="n"/>
      <c r="JB34" s="79" t="n"/>
      <c r="JC34" s="79" t="n"/>
      <c r="JD34" s="79" t="n"/>
      <c r="JE34" s="79" t="n"/>
      <c r="JF34" s="79" t="n"/>
      <c r="JG34" s="79" t="n"/>
      <c r="JH34" s="79" t="n"/>
      <c r="JI34" s="79" t="n"/>
      <c r="JJ34" s="79" t="n"/>
      <c r="JK34" s="79" t="n"/>
      <c r="JL34" s="79" t="n"/>
      <c r="JM34" s="79" t="n"/>
      <c r="JN34" s="79" t="n"/>
      <c r="JO34" s="79" t="n"/>
      <c r="JP34" s="79" t="n"/>
      <c r="JQ34" s="79" t="n"/>
      <c r="JR34" s="79" t="n"/>
      <c r="JS34" s="79" t="n"/>
      <c r="JT34" s="79" t="n"/>
      <c r="JU34" s="79" t="n"/>
      <c r="JV34" s="79" t="n"/>
      <c r="JW34" s="79" t="n"/>
      <c r="JX34" s="79" t="n"/>
      <c r="JY34" s="79" t="n"/>
      <c r="JZ34" s="79" t="n"/>
      <c r="KA34" s="79">
        <f>Input!J55*Input!G58*Input!J66</f>
        <v/>
      </c>
      <c r="KB34" s="79" t="n"/>
      <c r="KC34" s="79" t="n"/>
      <c r="KD34" s="79" t="n"/>
      <c r="KE34" s="79" t="n"/>
      <c r="KF34" s="79" t="n"/>
      <c r="KG34" s="79" t="n"/>
      <c r="KH34" s="79" t="n"/>
      <c r="KI34" s="79" t="n"/>
      <c r="KJ34" s="79" t="n"/>
      <c r="KK34" s="79" t="n"/>
      <c r="KL34" s="79" t="n"/>
      <c r="KM34" s="79" t="n"/>
      <c r="KP34" s="78" t="n">
        <v>28</v>
      </c>
      <c r="KQ34" s="79" t="n"/>
      <c r="KR34" s="79" t="n"/>
      <c r="KS34" s="79" t="n"/>
      <c r="KT34" s="79" t="n"/>
      <c r="KU34" s="79" t="n"/>
      <c r="KV34" s="79" t="n"/>
      <c r="KW34" s="79" t="n"/>
      <c r="KX34" s="79" t="n"/>
      <c r="KY34" s="79" t="n"/>
      <c r="KZ34" s="79" t="n"/>
      <c r="LA34" s="79" t="n"/>
      <c r="LB34" s="79" t="n"/>
      <c r="LC34" s="79" t="n"/>
      <c r="LD34" s="79" t="n"/>
      <c r="LE34" s="79" t="n"/>
      <c r="LF34" s="79" t="n"/>
      <c r="LG34" s="79" t="n"/>
      <c r="LH34" s="79" t="n"/>
      <c r="LI34" s="79" t="n"/>
      <c r="LJ34" s="79" t="n"/>
      <c r="LK34" s="79" t="n"/>
      <c r="LL34" s="79" t="n"/>
      <c r="LM34" s="79" t="n"/>
      <c r="LN34" s="79" t="n"/>
      <c r="LO34" s="79" t="n"/>
      <c r="LP34" s="79" t="n"/>
      <c r="LQ34" s="79" t="n"/>
      <c r="LR34" s="79">
        <f>Input!J55*Input!G58*Input!K66</f>
        <v/>
      </c>
      <c r="LS34" s="79" t="n"/>
      <c r="LT34" s="79" t="n"/>
      <c r="LU34" s="79" t="n"/>
      <c r="LV34" s="79" t="n"/>
      <c r="LW34" s="79" t="n"/>
      <c r="LX34" s="79" t="n"/>
      <c r="LY34" s="79" t="n"/>
      <c r="LZ34" s="79" t="n"/>
      <c r="MA34" s="79" t="n"/>
      <c r="MB34" s="79" t="n"/>
      <c r="MC34" s="79" t="n"/>
      <c r="MD34" s="79" t="n"/>
      <c r="MG34" s="78" t="n">
        <v>28</v>
      </c>
      <c r="MH34" s="79" t="n"/>
      <c r="MI34" s="79" t="n"/>
      <c r="MJ34" s="79" t="n"/>
      <c r="MK34" s="79" t="n"/>
      <c r="ML34" s="79" t="n"/>
      <c r="MM34" s="79" t="n"/>
      <c r="MN34" s="79" t="n"/>
      <c r="MO34" s="79" t="n"/>
      <c r="MP34" s="79" t="n"/>
      <c r="MQ34" s="79" t="n"/>
      <c r="MR34" s="79" t="n"/>
      <c r="MS34" s="79" t="n"/>
      <c r="MT34" s="79" t="n"/>
      <c r="MU34" s="79" t="n"/>
      <c r="MV34" s="79" t="n"/>
      <c r="MW34" s="79" t="n"/>
      <c r="MX34" s="79" t="n"/>
      <c r="MY34" s="79" t="n"/>
      <c r="MZ34" s="79" t="n"/>
      <c r="NA34" s="79" t="n"/>
      <c r="NB34" s="79" t="n"/>
      <c r="NC34" s="79" t="n"/>
      <c r="ND34" s="79" t="n"/>
      <c r="NE34" s="79" t="n"/>
      <c r="NF34" s="79" t="n"/>
      <c r="NG34" s="79" t="n"/>
      <c r="NH34" s="79" t="n"/>
      <c r="NI34" s="79">
        <f>Input!J55*Input!G58*Input!L66</f>
        <v/>
      </c>
      <c r="NJ34" s="79" t="n"/>
      <c r="NK34" s="79" t="n"/>
      <c r="NL34" s="79" t="n"/>
      <c r="NM34" s="79" t="n"/>
      <c r="NN34" s="79" t="n"/>
      <c r="NO34" s="79" t="n"/>
      <c r="NP34" s="79" t="n"/>
      <c r="NQ34" s="79" t="n"/>
      <c r="NR34" s="79" t="n"/>
      <c r="NS34" s="79" t="n"/>
      <c r="NT34" s="79" t="n"/>
      <c r="NU34" s="79" t="n"/>
      <c r="NX34" s="78" t="n">
        <v>28</v>
      </c>
      <c r="NY34" s="79" t="n"/>
      <c r="NZ34" s="79" t="n"/>
      <c r="OA34" s="79" t="n"/>
      <c r="OB34" s="79" t="n"/>
      <c r="OC34" s="79" t="n"/>
      <c r="OD34" s="79" t="n"/>
      <c r="OE34" s="79" t="n"/>
      <c r="OF34" s="79" t="n"/>
      <c r="OG34" s="79" t="n"/>
      <c r="OH34" s="79" t="n"/>
      <c r="OI34" s="79" t="n"/>
      <c r="OJ34" s="79" t="n"/>
      <c r="OK34" s="79" t="n"/>
      <c r="OL34" s="79" t="n"/>
      <c r="OM34" s="79" t="n"/>
      <c r="ON34" s="79" t="n"/>
      <c r="OO34" s="79" t="n"/>
      <c r="OP34" s="79" t="n"/>
      <c r="OQ34" s="79" t="n"/>
      <c r="OR34" s="79" t="n"/>
      <c r="OS34" s="79" t="n"/>
      <c r="OT34" s="79" t="n"/>
      <c r="OU34" s="79" t="n"/>
      <c r="OV34" s="79" t="n"/>
      <c r="OW34" s="79" t="n"/>
      <c r="OX34" s="79" t="n"/>
      <c r="OY34" s="79" t="n"/>
      <c r="OZ34" s="79">
        <f>Input!J55*Input!G58*Input!M66</f>
        <v/>
      </c>
      <c r="PA34" s="79" t="n"/>
      <c r="PB34" s="79" t="n"/>
      <c r="PC34" s="79" t="n"/>
      <c r="PD34" s="79" t="n"/>
      <c r="PE34" s="79" t="n"/>
      <c r="PF34" s="79" t="n"/>
      <c r="PG34" s="79" t="n"/>
      <c r="PH34" s="79" t="n"/>
      <c r="PI34" s="79" t="n"/>
      <c r="PJ34" s="79" t="n"/>
      <c r="PK34" s="79" t="n"/>
      <c r="PL34" s="79" t="n"/>
      <c r="PO34" s="78" t="n">
        <v>28</v>
      </c>
      <c r="PP34" s="79" t="n"/>
      <c r="PQ34" s="79" t="n"/>
      <c r="PR34" s="79" t="n"/>
      <c r="PS34" s="79" t="n"/>
      <c r="PT34" s="79" t="n"/>
      <c r="PU34" s="79" t="n"/>
      <c r="PV34" s="79" t="n"/>
      <c r="PW34" s="79" t="n"/>
      <c r="PX34" s="79" t="n"/>
      <c r="PY34" s="79" t="n"/>
      <c r="PZ34" s="79" t="n"/>
      <c r="QA34" s="79" t="n"/>
      <c r="QB34" s="79" t="n"/>
      <c r="QC34" s="79" t="n"/>
      <c r="QD34" s="79" t="n"/>
      <c r="QE34" s="79" t="n"/>
      <c r="QF34" s="79" t="n"/>
      <c r="QG34" s="79" t="n"/>
      <c r="QH34" s="79" t="n"/>
      <c r="QI34" s="79" t="n"/>
      <c r="QJ34" s="79" t="n"/>
      <c r="QK34" s="79" t="n"/>
      <c r="QL34" s="79" t="n"/>
      <c r="QM34" s="79" t="n"/>
      <c r="QN34" s="79" t="n"/>
      <c r="QO34" s="79" t="n"/>
      <c r="QP34" s="79" t="n"/>
      <c r="QQ34" s="79">
        <f>Input!J55*Input!G58*Input!N66</f>
        <v/>
      </c>
      <c r="QR34" s="79" t="n"/>
      <c r="QS34" s="79" t="n"/>
      <c r="QT34" s="79" t="n"/>
      <c r="QU34" s="79" t="n"/>
      <c r="QV34" s="79" t="n"/>
      <c r="QW34" s="79" t="n"/>
      <c r="QX34" s="79" t="n"/>
      <c r="QY34" s="79" t="n"/>
      <c r="QZ34" s="79" t="n"/>
      <c r="RA34" s="79" t="n"/>
      <c r="RB34" s="79" t="n"/>
      <c r="RC34" s="79" t="n"/>
      <c r="RF34" s="78" t="n">
        <v>28</v>
      </c>
      <c r="RG34" s="79" t="n"/>
      <c r="RH34" s="79" t="n"/>
      <c r="RI34" s="79" t="n"/>
      <c r="RJ34" s="79" t="n"/>
      <c r="RK34" s="79" t="n"/>
      <c r="RL34" s="79" t="n"/>
      <c r="RM34" s="79" t="n"/>
      <c r="RN34" s="79" t="n"/>
      <c r="RO34" s="79" t="n"/>
      <c r="RP34" s="79" t="n"/>
      <c r="RQ34" s="79" t="n"/>
      <c r="RR34" s="79" t="n"/>
      <c r="RS34" s="79" t="n"/>
      <c r="RT34" s="79" t="n"/>
      <c r="RU34" s="79" t="n"/>
      <c r="RV34" s="79" t="n"/>
      <c r="RW34" s="79" t="n"/>
      <c r="RX34" s="79" t="n"/>
      <c r="RY34" s="79" t="n"/>
      <c r="RZ34" s="79" t="n"/>
      <c r="SA34" s="79" t="n"/>
      <c r="SB34" s="79" t="n"/>
      <c r="SC34" s="79" t="n"/>
      <c r="SD34" s="79" t="n"/>
      <c r="SE34" s="79" t="n"/>
      <c r="SF34" s="79" t="n"/>
      <c r="SG34" s="79" t="n"/>
      <c r="SH34" s="79">
        <f>Input!J55*Input!G58*Input!O66</f>
        <v/>
      </c>
      <c r="SI34" s="79" t="n"/>
      <c r="SJ34" s="79" t="n"/>
      <c r="SK34" s="79" t="n"/>
      <c r="SL34" s="79" t="n"/>
      <c r="SM34" s="79" t="n"/>
      <c r="SN34" s="79" t="n"/>
      <c r="SO34" s="79" t="n"/>
      <c r="SP34" s="79" t="n"/>
      <c r="SQ34" s="79" t="n"/>
      <c r="SR34" s="79" t="n"/>
      <c r="SS34" s="79" t="n"/>
      <c r="ST34" s="79" t="n"/>
      <c r="SW34" s="78" t="n">
        <v>28</v>
      </c>
      <c r="SX34" s="79" t="n"/>
      <c r="SY34" s="79" t="n"/>
      <c r="SZ34" s="79" t="n"/>
      <c r="TA34" s="79" t="n"/>
      <c r="TB34" s="79" t="n"/>
      <c r="TC34" s="79" t="n"/>
      <c r="TD34" s="79" t="n"/>
      <c r="TE34" s="79" t="n"/>
      <c r="TF34" s="79" t="n"/>
      <c r="TG34" s="79" t="n"/>
      <c r="TH34" s="79" t="n"/>
      <c r="TI34" s="79" t="n"/>
      <c r="TJ34" s="79" t="n"/>
      <c r="TK34" s="79" t="n"/>
      <c r="TL34" s="79" t="n"/>
      <c r="TM34" s="79" t="n"/>
      <c r="TN34" s="79" t="n"/>
      <c r="TO34" s="79" t="n"/>
      <c r="TP34" s="79" t="n"/>
      <c r="TQ34" s="79" t="n"/>
      <c r="TR34" s="79" t="n"/>
      <c r="TS34" s="79" t="n"/>
      <c r="TT34" s="79" t="n"/>
      <c r="TU34" s="79" t="n"/>
      <c r="TV34" s="79" t="n"/>
      <c r="TW34" s="79" t="n"/>
      <c r="TX34" s="79" t="n"/>
      <c r="TY34" s="79">
        <f>Input!J55*Input!G58*Input!P66</f>
        <v/>
      </c>
      <c r="TZ34" s="79" t="n"/>
      <c r="UA34" s="79" t="n"/>
      <c r="UB34" s="79" t="n"/>
      <c r="UC34" s="79" t="n"/>
      <c r="UD34" s="79" t="n"/>
      <c r="UE34" s="79" t="n"/>
      <c r="UF34" s="79" t="n"/>
      <c r="UG34" s="79" t="n"/>
      <c r="UH34" s="79" t="n"/>
      <c r="UI34" s="79" t="n"/>
      <c r="UJ34" s="79" t="n"/>
      <c r="UK34" s="79" t="n"/>
      <c r="UN34" s="78" t="n">
        <v>28</v>
      </c>
      <c r="UO34" s="79" t="n"/>
      <c r="UP34" s="79" t="n"/>
      <c r="UQ34" s="79" t="n"/>
      <c r="UR34" s="79" t="n"/>
      <c r="US34" s="79" t="n"/>
      <c r="UT34" s="79" t="n"/>
      <c r="UU34" s="79" t="n"/>
      <c r="UV34" s="79" t="n"/>
      <c r="UW34" s="79" t="n"/>
      <c r="UX34" s="79" t="n"/>
      <c r="UY34" s="79" t="n"/>
      <c r="UZ34" s="79" t="n"/>
      <c r="VA34" s="79" t="n"/>
      <c r="VB34" s="79" t="n"/>
      <c r="VC34" s="79" t="n"/>
      <c r="VD34" s="79" t="n"/>
      <c r="VE34" s="79" t="n"/>
      <c r="VF34" s="79" t="n"/>
      <c r="VG34" s="79" t="n"/>
      <c r="VH34" s="79" t="n"/>
      <c r="VI34" s="79" t="n"/>
      <c r="VJ34" s="79" t="n"/>
      <c r="VK34" s="79" t="n"/>
      <c r="VL34" s="79" t="n"/>
      <c r="VM34" s="79" t="n"/>
      <c r="VN34" s="79" t="n"/>
      <c r="VO34" s="79" t="n"/>
      <c r="VP34" s="79">
        <f>Input!J55*Input!G58*Input!Q66</f>
        <v/>
      </c>
      <c r="VQ34" s="79" t="n"/>
      <c r="VR34" s="79" t="n"/>
      <c r="VS34" s="79" t="n"/>
      <c r="VT34" s="79" t="n"/>
      <c r="VU34" s="79" t="n"/>
      <c r="VV34" s="79" t="n"/>
      <c r="VW34" s="79" t="n"/>
      <c r="VX34" s="79" t="n"/>
      <c r="VY34" s="79" t="n"/>
      <c r="VZ34" s="79" t="n"/>
      <c r="WA34" s="79" t="n"/>
      <c r="WB34" s="79" t="n"/>
      <c r="WE34" s="78" t="n">
        <v>28</v>
      </c>
      <c r="WF34" s="79" t="n"/>
      <c r="WG34" s="79" t="n"/>
      <c r="WH34" s="79" t="n"/>
      <c r="WI34" s="79" t="n"/>
      <c r="WJ34" s="79" t="n"/>
      <c r="WK34" s="79" t="n"/>
      <c r="WL34" s="79" t="n"/>
      <c r="WM34" s="79" t="n"/>
      <c r="WN34" s="79" t="n"/>
      <c r="WO34" s="79" t="n"/>
      <c r="WP34" s="79" t="n"/>
      <c r="WQ34" s="79" t="n"/>
      <c r="WR34" s="79" t="n"/>
      <c r="WS34" s="79" t="n"/>
      <c r="WT34" s="79" t="n"/>
      <c r="WU34" s="79" t="n"/>
      <c r="WV34" s="79" t="n"/>
      <c r="WW34" s="79" t="n"/>
      <c r="WX34" s="79" t="n"/>
      <c r="WY34" s="79" t="n"/>
      <c r="WZ34" s="79" t="n"/>
      <c r="XA34" s="79" t="n"/>
      <c r="XB34" s="79" t="n"/>
      <c r="XC34" s="79" t="n"/>
      <c r="XD34" s="79" t="n"/>
      <c r="XE34" s="79" t="n"/>
      <c r="XF34" s="79" t="n"/>
      <c r="XG34" s="79">
        <f>Input!J55*Input!G58*Input!R66</f>
        <v/>
      </c>
      <c r="XH34" s="79" t="n"/>
      <c r="XI34" s="79" t="n"/>
      <c r="XJ34" s="79" t="n"/>
      <c r="XK34" s="79" t="n"/>
      <c r="XL34" s="79" t="n"/>
      <c r="XM34" s="79" t="n"/>
      <c r="XN34" s="79" t="n"/>
      <c r="XO34" s="79" t="n"/>
      <c r="XP34" s="79" t="n"/>
      <c r="XQ34" s="79" t="n"/>
      <c r="XR34" s="79" t="n"/>
      <c r="XS34" s="79" t="n"/>
      <c r="XV34" s="78" t="n">
        <v>28</v>
      </c>
      <c r="XW34" s="79" t="n"/>
      <c r="XX34" s="79" t="n"/>
      <c r="XY34" s="79" t="n"/>
      <c r="XZ34" s="79" t="n"/>
      <c r="YA34" s="79" t="n"/>
      <c r="YB34" s="79" t="n"/>
      <c r="YC34" s="79" t="n"/>
      <c r="YD34" s="79" t="n"/>
      <c r="YE34" s="79" t="n"/>
      <c r="YF34" s="79" t="n"/>
      <c r="YG34" s="79" t="n"/>
      <c r="YH34" s="79" t="n"/>
      <c r="YI34" s="79" t="n"/>
      <c r="YJ34" s="79" t="n"/>
      <c r="YK34" s="79" t="n"/>
      <c r="YL34" s="79" t="n"/>
      <c r="YM34" s="79" t="n"/>
      <c r="YN34" s="79" t="n"/>
      <c r="YO34" s="79" t="n"/>
      <c r="YP34" s="79" t="n"/>
      <c r="YQ34" s="79" t="n"/>
      <c r="YR34" s="79" t="n"/>
      <c r="YS34" s="79" t="n"/>
      <c r="YT34" s="79" t="n"/>
      <c r="YU34" s="79" t="n"/>
      <c r="YV34" s="79" t="n"/>
      <c r="YW34" s="79" t="n"/>
      <c r="YX34" s="79">
        <f>Input!J55*Input!G58*Input!S66</f>
        <v/>
      </c>
      <c r="YY34" s="79" t="n"/>
      <c r="YZ34" s="79" t="n"/>
      <c r="ZA34" s="79" t="n"/>
      <c r="ZB34" s="79" t="n"/>
      <c r="ZC34" s="79" t="n"/>
      <c r="ZD34" s="79" t="n"/>
      <c r="ZE34" s="79" t="n"/>
      <c r="ZF34" s="79" t="n"/>
      <c r="ZG34" s="79" t="n"/>
      <c r="ZH34" s="79" t="n"/>
      <c r="ZI34" s="79" t="n"/>
      <c r="ZJ34" s="79" t="n"/>
      <c r="ZM34" s="78" t="n">
        <v>28</v>
      </c>
      <c r="ZN34" s="79" t="n"/>
      <c r="ZO34" s="79" t="n"/>
      <c r="ZP34" s="79" t="n"/>
      <c r="ZQ34" s="79" t="n"/>
      <c r="ZR34" s="79" t="n"/>
      <c r="ZS34" s="79" t="n"/>
      <c r="ZT34" s="79" t="n"/>
      <c r="ZU34" s="79" t="n"/>
      <c r="ZV34" s="79" t="n"/>
      <c r="ZW34" s="79" t="n"/>
      <c r="ZX34" s="79" t="n"/>
      <c r="ZY34" s="79" t="n"/>
      <c r="ZZ34" s="79" t="n"/>
      <c r="AAA34" s="79" t="n"/>
      <c r="AAB34" s="79" t="n"/>
      <c r="AAC34" s="79" t="n"/>
      <c r="AAD34" s="79" t="n"/>
      <c r="AAE34" s="79" t="n"/>
      <c r="AAF34" s="79" t="n"/>
      <c r="AAG34" s="79" t="n"/>
      <c r="AAH34" s="79" t="n"/>
      <c r="AAI34" s="79" t="n"/>
      <c r="AAJ34" s="79" t="n"/>
      <c r="AAK34" s="79" t="n"/>
      <c r="AAL34" s="79" t="n"/>
      <c r="AAM34" s="79" t="n"/>
      <c r="AAN34" s="79" t="n"/>
      <c r="AAO34" s="79">
        <f>Input!J55*Input!G58*Input!T66</f>
        <v/>
      </c>
      <c r="AAP34" s="79" t="n"/>
      <c r="AAQ34" s="79" t="n"/>
      <c r="AAR34" s="79" t="n"/>
      <c r="AAS34" s="79" t="n"/>
      <c r="AAT34" s="79" t="n"/>
      <c r="AAU34" s="79" t="n"/>
      <c r="AAV34" s="79" t="n"/>
      <c r="AAW34" s="79" t="n"/>
      <c r="AAX34" s="79" t="n"/>
      <c r="AAY34" s="79" t="n"/>
      <c r="AAZ34" s="79" t="n"/>
      <c r="ABA34" s="79" t="n"/>
      <c r="ABD34" s="78" t="n">
        <v>28</v>
      </c>
      <c r="ABE34" s="79" t="n"/>
      <c r="ABF34" s="79" t="n"/>
      <c r="ABG34" s="79" t="n"/>
      <c r="ABH34" s="79" t="n"/>
      <c r="ABI34" s="79" t="n"/>
      <c r="ABJ34" s="79" t="n"/>
      <c r="ABK34" s="79" t="n"/>
      <c r="ABL34" s="79" t="n"/>
      <c r="ABM34" s="79" t="n"/>
      <c r="ABN34" s="79" t="n"/>
      <c r="ABO34" s="79" t="n"/>
      <c r="ABP34" s="79" t="n"/>
      <c r="ABQ34" s="79" t="n"/>
      <c r="ABR34" s="79" t="n"/>
      <c r="ABS34" s="79" t="n"/>
      <c r="ABT34" s="79" t="n"/>
      <c r="ABU34" s="79" t="n"/>
      <c r="ABV34" s="79" t="n"/>
      <c r="ABW34" s="79" t="n"/>
      <c r="ABX34" s="79" t="n"/>
      <c r="ABY34" s="79" t="n"/>
      <c r="ABZ34" s="79" t="n"/>
      <c r="ACA34" s="79" t="n"/>
      <c r="ACB34" s="79" t="n"/>
      <c r="ACC34" s="79" t="n"/>
      <c r="ACD34" s="79" t="n"/>
      <c r="ACE34" s="79" t="n"/>
      <c r="ACF34" s="79">
        <f>Input!J55*Input!G58*Input!U66</f>
        <v/>
      </c>
      <c r="ACG34" s="79" t="n"/>
      <c r="ACH34" s="79" t="n"/>
      <c r="ACI34" s="79" t="n"/>
      <c r="ACJ34" s="79" t="n"/>
      <c r="ACK34" s="79" t="n"/>
      <c r="ACL34" s="79" t="n"/>
      <c r="ACM34" s="79" t="n"/>
      <c r="ACN34" s="79" t="n"/>
      <c r="ACO34" s="79" t="n"/>
      <c r="ACP34" s="79" t="n"/>
      <c r="ACQ34" s="79" t="n"/>
      <c r="ACR34" s="79" t="n"/>
      <c r="ACU34" s="78" t="n">
        <v>28</v>
      </c>
      <c r="ACV34" s="79" t="n"/>
      <c r="ACW34" s="79" t="n"/>
      <c r="ACX34" s="79" t="n"/>
      <c r="ACY34" s="79" t="n"/>
      <c r="ACZ34" s="79" t="n"/>
      <c r="ADA34" s="79" t="n"/>
      <c r="ADB34" s="79" t="n"/>
      <c r="ADC34" s="79" t="n"/>
      <c r="ADD34" s="79" t="n"/>
      <c r="ADE34" s="79" t="n"/>
      <c r="ADF34" s="79" t="n"/>
      <c r="ADG34" s="79" t="n"/>
      <c r="ADH34" s="79" t="n"/>
      <c r="ADI34" s="79" t="n"/>
      <c r="ADJ34" s="79" t="n"/>
      <c r="ADK34" s="79" t="n"/>
      <c r="ADL34" s="79" t="n"/>
      <c r="ADM34" s="79" t="n"/>
      <c r="ADN34" s="79" t="n"/>
      <c r="ADO34" s="79" t="n"/>
      <c r="ADP34" s="79" t="n"/>
      <c r="ADQ34" s="79" t="n"/>
      <c r="ADR34" s="79" t="n"/>
      <c r="ADS34" s="79" t="n"/>
      <c r="ADT34" s="79" t="n"/>
      <c r="ADU34" s="79" t="n"/>
      <c r="ADV34" s="79" t="n"/>
      <c r="ADW34" s="79">
        <f>Input!J55*Input!G58*Input!V66</f>
        <v/>
      </c>
      <c r="ADX34" s="79" t="n"/>
      <c r="ADY34" s="79" t="n"/>
      <c r="ADZ34" s="79" t="n"/>
      <c r="AEA34" s="79" t="n"/>
      <c r="AEB34" s="79" t="n"/>
      <c r="AEC34" s="79" t="n"/>
      <c r="AED34" s="79" t="n"/>
      <c r="AEE34" s="79" t="n"/>
      <c r="AEF34" s="79" t="n"/>
      <c r="AEG34" s="79" t="n"/>
      <c r="AEH34" s="79" t="n"/>
      <c r="AEI34" s="79" t="n"/>
      <c r="AEL34" s="78" t="n">
        <v>28</v>
      </c>
      <c r="AEM34" s="79" t="n"/>
      <c r="AEN34" s="79" t="n"/>
      <c r="AEO34" s="79" t="n"/>
      <c r="AEP34" s="79" t="n"/>
      <c r="AEQ34" s="79" t="n"/>
      <c r="AER34" s="79" t="n"/>
      <c r="AES34" s="79" t="n"/>
      <c r="AET34" s="79" t="n"/>
      <c r="AEU34" s="79" t="n"/>
      <c r="AEV34" s="79" t="n"/>
      <c r="AEW34" s="79" t="n"/>
      <c r="AEX34" s="79" t="n"/>
      <c r="AEY34" s="79" t="n"/>
      <c r="AEZ34" s="79" t="n"/>
      <c r="AFA34" s="79" t="n"/>
      <c r="AFB34" s="79" t="n"/>
      <c r="AFC34" s="79" t="n"/>
      <c r="AFD34" s="79" t="n"/>
      <c r="AFE34" s="79" t="n"/>
      <c r="AFF34" s="79" t="n"/>
      <c r="AFG34" s="79" t="n"/>
      <c r="AFH34" s="79" t="n"/>
      <c r="AFI34" s="79" t="n"/>
      <c r="AFJ34" s="79" t="n"/>
      <c r="AFK34" s="79" t="n"/>
      <c r="AFL34" s="79" t="n"/>
      <c r="AFM34" s="79" t="n"/>
      <c r="AFN34" s="79">
        <f>Input!J55*Input!G58*Input!W66</f>
        <v/>
      </c>
      <c r="AFO34" s="79" t="n"/>
      <c r="AFP34" s="79" t="n"/>
      <c r="AFQ34" s="79" t="n"/>
      <c r="AFR34" s="79" t="n"/>
      <c r="AFS34" s="79" t="n"/>
      <c r="AFT34" s="79" t="n"/>
      <c r="AFU34" s="79" t="n"/>
      <c r="AFV34" s="79" t="n"/>
      <c r="AFW34" s="79" t="n"/>
      <c r="AFX34" s="79" t="n"/>
      <c r="AFY34" s="79" t="n"/>
      <c r="AFZ34" s="79" t="n"/>
    </row>
    <row r="35">
      <c r="A35" s="78" t="n">
        <v>29</v>
      </c>
      <c r="B35" s="79" t="n"/>
      <c r="C35" s="79" t="n"/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  <c r="M35" s="79" t="n"/>
      <c r="N35" s="79" t="n"/>
      <c r="O35" s="79" t="n"/>
      <c r="P35" s="79" t="n"/>
      <c r="Q35" s="79" t="n"/>
      <c r="R35" s="79" t="n"/>
      <c r="S35" s="79" t="n"/>
      <c r="T35" s="79" t="n"/>
      <c r="U35" s="79" t="n"/>
      <c r="V35" s="79" t="n"/>
      <c r="W35" s="79" t="n"/>
      <c r="X35" s="79" t="n"/>
      <c r="Y35" s="79" t="n"/>
      <c r="Z35" s="79" t="n"/>
      <c r="AA35" s="79" t="n"/>
      <c r="AB35" s="79" t="n"/>
      <c r="AC35" s="79" t="n"/>
      <c r="AD35" s="79">
        <f>Input!K55*Input!D58*Input!D66</f>
        <v/>
      </c>
      <c r="AE35" s="79" t="n"/>
      <c r="AF35" s="79" t="n"/>
      <c r="AG35" s="79" t="n"/>
      <c r="AH35" s="79" t="n"/>
      <c r="AI35" s="79" t="n"/>
      <c r="AJ35" s="79" t="n"/>
      <c r="AK35" s="79" t="n"/>
      <c r="AL35" s="79" t="n"/>
      <c r="AM35" s="79" t="n"/>
      <c r="AN35" s="79" t="n"/>
      <c r="AO35" s="79" t="n"/>
      <c r="AR35" s="78" t="n">
        <v>29</v>
      </c>
      <c r="AS35" s="79" t="n"/>
      <c r="AT35" s="79" t="n"/>
      <c r="AU35" s="79" t="n"/>
      <c r="AV35" s="79" t="n"/>
      <c r="AW35" s="79" t="n"/>
      <c r="AX35" s="79" t="n"/>
      <c r="AY35" s="79" t="n"/>
      <c r="AZ35" s="79" t="n"/>
      <c r="BA35" s="79" t="n"/>
      <c r="BB35" s="79" t="n"/>
      <c r="BC35" s="79" t="n"/>
      <c r="BD35" s="79" t="n"/>
      <c r="BE35" s="79" t="n"/>
      <c r="BF35" s="79" t="n"/>
      <c r="BG35" s="79" t="n"/>
      <c r="BH35" s="79" t="n"/>
      <c r="BI35" s="79" t="n"/>
      <c r="BJ35" s="79" t="n"/>
      <c r="BK35" s="79" t="n"/>
      <c r="BL35" s="79" t="n"/>
      <c r="BM35" s="79" t="n"/>
      <c r="BN35" s="79" t="n"/>
      <c r="BO35" s="79" t="n"/>
      <c r="BP35" s="79" t="n"/>
      <c r="BQ35" s="79" t="n"/>
      <c r="BR35" s="79" t="n"/>
      <c r="BS35" s="79" t="n"/>
      <c r="BT35" s="79" t="n"/>
      <c r="BU35" s="79">
        <f>Input!K55*Input!D58*Input!E66</f>
        <v/>
      </c>
      <c r="BV35" s="79" t="n"/>
      <c r="BW35" s="79" t="n"/>
      <c r="BX35" s="79" t="n"/>
      <c r="BY35" s="79" t="n"/>
      <c r="BZ35" s="79" t="n"/>
      <c r="CA35" s="79" t="n"/>
      <c r="CB35" s="79" t="n"/>
      <c r="CC35" s="79" t="n"/>
      <c r="CD35" s="79" t="n"/>
      <c r="CE35" s="79" t="n"/>
      <c r="CF35" s="79" t="n"/>
      <c r="CI35" s="78" t="n">
        <v>29</v>
      </c>
      <c r="CJ35" s="79" t="n"/>
      <c r="CK35" s="79" t="n"/>
      <c r="CL35" s="79" t="n"/>
      <c r="CM35" s="79" t="n"/>
      <c r="CN35" s="79" t="n"/>
      <c r="CO35" s="79" t="n"/>
      <c r="CP35" s="79" t="n"/>
      <c r="CQ35" s="79" t="n"/>
      <c r="CR35" s="79" t="n"/>
      <c r="CS35" s="79" t="n"/>
      <c r="CT35" s="79" t="n"/>
      <c r="CU35" s="79" t="n"/>
      <c r="CV35" s="79" t="n"/>
      <c r="CW35" s="79" t="n"/>
      <c r="CX35" s="79" t="n"/>
      <c r="CY35" s="79" t="n"/>
      <c r="CZ35" s="79" t="n"/>
      <c r="DA35" s="79" t="n"/>
      <c r="DB35" s="79" t="n"/>
      <c r="DC35" s="79" t="n"/>
      <c r="DD35" s="79" t="n"/>
      <c r="DE35" s="79" t="n"/>
      <c r="DF35" s="79" t="n"/>
      <c r="DG35" s="79" t="n"/>
      <c r="DH35" s="79" t="n"/>
      <c r="DI35" s="79" t="n"/>
      <c r="DJ35" s="79" t="n"/>
      <c r="DK35" s="79" t="n"/>
      <c r="DL35" s="79">
        <f>Input!K55*Input!D58*Input!F66</f>
        <v/>
      </c>
      <c r="DM35" s="79" t="n"/>
      <c r="DN35" s="79" t="n"/>
      <c r="DO35" s="79" t="n"/>
      <c r="DP35" s="79" t="n"/>
      <c r="DQ35" s="79" t="n"/>
      <c r="DR35" s="79" t="n"/>
      <c r="DS35" s="79" t="n"/>
      <c r="DT35" s="79" t="n"/>
      <c r="DU35" s="79" t="n"/>
      <c r="DV35" s="79" t="n"/>
      <c r="DW35" s="79" t="n"/>
      <c r="DZ35" s="78" t="n">
        <v>29</v>
      </c>
      <c r="EA35" s="79" t="n"/>
      <c r="EB35" s="79" t="n"/>
      <c r="EC35" s="79" t="n"/>
      <c r="ED35" s="79" t="n"/>
      <c r="EE35" s="79" t="n"/>
      <c r="EF35" s="79" t="n"/>
      <c r="EG35" s="79" t="n"/>
      <c r="EH35" s="79" t="n"/>
      <c r="EI35" s="79" t="n"/>
      <c r="EJ35" s="79" t="n"/>
      <c r="EK35" s="79" t="n"/>
      <c r="EL35" s="79" t="n"/>
      <c r="EM35" s="79" t="n"/>
      <c r="EN35" s="79" t="n"/>
      <c r="EO35" s="79" t="n"/>
      <c r="EP35" s="79" t="n"/>
      <c r="EQ35" s="79" t="n"/>
      <c r="ER35" s="79" t="n"/>
      <c r="ES35" s="79" t="n"/>
      <c r="ET35" s="79" t="n"/>
      <c r="EU35" s="79" t="n"/>
      <c r="EV35" s="79" t="n"/>
      <c r="EW35" s="79" t="n"/>
      <c r="EX35" s="79" t="n"/>
      <c r="EY35" s="79" t="n"/>
      <c r="EZ35" s="79" t="n"/>
      <c r="FA35" s="79" t="n"/>
      <c r="FB35" s="79" t="n"/>
      <c r="FC35" s="79">
        <f>Input!K55*Input!D58*Input!G66</f>
        <v/>
      </c>
      <c r="FD35" s="79" t="n"/>
      <c r="FE35" s="79" t="n"/>
      <c r="FF35" s="79" t="n"/>
      <c r="FG35" s="79" t="n"/>
      <c r="FH35" s="79" t="n"/>
      <c r="FI35" s="79" t="n"/>
      <c r="FJ35" s="79" t="n"/>
      <c r="FK35" s="79" t="n"/>
      <c r="FL35" s="79" t="n"/>
      <c r="FM35" s="79" t="n"/>
      <c r="FN35" s="79" t="n"/>
      <c r="FQ35" s="78" t="n">
        <v>29</v>
      </c>
      <c r="FR35" s="79" t="n"/>
      <c r="FS35" s="79" t="n"/>
      <c r="FT35" s="79" t="n"/>
      <c r="FU35" s="79" t="n"/>
      <c r="FV35" s="79" t="n"/>
      <c r="FW35" s="79" t="n"/>
      <c r="FX35" s="79" t="n"/>
      <c r="FY35" s="79" t="n"/>
      <c r="FZ35" s="79" t="n"/>
      <c r="GA35" s="79" t="n"/>
      <c r="GB35" s="79" t="n"/>
      <c r="GC35" s="79" t="n"/>
      <c r="GD35" s="79" t="n"/>
      <c r="GE35" s="79" t="n"/>
      <c r="GF35" s="79" t="n"/>
      <c r="GG35" s="79" t="n"/>
      <c r="GH35" s="79" t="n"/>
      <c r="GI35" s="79" t="n"/>
      <c r="GJ35" s="79" t="n"/>
      <c r="GK35" s="79" t="n"/>
      <c r="GL35" s="79" t="n"/>
      <c r="GM35" s="79" t="n"/>
      <c r="GN35" s="79" t="n"/>
      <c r="GO35" s="79" t="n"/>
      <c r="GP35" s="79" t="n"/>
      <c r="GQ35" s="79" t="n"/>
      <c r="GR35" s="79" t="n"/>
      <c r="GS35" s="79" t="n"/>
      <c r="GT35" s="79">
        <f>Input!K55*Input!D58*Input!H66</f>
        <v/>
      </c>
      <c r="GU35" s="79" t="n"/>
      <c r="GV35" s="79" t="n"/>
      <c r="GW35" s="79" t="n"/>
      <c r="GX35" s="79" t="n"/>
      <c r="GY35" s="79" t="n"/>
      <c r="GZ35" s="79" t="n"/>
      <c r="HA35" s="79" t="n"/>
      <c r="HB35" s="79" t="n"/>
      <c r="HC35" s="79" t="n"/>
      <c r="HD35" s="79" t="n"/>
      <c r="HE35" s="79" t="n"/>
      <c r="HH35" s="78" t="n">
        <v>29</v>
      </c>
      <c r="HI35" s="79" t="n"/>
      <c r="HJ35" s="79" t="n"/>
      <c r="HK35" s="79" t="n"/>
      <c r="HL35" s="79" t="n"/>
      <c r="HM35" s="79" t="n"/>
      <c r="HN35" s="79" t="n"/>
      <c r="HO35" s="79" t="n"/>
      <c r="HP35" s="79" t="n"/>
      <c r="HQ35" s="79" t="n"/>
      <c r="HR35" s="79" t="n"/>
      <c r="HS35" s="79" t="n"/>
      <c r="HT35" s="79" t="n"/>
      <c r="HU35" s="79" t="n"/>
      <c r="HV35" s="79" t="n"/>
      <c r="HW35" s="79" t="n"/>
      <c r="HX35" s="79" t="n"/>
      <c r="HY35" s="79" t="n"/>
      <c r="HZ35" s="79" t="n"/>
      <c r="IA35" s="79" t="n"/>
      <c r="IB35" s="79" t="n"/>
      <c r="IC35" s="79" t="n"/>
      <c r="ID35" s="79" t="n"/>
      <c r="IE35" s="79" t="n"/>
      <c r="IF35" s="79" t="n"/>
      <c r="IG35" s="79" t="n"/>
      <c r="IH35" s="79" t="n"/>
      <c r="II35" s="79" t="n"/>
      <c r="IJ35" s="79" t="n"/>
      <c r="IK35" s="79">
        <f>Input!K55*Input!D58*Input!I66</f>
        <v/>
      </c>
      <c r="IL35" s="79" t="n"/>
      <c r="IM35" s="79" t="n"/>
      <c r="IN35" s="79" t="n"/>
      <c r="IO35" s="79" t="n"/>
      <c r="IP35" s="79" t="n"/>
      <c r="IQ35" s="79" t="n"/>
      <c r="IR35" s="79" t="n"/>
      <c r="IS35" s="79" t="n"/>
      <c r="IT35" s="79" t="n"/>
      <c r="IU35" s="79" t="n"/>
      <c r="IV35" s="79" t="n"/>
      <c r="IY35" s="78" t="n">
        <v>29</v>
      </c>
      <c r="IZ35" s="79" t="n"/>
      <c r="JA35" s="79" t="n"/>
      <c r="JB35" s="79" t="n"/>
      <c r="JC35" s="79" t="n"/>
      <c r="JD35" s="79" t="n"/>
      <c r="JE35" s="79" t="n"/>
      <c r="JF35" s="79" t="n"/>
      <c r="JG35" s="79" t="n"/>
      <c r="JH35" s="79" t="n"/>
      <c r="JI35" s="79" t="n"/>
      <c r="JJ35" s="79" t="n"/>
      <c r="JK35" s="79" t="n"/>
      <c r="JL35" s="79" t="n"/>
      <c r="JM35" s="79" t="n"/>
      <c r="JN35" s="79" t="n"/>
      <c r="JO35" s="79" t="n"/>
      <c r="JP35" s="79" t="n"/>
      <c r="JQ35" s="79" t="n"/>
      <c r="JR35" s="79" t="n"/>
      <c r="JS35" s="79" t="n"/>
      <c r="JT35" s="79" t="n"/>
      <c r="JU35" s="79" t="n"/>
      <c r="JV35" s="79" t="n"/>
      <c r="JW35" s="79" t="n"/>
      <c r="JX35" s="79" t="n"/>
      <c r="JY35" s="79" t="n"/>
      <c r="JZ35" s="79" t="n"/>
      <c r="KA35" s="79" t="n"/>
      <c r="KB35" s="79">
        <f>Input!K55*Input!D58*Input!J66</f>
        <v/>
      </c>
      <c r="KC35" s="79" t="n"/>
      <c r="KD35" s="79" t="n"/>
      <c r="KE35" s="79" t="n"/>
      <c r="KF35" s="79" t="n"/>
      <c r="KG35" s="79" t="n"/>
      <c r="KH35" s="79" t="n"/>
      <c r="KI35" s="79" t="n"/>
      <c r="KJ35" s="79" t="n"/>
      <c r="KK35" s="79" t="n"/>
      <c r="KL35" s="79" t="n"/>
      <c r="KM35" s="79" t="n"/>
      <c r="KP35" s="78" t="n">
        <v>29</v>
      </c>
      <c r="KQ35" s="79" t="n"/>
      <c r="KR35" s="79" t="n"/>
      <c r="KS35" s="79" t="n"/>
      <c r="KT35" s="79" t="n"/>
      <c r="KU35" s="79" t="n"/>
      <c r="KV35" s="79" t="n"/>
      <c r="KW35" s="79" t="n"/>
      <c r="KX35" s="79" t="n"/>
      <c r="KY35" s="79" t="n"/>
      <c r="KZ35" s="79" t="n"/>
      <c r="LA35" s="79" t="n"/>
      <c r="LB35" s="79" t="n"/>
      <c r="LC35" s="79" t="n"/>
      <c r="LD35" s="79" t="n"/>
      <c r="LE35" s="79" t="n"/>
      <c r="LF35" s="79" t="n"/>
      <c r="LG35" s="79" t="n"/>
      <c r="LH35" s="79" t="n"/>
      <c r="LI35" s="79" t="n"/>
      <c r="LJ35" s="79" t="n"/>
      <c r="LK35" s="79" t="n"/>
      <c r="LL35" s="79" t="n"/>
      <c r="LM35" s="79" t="n"/>
      <c r="LN35" s="79" t="n"/>
      <c r="LO35" s="79" t="n"/>
      <c r="LP35" s="79" t="n"/>
      <c r="LQ35" s="79" t="n"/>
      <c r="LR35" s="79" t="n"/>
      <c r="LS35" s="79">
        <f>Input!K55*Input!D58*Input!K66</f>
        <v/>
      </c>
      <c r="LT35" s="79" t="n"/>
      <c r="LU35" s="79" t="n"/>
      <c r="LV35" s="79" t="n"/>
      <c r="LW35" s="79" t="n"/>
      <c r="LX35" s="79" t="n"/>
      <c r="LY35" s="79" t="n"/>
      <c r="LZ35" s="79" t="n"/>
      <c r="MA35" s="79" t="n"/>
      <c r="MB35" s="79" t="n"/>
      <c r="MC35" s="79" t="n"/>
      <c r="MD35" s="79" t="n"/>
      <c r="MG35" s="78" t="n">
        <v>29</v>
      </c>
      <c r="MH35" s="79" t="n"/>
      <c r="MI35" s="79" t="n"/>
      <c r="MJ35" s="79" t="n"/>
      <c r="MK35" s="79" t="n"/>
      <c r="ML35" s="79" t="n"/>
      <c r="MM35" s="79" t="n"/>
      <c r="MN35" s="79" t="n"/>
      <c r="MO35" s="79" t="n"/>
      <c r="MP35" s="79" t="n"/>
      <c r="MQ35" s="79" t="n"/>
      <c r="MR35" s="79" t="n"/>
      <c r="MS35" s="79" t="n"/>
      <c r="MT35" s="79" t="n"/>
      <c r="MU35" s="79" t="n"/>
      <c r="MV35" s="79" t="n"/>
      <c r="MW35" s="79" t="n"/>
      <c r="MX35" s="79" t="n"/>
      <c r="MY35" s="79" t="n"/>
      <c r="MZ35" s="79" t="n"/>
      <c r="NA35" s="79" t="n"/>
      <c r="NB35" s="79" t="n"/>
      <c r="NC35" s="79" t="n"/>
      <c r="ND35" s="79" t="n"/>
      <c r="NE35" s="79" t="n"/>
      <c r="NF35" s="79" t="n"/>
      <c r="NG35" s="79" t="n"/>
      <c r="NH35" s="79" t="n"/>
      <c r="NI35" s="79" t="n"/>
      <c r="NJ35" s="79">
        <f>Input!K55*Input!D58*Input!L66</f>
        <v/>
      </c>
      <c r="NK35" s="79" t="n"/>
      <c r="NL35" s="79" t="n"/>
      <c r="NM35" s="79" t="n"/>
      <c r="NN35" s="79" t="n"/>
      <c r="NO35" s="79" t="n"/>
      <c r="NP35" s="79" t="n"/>
      <c r="NQ35" s="79" t="n"/>
      <c r="NR35" s="79" t="n"/>
      <c r="NS35" s="79" t="n"/>
      <c r="NT35" s="79" t="n"/>
      <c r="NU35" s="79" t="n"/>
      <c r="NX35" s="78" t="n">
        <v>29</v>
      </c>
      <c r="NY35" s="79" t="n"/>
      <c r="NZ35" s="79" t="n"/>
      <c r="OA35" s="79" t="n"/>
      <c r="OB35" s="79" t="n"/>
      <c r="OC35" s="79" t="n"/>
      <c r="OD35" s="79" t="n"/>
      <c r="OE35" s="79" t="n"/>
      <c r="OF35" s="79" t="n"/>
      <c r="OG35" s="79" t="n"/>
      <c r="OH35" s="79" t="n"/>
      <c r="OI35" s="79" t="n"/>
      <c r="OJ35" s="79" t="n"/>
      <c r="OK35" s="79" t="n"/>
      <c r="OL35" s="79" t="n"/>
      <c r="OM35" s="79" t="n"/>
      <c r="ON35" s="79" t="n"/>
      <c r="OO35" s="79" t="n"/>
      <c r="OP35" s="79" t="n"/>
      <c r="OQ35" s="79" t="n"/>
      <c r="OR35" s="79" t="n"/>
      <c r="OS35" s="79" t="n"/>
      <c r="OT35" s="79" t="n"/>
      <c r="OU35" s="79" t="n"/>
      <c r="OV35" s="79" t="n"/>
      <c r="OW35" s="79" t="n"/>
      <c r="OX35" s="79" t="n"/>
      <c r="OY35" s="79" t="n"/>
      <c r="OZ35" s="79" t="n"/>
      <c r="PA35" s="79">
        <f>Input!K55*Input!D58*Input!M66</f>
        <v/>
      </c>
      <c r="PB35" s="79" t="n"/>
      <c r="PC35" s="79" t="n"/>
      <c r="PD35" s="79" t="n"/>
      <c r="PE35" s="79" t="n"/>
      <c r="PF35" s="79" t="n"/>
      <c r="PG35" s="79" t="n"/>
      <c r="PH35" s="79" t="n"/>
      <c r="PI35" s="79" t="n"/>
      <c r="PJ35" s="79" t="n"/>
      <c r="PK35" s="79" t="n"/>
      <c r="PL35" s="79" t="n"/>
      <c r="PO35" s="78" t="n">
        <v>29</v>
      </c>
      <c r="PP35" s="79" t="n"/>
      <c r="PQ35" s="79" t="n"/>
      <c r="PR35" s="79" t="n"/>
      <c r="PS35" s="79" t="n"/>
      <c r="PT35" s="79" t="n"/>
      <c r="PU35" s="79" t="n"/>
      <c r="PV35" s="79" t="n"/>
      <c r="PW35" s="79" t="n"/>
      <c r="PX35" s="79" t="n"/>
      <c r="PY35" s="79" t="n"/>
      <c r="PZ35" s="79" t="n"/>
      <c r="QA35" s="79" t="n"/>
      <c r="QB35" s="79" t="n"/>
      <c r="QC35" s="79" t="n"/>
      <c r="QD35" s="79" t="n"/>
      <c r="QE35" s="79" t="n"/>
      <c r="QF35" s="79" t="n"/>
      <c r="QG35" s="79" t="n"/>
      <c r="QH35" s="79" t="n"/>
      <c r="QI35" s="79" t="n"/>
      <c r="QJ35" s="79" t="n"/>
      <c r="QK35" s="79" t="n"/>
      <c r="QL35" s="79" t="n"/>
      <c r="QM35" s="79" t="n"/>
      <c r="QN35" s="79" t="n"/>
      <c r="QO35" s="79" t="n"/>
      <c r="QP35" s="79" t="n"/>
      <c r="QQ35" s="79" t="n"/>
      <c r="QR35" s="79">
        <f>Input!K55*Input!D58*Input!N66</f>
        <v/>
      </c>
      <c r="QS35" s="79" t="n"/>
      <c r="QT35" s="79" t="n"/>
      <c r="QU35" s="79" t="n"/>
      <c r="QV35" s="79" t="n"/>
      <c r="QW35" s="79" t="n"/>
      <c r="QX35" s="79" t="n"/>
      <c r="QY35" s="79" t="n"/>
      <c r="QZ35" s="79" t="n"/>
      <c r="RA35" s="79" t="n"/>
      <c r="RB35" s="79" t="n"/>
      <c r="RC35" s="79" t="n"/>
      <c r="RF35" s="78" t="n">
        <v>29</v>
      </c>
      <c r="RG35" s="79" t="n"/>
      <c r="RH35" s="79" t="n"/>
      <c r="RI35" s="79" t="n"/>
      <c r="RJ35" s="79" t="n"/>
      <c r="RK35" s="79" t="n"/>
      <c r="RL35" s="79" t="n"/>
      <c r="RM35" s="79" t="n"/>
      <c r="RN35" s="79" t="n"/>
      <c r="RO35" s="79" t="n"/>
      <c r="RP35" s="79" t="n"/>
      <c r="RQ35" s="79" t="n"/>
      <c r="RR35" s="79" t="n"/>
      <c r="RS35" s="79" t="n"/>
      <c r="RT35" s="79" t="n"/>
      <c r="RU35" s="79" t="n"/>
      <c r="RV35" s="79" t="n"/>
      <c r="RW35" s="79" t="n"/>
      <c r="RX35" s="79" t="n"/>
      <c r="RY35" s="79" t="n"/>
      <c r="RZ35" s="79" t="n"/>
      <c r="SA35" s="79" t="n"/>
      <c r="SB35" s="79" t="n"/>
      <c r="SC35" s="79" t="n"/>
      <c r="SD35" s="79" t="n"/>
      <c r="SE35" s="79" t="n"/>
      <c r="SF35" s="79" t="n"/>
      <c r="SG35" s="79" t="n"/>
      <c r="SH35" s="79" t="n"/>
      <c r="SI35" s="79">
        <f>Input!K55*Input!D58*Input!O66</f>
        <v/>
      </c>
      <c r="SJ35" s="79" t="n"/>
      <c r="SK35" s="79" t="n"/>
      <c r="SL35" s="79" t="n"/>
      <c r="SM35" s="79" t="n"/>
      <c r="SN35" s="79" t="n"/>
      <c r="SO35" s="79" t="n"/>
      <c r="SP35" s="79" t="n"/>
      <c r="SQ35" s="79" t="n"/>
      <c r="SR35" s="79" t="n"/>
      <c r="SS35" s="79" t="n"/>
      <c r="ST35" s="79" t="n"/>
      <c r="SW35" s="78" t="n">
        <v>29</v>
      </c>
      <c r="SX35" s="79" t="n"/>
      <c r="SY35" s="79" t="n"/>
      <c r="SZ35" s="79" t="n"/>
      <c r="TA35" s="79" t="n"/>
      <c r="TB35" s="79" t="n"/>
      <c r="TC35" s="79" t="n"/>
      <c r="TD35" s="79" t="n"/>
      <c r="TE35" s="79" t="n"/>
      <c r="TF35" s="79" t="n"/>
      <c r="TG35" s="79" t="n"/>
      <c r="TH35" s="79" t="n"/>
      <c r="TI35" s="79" t="n"/>
      <c r="TJ35" s="79" t="n"/>
      <c r="TK35" s="79" t="n"/>
      <c r="TL35" s="79" t="n"/>
      <c r="TM35" s="79" t="n"/>
      <c r="TN35" s="79" t="n"/>
      <c r="TO35" s="79" t="n"/>
      <c r="TP35" s="79" t="n"/>
      <c r="TQ35" s="79" t="n"/>
      <c r="TR35" s="79" t="n"/>
      <c r="TS35" s="79" t="n"/>
      <c r="TT35" s="79" t="n"/>
      <c r="TU35" s="79" t="n"/>
      <c r="TV35" s="79" t="n"/>
      <c r="TW35" s="79" t="n"/>
      <c r="TX35" s="79" t="n"/>
      <c r="TY35" s="79" t="n"/>
      <c r="TZ35" s="79">
        <f>Input!K55*Input!D58*Input!P66</f>
        <v/>
      </c>
      <c r="UA35" s="79" t="n"/>
      <c r="UB35" s="79" t="n"/>
      <c r="UC35" s="79" t="n"/>
      <c r="UD35" s="79" t="n"/>
      <c r="UE35" s="79" t="n"/>
      <c r="UF35" s="79" t="n"/>
      <c r="UG35" s="79" t="n"/>
      <c r="UH35" s="79" t="n"/>
      <c r="UI35" s="79" t="n"/>
      <c r="UJ35" s="79" t="n"/>
      <c r="UK35" s="79" t="n"/>
      <c r="UN35" s="78" t="n">
        <v>29</v>
      </c>
      <c r="UO35" s="79" t="n"/>
      <c r="UP35" s="79" t="n"/>
      <c r="UQ35" s="79" t="n"/>
      <c r="UR35" s="79" t="n"/>
      <c r="US35" s="79" t="n"/>
      <c r="UT35" s="79" t="n"/>
      <c r="UU35" s="79" t="n"/>
      <c r="UV35" s="79" t="n"/>
      <c r="UW35" s="79" t="n"/>
      <c r="UX35" s="79" t="n"/>
      <c r="UY35" s="79" t="n"/>
      <c r="UZ35" s="79" t="n"/>
      <c r="VA35" s="79" t="n"/>
      <c r="VB35" s="79" t="n"/>
      <c r="VC35" s="79" t="n"/>
      <c r="VD35" s="79" t="n"/>
      <c r="VE35" s="79" t="n"/>
      <c r="VF35" s="79" t="n"/>
      <c r="VG35" s="79" t="n"/>
      <c r="VH35" s="79" t="n"/>
      <c r="VI35" s="79" t="n"/>
      <c r="VJ35" s="79" t="n"/>
      <c r="VK35" s="79" t="n"/>
      <c r="VL35" s="79" t="n"/>
      <c r="VM35" s="79" t="n"/>
      <c r="VN35" s="79" t="n"/>
      <c r="VO35" s="79" t="n"/>
      <c r="VP35" s="79" t="n"/>
      <c r="VQ35" s="79">
        <f>Input!K55*Input!D58*Input!Q66</f>
        <v/>
      </c>
      <c r="VR35" s="79" t="n"/>
      <c r="VS35" s="79" t="n"/>
      <c r="VT35" s="79" t="n"/>
      <c r="VU35" s="79" t="n"/>
      <c r="VV35" s="79" t="n"/>
      <c r="VW35" s="79" t="n"/>
      <c r="VX35" s="79" t="n"/>
      <c r="VY35" s="79" t="n"/>
      <c r="VZ35" s="79" t="n"/>
      <c r="WA35" s="79" t="n"/>
      <c r="WB35" s="79" t="n"/>
      <c r="WE35" s="78" t="n">
        <v>29</v>
      </c>
      <c r="WF35" s="79" t="n"/>
      <c r="WG35" s="79" t="n"/>
      <c r="WH35" s="79" t="n"/>
      <c r="WI35" s="79" t="n"/>
      <c r="WJ35" s="79" t="n"/>
      <c r="WK35" s="79" t="n"/>
      <c r="WL35" s="79" t="n"/>
      <c r="WM35" s="79" t="n"/>
      <c r="WN35" s="79" t="n"/>
      <c r="WO35" s="79" t="n"/>
      <c r="WP35" s="79" t="n"/>
      <c r="WQ35" s="79" t="n"/>
      <c r="WR35" s="79" t="n"/>
      <c r="WS35" s="79" t="n"/>
      <c r="WT35" s="79" t="n"/>
      <c r="WU35" s="79" t="n"/>
      <c r="WV35" s="79" t="n"/>
      <c r="WW35" s="79" t="n"/>
      <c r="WX35" s="79" t="n"/>
      <c r="WY35" s="79" t="n"/>
      <c r="WZ35" s="79" t="n"/>
      <c r="XA35" s="79" t="n"/>
      <c r="XB35" s="79" t="n"/>
      <c r="XC35" s="79" t="n"/>
      <c r="XD35" s="79" t="n"/>
      <c r="XE35" s="79" t="n"/>
      <c r="XF35" s="79" t="n"/>
      <c r="XG35" s="79" t="n"/>
      <c r="XH35" s="79">
        <f>Input!K55*Input!D58*Input!R66</f>
        <v/>
      </c>
      <c r="XI35" s="79" t="n"/>
      <c r="XJ35" s="79" t="n"/>
      <c r="XK35" s="79" t="n"/>
      <c r="XL35" s="79" t="n"/>
      <c r="XM35" s="79" t="n"/>
      <c r="XN35" s="79" t="n"/>
      <c r="XO35" s="79" t="n"/>
      <c r="XP35" s="79" t="n"/>
      <c r="XQ35" s="79" t="n"/>
      <c r="XR35" s="79" t="n"/>
      <c r="XS35" s="79" t="n"/>
      <c r="XV35" s="78" t="n">
        <v>29</v>
      </c>
      <c r="XW35" s="79" t="n"/>
      <c r="XX35" s="79" t="n"/>
      <c r="XY35" s="79" t="n"/>
      <c r="XZ35" s="79" t="n"/>
      <c r="YA35" s="79" t="n"/>
      <c r="YB35" s="79" t="n"/>
      <c r="YC35" s="79" t="n"/>
      <c r="YD35" s="79" t="n"/>
      <c r="YE35" s="79" t="n"/>
      <c r="YF35" s="79" t="n"/>
      <c r="YG35" s="79" t="n"/>
      <c r="YH35" s="79" t="n"/>
      <c r="YI35" s="79" t="n"/>
      <c r="YJ35" s="79" t="n"/>
      <c r="YK35" s="79" t="n"/>
      <c r="YL35" s="79" t="n"/>
      <c r="YM35" s="79" t="n"/>
      <c r="YN35" s="79" t="n"/>
      <c r="YO35" s="79" t="n"/>
      <c r="YP35" s="79" t="n"/>
      <c r="YQ35" s="79" t="n"/>
      <c r="YR35" s="79" t="n"/>
      <c r="YS35" s="79" t="n"/>
      <c r="YT35" s="79" t="n"/>
      <c r="YU35" s="79" t="n"/>
      <c r="YV35" s="79" t="n"/>
      <c r="YW35" s="79" t="n"/>
      <c r="YX35" s="79" t="n"/>
      <c r="YY35" s="79">
        <f>Input!K55*Input!D58*Input!S66</f>
        <v/>
      </c>
      <c r="YZ35" s="79" t="n"/>
      <c r="ZA35" s="79" t="n"/>
      <c r="ZB35" s="79" t="n"/>
      <c r="ZC35" s="79" t="n"/>
      <c r="ZD35" s="79" t="n"/>
      <c r="ZE35" s="79" t="n"/>
      <c r="ZF35" s="79" t="n"/>
      <c r="ZG35" s="79" t="n"/>
      <c r="ZH35" s="79" t="n"/>
      <c r="ZI35" s="79" t="n"/>
      <c r="ZJ35" s="79" t="n"/>
      <c r="ZM35" s="78" t="n">
        <v>29</v>
      </c>
      <c r="ZN35" s="79" t="n"/>
      <c r="ZO35" s="79" t="n"/>
      <c r="ZP35" s="79" t="n"/>
      <c r="ZQ35" s="79" t="n"/>
      <c r="ZR35" s="79" t="n"/>
      <c r="ZS35" s="79" t="n"/>
      <c r="ZT35" s="79" t="n"/>
      <c r="ZU35" s="79" t="n"/>
      <c r="ZV35" s="79" t="n"/>
      <c r="ZW35" s="79" t="n"/>
      <c r="ZX35" s="79" t="n"/>
      <c r="ZY35" s="79" t="n"/>
      <c r="ZZ35" s="79" t="n"/>
      <c r="AAA35" s="79" t="n"/>
      <c r="AAB35" s="79" t="n"/>
      <c r="AAC35" s="79" t="n"/>
      <c r="AAD35" s="79" t="n"/>
      <c r="AAE35" s="79" t="n"/>
      <c r="AAF35" s="79" t="n"/>
      <c r="AAG35" s="79" t="n"/>
      <c r="AAH35" s="79" t="n"/>
      <c r="AAI35" s="79" t="n"/>
      <c r="AAJ35" s="79" t="n"/>
      <c r="AAK35" s="79" t="n"/>
      <c r="AAL35" s="79" t="n"/>
      <c r="AAM35" s="79" t="n"/>
      <c r="AAN35" s="79" t="n"/>
      <c r="AAO35" s="79" t="n"/>
      <c r="AAP35" s="79">
        <f>Input!K55*Input!D58*Input!T66</f>
        <v/>
      </c>
      <c r="AAQ35" s="79" t="n"/>
      <c r="AAR35" s="79" t="n"/>
      <c r="AAS35" s="79" t="n"/>
      <c r="AAT35" s="79" t="n"/>
      <c r="AAU35" s="79" t="n"/>
      <c r="AAV35" s="79" t="n"/>
      <c r="AAW35" s="79" t="n"/>
      <c r="AAX35" s="79" t="n"/>
      <c r="AAY35" s="79" t="n"/>
      <c r="AAZ35" s="79" t="n"/>
      <c r="ABA35" s="79" t="n"/>
      <c r="ABD35" s="78" t="n">
        <v>29</v>
      </c>
      <c r="ABE35" s="79" t="n"/>
      <c r="ABF35" s="79" t="n"/>
      <c r="ABG35" s="79" t="n"/>
      <c r="ABH35" s="79" t="n"/>
      <c r="ABI35" s="79" t="n"/>
      <c r="ABJ35" s="79" t="n"/>
      <c r="ABK35" s="79" t="n"/>
      <c r="ABL35" s="79" t="n"/>
      <c r="ABM35" s="79" t="n"/>
      <c r="ABN35" s="79" t="n"/>
      <c r="ABO35" s="79" t="n"/>
      <c r="ABP35" s="79" t="n"/>
      <c r="ABQ35" s="79" t="n"/>
      <c r="ABR35" s="79" t="n"/>
      <c r="ABS35" s="79" t="n"/>
      <c r="ABT35" s="79" t="n"/>
      <c r="ABU35" s="79" t="n"/>
      <c r="ABV35" s="79" t="n"/>
      <c r="ABW35" s="79" t="n"/>
      <c r="ABX35" s="79" t="n"/>
      <c r="ABY35" s="79" t="n"/>
      <c r="ABZ35" s="79" t="n"/>
      <c r="ACA35" s="79" t="n"/>
      <c r="ACB35" s="79" t="n"/>
      <c r="ACC35" s="79" t="n"/>
      <c r="ACD35" s="79" t="n"/>
      <c r="ACE35" s="79" t="n"/>
      <c r="ACF35" s="79" t="n"/>
      <c r="ACG35" s="79">
        <f>Input!K55*Input!D58*Input!U66</f>
        <v/>
      </c>
      <c r="ACH35" s="79" t="n"/>
      <c r="ACI35" s="79" t="n"/>
      <c r="ACJ35" s="79" t="n"/>
      <c r="ACK35" s="79" t="n"/>
      <c r="ACL35" s="79" t="n"/>
      <c r="ACM35" s="79" t="n"/>
      <c r="ACN35" s="79" t="n"/>
      <c r="ACO35" s="79" t="n"/>
      <c r="ACP35" s="79" t="n"/>
      <c r="ACQ35" s="79" t="n"/>
      <c r="ACR35" s="79" t="n"/>
      <c r="ACU35" s="78" t="n">
        <v>29</v>
      </c>
      <c r="ACV35" s="79" t="n"/>
      <c r="ACW35" s="79" t="n"/>
      <c r="ACX35" s="79" t="n"/>
      <c r="ACY35" s="79" t="n"/>
      <c r="ACZ35" s="79" t="n"/>
      <c r="ADA35" s="79" t="n"/>
      <c r="ADB35" s="79" t="n"/>
      <c r="ADC35" s="79" t="n"/>
      <c r="ADD35" s="79" t="n"/>
      <c r="ADE35" s="79" t="n"/>
      <c r="ADF35" s="79" t="n"/>
      <c r="ADG35" s="79" t="n"/>
      <c r="ADH35" s="79" t="n"/>
      <c r="ADI35" s="79" t="n"/>
      <c r="ADJ35" s="79" t="n"/>
      <c r="ADK35" s="79" t="n"/>
      <c r="ADL35" s="79" t="n"/>
      <c r="ADM35" s="79" t="n"/>
      <c r="ADN35" s="79" t="n"/>
      <c r="ADO35" s="79" t="n"/>
      <c r="ADP35" s="79" t="n"/>
      <c r="ADQ35" s="79" t="n"/>
      <c r="ADR35" s="79" t="n"/>
      <c r="ADS35" s="79" t="n"/>
      <c r="ADT35" s="79" t="n"/>
      <c r="ADU35" s="79" t="n"/>
      <c r="ADV35" s="79" t="n"/>
      <c r="ADW35" s="79" t="n"/>
      <c r="ADX35" s="79">
        <f>Input!K55*Input!D58*Input!V66</f>
        <v/>
      </c>
      <c r="ADY35" s="79" t="n"/>
      <c r="ADZ35" s="79" t="n"/>
      <c r="AEA35" s="79" t="n"/>
      <c r="AEB35" s="79" t="n"/>
      <c r="AEC35" s="79" t="n"/>
      <c r="AED35" s="79" t="n"/>
      <c r="AEE35" s="79" t="n"/>
      <c r="AEF35" s="79" t="n"/>
      <c r="AEG35" s="79" t="n"/>
      <c r="AEH35" s="79" t="n"/>
      <c r="AEI35" s="79" t="n"/>
      <c r="AEL35" s="78" t="n">
        <v>29</v>
      </c>
      <c r="AEM35" s="79" t="n"/>
      <c r="AEN35" s="79" t="n"/>
      <c r="AEO35" s="79" t="n"/>
      <c r="AEP35" s="79" t="n"/>
      <c r="AEQ35" s="79" t="n"/>
      <c r="AER35" s="79" t="n"/>
      <c r="AES35" s="79" t="n"/>
      <c r="AET35" s="79" t="n"/>
      <c r="AEU35" s="79" t="n"/>
      <c r="AEV35" s="79" t="n"/>
      <c r="AEW35" s="79" t="n"/>
      <c r="AEX35" s="79" t="n"/>
      <c r="AEY35" s="79" t="n"/>
      <c r="AEZ35" s="79" t="n"/>
      <c r="AFA35" s="79" t="n"/>
      <c r="AFB35" s="79" t="n"/>
      <c r="AFC35" s="79" t="n"/>
      <c r="AFD35" s="79" t="n"/>
      <c r="AFE35" s="79" t="n"/>
      <c r="AFF35" s="79" t="n"/>
      <c r="AFG35" s="79" t="n"/>
      <c r="AFH35" s="79" t="n"/>
      <c r="AFI35" s="79" t="n"/>
      <c r="AFJ35" s="79" t="n"/>
      <c r="AFK35" s="79" t="n"/>
      <c r="AFL35" s="79" t="n"/>
      <c r="AFM35" s="79" t="n"/>
      <c r="AFN35" s="79" t="n"/>
      <c r="AFO35" s="79">
        <f>Input!K55*Input!D58*Input!W66</f>
        <v/>
      </c>
      <c r="AFP35" s="79" t="n"/>
      <c r="AFQ35" s="79" t="n"/>
      <c r="AFR35" s="79" t="n"/>
      <c r="AFS35" s="79" t="n"/>
      <c r="AFT35" s="79" t="n"/>
      <c r="AFU35" s="79" t="n"/>
      <c r="AFV35" s="79" t="n"/>
      <c r="AFW35" s="79" t="n"/>
      <c r="AFX35" s="79" t="n"/>
      <c r="AFY35" s="79" t="n"/>
      <c r="AFZ35" s="79" t="n"/>
    </row>
    <row r="36">
      <c r="A36" s="78" t="n">
        <v>30</v>
      </c>
      <c r="B36" s="79" t="n"/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  <c r="M36" s="79" t="n"/>
      <c r="N36" s="79" t="n"/>
      <c r="O36" s="79" t="n"/>
      <c r="P36" s="79" t="n"/>
      <c r="Q36" s="79" t="n"/>
      <c r="R36" s="79" t="n"/>
      <c r="S36" s="79" t="n"/>
      <c r="T36" s="79" t="n"/>
      <c r="U36" s="79" t="n"/>
      <c r="V36" s="79" t="n"/>
      <c r="W36" s="79" t="n"/>
      <c r="X36" s="79" t="n"/>
      <c r="Y36" s="79" t="n"/>
      <c r="Z36" s="79" t="n"/>
      <c r="AA36" s="79" t="n"/>
      <c r="AB36" s="79" t="n"/>
      <c r="AC36" s="79" t="n"/>
      <c r="AD36" s="79" t="n"/>
      <c r="AE36" s="79">
        <f>Input!K55*Input!E58*Input!D66</f>
        <v/>
      </c>
      <c r="AF36" s="79" t="n"/>
      <c r="AG36" s="79" t="n"/>
      <c r="AH36" s="79" t="n"/>
      <c r="AI36" s="79" t="n"/>
      <c r="AJ36" s="79" t="n"/>
      <c r="AK36" s="79" t="n"/>
      <c r="AL36" s="79" t="n"/>
      <c r="AM36" s="79" t="n"/>
      <c r="AN36" s="79" t="n"/>
      <c r="AO36" s="79" t="n"/>
      <c r="AR36" s="78" t="n">
        <v>30</v>
      </c>
      <c r="AS36" s="79" t="n"/>
      <c r="AT36" s="79" t="n"/>
      <c r="AU36" s="79" t="n"/>
      <c r="AV36" s="79" t="n"/>
      <c r="AW36" s="79" t="n"/>
      <c r="AX36" s="79" t="n"/>
      <c r="AY36" s="79" t="n"/>
      <c r="AZ36" s="79" t="n"/>
      <c r="BA36" s="79" t="n"/>
      <c r="BB36" s="79" t="n"/>
      <c r="BC36" s="79" t="n"/>
      <c r="BD36" s="79" t="n"/>
      <c r="BE36" s="79" t="n"/>
      <c r="BF36" s="79" t="n"/>
      <c r="BG36" s="79" t="n"/>
      <c r="BH36" s="79" t="n"/>
      <c r="BI36" s="79" t="n"/>
      <c r="BJ36" s="79" t="n"/>
      <c r="BK36" s="79" t="n"/>
      <c r="BL36" s="79" t="n"/>
      <c r="BM36" s="79" t="n"/>
      <c r="BN36" s="79" t="n"/>
      <c r="BO36" s="79" t="n"/>
      <c r="BP36" s="79" t="n"/>
      <c r="BQ36" s="79" t="n"/>
      <c r="BR36" s="79" t="n"/>
      <c r="BS36" s="79" t="n"/>
      <c r="BT36" s="79" t="n"/>
      <c r="BU36" s="79" t="n"/>
      <c r="BV36" s="79">
        <f>Input!K55*Input!E58*Input!E66</f>
        <v/>
      </c>
      <c r="BW36" s="79" t="n"/>
      <c r="BX36" s="79" t="n"/>
      <c r="BY36" s="79" t="n"/>
      <c r="BZ36" s="79" t="n"/>
      <c r="CA36" s="79" t="n"/>
      <c r="CB36" s="79" t="n"/>
      <c r="CC36" s="79" t="n"/>
      <c r="CD36" s="79" t="n"/>
      <c r="CE36" s="79" t="n"/>
      <c r="CF36" s="79" t="n"/>
      <c r="CI36" s="78" t="n">
        <v>30</v>
      </c>
      <c r="CJ36" s="79" t="n"/>
      <c r="CK36" s="79" t="n"/>
      <c r="CL36" s="79" t="n"/>
      <c r="CM36" s="79" t="n"/>
      <c r="CN36" s="79" t="n"/>
      <c r="CO36" s="79" t="n"/>
      <c r="CP36" s="79" t="n"/>
      <c r="CQ36" s="79" t="n"/>
      <c r="CR36" s="79" t="n"/>
      <c r="CS36" s="79" t="n"/>
      <c r="CT36" s="79" t="n"/>
      <c r="CU36" s="79" t="n"/>
      <c r="CV36" s="79" t="n"/>
      <c r="CW36" s="79" t="n"/>
      <c r="CX36" s="79" t="n"/>
      <c r="CY36" s="79" t="n"/>
      <c r="CZ36" s="79" t="n"/>
      <c r="DA36" s="79" t="n"/>
      <c r="DB36" s="79" t="n"/>
      <c r="DC36" s="79" t="n"/>
      <c r="DD36" s="79" t="n"/>
      <c r="DE36" s="79" t="n"/>
      <c r="DF36" s="79" t="n"/>
      <c r="DG36" s="79" t="n"/>
      <c r="DH36" s="79" t="n"/>
      <c r="DI36" s="79" t="n"/>
      <c r="DJ36" s="79" t="n"/>
      <c r="DK36" s="79" t="n"/>
      <c r="DL36" s="79" t="n"/>
      <c r="DM36" s="79">
        <f>Input!K55*Input!E58*Input!F66</f>
        <v/>
      </c>
      <c r="DN36" s="79" t="n"/>
      <c r="DO36" s="79" t="n"/>
      <c r="DP36" s="79" t="n"/>
      <c r="DQ36" s="79" t="n"/>
      <c r="DR36" s="79" t="n"/>
      <c r="DS36" s="79" t="n"/>
      <c r="DT36" s="79" t="n"/>
      <c r="DU36" s="79" t="n"/>
      <c r="DV36" s="79" t="n"/>
      <c r="DW36" s="79" t="n"/>
      <c r="DZ36" s="78" t="n">
        <v>30</v>
      </c>
      <c r="EA36" s="79" t="n"/>
      <c r="EB36" s="79" t="n"/>
      <c r="EC36" s="79" t="n"/>
      <c r="ED36" s="79" t="n"/>
      <c r="EE36" s="79" t="n"/>
      <c r="EF36" s="79" t="n"/>
      <c r="EG36" s="79" t="n"/>
      <c r="EH36" s="79" t="n"/>
      <c r="EI36" s="79" t="n"/>
      <c r="EJ36" s="79" t="n"/>
      <c r="EK36" s="79" t="n"/>
      <c r="EL36" s="79" t="n"/>
      <c r="EM36" s="79" t="n"/>
      <c r="EN36" s="79" t="n"/>
      <c r="EO36" s="79" t="n"/>
      <c r="EP36" s="79" t="n"/>
      <c r="EQ36" s="79" t="n"/>
      <c r="ER36" s="79" t="n"/>
      <c r="ES36" s="79" t="n"/>
      <c r="ET36" s="79" t="n"/>
      <c r="EU36" s="79" t="n"/>
      <c r="EV36" s="79" t="n"/>
      <c r="EW36" s="79" t="n"/>
      <c r="EX36" s="79" t="n"/>
      <c r="EY36" s="79" t="n"/>
      <c r="EZ36" s="79" t="n"/>
      <c r="FA36" s="79" t="n"/>
      <c r="FB36" s="79" t="n"/>
      <c r="FC36" s="79" t="n"/>
      <c r="FD36" s="79">
        <f>Input!K55*Input!E58*Input!G66</f>
        <v/>
      </c>
      <c r="FE36" s="79" t="n"/>
      <c r="FF36" s="79" t="n"/>
      <c r="FG36" s="79" t="n"/>
      <c r="FH36" s="79" t="n"/>
      <c r="FI36" s="79" t="n"/>
      <c r="FJ36" s="79" t="n"/>
      <c r="FK36" s="79" t="n"/>
      <c r="FL36" s="79" t="n"/>
      <c r="FM36" s="79" t="n"/>
      <c r="FN36" s="79" t="n"/>
      <c r="FQ36" s="78" t="n">
        <v>30</v>
      </c>
      <c r="FR36" s="79" t="n"/>
      <c r="FS36" s="79" t="n"/>
      <c r="FT36" s="79" t="n"/>
      <c r="FU36" s="79" t="n"/>
      <c r="FV36" s="79" t="n"/>
      <c r="FW36" s="79" t="n"/>
      <c r="FX36" s="79" t="n"/>
      <c r="FY36" s="79" t="n"/>
      <c r="FZ36" s="79" t="n"/>
      <c r="GA36" s="79" t="n"/>
      <c r="GB36" s="79" t="n"/>
      <c r="GC36" s="79" t="n"/>
      <c r="GD36" s="79" t="n"/>
      <c r="GE36" s="79" t="n"/>
      <c r="GF36" s="79" t="n"/>
      <c r="GG36" s="79" t="n"/>
      <c r="GH36" s="79" t="n"/>
      <c r="GI36" s="79" t="n"/>
      <c r="GJ36" s="79" t="n"/>
      <c r="GK36" s="79" t="n"/>
      <c r="GL36" s="79" t="n"/>
      <c r="GM36" s="79" t="n"/>
      <c r="GN36" s="79" t="n"/>
      <c r="GO36" s="79" t="n"/>
      <c r="GP36" s="79" t="n"/>
      <c r="GQ36" s="79" t="n"/>
      <c r="GR36" s="79" t="n"/>
      <c r="GS36" s="79" t="n"/>
      <c r="GT36" s="79" t="n"/>
      <c r="GU36" s="79">
        <f>Input!K55*Input!E58*Input!H66</f>
        <v/>
      </c>
      <c r="GV36" s="79" t="n"/>
      <c r="GW36" s="79" t="n"/>
      <c r="GX36" s="79" t="n"/>
      <c r="GY36" s="79" t="n"/>
      <c r="GZ36" s="79" t="n"/>
      <c r="HA36" s="79" t="n"/>
      <c r="HB36" s="79" t="n"/>
      <c r="HC36" s="79" t="n"/>
      <c r="HD36" s="79" t="n"/>
      <c r="HE36" s="79" t="n"/>
      <c r="HH36" s="78" t="n">
        <v>30</v>
      </c>
      <c r="HI36" s="79" t="n"/>
      <c r="HJ36" s="79" t="n"/>
      <c r="HK36" s="79" t="n"/>
      <c r="HL36" s="79" t="n"/>
      <c r="HM36" s="79" t="n"/>
      <c r="HN36" s="79" t="n"/>
      <c r="HO36" s="79" t="n"/>
      <c r="HP36" s="79" t="n"/>
      <c r="HQ36" s="79" t="n"/>
      <c r="HR36" s="79" t="n"/>
      <c r="HS36" s="79" t="n"/>
      <c r="HT36" s="79" t="n"/>
      <c r="HU36" s="79" t="n"/>
      <c r="HV36" s="79" t="n"/>
      <c r="HW36" s="79" t="n"/>
      <c r="HX36" s="79" t="n"/>
      <c r="HY36" s="79" t="n"/>
      <c r="HZ36" s="79" t="n"/>
      <c r="IA36" s="79" t="n"/>
      <c r="IB36" s="79" t="n"/>
      <c r="IC36" s="79" t="n"/>
      <c r="ID36" s="79" t="n"/>
      <c r="IE36" s="79" t="n"/>
      <c r="IF36" s="79" t="n"/>
      <c r="IG36" s="79" t="n"/>
      <c r="IH36" s="79" t="n"/>
      <c r="II36" s="79" t="n"/>
      <c r="IJ36" s="79" t="n"/>
      <c r="IK36" s="79" t="n"/>
      <c r="IL36" s="79">
        <f>Input!K55*Input!E58*Input!I66</f>
        <v/>
      </c>
      <c r="IM36" s="79" t="n"/>
      <c r="IN36" s="79" t="n"/>
      <c r="IO36" s="79" t="n"/>
      <c r="IP36" s="79" t="n"/>
      <c r="IQ36" s="79" t="n"/>
      <c r="IR36" s="79" t="n"/>
      <c r="IS36" s="79" t="n"/>
      <c r="IT36" s="79" t="n"/>
      <c r="IU36" s="79" t="n"/>
      <c r="IV36" s="79" t="n"/>
      <c r="IY36" s="78" t="n">
        <v>30</v>
      </c>
      <c r="IZ36" s="79" t="n"/>
      <c r="JA36" s="79" t="n"/>
      <c r="JB36" s="79" t="n"/>
      <c r="JC36" s="79" t="n"/>
      <c r="JD36" s="79" t="n"/>
      <c r="JE36" s="79" t="n"/>
      <c r="JF36" s="79" t="n"/>
      <c r="JG36" s="79" t="n"/>
      <c r="JH36" s="79" t="n"/>
      <c r="JI36" s="79" t="n"/>
      <c r="JJ36" s="79" t="n"/>
      <c r="JK36" s="79" t="n"/>
      <c r="JL36" s="79" t="n"/>
      <c r="JM36" s="79" t="n"/>
      <c r="JN36" s="79" t="n"/>
      <c r="JO36" s="79" t="n"/>
      <c r="JP36" s="79" t="n"/>
      <c r="JQ36" s="79" t="n"/>
      <c r="JR36" s="79" t="n"/>
      <c r="JS36" s="79" t="n"/>
      <c r="JT36" s="79" t="n"/>
      <c r="JU36" s="79" t="n"/>
      <c r="JV36" s="79" t="n"/>
      <c r="JW36" s="79" t="n"/>
      <c r="JX36" s="79" t="n"/>
      <c r="JY36" s="79" t="n"/>
      <c r="JZ36" s="79" t="n"/>
      <c r="KA36" s="79" t="n"/>
      <c r="KB36" s="79" t="n"/>
      <c r="KC36" s="79">
        <f>Input!K55*Input!E58*Input!J66</f>
        <v/>
      </c>
      <c r="KD36" s="79" t="n"/>
      <c r="KE36" s="79" t="n"/>
      <c r="KF36" s="79" t="n"/>
      <c r="KG36" s="79" t="n"/>
      <c r="KH36" s="79" t="n"/>
      <c r="KI36" s="79" t="n"/>
      <c r="KJ36" s="79" t="n"/>
      <c r="KK36" s="79" t="n"/>
      <c r="KL36" s="79" t="n"/>
      <c r="KM36" s="79" t="n"/>
      <c r="KP36" s="78" t="n">
        <v>30</v>
      </c>
      <c r="KQ36" s="79" t="n"/>
      <c r="KR36" s="79" t="n"/>
      <c r="KS36" s="79" t="n"/>
      <c r="KT36" s="79" t="n"/>
      <c r="KU36" s="79" t="n"/>
      <c r="KV36" s="79" t="n"/>
      <c r="KW36" s="79" t="n"/>
      <c r="KX36" s="79" t="n"/>
      <c r="KY36" s="79" t="n"/>
      <c r="KZ36" s="79" t="n"/>
      <c r="LA36" s="79" t="n"/>
      <c r="LB36" s="79" t="n"/>
      <c r="LC36" s="79" t="n"/>
      <c r="LD36" s="79" t="n"/>
      <c r="LE36" s="79" t="n"/>
      <c r="LF36" s="79" t="n"/>
      <c r="LG36" s="79" t="n"/>
      <c r="LH36" s="79" t="n"/>
      <c r="LI36" s="79" t="n"/>
      <c r="LJ36" s="79" t="n"/>
      <c r="LK36" s="79" t="n"/>
      <c r="LL36" s="79" t="n"/>
      <c r="LM36" s="79" t="n"/>
      <c r="LN36" s="79" t="n"/>
      <c r="LO36" s="79" t="n"/>
      <c r="LP36" s="79" t="n"/>
      <c r="LQ36" s="79" t="n"/>
      <c r="LR36" s="79" t="n"/>
      <c r="LS36" s="79" t="n"/>
      <c r="LT36" s="79">
        <f>Input!K55*Input!E58*Input!K66</f>
        <v/>
      </c>
      <c r="LU36" s="79" t="n"/>
      <c r="LV36" s="79" t="n"/>
      <c r="LW36" s="79" t="n"/>
      <c r="LX36" s="79" t="n"/>
      <c r="LY36" s="79" t="n"/>
      <c r="LZ36" s="79" t="n"/>
      <c r="MA36" s="79" t="n"/>
      <c r="MB36" s="79" t="n"/>
      <c r="MC36" s="79" t="n"/>
      <c r="MD36" s="79" t="n"/>
      <c r="MG36" s="78" t="n">
        <v>30</v>
      </c>
      <c r="MH36" s="79" t="n"/>
      <c r="MI36" s="79" t="n"/>
      <c r="MJ36" s="79" t="n"/>
      <c r="MK36" s="79" t="n"/>
      <c r="ML36" s="79" t="n"/>
      <c r="MM36" s="79" t="n"/>
      <c r="MN36" s="79" t="n"/>
      <c r="MO36" s="79" t="n"/>
      <c r="MP36" s="79" t="n"/>
      <c r="MQ36" s="79" t="n"/>
      <c r="MR36" s="79" t="n"/>
      <c r="MS36" s="79" t="n"/>
      <c r="MT36" s="79" t="n"/>
      <c r="MU36" s="79" t="n"/>
      <c r="MV36" s="79" t="n"/>
      <c r="MW36" s="79" t="n"/>
      <c r="MX36" s="79" t="n"/>
      <c r="MY36" s="79" t="n"/>
      <c r="MZ36" s="79" t="n"/>
      <c r="NA36" s="79" t="n"/>
      <c r="NB36" s="79" t="n"/>
      <c r="NC36" s="79" t="n"/>
      <c r="ND36" s="79" t="n"/>
      <c r="NE36" s="79" t="n"/>
      <c r="NF36" s="79" t="n"/>
      <c r="NG36" s="79" t="n"/>
      <c r="NH36" s="79" t="n"/>
      <c r="NI36" s="79" t="n"/>
      <c r="NJ36" s="79" t="n"/>
      <c r="NK36" s="79">
        <f>Input!K55*Input!E58*Input!L66</f>
        <v/>
      </c>
      <c r="NL36" s="79" t="n"/>
      <c r="NM36" s="79" t="n"/>
      <c r="NN36" s="79" t="n"/>
      <c r="NO36" s="79" t="n"/>
      <c r="NP36" s="79" t="n"/>
      <c r="NQ36" s="79" t="n"/>
      <c r="NR36" s="79" t="n"/>
      <c r="NS36" s="79" t="n"/>
      <c r="NT36" s="79" t="n"/>
      <c r="NU36" s="79" t="n"/>
      <c r="NX36" s="78" t="n">
        <v>30</v>
      </c>
      <c r="NY36" s="79" t="n"/>
      <c r="NZ36" s="79" t="n"/>
      <c r="OA36" s="79" t="n"/>
      <c r="OB36" s="79" t="n"/>
      <c r="OC36" s="79" t="n"/>
      <c r="OD36" s="79" t="n"/>
      <c r="OE36" s="79" t="n"/>
      <c r="OF36" s="79" t="n"/>
      <c r="OG36" s="79" t="n"/>
      <c r="OH36" s="79" t="n"/>
      <c r="OI36" s="79" t="n"/>
      <c r="OJ36" s="79" t="n"/>
      <c r="OK36" s="79" t="n"/>
      <c r="OL36" s="79" t="n"/>
      <c r="OM36" s="79" t="n"/>
      <c r="ON36" s="79" t="n"/>
      <c r="OO36" s="79" t="n"/>
      <c r="OP36" s="79" t="n"/>
      <c r="OQ36" s="79" t="n"/>
      <c r="OR36" s="79" t="n"/>
      <c r="OS36" s="79" t="n"/>
      <c r="OT36" s="79" t="n"/>
      <c r="OU36" s="79" t="n"/>
      <c r="OV36" s="79" t="n"/>
      <c r="OW36" s="79" t="n"/>
      <c r="OX36" s="79" t="n"/>
      <c r="OY36" s="79" t="n"/>
      <c r="OZ36" s="79" t="n"/>
      <c r="PA36" s="79" t="n"/>
      <c r="PB36" s="79">
        <f>Input!K55*Input!E58*Input!M66</f>
        <v/>
      </c>
      <c r="PC36" s="79" t="n"/>
      <c r="PD36" s="79" t="n"/>
      <c r="PE36" s="79" t="n"/>
      <c r="PF36" s="79" t="n"/>
      <c r="PG36" s="79" t="n"/>
      <c r="PH36" s="79" t="n"/>
      <c r="PI36" s="79" t="n"/>
      <c r="PJ36" s="79" t="n"/>
      <c r="PK36" s="79" t="n"/>
      <c r="PL36" s="79" t="n"/>
      <c r="PO36" s="78" t="n">
        <v>30</v>
      </c>
      <c r="PP36" s="79" t="n"/>
      <c r="PQ36" s="79" t="n"/>
      <c r="PR36" s="79" t="n"/>
      <c r="PS36" s="79" t="n"/>
      <c r="PT36" s="79" t="n"/>
      <c r="PU36" s="79" t="n"/>
      <c r="PV36" s="79" t="n"/>
      <c r="PW36" s="79" t="n"/>
      <c r="PX36" s="79" t="n"/>
      <c r="PY36" s="79" t="n"/>
      <c r="PZ36" s="79" t="n"/>
      <c r="QA36" s="79" t="n"/>
      <c r="QB36" s="79" t="n"/>
      <c r="QC36" s="79" t="n"/>
      <c r="QD36" s="79" t="n"/>
      <c r="QE36" s="79" t="n"/>
      <c r="QF36" s="79" t="n"/>
      <c r="QG36" s="79" t="n"/>
      <c r="QH36" s="79" t="n"/>
      <c r="QI36" s="79" t="n"/>
      <c r="QJ36" s="79" t="n"/>
      <c r="QK36" s="79" t="n"/>
      <c r="QL36" s="79" t="n"/>
      <c r="QM36" s="79" t="n"/>
      <c r="QN36" s="79" t="n"/>
      <c r="QO36" s="79" t="n"/>
      <c r="QP36" s="79" t="n"/>
      <c r="QQ36" s="79" t="n"/>
      <c r="QR36" s="79" t="n"/>
      <c r="QS36" s="79">
        <f>Input!K55*Input!E58*Input!N66</f>
        <v/>
      </c>
      <c r="QT36" s="79" t="n"/>
      <c r="QU36" s="79" t="n"/>
      <c r="QV36" s="79" t="n"/>
      <c r="QW36" s="79" t="n"/>
      <c r="QX36" s="79" t="n"/>
      <c r="QY36" s="79" t="n"/>
      <c r="QZ36" s="79" t="n"/>
      <c r="RA36" s="79" t="n"/>
      <c r="RB36" s="79" t="n"/>
      <c r="RC36" s="79" t="n"/>
      <c r="RF36" s="78" t="n">
        <v>30</v>
      </c>
      <c r="RG36" s="79" t="n"/>
      <c r="RH36" s="79" t="n"/>
      <c r="RI36" s="79" t="n"/>
      <c r="RJ36" s="79" t="n"/>
      <c r="RK36" s="79" t="n"/>
      <c r="RL36" s="79" t="n"/>
      <c r="RM36" s="79" t="n"/>
      <c r="RN36" s="79" t="n"/>
      <c r="RO36" s="79" t="n"/>
      <c r="RP36" s="79" t="n"/>
      <c r="RQ36" s="79" t="n"/>
      <c r="RR36" s="79" t="n"/>
      <c r="RS36" s="79" t="n"/>
      <c r="RT36" s="79" t="n"/>
      <c r="RU36" s="79" t="n"/>
      <c r="RV36" s="79" t="n"/>
      <c r="RW36" s="79" t="n"/>
      <c r="RX36" s="79" t="n"/>
      <c r="RY36" s="79" t="n"/>
      <c r="RZ36" s="79" t="n"/>
      <c r="SA36" s="79" t="n"/>
      <c r="SB36" s="79" t="n"/>
      <c r="SC36" s="79" t="n"/>
      <c r="SD36" s="79" t="n"/>
      <c r="SE36" s="79" t="n"/>
      <c r="SF36" s="79" t="n"/>
      <c r="SG36" s="79" t="n"/>
      <c r="SH36" s="79" t="n"/>
      <c r="SI36" s="79" t="n"/>
      <c r="SJ36" s="79">
        <f>Input!K55*Input!E58*Input!O66</f>
        <v/>
      </c>
      <c r="SK36" s="79" t="n"/>
      <c r="SL36" s="79" t="n"/>
      <c r="SM36" s="79" t="n"/>
      <c r="SN36" s="79" t="n"/>
      <c r="SO36" s="79" t="n"/>
      <c r="SP36" s="79" t="n"/>
      <c r="SQ36" s="79" t="n"/>
      <c r="SR36" s="79" t="n"/>
      <c r="SS36" s="79" t="n"/>
      <c r="ST36" s="79" t="n"/>
      <c r="SW36" s="78" t="n">
        <v>30</v>
      </c>
      <c r="SX36" s="79" t="n"/>
      <c r="SY36" s="79" t="n"/>
      <c r="SZ36" s="79" t="n"/>
      <c r="TA36" s="79" t="n"/>
      <c r="TB36" s="79" t="n"/>
      <c r="TC36" s="79" t="n"/>
      <c r="TD36" s="79" t="n"/>
      <c r="TE36" s="79" t="n"/>
      <c r="TF36" s="79" t="n"/>
      <c r="TG36" s="79" t="n"/>
      <c r="TH36" s="79" t="n"/>
      <c r="TI36" s="79" t="n"/>
      <c r="TJ36" s="79" t="n"/>
      <c r="TK36" s="79" t="n"/>
      <c r="TL36" s="79" t="n"/>
      <c r="TM36" s="79" t="n"/>
      <c r="TN36" s="79" t="n"/>
      <c r="TO36" s="79" t="n"/>
      <c r="TP36" s="79" t="n"/>
      <c r="TQ36" s="79" t="n"/>
      <c r="TR36" s="79" t="n"/>
      <c r="TS36" s="79" t="n"/>
      <c r="TT36" s="79" t="n"/>
      <c r="TU36" s="79" t="n"/>
      <c r="TV36" s="79" t="n"/>
      <c r="TW36" s="79" t="n"/>
      <c r="TX36" s="79" t="n"/>
      <c r="TY36" s="79" t="n"/>
      <c r="TZ36" s="79" t="n"/>
      <c r="UA36" s="79">
        <f>Input!K55*Input!E58*Input!P66</f>
        <v/>
      </c>
      <c r="UB36" s="79" t="n"/>
      <c r="UC36" s="79" t="n"/>
      <c r="UD36" s="79" t="n"/>
      <c r="UE36" s="79" t="n"/>
      <c r="UF36" s="79" t="n"/>
      <c r="UG36" s="79" t="n"/>
      <c r="UH36" s="79" t="n"/>
      <c r="UI36" s="79" t="n"/>
      <c r="UJ36" s="79" t="n"/>
      <c r="UK36" s="79" t="n"/>
      <c r="UN36" s="78" t="n">
        <v>30</v>
      </c>
      <c r="UO36" s="79" t="n"/>
      <c r="UP36" s="79" t="n"/>
      <c r="UQ36" s="79" t="n"/>
      <c r="UR36" s="79" t="n"/>
      <c r="US36" s="79" t="n"/>
      <c r="UT36" s="79" t="n"/>
      <c r="UU36" s="79" t="n"/>
      <c r="UV36" s="79" t="n"/>
      <c r="UW36" s="79" t="n"/>
      <c r="UX36" s="79" t="n"/>
      <c r="UY36" s="79" t="n"/>
      <c r="UZ36" s="79" t="n"/>
      <c r="VA36" s="79" t="n"/>
      <c r="VB36" s="79" t="n"/>
      <c r="VC36" s="79" t="n"/>
      <c r="VD36" s="79" t="n"/>
      <c r="VE36" s="79" t="n"/>
      <c r="VF36" s="79" t="n"/>
      <c r="VG36" s="79" t="n"/>
      <c r="VH36" s="79" t="n"/>
      <c r="VI36" s="79" t="n"/>
      <c r="VJ36" s="79" t="n"/>
      <c r="VK36" s="79" t="n"/>
      <c r="VL36" s="79" t="n"/>
      <c r="VM36" s="79" t="n"/>
      <c r="VN36" s="79" t="n"/>
      <c r="VO36" s="79" t="n"/>
      <c r="VP36" s="79" t="n"/>
      <c r="VQ36" s="79" t="n"/>
      <c r="VR36" s="79">
        <f>Input!K55*Input!E58*Input!Q66</f>
        <v/>
      </c>
      <c r="VS36" s="79" t="n"/>
      <c r="VT36" s="79" t="n"/>
      <c r="VU36" s="79" t="n"/>
      <c r="VV36" s="79" t="n"/>
      <c r="VW36" s="79" t="n"/>
      <c r="VX36" s="79" t="n"/>
      <c r="VY36" s="79" t="n"/>
      <c r="VZ36" s="79" t="n"/>
      <c r="WA36" s="79" t="n"/>
      <c r="WB36" s="79" t="n"/>
      <c r="WE36" s="78" t="n">
        <v>30</v>
      </c>
      <c r="WF36" s="79" t="n"/>
      <c r="WG36" s="79" t="n"/>
      <c r="WH36" s="79" t="n"/>
      <c r="WI36" s="79" t="n"/>
      <c r="WJ36" s="79" t="n"/>
      <c r="WK36" s="79" t="n"/>
      <c r="WL36" s="79" t="n"/>
      <c r="WM36" s="79" t="n"/>
      <c r="WN36" s="79" t="n"/>
      <c r="WO36" s="79" t="n"/>
      <c r="WP36" s="79" t="n"/>
      <c r="WQ36" s="79" t="n"/>
      <c r="WR36" s="79" t="n"/>
      <c r="WS36" s="79" t="n"/>
      <c r="WT36" s="79" t="n"/>
      <c r="WU36" s="79" t="n"/>
      <c r="WV36" s="79" t="n"/>
      <c r="WW36" s="79" t="n"/>
      <c r="WX36" s="79" t="n"/>
      <c r="WY36" s="79" t="n"/>
      <c r="WZ36" s="79" t="n"/>
      <c r="XA36" s="79" t="n"/>
      <c r="XB36" s="79" t="n"/>
      <c r="XC36" s="79" t="n"/>
      <c r="XD36" s="79" t="n"/>
      <c r="XE36" s="79" t="n"/>
      <c r="XF36" s="79" t="n"/>
      <c r="XG36" s="79" t="n"/>
      <c r="XH36" s="79" t="n"/>
      <c r="XI36" s="79">
        <f>Input!K55*Input!E58*Input!R66</f>
        <v/>
      </c>
      <c r="XJ36" s="79" t="n"/>
      <c r="XK36" s="79" t="n"/>
      <c r="XL36" s="79" t="n"/>
      <c r="XM36" s="79" t="n"/>
      <c r="XN36" s="79" t="n"/>
      <c r="XO36" s="79" t="n"/>
      <c r="XP36" s="79" t="n"/>
      <c r="XQ36" s="79" t="n"/>
      <c r="XR36" s="79" t="n"/>
      <c r="XS36" s="79" t="n"/>
      <c r="XV36" s="78" t="n">
        <v>30</v>
      </c>
      <c r="XW36" s="79" t="n"/>
      <c r="XX36" s="79" t="n"/>
      <c r="XY36" s="79" t="n"/>
      <c r="XZ36" s="79" t="n"/>
      <c r="YA36" s="79" t="n"/>
      <c r="YB36" s="79" t="n"/>
      <c r="YC36" s="79" t="n"/>
      <c r="YD36" s="79" t="n"/>
      <c r="YE36" s="79" t="n"/>
      <c r="YF36" s="79" t="n"/>
      <c r="YG36" s="79" t="n"/>
      <c r="YH36" s="79" t="n"/>
      <c r="YI36" s="79" t="n"/>
      <c r="YJ36" s="79" t="n"/>
      <c r="YK36" s="79" t="n"/>
      <c r="YL36" s="79" t="n"/>
      <c r="YM36" s="79" t="n"/>
      <c r="YN36" s="79" t="n"/>
      <c r="YO36" s="79" t="n"/>
      <c r="YP36" s="79" t="n"/>
      <c r="YQ36" s="79" t="n"/>
      <c r="YR36" s="79" t="n"/>
      <c r="YS36" s="79" t="n"/>
      <c r="YT36" s="79" t="n"/>
      <c r="YU36" s="79" t="n"/>
      <c r="YV36" s="79" t="n"/>
      <c r="YW36" s="79" t="n"/>
      <c r="YX36" s="79" t="n"/>
      <c r="YY36" s="79" t="n"/>
      <c r="YZ36" s="79">
        <f>Input!K55*Input!E58*Input!S66</f>
        <v/>
      </c>
      <c r="ZA36" s="79" t="n"/>
      <c r="ZB36" s="79" t="n"/>
      <c r="ZC36" s="79" t="n"/>
      <c r="ZD36" s="79" t="n"/>
      <c r="ZE36" s="79" t="n"/>
      <c r="ZF36" s="79" t="n"/>
      <c r="ZG36" s="79" t="n"/>
      <c r="ZH36" s="79" t="n"/>
      <c r="ZI36" s="79" t="n"/>
      <c r="ZJ36" s="79" t="n"/>
      <c r="ZM36" s="78" t="n">
        <v>30</v>
      </c>
      <c r="ZN36" s="79" t="n"/>
      <c r="ZO36" s="79" t="n"/>
      <c r="ZP36" s="79" t="n"/>
      <c r="ZQ36" s="79" t="n"/>
      <c r="ZR36" s="79" t="n"/>
      <c r="ZS36" s="79" t="n"/>
      <c r="ZT36" s="79" t="n"/>
      <c r="ZU36" s="79" t="n"/>
      <c r="ZV36" s="79" t="n"/>
      <c r="ZW36" s="79" t="n"/>
      <c r="ZX36" s="79" t="n"/>
      <c r="ZY36" s="79" t="n"/>
      <c r="ZZ36" s="79" t="n"/>
      <c r="AAA36" s="79" t="n"/>
      <c r="AAB36" s="79" t="n"/>
      <c r="AAC36" s="79" t="n"/>
      <c r="AAD36" s="79" t="n"/>
      <c r="AAE36" s="79" t="n"/>
      <c r="AAF36" s="79" t="n"/>
      <c r="AAG36" s="79" t="n"/>
      <c r="AAH36" s="79" t="n"/>
      <c r="AAI36" s="79" t="n"/>
      <c r="AAJ36" s="79" t="n"/>
      <c r="AAK36" s="79" t="n"/>
      <c r="AAL36" s="79" t="n"/>
      <c r="AAM36" s="79" t="n"/>
      <c r="AAN36" s="79" t="n"/>
      <c r="AAO36" s="79" t="n"/>
      <c r="AAP36" s="79" t="n"/>
      <c r="AAQ36" s="79">
        <f>Input!K55*Input!E58*Input!T66</f>
        <v/>
      </c>
      <c r="AAR36" s="79" t="n"/>
      <c r="AAS36" s="79" t="n"/>
      <c r="AAT36" s="79" t="n"/>
      <c r="AAU36" s="79" t="n"/>
      <c r="AAV36" s="79" t="n"/>
      <c r="AAW36" s="79" t="n"/>
      <c r="AAX36" s="79" t="n"/>
      <c r="AAY36" s="79" t="n"/>
      <c r="AAZ36" s="79" t="n"/>
      <c r="ABA36" s="79" t="n"/>
      <c r="ABD36" s="78" t="n">
        <v>30</v>
      </c>
      <c r="ABE36" s="79" t="n"/>
      <c r="ABF36" s="79" t="n"/>
      <c r="ABG36" s="79" t="n"/>
      <c r="ABH36" s="79" t="n"/>
      <c r="ABI36" s="79" t="n"/>
      <c r="ABJ36" s="79" t="n"/>
      <c r="ABK36" s="79" t="n"/>
      <c r="ABL36" s="79" t="n"/>
      <c r="ABM36" s="79" t="n"/>
      <c r="ABN36" s="79" t="n"/>
      <c r="ABO36" s="79" t="n"/>
      <c r="ABP36" s="79" t="n"/>
      <c r="ABQ36" s="79" t="n"/>
      <c r="ABR36" s="79" t="n"/>
      <c r="ABS36" s="79" t="n"/>
      <c r="ABT36" s="79" t="n"/>
      <c r="ABU36" s="79" t="n"/>
      <c r="ABV36" s="79" t="n"/>
      <c r="ABW36" s="79" t="n"/>
      <c r="ABX36" s="79" t="n"/>
      <c r="ABY36" s="79" t="n"/>
      <c r="ABZ36" s="79" t="n"/>
      <c r="ACA36" s="79" t="n"/>
      <c r="ACB36" s="79" t="n"/>
      <c r="ACC36" s="79" t="n"/>
      <c r="ACD36" s="79" t="n"/>
      <c r="ACE36" s="79" t="n"/>
      <c r="ACF36" s="79" t="n"/>
      <c r="ACG36" s="79" t="n"/>
      <c r="ACH36" s="79">
        <f>Input!K55*Input!E58*Input!U66</f>
        <v/>
      </c>
      <c r="ACI36" s="79" t="n"/>
      <c r="ACJ36" s="79" t="n"/>
      <c r="ACK36" s="79" t="n"/>
      <c r="ACL36" s="79" t="n"/>
      <c r="ACM36" s="79" t="n"/>
      <c r="ACN36" s="79" t="n"/>
      <c r="ACO36" s="79" t="n"/>
      <c r="ACP36" s="79" t="n"/>
      <c r="ACQ36" s="79" t="n"/>
      <c r="ACR36" s="79" t="n"/>
      <c r="ACU36" s="78" t="n">
        <v>30</v>
      </c>
      <c r="ACV36" s="79" t="n"/>
      <c r="ACW36" s="79" t="n"/>
      <c r="ACX36" s="79" t="n"/>
      <c r="ACY36" s="79" t="n"/>
      <c r="ACZ36" s="79" t="n"/>
      <c r="ADA36" s="79" t="n"/>
      <c r="ADB36" s="79" t="n"/>
      <c r="ADC36" s="79" t="n"/>
      <c r="ADD36" s="79" t="n"/>
      <c r="ADE36" s="79" t="n"/>
      <c r="ADF36" s="79" t="n"/>
      <c r="ADG36" s="79" t="n"/>
      <c r="ADH36" s="79" t="n"/>
      <c r="ADI36" s="79" t="n"/>
      <c r="ADJ36" s="79" t="n"/>
      <c r="ADK36" s="79" t="n"/>
      <c r="ADL36" s="79" t="n"/>
      <c r="ADM36" s="79" t="n"/>
      <c r="ADN36" s="79" t="n"/>
      <c r="ADO36" s="79" t="n"/>
      <c r="ADP36" s="79" t="n"/>
      <c r="ADQ36" s="79" t="n"/>
      <c r="ADR36" s="79" t="n"/>
      <c r="ADS36" s="79" t="n"/>
      <c r="ADT36" s="79" t="n"/>
      <c r="ADU36" s="79" t="n"/>
      <c r="ADV36" s="79" t="n"/>
      <c r="ADW36" s="79" t="n"/>
      <c r="ADX36" s="79" t="n"/>
      <c r="ADY36" s="79">
        <f>Input!K55*Input!E58*Input!V66</f>
        <v/>
      </c>
      <c r="ADZ36" s="79" t="n"/>
      <c r="AEA36" s="79" t="n"/>
      <c r="AEB36" s="79" t="n"/>
      <c r="AEC36" s="79" t="n"/>
      <c r="AED36" s="79" t="n"/>
      <c r="AEE36" s="79" t="n"/>
      <c r="AEF36" s="79" t="n"/>
      <c r="AEG36" s="79" t="n"/>
      <c r="AEH36" s="79" t="n"/>
      <c r="AEI36" s="79" t="n"/>
      <c r="AEL36" s="78" t="n">
        <v>30</v>
      </c>
      <c r="AEM36" s="79" t="n"/>
      <c r="AEN36" s="79" t="n"/>
      <c r="AEO36" s="79" t="n"/>
      <c r="AEP36" s="79" t="n"/>
      <c r="AEQ36" s="79" t="n"/>
      <c r="AER36" s="79" t="n"/>
      <c r="AES36" s="79" t="n"/>
      <c r="AET36" s="79" t="n"/>
      <c r="AEU36" s="79" t="n"/>
      <c r="AEV36" s="79" t="n"/>
      <c r="AEW36" s="79" t="n"/>
      <c r="AEX36" s="79" t="n"/>
      <c r="AEY36" s="79" t="n"/>
      <c r="AEZ36" s="79" t="n"/>
      <c r="AFA36" s="79" t="n"/>
      <c r="AFB36" s="79" t="n"/>
      <c r="AFC36" s="79" t="n"/>
      <c r="AFD36" s="79" t="n"/>
      <c r="AFE36" s="79" t="n"/>
      <c r="AFF36" s="79" t="n"/>
      <c r="AFG36" s="79" t="n"/>
      <c r="AFH36" s="79" t="n"/>
      <c r="AFI36" s="79" t="n"/>
      <c r="AFJ36" s="79" t="n"/>
      <c r="AFK36" s="79" t="n"/>
      <c r="AFL36" s="79" t="n"/>
      <c r="AFM36" s="79" t="n"/>
      <c r="AFN36" s="79" t="n"/>
      <c r="AFO36" s="79" t="n"/>
      <c r="AFP36" s="79">
        <f>Input!K55*Input!E58*Input!W66</f>
        <v/>
      </c>
      <c r="AFQ36" s="79" t="n"/>
      <c r="AFR36" s="79" t="n"/>
      <c r="AFS36" s="79" t="n"/>
      <c r="AFT36" s="79" t="n"/>
      <c r="AFU36" s="79" t="n"/>
      <c r="AFV36" s="79" t="n"/>
      <c r="AFW36" s="79" t="n"/>
      <c r="AFX36" s="79" t="n"/>
      <c r="AFY36" s="79" t="n"/>
      <c r="AFZ36" s="79" t="n"/>
    </row>
    <row r="37">
      <c r="A37" s="78" t="n">
        <v>31</v>
      </c>
      <c r="B37" s="79" t="n"/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  <c r="M37" s="79" t="n"/>
      <c r="N37" s="79" t="n"/>
      <c r="O37" s="79" t="n"/>
      <c r="P37" s="79" t="n"/>
      <c r="Q37" s="79" t="n"/>
      <c r="R37" s="79" t="n"/>
      <c r="S37" s="79" t="n"/>
      <c r="T37" s="79" t="n"/>
      <c r="U37" s="79" t="n"/>
      <c r="V37" s="79" t="n"/>
      <c r="W37" s="79" t="n"/>
      <c r="X37" s="79" t="n"/>
      <c r="Y37" s="79" t="n"/>
      <c r="Z37" s="79" t="n"/>
      <c r="AA37" s="79" t="n"/>
      <c r="AB37" s="79" t="n"/>
      <c r="AC37" s="79" t="n"/>
      <c r="AD37" s="79" t="n"/>
      <c r="AE37" s="79" t="n"/>
      <c r="AF37" s="79">
        <f>Input!K55*Input!F58*Input!D66</f>
        <v/>
      </c>
      <c r="AG37" s="79" t="n"/>
      <c r="AH37" s="79" t="n"/>
      <c r="AI37" s="79" t="n"/>
      <c r="AJ37" s="79" t="n"/>
      <c r="AK37" s="79" t="n"/>
      <c r="AL37" s="79" t="n"/>
      <c r="AM37" s="79" t="n"/>
      <c r="AN37" s="79" t="n"/>
      <c r="AO37" s="79" t="n"/>
      <c r="AR37" s="78" t="n">
        <v>31</v>
      </c>
      <c r="AS37" s="79" t="n"/>
      <c r="AT37" s="79" t="n"/>
      <c r="AU37" s="79" t="n"/>
      <c r="AV37" s="79" t="n"/>
      <c r="AW37" s="79" t="n"/>
      <c r="AX37" s="79" t="n"/>
      <c r="AY37" s="79" t="n"/>
      <c r="AZ37" s="79" t="n"/>
      <c r="BA37" s="79" t="n"/>
      <c r="BB37" s="79" t="n"/>
      <c r="BC37" s="79" t="n"/>
      <c r="BD37" s="79" t="n"/>
      <c r="BE37" s="79" t="n"/>
      <c r="BF37" s="79" t="n"/>
      <c r="BG37" s="79" t="n"/>
      <c r="BH37" s="79" t="n"/>
      <c r="BI37" s="79" t="n"/>
      <c r="BJ37" s="79" t="n"/>
      <c r="BK37" s="79" t="n"/>
      <c r="BL37" s="79" t="n"/>
      <c r="BM37" s="79" t="n"/>
      <c r="BN37" s="79" t="n"/>
      <c r="BO37" s="79" t="n"/>
      <c r="BP37" s="79" t="n"/>
      <c r="BQ37" s="79" t="n"/>
      <c r="BR37" s="79" t="n"/>
      <c r="BS37" s="79" t="n"/>
      <c r="BT37" s="79" t="n"/>
      <c r="BU37" s="79" t="n"/>
      <c r="BV37" s="79" t="n"/>
      <c r="BW37" s="79">
        <f>Input!K55*Input!F58*Input!E66</f>
        <v/>
      </c>
      <c r="BX37" s="79" t="n"/>
      <c r="BY37" s="79" t="n"/>
      <c r="BZ37" s="79" t="n"/>
      <c r="CA37" s="79" t="n"/>
      <c r="CB37" s="79" t="n"/>
      <c r="CC37" s="79" t="n"/>
      <c r="CD37" s="79" t="n"/>
      <c r="CE37" s="79" t="n"/>
      <c r="CF37" s="79" t="n"/>
      <c r="CI37" s="78" t="n">
        <v>31</v>
      </c>
      <c r="CJ37" s="79" t="n"/>
      <c r="CK37" s="79" t="n"/>
      <c r="CL37" s="79" t="n"/>
      <c r="CM37" s="79" t="n"/>
      <c r="CN37" s="79" t="n"/>
      <c r="CO37" s="79" t="n"/>
      <c r="CP37" s="79" t="n"/>
      <c r="CQ37" s="79" t="n"/>
      <c r="CR37" s="79" t="n"/>
      <c r="CS37" s="79" t="n"/>
      <c r="CT37" s="79" t="n"/>
      <c r="CU37" s="79" t="n"/>
      <c r="CV37" s="79" t="n"/>
      <c r="CW37" s="79" t="n"/>
      <c r="CX37" s="79" t="n"/>
      <c r="CY37" s="79" t="n"/>
      <c r="CZ37" s="79" t="n"/>
      <c r="DA37" s="79" t="n"/>
      <c r="DB37" s="79" t="n"/>
      <c r="DC37" s="79" t="n"/>
      <c r="DD37" s="79" t="n"/>
      <c r="DE37" s="79" t="n"/>
      <c r="DF37" s="79" t="n"/>
      <c r="DG37" s="79" t="n"/>
      <c r="DH37" s="79" t="n"/>
      <c r="DI37" s="79" t="n"/>
      <c r="DJ37" s="79" t="n"/>
      <c r="DK37" s="79" t="n"/>
      <c r="DL37" s="79" t="n"/>
      <c r="DM37" s="79" t="n"/>
      <c r="DN37" s="79">
        <f>Input!K55*Input!F58*Input!F66</f>
        <v/>
      </c>
      <c r="DO37" s="79" t="n"/>
      <c r="DP37" s="79" t="n"/>
      <c r="DQ37" s="79" t="n"/>
      <c r="DR37" s="79" t="n"/>
      <c r="DS37" s="79" t="n"/>
      <c r="DT37" s="79" t="n"/>
      <c r="DU37" s="79" t="n"/>
      <c r="DV37" s="79" t="n"/>
      <c r="DW37" s="79" t="n"/>
      <c r="DZ37" s="78" t="n">
        <v>31</v>
      </c>
      <c r="EA37" s="79" t="n"/>
      <c r="EB37" s="79" t="n"/>
      <c r="EC37" s="79" t="n"/>
      <c r="ED37" s="79" t="n"/>
      <c r="EE37" s="79" t="n"/>
      <c r="EF37" s="79" t="n"/>
      <c r="EG37" s="79" t="n"/>
      <c r="EH37" s="79" t="n"/>
      <c r="EI37" s="79" t="n"/>
      <c r="EJ37" s="79" t="n"/>
      <c r="EK37" s="79" t="n"/>
      <c r="EL37" s="79" t="n"/>
      <c r="EM37" s="79" t="n"/>
      <c r="EN37" s="79" t="n"/>
      <c r="EO37" s="79" t="n"/>
      <c r="EP37" s="79" t="n"/>
      <c r="EQ37" s="79" t="n"/>
      <c r="ER37" s="79" t="n"/>
      <c r="ES37" s="79" t="n"/>
      <c r="ET37" s="79" t="n"/>
      <c r="EU37" s="79" t="n"/>
      <c r="EV37" s="79" t="n"/>
      <c r="EW37" s="79" t="n"/>
      <c r="EX37" s="79" t="n"/>
      <c r="EY37" s="79" t="n"/>
      <c r="EZ37" s="79" t="n"/>
      <c r="FA37" s="79" t="n"/>
      <c r="FB37" s="79" t="n"/>
      <c r="FC37" s="79" t="n"/>
      <c r="FD37" s="79" t="n"/>
      <c r="FE37" s="79">
        <f>Input!K55*Input!F58*Input!G66</f>
        <v/>
      </c>
      <c r="FF37" s="79" t="n"/>
      <c r="FG37" s="79" t="n"/>
      <c r="FH37" s="79" t="n"/>
      <c r="FI37" s="79" t="n"/>
      <c r="FJ37" s="79" t="n"/>
      <c r="FK37" s="79" t="n"/>
      <c r="FL37" s="79" t="n"/>
      <c r="FM37" s="79" t="n"/>
      <c r="FN37" s="79" t="n"/>
      <c r="FQ37" s="78" t="n">
        <v>31</v>
      </c>
      <c r="FR37" s="79" t="n"/>
      <c r="FS37" s="79" t="n"/>
      <c r="FT37" s="79" t="n"/>
      <c r="FU37" s="79" t="n"/>
      <c r="FV37" s="79" t="n"/>
      <c r="FW37" s="79" t="n"/>
      <c r="FX37" s="79" t="n"/>
      <c r="FY37" s="79" t="n"/>
      <c r="FZ37" s="79" t="n"/>
      <c r="GA37" s="79" t="n"/>
      <c r="GB37" s="79" t="n"/>
      <c r="GC37" s="79" t="n"/>
      <c r="GD37" s="79" t="n"/>
      <c r="GE37" s="79" t="n"/>
      <c r="GF37" s="79" t="n"/>
      <c r="GG37" s="79" t="n"/>
      <c r="GH37" s="79" t="n"/>
      <c r="GI37" s="79" t="n"/>
      <c r="GJ37" s="79" t="n"/>
      <c r="GK37" s="79" t="n"/>
      <c r="GL37" s="79" t="n"/>
      <c r="GM37" s="79" t="n"/>
      <c r="GN37" s="79" t="n"/>
      <c r="GO37" s="79" t="n"/>
      <c r="GP37" s="79" t="n"/>
      <c r="GQ37" s="79" t="n"/>
      <c r="GR37" s="79" t="n"/>
      <c r="GS37" s="79" t="n"/>
      <c r="GT37" s="79" t="n"/>
      <c r="GU37" s="79" t="n"/>
      <c r="GV37" s="79">
        <f>Input!K55*Input!F58*Input!H66</f>
        <v/>
      </c>
      <c r="GW37" s="79" t="n"/>
      <c r="GX37" s="79" t="n"/>
      <c r="GY37" s="79" t="n"/>
      <c r="GZ37" s="79" t="n"/>
      <c r="HA37" s="79" t="n"/>
      <c r="HB37" s="79" t="n"/>
      <c r="HC37" s="79" t="n"/>
      <c r="HD37" s="79" t="n"/>
      <c r="HE37" s="79" t="n"/>
      <c r="HH37" s="78" t="n">
        <v>31</v>
      </c>
      <c r="HI37" s="79" t="n"/>
      <c r="HJ37" s="79" t="n"/>
      <c r="HK37" s="79" t="n"/>
      <c r="HL37" s="79" t="n"/>
      <c r="HM37" s="79" t="n"/>
      <c r="HN37" s="79" t="n"/>
      <c r="HO37" s="79" t="n"/>
      <c r="HP37" s="79" t="n"/>
      <c r="HQ37" s="79" t="n"/>
      <c r="HR37" s="79" t="n"/>
      <c r="HS37" s="79" t="n"/>
      <c r="HT37" s="79" t="n"/>
      <c r="HU37" s="79" t="n"/>
      <c r="HV37" s="79" t="n"/>
      <c r="HW37" s="79" t="n"/>
      <c r="HX37" s="79" t="n"/>
      <c r="HY37" s="79" t="n"/>
      <c r="HZ37" s="79" t="n"/>
      <c r="IA37" s="79" t="n"/>
      <c r="IB37" s="79" t="n"/>
      <c r="IC37" s="79" t="n"/>
      <c r="ID37" s="79" t="n"/>
      <c r="IE37" s="79" t="n"/>
      <c r="IF37" s="79" t="n"/>
      <c r="IG37" s="79" t="n"/>
      <c r="IH37" s="79" t="n"/>
      <c r="II37" s="79" t="n"/>
      <c r="IJ37" s="79" t="n"/>
      <c r="IK37" s="79" t="n"/>
      <c r="IL37" s="79" t="n"/>
      <c r="IM37" s="79">
        <f>Input!K55*Input!F58*Input!I66</f>
        <v/>
      </c>
      <c r="IN37" s="79" t="n"/>
      <c r="IO37" s="79" t="n"/>
      <c r="IP37" s="79" t="n"/>
      <c r="IQ37" s="79" t="n"/>
      <c r="IR37" s="79" t="n"/>
      <c r="IS37" s="79" t="n"/>
      <c r="IT37" s="79" t="n"/>
      <c r="IU37" s="79" t="n"/>
      <c r="IV37" s="79" t="n"/>
      <c r="IY37" s="78" t="n">
        <v>31</v>
      </c>
      <c r="IZ37" s="79" t="n"/>
      <c r="JA37" s="79" t="n"/>
      <c r="JB37" s="79" t="n"/>
      <c r="JC37" s="79" t="n"/>
      <c r="JD37" s="79" t="n"/>
      <c r="JE37" s="79" t="n"/>
      <c r="JF37" s="79" t="n"/>
      <c r="JG37" s="79" t="n"/>
      <c r="JH37" s="79" t="n"/>
      <c r="JI37" s="79" t="n"/>
      <c r="JJ37" s="79" t="n"/>
      <c r="JK37" s="79" t="n"/>
      <c r="JL37" s="79" t="n"/>
      <c r="JM37" s="79" t="n"/>
      <c r="JN37" s="79" t="n"/>
      <c r="JO37" s="79" t="n"/>
      <c r="JP37" s="79" t="n"/>
      <c r="JQ37" s="79" t="n"/>
      <c r="JR37" s="79" t="n"/>
      <c r="JS37" s="79" t="n"/>
      <c r="JT37" s="79" t="n"/>
      <c r="JU37" s="79" t="n"/>
      <c r="JV37" s="79" t="n"/>
      <c r="JW37" s="79" t="n"/>
      <c r="JX37" s="79" t="n"/>
      <c r="JY37" s="79" t="n"/>
      <c r="JZ37" s="79" t="n"/>
      <c r="KA37" s="79" t="n"/>
      <c r="KB37" s="79" t="n"/>
      <c r="KC37" s="79" t="n"/>
      <c r="KD37" s="79">
        <f>Input!K55*Input!F58*Input!J66</f>
        <v/>
      </c>
      <c r="KE37" s="79" t="n"/>
      <c r="KF37" s="79" t="n"/>
      <c r="KG37" s="79" t="n"/>
      <c r="KH37" s="79" t="n"/>
      <c r="KI37" s="79" t="n"/>
      <c r="KJ37" s="79" t="n"/>
      <c r="KK37" s="79" t="n"/>
      <c r="KL37" s="79" t="n"/>
      <c r="KM37" s="79" t="n"/>
      <c r="KP37" s="78" t="n">
        <v>31</v>
      </c>
      <c r="KQ37" s="79" t="n"/>
      <c r="KR37" s="79" t="n"/>
      <c r="KS37" s="79" t="n"/>
      <c r="KT37" s="79" t="n"/>
      <c r="KU37" s="79" t="n"/>
      <c r="KV37" s="79" t="n"/>
      <c r="KW37" s="79" t="n"/>
      <c r="KX37" s="79" t="n"/>
      <c r="KY37" s="79" t="n"/>
      <c r="KZ37" s="79" t="n"/>
      <c r="LA37" s="79" t="n"/>
      <c r="LB37" s="79" t="n"/>
      <c r="LC37" s="79" t="n"/>
      <c r="LD37" s="79" t="n"/>
      <c r="LE37" s="79" t="n"/>
      <c r="LF37" s="79" t="n"/>
      <c r="LG37" s="79" t="n"/>
      <c r="LH37" s="79" t="n"/>
      <c r="LI37" s="79" t="n"/>
      <c r="LJ37" s="79" t="n"/>
      <c r="LK37" s="79" t="n"/>
      <c r="LL37" s="79" t="n"/>
      <c r="LM37" s="79" t="n"/>
      <c r="LN37" s="79" t="n"/>
      <c r="LO37" s="79" t="n"/>
      <c r="LP37" s="79" t="n"/>
      <c r="LQ37" s="79" t="n"/>
      <c r="LR37" s="79" t="n"/>
      <c r="LS37" s="79" t="n"/>
      <c r="LT37" s="79" t="n"/>
      <c r="LU37" s="79">
        <f>Input!K55*Input!F58*Input!K66</f>
        <v/>
      </c>
      <c r="LV37" s="79" t="n"/>
      <c r="LW37" s="79" t="n"/>
      <c r="LX37" s="79" t="n"/>
      <c r="LY37" s="79" t="n"/>
      <c r="LZ37" s="79" t="n"/>
      <c r="MA37" s="79" t="n"/>
      <c r="MB37" s="79" t="n"/>
      <c r="MC37" s="79" t="n"/>
      <c r="MD37" s="79" t="n"/>
      <c r="MG37" s="78" t="n">
        <v>31</v>
      </c>
      <c r="MH37" s="79" t="n"/>
      <c r="MI37" s="79" t="n"/>
      <c r="MJ37" s="79" t="n"/>
      <c r="MK37" s="79" t="n"/>
      <c r="ML37" s="79" t="n"/>
      <c r="MM37" s="79" t="n"/>
      <c r="MN37" s="79" t="n"/>
      <c r="MO37" s="79" t="n"/>
      <c r="MP37" s="79" t="n"/>
      <c r="MQ37" s="79" t="n"/>
      <c r="MR37" s="79" t="n"/>
      <c r="MS37" s="79" t="n"/>
      <c r="MT37" s="79" t="n"/>
      <c r="MU37" s="79" t="n"/>
      <c r="MV37" s="79" t="n"/>
      <c r="MW37" s="79" t="n"/>
      <c r="MX37" s="79" t="n"/>
      <c r="MY37" s="79" t="n"/>
      <c r="MZ37" s="79" t="n"/>
      <c r="NA37" s="79" t="n"/>
      <c r="NB37" s="79" t="n"/>
      <c r="NC37" s="79" t="n"/>
      <c r="ND37" s="79" t="n"/>
      <c r="NE37" s="79" t="n"/>
      <c r="NF37" s="79" t="n"/>
      <c r="NG37" s="79" t="n"/>
      <c r="NH37" s="79" t="n"/>
      <c r="NI37" s="79" t="n"/>
      <c r="NJ37" s="79" t="n"/>
      <c r="NK37" s="79" t="n"/>
      <c r="NL37" s="79">
        <f>Input!K55*Input!F58*Input!L66</f>
        <v/>
      </c>
      <c r="NM37" s="79" t="n"/>
      <c r="NN37" s="79" t="n"/>
      <c r="NO37" s="79" t="n"/>
      <c r="NP37" s="79" t="n"/>
      <c r="NQ37" s="79" t="n"/>
      <c r="NR37" s="79" t="n"/>
      <c r="NS37" s="79" t="n"/>
      <c r="NT37" s="79" t="n"/>
      <c r="NU37" s="79" t="n"/>
      <c r="NX37" s="78" t="n">
        <v>31</v>
      </c>
      <c r="NY37" s="79" t="n"/>
      <c r="NZ37" s="79" t="n"/>
      <c r="OA37" s="79" t="n"/>
      <c r="OB37" s="79" t="n"/>
      <c r="OC37" s="79" t="n"/>
      <c r="OD37" s="79" t="n"/>
      <c r="OE37" s="79" t="n"/>
      <c r="OF37" s="79" t="n"/>
      <c r="OG37" s="79" t="n"/>
      <c r="OH37" s="79" t="n"/>
      <c r="OI37" s="79" t="n"/>
      <c r="OJ37" s="79" t="n"/>
      <c r="OK37" s="79" t="n"/>
      <c r="OL37" s="79" t="n"/>
      <c r="OM37" s="79" t="n"/>
      <c r="ON37" s="79" t="n"/>
      <c r="OO37" s="79" t="n"/>
      <c r="OP37" s="79" t="n"/>
      <c r="OQ37" s="79" t="n"/>
      <c r="OR37" s="79" t="n"/>
      <c r="OS37" s="79" t="n"/>
      <c r="OT37" s="79" t="n"/>
      <c r="OU37" s="79" t="n"/>
      <c r="OV37" s="79" t="n"/>
      <c r="OW37" s="79" t="n"/>
      <c r="OX37" s="79" t="n"/>
      <c r="OY37" s="79" t="n"/>
      <c r="OZ37" s="79" t="n"/>
      <c r="PA37" s="79" t="n"/>
      <c r="PB37" s="79" t="n"/>
      <c r="PC37" s="79">
        <f>Input!K55*Input!F58*Input!M66</f>
        <v/>
      </c>
      <c r="PD37" s="79" t="n"/>
      <c r="PE37" s="79" t="n"/>
      <c r="PF37" s="79" t="n"/>
      <c r="PG37" s="79" t="n"/>
      <c r="PH37" s="79" t="n"/>
      <c r="PI37" s="79" t="n"/>
      <c r="PJ37" s="79" t="n"/>
      <c r="PK37" s="79" t="n"/>
      <c r="PL37" s="79" t="n"/>
      <c r="PO37" s="78" t="n">
        <v>31</v>
      </c>
      <c r="PP37" s="79" t="n"/>
      <c r="PQ37" s="79" t="n"/>
      <c r="PR37" s="79" t="n"/>
      <c r="PS37" s="79" t="n"/>
      <c r="PT37" s="79" t="n"/>
      <c r="PU37" s="79" t="n"/>
      <c r="PV37" s="79" t="n"/>
      <c r="PW37" s="79" t="n"/>
      <c r="PX37" s="79" t="n"/>
      <c r="PY37" s="79" t="n"/>
      <c r="PZ37" s="79" t="n"/>
      <c r="QA37" s="79" t="n"/>
      <c r="QB37" s="79" t="n"/>
      <c r="QC37" s="79" t="n"/>
      <c r="QD37" s="79" t="n"/>
      <c r="QE37" s="79" t="n"/>
      <c r="QF37" s="79" t="n"/>
      <c r="QG37" s="79" t="n"/>
      <c r="QH37" s="79" t="n"/>
      <c r="QI37" s="79" t="n"/>
      <c r="QJ37" s="79" t="n"/>
      <c r="QK37" s="79" t="n"/>
      <c r="QL37" s="79" t="n"/>
      <c r="QM37" s="79" t="n"/>
      <c r="QN37" s="79" t="n"/>
      <c r="QO37" s="79" t="n"/>
      <c r="QP37" s="79" t="n"/>
      <c r="QQ37" s="79" t="n"/>
      <c r="QR37" s="79" t="n"/>
      <c r="QS37" s="79" t="n"/>
      <c r="QT37" s="79">
        <f>Input!K55*Input!F58*Input!N66</f>
        <v/>
      </c>
      <c r="QU37" s="79" t="n"/>
      <c r="QV37" s="79" t="n"/>
      <c r="QW37" s="79" t="n"/>
      <c r="QX37" s="79" t="n"/>
      <c r="QY37" s="79" t="n"/>
      <c r="QZ37" s="79" t="n"/>
      <c r="RA37" s="79" t="n"/>
      <c r="RB37" s="79" t="n"/>
      <c r="RC37" s="79" t="n"/>
      <c r="RF37" s="78" t="n">
        <v>31</v>
      </c>
      <c r="RG37" s="79" t="n"/>
      <c r="RH37" s="79" t="n"/>
      <c r="RI37" s="79" t="n"/>
      <c r="RJ37" s="79" t="n"/>
      <c r="RK37" s="79" t="n"/>
      <c r="RL37" s="79" t="n"/>
      <c r="RM37" s="79" t="n"/>
      <c r="RN37" s="79" t="n"/>
      <c r="RO37" s="79" t="n"/>
      <c r="RP37" s="79" t="n"/>
      <c r="RQ37" s="79" t="n"/>
      <c r="RR37" s="79" t="n"/>
      <c r="RS37" s="79" t="n"/>
      <c r="RT37" s="79" t="n"/>
      <c r="RU37" s="79" t="n"/>
      <c r="RV37" s="79" t="n"/>
      <c r="RW37" s="79" t="n"/>
      <c r="RX37" s="79" t="n"/>
      <c r="RY37" s="79" t="n"/>
      <c r="RZ37" s="79" t="n"/>
      <c r="SA37" s="79" t="n"/>
      <c r="SB37" s="79" t="n"/>
      <c r="SC37" s="79" t="n"/>
      <c r="SD37" s="79" t="n"/>
      <c r="SE37" s="79" t="n"/>
      <c r="SF37" s="79" t="n"/>
      <c r="SG37" s="79" t="n"/>
      <c r="SH37" s="79" t="n"/>
      <c r="SI37" s="79" t="n"/>
      <c r="SJ37" s="79" t="n"/>
      <c r="SK37" s="79">
        <f>Input!K55*Input!F58*Input!O66</f>
        <v/>
      </c>
      <c r="SL37" s="79" t="n"/>
      <c r="SM37" s="79" t="n"/>
      <c r="SN37" s="79" t="n"/>
      <c r="SO37" s="79" t="n"/>
      <c r="SP37" s="79" t="n"/>
      <c r="SQ37" s="79" t="n"/>
      <c r="SR37" s="79" t="n"/>
      <c r="SS37" s="79" t="n"/>
      <c r="ST37" s="79" t="n"/>
      <c r="SW37" s="78" t="n">
        <v>31</v>
      </c>
      <c r="SX37" s="79" t="n"/>
      <c r="SY37" s="79" t="n"/>
      <c r="SZ37" s="79" t="n"/>
      <c r="TA37" s="79" t="n"/>
      <c r="TB37" s="79" t="n"/>
      <c r="TC37" s="79" t="n"/>
      <c r="TD37" s="79" t="n"/>
      <c r="TE37" s="79" t="n"/>
      <c r="TF37" s="79" t="n"/>
      <c r="TG37" s="79" t="n"/>
      <c r="TH37" s="79" t="n"/>
      <c r="TI37" s="79" t="n"/>
      <c r="TJ37" s="79" t="n"/>
      <c r="TK37" s="79" t="n"/>
      <c r="TL37" s="79" t="n"/>
      <c r="TM37" s="79" t="n"/>
      <c r="TN37" s="79" t="n"/>
      <c r="TO37" s="79" t="n"/>
      <c r="TP37" s="79" t="n"/>
      <c r="TQ37" s="79" t="n"/>
      <c r="TR37" s="79" t="n"/>
      <c r="TS37" s="79" t="n"/>
      <c r="TT37" s="79" t="n"/>
      <c r="TU37" s="79" t="n"/>
      <c r="TV37" s="79" t="n"/>
      <c r="TW37" s="79" t="n"/>
      <c r="TX37" s="79" t="n"/>
      <c r="TY37" s="79" t="n"/>
      <c r="TZ37" s="79" t="n"/>
      <c r="UA37" s="79" t="n"/>
      <c r="UB37" s="79">
        <f>Input!K55*Input!F58*Input!P66</f>
        <v/>
      </c>
      <c r="UC37" s="79" t="n"/>
      <c r="UD37" s="79" t="n"/>
      <c r="UE37" s="79" t="n"/>
      <c r="UF37" s="79" t="n"/>
      <c r="UG37" s="79" t="n"/>
      <c r="UH37" s="79" t="n"/>
      <c r="UI37" s="79" t="n"/>
      <c r="UJ37" s="79" t="n"/>
      <c r="UK37" s="79" t="n"/>
      <c r="UN37" s="78" t="n">
        <v>31</v>
      </c>
      <c r="UO37" s="79" t="n"/>
      <c r="UP37" s="79" t="n"/>
      <c r="UQ37" s="79" t="n"/>
      <c r="UR37" s="79" t="n"/>
      <c r="US37" s="79" t="n"/>
      <c r="UT37" s="79" t="n"/>
      <c r="UU37" s="79" t="n"/>
      <c r="UV37" s="79" t="n"/>
      <c r="UW37" s="79" t="n"/>
      <c r="UX37" s="79" t="n"/>
      <c r="UY37" s="79" t="n"/>
      <c r="UZ37" s="79" t="n"/>
      <c r="VA37" s="79" t="n"/>
      <c r="VB37" s="79" t="n"/>
      <c r="VC37" s="79" t="n"/>
      <c r="VD37" s="79" t="n"/>
      <c r="VE37" s="79" t="n"/>
      <c r="VF37" s="79" t="n"/>
      <c r="VG37" s="79" t="n"/>
      <c r="VH37" s="79" t="n"/>
      <c r="VI37" s="79" t="n"/>
      <c r="VJ37" s="79" t="n"/>
      <c r="VK37" s="79" t="n"/>
      <c r="VL37" s="79" t="n"/>
      <c r="VM37" s="79" t="n"/>
      <c r="VN37" s="79" t="n"/>
      <c r="VO37" s="79" t="n"/>
      <c r="VP37" s="79" t="n"/>
      <c r="VQ37" s="79" t="n"/>
      <c r="VR37" s="79" t="n"/>
      <c r="VS37" s="79">
        <f>Input!K55*Input!F58*Input!Q66</f>
        <v/>
      </c>
      <c r="VT37" s="79" t="n"/>
      <c r="VU37" s="79" t="n"/>
      <c r="VV37" s="79" t="n"/>
      <c r="VW37" s="79" t="n"/>
      <c r="VX37" s="79" t="n"/>
      <c r="VY37" s="79" t="n"/>
      <c r="VZ37" s="79" t="n"/>
      <c r="WA37" s="79" t="n"/>
      <c r="WB37" s="79" t="n"/>
      <c r="WE37" s="78" t="n">
        <v>31</v>
      </c>
      <c r="WF37" s="79" t="n"/>
      <c r="WG37" s="79" t="n"/>
      <c r="WH37" s="79" t="n"/>
      <c r="WI37" s="79" t="n"/>
      <c r="WJ37" s="79" t="n"/>
      <c r="WK37" s="79" t="n"/>
      <c r="WL37" s="79" t="n"/>
      <c r="WM37" s="79" t="n"/>
      <c r="WN37" s="79" t="n"/>
      <c r="WO37" s="79" t="n"/>
      <c r="WP37" s="79" t="n"/>
      <c r="WQ37" s="79" t="n"/>
      <c r="WR37" s="79" t="n"/>
      <c r="WS37" s="79" t="n"/>
      <c r="WT37" s="79" t="n"/>
      <c r="WU37" s="79" t="n"/>
      <c r="WV37" s="79" t="n"/>
      <c r="WW37" s="79" t="n"/>
      <c r="WX37" s="79" t="n"/>
      <c r="WY37" s="79" t="n"/>
      <c r="WZ37" s="79" t="n"/>
      <c r="XA37" s="79" t="n"/>
      <c r="XB37" s="79" t="n"/>
      <c r="XC37" s="79" t="n"/>
      <c r="XD37" s="79" t="n"/>
      <c r="XE37" s="79" t="n"/>
      <c r="XF37" s="79" t="n"/>
      <c r="XG37" s="79" t="n"/>
      <c r="XH37" s="79" t="n"/>
      <c r="XI37" s="79" t="n"/>
      <c r="XJ37" s="79">
        <f>Input!K55*Input!F58*Input!R66</f>
        <v/>
      </c>
      <c r="XK37" s="79" t="n"/>
      <c r="XL37" s="79" t="n"/>
      <c r="XM37" s="79" t="n"/>
      <c r="XN37" s="79" t="n"/>
      <c r="XO37" s="79" t="n"/>
      <c r="XP37" s="79" t="n"/>
      <c r="XQ37" s="79" t="n"/>
      <c r="XR37" s="79" t="n"/>
      <c r="XS37" s="79" t="n"/>
      <c r="XV37" s="78" t="n">
        <v>31</v>
      </c>
      <c r="XW37" s="79" t="n"/>
      <c r="XX37" s="79" t="n"/>
      <c r="XY37" s="79" t="n"/>
      <c r="XZ37" s="79" t="n"/>
      <c r="YA37" s="79" t="n"/>
      <c r="YB37" s="79" t="n"/>
      <c r="YC37" s="79" t="n"/>
      <c r="YD37" s="79" t="n"/>
      <c r="YE37" s="79" t="n"/>
      <c r="YF37" s="79" t="n"/>
      <c r="YG37" s="79" t="n"/>
      <c r="YH37" s="79" t="n"/>
      <c r="YI37" s="79" t="n"/>
      <c r="YJ37" s="79" t="n"/>
      <c r="YK37" s="79" t="n"/>
      <c r="YL37" s="79" t="n"/>
      <c r="YM37" s="79" t="n"/>
      <c r="YN37" s="79" t="n"/>
      <c r="YO37" s="79" t="n"/>
      <c r="YP37" s="79" t="n"/>
      <c r="YQ37" s="79" t="n"/>
      <c r="YR37" s="79" t="n"/>
      <c r="YS37" s="79" t="n"/>
      <c r="YT37" s="79" t="n"/>
      <c r="YU37" s="79" t="n"/>
      <c r="YV37" s="79" t="n"/>
      <c r="YW37" s="79" t="n"/>
      <c r="YX37" s="79" t="n"/>
      <c r="YY37" s="79" t="n"/>
      <c r="YZ37" s="79" t="n"/>
      <c r="ZA37" s="79">
        <f>Input!K55*Input!F58*Input!S66</f>
        <v/>
      </c>
      <c r="ZB37" s="79" t="n"/>
      <c r="ZC37" s="79" t="n"/>
      <c r="ZD37" s="79" t="n"/>
      <c r="ZE37" s="79" t="n"/>
      <c r="ZF37" s="79" t="n"/>
      <c r="ZG37" s="79" t="n"/>
      <c r="ZH37" s="79" t="n"/>
      <c r="ZI37" s="79" t="n"/>
      <c r="ZJ37" s="79" t="n"/>
      <c r="ZM37" s="78" t="n">
        <v>31</v>
      </c>
      <c r="ZN37" s="79" t="n"/>
      <c r="ZO37" s="79" t="n"/>
      <c r="ZP37" s="79" t="n"/>
      <c r="ZQ37" s="79" t="n"/>
      <c r="ZR37" s="79" t="n"/>
      <c r="ZS37" s="79" t="n"/>
      <c r="ZT37" s="79" t="n"/>
      <c r="ZU37" s="79" t="n"/>
      <c r="ZV37" s="79" t="n"/>
      <c r="ZW37" s="79" t="n"/>
      <c r="ZX37" s="79" t="n"/>
      <c r="ZY37" s="79" t="n"/>
      <c r="ZZ37" s="79" t="n"/>
      <c r="AAA37" s="79" t="n"/>
      <c r="AAB37" s="79" t="n"/>
      <c r="AAC37" s="79" t="n"/>
      <c r="AAD37" s="79" t="n"/>
      <c r="AAE37" s="79" t="n"/>
      <c r="AAF37" s="79" t="n"/>
      <c r="AAG37" s="79" t="n"/>
      <c r="AAH37" s="79" t="n"/>
      <c r="AAI37" s="79" t="n"/>
      <c r="AAJ37" s="79" t="n"/>
      <c r="AAK37" s="79" t="n"/>
      <c r="AAL37" s="79" t="n"/>
      <c r="AAM37" s="79" t="n"/>
      <c r="AAN37" s="79" t="n"/>
      <c r="AAO37" s="79" t="n"/>
      <c r="AAP37" s="79" t="n"/>
      <c r="AAQ37" s="79" t="n"/>
      <c r="AAR37" s="79">
        <f>Input!K55*Input!F58*Input!T66</f>
        <v/>
      </c>
      <c r="AAS37" s="79" t="n"/>
      <c r="AAT37" s="79" t="n"/>
      <c r="AAU37" s="79" t="n"/>
      <c r="AAV37" s="79" t="n"/>
      <c r="AAW37" s="79" t="n"/>
      <c r="AAX37" s="79" t="n"/>
      <c r="AAY37" s="79" t="n"/>
      <c r="AAZ37" s="79" t="n"/>
      <c r="ABA37" s="79" t="n"/>
      <c r="ABD37" s="78" t="n">
        <v>31</v>
      </c>
      <c r="ABE37" s="79" t="n"/>
      <c r="ABF37" s="79" t="n"/>
      <c r="ABG37" s="79" t="n"/>
      <c r="ABH37" s="79" t="n"/>
      <c r="ABI37" s="79" t="n"/>
      <c r="ABJ37" s="79" t="n"/>
      <c r="ABK37" s="79" t="n"/>
      <c r="ABL37" s="79" t="n"/>
      <c r="ABM37" s="79" t="n"/>
      <c r="ABN37" s="79" t="n"/>
      <c r="ABO37" s="79" t="n"/>
      <c r="ABP37" s="79" t="n"/>
      <c r="ABQ37" s="79" t="n"/>
      <c r="ABR37" s="79" t="n"/>
      <c r="ABS37" s="79" t="n"/>
      <c r="ABT37" s="79" t="n"/>
      <c r="ABU37" s="79" t="n"/>
      <c r="ABV37" s="79" t="n"/>
      <c r="ABW37" s="79" t="n"/>
      <c r="ABX37" s="79" t="n"/>
      <c r="ABY37" s="79" t="n"/>
      <c r="ABZ37" s="79" t="n"/>
      <c r="ACA37" s="79" t="n"/>
      <c r="ACB37" s="79" t="n"/>
      <c r="ACC37" s="79" t="n"/>
      <c r="ACD37" s="79" t="n"/>
      <c r="ACE37" s="79" t="n"/>
      <c r="ACF37" s="79" t="n"/>
      <c r="ACG37" s="79" t="n"/>
      <c r="ACH37" s="79" t="n"/>
      <c r="ACI37" s="79">
        <f>Input!K55*Input!F58*Input!U66</f>
        <v/>
      </c>
      <c r="ACJ37" s="79" t="n"/>
      <c r="ACK37" s="79" t="n"/>
      <c r="ACL37" s="79" t="n"/>
      <c r="ACM37" s="79" t="n"/>
      <c r="ACN37" s="79" t="n"/>
      <c r="ACO37" s="79" t="n"/>
      <c r="ACP37" s="79" t="n"/>
      <c r="ACQ37" s="79" t="n"/>
      <c r="ACR37" s="79" t="n"/>
      <c r="ACU37" s="78" t="n">
        <v>31</v>
      </c>
      <c r="ACV37" s="79" t="n"/>
      <c r="ACW37" s="79" t="n"/>
      <c r="ACX37" s="79" t="n"/>
      <c r="ACY37" s="79" t="n"/>
      <c r="ACZ37" s="79" t="n"/>
      <c r="ADA37" s="79" t="n"/>
      <c r="ADB37" s="79" t="n"/>
      <c r="ADC37" s="79" t="n"/>
      <c r="ADD37" s="79" t="n"/>
      <c r="ADE37" s="79" t="n"/>
      <c r="ADF37" s="79" t="n"/>
      <c r="ADG37" s="79" t="n"/>
      <c r="ADH37" s="79" t="n"/>
      <c r="ADI37" s="79" t="n"/>
      <c r="ADJ37" s="79" t="n"/>
      <c r="ADK37" s="79" t="n"/>
      <c r="ADL37" s="79" t="n"/>
      <c r="ADM37" s="79" t="n"/>
      <c r="ADN37" s="79" t="n"/>
      <c r="ADO37" s="79" t="n"/>
      <c r="ADP37" s="79" t="n"/>
      <c r="ADQ37" s="79" t="n"/>
      <c r="ADR37" s="79" t="n"/>
      <c r="ADS37" s="79" t="n"/>
      <c r="ADT37" s="79" t="n"/>
      <c r="ADU37" s="79" t="n"/>
      <c r="ADV37" s="79" t="n"/>
      <c r="ADW37" s="79" t="n"/>
      <c r="ADX37" s="79" t="n"/>
      <c r="ADY37" s="79" t="n"/>
      <c r="ADZ37" s="79">
        <f>Input!K55*Input!F58*Input!V66</f>
        <v/>
      </c>
      <c r="AEA37" s="79" t="n"/>
      <c r="AEB37" s="79" t="n"/>
      <c r="AEC37" s="79" t="n"/>
      <c r="AED37" s="79" t="n"/>
      <c r="AEE37" s="79" t="n"/>
      <c r="AEF37" s="79" t="n"/>
      <c r="AEG37" s="79" t="n"/>
      <c r="AEH37" s="79" t="n"/>
      <c r="AEI37" s="79" t="n"/>
      <c r="AEL37" s="78" t="n">
        <v>31</v>
      </c>
      <c r="AEM37" s="79" t="n"/>
      <c r="AEN37" s="79" t="n"/>
      <c r="AEO37" s="79" t="n"/>
      <c r="AEP37" s="79" t="n"/>
      <c r="AEQ37" s="79" t="n"/>
      <c r="AER37" s="79" t="n"/>
      <c r="AES37" s="79" t="n"/>
      <c r="AET37" s="79" t="n"/>
      <c r="AEU37" s="79" t="n"/>
      <c r="AEV37" s="79" t="n"/>
      <c r="AEW37" s="79" t="n"/>
      <c r="AEX37" s="79" t="n"/>
      <c r="AEY37" s="79" t="n"/>
      <c r="AEZ37" s="79" t="n"/>
      <c r="AFA37" s="79" t="n"/>
      <c r="AFB37" s="79" t="n"/>
      <c r="AFC37" s="79" t="n"/>
      <c r="AFD37" s="79" t="n"/>
      <c r="AFE37" s="79" t="n"/>
      <c r="AFF37" s="79" t="n"/>
      <c r="AFG37" s="79" t="n"/>
      <c r="AFH37" s="79" t="n"/>
      <c r="AFI37" s="79" t="n"/>
      <c r="AFJ37" s="79" t="n"/>
      <c r="AFK37" s="79" t="n"/>
      <c r="AFL37" s="79" t="n"/>
      <c r="AFM37" s="79" t="n"/>
      <c r="AFN37" s="79" t="n"/>
      <c r="AFO37" s="79" t="n"/>
      <c r="AFP37" s="79" t="n"/>
      <c r="AFQ37" s="79">
        <f>Input!K55*Input!F58*Input!W66</f>
        <v/>
      </c>
      <c r="AFR37" s="79" t="n"/>
      <c r="AFS37" s="79" t="n"/>
      <c r="AFT37" s="79" t="n"/>
      <c r="AFU37" s="79" t="n"/>
      <c r="AFV37" s="79" t="n"/>
      <c r="AFW37" s="79" t="n"/>
      <c r="AFX37" s="79" t="n"/>
      <c r="AFY37" s="79" t="n"/>
      <c r="AFZ37" s="79" t="n"/>
    </row>
    <row r="38">
      <c r="A38" s="78" t="n">
        <v>32</v>
      </c>
      <c r="B38" s="79" t="n"/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  <c r="M38" s="79" t="n"/>
      <c r="N38" s="79" t="n"/>
      <c r="O38" s="79" t="n"/>
      <c r="P38" s="79" t="n"/>
      <c r="Q38" s="79" t="n"/>
      <c r="R38" s="79" t="n"/>
      <c r="S38" s="79" t="n"/>
      <c r="T38" s="79" t="n"/>
      <c r="U38" s="79" t="n"/>
      <c r="V38" s="79" t="n"/>
      <c r="W38" s="79" t="n"/>
      <c r="X38" s="79" t="n"/>
      <c r="Y38" s="79" t="n"/>
      <c r="Z38" s="79" t="n"/>
      <c r="AA38" s="79" t="n"/>
      <c r="AB38" s="79" t="n"/>
      <c r="AC38" s="79" t="n"/>
      <c r="AD38" s="79" t="n"/>
      <c r="AE38" s="79" t="n"/>
      <c r="AF38" s="79" t="n"/>
      <c r="AG38" s="79">
        <f>Input!K55*Input!G58*Input!D66</f>
        <v/>
      </c>
      <c r="AH38" s="79" t="n"/>
      <c r="AI38" s="79" t="n"/>
      <c r="AJ38" s="79" t="n"/>
      <c r="AK38" s="79" t="n"/>
      <c r="AL38" s="79" t="n"/>
      <c r="AM38" s="79" t="n"/>
      <c r="AN38" s="79" t="n"/>
      <c r="AO38" s="79" t="n"/>
      <c r="AR38" s="78" t="n">
        <v>32</v>
      </c>
      <c r="AS38" s="79" t="n"/>
      <c r="AT38" s="79" t="n"/>
      <c r="AU38" s="79" t="n"/>
      <c r="AV38" s="79" t="n"/>
      <c r="AW38" s="79" t="n"/>
      <c r="AX38" s="79" t="n"/>
      <c r="AY38" s="79" t="n"/>
      <c r="AZ38" s="79" t="n"/>
      <c r="BA38" s="79" t="n"/>
      <c r="BB38" s="79" t="n"/>
      <c r="BC38" s="79" t="n"/>
      <c r="BD38" s="79" t="n"/>
      <c r="BE38" s="79" t="n"/>
      <c r="BF38" s="79" t="n"/>
      <c r="BG38" s="79" t="n"/>
      <c r="BH38" s="79" t="n"/>
      <c r="BI38" s="79" t="n"/>
      <c r="BJ38" s="79" t="n"/>
      <c r="BK38" s="79" t="n"/>
      <c r="BL38" s="79" t="n"/>
      <c r="BM38" s="79" t="n"/>
      <c r="BN38" s="79" t="n"/>
      <c r="BO38" s="79" t="n"/>
      <c r="BP38" s="79" t="n"/>
      <c r="BQ38" s="79" t="n"/>
      <c r="BR38" s="79" t="n"/>
      <c r="BS38" s="79" t="n"/>
      <c r="BT38" s="79" t="n"/>
      <c r="BU38" s="79" t="n"/>
      <c r="BV38" s="79" t="n"/>
      <c r="BW38" s="79" t="n"/>
      <c r="BX38" s="79">
        <f>Input!K55*Input!G58*Input!E66</f>
        <v/>
      </c>
      <c r="BY38" s="79" t="n"/>
      <c r="BZ38" s="79" t="n"/>
      <c r="CA38" s="79" t="n"/>
      <c r="CB38" s="79" t="n"/>
      <c r="CC38" s="79" t="n"/>
      <c r="CD38" s="79" t="n"/>
      <c r="CE38" s="79" t="n"/>
      <c r="CF38" s="79" t="n"/>
      <c r="CI38" s="78" t="n">
        <v>32</v>
      </c>
      <c r="CJ38" s="79" t="n"/>
      <c r="CK38" s="79" t="n"/>
      <c r="CL38" s="79" t="n"/>
      <c r="CM38" s="79" t="n"/>
      <c r="CN38" s="79" t="n"/>
      <c r="CO38" s="79" t="n"/>
      <c r="CP38" s="79" t="n"/>
      <c r="CQ38" s="79" t="n"/>
      <c r="CR38" s="79" t="n"/>
      <c r="CS38" s="79" t="n"/>
      <c r="CT38" s="79" t="n"/>
      <c r="CU38" s="79" t="n"/>
      <c r="CV38" s="79" t="n"/>
      <c r="CW38" s="79" t="n"/>
      <c r="CX38" s="79" t="n"/>
      <c r="CY38" s="79" t="n"/>
      <c r="CZ38" s="79" t="n"/>
      <c r="DA38" s="79" t="n"/>
      <c r="DB38" s="79" t="n"/>
      <c r="DC38" s="79" t="n"/>
      <c r="DD38" s="79" t="n"/>
      <c r="DE38" s="79" t="n"/>
      <c r="DF38" s="79" t="n"/>
      <c r="DG38" s="79" t="n"/>
      <c r="DH38" s="79" t="n"/>
      <c r="DI38" s="79" t="n"/>
      <c r="DJ38" s="79" t="n"/>
      <c r="DK38" s="79" t="n"/>
      <c r="DL38" s="79" t="n"/>
      <c r="DM38" s="79" t="n"/>
      <c r="DN38" s="79" t="n"/>
      <c r="DO38" s="79">
        <f>Input!K55*Input!G58*Input!F66</f>
        <v/>
      </c>
      <c r="DP38" s="79" t="n"/>
      <c r="DQ38" s="79" t="n"/>
      <c r="DR38" s="79" t="n"/>
      <c r="DS38" s="79" t="n"/>
      <c r="DT38" s="79" t="n"/>
      <c r="DU38" s="79" t="n"/>
      <c r="DV38" s="79" t="n"/>
      <c r="DW38" s="79" t="n"/>
      <c r="DZ38" s="78" t="n">
        <v>32</v>
      </c>
      <c r="EA38" s="79" t="n"/>
      <c r="EB38" s="79" t="n"/>
      <c r="EC38" s="79" t="n"/>
      <c r="ED38" s="79" t="n"/>
      <c r="EE38" s="79" t="n"/>
      <c r="EF38" s="79" t="n"/>
      <c r="EG38" s="79" t="n"/>
      <c r="EH38" s="79" t="n"/>
      <c r="EI38" s="79" t="n"/>
      <c r="EJ38" s="79" t="n"/>
      <c r="EK38" s="79" t="n"/>
      <c r="EL38" s="79" t="n"/>
      <c r="EM38" s="79" t="n"/>
      <c r="EN38" s="79" t="n"/>
      <c r="EO38" s="79" t="n"/>
      <c r="EP38" s="79" t="n"/>
      <c r="EQ38" s="79" t="n"/>
      <c r="ER38" s="79" t="n"/>
      <c r="ES38" s="79" t="n"/>
      <c r="ET38" s="79" t="n"/>
      <c r="EU38" s="79" t="n"/>
      <c r="EV38" s="79" t="n"/>
      <c r="EW38" s="79" t="n"/>
      <c r="EX38" s="79" t="n"/>
      <c r="EY38" s="79" t="n"/>
      <c r="EZ38" s="79" t="n"/>
      <c r="FA38" s="79" t="n"/>
      <c r="FB38" s="79" t="n"/>
      <c r="FC38" s="79" t="n"/>
      <c r="FD38" s="79" t="n"/>
      <c r="FE38" s="79" t="n"/>
      <c r="FF38" s="79">
        <f>Input!K55*Input!G58*Input!G66</f>
        <v/>
      </c>
      <c r="FG38" s="79" t="n"/>
      <c r="FH38" s="79" t="n"/>
      <c r="FI38" s="79" t="n"/>
      <c r="FJ38" s="79" t="n"/>
      <c r="FK38" s="79" t="n"/>
      <c r="FL38" s="79" t="n"/>
      <c r="FM38" s="79" t="n"/>
      <c r="FN38" s="79" t="n"/>
      <c r="FQ38" s="78" t="n">
        <v>32</v>
      </c>
      <c r="FR38" s="79" t="n"/>
      <c r="FS38" s="79" t="n"/>
      <c r="FT38" s="79" t="n"/>
      <c r="FU38" s="79" t="n"/>
      <c r="FV38" s="79" t="n"/>
      <c r="FW38" s="79" t="n"/>
      <c r="FX38" s="79" t="n"/>
      <c r="FY38" s="79" t="n"/>
      <c r="FZ38" s="79" t="n"/>
      <c r="GA38" s="79" t="n"/>
      <c r="GB38" s="79" t="n"/>
      <c r="GC38" s="79" t="n"/>
      <c r="GD38" s="79" t="n"/>
      <c r="GE38" s="79" t="n"/>
      <c r="GF38" s="79" t="n"/>
      <c r="GG38" s="79" t="n"/>
      <c r="GH38" s="79" t="n"/>
      <c r="GI38" s="79" t="n"/>
      <c r="GJ38" s="79" t="n"/>
      <c r="GK38" s="79" t="n"/>
      <c r="GL38" s="79" t="n"/>
      <c r="GM38" s="79" t="n"/>
      <c r="GN38" s="79" t="n"/>
      <c r="GO38" s="79" t="n"/>
      <c r="GP38" s="79" t="n"/>
      <c r="GQ38" s="79" t="n"/>
      <c r="GR38" s="79" t="n"/>
      <c r="GS38" s="79" t="n"/>
      <c r="GT38" s="79" t="n"/>
      <c r="GU38" s="79" t="n"/>
      <c r="GV38" s="79" t="n"/>
      <c r="GW38" s="79">
        <f>Input!K55*Input!G58*Input!H66</f>
        <v/>
      </c>
      <c r="GX38" s="79" t="n"/>
      <c r="GY38" s="79" t="n"/>
      <c r="GZ38" s="79" t="n"/>
      <c r="HA38" s="79" t="n"/>
      <c r="HB38" s="79" t="n"/>
      <c r="HC38" s="79" t="n"/>
      <c r="HD38" s="79" t="n"/>
      <c r="HE38" s="79" t="n"/>
      <c r="HH38" s="78" t="n">
        <v>32</v>
      </c>
      <c r="HI38" s="79" t="n"/>
      <c r="HJ38" s="79" t="n"/>
      <c r="HK38" s="79" t="n"/>
      <c r="HL38" s="79" t="n"/>
      <c r="HM38" s="79" t="n"/>
      <c r="HN38" s="79" t="n"/>
      <c r="HO38" s="79" t="n"/>
      <c r="HP38" s="79" t="n"/>
      <c r="HQ38" s="79" t="n"/>
      <c r="HR38" s="79" t="n"/>
      <c r="HS38" s="79" t="n"/>
      <c r="HT38" s="79" t="n"/>
      <c r="HU38" s="79" t="n"/>
      <c r="HV38" s="79" t="n"/>
      <c r="HW38" s="79" t="n"/>
      <c r="HX38" s="79" t="n"/>
      <c r="HY38" s="79" t="n"/>
      <c r="HZ38" s="79" t="n"/>
      <c r="IA38" s="79" t="n"/>
      <c r="IB38" s="79" t="n"/>
      <c r="IC38" s="79" t="n"/>
      <c r="ID38" s="79" t="n"/>
      <c r="IE38" s="79" t="n"/>
      <c r="IF38" s="79" t="n"/>
      <c r="IG38" s="79" t="n"/>
      <c r="IH38" s="79" t="n"/>
      <c r="II38" s="79" t="n"/>
      <c r="IJ38" s="79" t="n"/>
      <c r="IK38" s="79" t="n"/>
      <c r="IL38" s="79" t="n"/>
      <c r="IM38" s="79" t="n"/>
      <c r="IN38" s="79">
        <f>Input!K55*Input!G58*Input!I66</f>
        <v/>
      </c>
      <c r="IO38" s="79" t="n"/>
      <c r="IP38" s="79" t="n"/>
      <c r="IQ38" s="79" t="n"/>
      <c r="IR38" s="79" t="n"/>
      <c r="IS38" s="79" t="n"/>
      <c r="IT38" s="79" t="n"/>
      <c r="IU38" s="79" t="n"/>
      <c r="IV38" s="79" t="n"/>
      <c r="IY38" s="78" t="n">
        <v>32</v>
      </c>
      <c r="IZ38" s="79" t="n"/>
      <c r="JA38" s="79" t="n"/>
      <c r="JB38" s="79" t="n"/>
      <c r="JC38" s="79" t="n"/>
      <c r="JD38" s="79" t="n"/>
      <c r="JE38" s="79" t="n"/>
      <c r="JF38" s="79" t="n"/>
      <c r="JG38" s="79" t="n"/>
      <c r="JH38" s="79" t="n"/>
      <c r="JI38" s="79" t="n"/>
      <c r="JJ38" s="79" t="n"/>
      <c r="JK38" s="79" t="n"/>
      <c r="JL38" s="79" t="n"/>
      <c r="JM38" s="79" t="n"/>
      <c r="JN38" s="79" t="n"/>
      <c r="JO38" s="79" t="n"/>
      <c r="JP38" s="79" t="n"/>
      <c r="JQ38" s="79" t="n"/>
      <c r="JR38" s="79" t="n"/>
      <c r="JS38" s="79" t="n"/>
      <c r="JT38" s="79" t="n"/>
      <c r="JU38" s="79" t="n"/>
      <c r="JV38" s="79" t="n"/>
      <c r="JW38" s="79" t="n"/>
      <c r="JX38" s="79" t="n"/>
      <c r="JY38" s="79" t="n"/>
      <c r="JZ38" s="79" t="n"/>
      <c r="KA38" s="79" t="n"/>
      <c r="KB38" s="79" t="n"/>
      <c r="KC38" s="79" t="n"/>
      <c r="KD38" s="79" t="n"/>
      <c r="KE38" s="79">
        <f>Input!K55*Input!G58*Input!J66</f>
        <v/>
      </c>
      <c r="KF38" s="79" t="n"/>
      <c r="KG38" s="79" t="n"/>
      <c r="KH38" s="79" t="n"/>
      <c r="KI38" s="79" t="n"/>
      <c r="KJ38" s="79" t="n"/>
      <c r="KK38" s="79" t="n"/>
      <c r="KL38" s="79" t="n"/>
      <c r="KM38" s="79" t="n"/>
      <c r="KP38" s="78" t="n">
        <v>32</v>
      </c>
      <c r="KQ38" s="79" t="n"/>
      <c r="KR38" s="79" t="n"/>
      <c r="KS38" s="79" t="n"/>
      <c r="KT38" s="79" t="n"/>
      <c r="KU38" s="79" t="n"/>
      <c r="KV38" s="79" t="n"/>
      <c r="KW38" s="79" t="n"/>
      <c r="KX38" s="79" t="n"/>
      <c r="KY38" s="79" t="n"/>
      <c r="KZ38" s="79" t="n"/>
      <c r="LA38" s="79" t="n"/>
      <c r="LB38" s="79" t="n"/>
      <c r="LC38" s="79" t="n"/>
      <c r="LD38" s="79" t="n"/>
      <c r="LE38" s="79" t="n"/>
      <c r="LF38" s="79" t="n"/>
      <c r="LG38" s="79" t="n"/>
      <c r="LH38" s="79" t="n"/>
      <c r="LI38" s="79" t="n"/>
      <c r="LJ38" s="79" t="n"/>
      <c r="LK38" s="79" t="n"/>
      <c r="LL38" s="79" t="n"/>
      <c r="LM38" s="79" t="n"/>
      <c r="LN38" s="79" t="n"/>
      <c r="LO38" s="79" t="n"/>
      <c r="LP38" s="79" t="n"/>
      <c r="LQ38" s="79" t="n"/>
      <c r="LR38" s="79" t="n"/>
      <c r="LS38" s="79" t="n"/>
      <c r="LT38" s="79" t="n"/>
      <c r="LU38" s="79" t="n"/>
      <c r="LV38" s="79">
        <f>Input!K55*Input!G58*Input!K66</f>
        <v/>
      </c>
      <c r="LW38" s="79" t="n"/>
      <c r="LX38" s="79" t="n"/>
      <c r="LY38" s="79" t="n"/>
      <c r="LZ38" s="79" t="n"/>
      <c r="MA38" s="79" t="n"/>
      <c r="MB38" s="79" t="n"/>
      <c r="MC38" s="79" t="n"/>
      <c r="MD38" s="79" t="n"/>
      <c r="MG38" s="78" t="n">
        <v>32</v>
      </c>
      <c r="MH38" s="79" t="n"/>
      <c r="MI38" s="79" t="n"/>
      <c r="MJ38" s="79" t="n"/>
      <c r="MK38" s="79" t="n"/>
      <c r="ML38" s="79" t="n"/>
      <c r="MM38" s="79" t="n"/>
      <c r="MN38" s="79" t="n"/>
      <c r="MO38" s="79" t="n"/>
      <c r="MP38" s="79" t="n"/>
      <c r="MQ38" s="79" t="n"/>
      <c r="MR38" s="79" t="n"/>
      <c r="MS38" s="79" t="n"/>
      <c r="MT38" s="79" t="n"/>
      <c r="MU38" s="79" t="n"/>
      <c r="MV38" s="79" t="n"/>
      <c r="MW38" s="79" t="n"/>
      <c r="MX38" s="79" t="n"/>
      <c r="MY38" s="79" t="n"/>
      <c r="MZ38" s="79" t="n"/>
      <c r="NA38" s="79" t="n"/>
      <c r="NB38" s="79" t="n"/>
      <c r="NC38" s="79" t="n"/>
      <c r="ND38" s="79" t="n"/>
      <c r="NE38" s="79" t="n"/>
      <c r="NF38" s="79" t="n"/>
      <c r="NG38" s="79" t="n"/>
      <c r="NH38" s="79" t="n"/>
      <c r="NI38" s="79" t="n"/>
      <c r="NJ38" s="79" t="n"/>
      <c r="NK38" s="79" t="n"/>
      <c r="NL38" s="79" t="n"/>
      <c r="NM38" s="79">
        <f>Input!K55*Input!G58*Input!L66</f>
        <v/>
      </c>
      <c r="NN38" s="79" t="n"/>
      <c r="NO38" s="79" t="n"/>
      <c r="NP38" s="79" t="n"/>
      <c r="NQ38" s="79" t="n"/>
      <c r="NR38" s="79" t="n"/>
      <c r="NS38" s="79" t="n"/>
      <c r="NT38" s="79" t="n"/>
      <c r="NU38" s="79" t="n"/>
      <c r="NX38" s="78" t="n">
        <v>32</v>
      </c>
      <c r="NY38" s="79" t="n"/>
      <c r="NZ38" s="79" t="n"/>
      <c r="OA38" s="79" t="n"/>
      <c r="OB38" s="79" t="n"/>
      <c r="OC38" s="79" t="n"/>
      <c r="OD38" s="79" t="n"/>
      <c r="OE38" s="79" t="n"/>
      <c r="OF38" s="79" t="n"/>
      <c r="OG38" s="79" t="n"/>
      <c r="OH38" s="79" t="n"/>
      <c r="OI38" s="79" t="n"/>
      <c r="OJ38" s="79" t="n"/>
      <c r="OK38" s="79" t="n"/>
      <c r="OL38" s="79" t="n"/>
      <c r="OM38" s="79" t="n"/>
      <c r="ON38" s="79" t="n"/>
      <c r="OO38" s="79" t="n"/>
      <c r="OP38" s="79" t="n"/>
      <c r="OQ38" s="79" t="n"/>
      <c r="OR38" s="79" t="n"/>
      <c r="OS38" s="79" t="n"/>
      <c r="OT38" s="79" t="n"/>
      <c r="OU38" s="79" t="n"/>
      <c r="OV38" s="79" t="n"/>
      <c r="OW38" s="79" t="n"/>
      <c r="OX38" s="79" t="n"/>
      <c r="OY38" s="79" t="n"/>
      <c r="OZ38" s="79" t="n"/>
      <c r="PA38" s="79" t="n"/>
      <c r="PB38" s="79" t="n"/>
      <c r="PC38" s="79" t="n"/>
      <c r="PD38" s="79">
        <f>Input!K55*Input!G58*Input!M66</f>
        <v/>
      </c>
      <c r="PE38" s="79" t="n"/>
      <c r="PF38" s="79" t="n"/>
      <c r="PG38" s="79" t="n"/>
      <c r="PH38" s="79" t="n"/>
      <c r="PI38" s="79" t="n"/>
      <c r="PJ38" s="79" t="n"/>
      <c r="PK38" s="79" t="n"/>
      <c r="PL38" s="79" t="n"/>
      <c r="PO38" s="78" t="n">
        <v>32</v>
      </c>
      <c r="PP38" s="79" t="n"/>
      <c r="PQ38" s="79" t="n"/>
      <c r="PR38" s="79" t="n"/>
      <c r="PS38" s="79" t="n"/>
      <c r="PT38" s="79" t="n"/>
      <c r="PU38" s="79" t="n"/>
      <c r="PV38" s="79" t="n"/>
      <c r="PW38" s="79" t="n"/>
      <c r="PX38" s="79" t="n"/>
      <c r="PY38" s="79" t="n"/>
      <c r="PZ38" s="79" t="n"/>
      <c r="QA38" s="79" t="n"/>
      <c r="QB38" s="79" t="n"/>
      <c r="QC38" s="79" t="n"/>
      <c r="QD38" s="79" t="n"/>
      <c r="QE38" s="79" t="n"/>
      <c r="QF38" s="79" t="n"/>
      <c r="QG38" s="79" t="n"/>
      <c r="QH38" s="79" t="n"/>
      <c r="QI38" s="79" t="n"/>
      <c r="QJ38" s="79" t="n"/>
      <c r="QK38" s="79" t="n"/>
      <c r="QL38" s="79" t="n"/>
      <c r="QM38" s="79" t="n"/>
      <c r="QN38" s="79" t="n"/>
      <c r="QO38" s="79" t="n"/>
      <c r="QP38" s="79" t="n"/>
      <c r="QQ38" s="79" t="n"/>
      <c r="QR38" s="79" t="n"/>
      <c r="QS38" s="79" t="n"/>
      <c r="QT38" s="79" t="n"/>
      <c r="QU38" s="79">
        <f>Input!K55*Input!G58*Input!N66</f>
        <v/>
      </c>
      <c r="QV38" s="79" t="n"/>
      <c r="QW38" s="79" t="n"/>
      <c r="QX38" s="79" t="n"/>
      <c r="QY38" s="79" t="n"/>
      <c r="QZ38" s="79" t="n"/>
      <c r="RA38" s="79" t="n"/>
      <c r="RB38" s="79" t="n"/>
      <c r="RC38" s="79" t="n"/>
      <c r="RF38" s="78" t="n">
        <v>32</v>
      </c>
      <c r="RG38" s="79" t="n"/>
      <c r="RH38" s="79" t="n"/>
      <c r="RI38" s="79" t="n"/>
      <c r="RJ38" s="79" t="n"/>
      <c r="RK38" s="79" t="n"/>
      <c r="RL38" s="79" t="n"/>
      <c r="RM38" s="79" t="n"/>
      <c r="RN38" s="79" t="n"/>
      <c r="RO38" s="79" t="n"/>
      <c r="RP38" s="79" t="n"/>
      <c r="RQ38" s="79" t="n"/>
      <c r="RR38" s="79" t="n"/>
      <c r="RS38" s="79" t="n"/>
      <c r="RT38" s="79" t="n"/>
      <c r="RU38" s="79" t="n"/>
      <c r="RV38" s="79" t="n"/>
      <c r="RW38" s="79" t="n"/>
      <c r="RX38" s="79" t="n"/>
      <c r="RY38" s="79" t="n"/>
      <c r="RZ38" s="79" t="n"/>
      <c r="SA38" s="79" t="n"/>
      <c r="SB38" s="79" t="n"/>
      <c r="SC38" s="79" t="n"/>
      <c r="SD38" s="79" t="n"/>
      <c r="SE38" s="79" t="n"/>
      <c r="SF38" s="79" t="n"/>
      <c r="SG38" s="79" t="n"/>
      <c r="SH38" s="79" t="n"/>
      <c r="SI38" s="79" t="n"/>
      <c r="SJ38" s="79" t="n"/>
      <c r="SK38" s="79" t="n"/>
      <c r="SL38" s="79">
        <f>Input!K55*Input!G58*Input!O66</f>
        <v/>
      </c>
      <c r="SM38" s="79" t="n"/>
      <c r="SN38" s="79" t="n"/>
      <c r="SO38" s="79" t="n"/>
      <c r="SP38" s="79" t="n"/>
      <c r="SQ38" s="79" t="n"/>
      <c r="SR38" s="79" t="n"/>
      <c r="SS38" s="79" t="n"/>
      <c r="ST38" s="79" t="n"/>
      <c r="SW38" s="78" t="n">
        <v>32</v>
      </c>
      <c r="SX38" s="79" t="n"/>
      <c r="SY38" s="79" t="n"/>
      <c r="SZ38" s="79" t="n"/>
      <c r="TA38" s="79" t="n"/>
      <c r="TB38" s="79" t="n"/>
      <c r="TC38" s="79" t="n"/>
      <c r="TD38" s="79" t="n"/>
      <c r="TE38" s="79" t="n"/>
      <c r="TF38" s="79" t="n"/>
      <c r="TG38" s="79" t="n"/>
      <c r="TH38" s="79" t="n"/>
      <c r="TI38" s="79" t="n"/>
      <c r="TJ38" s="79" t="n"/>
      <c r="TK38" s="79" t="n"/>
      <c r="TL38" s="79" t="n"/>
      <c r="TM38" s="79" t="n"/>
      <c r="TN38" s="79" t="n"/>
      <c r="TO38" s="79" t="n"/>
      <c r="TP38" s="79" t="n"/>
      <c r="TQ38" s="79" t="n"/>
      <c r="TR38" s="79" t="n"/>
      <c r="TS38" s="79" t="n"/>
      <c r="TT38" s="79" t="n"/>
      <c r="TU38" s="79" t="n"/>
      <c r="TV38" s="79" t="n"/>
      <c r="TW38" s="79" t="n"/>
      <c r="TX38" s="79" t="n"/>
      <c r="TY38" s="79" t="n"/>
      <c r="TZ38" s="79" t="n"/>
      <c r="UA38" s="79" t="n"/>
      <c r="UB38" s="79" t="n"/>
      <c r="UC38" s="79">
        <f>Input!K55*Input!G58*Input!P66</f>
        <v/>
      </c>
      <c r="UD38" s="79" t="n"/>
      <c r="UE38" s="79" t="n"/>
      <c r="UF38" s="79" t="n"/>
      <c r="UG38" s="79" t="n"/>
      <c r="UH38" s="79" t="n"/>
      <c r="UI38" s="79" t="n"/>
      <c r="UJ38" s="79" t="n"/>
      <c r="UK38" s="79" t="n"/>
      <c r="UN38" s="78" t="n">
        <v>32</v>
      </c>
      <c r="UO38" s="79" t="n"/>
      <c r="UP38" s="79" t="n"/>
      <c r="UQ38" s="79" t="n"/>
      <c r="UR38" s="79" t="n"/>
      <c r="US38" s="79" t="n"/>
      <c r="UT38" s="79" t="n"/>
      <c r="UU38" s="79" t="n"/>
      <c r="UV38" s="79" t="n"/>
      <c r="UW38" s="79" t="n"/>
      <c r="UX38" s="79" t="n"/>
      <c r="UY38" s="79" t="n"/>
      <c r="UZ38" s="79" t="n"/>
      <c r="VA38" s="79" t="n"/>
      <c r="VB38" s="79" t="n"/>
      <c r="VC38" s="79" t="n"/>
      <c r="VD38" s="79" t="n"/>
      <c r="VE38" s="79" t="n"/>
      <c r="VF38" s="79" t="n"/>
      <c r="VG38" s="79" t="n"/>
      <c r="VH38" s="79" t="n"/>
      <c r="VI38" s="79" t="n"/>
      <c r="VJ38" s="79" t="n"/>
      <c r="VK38" s="79" t="n"/>
      <c r="VL38" s="79" t="n"/>
      <c r="VM38" s="79" t="n"/>
      <c r="VN38" s="79" t="n"/>
      <c r="VO38" s="79" t="n"/>
      <c r="VP38" s="79" t="n"/>
      <c r="VQ38" s="79" t="n"/>
      <c r="VR38" s="79" t="n"/>
      <c r="VS38" s="79" t="n"/>
      <c r="VT38" s="79">
        <f>Input!K55*Input!G58*Input!Q66</f>
        <v/>
      </c>
      <c r="VU38" s="79" t="n"/>
      <c r="VV38" s="79" t="n"/>
      <c r="VW38" s="79" t="n"/>
      <c r="VX38" s="79" t="n"/>
      <c r="VY38" s="79" t="n"/>
      <c r="VZ38" s="79" t="n"/>
      <c r="WA38" s="79" t="n"/>
      <c r="WB38" s="79" t="n"/>
      <c r="WE38" s="78" t="n">
        <v>32</v>
      </c>
      <c r="WF38" s="79" t="n"/>
      <c r="WG38" s="79" t="n"/>
      <c r="WH38" s="79" t="n"/>
      <c r="WI38" s="79" t="n"/>
      <c r="WJ38" s="79" t="n"/>
      <c r="WK38" s="79" t="n"/>
      <c r="WL38" s="79" t="n"/>
      <c r="WM38" s="79" t="n"/>
      <c r="WN38" s="79" t="n"/>
      <c r="WO38" s="79" t="n"/>
      <c r="WP38" s="79" t="n"/>
      <c r="WQ38" s="79" t="n"/>
      <c r="WR38" s="79" t="n"/>
      <c r="WS38" s="79" t="n"/>
      <c r="WT38" s="79" t="n"/>
      <c r="WU38" s="79" t="n"/>
      <c r="WV38" s="79" t="n"/>
      <c r="WW38" s="79" t="n"/>
      <c r="WX38" s="79" t="n"/>
      <c r="WY38" s="79" t="n"/>
      <c r="WZ38" s="79" t="n"/>
      <c r="XA38" s="79" t="n"/>
      <c r="XB38" s="79" t="n"/>
      <c r="XC38" s="79" t="n"/>
      <c r="XD38" s="79" t="n"/>
      <c r="XE38" s="79" t="n"/>
      <c r="XF38" s="79" t="n"/>
      <c r="XG38" s="79" t="n"/>
      <c r="XH38" s="79" t="n"/>
      <c r="XI38" s="79" t="n"/>
      <c r="XJ38" s="79" t="n"/>
      <c r="XK38" s="79">
        <f>Input!K55*Input!G58*Input!R66</f>
        <v/>
      </c>
      <c r="XL38" s="79" t="n"/>
      <c r="XM38" s="79" t="n"/>
      <c r="XN38" s="79" t="n"/>
      <c r="XO38" s="79" t="n"/>
      <c r="XP38" s="79" t="n"/>
      <c r="XQ38" s="79" t="n"/>
      <c r="XR38" s="79" t="n"/>
      <c r="XS38" s="79" t="n"/>
      <c r="XV38" s="78" t="n">
        <v>32</v>
      </c>
      <c r="XW38" s="79" t="n"/>
      <c r="XX38" s="79" t="n"/>
      <c r="XY38" s="79" t="n"/>
      <c r="XZ38" s="79" t="n"/>
      <c r="YA38" s="79" t="n"/>
      <c r="YB38" s="79" t="n"/>
      <c r="YC38" s="79" t="n"/>
      <c r="YD38" s="79" t="n"/>
      <c r="YE38" s="79" t="n"/>
      <c r="YF38" s="79" t="n"/>
      <c r="YG38" s="79" t="n"/>
      <c r="YH38" s="79" t="n"/>
      <c r="YI38" s="79" t="n"/>
      <c r="YJ38" s="79" t="n"/>
      <c r="YK38" s="79" t="n"/>
      <c r="YL38" s="79" t="n"/>
      <c r="YM38" s="79" t="n"/>
      <c r="YN38" s="79" t="n"/>
      <c r="YO38" s="79" t="n"/>
      <c r="YP38" s="79" t="n"/>
      <c r="YQ38" s="79" t="n"/>
      <c r="YR38" s="79" t="n"/>
      <c r="YS38" s="79" t="n"/>
      <c r="YT38" s="79" t="n"/>
      <c r="YU38" s="79" t="n"/>
      <c r="YV38" s="79" t="n"/>
      <c r="YW38" s="79" t="n"/>
      <c r="YX38" s="79" t="n"/>
      <c r="YY38" s="79" t="n"/>
      <c r="YZ38" s="79" t="n"/>
      <c r="ZA38" s="79" t="n"/>
      <c r="ZB38" s="79">
        <f>Input!K55*Input!G58*Input!S66</f>
        <v/>
      </c>
      <c r="ZC38" s="79" t="n"/>
      <c r="ZD38" s="79" t="n"/>
      <c r="ZE38" s="79" t="n"/>
      <c r="ZF38" s="79" t="n"/>
      <c r="ZG38" s="79" t="n"/>
      <c r="ZH38" s="79" t="n"/>
      <c r="ZI38" s="79" t="n"/>
      <c r="ZJ38" s="79" t="n"/>
      <c r="ZM38" s="78" t="n">
        <v>32</v>
      </c>
      <c r="ZN38" s="79" t="n"/>
      <c r="ZO38" s="79" t="n"/>
      <c r="ZP38" s="79" t="n"/>
      <c r="ZQ38" s="79" t="n"/>
      <c r="ZR38" s="79" t="n"/>
      <c r="ZS38" s="79" t="n"/>
      <c r="ZT38" s="79" t="n"/>
      <c r="ZU38" s="79" t="n"/>
      <c r="ZV38" s="79" t="n"/>
      <c r="ZW38" s="79" t="n"/>
      <c r="ZX38" s="79" t="n"/>
      <c r="ZY38" s="79" t="n"/>
      <c r="ZZ38" s="79" t="n"/>
      <c r="AAA38" s="79" t="n"/>
      <c r="AAB38" s="79" t="n"/>
      <c r="AAC38" s="79" t="n"/>
      <c r="AAD38" s="79" t="n"/>
      <c r="AAE38" s="79" t="n"/>
      <c r="AAF38" s="79" t="n"/>
      <c r="AAG38" s="79" t="n"/>
      <c r="AAH38" s="79" t="n"/>
      <c r="AAI38" s="79" t="n"/>
      <c r="AAJ38" s="79" t="n"/>
      <c r="AAK38" s="79" t="n"/>
      <c r="AAL38" s="79" t="n"/>
      <c r="AAM38" s="79" t="n"/>
      <c r="AAN38" s="79" t="n"/>
      <c r="AAO38" s="79" t="n"/>
      <c r="AAP38" s="79" t="n"/>
      <c r="AAQ38" s="79" t="n"/>
      <c r="AAR38" s="79" t="n"/>
      <c r="AAS38" s="79">
        <f>Input!K55*Input!G58*Input!T66</f>
        <v/>
      </c>
      <c r="AAT38" s="79" t="n"/>
      <c r="AAU38" s="79" t="n"/>
      <c r="AAV38" s="79" t="n"/>
      <c r="AAW38" s="79" t="n"/>
      <c r="AAX38" s="79" t="n"/>
      <c r="AAY38" s="79" t="n"/>
      <c r="AAZ38" s="79" t="n"/>
      <c r="ABA38" s="79" t="n"/>
      <c r="ABD38" s="78" t="n">
        <v>32</v>
      </c>
      <c r="ABE38" s="79" t="n"/>
      <c r="ABF38" s="79" t="n"/>
      <c r="ABG38" s="79" t="n"/>
      <c r="ABH38" s="79" t="n"/>
      <c r="ABI38" s="79" t="n"/>
      <c r="ABJ38" s="79" t="n"/>
      <c r="ABK38" s="79" t="n"/>
      <c r="ABL38" s="79" t="n"/>
      <c r="ABM38" s="79" t="n"/>
      <c r="ABN38" s="79" t="n"/>
      <c r="ABO38" s="79" t="n"/>
      <c r="ABP38" s="79" t="n"/>
      <c r="ABQ38" s="79" t="n"/>
      <c r="ABR38" s="79" t="n"/>
      <c r="ABS38" s="79" t="n"/>
      <c r="ABT38" s="79" t="n"/>
      <c r="ABU38" s="79" t="n"/>
      <c r="ABV38" s="79" t="n"/>
      <c r="ABW38" s="79" t="n"/>
      <c r="ABX38" s="79" t="n"/>
      <c r="ABY38" s="79" t="n"/>
      <c r="ABZ38" s="79" t="n"/>
      <c r="ACA38" s="79" t="n"/>
      <c r="ACB38" s="79" t="n"/>
      <c r="ACC38" s="79" t="n"/>
      <c r="ACD38" s="79" t="n"/>
      <c r="ACE38" s="79" t="n"/>
      <c r="ACF38" s="79" t="n"/>
      <c r="ACG38" s="79" t="n"/>
      <c r="ACH38" s="79" t="n"/>
      <c r="ACI38" s="79" t="n"/>
      <c r="ACJ38" s="79">
        <f>Input!K55*Input!G58*Input!U66</f>
        <v/>
      </c>
      <c r="ACK38" s="79" t="n"/>
      <c r="ACL38" s="79" t="n"/>
      <c r="ACM38" s="79" t="n"/>
      <c r="ACN38" s="79" t="n"/>
      <c r="ACO38" s="79" t="n"/>
      <c r="ACP38" s="79" t="n"/>
      <c r="ACQ38" s="79" t="n"/>
      <c r="ACR38" s="79" t="n"/>
      <c r="ACU38" s="78" t="n">
        <v>32</v>
      </c>
      <c r="ACV38" s="79" t="n"/>
      <c r="ACW38" s="79" t="n"/>
      <c r="ACX38" s="79" t="n"/>
      <c r="ACY38" s="79" t="n"/>
      <c r="ACZ38" s="79" t="n"/>
      <c r="ADA38" s="79" t="n"/>
      <c r="ADB38" s="79" t="n"/>
      <c r="ADC38" s="79" t="n"/>
      <c r="ADD38" s="79" t="n"/>
      <c r="ADE38" s="79" t="n"/>
      <c r="ADF38" s="79" t="n"/>
      <c r="ADG38" s="79" t="n"/>
      <c r="ADH38" s="79" t="n"/>
      <c r="ADI38" s="79" t="n"/>
      <c r="ADJ38" s="79" t="n"/>
      <c r="ADK38" s="79" t="n"/>
      <c r="ADL38" s="79" t="n"/>
      <c r="ADM38" s="79" t="n"/>
      <c r="ADN38" s="79" t="n"/>
      <c r="ADO38" s="79" t="n"/>
      <c r="ADP38" s="79" t="n"/>
      <c r="ADQ38" s="79" t="n"/>
      <c r="ADR38" s="79" t="n"/>
      <c r="ADS38" s="79" t="n"/>
      <c r="ADT38" s="79" t="n"/>
      <c r="ADU38" s="79" t="n"/>
      <c r="ADV38" s="79" t="n"/>
      <c r="ADW38" s="79" t="n"/>
      <c r="ADX38" s="79" t="n"/>
      <c r="ADY38" s="79" t="n"/>
      <c r="ADZ38" s="79" t="n"/>
      <c r="AEA38" s="79">
        <f>Input!K55*Input!G58*Input!V66</f>
        <v/>
      </c>
      <c r="AEB38" s="79" t="n"/>
      <c r="AEC38" s="79" t="n"/>
      <c r="AED38" s="79" t="n"/>
      <c r="AEE38" s="79" t="n"/>
      <c r="AEF38" s="79" t="n"/>
      <c r="AEG38" s="79" t="n"/>
      <c r="AEH38" s="79" t="n"/>
      <c r="AEI38" s="79" t="n"/>
      <c r="AEL38" s="78" t="n">
        <v>32</v>
      </c>
      <c r="AEM38" s="79" t="n"/>
      <c r="AEN38" s="79" t="n"/>
      <c r="AEO38" s="79" t="n"/>
      <c r="AEP38" s="79" t="n"/>
      <c r="AEQ38" s="79" t="n"/>
      <c r="AER38" s="79" t="n"/>
      <c r="AES38" s="79" t="n"/>
      <c r="AET38" s="79" t="n"/>
      <c r="AEU38" s="79" t="n"/>
      <c r="AEV38" s="79" t="n"/>
      <c r="AEW38" s="79" t="n"/>
      <c r="AEX38" s="79" t="n"/>
      <c r="AEY38" s="79" t="n"/>
      <c r="AEZ38" s="79" t="n"/>
      <c r="AFA38" s="79" t="n"/>
      <c r="AFB38" s="79" t="n"/>
      <c r="AFC38" s="79" t="n"/>
      <c r="AFD38" s="79" t="n"/>
      <c r="AFE38" s="79" t="n"/>
      <c r="AFF38" s="79" t="n"/>
      <c r="AFG38" s="79" t="n"/>
      <c r="AFH38" s="79" t="n"/>
      <c r="AFI38" s="79" t="n"/>
      <c r="AFJ38" s="79" t="n"/>
      <c r="AFK38" s="79" t="n"/>
      <c r="AFL38" s="79" t="n"/>
      <c r="AFM38" s="79" t="n"/>
      <c r="AFN38" s="79" t="n"/>
      <c r="AFO38" s="79" t="n"/>
      <c r="AFP38" s="79" t="n"/>
      <c r="AFQ38" s="79" t="n"/>
      <c r="AFR38" s="79">
        <f>Input!K55*Input!G58*Input!W66</f>
        <v/>
      </c>
      <c r="AFS38" s="79" t="n"/>
      <c r="AFT38" s="79" t="n"/>
      <c r="AFU38" s="79" t="n"/>
      <c r="AFV38" s="79" t="n"/>
      <c r="AFW38" s="79" t="n"/>
      <c r="AFX38" s="79" t="n"/>
      <c r="AFY38" s="79" t="n"/>
      <c r="AFZ38" s="79" t="n"/>
    </row>
    <row r="39">
      <c r="A39" s="78" t="n">
        <v>33</v>
      </c>
      <c r="B39" s="79" t="n"/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  <c r="M39" s="79" t="n"/>
      <c r="N39" s="79" t="n"/>
      <c r="O39" s="79" t="n"/>
      <c r="P39" s="79" t="n"/>
      <c r="Q39" s="79" t="n"/>
      <c r="R39" s="79" t="n"/>
      <c r="S39" s="79" t="n"/>
      <c r="T39" s="79" t="n"/>
      <c r="U39" s="79" t="n"/>
      <c r="V39" s="79" t="n"/>
      <c r="W39" s="79" t="n"/>
      <c r="X39" s="79" t="n"/>
      <c r="Y39" s="79" t="n"/>
      <c r="Z39" s="79" t="n"/>
      <c r="AA39" s="79" t="n"/>
      <c r="AB39" s="79" t="n"/>
      <c r="AC39" s="79" t="n"/>
      <c r="AD39" s="79" t="n"/>
      <c r="AE39" s="79" t="n"/>
      <c r="AF39" s="79" t="n"/>
      <c r="AG39" s="79" t="n"/>
      <c r="AH39" s="79">
        <f>Input!L55*Input!D58*Input!D66</f>
        <v/>
      </c>
      <c r="AI39" s="79" t="n"/>
      <c r="AJ39" s="79" t="n"/>
      <c r="AK39" s="79" t="n"/>
      <c r="AL39" s="79" t="n"/>
      <c r="AM39" s="79" t="n"/>
      <c r="AN39" s="79" t="n"/>
      <c r="AO39" s="79" t="n"/>
      <c r="AR39" s="78" t="n">
        <v>33</v>
      </c>
      <c r="AS39" s="79" t="n"/>
      <c r="AT39" s="79" t="n"/>
      <c r="AU39" s="79" t="n"/>
      <c r="AV39" s="79" t="n"/>
      <c r="AW39" s="79" t="n"/>
      <c r="AX39" s="79" t="n"/>
      <c r="AY39" s="79" t="n"/>
      <c r="AZ39" s="79" t="n"/>
      <c r="BA39" s="79" t="n"/>
      <c r="BB39" s="79" t="n"/>
      <c r="BC39" s="79" t="n"/>
      <c r="BD39" s="79" t="n"/>
      <c r="BE39" s="79" t="n"/>
      <c r="BF39" s="79" t="n"/>
      <c r="BG39" s="79" t="n"/>
      <c r="BH39" s="79" t="n"/>
      <c r="BI39" s="79" t="n"/>
      <c r="BJ39" s="79" t="n"/>
      <c r="BK39" s="79" t="n"/>
      <c r="BL39" s="79" t="n"/>
      <c r="BM39" s="79" t="n"/>
      <c r="BN39" s="79" t="n"/>
      <c r="BO39" s="79" t="n"/>
      <c r="BP39" s="79" t="n"/>
      <c r="BQ39" s="79" t="n"/>
      <c r="BR39" s="79" t="n"/>
      <c r="BS39" s="79" t="n"/>
      <c r="BT39" s="79" t="n"/>
      <c r="BU39" s="79" t="n"/>
      <c r="BV39" s="79" t="n"/>
      <c r="BW39" s="79" t="n"/>
      <c r="BX39" s="79" t="n"/>
      <c r="BY39" s="79">
        <f>Input!L55*Input!D58*Input!E66</f>
        <v/>
      </c>
      <c r="BZ39" s="79" t="n"/>
      <c r="CA39" s="79" t="n"/>
      <c r="CB39" s="79" t="n"/>
      <c r="CC39" s="79" t="n"/>
      <c r="CD39" s="79" t="n"/>
      <c r="CE39" s="79" t="n"/>
      <c r="CF39" s="79" t="n"/>
      <c r="CI39" s="78" t="n">
        <v>33</v>
      </c>
      <c r="CJ39" s="79" t="n"/>
      <c r="CK39" s="79" t="n"/>
      <c r="CL39" s="79" t="n"/>
      <c r="CM39" s="79" t="n"/>
      <c r="CN39" s="79" t="n"/>
      <c r="CO39" s="79" t="n"/>
      <c r="CP39" s="79" t="n"/>
      <c r="CQ39" s="79" t="n"/>
      <c r="CR39" s="79" t="n"/>
      <c r="CS39" s="79" t="n"/>
      <c r="CT39" s="79" t="n"/>
      <c r="CU39" s="79" t="n"/>
      <c r="CV39" s="79" t="n"/>
      <c r="CW39" s="79" t="n"/>
      <c r="CX39" s="79" t="n"/>
      <c r="CY39" s="79" t="n"/>
      <c r="CZ39" s="79" t="n"/>
      <c r="DA39" s="79" t="n"/>
      <c r="DB39" s="79" t="n"/>
      <c r="DC39" s="79" t="n"/>
      <c r="DD39" s="79" t="n"/>
      <c r="DE39" s="79" t="n"/>
      <c r="DF39" s="79" t="n"/>
      <c r="DG39" s="79" t="n"/>
      <c r="DH39" s="79" t="n"/>
      <c r="DI39" s="79" t="n"/>
      <c r="DJ39" s="79" t="n"/>
      <c r="DK39" s="79" t="n"/>
      <c r="DL39" s="79" t="n"/>
      <c r="DM39" s="79" t="n"/>
      <c r="DN39" s="79" t="n"/>
      <c r="DO39" s="79" t="n"/>
      <c r="DP39" s="79">
        <f>Input!L55*Input!D58*Input!F66</f>
        <v/>
      </c>
      <c r="DQ39" s="79" t="n"/>
      <c r="DR39" s="79" t="n"/>
      <c r="DS39" s="79" t="n"/>
      <c r="DT39" s="79" t="n"/>
      <c r="DU39" s="79" t="n"/>
      <c r="DV39" s="79" t="n"/>
      <c r="DW39" s="79" t="n"/>
      <c r="DZ39" s="78" t="n">
        <v>33</v>
      </c>
      <c r="EA39" s="79" t="n"/>
      <c r="EB39" s="79" t="n"/>
      <c r="EC39" s="79" t="n"/>
      <c r="ED39" s="79" t="n"/>
      <c r="EE39" s="79" t="n"/>
      <c r="EF39" s="79" t="n"/>
      <c r="EG39" s="79" t="n"/>
      <c r="EH39" s="79" t="n"/>
      <c r="EI39" s="79" t="n"/>
      <c r="EJ39" s="79" t="n"/>
      <c r="EK39" s="79" t="n"/>
      <c r="EL39" s="79" t="n"/>
      <c r="EM39" s="79" t="n"/>
      <c r="EN39" s="79" t="n"/>
      <c r="EO39" s="79" t="n"/>
      <c r="EP39" s="79" t="n"/>
      <c r="EQ39" s="79" t="n"/>
      <c r="ER39" s="79" t="n"/>
      <c r="ES39" s="79" t="n"/>
      <c r="ET39" s="79" t="n"/>
      <c r="EU39" s="79" t="n"/>
      <c r="EV39" s="79" t="n"/>
      <c r="EW39" s="79" t="n"/>
      <c r="EX39" s="79" t="n"/>
      <c r="EY39" s="79" t="n"/>
      <c r="EZ39" s="79" t="n"/>
      <c r="FA39" s="79" t="n"/>
      <c r="FB39" s="79" t="n"/>
      <c r="FC39" s="79" t="n"/>
      <c r="FD39" s="79" t="n"/>
      <c r="FE39" s="79" t="n"/>
      <c r="FF39" s="79" t="n"/>
      <c r="FG39" s="79">
        <f>Input!L55*Input!D58*Input!G66</f>
        <v/>
      </c>
      <c r="FH39" s="79" t="n"/>
      <c r="FI39" s="79" t="n"/>
      <c r="FJ39" s="79" t="n"/>
      <c r="FK39" s="79" t="n"/>
      <c r="FL39" s="79" t="n"/>
      <c r="FM39" s="79" t="n"/>
      <c r="FN39" s="79" t="n"/>
      <c r="FQ39" s="78" t="n">
        <v>33</v>
      </c>
      <c r="FR39" s="79" t="n"/>
      <c r="FS39" s="79" t="n"/>
      <c r="FT39" s="79" t="n"/>
      <c r="FU39" s="79" t="n"/>
      <c r="FV39" s="79" t="n"/>
      <c r="FW39" s="79" t="n"/>
      <c r="FX39" s="79" t="n"/>
      <c r="FY39" s="79" t="n"/>
      <c r="FZ39" s="79" t="n"/>
      <c r="GA39" s="79" t="n"/>
      <c r="GB39" s="79" t="n"/>
      <c r="GC39" s="79" t="n"/>
      <c r="GD39" s="79" t="n"/>
      <c r="GE39" s="79" t="n"/>
      <c r="GF39" s="79" t="n"/>
      <c r="GG39" s="79" t="n"/>
      <c r="GH39" s="79" t="n"/>
      <c r="GI39" s="79" t="n"/>
      <c r="GJ39" s="79" t="n"/>
      <c r="GK39" s="79" t="n"/>
      <c r="GL39" s="79" t="n"/>
      <c r="GM39" s="79" t="n"/>
      <c r="GN39" s="79" t="n"/>
      <c r="GO39" s="79" t="n"/>
      <c r="GP39" s="79" t="n"/>
      <c r="GQ39" s="79" t="n"/>
      <c r="GR39" s="79" t="n"/>
      <c r="GS39" s="79" t="n"/>
      <c r="GT39" s="79" t="n"/>
      <c r="GU39" s="79" t="n"/>
      <c r="GV39" s="79" t="n"/>
      <c r="GW39" s="79" t="n"/>
      <c r="GX39" s="79">
        <f>Input!L55*Input!D58*Input!H66</f>
        <v/>
      </c>
      <c r="GY39" s="79" t="n"/>
      <c r="GZ39" s="79" t="n"/>
      <c r="HA39" s="79" t="n"/>
      <c r="HB39" s="79" t="n"/>
      <c r="HC39" s="79" t="n"/>
      <c r="HD39" s="79" t="n"/>
      <c r="HE39" s="79" t="n"/>
      <c r="HH39" s="78" t="n">
        <v>33</v>
      </c>
      <c r="HI39" s="79" t="n"/>
      <c r="HJ39" s="79" t="n"/>
      <c r="HK39" s="79" t="n"/>
      <c r="HL39" s="79" t="n"/>
      <c r="HM39" s="79" t="n"/>
      <c r="HN39" s="79" t="n"/>
      <c r="HO39" s="79" t="n"/>
      <c r="HP39" s="79" t="n"/>
      <c r="HQ39" s="79" t="n"/>
      <c r="HR39" s="79" t="n"/>
      <c r="HS39" s="79" t="n"/>
      <c r="HT39" s="79" t="n"/>
      <c r="HU39" s="79" t="n"/>
      <c r="HV39" s="79" t="n"/>
      <c r="HW39" s="79" t="n"/>
      <c r="HX39" s="79" t="n"/>
      <c r="HY39" s="79" t="n"/>
      <c r="HZ39" s="79" t="n"/>
      <c r="IA39" s="79" t="n"/>
      <c r="IB39" s="79" t="n"/>
      <c r="IC39" s="79" t="n"/>
      <c r="ID39" s="79" t="n"/>
      <c r="IE39" s="79" t="n"/>
      <c r="IF39" s="79" t="n"/>
      <c r="IG39" s="79" t="n"/>
      <c r="IH39" s="79" t="n"/>
      <c r="II39" s="79" t="n"/>
      <c r="IJ39" s="79" t="n"/>
      <c r="IK39" s="79" t="n"/>
      <c r="IL39" s="79" t="n"/>
      <c r="IM39" s="79" t="n"/>
      <c r="IN39" s="79" t="n"/>
      <c r="IO39" s="79">
        <f>Input!L55*Input!D58*Input!I66</f>
        <v/>
      </c>
      <c r="IP39" s="79" t="n"/>
      <c r="IQ39" s="79" t="n"/>
      <c r="IR39" s="79" t="n"/>
      <c r="IS39" s="79" t="n"/>
      <c r="IT39" s="79" t="n"/>
      <c r="IU39" s="79" t="n"/>
      <c r="IV39" s="79" t="n"/>
      <c r="IY39" s="78" t="n">
        <v>33</v>
      </c>
      <c r="IZ39" s="79" t="n"/>
      <c r="JA39" s="79" t="n"/>
      <c r="JB39" s="79" t="n"/>
      <c r="JC39" s="79" t="n"/>
      <c r="JD39" s="79" t="n"/>
      <c r="JE39" s="79" t="n"/>
      <c r="JF39" s="79" t="n"/>
      <c r="JG39" s="79" t="n"/>
      <c r="JH39" s="79" t="n"/>
      <c r="JI39" s="79" t="n"/>
      <c r="JJ39" s="79" t="n"/>
      <c r="JK39" s="79" t="n"/>
      <c r="JL39" s="79" t="n"/>
      <c r="JM39" s="79" t="n"/>
      <c r="JN39" s="79" t="n"/>
      <c r="JO39" s="79" t="n"/>
      <c r="JP39" s="79" t="n"/>
      <c r="JQ39" s="79" t="n"/>
      <c r="JR39" s="79" t="n"/>
      <c r="JS39" s="79" t="n"/>
      <c r="JT39" s="79" t="n"/>
      <c r="JU39" s="79" t="n"/>
      <c r="JV39" s="79" t="n"/>
      <c r="JW39" s="79" t="n"/>
      <c r="JX39" s="79" t="n"/>
      <c r="JY39" s="79" t="n"/>
      <c r="JZ39" s="79" t="n"/>
      <c r="KA39" s="79" t="n"/>
      <c r="KB39" s="79" t="n"/>
      <c r="KC39" s="79" t="n"/>
      <c r="KD39" s="79" t="n"/>
      <c r="KE39" s="79" t="n"/>
      <c r="KF39" s="79">
        <f>Input!L55*Input!D58*Input!J66</f>
        <v/>
      </c>
      <c r="KG39" s="79" t="n"/>
      <c r="KH39" s="79" t="n"/>
      <c r="KI39" s="79" t="n"/>
      <c r="KJ39" s="79" t="n"/>
      <c r="KK39" s="79" t="n"/>
      <c r="KL39" s="79" t="n"/>
      <c r="KM39" s="79" t="n"/>
      <c r="KP39" s="78" t="n">
        <v>33</v>
      </c>
      <c r="KQ39" s="79" t="n"/>
      <c r="KR39" s="79" t="n"/>
      <c r="KS39" s="79" t="n"/>
      <c r="KT39" s="79" t="n"/>
      <c r="KU39" s="79" t="n"/>
      <c r="KV39" s="79" t="n"/>
      <c r="KW39" s="79" t="n"/>
      <c r="KX39" s="79" t="n"/>
      <c r="KY39" s="79" t="n"/>
      <c r="KZ39" s="79" t="n"/>
      <c r="LA39" s="79" t="n"/>
      <c r="LB39" s="79" t="n"/>
      <c r="LC39" s="79" t="n"/>
      <c r="LD39" s="79" t="n"/>
      <c r="LE39" s="79" t="n"/>
      <c r="LF39" s="79" t="n"/>
      <c r="LG39" s="79" t="n"/>
      <c r="LH39" s="79" t="n"/>
      <c r="LI39" s="79" t="n"/>
      <c r="LJ39" s="79" t="n"/>
      <c r="LK39" s="79" t="n"/>
      <c r="LL39" s="79" t="n"/>
      <c r="LM39" s="79" t="n"/>
      <c r="LN39" s="79" t="n"/>
      <c r="LO39" s="79" t="n"/>
      <c r="LP39" s="79" t="n"/>
      <c r="LQ39" s="79" t="n"/>
      <c r="LR39" s="79" t="n"/>
      <c r="LS39" s="79" t="n"/>
      <c r="LT39" s="79" t="n"/>
      <c r="LU39" s="79" t="n"/>
      <c r="LV39" s="79" t="n"/>
      <c r="LW39" s="79">
        <f>Input!L55*Input!D58*Input!K66</f>
        <v/>
      </c>
      <c r="LX39" s="79" t="n"/>
      <c r="LY39" s="79" t="n"/>
      <c r="LZ39" s="79" t="n"/>
      <c r="MA39" s="79" t="n"/>
      <c r="MB39" s="79" t="n"/>
      <c r="MC39" s="79" t="n"/>
      <c r="MD39" s="79" t="n"/>
      <c r="MG39" s="78" t="n">
        <v>33</v>
      </c>
      <c r="MH39" s="79" t="n"/>
      <c r="MI39" s="79" t="n"/>
      <c r="MJ39" s="79" t="n"/>
      <c r="MK39" s="79" t="n"/>
      <c r="ML39" s="79" t="n"/>
      <c r="MM39" s="79" t="n"/>
      <c r="MN39" s="79" t="n"/>
      <c r="MO39" s="79" t="n"/>
      <c r="MP39" s="79" t="n"/>
      <c r="MQ39" s="79" t="n"/>
      <c r="MR39" s="79" t="n"/>
      <c r="MS39" s="79" t="n"/>
      <c r="MT39" s="79" t="n"/>
      <c r="MU39" s="79" t="n"/>
      <c r="MV39" s="79" t="n"/>
      <c r="MW39" s="79" t="n"/>
      <c r="MX39" s="79" t="n"/>
      <c r="MY39" s="79" t="n"/>
      <c r="MZ39" s="79" t="n"/>
      <c r="NA39" s="79" t="n"/>
      <c r="NB39" s="79" t="n"/>
      <c r="NC39" s="79" t="n"/>
      <c r="ND39" s="79" t="n"/>
      <c r="NE39" s="79" t="n"/>
      <c r="NF39" s="79" t="n"/>
      <c r="NG39" s="79" t="n"/>
      <c r="NH39" s="79" t="n"/>
      <c r="NI39" s="79" t="n"/>
      <c r="NJ39" s="79" t="n"/>
      <c r="NK39" s="79" t="n"/>
      <c r="NL39" s="79" t="n"/>
      <c r="NM39" s="79" t="n"/>
      <c r="NN39" s="79">
        <f>Input!L55*Input!D58*Input!L66</f>
        <v/>
      </c>
      <c r="NO39" s="79" t="n"/>
      <c r="NP39" s="79" t="n"/>
      <c r="NQ39" s="79" t="n"/>
      <c r="NR39" s="79" t="n"/>
      <c r="NS39" s="79" t="n"/>
      <c r="NT39" s="79" t="n"/>
      <c r="NU39" s="79" t="n"/>
      <c r="NX39" s="78" t="n">
        <v>33</v>
      </c>
      <c r="NY39" s="79" t="n"/>
      <c r="NZ39" s="79" t="n"/>
      <c r="OA39" s="79" t="n"/>
      <c r="OB39" s="79" t="n"/>
      <c r="OC39" s="79" t="n"/>
      <c r="OD39" s="79" t="n"/>
      <c r="OE39" s="79" t="n"/>
      <c r="OF39" s="79" t="n"/>
      <c r="OG39" s="79" t="n"/>
      <c r="OH39" s="79" t="n"/>
      <c r="OI39" s="79" t="n"/>
      <c r="OJ39" s="79" t="n"/>
      <c r="OK39" s="79" t="n"/>
      <c r="OL39" s="79" t="n"/>
      <c r="OM39" s="79" t="n"/>
      <c r="ON39" s="79" t="n"/>
      <c r="OO39" s="79" t="n"/>
      <c r="OP39" s="79" t="n"/>
      <c r="OQ39" s="79" t="n"/>
      <c r="OR39" s="79" t="n"/>
      <c r="OS39" s="79" t="n"/>
      <c r="OT39" s="79" t="n"/>
      <c r="OU39" s="79" t="n"/>
      <c r="OV39" s="79" t="n"/>
      <c r="OW39" s="79" t="n"/>
      <c r="OX39" s="79" t="n"/>
      <c r="OY39" s="79" t="n"/>
      <c r="OZ39" s="79" t="n"/>
      <c r="PA39" s="79" t="n"/>
      <c r="PB39" s="79" t="n"/>
      <c r="PC39" s="79" t="n"/>
      <c r="PD39" s="79" t="n"/>
      <c r="PE39" s="79">
        <f>Input!L55*Input!D58*Input!M66</f>
        <v/>
      </c>
      <c r="PF39" s="79" t="n"/>
      <c r="PG39" s="79" t="n"/>
      <c r="PH39" s="79" t="n"/>
      <c r="PI39" s="79" t="n"/>
      <c r="PJ39" s="79" t="n"/>
      <c r="PK39" s="79" t="n"/>
      <c r="PL39" s="79" t="n"/>
      <c r="PO39" s="78" t="n">
        <v>33</v>
      </c>
      <c r="PP39" s="79" t="n"/>
      <c r="PQ39" s="79" t="n"/>
      <c r="PR39" s="79" t="n"/>
      <c r="PS39" s="79" t="n"/>
      <c r="PT39" s="79" t="n"/>
      <c r="PU39" s="79" t="n"/>
      <c r="PV39" s="79" t="n"/>
      <c r="PW39" s="79" t="n"/>
      <c r="PX39" s="79" t="n"/>
      <c r="PY39" s="79" t="n"/>
      <c r="PZ39" s="79" t="n"/>
      <c r="QA39" s="79" t="n"/>
      <c r="QB39" s="79" t="n"/>
      <c r="QC39" s="79" t="n"/>
      <c r="QD39" s="79" t="n"/>
      <c r="QE39" s="79" t="n"/>
      <c r="QF39" s="79" t="n"/>
      <c r="QG39" s="79" t="n"/>
      <c r="QH39" s="79" t="n"/>
      <c r="QI39" s="79" t="n"/>
      <c r="QJ39" s="79" t="n"/>
      <c r="QK39" s="79" t="n"/>
      <c r="QL39" s="79" t="n"/>
      <c r="QM39" s="79" t="n"/>
      <c r="QN39" s="79" t="n"/>
      <c r="QO39" s="79" t="n"/>
      <c r="QP39" s="79" t="n"/>
      <c r="QQ39" s="79" t="n"/>
      <c r="QR39" s="79" t="n"/>
      <c r="QS39" s="79" t="n"/>
      <c r="QT39" s="79" t="n"/>
      <c r="QU39" s="79" t="n"/>
      <c r="QV39" s="79">
        <f>Input!L55*Input!D58*Input!N66</f>
        <v/>
      </c>
      <c r="QW39" s="79" t="n"/>
      <c r="QX39" s="79" t="n"/>
      <c r="QY39" s="79" t="n"/>
      <c r="QZ39" s="79" t="n"/>
      <c r="RA39" s="79" t="n"/>
      <c r="RB39" s="79" t="n"/>
      <c r="RC39" s="79" t="n"/>
      <c r="RF39" s="78" t="n">
        <v>33</v>
      </c>
      <c r="RG39" s="79" t="n"/>
      <c r="RH39" s="79" t="n"/>
      <c r="RI39" s="79" t="n"/>
      <c r="RJ39" s="79" t="n"/>
      <c r="RK39" s="79" t="n"/>
      <c r="RL39" s="79" t="n"/>
      <c r="RM39" s="79" t="n"/>
      <c r="RN39" s="79" t="n"/>
      <c r="RO39" s="79" t="n"/>
      <c r="RP39" s="79" t="n"/>
      <c r="RQ39" s="79" t="n"/>
      <c r="RR39" s="79" t="n"/>
      <c r="RS39" s="79" t="n"/>
      <c r="RT39" s="79" t="n"/>
      <c r="RU39" s="79" t="n"/>
      <c r="RV39" s="79" t="n"/>
      <c r="RW39" s="79" t="n"/>
      <c r="RX39" s="79" t="n"/>
      <c r="RY39" s="79" t="n"/>
      <c r="RZ39" s="79" t="n"/>
      <c r="SA39" s="79" t="n"/>
      <c r="SB39" s="79" t="n"/>
      <c r="SC39" s="79" t="n"/>
      <c r="SD39" s="79" t="n"/>
      <c r="SE39" s="79" t="n"/>
      <c r="SF39" s="79" t="n"/>
      <c r="SG39" s="79" t="n"/>
      <c r="SH39" s="79" t="n"/>
      <c r="SI39" s="79" t="n"/>
      <c r="SJ39" s="79" t="n"/>
      <c r="SK39" s="79" t="n"/>
      <c r="SL39" s="79" t="n"/>
      <c r="SM39" s="79">
        <f>Input!L55*Input!D58*Input!O66</f>
        <v/>
      </c>
      <c r="SN39" s="79" t="n"/>
      <c r="SO39" s="79" t="n"/>
      <c r="SP39" s="79" t="n"/>
      <c r="SQ39" s="79" t="n"/>
      <c r="SR39" s="79" t="n"/>
      <c r="SS39" s="79" t="n"/>
      <c r="ST39" s="79" t="n"/>
      <c r="SW39" s="78" t="n">
        <v>33</v>
      </c>
      <c r="SX39" s="79" t="n"/>
      <c r="SY39" s="79" t="n"/>
      <c r="SZ39" s="79" t="n"/>
      <c r="TA39" s="79" t="n"/>
      <c r="TB39" s="79" t="n"/>
      <c r="TC39" s="79" t="n"/>
      <c r="TD39" s="79" t="n"/>
      <c r="TE39" s="79" t="n"/>
      <c r="TF39" s="79" t="n"/>
      <c r="TG39" s="79" t="n"/>
      <c r="TH39" s="79" t="n"/>
      <c r="TI39" s="79" t="n"/>
      <c r="TJ39" s="79" t="n"/>
      <c r="TK39" s="79" t="n"/>
      <c r="TL39" s="79" t="n"/>
      <c r="TM39" s="79" t="n"/>
      <c r="TN39" s="79" t="n"/>
      <c r="TO39" s="79" t="n"/>
      <c r="TP39" s="79" t="n"/>
      <c r="TQ39" s="79" t="n"/>
      <c r="TR39" s="79" t="n"/>
      <c r="TS39" s="79" t="n"/>
      <c r="TT39" s="79" t="n"/>
      <c r="TU39" s="79" t="n"/>
      <c r="TV39" s="79" t="n"/>
      <c r="TW39" s="79" t="n"/>
      <c r="TX39" s="79" t="n"/>
      <c r="TY39" s="79" t="n"/>
      <c r="TZ39" s="79" t="n"/>
      <c r="UA39" s="79" t="n"/>
      <c r="UB39" s="79" t="n"/>
      <c r="UC39" s="79" t="n"/>
      <c r="UD39" s="79">
        <f>Input!L55*Input!D58*Input!P66</f>
        <v/>
      </c>
      <c r="UE39" s="79" t="n"/>
      <c r="UF39" s="79" t="n"/>
      <c r="UG39" s="79" t="n"/>
      <c r="UH39" s="79" t="n"/>
      <c r="UI39" s="79" t="n"/>
      <c r="UJ39" s="79" t="n"/>
      <c r="UK39" s="79" t="n"/>
      <c r="UN39" s="78" t="n">
        <v>33</v>
      </c>
      <c r="UO39" s="79" t="n"/>
      <c r="UP39" s="79" t="n"/>
      <c r="UQ39" s="79" t="n"/>
      <c r="UR39" s="79" t="n"/>
      <c r="US39" s="79" t="n"/>
      <c r="UT39" s="79" t="n"/>
      <c r="UU39" s="79" t="n"/>
      <c r="UV39" s="79" t="n"/>
      <c r="UW39" s="79" t="n"/>
      <c r="UX39" s="79" t="n"/>
      <c r="UY39" s="79" t="n"/>
      <c r="UZ39" s="79" t="n"/>
      <c r="VA39" s="79" t="n"/>
      <c r="VB39" s="79" t="n"/>
      <c r="VC39" s="79" t="n"/>
      <c r="VD39" s="79" t="n"/>
      <c r="VE39" s="79" t="n"/>
      <c r="VF39" s="79" t="n"/>
      <c r="VG39" s="79" t="n"/>
      <c r="VH39" s="79" t="n"/>
      <c r="VI39" s="79" t="n"/>
      <c r="VJ39" s="79" t="n"/>
      <c r="VK39" s="79" t="n"/>
      <c r="VL39" s="79" t="n"/>
      <c r="VM39" s="79" t="n"/>
      <c r="VN39" s="79" t="n"/>
      <c r="VO39" s="79" t="n"/>
      <c r="VP39" s="79" t="n"/>
      <c r="VQ39" s="79" t="n"/>
      <c r="VR39" s="79" t="n"/>
      <c r="VS39" s="79" t="n"/>
      <c r="VT39" s="79" t="n"/>
      <c r="VU39" s="79">
        <f>Input!L55*Input!D58*Input!Q66</f>
        <v/>
      </c>
      <c r="VV39" s="79" t="n"/>
      <c r="VW39" s="79" t="n"/>
      <c r="VX39" s="79" t="n"/>
      <c r="VY39" s="79" t="n"/>
      <c r="VZ39" s="79" t="n"/>
      <c r="WA39" s="79" t="n"/>
      <c r="WB39" s="79" t="n"/>
      <c r="WE39" s="78" t="n">
        <v>33</v>
      </c>
      <c r="WF39" s="79" t="n"/>
      <c r="WG39" s="79" t="n"/>
      <c r="WH39" s="79" t="n"/>
      <c r="WI39" s="79" t="n"/>
      <c r="WJ39" s="79" t="n"/>
      <c r="WK39" s="79" t="n"/>
      <c r="WL39" s="79" t="n"/>
      <c r="WM39" s="79" t="n"/>
      <c r="WN39" s="79" t="n"/>
      <c r="WO39" s="79" t="n"/>
      <c r="WP39" s="79" t="n"/>
      <c r="WQ39" s="79" t="n"/>
      <c r="WR39" s="79" t="n"/>
      <c r="WS39" s="79" t="n"/>
      <c r="WT39" s="79" t="n"/>
      <c r="WU39" s="79" t="n"/>
      <c r="WV39" s="79" t="n"/>
      <c r="WW39" s="79" t="n"/>
      <c r="WX39" s="79" t="n"/>
      <c r="WY39" s="79" t="n"/>
      <c r="WZ39" s="79" t="n"/>
      <c r="XA39" s="79" t="n"/>
      <c r="XB39" s="79" t="n"/>
      <c r="XC39" s="79" t="n"/>
      <c r="XD39" s="79" t="n"/>
      <c r="XE39" s="79" t="n"/>
      <c r="XF39" s="79" t="n"/>
      <c r="XG39" s="79" t="n"/>
      <c r="XH39" s="79" t="n"/>
      <c r="XI39" s="79" t="n"/>
      <c r="XJ39" s="79" t="n"/>
      <c r="XK39" s="79" t="n"/>
      <c r="XL39" s="79">
        <f>Input!L55*Input!D58*Input!R66</f>
        <v/>
      </c>
      <c r="XM39" s="79" t="n"/>
      <c r="XN39" s="79" t="n"/>
      <c r="XO39" s="79" t="n"/>
      <c r="XP39" s="79" t="n"/>
      <c r="XQ39" s="79" t="n"/>
      <c r="XR39" s="79" t="n"/>
      <c r="XS39" s="79" t="n"/>
      <c r="XV39" s="78" t="n">
        <v>33</v>
      </c>
      <c r="XW39" s="79" t="n"/>
      <c r="XX39" s="79" t="n"/>
      <c r="XY39" s="79" t="n"/>
      <c r="XZ39" s="79" t="n"/>
      <c r="YA39" s="79" t="n"/>
      <c r="YB39" s="79" t="n"/>
      <c r="YC39" s="79" t="n"/>
      <c r="YD39" s="79" t="n"/>
      <c r="YE39" s="79" t="n"/>
      <c r="YF39" s="79" t="n"/>
      <c r="YG39" s="79" t="n"/>
      <c r="YH39" s="79" t="n"/>
      <c r="YI39" s="79" t="n"/>
      <c r="YJ39" s="79" t="n"/>
      <c r="YK39" s="79" t="n"/>
      <c r="YL39" s="79" t="n"/>
      <c r="YM39" s="79" t="n"/>
      <c r="YN39" s="79" t="n"/>
      <c r="YO39" s="79" t="n"/>
      <c r="YP39" s="79" t="n"/>
      <c r="YQ39" s="79" t="n"/>
      <c r="YR39" s="79" t="n"/>
      <c r="YS39" s="79" t="n"/>
      <c r="YT39" s="79" t="n"/>
      <c r="YU39" s="79" t="n"/>
      <c r="YV39" s="79" t="n"/>
      <c r="YW39" s="79" t="n"/>
      <c r="YX39" s="79" t="n"/>
      <c r="YY39" s="79" t="n"/>
      <c r="YZ39" s="79" t="n"/>
      <c r="ZA39" s="79" t="n"/>
      <c r="ZB39" s="79" t="n"/>
      <c r="ZC39" s="79">
        <f>Input!L55*Input!D58*Input!S66</f>
        <v/>
      </c>
      <c r="ZD39" s="79" t="n"/>
      <c r="ZE39" s="79" t="n"/>
      <c r="ZF39" s="79" t="n"/>
      <c r="ZG39" s="79" t="n"/>
      <c r="ZH39" s="79" t="n"/>
      <c r="ZI39" s="79" t="n"/>
      <c r="ZJ39" s="79" t="n"/>
      <c r="ZM39" s="78" t="n">
        <v>33</v>
      </c>
      <c r="ZN39" s="79" t="n"/>
      <c r="ZO39" s="79" t="n"/>
      <c r="ZP39" s="79" t="n"/>
      <c r="ZQ39" s="79" t="n"/>
      <c r="ZR39" s="79" t="n"/>
      <c r="ZS39" s="79" t="n"/>
      <c r="ZT39" s="79" t="n"/>
      <c r="ZU39" s="79" t="n"/>
      <c r="ZV39" s="79" t="n"/>
      <c r="ZW39" s="79" t="n"/>
      <c r="ZX39" s="79" t="n"/>
      <c r="ZY39" s="79" t="n"/>
      <c r="ZZ39" s="79" t="n"/>
      <c r="AAA39" s="79" t="n"/>
      <c r="AAB39" s="79" t="n"/>
      <c r="AAC39" s="79" t="n"/>
      <c r="AAD39" s="79" t="n"/>
      <c r="AAE39" s="79" t="n"/>
      <c r="AAF39" s="79" t="n"/>
      <c r="AAG39" s="79" t="n"/>
      <c r="AAH39" s="79" t="n"/>
      <c r="AAI39" s="79" t="n"/>
      <c r="AAJ39" s="79" t="n"/>
      <c r="AAK39" s="79" t="n"/>
      <c r="AAL39" s="79" t="n"/>
      <c r="AAM39" s="79" t="n"/>
      <c r="AAN39" s="79" t="n"/>
      <c r="AAO39" s="79" t="n"/>
      <c r="AAP39" s="79" t="n"/>
      <c r="AAQ39" s="79" t="n"/>
      <c r="AAR39" s="79" t="n"/>
      <c r="AAS39" s="79" t="n"/>
      <c r="AAT39" s="79">
        <f>Input!L55*Input!D58*Input!T66</f>
        <v/>
      </c>
      <c r="AAU39" s="79" t="n"/>
      <c r="AAV39" s="79" t="n"/>
      <c r="AAW39" s="79" t="n"/>
      <c r="AAX39" s="79" t="n"/>
      <c r="AAY39" s="79" t="n"/>
      <c r="AAZ39" s="79" t="n"/>
      <c r="ABA39" s="79" t="n"/>
      <c r="ABD39" s="78" t="n">
        <v>33</v>
      </c>
      <c r="ABE39" s="79" t="n"/>
      <c r="ABF39" s="79" t="n"/>
      <c r="ABG39" s="79" t="n"/>
      <c r="ABH39" s="79" t="n"/>
      <c r="ABI39" s="79" t="n"/>
      <c r="ABJ39" s="79" t="n"/>
      <c r="ABK39" s="79" t="n"/>
      <c r="ABL39" s="79" t="n"/>
      <c r="ABM39" s="79" t="n"/>
      <c r="ABN39" s="79" t="n"/>
      <c r="ABO39" s="79" t="n"/>
      <c r="ABP39" s="79" t="n"/>
      <c r="ABQ39" s="79" t="n"/>
      <c r="ABR39" s="79" t="n"/>
      <c r="ABS39" s="79" t="n"/>
      <c r="ABT39" s="79" t="n"/>
      <c r="ABU39" s="79" t="n"/>
      <c r="ABV39" s="79" t="n"/>
      <c r="ABW39" s="79" t="n"/>
      <c r="ABX39" s="79" t="n"/>
      <c r="ABY39" s="79" t="n"/>
      <c r="ABZ39" s="79" t="n"/>
      <c r="ACA39" s="79" t="n"/>
      <c r="ACB39" s="79" t="n"/>
      <c r="ACC39" s="79" t="n"/>
      <c r="ACD39" s="79" t="n"/>
      <c r="ACE39" s="79" t="n"/>
      <c r="ACF39" s="79" t="n"/>
      <c r="ACG39" s="79" t="n"/>
      <c r="ACH39" s="79" t="n"/>
      <c r="ACI39" s="79" t="n"/>
      <c r="ACJ39" s="79" t="n"/>
      <c r="ACK39" s="79">
        <f>Input!L55*Input!D58*Input!U66</f>
        <v/>
      </c>
      <c r="ACL39" s="79" t="n"/>
      <c r="ACM39" s="79" t="n"/>
      <c r="ACN39" s="79" t="n"/>
      <c r="ACO39" s="79" t="n"/>
      <c r="ACP39" s="79" t="n"/>
      <c r="ACQ39" s="79" t="n"/>
      <c r="ACR39" s="79" t="n"/>
      <c r="ACU39" s="78" t="n">
        <v>33</v>
      </c>
      <c r="ACV39" s="79" t="n"/>
      <c r="ACW39" s="79" t="n"/>
      <c r="ACX39" s="79" t="n"/>
      <c r="ACY39" s="79" t="n"/>
      <c r="ACZ39" s="79" t="n"/>
      <c r="ADA39" s="79" t="n"/>
      <c r="ADB39" s="79" t="n"/>
      <c r="ADC39" s="79" t="n"/>
      <c r="ADD39" s="79" t="n"/>
      <c r="ADE39" s="79" t="n"/>
      <c r="ADF39" s="79" t="n"/>
      <c r="ADG39" s="79" t="n"/>
      <c r="ADH39" s="79" t="n"/>
      <c r="ADI39" s="79" t="n"/>
      <c r="ADJ39" s="79" t="n"/>
      <c r="ADK39" s="79" t="n"/>
      <c r="ADL39" s="79" t="n"/>
      <c r="ADM39" s="79" t="n"/>
      <c r="ADN39" s="79" t="n"/>
      <c r="ADO39" s="79" t="n"/>
      <c r="ADP39" s="79" t="n"/>
      <c r="ADQ39" s="79" t="n"/>
      <c r="ADR39" s="79" t="n"/>
      <c r="ADS39" s="79" t="n"/>
      <c r="ADT39" s="79" t="n"/>
      <c r="ADU39" s="79" t="n"/>
      <c r="ADV39" s="79" t="n"/>
      <c r="ADW39" s="79" t="n"/>
      <c r="ADX39" s="79" t="n"/>
      <c r="ADY39" s="79" t="n"/>
      <c r="ADZ39" s="79" t="n"/>
      <c r="AEA39" s="79" t="n"/>
      <c r="AEB39" s="79">
        <f>Input!L55*Input!D58*Input!V66</f>
        <v/>
      </c>
      <c r="AEC39" s="79" t="n"/>
      <c r="AED39" s="79" t="n"/>
      <c r="AEE39" s="79" t="n"/>
      <c r="AEF39" s="79" t="n"/>
      <c r="AEG39" s="79" t="n"/>
      <c r="AEH39" s="79" t="n"/>
      <c r="AEI39" s="79" t="n"/>
      <c r="AEL39" s="78" t="n">
        <v>33</v>
      </c>
      <c r="AEM39" s="79" t="n"/>
      <c r="AEN39" s="79" t="n"/>
      <c r="AEO39" s="79" t="n"/>
      <c r="AEP39" s="79" t="n"/>
      <c r="AEQ39" s="79" t="n"/>
      <c r="AER39" s="79" t="n"/>
      <c r="AES39" s="79" t="n"/>
      <c r="AET39" s="79" t="n"/>
      <c r="AEU39" s="79" t="n"/>
      <c r="AEV39" s="79" t="n"/>
      <c r="AEW39" s="79" t="n"/>
      <c r="AEX39" s="79" t="n"/>
      <c r="AEY39" s="79" t="n"/>
      <c r="AEZ39" s="79" t="n"/>
      <c r="AFA39" s="79" t="n"/>
      <c r="AFB39" s="79" t="n"/>
      <c r="AFC39" s="79" t="n"/>
      <c r="AFD39" s="79" t="n"/>
      <c r="AFE39" s="79" t="n"/>
      <c r="AFF39" s="79" t="n"/>
      <c r="AFG39" s="79" t="n"/>
      <c r="AFH39" s="79" t="n"/>
      <c r="AFI39" s="79" t="n"/>
      <c r="AFJ39" s="79" t="n"/>
      <c r="AFK39" s="79" t="n"/>
      <c r="AFL39" s="79" t="n"/>
      <c r="AFM39" s="79" t="n"/>
      <c r="AFN39" s="79" t="n"/>
      <c r="AFO39" s="79" t="n"/>
      <c r="AFP39" s="79" t="n"/>
      <c r="AFQ39" s="79" t="n"/>
      <c r="AFR39" s="79" t="n"/>
      <c r="AFS39" s="79">
        <f>Input!L55*Input!D58*Input!W66</f>
        <v/>
      </c>
      <c r="AFT39" s="79" t="n"/>
      <c r="AFU39" s="79" t="n"/>
      <c r="AFV39" s="79" t="n"/>
      <c r="AFW39" s="79" t="n"/>
      <c r="AFX39" s="79" t="n"/>
      <c r="AFY39" s="79" t="n"/>
      <c r="AFZ39" s="79" t="n"/>
    </row>
    <row r="40">
      <c r="A40" s="78" t="n">
        <v>34</v>
      </c>
      <c r="B40" s="79" t="n"/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  <c r="M40" s="79" t="n"/>
      <c r="N40" s="79" t="n"/>
      <c r="O40" s="79" t="n"/>
      <c r="P40" s="79" t="n"/>
      <c r="Q40" s="79" t="n"/>
      <c r="R40" s="79" t="n"/>
      <c r="S40" s="79" t="n"/>
      <c r="T40" s="79" t="n"/>
      <c r="U40" s="79" t="n"/>
      <c r="V40" s="79" t="n"/>
      <c r="W40" s="79" t="n"/>
      <c r="X40" s="79" t="n"/>
      <c r="Y40" s="79" t="n"/>
      <c r="Z40" s="79" t="n"/>
      <c r="AA40" s="79" t="n"/>
      <c r="AB40" s="79" t="n"/>
      <c r="AC40" s="79" t="n"/>
      <c r="AD40" s="79" t="n"/>
      <c r="AE40" s="79" t="n"/>
      <c r="AF40" s="79" t="n"/>
      <c r="AG40" s="79" t="n"/>
      <c r="AH40" s="79" t="n"/>
      <c r="AI40" s="79">
        <f>Input!L55*Input!E58*Input!D66</f>
        <v/>
      </c>
      <c r="AJ40" s="79" t="n"/>
      <c r="AK40" s="79" t="n"/>
      <c r="AL40" s="79" t="n"/>
      <c r="AM40" s="79" t="n"/>
      <c r="AN40" s="79" t="n"/>
      <c r="AO40" s="79" t="n"/>
      <c r="AR40" s="78" t="n">
        <v>34</v>
      </c>
      <c r="AS40" s="79" t="n"/>
      <c r="AT40" s="79" t="n"/>
      <c r="AU40" s="79" t="n"/>
      <c r="AV40" s="79" t="n"/>
      <c r="AW40" s="79" t="n"/>
      <c r="AX40" s="79" t="n"/>
      <c r="AY40" s="79" t="n"/>
      <c r="AZ40" s="79" t="n"/>
      <c r="BA40" s="79" t="n"/>
      <c r="BB40" s="79" t="n"/>
      <c r="BC40" s="79" t="n"/>
      <c r="BD40" s="79" t="n"/>
      <c r="BE40" s="79" t="n"/>
      <c r="BF40" s="79" t="n"/>
      <c r="BG40" s="79" t="n"/>
      <c r="BH40" s="79" t="n"/>
      <c r="BI40" s="79" t="n"/>
      <c r="BJ40" s="79" t="n"/>
      <c r="BK40" s="79" t="n"/>
      <c r="BL40" s="79" t="n"/>
      <c r="BM40" s="79" t="n"/>
      <c r="BN40" s="79" t="n"/>
      <c r="BO40" s="79" t="n"/>
      <c r="BP40" s="79" t="n"/>
      <c r="BQ40" s="79" t="n"/>
      <c r="BR40" s="79" t="n"/>
      <c r="BS40" s="79" t="n"/>
      <c r="BT40" s="79" t="n"/>
      <c r="BU40" s="79" t="n"/>
      <c r="BV40" s="79" t="n"/>
      <c r="BW40" s="79" t="n"/>
      <c r="BX40" s="79" t="n"/>
      <c r="BY40" s="79" t="n"/>
      <c r="BZ40" s="79">
        <f>Input!L55*Input!E58*Input!E66</f>
        <v/>
      </c>
      <c r="CA40" s="79" t="n"/>
      <c r="CB40" s="79" t="n"/>
      <c r="CC40" s="79" t="n"/>
      <c r="CD40" s="79" t="n"/>
      <c r="CE40" s="79" t="n"/>
      <c r="CF40" s="79" t="n"/>
      <c r="CI40" s="78" t="n">
        <v>34</v>
      </c>
      <c r="CJ40" s="79" t="n"/>
      <c r="CK40" s="79" t="n"/>
      <c r="CL40" s="79" t="n"/>
      <c r="CM40" s="79" t="n"/>
      <c r="CN40" s="79" t="n"/>
      <c r="CO40" s="79" t="n"/>
      <c r="CP40" s="79" t="n"/>
      <c r="CQ40" s="79" t="n"/>
      <c r="CR40" s="79" t="n"/>
      <c r="CS40" s="79" t="n"/>
      <c r="CT40" s="79" t="n"/>
      <c r="CU40" s="79" t="n"/>
      <c r="CV40" s="79" t="n"/>
      <c r="CW40" s="79" t="n"/>
      <c r="CX40" s="79" t="n"/>
      <c r="CY40" s="79" t="n"/>
      <c r="CZ40" s="79" t="n"/>
      <c r="DA40" s="79" t="n"/>
      <c r="DB40" s="79" t="n"/>
      <c r="DC40" s="79" t="n"/>
      <c r="DD40" s="79" t="n"/>
      <c r="DE40" s="79" t="n"/>
      <c r="DF40" s="79" t="n"/>
      <c r="DG40" s="79" t="n"/>
      <c r="DH40" s="79" t="n"/>
      <c r="DI40" s="79" t="n"/>
      <c r="DJ40" s="79" t="n"/>
      <c r="DK40" s="79" t="n"/>
      <c r="DL40" s="79" t="n"/>
      <c r="DM40" s="79" t="n"/>
      <c r="DN40" s="79" t="n"/>
      <c r="DO40" s="79" t="n"/>
      <c r="DP40" s="79" t="n"/>
      <c r="DQ40" s="79">
        <f>Input!L55*Input!E58*Input!F66</f>
        <v/>
      </c>
      <c r="DR40" s="79" t="n"/>
      <c r="DS40" s="79" t="n"/>
      <c r="DT40" s="79" t="n"/>
      <c r="DU40" s="79" t="n"/>
      <c r="DV40" s="79" t="n"/>
      <c r="DW40" s="79" t="n"/>
      <c r="DZ40" s="78" t="n">
        <v>34</v>
      </c>
      <c r="EA40" s="79" t="n"/>
      <c r="EB40" s="79" t="n"/>
      <c r="EC40" s="79" t="n"/>
      <c r="ED40" s="79" t="n"/>
      <c r="EE40" s="79" t="n"/>
      <c r="EF40" s="79" t="n"/>
      <c r="EG40" s="79" t="n"/>
      <c r="EH40" s="79" t="n"/>
      <c r="EI40" s="79" t="n"/>
      <c r="EJ40" s="79" t="n"/>
      <c r="EK40" s="79" t="n"/>
      <c r="EL40" s="79" t="n"/>
      <c r="EM40" s="79" t="n"/>
      <c r="EN40" s="79" t="n"/>
      <c r="EO40" s="79" t="n"/>
      <c r="EP40" s="79" t="n"/>
      <c r="EQ40" s="79" t="n"/>
      <c r="ER40" s="79" t="n"/>
      <c r="ES40" s="79" t="n"/>
      <c r="ET40" s="79" t="n"/>
      <c r="EU40" s="79" t="n"/>
      <c r="EV40" s="79" t="n"/>
      <c r="EW40" s="79" t="n"/>
      <c r="EX40" s="79" t="n"/>
      <c r="EY40" s="79" t="n"/>
      <c r="EZ40" s="79" t="n"/>
      <c r="FA40" s="79" t="n"/>
      <c r="FB40" s="79" t="n"/>
      <c r="FC40" s="79" t="n"/>
      <c r="FD40" s="79" t="n"/>
      <c r="FE40" s="79" t="n"/>
      <c r="FF40" s="79" t="n"/>
      <c r="FG40" s="79" t="n"/>
      <c r="FH40" s="79">
        <f>Input!L55*Input!E58*Input!G66</f>
        <v/>
      </c>
      <c r="FI40" s="79" t="n"/>
      <c r="FJ40" s="79" t="n"/>
      <c r="FK40" s="79" t="n"/>
      <c r="FL40" s="79" t="n"/>
      <c r="FM40" s="79" t="n"/>
      <c r="FN40" s="79" t="n"/>
      <c r="FQ40" s="78" t="n">
        <v>34</v>
      </c>
      <c r="FR40" s="79" t="n"/>
      <c r="FS40" s="79" t="n"/>
      <c r="FT40" s="79" t="n"/>
      <c r="FU40" s="79" t="n"/>
      <c r="FV40" s="79" t="n"/>
      <c r="FW40" s="79" t="n"/>
      <c r="FX40" s="79" t="n"/>
      <c r="FY40" s="79" t="n"/>
      <c r="FZ40" s="79" t="n"/>
      <c r="GA40" s="79" t="n"/>
      <c r="GB40" s="79" t="n"/>
      <c r="GC40" s="79" t="n"/>
      <c r="GD40" s="79" t="n"/>
      <c r="GE40" s="79" t="n"/>
      <c r="GF40" s="79" t="n"/>
      <c r="GG40" s="79" t="n"/>
      <c r="GH40" s="79" t="n"/>
      <c r="GI40" s="79" t="n"/>
      <c r="GJ40" s="79" t="n"/>
      <c r="GK40" s="79" t="n"/>
      <c r="GL40" s="79" t="n"/>
      <c r="GM40" s="79" t="n"/>
      <c r="GN40" s="79" t="n"/>
      <c r="GO40" s="79" t="n"/>
      <c r="GP40" s="79" t="n"/>
      <c r="GQ40" s="79" t="n"/>
      <c r="GR40" s="79" t="n"/>
      <c r="GS40" s="79" t="n"/>
      <c r="GT40" s="79" t="n"/>
      <c r="GU40" s="79" t="n"/>
      <c r="GV40" s="79" t="n"/>
      <c r="GW40" s="79" t="n"/>
      <c r="GX40" s="79" t="n"/>
      <c r="GY40" s="79">
        <f>Input!L55*Input!E58*Input!H66</f>
        <v/>
      </c>
      <c r="GZ40" s="79" t="n"/>
      <c r="HA40" s="79" t="n"/>
      <c r="HB40" s="79" t="n"/>
      <c r="HC40" s="79" t="n"/>
      <c r="HD40" s="79" t="n"/>
      <c r="HE40" s="79" t="n"/>
      <c r="HH40" s="78" t="n">
        <v>34</v>
      </c>
      <c r="HI40" s="79" t="n"/>
      <c r="HJ40" s="79" t="n"/>
      <c r="HK40" s="79" t="n"/>
      <c r="HL40" s="79" t="n"/>
      <c r="HM40" s="79" t="n"/>
      <c r="HN40" s="79" t="n"/>
      <c r="HO40" s="79" t="n"/>
      <c r="HP40" s="79" t="n"/>
      <c r="HQ40" s="79" t="n"/>
      <c r="HR40" s="79" t="n"/>
      <c r="HS40" s="79" t="n"/>
      <c r="HT40" s="79" t="n"/>
      <c r="HU40" s="79" t="n"/>
      <c r="HV40" s="79" t="n"/>
      <c r="HW40" s="79" t="n"/>
      <c r="HX40" s="79" t="n"/>
      <c r="HY40" s="79" t="n"/>
      <c r="HZ40" s="79" t="n"/>
      <c r="IA40" s="79" t="n"/>
      <c r="IB40" s="79" t="n"/>
      <c r="IC40" s="79" t="n"/>
      <c r="ID40" s="79" t="n"/>
      <c r="IE40" s="79" t="n"/>
      <c r="IF40" s="79" t="n"/>
      <c r="IG40" s="79" t="n"/>
      <c r="IH40" s="79" t="n"/>
      <c r="II40" s="79" t="n"/>
      <c r="IJ40" s="79" t="n"/>
      <c r="IK40" s="79" t="n"/>
      <c r="IL40" s="79" t="n"/>
      <c r="IM40" s="79" t="n"/>
      <c r="IN40" s="79" t="n"/>
      <c r="IO40" s="79" t="n"/>
      <c r="IP40" s="79">
        <f>Input!L55*Input!E58*Input!I66</f>
        <v/>
      </c>
      <c r="IQ40" s="79" t="n"/>
      <c r="IR40" s="79" t="n"/>
      <c r="IS40" s="79" t="n"/>
      <c r="IT40" s="79" t="n"/>
      <c r="IU40" s="79" t="n"/>
      <c r="IV40" s="79" t="n"/>
      <c r="IY40" s="78" t="n">
        <v>34</v>
      </c>
      <c r="IZ40" s="79" t="n"/>
      <c r="JA40" s="79" t="n"/>
      <c r="JB40" s="79" t="n"/>
      <c r="JC40" s="79" t="n"/>
      <c r="JD40" s="79" t="n"/>
      <c r="JE40" s="79" t="n"/>
      <c r="JF40" s="79" t="n"/>
      <c r="JG40" s="79" t="n"/>
      <c r="JH40" s="79" t="n"/>
      <c r="JI40" s="79" t="n"/>
      <c r="JJ40" s="79" t="n"/>
      <c r="JK40" s="79" t="n"/>
      <c r="JL40" s="79" t="n"/>
      <c r="JM40" s="79" t="n"/>
      <c r="JN40" s="79" t="n"/>
      <c r="JO40" s="79" t="n"/>
      <c r="JP40" s="79" t="n"/>
      <c r="JQ40" s="79" t="n"/>
      <c r="JR40" s="79" t="n"/>
      <c r="JS40" s="79" t="n"/>
      <c r="JT40" s="79" t="n"/>
      <c r="JU40" s="79" t="n"/>
      <c r="JV40" s="79" t="n"/>
      <c r="JW40" s="79" t="n"/>
      <c r="JX40" s="79" t="n"/>
      <c r="JY40" s="79" t="n"/>
      <c r="JZ40" s="79" t="n"/>
      <c r="KA40" s="79" t="n"/>
      <c r="KB40" s="79" t="n"/>
      <c r="KC40" s="79" t="n"/>
      <c r="KD40" s="79" t="n"/>
      <c r="KE40" s="79" t="n"/>
      <c r="KF40" s="79" t="n"/>
      <c r="KG40" s="79">
        <f>Input!L55*Input!E58*Input!J66</f>
        <v/>
      </c>
      <c r="KH40" s="79" t="n"/>
      <c r="KI40" s="79" t="n"/>
      <c r="KJ40" s="79" t="n"/>
      <c r="KK40" s="79" t="n"/>
      <c r="KL40" s="79" t="n"/>
      <c r="KM40" s="79" t="n"/>
      <c r="KP40" s="78" t="n">
        <v>34</v>
      </c>
      <c r="KQ40" s="79" t="n"/>
      <c r="KR40" s="79" t="n"/>
      <c r="KS40" s="79" t="n"/>
      <c r="KT40" s="79" t="n"/>
      <c r="KU40" s="79" t="n"/>
      <c r="KV40" s="79" t="n"/>
      <c r="KW40" s="79" t="n"/>
      <c r="KX40" s="79" t="n"/>
      <c r="KY40" s="79" t="n"/>
      <c r="KZ40" s="79" t="n"/>
      <c r="LA40" s="79" t="n"/>
      <c r="LB40" s="79" t="n"/>
      <c r="LC40" s="79" t="n"/>
      <c r="LD40" s="79" t="n"/>
      <c r="LE40" s="79" t="n"/>
      <c r="LF40" s="79" t="n"/>
      <c r="LG40" s="79" t="n"/>
      <c r="LH40" s="79" t="n"/>
      <c r="LI40" s="79" t="n"/>
      <c r="LJ40" s="79" t="n"/>
      <c r="LK40" s="79" t="n"/>
      <c r="LL40" s="79" t="n"/>
      <c r="LM40" s="79" t="n"/>
      <c r="LN40" s="79" t="n"/>
      <c r="LO40" s="79" t="n"/>
      <c r="LP40" s="79" t="n"/>
      <c r="LQ40" s="79" t="n"/>
      <c r="LR40" s="79" t="n"/>
      <c r="LS40" s="79" t="n"/>
      <c r="LT40" s="79" t="n"/>
      <c r="LU40" s="79" t="n"/>
      <c r="LV40" s="79" t="n"/>
      <c r="LW40" s="79" t="n"/>
      <c r="LX40" s="79">
        <f>Input!L55*Input!E58*Input!K66</f>
        <v/>
      </c>
      <c r="LY40" s="79" t="n"/>
      <c r="LZ40" s="79" t="n"/>
      <c r="MA40" s="79" t="n"/>
      <c r="MB40" s="79" t="n"/>
      <c r="MC40" s="79" t="n"/>
      <c r="MD40" s="79" t="n"/>
      <c r="MG40" s="78" t="n">
        <v>34</v>
      </c>
      <c r="MH40" s="79" t="n"/>
      <c r="MI40" s="79" t="n"/>
      <c r="MJ40" s="79" t="n"/>
      <c r="MK40" s="79" t="n"/>
      <c r="ML40" s="79" t="n"/>
      <c r="MM40" s="79" t="n"/>
      <c r="MN40" s="79" t="n"/>
      <c r="MO40" s="79" t="n"/>
      <c r="MP40" s="79" t="n"/>
      <c r="MQ40" s="79" t="n"/>
      <c r="MR40" s="79" t="n"/>
      <c r="MS40" s="79" t="n"/>
      <c r="MT40" s="79" t="n"/>
      <c r="MU40" s="79" t="n"/>
      <c r="MV40" s="79" t="n"/>
      <c r="MW40" s="79" t="n"/>
      <c r="MX40" s="79" t="n"/>
      <c r="MY40" s="79" t="n"/>
      <c r="MZ40" s="79" t="n"/>
      <c r="NA40" s="79" t="n"/>
      <c r="NB40" s="79" t="n"/>
      <c r="NC40" s="79" t="n"/>
      <c r="ND40" s="79" t="n"/>
      <c r="NE40" s="79" t="n"/>
      <c r="NF40" s="79" t="n"/>
      <c r="NG40" s="79" t="n"/>
      <c r="NH40" s="79" t="n"/>
      <c r="NI40" s="79" t="n"/>
      <c r="NJ40" s="79" t="n"/>
      <c r="NK40" s="79" t="n"/>
      <c r="NL40" s="79" t="n"/>
      <c r="NM40" s="79" t="n"/>
      <c r="NN40" s="79" t="n"/>
      <c r="NO40" s="79">
        <f>Input!L55*Input!E58*Input!L66</f>
        <v/>
      </c>
      <c r="NP40" s="79" t="n"/>
      <c r="NQ40" s="79" t="n"/>
      <c r="NR40" s="79" t="n"/>
      <c r="NS40" s="79" t="n"/>
      <c r="NT40" s="79" t="n"/>
      <c r="NU40" s="79" t="n"/>
      <c r="NX40" s="78" t="n">
        <v>34</v>
      </c>
      <c r="NY40" s="79" t="n"/>
      <c r="NZ40" s="79" t="n"/>
      <c r="OA40" s="79" t="n"/>
      <c r="OB40" s="79" t="n"/>
      <c r="OC40" s="79" t="n"/>
      <c r="OD40" s="79" t="n"/>
      <c r="OE40" s="79" t="n"/>
      <c r="OF40" s="79" t="n"/>
      <c r="OG40" s="79" t="n"/>
      <c r="OH40" s="79" t="n"/>
      <c r="OI40" s="79" t="n"/>
      <c r="OJ40" s="79" t="n"/>
      <c r="OK40" s="79" t="n"/>
      <c r="OL40" s="79" t="n"/>
      <c r="OM40" s="79" t="n"/>
      <c r="ON40" s="79" t="n"/>
      <c r="OO40" s="79" t="n"/>
      <c r="OP40" s="79" t="n"/>
      <c r="OQ40" s="79" t="n"/>
      <c r="OR40" s="79" t="n"/>
      <c r="OS40" s="79" t="n"/>
      <c r="OT40" s="79" t="n"/>
      <c r="OU40" s="79" t="n"/>
      <c r="OV40" s="79" t="n"/>
      <c r="OW40" s="79" t="n"/>
      <c r="OX40" s="79" t="n"/>
      <c r="OY40" s="79" t="n"/>
      <c r="OZ40" s="79" t="n"/>
      <c r="PA40" s="79" t="n"/>
      <c r="PB40" s="79" t="n"/>
      <c r="PC40" s="79" t="n"/>
      <c r="PD40" s="79" t="n"/>
      <c r="PE40" s="79" t="n"/>
      <c r="PF40" s="79">
        <f>Input!L55*Input!E58*Input!M66</f>
        <v/>
      </c>
      <c r="PG40" s="79" t="n"/>
      <c r="PH40" s="79" t="n"/>
      <c r="PI40" s="79" t="n"/>
      <c r="PJ40" s="79" t="n"/>
      <c r="PK40" s="79" t="n"/>
      <c r="PL40" s="79" t="n"/>
      <c r="PO40" s="78" t="n">
        <v>34</v>
      </c>
      <c r="PP40" s="79" t="n"/>
      <c r="PQ40" s="79" t="n"/>
      <c r="PR40" s="79" t="n"/>
      <c r="PS40" s="79" t="n"/>
      <c r="PT40" s="79" t="n"/>
      <c r="PU40" s="79" t="n"/>
      <c r="PV40" s="79" t="n"/>
      <c r="PW40" s="79" t="n"/>
      <c r="PX40" s="79" t="n"/>
      <c r="PY40" s="79" t="n"/>
      <c r="PZ40" s="79" t="n"/>
      <c r="QA40" s="79" t="n"/>
      <c r="QB40" s="79" t="n"/>
      <c r="QC40" s="79" t="n"/>
      <c r="QD40" s="79" t="n"/>
      <c r="QE40" s="79" t="n"/>
      <c r="QF40" s="79" t="n"/>
      <c r="QG40" s="79" t="n"/>
      <c r="QH40" s="79" t="n"/>
      <c r="QI40" s="79" t="n"/>
      <c r="QJ40" s="79" t="n"/>
      <c r="QK40" s="79" t="n"/>
      <c r="QL40" s="79" t="n"/>
      <c r="QM40" s="79" t="n"/>
      <c r="QN40" s="79" t="n"/>
      <c r="QO40" s="79" t="n"/>
      <c r="QP40" s="79" t="n"/>
      <c r="QQ40" s="79" t="n"/>
      <c r="QR40" s="79" t="n"/>
      <c r="QS40" s="79" t="n"/>
      <c r="QT40" s="79" t="n"/>
      <c r="QU40" s="79" t="n"/>
      <c r="QV40" s="79" t="n"/>
      <c r="QW40" s="79">
        <f>Input!L55*Input!E58*Input!N66</f>
        <v/>
      </c>
      <c r="QX40" s="79" t="n"/>
      <c r="QY40" s="79" t="n"/>
      <c r="QZ40" s="79" t="n"/>
      <c r="RA40" s="79" t="n"/>
      <c r="RB40" s="79" t="n"/>
      <c r="RC40" s="79" t="n"/>
      <c r="RF40" s="78" t="n">
        <v>34</v>
      </c>
      <c r="RG40" s="79" t="n"/>
      <c r="RH40" s="79" t="n"/>
      <c r="RI40" s="79" t="n"/>
      <c r="RJ40" s="79" t="n"/>
      <c r="RK40" s="79" t="n"/>
      <c r="RL40" s="79" t="n"/>
      <c r="RM40" s="79" t="n"/>
      <c r="RN40" s="79" t="n"/>
      <c r="RO40" s="79" t="n"/>
      <c r="RP40" s="79" t="n"/>
      <c r="RQ40" s="79" t="n"/>
      <c r="RR40" s="79" t="n"/>
      <c r="RS40" s="79" t="n"/>
      <c r="RT40" s="79" t="n"/>
      <c r="RU40" s="79" t="n"/>
      <c r="RV40" s="79" t="n"/>
      <c r="RW40" s="79" t="n"/>
      <c r="RX40" s="79" t="n"/>
      <c r="RY40" s="79" t="n"/>
      <c r="RZ40" s="79" t="n"/>
      <c r="SA40" s="79" t="n"/>
      <c r="SB40" s="79" t="n"/>
      <c r="SC40" s="79" t="n"/>
      <c r="SD40" s="79" t="n"/>
      <c r="SE40" s="79" t="n"/>
      <c r="SF40" s="79" t="n"/>
      <c r="SG40" s="79" t="n"/>
      <c r="SH40" s="79" t="n"/>
      <c r="SI40" s="79" t="n"/>
      <c r="SJ40" s="79" t="n"/>
      <c r="SK40" s="79" t="n"/>
      <c r="SL40" s="79" t="n"/>
      <c r="SM40" s="79" t="n"/>
      <c r="SN40" s="79">
        <f>Input!L55*Input!E58*Input!O66</f>
        <v/>
      </c>
      <c r="SO40" s="79" t="n"/>
      <c r="SP40" s="79" t="n"/>
      <c r="SQ40" s="79" t="n"/>
      <c r="SR40" s="79" t="n"/>
      <c r="SS40" s="79" t="n"/>
      <c r="ST40" s="79" t="n"/>
      <c r="SW40" s="78" t="n">
        <v>34</v>
      </c>
      <c r="SX40" s="79" t="n"/>
      <c r="SY40" s="79" t="n"/>
      <c r="SZ40" s="79" t="n"/>
      <c r="TA40" s="79" t="n"/>
      <c r="TB40" s="79" t="n"/>
      <c r="TC40" s="79" t="n"/>
      <c r="TD40" s="79" t="n"/>
      <c r="TE40" s="79" t="n"/>
      <c r="TF40" s="79" t="n"/>
      <c r="TG40" s="79" t="n"/>
      <c r="TH40" s="79" t="n"/>
      <c r="TI40" s="79" t="n"/>
      <c r="TJ40" s="79" t="n"/>
      <c r="TK40" s="79" t="n"/>
      <c r="TL40" s="79" t="n"/>
      <c r="TM40" s="79" t="n"/>
      <c r="TN40" s="79" t="n"/>
      <c r="TO40" s="79" t="n"/>
      <c r="TP40" s="79" t="n"/>
      <c r="TQ40" s="79" t="n"/>
      <c r="TR40" s="79" t="n"/>
      <c r="TS40" s="79" t="n"/>
      <c r="TT40" s="79" t="n"/>
      <c r="TU40" s="79" t="n"/>
      <c r="TV40" s="79" t="n"/>
      <c r="TW40" s="79" t="n"/>
      <c r="TX40" s="79" t="n"/>
      <c r="TY40" s="79" t="n"/>
      <c r="TZ40" s="79" t="n"/>
      <c r="UA40" s="79" t="n"/>
      <c r="UB40" s="79" t="n"/>
      <c r="UC40" s="79" t="n"/>
      <c r="UD40" s="79" t="n"/>
      <c r="UE40" s="79">
        <f>Input!L55*Input!E58*Input!P66</f>
        <v/>
      </c>
      <c r="UF40" s="79" t="n"/>
      <c r="UG40" s="79" t="n"/>
      <c r="UH40" s="79" t="n"/>
      <c r="UI40" s="79" t="n"/>
      <c r="UJ40" s="79" t="n"/>
      <c r="UK40" s="79" t="n"/>
      <c r="UN40" s="78" t="n">
        <v>34</v>
      </c>
      <c r="UO40" s="79" t="n"/>
      <c r="UP40" s="79" t="n"/>
      <c r="UQ40" s="79" t="n"/>
      <c r="UR40" s="79" t="n"/>
      <c r="US40" s="79" t="n"/>
      <c r="UT40" s="79" t="n"/>
      <c r="UU40" s="79" t="n"/>
      <c r="UV40" s="79" t="n"/>
      <c r="UW40" s="79" t="n"/>
      <c r="UX40" s="79" t="n"/>
      <c r="UY40" s="79" t="n"/>
      <c r="UZ40" s="79" t="n"/>
      <c r="VA40" s="79" t="n"/>
      <c r="VB40" s="79" t="n"/>
      <c r="VC40" s="79" t="n"/>
      <c r="VD40" s="79" t="n"/>
      <c r="VE40" s="79" t="n"/>
      <c r="VF40" s="79" t="n"/>
      <c r="VG40" s="79" t="n"/>
      <c r="VH40" s="79" t="n"/>
      <c r="VI40" s="79" t="n"/>
      <c r="VJ40" s="79" t="n"/>
      <c r="VK40" s="79" t="n"/>
      <c r="VL40" s="79" t="n"/>
      <c r="VM40" s="79" t="n"/>
      <c r="VN40" s="79" t="n"/>
      <c r="VO40" s="79" t="n"/>
      <c r="VP40" s="79" t="n"/>
      <c r="VQ40" s="79" t="n"/>
      <c r="VR40" s="79" t="n"/>
      <c r="VS40" s="79" t="n"/>
      <c r="VT40" s="79" t="n"/>
      <c r="VU40" s="79" t="n"/>
      <c r="VV40" s="79">
        <f>Input!L55*Input!E58*Input!Q66</f>
        <v/>
      </c>
      <c r="VW40" s="79" t="n"/>
      <c r="VX40" s="79" t="n"/>
      <c r="VY40" s="79" t="n"/>
      <c r="VZ40" s="79" t="n"/>
      <c r="WA40" s="79" t="n"/>
      <c r="WB40" s="79" t="n"/>
      <c r="WE40" s="78" t="n">
        <v>34</v>
      </c>
      <c r="WF40" s="79" t="n"/>
      <c r="WG40" s="79" t="n"/>
      <c r="WH40" s="79" t="n"/>
      <c r="WI40" s="79" t="n"/>
      <c r="WJ40" s="79" t="n"/>
      <c r="WK40" s="79" t="n"/>
      <c r="WL40" s="79" t="n"/>
      <c r="WM40" s="79" t="n"/>
      <c r="WN40" s="79" t="n"/>
      <c r="WO40" s="79" t="n"/>
      <c r="WP40" s="79" t="n"/>
      <c r="WQ40" s="79" t="n"/>
      <c r="WR40" s="79" t="n"/>
      <c r="WS40" s="79" t="n"/>
      <c r="WT40" s="79" t="n"/>
      <c r="WU40" s="79" t="n"/>
      <c r="WV40" s="79" t="n"/>
      <c r="WW40" s="79" t="n"/>
      <c r="WX40" s="79" t="n"/>
      <c r="WY40" s="79" t="n"/>
      <c r="WZ40" s="79" t="n"/>
      <c r="XA40" s="79" t="n"/>
      <c r="XB40" s="79" t="n"/>
      <c r="XC40" s="79" t="n"/>
      <c r="XD40" s="79" t="n"/>
      <c r="XE40" s="79" t="n"/>
      <c r="XF40" s="79" t="n"/>
      <c r="XG40" s="79" t="n"/>
      <c r="XH40" s="79" t="n"/>
      <c r="XI40" s="79" t="n"/>
      <c r="XJ40" s="79" t="n"/>
      <c r="XK40" s="79" t="n"/>
      <c r="XL40" s="79" t="n"/>
      <c r="XM40" s="79">
        <f>Input!L55*Input!E58*Input!R66</f>
        <v/>
      </c>
      <c r="XN40" s="79" t="n"/>
      <c r="XO40" s="79" t="n"/>
      <c r="XP40" s="79" t="n"/>
      <c r="XQ40" s="79" t="n"/>
      <c r="XR40" s="79" t="n"/>
      <c r="XS40" s="79" t="n"/>
      <c r="XV40" s="78" t="n">
        <v>34</v>
      </c>
      <c r="XW40" s="79" t="n"/>
      <c r="XX40" s="79" t="n"/>
      <c r="XY40" s="79" t="n"/>
      <c r="XZ40" s="79" t="n"/>
      <c r="YA40" s="79" t="n"/>
      <c r="YB40" s="79" t="n"/>
      <c r="YC40" s="79" t="n"/>
      <c r="YD40" s="79" t="n"/>
      <c r="YE40" s="79" t="n"/>
      <c r="YF40" s="79" t="n"/>
      <c r="YG40" s="79" t="n"/>
      <c r="YH40" s="79" t="n"/>
      <c r="YI40" s="79" t="n"/>
      <c r="YJ40" s="79" t="n"/>
      <c r="YK40" s="79" t="n"/>
      <c r="YL40" s="79" t="n"/>
      <c r="YM40" s="79" t="n"/>
      <c r="YN40" s="79" t="n"/>
      <c r="YO40" s="79" t="n"/>
      <c r="YP40" s="79" t="n"/>
      <c r="YQ40" s="79" t="n"/>
      <c r="YR40" s="79" t="n"/>
      <c r="YS40" s="79" t="n"/>
      <c r="YT40" s="79" t="n"/>
      <c r="YU40" s="79" t="n"/>
      <c r="YV40" s="79" t="n"/>
      <c r="YW40" s="79" t="n"/>
      <c r="YX40" s="79" t="n"/>
      <c r="YY40" s="79" t="n"/>
      <c r="YZ40" s="79" t="n"/>
      <c r="ZA40" s="79" t="n"/>
      <c r="ZB40" s="79" t="n"/>
      <c r="ZC40" s="79" t="n"/>
      <c r="ZD40" s="79">
        <f>Input!L55*Input!E58*Input!S66</f>
        <v/>
      </c>
      <c r="ZE40" s="79" t="n"/>
      <c r="ZF40" s="79" t="n"/>
      <c r="ZG40" s="79" t="n"/>
      <c r="ZH40" s="79" t="n"/>
      <c r="ZI40" s="79" t="n"/>
      <c r="ZJ40" s="79" t="n"/>
      <c r="ZM40" s="78" t="n">
        <v>34</v>
      </c>
      <c r="ZN40" s="79" t="n"/>
      <c r="ZO40" s="79" t="n"/>
      <c r="ZP40" s="79" t="n"/>
      <c r="ZQ40" s="79" t="n"/>
      <c r="ZR40" s="79" t="n"/>
      <c r="ZS40" s="79" t="n"/>
      <c r="ZT40" s="79" t="n"/>
      <c r="ZU40" s="79" t="n"/>
      <c r="ZV40" s="79" t="n"/>
      <c r="ZW40" s="79" t="n"/>
      <c r="ZX40" s="79" t="n"/>
      <c r="ZY40" s="79" t="n"/>
      <c r="ZZ40" s="79" t="n"/>
      <c r="AAA40" s="79" t="n"/>
      <c r="AAB40" s="79" t="n"/>
      <c r="AAC40" s="79" t="n"/>
      <c r="AAD40" s="79" t="n"/>
      <c r="AAE40" s="79" t="n"/>
      <c r="AAF40" s="79" t="n"/>
      <c r="AAG40" s="79" t="n"/>
      <c r="AAH40" s="79" t="n"/>
      <c r="AAI40" s="79" t="n"/>
      <c r="AAJ40" s="79" t="n"/>
      <c r="AAK40" s="79" t="n"/>
      <c r="AAL40" s="79" t="n"/>
      <c r="AAM40" s="79" t="n"/>
      <c r="AAN40" s="79" t="n"/>
      <c r="AAO40" s="79" t="n"/>
      <c r="AAP40" s="79" t="n"/>
      <c r="AAQ40" s="79" t="n"/>
      <c r="AAR40" s="79" t="n"/>
      <c r="AAS40" s="79" t="n"/>
      <c r="AAT40" s="79" t="n"/>
      <c r="AAU40" s="79">
        <f>Input!L55*Input!E58*Input!T66</f>
        <v/>
      </c>
      <c r="AAV40" s="79" t="n"/>
      <c r="AAW40" s="79" t="n"/>
      <c r="AAX40" s="79" t="n"/>
      <c r="AAY40" s="79" t="n"/>
      <c r="AAZ40" s="79" t="n"/>
      <c r="ABA40" s="79" t="n"/>
      <c r="ABD40" s="78" t="n">
        <v>34</v>
      </c>
      <c r="ABE40" s="79" t="n"/>
      <c r="ABF40" s="79" t="n"/>
      <c r="ABG40" s="79" t="n"/>
      <c r="ABH40" s="79" t="n"/>
      <c r="ABI40" s="79" t="n"/>
      <c r="ABJ40" s="79" t="n"/>
      <c r="ABK40" s="79" t="n"/>
      <c r="ABL40" s="79" t="n"/>
      <c r="ABM40" s="79" t="n"/>
      <c r="ABN40" s="79" t="n"/>
      <c r="ABO40" s="79" t="n"/>
      <c r="ABP40" s="79" t="n"/>
      <c r="ABQ40" s="79" t="n"/>
      <c r="ABR40" s="79" t="n"/>
      <c r="ABS40" s="79" t="n"/>
      <c r="ABT40" s="79" t="n"/>
      <c r="ABU40" s="79" t="n"/>
      <c r="ABV40" s="79" t="n"/>
      <c r="ABW40" s="79" t="n"/>
      <c r="ABX40" s="79" t="n"/>
      <c r="ABY40" s="79" t="n"/>
      <c r="ABZ40" s="79" t="n"/>
      <c r="ACA40" s="79" t="n"/>
      <c r="ACB40" s="79" t="n"/>
      <c r="ACC40" s="79" t="n"/>
      <c r="ACD40" s="79" t="n"/>
      <c r="ACE40" s="79" t="n"/>
      <c r="ACF40" s="79" t="n"/>
      <c r="ACG40" s="79" t="n"/>
      <c r="ACH40" s="79" t="n"/>
      <c r="ACI40" s="79" t="n"/>
      <c r="ACJ40" s="79" t="n"/>
      <c r="ACK40" s="79" t="n"/>
      <c r="ACL40" s="79">
        <f>Input!L55*Input!E58*Input!U66</f>
        <v/>
      </c>
      <c r="ACM40" s="79" t="n"/>
      <c r="ACN40" s="79" t="n"/>
      <c r="ACO40" s="79" t="n"/>
      <c r="ACP40" s="79" t="n"/>
      <c r="ACQ40" s="79" t="n"/>
      <c r="ACR40" s="79" t="n"/>
      <c r="ACU40" s="78" t="n">
        <v>34</v>
      </c>
      <c r="ACV40" s="79" t="n"/>
      <c r="ACW40" s="79" t="n"/>
      <c r="ACX40" s="79" t="n"/>
      <c r="ACY40" s="79" t="n"/>
      <c r="ACZ40" s="79" t="n"/>
      <c r="ADA40" s="79" t="n"/>
      <c r="ADB40" s="79" t="n"/>
      <c r="ADC40" s="79" t="n"/>
      <c r="ADD40" s="79" t="n"/>
      <c r="ADE40" s="79" t="n"/>
      <c r="ADF40" s="79" t="n"/>
      <c r="ADG40" s="79" t="n"/>
      <c r="ADH40" s="79" t="n"/>
      <c r="ADI40" s="79" t="n"/>
      <c r="ADJ40" s="79" t="n"/>
      <c r="ADK40" s="79" t="n"/>
      <c r="ADL40" s="79" t="n"/>
      <c r="ADM40" s="79" t="n"/>
      <c r="ADN40" s="79" t="n"/>
      <c r="ADO40" s="79" t="n"/>
      <c r="ADP40" s="79" t="n"/>
      <c r="ADQ40" s="79" t="n"/>
      <c r="ADR40" s="79" t="n"/>
      <c r="ADS40" s="79" t="n"/>
      <c r="ADT40" s="79" t="n"/>
      <c r="ADU40" s="79" t="n"/>
      <c r="ADV40" s="79" t="n"/>
      <c r="ADW40" s="79" t="n"/>
      <c r="ADX40" s="79" t="n"/>
      <c r="ADY40" s="79" t="n"/>
      <c r="ADZ40" s="79" t="n"/>
      <c r="AEA40" s="79" t="n"/>
      <c r="AEB40" s="79" t="n"/>
      <c r="AEC40" s="79">
        <f>Input!L55*Input!E58*Input!V66</f>
        <v/>
      </c>
      <c r="AED40" s="79" t="n"/>
      <c r="AEE40" s="79" t="n"/>
      <c r="AEF40" s="79" t="n"/>
      <c r="AEG40" s="79" t="n"/>
      <c r="AEH40" s="79" t="n"/>
      <c r="AEI40" s="79" t="n"/>
      <c r="AEL40" s="78" t="n">
        <v>34</v>
      </c>
      <c r="AEM40" s="79" t="n"/>
      <c r="AEN40" s="79" t="n"/>
      <c r="AEO40" s="79" t="n"/>
      <c r="AEP40" s="79" t="n"/>
      <c r="AEQ40" s="79" t="n"/>
      <c r="AER40" s="79" t="n"/>
      <c r="AES40" s="79" t="n"/>
      <c r="AET40" s="79" t="n"/>
      <c r="AEU40" s="79" t="n"/>
      <c r="AEV40" s="79" t="n"/>
      <c r="AEW40" s="79" t="n"/>
      <c r="AEX40" s="79" t="n"/>
      <c r="AEY40" s="79" t="n"/>
      <c r="AEZ40" s="79" t="n"/>
      <c r="AFA40" s="79" t="n"/>
      <c r="AFB40" s="79" t="n"/>
      <c r="AFC40" s="79" t="n"/>
      <c r="AFD40" s="79" t="n"/>
      <c r="AFE40" s="79" t="n"/>
      <c r="AFF40" s="79" t="n"/>
      <c r="AFG40" s="79" t="n"/>
      <c r="AFH40" s="79" t="n"/>
      <c r="AFI40" s="79" t="n"/>
      <c r="AFJ40" s="79" t="n"/>
      <c r="AFK40" s="79" t="n"/>
      <c r="AFL40" s="79" t="n"/>
      <c r="AFM40" s="79" t="n"/>
      <c r="AFN40" s="79" t="n"/>
      <c r="AFO40" s="79" t="n"/>
      <c r="AFP40" s="79" t="n"/>
      <c r="AFQ40" s="79" t="n"/>
      <c r="AFR40" s="79" t="n"/>
      <c r="AFS40" s="79" t="n"/>
      <c r="AFT40" s="79">
        <f>Input!L55*Input!E58*Input!W66</f>
        <v/>
      </c>
      <c r="AFU40" s="79" t="n"/>
      <c r="AFV40" s="79" t="n"/>
      <c r="AFW40" s="79" t="n"/>
      <c r="AFX40" s="79" t="n"/>
      <c r="AFY40" s="79" t="n"/>
      <c r="AFZ40" s="79" t="n"/>
    </row>
    <row r="41">
      <c r="A41" s="78" t="n">
        <v>35</v>
      </c>
      <c r="B41" s="79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  <c r="M41" s="79" t="n"/>
      <c r="N41" s="79" t="n"/>
      <c r="O41" s="79" t="n"/>
      <c r="P41" s="79" t="n"/>
      <c r="Q41" s="79" t="n"/>
      <c r="R41" s="79" t="n"/>
      <c r="S41" s="79" t="n"/>
      <c r="T41" s="79" t="n"/>
      <c r="U41" s="79" t="n"/>
      <c r="V41" s="79" t="n"/>
      <c r="W41" s="79" t="n"/>
      <c r="X41" s="79" t="n"/>
      <c r="Y41" s="79" t="n"/>
      <c r="Z41" s="79" t="n"/>
      <c r="AA41" s="79" t="n"/>
      <c r="AB41" s="79" t="n"/>
      <c r="AC41" s="79" t="n"/>
      <c r="AD41" s="79" t="n"/>
      <c r="AE41" s="79" t="n"/>
      <c r="AF41" s="79" t="n"/>
      <c r="AG41" s="79" t="n"/>
      <c r="AH41" s="79" t="n"/>
      <c r="AI41" s="79" t="n"/>
      <c r="AJ41" s="79">
        <f>Input!L55*Input!F58*Input!D66</f>
        <v/>
      </c>
      <c r="AK41" s="79" t="n"/>
      <c r="AL41" s="79" t="n"/>
      <c r="AM41" s="79" t="n"/>
      <c r="AN41" s="79" t="n"/>
      <c r="AO41" s="79" t="n"/>
      <c r="AR41" s="78" t="n">
        <v>35</v>
      </c>
      <c r="AS41" s="79" t="n"/>
      <c r="AT41" s="79" t="n"/>
      <c r="AU41" s="79" t="n"/>
      <c r="AV41" s="79" t="n"/>
      <c r="AW41" s="79" t="n"/>
      <c r="AX41" s="79" t="n"/>
      <c r="AY41" s="79" t="n"/>
      <c r="AZ41" s="79" t="n"/>
      <c r="BA41" s="79" t="n"/>
      <c r="BB41" s="79" t="n"/>
      <c r="BC41" s="79" t="n"/>
      <c r="BD41" s="79" t="n"/>
      <c r="BE41" s="79" t="n"/>
      <c r="BF41" s="79" t="n"/>
      <c r="BG41" s="79" t="n"/>
      <c r="BH41" s="79" t="n"/>
      <c r="BI41" s="79" t="n"/>
      <c r="BJ41" s="79" t="n"/>
      <c r="BK41" s="79" t="n"/>
      <c r="BL41" s="79" t="n"/>
      <c r="BM41" s="79" t="n"/>
      <c r="BN41" s="79" t="n"/>
      <c r="BO41" s="79" t="n"/>
      <c r="BP41" s="79" t="n"/>
      <c r="BQ41" s="79" t="n"/>
      <c r="BR41" s="79" t="n"/>
      <c r="BS41" s="79" t="n"/>
      <c r="BT41" s="79" t="n"/>
      <c r="BU41" s="79" t="n"/>
      <c r="BV41" s="79" t="n"/>
      <c r="BW41" s="79" t="n"/>
      <c r="BX41" s="79" t="n"/>
      <c r="BY41" s="79" t="n"/>
      <c r="BZ41" s="79" t="n"/>
      <c r="CA41" s="79">
        <f>Input!L55*Input!F58*Input!E66</f>
        <v/>
      </c>
      <c r="CB41" s="79" t="n"/>
      <c r="CC41" s="79" t="n"/>
      <c r="CD41" s="79" t="n"/>
      <c r="CE41" s="79" t="n"/>
      <c r="CF41" s="79" t="n"/>
      <c r="CI41" s="78" t="n">
        <v>35</v>
      </c>
      <c r="CJ41" s="79" t="n"/>
      <c r="CK41" s="79" t="n"/>
      <c r="CL41" s="79" t="n"/>
      <c r="CM41" s="79" t="n"/>
      <c r="CN41" s="79" t="n"/>
      <c r="CO41" s="79" t="n"/>
      <c r="CP41" s="79" t="n"/>
      <c r="CQ41" s="79" t="n"/>
      <c r="CR41" s="79" t="n"/>
      <c r="CS41" s="79" t="n"/>
      <c r="CT41" s="79" t="n"/>
      <c r="CU41" s="79" t="n"/>
      <c r="CV41" s="79" t="n"/>
      <c r="CW41" s="79" t="n"/>
      <c r="CX41" s="79" t="n"/>
      <c r="CY41" s="79" t="n"/>
      <c r="CZ41" s="79" t="n"/>
      <c r="DA41" s="79" t="n"/>
      <c r="DB41" s="79" t="n"/>
      <c r="DC41" s="79" t="n"/>
      <c r="DD41" s="79" t="n"/>
      <c r="DE41" s="79" t="n"/>
      <c r="DF41" s="79" t="n"/>
      <c r="DG41" s="79" t="n"/>
      <c r="DH41" s="79" t="n"/>
      <c r="DI41" s="79" t="n"/>
      <c r="DJ41" s="79" t="n"/>
      <c r="DK41" s="79" t="n"/>
      <c r="DL41" s="79" t="n"/>
      <c r="DM41" s="79" t="n"/>
      <c r="DN41" s="79" t="n"/>
      <c r="DO41" s="79" t="n"/>
      <c r="DP41" s="79" t="n"/>
      <c r="DQ41" s="79" t="n"/>
      <c r="DR41" s="79">
        <f>Input!L55*Input!F58*Input!F66</f>
        <v/>
      </c>
      <c r="DS41" s="79" t="n"/>
      <c r="DT41" s="79" t="n"/>
      <c r="DU41" s="79" t="n"/>
      <c r="DV41" s="79" t="n"/>
      <c r="DW41" s="79" t="n"/>
      <c r="DZ41" s="78" t="n">
        <v>35</v>
      </c>
      <c r="EA41" s="79" t="n"/>
      <c r="EB41" s="79" t="n"/>
      <c r="EC41" s="79" t="n"/>
      <c r="ED41" s="79" t="n"/>
      <c r="EE41" s="79" t="n"/>
      <c r="EF41" s="79" t="n"/>
      <c r="EG41" s="79" t="n"/>
      <c r="EH41" s="79" t="n"/>
      <c r="EI41" s="79" t="n"/>
      <c r="EJ41" s="79" t="n"/>
      <c r="EK41" s="79" t="n"/>
      <c r="EL41" s="79" t="n"/>
      <c r="EM41" s="79" t="n"/>
      <c r="EN41" s="79" t="n"/>
      <c r="EO41" s="79" t="n"/>
      <c r="EP41" s="79" t="n"/>
      <c r="EQ41" s="79" t="n"/>
      <c r="ER41" s="79" t="n"/>
      <c r="ES41" s="79" t="n"/>
      <c r="ET41" s="79" t="n"/>
      <c r="EU41" s="79" t="n"/>
      <c r="EV41" s="79" t="n"/>
      <c r="EW41" s="79" t="n"/>
      <c r="EX41" s="79" t="n"/>
      <c r="EY41" s="79" t="n"/>
      <c r="EZ41" s="79" t="n"/>
      <c r="FA41" s="79" t="n"/>
      <c r="FB41" s="79" t="n"/>
      <c r="FC41" s="79" t="n"/>
      <c r="FD41" s="79" t="n"/>
      <c r="FE41" s="79" t="n"/>
      <c r="FF41" s="79" t="n"/>
      <c r="FG41" s="79" t="n"/>
      <c r="FH41" s="79" t="n"/>
      <c r="FI41" s="79">
        <f>Input!L55*Input!F58*Input!G66</f>
        <v/>
      </c>
      <c r="FJ41" s="79" t="n"/>
      <c r="FK41" s="79" t="n"/>
      <c r="FL41" s="79" t="n"/>
      <c r="FM41" s="79" t="n"/>
      <c r="FN41" s="79" t="n"/>
      <c r="FQ41" s="78" t="n">
        <v>35</v>
      </c>
      <c r="FR41" s="79" t="n"/>
      <c r="FS41" s="79" t="n"/>
      <c r="FT41" s="79" t="n"/>
      <c r="FU41" s="79" t="n"/>
      <c r="FV41" s="79" t="n"/>
      <c r="FW41" s="79" t="n"/>
      <c r="FX41" s="79" t="n"/>
      <c r="FY41" s="79" t="n"/>
      <c r="FZ41" s="79" t="n"/>
      <c r="GA41" s="79" t="n"/>
      <c r="GB41" s="79" t="n"/>
      <c r="GC41" s="79" t="n"/>
      <c r="GD41" s="79" t="n"/>
      <c r="GE41" s="79" t="n"/>
      <c r="GF41" s="79" t="n"/>
      <c r="GG41" s="79" t="n"/>
      <c r="GH41" s="79" t="n"/>
      <c r="GI41" s="79" t="n"/>
      <c r="GJ41" s="79" t="n"/>
      <c r="GK41" s="79" t="n"/>
      <c r="GL41" s="79" t="n"/>
      <c r="GM41" s="79" t="n"/>
      <c r="GN41" s="79" t="n"/>
      <c r="GO41" s="79" t="n"/>
      <c r="GP41" s="79" t="n"/>
      <c r="GQ41" s="79" t="n"/>
      <c r="GR41" s="79" t="n"/>
      <c r="GS41" s="79" t="n"/>
      <c r="GT41" s="79" t="n"/>
      <c r="GU41" s="79" t="n"/>
      <c r="GV41" s="79" t="n"/>
      <c r="GW41" s="79" t="n"/>
      <c r="GX41" s="79" t="n"/>
      <c r="GY41" s="79" t="n"/>
      <c r="GZ41" s="79">
        <f>Input!L55*Input!F58*Input!H66</f>
        <v/>
      </c>
      <c r="HA41" s="79" t="n"/>
      <c r="HB41" s="79" t="n"/>
      <c r="HC41" s="79" t="n"/>
      <c r="HD41" s="79" t="n"/>
      <c r="HE41" s="79" t="n"/>
      <c r="HH41" s="78" t="n">
        <v>35</v>
      </c>
      <c r="HI41" s="79" t="n"/>
      <c r="HJ41" s="79" t="n"/>
      <c r="HK41" s="79" t="n"/>
      <c r="HL41" s="79" t="n"/>
      <c r="HM41" s="79" t="n"/>
      <c r="HN41" s="79" t="n"/>
      <c r="HO41" s="79" t="n"/>
      <c r="HP41" s="79" t="n"/>
      <c r="HQ41" s="79" t="n"/>
      <c r="HR41" s="79" t="n"/>
      <c r="HS41" s="79" t="n"/>
      <c r="HT41" s="79" t="n"/>
      <c r="HU41" s="79" t="n"/>
      <c r="HV41" s="79" t="n"/>
      <c r="HW41" s="79" t="n"/>
      <c r="HX41" s="79" t="n"/>
      <c r="HY41" s="79" t="n"/>
      <c r="HZ41" s="79" t="n"/>
      <c r="IA41" s="79" t="n"/>
      <c r="IB41" s="79" t="n"/>
      <c r="IC41" s="79" t="n"/>
      <c r="ID41" s="79" t="n"/>
      <c r="IE41" s="79" t="n"/>
      <c r="IF41" s="79" t="n"/>
      <c r="IG41" s="79" t="n"/>
      <c r="IH41" s="79" t="n"/>
      <c r="II41" s="79" t="n"/>
      <c r="IJ41" s="79" t="n"/>
      <c r="IK41" s="79" t="n"/>
      <c r="IL41" s="79" t="n"/>
      <c r="IM41" s="79" t="n"/>
      <c r="IN41" s="79" t="n"/>
      <c r="IO41" s="79" t="n"/>
      <c r="IP41" s="79" t="n"/>
      <c r="IQ41" s="79">
        <f>Input!L55*Input!F58*Input!I66</f>
        <v/>
      </c>
      <c r="IR41" s="79" t="n"/>
      <c r="IS41" s="79" t="n"/>
      <c r="IT41" s="79" t="n"/>
      <c r="IU41" s="79" t="n"/>
      <c r="IV41" s="79" t="n"/>
      <c r="IY41" s="78" t="n">
        <v>35</v>
      </c>
      <c r="IZ41" s="79" t="n"/>
      <c r="JA41" s="79" t="n"/>
      <c r="JB41" s="79" t="n"/>
      <c r="JC41" s="79" t="n"/>
      <c r="JD41" s="79" t="n"/>
      <c r="JE41" s="79" t="n"/>
      <c r="JF41" s="79" t="n"/>
      <c r="JG41" s="79" t="n"/>
      <c r="JH41" s="79" t="n"/>
      <c r="JI41" s="79" t="n"/>
      <c r="JJ41" s="79" t="n"/>
      <c r="JK41" s="79" t="n"/>
      <c r="JL41" s="79" t="n"/>
      <c r="JM41" s="79" t="n"/>
      <c r="JN41" s="79" t="n"/>
      <c r="JO41" s="79" t="n"/>
      <c r="JP41" s="79" t="n"/>
      <c r="JQ41" s="79" t="n"/>
      <c r="JR41" s="79" t="n"/>
      <c r="JS41" s="79" t="n"/>
      <c r="JT41" s="79" t="n"/>
      <c r="JU41" s="79" t="n"/>
      <c r="JV41" s="79" t="n"/>
      <c r="JW41" s="79" t="n"/>
      <c r="JX41" s="79" t="n"/>
      <c r="JY41" s="79" t="n"/>
      <c r="JZ41" s="79" t="n"/>
      <c r="KA41" s="79" t="n"/>
      <c r="KB41" s="79" t="n"/>
      <c r="KC41" s="79" t="n"/>
      <c r="KD41" s="79" t="n"/>
      <c r="KE41" s="79" t="n"/>
      <c r="KF41" s="79" t="n"/>
      <c r="KG41" s="79" t="n"/>
      <c r="KH41" s="79">
        <f>Input!L55*Input!F58*Input!J66</f>
        <v/>
      </c>
      <c r="KI41" s="79" t="n"/>
      <c r="KJ41" s="79" t="n"/>
      <c r="KK41" s="79" t="n"/>
      <c r="KL41" s="79" t="n"/>
      <c r="KM41" s="79" t="n"/>
      <c r="KP41" s="78" t="n">
        <v>35</v>
      </c>
      <c r="KQ41" s="79" t="n"/>
      <c r="KR41" s="79" t="n"/>
      <c r="KS41" s="79" t="n"/>
      <c r="KT41" s="79" t="n"/>
      <c r="KU41" s="79" t="n"/>
      <c r="KV41" s="79" t="n"/>
      <c r="KW41" s="79" t="n"/>
      <c r="KX41" s="79" t="n"/>
      <c r="KY41" s="79" t="n"/>
      <c r="KZ41" s="79" t="n"/>
      <c r="LA41" s="79" t="n"/>
      <c r="LB41" s="79" t="n"/>
      <c r="LC41" s="79" t="n"/>
      <c r="LD41" s="79" t="n"/>
      <c r="LE41" s="79" t="n"/>
      <c r="LF41" s="79" t="n"/>
      <c r="LG41" s="79" t="n"/>
      <c r="LH41" s="79" t="n"/>
      <c r="LI41" s="79" t="n"/>
      <c r="LJ41" s="79" t="n"/>
      <c r="LK41" s="79" t="n"/>
      <c r="LL41" s="79" t="n"/>
      <c r="LM41" s="79" t="n"/>
      <c r="LN41" s="79" t="n"/>
      <c r="LO41" s="79" t="n"/>
      <c r="LP41" s="79" t="n"/>
      <c r="LQ41" s="79" t="n"/>
      <c r="LR41" s="79" t="n"/>
      <c r="LS41" s="79" t="n"/>
      <c r="LT41" s="79" t="n"/>
      <c r="LU41" s="79" t="n"/>
      <c r="LV41" s="79" t="n"/>
      <c r="LW41" s="79" t="n"/>
      <c r="LX41" s="79" t="n"/>
      <c r="LY41" s="79">
        <f>Input!L55*Input!F58*Input!K66</f>
        <v/>
      </c>
      <c r="LZ41" s="79" t="n"/>
      <c r="MA41" s="79" t="n"/>
      <c r="MB41" s="79" t="n"/>
      <c r="MC41" s="79" t="n"/>
      <c r="MD41" s="79" t="n"/>
      <c r="MG41" s="78" t="n">
        <v>35</v>
      </c>
      <c r="MH41" s="79" t="n"/>
      <c r="MI41" s="79" t="n"/>
      <c r="MJ41" s="79" t="n"/>
      <c r="MK41" s="79" t="n"/>
      <c r="ML41" s="79" t="n"/>
      <c r="MM41" s="79" t="n"/>
      <c r="MN41" s="79" t="n"/>
      <c r="MO41" s="79" t="n"/>
      <c r="MP41" s="79" t="n"/>
      <c r="MQ41" s="79" t="n"/>
      <c r="MR41" s="79" t="n"/>
      <c r="MS41" s="79" t="n"/>
      <c r="MT41" s="79" t="n"/>
      <c r="MU41" s="79" t="n"/>
      <c r="MV41" s="79" t="n"/>
      <c r="MW41" s="79" t="n"/>
      <c r="MX41" s="79" t="n"/>
      <c r="MY41" s="79" t="n"/>
      <c r="MZ41" s="79" t="n"/>
      <c r="NA41" s="79" t="n"/>
      <c r="NB41" s="79" t="n"/>
      <c r="NC41" s="79" t="n"/>
      <c r="ND41" s="79" t="n"/>
      <c r="NE41" s="79" t="n"/>
      <c r="NF41" s="79" t="n"/>
      <c r="NG41" s="79" t="n"/>
      <c r="NH41" s="79" t="n"/>
      <c r="NI41" s="79" t="n"/>
      <c r="NJ41" s="79" t="n"/>
      <c r="NK41" s="79" t="n"/>
      <c r="NL41" s="79" t="n"/>
      <c r="NM41" s="79" t="n"/>
      <c r="NN41" s="79" t="n"/>
      <c r="NO41" s="79" t="n"/>
      <c r="NP41" s="79">
        <f>Input!L55*Input!F58*Input!L66</f>
        <v/>
      </c>
      <c r="NQ41" s="79" t="n"/>
      <c r="NR41" s="79" t="n"/>
      <c r="NS41" s="79" t="n"/>
      <c r="NT41" s="79" t="n"/>
      <c r="NU41" s="79" t="n"/>
      <c r="NX41" s="78" t="n">
        <v>35</v>
      </c>
      <c r="NY41" s="79" t="n"/>
      <c r="NZ41" s="79" t="n"/>
      <c r="OA41" s="79" t="n"/>
      <c r="OB41" s="79" t="n"/>
      <c r="OC41" s="79" t="n"/>
      <c r="OD41" s="79" t="n"/>
      <c r="OE41" s="79" t="n"/>
      <c r="OF41" s="79" t="n"/>
      <c r="OG41" s="79" t="n"/>
      <c r="OH41" s="79" t="n"/>
      <c r="OI41" s="79" t="n"/>
      <c r="OJ41" s="79" t="n"/>
      <c r="OK41" s="79" t="n"/>
      <c r="OL41" s="79" t="n"/>
      <c r="OM41" s="79" t="n"/>
      <c r="ON41" s="79" t="n"/>
      <c r="OO41" s="79" t="n"/>
      <c r="OP41" s="79" t="n"/>
      <c r="OQ41" s="79" t="n"/>
      <c r="OR41" s="79" t="n"/>
      <c r="OS41" s="79" t="n"/>
      <c r="OT41" s="79" t="n"/>
      <c r="OU41" s="79" t="n"/>
      <c r="OV41" s="79" t="n"/>
      <c r="OW41" s="79" t="n"/>
      <c r="OX41" s="79" t="n"/>
      <c r="OY41" s="79" t="n"/>
      <c r="OZ41" s="79" t="n"/>
      <c r="PA41" s="79" t="n"/>
      <c r="PB41" s="79" t="n"/>
      <c r="PC41" s="79" t="n"/>
      <c r="PD41" s="79" t="n"/>
      <c r="PE41" s="79" t="n"/>
      <c r="PF41" s="79" t="n"/>
      <c r="PG41" s="79">
        <f>Input!L55*Input!F58*Input!M66</f>
        <v/>
      </c>
      <c r="PH41" s="79" t="n"/>
      <c r="PI41" s="79" t="n"/>
      <c r="PJ41" s="79" t="n"/>
      <c r="PK41" s="79" t="n"/>
      <c r="PL41" s="79" t="n"/>
      <c r="PO41" s="78" t="n">
        <v>35</v>
      </c>
      <c r="PP41" s="79" t="n"/>
      <c r="PQ41" s="79" t="n"/>
      <c r="PR41" s="79" t="n"/>
      <c r="PS41" s="79" t="n"/>
      <c r="PT41" s="79" t="n"/>
      <c r="PU41" s="79" t="n"/>
      <c r="PV41" s="79" t="n"/>
      <c r="PW41" s="79" t="n"/>
      <c r="PX41" s="79" t="n"/>
      <c r="PY41" s="79" t="n"/>
      <c r="PZ41" s="79" t="n"/>
      <c r="QA41" s="79" t="n"/>
      <c r="QB41" s="79" t="n"/>
      <c r="QC41" s="79" t="n"/>
      <c r="QD41" s="79" t="n"/>
      <c r="QE41" s="79" t="n"/>
      <c r="QF41" s="79" t="n"/>
      <c r="QG41" s="79" t="n"/>
      <c r="QH41" s="79" t="n"/>
      <c r="QI41" s="79" t="n"/>
      <c r="QJ41" s="79" t="n"/>
      <c r="QK41" s="79" t="n"/>
      <c r="QL41" s="79" t="n"/>
      <c r="QM41" s="79" t="n"/>
      <c r="QN41" s="79" t="n"/>
      <c r="QO41" s="79" t="n"/>
      <c r="QP41" s="79" t="n"/>
      <c r="QQ41" s="79" t="n"/>
      <c r="QR41" s="79" t="n"/>
      <c r="QS41" s="79" t="n"/>
      <c r="QT41" s="79" t="n"/>
      <c r="QU41" s="79" t="n"/>
      <c r="QV41" s="79" t="n"/>
      <c r="QW41" s="79" t="n"/>
      <c r="QX41" s="79">
        <f>Input!L55*Input!F58*Input!N66</f>
        <v/>
      </c>
      <c r="QY41" s="79" t="n"/>
      <c r="QZ41" s="79" t="n"/>
      <c r="RA41" s="79" t="n"/>
      <c r="RB41" s="79" t="n"/>
      <c r="RC41" s="79" t="n"/>
      <c r="RF41" s="78" t="n">
        <v>35</v>
      </c>
      <c r="RG41" s="79" t="n"/>
      <c r="RH41" s="79" t="n"/>
      <c r="RI41" s="79" t="n"/>
      <c r="RJ41" s="79" t="n"/>
      <c r="RK41" s="79" t="n"/>
      <c r="RL41" s="79" t="n"/>
      <c r="RM41" s="79" t="n"/>
      <c r="RN41" s="79" t="n"/>
      <c r="RO41" s="79" t="n"/>
      <c r="RP41" s="79" t="n"/>
      <c r="RQ41" s="79" t="n"/>
      <c r="RR41" s="79" t="n"/>
      <c r="RS41" s="79" t="n"/>
      <c r="RT41" s="79" t="n"/>
      <c r="RU41" s="79" t="n"/>
      <c r="RV41" s="79" t="n"/>
      <c r="RW41" s="79" t="n"/>
      <c r="RX41" s="79" t="n"/>
      <c r="RY41" s="79" t="n"/>
      <c r="RZ41" s="79" t="n"/>
      <c r="SA41" s="79" t="n"/>
      <c r="SB41" s="79" t="n"/>
      <c r="SC41" s="79" t="n"/>
      <c r="SD41" s="79" t="n"/>
      <c r="SE41" s="79" t="n"/>
      <c r="SF41" s="79" t="n"/>
      <c r="SG41" s="79" t="n"/>
      <c r="SH41" s="79" t="n"/>
      <c r="SI41" s="79" t="n"/>
      <c r="SJ41" s="79" t="n"/>
      <c r="SK41" s="79" t="n"/>
      <c r="SL41" s="79" t="n"/>
      <c r="SM41" s="79" t="n"/>
      <c r="SN41" s="79" t="n"/>
      <c r="SO41" s="79">
        <f>Input!L55*Input!F58*Input!O66</f>
        <v/>
      </c>
      <c r="SP41" s="79" t="n"/>
      <c r="SQ41" s="79" t="n"/>
      <c r="SR41" s="79" t="n"/>
      <c r="SS41" s="79" t="n"/>
      <c r="ST41" s="79" t="n"/>
      <c r="SW41" s="78" t="n">
        <v>35</v>
      </c>
      <c r="SX41" s="79" t="n"/>
      <c r="SY41" s="79" t="n"/>
      <c r="SZ41" s="79" t="n"/>
      <c r="TA41" s="79" t="n"/>
      <c r="TB41" s="79" t="n"/>
      <c r="TC41" s="79" t="n"/>
      <c r="TD41" s="79" t="n"/>
      <c r="TE41" s="79" t="n"/>
      <c r="TF41" s="79" t="n"/>
      <c r="TG41" s="79" t="n"/>
      <c r="TH41" s="79" t="n"/>
      <c r="TI41" s="79" t="n"/>
      <c r="TJ41" s="79" t="n"/>
      <c r="TK41" s="79" t="n"/>
      <c r="TL41" s="79" t="n"/>
      <c r="TM41" s="79" t="n"/>
      <c r="TN41" s="79" t="n"/>
      <c r="TO41" s="79" t="n"/>
      <c r="TP41" s="79" t="n"/>
      <c r="TQ41" s="79" t="n"/>
      <c r="TR41" s="79" t="n"/>
      <c r="TS41" s="79" t="n"/>
      <c r="TT41" s="79" t="n"/>
      <c r="TU41" s="79" t="n"/>
      <c r="TV41" s="79" t="n"/>
      <c r="TW41" s="79" t="n"/>
      <c r="TX41" s="79" t="n"/>
      <c r="TY41" s="79" t="n"/>
      <c r="TZ41" s="79" t="n"/>
      <c r="UA41" s="79" t="n"/>
      <c r="UB41" s="79" t="n"/>
      <c r="UC41" s="79" t="n"/>
      <c r="UD41" s="79" t="n"/>
      <c r="UE41" s="79" t="n"/>
      <c r="UF41" s="79">
        <f>Input!L55*Input!F58*Input!P66</f>
        <v/>
      </c>
      <c r="UG41" s="79" t="n"/>
      <c r="UH41" s="79" t="n"/>
      <c r="UI41" s="79" t="n"/>
      <c r="UJ41" s="79" t="n"/>
      <c r="UK41" s="79" t="n"/>
      <c r="UN41" s="78" t="n">
        <v>35</v>
      </c>
      <c r="UO41" s="79" t="n"/>
      <c r="UP41" s="79" t="n"/>
      <c r="UQ41" s="79" t="n"/>
      <c r="UR41" s="79" t="n"/>
      <c r="US41" s="79" t="n"/>
      <c r="UT41" s="79" t="n"/>
      <c r="UU41" s="79" t="n"/>
      <c r="UV41" s="79" t="n"/>
      <c r="UW41" s="79" t="n"/>
      <c r="UX41" s="79" t="n"/>
      <c r="UY41" s="79" t="n"/>
      <c r="UZ41" s="79" t="n"/>
      <c r="VA41" s="79" t="n"/>
      <c r="VB41" s="79" t="n"/>
      <c r="VC41" s="79" t="n"/>
      <c r="VD41" s="79" t="n"/>
      <c r="VE41" s="79" t="n"/>
      <c r="VF41" s="79" t="n"/>
      <c r="VG41" s="79" t="n"/>
      <c r="VH41" s="79" t="n"/>
      <c r="VI41" s="79" t="n"/>
      <c r="VJ41" s="79" t="n"/>
      <c r="VK41" s="79" t="n"/>
      <c r="VL41" s="79" t="n"/>
      <c r="VM41" s="79" t="n"/>
      <c r="VN41" s="79" t="n"/>
      <c r="VO41" s="79" t="n"/>
      <c r="VP41" s="79" t="n"/>
      <c r="VQ41" s="79" t="n"/>
      <c r="VR41" s="79" t="n"/>
      <c r="VS41" s="79" t="n"/>
      <c r="VT41" s="79" t="n"/>
      <c r="VU41" s="79" t="n"/>
      <c r="VV41" s="79" t="n"/>
      <c r="VW41" s="79">
        <f>Input!L55*Input!F58*Input!Q66</f>
        <v/>
      </c>
      <c r="VX41" s="79" t="n"/>
      <c r="VY41" s="79" t="n"/>
      <c r="VZ41" s="79" t="n"/>
      <c r="WA41" s="79" t="n"/>
      <c r="WB41" s="79" t="n"/>
      <c r="WE41" s="78" t="n">
        <v>35</v>
      </c>
      <c r="WF41" s="79" t="n"/>
      <c r="WG41" s="79" t="n"/>
      <c r="WH41" s="79" t="n"/>
      <c r="WI41" s="79" t="n"/>
      <c r="WJ41" s="79" t="n"/>
      <c r="WK41" s="79" t="n"/>
      <c r="WL41" s="79" t="n"/>
      <c r="WM41" s="79" t="n"/>
      <c r="WN41" s="79" t="n"/>
      <c r="WO41" s="79" t="n"/>
      <c r="WP41" s="79" t="n"/>
      <c r="WQ41" s="79" t="n"/>
      <c r="WR41" s="79" t="n"/>
      <c r="WS41" s="79" t="n"/>
      <c r="WT41" s="79" t="n"/>
      <c r="WU41" s="79" t="n"/>
      <c r="WV41" s="79" t="n"/>
      <c r="WW41" s="79" t="n"/>
      <c r="WX41" s="79" t="n"/>
      <c r="WY41" s="79" t="n"/>
      <c r="WZ41" s="79" t="n"/>
      <c r="XA41" s="79" t="n"/>
      <c r="XB41" s="79" t="n"/>
      <c r="XC41" s="79" t="n"/>
      <c r="XD41" s="79" t="n"/>
      <c r="XE41" s="79" t="n"/>
      <c r="XF41" s="79" t="n"/>
      <c r="XG41" s="79" t="n"/>
      <c r="XH41" s="79" t="n"/>
      <c r="XI41" s="79" t="n"/>
      <c r="XJ41" s="79" t="n"/>
      <c r="XK41" s="79" t="n"/>
      <c r="XL41" s="79" t="n"/>
      <c r="XM41" s="79" t="n"/>
      <c r="XN41" s="79">
        <f>Input!L55*Input!F58*Input!R66</f>
        <v/>
      </c>
      <c r="XO41" s="79" t="n"/>
      <c r="XP41" s="79" t="n"/>
      <c r="XQ41" s="79" t="n"/>
      <c r="XR41" s="79" t="n"/>
      <c r="XS41" s="79" t="n"/>
      <c r="XV41" s="78" t="n">
        <v>35</v>
      </c>
      <c r="XW41" s="79" t="n"/>
      <c r="XX41" s="79" t="n"/>
      <c r="XY41" s="79" t="n"/>
      <c r="XZ41" s="79" t="n"/>
      <c r="YA41" s="79" t="n"/>
      <c r="YB41" s="79" t="n"/>
      <c r="YC41" s="79" t="n"/>
      <c r="YD41" s="79" t="n"/>
      <c r="YE41" s="79" t="n"/>
      <c r="YF41" s="79" t="n"/>
      <c r="YG41" s="79" t="n"/>
      <c r="YH41" s="79" t="n"/>
      <c r="YI41" s="79" t="n"/>
      <c r="YJ41" s="79" t="n"/>
      <c r="YK41" s="79" t="n"/>
      <c r="YL41" s="79" t="n"/>
      <c r="YM41" s="79" t="n"/>
      <c r="YN41" s="79" t="n"/>
      <c r="YO41" s="79" t="n"/>
      <c r="YP41" s="79" t="n"/>
      <c r="YQ41" s="79" t="n"/>
      <c r="YR41" s="79" t="n"/>
      <c r="YS41" s="79" t="n"/>
      <c r="YT41" s="79" t="n"/>
      <c r="YU41" s="79" t="n"/>
      <c r="YV41" s="79" t="n"/>
      <c r="YW41" s="79" t="n"/>
      <c r="YX41" s="79" t="n"/>
      <c r="YY41" s="79" t="n"/>
      <c r="YZ41" s="79" t="n"/>
      <c r="ZA41" s="79" t="n"/>
      <c r="ZB41" s="79" t="n"/>
      <c r="ZC41" s="79" t="n"/>
      <c r="ZD41" s="79" t="n"/>
      <c r="ZE41" s="79">
        <f>Input!L55*Input!F58*Input!S66</f>
        <v/>
      </c>
      <c r="ZF41" s="79" t="n"/>
      <c r="ZG41" s="79" t="n"/>
      <c r="ZH41" s="79" t="n"/>
      <c r="ZI41" s="79" t="n"/>
      <c r="ZJ41" s="79" t="n"/>
      <c r="ZM41" s="78" t="n">
        <v>35</v>
      </c>
      <c r="ZN41" s="79" t="n"/>
      <c r="ZO41" s="79" t="n"/>
      <c r="ZP41" s="79" t="n"/>
      <c r="ZQ41" s="79" t="n"/>
      <c r="ZR41" s="79" t="n"/>
      <c r="ZS41" s="79" t="n"/>
      <c r="ZT41" s="79" t="n"/>
      <c r="ZU41" s="79" t="n"/>
      <c r="ZV41" s="79" t="n"/>
      <c r="ZW41" s="79" t="n"/>
      <c r="ZX41" s="79" t="n"/>
      <c r="ZY41" s="79" t="n"/>
      <c r="ZZ41" s="79" t="n"/>
      <c r="AAA41" s="79" t="n"/>
      <c r="AAB41" s="79" t="n"/>
      <c r="AAC41" s="79" t="n"/>
      <c r="AAD41" s="79" t="n"/>
      <c r="AAE41" s="79" t="n"/>
      <c r="AAF41" s="79" t="n"/>
      <c r="AAG41" s="79" t="n"/>
      <c r="AAH41" s="79" t="n"/>
      <c r="AAI41" s="79" t="n"/>
      <c r="AAJ41" s="79" t="n"/>
      <c r="AAK41" s="79" t="n"/>
      <c r="AAL41" s="79" t="n"/>
      <c r="AAM41" s="79" t="n"/>
      <c r="AAN41" s="79" t="n"/>
      <c r="AAO41" s="79" t="n"/>
      <c r="AAP41" s="79" t="n"/>
      <c r="AAQ41" s="79" t="n"/>
      <c r="AAR41" s="79" t="n"/>
      <c r="AAS41" s="79" t="n"/>
      <c r="AAT41" s="79" t="n"/>
      <c r="AAU41" s="79" t="n"/>
      <c r="AAV41" s="79">
        <f>Input!L55*Input!F58*Input!T66</f>
        <v/>
      </c>
      <c r="AAW41" s="79" t="n"/>
      <c r="AAX41" s="79" t="n"/>
      <c r="AAY41" s="79" t="n"/>
      <c r="AAZ41" s="79" t="n"/>
      <c r="ABA41" s="79" t="n"/>
      <c r="ABD41" s="78" t="n">
        <v>35</v>
      </c>
      <c r="ABE41" s="79" t="n"/>
      <c r="ABF41" s="79" t="n"/>
      <c r="ABG41" s="79" t="n"/>
      <c r="ABH41" s="79" t="n"/>
      <c r="ABI41" s="79" t="n"/>
      <c r="ABJ41" s="79" t="n"/>
      <c r="ABK41" s="79" t="n"/>
      <c r="ABL41" s="79" t="n"/>
      <c r="ABM41" s="79" t="n"/>
      <c r="ABN41" s="79" t="n"/>
      <c r="ABO41" s="79" t="n"/>
      <c r="ABP41" s="79" t="n"/>
      <c r="ABQ41" s="79" t="n"/>
      <c r="ABR41" s="79" t="n"/>
      <c r="ABS41" s="79" t="n"/>
      <c r="ABT41" s="79" t="n"/>
      <c r="ABU41" s="79" t="n"/>
      <c r="ABV41" s="79" t="n"/>
      <c r="ABW41" s="79" t="n"/>
      <c r="ABX41" s="79" t="n"/>
      <c r="ABY41" s="79" t="n"/>
      <c r="ABZ41" s="79" t="n"/>
      <c r="ACA41" s="79" t="n"/>
      <c r="ACB41" s="79" t="n"/>
      <c r="ACC41" s="79" t="n"/>
      <c r="ACD41" s="79" t="n"/>
      <c r="ACE41" s="79" t="n"/>
      <c r="ACF41" s="79" t="n"/>
      <c r="ACG41" s="79" t="n"/>
      <c r="ACH41" s="79" t="n"/>
      <c r="ACI41" s="79" t="n"/>
      <c r="ACJ41" s="79" t="n"/>
      <c r="ACK41" s="79" t="n"/>
      <c r="ACL41" s="79" t="n"/>
      <c r="ACM41" s="79">
        <f>Input!L55*Input!F58*Input!U66</f>
        <v/>
      </c>
      <c r="ACN41" s="79" t="n"/>
      <c r="ACO41" s="79" t="n"/>
      <c r="ACP41" s="79" t="n"/>
      <c r="ACQ41" s="79" t="n"/>
      <c r="ACR41" s="79" t="n"/>
      <c r="ACU41" s="78" t="n">
        <v>35</v>
      </c>
      <c r="ACV41" s="79" t="n"/>
      <c r="ACW41" s="79" t="n"/>
      <c r="ACX41" s="79" t="n"/>
      <c r="ACY41" s="79" t="n"/>
      <c r="ACZ41" s="79" t="n"/>
      <c r="ADA41" s="79" t="n"/>
      <c r="ADB41" s="79" t="n"/>
      <c r="ADC41" s="79" t="n"/>
      <c r="ADD41" s="79" t="n"/>
      <c r="ADE41" s="79" t="n"/>
      <c r="ADF41" s="79" t="n"/>
      <c r="ADG41" s="79" t="n"/>
      <c r="ADH41" s="79" t="n"/>
      <c r="ADI41" s="79" t="n"/>
      <c r="ADJ41" s="79" t="n"/>
      <c r="ADK41" s="79" t="n"/>
      <c r="ADL41" s="79" t="n"/>
      <c r="ADM41" s="79" t="n"/>
      <c r="ADN41" s="79" t="n"/>
      <c r="ADO41" s="79" t="n"/>
      <c r="ADP41" s="79" t="n"/>
      <c r="ADQ41" s="79" t="n"/>
      <c r="ADR41" s="79" t="n"/>
      <c r="ADS41" s="79" t="n"/>
      <c r="ADT41" s="79" t="n"/>
      <c r="ADU41" s="79" t="n"/>
      <c r="ADV41" s="79" t="n"/>
      <c r="ADW41" s="79" t="n"/>
      <c r="ADX41" s="79" t="n"/>
      <c r="ADY41" s="79" t="n"/>
      <c r="ADZ41" s="79" t="n"/>
      <c r="AEA41" s="79" t="n"/>
      <c r="AEB41" s="79" t="n"/>
      <c r="AEC41" s="79" t="n"/>
      <c r="AED41" s="79">
        <f>Input!L55*Input!F58*Input!V66</f>
        <v/>
      </c>
      <c r="AEE41" s="79" t="n"/>
      <c r="AEF41" s="79" t="n"/>
      <c r="AEG41" s="79" t="n"/>
      <c r="AEH41" s="79" t="n"/>
      <c r="AEI41" s="79" t="n"/>
      <c r="AEL41" s="78" t="n">
        <v>35</v>
      </c>
      <c r="AEM41" s="79" t="n"/>
      <c r="AEN41" s="79" t="n"/>
      <c r="AEO41" s="79" t="n"/>
      <c r="AEP41" s="79" t="n"/>
      <c r="AEQ41" s="79" t="n"/>
      <c r="AER41" s="79" t="n"/>
      <c r="AES41" s="79" t="n"/>
      <c r="AET41" s="79" t="n"/>
      <c r="AEU41" s="79" t="n"/>
      <c r="AEV41" s="79" t="n"/>
      <c r="AEW41" s="79" t="n"/>
      <c r="AEX41" s="79" t="n"/>
      <c r="AEY41" s="79" t="n"/>
      <c r="AEZ41" s="79" t="n"/>
      <c r="AFA41" s="79" t="n"/>
      <c r="AFB41" s="79" t="n"/>
      <c r="AFC41" s="79" t="n"/>
      <c r="AFD41" s="79" t="n"/>
      <c r="AFE41" s="79" t="n"/>
      <c r="AFF41" s="79" t="n"/>
      <c r="AFG41" s="79" t="n"/>
      <c r="AFH41" s="79" t="n"/>
      <c r="AFI41" s="79" t="n"/>
      <c r="AFJ41" s="79" t="n"/>
      <c r="AFK41" s="79" t="n"/>
      <c r="AFL41" s="79" t="n"/>
      <c r="AFM41" s="79" t="n"/>
      <c r="AFN41" s="79" t="n"/>
      <c r="AFO41" s="79" t="n"/>
      <c r="AFP41" s="79" t="n"/>
      <c r="AFQ41" s="79" t="n"/>
      <c r="AFR41" s="79" t="n"/>
      <c r="AFS41" s="79" t="n"/>
      <c r="AFT41" s="79" t="n"/>
      <c r="AFU41" s="79">
        <f>Input!L55*Input!F58*Input!W66</f>
        <v/>
      </c>
      <c r="AFV41" s="79" t="n"/>
      <c r="AFW41" s="79" t="n"/>
      <c r="AFX41" s="79" t="n"/>
      <c r="AFY41" s="79" t="n"/>
      <c r="AFZ41" s="79" t="n"/>
    </row>
    <row r="42">
      <c r="A42" s="78" t="n">
        <v>36</v>
      </c>
      <c r="B42" s="79" t="n"/>
      <c r="C42" s="79" t="n"/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  <c r="M42" s="79" t="n"/>
      <c r="N42" s="79" t="n"/>
      <c r="O42" s="79" t="n"/>
      <c r="P42" s="79" t="n"/>
      <c r="Q42" s="79" t="n"/>
      <c r="R42" s="79" t="n"/>
      <c r="S42" s="79" t="n"/>
      <c r="T42" s="79" t="n"/>
      <c r="U42" s="79" t="n"/>
      <c r="V42" s="79" t="n"/>
      <c r="W42" s="79" t="n"/>
      <c r="X42" s="79" t="n"/>
      <c r="Y42" s="79" t="n"/>
      <c r="Z42" s="79" t="n"/>
      <c r="AA42" s="79" t="n"/>
      <c r="AB42" s="79" t="n"/>
      <c r="AC42" s="79" t="n"/>
      <c r="AD42" s="79" t="n"/>
      <c r="AE42" s="79" t="n"/>
      <c r="AF42" s="79" t="n"/>
      <c r="AG42" s="79" t="n"/>
      <c r="AH42" s="79" t="n"/>
      <c r="AI42" s="79" t="n"/>
      <c r="AJ42" s="79" t="n"/>
      <c r="AK42" s="79">
        <f>Input!L55*Input!G58*Input!D66</f>
        <v/>
      </c>
      <c r="AL42" s="79" t="n"/>
      <c r="AM42" s="79" t="n"/>
      <c r="AN42" s="79" t="n"/>
      <c r="AO42" s="79" t="n"/>
      <c r="AR42" s="78" t="n">
        <v>36</v>
      </c>
      <c r="AS42" s="79" t="n"/>
      <c r="AT42" s="79" t="n"/>
      <c r="AU42" s="79" t="n"/>
      <c r="AV42" s="79" t="n"/>
      <c r="AW42" s="79" t="n"/>
      <c r="AX42" s="79" t="n"/>
      <c r="AY42" s="79" t="n"/>
      <c r="AZ42" s="79" t="n"/>
      <c r="BA42" s="79" t="n"/>
      <c r="BB42" s="79" t="n"/>
      <c r="BC42" s="79" t="n"/>
      <c r="BD42" s="79" t="n"/>
      <c r="BE42" s="79" t="n"/>
      <c r="BF42" s="79" t="n"/>
      <c r="BG42" s="79" t="n"/>
      <c r="BH42" s="79" t="n"/>
      <c r="BI42" s="79" t="n"/>
      <c r="BJ42" s="79" t="n"/>
      <c r="BK42" s="79" t="n"/>
      <c r="BL42" s="79" t="n"/>
      <c r="BM42" s="79" t="n"/>
      <c r="BN42" s="79" t="n"/>
      <c r="BO42" s="79" t="n"/>
      <c r="BP42" s="79" t="n"/>
      <c r="BQ42" s="79" t="n"/>
      <c r="BR42" s="79" t="n"/>
      <c r="BS42" s="79" t="n"/>
      <c r="BT42" s="79" t="n"/>
      <c r="BU42" s="79" t="n"/>
      <c r="BV42" s="79" t="n"/>
      <c r="BW42" s="79" t="n"/>
      <c r="BX42" s="79" t="n"/>
      <c r="BY42" s="79" t="n"/>
      <c r="BZ42" s="79" t="n"/>
      <c r="CA42" s="79" t="n"/>
      <c r="CB42" s="79">
        <f>Input!L55*Input!G58*Input!E66</f>
        <v/>
      </c>
      <c r="CC42" s="79" t="n"/>
      <c r="CD42" s="79" t="n"/>
      <c r="CE42" s="79" t="n"/>
      <c r="CF42" s="79" t="n"/>
      <c r="CI42" s="78" t="n">
        <v>36</v>
      </c>
      <c r="CJ42" s="79" t="n"/>
      <c r="CK42" s="79" t="n"/>
      <c r="CL42" s="79" t="n"/>
      <c r="CM42" s="79" t="n"/>
      <c r="CN42" s="79" t="n"/>
      <c r="CO42" s="79" t="n"/>
      <c r="CP42" s="79" t="n"/>
      <c r="CQ42" s="79" t="n"/>
      <c r="CR42" s="79" t="n"/>
      <c r="CS42" s="79" t="n"/>
      <c r="CT42" s="79" t="n"/>
      <c r="CU42" s="79" t="n"/>
      <c r="CV42" s="79" t="n"/>
      <c r="CW42" s="79" t="n"/>
      <c r="CX42" s="79" t="n"/>
      <c r="CY42" s="79" t="n"/>
      <c r="CZ42" s="79" t="n"/>
      <c r="DA42" s="79" t="n"/>
      <c r="DB42" s="79" t="n"/>
      <c r="DC42" s="79" t="n"/>
      <c r="DD42" s="79" t="n"/>
      <c r="DE42" s="79" t="n"/>
      <c r="DF42" s="79" t="n"/>
      <c r="DG42" s="79" t="n"/>
      <c r="DH42" s="79" t="n"/>
      <c r="DI42" s="79" t="n"/>
      <c r="DJ42" s="79" t="n"/>
      <c r="DK42" s="79" t="n"/>
      <c r="DL42" s="79" t="n"/>
      <c r="DM42" s="79" t="n"/>
      <c r="DN42" s="79" t="n"/>
      <c r="DO42" s="79" t="n"/>
      <c r="DP42" s="79" t="n"/>
      <c r="DQ42" s="79" t="n"/>
      <c r="DR42" s="79" t="n"/>
      <c r="DS42" s="79">
        <f>Input!L55*Input!G58*Input!F66</f>
        <v/>
      </c>
      <c r="DT42" s="79" t="n"/>
      <c r="DU42" s="79" t="n"/>
      <c r="DV42" s="79" t="n"/>
      <c r="DW42" s="79" t="n"/>
      <c r="DZ42" s="78" t="n">
        <v>36</v>
      </c>
      <c r="EA42" s="79" t="n"/>
      <c r="EB42" s="79" t="n"/>
      <c r="EC42" s="79" t="n"/>
      <c r="ED42" s="79" t="n"/>
      <c r="EE42" s="79" t="n"/>
      <c r="EF42" s="79" t="n"/>
      <c r="EG42" s="79" t="n"/>
      <c r="EH42" s="79" t="n"/>
      <c r="EI42" s="79" t="n"/>
      <c r="EJ42" s="79" t="n"/>
      <c r="EK42" s="79" t="n"/>
      <c r="EL42" s="79" t="n"/>
      <c r="EM42" s="79" t="n"/>
      <c r="EN42" s="79" t="n"/>
      <c r="EO42" s="79" t="n"/>
      <c r="EP42" s="79" t="n"/>
      <c r="EQ42" s="79" t="n"/>
      <c r="ER42" s="79" t="n"/>
      <c r="ES42" s="79" t="n"/>
      <c r="ET42" s="79" t="n"/>
      <c r="EU42" s="79" t="n"/>
      <c r="EV42" s="79" t="n"/>
      <c r="EW42" s="79" t="n"/>
      <c r="EX42" s="79" t="n"/>
      <c r="EY42" s="79" t="n"/>
      <c r="EZ42" s="79" t="n"/>
      <c r="FA42" s="79" t="n"/>
      <c r="FB42" s="79" t="n"/>
      <c r="FC42" s="79" t="n"/>
      <c r="FD42" s="79" t="n"/>
      <c r="FE42" s="79" t="n"/>
      <c r="FF42" s="79" t="n"/>
      <c r="FG42" s="79" t="n"/>
      <c r="FH42" s="79" t="n"/>
      <c r="FI42" s="79" t="n"/>
      <c r="FJ42" s="79">
        <f>Input!L55*Input!G58*Input!G66</f>
        <v/>
      </c>
      <c r="FK42" s="79" t="n"/>
      <c r="FL42" s="79" t="n"/>
      <c r="FM42" s="79" t="n"/>
      <c r="FN42" s="79" t="n"/>
      <c r="FQ42" s="78" t="n">
        <v>36</v>
      </c>
      <c r="FR42" s="79" t="n"/>
      <c r="FS42" s="79" t="n"/>
      <c r="FT42" s="79" t="n"/>
      <c r="FU42" s="79" t="n"/>
      <c r="FV42" s="79" t="n"/>
      <c r="FW42" s="79" t="n"/>
      <c r="FX42" s="79" t="n"/>
      <c r="FY42" s="79" t="n"/>
      <c r="FZ42" s="79" t="n"/>
      <c r="GA42" s="79" t="n"/>
      <c r="GB42" s="79" t="n"/>
      <c r="GC42" s="79" t="n"/>
      <c r="GD42" s="79" t="n"/>
      <c r="GE42" s="79" t="n"/>
      <c r="GF42" s="79" t="n"/>
      <c r="GG42" s="79" t="n"/>
      <c r="GH42" s="79" t="n"/>
      <c r="GI42" s="79" t="n"/>
      <c r="GJ42" s="79" t="n"/>
      <c r="GK42" s="79" t="n"/>
      <c r="GL42" s="79" t="n"/>
      <c r="GM42" s="79" t="n"/>
      <c r="GN42" s="79" t="n"/>
      <c r="GO42" s="79" t="n"/>
      <c r="GP42" s="79" t="n"/>
      <c r="GQ42" s="79" t="n"/>
      <c r="GR42" s="79" t="n"/>
      <c r="GS42" s="79" t="n"/>
      <c r="GT42" s="79" t="n"/>
      <c r="GU42" s="79" t="n"/>
      <c r="GV42" s="79" t="n"/>
      <c r="GW42" s="79" t="n"/>
      <c r="GX42" s="79" t="n"/>
      <c r="GY42" s="79" t="n"/>
      <c r="GZ42" s="79" t="n"/>
      <c r="HA42" s="79">
        <f>Input!L55*Input!G58*Input!H66</f>
        <v/>
      </c>
      <c r="HB42" s="79" t="n"/>
      <c r="HC42" s="79" t="n"/>
      <c r="HD42" s="79" t="n"/>
      <c r="HE42" s="79" t="n"/>
      <c r="HH42" s="78" t="n">
        <v>36</v>
      </c>
      <c r="HI42" s="79" t="n"/>
      <c r="HJ42" s="79" t="n"/>
      <c r="HK42" s="79" t="n"/>
      <c r="HL42" s="79" t="n"/>
      <c r="HM42" s="79" t="n"/>
      <c r="HN42" s="79" t="n"/>
      <c r="HO42" s="79" t="n"/>
      <c r="HP42" s="79" t="n"/>
      <c r="HQ42" s="79" t="n"/>
      <c r="HR42" s="79" t="n"/>
      <c r="HS42" s="79" t="n"/>
      <c r="HT42" s="79" t="n"/>
      <c r="HU42" s="79" t="n"/>
      <c r="HV42" s="79" t="n"/>
      <c r="HW42" s="79" t="n"/>
      <c r="HX42" s="79" t="n"/>
      <c r="HY42" s="79" t="n"/>
      <c r="HZ42" s="79" t="n"/>
      <c r="IA42" s="79" t="n"/>
      <c r="IB42" s="79" t="n"/>
      <c r="IC42" s="79" t="n"/>
      <c r="ID42" s="79" t="n"/>
      <c r="IE42" s="79" t="n"/>
      <c r="IF42" s="79" t="n"/>
      <c r="IG42" s="79" t="n"/>
      <c r="IH42" s="79" t="n"/>
      <c r="II42" s="79" t="n"/>
      <c r="IJ42" s="79" t="n"/>
      <c r="IK42" s="79" t="n"/>
      <c r="IL42" s="79" t="n"/>
      <c r="IM42" s="79" t="n"/>
      <c r="IN42" s="79" t="n"/>
      <c r="IO42" s="79" t="n"/>
      <c r="IP42" s="79" t="n"/>
      <c r="IQ42" s="79" t="n"/>
      <c r="IR42" s="79">
        <f>Input!L55*Input!G58*Input!I66</f>
        <v/>
      </c>
      <c r="IS42" s="79" t="n"/>
      <c r="IT42" s="79" t="n"/>
      <c r="IU42" s="79" t="n"/>
      <c r="IV42" s="79" t="n"/>
      <c r="IY42" s="78" t="n">
        <v>36</v>
      </c>
      <c r="IZ42" s="79" t="n"/>
      <c r="JA42" s="79" t="n"/>
      <c r="JB42" s="79" t="n"/>
      <c r="JC42" s="79" t="n"/>
      <c r="JD42" s="79" t="n"/>
      <c r="JE42" s="79" t="n"/>
      <c r="JF42" s="79" t="n"/>
      <c r="JG42" s="79" t="n"/>
      <c r="JH42" s="79" t="n"/>
      <c r="JI42" s="79" t="n"/>
      <c r="JJ42" s="79" t="n"/>
      <c r="JK42" s="79" t="n"/>
      <c r="JL42" s="79" t="n"/>
      <c r="JM42" s="79" t="n"/>
      <c r="JN42" s="79" t="n"/>
      <c r="JO42" s="79" t="n"/>
      <c r="JP42" s="79" t="n"/>
      <c r="JQ42" s="79" t="n"/>
      <c r="JR42" s="79" t="n"/>
      <c r="JS42" s="79" t="n"/>
      <c r="JT42" s="79" t="n"/>
      <c r="JU42" s="79" t="n"/>
      <c r="JV42" s="79" t="n"/>
      <c r="JW42" s="79" t="n"/>
      <c r="JX42" s="79" t="n"/>
      <c r="JY42" s="79" t="n"/>
      <c r="JZ42" s="79" t="n"/>
      <c r="KA42" s="79" t="n"/>
      <c r="KB42" s="79" t="n"/>
      <c r="KC42" s="79" t="n"/>
      <c r="KD42" s="79" t="n"/>
      <c r="KE42" s="79" t="n"/>
      <c r="KF42" s="79" t="n"/>
      <c r="KG42" s="79" t="n"/>
      <c r="KH42" s="79" t="n"/>
      <c r="KI42" s="79">
        <f>Input!L55*Input!G58*Input!J66</f>
        <v/>
      </c>
      <c r="KJ42" s="79" t="n"/>
      <c r="KK42" s="79" t="n"/>
      <c r="KL42" s="79" t="n"/>
      <c r="KM42" s="79" t="n"/>
      <c r="KP42" s="78" t="n">
        <v>36</v>
      </c>
      <c r="KQ42" s="79" t="n"/>
      <c r="KR42" s="79" t="n"/>
      <c r="KS42" s="79" t="n"/>
      <c r="KT42" s="79" t="n"/>
      <c r="KU42" s="79" t="n"/>
      <c r="KV42" s="79" t="n"/>
      <c r="KW42" s="79" t="n"/>
      <c r="KX42" s="79" t="n"/>
      <c r="KY42" s="79" t="n"/>
      <c r="KZ42" s="79" t="n"/>
      <c r="LA42" s="79" t="n"/>
      <c r="LB42" s="79" t="n"/>
      <c r="LC42" s="79" t="n"/>
      <c r="LD42" s="79" t="n"/>
      <c r="LE42" s="79" t="n"/>
      <c r="LF42" s="79" t="n"/>
      <c r="LG42" s="79" t="n"/>
      <c r="LH42" s="79" t="n"/>
      <c r="LI42" s="79" t="n"/>
      <c r="LJ42" s="79" t="n"/>
      <c r="LK42" s="79" t="n"/>
      <c r="LL42" s="79" t="n"/>
      <c r="LM42" s="79" t="n"/>
      <c r="LN42" s="79" t="n"/>
      <c r="LO42" s="79" t="n"/>
      <c r="LP42" s="79" t="n"/>
      <c r="LQ42" s="79" t="n"/>
      <c r="LR42" s="79" t="n"/>
      <c r="LS42" s="79" t="n"/>
      <c r="LT42" s="79" t="n"/>
      <c r="LU42" s="79" t="n"/>
      <c r="LV42" s="79" t="n"/>
      <c r="LW42" s="79" t="n"/>
      <c r="LX42" s="79" t="n"/>
      <c r="LY42" s="79" t="n"/>
      <c r="LZ42" s="79">
        <f>Input!L55*Input!G58*Input!K66</f>
        <v/>
      </c>
      <c r="MA42" s="79" t="n"/>
      <c r="MB42" s="79" t="n"/>
      <c r="MC42" s="79" t="n"/>
      <c r="MD42" s="79" t="n"/>
      <c r="MG42" s="78" t="n">
        <v>36</v>
      </c>
      <c r="MH42" s="79" t="n"/>
      <c r="MI42" s="79" t="n"/>
      <c r="MJ42" s="79" t="n"/>
      <c r="MK42" s="79" t="n"/>
      <c r="ML42" s="79" t="n"/>
      <c r="MM42" s="79" t="n"/>
      <c r="MN42" s="79" t="n"/>
      <c r="MO42" s="79" t="n"/>
      <c r="MP42" s="79" t="n"/>
      <c r="MQ42" s="79" t="n"/>
      <c r="MR42" s="79" t="n"/>
      <c r="MS42" s="79" t="n"/>
      <c r="MT42" s="79" t="n"/>
      <c r="MU42" s="79" t="n"/>
      <c r="MV42" s="79" t="n"/>
      <c r="MW42" s="79" t="n"/>
      <c r="MX42" s="79" t="n"/>
      <c r="MY42" s="79" t="n"/>
      <c r="MZ42" s="79" t="n"/>
      <c r="NA42" s="79" t="n"/>
      <c r="NB42" s="79" t="n"/>
      <c r="NC42" s="79" t="n"/>
      <c r="ND42" s="79" t="n"/>
      <c r="NE42" s="79" t="n"/>
      <c r="NF42" s="79" t="n"/>
      <c r="NG42" s="79" t="n"/>
      <c r="NH42" s="79" t="n"/>
      <c r="NI42" s="79" t="n"/>
      <c r="NJ42" s="79" t="n"/>
      <c r="NK42" s="79" t="n"/>
      <c r="NL42" s="79" t="n"/>
      <c r="NM42" s="79" t="n"/>
      <c r="NN42" s="79" t="n"/>
      <c r="NO42" s="79" t="n"/>
      <c r="NP42" s="79" t="n"/>
      <c r="NQ42" s="79">
        <f>Input!L55*Input!G58*Input!L66</f>
        <v/>
      </c>
      <c r="NR42" s="79" t="n"/>
      <c r="NS42" s="79" t="n"/>
      <c r="NT42" s="79" t="n"/>
      <c r="NU42" s="79" t="n"/>
      <c r="NX42" s="78" t="n">
        <v>36</v>
      </c>
      <c r="NY42" s="79" t="n"/>
      <c r="NZ42" s="79" t="n"/>
      <c r="OA42" s="79" t="n"/>
      <c r="OB42" s="79" t="n"/>
      <c r="OC42" s="79" t="n"/>
      <c r="OD42" s="79" t="n"/>
      <c r="OE42" s="79" t="n"/>
      <c r="OF42" s="79" t="n"/>
      <c r="OG42" s="79" t="n"/>
      <c r="OH42" s="79" t="n"/>
      <c r="OI42" s="79" t="n"/>
      <c r="OJ42" s="79" t="n"/>
      <c r="OK42" s="79" t="n"/>
      <c r="OL42" s="79" t="n"/>
      <c r="OM42" s="79" t="n"/>
      <c r="ON42" s="79" t="n"/>
      <c r="OO42" s="79" t="n"/>
      <c r="OP42" s="79" t="n"/>
      <c r="OQ42" s="79" t="n"/>
      <c r="OR42" s="79" t="n"/>
      <c r="OS42" s="79" t="n"/>
      <c r="OT42" s="79" t="n"/>
      <c r="OU42" s="79" t="n"/>
      <c r="OV42" s="79" t="n"/>
      <c r="OW42" s="79" t="n"/>
      <c r="OX42" s="79" t="n"/>
      <c r="OY42" s="79" t="n"/>
      <c r="OZ42" s="79" t="n"/>
      <c r="PA42" s="79" t="n"/>
      <c r="PB42" s="79" t="n"/>
      <c r="PC42" s="79" t="n"/>
      <c r="PD42" s="79" t="n"/>
      <c r="PE42" s="79" t="n"/>
      <c r="PF42" s="79" t="n"/>
      <c r="PG42" s="79" t="n"/>
      <c r="PH42" s="79">
        <f>Input!L55*Input!G58*Input!M66</f>
        <v/>
      </c>
      <c r="PI42" s="79" t="n"/>
      <c r="PJ42" s="79" t="n"/>
      <c r="PK42" s="79" t="n"/>
      <c r="PL42" s="79" t="n"/>
      <c r="PO42" s="78" t="n">
        <v>36</v>
      </c>
      <c r="PP42" s="79" t="n"/>
      <c r="PQ42" s="79" t="n"/>
      <c r="PR42" s="79" t="n"/>
      <c r="PS42" s="79" t="n"/>
      <c r="PT42" s="79" t="n"/>
      <c r="PU42" s="79" t="n"/>
      <c r="PV42" s="79" t="n"/>
      <c r="PW42" s="79" t="n"/>
      <c r="PX42" s="79" t="n"/>
      <c r="PY42" s="79" t="n"/>
      <c r="PZ42" s="79" t="n"/>
      <c r="QA42" s="79" t="n"/>
      <c r="QB42" s="79" t="n"/>
      <c r="QC42" s="79" t="n"/>
      <c r="QD42" s="79" t="n"/>
      <c r="QE42" s="79" t="n"/>
      <c r="QF42" s="79" t="n"/>
      <c r="QG42" s="79" t="n"/>
      <c r="QH42" s="79" t="n"/>
      <c r="QI42" s="79" t="n"/>
      <c r="QJ42" s="79" t="n"/>
      <c r="QK42" s="79" t="n"/>
      <c r="QL42" s="79" t="n"/>
      <c r="QM42" s="79" t="n"/>
      <c r="QN42" s="79" t="n"/>
      <c r="QO42" s="79" t="n"/>
      <c r="QP42" s="79" t="n"/>
      <c r="QQ42" s="79" t="n"/>
      <c r="QR42" s="79" t="n"/>
      <c r="QS42" s="79" t="n"/>
      <c r="QT42" s="79" t="n"/>
      <c r="QU42" s="79" t="n"/>
      <c r="QV42" s="79" t="n"/>
      <c r="QW42" s="79" t="n"/>
      <c r="QX42" s="79" t="n"/>
      <c r="QY42" s="79">
        <f>Input!L55*Input!G58*Input!N66</f>
        <v/>
      </c>
      <c r="QZ42" s="79" t="n"/>
      <c r="RA42" s="79" t="n"/>
      <c r="RB42" s="79" t="n"/>
      <c r="RC42" s="79" t="n"/>
      <c r="RF42" s="78" t="n">
        <v>36</v>
      </c>
      <c r="RG42" s="79" t="n"/>
      <c r="RH42" s="79" t="n"/>
      <c r="RI42" s="79" t="n"/>
      <c r="RJ42" s="79" t="n"/>
      <c r="RK42" s="79" t="n"/>
      <c r="RL42" s="79" t="n"/>
      <c r="RM42" s="79" t="n"/>
      <c r="RN42" s="79" t="n"/>
      <c r="RO42" s="79" t="n"/>
      <c r="RP42" s="79" t="n"/>
      <c r="RQ42" s="79" t="n"/>
      <c r="RR42" s="79" t="n"/>
      <c r="RS42" s="79" t="n"/>
      <c r="RT42" s="79" t="n"/>
      <c r="RU42" s="79" t="n"/>
      <c r="RV42" s="79" t="n"/>
      <c r="RW42" s="79" t="n"/>
      <c r="RX42" s="79" t="n"/>
      <c r="RY42" s="79" t="n"/>
      <c r="RZ42" s="79" t="n"/>
      <c r="SA42" s="79" t="n"/>
      <c r="SB42" s="79" t="n"/>
      <c r="SC42" s="79" t="n"/>
      <c r="SD42" s="79" t="n"/>
      <c r="SE42" s="79" t="n"/>
      <c r="SF42" s="79" t="n"/>
      <c r="SG42" s="79" t="n"/>
      <c r="SH42" s="79" t="n"/>
      <c r="SI42" s="79" t="n"/>
      <c r="SJ42" s="79" t="n"/>
      <c r="SK42" s="79" t="n"/>
      <c r="SL42" s="79" t="n"/>
      <c r="SM42" s="79" t="n"/>
      <c r="SN42" s="79" t="n"/>
      <c r="SO42" s="79" t="n"/>
      <c r="SP42" s="79">
        <f>Input!L55*Input!G58*Input!O66</f>
        <v/>
      </c>
      <c r="SQ42" s="79" t="n"/>
      <c r="SR42" s="79" t="n"/>
      <c r="SS42" s="79" t="n"/>
      <c r="ST42" s="79" t="n"/>
      <c r="SW42" s="78" t="n">
        <v>36</v>
      </c>
      <c r="SX42" s="79" t="n"/>
      <c r="SY42" s="79" t="n"/>
      <c r="SZ42" s="79" t="n"/>
      <c r="TA42" s="79" t="n"/>
      <c r="TB42" s="79" t="n"/>
      <c r="TC42" s="79" t="n"/>
      <c r="TD42" s="79" t="n"/>
      <c r="TE42" s="79" t="n"/>
      <c r="TF42" s="79" t="n"/>
      <c r="TG42" s="79" t="n"/>
      <c r="TH42" s="79" t="n"/>
      <c r="TI42" s="79" t="n"/>
      <c r="TJ42" s="79" t="n"/>
      <c r="TK42" s="79" t="n"/>
      <c r="TL42" s="79" t="n"/>
      <c r="TM42" s="79" t="n"/>
      <c r="TN42" s="79" t="n"/>
      <c r="TO42" s="79" t="n"/>
      <c r="TP42" s="79" t="n"/>
      <c r="TQ42" s="79" t="n"/>
      <c r="TR42" s="79" t="n"/>
      <c r="TS42" s="79" t="n"/>
      <c r="TT42" s="79" t="n"/>
      <c r="TU42" s="79" t="n"/>
      <c r="TV42" s="79" t="n"/>
      <c r="TW42" s="79" t="n"/>
      <c r="TX42" s="79" t="n"/>
      <c r="TY42" s="79" t="n"/>
      <c r="TZ42" s="79" t="n"/>
      <c r="UA42" s="79" t="n"/>
      <c r="UB42" s="79" t="n"/>
      <c r="UC42" s="79" t="n"/>
      <c r="UD42" s="79" t="n"/>
      <c r="UE42" s="79" t="n"/>
      <c r="UF42" s="79" t="n"/>
      <c r="UG42" s="79">
        <f>Input!L55*Input!G58*Input!P66</f>
        <v/>
      </c>
      <c r="UH42" s="79" t="n"/>
      <c r="UI42" s="79" t="n"/>
      <c r="UJ42" s="79" t="n"/>
      <c r="UK42" s="79" t="n"/>
      <c r="UN42" s="78" t="n">
        <v>36</v>
      </c>
      <c r="UO42" s="79" t="n"/>
      <c r="UP42" s="79" t="n"/>
      <c r="UQ42" s="79" t="n"/>
      <c r="UR42" s="79" t="n"/>
      <c r="US42" s="79" t="n"/>
      <c r="UT42" s="79" t="n"/>
      <c r="UU42" s="79" t="n"/>
      <c r="UV42" s="79" t="n"/>
      <c r="UW42" s="79" t="n"/>
      <c r="UX42" s="79" t="n"/>
      <c r="UY42" s="79" t="n"/>
      <c r="UZ42" s="79" t="n"/>
      <c r="VA42" s="79" t="n"/>
      <c r="VB42" s="79" t="n"/>
      <c r="VC42" s="79" t="n"/>
      <c r="VD42" s="79" t="n"/>
      <c r="VE42" s="79" t="n"/>
      <c r="VF42" s="79" t="n"/>
      <c r="VG42" s="79" t="n"/>
      <c r="VH42" s="79" t="n"/>
      <c r="VI42" s="79" t="n"/>
      <c r="VJ42" s="79" t="n"/>
      <c r="VK42" s="79" t="n"/>
      <c r="VL42" s="79" t="n"/>
      <c r="VM42" s="79" t="n"/>
      <c r="VN42" s="79" t="n"/>
      <c r="VO42" s="79" t="n"/>
      <c r="VP42" s="79" t="n"/>
      <c r="VQ42" s="79" t="n"/>
      <c r="VR42" s="79" t="n"/>
      <c r="VS42" s="79" t="n"/>
      <c r="VT42" s="79" t="n"/>
      <c r="VU42" s="79" t="n"/>
      <c r="VV42" s="79" t="n"/>
      <c r="VW42" s="79" t="n"/>
      <c r="VX42" s="79">
        <f>Input!L55*Input!G58*Input!Q66</f>
        <v/>
      </c>
      <c r="VY42" s="79" t="n"/>
      <c r="VZ42" s="79" t="n"/>
      <c r="WA42" s="79" t="n"/>
      <c r="WB42" s="79" t="n"/>
      <c r="WE42" s="78" t="n">
        <v>36</v>
      </c>
      <c r="WF42" s="79" t="n"/>
      <c r="WG42" s="79" t="n"/>
      <c r="WH42" s="79" t="n"/>
      <c r="WI42" s="79" t="n"/>
      <c r="WJ42" s="79" t="n"/>
      <c r="WK42" s="79" t="n"/>
      <c r="WL42" s="79" t="n"/>
      <c r="WM42" s="79" t="n"/>
      <c r="WN42" s="79" t="n"/>
      <c r="WO42" s="79" t="n"/>
      <c r="WP42" s="79" t="n"/>
      <c r="WQ42" s="79" t="n"/>
      <c r="WR42" s="79" t="n"/>
      <c r="WS42" s="79" t="n"/>
      <c r="WT42" s="79" t="n"/>
      <c r="WU42" s="79" t="n"/>
      <c r="WV42" s="79" t="n"/>
      <c r="WW42" s="79" t="n"/>
      <c r="WX42" s="79" t="n"/>
      <c r="WY42" s="79" t="n"/>
      <c r="WZ42" s="79" t="n"/>
      <c r="XA42" s="79" t="n"/>
      <c r="XB42" s="79" t="n"/>
      <c r="XC42" s="79" t="n"/>
      <c r="XD42" s="79" t="n"/>
      <c r="XE42" s="79" t="n"/>
      <c r="XF42" s="79" t="n"/>
      <c r="XG42" s="79" t="n"/>
      <c r="XH42" s="79" t="n"/>
      <c r="XI42" s="79" t="n"/>
      <c r="XJ42" s="79" t="n"/>
      <c r="XK42" s="79" t="n"/>
      <c r="XL42" s="79" t="n"/>
      <c r="XM42" s="79" t="n"/>
      <c r="XN42" s="79" t="n"/>
      <c r="XO42" s="79">
        <f>Input!L55*Input!G58*Input!R66</f>
        <v/>
      </c>
      <c r="XP42" s="79" t="n"/>
      <c r="XQ42" s="79" t="n"/>
      <c r="XR42" s="79" t="n"/>
      <c r="XS42" s="79" t="n"/>
      <c r="XV42" s="78" t="n">
        <v>36</v>
      </c>
      <c r="XW42" s="79" t="n"/>
      <c r="XX42" s="79" t="n"/>
      <c r="XY42" s="79" t="n"/>
      <c r="XZ42" s="79" t="n"/>
      <c r="YA42" s="79" t="n"/>
      <c r="YB42" s="79" t="n"/>
      <c r="YC42" s="79" t="n"/>
      <c r="YD42" s="79" t="n"/>
      <c r="YE42" s="79" t="n"/>
      <c r="YF42" s="79" t="n"/>
      <c r="YG42" s="79" t="n"/>
      <c r="YH42" s="79" t="n"/>
      <c r="YI42" s="79" t="n"/>
      <c r="YJ42" s="79" t="n"/>
      <c r="YK42" s="79" t="n"/>
      <c r="YL42" s="79" t="n"/>
      <c r="YM42" s="79" t="n"/>
      <c r="YN42" s="79" t="n"/>
      <c r="YO42" s="79" t="n"/>
      <c r="YP42" s="79" t="n"/>
      <c r="YQ42" s="79" t="n"/>
      <c r="YR42" s="79" t="n"/>
      <c r="YS42" s="79" t="n"/>
      <c r="YT42" s="79" t="n"/>
      <c r="YU42" s="79" t="n"/>
      <c r="YV42" s="79" t="n"/>
      <c r="YW42" s="79" t="n"/>
      <c r="YX42" s="79" t="n"/>
      <c r="YY42" s="79" t="n"/>
      <c r="YZ42" s="79" t="n"/>
      <c r="ZA42" s="79" t="n"/>
      <c r="ZB42" s="79" t="n"/>
      <c r="ZC42" s="79" t="n"/>
      <c r="ZD42" s="79" t="n"/>
      <c r="ZE42" s="79" t="n"/>
      <c r="ZF42" s="79">
        <f>Input!L55*Input!G58*Input!S66</f>
        <v/>
      </c>
      <c r="ZG42" s="79" t="n"/>
      <c r="ZH42" s="79" t="n"/>
      <c r="ZI42" s="79" t="n"/>
      <c r="ZJ42" s="79" t="n"/>
      <c r="ZM42" s="78" t="n">
        <v>36</v>
      </c>
      <c r="ZN42" s="79" t="n"/>
      <c r="ZO42" s="79" t="n"/>
      <c r="ZP42" s="79" t="n"/>
      <c r="ZQ42" s="79" t="n"/>
      <c r="ZR42" s="79" t="n"/>
      <c r="ZS42" s="79" t="n"/>
      <c r="ZT42" s="79" t="n"/>
      <c r="ZU42" s="79" t="n"/>
      <c r="ZV42" s="79" t="n"/>
      <c r="ZW42" s="79" t="n"/>
      <c r="ZX42" s="79" t="n"/>
      <c r="ZY42" s="79" t="n"/>
      <c r="ZZ42" s="79" t="n"/>
      <c r="AAA42" s="79" t="n"/>
      <c r="AAB42" s="79" t="n"/>
      <c r="AAC42" s="79" t="n"/>
      <c r="AAD42" s="79" t="n"/>
      <c r="AAE42" s="79" t="n"/>
      <c r="AAF42" s="79" t="n"/>
      <c r="AAG42" s="79" t="n"/>
      <c r="AAH42" s="79" t="n"/>
      <c r="AAI42" s="79" t="n"/>
      <c r="AAJ42" s="79" t="n"/>
      <c r="AAK42" s="79" t="n"/>
      <c r="AAL42" s="79" t="n"/>
      <c r="AAM42" s="79" t="n"/>
      <c r="AAN42" s="79" t="n"/>
      <c r="AAO42" s="79" t="n"/>
      <c r="AAP42" s="79" t="n"/>
      <c r="AAQ42" s="79" t="n"/>
      <c r="AAR42" s="79" t="n"/>
      <c r="AAS42" s="79" t="n"/>
      <c r="AAT42" s="79" t="n"/>
      <c r="AAU42" s="79" t="n"/>
      <c r="AAV42" s="79" t="n"/>
      <c r="AAW42" s="79">
        <f>Input!L55*Input!G58*Input!T66</f>
        <v/>
      </c>
      <c r="AAX42" s="79" t="n"/>
      <c r="AAY42" s="79" t="n"/>
      <c r="AAZ42" s="79" t="n"/>
      <c r="ABA42" s="79" t="n"/>
      <c r="ABD42" s="78" t="n">
        <v>36</v>
      </c>
      <c r="ABE42" s="79" t="n"/>
      <c r="ABF42" s="79" t="n"/>
      <c r="ABG42" s="79" t="n"/>
      <c r="ABH42" s="79" t="n"/>
      <c r="ABI42" s="79" t="n"/>
      <c r="ABJ42" s="79" t="n"/>
      <c r="ABK42" s="79" t="n"/>
      <c r="ABL42" s="79" t="n"/>
      <c r="ABM42" s="79" t="n"/>
      <c r="ABN42" s="79" t="n"/>
      <c r="ABO42" s="79" t="n"/>
      <c r="ABP42" s="79" t="n"/>
      <c r="ABQ42" s="79" t="n"/>
      <c r="ABR42" s="79" t="n"/>
      <c r="ABS42" s="79" t="n"/>
      <c r="ABT42" s="79" t="n"/>
      <c r="ABU42" s="79" t="n"/>
      <c r="ABV42" s="79" t="n"/>
      <c r="ABW42" s="79" t="n"/>
      <c r="ABX42" s="79" t="n"/>
      <c r="ABY42" s="79" t="n"/>
      <c r="ABZ42" s="79" t="n"/>
      <c r="ACA42" s="79" t="n"/>
      <c r="ACB42" s="79" t="n"/>
      <c r="ACC42" s="79" t="n"/>
      <c r="ACD42" s="79" t="n"/>
      <c r="ACE42" s="79" t="n"/>
      <c r="ACF42" s="79" t="n"/>
      <c r="ACG42" s="79" t="n"/>
      <c r="ACH42" s="79" t="n"/>
      <c r="ACI42" s="79" t="n"/>
      <c r="ACJ42" s="79" t="n"/>
      <c r="ACK42" s="79" t="n"/>
      <c r="ACL42" s="79" t="n"/>
      <c r="ACM42" s="79" t="n"/>
      <c r="ACN42" s="79">
        <f>Input!L55*Input!G58*Input!U66</f>
        <v/>
      </c>
      <c r="ACO42" s="79" t="n"/>
      <c r="ACP42" s="79" t="n"/>
      <c r="ACQ42" s="79" t="n"/>
      <c r="ACR42" s="79" t="n"/>
      <c r="ACU42" s="78" t="n">
        <v>36</v>
      </c>
      <c r="ACV42" s="79" t="n"/>
      <c r="ACW42" s="79" t="n"/>
      <c r="ACX42" s="79" t="n"/>
      <c r="ACY42" s="79" t="n"/>
      <c r="ACZ42" s="79" t="n"/>
      <c r="ADA42" s="79" t="n"/>
      <c r="ADB42" s="79" t="n"/>
      <c r="ADC42" s="79" t="n"/>
      <c r="ADD42" s="79" t="n"/>
      <c r="ADE42" s="79" t="n"/>
      <c r="ADF42" s="79" t="n"/>
      <c r="ADG42" s="79" t="n"/>
      <c r="ADH42" s="79" t="n"/>
      <c r="ADI42" s="79" t="n"/>
      <c r="ADJ42" s="79" t="n"/>
      <c r="ADK42" s="79" t="n"/>
      <c r="ADL42" s="79" t="n"/>
      <c r="ADM42" s="79" t="n"/>
      <c r="ADN42" s="79" t="n"/>
      <c r="ADO42" s="79" t="n"/>
      <c r="ADP42" s="79" t="n"/>
      <c r="ADQ42" s="79" t="n"/>
      <c r="ADR42" s="79" t="n"/>
      <c r="ADS42" s="79" t="n"/>
      <c r="ADT42" s="79" t="n"/>
      <c r="ADU42" s="79" t="n"/>
      <c r="ADV42" s="79" t="n"/>
      <c r="ADW42" s="79" t="n"/>
      <c r="ADX42" s="79" t="n"/>
      <c r="ADY42" s="79" t="n"/>
      <c r="ADZ42" s="79" t="n"/>
      <c r="AEA42" s="79" t="n"/>
      <c r="AEB42" s="79" t="n"/>
      <c r="AEC42" s="79" t="n"/>
      <c r="AED42" s="79" t="n"/>
      <c r="AEE42" s="79">
        <f>Input!L55*Input!G58*Input!V66</f>
        <v/>
      </c>
      <c r="AEF42" s="79" t="n"/>
      <c r="AEG42" s="79" t="n"/>
      <c r="AEH42" s="79" t="n"/>
      <c r="AEI42" s="79" t="n"/>
      <c r="AEL42" s="78" t="n">
        <v>36</v>
      </c>
      <c r="AEM42" s="79" t="n"/>
      <c r="AEN42" s="79" t="n"/>
      <c r="AEO42" s="79" t="n"/>
      <c r="AEP42" s="79" t="n"/>
      <c r="AEQ42" s="79" t="n"/>
      <c r="AER42" s="79" t="n"/>
      <c r="AES42" s="79" t="n"/>
      <c r="AET42" s="79" t="n"/>
      <c r="AEU42" s="79" t="n"/>
      <c r="AEV42" s="79" t="n"/>
      <c r="AEW42" s="79" t="n"/>
      <c r="AEX42" s="79" t="n"/>
      <c r="AEY42" s="79" t="n"/>
      <c r="AEZ42" s="79" t="n"/>
      <c r="AFA42" s="79" t="n"/>
      <c r="AFB42" s="79" t="n"/>
      <c r="AFC42" s="79" t="n"/>
      <c r="AFD42" s="79" t="n"/>
      <c r="AFE42" s="79" t="n"/>
      <c r="AFF42" s="79" t="n"/>
      <c r="AFG42" s="79" t="n"/>
      <c r="AFH42" s="79" t="n"/>
      <c r="AFI42" s="79" t="n"/>
      <c r="AFJ42" s="79" t="n"/>
      <c r="AFK42" s="79" t="n"/>
      <c r="AFL42" s="79" t="n"/>
      <c r="AFM42" s="79" t="n"/>
      <c r="AFN42" s="79" t="n"/>
      <c r="AFO42" s="79" t="n"/>
      <c r="AFP42" s="79" t="n"/>
      <c r="AFQ42" s="79" t="n"/>
      <c r="AFR42" s="79" t="n"/>
      <c r="AFS42" s="79" t="n"/>
      <c r="AFT42" s="79" t="n"/>
      <c r="AFU42" s="79" t="n"/>
      <c r="AFV42" s="79">
        <f>Input!L55*Input!G58*Input!W66</f>
        <v/>
      </c>
      <c r="AFW42" s="79" t="n"/>
      <c r="AFX42" s="79" t="n"/>
      <c r="AFY42" s="79" t="n"/>
      <c r="AFZ42" s="79" t="n"/>
    </row>
    <row r="43">
      <c r="A43" s="78" t="n">
        <v>37</v>
      </c>
      <c r="B43" s="79" t="n"/>
      <c r="C43" s="79" t="n"/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  <c r="M43" s="79" t="n"/>
      <c r="N43" s="79" t="n"/>
      <c r="O43" s="79" t="n"/>
      <c r="P43" s="79" t="n"/>
      <c r="Q43" s="79" t="n"/>
      <c r="R43" s="79" t="n"/>
      <c r="S43" s="79" t="n"/>
      <c r="T43" s="79" t="n"/>
      <c r="U43" s="79" t="n"/>
      <c r="V43" s="79" t="n"/>
      <c r="W43" s="79" t="n"/>
      <c r="X43" s="79" t="n"/>
      <c r="Y43" s="79" t="n"/>
      <c r="Z43" s="79" t="n"/>
      <c r="AA43" s="79" t="n"/>
      <c r="AB43" s="79" t="n"/>
      <c r="AC43" s="79" t="n"/>
      <c r="AD43" s="79" t="n"/>
      <c r="AE43" s="79" t="n"/>
      <c r="AF43" s="79" t="n"/>
      <c r="AG43" s="79" t="n"/>
      <c r="AH43" s="79" t="n"/>
      <c r="AI43" s="79" t="n"/>
      <c r="AJ43" s="79" t="n"/>
      <c r="AK43" s="79" t="n"/>
      <c r="AL43" s="79">
        <f>Input!M55*Input!D58*Input!D66</f>
        <v/>
      </c>
      <c r="AM43" s="79" t="n"/>
      <c r="AN43" s="79" t="n"/>
      <c r="AO43" s="79" t="n"/>
      <c r="AR43" s="78" t="n">
        <v>37</v>
      </c>
      <c r="AS43" s="79" t="n"/>
      <c r="AT43" s="79" t="n"/>
      <c r="AU43" s="79" t="n"/>
      <c r="AV43" s="79" t="n"/>
      <c r="AW43" s="79" t="n"/>
      <c r="AX43" s="79" t="n"/>
      <c r="AY43" s="79" t="n"/>
      <c r="AZ43" s="79" t="n"/>
      <c r="BA43" s="79" t="n"/>
      <c r="BB43" s="79" t="n"/>
      <c r="BC43" s="79" t="n"/>
      <c r="BD43" s="79" t="n"/>
      <c r="BE43" s="79" t="n"/>
      <c r="BF43" s="79" t="n"/>
      <c r="BG43" s="79" t="n"/>
      <c r="BH43" s="79" t="n"/>
      <c r="BI43" s="79" t="n"/>
      <c r="BJ43" s="79" t="n"/>
      <c r="BK43" s="79" t="n"/>
      <c r="BL43" s="79" t="n"/>
      <c r="BM43" s="79" t="n"/>
      <c r="BN43" s="79" t="n"/>
      <c r="BO43" s="79" t="n"/>
      <c r="BP43" s="79" t="n"/>
      <c r="BQ43" s="79" t="n"/>
      <c r="BR43" s="79" t="n"/>
      <c r="BS43" s="79" t="n"/>
      <c r="BT43" s="79" t="n"/>
      <c r="BU43" s="79" t="n"/>
      <c r="BV43" s="79" t="n"/>
      <c r="BW43" s="79" t="n"/>
      <c r="BX43" s="79" t="n"/>
      <c r="BY43" s="79" t="n"/>
      <c r="BZ43" s="79" t="n"/>
      <c r="CA43" s="79" t="n"/>
      <c r="CB43" s="79" t="n"/>
      <c r="CC43" s="79">
        <f>Input!M55*Input!D58*Input!E66</f>
        <v/>
      </c>
      <c r="CD43" s="79" t="n"/>
      <c r="CE43" s="79" t="n"/>
      <c r="CF43" s="79" t="n"/>
      <c r="CI43" s="78" t="n">
        <v>37</v>
      </c>
      <c r="CJ43" s="79" t="n"/>
      <c r="CK43" s="79" t="n"/>
      <c r="CL43" s="79" t="n"/>
      <c r="CM43" s="79" t="n"/>
      <c r="CN43" s="79" t="n"/>
      <c r="CO43" s="79" t="n"/>
      <c r="CP43" s="79" t="n"/>
      <c r="CQ43" s="79" t="n"/>
      <c r="CR43" s="79" t="n"/>
      <c r="CS43" s="79" t="n"/>
      <c r="CT43" s="79" t="n"/>
      <c r="CU43" s="79" t="n"/>
      <c r="CV43" s="79" t="n"/>
      <c r="CW43" s="79" t="n"/>
      <c r="CX43" s="79" t="n"/>
      <c r="CY43" s="79" t="n"/>
      <c r="CZ43" s="79" t="n"/>
      <c r="DA43" s="79" t="n"/>
      <c r="DB43" s="79" t="n"/>
      <c r="DC43" s="79" t="n"/>
      <c r="DD43" s="79" t="n"/>
      <c r="DE43" s="79" t="n"/>
      <c r="DF43" s="79" t="n"/>
      <c r="DG43" s="79" t="n"/>
      <c r="DH43" s="79" t="n"/>
      <c r="DI43" s="79" t="n"/>
      <c r="DJ43" s="79" t="n"/>
      <c r="DK43" s="79" t="n"/>
      <c r="DL43" s="79" t="n"/>
      <c r="DM43" s="79" t="n"/>
      <c r="DN43" s="79" t="n"/>
      <c r="DO43" s="79" t="n"/>
      <c r="DP43" s="79" t="n"/>
      <c r="DQ43" s="79" t="n"/>
      <c r="DR43" s="79" t="n"/>
      <c r="DS43" s="79" t="n"/>
      <c r="DT43" s="79">
        <f>Input!M55*Input!D58*Input!F66</f>
        <v/>
      </c>
      <c r="DU43" s="79" t="n"/>
      <c r="DV43" s="79" t="n"/>
      <c r="DW43" s="79" t="n"/>
      <c r="DZ43" s="78" t="n">
        <v>37</v>
      </c>
      <c r="EA43" s="79" t="n"/>
      <c r="EB43" s="79" t="n"/>
      <c r="EC43" s="79" t="n"/>
      <c r="ED43" s="79" t="n"/>
      <c r="EE43" s="79" t="n"/>
      <c r="EF43" s="79" t="n"/>
      <c r="EG43" s="79" t="n"/>
      <c r="EH43" s="79" t="n"/>
      <c r="EI43" s="79" t="n"/>
      <c r="EJ43" s="79" t="n"/>
      <c r="EK43" s="79" t="n"/>
      <c r="EL43" s="79" t="n"/>
      <c r="EM43" s="79" t="n"/>
      <c r="EN43" s="79" t="n"/>
      <c r="EO43" s="79" t="n"/>
      <c r="EP43" s="79" t="n"/>
      <c r="EQ43" s="79" t="n"/>
      <c r="ER43" s="79" t="n"/>
      <c r="ES43" s="79" t="n"/>
      <c r="ET43" s="79" t="n"/>
      <c r="EU43" s="79" t="n"/>
      <c r="EV43" s="79" t="n"/>
      <c r="EW43" s="79" t="n"/>
      <c r="EX43" s="79" t="n"/>
      <c r="EY43" s="79" t="n"/>
      <c r="EZ43" s="79" t="n"/>
      <c r="FA43" s="79" t="n"/>
      <c r="FB43" s="79" t="n"/>
      <c r="FC43" s="79" t="n"/>
      <c r="FD43" s="79" t="n"/>
      <c r="FE43" s="79" t="n"/>
      <c r="FF43" s="79" t="n"/>
      <c r="FG43" s="79" t="n"/>
      <c r="FH43" s="79" t="n"/>
      <c r="FI43" s="79" t="n"/>
      <c r="FJ43" s="79" t="n"/>
      <c r="FK43" s="79">
        <f>Input!M55*Input!D58*Input!G66</f>
        <v/>
      </c>
      <c r="FL43" s="79" t="n"/>
      <c r="FM43" s="79" t="n"/>
      <c r="FN43" s="79" t="n"/>
      <c r="FQ43" s="78" t="n">
        <v>37</v>
      </c>
      <c r="FR43" s="79" t="n"/>
      <c r="FS43" s="79" t="n"/>
      <c r="FT43" s="79" t="n"/>
      <c r="FU43" s="79" t="n"/>
      <c r="FV43" s="79" t="n"/>
      <c r="FW43" s="79" t="n"/>
      <c r="FX43" s="79" t="n"/>
      <c r="FY43" s="79" t="n"/>
      <c r="FZ43" s="79" t="n"/>
      <c r="GA43" s="79" t="n"/>
      <c r="GB43" s="79" t="n"/>
      <c r="GC43" s="79" t="n"/>
      <c r="GD43" s="79" t="n"/>
      <c r="GE43" s="79" t="n"/>
      <c r="GF43" s="79" t="n"/>
      <c r="GG43" s="79" t="n"/>
      <c r="GH43" s="79" t="n"/>
      <c r="GI43" s="79" t="n"/>
      <c r="GJ43" s="79" t="n"/>
      <c r="GK43" s="79" t="n"/>
      <c r="GL43" s="79" t="n"/>
      <c r="GM43" s="79" t="n"/>
      <c r="GN43" s="79" t="n"/>
      <c r="GO43" s="79" t="n"/>
      <c r="GP43" s="79" t="n"/>
      <c r="GQ43" s="79" t="n"/>
      <c r="GR43" s="79" t="n"/>
      <c r="GS43" s="79" t="n"/>
      <c r="GT43" s="79" t="n"/>
      <c r="GU43" s="79" t="n"/>
      <c r="GV43" s="79" t="n"/>
      <c r="GW43" s="79" t="n"/>
      <c r="GX43" s="79" t="n"/>
      <c r="GY43" s="79" t="n"/>
      <c r="GZ43" s="79" t="n"/>
      <c r="HA43" s="79" t="n"/>
      <c r="HB43" s="79">
        <f>Input!M55*Input!D58*Input!H66</f>
        <v/>
      </c>
      <c r="HC43" s="79" t="n"/>
      <c r="HD43" s="79" t="n"/>
      <c r="HE43" s="79" t="n"/>
      <c r="HH43" s="78" t="n">
        <v>37</v>
      </c>
      <c r="HI43" s="79" t="n"/>
      <c r="HJ43" s="79" t="n"/>
      <c r="HK43" s="79" t="n"/>
      <c r="HL43" s="79" t="n"/>
      <c r="HM43" s="79" t="n"/>
      <c r="HN43" s="79" t="n"/>
      <c r="HO43" s="79" t="n"/>
      <c r="HP43" s="79" t="n"/>
      <c r="HQ43" s="79" t="n"/>
      <c r="HR43" s="79" t="n"/>
      <c r="HS43" s="79" t="n"/>
      <c r="HT43" s="79" t="n"/>
      <c r="HU43" s="79" t="n"/>
      <c r="HV43" s="79" t="n"/>
      <c r="HW43" s="79" t="n"/>
      <c r="HX43" s="79" t="n"/>
      <c r="HY43" s="79" t="n"/>
      <c r="HZ43" s="79" t="n"/>
      <c r="IA43" s="79" t="n"/>
      <c r="IB43" s="79" t="n"/>
      <c r="IC43" s="79" t="n"/>
      <c r="ID43" s="79" t="n"/>
      <c r="IE43" s="79" t="n"/>
      <c r="IF43" s="79" t="n"/>
      <c r="IG43" s="79" t="n"/>
      <c r="IH43" s="79" t="n"/>
      <c r="II43" s="79" t="n"/>
      <c r="IJ43" s="79" t="n"/>
      <c r="IK43" s="79" t="n"/>
      <c r="IL43" s="79" t="n"/>
      <c r="IM43" s="79" t="n"/>
      <c r="IN43" s="79" t="n"/>
      <c r="IO43" s="79" t="n"/>
      <c r="IP43" s="79" t="n"/>
      <c r="IQ43" s="79" t="n"/>
      <c r="IR43" s="79" t="n"/>
      <c r="IS43" s="79">
        <f>Input!M55*Input!D58*Input!I66</f>
        <v/>
      </c>
      <c r="IT43" s="79" t="n"/>
      <c r="IU43" s="79" t="n"/>
      <c r="IV43" s="79" t="n"/>
      <c r="IY43" s="78" t="n">
        <v>37</v>
      </c>
      <c r="IZ43" s="79" t="n"/>
      <c r="JA43" s="79" t="n"/>
      <c r="JB43" s="79" t="n"/>
      <c r="JC43" s="79" t="n"/>
      <c r="JD43" s="79" t="n"/>
      <c r="JE43" s="79" t="n"/>
      <c r="JF43" s="79" t="n"/>
      <c r="JG43" s="79" t="n"/>
      <c r="JH43" s="79" t="n"/>
      <c r="JI43" s="79" t="n"/>
      <c r="JJ43" s="79" t="n"/>
      <c r="JK43" s="79" t="n"/>
      <c r="JL43" s="79" t="n"/>
      <c r="JM43" s="79" t="n"/>
      <c r="JN43" s="79" t="n"/>
      <c r="JO43" s="79" t="n"/>
      <c r="JP43" s="79" t="n"/>
      <c r="JQ43" s="79" t="n"/>
      <c r="JR43" s="79" t="n"/>
      <c r="JS43" s="79" t="n"/>
      <c r="JT43" s="79" t="n"/>
      <c r="JU43" s="79" t="n"/>
      <c r="JV43" s="79" t="n"/>
      <c r="JW43" s="79" t="n"/>
      <c r="JX43" s="79" t="n"/>
      <c r="JY43" s="79" t="n"/>
      <c r="JZ43" s="79" t="n"/>
      <c r="KA43" s="79" t="n"/>
      <c r="KB43" s="79" t="n"/>
      <c r="KC43" s="79" t="n"/>
      <c r="KD43" s="79" t="n"/>
      <c r="KE43" s="79" t="n"/>
      <c r="KF43" s="79" t="n"/>
      <c r="KG43" s="79" t="n"/>
      <c r="KH43" s="79" t="n"/>
      <c r="KI43" s="79" t="n"/>
      <c r="KJ43" s="79">
        <f>Input!M55*Input!D58*Input!J66</f>
        <v/>
      </c>
      <c r="KK43" s="79" t="n"/>
      <c r="KL43" s="79" t="n"/>
      <c r="KM43" s="79" t="n"/>
      <c r="KP43" s="78" t="n">
        <v>37</v>
      </c>
      <c r="KQ43" s="79" t="n"/>
      <c r="KR43" s="79" t="n"/>
      <c r="KS43" s="79" t="n"/>
      <c r="KT43" s="79" t="n"/>
      <c r="KU43" s="79" t="n"/>
      <c r="KV43" s="79" t="n"/>
      <c r="KW43" s="79" t="n"/>
      <c r="KX43" s="79" t="n"/>
      <c r="KY43" s="79" t="n"/>
      <c r="KZ43" s="79" t="n"/>
      <c r="LA43" s="79" t="n"/>
      <c r="LB43" s="79" t="n"/>
      <c r="LC43" s="79" t="n"/>
      <c r="LD43" s="79" t="n"/>
      <c r="LE43" s="79" t="n"/>
      <c r="LF43" s="79" t="n"/>
      <c r="LG43" s="79" t="n"/>
      <c r="LH43" s="79" t="n"/>
      <c r="LI43" s="79" t="n"/>
      <c r="LJ43" s="79" t="n"/>
      <c r="LK43" s="79" t="n"/>
      <c r="LL43" s="79" t="n"/>
      <c r="LM43" s="79" t="n"/>
      <c r="LN43" s="79" t="n"/>
      <c r="LO43" s="79" t="n"/>
      <c r="LP43" s="79" t="n"/>
      <c r="LQ43" s="79" t="n"/>
      <c r="LR43" s="79" t="n"/>
      <c r="LS43" s="79" t="n"/>
      <c r="LT43" s="79" t="n"/>
      <c r="LU43" s="79" t="n"/>
      <c r="LV43" s="79" t="n"/>
      <c r="LW43" s="79" t="n"/>
      <c r="LX43" s="79" t="n"/>
      <c r="LY43" s="79" t="n"/>
      <c r="LZ43" s="79" t="n"/>
      <c r="MA43" s="79">
        <f>Input!M55*Input!D58*Input!K66</f>
        <v/>
      </c>
      <c r="MB43" s="79" t="n"/>
      <c r="MC43" s="79" t="n"/>
      <c r="MD43" s="79" t="n"/>
      <c r="MG43" s="78" t="n">
        <v>37</v>
      </c>
      <c r="MH43" s="79" t="n"/>
      <c r="MI43" s="79" t="n"/>
      <c r="MJ43" s="79" t="n"/>
      <c r="MK43" s="79" t="n"/>
      <c r="ML43" s="79" t="n"/>
      <c r="MM43" s="79" t="n"/>
      <c r="MN43" s="79" t="n"/>
      <c r="MO43" s="79" t="n"/>
      <c r="MP43" s="79" t="n"/>
      <c r="MQ43" s="79" t="n"/>
      <c r="MR43" s="79" t="n"/>
      <c r="MS43" s="79" t="n"/>
      <c r="MT43" s="79" t="n"/>
      <c r="MU43" s="79" t="n"/>
      <c r="MV43" s="79" t="n"/>
      <c r="MW43" s="79" t="n"/>
      <c r="MX43" s="79" t="n"/>
      <c r="MY43" s="79" t="n"/>
      <c r="MZ43" s="79" t="n"/>
      <c r="NA43" s="79" t="n"/>
      <c r="NB43" s="79" t="n"/>
      <c r="NC43" s="79" t="n"/>
      <c r="ND43" s="79" t="n"/>
      <c r="NE43" s="79" t="n"/>
      <c r="NF43" s="79" t="n"/>
      <c r="NG43" s="79" t="n"/>
      <c r="NH43" s="79" t="n"/>
      <c r="NI43" s="79" t="n"/>
      <c r="NJ43" s="79" t="n"/>
      <c r="NK43" s="79" t="n"/>
      <c r="NL43" s="79" t="n"/>
      <c r="NM43" s="79" t="n"/>
      <c r="NN43" s="79" t="n"/>
      <c r="NO43" s="79" t="n"/>
      <c r="NP43" s="79" t="n"/>
      <c r="NQ43" s="79" t="n"/>
      <c r="NR43" s="79">
        <f>Input!M55*Input!D58*Input!L66</f>
        <v/>
      </c>
      <c r="NS43" s="79" t="n"/>
      <c r="NT43" s="79" t="n"/>
      <c r="NU43" s="79" t="n"/>
      <c r="NX43" s="78" t="n">
        <v>37</v>
      </c>
      <c r="NY43" s="79" t="n"/>
      <c r="NZ43" s="79" t="n"/>
      <c r="OA43" s="79" t="n"/>
      <c r="OB43" s="79" t="n"/>
      <c r="OC43" s="79" t="n"/>
      <c r="OD43" s="79" t="n"/>
      <c r="OE43" s="79" t="n"/>
      <c r="OF43" s="79" t="n"/>
      <c r="OG43" s="79" t="n"/>
      <c r="OH43" s="79" t="n"/>
      <c r="OI43" s="79" t="n"/>
      <c r="OJ43" s="79" t="n"/>
      <c r="OK43" s="79" t="n"/>
      <c r="OL43" s="79" t="n"/>
      <c r="OM43" s="79" t="n"/>
      <c r="ON43" s="79" t="n"/>
      <c r="OO43" s="79" t="n"/>
      <c r="OP43" s="79" t="n"/>
      <c r="OQ43" s="79" t="n"/>
      <c r="OR43" s="79" t="n"/>
      <c r="OS43" s="79" t="n"/>
      <c r="OT43" s="79" t="n"/>
      <c r="OU43" s="79" t="n"/>
      <c r="OV43" s="79" t="n"/>
      <c r="OW43" s="79" t="n"/>
      <c r="OX43" s="79" t="n"/>
      <c r="OY43" s="79" t="n"/>
      <c r="OZ43" s="79" t="n"/>
      <c r="PA43" s="79" t="n"/>
      <c r="PB43" s="79" t="n"/>
      <c r="PC43" s="79" t="n"/>
      <c r="PD43" s="79" t="n"/>
      <c r="PE43" s="79" t="n"/>
      <c r="PF43" s="79" t="n"/>
      <c r="PG43" s="79" t="n"/>
      <c r="PH43" s="79" t="n"/>
      <c r="PI43" s="79">
        <f>Input!M55*Input!D58*Input!M66</f>
        <v/>
      </c>
      <c r="PJ43" s="79" t="n"/>
      <c r="PK43" s="79" t="n"/>
      <c r="PL43" s="79" t="n"/>
      <c r="PO43" s="78" t="n">
        <v>37</v>
      </c>
      <c r="PP43" s="79" t="n"/>
      <c r="PQ43" s="79" t="n"/>
      <c r="PR43" s="79" t="n"/>
      <c r="PS43" s="79" t="n"/>
      <c r="PT43" s="79" t="n"/>
      <c r="PU43" s="79" t="n"/>
      <c r="PV43" s="79" t="n"/>
      <c r="PW43" s="79" t="n"/>
      <c r="PX43" s="79" t="n"/>
      <c r="PY43" s="79" t="n"/>
      <c r="PZ43" s="79" t="n"/>
      <c r="QA43" s="79" t="n"/>
      <c r="QB43" s="79" t="n"/>
      <c r="QC43" s="79" t="n"/>
      <c r="QD43" s="79" t="n"/>
      <c r="QE43" s="79" t="n"/>
      <c r="QF43" s="79" t="n"/>
      <c r="QG43" s="79" t="n"/>
      <c r="QH43" s="79" t="n"/>
      <c r="QI43" s="79" t="n"/>
      <c r="QJ43" s="79" t="n"/>
      <c r="QK43" s="79" t="n"/>
      <c r="QL43" s="79" t="n"/>
      <c r="QM43" s="79" t="n"/>
      <c r="QN43" s="79" t="n"/>
      <c r="QO43" s="79" t="n"/>
      <c r="QP43" s="79" t="n"/>
      <c r="QQ43" s="79" t="n"/>
      <c r="QR43" s="79" t="n"/>
      <c r="QS43" s="79" t="n"/>
      <c r="QT43" s="79" t="n"/>
      <c r="QU43" s="79" t="n"/>
      <c r="QV43" s="79" t="n"/>
      <c r="QW43" s="79" t="n"/>
      <c r="QX43" s="79" t="n"/>
      <c r="QY43" s="79" t="n"/>
      <c r="QZ43" s="79">
        <f>Input!M55*Input!D58*Input!N66</f>
        <v/>
      </c>
      <c r="RA43" s="79" t="n"/>
      <c r="RB43" s="79" t="n"/>
      <c r="RC43" s="79" t="n"/>
      <c r="RF43" s="78" t="n">
        <v>37</v>
      </c>
      <c r="RG43" s="79" t="n"/>
      <c r="RH43" s="79" t="n"/>
      <c r="RI43" s="79" t="n"/>
      <c r="RJ43" s="79" t="n"/>
      <c r="RK43" s="79" t="n"/>
      <c r="RL43" s="79" t="n"/>
      <c r="RM43" s="79" t="n"/>
      <c r="RN43" s="79" t="n"/>
      <c r="RO43" s="79" t="n"/>
      <c r="RP43" s="79" t="n"/>
      <c r="RQ43" s="79" t="n"/>
      <c r="RR43" s="79" t="n"/>
      <c r="RS43" s="79" t="n"/>
      <c r="RT43" s="79" t="n"/>
      <c r="RU43" s="79" t="n"/>
      <c r="RV43" s="79" t="n"/>
      <c r="RW43" s="79" t="n"/>
      <c r="RX43" s="79" t="n"/>
      <c r="RY43" s="79" t="n"/>
      <c r="RZ43" s="79" t="n"/>
      <c r="SA43" s="79" t="n"/>
      <c r="SB43" s="79" t="n"/>
      <c r="SC43" s="79" t="n"/>
      <c r="SD43" s="79" t="n"/>
      <c r="SE43" s="79" t="n"/>
      <c r="SF43" s="79" t="n"/>
      <c r="SG43" s="79" t="n"/>
      <c r="SH43" s="79" t="n"/>
      <c r="SI43" s="79" t="n"/>
      <c r="SJ43" s="79" t="n"/>
      <c r="SK43" s="79" t="n"/>
      <c r="SL43" s="79" t="n"/>
      <c r="SM43" s="79" t="n"/>
      <c r="SN43" s="79" t="n"/>
      <c r="SO43" s="79" t="n"/>
      <c r="SP43" s="79" t="n"/>
      <c r="SQ43" s="79">
        <f>Input!M55*Input!D58*Input!O66</f>
        <v/>
      </c>
      <c r="SR43" s="79" t="n"/>
      <c r="SS43" s="79" t="n"/>
      <c r="ST43" s="79" t="n"/>
      <c r="SW43" s="78" t="n">
        <v>37</v>
      </c>
      <c r="SX43" s="79" t="n"/>
      <c r="SY43" s="79" t="n"/>
      <c r="SZ43" s="79" t="n"/>
      <c r="TA43" s="79" t="n"/>
      <c r="TB43" s="79" t="n"/>
      <c r="TC43" s="79" t="n"/>
      <c r="TD43" s="79" t="n"/>
      <c r="TE43" s="79" t="n"/>
      <c r="TF43" s="79" t="n"/>
      <c r="TG43" s="79" t="n"/>
      <c r="TH43" s="79" t="n"/>
      <c r="TI43" s="79" t="n"/>
      <c r="TJ43" s="79" t="n"/>
      <c r="TK43" s="79" t="n"/>
      <c r="TL43" s="79" t="n"/>
      <c r="TM43" s="79" t="n"/>
      <c r="TN43" s="79" t="n"/>
      <c r="TO43" s="79" t="n"/>
      <c r="TP43" s="79" t="n"/>
      <c r="TQ43" s="79" t="n"/>
      <c r="TR43" s="79" t="n"/>
      <c r="TS43" s="79" t="n"/>
      <c r="TT43" s="79" t="n"/>
      <c r="TU43" s="79" t="n"/>
      <c r="TV43" s="79" t="n"/>
      <c r="TW43" s="79" t="n"/>
      <c r="TX43" s="79" t="n"/>
      <c r="TY43" s="79" t="n"/>
      <c r="TZ43" s="79" t="n"/>
      <c r="UA43" s="79" t="n"/>
      <c r="UB43" s="79" t="n"/>
      <c r="UC43" s="79" t="n"/>
      <c r="UD43" s="79" t="n"/>
      <c r="UE43" s="79" t="n"/>
      <c r="UF43" s="79" t="n"/>
      <c r="UG43" s="79" t="n"/>
      <c r="UH43" s="79">
        <f>Input!M55*Input!D58*Input!P66</f>
        <v/>
      </c>
      <c r="UI43" s="79" t="n"/>
      <c r="UJ43" s="79" t="n"/>
      <c r="UK43" s="79" t="n"/>
      <c r="UN43" s="78" t="n">
        <v>37</v>
      </c>
      <c r="UO43" s="79" t="n"/>
      <c r="UP43" s="79" t="n"/>
      <c r="UQ43" s="79" t="n"/>
      <c r="UR43" s="79" t="n"/>
      <c r="US43" s="79" t="n"/>
      <c r="UT43" s="79" t="n"/>
      <c r="UU43" s="79" t="n"/>
      <c r="UV43" s="79" t="n"/>
      <c r="UW43" s="79" t="n"/>
      <c r="UX43" s="79" t="n"/>
      <c r="UY43" s="79" t="n"/>
      <c r="UZ43" s="79" t="n"/>
      <c r="VA43" s="79" t="n"/>
      <c r="VB43" s="79" t="n"/>
      <c r="VC43" s="79" t="n"/>
      <c r="VD43" s="79" t="n"/>
      <c r="VE43" s="79" t="n"/>
      <c r="VF43" s="79" t="n"/>
      <c r="VG43" s="79" t="n"/>
      <c r="VH43" s="79" t="n"/>
      <c r="VI43" s="79" t="n"/>
      <c r="VJ43" s="79" t="n"/>
      <c r="VK43" s="79" t="n"/>
      <c r="VL43" s="79" t="n"/>
      <c r="VM43" s="79" t="n"/>
      <c r="VN43" s="79" t="n"/>
      <c r="VO43" s="79" t="n"/>
      <c r="VP43" s="79" t="n"/>
      <c r="VQ43" s="79" t="n"/>
      <c r="VR43" s="79" t="n"/>
      <c r="VS43" s="79" t="n"/>
      <c r="VT43" s="79" t="n"/>
      <c r="VU43" s="79" t="n"/>
      <c r="VV43" s="79" t="n"/>
      <c r="VW43" s="79" t="n"/>
      <c r="VX43" s="79" t="n"/>
      <c r="VY43" s="79">
        <f>Input!M55*Input!D58*Input!Q66</f>
        <v/>
      </c>
      <c r="VZ43" s="79" t="n"/>
      <c r="WA43" s="79" t="n"/>
      <c r="WB43" s="79" t="n"/>
      <c r="WE43" s="78" t="n">
        <v>37</v>
      </c>
      <c r="WF43" s="79" t="n"/>
      <c r="WG43" s="79" t="n"/>
      <c r="WH43" s="79" t="n"/>
      <c r="WI43" s="79" t="n"/>
      <c r="WJ43" s="79" t="n"/>
      <c r="WK43" s="79" t="n"/>
      <c r="WL43" s="79" t="n"/>
      <c r="WM43" s="79" t="n"/>
      <c r="WN43" s="79" t="n"/>
      <c r="WO43" s="79" t="n"/>
      <c r="WP43" s="79" t="n"/>
      <c r="WQ43" s="79" t="n"/>
      <c r="WR43" s="79" t="n"/>
      <c r="WS43" s="79" t="n"/>
      <c r="WT43" s="79" t="n"/>
      <c r="WU43" s="79" t="n"/>
      <c r="WV43" s="79" t="n"/>
      <c r="WW43" s="79" t="n"/>
      <c r="WX43" s="79" t="n"/>
      <c r="WY43" s="79" t="n"/>
      <c r="WZ43" s="79" t="n"/>
      <c r="XA43" s="79" t="n"/>
      <c r="XB43" s="79" t="n"/>
      <c r="XC43" s="79" t="n"/>
      <c r="XD43" s="79" t="n"/>
      <c r="XE43" s="79" t="n"/>
      <c r="XF43" s="79" t="n"/>
      <c r="XG43" s="79" t="n"/>
      <c r="XH43" s="79" t="n"/>
      <c r="XI43" s="79" t="n"/>
      <c r="XJ43" s="79" t="n"/>
      <c r="XK43" s="79" t="n"/>
      <c r="XL43" s="79" t="n"/>
      <c r="XM43" s="79" t="n"/>
      <c r="XN43" s="79" t="n"/>
      <c r="XO43" s="79" t="n"/>
      <c r="XP43" s="79">
        <f>Input!M55*Input!D58*Input!R66</f>
        <v/>
      </c>
      <c r="XQ43" s="79" t="n"/>
      <c r="XR43" s="79" t="n"/>
      <c r="XS43" s="79" t="n"/>
      <c r="XV43" s="78" t="n">
        <v>37</v>
      </c>
      <c r="XW43" s="79" t="n"/>
      <c r="XX43" s="79" t="n"/>
      <c r="XY43" s="79" t="n"/>
      <c r="XZ43" s="79" t="n"/>
      <c r="YA43" s="79" t="n"/>
      <c r="YB43" s="79" t="n"/>
      <c r="YC43" s="79" t="n"/>
      <c r="YD43" s="79" t="n"/>
      <c r="YE43" s="79" t="n"/>
      <c r="YF43" s="79" t="n"/>
      <c r="YG43" s="79" t="n"/>
      <c r="YH43" s="79" t="n"/>
      <c r="YI43" s="79" t="n"/>
      <c r="YJ43" s="79" t="n"/>
      <c r="YK43" s="79" t="n"/>
      <c r="YL43" s="79" t="n"/>
      <c r="YM43" s="79" t="n"/>
      <c r="YN43" s="79" t="n"/>
      <c r="YO43" s="79" t="n"/>
      <c r="YP43" s="79" t="n"/>
      <c r="YQ43" s="79" t="n"/>
      <c r="YR43" s="79" t="n"/>
      <c r="YS43" s="79" t="n"/>
      <c r="YT43" s="79" t="n"/>
      <c r="YU43" s="79" t="n"/>
      <c r="YV43" s="79" t="n"/>
      <c r="YW43" s="79" t="n"/>
      <c r="YX43" s="79" t="n"/>
      <c r="YY43" s="79" t="n"/>
      <c r="YZ43" s="79" t="n"/>
      <c r="ZA43" s="79" t="n"/>
      <c r="ZB43" s="79" t="n"/>
      <c r="ZC43" s="79" t="n"/>
      <c r="ZD43" s="79" t="n"/>
      <c r="ZE43" s="79" t="n"/>
      <c r="ZF43" s="79" t="n"/>
      <c r="ZG43" s="79">
        <f>Input!M55*Input!D58*Input!S66</f>
        <v/>
      </c>
      <c r="ZH43" s="79" t="n"/>
      <c r="ZI43" s="79" t="n"/>
      <c r="ZJ43" s="79" t="n"/>
      <c r="ZM43" s="78" t="n">
        <v>37</v>
      </c>
      <c r="ZN43" s="79" t="n"/>
      <c r="ZO43" s="79" t="n"/>
      <c r="ZP43" s="79" t="n"/>
      <c r="ZQ43" s="79" t="n"/>
      <c r="ZR43" s="79" t="n"/>
      <c r="ZS43" s="79" t="n"/>
      <c r="ZT43" s="79" t="n"/>
      <c r="ZU43" s="79" t="n"/>
      <c r="ZV43" s="79" t="n"/>
      <c r="ZW43" s="79" t="n"/>
      <c r="ZX43" s="79" t="n"/>
      <c r="ZY43" s="79" t="n"/>
      <c r="ZZ43" s="79" t="n"/>
      <c r="AAA43" s="79" t="n"/>
      <c r="AAB43" s="79" t="n"/>
      <c r="AAC43" s="79" t="n"/>
      <c r="AAD43" s="79" t="n"/>
      <c r="AAE43" s="79" t="n"/>
      <c r="AAF43" s="79" t="n"/>
      <c r="AAG43" s="79" t="n"/>
      <c r="AAH43" s="79" t="n"/>
      <c r="AAI43" s="79" t="n"/>
      <c r="AAJ43" s="79" t="n"/>
      <c r="AAK43" s="79" t="n"/>
      <c r="AAL43" s="79" t="n"/>
      <c r="AAM43" s="79" t="n"/>
      <c r="AAN43" s="79" t="n"/>
      <c r="AAO43" s="79" t="n"/>
      <c r="AAP43" s="79" t="n"/>
      <c r="AAQ43" s="79" t="n"/>
      <c r="AAR43" s="79" t="n"/>
      <c r="AAS43" s="79" t="n"/>
      <c r="AAT43" s="79" t="n"/>
      <c r="AAU43" s="79" t="n"/>
      <c r="AAV43" s="79" t="n"/>
      <c r="AAW43" s="79" t="n"/>
      <c r="AAX43" s="79">
        <f>Input!M55*Input!D58*Input!T66</f>
        <v/>
      </c>
      <c r="AAY43" s="79" t="n"/>
      <c r="AAZ43" s="79" t="n"/>
      <c r="ABA43" s="79" t="n"/>
      <c r="ABD43" s="78" t="n">
        <v>37</v>
      </c>
      <c r="ABE43" s="79" t="n"/>
      <c r="ABF43" s="79" t="n"/>
      <c r="ABG43" s="79" t="n"/>
      <c r="ABH43" s="79" t="n"/>
      <c r="ABI43" s="79" t="n"/>
      <c r="ABJ43" s="79" t="n"/>
      <c r="ABK43" s="79" t="n"/>
      <c r="ABL43" s="79" t="n"/>
      <c r="ABM43" s="79" t="n"/>
      <c r="ABN43" s="79" t="n"/>
      <c r="ABO43" s="79" t="n"/>
      <c r="ABP43" s="79" t="n"/>
      <c r="ABQ43" s="79" t="n"/>
      <c r="ABR43" s="79" t="n"/>
      <c r="ABS43" s="79" t="n"/>
      <c r="ABT43" s="79" t="n"/>
      <c r="ABU43" s="79" t="n"/>
      <c r="ABV43" s="79" t="n"/>
      <c r="ABW43" s="79" t="n"/>
      <c r="ABX43" s="79" t="n"/>
      <c r="ABY43" s="79" t="n"/>
      <c r="ABZ43" s="79" t="n"/>
      <c r="ACA43" s="79" t="n"/>
      <c r="ACB43" s="79" t="n"/>
      <c r="ACC43" s="79" t="n"/>
      <c r="ACD43" s="79" t="n"/>
      <c r="ACE43" s="79" t="n"/>
      <c r="ACF43" s="79" t="n"/>
      <c r="ACG43" s="79" t="n"/>
      <c r="ACH43" s="79" t="n"/>
      <c r="ACI43" s="79" t="n"/>
      <c r="ACJ43" s="79" t="n"/>
      <c r="ACK43" s="79" t="n"/>
      <c r="ACL43" s="79" t="n"/>
      <c r="ACM43" s="79" t="n"/>
      <c r="ACN43" s="79" t="n"/>
      <c r="ACO43" s="79">
        <f>Input!M55*Input!D58*Input!U66</f>
        <v/>
      </c>
      <c r="ACP43" s="79" t="n"/>
      <c r="ACQ43" s="79" t="n"/>
      <c r="ACR43" s="79" t="n"/>
      <c r="ACU43" s="78" t="n">
        <v>37</v>
      </c>
      <c r="ACV43" s="79" t="n"/>
      <c r="ACW43" s="79" t="n"/>
      <c r="ACX43" s="79" t="n"/>
      <c r="ACY43" s="79" t="n"/>
      <c r="ACZ43" s="79" t="n"/>
      <c r="ADA43" s="79" t="n"/>
      <c r="ADB43" s="79" t="n"/>
      <c r="ADC43" s="79" t="n"/>
      <c r="ADD43" s="79" t="n"/>
      <c r="ADE43" s="79" t="n"/>
      <c r="ADF43" s="79" t="n"/>
      <c r="ADG43" s="79" t="n"/>
      <c r="ADH43" s="79" t="n"/>
      <c r="ADI43" s="79" t="n"/>
      <c r="ADJ43" s="79" t="n"/>
      <c r="ADK43" s="79" t="n"/>
      <c r="ADL43" s="79" t="n"/>
      <c r="ADM43" s="79" t="n"/>
      <c r="ADN43" s="79" t="n"/>
      <c r="ADO43" s="79" t="n"/>
      <c r="ADP43" s="79" t="n"/>
      <c r="ADQ43" s="79" t="n"/>
      <c r="ADR43" s="79" t="n"/>
      <c r="ADS43" s="79" t="n"/>
      <c r="ADT43" s="79" t="n"/>
      <c r="ADU43" s="79" t="n"/>
      <c r="ADV43" s="79" t="n"/>
      <c r="ADW43" s="79" t="n"/>
      <c r="ADX43" s="79" t="n"/>
      <c r="ADY43" s="79" t="n"/>
      <c r="ADZ43" s="79" t="n"/>
      <c r="AEA43" s="79" t="n"/>
      <c r="AEB43" s="79" t="n"/>
      <c r="AEC43" s="79" t="n"/>
      <c r="AED43" s="79" t="n"/>
      <c r="AEE43" s="79" t="n"/>
      <c r="AEF43" s="79">
        <f>Input!M55*Input!D58*Input!V66</f>
        <v/>
      </c>
      <c r="AEG43" s="79" t="n"/>
      <c r="AEH43" s="79" t="n"/>
      <c r="AEI43" s="79" t="n"/>
      <c r="AEL43" s="78" t="n">
        <v>37</v>
      </c>
      <c r="AEM43" s="79" t="n"/>
      <c r="AEN43" s="79" t="n"/>
      <c r="AEO43" s="79" t="n"/>
      <c r="AEP43" s="79" t="n"/>
      <c r="AEQ43" s="79" t="n"/>
      <c r="AER43" s="79" t="n"/>
      <c r="AES43" s="79" t="n"/>
      <c r="AET43" s="79" t="n"/>
      <c r="AEU43" s="79" t="n"/>
      <c r="AEV43" s="79" t="n"/>
      <c r="AEW43" s="79" t="n"/>
      <c r="AEX43" s="79" t="n"/>
      <c r="AEY43" s="79" t="n"/>
      <c r="AEZ43" s="79" t="n"/>
      <c r="AFA43" s="79" t="n"/>
      <c r="AFB43" s="79" t="n"/>
      <c r="AFC43" s="79" t="n"/>
      <c r="AFD43" s="79" t="n"/>
      <c r="AFE43" s="79" t="n"/>
      <c r="AFF43" s="79" t="n"/>
      <c r="AFG43" s="79" t="n"/>
      <c r="AFH43" s="79" t="n"/>
      <c r="AFI43" s="79" t="n"/>
      <c r="AFJ43" s="79" t="n"/>
      <c r="AFK43" s="79" t="n"/>
      <c r="AFL43" s="79" t="n"/>
      <c r="AFM43" s="79" t="n"/>
      <c r="AFN43" s="79" t="n"/>
      <c r="AFO43" s="79" t="n"/>
      <c r="AFP43" s="79" t="n"/>
      <c r="AFQ43" s="79" t="n"/>
      <c r="AFR43" s="79" t="n"/>
      <c r="AFS43" s="79" t="n"/>
      <c r="AFT43" s="79" t="n"/>
      <c r="AFU43" s="79" t="n"/>
      <c r="AFV43" s="79" t="n"/>
      <c r="AFW43" s="79">
        <f>Input!M55*Input!D58*Input!W66</f>
        <v/>
      </c>
      <c r="AFX43" s="79" t="n"/>
      <c r="AFY43" s="79" t="n"/>
      <c r="AFZ43" s="79" t="n"/>
    </row>
    <row r="44">
      <c r="A44" s="78" t="n">
        <v>38</v>
      </c>
      <c r="B44" s="79" t="n"/>
      <c r="C44" s="79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  <c r="M44" s="79" t="n"/>
      <c r="N44" s="79" t="n"/>
      <c r="O44" s="79" t="n"/>
      <c r="P44" s="79" t="n"/>
      <c r="Q44" s="79" t="n"/>
      <c r="R44" s="79" t="n"/>
      <c r="S44" s="79" t="n"/>
      <c r="T44" s="79" t="n"/>
      <c r="U44" s="79" t="n"/>
      <c r="V44" s="79" t="n"/>
      <c r="W44" s="79" t="n"/>
      <c r="X44" s="79" t="n"/>
      <c r="Y44" s="79" t="n"/>
      <c r="Z44" s="79" t="n"/>
      <c r="AA44" s="79" t="n"/>
      <c r="AB44" s="79" t="n"/>
      <c r="AC44" s="79" t="n"/>
      <c r="AD44" s="79" t="n"/>
      <c r="AE44" s="79" t="n"/>
      <c r="AF44" s="79" t="n"/>
      <c r="AG44" s="79" t="n"/>
      <c r="AH44" s="79" t="n"/>
      <c r="AI44" s="79" t="n"/>
      <c r="AJ44" s="79" t="n"/>
      <c r="AK44" s="79" t="n"/>
      <c r="AL44" s="79" t="n"/>
      <c r="AM44" s="79">
        <f>Input!M55*Input!E58*Input!D66</f>
        <v/>
      </c>
      <c r="AN44" s="79" t="n"/>
      <c r="AO44" s="79" t="n"/>
      <c r="AR44" s="78" t="n">
        <v>38</v>
      </c>
      <c r="AS44" s="79" t="n"/>
      <c r="AT44" s="79" t="n"/>
      <c r="AU44" s="79" t="n"/>
      <c r="AV44" s="79" t="n"/>
      <c r="AW44" s="79" t="n"/>
      <c r="AX44" s="79" t="n"/>
      <c r="AY44" s="79" t="n"/>
      <c r="AZ44" s="79" t="n"/>
      <c r="BA44" s="79" t="n"/>
      <c r="BB44" s="79" t="n"/>
      <c r="BC44" s="79" t="n"/>
      <c r="BD44" s="79" t="n"/>
      <c r="BE44" s="79" t="n"/>
      <c r="BF44" s="79" t="n"/>
      <c r="BG44" s="79" t="n"/>
      <c r="BH44" s="79" t="n"/>
      <c r="BI44" s="79" t="n"/>
      <c r="BJ44" s="79" t="n"/>
      <c r="BK44" s="79" t="n"/>
      <c r="BL44" s="79" t="n"/>
      <c r="BM44" s="79" t="n"/>
      <c r="BN44" s="79" t="n"/>
      <c r="BO44" s="79" t="n"/>
      <c r="BP44" s="79" t="n"/>
      <c r="BQ44" s="79" t="n"/>
      <c r="BR44" s="79" t="n"/>
      <c r="BS44" s="79" t="n"/>
      <c r="BT44" s="79" t="n"/>
      <c r="BU44" s="79" t="n"/>
      <c r="BV44" s="79" t="n"/>
      <c r="BW44" s="79" t="n"/>
      <c r="BX44" s="79" t="n"/>
      <c r="BY44" s="79" t="n"/>
      <c r="BZ44" s="79" t="n"/>
      <c r="CA44" s="79" t="n"/>
      <c r="CB44" s="79" t="n"/>
      <c r="CC44" s="79" t="n"/>
      <c r="CD44" s="79">
        <f>Input!M55*Input!E58*Input!E66</f>
        <v/>
      </c>
      <c r="CE44" s="79" t="n"/>
      <c r="CF44" s="79" t="n"/>
      <c r="CI44" s="78" t="n">
        <v>38</v>
      </c>
      <c r="CJ44" s="79" t="n"/>
      <c r="CK44" s="79" t="n"/>
      <c r="CL44" s="79" t="n"/>
      <c r="CM44" s="79" t="n"/>
      <c r="CN44" s="79" t="n"/>
      <c r="CO44" s="79" t="n"/>
      <c r="CP44" s="79" t="n"/>
      <c r="CQ44" s="79" t="n"/>
      <c r="CR44" s="79" t="n"/>
      <c r="CS44" s="79" t="n"/>
      <c r="CT44" s="79" t="n"/>
      <c r="CU44" s="79" t="n"/>
      <c r="CV44" s="79" t="n"/>
      <c r="CW44" s="79" t="n"/>
      <c r="CX44" s="79" t="n"/>
      <c r="CY44" s="79" t="n"/>
      <c r="CZ44" s="79" t="n"/>
      <c r="DA44" s="79" t="n"/>
      <c r="DB44" s="79" t="n"/>
      <c r="DC44" s="79" t="n"/>
      <c r="DD44" s="79" t="n"/>
      <c r="DE44" s="79" t="n"/>
      <c r="DF44" s="79" t="n"/>
      <c r="DG44" s="79" t="n"/>
      <c r="DH44" s="79" t="n"/>
      <c r="DI44" s="79" t="n"/>
      <c r="DJ44" s="79" t="n"/>
      <c r="DK44" s="79" t="n"/>
      <c r="DL44" s="79" t="n"/>
      <c r="DM44" s="79" t="n"/>
      <c r="DN44" s="79" t="n"/>
      <c r="DO44" s="79" t="n"/>
      <c r="DP44" s="79" t="n"/>
      <c r="DQ44" s="79" t="n"/>
      <c r="DR44" s="79" t="n"/>
      <c r="DS44" s="79" t="n"/>
      <c r="DT44" s="79" t="n"/>
      <c r="DU44" s="79">
        <f>Input!M55*Input!E58*Input!F66</f>
        <v/>
      </c>
      <c r="DV44" s="79" t="n"/>
      <c r="DW44" s="79" t="n"/>
      <c r="DZ44" s="78" t="n">
        <v>38</v>
      </c>
      <c r="EA44" s="79" t="n"/>
      <c r="EB44" s="79" t="n"/>
      <c r="EC44" s="79" t="n"/>
      <c r="ED44" s="79" t="n"/>
      <c r="EE44" s="79" t="n"/>
      <c r="EF44" s="79" t="n"/>
      <c r="EG44" s="79" t="n"/>
      <c r="EH44" s="79" t="n"/>
      <c r="EI44" s="79" t="n"/>
      <c r="EJ44" s="79" t="n"/>
      <c r="EK44" s="79" t="n"/>
      <c r="EL44" s="79" t="n"/>
      <c r="EM44" s="79" t="n"/>
      <c r="EN44" s="79" t="n"/>
      <c r="EO44" s="79" t="n"/>
      <c r="EP44" s="79" t="n"/>
      <c r="EQ44" s="79" t="n"/>
      <c r="ER44" s="79" t="n"/>
      <c r="ES44" s="79" t="n"/>
      <c r="ET44" s="79" t="n"/>
      <c r="EU44" s="79" t="n"/>
      <c r="EV44" s="79" t="n"/>
      <c r="EW44" s="79" t="n"/>
      <c r="EX44" s="79" t="n"/>
      <c r="EY44" s="79" t="n"/>
      <c r="EZ44" s="79" t="n"/>
      <c r="FA44" s="79" t="n"/>
      <c r="FB44" s="79" t="n"/>
      <c r="FC44" s="79" t="n"/>
      <c r="FD44" s="79" t="n"/>
      <c r="FE44" s="79" t="n"/>
      <c r="FF44" s="79" t="n"/>
      <c r="FG44" s="79" t="n"/>
      <c r="FH44" s="79" t="n"/>
      <c r="FI44" s="79" t="n"/>
      <c r="FJ44" s="79" t="n"/>
      <c r="FK44" s="79" t="n"/>
      <c r="FL44" s="79">
        <f>Input!M55*Input!E58*Input!G66</f>
        <v/>
      </c>
      <c r="FM44" s="79" t="n"/>
      <c r="FN44" s="79" t="n"/>
      <c r="FQ44" s="78" t="n">
        <v>38</v>
      </c>
      <c r="FR44" s="79" t="n"/>
      <c r="FS44" s="79" t="n"/>
      <c r="FT44" s="79" t="n"/>
      <c r="FU44" s="79" t="n"/>
      <c r="FV44" s="79" t="n"/>
      <c r="FW44" s="79" t="n"/>
      <c r="FX44" s="79" t="n"/>
      <c r="FY44" s="79" t="n"/>
      <c r="FZ44" s="79" t="n"/>
      <c r="GA44" s="79" t="n"/>
      <c r="GB44" s="79" t="n"/>
      <c r="GC44" s="79" t="n"/>
      <c r="GD44" s="79" t="n"/>
      <c r="GE44" s="79" t="n"/>
      <c r="GF44" s="79" t="n"/>
      <c r="GG44" s="79" t="n"/>
      <c r="GH44" s="79" t="n"/>
      <c r="GI44" s="79" t="n"/>
      <c r="GJ44" s="79" t="n"/>
      <c r="GK44" s="79" t="n"/>
      <c r="GL44" s="79" t="n"/>
      <c r="GM44" s="79" t="n"/>
      <c r="GN44" s="79" t="n"/>
      <c r="GO44" s="79" t="n"/>
      <c r="GP44" s="79" t="n"/>
      <c r="GQ44" s="79" t="n"/>
      <c r="GR44" s="79" t="n"/>
      <c r="GS44" s="79" t="n"/>
      <c r="GT44" s="79" t="n"/>
      <c r="GU44" s="79" t="n"/>
      <c r="GV44" s="79" t="n"/>
      <c r="GW44" s="79" t="n"/>
      <c r="GX44" s="79" t="n"/>
      <c r="GY44" s="79" t="n"/>
      <c r="GZ44" s="79" t="n"/>
      <c r="HA44" s="79" t="n"/>
      <c r="HB44" s="79" t="n"/>
      <c r="HC44" s="79">
        <f>Input!M55*Input!E58*Input!H66</f>
        <v/>
      </c>
      <c r="HD44" s="79" t="n"/>
      <c r="HE44" s="79" t="n"/>
      <c r="HH44" s="78" t="n">
        <v>38</v>
      </c>
      <c r="HI44" s="79" t="n"/>
      <c r="HJ44" s="79" t="n"/>
      <c r="HK44" s="79" t="n"/>
      <c r="HL44" s="79" t="n"/>
      <c r="HM44" s="79" t="n"/>
      <c r="HN44" s="79" t="n"/>
      <c r="HO44" s="79" t="n"/>
      <c r="HP44" s="79" t="n"/>
      <c r="HQ44" s="79" t="n"/>
      <c r="HR44" s="79" t="n"/>
      <c r="HS44" s="79" t="n"/>
      <c r="HT44" s="79" t="n"/>
      <c r="HU44" s="79" t="n"/>
      <c r="HV44" s="79" t="n"/>
      <c r="HW44" s="79" t="n"/>
      <c r="HX44" s="79" t="n"/>
      <c r="HY44" s="79" t="n"/>
      <c r="HZ44" s="79" t="n"/>
      <c r="IA44" s="79" t="n"/>
      <c r="IB44" s="79" t="n"/>
      <c r="IC44" s="79" t="n"/>
      <c r="ID44" s="79" t="n"/>
      <c r="IE44" s="79" t="n"/>
      <c r="IF44" s="79" t="n"/>
      <c r="IG44" s="79" t="n"/>
      <c r="IH44" s="79" t="n"/>
      <c r="II44" s="79" t="n"/>
      <c r="IJ44" s="79" t="n"/>
      <c r="IK44" s="79" t="n"/>
      <c r="IL44" s="79" t="n"/>
      <c r="IM44" s="79" t="n"/>
      <c r="IN44" s="79" t="n"/>
      <c r="IO44" s="79" t="n"/>
      <c r="IP44" s="79" t="n"/>
      <c r="IQ44" s="79" t="n"/>
      <c r="IR44" s="79" t="n"/>
      <c r="IS44" s="79" t="n"/>
      <c r="IT44" s="79">
        <f>Input!M55*Input!E58*Input!I66</f>
        <v/>
      </c>
      <c r="IU44" s="79" t="n"/>
      <c r="IV44" s="79" t="n"/>
      <c r="IY44" s="78" t="n">
        <v>38</v>
      </c>
      <c r="IZ44" s="79" t="n"/>
      <c r="JA44" s="79" t="n"/>
      <c r="JB44" s="79" t="n"/>
      <c r="JC44" s="79" t="n"/>
      <c r="JD44" s="79" t="n"/>
      <c r="JE44" s="79" t="n"/>
      <c r="JF44" s="79" t="n"/>
      <c r="JG44" s="79" t="n"/>
      <c r="JH44" s="79" t="n"/>
      <c r="JI44" s="79" t="n"/>
      <c r="JJ44" s="79" t="n"/>
      <c r="JK44" s="79" t="n"/>
      <c r="JL44" s="79" t="n"/>
      <c r="JM44" s="79" t="n"/>
      <c r="JN44" s="79" t="n"/>
      <c r="JO44" s="79" t="n"/>
      <c r="JP44" s="79" t="n"/>
      <c r="JQ44" s="79" t="n"/>
      <c r="JR44" s="79" t="n"/>
      <c r="JS44" s="79" t="n"/>
      <c r="JT44" s="79" t="n"/>
      <c r="JU44" s="79" t="n"/>
      <c r="JV44" s="79" t="n"/>
      <c r="JW44" s="79" t="n"/>
      <c r="JX44" s="79" t="n"/>
      <c r="JY44" s="79" t="n"/>
      <c r="JZ44" s="79" t="n"/>
      <c r="KA44" s="79" t="n"/>
      <c r="KB44" s="79" t="n"/>
      <c r="KC44" s="79" t="n"/>
      <c r="KD44" s="79" t="n"/>
      <c r="KE44" s="79" t="n"/>
      <c r="KF44" s="79" t="n"/>
      <c r="KG44" s="79" t="n"/>
      <c r="KH44" s="79" t="n"/>
      <c r="KI44" s="79" t="n"/>
      <c r="KJ44" s="79" t="n"/>
      <c r="KK44" s="79">
        <f>Input!M55*Input!E58*Input!J66</f>
        <v/>
      </c>
      <c r="KL44" s="79" t="n"/>
      <c r="KM44" s="79" t="n"/>
      <c r="KP44" s="78" t="n">
        <v>38</v>
      </c>
      <c r="KQ44" s="79" t="n"/>
      <c r="KR44" s="79" t="n"/>
      <c r="KS44" s="79" t="n"/>
      <c r="KT44" s="79" t="n"/>
      <c r="KU44" s="79" t="n"/>
      <c r="KV44" s="79" t="n"/>
      <c r="KW44" s="79" t="n"/>
      <c r="KX44" s="79" t="n"/>
      <c r="KY44" s="79" t="n"/>
      <c r="KZ44" s="79" t="n"/>
      <c r="LA44" s="79" t="n"/>
      <c r="LB44" s="79" t="n"/>
      <c r="LC44" s="79" t="n"/>
      <c r="LD44" s="79" t="n"/>
      <c r="LE44" s="79" t="n"/>
      <c r="LF44" s="79" t="n"/>
      <c r="LG44" s="79" t="n"/>
      <c r="LH44" s="79" t="n"/>
      <c r="LI44" s="79" t="n"/>
      <c r="LJ44" s="79" t="n"/>
      <c r="LK44" s="79" t="n"/>
      <c r="LL44" s="79" t="n"/>
      <c r="LM44" s="79" t="n"/>
      <c r="LN44" s="79" t="n"/>
      <c r="LO44" s="79" t="n"/>
      <c r="LP44" s="79" t="n"/>
      <c r="LQ44" s="79" t="n"/>
      <c r="LR44" s="79" t="n"/>
      <c r="LS44" s="79" t="n"/>
      <c r="LT44" s="79" t="n"/>
      <c r="LU44" s="79" t="n"/>
      <c r="LV44" s="79" t="n"/>
      <c r="LW44" s="79" t="n"/>
      <c r="LX44" s="79" t="n"/>
      <c r="LY44" s="79" t="n"/>
      <c r="LZ44" s="79" t="n"/>
      <c r="MA44" s="79" t="n"/>
      <c r="MB44" s="79">
        <f>Input!M55*Input!E58*Input!K66</f>
        <v/>
      </c>
      <c r="MC44" s="79" t="n"/>
      <c r="MD44" s="79" t="n"/>
      <c r="MG44" s="78" t="n">
        <v>38</v>
      </c>
      <c r="MH44" s="79" t="n"/>
      <c r="MI44" s="79" t="n"/>
      <c r="MJ44" s="79" t="n"/>
      <c r="MK44" s="79" t="n"/>
      <c r="ML44" s="79" t="n"/>
      <c r="MM44" s="79" t="n"/>
      <c r="MN44" s="79" t="n"/>
      <c r="MO44" s="79" t="n"/>
      <c r="MP44" s="79" t="n"/>
      <c r="MQ44" s="79" t="n"/>
      <c r="MR44" s="79" t="n"/>
      <c r="MS44" s="79" t="n"/>
      <c r="MT44" s="79" t="n"/>
      <c r="MU44" s="79" t="n"/>
      <c r="MV44" s="79" t="n"/>
      <c r="MW44" s="79" t="n"/>
      <c r="MX44" s="79" t="n"/>
      <c r="MY44" s="79" t="n"/>
      <c r="MZ44" s="79" t="n"/>
      <c r="NA44" s="79" t="n"/>
      <c r="NB44" s="79" t="n"/>
      <c r="NC44" s="79" t="n"/>
      <c r="ND44" s="79" t="n"/>
      <c r="NE44" s="79" t="n"/>
      <c r="NF44" s="79" t="n"/>
      <c r="NG44" s="79" t="n"/>
      <c r="NH44" s="79" t="n"/>
      <c r="NI44" s="79" t="n"/>
      <c r="NJ44" s="79" t="n"/>
      <c r="NK44" s="79" t="n"/>
      <c r="NL44" s="79" t="n"/>
      <c r="NM44" s="79" t="n"/>
      <c r="NN44" s="79" t="n"/>
      <c r="NO44" s="79" t="n"/>
      <c r="NP44" s="79" t="n"/>
      <c r="NQ44" s="79" t="n"/>
      <c r="NR44" s="79" t="n"/>
      <c r="NS44" s="79">
        <f>Input!M55*Input!E58*Input!L66</f>
        <v/>
      </c>
      <c r="NT44" s="79" t="n"/>
      <c r="NU44" s="79" t="n"/>
      <c r="NX44" s="78" t="n">
        <v>38</v>
      </c>
      <c r="NY44" s="79" t="n"/>
      <c r="NZ44" s="79" t="n"/>
      <c r="OA44" s="79" t="n"/>
      <c r="OB44" s="79" t="n"/>
      <c r="OC44" s="79" t="n"/>
      <c r="OD44" s="79" t="n"/>
      <c r="OE44" s="79" t="n"/>
      <c r="OF44" s="79" t="n"/>
      <c r="OG44" s="79" t="n"/>
      <c r="OH44" s="79" t="n"/>
      <c r="OI44" s="79" t="n"/>
      <c r="OJ44" s="79" t="n"/>
      <c r="OK44" s="79" t="n"/>
      <c r="OL44" s="79" t="n"/>
      <c r="OM44" s="79" t="n"/>
      <c r="ON44" s="79" t="n"/>
      <c r="OO44" s="79" t="n"/>
      <c r="OP44" s="79" t="n"/>
      <c r="OQ44" s="79" t="n"/>
      <c r="OR44" s="79" t="n"/>
      <c r="OS44" s="79" t="n"/>
      <c r="OT44" s="79" t="n"/>
      <c r="OU44" s="79" t="n"/>
      <c r="OV44" s="79" t="n"/>
      <c r="OW44" s="79" t="n"/>
      <c r="OX44" s="79" t="n"/>
      <c r="OY44" s="79" t="n"/>
      <c r="OZ44" s="79" t="n"/>
      <c r="PA44" s="79" t="n"/>
      <c r="PB44" s="79" t="n"/>
      <c r="PC44" s="79" t="n"/>
      <c r="PD44" s="79" t="n"/>
      <c r="PE44" s="79" t="n"/>
      <c r="PF44" s="79" t="n"/>
      <c r="PG44" s="79" t="n"/>
      <c r="PH44" s="79" t="n"/>
      <c r="PI44" s="79" t="n"/>
      <c r="PJ44" s="79">
        <f>Input!M55*Input!E58*Input!M66</f>
        <v/>
      </c>
      <c r="PK44" s="79" t="n"/>
      <c r="PL44" s="79" t="n"/>
      <c r="PO44" s="78" t="n">
        <v>38</v>
      </c>
      <c r="PP44" s="79" t="n"/>
      <c r="PQ44" s="79" t="n"/>
      <c r="PR44" s="79" t="n"/>
      <c r="PS44" s="79" t="n"/>
      <c r="PT44" s="79" t="n"/>
      <c r="PU44" s="79" t="n"/>
      <c r="PV44" s="79" t="n"/>
      <c r="PW44" s="79" t="n"/>
      <c r="PX44" s="79" t="n"/>
      <c r="PY44" s="79" t="n"/>
      <c r="PZ44" s="79" t="n"/>
      <c r="QA44" s="79" t="n"/>
      <c r="QB44" s="79" t="n"/>
      <c r="QC44" s="79" t="n"/>
      <c r="QD44" s="79" t="n"/>
      <c r="QE44" s="79" t="n"/>
      <c r="QF44" s="79" t="n"/>
      <c r="QG44" s="79" t="n"/>
      <c r="QH44" s="79" t="n"/>
      <c r="QI44" s="79" t="n"/>
      <c r="QJ44" s="79" t="n"/>
      <c r="QK44" s="79" t="n"/>
      <c r="QL44" s="79" t="n"/>
      <c r="QM44" s="79" t="n"/>
      <c r="QN44" s="79" t="n"/>
      <c r="QO44" s="79" t="n"/>
      <c r="QP44" s="79" t="n"/>
      <c r="QQ44" s="79" t="n"/>
      <c r="QR44" s="79" t="n"/>
      <c r="QS44" s="79" t="n"/>
      <c r="QT44" s="79" t="n"/>
      <c r="QU44" s="79" t="n"/>
      <c r="QV44" s="79" t="n"/>
      <c r="QW44" s="79" t="n"/>
      <c r="QX44" s="79" t="n"/>
      <c r="QY44" s="79" t="n"/>
      <c r="QZ44" s="79" t="n"/>
      <c r="RA44" s="79">
        <f>Input!M55*Input!E58*Input!N66</f>
        <v/>
      </c>
      <c r="RB44" s="79" t="n"/>
      <c r="RC44" s="79" t="n"/>
      <c r="RF44" s="78" t="n">
        <v>38</v>
      </c>
      <c r="RG44" s="79" t="n"/>
      <c r="RH44" s="79" t="n"/>
      <c r="RI44" s="79" t="n"/>
      <c r="RJ44" s="79" t="n"/>
      <c r="RK44" s="79" t="n"/>
      <c r="RL44" s="79" t="n"/>
      <c r="RM44" s="79" t="n"/>
      <c r="RN44" s="79" t="n"/>
      <c r="RO44" s="79" t="n"/>
      <c r="RP44" s="79" t="n"/>
      <c r="RQ44" s="79" t="n"/>
      <c r="RR44" s="79" t="n"/>
      <c r="RS44" s="79" t="n"/>
      <c r="RT44" s="79" t="n"/>
      <c r="RU44" s="79" t="n"/>
      <c r="RV44" s="79" t="n"/>
      <c r="RW44" s="79" t="n"/>
      <c r="RX44" s="79" t="n"/>
      <c r="RY44" s="79" t="n"/>
      <c r="RZ44" s="79" t="n"/>
      <c r="SA44" s="79" t="n"/>
      <c r="SB44" s="79" t="n"/>
      <c r="SC44" s="79" t="n"/>
      <c r="SD44" s="79" t="n"/>
      <c r="SE44" s="79" t="n"/>
      <c r="SF44" s="79" t="n"/>
      <c r="SG44" s="79" t="n"/>
      <c r="SH44" s="79" t="n"/>
      <c r="SI44" s="79" t="n"/>
      <c r="SJ44" s="79" t="n"/>
      <c r="SK44" s="79" t="n"/>
      <c r="SL44" s="79" t="n"/>
      <c r="SM44" s="79" t="n"/>
      <c r="SN44" s="79" t="n"/>
      <c r="SO44" s="79" t="n"/>
      <c r="SP44" s="79" t="n"/>
      <c r="SQ44" s="79" t="n"/>
      <c r="SR44" s="79">
        <f>Input!M55*Input!E58*Input!O66</f>
        <v/>
      </c>
      <c r="SS44" s="79" t="n"/>
      <c r="ST44" s="79" t="n"/>
      <c r="SW44" s="78" t="n">
        <v>38</v>
      </c>
      <c r="SX44" s="79" t="n"/>
      <c r="SY44" s="79" t="n"/>
      <c r="SZ44" s="79" t="n"/>
      <c r="TA44" s="79" t="n"/>
      <c r="TB44" s="79" t="n"/>
      <c r="TC44" s="79" t="n"/>
      <c r="TD44" s="79" t="n"/>
      <c r="TE44" s="79" t="n"/>
      <c r="TF44" s="79" t="n"/>
      <c r="TG44" s="79" t="n"/>
      <c r="TH44" s="79" t="n"/>
      <c r="TI44" s="79" t="n"/>
      <c r="TJ44" s="79" t="n"/>
      <c r="TK44" s="79" t="n"/>
      <c r="TL44" s="79" t="n"/>
      <c r="TM44" s="79" t="n"/>
      <c r="TN44" s="79" t="n"/>
      <c r="TO44" s="79" t="n"/>
      <c r="TP44" s="79" t="n"/>
      <c r="TQ44" s="79" t="n"/>
      <c r="TR44" s="79" t="n"/>
      <c r="TS44" s="79" t="n"/>
      <c r="TT44" s="79" t="n"/>
      <c r="TU44" s="79" t="n"/>
      <c r="TV44" s="79" t="n"/>
      <c r="TW44" s="79" t="n"/>
      <c r="TX44" s="79" t="n"/>
      <c r="TY44" s="79" t="n"/>
      <c r="TZ44" s="79" t="n"/>
      <c r="UA44" s="79" t="n"/>
      <c r="UB44" s="79" t="n"/>
      <c r="UC44" s="79" t="n"/>
      <c r="UD44" s="79" t="n"/>
      <c r="UE44" s="79" t="n"/>
      <c r="UF44" s="79" t="n"/>
      <c r="UG44" s="79" t="n"/>
      <c r="UH44" s="79" t="n"/>
      <c r="UI44" s="79">
        <f>Input!M55*Input!E58*Input!P66</f>
        <v/>
      </c>
      <c r="UJ44" s="79" t="n"/>
      <c r="UK44" s="79" t="n"/>
      <c r="UN44" s="78" t="n">
        <v>38</v>
      </c>
      <c r="UO44" s="79" t="n"/>
      <c r="UP44" s="79" t="n"/>
      <c r="UQ44" s="79" t="n"/>
      <c r="UR44" s="79" t="n"/>
      <c r="US44" s="79" t="n"/>
      <c r="UT44" s="79" t="n"/>
      <c r="UU44" s="79" t="n"/>
      <c r="UV44" s="79" t="n"/>
      <c r="UW44" s="79" t="n"/>
      <c r="UX44" s="79" t="n"/>
      <c r="UY44" s="79" t="n"/>
      <c r="UZ44" s="79" t="n"/>
      <c r="VA44" s="79" t="n"/>
      <c r="VB44" s="79" t="n"/>
      <c r="VC44" s="79" t="n"/>
      <c r="VD44" s="79" t="n"/>
      <c r="VE44" s="79" t="n"/>
      <c r="VF44" s="79" t="n"/>
      <c r="VG44" s="79" t="n"/>
      <c r="VH44" s="79" t="n"/>
      <c r="VI44" s="79" t="n"/>
      <c r="VJ44" s="79" t="n"/>
      <c r="VK44" s="79" t="n"/>
      <c r="VL44" s="79" t="n"/>
      <c r="VM44" s="79" t="n"/>
      <c r="VN44" s="79" t="n"/>
      <c r="VO44" s="79" t="n"/>
      <c r="VP44" s="79" t="n"/>
      <c r="VQ44" s="79" t="n"/>
      <c r="VR44" s="79" t="n"/>
      <c r="VS44" s="79" t="n"/>
      <c r="VT44" s="79" t="n"/>
      <c r="VU44" s="79" t="n"/>
      <c r="VV44" s="79" t="n"/>
      <c r="VW44" s="79" t="n"/>
      <c r="VX44" s="79" t="n"/>
      <c r="VY44" s="79" t="n"/>
      <c r="VZ44" s="79">
        <f>Input!M55*Input!E58*Input!Q66</f>
        <v/>
      </c>
      <c r="WA44" s="79" t="n"/>
      <c r="WB44" s="79" t="n"/>
      <c r="WE44" s="78" t="n">
        <v>38</v>
      </c>
      <c r="WF44" s="79" t="n"/>
      <c r="WG44" s="79" t="n"/>
      <c r="WH44" s="79" t="n"/>
      <c r="WI44" s="79" t="n"/>
      <c r="WJ44" s="79" t="n"/>
      <c r="WK44" s="79" t="n"/>
      <c r="WL44" s="79" t="n"/>
      <c r="WM44" s="79" t="n"/>
      <c r="WN44" s="79" t="n"/>
      <c r="WO44" s="79" t="n"/>
      <c r="WP44" s="79" t="n"/>
      <c r="WQ44" s="79" t="n"/>
      <c r="WR44" s="79" t="n"/>
      <c r="WS44" s="79" t="n"/>
      <c r="WT44" s="79" t="n"/>
      <c r="WU44" s="79" t="n"/>
      <c r="WV44" s="79" t="n"/>
      <c r="WW44" s="79" t="n"/>
      <c r="WX44" s="79" t="n"/>
      <c r="WY44" s="79" t="n"/>
      <c r="WZ44" s="79" t="n"/>
      <c r="XA44" s="79" t="n"/>
      <c r="XB44" s="79" t="n"/>
      <c r="XC44" s="79" t="n"/>
      <c r="XD44" s="79" t="n"/>
      <c r="XE44" s="79" t="n"/>
      <c r="XF44" s="79" t="n"/>
      <c r="XG44" s="79" t="n"/>
      <c r="XH44" s="79" t="n"/>
      <c r="XI44" s="79" t="n"/>
      <c r="XJ44" s="79" t="n"/>
      <c r="XK44" s="79" t="n"/>
      <c r="XL44" s="79" t="n"/>
      <c r="XM44" s="79" t="n"/>
      <c r="XN44" s="79" t="n"/>
      <c r="XO44" s="79" t="n"/>
      <c r="XP44" s="79" t="n"/>
      <c r="XQ44" s="79">
        <f>Input!M55*Input!E58*Input!R66</f>
        <v/>
      </c>
      <c r="XR44" s="79" t="n"/>
      <c r="XS44" s="79" t="n"/>
      <c r="XV44" s="78" t="n">
        <v>38</v>
      </c>
      <c r="XW44" s="79" t="n"/>
      <c r="XX44" s="79" t="n"/>
      <c r="XY44" s="79" t="n"/>
      <c r="XZ44" s="79" t="n"/>
      <c r="YA44" s="79" t="n"/>
      <c r="YB44" s="79" t="n"/>
      <c r="YC44" s="79" t="n"/>
      <c r="YD44" s="79" t="n"/>
      <c r="YE44" s="79" t="n"/>
      <c r="YF44" s="79" t="n"/>
      <c r="YG44" s="79" t="n"/>
      <c r="YH44" s="79" t="n"/>
      <c r="YI44" s="79" t="n"/>
      <c r="YJ44" s="79" t="n"/>
      <c r="YK44" s="79" t="n"/>
      <c r="YL44" s="79" t="n"/>
      <c r="YM44" s="79" t="n"/>
      <c r="YN44" s="79" t="n"/>
      <c r="YO44" s="79" t="n"/>
      <c r="YP44" s="79" t="n"/>
      <c r="YQ44" s="79" t="n"/>
      <c r="YR44" s="79" t="n"/>
      <c r="YS44" s="79" t="n"/>
      <c r="YT44" s="79" t="n"/>
      <c r="YU44" s="79" t="n"/>
      <c r="YV44" s="79" t="n"/>
      <c r="YW44" s="79" t="n"/>
      <c r="YX44" s="79" t="n"/>
      <c r="YY44" s="79" t="n"/>
      <c r="YZ44" s="79" t="n"/>
      <c r="ZA44" s="79" t="n"/>
      <c r="ZB44" s="79" t="n"/>
      <c r="ZC44" s="79" t="n"/>
      <c r="ZD44" s="79" t="n"/>
      <c r="ZE44" s="79" t="n"/>
      <c r="ZF44" s="79" t="n"/>
      <c r="ZG44" s="79" t="n"/>
      <c r="ZH44" s="79">
        <f>Input!M55*Input!E58*Input!S66</f>
        <v/>
      </c>
      <c r="ZI44" s="79" t="n"/>
      <c r="ZJ44" s="79" t="n"/>
      <c r="ZM44" s="78" t="n">
        <v>38</v>
      </c>
      <c r="ZN44" s="79" t="n"/>
      <c r="ZO44" s="79" t="n"/>
      <c r="ZP44" s="79" t="n"/>
      <c r="ZQ44" s="79" t="n"/>
      <c r="ZR44" s="79" t="n"/>
      <c r="ZS44" s="79" t="n"/>
      <c r="ZT44" s="79" t="n"/>
      <c r="ZU44" s="79" t="n"/>
      <c r="ZV44" s="79" t="n"/>
      <c r="ZW44" s="79" t="n"/>
      <c r="ZX44" s="79" t="n"/>
      <c r="ZY44" s="79" t="n"/>
      <c r="ZZ44" s="79" t="n"/>
      <c r="AAA44" s="79" t="n"/>
      <c r="AAB44" s="79" t="n"/>
      <c r="AAC44" s="79" t="n"/>
      <c r="AAD44" s="79" t="n"/>
      <c r="AAE44" s="79" t="n"/>
      <c r="AAF44" s="79" t="n"/>
      <c r="AAG44" s="79" t="n"/>
      <c r="AAH44" s="79" t="n"/>
      <c r="AAI44" s="79" t="n"/>
      <c r="AAJ44" s="79" t="n"/>
      <c r="AAK44" s="79" t="n"/>
      <c r="AAL44" s="79" t="n"/>
      <c r="AAM44" s="79" t="n"/>
      <c r="AAN44" s="79" t="n"/>
      <c r="AAO44" s="79" t="n"/>
      <c r="AAP44" s="79" t="n"/>
      <c r="AAQ44" s="79" t="n"/>
      <c r="AAR44" s="79" t="n"/>
      <c r="AAS44" s="79" t="n"/>
      <c r="AAT44" s="79" t="n"/>
      <c r="AAU44" s="79" t="n"/>
      <c r="AAV44" s="79" t="n"/>
      <c r="AAW44" s="79" t="n"/>
      <c r="AAX44" s="79" t="n"/>
      <c r="AAY44" s="79">
        <f>Input!M55*Input!E58*Input!T66</f>
        <v/>
      </c>
      <c r="AAZ44" s="79" t="n"/>
      <c r="ABA44" s="79" t="n"/>
      <c r="ABD44" s="78" t="n">
        <v>38</v>
      </c>
      <c r="ABE44" s="79" t="n"/>
      <c r="ABF44" s="79" t="n"/>
      <c r="ABG44" s="79" t="n"/>
      <c r="ABH44" s="79" t="n"/>
      <c r="ABI44" s="79" t="n"/>
      <c r="ABJ44" s="79" t="n"/>
      <c r="ABK44" s="79" t="n"/>
      <c r="ABL44" s="79" t="n"/>
      <c r="ABM44" s="79" t="n"/>
      <c r="ABN44" s="79" t="n"/>
      <c r="ABO44" s="79" t="n"/>
      <c r="ABP44" s="79" t="n"/>
      <c r="ABQ44" s="79" t="n"/>
      <c r="ABR44" s="79" t="n"/>
      <c r="ABS44" s="79" t="n"/>
      <c r="ABT44" s="79" t="n"/>
      <c r="ABU44" s="79" t="n"/>
      <c r="ABV44" s="79" t="n"/>
      <c r="ABW44" s="79" t="n"/>
      <c r="ABX44" s="79" t="n"/>
      <c r="ABY44" s="79" t="n"/>
      <c r="ABZ44" s="79" t="n"/>
      <c r="ACA44" s="79" t="n"/>
      <c r="ACB44" s="79" t="n"/>
      <c r="ACC44" s="79" t="n"/>
      <c r="ACD44" s="79" t="n"/>
      <c r="ACE44" s="79" t="n"/>
      <c r="ACF44" s="79" t="n"/>
      <c r="ACG44" s="79" t="n"/>
      <c r="ACH44" s="79" t="n"/>
      <c r="ACI44" s="79" t="n"/>
      <c r="ACJ44" s="79" t="n"/>
      <c r="ACK44" s="79" t="n"/>
      <c r="ACL44" s="79" t="n"/>
      <c r="ACM44" s="79" t="n"/>
      <c r="ACN44" s="79" t="n"/>
      <c r="ACO44" s="79" t="n"/>
      <c r="ACP44" s="79">
        <f>Input!M55*Input!E58*Input!U66</f>
        <v/>
      </c>
      <c r="ACQ44" s="79" t="n"/>
      <c r="ACR44" s="79" t="n"/>
      <c r="ACU44" s="78" t="n">
        <v>38</v>
      </c>
      <c r="ACV44" s="79" t="n"/>
      <c r="ACW44" s="79" t="n"/>
      <c r="ACX44" s="79" t="n"/>
      <c r="ACY44" s="79" t="n"/>
      <c r="ACZ44" s="79" t="n"/>
      <c r="ADA44" s="79" t="n"/>
      <c r="ADB44" s="79" t="n"/>
      <c r="ADC44" s="79" t="n"/>
      <c r="ADD44" s="79" t="n"/>
      <c r="ADE44" s="79" t="n"/>
      <c r="ADF44" s="79" t="n"/>
      <c r="ADG44" s="79" t="n"/>
      <c r="ADH44" s="79" t="n"/>
      <c r="ADI44" s="79" t="n"/>
      <c r="ADJ44" s="79" t="n"/>
      <c r="ADK44" s="79" t="n"/>
      <c r="ADL44" s="79" t="n"/>
      <c r="ADM44" s="79" t="n"/>
      <c r="ADN44" s="79" t="n"/>
      <c r="ADO44" s="79" t="n"/>
      <c r="ADP44" s="79" t="n"/>
      <c r="ADQ44" s="79" t="n"/>
      <c r="ADR44" s="79" t="n"/>
      <c r="ADS44" s="79" t="n"/>
      <c r="ADT44" s="79" t="n"/>
      <c r="ADU44" s="79" t="n"/>
      <c r="ADV44" s="79" t="n"/>
      <c r="ADW44" s="79" t="n"/>
      <c r="ADX44" s="79" t="n"/>
      <c r="ADY44" s="79" t="n"/>
      <c r="ADZ44" s="79" t="n"/>
      <c r="AEA44" s="79" t="n"/>
      <c r="AEB44" s="79" t="n"/>
      <c r="AEC44" s="79" t="n"/>
      <c r="AED44" s="79" t="n"/>
      <c r="AEE44" s="79" t="n"/>
      <c r="AEF44" s="79" t="n"/>
      <c r="AEG44" s="79">
        <f>Input!M55*Input!E58*Input!V66</f>
        <v/>
      </c>
      <c r="AEH44" s="79" t="n"/>
      <c r="AEI44" s="79" t="n"/>
      <c r="AEL44" s="78" t="n">
        <v>38</v>
      </c>
      <c r="AEM44" s="79" t="n"/>
      <c r="AEN44" s="79" t="n"/>
      <c r="AEO44" s="79" t="n"/>
      <c r="AEP44" s="79" t="n"/>
      <c r="AEQ44" s="79" t="n"/>
      <c r="AER44" s="79" t="n"/>
      <c r="AES44" s="79" t="n"/>
      <c r="AET44" s="79" t="n"/>
      <c r="AEU44" s="79" t="n"/>
      <c r="AEV44" s="79" t="n"/>
      <c r="AEW44" s="79" t="n"/>
      <c r="AEX44" s="79" t="n"/>
      <c r="AEY44" s="79" t="n"/>
      <c r="AEZ44" s="79" t="n"/>
      <c r="AFA44" s="79" t="n"/>
      <c r="AFB44" s="79" t="n"/>
      <c r="AFC44" s="79" t="n"/>
      <c r="AFD44" s="79" t="n"/>
      <c r="AFE44" s="79" t="n"/>
      <c r="AFF44" s="79" t="n"/>
      <c r="AFG44" s="79" t="n"/>
      <c r="AFH44" s="79" t="n"/>
      <c r="AFI44" s="79" t="n"/>
      <c r="AFJ44" s="79" t="n"/>
      <c r="AFK44" s="79" t="n"/>
      <c r="AFL44" s="79" t="n"/>
      <c r="AFM44" s="79" t="n"/>
      <c r="AFN44" s="79" t="n"/>
      <c r="AFO44" s="79" t="n"/>
      <c r="AFP44" s="79" t="n"/>
      <c r="AFQ44" s="79" t="n"/>
      <c r="AFR44" s="79" t="n"/>
      <c r="AFS44" s="79" t="n"/>
      <c r="AFT44" s="79" t="n"/>
      <c r="AFU44" s="79" t="n"/>
      <c r="AFV44" s="79" t="n"/>
      <c r="AFW44" s="79" t="n"/>
      <c r="AFX44" s="79">
        <f>Input!M55*Input!E58*Input!W66</f>
        <v/>
      </c>
      <c r="AFY44" s="79" t="n"/>
      <c r="AFZ44" s="79" t="n"/>
    </row>
    <row r="45">
      <c r="A45" s="78" t="n">
        <v>39</v>
      </c>
      <c r="B45" s="79" t="n"/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  <c r="M45" s="79" t="n"/>
      <c r="N45" s="79" t="n"/>
      <c r="O45" s="79" t="n"/>
      <c r="P45" s="79" t="n"/>
      <c r="Q45" s="79" t="n"/>
      <c r="R45" s="79" t="n"/>
      <c r="S45" s="79" t="n"/>
      <c r="T45" s="79" t="n"/>
      <c r="U45" s="79" t="n"/>
      <c r="V45" s="79" t="n"/>
      <c r="W45" s="79" t="n"/>
      <c r="X45" s="79" t="n"/>
      <c r="Y45" s="79" t="n"/>
      <c r="Z45" s="79" t="n"/>
      <c r="AA45" s="79" t="n"/>
      <c r="AB45" s="79" t="n"/>
      <c r="AC45" s="79" t="n"/>
      <c r="AD45" s="79" t="n"/>
      <c r="AE45" s="79" t="n"/>
      <c r="AF45" s="79" t="n"/>
      <c r="AG45" s="79" t="n"/>
      <c r="AH45" s="79" t="n"/>
      <c r="AI45" s="79" t="n"/>
      <c r="AJ45" s="79" t="n"/>
      <c r="AK45" s="79" t="n"/>
      <c r="AL45" s="79" t="n"/>
      <c r="AM45" s="79" t="n"/>
      <c r="AN45" s="79">
        <f>Input!M55*Input!F58*Input!D66</f>
        <v/>
      </c>
      <c r="AO45" s="79" t="n"/>
      <c r="AR45" s="78" t="n">
        <v>39</v>
      </c>
      <c r="AS45" s="79" t="n"/>
      <c r="AT45" s="79" t="n"/>
      <c r="AU45" s="79" t="n"/>
      <c r="AV45" s="79" t="n"/>
      <c r="AW45" s="79" t="n"/>
      <c r="AX45" s="79" t="n"/>
      <c r="AY45" s="79" t="n"/>
      <c r="AZ45" s="79" t="n"/>
      <c r="BA45" s="79" t="n"/>
      <c r="BB45" s="79" t="n"/>
      <c r="BC45" s="79" t="n"/>
      <c r="BD45" s="79" t="n"/>
      <c r="BE45" s="79" t="n"/>
      <c r="BF45" s="79" t="n"/>
      <c r="BG45" s="79" t="n"/>
      <c r="BH45" s="79" t="n"/>
      <c r="BI45" s="79" t="n"/>
      <c r="BJ45" s="79" t="n"/>
      <c r="BK45" s="79" t="n"/>
      <c r="BL45" s="79" t="n"/>
      <c r="BM45" s="79" t="n"/>
      <c r="BN45" s="79" t="n"/>
      <c r="BO45" s="79" t="n"/>
      <c r="BP45" s="79" t="n"/>
      <c r="BQ45" s="79" t="n"/>
      <c r="BR45" s="79" t="n"/>
      <c r="BS45" s="79" t="n"/>
      <c r="BT45" s="79" t="n"/>
      <c r="BU45" s="79" t="n"/>
      <c r="BV45" s="79" t="n"/>
      <c r="BW45" s="79" t="n"/>
      <c r="BX45" s="79" t="n"/>
      <c r="BY45" s="79" t="n"/>
      <c r="BZ45" s="79" t="n"/>
      <c r="CA45" s="79" t="n"/>
      <c r="CB45" s="79" t="n"/>
      <c r="CC45" s="79" t="n"/>
      <c r="CD45" s="79" t="n"/>
      <c r="CE45" s="79">
        <f>Input!M55*Input!F58*Input!E66</f>
        <v/>
      </c>
      <c r="CF45" s="79" t="n"/>
      <c r="CI45" s="78" t="n">
        <v>39</v>
      </c>
      <c r="CJ45" s="79" t="n"/>
      <c r="CK45" s="79" t="n"/>
      <c r="CL45" s="79" t="n"/>
      <c r="CM45" s="79" t="n"/>
      <c r="CN45" s="79" t="n"/>
      <c r="CO45" s="79" t="n"/>
      <c r="CP45" s="79" t="n"/>
      <c r="CQ45" s="79" t="n"/>
      <c r="CR45" s="79" t="n"/>
      <c r="CS45" s="79" t="n"/>
      <c r="CT45" s="79" t="n"/>
      <c r="CU45" s="79" t="n"/>
      <c r="CV45" s="79" t="n"/>
      <c r="CW45" s="79" t="n"/>
      <c r="CX45" s="79" t="n"/>
      <c r="CY45" s="79" t="n"/>
      <c r="CZ45" s="79" t="n"/>
      <c r="DA45" s="79" t="n"/>
      <c r="DB45" s="79" t="n"/>
      <c r="DC45" s="79" t="n"/>
      <c r="DD45" s="79" t="n"/>
      <c r="DE45" s="79" t="n"/>
      <c r="DF45" s="79" t="n"/>
      <c r="DG45" s="79" t="n"/>
      <c r="DH45" s="79" t="n"/>
      <c r="DI45" s="79" t="n"/>
      <c r="DJ45" s="79" t="n"/>
      <c r="DK45" s="79" t="n"/>
      <c r="DL45" s="79" t="n"/>
      <c r="DM45" s="79" t="n"/>
      <c r="DN45" s="79" t="n"/>
      <c r="DO45" s="79" t="n"/>
      <c r="DP45" s="79" t="n"/>
      <c r="DQ45" s="79" t="n"/>
      <c r="DR45" s="79" t="n"/>
      <c r="DS45" s="79" t="n"/>
      <c r="DT45" s="79" t="n"/>
      <c r="DU45" s="79" t="n"/>
      <c r="DV45" s="79">
        <f>Input!M55*Input!F58*Input!F66</f>
        <v/>
      </c>
      <c r="DW45" s="79" t="n"/>
      <c r="DZ45" s="78" t="n">
        <v>39</v>
      </c>
      <c r="EA45" s="79" t="n"/>
      <c r="EB45" s="79" t="n"/>
      <c r="EC45" s="79" t="n"/>
      <c r="ED45" s="79" t="n"/>
      <c r="EE45" s="79" t="n"/>
      <c r="EF45" s="79" t="n"/>
      <c r="EG45" s="79" t="n"/>
      <c r="EH45" s="79" t="n"/>
      <c r="EI45" s="79" t="n"/>
      <c r="EJ45" s="79" t="n"/>
      <c r="EK45" s="79" t="n"/>
      <c r="EL45" s="79" t="n"/>
      <c r="EM45" s="79" t="n"/>
      <c r="EN45" s="79" t="n"/>
      <c r="EO45" s="79" t="n"/>
      <c r="EP45" s="79" t="n"/>
      <c r="EQ45" s="79" t="n"/>
      <c r="ER45" s="79" t="n"/>
      <c r="ES45" s="79" t="n"/>
      <c r="ET45" s="79" t="n"/>
      <c r="EU45" s="79" t="n"/>
      <c r="EV45" s="79" t="n"/>
      <c r="EW45" s="79" t="n"/>
      <c r="EX45" s="79" t="n"/>
      <c r="EY45" s="79" t="n"/>
      <c r="EZ45" s="79" t="n"/>
      <c r="FA45" s="79" t="n"/>
      <c r="FB45" s="79" t="n"/>
      <c r="FC45" s="79" t="n"/>
      <c r="FD45" s="79" t="n"/>
      <c r="FE45" s="79" t="n"/>
      <c r="FF45" s="79" t="n"/>
      <c r="FG45" s="79" t="n"/>
      <c r="FH45" s="79" t="n"/>
      <c r="FI45" s="79" t="n"/>
      <c r="FJ45" s="79" t="n"/>
      <c r="FK45" s="79" t="n"/>
      <c r="FL45" s="79" t="n"/>
      <c r="FM45" s="79">
        <f>Input!M55*Input!F58*Input!G66</f>
        <v/>
      </c>
      <c r="FN45" s="79" t="n"/>
      <c r="FQ45" s="78" t="n">
        <v>39</v>
      </c>
      <c r="FR45" s="79" t="n"/>
      <c r="FS45" s="79" t="n"/>
      <c r="FT45" s="79" t="n"/>
      <c r="FU45" s="79" t="n"/>
      <c r="FV45" s="79" t="n"/>
      <c r="FW45" s="79" t="n"/>
      <c r="FX45" s="79" t="n"/>
      <c r="FY45" s="79" t="n"/>
      <c r="FZ45" s="79" t="n"/>
      <c r="GA45" s="79" t="n"/>
      <c r="GB45" s="79" t="n"/>
      <c r="GC45" s="79" t="n"/>
      <c r="GD45" s="79" t="n"/>
      <c r="GE45" s="79" t="n"/>
      <c r="GF45" s="79" t="n"/>
      <c r="GG45" s="79" t="n"/>
      <c r="GH45" s="79" t="n"/>
      <c r="GI45" s="79" t="n"/>
      <c r="GJ45" s="79" t="n"/>
      <c r="GK45" s="79" t="n"/>
      <c r="GL45" s="79" t="n"/>
      <c r="GM45" s="79" t="n"/>
      <c r="GN45" s="79" t="n"/>
      <c r="GO45" s="79" t="n"/>
      <c r="GP45" s="79" t="n"/>
      <c r="GQ45" s="79" t="n"/>
      <c r="GR45" s="79" t="n"/>
      <c r="GS45" s="79" t="n"/>
      <c r="GT45" s="79" t="n"/>
      <c r="GU45" s="79" t="n"/>
      <c r="GV45" s="79" t="n"/>
      <c r="GW45" s="79" t="n"/>
      <c r="GX45" s="79" t="n"/>
      <c r="GY45" s="79" t="n"/>
      <c r="GZ45" s="79" t="n"/>
      <c r="HA45" s="79" t="n"/>
      <c r="HB45" s="79" t="n"/>
      <c r="HC45" s="79" t="n"/>
      <c r="HD45" s="79">
        <f>Input!M55*Input!F58*Input!H66</f>
        <v/>
      </c>
      <c r="HE45" s="79" t="n"/>
      <c r="HH45" s="78" t="n">
        <v>39</v>
      </c>
      <c r="HI45" s="79" t="n"/>
      <c r="HJ45" s="79" t="n"/>
      <c r="HK45" s="79" t="n"/>
      <c r="HL45" s="79" t="n"/>
      <c r="HM45" s="79" t="n"/>
      <c r="HN45" s="79" t="n"/>
      <c r="HO45" s="79" t="n"/>
      <c r="HP45" s="79" t="n"/>
      <c r="HQ45" s="79" t="n"/>
      <c r="HR45" s="79" t="n"/>
      <c r="HS45" s="79" t="n"/>
      <c r="HT45" s="79" t="n"/>
      <c r="HU45" s="79" t="n"/>
      <c r="HV45" s="79" t="n"/>
      <c r="HW45" s="79" t="n"/>
      <c r="HX45" s="79" t="n"/>
      <c r="HY45" s="79" t="n"/>
      <c r="HZ45" s="79" t="n"/>
      <c r="IA45" s="79" t="n"/>
      <c r="IB45" s="79" t="n"/>
      <c r="IC45" s="79" t="n"/>
      <c r="ID45" s="79" t="n"/>
      <c r="IE45" s="79" t="n"/>
      <c r="IF45" s="79" t="n"/>
      <c r="IG45" s="79" t="n"/>
      <c r="IH45" s="79" t="n"/>
      <c r="II45" s="79" t="n"/>
      <c r="IJ45" s="79" t="n"/>
      <c r="IK45" s="79" t="n"/>
      <c r="IL45" s="79" t="n"/>
      <c r="IM45" s="79" t="n"/>
      <c r="IN45" s="79" t="n"/>
      <c r="IO45" s="79" t="n"/>
      <c r="IP45" s="79" t="n"/>
      <c r="IQ45" s="79" t="n"/>
      <c r="IR45" s="79" t="n"/>
      <c r="IS45" s="79" t="n"/>
      <c r="IT45" s="79" t="n"/>
      <c r="IU45" s="79">
        <f>Input!M55*Input!F58*Input!I66</f>
        <v/>
      </c>
      <c r="IV45" s="79" t="n"/>
      <c r="IY45" s="78" t="n">
        <v>39</v>
      </c>
      <c r="IZ45" s="79" t="n"/>
      <c r="JA45" s="79" t="n"/>
      <c r="JB45" s="79" t="n"/>
      <c r="JC45" s="79" t="n"/>
      <c r="JD45" s="79" t="n"/>
      <c r="JE45" s="79" t="n"/>
      <c r="JF45" s="79" t="n"/>
      <c r="JG45" s="79" t="n"/>
      <c r="JH45" s="79" t="n"/>
      <c r="JI45" s="79" t="n"/>
      <c r="JJ45" s="79" t="n"/>
      <c r="JK45" s="79" t="n"/>
      <c r="JL45" s="79" t="n"/>
      <c r="JM45" s="79" t="n"/>
      <c r="JN45" s="79" t="n"/>
      <c r="JO45" s="79" t="n"/>
      <c r="JP45" s="79" t="n"/>
      <c r="JQ45" s="79" t="n"/>
      <c r="JR45" s="79" t="n"/>
      <c r="JS45" s="79" t="n"/>
      <c r="JT45" s="79" t="n"/>
      <c r="JU45" s="79" t="n"/>
      <c r="JV45" s="79" t="n"/>
      <c r="JW45" s="79" t="n"/>
      <c r="JX45" s="79" t="n"/>
      <c r="JY45" s="79" t="n"/>
      <c r="JZ45" s="79" t="n"/>
      <c r="KA45" s="79" t="n"/>
      <c r="KB45" s="79" t="n"/>
      <c r="KC45" s="79" t="n"/>
      <c r="KD45" s="79" t="n"/>
      <c r="KE45" s="79" t="n"/>
      <c r="KF45" s="79" t="n"/>
      <c r="KG45" s="79" t="n"/>
      <c r="KH45" s="79" t="n"/>
      <c r="KI45" s="79" t="n"/>
      <c r="KJ45" s="79" t="n"/>
      <c r="KK45" s="79" t="n"/>
      <c r="KL45" s="79">
        <f>Input!M55*Input!F58*Input!J66</f>
        <v/>
      </c>
      <c r="KM45" s="79" t="n"/>
      <c r="KP45" s="78" t="n">
        <v>39</v>
      </c>
      <c r="KQ45" s="79" t="n"/>
      <c r="KR45" s="79" t="n"/>
      <c r="KS45" s="79" t="n"/>
      <c r="KT45" s="79" t="n"/>
      <c r="KU45" s="79" t="n"/>
      <c r="KV45" s="79" t="n"/>
      <c r="KW45" s="79" t="n"/>
      <c r="KX45" s="79" t="n"/>
      <c r="KY45" s="79" t="n"/>
      <c r="KZ45" s="79" t="n"/>
      <c r="LA45" s="79" t="n"/>
      <c r="LB45" s="79" t="n"/>
      <c r="LC45" s="79" t="n"/>
      <c r="LD45" s="79" t="n"/>
      <c r="LE45" s="79" t="n"/>
      <c r="LF45" s="79" t="n"/>
      <c r="LG45" s="79" t="n"/>
      <c r="LH45" s="79" t="n"/>
      <c r="LI45" s="79" t="n"/>
      <c r="LJ45" s="79" t="n"/>
      <c r="LK45" s="79" t="n"/>
      <c r="LL45" s="79" t="n"/>
      <c r="LM45" s="79" t="n"/>
      <c r="LN45" s="79" t="n"/>
      <c r="LO45" s="79" t="n"/>
      <c r="LP45" s="79" t="n"/>
      <c r="LQ45" s="79" t="n"/>
      <c r="LR45" s="79" t="n"/>
      <c r="LS45" s="79" t="n"/>
      <c r="LT45" s="79" t="n"/>
      <c r="LU45" s="79" t="n"/>
      <c r="LV45" s="79" t="n"/>
      <c r="LW45" s="79" t="n"/>
      <c r="LX45" s="79" t="n"/>
      <c r="LY45" s="79" t="n"/>
      <c r="LZ45" s="79" t="n"/>
      <c r="MA45" s="79" t="n"/>
      <c r="MB45" s="79" t="n"/>
      <c r="MC45" s="79">
        <f>Input!M55*Input!F58*Input!K66</f>
        <v/>
      </c>
      <c r="MD45" s="79" t="n"/>
      <c r="MG45" s="78" t="n">
        <v>39</v>
      </c>
      <c r="MH45" s="79" t="n"/>
      <c r="MI45" s="79" t="n"/>
      <c r="MJ45" s="79" t="n"/>
      <c r="MK45" s="79" t="n"/>
      <c r="ML45" s="79" t="n"/>
      <c r="MM45" s="79" t="n"/>
      <c r="MN45" s="79" t="n"/>
      <c r="MO45" s="79" t="n"/>
      <c r="MP45" s="79" t="n"/>
      <c r="MQ45" s="79" t="n"/>
      <c r="MR45" s="79" t="n"/>
      <c r="MS45" s="79" t="n"/>
      <c r="MT45" s="79" t="n"/>
      <c r="MU45" s="79" t="n"/>
      <c r="MV45" s="79" t="n"/>
      <c r="MW45" s="79" t="n"/>
      <c r="MX45" s="79" t="n"/>
      <c r="MY45" s="79" t="n"/>
      <c r="MZ45" s="79" t="n"/>
      <c r="NA45" s="79" t="n"/>
      <c r="NB45" s="79" t="n"/>
      <c r="NC45" s="79" t="n"/>
      <c r="ND45" s="79" t="n"/>
      <c r="NE45" s="79" t="n"/>
      <c r="NF45" s="79" t="n"/>
      <c r="NG45" s="79" t="n"/>
      <c r="NH45" s="79" t="n"/>
      <c r="NI45" s="79" t="n"/>
      <c r="NJ45" s="79" t="n"/>
      <c r="NK45" s="79" t="n"/>
      <c r="NL45" s="79" t="n"/>
      <c r="NM45" s="79" t="n"/>
      <c r="NN45" s="79" t="n"/>
      <c r="NO45" s="79" t="n"/>
      <c r="NP45" s="79" t="n"/>
      <c r="NQ45" s="79" t="n"/>
      <c r="NR45" s="79" t="n"/>
      <c r="NS45" s="79" t="n"/>
      <c r="NT45" s="79">
        <f>Input!M55*Input!F58*Input!L66</f>
        <v/>
      </c>
      <c r="NU45" s="79" t="n"/>
      <c r="NX45" s="78" t="n">
        <v>39</v>
      </c>
      <c r="NY45" s="79" t="n"/>
      <c r="NZ45" s="79" t="n"/>
      <c r="OA45" s="79" t="n"/>
      <c r="OB45" s="79" t="n"/>
      <c r="OC45" s="79" t="n"/>
      <c r="OD45" s="79" t="n"/>
      <c r="OE45" s="79" t="n"/>
      <c r="OF45" s="79" t="n"/>
      <c r="OG45" s="79" t="n"/>
      <c r="OH45" s="79" t="n"/>
      <c r="OI45" s="79" t="n"/>
      <c r="OJ45" s="79" t="n"/>
      <c r="OK45" s="79" t="n"/>
      <c r="OL45" s="79" t="n"/>
      <c r="OM45" s="79" t="n"/>
      <c r="ON45" s="79" t="n"/>
      <c r="OO45" s="79" t="n"/>
      <c r="OP45" s="79" t="n"/>
      <c r="OQ45" s="79" t="n"/>
      <c r="OR45" s="79" t="n"/>
      <c r="OS45" s="79" t="n"/>
      <c r="OT45" s="79" t="n"/>
      <c r="OU45" s="79" t="n"/>
      <c r="OV45" s="79" t="n"/>
      <c r="OW45" s="79" t="n"/>
      <c r="OX45" s="79" t="n"/>
      <c r="OY45" s="79" t="n"/>
      <c r="OZ45" s="79" t="n"/>
      <c r="PA45" s="79" t="n"/>
      <c r="PB45" s="79" t="n"/>
      <c r="PC45" s="79" t="n"/>
      <c r="PD45" s="79" t="n"/>
      <c r="PE45" s="79" t="n"/>
      <c r="PF45" s="79" t="n"/>
      <c r="PG45" s="79" t="n"/>
      <c r="PH45" s="79" t="n"/>
      <c r="PI45" s="79" t="n"/>
      <c r="PJ45" s="79" t="n"/>
      <c r="PK45" s="79">
        <f>Input!M55*Input!F58*Input!M66</f>
        <v/>
      </c>
      <c r="PL45" s="79" t="n"/>
      <c r="PO45" s="78" t="n">
        <v>39</v>
      </c>
      <c r="PP45" s="79" t="n"/>
      <c r="PQ45" s="79" t="n"/>
      <c r="PR45" s="79" t="n"/>
      <c r="PS45" s="79" t="n"/>
      <c r="PT45" s="79" t="n"/>
      <c r="PU45" s="79" t="n"/>
      <c r="PV45" s="79" t="n"/>
      <c r="PW45" s="79" t="n"/>
      <c r="PX45" s="79" t="n"/>
      <c r="PY45" s="79" t="n"/>
      <c r="PZ45" s="79" t="n"/>
      <c r="QA45" s="79" t="n"/>
      <c r="QB45" s="79" t="n"/>
      <c r="QC45" s="79" t="n"/>
      <c r="QD45" s="79" t="n"/>
      <c r="QE45" s="79" t="n"/>
      <c r="QF45" s="79" t="n"/>
      <c r="QG45" s="79" t="n"/>
      <c r="QH45" s="79" t="n"/>
      <c r="QI45" s="79" t="n"/>
      <c r="QJ45" s="79" t="n"/>
      <c r="QK45" s="79" t="n"/>
      <c r="QL45" s="79" t="n"/>
      <c r="QM45" s="79" t="n"/>
      <c r="QN45" s="79" t="n"/>
      <c r="QO45" s="79" t="n"/>
      <c r="QP45" s="79" t="n"/>
      <c r="QQ45" s="79" t="n"/>
      <c r="QR45" s="79" t="n"/>
      <c r="QS45" s="79" t="n"/>
      <c r="QT45" s="79" t="n"/>
      <c r="QU45" s="79" t="n"/>
      <c r="QV45" s="79" t="n"/>
      <c r="QW45" s="79" t="n"/>
      <c r="QX45" s="79" t="n"/>
      <c r="QY45" s="79" t="n"/>
      <c r="QZ45" s="79" t="n"/>
      <c r="RA45" s="79" t="n"/>
      <c r="RB45" s="79">
        <f>Input!M55*Input!F58*Input!N66</f>
        <v/>
      </c>
      <c r="RC45" s="79" t="n"/>
      <c r="RF45" s="78" t="n">
        <v>39</v>
      </c>
      <c r="RG45" s="79" t="n"/>
      <c r="RH45" s="79" t="n"/>
      <c r="RI45" s="79" t="n"/>
      <c r="RJ45" s="79" t="n"/>
      <c r="RK45" s="79" t="n"/>
      <c r="RL45" s="79" t="n"/>
      <c r="RM45" s="79" t="n"/>
      <c r="RN45" s="79" t="n"/>
      <c r="RO45" s="79" t="n"/>
      <c r="RP45" s="79" t="n"/>
      <c r="RQ45" s="79" t="n"/>
      <c r="RR45" s="79" t="n"/>
      <c r="RS45" s="79" t="n"/>
      <c r="RT45" s="79" t="n"/>
      <c r="RU45" s="79" t="n"/>
      <c r="RV45" s="79" t="n"/>
      <c r="RW45" s="79" t="n"/>
      <c r="RX45" s="79" t="n"/>
      <c r="RY45" s="79" t="n"/>
      <c r="RZ45" s="79" t="n"/>
      <c r="SA45" s="79" t="n"/>
      <c r="SB45" s="79" t="n"/>
      <c r="SC45" s="79" t="n"/>
      <c r="SD45" s="79" t="n"/>
      <c r="SE45" s="79" t="n"/>
      <c r="SF45" s="79" t="n"/>
      <c r="SG45" s="79" t="n"/>
      <c r="SH45" s="79" t="n"/>
      <c r="SI45" s="79" t="n"/>
      <c r="SJ45" s="79" t="n"/>
      <c r="SK45" s="79" t="n"/>
      <c r="SL45" s="79" t="n"/>
      <c r="SM45" s="79" t="n"/>
      <c r="SN45" s="79" t="n"/>
      <c r="SO45" s="79" t="n"/>
      <c r="SP45" s="79" t="n"/>
      <c r="SQ45" s="79" t="n"/>
      <c r="SR45" s="79" t="n"/>
      <c r="SS45" s="79">
        <f>Input!M55*Input!F58*Input!O66</f>
        <v/>
      </c>
      <c r="ST45" s="79" t="n"/>
      <c r="SW45" s="78" t="n">
        <v>39</v>
      </c>
      <c r="SX45" s="79" t="n"/>
      <c r="SY45" s="79" t="n"/>
      <c r="SZ45" s="79" t="n"/>
      <c r="TA45" s="79" t="n"/>
      <c r="TB45" s="79" t="n"/>
      <c r="TC45" s="79" t="n"/>
      <c r="TD45" s="79" t="n"/>
      <c r="TE45" s="79" t="n"/>
      <c r="TF45" s="79" t="n"/>
      <c r="TG45" s="79" t="n"/>
      <c r="TH45" s="79" t="n"/>
      <c r="TI45" s="79" t="n"/>
      <c r="TJ45" s="79" t="n"/>
      <c r="TK45" s="79" t="n"/>
      <c r="TL45" s="79" t="n"/>
      <c r="TM45" s="79" t="n"/>
      <c r="TN45" s="79" t="n"/>
      <c r="TO45" s="79" t="n"/>
      <c r="TP45" s="79" t="n"/>
      <c r="TQ45" s="79" t="n"/>
      <c r="TR45" s="79" t="n"/>
      <c r="TS45" s="79" t="n"/>
      <c r="TT45" s="79" t="n"/>
      <c r="TU45" s="79" t="n"/>
      <c r="TV45" s="79" t="n"/>
      <c r="TW45" s="79" t="n"/>
      <c r="TX45" s="79" t="n"/>
      <c r="TY45" s="79" t="n"/>
      <c r="TZ45" s="79" t="n"/>
      <c r="UA45" s="79" t="n"/>
      <c r="UB45" s="79" t="n"/>
      <c r="UC45" s="79" t="n"/>
      <c r="UD45" s="79" t="n"/>
      <c r="UE45" s="79" t="n"/>
      <c r="UF45" s="79" t="n"/>
      <c r="UG45" s="79" t="n"/>
      <c r="UH45" s="79" t="n"/>
      <c r="UI45" s="79" t="n"/>
      <c r="UJ45" s="79">
        <f>Input!M55*Input!F58*Input!P66</f>
        <v/>
      </c>
      <c r="UK45" s="79" t="n"/>
      <c r="UN45" s="78" t="n">
        <v>39</v>
      </c>
      <c r="UO45" s="79" t="n"/>
      <c r="UP45" s="79" t="n"/>
      <c r="UQ45" s="79" t="n"/>
      <c r="UR45" s="79" t="n"/>
      <c r="US45" s="79" t="n"/>
      <c r="UT45" s="79" t="n"/>
      <c r="UU45" s="79" t="n"/>
      <c r="UV45" s="79" t="n"/>
      <c r="UW45" s="79" t="n"/>
      <c r="UX45" s="79" t="n"/>
      <c r="UY45" s="79" t="n"/>
      <c r="UZ45" s="79" t="n"/>
      <c r="VA45" s="79" t="n"/>
      <c r="VB45" s="79" t="n"/>
      <c r="VC45" s="79" t="n"/>
      <c r="VD45" s="79" t="n"/>
      <c r="VE45" s="79" t="n"/>
      <c r="VF45" s="79" t="n"/>
      <c r="VG45" s="79" t="n"/>
      <c r="VH45" s="79" t="n"/>
      <c r="VI45" s="79" t="n"/>
      <c r="VJ45" s="79" t="n"/>
      <c r="VK45" s="79" t="n"/>
      <c r="VL45" s="79" t="n"/>
      <c r="VM45" s="79" t="n"/>
      <c r="VN45" s="79" t="n"/>
      <c r="VO45" s="79" t="n"/>
      <c r="VP45" s="79" t="n"/>
      <c r="VQ45" s="79" t="n"/>
      <c r="VR45" s="79" t="n"/>
      <c r="VS45" s="79" t="n"/>
      <c r="VT45" s="79" t="n"/>
      <c r="VU45" s="79" t="n"/>
      <c r="VV45" s="79" t="n"/>
      <c r="VW45" s="79" t="n"/>
      <c r="VX45" s="79" t="n"/>
      <c r="VY45" s="79" t="n"/>
      <c r="VZ45" s="79" t="n"/>
      <c r="WA45" s="79">
        <f>Input!M55*Input!F58*Input!Q66</f>
        <v/>
      </c>
      <c r="WB45" s="79" t="n"/>
      <c r="WE45" s="78" t="n">
        <v>39</v>
      </c>
      <c r="WF45" s="79" t="n"/>
      <c r="WG45" s="79" t="n"/>
      <c r="WH45" s="79" t="n"/>
      <c r="WI45" s="79" t="n"/>
      <c r="WJ45" s="79" t="n"/>
      <c r="WK45" s="79" t="n"/>
      <c r="WL45" s="79" t="n"/>
      <c r="WM45" s="79" t="n"/>
      <c r="WN45" s="79" t="n"/>
      <c r="WO45" s="79" t="n"/>
      <c r="WP45" s="79" t="n"/>
      <c r="WQ45" s="79" t="n"/>
      <c r="WR45" s="79" t="n"/>
      <c r="WS45" s="79" t="n"/>
      <c r="WT45" s="79" t="n"/>
      <c r="WU45" s="79" t="n"/>
      <c r="WV45" s="79" t="n"/>
      <c r="WW45" s="79" t="n"/>
      <c r="WX45" s="79" t="n"/>
      <c r="WY45" s="79" t="n"/>
      <c r="WZ45" s="79" t="n"/>
      <c r="XA45" s="79" t="n"/>
      <c r="XB45" s="79" t="n"/>
      <c r="XC45" s="79" t="n"/>
      <c r="XD45" s="79" t="n"/>
      <c r="XE45" s="79" t="n"/>
      <c r="XF45" s="79" t="n"/>
      <c r="XG45" s="79" t="n"/>
      <c r="XH45" s="79" t="n"/>
      <c r="XI45" s="79" t="n"/>
      <c r="XJ45" s="79" t="n"/>
      <c r="XK45" s="79" t="n"/>
      <c r="XL45" s="79" t="n"/>
      <c r="XM45" s="79" t="n"/>
      <c r="XN45" s="79" t="n"/>
      <c r="XO45" s="79" t="n"/>
      <c r="XP45" s="79" t="n"/>
      <c r="XQ45" s="79" t="n"/>
      <c r="XR45" s="79">
        <f>Input!M55*Input!F58*Input!R66</f>
        <v/>
      </c>
      <c r="XS45" s="79" t="n"/>
      <c r="XV45" s="78" t="n">
        <v>39</v>
      </c>
      <c r="XW45" s="79" t="n"/>
      <c r="XX45" s="79" t="n"/>
      <c r="XY45" s="79" t="n"/>
      <c r="XZ45" s="79" t="n"/>
      <c r="YA45" s="79" t="n"/>
      <c r="YB45" s="79" t="n"/>
      <c r="YC45" s="79" t="n"/>
      <c r="YD45" s="79" t="n"/>
      <c r="YE45" s="79" t="n"/>
      <c r="YF45" s="79" t="n"/>
      <c r="YG45" s="79" t="n"/>
      <c r="YH45" s="79" t="n"/>
      <c r="YI45" s="79" t="n"/>
      <c r="YJ45" s="79" t="n"/>
      <c r="YK45" s="79" t="n"/>
      <c r="YL45" s="79" t="n"/>
      <c r="YM45" s="79" t="n"/>
      <c r="YN45" s="79" t="n"/>
      <c r="YO45" s="79" t="n"/>
      <c r="YP45" s="79" t="n"/>
      <c r="YQ45" s="79" t="n"/>
      <c r="YR45" s="79" t="n"/>
      <c r="YS45" s="79" t="n"/>
      <c r="YT45" s="79" t="n"/>
      <c r="YU45" s="79" t="n"/>
      <c r="YV45" s="79" t="n"/>
      <c r="YW45" s="79" t="n"/>
      <c r="YX45" s="79" t="n"/>
      <c r="YY45" s="79" t="n"/>
      <c r="YZ45" s="79" t="n"/>
      <c r="ZA45" s="79" t="n"/>
      <c r="ZB45" s="79" t="n"/>
      <c r="ZC45" s="79" t="n"/>
      <c r="ZD45" s="79" t="n"/>
      <c r="ZE45" s="79" t="n"/>
      <c r="ZF45" s="79" t="n"/>
      <c r="ZG45" s="79" t="n"/>
      <c r="ZH45" s="79" t="n"/>
      <c r="ZI45" s="79">
        <f>Input!M55*Input!F58*Input!S66</f>
        <v/>
      </c>
      <c r="ZJ45" s="79" t="n"/>
      <c r="ZM45" s="78" t="n">
        <v>39</v>
      </c>
      <c r="ZN45" s="79" t="n"/>
      <c r="ZO45" s="79" t="n"/>
      <c r="ZP45" s="79" t="n"/>
      <c r="ZQ45" s="79" t="n"/>
      <c r="ZR45" s="79" t="n"/>
      <c r="ZS45" s="79" t="n"/>
      <c r="ZT45" s="79" t="n"/>
      <c r="ZU45" s="79" t="n"/>
      <c r="ZV45" s="79" t="n"/>
      <c r="ZW45" s="79" t="n"/>
      <c r="ZX45" s="79" t="n"/>
      <c r="ZY45" s="79" t="n"/>
      <c r="ZZ45" s="79" t="n"/>
      <c r="AAA45" s="79" t="n"/>
      <c r="AAB45" s="79" t="n"/>
      <c r="AAC45" s="79" t="n"/>
      <c r="AAD45" s="79" t="n"/>
      <c r="AAE45" s="79" t="n"/>
      <c r="AAF45" s="79" t="n"/>
      <c r="AAG45" s="79" t="n"/>
      <c r="AAH45" s="79" t="n"/>
      <c r="AAI45" s="79" t="n"/>
      <c r="AAJ45" s="79" t="n"/>
      <c r="AAK45" s="79" t="n"/>
      <c r="AAL45" s="79" t="n"/>
      <c r="AAM45" s="79" t="n"/>
      <c r="AAN45" s="79" t="n"/>
      <c r="AAO45" s="79" t="n"/>
      <c r="AAP45" s="79" t="n"/>
      <c r="AAQ45" s="79" t="n"/>
      <c r="AAR45" s="79" t="n"/>
      <c r="AAS45" s="79" t="n"/>
      <c r="AAT45" s="79" t="n"/>
      <c r="AAU45" s="79" t="n"/>
      <c r="AAV45" s="79" t="n"/>
      <c r="AAW45" s="79" t="n"/>
      <c r="AAX45" s="79" t="n"/>
      <c r="AAY45" s="79" t="n"/>
      <c r="AAZ45" s="79">
        <f>Input!M55*Input!F58*Input!T66</f>
        <v/>
      </c>
      <c r="ABA45" s="79" t="n"/>
      <c r="ABD45" s="78" t="n">
        <v>39</v>
      </c>
      <c r="ABE45" s="79" t="n"/>
      <c r="ABF45" s="79" t="n"/>
      <c r="ABG45" s="79" t="n"/>
      <c r="ABH45" s="79" t="n"/>
      <c r="ABI45" s="79" t="n"/>
      <c r="ABJ45" s="79" t="n"/>
      <c r="ABK45" s="79" t="n"/>
      <c r="ABL45" s="79" t="n"/>
      <c r="ABM45" s="79" t="n"/>
      <c r="ABN45" s="79" t="n"/>
      <c r="ABO45" s="79" t="n"/>
      <c r="ABP45" s="79" t="n"/>
      <c r="ABQ45" s="79" t="n"/>
      <c r="ABR45" s="79" t="n"/>
      <c r="ABS45" s="79" t="n"/>
      <c r="ABT45" s="79" t="n"/>
      <c r="ABU45" s="79" t="n"/>
      <c r="ABV45" s="79" t="n"/>
      <c r="ABW45" s="79" t="n"/>
      <c r="ABX45" s="79" t="n"/>
      <c r="ABY45" s="79" t="n"/>
      <c r="ABZ45" s="79" t="n"/>
      <c r="ACA45" s="79" t="n"/>
      <c r="ACB45" s="79" t="n"/>
      <c r="ACC45" s="79" t="n"/>
      <c r="ACD45" s="79" t="n"/>
      <c r="ACE45" s="79" t="n"/>
      <c r="ACF45" s="79" t="n"/>
      <c r="ACG45" s="79" t="n"/>
      <c r="ACH45" s="79" t="n"/>
      <c r="ACI45" s="79" t="n"/>
      <c r="ACJ45" s="79" t="n"/>
      <c r="ACK45" s="79" t="n"/>
      <c r="ACL45" s="79" t="n"/>
      <c r="ACM45" s="79" t="n"/>
      <c r="ACN45" s="79" t="n"/>
      <c r="ACO45" s="79" t="n"/>
      <c r="ACP45" s="79" t="n"/>
      <c r="ACQ45" s="79">
        <f>Input!M55*Input!F58*Input!U66</f>
        <v/>
      </c>
      <c r="ACR45" s="79" t="n"/>
      <c r="ACU45" s="78" t="n">
        <v>39</v>
      </c>
      <c r="ACV45" s="79" t="n"/>
      <c r="ACW45" s="79" t="n"/>
      <c r="ACX45" s="79" t="n"/>
      <c r="ACY45" s="79" t="n"/>
      <c r="ACZ45" s="79" t="n"/>
      <c r="ADA45" s="79" t="n"/>
      <c r="ADB45" s="79" t="n"/>
      <c r="ADC45" s="79" t="n"/>
      <c r="ADD45" s="79" t="n"/>
      <c r="ADE45" s="79" t="n"/>
      <c r="ADF45" s="79" t="n"/>
      <c r="ADG45" s="79" t="n"/>
      <c r="ADH45" s="79" t="n"/>
      <c r="ADI45" s="79" t="n"/>
      <c r="ADJ45" s="79" t="n"/>
      <c r="ADK45" s="79" t="n"/>
      <c r="ADL45" s="79" t="n"/>
      <c r="ADM45" s="79" t="n"/>
      <c r="ADN45" s="79" t="n"/>
      <c r="ADO45" s="79" t="n"/>
      <c r="ADP45" s="79" t="n"/>
      <c r="ADQ45" s="79" t="n"/>
      <c r="ADR45" s="79" t="n"/>
      <c r="ADS45" s="79" t="n"/>
      <c r="ADT45" s="79" t="n"/>
      <c r="ADU45" s="79" t="n"/>
      <c r="ADV45" s="79" t="n"/>
      <c r="ADW45" s="79" t="n"/>
      <c r="ADX45" s="79" t="n"/>
      <c r="ADY45" s="79" t="n"/>
      <c r="ADZ45" s="79" t="n"/>
      <c r="AEA45" s="79" t="n"/>
      <c r="AEB45" s="79" t="n"/>
      <c r="AEC45" s="79" t="n"/>
      <c r="AED45" s="79" t="n"/>
      <c r="AEE45" s="79" t="n"/>
      <c r="AEF45" s="79" t="n"/>
      <c r="AEG45" s="79" t="n"/>
      <c r="AEH45" s="79">
        <f>Input!M55*Input!F58*Input!V66</f>
        <v/>
      </c>
      <c r="AEI45" s="79" t="n"/>
      <c r="AEL45" s="78" t="n">
        <v>39</v>
      </c>
      <c r="AEM45" s="79" t="n"/>
      <c r="AEN45" s="79" t="n"/>
      <c r="AEO45" s="79" t="n"/>
      <c r="AEP45" s="79" t="n"/>
      <c r="AEQ45" s="79" t="n"/>
      <c r="AER45" s="79" t="n"/>
      <c r="AES45" s="79" t="n"/>
      <c r="AET45" s="79" t="n"/>
      <c r="AEU45" s="79" t="n"/>
      <c r="AEV45" s="79" t="n"/>
      <c r="AEW45" s="79" t="n"/>
      <c r="AEX45" s="79" t="n"/>
      <c r="AEY45" s="79" t="n"/>
      <c r="AEZ45" s="79" t="n"/>
      <c r="AFA45" s="79" t="n"/>
      <c r="AFB45" s="79" t="n"/>
      <c r="AFC45" s="79" t="n"/>
      <c r="AFD45" s="79" t="n"/>
      <c r="AFE45" s="79" t="n"/>
      <c r="AFF45" s="79" t="n"/>
      <c r="AFG45" s="79" t="n"/>
      <c r="AFH45" s="79" t="n"/>
      <c r="AFI45" s="79" t="n"/>
      <c r="AFJ45" s="79" t="n"/>
      <c r="AFK45" s="79" t="n"/>
      <c r="AFL45" s="79" t="n"/>
      <c r="AFM45" s="79" t="n"/>
      <c r="AFN45" s="79" t="n"/>
      <c r="AFO45" s="79" t="n"/>
      <c r="AFP45" s="79" t="n"/>
      <c r="AFQ45" s="79" t="n"/>
      <c r="AFR45" s="79" t="n"/>
      <c r="AFS45" s="79" t="n"/>
      <c r="AFT45" s="79" t="n"/>
      <c r="AFU45" s="79" t="n"/>
      <c r="AFV45" s="79" t="n"/>
      <c r="AFW45" s="79" t="n"/>
      <c r="AFX45" s="79" t="n"/>
      <c r="AFY45" s="79">
        <f>Input!M55*Input!F58*Input!W66</f>
        <v/>
      </c>
      <c r="AFZ45" s="79" t="n"/>
    </row>
    <row r="46">
      <c r="A46" s="78" t="n">
        <v>40</v>
      </c>
      <c r="B46" s="79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  <c r="M46" s="79" t="n"/>
      <c r="N46" s="79" t="n"/>
      <c r="O46" s="79" t="n"/>
      <c r="P46" s="79" t="n"/>
      <c r="Q46" s="79" t="n"/>
      <c r="R46" s="79" t="n"/>
      <c r="S46" s="79" t="n"/>
      <c r="T46" s="79" t="n"/>
      <c r="U46" s="79" t="n"/>
      <c r="V46" s="79" t="n"/>
      <c r="W46" s="79" t="n"/>
      <c r="X46" s="79" t="n"/>
      <c r="Y46" s="79" t="n"/>
      <c r="Z46" s="79" t="n"/>
      <c r="AA46" s="79" t="n"/>
      <c r="AB46" s="79" t="n"/>
      <c r="AC46" s="79" t="n"/>
      <c r="AD46" s="79" t="n"/>
      <c r="AE46" s="79" t="n"/>
      <c r="AF46" s="79" t="n"/>
      <c r="AG46" s="79" t="n"/>
      <c r="AH46" s="79" t="n"/>
      <c r="AI46" s="79" t="n"/>
      <c r="AJ46" s="79" t="n"/>
      <c r="AK46" s="79" t="n"/>
      <c r="AL46" s="79" t="n"/>
      <c r="AM46" s="79" t="n"/>
      <c r="AN46" s="79" t="n"/>
      <c r="AO46" s="79">
        <f>Input!M55*Input!G58*Input!D66</f>
        <v/>
      </c>
      <c r="AR46" s="78" t="n">
        <v>40</v>
      </c>
      <c r="AS46" s="79" t="n"/>
      <c r="AT46" s="79" t="n"/>
      <c r="AU46" s="79" t="n"/>
      <c r="AV46" s="79" t="n"/>
      <c r="AW46" s="79" t="n"/>
      <c r="AX46" s="79" t="n"/>
      <c r="AY46" s="79" t="n"/>
      <c r="AZ46" s="79" t="n"/>
      <c r="BA46" s="79" t="n"/>
      <c r="BB46" s="79" t="n"/>
      <c r="BC46" s="79" t="n"/>
      <c r="BD46" s="79" t="n"/>
      <c r="BE46" s="79" t="n"/>
      <c r="BF46" s="79" t="n"/>
      <c r="BG46" s="79" t="n"/>
      <c r="BH46" s="79" t="n"/>
      <c r="BI46" s="79" t="n"/>
      <c r="BJ46" s="79" t="n"/>
      <c r="BK46" s="79" t="n"/>
      <c r="BL46" s="79" t="n"/>
      <c r="BM46" s="79" t="n"/>
      <c r="BN46" s="79" t="n"/>
      <c r="BO46" s="79" t="n"/>
      <c r="BP46" s="79" t="n"/>
      <c r="BQ46" s="79" t="n"/>
      <c r="BR46" s="79" t="n"/>
      <c r="BS46" s="79" t="n"/>
      <c r="BT46" s="79" t="n"/>
      <c r="BU46" s="79" t="n"/>
      <c r="BV46" s="79" t="n"/>
      <c r="BW46" s="79" t="n"/>
      <c r="BX46" s="79" t="n"/>
      <c r="BY46" s="79" t="n"/>
      <c r="BZ46" s="79" t="n"/>
      <c r="CA46" s="79" t="n"/>
      <c r="CB46" s="79" t="n"/>
      <c r="CC46" s="79" t="n"/>
      <c r="CD46" s="79" t="n"/>
      <c r="CE46" s="79" t="n"/>
      <c r="CF46" s="79">
        <f>Input!M55*Input!G58*Input!E66</f>
        <v/>
      </c>
      <c r="CI46" s="78" t="n">
        <v>40</v>
      </c>
      <c r="CJ46" s="79" t="n"/>
      <c r="CK46" s="79" t="n"/>
      <c r="CL46" s="79" t="n"/>
      <c r="CM46" s="79" t="n"/>
      <c r="CN46" s="79" t="n"/>
      <c r="CO46" s="79" t="n"/>
      <c r="CP46" s="79" t="n"/>
      <c r="CQ46" s="79" t="n"/>
      <c r="CR46" s="79" t="n"/>
      <c r="CS46" s="79" t="n"/>
      <c r="CT46" s="79" t="n"/>
      <c r="CU46" s="79" t="n"/>
      <c r="CV46" s="79" t="n"/>
      <c r="CW46" s="79" t="n"/>
      <c r="CX46" s="79" t="n"/>
      <c r="CY46" s="79" t="n"/>
      <c r="CZ46" s="79" t="n"/>
      <c r="DA46" s="79" t="n"/>
      <c r="DB46" s="79" t="n"/>
      <c r="DC46" s="79" t="n"/>
      <c r="DD46" s="79" t="n"/>
      <c r="DE46" s="79" t="n"/>
      <c r="DF46" s="79" t="n"/>
      <c r="DG46" s="79" t="n"/>
      <c r="DH46" s="79" t="n"/>
      <c r="DI46" s="79" t="n"/>
      <c r="DJ46" s="79" t="n"/>
      <c r="DK46" s="79" t="n"/>
      <c r="DL46" s="79" t="n"/>
      <c r="DM46" s="79" t="n"/>
      <c r="DN46" s="79" t="n"/>
      <c r="DO46" s="79" t="n"/>
      <c r="DP46" s="79" t="n"/>
      <c r="DQ46" s="79" t="n"/>
      <c r="DR46" s="79" t="n"/>
      <c r="DS46" s="79" t="n"/>
      <c r="DT46" s="79" t="n"/>
      <c r="DU46" s="79" t="n"/>
      <c r="DV46" s="79" t="n"/>
      <c r="DW46" s="79">
        <f>Input!M55*Input!G58*Input!F66</f>
        <v/>
      </c>
      <c r="DZ46" s="78" t="n">
        <v>40</v>
      </c>
      <c r="EA46" s="79" t="n"/>
      <c r="EB46" s="79" t="n"/>
      <c r="EC46" s="79" t="n"/>
      <c r="ED46" s="79" t="n"/>
      <c r="EE46" s="79" t="n"/>
      <c r="EF46" s="79" t="n"/>
      <c r="EG46" s="79" t="n"/>
      <c r="EH46" s="79" t="n"/>
      <c r="EI46" s="79" t="n"/>
      <c r="EJ46" s="79" t="n"/>
      <c r="EK46" s="79" t="n"/>
      <c r="EL46" s="79" t="n"/>
      <c r="EM46" s="79" t="n"/>
      <c r="EN46" s="79" t="n"/>
      <c r="EO46" s="79" t="n"/>
      <c r="EP46" s="79" t="n"/>
      <c r="EQ46" s="79" t="n"/>
      <c r="ER46" s="79" t="n"/>
      <c r="ES46" s="79" t="n"/>
      <c r="ET46" s="79" t="n"/>
      <c r="EU46" s="79" t="n"/>
      <c r="EV46" s="79" t="n"/>
      <c r="EW46" s="79" t="n"/>
      <c r="EX46" s="79" t="n"/>
      <c r="EY46" s="79" t="n"/>
      <c r="EZ46" s="79" t="n"/>
      <c r="FA46" s="79" t="n"/>
      <c r="FB46" s="79" t="n"/>
      <c r="FC46" s="79" t="n"/>
      <c r="FD46" s="79" t="n"/>
      <c r="FE46" s="79" t="n"/>
      <c r="FF46" s="79" t="n"/>
      <c r="FG46" s="79" t="n"/>
      <c r="FH46" s="79" t="n"/>
      <c r="FI46" s="79" t="n"/>
      <c r="FJ46" s="79" t="n"/>
      <c r="FK46" s="79" t="n"/>
      <c r="FL46" s="79" t="n"/>
      <c r="FM46" s="79" t="n"/>
      <c r="FN46" s="79">
        <f>Input!M55*Input!G58*Input!G66</f>
        <v/>
      </c>
      <c r="FQ46" s="78" t="n">
        <v>40</v>
      </c>
      <c r="FR46" s="79" t="n"/>
      <c r="FS46" s="79" t="n"/>
      <c r="FT46" s="79" t="n"/>
      <c r="FU46" s="79" t="n"/>
      <c r="FV46" s="79" t="n"/>
      <c r="FW46" s="79" t="n"/>
      <c r="FX46" s="79" t="n"/>
      <c r="FY46" s="79" t="n"/>
      <c r="FZ46" s="79" t="n"/>
      <c r="GA46" s="79" t="n"/>
      <c r="GB46" s="79" t="n"/>
      <c r="GC46" s="79" t="n"/>
      <c r="GD46" s="79" t="n"/>
      <c r="GE46" s="79" t="n"/>
      <c r="GF46" s="79" t="n"/>
      <c r="GG46" s="79" t="n"/>
      <c r="GH46" s="79" t="n"/>
      <c r="GI46" s="79" t="n"/>
      <c r="GJ46" s="79" t="n"/>
      <c r="GK46" s="79" t="n"/>
      <c r="GL46" s="79" t="n"/>
      <c r="GM46" s="79" t="n"/>
      <c r="GN46" s="79" t="n"/>
      <c r="GO46" s="79" t="n"/>
      <c r="GP46" s="79" t="n"/>
      <c r="GQ46" s="79" t="n"/>
      <c r="GR46" s="79" t="n"/>
      <c r="GS46" s="79" t="n"/>
      <c r="GT46" s="79" t="n"/>
      <c r="GU46" s="79" t="n"/>
      <c r="GV46" s="79" t="n"/>
      <c r="GW46" s="79" t="n"/>
      <c r="GX46" s="79" t="n"/>
      <c r="GY46" s="79" t="n"/>
      <c r="GZ46" s="79" t="n"/>
      <c r="HA46" s="79" t="n"/>
      <c r="HB46" s="79" t="n"/>
      <c r="HC46" s="79" t="n"/>
      <c r="HD46" s="79" t="n"/>
      <c r="HE46" s="79">
        <f>Input!M55*Input!G58*Input!H66</f>
        <v/>
      </c>
      <c r="HH46" s="78" t="n">
        <v>40</v>
      </c>
      <c r="HI46" s="79" t="n"/>
      <c r="HJ46" s="79" t="n"/>
      <c r="HK46" s="79" t="n"/>
      <c r="HL46" s="79" t="n"/>
      <c r="HM46" s="79" t="n"/>
      <c r="HN46" s="79" t="n"/>
      <c r="HO46" s="79" t="n"/>
      <c r="HP46" s="79" t="n"/>
      <c r="HQ46" s="79" t="n"/>
      <c r="HR46" s="79" t="n"/>
      <c r="HS46" s="79" t="n"/>
      <c r="HT46" s="79" t="n"/>
      <c r="HU46" s="79" t="n"/>
      <c r="HV46" s="79" t="n"/>
      <c r="HW46" s="79" t="n"/>
      <c r="HX46" s="79" t="n"/>
      <c r="HY46" s="79" t="n"/>
      <c r="HZ46" s="79" t="n"/>
      <c r="IA46" s="79" t="n"/>
      <c r="IB46" s="79" t="n"/>
      <c r="IC46" s="79" t="n"/>
      <c r="ID46" s="79" t="n"/>
      <c r="IE46" s="79" t="n"/>
      <c r="IF46" s="79" t="n"/>
      <c r="IG46" s="79" t="n"/>
      <c r="IH46" s="79" t="n"/>
      <c r="II46" s="79" t="n"/>
      <c r="IJ46" s="79" t="n"/>
      <c r="IK46" s="79" t="n"/>
      <c r="IL46" s="79" t="n"/>
      <c r="IM46" s="79" t="n"/>
      <c r="IN46" s="79" t="n"/>
      <c r="IO46" s="79" t="n"/>
      <c r="IP46" s="79" t="n"/>
      <c r="IQ46" s="79" t="n"/>
      <c r="IR46" s="79" t="n"/>
      <c r="IS46" s="79" t="n"/>
      <c r="IT46" s="79" t="n"/>
      <c r="IU46" s="79" t="n"/>
      <c r="IV46" s="79">
        <f>Input!M55*Input!G58*Input!I66</f>
        <v/>
      </c>
      <c r="IY46" s="78" t="n">
        <v>40</v>
      </c>
      <c r="IZ46" s="79" t="n"/>
      <c r="JA46" s="79" t="n"/>
      <c r="JB46" s="79" t="n"/>
      <c r="JC46" s="79" t="n"/>
      <c r="JD46" s="79" t="n"/>
      <c r="JE46" s="79" t="n"/>
      <c r="JF46" s="79" t="n"/>
      <c r="JG46" s="79" t="n"/>
      <c r="JH46" s="79" t="n"/>
      <c r="JI46" s="79" t="n"/>
      <c r="JJ46" s="79" t="n"/>
      <c r="JK46" s="79" t="n"/>
      <c r="JL46" s="79" t="n"/>
      <c r="JM46" s="79" t="n"/>
      <c r="JN46" s="79" t="n"/>
      <c r="JO46" s="79" t="n"/>
      <c r="JP46" s="79" t="n"/>
      <c r="JQ46" s="79" t="n"/>
      <c r="JR46" s="79" t="n"/>
      <c r="JS46" s="79" t="n"/>
      <c r="JT46" s="79" t="n"/>
      <c r="JU46" s="79" t="n"/>
      <c r="JV46" s="79" t="n"/>
      <c r="JW46" s="79" t="n"/>
      <c r="JX46" s="79" t="n"/>
      <c r="JY46" s="79" t="n"/>
      <c r="JZ46" s="79" t="n"/>
      <c r="KA46" s="79" t="n"/>
      <c r="KB46" s="79" t="n"/>
      <c r="KC46" s="79" t="n"/>
      <c r="KD46" s="79" t="n"/>
      <c r="KE46" s="79" t="n"/>
      <c r="KF46" s="79" t="n"/>
      <c r="KG46" s="79" t="n"/>
      <c r="KH46" s="79" t="n"/>
      <c r="KI46" s="79" t="n"/>
      <c r="KJ46" s="79" t="n"/>
      <c r="KK46" s="79" t="n"/>
      <c r="KL46" s="79" t="n"/>
      <c r="KM46" s="79">
        <f>Input!M55*Input!G58*Input!J66</f>
        <v/>
      </c>
      <c r="KP46" s="78" t="n">
        <v>40</v>
      </c>
      <c r="KQ46" s="79" t="n"/>
      <c r="KR46" s="79" t="n"/>
      <c r="KS46" s="79" t="n"/>
      <c r="KT46" s="79" t="n"/>
      <c r="KU46" s="79" t="n"/>
      <c r="KV46" s="79" t="n"/>
      <c r="KW46" s="79" t="n"/>
      <c r="KX46" s="79" t="n"/>
      <c r="KY46" s="79" t="n"/>
      <c r="KZ46" s="79" t="n"/>
      <c r="LA46" s="79" t="n"/>
      <c r="LB46" s="79" t="n"/>
      <c r="LC46" s="79" t="n"/>
      <c r="LD46" s="79" t="n"/>
      <c r="LE46" s="79" t="n"/>
      <c r="LF46" s="79" t="n"/>
      <c r="LG46" s="79" t="n"/>
      <c r="LH46" s="79" t="n"/>
      <c r="LI46" s="79" t="n"/>
      <c r="LJ46" s="79" t="n"/>
      <c r="LK46" s="79" t="n"/>
      <c r="LL46" s="79" t="n"/>
      <c r="LM46" s="79" t="n"/>
      <c r="LN46" s="79" t="n"/>
      <c r="LO46" s="79" t="n"/>
      <c r="LP46" s="79" t="n"/>
      <c r="LQ46" s="79" t="n"/>
      <c r="LR46" s="79" t="n"/>
      <c r="LS46" s="79" t="n"/>
      <c r="LT46" s="79" t="n"/>
      <c r="LU46" s="79" t="n"/>
      <c r="LV46" s="79" t="n"/>
      <c r="LW46" s="79" t="n"/>
      <c r="LX46" s="79" t="n"/>
      <c r="LY46" s="79" t="n"/>
      <c r="LZ46" s="79" t="n"/>
      <c r="MA46" s="79" t="n"/>
      <c r="MB46" s="79" t="n"/>
      <c r="MC46" s="79" t="n"/>
      <c r="MD46" s="79">
        <f>Input!M55*Input!G58*Input!K66</f>
        <v/>
      </c>
      <c r="MG46" s="78" t="n">
        <v>40</v>
      </c>
      <c r="MH46" s="79" t="n"/>
      <c r="MI46" s="79" t="n"/>
      <c r="MJ46" s="79" t="n"/>
      <c r="MK46" s="79" t="n"/>
      <c r="ML46" s="79" t="n"/>
      <c r="MM46" s="79" t="n"/>
      <c r="MN46" s="79" t="n"/>
      <c r="MO46" s="79" t="n"/>
      <c r="MP46" s="79" t="n"/>
      <c r="MQ46" s="79" t="n"/>
      <c r="MR46" s="79" t="n"/>
      <c r="MS46" s="79" t="n"/>
      <c r="MT46" s="79" t="n"/>
      <c r="MU46" s="79" t="n"/>
      <c r="MV46" s="79" t="n"/>
      <c r="MW46" s="79" t="n"/>
      <c r="MX46" s="79" t="n"/>
      <c r="MY46" s="79" t="n"/>
      <c r="MZ46" s="79" t="n"/>
      <c r="NA46" s="79" t="n"/>
      <c r="NB46" s="79" t="n"/>
      <c r="NC46" s="79" t="n"/>
      <c r="ND46" s="79" t="n"/>
      <c r="NE46" s="79" t="n"/>
      <c r="NF46" s="79" t="n"/>
      <c r="NG46" s="79" t="n"/>
      <c r="NH46" s="79" t="n"/>
      <c r="NI46" s="79" t="n"/>
      <c r="NJ46" s="79" t="n"/>
      <c r="NK46" s="79" t="n"/>
      <c r="NL46" s="79" t="n"/>
      <c r="NM46" s="79" t="n"/>
      <c r="NN46" s="79" t="n"/>
      <c r="NO46" s="79" t="n"/>
      <c r="NP46" s="79" t="n"/>
      <c r="NQ46" s="79" t="n"/>
      <c r="NR46" s="79" t="n"/>
      <c r="NS46" s="79" t="n"/>
      <c r="NT46" s="79" t="n"/>
      <c r="NU46" s="79">
        <f>Input!M55*Input!G58*Input!L66</f>
        <v/>
      </c>
      <c r="NX46" s="78" t="n">
        <v>40</v>
      </c>
      <c r="NY46" s="79" t="n"/>
      <c r="NZ46" s="79" t="n"/>
      <c r="OA46" s="79" t="n"/>
      <c r="OB46" s="79" t="n"/>
      <c r="OC46" s="79" t="n"/>
      <c r="OD46" s="79" t="n"/>
      <c r="OE46" s="79" t="n"/>
      <c r="OF46" s="79" t="n"/>
      <c r="OG46" s="79" t="n"/>
      <c r="OH46" s="79" t="n"/>
      <c r="OI46" s="79" t="n"/>
      <c r="OJ46" s="79" t="n"/>
      <c r="OK46" s="79" t="n"/>
      <c r="OL46" s="79" t="n"/>
      <c r="OM46" s="79" t="n"/>
      <c r="ON46" s="79" t="n"/>
      <c r="OO46" s="79" t="n"/>
      <c r="OP46" s="79" t="n"/>
      <c r="OQ46" s="79" t="n"/>
      <c r="OR46" s="79" t="n"/>
      <c r="OS46" s="79" t="n"/>
      <c r="OT46" s="79" t="n"/>
      <c r="OU46" s="79" t="n"/>
      <c r="OV46" s="79" t="n"/>
      <c r="OW46" s="79" t="n"/>
      <c r="OX46" s="79" t="n"/>
      <c r="OY46" s="79" t="n"/>
      <c r="OZ46" s="79" t="n"/>
      <c r="PA46" s="79" t="n"/>
      <c r="PB46" s="79" t="n"/>
      <c r="PC46" s="79" t="n"/>
      <c r="PD46" s="79" t="n"/>
      <c r="PE46" s="79" t="n"/>
      <c r="PF46" s="79" t="n"/>
      <c r="PG46" s="79" t="n"/>
      <c r="PH46" s="79" t="n"/>
      <c r="PI46" s="79" t="n"/>
      <c r="PJ46" s="79" t="n"/>
      <c r="PK46" s="79" t="n"/>
      <c r="PL46" s="79">
        <f>Input!M55*Input!G58*Input!M66</f>
        <v/>
      </c>
      <c r="PO46" s="78" t="n">
        <v>40</v>
      </c>
      <c r="PP46" s="79" t="n"/>
      <c r="PQ46" s="79" t="n"/>
      <c r="PR46" s="79" t="n"/>
      <c r="PS46" s="79" t="n"/>
      <c r="PT46" s="79" t="n"/>
      <c r="PU46" s="79" t="n"/>
      <c r="PV46" s="79" t="n"/>
      <c r="PW46" s="79" t="n"/>
      <c r="PX46" s="79" t="n"/>
      <c r="PY46" s="79" t="n"/>
      <c r="PZ46" s="79" t="n"/>
      <c r="QA46" s="79" t="n"/>
      <c r="QB46" s="79" t="n"/>
      <c r="QC46" s="79" t="n"/>
      <c r="QD46" s="79" t="n"/>
      <c r="QE46" s="79" t="n"/>
      <c r="QF46" s="79" t="n"/>
      <c r="QG46" s="79" t="n"/>
      <c r="QH46" s="79" t="n"/>
      <c r="QI46" s="79" t="n"/>
      <c r="QJ46" s="79" t="n"/>
      <c r="QK46" s="79" t="n"/>
      <c r="QL46" s="79" t="n"/>
      <c r="QM46" s="79" t="n"/>
      <c r="QN46" s="79" t="n"/>
      <c r="QO46" s="79" t="n"/>
      <c r="QP46" s="79" t="n"/>
      <c r="QQ46" s="79" t="n"/>
      <c r="QR46" s="79" t="n"/>
      <c r="QS46" s="79" t="n"/>
      <c r="QT46" s="79" t="n"/>
      <c r="QU46" s="79" t="n"/>
      <c r="QV46" s="79" t="n"/>
      <c r="QW46" s="79" t="n"/>
      <c r="QX46" s="79" t="n"/>
      <c r="QY46" s="79" t="n"/>
      <c r="QZ46" s="79" t="n"/>
      <c r="RA46" s="79" t="n"/>
      <c r="RB46" s="79" t="n"/>
      <c r="RC46" s="79">
        <f>Input!M55*Input!G58*Input!N66</f>
        <v/>
      </c>
      <c r="RF46" s="78" t="n">
        <v>40</v>
      </c>
      <c r="RG46" s="79" t="n"/>
      <c r="RH46" s="79" t="n"/>
      <c r="RI46" s="79" t="n"/>
      <c r="RJ46" s="79" t="n"/>
      <c r="RK46" s="79" t="n"/>
      <c r="RL46" s="79" t="n"/>
      <c r="RM46" s="79" t="n"/>
      <c r="RN46" s="79" t="n"/>
      <c r="RO46" s="79" t="n"/>
      <c r="RP46" s="79" t="n"/>
      <c r="RQ46" s="79" t="n"/>
      <c r="RR46" s="79" t="n"/>
      <c r="RS46" s="79" t="n"/>
      <c r="RT46" s="79" t="n"/>
      <c r="RU46" s="79" t="n"/>
      <c r="RV46" s="79" t="n"/>
      <c r="RW46" s="79" t="n"/>
      <c r="RX46" s="79" t="n"/>
      <c r="RY46" s="79" t="n"/>
      <c r="RZ46" s="79" t="n"/>
      <c r="SA46" s="79" t="n"/>
      <c r="SB46" s="79" t="n"/>
      <c r="SC46" s="79" t="n"/>
      <c r="SD46" s="79" t="n"/>
      <c r="SE46" s="79" t="n"/>
      <c r="SF46" s="79" t="n"/>
      <c r="SG46" s="79" t="n"/>
      <c r="SH46" s="79" t="n"/>
      <c r="SI46" s="79" t="n"/>
      <c r="SJ46" s="79" t="n"/>
      <c r="SK46" s="79" t="n"/>
      <c r="SL46" s="79" t="n"/>
      <c r="SM46" s="79" t="n"/>
      <c r="SN46" s="79" t="n"/>
      <c r="SO46" s="79" t="n"/>
      <c r="SP46" s="79" t="n"/>
      <c r="SQ46" s="79" t="n"/>
      <c r="SR46" s="79" t="n"/>
      <c r="SS46" s="79" t="n"/>
      <c r="ST46" s="79">
        <f>Input!M55*Input!G58*Input!O66</f>
        <v/>
      </c>
      <c r="SW46" s="78" t="n">
        <v>40</v>
      </c>
      <c r="SX46" s="79" t="n"/>
      <c r="SY46" s="79" t="n"/>
      <c r="SZ46" s="79" t="n"/>
      <c r="TA46" s="79" t="n"/>
      <c r="TB46" s="79" t="n"/>
      <c r="TC46" s="79" t="n"/>
      <c r="TD46" s="79" t="n"/>
      <c r="TE46" s="79" t="n"/>
      <c r="TF46" s="79" t="n"/>
      <c r="TG46" s="79" t="n"/>
      <c r="TH46" s="79" t="n"/>
      <c r="TI46" s="79" t="n"/>
      <c r="TJ46" s="79" t="n"/>
      <c r="TK46" s="79" t="n"/>
      <c r="TL46" s="79" t="n"/>
      <c r="TM46" s="79" t="n"/>
      <c r="TN46" s="79" t="n"/>
      <c r="TO46" s="79" t="n"/>
      <c r="TP46" s="79" t="n"/>
      <c r="TQ46" s="79" t="n"/>
      <c r="TR46" s="79" t="n"/>
      <c r="TS46" s="79" t="n"/>
      <c r="TT46" s="79" t="n"/>
      <c r="TU46" s="79" t="n"/>
      <c r="TV46" s="79" t="n"/>
      <c r="TW46" s="79" t="n"/>
      <c r="TX46" s="79" t="n"/>
      <c r="TY46" s="79" t="n"/>
      <c r="TZ46" s="79" t="n"/>
      <c r="UA46" s="79" t="n"/>
      <c r="UB46" s="79" t="n"/>
      <c r="UC46" s="79" t="n"/>
      <c r="UD46" s="79" t="n"/>
      <c r="UE46" s="79" t="n"/>
      <c r="UF46" s="79" t="n"/>
      <c r="UG46" s="79" t="n"/>
      <c r="UH46" s="79" t="n"/>
      <c r="UI46" s="79" t="n"/>
      <c r="UJ46" s="79" t="n"/>
      <c r="UK46" s="79">
        <f>Input!M55*Input!G58*Input!P66</f>
        <v/>
      </c>
      <c r="UN46" s="78" t="n">
        <v>40</v>
      </c>
      <c r="UO46" s="79" t="n"/>
      <c r="UP46" s="79" t="n"/>
      <c r="UQ46" s="79" t="n"/>
      <c r="UR46" s="79" t="n"/>
      <c r="US46" s="79" t="n"/>
      <c r="UT46" s="79" t="n"/>
      <c r="UU46" s="79" t="n"/>
      <c r="UV46" s="79" t="n"/>
      <c r="UW46" s="79" t="n"/>
      <c r="UX46" s="79" t="n"/>
      <c r="UY46" s="79" t="n"/>
      <c r="UZ46" s="79" t="n"/>
      <c r="VA46" s="79" t="n"/>
      <c r="VB46" s="79" t="n"/>
      <c r="VC46" s="79" t="n"/>
      <c r="VD46" s="79" t="n"/>
      <c r="VE46" s="79" t="n"/>
      <c r="VF46" s="79" t="n"/>
      <c r="VG46" s="79" t="n"/>
      <c r="VH46" s="79" t="n"/>
      <c r="VI46" s="79" t="n"/>
      <c r="VJ46" s="79" t="n"/>
      <c r="VK46" s="79" t="n"/>
      <c r="VL46" s="79" t="n"/>
      <c r="VM46" s="79" t="n"/>
      <c r="VN46" s="79" t="n"/>
      <c r="VO46" s="79" t="n"/>
      <c r="VP46" s="79" t="n"/>
      <c r="VQ46" s="79" t="n"/>
      <c r="VR46" s="79" t="n"/>
      <c r="VS46" s="79" t="n"/>
      <c r="VT46" s="79" t="n"/>
      <c r="VU46" s="79" t="n"/>
      <c r="VV46" s="79" t="n"/>
      <c r="VW46" s="79" t="n"/>
      <c r="VX46" s="79" t="n"/>
      <c r="VY46" s="79" t="n"/>
      <c r="VZ46" s="79" t="n"/>
      <c r="WA46" s="79" t="n"/>
      <c r="WB46" s="79">
        <f>Input!M55*Input!G58*Input!Q66</f>
        <v/>
      </c>
      <c r="WE46" s="78" t="n">
        <v>40</v>
      </c>
      <c r="WF46" s="79" t="n"/>
      <c r="WG46" s="79" t="n"/>
      <c r="WH46" s="79" t="n"/>
      <c r="WI46" s="79" t="n"/>
      <c r="WJ46" s="79" t="n"/>
      <c r="WK46" s="79" t="n"/>
      <c r="WL46" s="79" t="n"/>
      <c r="WM46" s="79" t="n"/>
      <c r="WN46" s="79" t="n"/>
      <c r="WO46" s="79" t="n"/>
      <c r="WP46" s="79" t="n"/>
      <c r="WQ46" s="79" t="n"/>
      <c r="WR46" s="79" t="n"/>
      <c r="WS46" s="79" t="n"/>
      <c r="WT46" s="79" t="n"/>
      <c r="WU46" s="79" t="n"/>
      <c r="WV46" s="79" t="n"/>
      <c r="WW46" s="79" t="n"/>
      <c r="WX46" s="79" t="n"/>
      <c r="WY46" s="79" t="n"/>
      <c r="WZ46" s="79" t="n"/>
      <c r="XA46" s="79" t="n"/>
      <c r="XB46" s="79" t="n"/>
      <c r="XC46" s="79" t="n"/>
      <c r="XD46" s="79" t="n"/>
      <c r="XE46" s="79" t="n"/>
      <c r="XF46" s="79" t="n"/>
      <c r="XG46" s="79" t="n"/>
      <c r="XH46" s="79" t="n"/>
      <c r="XI46" s="79" t="n"/>
      <c r="XJ46" s="79" t="n"/>
      <c r="XK46" s="79" t="n"/>
      <c r="XL46" s="79" t="n"/>
      <c r="XM46" s="79" t="n"/>
      <c r="XN46" s="79" t="n"/>
      <c r="XO46" s="79" t="n"/>
      <c r="XP46" s="79" t="n"/>
      <c r="XQ46" s="79" t="n"/>
      <c r="XR46" s="79" t="n"/>
      <c r="XS46" s="79">
        <f>Input!M55*Input!G58*Input!R66</f>
        <v/>
      </c>
      <c r="XV46" s="78" t="n">
        <v>40</v>
      </c>
      <c r="XW46" s="79" t="n"/>
      <c r="XX46" s="79" t="n"/>
      <c r="XY46" s="79" t="n"/>
      <c r="XZ46" s="79" t="n"/>
      <c r="YA46" s="79" t="n"/>
      <c r="YB46" s="79" t="n"/>
      <c r="YC46" s="79" t="n"/>
      <c r="YD46" s="79" t="n"/>
      <c r="YE46" s="79" t="n"/>
      <c r="YF46" s="79" t="n"/>
      <c r="YG46" s="79" t="n"/>
      <c r="YH46" s="79" t="n"/>
      <c r="YI46" s="79" t="n"/>
      <c r="YJ46" s="79" t="n"/>
      <c r="YK46" s="79" t="n"/>
      <c r="YL46" s="79" t="n"/>
      <c r="YM46" s="79" t="n"/>
      <c r="YN46" s="79" t="n"/>
      <c r="YO46" s="79" t="n"/>
      <c r="YP46" s="79" t="n"/>
      <c r="YQ46" s="79" t="n"/>
      <c r="YR46" s="79" t="n"/>
      <c r="YS46" s="79" t="n"/>
      <c r="YT46" s="79" t="n"/>
      <c r="YU46" s="79" t="n"/>
      <c r="YV46" s="79" t="n"/>
      <c r="YW46" s="79" t="n"/>
      <c r="YX46" s="79" t="n"/>
      <c r="YY46" s="79" t="n"/>
      <c r="YZ46" s="79" t="n"/>
      <c r="ZA46" s="79" t="n"/>
      <c r="ZB46" s="79" t="n"/>
      <c r="ZC46" s="79" t="n"/>
      <c r="ZD46" s="79" t="n"/>
      <c r="ZE46" s="79" t="n"/>
      <c r="ZF46" s="79" t="n"/>
      <c r="ZG46" s="79" t="n"/>
      <c r="ZH46" s="79" t="n"/>
      <c r="ZI46" s="79" t="n"/>
      <c r="ZJ46" s="79">
        <f>Input!M55*Input!G58*Input!S66</f>
        <v/>
      </c>
      <c r="ZM46" s="78" t="n">
        <v>40</v>
      </c>
      <c r="ZN46" s="79" t="n"/>
      <c r="ZO46" s="79" t="n"/>
      <c r="ZP46" s="79" t="n"/>
      <c r="ZQ46" s="79" t="n"/>
      <c r="ZR46" s="79" t="n"/>
      <c r="ZS46" s="79" t="n"/>
      <c r="ZT46" s="79" t="n"/>
      <c r="ZU46" s="79" t="n"/>
      <c r="ZV46" s="79" t="n"/>
      <c r="ZW46" s="79" t="n"/>
      <c r="ZX46" s="79" t="n"/>
      <c r="ZY46" s="79" t="n"/>
      <c r="ZZ46" s="79" t="n"/>
      <c r="AAA46" s="79" t="n"/>
      <c r="AAB46" s="79" t="n"/>
      <c r="AAC46" s="79" t="n"/>
      <c r="AAD46" s="79" t="n"/>
      <c r="AAE46" s="79" t="n"/>
      <c r="AAF46" s="79" t="n"/>
      <c r="AAG46" s="79" t="n"/>
      <c r="AAH46" s="79" t="n"/>
      <c r="AAI46" s="79" t="n"/>
      <c r="AAJ46" s="79" t="n"/>
      <c r="AAK46" s="79" t="n"/>
      <c r="AAL46" s="79" t="n"/>
      <c r="AAM46" s="79" t="n"/>
      <c r="AAN46" s="79" t="n"/>
      <c r="AAO46" s="79" t="n"/>
      <c r="AAP46" s="79" t="n"/>
      <c r="AAQ46" s="79" t="n"/>
      <c r="AAR46" s="79" t="n"/>
      <c r="AAS46" s="79" t="n"/>
      <c r="AAT46" s="79" t="n"/>
      <c r="AAU46" s="79" t="n"/>
      <c r="AAV46" s="79" t="n"/>
      <c r="AAW46" s="79" t="n"/>
      <c r="AAX46" s="79" t="n"/>
      <c r="AAY46" s="79" t="n"/>
      <c r="AAZ46" s="79" t="n"/>
      <c r="ABA46" s="79">
        <f>Input!M55*Input!G58*Input!T66</f>
        <v/>
      </c>
      <c r="ABD46" s="78" t="n">
        <v>40</v>
      </c>
      <c r="ABE46" s="79" t="n"/>
      <c r="ABF46" s="79" t="n"/>
      <c r="ABG46" s="79" t="n"/>
      <c r="ABH46" s="79" t="n"/>
      <c r="ABI46" s="79" t="n"/>
      <c r="ABJ46" s="79" t="n"/>
      <c r="ABK46" s="79" t="n"/>
      <c r="ABL46" s="79" t="n"/>
      <c r="ABM46" s="79" t="n"/>
      <c r="ABN46" s="79" t="n"/>
      <c r="ABO46" s="79" t="n"/>
      <c r="ABP46" s="79" t="n"/>
      <c r="ABQ46" s="79" t="n"/>
      <c r="ABR46" s="79" t="n"/>
      <c r="ABS46" s="79" t="n"/>
      <c r="ABT46" s="79" t="n"/>
      <c r="ABU46" s="79" t="n"/>
      <c r="ABV46" s="79" t="n"/>
      <c r="ABW46" s="79" t="n"/>
      <c r="ABX46" s="79" t="n"/>
      <c r="ABY46" s="79" t="n"/>
      <c r="ABZ46" s="79" t="n"/>
      <c r="ACA46" s="79" t="n"/>
      <c r="ACB46" s="79" t="n"/>
      <c r="ACC46" s="79" t="n"/>
      <c r="ACD46" s="79" t="n"/>
      <c r="ACE46" s="79" t="n"/>
      <c r="ACF46" s="79" t="n"/>
      <c r="ACG46" s="79" t="n"/>
      <c r="ACH46" s="79" t="n"/>
      <c r="ACI46" s="79" t="n"/>
      <c r="ACJ46" s="79" t="n"/>
      <c r="ACK46" s="79" t="n"/>
      <c r="ACL46" s="79" t="n"/>
      <c r="ACM46" s="79" t="n"/>
      <c r="ACN46" s="79" t="n"/>
      <c r="ACO46" s="79" t="n"/>
      <c r="ACP46" s="79" t="n"/>
      <c r="ACQ46" s="79" t="n"/>
      <c r="ACR46" s="79">
        <f>Input!M55*Input!G58*Input!U66</f>
        <v/>
      </c>
      <c r="ACU46" s="78" t="n">
        <v>40</v>
      </c>
      <c r="ACV46" s="79" t="n"/>
      <c r="ACW46" s="79" t="n"/>
      <c r="ACX46" s="79" t="n"/>
      <c r="ACY46" s="79" t="n"/>
      <c r="ACZ46" s="79" t="n"/>
      <c r="ADA46" s="79" t="n"/>
      <c r="ADB46" s="79" t="n"/>
      <c r="ADC46" s="79" t="n"/>
      <c r="ADD46" s="79" t="n"/>
      <c r="ADE46" s="79" t="n"/>
      <c r="ADF46" s="79" t="n"/>
      <c r="ADG46" s="79" t="n"/>
      <c r="ADH46" s="79" t="n"/>
      <c r="ADI46" s="79" t="n"/>
      <c r="ADJ46" s="79" t="n"/>
      <c r="ADK46" s="79" t="n"/>
      <c r="ADL46" s="79" t="n"/>
      <c r="ADM46" s="79" t="n"/>
      <c r="ADN46" s="79" t="n"/>
      <c r="ADO46" s="79" t="n"/>
      <c r="ADP46" s="79" t="n"/>
      <c r="ADQ46" s="79" t="n"/>
      <c r="ADR46" s="79" t="n"/>
      <c r="ADS46" s="79" t="n"/>
      <c r="ADT46" s="79" t="n"/>
      <c r="ADU46" s="79" t="n"/>
      <c r="ADV46" s="79" t="n"/>
      <c r="ADW46" s="79" t="n"/>
      <c r="ADX46" s="79" t="n"/>
      <c r="ADY46" s="79" t="n"/>
      <c r="ADZ46" s="79" t="n"/>
      <c r="AEA46" s="79" t="n"/>
      <c r="AEB46" s="79" t="n"/>
      <c r="AEC46" s="79" t="n"/>
      <c r="AED46" s="79" t="n"/>
      <c r="AEE46" s="79" t="n"/>
      <c r="AEF46" s="79" t="n"/>
      <c r="AEG46" s="79" t="n"/>
      <c r="AEH46" s="79" t="n"/>
      <c r="AEI46" s="79">
        <f>Input!M55*Input!G58*Input!V66</f>
        <v/>
      </c>
      <c r="AEL46" s="78" t="n">
        <v>40</v>
      </c>
      <c r="AEM46" s="79" t="n"/>
      <c r="AEN46" s="79" t="n"/>
      <c r="AEO46" s="79" t="n"/>
      <c r="AEP46" s="79" t="n"/>
      <c r="AEQ46" s="79" t="n"/>
      <c r="AER46" s="79" t="n"/>
      <c r="AES46" s="79" t="n"/>
      <c r="AET46" s="79" t="n"/>
      <c r="AEU46" s="79" t="n"/>
      <c r="AEV46" s="79" t="n"/>
      <c r="AEW46" s="79" t="n"/>
      <c r="AEX46" s="79" t="n"/>
      <c r="AEY46" s="79" t="n"/>
      <c r="AEZ46" s="79" t="n"/>
      <c r="AFA46" s="79" t="n"/>
      <c r="AFB46" s="79" t="n"/>
      <c r="AFC46" s="79" t="n"/>
      <c r="AFD46" s="79" t="n"/>
      <c r="AFE46" s="79" t="n"/>
      <c r="AFF46" s="79" t="n"/>
      <c r="AFG46" s="79" t="n"/>
      <c r="AFH46" s="79" t="n"/>
      <c r="AFI46" s="79" t="n"/>
      <c r="AFJ46" s="79" t="n"/>
      <c r="AFK46" s="79" t="n"/>
      <c r="AFL46" s="79" t="n"/>
      <c r="AFM46" s="79" t="n"/>
      <c r="AFN46" s="79" t="n"/>
      <c r="AFO46" s="79" t="n"/>
      <c r="AFP46" s="79" t="n"/>
      <c r="AFQ46" s="79" t="n"/>
      <c r="AFR46" s="79" t="n"/>
      <c r="AFS46" s="79" t="n"/>
      <c r="AFT46" s="79" t="n"/>
      <c r="AFU46" s="79" t="n"/>
      <c r="AFV46" s="79" t="n"/>
      <c r="AFW46" s="79" t="n"/>
      <c r="AFX46" s="79" t="n"/>
      <c r="AFY46" s="79" t="n"/>
      <c r="AFZ46" s="79">
        <f>Input!M55*Input!G58*Input!W66</f>
        <v/>
      </c>
    </row>
    <row r="49">
      <c r="B49" s="87" t="inlineStr">
        <is>
          <t>Matrice 2: RIMBORSI CAPITALE</t>
        </is>
      </c>
      <c r="AS49" s="87" t="inlineStr">
        <is>
          <t>Matrice 2: RIMBORSI CAPITALE</t>
        </is>
      </c>
      <c r="CJ49" s="87" t="inlineStr">
        <is>
          <t>Matrice 2: RIMBORSI CAPITALE</t>
        </is>
      </c>
      <c r="EA49" s="87" t="inlineStr">
        <is>
          <t>Matrice 2: RIMBORSI CAPITALE</t>
        </is>
      </c>
      <c r="FR49" s="87" t="inlineStr">
        <is>
          <t>Matrice 2: RIMBORSI CAPITALE</t>
        </is>
      </c>
      <c r="HI49" s="87" t="inlineStr">
        <is>
          <t>Matrice 2: RIMBORSI CAPITALE</t>
        </is>
      </c>
      <c r="IZ49" s="87" t="inlineStr">
        <is>
          <t>Matrice 2: RIMBORSI CAPITALE</t>
        </is>
      </c>
      <c r="KQ49" s="87" t="inlineStr">
        <is>
          <t>Matrice 2: RIMBORSI CAPITALE</t>
        </is>
      </c>
      <c r="MH49" s="87" t="inlineStr">
        <is>
          <t>Matrice 2: RIMBORSI CAPITALE</t>
        </is>
      </c>
      <c r="NY49" s="87" t="inlineStr">
        <is>
          <t>Matrice 2: RIMBORSI CAPITALE</t>
        </is>
      </c>
      <c r="PP49" s="87" t="inlineStr">
        <is>
          <t>Matrice 2: RIMBORSI CAPITALE</t>
        </is>
      </c>
      <c r="RG49" s="87" t="inlineStr">
        <is>
          <t>Matrice 2: RIMBORSI CAPITALE</t>
        </is>
      </c>
      <c r="SX49" s="87" t="inlineStr">
        <is>
          <t>Matrice 2: RIMBORSI CAPITALE</t>
        </is>
      </c>
      <c r="UO49" s="87" t="inlineStr">
        <is>
          <t>Matrice 2: RIMBORSI CAPITALE</t>
        </is>
      </c>
      <c r="WF49" s="87" t="inlineStr">
        <is>
          <t>Matrice 2: RIMBORSI CAPITALE</t>
        </is>
      </c>
      <c r="XW49" s="87" t="inlineStr">
        <is>
          <t>Matrice 2: RIMBORSI CAPITALE</t>
        </is>
      </c>
      <c r="ZN49" s="87" t="inlineStr">
        <is>
          <t>Matrice 2: RIMBORSI CAPITALE</t>
        </is>
      </c>
      <c r="ABE49" s="87" t="inlineStr">
        <is>
          <t>Matrice 2: RIMBORSI CAPITALE</t>
        </is>
      </c>
      <c r="ACV49" s="87" t="inlineStr">
        <is>
          <t>Matrice 2: RIMBORSI CAPITALE</t>
        </is>
      </c>
      <c r="AEM49" s="87" t="inlineStr">
        <is>
          <t>Matrice 2: RIMBORSI CAPITALE</t>
        </is>
      </c>
    </row>
    <row r="51">
      <c r="A51" s="84" t="inlineStr">
        <is>
          <t>ANNI</t>
        </is>
      </c>
      <c r="B51" s="84" t="inlineStr">
        <is>
          <t>Anno 1</t>
        </is>
      </c>
      <c r="C51" s="81" t="n"/>
      <c r="D51" s="81" t="n"/>
      <c r="E51" s="82" t="n"/>
      <c r="F51" s="84" t="inlineStr">
        <is>
          <t>Anno 2</t>
        </is>
      </c>
      <c r="G51" s="81" t="n"/>
      <c r="H51" s="81" t="n"/>
      <c r="I51" s="82" t="n"/>
      <c r="J51" s="84" t="inlineStr">
        <is>
          <t>Anno 3</t>
        </is>
      </c>
      <c r="K51" s="81" t="n"/>
      <c r="L51" s="81" t="n"/>
      <c r="M51" s="82" t="n"/>
      <c r="N51" s="84" t="inlineStr">
        <is>
          <t>Anno 4</t>
        </is>
      </c>
      <c r="O51" s="81" t="n"/>
      <c r="P51" s="81" t="n"/>
      <c r="Q51" s="82" t="n"/>
      <c r="R51" s="84" t="inlineStr">
        <is>
          <t>Anno 5</t>
        </is>
      </c>
      <c r="S51" s="81" t="n"/>
      <c r="T51" s="81" t="n"/>
      <c r="U51" s="82" t="n"/>
      <c r="V51" s="84" t="inlineStr">
        <is>
          <t>Anno 6</t>
        </is>
      </c>
      <c r="W51" s="81" t="n"/>
      <c r="X51" s="81" t="n"/>
      <c r="Y51" s="82" t="n"/>
      <c r="Z51" s="84" t="inlineStr">
        <is>
          <t>Anno 7</t>
        </is>
      </c>
      <c r="AA51" s="81" t="n"/>
      <c r="AB51" s="81" t="n"/>
      <c r="AC51" s="82" t="n"/>
      <c r="AD51" s="84" t="inlineStr">
        <is>
          <t>Anno 8</t>
        </is>
      </c>
      <c r="AE51" s="81" t="n"/>
      <c r="AF51" s="81" t="n"/>
      <c r="AG51" s="82" t="n"/>
      <c r="AH51" s="84" t="inlineStr">
        <is>
          <t>Anno 9</t>
        </is>
      </c>
      <c r="AI51" s="81" t="n"/>
      <c r="AJ51" s="81" t="n"/>
      <c r="AK51" s="82" t="n"/>
      <c r="AL51" s="84" t="inlineStr">
        <is>
          <t>Anno 10</t>
        </is>
      </c>
      <c r="AM51" s="81" t="n"/>
      <c r="AN51" s="81" t="n"/>
      <c r="AO51" s="82" t="n"/>
      <c r="AR51" s="84" t="inlineStr">
        <is>
          <t>ANNI</t>
        </is>
      </c>
      <c r="AS51" s="84" t="inlineStr">
        <is>
          <t>Anno 1</t>
        </is>
      </c>
      <c r="AT51" s="81" t="n"/>
      <c r="AU51" s="81" t="n"/>
      <c r="AV51" s="82" t="n"/>
      <c r="AW51" s="84" t="inlineStr">
        <is>
          <t>Anno 2</t>
        </is>
      </c>
      <c r="AX51" s="81" t="n"/>
      <c r="AY51" s="81" t="n"/>
      <c r="AZ51" s="82" t="n"/>
      <c r="BA51" s="84" t="inlineStr">
        <is>
          <t>Anno 3</t>
        </is>
      </c>
      <c r="BB51" s="81" t="n"/>
      <c r="BC51" s="81" t="n"/>
      <c r="BD51" s="82" t="n"/>
      <c r="BE51" s="84" t="inlineStr">
        <is>
          <t>Anno 4</t>
        </is>
      </c>
      <c r="BF51" s="81" t="n"/>
      <c r="BG51" s="81" t="n"/>
      <c r="BH51" s="82" t="n"/>
      <c r="BI51" s="84" t="inlineStr">
        <is>
          <t>Anno 5</t>
        </is>
      </c>
      <c r="BJ51" s="81" t="n"/>
      <c r="BK51" s="81" t="n"/>
      <c r="BL51" s="82" t="n"/>
      <c r="BM51" s="84" t="inlineStr">
        <is>
          <t>Anno 6</t>
        </is>
      </c>
      <c r="BN51" s="81" t="n"/>
      <c r="BO51" s="81" t="n"/>
      <c r="BP51" s="82" t="n"/>
      <c r="BQ51" s="84" t="inlineStr">
        <is>
          <t>Anno 7</t>
        </is>
      </c>
      <c r="BR51" s="81" t="n"/>
      <c r="BS51" s="81" t="n"/>
      <c r="BT51" s="82" t="n"/>
      <c r="BU51" s="84" t="inlineStr">
        <is>
          <t>Anno 8</t>
        </is>
      </c>
      <c r="BV51" s="81" t="n"/>
      <c r="BW51" s="81" t="n"/>
      <c r="BX51" s="82" t="n"/>
      <c r="BY51" s="84" t="inlineStr">
        <is>
          <t>Anno 9</t>
        </is>
      </c>
      <c r="BZ51" s="81" t="n"/>
      <c r="CA51" s="81" t="n"/>
      <c r="CB51" s="82" t="n"/>
      <c r="CC51" s="84" t="inlineStr">
        <is>
          <t>Anno 10</t>
        </is>
      </c>
      <c r="CD51" s="81" t="n"/>
      <c r="CE51" s="81" t="n"/>
      <c r="CF51" s="82" t="n"/>
      <c r="CI51" s="84" t="inlineStr">
        <is>
          <t>ANNI</t>
        </is>
      </c>
      <c r="CJ51" s="84" t="inlineStr">
        <is>
          <t>Anno 1</t>
        </is>
      </c>
      <c r="CK51" s="81" t="n"/>
      <c r="CL51" s="81" t="n"/>
      <c r="CM51" s="82" t="n"/>
      <c r="CN51" s="84" t="inlineStr">
        <is>
          <t>Anno 2</t>
        </is>
      </c>
      <c r="CO51" s="81" t="n"/>
      <c r="CP51" s="81" t="n"/>
      <c r="CQ51" s="82" t="n"/>
      <c r="CR51" s="84" t="inlineStr">
        <is>
          <t>Anno 3</t>
        </is>
      </c>
      <c r="CS51" s="81" t="n"/>
      <c r="CT51" s="81" t="n"/>
      <c r="CU51" s="82" t="n"/>
      <c r="CV51" s="84" t="inlineStr">
        <is>
          <t>Anno 4</t>
        </is>
      </c>
      <c r="CW51" s="81" t="n"/>
      <c r="CX51" s="81" t="n"/>
      <c r="CY51" s="82" t="n"/>
      <c r="CZ51" s="84" t="inlineStr">
        <is>
          <t>Anno 5</t>
        </is>
      </c>
      <c r="DA51" s="81" t="n"/>
      <c r="DB51" s="81" t="n"/>
      <c r="DC51" s="82" t="n"/>
      <c r="DD51" s="84" t="inlineStr">
        <is>
          <t>Anno 6</t>
        </is>
      </c>
      <c r="DE51" s="81" t="n"/>
      <c r="DF51" s="81" t="n"/>
      <c r="DG51" s="82" t="n"/>
      <c r="DH51" s="84" t="inlineStr">
        <is>
          <t>Anno 7</t>
        </is>
      </c>
      <c r="DI51" s="81" t="n"/>
      <c r="DJ51" s="81" t="n"/>
      <c r="DK51" s="82" t="n"/>
      <c r="DL51" s="84" t="inlineStr">
        <is>
          <t>Anno 8</t>
        </is>
      </c>
      <c r="DM51" s="81" t="n"/>
      <c r="DN51" s="81" t="n"/>
      <c r="DO51" s="82" t="n"/>
      <c r="DP51" s="84" t="inlineStr">
        <is>
          <t>Anno 9</t>
        </is>
      </c>
      <c r="DQ51" s="81" t="n"/>
      <c r="DR51" s="81" t="n"/>
      <c r="DS51" s="82" t="n"/>
      <c r="DT51" s="84" t="inlineStr">
        <is>
          <t>Anno 10</t>
        </is>
      </c>
      <c r="DU51" s="81" t="n"/>
      <c r="DV51" s="81" t="n"/>
      <c r="DW51" s="82" t="n"/>
      <c r="DZ51" s="84" t="inlineStr">
        <is>
          <t>ANNI</t>
        </is>
      </c>
      <c r="EA51" s="84" t="inlineStr">
        <is>
          <t>Anno 1</t>
        </is>
      </c>
      <c r="EB51" s="81" t="n"/>
      <c r="EC51" s="81" t="n"/>
      <c r="ED51" s="82" t="n"/>
      <c r="EE51" s="84" t="inlineStr">
        <is>
          <t>Anno 2</t>
        </is>
      </c>
      <c r="EF51" s="81" t="n"/>
      <c r="EG51" s="81" t="n"/>
      <c r="EH51" s="82" t="n"/>
      <c r="EI51" s="84" t="inlineStr">
        <is>
          <t>Anno 3</t>
        </is>
      </c>
      <c r="EJ51" s="81" t="n"/>
      <c r="EK51" s="81" t="n"/>
      <c r="EL51" s="82" t="n"/>
      <c r="EM51" s="84" t="inlineStr">
        <is>
          <t>Anno 4</t>
        </is>
      </c>
      <c r="EN51" s="81" t="n"/>
      <c r="EO51" s="81" t="n"/>
      <c r="EP51" s="82" t="n"/>
      <c r="EQ51" s="84" t="inlineStr">
        <is>
          <t>Anno 5</t>
        </is>
      </c>
      <c r="ER51" s="81" t="n"/>
      <c r="ES51" s="81" t="n"/>
      <c r="ET51" s="82" t="n"/>
      <c r="EU51" s="84" t="inlineStr">
        <is>
          <t>Anno 6</t>
        </is>
      </c>
      <c r="EV51" s="81" t="n"/>
      <c r="EW51" s="81" t="n"/>
      <c r="EX51" s="82" t="n"/>
      <c r="EY51" s="84" t="inlineStr">
        <is>
          <t>Anno 7</t>
        </is>
      </c>
      <c r="EZ51" s="81" t="n"/>
      <c r="FA51" s="81" t="n"/>
      <c r="FB51" s="82" t="n"/>
      <c r="FC51" s="84" t="inlineStr">
        <is>
          <t>Anno 8</t>
        </is>
      </c>
      <c r="FD51" s="81" t="n"/>
      <c r="FE51" s="81" t="n"/>
      <c r="FF51" s="82" t="n"/>
      <c r="FG51" s="84" t="inlineStr">
        <is>
          <t>Anno 9</t>
        </is>
      </c>
      <c r="FH51" s="81" t="n"/>
      <c r="FI51" s="81" t="n"/>
      <c r="FJ51" s="82" t="n"/>
      <c r="FK51" s="84" t="inlineStr">
        <is>
          <t>Anno 10</t>
        </is>
      </c>
      <c r="FL51" s="81" t="n"/>
      <c r="FM51" s="81" t="n"/>
      <c r="FN51" s="82" t="n"/>
      <c r="FQ51" s="84" t="inlineStr">
        <is>
          <t>ANNI</t>
        </is>
      </c>
      <c r="FR51" s="84" t="inlineStr">
        <is>
          <t>Anno 1</t>
        </is>
      </c>
      <c r="FS51" s="81" t="n"/>
      <c r="FT51" s="81" t="n"/>
      <c r="FU51" s="82" t="n"/>
      <c r="FV51" s="84" t="inlineStr">
        <is>
          <t>Anno 2</t>
        </is>
      </c>
      <c r="FW51" s="81" t="n"/>
      <c r="FX51" s="81" t="n"/>
      <c r="FY51" s="82" t="n"/>
      <c r="FZ51" s="84" t="inlineStr">
        <is>
          <t>Anno 3</t>
        </is>
      </c>
      <c r="GA51" s="81" t="n"/>
      <c r="GB51" s="81" t="n"/>
      <c r="GC51" s="82" t="n"/>
      <c r="GD51" s="84" t="inlineStr">
        <is>
          <t>Anno 4</t>
        </is>
      </c>
      <c r="GE51" s="81" t="n"/>
      <c r="GF51" s="81" t="n"/>
      <c r="GG51" s="82" t="n"/>
      <c r="GH51" s="84" t="inlineStr">
        <is>
          <t>Anno 5</t>
        </is>
      </c>
      <c r="GI51" s="81" t="n"/>
      <c r="GJ51" s="81" t="n"/>
      <c r="GK51" s="82" t="n"/>
      <c r="GL51" s="84" t="inlineStr">
        <is>
          <t>Anno 6</t>
        </is>
      </c>
      <c r="GM51" s="81" t="n"/>
      <c r="GN51" s="81" t="n"/>
      <c r="GO51" s="82" t="n"/>
      <c r="GP51" s="84" t="inlineStr">
        <is>
          <t>Anno 7</t>
        </is>
      </c>
      <c r="GQ51" s="81" t="n"/>
      <c r="GR51" s="81" t="n"/>
      <c r="GS51" s="82" t="n"/>
      <c r="GT51" s="84" t="inlineStr">
        <is>
          <t>Anno 8</t>
        </is>
      </c>
      <c r="GU51" s="81" t="n"/>
      <c r="GV51" s="81" t="n"/>
      <c r="GW51" s="82" t="n"/>
      <c r="GX51" s="84" t="inlineStr">
        <is>
          <t>Anno 9</t>
        </is>
      </c>
      <c r="GY51" s="81" t="n"/>
      <c r="GZ51" s="81" t="n"/>
      <c r="HA51" s="82" t="n"/>
      <c r="HB51" s="84" t="inlineStr">
        <is>
          <t>Anno 10</t>
        </is>
      </c>
      <c r="HC51" s="81" t="n"/>
      <c r="HD51" s="81" t="n"/>
      <c r="HE51" s="82" t="n"/>
      <c r="HH51" s="84" t="inlineStr">
        <is>
          <t>ANNI</t>
        </is>
      </c>
      <c r="HI51" s="84" t="inlineStr">
        <is>
          <t>Anno 1</t>
        </is>
      </c>
      <c r="HJ51" s="81" t="n"/>
      <c r="HK51" s="81" t="n"/>
      <c r="HL51" s="82" t="n"/>
      <c r="HM51" s="84" t="inlineStr">
        <is>
          <t>Anno 2</t>
        </is>
      </c>
      <c r="HN51" s="81" t="n"/>
      <c r="HO51" s="81" t="n"/>
      <c r="HP51" s="82" t="n"/>
      <c r="HQ51" s="84" t="inlineStr">
        <is>
          <t>Anno 3</t>
        </is>
      </c>
      <c r="HR51" s="81" t="n"/>
      <c r="HS51" s="81" t="n"/>
      <c r="HT51" s="82" t="n"/>
      <c r="HU51" s="84" t="inlineStr">
        <is>
          <t>Anno 4</t>
        </is>
      </c>
      <c r="HV51" s="81" t="n"/>
      <c r="HW51" s="81" t="n"/>
      <c r="HX51" s="82" t="n"/>
      <c r="HY51" s="84" t="inlineStr">
        <is>
          <t>Anno 5</t>
        </is>
      </c>
      <c r="HZ51" s="81" t="n"/>
      <c r="IA51" s="81" t="n"/>
      <c r="IB51" s="82" t="n"/>
      <c r="IC51" s="84" t="inlineStr">
        <is>
          <t>Anno 6</t>
        </is>
      </c>
      <c r="ID51" s="81" t="n"/>
      <c r="IE51" s="81" t="n"/>
      <c r="IF51" s="82" t="n"/>
      <c r="IG51" s="84" t="inlineStr">
        <is>
          <t>Anno 7</t>
        </is>
      </c>
      <c r="IH51" s="81" t="n"/>
      <c r="II51" s="81" t="n"/>
      <c r="IJ51" s="82" t="n"/>
      <c r="IK51" s="84" t="inlineStr">
        <is>
          <t>Anno 8</t>
        </is>
      </c>
      <c r="IL51" s="81" t="n"/>
      <c r="IM51" s="81" t="n"/>
      <c r="IN51" s="82" t="n"/>
      <c r="IO51" s="84" t="inlineStr">
        <is>
          <t>Anno 9</t>
        </is>
      </c>
      <c r="IP51" s="81" t="n"/>
      <c r="IQ51" s="81" t="n"/>
      <c r="IR51" s="82" t="n"/>
      <c r="IS51" s="84" t="inlineStr">
        <is>
          <t>Anno 10</t>
        </is>
      </c>
      <c r="IT51" s="81" t="n"/>
      <c r="IU51" s="81" t="n"/>
      <c r="IV51" s="82" t="n"/>
      <c r="IY51" s="84" t="inlineStr">
        <is>
          <t>ANNI</t>
        </is>
      </c>
      <c r="IZ51" s="84" t="inlineStr">
        <is>
          <t>Anno 1</t>
        </is>
      </c>
      <c r="JA51" s="81" t="n"/>
      <c r="JB51" s="81" t="n"/>
      <c r="JC51" s="82" t="n"/>
      <c r="JD51" s="84" t="inlineStr">
        <is>
          <t>Anno 2</t>
        </is>
      </c>
      <c r="JE51" s="81" t="n"/>
      <c r="JF51" s="81" t="n"/>
      <c r="JG51" s="82" t="n"/>
      <c r="JH51" s="84" t="inlineStr">
        <is>
          <t>Anno 3</t>
        </is>
      </c>
      <c r="JI51" s="81" t="n"/>
      <c r="JJ51" s="81" t="n"/>
      <c r="JK51" s="82" t="n"/>
      <c r="JL51" s="84" t="inlineStr">
        <is>
          <t>Anno 4</t>
        </is>
      </c>
      <c r="JM51" s="81" t="n"/>
      <c r="JN51" s="81" t="n"/>
      <c r="JO51" s="82" t="n"/>
      <c r="JP51" s="84" t="inlineStr">
        <is>
          <t>Anno 5</t>
        </is>
      </c>
      <c r="JQ51" s="81" t="n"/>
      <c r="JR51" s="81" t="n"/>
      <c r="JS51" s="82" t="n"/>
      <c r="JT51" s="84" t="inlineStr">
        <is>
          <t>Anno 6</t>
        </is>
      </c>
      <c r="JU51" s="81" t="n"/>
      <c r="JV51" s="81" t="n"/>
      <c r="JW51" s="82" t="n"/>
      <c r="JX51" s="84" t="inlineStr">
        <is>
          <t>Anno 7</t>
        </is>
      </c>
      <c r="JY51" s="81" t="n"/>
      <c r="JZ51" s="81" t="n"/>
      <c r="KA51" s="82" t="n"/>
      <c r="KB51" s="84" t="inlineStr">
        <is>
          <t>Anno 8</t>
        </is>
      </c>
      <c r="KC51" s="81" t="n"/>
      <c r="KD51" s="81" t="n"/>
      <c r="KE51" s="82" t="n"/>
      <c r="KF51" s="84" t="inlineStr">
        <is>
          <t>Anno 9</t>
        </is>
      </c>
      <c r="KG51" s="81" t="n"/>
      <c r="KH51" s="81" t="n"/>
      <c r="KI51" s="82" t="n"/>
      <c r="KJ51" s="84" t="inlineStr">
        <is>
          <t>Anno 10</t>
        </is>
      </c>
      <c r="KK51" s="81" t="n"/>
      <c r="KL51" s="81" t="n"/>
      <c r="KM51" s="82" t="n"/>
      <c r="KP51" s="84" t="inlineStr">
        <is>
          <t>ANNI</t>
        </is>
      </c>
      <c r="KQ51" s="84" t="inlineStr">
        <is>
          <t>Anno 1</t>
        </is>
      </c>
      <c r="KR51" s="81" t="n"/>
      <c r="KS51" s="81" t="n"/>
      <c r="KT51" s="82" t="n"/>
      <c r="KU51" s="84" t="inlineStr">
        <is>
          <t>Anno 2</t>
        </is>
      </c>
      <c r="KV51" s="81" t="n"/>
      <c r="KW51" s="81" t="n"/>
      <c r="KX51" s="82" t="n"/>
      <c r="KY51" s="84" t="inlineStr">
        <is>
          <t>Anno 3</t>
        </is>
      </c>
      <c r="KZ51" s="81" t="n"/>
      <c r="LA51" s="81" t="n"/>
      <c r="LB51" s="82" t="n"/>
      <c r="LC51" s="84" t="inlineStr">
        <is>
          <t>Anno 4</t>
        </is>
      </c>
      <c r="LD51" s="81" t="n"/>
      <c r="LE51" s="81" t="n"/>
      <c r="LF51" s="82" t="n"/>
      <c r="LG51" s="84" t="inlineStr">
        <is>
          <t>Anno 5</t>
        </is>
      </c>
      <c r="LH51" s="81" t="n"/>
      <c r="LI51" s="81" t="n"/>
      <c r="LJ51" s="82" t="n"/>
      <c r="LK51" s="84" t="inlineStr">
        <is>
          <t>Anno 6</t>
        </is>
      </c>
      <c r="LL51" s="81" t="n"/>
      <c r="LM51" s="81" t="n"/>
      <c r="LN51" s="82" t="n"/>
      <c r="LO51" s="84" t="inlineStr">
        <is>
          <t>Anno 7</t>
        </is>
      </c>
      <c r="LP51" s="81" t="n"/>
      <c r="LQ51" s="81" t="n"/>
      <c r="LR51" s="82" t="n"/>
      <c r="LS51" s="84" t="inlineStr">
        <is>
          <t>Anno 8</t>
        </is>
      </c>
      <c r="LT51" s="81" t="n"/>
      <c r="LU51" s="81" t="n"/>
      <c r="LV51" s="82" t="n"/>
      <c r="LW51" s="84" t="inlineStr">
        <is>
          <t>Anno 9</t>
        </is>
      </c>
      <c r="LX51" s="81" t="n"/>
      <c r="LY51" s="81" t="n"/>
      <c r="LZ51" s="82" t="n"/>
      <c r="MA51" s="84" t="inlineStr">
        <is>
          <t>Anno 10</t>
        </is>
      </c>
      <c r="MB51" s="81" t="n"/>
      <c r="MC51" s="81" t="n"/>
      <c r="MD51" s="82" t="n"/>
      <c r="MG51" s="84" t="inlineStr">
        <is>
          <t>ANNI</t>
        </is>
      </c>
      <c r="MH51" s="84" t="inlineStr">
        <is>
          <t>Anno 1</t>
        </is>
      </c>
      <c r="MI51" s="81" t="n"/>
      <c r="MJ51" s="81" t="n"/>
      <c r="MK51" s="82" t="n"/>
      <c r="ML51" s="84" t="inlineStr">
        <is>
          <t>Anno 2</t>
        </is>
      </c>
      <c r="MM51" s="81" t="n"/>
      <c r="MN51" s="81" t="n"/>
      <c r="MO51" s="82" t="n"/>
      <c r="MP51" s="84" t="inlineStr">
        <is>
          <t>Anno 3</t>
        </is>
      </c>
      <c r="MQ51" s="81" t="n"/>
      <c r="MR51" s="81" t="n"/>
      <c r="MS51" s="82" t="n"/>
      <c r="MT51" s="84" t="inlineStr">
        <is>
          <t>Anno 4</t>
        </is>
      </c>
      <c r="MU51" s="81" t="n"/>
      <c r="MV51" s="81" t="n"/>
      <c r="MW51" s="82" t="n"/>
      <c r="MX51" s="84" t="inlineStr">
        <is>
          <t>Anno 5</t>
        </is>
      </c>
      <c r="MY51" s="81" t="n"/>
      <c r="MZ51" s="81" t="n"/>
      <c r="NA51" s="82" t="n"/>
      <c r="NB51" s="84" t="inlineStr">
        <is>
          <t>Anno 6</t>
        </is>
      </c>
      <c r="NC51" s="81" t="n"/>
      <c r="ND51" s="81" t="n"/>
      <c r="NE51" s="82" t="n"/>
      <c r="NF51" s="84" t="inlineStr">
        <is>
          <t>Anno 7</t>
        </is>
      </c>
      <c r="NG51" s="81" t="n"/>
      <c r="NH51" s="81" t="n"/>
      <c r="NI51" s="82" t="n"/>
      <c r="NJ51" s="84" t="inlineStr">
        <is>
          <t>Anno 8</t>
        </is>
      </c>
      <c r="NK51" s="81" t="n"/>
      <c r="NL51" s="81" t="n"/>
      <c r="NM51" s="82" t="n"/>
      <c r="NN51" s="84" t="inlineStr">
        <is>
          <t>Anno 9</t>
        </is>
      </c>
      <c r="NO51" s="81" t="n"/>
      <c r="NP51" s="81" t="n"/>
      <c r="NQ51" s="82" t="n"/>
      <c r="NR51" s="84" t="inlineStr">
        <is>
          <t>Anno 10</t>
        </is>
      </c>
      <c r="NS51" s="81" t="n"/>
      <c r="NT51" s="81" t="n"/>
      <c r="NU51" s="82" t="n"/>
      <c r="NX51" s="84" t="inlineStr">
        <is>
          <t>ANNI</t>
        </is>
      </c>
      <c r="NY51" s="84" t="inlineStr">
        <is>
          <t>Anno 1</t>
        </is>
      </c>
      <c r="NZ51" s="81" t="n"/>
      <c r="OA51" s="81" t="n"/>
      <c r="OB51" s="82" t="n"/>
      <c r="OC51" s="84" t="inlineStr">
        <is>
          <t>Anno 2</t>
        </is>
      </c>
      <c r="OD51" s="81" t="n"/>
      <c r="OE51" s="81" t="n"/>
      <c r="OF51" s="82" t="n"/>
      <c r="OG51" s="84" t="inlineStr">
        <is>
          <t>Anno 3</t>
        </is>
      </c>
      <c r="OH51" s="81" t="n"/>
      <c r="OI51" s="81" t="n"/>
      <c r="OJ51" s="82" t="n"/>
      <c r="OK51" s="84" t="inlineStr">
        <is>
          <t>Anno 4</t>
        </is>
      </c>
      <c r="OL51" s="81" t="n"/>
      <c r="OM51" s="81" t="n"/>
      <c r="ON51" s="82" t="n"/>
      <c r="OO51" s="84" t="inlineStr">
        <is>
          <t>Anno 5</t>
        </is>
      </c>
      <c r="OP51" s="81" t="n"/>
      <c r="OQ51" s="81" t="n"/>
      <c r="OR51" s="82" t="n"/>
      <c r="OS51" s="84" t="inlineStr">
        <is>
          <t>Anno 6</t>
        </is>
      </c>
      <c r="OT51" s="81" t="n"/>
      <c r="OU51" s="81" t="n"/>
      <c r="OV51" s="82" t="n"/>
      <c r="OW51" s="84" t="inlineStr">
        <is>
          <t>Anno 7</t>
        </is>
      </c>
      <c r="OX51" s="81" t="n"/>
      <c r="OY51" s="81" t="n"/>
      <c r="OZ51" s="82" t="n"/>
      <c r="PA51" s="84" t="inlineStr">
        <is>
          <t>Anno 8</t>
        </is>
      </c>
      <c r="PB51" s="81" t="n"/>
      <c r="PC51" s="81" t="n"/>
      <c r="PD51" s="82" t="n"/>
      <c r="PE51" s="84" t="inlineStr">
        <is>
          <t>Anno 9</t>
        </is>
      </c>
      <c r="PF51" s="81" t="n"/>
      <c r="PG51" s="81" t="n"/>
      <c r="PH51" s="82" t="n"/>
      <c r="PI51" s="84" t="inlineStr">
        <is>
          <t>Anno 10</t>
        </is>
      </c>
      <c r="PJ51" s="81" t="n"/>
      <c r="PK51" s="81" t="n"/>
      <c r="PL51" s="82" t="n"/>
      <c r="PO51" s="84" t="inlineStr">
        <is>
          <t>ANNI</t>
        </is>
      </c>
      <c r="PP51" s="84" t="inlineStr">
        <is>
          <t>Anno 1</t>
        </is>
      </c>
      <c r="PQ51" s="81" t="n"/>
      <c r="PR51" s="81" t="n"/>
      <c r="PS51" s="82" t="n"/>
      <c r="PT51" s="84" t="inlineStr">
        <is>
          <t>Anno 2</t>
        </is>
      </c>
      <c r="PU51" s="81" t="n"/>
      <c r="PV51" s="81" t="n"/>
      <c r="PW51" s="82" t="n"/>
      <c r="PX51" s="84" t="inlineStr">
        <is>
          <t>Anno 3</t>
        </is>
      </c>
      <c r="PY51" s="81" t="n"/>
      <c r="PZ51" s="81" t="n"/>
      <c r="QA51" s="82" t="n"/>
      <c r="QB51" s="84" t="inlineStr">
        <is>
          <t>Anno 4</t>
        </is>
      </c>
      <c r="QC51" s="81" t="n"/>
      <c r="QD51" s="81" t="n"/>
      <c r="QE51" s="82" t="n"/>
      <c r="QF51" s="84" t="inlineStr">
        <is>
          <t>Anno 5</t>
        </is>
      </c>
      <c r="QG51" s="81" t="n"/>
      <c r="QH51" s="81" t="n"/>
      <c r="QI51" s="82" t="n"/>
      <c r="QJ51" s="84" t="inlineStr">
        <is>
          <t>Anno 6</t>
        </is>
      </c>
      <c r="QK51" s="81" t="n"/>
      <c r="QL51" s="81" t="n"/>
      <c r="QM51" s="82" t="n"/>
      <c r="QN51" s="84" t="inlineStr">
        <is>
          <t>Anno 7</t>
        </is>
      </c>
      <c r="QO51" s="81" t="n"/>
      <c r="QP51" s="81" t="n"/>
      <c r="QQ51" s="82" t="n"/>
      <c r="QR51" s="84" t="inlineStr">
        <is>
          <t>Anno 8</t>
        </is>
      </c>
      <c r="QS51" s="81" t="n"/>
      <c r="QT51" s="81" t="n"/>
      <c r="QU51" s="82" t="n"/>
      <c r="QV51" s="84" t="inlineStr">
        <is>
          <t>Anno 9</t>
        </is>
      </c>
      <c r="QW51" s="81" t="n"/>
      <c r="QX51" s="81" t="n"/>
      <c r="QY51" s="82" t="n"/>
      <c r="QZ51" s="84" t="inlineStr">
        <is>
          <t>Anno 10</t>
        </is>
      </c>
      <c r="RA51" s="81" t="n"/>
      <c r="RB51" s="81" t="n"/>
      <c r="RC51" s="82" t="n"/>
      <c r="RF51" s="84" t="inlineStr">
        <is>
          <t>ANNI</t>
        </is>
      </c>
      <c r="RG51" s="84" t="inlineStr">
        <is>
          <t>Anno 1</t>
        </is>
      </c>
      <c r="RH51" s="81" t="n"/>
      <c r="RI51" s="81" t="n"/>
      <c r="RJ51" s="82" t="n"/>
      <c r="RK51" s="84" t="inlineStr">
        <is>
          <t>Anno 2</t>
        </is>
      </c>
      <c r="RL51" s="81" t="n"/>
      <c r="RM51" s="81" t="n"/>
      <c r="RN51" s="82" t="n"/>
      <c r="RO51" s="84" t="inlineStr">
        <is>
          <t>Anno 3</t>
        </is>
      </c>
      <c r="RP51" s="81" t="n"/>
      <c r="RQ51" s="81" t="n"/>
      <c r="RR51" s="82" t="n"/>
      <c r="RS51" s="84" t="inlineStr">
        <is>
          <t>Anno 4</t>
        </is>
      </c>
      <c r="RT51" s="81" t="n"/>
      <c r="RU51" s="81" t="n"/>
      <c r="RV51" s="82" t="n"/>
      <c r="RW51" s="84" t="inlineStr">
        <is>
          <t>Anno 5</t>
        </is>
      </c>
      <c r="RX51" s="81" t="n"/>
      <c r="RY51" s="81" t="n"/>
      <c r="RZ51" s="82" t="n"/>
      <c r="SA51" s="84" t="inlineStr">
        <is>
          <t>Anno 6</t>
        </is>
      </c>
      <c r="SB51" s="81" t="n"/>
      <c r="SC51" s="81" t="n"/>
      <c r="SD51" s="82" t="n"/>
      <c r="SE51" s="84" t="inlineStr">
        <is>
          <t>Anno 7</t>
        </is>
      </c>
      <c r="SF51" s="81" t="n"/>
      <c r="SG51" s="81" t="n"/>
      <c r="SH51" s="82" t="n"/>
      <c r="SI51" s="84" t="inlineStr">
        <is>
          <t>Anno 8</t>
        </is>
      </c>
      <c r="SJ51" s="81" t="n"/>
      <c r="SK51" s="81" t="n"/>
      <c r="SL51" s="82" t="n"/>
      <c r="SM51" s="84" t="inlineStr">
        <is>
          <t>Anno 9</t>
        </is>
      </c>
      <c r="SN51" s="81" t="n"/>
      <c r="SO51" s="81" t="n"/>
      <c r="SP51" s="82" t="n"/>
      <c r="SQ51" s="84" t="inlineStr">
        <is>
          <t>Anno 10</t>
        </is>
      </c>
      <c r="SR51" s="81" t="n"/>
      <c r="SS51" s="81" t="n"/>
      <c r="ST51" s="82" t="n"/>
      <c r="SW51" s="84" t="inlineStr">
        <is>
          <t>ANNI</t>
        </is>
      </c>
      <c r="SX51" s="84" t="inlineStr">
        <is>
          <t>Anno 1</t>
        </is>
      </c>
      <c r="SY51" s="81" t="n"/>
      <c r="SZ51" s="81" t="n"/>
      <c r="TA51" s="82" t="n"/>
      <c r="TB51" s="84" t="inlineStr">
        <is>
          <t>Anno 2</t>
        </is>
      </c>
      <c r="TC51" s="81" t="n"/>
      <c r="TD51" s="81" t="n"/>
      <c r="TE51" s="82" t="n"/>
      <c r="TF51" s="84" t="inlineStr">
        <is>
          <t>Anno 3</t>
        </is>
      </c>
      <c r="TG51" s="81" t="n"/>
      <c r="TH51" s="81" t="n"/>
      <c r="TI51" s="82" t="n"/>
      <c r="TJ51" s="84" t="inlineStr">
        <is>
          <t>Anno 4</t>
        </is>
      </c>
      <c r="TK51" s="81" t="n"/>
      <c r="TL51" s="81" t="n"/>
      <c r="TM51" s="82" t="n"/>
      <c r="TN51" s="84" t="inlineStr">
        <is>
          <t>Anno 5</t>
        </is>
      </c>
      <c r="TO51" s="81" t="n"/>
      <c r="TP51" s="81" t="n"/>
      <c r="TQ51" s="82" t="n"/>
      <c r="TR51" s="84" t="inlineStr">
        <is>
          <t>Anno 6</t>
        </is>
      </c>
      <c r="TS51" s="81" t="n"/>
      <c r="TT51" s="81" t="n"/>
      <c r="TU51" s="82" t="n"/>
      <c r="TV51" s="84" t="inlineStr">
        <is>
          <t>Anno 7</t>
        </is>
      </c>
      <c r="TW51" s="81" t="n"/>
      <c r="TX51" s="81" t="n"/>
      <c r="TY51" s="82" t="n"/>
      <c r="TZ51" s="84" t="inlineStr">
        <is>
          <t>Anno 8</t>
        </is>
      </c>
      <c r="UA51" s="81" t="n"/>
      <c r="UB51" s="81" t="n"/>
      <c r="UC51" s="82" t="n"/>
      <c r="UD51" s="84" t="inlineStr">
        <is>
          <t>Anno 9</t>
        </is>
      </c>
      <c r="UE51" s="81" t="n"/>
      <c r="UF51" s="81" t="n"/>
      <c r="UG51" s="82" t="n"/>
      <c r="UH51" s="84" t="inlineStr">
        <is>
          <t>Anno 10</t>
        </is>
      </c>
      <c r="UI51" s="81" t="n"/>
      <c r="UJ51" s="81" t="n"/>
      <c r="UK51" s="82" t="n"/>
      <c r="UN51" s="84" t="inlineStr">
        <is>
          <t>ANNI</t>
        </is>
      </c>
      <c r="UO51" s="84" t="inlineStr">
        <is>
          <t>Anno 1</t>
        </is>
      </c>
      <c r="UP51" s="81" t="n"/>
      <c r="UQ51" s="81" t="n"/>
      <c r="UR51" s="82" t="n"/>
      <c r="US51" s="84" t="inlineStr">
        <is>
          <t>Anno 2</t>
        </is>
      </c>
      <c r="UT51" s="81" t="n"/>
      <c r="UU51" s="81" t="n"/>
      <c r="UV51" s="82" t="n"/>
      <c r="UW51" s="84" t="inlineStr">
        <is>
          <t>Anno 3</t>
        </is>
      </c>
      <c r="UX51" s="81" t="n"/>
      <c r="UY51" s="81" t="n"/>
      <c r="UZ51" s="82" t="n"/>
      <c r="VA51" s="84" t="inlineStr">
        <is>
          <t>Anno 4</t>
        </is>
      </c>
      <c r="VB51" s="81" t="n"/>
      <c r="VC51" s="81" t="n"/>
      <c r="VD51" s="82" t="n"/>
      <c r="VE51" s="84" t="inlineStr">
        <is>
          <t>Anno 5</t>
        </is>
      </c>
      <c r="VF51" s="81" t="n"/>
      <c r="VG51" s="81" t="n"/>
      <c r="VH51" s="82" t="n"/>
      <c r="VI51" s="84" t="inlineStr">
        <is>
          <t>Anno 6</t>
        </is>
      </c>
      <c r="VJ51" s="81" t="n"/>
      <c r="VK51" s="81" t="n"/>
      <c r="VL51" s="82" t="n"/>
      <c r="VM51" s="84" t="inlineStr">
        <is>
          <t>Anno 7</t>
        </is>
      </c>
      <c r="VN51" s="81" t="n"/>
      <c r="VO51" s="81" t="n"/>
      <c r="VP51" s="82" t="n"/>
      <c r="VQ51" s="84" t="inlineStr">
        <is>
          <t>Anno 8</t>
        </is>
      </c>
      <c r="VR51" s="81" t="n"/>
      <c r="VS51" s="81" t="n"/>
      <c r="VT51" s="82" t="n"/>
      <c r="VU51" s="84" t="inlineStr">
        <is>
          <t>Anno 9</t>
        </is>
      </c>
      <c r="VV51" s="81" t="n"/>
      <c r="VW51" s="81" t="n"/>
      <c r="VX51" s="82" t="n"/>
      <c r="VY51" s="84" t="inlineStr">
        <is>
          <t>Anno 10</t>
        </is>
      </c>
      <c r="VZ51" s="81" t="n"/>
      <c r="WA51" s="81" t="n"/>
      <c r="WB51" s="82" t="n"/>
      <c r="WE51" s="84" t="inlineStr">
        <is>
          <t>ANNI</t>
        </is>
      </c>
      <c r="WF51" s="84" t="inlineStr">
        <is>
          <t>Anno 1</t>
        </is>
      </c>
      <c r="WG51" s="81" t="n"/>
      <c r="WH51" s="81" t="n"/>
      <c r="WI51" s="82" t="n"/>
      <c r="WJ51" s="84" t="inlineStr">
        <is>
          <t>Anno 2</t>
        </is>
      </c>
      <c r="WK51" s="81" t="n"/>
      <c r="WL51" s="81" t="n"/>
      <c r="WM51" s="82" t="n"/>
      <c r="WN51" s="84" t="inlineStr">
        <is>
          <t>Anno 3</t>
        </is>
      </c>
      <c r="WO51" s="81" t="n"/>
      <c r="WP51" s="81" t="n"/>
      <c r="WQ51" s="82" t="n"/>
      <c r="WR51" s="84" t="inlineStr">
        <is>
          <t>Anno 4</t>
        </is>
      </c>
      <c r="WS51" s="81" t="n"/>
      <c r="WT51" s="81" t="n"/>
      <c r="WU51" s="82" t="n"/>
      <c r="WV51" s="84" t="inlineStr">
        <is>
          <t>Anno 5</t>
        </is>
      </c>
      <c r="WW51" s="81" t="n"/>
      <c r="WX51" s="81" t="n"/>
      <c r="WY51" s="82" t="n"/>
      <c r="WZ51" s="84" t="inlineStr">
        <is>
          <t>Anno 6</t>
        </is>
      </c>
      <c r="XA51" s="81" t="n"/>
      <c r="XB51" s="81" t="n"/>
      <c r="XC51" s="82" t="n"/>
      <c r="XD51" s="84" t="inlineStr">
        <is>
          <t>Anno 7</t>
        </is>
      </c>
      <c r="XE51" s="81" t="n"/>
      <c r="XF51" s="81" t="n"/>
      <c r="XG51" s="82" t="n"/>
      <c r="XH51" s="84" t="inlineStr">
        <is>
          <t>Anno 8</t>
        </is>
      </c>
      <c r="XI51" s="81" t="n"/>
      <c r="XJ51" s="81" t="n"/>
      <c r="XK51" s="82" t="n"/>
      <c r="XL51" s="84" t="inlineStr">
        <is>
          <t>Anno 9</t>
        </is>
      </c>
      <c r="XM51" s="81" t="n"/>
      <c r="XN51" s="81" t="n"/>
      <c r="XO51" s="82" t="n"/>
      <c r="XP51" s="84" t="inlineStr">
        <is>
          <t>Anno 10</t>
        </is>
      </c>
      <c r="XQ51" s="81" t="n"/>
      <c r="XR51" s="81" t="n"/>
      <c r="XS51" s="82" t="n"/>
      <c r="XV51" s="84" t="inlineStr">
        <is>
          <t>ANNI</t>
        </is>
      </c>
      <c r="XW51" s="84" t="inlineStr">
        <is>
          <t>Anno 1</t>
        </is>
      </c>
      <c r="XX51" s="81" t="n"/>
      <c r="XY51" s="81" t="n"/>
      <c r="XZ51" s="82" t="n"/>
      <c r="YA51" s="84" t="inlineStr">
        <is>
          <t>Anno 2</t>
        </is>
      </c>
      <c r="YB51" s="81" t="n"/>
      <c r="YC51" s="81" t="n"/>
      <c r="YD51" s="82" t="n"/>
      <c r="YE51" s="84" t="inlineStr">
        <is>
          <t>Anno 3</t>
        </is>
      </c>
      <c r="YF51" s="81" t="n"/>
      <c r="YG51" s="81" t="n"/>
      <c r="YH51" s="82" t="n"/>
      <c r="YI51" s="84" t="inlineStr">
        <is>
          <t>Anno 4</t>
        </is>
      </c>
      <c r="YJ51" s="81" t="n"/>
      <c r="YK51" s="81" t="n"/>
      <c r="YL51" s="82" t="n"/>
      <c r="YM51" s="84" t="inlineStr">
        <is>
          <t>Anno 5</t>
        </is>
      </c>
      <c r="YN51" s="81" t="n"/>
      <c r="YO51" s="81" t="n"/>
      <c r="YP51" s="82" t="n"/>
      <c r="YQ51" s="84" t="inlineStr">
        <is>
          <t>Anno 6</t>
        </is>
      </c>
      <c r="YR51" s="81" t="n"/>
      <c r="YS51" s="81" t="n"/>
      <c r="YT51" s="82" t="n"/>
      <c r="YU51" s="84" t="inlineStr">
        <is>
          <t>Anno 7</t>
        </is>
      </c>
      <c r="YV51" s="81" t="n"/>
      <c r="YW51" s="81" t="n"/>
      <c r="YX51" s="82" t="n"/>
      <c r="YY51" s="84" t="inlineStr">
        <is>
          <t>Anno 8</t>
        </is>
      </c>
      <c r="YZ51" s="81" t="n"/>
      <c r="ZA51" s="81" t="n"/>
      <c r="ZB51" s="82" t="n"/>
      <c r="ZC51" s="84" t="inlineStr">
        <is>
          <t>Anno 9</t>
        </is>
      </c>
      <c r="ZD51" s="81" t="n"/>
      <c r="ZE51" s="81" t="n"/>
      <c r="ZF51" s="82" t="n"/>
      <c r="ZG51" s="84" t="inlineStr">
        <is>
          <t>Anno 10</t>
        </is>
      </c>
      <c r="ZH51" s="81" t="n"/>
      <c r="ZI51" s="81" t="n"/>
      <c r="ZJ51" s="82" t="n"/>
      <c r="ZM51" s="84" t="inlineStr">
        <is>
          <t>ANNI</t>
        </is>
      </c>
      <c r="ZN51" s="84" t="inlineStr">
        <is>
          <t>Anno 1</t>
        </is>
      </c>
      <c r="ZO51" s="81" t="n"/>
      <c r="ZP51" s="81" t="n"/>
      <c r="ZQ51" s="82" t="n"/>
      <c r="ZR51" s="84" t="inlineStr">
        <is>
          <t>Anno 2</t>
        </is>
      </c>
      <c r="ZS51" s="81" t="n"/>
      <c r="ZT51" s="81" t="n"/>
      <c r="ZU51" s="82" t="n"/>
      <c r="ZV51" s="84" t="inlineStr">
        <is>
          <t>Anno 3</t>
        </is>
      </c>
      <c r="ZW51" s="81" t="n"/>
      <c r="ZX51" s="81" t="n"/>
      <c r="ZY51" s="82" t="n"/>
      <c r="ZZ51" s="84" t="inlineStr">
        <is>
          <t>Anno 4</t>
        </is>
      </c>
      <c r="AAA51" s="81" t="n"/>
      <c r="AAB51" s="81" t="n"/>
      <c r="AAC51" s="82" t="n"/>
      <c r="AAD51" s="84" t="inlineStr">
        <is>
          <t>Anno 5</t>
        </is>
      </c>
      <c r="AAE51" s="81" t="n"/>
      <c r="AAF51" s="81" t="n"/>
      <c r="AAG51" s="82" t="n"/>
      <c r="AAH51" s="84" t="inlineStr">
        <is>
          <t>Anno 6</t>
        </is>
      </c>
      <c r="AAI51" s="81" t="n"/>
      <c r="AAJ51" s="81" t="n"/>
      <c r="AAK51" s="82" t="n"/>
      <c r="AAL51" s="84" t="inlineStr">
        <is>
          <t>Anno 7</t>
        </is>
      </c>
      <c r="AAM51" s="81" t="n"/>
      <c r="AAN51" s="81" t="n"/>
      <c r="AAO51" s="82" t="n"/>
      <c r="AAP51" s="84" t="inlineStr">
        <is>
          <t>Anno 8</t>
        </is>
      </c>
      <c r="AAQ51" s="81" t="n"/>
      <c r="AAR51" s="81" t="n"/>
      <c r="AAS51" s="82" t="n"/>
      <c r="AAT51" s="84" t="inlineStr">
        <is>
          <t>Anno 9</t>
        </is>
      </c>
      <c r="AAU51" s="81" t="n"/>
      <c r="AAV51" s="81" t="n"/>
      <c r="AAW51" s="82" t="n"/>
      <c r="AAX51" s="84" t="inlineStr">
        <is>
          <t>Anno 10</t>
        </is>
      </c>
      <c r="AAY51" s="81" t="n"/>
      <c r="AAZ51" s="81" t="n"/>
      <c r="ABA51" s="82" t="n"/>
      <c r="ABD51" s="84" t="inlineStr">
        <is>
          <t>ANNI</t>
        </is>
      </c>
      <c r="ABE51" s="84" t="inlineStr">
        <is>
          <t>Anno 1</t>
        </is>
      </c>
      <c r="ABF51" s="81" t="n"/>
      <c r="ABG51" s="81" t="n"/>
      <c r="ABH51" s="82" t="n"/>
      <c r="ABI51" s="84" t="inlineStr">
        <is>
          <t>Anno 2</t>
        </is>
      </c>
      <c r="ABJ51" s="81" t="n"/>
      <c r="ABK51" s="81" t="n"/>
      <c r="ABL51" s="82" t="n"/>
      <c r="ABM51" s="84" t="inlineStr">
        <is>
          <t>Anno 3</t>
        </is>
      </c>
      <c r="ABN51" s="81" t="n"/>
      <c r="ABO51" s="81" t="n"/>
      <c r="ABP51" s="82" t="n"/>
      <c r="ABQ51" s="84" t="inlineStr">
        <is>
          <t>Anno 4</t>
        </is>
      </c>
      <c r="ABR51" s="81" t="n"/>
      <c r="ABS51" s="81" t="n"/>
      <c r="ABT51" s="82" t="n"/>
      <c r="ABU51" s="84" t="inlineStr">
        <is>
          <t>Anno 5</t>
        </is>
      </c>
      <c r="ABV51" s="81" t="n"/>
      <c r="ABW51" s="81" t="n"/>
      <c r="ABX51" s="82" t="n"/>
      <c r="ABY51" s="84" t="inlineStr">
        <is>
          <t>Anno 6</t>
        </is>
      </c>
      <c r="ABZ51" s="81" t="n"/>
      <c r="ACA51" s="81" t="n"/>
      <c r="ACB51" s="82" t="n"/>
      <c r="ACC51" s="84" t="inlineStr">
        <is>
          <t>Anno 7</t>
        </is>
      </c>
      <c r="ACD51" s="81" t="n"/>
      <c r="ACE51" s="81" t="n"/>
      <c r="ACF51" s="82" t="n"/>
      <c r="ACG51" s="84" t="inlineStr">
        <is>
          <t>Anno 8</t>
        </is>
      </c>
      <c r="ACH51" s="81" t="n"/>
      <c r="ACI51" s="81" t="n"/>
      <c r="ACJ51" s="82" t="n"/>
      <c r="ACK51" s="84" t="inlineStr">
        <is>
          <t>Anno 9</t>
        </is>
      </c>
      <c r="ACL51" s="81" t="n"/>
      <c r="ACM51" s="81" t="n"/>
      <c r="ACN51" s="82" t="n"/>
      <c r="ACO51" s="84" t="inlineStr">
        <is>
          <t>Anno 10</t>
        </is>
      </c>
      <c r="ACP51" s="81" t="n"/>
      <c r="ACQ51" s="81" t="n"/>
      <c r="ACR51" s="82" t="n"/>
      <c r="ACU51" s="84" t="inlineStr">
        <is>
          <t>ANNI</t>
        </is>
      </c>
      <c r="ACV51" s="84" t="inlineStr">
        <is>
          <t>Anno 1</t>
        </is>
      </c>
      <c r="ACW51" s="81" t="n"/>
      <c r="ACX51" s="81" t="n"/>
      <c r="ACY51" s="82" t="n"/>
      <c r="ACZ51" s="84" t="inlineStr">
        <is>
          <t>Anno 2</t>
        </is>
      </c>
      <c r="ADA51" s="81" t="n"/>
      <c r="ADB51" s="81" t="n"/>
      <c r="ADC51" s="82" t="n"/>
      <c r="ADD51" s="84" t="inlineStr">
        <is>
          <t>Anno 3</t>
        </is>
      </c>
      <c r="ADE51" s="81" t="n"/>
      <c r="ADF51" s="81" t="n"/>
      <c r="ADG51" s="82" t="n"/>
      <c r="ADH51" s="84" t="inlineStr">
        <is>
          <t>Anno 4</t>
        </is>
      </c>
      <c r="ADI51" s="81" t="n"/>
      <c r="ADJ51" s="81" t="n"/>
      <c r="ADK51" s="82" t="n"/>
      <c r="ADL51" s="84" t="inlineStr">
        <is>
          <t>Anno 5</t>
        </is>
      </c>
      <c r="ADM51" s="81" t="n"/>
      <c r="ADN51" s="81" t="n"/>
      <c r="ADO51" s="82" t="n"/>
      <c r="ADP51" s="84" t="inlineStr">
        <is>
          <t>Anno 6</t>
        </is>
      </c>
      <c r="ADQ51" s="81" t="n"/>
      <c r="ADR51" s="81" t="n"/>
      <c r="ADS51" s="82" t="n"/>
      <c r="ADT51" s="84" t="inlineStr">
        <is>
          <t>Anno 7</t>
        </is>
      </c>
      <c r="ADU51" s="81" t="n"/>
      <c r="ADV51" s="81" t="n"/>
      <c r="ADW51" s="82" t="n"/>
      <c r="ADX51" s="84" t="inlineStr">
        <is>
          <t>Anno 8</t>
        </is>
      </c>
      <c r="ADY51" s="81" t="n"/>
      <c r="ADZ51" s="81" t="n"/>
      <c r="AEA51" s="82" t="n"/>
      <c r="AEB51" s="84" t="inlineStr">
        <is>
          <t>Anno 9</t>
        </is>
      </c>
      <c r="AEC51" s="81" t="n"/>
      <c r="AED51" s="81" t="n"/>
      <c r="AEE51" s="82" t="n"/>
      <c r="AEF51" s="84" t="inlineStr">
        <is>
          <t>Anno 10</t>
        </is>
      </c>
      <c r="AEG51" s="81" t="n"/>
      <c r="AEH51" s="81" t="n"/>
      <c r="AEI51" s="82" t="n"/>
      <c r="AEL51" s="84" t="inlineStr">
        <is>
          <t>ANNI</t>
        </is>
      </c>
      <c r="AEM51" s="84" t="inlineStr">
        <is>
          <t>Anno 1</t>
        </is>
      </c>
      <c r="AEN51" s="81" t="n"/>
      <c r="AEO51" s="81" t="n"/>
      <c r="AEP51" s="82" t="n"/>
      <c r="AEQ51" s="84" t="inlineStr">
        <is>
          <t>Anno 2</t>
        </is>
      </c>
      <c r="AER51" s="81" t="n"/>
      <c r="AES51" s="81" t="n"/>
      <c r="AET51" s="82" t="n"/>
      <c r="AEU51" s="84" t="inlineStr">
        <is>
          <t>Anno 3</t>
        </is>
      </c>
      <c r="AEV51" s="81" t="n"/>
      <c r="AEW51" s="81" t="n"/>
      <c r="AEX51" s="82" t="n"/>
      <c r="AEY51" s="84" t="inlineStr">
        <is>
          <t>Anno 4</t>
        </is>
      </c>
      <c r="AEZ51" s="81" t="n"/>
      <c r="AFA51" s="81" t="n"/>
      <c r="AFB51" s="82" t="n"/>
      <c r="AFC51" s="84" t="inlineStr">
        <is>
          <t>Anno 5</t>
        </is>
      </c>
      <c r="AFD51" s="81" t="n"/>
      <c r="AFE51" s="81" t="n"/>
      <c r="AFF51" s="82" t="n"/>
      <c r="AFG51" s="84" t="inlineStr">
        <is>
          <t>Anno 6</t>
        </is>
      </c>
      <c r="AFH51" s="81" t="n"/>
      <c r="AFI51" s="81" t="n"/>
      <c r="AFJ51" s="82" t="n"/>
      <c r="AFK51" s="84" t="inlineStr">
        <is>
          <t>Anno 7</t>
        </is>
      </c>
      <c r="AFL51" s="81" t="n"/>
      <c r="AFM51" s="81" t="n"/>
      <c r="AFN51" s="82" t="n"/>
      <c r="AFO51" s="84" t="inlineStr">
        <is>
          <t>Anno 8</t>
        </is>
      </c>
      <c r="AFP51" s="81" t="n"/>
      <c r="AFQ51" s="81" t="n"/>
      <c r="AFR51" s="82" t="n"/>
      <c r="AFS51" s="84" t="inlineStr">
        <is>
          <t>Anno 9</t>
        </is>
      </c>
      <c r="AFT51" s="81" t="n"/>
      <c r="AFU51" s="81" t="n"/>
      <c r="AFV51" s="82" t="n"/>
      <c r="AFW51" s="84" t="inlineStr">
        <is>
          <t>Anno 10</t>
        </is>
      </c>
      <c r="AFX51" s="81" t="n"/>
      <c r="AFY51" s="81" t="n"/>
      <c r="AFZ51" s="82" t="n"/>
    </row>
    <row r="52">
      <c r="A52" s="77" t="inlineStr">
        <is>
          <t>Erog.</t>
        </is>
      </c>
      <c r="B52" s="77" t="inlineStr">
        <is>
          <t>T1</t>
        </is>
      </c>
      <c r="C52" s="77" t="inlineStr">
        <is>
          <t>T2</t>
        </is>
      </c>
      <c r="D52" s="77" t="inlineStr">
        <is>
          <t>T3</t>
        </is>
      </c>
      <c r="E52" s="77" t="inlineStr">
        <is>
          <t>T4</t>
        </is>
      </c>
      <c r="F52" s="77" t="inlineStr">
        <is>
          <t>T1</t>
        </is>
      </c>
      <c r="G52" s="77" t="inlineStr">
        <is>
          <t>T2</t>
        </is>
      </c>
      <c r="H52" s="77" t="inlineStr">
        <is>
          <t>T3</t>
        </is>
      </c>
      <c r="I52" s="77" t="inlineStr">
        <is>
          <t>T4</t>
        </is>
      </c>
      <c r="J52" s="77" t="inlineStr">
        <is>
          <t>T1</t>
        </is>
      </c>
      <c r="K52" s="77" t="inlineStr">
        <is>
          <t>T2</t>
        </is>
      </c>
      <c r="L52" s="77" t="inlineStr">
        <is>
          <t>T3</t>
        </is>
      </c>
      <c r="M52" s="77" t="inlineStr">
        <is>
          <t>T4</t>
        </is>
      </c>
      <c r="N52" s="77" t="inlineStr">
        <is>
          <t>T1</t>
        </is>
      </c>
      <c r="O52" s="77" t="inlineStr">
        <is>
          <t>T2</t>
        </is>
      </c>
      <c r="P52" s="77" t="inlineStr">
        <is>
          <t>T3</t>
        </is>
      </c>
      <c r="Q52" s="77" t="inlineStr">
        <is>
          <t>T4</t>
        </is>
      </c>
      <c r="R52" s="77" t="inlineStr">
        <is>
          <t>T1</t>
        </is>
      </c>
      <c r="S52" s="77" t="inlineStr">
        <is>
          <t>T2</t>
        </is>
      </c>
      <c r="T52" s="77" t="inlineStr">
        <is>
          <t>T3</t>
        </is>
      </c>
      <c r="U52" s="77" t="inlineStr">
        <is>
          <t>T4</t>
        </is>
      </c>
      <c r="V52" s="77" t="inlineStr">
        <is>
          <t>T1</t>
        </is>
      </c>
      <c r="W52" s="77" t="inlineStr">
        <is>
          <t>T2</t>
        </is>
      </c>
      <c r="X52" s="77" t="inlineStr">
        <is>
          <t>T3</t>
        </is>
      </c>
      <c r="Y52" s="77" t="inlineStr">
        <is>
          <t>T4</t>
        </is>
      </c>
      <c r="Z52" s="77" t="inlineStr">
        <is>
          <t>T1</t>
        </is>
      </c>
      <c r="AA52" s="77" t="inlineStr">
        <is>
          <t>T2</t>
        </is>
      </c>
      <c r="AB52" s="77" t="inlineStr">
        <is>
          <t>T3</t>
        </is>
      </c>
      <c r="AC52" s="77" t="inlineStr">
        <is>
          <t>T4</t>
        </is>
      </c>
      <c r="AD52" s="77" t="inlineStr">
        <is>
          <t>T1</t>
        </is>
      </c>
      <c r="AE52" s="77" t="inlineStr">
        <is>
          <t>T2</t>
        </is>
      </c>
      <c r="AF52" s="77" t="inlineStr">
        <is>
          <t>T3</t>
        </is>
      </c>
      <c r="AG52" s="77" t="inlineStr">
        <is>
          <t>T4</t>
        </is>
      </c>
      <c r="AH52" s="77" t="inlineStr">
        <is>
          <t>T1</t>
        </is>
      </c>
      <c r="AI52" s="77" t="inlineStr">
        <is>
          <t>T2</t>
        </is>
      </c>
      <c r="AJ52" s="77" t="inlineStr">
        <is>
          <t>T3</t>
        </is>
      </c>
      <c r="AK52" s="77" t="inlineStr">
        <is>
          <t>T4</t>
        </is>
      </c>
      <c r="AL52" s="77" t="inlineStr">
        <is>
          <t>T1</t>
        </is>
      </c>
      <c r="AM52" s="77" t="inlineStr">
        <is>
          <t>T2</t>
        </is>
      </c>
      <c r="AN52" s="77" t="inlineStr">
        <is>
          <t>T3</t>
        </is>
      </c>
      <c r="AO52" s="77" t="inlineStr">
        <is>
          <t>T4</t>
        </is>
      </c>
      <c r="AR52" s="77" t="inlineStr">
        <is>
          <t>Erog.</t>
        </is>
      </c>
      <c r="AS52" s="77" t="inlineStr">
        <is>
          <t>T1</t>
        </is>
      </c>
      <c r="AT52" s="77" t="inlineStr">
        <is>
          <t>T2</t>
        </is>
      </c>
      <c r="AU52" s="77" t="inlineStr">
        <is>
          <t>T3</t>
        </is>
      </c>
      <c r="AV52" s="77" t="inlineStr">
        <is>
          <t>T4</t>
        </is>
      </c>
      <c r="AW52" s="77" t="inlineStr">
        <is>
          <t>T1</t>
        </is>
      </c>
      <c r="AX52" s="77" t="inlineStr">
        <is>
          <t>T2</t>
        </is>
      </c>
      <c r="AY52" s="77" t="inlineStr">
        <is>
          <t>T3</t>
        </is>
      </c>
      <c r="AZ52" s="77" t="inlineStr">
        <is>
          <t>T4</t>
        </is>
      </c>
      <c r="BA52" s="77" t="inlineStr">
        <is>
          <t>T1</t>
        </is>
      </c>
      <c r="BB52" s="77" t="inlineStr">
        <is>
          <t>T2</t>
        </is>
      </c>
      <c r="BC52" s="77" t="inlineStr">
        <is>
          <t>T3</t>
        </is>
      </c>
      <c r="BD52" s="77" t="inlineStr">
        <is>
          <t>T4</t>
        </is>
      </c>
      <c r="BE52" s="77" t="inlineStr">
        <is>
          <t>T1</t>
        </is>
      </c>
      <c r="BF52" s="77" t="inlineStr">
        <is>
          <t>T2</t>
        </is>
      </c>
      <c r="BG52" s="77" t="inlineStr">
        <is>
          <t>T3</t>
        </is>
      </c>
      <c r="BH52" s="77" t="inlineStr">
        <is>
          <t>T4</t>
        </is>
      </c>
      <c r="BI52" s="77" t="inlineStr">
        <is>
          <t>T1</t>
        </is>
      </c>
      <c r="BJ52" s="77" t="inlineStr">
        <is>
          <t>T2</t>
        </is>
      </c>
      <c r="BK52" s="77" t="inlineStr">
        <is>
          <t>T3</t>
        </is>
      </c>
      <c r="BL52" s="77" t="inlineStr">
        <is>
          <t>T4</t>
        </is>
      </c>
      <c r="BM52" s="77" t="inlineStr">
        <is>
          <t>T1</t>
        </is>
      </c>
      <c r="BN52" s="77" t="inlineStr">
        <is>
          <t>T2</t>
        </is>
      </c>
      <c r="BO52" s="77" t="inlineStr">
        <is>
          <t>T3</t>
        </is>
      </c>
      <c r="BP52" s="77" t="inlineStr">
        <is>
          <t>T4</t>
        </is>
      </c>
      <c r="BQ52" s="77" t="inlineStr">
        <is>
          <t>T1</t>
        </is>
      </c>
      <c r="BR52" s="77" t="inlineStr">
        <is>
          <t>T2</t>
        </is>
      </c>
      <c r="BS52" s="77" t="inlineStr">
        <is>
          <t>T3</t>
        </is>
      </c>
      <c r="BT52" s="77" t="inlineStr">
        <is>
          <t>T4</t>
        </is>
      </c>
      <c r="BU52" s="77" t="inlineStr">
        <is>
          <t>T1</t>
        </is>
      </c>
      <c r="BV52" s="77" t="inlineStr">
        <is>
          <t>T2</t>
        </is>
      </c>
      <c r="BW52" s="77" t="inlineStr">
        <is>
          <t>T3</t>
        </is>
      </c>
      <c r="BX52" s="77" t="inlineStr">
        <is>
          <t>T4</t>
        </is>
      </c>
      <c r="BY52" s="77" t="inlineStr">
        <is>
          <t>T1</t>
        </is>
      </c>
      <c r="BZ52" s="77" t="inlineStr">
        <is>
          <t>T2</t>
        </is>
      </c>
      <c r="CA52" s="77" t="inlineStr">
        <is>
          <t>T3</t>
        </is>
      </c>
      <c r="CB52" s="77" t="inlineStr">
        <is>
          <t>T4</t>
        </is>
      </c>
      <c r="CC52" s="77" t="inlineStr">
        <is>
          <t>T1</t>
        </is>
      </c>
      <c r="CD52" s="77" t="inlineStr">
        <is>
          <t>T2</t>
        </is>
      </c>
      <c r="CE52" s="77" t="inlineStr">
        <is>
          <t>T3</t>
        </is>
      </c>
      <c r="CF52" s="77" t="inlineStr">
        <is>
          <t>T4</t>
        </is>
      </c>
      <c r="CI52" s="77" t="inlineStr">
        <is>
          <t>Erog.</t>
        </is>
      </c>
      <c r="CJ52" s="77" t="inlineStr">
        <is>
          <t>T1</t>
        </is>
      </c>
      <c r="CK52" s="77" t="inlineStr">
        <is>
          <t>T2</t>
        </is>
      </c>
      <c r="CL52" s="77" t="inlineStr">
        <is>
          <t>T3</t>
        </is>
      </c>
      <c r="CM52" s="77" t="inlineStr">
        <is>
          <t>T4</t>
        </is>
      </c>
      <c r="CN52" s="77" t="inlineStr">
        <is>
          <t>T1</t>
        </is>
      </c>
      <c r="CO52" s="77" t="inlineStr">
        <is>
          <t>T2</t>
        </is>
      </c>
      <c r="CP52" s="77" t="inlineStr">
        <is>
          <t>T3</t>
        </is>
      </c>
      <c r="CQ52" s="77" t="inlineStr">
        <is>
          <t>T4</t>
        </is>
      </c>
      <c r="CR52" s="77" t="inlineStr">
        <is>
          <t>T1</t>
        </is>
      </c>
      <c r="CS52" s="77" t="inlineStr">
        <is>
          <t>T2</t>
        </is>
      </c>
      <c r="CT52" s="77" t="inlineStr">
        <is>
          <t>T3</t>
        </is>
      </c>
      <c r="CU52" s="77" t="inlineStr">
        <is>
          <t>T4</t>
        </is>
      </c>
      <c r="CV52" s="77" t="inlineStr">
        <is>
          <t>T1</t>
        </is>
      </c>
      <c r="CW52" s="77" t="inlineStr">
        <is>
          <t>T2</t>
        </is>
      </c>
      <c r="CX52" s="77" t="inlineStr">
        <is>
          <t>T3</t>
        </is>
      </c>
      <c r="CY52" s="77" t="inlineStr">
        <is>
          <t>T4</t>
        </is>
      </c>
      <c r="CZ52" s="77" t="inlineStr">
        <is>
          <t>T1</t>
        </is>
      </c>
      <c r="DA52" s="77" t="inlineStr">
        <is>
          <t>T2</t>
        </is>
      </c>
      <c r="DB52" s="77" t="inlineStr">
        <is>
          <t>T3</t>
        </is>
      </c>
      <c r="DC52" s="77" t="inlineStr">
        <is>
          <t>T4</t>
        </is>
      </c>
      <c r="DD52" s="77" t="inlineStr">
        <is>
          <t>T1</t>
        </is>
      </c>
      <c r="DE52" s="77" t="inlineStr">
        <is>
          <t>T2</t>
        </is>
      </c>
      <c r="DF52" s="77" t="inlineStr">
        <is>
          <t>T3</t>
        </is>
      </c>
      <c r="DG52" s="77" t="inlineStr">
        <is>
          <t>T4</t>
        </is>
      </c>
      <c r="DH52" s="77" t="inlineStr">
        <is>
          <t>T1</t>
        </is>
      </c>
      <c r="DI52" s="77" t="inlineStr">
        <is>
          <t>T2</t>
        </is>
      </c>
      <c r="DJ52" s="77" t="inlineStr">
        <is>
          <t>T3</t>
        </is>
      </c>
      <c r="DK52" s="77" t="inlineStr">
        <is>
          <t>T4</t>
        </is>
      </c>
      <c r="DL52" s="77" t="inlineStr">
        <is>
          <t>T1</t>
        </is>
      </c>
      <c r="DM52" s="77" t="inlineStr">
        <is>
          <t>T2</t>
        </is>
      </c>
      <c r="DN52" s="77" t="inlineStr">
        <is>
          <t>T3</t>
        </is>
      </c>
      <c r="DO52" s="77" t="inlineStr">
        <is>
          <t>T4</t>
        </is>
      </c>
      <c r="DP52" s="77" t="inlineStr">
        <is>
          <t>T1</t>
        </is>
      </c>
      <c r="DQ52" s="77" t="inlineStr">
        <is>
          <t>T2</t>
        </is>
      </c>
      <c r="DR52" s="77" t="inlineStr">
        <is>
          <t>T3</t>
        </is>
      </c>
      <c r="DS52" s="77" t="inlineStr">
        <is>
          <t>T4</t>
        </is>
      </c>
      <c r="DT52" s="77" t="inlineStr">
        <is>
          <t>T1</t>
        </is>
      </c>
      <c r="DU52" s="77" t="inlineStr">
        <is>
          <t>T2</t>
        </is>
      </c>
      <c r="DV52" s="77" t="inlineStr">
        <is>
          <t>T3</t>
        </is>
      </c>
      <c r="DW52" s="77" t="inlineStr">
        <is>
          <t>T4</t>
        </is>
      </c>
      <c r="DZ52" s="77" t="inlineStr">
        <is>
          <t>Erog.</t>
        </is>
      </c>
      <c r="EA52" s="77" t="inlineStr">
        <is>
          <t>T1</t>
        </is>
      </c>
      <c r="EB52" s="77" t="inlineStr">
        <is>
          <t>T2</t>
        </is>
      </c>
      <c r="EC52" s="77" t="inlineStr">
        <is>
          <t>T3</t>
        </is>
      </c>
      <c r="ED52" s="77" t="inlineStr">
        <is>
          <t>T4</t>
        </is>
      </c>
      <c r="EE52" s="77" t="inlineStr">
        <is>
          <t>T1</t>
        </is>
      </c>
      <c r="EF52" s="77" t="inlineStr">
        <is>
          <t>T2</t>
        </is>
      </c>
      <c r="EG52" s="77" t="inlineStr">
        <is>
          <t>T3</t>
        </is>
      </c>
      <c r="EH52" s="77" t="inlineStr">
        <is>
          <t>T4</t>
        </is>
      </c>
      <c r="EI52" s="77" t="inlineStr">
        <is>
          <t>T1</t>
        </is>
      </c>
      <c r="EJ52" s="77" t="inlineStr">
        <is>
          <t>T2</t>
        </is>
      </c>
      <c r="EK52" s="77" t="inlineStr">
        <is>
          <t>T3</t>
        </is>
      </c>
      <c r="EL52" s="77" t="inlineStr">
        <is>
          <t>T4</t>
        </is>
      </c>
      <c r="EM52" s="77" t="inlineStr">
        <is>
          <t>T1</t>
        </is>
      </c>
      <c r="EN52" s="77" t="inlineStr">
        <is>
          <t>T2</t>
        </is>
      </c>
      <c r="EO52" s="77" t="inlineStr">
        <is>
          <t>T3</t>
        </is>
      </c>
      <c r="EP52" s="77" t="inlineStr">
        <is>
          <t>T4</t>
        </is>
      </c>
      <c r="EQ52" s="77" t="inlineStr">
        <is>
          <t>T1</t>
        </is>
      </c>
      <c r="ER52" s="77" t="inlineStr">
        <is>
          <t>T2</t>
        </is>
      </c>
      <c r="ES52" s="77" t="inlineStr">
        <is>
          <t>T3</t>
        </is>
      </c>
      <c r="ET52" s="77" t="inlineStr">
        <is>
          <t>T4</t>
        </is>
      </c>
      <c r="EU52" s="77" t="inlineStr">
        <is>
          <t>T1</t>
        </is>
      </c>
      <c r="EV52" s="77" t="inlineStr">
        <is>
          <t>T2</t>
        </is>
      </c>
      <c r="EW52" s="77" t="inlineStr">
        <is>
          <t>T3</t>
        </is>
      </c>
      <c r="EX52" s="77" t="inlineStr">
        <is>
          <t>T4</t>
        </is>
      </c>
      <c r="EY52" s="77" t="inlineStr">
        <is>
          <t>T1</t>
        </is>
      </c>
      <c r="EZ52" s="77" t="inlineStr">
        <is>
          <t>T2</t>
        </is>
      </c>
      <c r="FA52" s="77" t="inlineStr">
        <is>
          <t>T3</t>
        </is>
      </c>
      <c r="FB52" s="77" t="inlineStr">
        <is>
          <t>T4</t>
        </is>
      </c>
      <c r="FC52" s="77" t="inlineStr">
        <is>
          <t>T1</t>
        </is>
      </c>
      <c r="FD52" s="77" t="inlineStr">
        <is>
          <t>T2</t>
        </is>
      </c>
      <c r="FE52" s="77" t="inlineStr">
        <is>
          <t>T3</t>
        </is>
      </c>
      <c r="FF52" s="77" t="inlineStr">
        <is>
          <t>T4</t>
        </is>
      </c>
      <c r="FG52" s="77" t="inlineStr">
        <is>
          <t>T1</t>
        </is>
      </c>
      <c r="FH52" s="77" t="inlineStr">
        <is>
          <t>T2</t>
        </is>
      </c>
      <c r="FI52" s="77" t="inlineStr">
        <is>
          <t>T3</t>
        </is>
      </c>
      <c r="FJ52" s="77" t="inlineStr">
        <is>
          <t>T4</t>
        </is>
      </c>
      <c r="FK52" s="77" t="inlineStr">
        <is>
          <t>T1</t>
        </is>
      </c>
      <c r="FL52" s="77" t="inlineStr">
        <is>
          <t>T2</t>
        </is>
      </c>
      <c r="FM52" s="77" t="inlineStr">
        <is>
          <t>T3</t>
        </is>
      </c>
      <c r="FN52" s="77" t="inlineStr">
        <is>
          <t>T4</t>
        </is>
      </c>
      <c r="FQ52" s="77" t="inlineStr">
        <is>
          <t>Erog.</t>
        </is>
      </c>
      <c r="FR52" s="77" t="inlineStr">
        <is>
          <t>T1</t>
        </is>
      </c>
      <c r="FS52" s="77" t="inlineStr">
        <is>
          <t>T2</t>
        </is>
      </c>
      <c r="FT52" s="77" t="inlineStr">
        <is>
          <t>T3</t>
        </is>
      </c>
      <c r="FU52" s="77" t="inlineStr">
        <is>
          <t>T4</t>
        </is>
      </c>
      <c r="FV52" s="77" t="inlineStr">
        <is>
          <t>T1</t>
        </is>
      </c>
      <c r="FW52" s="77" t="inlineStr">
        <is>
          <t>T2</t>
        </is>
      </c>
      <c r="FX52" s="77" t="inlineStr">
        <is>
          <t>T3</t>
        </is>
      </c>
      <c r="FY52" s="77" t="inlineStr">
        <is>
          <t>T4</t>
        </is>
      </c>
      <c r="FZ52" s="77" t="inlineStr">
        <is>
          <t>T1</t>
        </is>
      </c>
      <c r="GA52" s="77" t="inlineStr">
        <is>
          <t>T2</t>
        </is>
      </c>
      <c r="GB52" s="77" t="inlineStr">
        <is>
          <t>T3</t>
        </is>
      </c>
      <c r="GC52" s="77" t="inlineStr">
        <is>
          <t>T4</t>
        </is>
      </c>
      <c r="GD52" s="77" t="inlineStr">
        <is>
          <t>T1</t>
        </is>
      </c>
      <c r="GE52" s="77" t="inlineStr">
        <is>
          <t>T2</t>
        </is>
      </c>
      <c r="GF52" s="77" t="inlineStr">
        <is>
          <t>T3</t>
        </is>
      </c>
      <c r="GG52" s="77" t="inlineStr">
        <is>
          <t>T4</t>
        </is>
      </c>
      <c r="GH52" s="77" t="inlineStr">
        <is>
          <t>T1</t>
        </is>
      </c>
      <c r="GI52" s="77" t="inlineStr">
        <is>
          <t>T2</t>
        </is>
      </c>
      <c r="GJ52" s="77" t="inlineStr">
        <is>
          <t>T3</t>
        </is>
      </c>
      <c r="GK52" s="77" t="inlineStr">
        <is>
          <t>T4</t>
        </is>
      </c>
      <c r="GL52" s="77" t="inlineStr">
        <is>
          <t>T1</t>
        </is>
      </c>
      <c r="GM52" s="77" t="inlineStr">
        <is>
          <t>T2</t>
        </is>
      </c>
      <c r="GN52" s="77" t="inlineStr">
        <is>
          <t>T3</t>
        </is>
      </c>
      <c r="GO52" s="77" t="inlineStr">
        <is>
          <t>T4</t>
        </is>
      </c>
      <c r="GP52" s="77" t="inlineStr">
        <is>
          <t>T1</t>
        </is>
      </c>
      <c r="GQ52" s="77" t="inlineStr">
        <is>
          <t>T2</t>
        </is>
      </c>
      <c r="GR52" s="77" t="inlineStr">
        <is>
          <t>T3</t>
        </is>
      </c>
      <c r="GS52" s="77" t="inlineStr">
        <is>
          <t>T4</t>
        </is>
      </c>
      <c r="GT52" s="77" t="inlineStr">
        <is>
          <t>T1</t>
        </is>
      </c>
      <c r="GU52" s="77" t="inlineStr">
        <is>
          <t>T2</t>
        </is>
      </c>
      <c r="GV52" s="77" t="inlineStr">
        <is>
          <t>T3</t>
        </is>
      </c>
      <c r="GW52" s="77" t="inlineStr">
        <is>
          <t>T4</t>
        </is>
      </c>
      <c r="GX52" s="77" t="inlineStr">
        <is>
          <t>T1</t>
        </is>
      </c>
      <c r="GY52" s="77" t="inlineStr">
        <is>
          <t>T2</t>
        </is>
      </c>
      <c r="GZ52" s="77" t="inlineStr">
        <is>
          <t>T3</t>
        </is>
      </c>
      <c r="HA52" s="77" t="inlineStr">
        <is>
          <t>T4</t>
        </is>
      </c>
      <c r="HB52" s="77" t="inlineStr">
        <is>
          <t>T1</t>
        </is>
      </c>
      <c r="HC52" s="77" t="inlineStr">
        <is>
          <t>T2</t>
        </is>
      </c>
      <c r="HD52" s="77" t="inlineStr">
        <is>
          <t>T3</t>
        </is>
      </c>
      <c r="HE52" s="77" t="inlineStr">
        <is>
          <t>T4</t>
        </is>
      </c>
      <c r="HH52" s="77" t="inlineStr">
        <is>
          <t>Erog.</t>
        </is>
      </c>
      <c r="HI52" s="77" t="inlineStr">
        <is>
          <t>T1</t>
        </is>
      </c>
      <c r="HJ52" s="77" t="inlineStr">
        <is>
          <t>T2</t>
        </is>
      </c>
      <c r="HK52" s="77" t="inlineStr">
        <is>
          <t>T3</t>
        </is>
      </c>
      <c r="HL52" s="77" t="inlineStr">
        <is>
          <t>T4</t>
        </is>
      </c>
      <c r="HM52" s="77" t="inlineStr">
        <is>
          <t>T1</t>
        </is>
      </c>
      <c r="HN52" s="77" t="inlineStr">
        <is>
          <t>T2</t>
        </is>
      </c>
      <c r="HO52" s="77" t="inlineStr">
        <is>
          <t>T3</t>
        </is>
      </c>
      <c r="HP52" s="77" t="inlineStr">
        <is>
          <t>T4</t>
        </is>
      </c>
      <c r="HQ52" s="77" t="inlineStr">
        <is>
          <t>T1</t>
        </is>
      </c>
      <c r="HR52" s="77" t="inlineStr">
        <is>
          <t>T2</t>
        </is>
      </c>
      <c r="HS52" s="77" t="inlineStr">
        <is>
          <t>T3</t>
        </is>
      </c>
      <c r="HT52" s="77" t="inlineStr">
        <is>
          <t>T4</t>
        </is>
      </c>
      <c r="HU52" s="77" t="inlineStr">
        <is>
          <t>T1</t>
        </is>
      </c>
      <c r="HV52" s="77" t="inlineStr">
        <is>
          <t>T2</t>
        </is>
      </c>
      <c r="HW52" s="77" t="inlineStr">
        <is>
          <t>T3</t>
        </is>
      </c>
      <c r="HX52" s="77" t="inlineStr">
        <is>
          <t>T4</t>
        </is>
      </c>
      <c r="HY52" s="77" t="inlineStr">
        <is>
          <t>T1</t>
        </is>
      </c>
      <c r="HZ52" s="77" t="inlineStr">
        <is>
          <t>T2</t>
        </is>
      </c>
      <c r="IA52" s="77" t="inlineStr">
        <is>
          <t>T3</t>
        </is>
      </c>
      <c r="IB52" s="77" t="inlineStr">
        <is>
          <t>T4</t>
        </is>
      </c>
      <c r="IC52" s="77" t="inlineStr">
        <is>
          <t>T1</t>
        </is>
      </c>
      <c r="ID52" s="77" t="inlineStr">
        <is>
          <t>T2</t>
        </is>
      </c>
      <c r="IE52" s="77" t="inlineStr">
        <is>
          <t>T3</t>
        </is>
      </c>
      <c r="IF52" s="77" t="inlineStr">
        <is>
          <t>T4</t>
        </is>
      </c>
      <c r="IG52" s="77" t="inlineStr">
        <is>
          <t>T1</t>
        </is>
      </c>
      <c r="IH52" s="77" t="inlineStr">
        <is>
          <t>T2</t>
        </is>
      </c>
      <c r="II52" s="77" t="inlineStr">
        <is>
          <t>T3</t>
        </is>
      </c>
      <c r="IJ52" s="77" t="inlineStr">
        <is>
          <t>T4</t>
        </is>
      </c>
      <c r="IK52" s="77" t="inlineStr">
        <is>
          <t>T1</t>
        </is>
      </c>
      <c r="IL52" s="77" t="inlineStr">
        <is>
          <t>T2</t>
        </is>
      </c>
      <c r="IM52" s="77" t="inlineStr">
        <is>
          <t>T3</t>
        </is>
      </c>
      <c r="IN52" s="77" t="inlineStr">
        <is>
          <t>T4</t>
        </is>
      </c>
      <c r="IO52" s="77" t="inlineStr">
        <is>
          <t>T1</t>
        </is>
      </c>
      <c r="IP52" s="77" t="inlineStr">
        <is>
          <t>T2</t>
        </is>
      </c>
      <c r="IQ52" s="77" t="inlineStr">
        <is>
          <t>T3</t>
        </is>
      </c>
      <c r="IR52" s="77" t="inlineStr">
        <is>
          <t>T4</t>
        </is>
      </c>
      <c r="IS52" s="77" t="inlineStr">
        <is>
          <t>T1</t>
        </is>
      </c>
      <c r="IT52" s="77" t="inlineStr">
        <is>
          <t>T2</t>
        </is>
      </c>
      <c r="IU52" s="77" t="inlineStr">
        <is>
          <t>T3</t>
        </is>
      </c>
      <c r="IV52" s="77" t="inlineStr">
        <is>
          <t>T4</t>
        </is>
      </c>
      <c r="IY52" s="77" t="inlineStr">
        <is>
          <t>Erog.</t>
        </is>
      </c>
      <c r="IZ52" s="77" t="inlineStr">
        <is>
          <t>T1</t>
        </is>
      </c>
      <c r="JA52" s="77" t="inlineStr">
        <is>
          <t>T2</t>
        </is>
      </c>
      <c r="JB52" s="77" t="inlineStr">
        <is>
          <t>T3</t>
        </is>
      </c>
      <c r="JC52" s="77" t="inlineStr">
        <is>
          <t>T4</t>
        </is>
      </c>
      <c r="JD52" s="77" t="inlineStr">
        <is>
          <t>T1</t>
        </is>
      </c>
      <c r="JE52" s="77" t="inlineStr">
        <is>
          <t>T2</t>
        </is>
      </c>
      <c r="JF52" s="77" t="inlineStr">
        <is>
          <t>T3</t>
        </is>
      </c>
      <c r="JG52" s="77" t="inlineStr">
        <is>
          <t>T4</t>
        </is>
      </c>
      <c r="JH52" s="77" t="inlineStr">
        <is>
          <t>T1</t>
        </is>
      </c>
      <c r="JI52" s="77" t="inlineStr">
        <is>
          <t>T2</t>
        </is>
      </c>
      <c r="JJ52" s="77" t="inlineStr">
        <is>
          <t>T3</t>
        </is>
      </c>
      <c r="JK52" s="77" t="inlineStr">
        <is>
          <t>T4</t>
        </is>
      </c>
      <c r="JL52" s="77" t="inlineStr">
        <is>
          <t>T1</t>
        </is>
      </c>
      <c r="JM52" s="77" t="inlineStr">
        <is>
          <t>T2</t>
        </is>
      </c>
      <c r="JN52" s="77" t="inlineStr">
        <is>
          <t>T3</t>
        </is>
      </c>
      <c r="JO52" s="77" t="inlineStr">
        <is>
          <t>T4</t>
        </is>
      </c>
      <c r="JP52" s="77" t="inlineStr">
        <is>
          <t>T1</t>
        </is>
      </c>
      <c r="JQ52" s="77" t="inlineStr">
        <is>
          <t>T2</t>
        </is>
      </c>
      <c r="JR52" s="77" t="inlineStr">
        <is>
          <t>T3</t>
        </is>
      </c>
      <c r="JS52" s="77" t="inlineStr">
        <is>
          <t>T4</t>
        </is>
      </c>
      <c r="JT52" s="77" t="inlineStr">
        <is>
          <t>T1</t>
        </is>
      </c>
      <c r="JU52" s="77" t="inlineStr">
        <is>
          <t>T2</t>
        </is>
      </c>
      <c r="JV52" s="77" t="inlineStr">
        <is>
          <t>T3</t>
        </is>
      </c>
      <c r="JW52" s="77" t="inlineStr">
        <is>
          <t>T4</t>
        </is>
      </c>
      <c r="JX52" s="77" t="inlineStr">
        <is>
          <t>T1</t>
        </is>
      </c>
      <c r="JY52" s="77" t="inlineStr">
        <is>
          <t>T2</t>
        </is>
      </c>
      <c r="JZ52" s="77" t="inlineStr">
        <is>
          <t>T3</t>
        </is>
      </c>
      <c r="KA52" s="77" t="inlineStr">
        <is>
          <t>T4</t>
        </is>
      </c>
      <c r="KB52" s="77" t="inlineStr">
        <is>
          <t>T1</t>
        </is>
      </c>
      <c r="KC52" s="77" t="inlineStr">
        <is>
          <t>T2</t>
        </is>
      </c>
      <c r="KD52" s="77" t="inlineStr">
        <is>
          <t>T3</t>
        </is>
      </c>
      <c r="KE52" s="77" t="inlineStr">
        <is>
          <t>T4</t>
        </is>
      </c>
      <c r="KF52" s="77" t="inlineStr">
        <is>
          <t>T1</t>
        </is>
      </c>
      <c r="KG52" s="77" t="inlineStr">
        <is>
          <t>T2</t>
        </is>
      </c>
      <c r="KH52" s="77" t="inlineStr">
        <is>
          <t>T3</t>
        </is>
      </c>
      <c r="KI52" s="77" t="inlineStr">
        <is>
          <t>T4</t>
        </is>
      </c>
      <c r="KJ52" s="77" t="inlineStr">
        <is>
          <t>T1</t>
        </is>
      </c>
      <c r="KK52" s="77" t="inlineStr">
        <is>
          <t>T2</t>
        </is>
      </c>
      <c r="KL52" s="77" t="inlineStr">
        <is>
          <t>T3</t>
        </is>
      </c>
      <c r="KM52" s="77" t="inlineStr">
        <is>
          <t>T4</t>
        </is>
      </c>
      <c r="KP52" s="77" t="inlineStr">
        <is>
          <t>Erog.</t>
        </is>
      </c>
      <c r="KQ52" s="77" t="inlineStr">
        <is>
          <t>T1</t>
        </is>
      </c>
      <c r="KR52" s="77" t="inlineStr">
        <is>
          <t>T2</t>
        </is>
      </c>
      <c r="KS52" s="77" t="inlineStr">
        <is>
          <t>T3</t>
        </is>
      </c>
      <c r="KT52" s="77" t="inlineStr">
        <is>
          <t>T4</t>
        </is>
      </c>
      <c r="KU52" s="77" t="inlineStr">
        <is>
          <t>T1</t>
        </is>
      </c>
      <c r="KV52" s="77" t="inlineStr">
        <is>
          <t>T2</t>
        </is>
      </c>
      <c r="KW52" s="77" t="inlineStr">
        <is>
          <t>T3</t>
        </is>
      </c>
      <c r="KX52" s="77" t="inlineStr">
        <is>
          <t>T4</t>
        </is>
      </c>
      <c r="KY52" s="77" t="inlineStr">
        <is>
          <t>T1</t>
        </is>
      </c>
      <c r="KZ52" s="77" t="inlineStr">
        <is>
          <t>T2</t>
        </is>
      </c>
      <c r="LA52" s="77" t="inlineStr">
        <is>
          <t>T3</t>
        </is>
      </c>
      <c r="LB52" s="77" t="inlineStr">
        <is>
          <t>T4</t>
        </is>
      </c>
      <c r="LC52" s="77" t="inlineStr">
        <is>
          <t>T1</t>
        </is>
      </c>
      <c r="LD52" s="77" t="inlineStr">
        <is>
          <t>T2</t>
        </is>
      </c>
      <c r="LE52" s="77" t="inlineStr">
        <is>
          <t>T3</t>
        </is>
      </c>
      <c r="LF52" s="77" t="inlineStr">
        <is>
          <t>T4</t>
        </is>
      </c>
      <c r="LG52" s="77" t="inlineStr">
        <is>
          <t>T1</t>
        </is>
      </c>
      <c r="LH52" s="77" t="inlineStr">
        <is>
          <t>T2</t>
        </is>
      </c>
      <c r="LI52" s="77" t="inlineStr">
        <is>
          <t>T3</t>
        </is>
      </c>
      <c r="LJ52" s="77" t="inlineStr">
        <is>
          <t>T4</t>
        </is>
      </c>
      <c r="LK52" s="77" t="inlineStr">
        <is>
          <t>T1</t>
        </is>
      </c>
      <c r="LL52" s="77" t="inlineStr">
        <is>
          <t>T2</t>
        </is>
      </c>
      <c r="LM52" s="77" t="inlineStr">
        <is>
          <t>T3</t>
        </is>
      </c>
      <c r="LN52" s="77" t="inlineStr">
        <is>
          <t>T4</t>
        </is>
      </c>
      <c r="LO52" s="77" t="inlineStr">
        <is>
          <t>T1</t>
        </is>
      </c>
      <c r="LP52" s="77" t="inlineStr">
        <is>
          <t>T2</t>
        </is>
      </c>
      <c r="LQ52" s="77" t="inlineStr">
        <is>
          <t>T3</t>
        </is>
      </c>
      <c r="LR52" s="77" t="inlineStr">
        <is>
          <t>T4</t>
        </is>
      </c>
      <c r="LS52" s="77" t="inlineStr">
        <is>
          <t>T1</t>
        </is>
      </c>
      <c r="LT52" s="77" t="inlineStr">
        <is>
          <t>T2</t>
        </is>
      </c>
      <c r="LU52" s="77" t="inlineStr">
        <is>
          <t>T3</t>
        </is>
      </c>
      <c r="LV52" s="77" t="inlineStr">
        <is>
          <t>T4</t>
        </is>
      </c>
      <c r="LW52" s="77" t="inlineStr">
        <is>
          <t>T1</t>
        </is>
      </c>
      <c r="LX52" s="77" t="inlineStr">
        <is>
          <t>T2</t>
        </is>
      </c>
      <c r="LY52" s="77" t="inlineStr">
        <is>
          <t>T3</t>
        </is>
      </c>
      <c r="LZ52" s="77" t="inlineStr">
        <is>
          <t>T4</t>
        </is>
      </c>
      <c r="MA52" s="77" t="inlineStr">
        <is>
          <t>T1</t>
        </is>
      </c>
      <c r="MB52" s="77" t="inlineStr">
        <is>
          <t>T2</t>
        </is>
      </c>
      <c r="MC52" s="77" t="inlineStr">
        <is>
          <t>T3</t>
        </is>
      </c>
      <c r="MD52" s="77" t="inlineStr">
        <is>
          <t>T4</t>
        </is>
      </c>
      <c r="MG52" s="77" t="inlineStr">
        <is>
          <t>Erog.</t>
        </is>
      </c>
      <c r="MH52" s="77" t="inlineStr">
        <is>
          <t>T1</t>
        </is>
      </c>
      <c r="MI52" s="77" t="inlineStr">
        <is>
          <t>T2</t>
        </is>
      </c>
      <c r="MJ52" s="77" t="inlineStr">
        <is>
          <t>T3</t>
        </is>
      </c>
      <c r="MK52" s="77" t="inlineStr">
        <is>
          <t>T4</t>
        </is>
      </c>
      <c r="ML52" s="77" t="inlineStr">
        <is>
          <t>T1</t>
        </is>
      </c>
      <c r="MM52" s="77" t="inlineStr">
        <is>
          <t>T2</t>
        </is>
      </c>
      <c r="MN52" s="77" t="inlineStr">
        <is>
          <t>T3</t>
        </is>
      </c>
      <c r="MO52" s="77" t="inlineStr">
        <is>
          <t>T4</t>
        </is>
      </c>
      <c r="MP52" s="77" t="inlineStr">
        <is>
          <t>T1</t>
        </is>
      </c>
      <c r="MQ52" s="77" t="inlineStr">
        <is>
          <t>T2</t>
        </is>
      </c>
      <c r="MR52" s="77" t="inlineStr">
        <is>
          <t>T3</t>
        </is>
      </c>
      <c r="MS52" s="77" t="inlineStr">
        <is>
          <t>T4</t>
        </is>
      </c>
      <c r="MT52" s="77" t="inlineStr">
        <is>
          <t>T1</t>
        </is>
      </c>
      <c r="MU52" s="77" t="inlineStr">
        <is>
          <t>T2</t>
        </is>
      </c>
      <c r="MV52" s="77" t="inlineStr">
        <is>
          <t>T3</t>
        </is>
      </c>
      <c r="MW52" s="77" t="inlineStr">
        <is>
          <t>T4</t>
        </is>
      </c>
      <c r="MX52" s="77" t="inlineStr">
        <is>
          <t>T1</t>
        </is>
      </c>
      <c r="MY52" s="77" t="inlineStr">
        <is>
          <t>T2</t>
        </is>
      </c>
      <c r="MZ52" s="77" t="inlineStr">
        <is>
          <t>T3</t>
        </is>
      </c>
      <c r="NA52" s="77" t="inlineStr">
        <is>
          <t>T4</t>
        </is>
      </c>
      <c r="NB52" s="77" t="inlineStr">
        <is>
          <t>T1</t>
        </is>
      </c>
      <c r="NC52" s="77" t="inlineStr">
        <is>
          <t>T2</t>
        </is>
      </c>
      <c r="ND52" s="77" t="inlineStr">
        <is>
          <t>T3</t>
        </is>
      </c>
      <c r="NE52" s="77" t="inlineStr">
        <is>
          <t>T4</t>
        </is>
      </c>
      <c r="NF52" s="77" t="inlineStr">
        <is>
          <t>T1</t>
        </is>
      </c>
      <c r="NG52" s="77" t="inlineStr">
        <is>
          <t>T2</t>
        </is>
      </c>
      <c r="NH52" s="77" t="inlineStr">
        <is>
          <t>T3</t>
        </is>
      </c>
      <c r="NI52" s="77" t="inlineStr">
        <is>
          <t>T4</t>
        </is>
      </c>
      <c r="NJ52" s="77" t="inlineStr">
        <is>
          <t>T1</t>
        </is>
      </c>
      <c r="NK52" s="77" t="inlineStr">
        <is>
          <t>T2</t>
        </is>
      </c>
      <c r="NL52" s="77" t="inlineStr">
        <is>
          <t>T3</t>
        </is>
      </c>
      <c r="NM52" s="77" t="inlineStr">
        <is>
          <t>T4</t>
        </is>
      </c>
      <c r="NN52" s="77" t="inlineStr">
        <is>
          <t>T1</t>
        </is>
      </c>
      <c r="NO52" s="77" t="inlineStr">
        <is>
          <t>T2</t>
        </is>
      </c>
      <c r="NP52" s="77" t="inlineStr">
        <is>
          <t>T3</t>
        </is>
      </c>
      <c r="NQ52" s="77" t="inlineStr">
        <is>
          <t>T4</t>
        </is>
      </c>
      <c r="NR52" s="77" t="inlineStr">
        <is>
          <t>T1</t>
        </is>
      </c>
      <c r="NS52" s="77" t="inlineStr">
        <is>
          <t>T2</t>
        </is>
      </c>
      <c r="NT52" s="77" t="inlineStr">
        <is>
          <t>T3</t>
        </is>
      </c>
      <c r="NU52" s="77" t="inlineStr">
        <is>
          <t>T4</t>
        </is>
      </c>
      <c r="NX52" s="77" t="inlineStr">
        <is>
          <t>Erog.</t>
        </is>
      </c>
      <c r="NY52" s="77" t="inlineStr">
        <is>
          <t>T1</t>
        </is>
      </c>
      <c r="NZ52" s="77" t="inlineStr">
        <is>
          <t>T2</t>
        </is>
      </c>
      <c r="OA52" s="77" t="inlineStr">
        <is>
          <t>T3</t>
        </is>
      </c>
      <c r="OB52" s="77" t="inlineStr">
        <is>
          <t>T4</t>
        </is>
      </c>
      <c r="OC52" s="77" t="inlineStr">
        <is>
          <t>T1</t>
        </is>
      </c>
      <c r="OD52" s="77" t="inlineStr">
        <is>
          <t>T2</t>
        </is>
      </c>
      <c r="OE52" s="77" t="inlineStr">
        <is>
          <t>T3</t>
        </is>
      </c>
      <c r="OF52" s="77" t="inlineStr">
        <is>
          <t>T4</t>
        </is>
      </c>
      <c r="OG52" s="77" t="inlineStr">
        <is>
          <t>T1</t>
        </is>
      </c>
      <c r="OH52" s="77" t="inlineStr">
        <is>
          <t>T2</t>
        </is>
      </c>
      <c r="OI52" s="77" t="inlineStr">
        <is>
          <t>T3</t>
        </is>
      </c>
      <c r="OJ52" s="77" t="inlineStr">
        <is>
          <t>T4</t>
        </is>
      </c>
      <c r="OK52" s="77" t="inlineStr">
        <is>
          <t>T1</t>
        </is>
      </c>
      <c r="OL52" s="77" t="inlineStr">
        <is>
          <t>T2</t>
        </is>
      </c>
      <c r="OM52" s="77" t="inlineStr">
        <is>
          <t>T3</t>
        </is>
      </c>
      <c r="ON52" s="77" t="inlineStr">
        <is>
          <t>T4</t>
        </is>
      </c>
      <c r="OO52" s="77" t="inlineStr">
        <is>
          <t>T1</t>
        </is>
      </c>
      <c r="OP52" s="77" t="inlineStr">
        <is>
          <t>T2</t>
        </is>
      </c>
      <c r="OQ52" s="77" t="inlineStr">
        <is>
          <t>T3</t>
        </is>
      </c>
      <c r="OR52" s="77" t="inlineStr">
        <is>
          <t>T4</t>
        </is>
      </c>
      <c r="OS52" s="77" t="inlineStr">
        <is>
          <t>T1</t>
        </is>
      </c>
      <c r="OT52" s="77" t="inlineStr">
        <is>
          <t>T2</t>
        </is>
      </c>
      <c r="OU52" s="77" t="inlineStr">
        <is>
          <t>T3</t>
        </is>
      </c>
      <c r="OV52" s="77" t="inlineStr">
        <is>
          <t>T4</t>
        </is>
      </c>
      <c r="OW52" s="77" t="inlineStr">
        <is>
          <t>T1</t>
        </is>
      </c>
      <c r="OX52" s="77" t="inlineStr">
        <is>
          <t>T2</t>
        </is>
      </c>
      <c r="OY52" s="77" t="inlineStr">
        <is>
          <t>T3</t>
        </is>
      </c>
      <c r="OZ52" s="77" t="inlineStr">
        <is>
          <t>T4</t>
        </is>
      </c>
      <c r="PA52" s="77" t="inlineStr">
        <is>
          <t>T1</t>
        </is>
      </c>
      <c r="PB52" s="77" t="inlineStr">
        <is>
          <t>T2</t>
        </is>
      </c>
      <c r="PC52" s="77" t="inlineStr">
        <is>
          <t>T3</t>
        </is>
      </c>
      <c r="PD52" s="77" t="inlineStr">
        <is>
          <t>T4</t>
        </is>
      </c>
      <c r="PE52" s="77" t="inlineStr">
        <is>
          <t>T1</t>
        </is>
      </c>
      <c r="PF52" s="77" t="inlineStr">
        <is>
          <t>T2</t>
        </is>
      </c>
      <c r="PG52" s="77" t="inlineStr">
        <is>
          <t>T3</t>
        </is>
      </c>
      <c r="PH52" s="77" t="inlineStr">
        <is>
          <t>T4</t>
        </is>
      </c>
      <c r="PI52" s="77" t="inlineStr">
        <is>
          <t>T1</t>
        </is>
      </c>
      <c r="PJ52" s="77" t="inlineStr">
        <is>
          <t>T2</t>
        </is>
      </c>
      <c r="PK52" s="77" t="inlineStr">
        <is>
          <t>T3</t>
        </is>
      </c>
      <c r="PL52" s="77" t="inlineStr">
        <is>
          <t>T4</t>
        </is>
      </c>
      <c r="PO52" s="77" t="inlineStr">
        <is>
          <t>Erog.</t>
        </is>
      </c>
      <c r="PP52" s="77" t="inlineStr">
        <is>
          <t>T1</t>
        </is>
      </c>
      <c r="PQ52" s="77" t="inlineStr">
        <is>
          <t>T2</t>
        </is>
      </c>
      <c r="PR52" s="77" t="inlineStr">
        <is>
          <t>T3</t>
        </is>
      </c>
      <c r="PS52" s="77" t="inlineStr">
        <is>
          <t>T4</t>
        </is>
      </c>
      <c r="PT52" s="77" t="inlineStr">
        <is>
          <t>T1</t>
        </is>
      </c>
      <c r="PU52" s="77" t="inlineStr">
        <is>
          <t>T2</t>
        </is>
      </c>
      <c r="PV52" s="77" t="inlineStr">
        <is>
          <t>T3</t>
        </is>
      </c>
      <c r="PW52" s="77" t="inlineStr">
        <is>
          <t>T4</t>
        </is>
      </c>
      <c r="PX52" s="77" t="inlineStr">
        <is>
          <t>T1</t>
        </is>
      </c>
      <c r="PY52" s="77" t="inlineStr">
        <is>
          <t>T2</t>
        </is>
      </c>
      <c r="PZ52" s="77" t="inlineStr">
        <is>
          <t>T3</t>
        </is>
      </c>
      <c r="QA52" s="77" t="inlineStr">
        <is>
          <t>T4</t>
        </is>
      </c>
      <c r="QB52" s="77" t="inlineStr">
        <is>
          <t>T1</t>
        </is>
      </c>
      <c r="QC52" s="77" t="inlineStr">
        <is>
          <t>T2</t>
        </is>
      </c>
      <c r="QD52" s="77" t="inlineStr">
        <is>
          <t>T3</t>
        </is>
      </c>
      <c r="QE52" s="77" t="inlineStr">
        <is>
          <t>T4</t>
        </is>
      </c>
      <c r="QF52" s="77" t="inlineStr">
        <is>
          <t>T1</t>
        </is>
      </c>
      <c r="QG52" s="77" t="inlineStr">
        <is>
          <t>T2</t>
        </is>
      </c>
      <c r="QH52" s="77" t="inlineStr">
        <is>
          <t>T3</t>
        </is>
      </c>
      <c r="QI52" s="77" t="inlineStr">
        <is>
          <t>T4</t>
        </is>
      </c>
      <c r="QJ52" s="77" t="inlineStr">
        <is>
          <t>T1</t>
        </is>
      </c>
      <c r="QK52" s="77" t="inlineStr">
        <is>
          <t>T2</t>
        </is>
      </c>
      <c r="QL52" s="77" t="inlineStr">
        <is>
          <t>T3</t>
        </is>
      </c>
      <c r="QM52" s="77" t="inlineStr">
        <is>
          <t>T4</t>
        </is>
      </c>
      <c r="QN52" s="77" t="inlineStr">
        <is>
          <t>T1</t>
        </is>
      </c>
      <c r="QO52" s="77" t="inlineStr">
        <is>
          <t>T2</t>
        </is>
      </c>
      <c r="QP52" s="77" t="inlineStr">
        <is>
          <t>T3</t>
        </is>
      </c>
      <c r="QQ52" s="77" t="inlineStr">
        <is>
          <t>T4</t>
        </is>
      </c>
      <c r="QR52" s="77" t="inlineStr">
        <is>
          <t>T1</t>
        </is>
      </c>
      <c r="QS52" s="77" t="inlineStr">
        <is>
          <t>T2</t>
        </is>
      </c>
      <c r="QT52" s="77" t="inlineStr">
        <is>
          <t>T3</t>
        </is>
      </c>
      <c r="QU52" s="77" t="inlineStr">
        <is>
          <t>T4</t>
        </is>
      </c>
      <c r="QV52" s="77" t="inlineStr">
        <is>
          <t>T1</t>
        </is>
      </c>
      <c r="QW52" s="77" t="inlineStr">
        <is>
          <t>T2</t>
        </is>
      </c>
      <c r="QX52" s="77" t="inlineStr">
        <is>
          <t>T3</t>
        </is>
      </c>
      <c r="QY52" s="77" t="inlineStr">
        <is>
          <t>T4</t>
        </is>
      </c>
      <c r="QZ52" s="77" t="inlineStr">
        <is>
          <t>T1</t>
        </is>
      </c>
      <c r="RA52" s="77" t="inlineStr">
        <is>
          <t>T2</t>
        </is>
      </c>
      <c r="RB52" s="77" t="inlineStr">
        <is>
          <t>T3</t>
        </is>
      </c>
      <c r="RC52" s="77" t="inlineStr">
        <is>
          <t>T4</t>
        </is>
      </c>
      <c r="RF52" s="77" t="inlineStr">
        <is>
          <t>Erog.</t>
        </is>
      </c>
      <c r="RG52" s="77" t="inlineStr">
        <is>
          <t>T1</t>
        </is>
      </c>
      <c r="RH52" s="77" t="inlineStr">
        <is>
          <t>T2</t>
        </is>
      </c>
      <c r="RI52" s="77" t="inlineStr">
        <is>
          <t>T3</t>
        </is>
      </c>
      <c r="RJ52" s="77" t="inlineStr">
        <is>
          <t>T4</t>
        </is>
      </c>
      <c r="RK52" s="77" t="inlineStr">
        <is>
          <t>T1</t>
        </is>
      </c>
      <c r="RL52" s="77" t="inlineStr">
        <is>
          <t>T2</t>
        </is>
      </c>
      <c r="RM52" s="77" t="inlineStr">
        <is>
          <t>T3</t>
        </is>
      </c>
      <c r="RN52" s="77" t="inlineStr">
        <is>
          <t>T4</t>
        </is>
      </c>
      <c r="RO52" s="77" t="inlineStr">
        <is>
          <t>T1</t>
        </is>
      </c>
      <c r="RP52" s="77" t="inlineStr">
        <is>
          <t>T2</t>
        </is>
      </c>
      <c r="RQ52" s="77" t="inlineStr">
        <is>
          <t>T3</t>
        </is>
      </c>
      <c r="RR52" s="77" t="inlineStr">
        <is>
          <t>T4</t>
        </is>
      </c>
      <c r="RS52" s="77" t="inlineStr">
        <is>
          <t>T1</t>
        </is>
      </c>
      <c r="RT52" s="77" t="inlineStr">
        <is>
          <t>T2</t>
        </is>
      </c>
      <c r="RU52" s="77" t="inlineStr">
        <is>
          <t>T3</t>
        </is>
      </c>
      <c r="RV52" s="77" t="inlineStr">
        <is>
          <t>T4</t>
        </is>
      </c>
      <c r="RW52" s="77" t="inlineStr">
        <is>
          <t>T1</t>
        </is>
      </c>
      <c r="RX52" s="77" t="inlineStr">
        <is>
          <t>T2</t>
        </is>
      </c>
      <c r="RY52" s="77" t="inlineStr">
        <is>
          <t>T3</t>
        </is>
      </c>
      <c r="RZ52" s="77" t="inlineStr">
        <is>
          <t>T4</t>
        </is>
      </c>
      <c r="SA52" s="77" t="inlineStr">
        <is>
          <t>T1</t>
        </is>
      </c>
      <c r="SB52" s="77" t="inlineStr">
        <is>
          <t>T2</t>
        </is>
      </c>
      <c r="SC52" s="77" t="inlineStr">
        <is>
          <t>T3</t>
        </is>
      </c>
      <c r="SD52" s="77" t="inlineStr">
        <is>
          <t>T4</t>
        </is>
      </c>
      <c r="SE52" s="77" t="inlineStr">
        <is>
          <t>T1</t>
        </is>
      </c>
      <c r="SF52" s="77" t="inlineStr">
        <is>
          <t>T2</t>
        </is>
      </c>
      <c r="SG52" s="77" t="inlineStr">
        <is>
          <t>T3</t>
        </is>
      </c>
      <c r="SH52" s="77" t="inlineStr">
        <is>
          <t>T4</t>
        </is>
      </c>
      <c r="SI52" s="77" t="inlineStr">
        <is>
          <t>T1</t>
        </is>
      </c>
      <c r="SJ52" s="77" t="inlineStr">
        <is>
          <t>T2</t>
        </is>
      </c>
      <c r="SK52" s="77" t="inlineStr">
        <is>
          <t>T3</t>
        </is>
      </c>
      <c r="SL52" s="77" t="inlineStr">
        <is>
          <t>T4</t>
        </is>
      </c>
      <c r="SM52" s="77" t="inlineStr">
        <is>
          <t>T1</t>
        </is>
      </c>
      <c r="SN52" s="77" t="inlineStr">
        <is>
          <t>T2</t>
        </is>
      </c>
      <c r="SO52" s="77" t="inlineStr">
        <is>
          <t>T3</t>
        </is>
      </c>
      <c r="SP52" s="77" t="inlineStr">
        <is>
          <t>T4</t>
        </is>
      </c>
      <c r="SQ52" s="77" t="inlineStr">
        <is>
          <t>T1</t>
        </is>
      </c>
      <c r="SR52" s="77" t="inlineStr">
        <is>
          <t>T2</t>
        </is>
      </c>
      <c r="SS52" s="77" t="inlineStr">
        <is>
          <t>T3</t>
        </is>
      </c>
      <c r="ST52" s="77" t="inlineStr">
        <is>
          <t>T4</t>
        </is>
      </c>
      <c r="SW52" s="77" t="inlineStr">
        <is>
          <t>Erog.</t>
        </is>
      </c>
      <c r="SX52" s="77" t="inlineStr">
        <is>
          <t>T1</t>
        </is>
      </c>
      <c r="SY52" s="77" t="inlineStr">
        <is>
          <t>T2</t>
        </is>
      </c>
      <c r="SZ52" s="77" t="inlineStr">
        <is>
          <t>T3</t>
        </is>
      </c>
      <c r="TA52" s="77" t="inlineStr">
        <is>
          <t>T4</t>
        </is>
      </c>
      <c r="TB52" s="77" t="inlineStr">
        <is>
          <t>T1</t>
        </is>
      </c>
      <c r="TC52" s="77" t="inlineStr">
        <is>
          <t>T2</t>
        </is>
      </c>
      <c r="TD52" s="77" t="inlineStr">
        <is>
          <t>T3</t>
        </is>
      </c>
      <c r="TE52" s="77" t="inlineStr">
        <is>
          <t>T4</t>
        </is>
      </c>
      <c r="TF52" s="77" t="inlineStr">
        <is>
          <t>T1</t>
        </is>
      </c>
      <c r="TG52" s="77" t="inlineStr">
        <is>
          <t>T2</t>
        </is>
      </c>
      <c r="TH52" s="77" t="inlineStr">
        <is>
          <t>T3</t>
        </is>
      </c>
      <c r="TI52" s="77" t="inlineStr">
        <is>
          <t>T4</t>
        </is>
      </c>
      <c r="TJ52" s="77" t="inlineStr">
        <is>
          <t>T1</t>
        </is>
      </c>
      <c r="TK52" s="77" t="inlineStr">
        <is>
          <t>T2</t>
        </is>
      </c>
      <c r="TL52" s="77" t="inlineStr">
        <is>
          <t>T3</t>
        </is>
      </c>
      <c r="TM52" s="77" t="inlineStr">
        <is>
          <t>T4</t>
        </is>
      </c>
      <c r="TN52" s="77" t="inlineStr">
        <is>
          <t>T1</t>
        </is>
      </c>
      <c r="TO52" s="77" t="inlineStr">
        <is>
          <t>T2</t>
        </is>
      </c>
      <c r="TP52" s="77" t="inlineStr">
        <is>
          <t>T3</t>
        </is>
      </c>
      <c r="TQ52" s="77" t="inlineStr">
        <is>
          <t>T4</t>
        </is>
      </c>
      <c r="TR52" s="77" t="inlineStr">
        <is>
          <t>T1</t>
        </is>
      </c>
      <c r="TS52" s="77" t="inlineStr">
        <is>
          <t>T2</t>
        </is>
      </c>
      <c r="TT52" s="77" t="inlineStr">
        <is>
          <t>T3</t>
        </is>
      </c>
      <c r="TU52" s="77" t="inlineStr">
        <is>
          <t>T4</t>
        </is>
      </c>
      <c r="TV52" s="77" t="inlineStr">
        <is>
          <t>T1</t>
        </is>
      </c>
      <c r="TW52" s="77" t="inlineStr">
        <is>
          <t>T2</t>
        </is>
      </c>
      <c r="TX52" s="77" t="inlineStr">
        <is>
          <t>T3</t>
        </is>
      </c>
      <c r="TY52" s="77" t="inlineStr">
        <is>
          <t>T4</t>
        </is>
      </c>
      <c r="TZ52" s="77" t="inlineStr">
        <is>
          <t>T1</t>
        </is>
      </c>
      <c r="UA52" s="77" t="inlineStr">
        <is>
          <t>T2</t>
        </is>
      </c>
      <c r="UB52" s="77" t="inlineStr">
        <is>
          <t>T3</t>
        </is>
      </c>
      <c r="UC52" s="77" t="inlineStr">
        <is>
          <t>T4</t>
        </is>
      </c>
      <c r="UD52" s="77" t="inlineStr">
        <is>
          <t>T1</t>
        </is>
      </c>
      <c r="UE52" s="77" t="inlineStr">
        <is>
          <t>T2</t>
        </is>
      </c>
      <c r="UF52" s="77" t="inlineStr">
        <is>
          <t>T3</t>
        </is>
      </c>
      <c r="UG52" s="77" t="inlineStr">
        <is>
          <t>T4</t>
        </is>
      </c>
      <c r="UH52" s="77" t="inlineStr">
        <is>
          <t>T1</t>
        </is>
      </c>
      <c r="UI52" s="77" t="inlineStr">
        <is>
          <t>T2</t>
        </is>
      </c>
      <c r="UJ52" s="77" t="inlineStr">
        <is>
          <t>T3</t>
        </is>
      </c>
      <c r="UK52" s="77" t="inlineStr">
        <is>
          <t>T4</t>
        </is>
      </c>
      <c r="UN52" s="77" t="inlineStr">
        <is>
          <t>Erog.</t>
        </is>
      </c>
      <c r="UO52" s="77" t="inlineStr">
        <is>
          <t>T1</t>
        </is>
      </c>
      <c r="UP52" s="77" t="inlineStr">
        <is>
          <t>T2</t>
        </is>
      </c>
      <c r="UQ52" s="77" t="inlineStr">
        <is>
          <t>T3</t>
        </is>
      </c>
      <c r="UR52" s="77" t="inlineStr">
        <is>
          <t>T4</t>
        </is>
      </c>
      <c r="US52" s="77" t="inlineStr">
        <is>
          <t>T1</t>
        </is>
      </c>
      <c r="UT52" s="77" t="inlineStr">
        <is>
          <t>T2</t>
        </is>
      </c>
      <c r="UU52" s="77" t="inlineStr">
        <is>
          <t>T3</t>
        </is>
      </c>
      <c r="UV52" s="77" t="inlineStr">
        <is>
          <t>T4</t>
        </is>
      </c>
      <c r="UW52" s="77" t="inlineStr">
        <is>
          <t>T1</t>
        </is>
      </c>
      <c r="UX52" s="77" t="inlineStr">
        <is>
          <t>T2</t>
        </is>
      </c>
      <c r="UY52" s="77" t="inlineStr">
        <is>
          <t>T3</t>
        </is>
      </c>
      <c r="UZ52" s="77" t="inlineStr">
        <is>
          <t>T4</t>
        </is>
      </c>
      <c r="VA52" s="77" t="inlineStr">
        <is>
          <t>T1</t>
        </is>
      </c>
      <c r="VB52" s="77" t="inlineStr">
        <is>
          <t>T2</t>
        </is>
      </c>
      <c r="VC52" s="77" t="inlineStr">
        <is>
          <t>T3</t>
        </is>
      </c>
      <c r="VD52" s="77" t="inlineStr">
        <is>
          <t>T4</t>
        </is>
      </c>
      <c r="VE52" s="77" t="inlineStr">
        <is>
          <t>T1</t>
        </is>
      </c>
      <c r="VF52" s="77" t="inlineStr">
        <is>
          <t>T2</t>
        </is>
      </c>
      <c r="VG52" s="77" t="inlineStr">
        <is>
          <t>T3</t>
        </is>
      </c>
      <c r="VH52" s="77" t="inlineStr">
        <is>
          <t>T4</t>
        </is>
      </c>
      <c r="VI52" s="77" t="inlineStr">
        <is>
          <t>T1</t>
        </is>
      </c>
      <c r="VJ52" s="77" t="inlineStr">
        <is>
          <t>T2</t>
        </is>
      </c>
      <c r="VK52" s="77" t="inlineStr">
        <is>
          <t>T3</t>
        </is>
      </c>
      <c r="VL52" s="77" t="inlineStr">
        <is>
          <t>T4</t>
        </is>
      </c>
      <c r="VM52" s="77" t="inlineStr">
        <is>
          <t>T1</t>
        </is>
      </c>
      <c r="VN52" s="77" t="inlineStr">
        <is>
          <t>T2</t>
        </is>
      </c>
      <c r="VO52" s="77" t="inlineStr">
        <is>
          <t>T3</t>
        </is>
      </c>
      <c r="VP52" s="77" t="inlineStr">
        <is>
          <t>T4</t>
        </is>
      </c>
      <c r="VQ52" s="77" t="inlineStr">
        <is>
          <t>T1</t>
        </is>
      </c>
      <c r="VR52" s="77" t="inlineStr">
        <is>
          <t>T2</t>
        </is>
      </c>
      <c r="VS52" s="77" t="inlineStr">
        <is>
          <t>T3</t>
        </is>
      </c>
      <c r="VT52" s="77" t="inlineStr">
        <is>
          <t>T4</t>
        </is>
      </c>
      <c r="VU52" s="77" t="inlineStr">
        <is>
          <t>T1</t>
        </is>
      </c>
      <c r="VV52" s="77" t="inlineStr">
        <is>
          <t>T2</t>
        </is>
      </c>
      <c r="VW52" s="77" t="inlineStr">
        <is>
          <t>T3</t>
        </is>
      </c>
      <c r="VX52" s="77" t="inlineStr">
        <is>
          <t>T4</t>
        </is>
      </c>
      <c r="VY52" s="77" t="inlineStr">
        <is>
          <t>T1</t>
        </is>
      </c>
      <c r="VZ52" s="77" t="inlineStr">
        <is>
          <t>T2</t>
        </is>
      </c>
      <c r="WA52" s="77" t="inlineStr">
        <is>
          <t>T3</t>
        </is>
      </c>
      <c r="WB52" s="77" t="inlineStr">
        <is>
          <t>T4</t>
        </is>
      </c>
      <c r="WE52" s="77" t="inlineStr">
        <is>
          <t>Erog.</t>
        </is>
      </c>
      <c r="WF52" s="77" t="inlineStr">
        <is>
          <t>T1</t>
        </is>
      </c>
      <c r="WG52" s="77" t="inlineStr">
        <is>
          <t>T2</t>
        </is>
      </c>
      <c r="WH52" s="77" t="inlineStr">
        <is>
          <t>T3</t>
        </is>
      </c>
      <c r="WI52" s="77" t="inlineStr">
        <is>
          <t>T4</t>
        </is>
      </c>
      <c r="WJ52" s="77" t="inlineStr">
        <is>
          <t>T1</t>
        </is>
      </c>
      <c r="WK52" s="77" t="inlineStr">
        <is>
          <t>T2</t>
        </is>
      </c>
      <c r="WL52" s="77" t="inlineStr">
        <is>
          <t>T3</t>
        </is>
      </c>
      <c r="WM52" s="77" t="inlineStr">
        <is>
          <t>T4</t>
        </is>
      </c>
      <c r="WN52" s="77" t="inlineStr">
        <is>
          <t>T1</t>
        </is>
      </c>
      <c r="WO52" s="77" t="inlineStr">
        <is>
          <t>T2</t>
        </is>
      </c>
      <c r="WP52" s="77" t="inlineStr">
        <is>
          <t>T3</t>
        </is>
      </c>
      <c r="WQ52" s="77" t="inlineStr">
        <is>
          <t>T4</t>
        </is>
      </c>
      <c r="WR52" s="77" t="inlineStr">
        <is>
          <t>T1</t>
        </is>
      </c>
      <c r="WS52" s="77" t="inlineStr">
        <is>
          <t>T2</t>
        </is>
      </c>
      <c r="WT52" s="77" t="inlineStr">
        <is>
          <t>T3</t>
        </is>
      </c>
      <c r="WU52" s="77" t="inlineStr">
        <is>
          <t>T4</t>
        </is>
      </c>
      <c r="WV52" s="77" t="inlineStr">
        <is>
          <t>T1</t>
        </is>
      </c>
      <c r="WW52" s="77" t="inlineStr">
        <is>
          <t>T2</t>
        </is>
      </c>
      <c r="WX52" s="77" t="inlineStr">
        <is>
          <t>T3</t>
        </is>
      </c>
      <c r="WY52" s="77" t="inlineStr">
        <is>
          <t>T4</t>
        </is>
      </c>
      <c r="WZ52" s="77" t="inlineStr">
        <is>
          <t>T1</t>
        </is>
      </c>
      <c r="XA52" s="77" t="inlineStr">
        <is>
          <t>T2</t>
        </is>
      </c>
      <c r="XB52" s="77" t="inlineStr">
        <is>
          <t>T3</t>
        </is>
      </c>
      <c r="XC52" s="77" t="inlineStr">
        <is>
          <t>T4</t>
        </is>
      </c>
      <c r="XD52" s="77" t="inlineStr">
        <is>
          <t>T1</t>
        </is>
      </c>
      <c r="XE52" s="77" t="inlineStr">
        <is>
          <t>T2</t>
        </is>
      </c>
      <c r="XF52" s="77" t="inlineStr">
        <is>
          <t>T3</t>
        </is>
      </c>
      <c r="XG52" s="77" t="inlineStr">
        <is>
          <t>T4</t>
        </is>
      </c>
      <c r="XH52" s="77" t="inlineStr">
        <is>
          <t>T1</t>
        </is>
      </c>
      <c r="XI52" s="77" t="inlineStr">
        <is>
          <t>T2</t>
        </is>
      </c>
      <c r="XJ52" s="77" t="inlineStr">
        <is>
          <t>T3</t>
        </is>
      </c>
      <c r="XK52" s="77" t="inlineStr">
        <is>
          <t>T4</t>
        </is>
      </c>
      <c r="XL52" s="77" t="inlineStr">
        <is>
          <t>T1</t>
        </is>
      </c>
      <c r="XM52" s="77" t="inlineStr">
        <is>
          <t>T2</t>
        </is>
      </c>
      <c r="XN52" s="77" t="inlineStr">
        <is>
          <t>T3</t>
        </is>
      </c>
      <c r="XO52" s="77" t="inlineStr">
        <is>
          <t>T4</t>
        </is>
      </c>
      <c r="XP52" s="77" t="inlineStr">
        <is>
          <t>T1</t>
        </is>
      </c>
      <c r="XQ52" s="77" t="inlineStr">
        <is>
          <t>T2</t>
        </is>
      </c>
      <c r="XR52" s="77" t="inlineStr">
        <is>
          <t>T3</t>
        </is>
      </c>
      <c r="XS52" s="77" t="inlineStr">
        <is>
          <t>T4</t>
        </is>
      </c>
      <c r="XV52" s="77" t="inlineStr">
        <is>
          <t>Erog.</t>
        </is>
      </c>
      <c r="XW52" s="77" t="inlineStr">
        <is>
          <t>T1</t>
        </is>
      </c>
      <c r="XX52" s="77" t="inlineStr">
        <is>
          <t>T2</t>
        </is>
      </c>
      <c r="XY52" s="77" t="inlineStr">
        <is>
          <t>T3</t>
        </is>
      </c>
      <c r="XZ52" s="77" t="inlineStr">
        <is>
          <t>T4</t>
        </is>
      </c>
      <c r="YA52" s="77" t="inlineStr">
        <is>
          <t>T1</t>
        </is>
      </c>
      <c r="YB52" s="77" t="inlineStr">
        <is>
          <t>T2</t>
        </is>
      </c>
      <c r="YC52" s="77" t="inlineStr">
        <is>
          <t>T3</t>
        </is>
      </c>
      <c r="YD52" s="77" t="inlineStr">
        <is>
          <t>T4</t>
        </is>
      </c>
      <c r="YE52" s="77" t="inlineStr">
        <is>
          <t>T1</t>
        </is>
      </c>
      <c r="YF52" s="77" t="inlineStr">
        <is>
          <t>T2</t>
        </is>
      </c>
      <c r="YG52" s="77" t="inlineStr">
        <is>
          <t>T3</t>
        </is>
      </c>
      <c r="YH52" s="77" t="inlineStr">
        <is>
          <t>T4</t>
        </is>
      </c>
      <c r="YI52" s="77" t="inlineStr">
        <is>
          <t>T1</t>
        </is>
      </c>
      <c r="YJ52" s="77" t="inlineStr">
        <is>
          <t>T2</t>
        </is>
      </c>
      <c r="YK52" s="77" t="inlineStr">
        <is>
          <t>T3</t>
        </is>
      </c>
      <c r="YL52" s="77" t="inlineStr">
        <is>
          <t>T4</t>
        </is>
      </c>
      <c r="YM52" s="77" t="inlineStr">
        <is>
          <t>T1</t>
        </is>
      </c>
      <c r="YN52" s="77" t="inlineStr">
        <is>
          <t>T2</t>
        </is>
      </c>
      <c r="YO52" s="77" t="inlineStr">
        <is>
          <t>T3</t>
        </is>
      </c>
      <c r="YP52" s="77" t="inlineStr">
        <is>
          <t>T4</t>
        </is>
      </c>
      <c r="YQ52" s="77" t="inlineStr">
        <is>
          <t>T1</t>
        </is>
      </c>
      <c r="YR52" s="77" t="inlineStr">
        <is>
          <t>T2</t>
        </is>
      </c>
      <c r="YS52" s="77" t="inlineStr">
        <is>
          <t>T3</t>
        </is>
      </c>
      <c r="YT52" s="77" t="inlineStr">
        <is>
          <t>T4</t>
        </is>
      </c>
      <c r="YU52" s="77" t="inlineStr">
        <is>
          <t>T1</t>
        </is>
      </c>
      <c r="YV52" s="77" t="inlineStr">
        <is>
          <t>T2</t>
        </is>
      </c>
      <c r="YW52" s="77" t="inlineStr">
        <is>
          <t>T3</t>
        </is>
      </c>
      <c r="YX52" s="77" t="inlineStr">
        <is>
          <t>T4</t>
        </is>
      </c>
      <c r="YY52" s="77" t="inlineStr">
        <is>
          <t>T1</t>
        </is>
      </c>
      <c r="YZ52" s="77" t="inlineStr">
        <is>
          <t>T2</t>
        </is>
      </c>
      <c r="ZA52" s="77" t="inlineStr">
        <is>
          <t>T3</t>
        </is>
      </c>
      <c r="ZB52" s="77" t="inlineStr">
        <is>
          <t>T4</t>
        </is>
      </c>
      <c r="ZC52" s="77" t="inlineStr">
        <is>
          <t>T1</t>
        </is>
      </c>
      <c r="ZD52" s="77" t="inlineStr">
        <is>
          <t>T2</t>
        </is>
      </c>
      <c r="ZE52" s="77" t="inlineStr">
        <is>
          <t>T3</t>
        </is>
      </c>
      <c r="ZF52" s="77" t="inlineStr">
        <is>
          <t>T4</t>
        </is>
      </c>
      <c r="ZG52" s="77" t="inlineStr">
        <is>
          <t>T1</t>
        </is>
      </c>
      <c r="ZH52" s="77" t="inlineStr">
        <is>
          <t>T2</t>
        </is>
      </c>
      <c r="ZI52" s="77" t="inlineStr">
        <is>
          <t>T3</t>
        </is>
      </c>
      <c r="ZJ52" s="77" t="inlineStr">
        <is>
          <t>T4</t>
        </is>
      </c>
      <c r="ZM52" s="77" t="inlineStr">
        <is>
          <t>Erog.</t>
        </is>
      </c>
      <c r="ZN52" s="77" t="inlineStr">
        <is>
          <t>T1</t>
        </is>
      </c>
      <c r="ZO52" s="77" t="inlineStr">
        <is>
          <t>T2</t>
        </is>
      </c>
      <c r="ZP52" s="77" t="inlineStr">
        <is>
          <t>T3</t>
        </is>
      </c>
      <c r="ZQ52" s="77" t="inlineStr">
        <is>
          <t>T4</t>
        </is>
      </c>
      <c r="ZR52" s="77" t="inlineStr">
        <is>
          <t>T1</t>
        </is>
      </c>
      <c r="ZS52" s="77" t="inlineStr">
        <is>
          <t>T2</t>
        </is>
      </c>
      <c r="ZT52" s="77" t="inlineStr">
        <is>
          <t>T3</t>
        </is>
      </c>
      <c r="ZU52" s="77" t="inlineStr">
        <is>
          <t>T4</t>
        </is>
      </c>
      <c r="ZV52" s="77" t="inlineStr">
        <is>
          <t>T1</t>
        </is>
      </c>
      <c r="ZW52" s="77" t="inlineStr">
        <is>
          <t>T2</t>
        </is>
      </c>
      <c r="ZX52" s="77" t="inlineStr">
        <is>
          <t>T3</t>
        </is>
      </c>
      <c r="ZY52" s="77" t="inlineStr">
        <is>
          <t>T4</t>
        </is>
      </c>
      <c r="ZZ52" s="77" t="inlineStr">
        <is>
          <t>T1</t>
        </is>
      </c>
      <c r="AAA52" s="77" t="inlineStr">
        <is>
          <t>T2</t>
        </is>
      </c>
      <c r="AAB52" s="77" t="inlineStr">
        <is>
          <t>T3</t>
        </is>
      </c>
      <c r="AAC52" s="77" t="inlineStr">
        <is>
          <t>T4</t>
        </is>
      </c>
      <c r="AAD52" s="77" t="inlineStr">
        <is>
          <t>T1</t>
        </is>
      </c>
      <c r="AAE52" s="77" t="inlineStr">
        <is>
          <t>T2</t>
        </is>
      </c>
      <c r="AAF52" s="77" t="inlineStr">
        <is>
          <t>T3</t>
        </is>
      </c>
      <c r="AAG52" s="77" t="inlineStr">
        <is>
          <t>T4</t>
        </is>
      </c>
      <c r="AAH52" s="77" t="inlineStr">
        <is>
          <t>T1</t>
        </is>
      </c>
      <c r="AAI52" s="77" t="inlineStr">
        <is>
          <t>T2</t>
        </is>
      </c>
      <c r="AAJ52" s="77" t="inlineStr">
        <is>
          <t>T3</t>
        </is>
      </c>
      <c r="AAK52" s="77" t="inlineStr">
        <is>
          <t>T4</t>
        </is>
      </c>
      <c r="AAL52" s="77" t="inlineStr">
        <is>
          <t>T1</t>
        </is>
      </c>
      <c r="AAM52" s="77" t="inlineStr">
        <is>
          <t>T2</t>
        </is>
      </c>
      <c r="AAN52" s="77" t="inlineStr">
        <is>
          <t>T3</t>
        </is>
      </c>
      <c r="AAO52" s="77" t="inlineStr">
        <is>
          <t>T4</t>
        </is>
      </c>
      <c r="AAP52" s="77" t="inlineStr">
        <is>
          <t>T1</t>
        </is>
      </c>
      <c r="AAQ52" s="77" t="inlineStr">
        <is>
          <t>T2</t>
        </is>
      </c>
      <c r="AAR52" s="77" t="inlineStr">
        <is>
          <t>T3</t>
        </is>
      </c>
      <c r="AAS52" s="77" t="inlineStr">
        <is>
          <t>T4</t>
        </is>
      </c>
      <c r="AAT52" s="77" t="inlineStr">
        <is>
          <t>T1</t>
        </is>
      </c>
      <c r="AAU52" s="77" t="inlineStr">
        <is>
          <t>T2</t>
        </is>
      </c>
      <c r="AAV52" s="77" t="inlineStr">
        <is>
          <t>T3</t>
        </is>
      </c>
      <c r="AAW52" s="77" t="inlineStr">
        <is>
          <t>T4</t>
        </is>
      </c>
      <c r="AAX52" s="77" t="inlineStr">
        <is>
          <t>T1</t>
        </is>
      </c>
      <c r="AAY52" s="77" t="inlineStr">
        <is>
          <t>T2</t>
        </is>
      </c>
      <c r="AAZ52" s="77" t="inlineStr">
        <is>
          <t>T3</t>
        </is>
      </c>
      <c r="ABA52" s="77" t="inlineStr">
        <is>
          <t>T4</t>
        </is>
      </c>
      <c r="ABD52" s="77" t="inlineStr">
        <is>
          <t>Erog.</t>
        </is>
      </c>
      <c r="ABE52" s="77" t="inlineStr">
        <is>
          <t>T1</t>
        </is>
      </c>
      <c r="ABF52" s="77" t="inlineStr">
        <is>
          <t>T2</t>
        </is>
      </c>
      <c r="ABG52" s="77" t="inlineStr">
        <is>
          <t>T3</t>
        </is>
      </c>
      <c r="ABH52" s="77" t="inlineStr">
        <is>
          <t>T4</t>
        </is>
      </c>
      <c r="ABI52" s="77" t="inlineStr">
        <is>
          <t>T1</t>
        </is>
      </c>
      <c r="ABJ52" s="77" t="inlineStr">
        <is>
          <t>T2</t>
        </is>
      </c>
      <c r="ABK52" s="77" t="inlineStr">
        <is>
          <t>T3</t>
        </is>
      </c>
      <c r="ABL52" s="77" t="inlineStr">
        <is>
          <t>T4</t>
        </is>
      </c>
      <c r="ABM52" s="77" t="inlineStr">
        <is>
          <t>T1</t>
        </is>
      </c>
      <c r="ABN52" s="77" t="inlineStr">
        <is>
          <t>T2</t>
        </is>
      </c>
      <c r="ABO52" s="77" t="inlineStr">
        <is>
          <t>T3</t>
        </is>
      </c>
      <c r="ABP52" s="77" t="inlineStr">
        <is>
          <t>T4</t>
        </is>
      </c>
      <c r="ABQ52" s="77" t="inlineStr">
        <is>
          <t>T1</t>
        </is>
      </c>
      <c r="ABR52" s="77" t="inlineStr">
        <is>
          <t>T2</t>
        </is>
      </c>
      <c r="ABS52" s="77" t="inlineStr">
        <is>
          <t>T3</t>
        </is>
      </c>
      <c r="ABT52" s="77" t="inlineStr">
        <is>
          <t>T4</t>
        </is>
      </c>
      <c r="ABU52" s="77" t="inlineStr">
        <is>
          <t>T1</t>
        </is>
      </c>
      <c r="ABV52" s="77" t="inlineStr">
        <is>
          <t>T2</t>
        </is>
      </c>
      <c r="ABW52" s="77" t="inlineStr">
        <is>
          <t>T3</t>
        </is>
      </c>
      <c r="ABX52" s="77" t="inlineStr">
        <is>
          <t>T4</t>
        </is>
      </c>
      <c r="ABY52" s="77" t="inlineStr">
        <is>
          <t>T1</t>
        </is>
      </c>
      <c r="ABZ52" s="77" t="inlineStr">
        <is>
          <t>T2</t>
        </is>
      </c>
      <c r="ACA52" s="77" t="inlineStr">
        <is>
          <t>T3</t>
        </is>
      </c>
      <c r="ACB52" s="77" t="inlineStr">
        <is>
          <t>T4</t>
        </is>
      </c>
      <c r="ACC52" s="77" t="inlineStr">
        <is>
          <t>T1</t>
        </is>
      </c>
      <c r="ACD52" s="77" t="inlineStr">
        <is>
          <t>T2</t>
        </is>
      </c>
      <c r="ACE52" s="77" t="inlineStr">
        <is>
          <t>T3</t>
        </is>
      </c>
      <c r="ACF52" s="77" t="inlineStr">
        <is>
          <t>T4</t>
        </is>
      </c>
      <c r="ACG52" s="77" t="inlineStr">
        <is>
          <t>T1</t>
        </is>
      </c>
      <c r="ACH52" s="77" t="inlineStr">
        <is>
          <t>T2</t>
        </is>
      </c>
      <c r="ACI52" s="77" t="inlineStr">
        <is>
          <t>T3</t>
        </is>
      </c>
      <c r="ACJ52" s="77" t="inlineStr">
        <is>
          <t>T4</t>
        </is>
      </c>
      <c r="ACK52" s="77" t="inlineStr">
        <is>
          <t>T1</t>
        </is>
      </c>
      <c r="ACL52" s="77" t="inlineStr">
        <is>
          <t>T2</t>
        </is>
      </c>
      <c r="ACM52" s="77" t="inlineStr">
        <is>
          <t>T3</t>
        </is>
      </c>
      <c r="ACN52" s="77" t="inlineStr">
        <is>
          <t>T4</t>
        </is>
      </c>
      <c r="ACO52" s="77" t="inlineStr">
        <is>
          <t>T1</t>
        </is>
      </c>
      <c r="ACP52" s="77" t="inlineStr">
        <is>
          <t>T2</t>
        </is>
      </c>
      <c r="ACQ52" s="77" t="inlineStr">
        <is>
          <t>T3</t>
        </is>
      </c>
      <c r="ACR52" s="77" t="inlineStr">
        <is>
          <t>T4</t>
        </is>
      </c>
      <c r="ACU52" s="77" t="inlineStr">
        <is>
          <t>Erog.</t>
        </is>
      </c>
      <c r="ACV52" s="77" t="inlineStr">
        <is>
          <t>T1</t>
        </is>
      </c>
      <c r="ACW52" s="77" t="inlineStr">
        <is>
          <t>T2</t>
        </is>
      </c>
      <c r="ACX52" s="77" t="inlineStr">
        <is>
          <t>T3</t>
        </is>
      </c>
      <c r="ACY52" s="77" t="inlineStr">
        <is>
          <t>T4</t>
        </is>
      </c>
      <c r="ACZ52" s="77" t="inlineStr">
        <is>
          <t>T1</t>
        </is>
      </c>
      <c r="ADA52" s="77" t="inlineStr">
        <is>
          <t>T2</t>
        </is>
      </c>
      <c r="ADB52" s="77" t="inlineStr">
        <is>
          <t>T3</t>
        </is>
      </c>
      <c r="ADC52" s="77" t="inlineStr">
        <is>
          <t>T4</t>
        </is>
      </c>
      <c r="ADD52" s="77" t="inlineStr">
        <is>
          <t>T1</t>
        </is>
      </c>
      <c r="ADE52" s="77" t="inlineStr">
        <is>
          <t>T2</t>
        </is>
      </c>
      <c r="ADF52" s="77" t="inlineStr">
        <is>
          <t>T3</t>
        </is>
      </c>
      <c r="ADG52" s="77" t="inlineStr">
        <is>
          <t>T4</t>
        </is>
      </c>
      <c r="ADH52" s="77" t="inlineStr">
        <is>
          <t>T1</t>
        </is>
      </c>
      <c r="ADI52" s="77" t="inlineStr">
        <is>
          <t>T2</t>
        </is>
      </c>
      <c r="ADJ52" s="77" t="inlineStr">
        <is>
          <t>T3</t>
        </is>
      </c>
      <c r="ADK52" s="77" t="inlineStr">
        <is>
          <t>T4</t>
        </is>
      </c>
      <c r="ADL52" s="77" t="inlineStr">
        <is>
          <t>T1</t>
        </is>
      </c>
      <c r="ADM52" s="77" t="inlineStr">
        <is>
          <t>T2</t>
        </is>
      </c>
      <c r="ADN52" s="77" t="inlineStr">
        <is>
          <t>T3</t>
        </is>
      </c>
      <c r="ADO52" s="77" t="inlineStr">
        <is>
          <t>T4</t>
        </is>
      </c>
      <c r="ADP52" s="77" t="inlineStr">
        <is>
          <t>T1</t>
        </is>
      </c>
      <c r="ADQ52" s="77" t="inlineStr">
        <is>
          <t>T2</t>
        </is>
      </c>
      <c r="ADR52" s="77" t="inlineStr">
        <is>
          <t>T3</t>
        </is>
      </c>
      <c r="ADS52" s="77" t="inlineStr">
        <is>
          <t>T4</t>
        </is>
      </c>
      <c r="ADT52" s="77" t="inlineStr">
        <is>
          <t>T1</t>
        </is>
      </c>
      <c r="ADU52" s="77" t="inlineStr">
        <is>
          <t>T2</t>
        </is>
      </c>
      <c r="ADV52" s="77" t="inlineStr">
        <is>
          <t>T3</t>
        </is>
      </c>
      <c r="ADW52" s="77" t="inlineStr">
        <is>
          <t>T4</t>
        </is>
      </c>
      <c r="ADX52" s="77" t="inlineStr">
        <is>
          <t>T1</t>
        </is>
      </c>
      <c r="ADY52" s="77" t="inlineStr">
        <is>
          <t>T2</t>
        </is>
      </c>
      <c r="ADZ52" s="77" t="inlineStr">
        <is>
          <t>T3</t>
        </is>
      </c>
      <c r="AEA52" s="77" t="inlineStr">
        <is>
          <t>T4</t>
        </is>
      </c>
      <c r="AEB52" s="77" t="inlineStr">
        <is>
          <t>T1</t>
        </is>
      </c>
      <c r="AEC52" s="77" t="inlineStr">
        <is>
          <t>T2</t>
        </is>
      </c>
      <c r="AED52" s="77" t="inlineStr">
        <is>
          <t>T3</t>
        </is>
      </c>
      <c r="AEE52" s="77" t="inlineStr">
        <is>
          <t>T4</t>
        </is>
      </c>
      <c r="AEF52" s="77" t="inlineStr">
        <is>
          <t>T1</t>
        </is>
      </c>
      <c r="AEG52" s="77" t="inlineStr">
        <is>
          <t>T2</t>
        </is>
      </c>
      <c r="AEH52" s="77" t="inlineStr">
        <is>
          <t>T3</t>
        </is>
      </c>
      <c r="AEI52" s="77" t="inlineStr">
        <is>
          <t>T4</t>
        </is>
      </c>
      <c r="AEL52" s="77" t="inlineStr">
        <is>
          <t>Erog.</t>
        </is>
      </c>
      <c r="AEM52" s="77" t="inlineStr">
        <is>
          <t>T1</t>
        </is>
      </c>
      <c r="AEN52" s="77" t="inlineStr">
        <is>
          <t>T2</t>
        </is>
      </c>
      <c r="AEO52" s="77" t="inlineStr">
        <is>
          <t>T3</t>
        </is>
      </c>
      <c r="AEP52" s="77" t="inlineStr">
        <is>
          <t>T4</t>
        </is>
      </c>
      <c r="AEQ52" s="77" t="inlineStr">
        <is>
          <t>T1</t>
        </is>
      </c>
      <c r="AER52" s="77" t="inlineStr">
        <is>
          <t>T2</t>
        </is>
      </c>
      <c r="AES52" s="77" t="inlineStr">
        <is>
          <t>T3</t>
        </is>
      </c>
      <c r="AET52" s="77" t="inlineStr">
        <is>
          <t>T4</t>
        </is>
      </c>
      <c r="AEU52" s="77" t="inlineStr">
        <is>
          <t>T1</t>
        </is>
      </c>
      <c r="AEV52" s="77" t="inlineStr">
        <is>
          <t>T2</t>
        </is>
      </c>
      <c r="AEW52" s="77" t="inlineStr">
        <is>
          <t>T3</t>
        </is>
      </c>
      <c r="AEX52" s="77" t="inlineStr">
        <is>
          <t>T4</t>
        </is>
      </c>
      <c r="AEY52" s="77" t="inlineStr">
        <is>
          <t>T1</t>
        </is>
      </c>
      <c r="AEZ52" s="77" t="inlineStr">
        <is>
          <t>T2</t>
        </is>
      </c>
      <c r="AFA52" s="77" t="inlineStr">
        <is>
          <t>T3</t>
        </is>
      </c>
      <c r="AFB52" s="77" t="inlineStr">
        <is>
          <t>T4</t>
        </is>
      </c>
      <c r="AFC52" s="77" t="inlineStr">
        <is>
          <t>T1</t>
        </is>
      </c>
      <c r="AFD52" s="77" t="inlineStr">
        <is>
          <t>T2</t>
        </is>
      </c>
      <c r="AFE52" s="77" t="inlineStr">
        <is>
          <t>T3</t>
        </is>
      </c>
      <c r="AFF52" s="77" t="inlineStr">
        <is>
          <t>T4</t>
        </is>
      </c>
      <c r="AFG52" s="77" t="inlineStr">
        <is>
          <t>T1</t>
        </is>
      </c>
      <c r="AFH52" s="77" t="inlineStr">
        <is>
          <t>T2</t>
        </is>
      </c>
      <c r="AFI52" s="77" t="inlineStr">
        <is>
          <t>T3</t>
        </is>
      </c>
      <c r="AFJ52" s="77" t="inlineStr">
        <is>
          <t>T4</t>
        </is>
      </c>
      <c r="AFK52" s="77" t="inlineStr">
        <is>
          <t>T1</t>
        </is>
      </c>
      <c r="AFL52" s="77" t="inlineStr">
        <is>
          <t>T2</t>
        </is>
      </c>
      <c r="AFM52" s="77" t="inlineStr">
        <is>
          <t>T3</t>
        </is>
      </c>
      <c r="AFN52" s="77" t="inlineStr">
        <is>
          <t>T4</t>
        </is>
      </c>
      <c r="AFO52" s="77" t="inlineStr">
        <is>
          <t>T1</t>
        </is>
      </c>
      <c r="AFP52" s="77" t="inlineStr">
        <is>
          <t>T2</t>
        </is>
      </c>
      <c r="AFQ52" s="77" t="inlineStr">
        <is>
          <t>T3</t>
        </is>
      </c>
      <c r="AFR52" s="77" t="inlineStr">
        <is>
          <t>T4</t>
        </is>
      </c>
      <c r="AFS52" s="77" t="inlineStr">
        <is>
          <t>T1</t>
        </is>
      </c>
      <c r="AFT52" s="77" t="inlineStr">
        <is>
          <t>T2</t>
        </is>
      </c>
      <c r="AFU52" s="77" t="inlineStr">
        <is>
          <t>T3</t>
        </is>
      </c>
      <c r="AFV52" s="77" t="inlineStr">
        <is>
          <t>T4</t>
        </is>
      </c>
      <c r="AFW52" s="77" t="inlineStr">
        <is>
          <t>T1</t>
        </is>
      </c>
      <c r="AFX52" s="77" t="inlineStr">
        <is>
          <t>T2</t>
        </is>
      </c>
      <c r="AFY52" s="77" t="inlineStr">
        <is>
          <t>T3</t>
        </is>
      </c>
      <c r="AFZ52" s="77" t="inlineStr">
        <is>
          <t>T4</t>
        </is>
      </c>
    </row>
    <row r="53">
      <c r="A53" s="78" t="n">
        <v>1</v>
      </c>
      <c r="B53" s="79">
        <f>SE(Input!D="bullet";SE(0=Input!D-1;B7;0);SE(0&lt;Input!D;0;SE(0&lt;Input!D;B7/(Input!D-Input!D);0)))</f>
        <v/>
      </c>
      <c r="C53" s="79">
        <f>SE(Input!D="bullet";SE(1=Input!D-1;B7;0);SE(1&lt;Input!D;0;SE(1&lt;Input!D;B7/(Input!D-Input!D);0)))</f>
        <v/>
      </c>
      <c r="D53" s="79">
        <f>SE(Input!D="bullet";SE(2=Input!D-1;B7;0);SE(2&lt;Input!D;0;SE(2&lt;Input!D;B7/(Input!D-Input!D);0)))</f>
        <v/>
      </c>
      <c r="E53" s="79">
        <f>SE(Input!D="bullet";SE(3=Input!D-1;B7;0);SE(3&lt;Input!D;0;SE(3&lt;Input!D;B7/(Input!D-Input!D);0)))</f>
        <v/>
      </c>
      <c r="F53" s="79">
        <f>SE(Input!D="bullet";SE(4=Input!D-1;B7;0);SE(4&lt;Input!D;0;SE(4&lt;Input!D;B7/(Input!D-Input!D);0)))</f>
        <v/>
      </c>
      <c r="G53" s="79">
        <f>SE(Input!D="bullet";SE(5=Input!D-1;B7;0);SE(5&lt;Input!D;0;SE(5&lt;Input!D;B7/(Input!D-Input!D);0)))</f>
        <v/>
      </c>
      <c r="H53" s="79">
        <f>SE(Input!D="bullet";SE(6=Input!D-1;B7;0);SE(6&lt;Input!D;0;SE(6&lt;Input!D;B7/(Input!D-Input!D);0)))</f>
        <v/>
      </c>
      <c r="I53" s="79">
        <f>SE(Input!D="bullet";SE(7=Input!D-1;B7;0);SE(7&lt;Input!D;0;SE(7&lt;Input!D;B7/(Input!D-Input!D);0)))</f>
        <v/>
      </c>
      <c r="J53" s="79">
        <f>SE(Input!D="bullet";SE(8=Input!D-1;B7;0);SE(8&lt;Input!D;0;SE(8&lt;Input!D;B7/(Input!D-Input!D);0)))</f>
        <v/>
      </c>
      <c r="K53" s="79">
        <f>SE(Input!D="bullet";SE(9=Input!D-1;B7;0);SE(9&lt;Input!D;0;SE(9&lt;Input!D;B7/(Input!D-Input!D);0)))</f>
        <v/>
      </c>
      <c r="L53" s="79">
        <f>SE(Input!D="bullet";SE(10=Input!D-1;B7;0);SE(10&lt;Input!D;0;SE(10&lt;Input!D;B7/(Input!D-Input!D);0)))</f>
        <v/>
      </c>
      <c r="M53" s="79">
        <f>SE(Input!D="bullet";SE(11=Input!D-1;B7;0);SE(11&lt;Input!D;0;SE(11&lt;Input!D;B7/(Input!D-Input!D);0)))</f>
        <v/>
      </c>
      <c r="N53" s="79">
        <f>SE(Input!D="bullet";SE(12=Input!D-1;B7;0);SE(12&lt;Input!D;0;SE(12&lt;Input!D;B7/(Input!D-Input!D);0)))</f>
        <v/>
      </c>
      <c r="O53" s="79">
        <f>SE(Input!D="bullet";SE(13=Input!D-1;B7;0);SE(13&lt;Input!D;0;SE(13&lt;Input!D;B7/(Input!D-Input!D);0)))</f>
        <v/>
      </c>
      <c r="P53" s="79">
        <f>SE(Input!D="bullet";SE(14=Input!D-1;B7;0);SE(14&lt;Input!D;0;SE(14&lt;Input!D;B7/(Input!D-Input!D);0)))</f>
        <v/>
      </c>
      <c r="Q53" s="79">
        <f>SE(Input!D="bullet";SE(15=Input!D-1;B7;0);SE(15&lt;Input!D;0;SE(15&lt;Input!D;B7/(Input!D-Input!D);0)))</f>
        <v/>
      </c>
      <c r="R53" s="79">
        <f>SE(Input!D="bullet";SE(16=Input!D-1;B7;0);SE(16&lt;Input!D;0;SE(16&lt;Input!D;B7/(Input!D-Input!D);0)))</f>
        <v/>
      </c>
      <c r="S53" s="79">
        <f>SE(Input!D="bullet";SE(17=Input!D-1;B7;0);SE(17&lt;Input!D;0;SE(17&lt;Input!D;B7/(Input!D-Input!D);0)))</f>
        <v/>
      </c>
      <c r="T53" s="79">
        <f>SE(Input!D="bullet";SE(18=Input!D-1;B7;0);SE(18&lt;Input!D;0;SE(18&lt;Input!D;B7/(Input!D-Input!D);0)))</f>
        <v/>
      </c>
      <c r="U53" s="79">
        <f>SE(Input!D="bullet";SE(19=Input!D-1;B7;0);SE(19&lt;Input!D;0;SE(19&lt;Input!D;B7/(Input!D-Input!D);0)))</f>
        <v/>
      </c>
      <c r="V53" s="79">
        <f>SE(Input!D="bullet";SE(20=Input!D-1;B7;0);SE(20&lt;Input!D;0;SE(20&lt;Input!D;B7/(Input!D-Input!D);0)))</f>
        <v/>
      </c>
      <c r="W53" s="79">
        <f>SE(Input!D="bullet";SE(21=Input!D-1;B7;0);SE(21&lt;Input!D;0;SE(21&lt;Input!D;B7/(Input!D-Input!D);0)))</f>
        <v/>
      </c>
      <c r="X53" s="79">
        <f>SE(Input!D="bullet";SE(22=Input!D-1;B7;0);SE(22&lt;Input!D;0;SE(22&lt;Input!D;B7/(Input!D-Input!D);0)))</f>
        <v/>
      </c>
      <c r="Y53" s="79">
        <f>SE(Input!D="bullet";SE(23=Input!D-1;B7;0);SE(23&lt;Input!D;0;SE(23&lt;Input!D;B7/(Input!D-Input!D);0)))</f>
        <v/>
      </c>
      <c r="Z53" s="79">
        <f>SE(Input!D="bullet";SE(24=Input!D-1;B7;0);SE(24&lt;Input!D;0;SE(24&lt;Input!D;B7/(Input!D-Input!D);0)))</f>
        <v/>
      </c>
      <c r="AA53" s="79">
        <f>SE(Input!D="bullet";SE(25=Input!D-1;B7;0);SE(25&lt;Input!D;0;SE(25&lt;Input!D;B7/(Input!D-Input!D);0)))</f>
        <v/>
      </c>
      <c r="AB53" s="79">
        <f>SE(Input!D="bullet";SE(26=Input!D-1;B7;0);SE(26&lt;Input!D;0;SE(26&lt;Input!D;B7/(Input!D-Input!D);0)))</f>
        <v/>
      </c>
      <c r="AC53" s="79">
        <f>SE(Input!D="bullet";SE(27=Input!D-1;B7;0);SE(27&lt;Input!D;0;SE(27&lt;Input!D;B7/(Input!D-Input!D);0)))</f>
        <v/>
      </c>
      <c r="AD53" s="79">
        <f>SE(Input!D="bullet";SE(28=Input!D-1;B7;0);SE(28&lt;Input!D;0;SE(28&lt;Input!D;B7/(Input!D-Input!D);0)))</f>
        <v/>
      </c>
      <c r="AE53" s="79">
        <f>SE(Input!D="bullet";SE(29=Input!D-1;B7;0);SE(29&lt;Input!D;0;SE(29&lt;Input!D;B7/(Input!D-Input!D);0)))</f>
        <v/>
      </c>
      <c r="AF53" s="79">
        <f>SE(Input!D="bullet";SE(30=Input!D-1;B7;0);SE(30&lt;Input!D;0;SE(30&lt;Input!D;B7/(Input!D-Input!D);0)))</f>
        <v/>
      </c>
      <c r="AG53" s="79">
        <f>SE(Input!D="bullet";SE(31=Input!D-1;B7;0);SE(31&lt;Input!D;0;SE(31&lt;Input!D;B7/(Input!D-Input!D);0)))</f>
        <v/>
      </c>
      <c r="AH53" s="79">
        <f>SE(Input!D="bullet";SE(32=Input!D-1;B7;0);SE(32&lt;Input!D;0;SE(32&lt;Input!D;B7/(Input!D-Input!D);0)))</f>
        <v/>
      </c>
      <c r="AI53" s="79">
        <f>SE(Input!D="bullet";SE(33=Input!D-1;B7;0);SE(33&lt;Input!D;0;SE(33&lt;Input!D;B7/(Input!D-Input!D);0)))</f>
        <v/>
      </c>
      <c r="AJ53" s="79">
        <f>SE(Input!D="bullet";SE(34=Input!D-1;B7;0);SE(34&lt;Input!D;0;SE(34&lt;Input!D;B7/(Input!D-Input!D);0)))</f>
        <v/>
      </c>
      <c r="AK53" s="79">
        <f>SE(Input!D="bullet";SE(35=Input!D-1;B7;0);SE(35&lt;Input!D;0;SE(35&lt;Input!D;B7/(Input!D-Input!D);0)))</f>
        <v/>
      </c>
      <c r="AL53" s="79">
        <f>SE(Input!D="bullet";SE(36=Input!D-1;B7;0);SE(36&lt;Input!D;0;SE(36&lt;Input!D;B7/(Input!D-Input!D);0)))</f>
        <v/>
      </c>
      <c r="AM53" s="79">
        <f>SE(Input!D="bullet";SE(37=Input!D-1;B7;0);SE(37&lt;Input!D;0;SE(37&lt;Input!D;B7/(Input!D-Input!D);0)))</f>
        <v/>
      </c>
      <c r="AN53" s="79">
        <f>SE(Input!D="bullet";SE(38=Input!D-1;B7;0);SE(38&lt;Input!D;0;SE(38&lt;Input!D;B7/(Input!D-Input!D);0)))</f>
        <v/>
      </c>
      <c r="AO53" s="79">
        <f>SE(Input!D="bullet";SE(39=Input!D-1;B7;0);SE(39&lt;Input!D;0;SE(39&lt;Input!D;B7/(Input!D-Input!D);0)))</f>
        <v/>
      </c>
      <c r="AR53" s="78" t="n">
        <v>1</v>
      </c>
      <c r="AS53" s="79">
        <f>SE(Input!E="bullet";SE(0=Input!E-1;AS7;0);SE(0&lt;Input!E;0;SE(0&lt;Input!E;AS7/(Input!E-Input!E);0)))</f>
        <v/>
      </c>
      <c r="AT53" s="79">
        <f>SE(Input!E="bullet";SE(1=Input!E-1;AS7;0);SE(1&lt;Input!E;0;SE(1&lt;Input!E;AS7/(Input!E-Input!E);0)))</f>
        <v/>
      </c>
      <c r="AU53" s="79">
        <f>SE(Input!E="bullet";SE(2=Input!E-1;AS7;0);SE(2&lt;Input!E;0;SE(2&lt;Input!E;AS7/(Input!E-Input!E);0)))</f>
        <v/>
      </c>
      <c r="AV53" s="79">
        <f>SE(Input!E="bullet";SE(3=Input!E-1;AS7;0);SE(3&lt;Input!E;0;SE(3&lt;Input!E;AS7/(Input!E-Input!E);0)))</f>
        <v/>
      </c>
      <c r="AW53" s="79">
        <f>SE(Input!E="bullet";SE(4=Input!E-1;AS7;0);SE(4&lt;Input!E;0;SE(4&lt;Input!E;AS7/(Input!E-Input!E);0)))</f>
        <v/>
      </c>
      <c r="AX53" s="79">
        <f>SE(Input!E="bullet";SE(5=Input!E-1;AS7;0);SE(5&lt;Input!E;0;SE(5&lt;Input!E;AS7/(Input!E-Input!E);0)))</f>
        <v/>
      </c>
      <c r="AY53" s="79">
        <f>SE(Input!E="bullet";SE(6=Input!E-1;AS7;0);SE(6&lt;Input!E;0;SE(6&lt;Input!E;AS7/(Input!E-Input!E);0)))</f>
        <v/>
      </c>
      <c r="AZ53" s="79">
        <f>SE(Input!E="bullet";SE(7=Input!E-1;AS7;0);SE(7&lt;Input!E;0;SE(7&lt;Input!E;AS7/(Input!E-Input!E);0)))</f>
        <v/>
      </c>
      <c r="BA53" s="79">
        <f>SE(Input!E="bullet";SE(8=Input!E-1;AS7;0);SE(8&lt;Input!E;0;SE(8&lt;Input!E;AS7/(Input!E-Input!E);0)))</f>
        <v/>
      </c>
      <c r="BB53" s="79">
        <f>SE(Input!E="bullet";SE(9=Input!E-1;AS7;0);SE(9&lt;Input!E;0;SE(9&lt;Input!E;AS7/(Input!E-Input!E);0)))</f>
        <v/>
      </c>
      <c r="BC53" s="79">
        <f>SE(Input!E="bullet";SE(10=Input!E-1;AS7;0);SE(10&lt;Input!E;0;SE(10&lt;Input!E;AS7/(Input!E-Input!E);0)))</f>
        <v/>
      </c>
      <c r="BD53" s="79">
        <f>SE(Input!E="bullet";SE(11=Input!E-1;AS7;0);SE(11&lt;Input!E;0;SE(11&lt;Input!E;AS7/(Input!E-Input!E);0)))</f>
        <v/>
      </c>
      <c r="BE53" s="79">
        <f>SE(Input!E="bullet";SE(12=Input!E-1;AS7;0);SE(12&lt;Input!E;0;SE(12&lt;Input!E;AS7/(Input!E-Input!E);0)))</f>
        <v/>
      </c>
      <c r="BF53" s="79">
        <f>SE(Input!E="bullet";SE(13=Input!E-1;AS7;0);SE(13&lt;Input!E;0;SE(13&lt;Input!E;AS7/(Input!E-Input!E);0)))</f>
        <v/>
      </c>
      <c r="BG53" s="79">
        <f>SE(Input!E="bullet";SE(14=Input!E-1;AS7;0);SE(14&lt;Input!E;0;SE(14&lt;Input!E;AS7/(Input!E-Input!E);0)))</f>
        <v/>
      </c>
      <c r="BH53" s="79">
        <f>SE(Input!E="bullet";SE(15=Input!E-1;AS7;0);SE(15&lt;Input!E;0;SE(15&lt;Input!E;AS7/(Input!E-Input!E);0)))</f>
        <v/>
      </c>
      <c r="BI53" s="79">
        <f>SE(Input!E="bullet";SE(16=Input!E-1;AS7;0);SE(16&lt;Input!E;0;SE(16&lt;Input!E;AS7/(Input!E-Input!E);0)))</f>
        <v/>
      </c>
      <c r="BJ53" s="79">
        <f>SE(Input!E="bullet";SE(17=Input!E-1;AS7;0);SE(17&lt;Input!E;0;SE(17&lt;Input!E;AS7/(Input!E-Input!E);0)))</f>
        <v/>
      </c>
      <c r="BK53" s="79">
        <f>SE(Input!E="bullet";SE(18=Input!E-1;AS7;0);SE(18&lt;Input!E;0;SE(18&lt;Input!E;AS7/(Input!E-Input!E);0)))</f>
        <v/>
      </c>
      <c r="BL53" s="79">
        <f>SE(Input!E="bullet";SE(19=Input!E-1;AS7;0);SE(19&lt;Input!E;0;SE(19&lt;Input!E;AS7/(Input!E-Input!E);0)))</f>
        <v/>
      </c>
      <c r="BM53" s="79">
        <f>SE(Input!E="bullet";SE(20=Input!E-1;AS7;0);SE(20&lt;Input!E;0;SE(20&lt;Input!E;AS7/(Input!E-Input!E);0)))</f>
        <v/>
      </c>
      <c r="BN53" s="79">
        <f>SE(Input!E="bullet";SE(21=Input!E-1;AS7;0);SE(21&lt;Input!E;0;SE(21&lt;Input!E;AS7/(Input!E-Input!E);0)))</f>
        <v/>
      </c>
      <c r="BO53" s="79">
        <f>SE(Input!E="bullet";SE(22=Input!E-1;AS7;0);SE(22&lt;Input!E;0;SE(22&lt;Input!E;AS7/(Input!E-Input!E);0)))</f>
        <v/>
      </c>
      <c r="BP53" s="79">
        <f>SE(Input!E="bullet";SE(23=Input!E-1;AS7;0);SE(23&lt;Input!E;0;SE(23&lt;Input!E;AS7/(Input!E-Input!E);0)))</f>
        <v/>
      </c>
      <c r="BQ53" s="79">
        <f>SE(Input!E="bullet";SE(24=Input!E-1;AS7;0);SE(24&lt;Input!E;0;SE(24&lt;Input!E;AS7/(Input!E-Input!E);0)))</f>
        <v/>
      </c>
      <c r="BR53" s="79">
        <f>SE(Input!E="bullet";SE(25=Input!E-1;AS7;0);SE(25&lt;Input!E;0;SE(25&lt;Input!E;AS7/(Input!E-Input!E);0)))</f>
        <v/>
      </c>
      <c r="BS53" s="79">
        <f>SE(Input!E="bullet";SE(26=Input!E-1;AS7;0);SE(26&lt;Input!E;0;SE(26&lt;Input!E;AS7/(Input!E-Input!E);0)))</f>
        <v/>
      </c>
      <c r="BT53" s="79">
        <f>SE(Input!E="bullet";SE(27=Input!E-1;AS7;0);SE(27&lt;Input!E;0;SE(27&lt;Input!E;AS7/(Input!E-Input!E);0)))</f>
        <v/>
      </c>
      <c r="BU53" s="79">
        <f>SE(Input!E="bullet";SE(28=Input!E-1;AS7;0);SE(28&lt;Input!E;0;SE(28&lt;Input!E;AS7/(Input!E-Input!E);0)))</f>
        <v/>
      </c>
      <c r="BV53" s="79">
        <f>SE(Input!E="bullet";SE(29=Input!E-1;AS7;0);SE(29&lt;Input!E;0;SE(29&lt;Input!E;AS7/(Input!E-Input!E);0)))</f>
        <v/>
      </c>
      <c r="BW53" s="79">
        <f>SE(Input!E="bullet";SE(30=Input!E-1;AS7;0);SE(30&lt;Input!E;0;SE(30&lt;Input!E;AS7/(Input!E-Input!E);0)))</f>
        <v/>
      </c>
      <c r="BX53" s="79">
        <f>SE(Input!E="bullet";SE(31=Input!E-1;AS7;0);SE(31&lt;Input!E;0;SE(31&lt;Input!E;AS7/(Input!E-Input!E);0)))</f>
        <v/>
      </c>
      <c r="BY53" s="79">
        <f>SE(Input!E="bullet";SE(32=Input!E-1;AS7;0);SE(32&lt;Input!E;0;SE(32&lt;Input!E;AS7/(Input!E-Input!E);0)))</f>
        <v/>
      </c>
      <c r="BZ53" s="79">
        <f>SE(Input!E="bullet";SE(33=Input!E-1;AS7;0);SE(33&lt;Input!E;0;SE(33&lt;Input!E;AS7/(Input!E-Input!E);0)))</f>
        <v/>
      </c>
      <c r="CA53" s="79">
        <f>SE(Input!E="bullet";SE(34=Input!E-1;AS7;0);SE(34&lt;Input!E;0;SE(34&lt;Input!E;AS7/(Input!E-Input!E);0)))</f>
        <v/>
      </c>
      <c r="CB53" s="79">
        <f>SE(Input!E="bullet";SE(35=Input!E-1;AS7;0);SE(35&lt;Input!E;0;SE(35&lt;Input!E;AS7/(Input!E-Input!E);0)))</f>
        <v/>
      </c>
      <c r="CC53" s="79">
        <f>SE(Input!E="bullet";SE(36=Input!E-1;AS7;0);SE(36&lt;Input!E;0;SE(36&lt;Input!E;AS7/(Input!E-Input!E);0)))</f>
        <v/>
      </c>
      <c r="CD53" s="79">
        <f>SE(Input!E="bullet";SE(37=Input!E-1;AS7;0);SE(37&lt;Input!E;0;SE(37&lt;Input!E;AS7/(Input!E-Input!E);0)))</f>
        <v/>
      </c>
      <c r="CE53" s="79">
        <f>SE(Input!E="bullet";SE(38=Input!E-1;AS7;0);SE(38&lt;Input!E;0;SE(38&lt;Input!E;AS7/(Input!E-Input!E);0)))</f>
        <v/>
      </c>
      <c r="CF53" s="79">
        <f>SE(Input!E="bullet";SE(39=Input!E-1;AS7;0);SE(39&lt;Input!E;0;SE(39&lt;Input!E;AS7/(Input!E-Input!E);0)))</f>
        <v/>
      </c>
      <c r="CI53" s="78" t="n">
        <v>1</v>
      </c>
      <c r="CJ53" s="79">
        <f>SE(Input!F="bullet";SE(0=Input!F-1;CJ7;0);SE(0&lt;Input!F;0;SE(0&lt;Input!F;CJ7/(Input!F-Input!F);0)))</f>
        <v/>
      </c>
      <c r="CK53" s="79">
        <f>SE(Input!F="bullet";SE(1=Input!F-1;CJ7;0);SE(1&lt;Input!F;0;SE(1&lt;Input!F;CJ7/(Input!F-Input!F);0)))</f>
        <v/>
      </c>
      <c r="CL53" s="79">
        <f>SE(Input!F="bullet";SE(2=Input!F-1;CJ7;0);SE(2&lt;Input!F;0;SE(2&lt;Input!F;CJ7/(Input!F-Input!F);0)))</f>
        <v/>
      </c>
      <c r="CM53" s="79">
        <f>SE(Input!F="bullet";SE(3=Input!F-1;CJ7;0);SE(3&lt;Input!F;0;SE(3&lt;Input!F;CJ7/(Input!F-Input!F);0)))</f>
        <v/>
      </c>
      <c r="CN53" s="79">
        <f>SE(Input!F="bullet";SE(4=Input!F-1;CJ7;0);SE(4&lt;Input!F;0;SE(4&lt;Input!F;CJ7/(Input!F-Input!F);0)))</f>
        <v/>
      </c>
      <c r="CO53" s="79">
        <f>SE(Input!F="bullet";SE(5=Input!F-1;CJ7;0);SE(5&lt;Input!F;0;SE(5&lt;Input!F;CJ7/(Input!F-Input!F);0)))</f>
        <v/>
      </c>
      <c r="CP53" s="79">
        <f>SE(Input!F="bullet";SE(6=Input!F-1;CJ7;0);SE(6&lt;Input!F;0;SE(6&lt;Input!F;CJ7/(Input!F-Input!F);0)))</f>
        <v/>
      </c>
      <c r="CQ53" s="79">
        <f>SE(Input!F="bullet";SE(7=Input!F-1;CJ7;0);SE(7&lt;Input!F;0;SE(7&lt;Input!F;CJ7/(Input!F-Input!F);0)))</f>
        <v/>
      </c>
      <c r="CR53" s="79">
        <f>SE(Input!F="bullet";SE(8=Input!F-1;CJ7;0);SE(8&lt;Input!F;0;SE(8&lt;Input!F;CJ7/(Input!F-Input!F);0)))</f>
        <v/>
      </c>
      <c r="CS53" s="79">
        <f>SE(Input!F="bullet";SE(9=Input!F-1;CJ7;0);SE(9&lt;Input!F;0;SE(9&lt;Input!F;CJ7/(Input!F-Input!F);0)))</f>
        <v/>
      </c>
      <c r="CT53" s="79">
        <f>SE(Input!F="bullet";SE(10=Input!F-1;CJ7;0);SE(10&lt;Input!F;0;SE(10&lt;Input!F;CJ7/(Input!F-Input!F);0)))</f>
        <v/>
      </c>
      <c r="CU53" s="79">
        <f>SE(Input!F="bullet";SE(11=Input!F-1;CJ7;0);SE(11&lt;Input!F;0;SE(11&lt;Input!F;CJ7/(Input!F-Input!F);0)))</f>
        <v/>
      </c>
      <c r="CV53" s="79">
        <f>SE(Input!F="bullet";SE(12=Input!F-1;CJ7;0);SE(12&lt;Input!F;0;SE(12&lt;Input!F;CJ7/(Input!F-Input!F);0)))</f>
        <v/>
      </c>
      <c r="CW53" s="79">
        <f>SE(Input!F="bullet";SE(13=Input!F-1;CJ7;0);SE(13&lt;Input!F;0;SE(13&lt;Input!F;CJ7/(Input!F-Input!F);0)))</f>
        <v/>
      </c>
      <c r="CX53" s="79">
        <f>SE(Input!F="bullet";SE(14=Input!F-1;CJ7;0);SE(14&lt;Input!F;0;SE(14&lt;Input!F;CJ7/(Input!F-Input!F);0)))</f>
        <v/>
      </c>
      <c r="CY53" s="79">
        <f>SE(Input!F="bullet";SE(15=Input!F-1;CJ7;0);SE(15&lt;Input!F;0;SE(15&lt;Input!F;CJ7/(Input!F-Input!F);0)))</f>
        <v/>
      </c>
      <c r="CZ53" s="79">
        <f>SE(Input!F="bullet";SE(16=Input!F-1;CJ7;0);SE(16&lt;Input!F;0;SE(16&lt;Input!F;CJ7/(Input!F-Input!F);0)))</f>
        <v/>
      </c>
      <c r="DA53" s="79">
        <f>SE(Input!F="bullet";SE(17=Input!F-1;CJ7;0);SE(17&lt;Input!F;0;SE(17&lt;Input!F;CJ7/(Input!F-Input!F);0)))</f>
        <v/>
      </c>
      <c r="DB53" s="79">
        <f>SE(Input!F="bullet";SE(18=Input!F-1;CJ7;0);SE(18&lt;Input!F;0;SE(18&lt;Input!F;CJ7/(Input!F-Input!F);0)))</f>
        <v/>
      </c>
      <c r="DC53" s="79">
        <f>SE(Input!F="bullet";SE(19=Input!F-1;CJ7;0);SE(19&lt;Input!F;0;SE(19&lt;Input!F;CJ7/(Input!F-Input!F);0)))</f>
        <v/>
      </c>
      <c r="DD53" s="79">
        <f>SE(Input!F="bullet";SE(20=Input!F-1;CJ7;0);SE(20&lt;Input!F;0;SE(20&lt;Input!F;CJ7/(Input!F-Input!F);0)))</f>
        <v/>
      </c>
      <c r="DE53" s="79">
        <f>SE(Input!F="bullet";SE(21=Input!F-1;CJ7;0);SE(21&lt;Input!F;0;SE(21&lt;Input!F;CJ7/(Input!F-Input!F);0)))</f>
        <v/>
      </c>
      <c r="DF53" s="79">
        <f>SE(Input!F="bullet";SE(22=Input!F-1;CJ7;0);SE(22&lt;Input!F;0;SE(22&lt;Input!F;CJ7/(Input!F-Input!F);0)))</f>
        <v/>
      </c>
      <c r="DG53" s="79">
        <f>SE(Input!F="bullet";SE(23=Input!F-1;CJ7;0);SE(23&lt;Input!F;0;SE(23&lt;Input!F;CJ7/(Input!F-Input!F);0)))</f>
        <v/>
      </c>
      <c r="DH53" s="79">
        <f>SE(Input!F="bullet";SE(24=Input!F-1;CJ7;0);SE(24&lt;Input!F;0;SE(24&lt;Input!F;CJ7/(Input!F-Input!F);0)))</f>
        <v/>
      </c>
      <c r="DI53" s="79">
        <f>SE(Input!F="bullet";SE(25=Input!F-1;CJ7;0);SE(25&lt;Input!F;0;SE(25&lt;Input!F;CJ7/(Input!F-Input!F);0)))</f>
        <v/>
      </c>
      <c r="DJ53" s="79">
        <f>SE(Input!F="bullet";SE(26=Input!F-1;CJ7;0);SE(26&lt;Input!F;0;SE(26&lt;Input!F;CJ7/(Input!F-Input!F);0)))</f>
        <v/>
      </c>
      <c r="DK53" s="79">
        <f>SE(Input!F="bullet";SE(27=Input!F-1;CJ7;0);SE(27&lt;Input!F;0;SE(27&lt;Input!F;CJ7/(Input!F-Input!F);0)))</f>
        <v/>
      </c>
      <c r="DL53" s="79">
        <f>SE(Input!F="bullet";SE(28=Input!F-1;CJ7;0);SE(28&lt;Input!F;0;SE(28&lt;Input!F;CJ7/(Input!F-Input!F);0)))</f>
        <v/>
      </c>
      <c r="DM53" s="79">
        <f>SE(Input!F="bullet";SE(29=Input!F-1;CJ7;0);SE(29&lt;Input!F;0;SE(29&lt;Input!F;CJ7/(Input!F-Input!F);0)))</f>
        <v/>
      </c>
      <c r="DN53" s="79">
        <f>SE(Input!F="bullet";SE(30=Input!F-1;CJ7;0);SE(30&lt;Input!F;0;SE(30&lt;Input!F;CJ7/(Input!F-Input!F);0)))</f>
        <v/>
      </c>
      <c r="DO53" s="79">
        <f>SE(Input!F="bullet";SE(31=Input!F-1;CJ7;0);SE(31&lt;Input!F;0;SE(31&lt;Input!F;CJ7/(Input!F-Input!F);0)))</f>
        <v/>
      </c>
      <c r="DP53" s="79">
        <f>SE(Input!F="bullet";SE(32=Input!F-1;CJ7;0);SE(32&lt;Input!F;0;SE(32&lt;Input!F;CJ7/(Input!F-Input!F);0)))</f>
        <v/>
      </c>
      <c r="DQ53" s="79">
        <f>SE(Input!F="bullet";SE(33=Input!F-1;CJ7;0);SE(33&lt;Input!F;0;SE(33&lt;Input!F;CJ7/(Input!F-Input!F);0)))</f>
        <v/>
      </c>
      <c r="DR53" s="79">
        <f>SE(Input!F="bullet";SE(34=Input!F-1;CJ7;0);SE(34&lt;Input!F;0;SE(34&lt;Input!F;CJ7/(Input!F-Input!F);0)))</f>
        <v/>
      </c>
      <c r="DS53" s="79">
        <f>SE(Input!F="bullet";SE(35=Input!F-1;CJ7;0);SE(35&lt;Input!F;0;SE(35&lt;Input!F;CJ7/(Input!F-Input!F);0)))</f>
        <v/>
      </c>
      <c r="DT53" s="79">
        <f>SE(Input!F="bullet";SE(36=Input!F-1;CJ7;0);SE(36&lt;Input!F;0;SE(36&lt;Input!F;CJ7/(Input!F-Input!F);0)))</f>
        <v/>
      </c>
      <c r="DU53" s="79">
        <f>SE(Input!F="bullet";SE(37=Input!F-1;CJ7;0);SE(37&lt;Input!F;0;SE(37&lt;Input!F;CJ7/(Input!F-Input!F);0)))</f>
        <v/>
      </c>
      <c r="DV53" s="79">
        <f>SE(Input!F="bullet";SE(38=Input!F-1;CJ7;0);SE(38&lt;Input!F;0;SE(38&lt;Input!F;CJ7/(Input!F-Input!F);0)))</f>
        <v/>
      </c>
      <c r="DW53" s="79">
        <f>SE(Input!F="bullet";SE(39=Input!F-1;CJ7;0);SE(39&lt;Input!F;0;SE(39&lt;Input!F;CJ7/(Input!F-Input!F);0)))</f>
        <v/>
      </c>
      <c r="DZ53" s="78" t="n">
        <v>1</v>
      </c>
      <c r="EA53" s="79">
        <f>SE(Input!G="bullet";SE(0=Input!G-1;EA7;0);SE(0&lt;Input!G;0;SE(0&lt;Input!G;EA7/(Input!G-Input!G);0)))</f>
        <v/>
      </c>
      <c r="EB53" s="79">
        <f>SE(Input!G="bullet";SE(1=Input!G-1;EA7;0);SE(1&lt;Input!G;0;SE(1&lt;Input!G;EA7/(Input!G-Input!G);0)))</f>
        <v/>
      </c>
      <c r="EC53" s="79">
        <f>SE(Input!G="bullet";SE(2=Input!G-1;EA7;0);SE(2&lt;Input!G;0;SE(2&lt;Input!G;EA7/(Input!G-Input!G);0)))</f>
        <v/>
      </c>
      <c r="ED53" s="79">
        <f>SE(Input!G="bullet";SE(3=Input!G-1;EA7;0);SE(3&lt;Input!G;0;SE(3&lt;Input!G;EA7/(Input!G-Input!G);0)))</f>
        <v/>
      </c>
      <c r="EE53" s="79">
        <f>SE(Input!G="bullet";SE(4=Input!G-1;EA7;0);SE(4&lt;Input!G;0;SE(4&lt;Input!G;EA7/(Input!G-Input!G);0)))</f>
        <v/>
      </c>
      <c r="EF53" s="79">
        <f>SE(Input!G="bullet";SE(5=Input!G-1;EA7;0);SE(5&lt;Input!G;0;SE(5&lt;Input!G;EA7/(Input!G-Input!G);0)))</f>
        <v/>
      </c>
      <c r="EG53" s="79">
        <f>SE(Input!G="bullet";SE(6=Input!G-1;EA7;0);SE(6&lt;Input!G;0;SE(6&lt;Input!G;EA7/(Input!G-Input!G);0)))</f>
        <v/>
      </c>
      <c r="EH53" s="79">
        <f>SE(Input!G="bullet";SE(7=Input!G-1;EA7;0);SE(7&lt;Input!G;0;SE(7&lt;Input!G;EA7/(Input!G-Input!G);0)))</f>
        <v/>
      </c>
      <c r="EI53" s="79">
        <f>SE(Input!G="bullet";SE(8=Input!G-1;EA7;0);SE(8&lt;Input!G;0;SE(8&lt;Input!G;EA7/(Input!G-Input!G);0)))</f>
        <v/>
      </c>
      <c r="EJ53" s="79">
        <f>SE(Input!G="bullet";SE(9=Input!G-1;EA7;0);SE(9&lt;Input!G;0;SE(9&lt;Input!G;EA7/(Input!G-Input!G);0)))</f>
        <v/>
      </c>
      <c r="EK53" s="79">
        <f>SE(Input!G="bullet";SE(10=Input!G-1;EA7;0);SE(10&lt;Input!G;0;SE(10&lt;Input!G;EA7/(Input!G-Input!G);0)))</f>
        <v/>
      </c>
      <c r="EL53" s="79">
        <f>SE(Input!G="bullet";SE(11=Input!G-1;EA7;0);SE(11&lt;Input!G;0;SE(11&lt;Input!G;EA7/(Input!G-Input!G);0)))</f>
        <v/>
      </c>
      <c r="EM53" s="79">
        <f>SE(Input!G="bullet";SE(12=Input!G-1;EA7;0);SE(12&lt;Input!G;0;SE(12&lt;Input!G;EA7/(Input!G-Input!G);0)))</f>
        <v/>
      </c>
      <c r="EN53" s="79">
        <f>SE(Input!G="bullet";SE(13=Input!G-1;EA7;0);SE(13&lt;Input!G;0;SE(13&lt;Input!G;EA7/(Input!G-Input!G);0)))</f>
        <v/>
      </c>
      <c r="EO53" s="79">
        <f>SE(Input!G="bullet";SE(14=Input!G-1;EA7;0);SE(14&lt;Input!G;0;SE(14&lt;Input!G;EA7/(Input!G-Input!G);0)))</f>
        <v/>
      </c>
      <c r="EP53" s="79">
        <f>SE(Input!G="bullet";SE(15=Input!G-1;EA7;0);SE(15&lt;Input!G;0;SE(15&lt;Input!G;EA7/(Input!G-Input!G);0)))</f>
        <v/>
      </c>
      <c r="EQ53" s="79">
        <f>SE(Input!G="bullet";SE(16=Input!G-1;EA7;0);SE(16&lt;Input!G;0;SE(16&lt;Input!G;EA7/(Input!G-Input!G);0)))</f>
        <v/>
      </c>
      <c r="ER53" s="79">
        <f>SE(Input!G="bullet";SE(17=Input!G-1;EA7;0);SE(17&lt;Input!G;0;SE(17&lt;Input!G;EA7/(Input!G-Input!G);0)))</f>
        <v/>
      </c>
      <c r="ES53" s="79">
        <f>SE(Input!G="bullet";SE(18=Input!G-1;EA7;0);SE(18&lt;Input!G;0;SE(18&lt;Input!G;EA7/(Input!G-Input!G);0)))</f>
        <v/>
      </c>
      <c r="ET53" s="79">
        <f>SE(Input!G="bullet";SE(19=Input!G-1;EA7;0);SE(19&lt;Input!G;0;SE(19&lt;Input!G;EA7/(Input!G-Input!G);0)))</f>
        <v/>
      </c>
      <c r="EU53" s="79">
        <f>SE(Input!G="bullet";SE(20=Input!G-1;EA7;0);SE(20&lt;Input!G;0;SE(20&lt;Input!G;EA7/(Input!G-Input!G);0)))</f>
        <v/>
      </c>
      <c r="EV53" s="79">
        <f>SE(Input!G="bullet";SE(21=Input!G-1;EA7;0);SE(21&lt;Input!G;0;SE(21&lt;Input!G;EA7/(Input!G-Input!G);0)))</f>
        <v/>
      </c>
      <c r="EW53" s="79">
        <f>SE(Input!G="bullet";SE(22=Input!G-1;EA7;0);SE(22&lt;Input!G;0;SE(22&lt;Input!G;EA7/(Input!G-Input!G);0)))</f>
        <v/>
      </c>
      <c r="EX53" s="79">
        <f>SE(Input!G="bullet";SE(23=Input!G-1;EA7;0);SE(23&lt;Input!G;0;SE(23&lt;Input!G;EA7/(Input!G-Input!G);0)))</f>
        <v/>
      </c>
      <c r="EY53" s="79">
        <f>SE(Input!G="bullet";SE(24=Input!G-1;EA7;0);SE(24&lt;Input!G;0;SE(24&lt;Input!G;EA7/(Input!G-Input!G);0)))</f>
        <v/>
      </c>
      <c r="EZ53" s="79">
        <f>SE(Input!G="bullet";SE(25=Input!G-1;EA7;0);SE(25&lt;Input!G;0;SE(25&lt;Input!G;EA7/(Input!G-Input!G);0)))</f>
        <v/>
      </c>
      <c r="FA53" s="79">
        <f>SE(Input!G="bullet";SE(26=Input!G-1;EA7;0);SE(26&lt;Input!G;0;SE(26&lt;Input!G;EA7/(Input!G-Input!G);0)))</f>
        <v/>
      </c>
      <c r="FB53" s="79">
        <f>SE(Input!G="bullet";SE(27=Input!G-1;EA7;0);SE(27&lt;Input!G;0;SE(27&lt;Input!G;EA7/(Input!G-Input!G);0)))</f>
        <v/>
      </c>
      <c r="FC53" s="79">
        <f>SE(Input!G="bullet";SE(28=Input!G-1;EA7;0);SE(28&lt;Input!G;0;SE(28&lt;Input!G;EA7/(Input!G-Input!G);0)))</f>
        <v/>
      </c>
      <c r="FD53" s="79">
        <f>SE(Input!G="bullet";SE(29=Input!G-1;EA7;0);SE(29&lt;Input!G;0;SE(29&lt;Input!G;EA7/(Input!G-Input!G);0)))</f>
        <v/>
      </c>
      <c r="FE53" s="79">
        <f>SE(Input!G="bullet";SE(30=Input!G-1;EA7;0);SE(30&lt;Input!G;0;SE(30&lt;Input!G;EA7/(Input!G-Input!G);0)))</f>
        <v/>
      </c>
      <c r="FF53" s="79">
        <f>SE(Input!G="bullet";SE(31=Input!G-1;EA7;0);SE(31&lt;Input!G;0;SE(31&lt;Input!G;EA7/(Input!G-Input!G);0)))</f>
        <v/>
      </c>
      <c r="FG53" s="79">
        <f>SE(Input!G="bullet";SE(32=Input!G-1;EA7;0);SE(32&lt;Input!G;0;SE(32&lt;Input!G;EA7/(Input!G-Input!G);0)))</f>
        <v/>
      </c>
      <c r="FH53" s="79">
        <f>SE(Input!G="bullet";SE(33=Input!G-1;EA7;0);SE(33&lt;Input!G;0;SE(33&lt;Input!G;EA7/(Input!G-Input!G);0)))</f>
        <v/>
      </c>
      <c r="FI53" s="79">
        <f>SE(Input!G="bullet";SE(34=Input!G-1;EA7;0);SE(34&lt;Input!G;0;SE(34&lt;Input!G;EA7/(Input!G-Input!G);0)))</f>
        <v/>
      </c>
      <c r="FJ53" s="79">
        <f>SE(Input!G="bullet";SE(35=Input!G-1;EA7;0);SE(35&lt;Input!G;0;SE(35&lt;Input!G;EA7/(Input!G-Input!G);0)))</f>
        <v/>
      </c>
      <c r="FK53" s="79">
        <f>SE(Input!G="bullet";SE(36=Input!G-1;EA7;0);SE(36&lt;Input!G;0;SE(36&lt;Input!G;EA7/(Input!G-Input!G);0)))</f>
        <v/>
      </c>
      <c r="FL53" s="79">
        <f>SE(Input!G="bullet";SE(37=Input!G-1;EA7;0);SE(37&lt;Input!G;0;SE(37&lt;Input!G;EA7/(Input!G-Input!G);0)))</f>
        <v/>
      </c>
      <c r="FM53" s="79">
        <f>SE(Input!G="bullet";SE(38=Input!G-1;EA7;0);SE(38&lt;Input!G;0;SE(38&lt;Input!G;EA7/(Input!G-Input!G);0)))</f>
        <v/>
      </c>
      <c r="FN53" s="79">
        <f>SE(Input!G="bullet";SE(39=Input!G-1;EA7;0);SE(39&lt;Input!G;0;SE(39&lt;Input!G;EA7/(Input!G-Input!G);0)))</f>
        <v/>
      </c>
      <c r="FQ53" s="78" t="n">
        <v>1</v>
      </c>
      <c r="FR53" s="79">
        <f>SE(Input!H="bullet";SE(0=Input!H-1;FR7;0);SE(0&lt;Input!H;0;SE(0&lt;Input!H;FR7/(Input!H-Input!H);0)))</f>
        <v/>
      </c>
      <c r="FS53" s="79">
        <f>SE(Input!H="bullet";SE(1=Input!H-1;FR7;0);SE(1&lt;Input!H;0;SE(1&lt;Input!H;FR7/(Input!H-Input!H);0)))</f>
        <v/>
      </c>
      <c r="FT53" s="79">
        <f>SE(Input!H="bullet";SE(2=Input!H-1;FR7;0);SE(2&lt;Input!H;0;SE(2&lt;Input!H;FR7/(Input!H-Input!H);0)))</f>
        <v/>
      </c>
      <c r="FU53" s="79">
        <f>SE(Input!H="bullet";SE(3=Input!H-1;FR7;0);SE(3&lt;Input!H;0;SE(3&lt;Input!H;FR7/(Input!H-Input!H);0)))</f>
        <v/>
      </c>
      <c r="FV53" s="79">
        <f>SE(Input!H="bullet";SE(4=Input!H-1;FR7;0);SE(4&lt;Input!H;0;SE(4&lt;Input!H;FR7/(Input!H-Input!H);0)))</f>
        <v/>
      </c>
      <c r="FW53" s="79">
        <f>SE(Input!H="bullet";SE(5=Input!H-1;FR7;0);SE(5&lt;Input!H;0;SE(5&lt;Input!H;FR7/(Input!H-Input!H);0)))</f>
        <v/>
      </c>
      <c r="FX53" s="79">
        <f>SE(Input!H="bullet";SE(6=Input!H-1;FR7;0);SE(6&lt;Input!H;0;SE(6&lt;Input!H;FR7/(Input!H-Input!H);0)))</f>
        <v/>
      </c>
      <c r="FY53" s="79">
        <f>SE(Input!H="bullet";SE(7=Input!H-1;FR7;0);SE(7&lt;Input!H;0;SE(7&lt;Input!H;FR7/(Input!H-Input!H);0)))</f>
        <v/>
      </c>
      <c r="FZ53" s="79">
        <f>SE(Input!H="bullet";SE(8=Input!H-1;FR7;0);SE(8&lt;Input!H;0;SE(8&lt;Input!H;FR7/(Input!H-Input!H);0)))</f>
        <v/>
      </c>
      <c r="GA53" s="79">
        <f>SE(Input!H="bullet";SE(9=Input!H-1;FR7;0);SE(9&lt;Input!H;0;SE(9&lt;Input!H;FR7/(Input!H-Input!H);0)))</f>
        <v/>
      </c>
      <c r="GB53" s="79">
        <f>SE(Input!H="bullet";SE(10=Input!H-1;FR7;0);SE(10&lt;Input!H;0;SE(10&lt;Input!H;FR7/(Input!H-Input!H);0)))</f>
        <v/>
      </c>
      <c r="GC53" s="79">
        <f>SE(Input!H="bullet";SE(11=Input!H-1;FR7;0);SE(11&lt;Input!H;0;SE(11&lt;Input!H;FR7/(Input!H-Input!H);0)))</f>
        <v/>
      </c>
      <c r="GD53" s="79">
        <f>SE(Input!H="bullet";SE(12=Input!H-1;FR7;0);SE(12&lt;Input!H;0;SE(12&lt;Input!H;FR7/(Input!H-Input!H);0)))</f>
        <v/>
      </c>
      <c r="GE53" s="79">
        <f>SE(Input!H="bullet";SE(13=Input!H-1;FR7;0);SE(13&lt;Input!H;0;SE(13&lt;Input!H;FR7/(Input!H-Input!H);0)))</f>
        <v/>
      </c>
      <c r="GF53" s="79">
        <f>SE(Input!H="bullet";SE(14=Input!H-1;FR7;0);SE(14&lt;Input!H;0;SE(14&lt;Input!H;FR7/(Input!H-Input!H);0)))</f>
        <v/>
      </c>
      <c r="GG53" s="79">
        <f>SE(Input!H="bullet";SE(15=Input!H-1;FR7;0);SE(15&lt;Input!H;0;SE(15&lt;Input!H;FR7/(Input!H-Input!H);0)))</f>
        <v/>
      </c>
      <c r="GH53" s="79">
        <f>SE(Input!H="bullet";SE(16=Input!H-1;FR7;0);SE(16&lt;Input!H;0;SE(16&lt;Input!H;FR7/(Input!H-Input!H);0)))</f>
        <v/>
      </c>
      <c r="GI53" s="79">
        <f>SE(Input!H="bullet";SE(17=Input!H-1;FR7;0);SE(17&lt;Input!H;0;SE(17&lt;Input!H;FR7/(Input!H-Input!H);0)))</f>
        <v/>
      </c>
      <c r="GJ53" s="79">
        <f>SE(Input!H="bullet";SE(18=Input!H-1;FR7;0);SE(18&lt;Input!H;0;SE(18&lt;Input!H;FR7/(Input!H-Input!H);0)))</f>
        <v/>
      </c>
      <c r="GK53" s="79">
        <f>SE(Input!H="bullet";SE(19=Input!H-1;FR7;0);SE(19&lt;Input!H;0;SE(19&lt;Input!H;FR7/(Input!H-Input!H);0)))</f>
        <v/>
      </c>
      <c r="GL53" s="79">
        <f>SE(Input!H="bullet";SE(20=Input!H-1;FR7;0);SE(20&lt;Input!H;0;SE(20&lt;Input!H;FR7/(Input!H-Input!H);0)))</f>
        <v/>
      </c>
      <c r="GM53" s="79">
        <f>SE(Input!H="bullet";SE(21=Input!H-1;FR7;0);SE(21&lt;Input!H;0;SE(21&lt;Input!H;FR7/(Input!H-Input!H);0)))</f>
        <v/>
      </c>
      <c r="GN53" s="79">
        <f>SE(Input!H="bullet";SE(22=Input!H-1;FR7;0);SE(22&lt;Input!H;0;SE(22&lt;Input!H;FR7/(Input!H-Input!H);0)))</f>
        <v/>
      </c>
      <c r="GO53" s="79">
        <f>SE(Input!H="bullet";SE(23=Input!H-1;FR7;0);SE(23&lt;Input!H;0;SE(23&lt;Input!H;FR7/(Input!H-Input!H);0)))</f>
        <v/>
      </c>
      <c r="GP53" s="79">
        <f>SE(Input!H="bullet";SE(24=Input!H-1;FR7;0);SE(24&lt;Input!H;0;SE(24&lt;Input!H;FR7/(Input!H-Input!H);0)))</f>
        <v/>
      </c>
      <c r="GQ53" s="79">
        <f>SE(Input!H="bullet";SE(25=Input!H-1;FR7;0);SE(25&lt;Input!H;0;SE(25&lt;Input!H;FR7/(Input!H-Input!H);0)))</f>
        <v/>
      </c>
      <c r="GR53" s="79">
        <f>SE(Input!H="bullet";SE(26=Input!H-1;FR7;0);SE(26&lt;Input!H;0;SE(26&lt;Input!H;FR7/(Input!H-Input!H);0)))</f>
        <v/>
      </c>
      <c r="GS53" s="79">
        <f>SE(Input!H="bullet";SE(27=Input!H-1;FR7;0);SE(27&lt;Input!H;0;SE(27&lt;Input!H;FR7/(Input!H-Input!H);0)))</f>
        <v/>
      </c>
      <c r="GT53" s="79">
        <f>SE(Input!H="bullet";SE(28=Input!H-1;FR7;0);SE(28&lt;Input!H;0;SE(28&lt;Input!H;FR7/(Input!H-Input!H);0)))</f>
        <v/>
      </c>
      <c r="GU53" s="79">
        <f>SE(Input!H="bullet";SE(29=Input!H-1;FR7;0);SE(29&lt;Input!H;0;SE(29&lt;Input!H;FR7/(Input!H-Input!H);0)))</f>
        <v/>
      </c>
      <c r="GV53" s="79">
        <f>SE(Input!H="bullet";SE(30=Input!H-1;FR7;0);SE(30&lt;Input!H;0;SE(30&lt;Input!H;FR7/(Input!H-Input!H);0)))</f>
        <v/>
      </c>
      <c r="GW53" s="79">
        <f>SE(Input!H="bullet";SE(31=Input!H-1;FR7;0);SE(31&lt;Input!H;0;SE(31&lt;Input!H;FR7/(Input!H-Input!H);0)))</f>
        <v/>
      </c>
      <c r="GX53" s="79">
        <f>SE(Input!H="bullet";SE(32=Input!H-1;FR7;0);SE(32&lt;Input!H;0;SE(32&lt;Input!H;FR7/(Input!H-Input!H);0)))</f>
        <v/>
      </c>
      <c r="GY53" s="79">
        <f>SE(Input!H="bullet";SE(33=Input!H-1;FR7;0);SE(33&lt;Input!H;0;SE(33&lt;Input!H;FR7/(Input!H-Input!H);0)))</f>
        <v/>
      </c>
      <c r="GZ53" s="79">
        <f>SE(Input!H="bullet";SE(34=Input!H-1;FR7;0);SE(34&lt;Input!H;0;SE(34&lt;Input!H;FR7/(Input!H-Input!H);0)))</f>
        <v/>
      </c>
      <c r="HA53" s="79">
        <f>SE(Input!H="bullet";SE(35=Input!H-1;FR7;0);SE(35&lt;Input!H;0;SE(35&lt;Input!H;FR7/(Input!H-Input!H);0)))</f>
        <v/>
      </c>
      <c r="HB53" s="79">
        <f>SE(Input!H="bullet";SE(36=Input!H-1;FR7;0);SE(36&lt;Input!H;0;SE(36&lt;Input!H;FR7/(Input!H-Input!H);0)))</f>
        <v/>
      </c>
      <c r="HC53" s="79">
        <f>SE(Input!H="bullet";SE(37=Input!H-1;FR7;0);SE(37&lt;Input!H;0;SE(37&lt;Input!H;FR7/(Input!H-Input!H);0)))</f>
        <v/>
      </c>
      <c r="HD53" s="79">
        <f>SE(Input!H="bullet";SE(38=Input!H-1;FR7;0);SE(38&lt;Input!H;0;SE(38&lt;Input!H;FR7/(Input!H-Input!H);0)))</f>
        <v/>
      </c>
      <c r="HE53" s="79">
        <f>SE(Input!H="bullet";SE(39=Input!H-1;FR7;0);SE(39&lt;Input!H;0;SE(39&lt;Input!H;FR7/(Input!H-Input!H);0)))</f>
        <v/>
      </c>
      <c r="HH53" s="78" t="n">
        <v>1</v>
      </c>
      <c r="HI53" s="79">
        <f>SE(Input!I="bullet";SE(0=Input!I-1;HI7;0);SE(0&lt;Input!I;0;SE(0&lt;Input!I;HI7/(Input!I-Input!I);0)))</f>
        <v/>
      </c>
      <c r="HJ53" s="79">
        <f>SE(Input!I="bullet";SE(1=Input!I-1;HI7;0);SE(1&lt;Input!I;0;SE(1&lt;Input!I;HI7/(Input!I-Input!I);0)))</f>
        <v/>
      </c>
      <c r="HK53" s="79">
        <f>SE(Input!I="bullet";SE(2=Input!I-1;HI7;0);SE(2&lt;Input!I;0;SE(2&lt;Input!I;HI7/(Input!I-Input!I);0)))</f>
        <v/>
      </c>
      <c r="HL53" s="79">
        <f>SE(Input!I="bullet";SE(3=Input!I-1;HI7;0);SE(3&lt;Input!I;0;SE(3&lt;Input!I;HI7/(Input!I-Input!I);0)))</f>
        <v/>
      </c>
      <c r="HM53" s="79">
        <f>SE(Input!I="bullet";SE(4=Input!I-1;HI7;0);SE(4&lt;Input!I;0;SE(4&lt;Input!I;HI7/(Input!I-Input!I);0)))</f>
        <v/>
      </c>
      <c r="HN53" s="79">
        <f>SE(Input!I="bullet";SE(5=Input!I-1;HI7;0);SE(5&lt;Input!I;0;SE(5&lt;Input!I;HI7/(Input!I-Input!I);0)))</f>
        <v/>
      </c>
      <c r="HO53" s="79">
        <f>SE(Input!I="bullet";SE(6=Input!I-1;HI7;0);SE(6&lt;Input!I;0;SE(6&lt;Input!I;HI7/(Input!I-Input!I);0)))</f>
        <v/>
      </c>
      <c r="HP53" s="79">
        <f>SE(Input!I="bullet";SE(7=Input!I-1;HI7;0);SE(7&lt;Input!I;0;SE(7&lt;Input!I;HI7/(Input!I-Input!I);0)))</f>
        <v/>
      </c>
      <c r="HQ53" s="79">
        <f>SE(Input!I="bullet";SE(8=Input!I-1;HI7;0);SE(8&lt;Input!I;0;SE(8&lt;Input!I;HI7/(Input!I-Input!I);0)))</f>
        <v/>
      </c>
      <c r="HR53" s="79">
        <f>SE(Input!I="bullet";SE(9=Input!I-1;HI7;0);SE(9&lt;Input!I;0;SE(9&lt;Input!I;HI7/(Input!I-Input!I);0)))</f>
        <v/>
      </c>
      <c r="HS53" s="79">
        <f>SE(Input!I="bullet";SE(10=Input!I-1;HI7;0);SE(10&lt;Input!I;0;SE(10&lt;Input!I;HI7/(Input!I-Input!I);0)))</f>
        <v/>
      </c>
      <c r="HT53" s="79">
        <f>SE(Input!I="bullet";SE(11=Input!I-1;HI7;0);SE(11&lt;Input!I;0;SE(11&lt;Input!I;HI7/(Input!I-Input!I);0)))</f>
        <v/>
      </c>
      <c r="HU53" s="79">
        <f>SE(Input!I="bullet";SE(12=Input!I-1;HI7;0);SE(12&lt;Input!I;0;SE(12&lt;Input!I;HI7/(Input!I-Input!I);0)))</f>
        <v/>
      </c>
      <c r="HV53" s="79">
        <f>SE(Input!I="bullet";SE(13=Input!I-1;HI7;0);SE(13&lt;Input!I;0;SE(13&lt;Input!I;HI7/(Input!I-Input!I);0)))</f>
        <v/>
      </c>
      <c r="HW53" s="79">
        <f>SE(Input!I="bullet";SE(14=Input!I-1;HI7;0);SE(14&lt;Input!I;0;SE(14&lt;Input!I;HI7/(Input!I-Input!I);0)))</f>
        <v/>
      </c>
      <c r="HX53" s="79">
        <f>SE(Input!I="bullet";SE(15=Input!I-1;HI7;0);SE(15&lt;Input!I;0;SE(15&lt;Input!I;HI7/(Input!I-Input!I);0)))</f>
        <v/>
      </c>
      <c r="HY53" s="79">
        <f>SE(Input!I="bullet";SE(16=Input!I-1;HI7;0);SE(16&lt;Input!I;0;SE(16&lt;Input!I;HI7/(Input!I-Input!I);0)))</f>
        <v/>
      </c>
      <c r="HZ53" s="79">
        <f>SE(Input!I="bullet";SE(17=Input!I-1;HI7;0);SE(17&lt;Input!I;0;SE(17&lt;Input!I;HI7/(Input!I-Input!I);0)))</f>
        <v/>
      </c>
      <c r="IA53" s="79">
        <f>SE(Input!I="bullet";SE(18=Input!I-1;HI7;0);SE(18&lt;Input!I;0;SE(18&lt;Input!I;HI7/(Input!I-Input!I);0)))</f>
        <v/>
      </c>
      <c r="IB53" s="79">
        <f>SE(Input!I="bullet";SE(19=Input!I-1;HI7;0);SE(19&lt;Input!I;0;SE(19&lt;Input!I;HI7/(Input!I-Input!I);0)))</f>
        <v/>
      </c>
      <c r="IC53" s="79">
        <f>SE(Input!I="bullet";SE(20=Input!I-1;HI7;0);SE(20&lt;Input!I;0;SE(20&lt;Input!I;HI7/(Input!I-Input!I);0)))</f>
        <v/>
      </c>
      <c r="ID53" s="79">
        <f>SE(Input!I="bullet";SE(21=Input!I-1;HI7;0);SE(21&lt;Input!I;0;SE(21&lt;Input!I;HI7/(Input!I-Input!I);0)))</f>
        <v/>
      </c>
      <c r="IE53" s="79">
        <f>SE(Input!I="bullet";SE(22=Input!I-1;HI7;0);SE(22&lt;Input!I;0;SE(22&lt;Input!I;HI7/(Input!I-Input!I);0)))</f>
        <v/>
      </c>
      <c r="IF53" s="79">
        <f>SE(Input!I="bullet";SE(23=Input!I-1;HI7;0);SE(23&lt;Input!I;0;SE(23&lt;Input!I;HI7/(Input!I-Input!I);0)))</f>
        <v/>
      </c>
      <c r="IG53" s="79">
        <f>SE(Input!I="bullet";SE(24=Input!I-1;HI7;0);SE(24&lt;Input!I;0;SE(24&lt;Input!I;HI7/(Input!I-Input!I);0)))</f>
        <v/>
      </c>
      <c r="IH53" s="79">
        <f>SE(Input!I="bullet";SE(25=Input!I-1;HI7;0);SE(25&lt;Input!I;0;SE(25&lt;Input!I;HI7/(Input!I-Input!I);0)))</f>
        <v/>
      </c>
      <c r="II53" s="79">
        <f>SE(Input!I="bullet";SE(26=Input!I-1;HI7;0);SE(26&lt;Input!I;0;SE(26&lt;Input!I;HI7/(Input!I-Input!I);0)))</f>
        <v/>
      </c>
      <c r="IJ53" s="79">
        <f>SE(Input!I="bullet";SE(27=Input!I-1;HI7;0);SE(27&lt;Input!I;0;SE(27&lt;Input!I;HI7/(Input!I-Input!I);0)))</f>
        <v/>
      </c>
      <c r="IK53" s="79">
        <f>SE(Input!I="bullet";SE(28=Input!I-1;HI7;0);SE(28&lt;Input!I;0;SE(28&lt;Input!I;HI7/(Input!I-Input!I);0)))</f>
        <v/>
      </c>
      <c r="IL53" s="79">
        <f>SE(Input!I="bullet";SE(29=Input!I-1;HI7;0);SE(29&lt;Input!I;0;SE(29&lt;Input!I;HI7/(Input!I-Input!I);0)))</f>
        <v/>
      </c>
      <c r="IM53" s="79">
        <f>SE(Input!I="bullet";SE(30=Input!I-1;HI7;0);SE(30&lt;Input!I;0;SE(30&lt;Input!I;HI7/(Input!I-Input!I);0)))</f>
        <v/>
      </c>
      <c r="IN53" s="79">
        <f>SE(Input!I="bullet";SE(31=Input!I-1;HI7;0);SE(31&lt;Input!I;0;SE(31&lt;Input!I;HI7/(Input!I-Input!I);0)))</f>
        <v/>
      </c>
      <c r="IO53" s="79">
        <f>SE(Input!I="bullet";SE(32=Input!I-1;HI7;0);SE(32&lt;Input!I;0;SE(32&lt;Input!I;HI7/(Input!I-Input!I);0)))</f>
        <v/>
      </c>
      <c r="IP53" s="79">
        <f>SE(Input!I="bullet";SE(33=Input!I-1;HI7;0);SE(33&lt;Input!I;0;SE(33&lt;Input!I;HI7/(Input!I-Input!I);0)))</f>
        <v/>
      </c>
      <c r="IQ53" s="79">
        <f>SE(Input!I="bullet";SE(34=Input!I-1;HI7;0);SE(34&lt;Input!I;0;SE(34&lt;Input!I;HI7/(Input!I-Input!I);0)))</f>
        <v/>
      </c>
      <c r="IR53" s="79">
        <f>SE(Input!I="bullet";SE(35=Input!I-1;HI7;0);SE(35&lt;Input!I;0;SE(35&lt;Input!I;HI7/(Input!I-Input!I);0)))</f>
        <v/>
      </c>
      <c r="IS53" s="79">
        <f>SE(Input!I="bullet";SE(36=Input!I-1;HI7;0);SE(36&lt;Input!I;0;SE(36&lt;Input!I;HI7/(Input!I-Input!I);0)))</f>
        <v/>
      </c>
      <c r="IT53" s="79">
        <f>SE(Input!I="bullet";SE(37=Input!I-1;HI7;0);SE(37&lt;Input!I;0;SE(37&lt;Input!I;HI7/(Input!I-Input!I);0)))</f>
        <v/>
      </c>
      <c r="IU53" s="79">
        <f>SE(Input!I="bullet";SE(38=Input!I-1;HI7;0);SE(38&lt;Input!I;0;SE(38&lt;Input!I;HI7/(Input!I-Input!I);0)))</f>
        <v/>
      </c>
      <c r="IV53" s="79">
        <f>SE(Input!I="bullet";SE(39=Input!I-1;HI7;0);SE(39&lt;Input!I;0;SE(39&lt;Input!I;HI7/(Input!I-Input!I);0)))</f>
        <v/>
      </c>
      <c r="IY53" s="78" t="n">
        <v>1</v>
      </c>
      <c r="IZ53" s="79">
        <f>SE(Input!J="bullet";SE(0=Input!J-1;IZ7;0);SE(0&lt;Input!J;0;SE(0&lt;Input!J;IZ7/(Input!J-Input!J);0)))</f>
        <v/>
      </c>
      <c r="JA53" s="79">
        <f>SE(Input!J="bullet";SE(1=Input!J-1;IZ7;0);SE(1&lt;Input!J;0;SE(1&lt;Input!J;IZ7/(Input!J-Input!J);0)))</f>
        <v/>
      </c>
      <c r="JB53" s="79">
        <f>SE(Input!J="bullet";SE(2=Input!J-1;IZ7;0);SE(2&lt;Input!J;0;SE(2&lt;Input!J;IZ7/(Input!J-Input!J);0)))</f>
        <v/>
      </c>
      <c r="JC53" s="79">
        <f>SE(Input!J="bullet";SE(3=Input!J-1;IZ7;0);SE(3&lt;Input!J;0;SE(3&lt;Input!J;IZ7/(Input!J-Input!J);0)))</f>
        <v/>
      </c>
      <c r="JD53" s="79">
        <f>SE(Input!J="bullet";SE(4=Input!J-1;IZ7;0);SE(4&lt;Input!J;0;SE(4&lt;Input!J;IZ7/(Input!J-Input!J);0)))</f>
        <v/>
      </c>
      <c r="JE53" s="79">
        <f>SE(Input!J="bullet";SE(5=Input!J-1;IZ7;0);SE(5&lt;Input!J;0;SE(5&lt;Input!J;IZ7/(Input!J-Input!J);0)))</f>
        <v/>
      </c>
      <c r="JF53" s="79">
        <f>SE(Input!J="bullet";SE(6=Input!J-1;IZ7;0);SE(6&lt;Input!J;0;SE(6&lt;Input!J;IZ7/(Input!J-Input!J);0)))</f>
        <v/>
      </c>
      <c r="JG53" s="79">
        <f>SE(Input!J="bullet";SE(7=Input!J-1;IZ7;0);SE(7&lt;Input!J;0;SE(7&lt;Input!J;IZ7/(Input!J-Input!J);0)))</f>
        <v/>
      </c>
      <c r="JH53" s="79">
        <f>SE(Input!J="bullet";SE(8=Input!J-1;IZ7;0);SE(8&lt;Input!J;0;SE(8&lt;Input!J;IZ7/(Input!J-Input!J);0)))</f>
        <v/>
      </c>
      <c r="JI53" s="79">
        <f>SE(Input!J="bullet";SE(9=Input!J-1;IZ7;0);SE(9&lt;Input!J;0;SE(9&lt;Input!J;IZ7/(Input!J-Input!J);0)))</f>
        <v/>
      </c>
      <c r="JJ53" s="79">
        <f>SE(Input!J="bullet";SE(10=Input!J-1;IZ7;0);SE(10&lt;Input!J;0;SE(10&lt;Input!J;IZ7/(Input!J-Input!J);0)))</f>
        <v/>
      </c>
      <c r="JK53" s="79">
        <f>SE(Input!J="bullet";SE(11=Input!J-1;IZ7;0);SE(11&lt;Input!J;0;SE(11&lt;Input!J;IZ7/(Input!J-Input!J);0)))</f>
        <v/>
      </c>
      <c r="JL53" s="79">
        <f>SE(Input!J="bullet";SE(12=Input!J-1;IZ7;0);SE(12&lt;Input!J;0;SE(12&lt;Input!J;IZ7/(Input!J-Input!J);0)))</f>
        <v/>
      </c>
      <c r="JM53" s="79">
        <f>SE(Input!J="bullet";SE(13=Input!J-1;IZ7;0);SE(13&lt;Input!J;0;SE(13&lt;Input!J;IZ7/(Input!J-Input!J);0)))</f>
        <v/>
      </c>
      <c r="JN53" s="79">
        <f>SE(Input!J="bullet";SE(14=Input!J-1;IZ7;0);SE(14&lt;Input!J;0;SE(14&lt;Input!J;IZ7/(Input!J-Input!J);0)))</f>
        <v/>
      </c>
      <c r="JO53" s="79">
        <f>SE(Input!J="bullet";SE(15=Input!J-1;IZ7;0);SE(15&lt;Input!J;0;SE(15&lt;Input!J;IZ7/(Input!J-Input!J);0)))</f>
        <v/>
      </c>
      <c r="JP53" s="79">
        <f>SE(Input!J="bullet";SE(16=Input!J-1;IZ7;0);SE(16&lt;Input!J;0;SE(16&lt;Input!J;IZ7/(Input!J-Input!J);0)))</f>
        <v/>
      </c>
      <c r="JQ53" s="79">
        <f>SE(Input!J="bullet";SE(17=Input!J-1;IZ7;0);SE(17&lt;Input!J;0;SE(17&lt;Input!J;IZ7/(Input!J-Input!J);0)))</f>
        <v/>
      </c>
      <c r="JR53" s="79">
        <f>SE(Input!J="bullet";SE(18=Input!J-1;IZ7;0);SE(18&lt;Input!J;0;SE(18&lt;Input!J;IZ7/(Input!J-Input!J);0)))</f>
        <v/>
      </c>
      <c r="JS53" s="79">
        <f>SE(Input!J="bullet";SE(19=Input!J-1;IZ7;0);SE(19&lt;Input!J;0;SE(19&lt;Input!J;IZ7/(Input!J-Input!J);0)))</f>
        <v/>
      </c>
      <c r="JT53" s="79">
        <f>SE(Input!J="bullet";SE(20=Input!J-1;IZ7;0);SE(20&lt;Input!J;0;SE(20&lt;Input!J;IZ7/(Input!J-Input!J);0)))</f>
        <v/>
      </c>
      <c r="JU53" s="79">
        <f>SE(Input!J="bullet";SE(21=Input!J-1;IZ7;0);SE(21&lt;Input!J;0;SE(21&lt;Input!J;IZ7/(Input!J-Input!J);0)))</f>
        <v/>
      </c>
      <c r="JV53" s="79">
        <f>SE(Input!J="bullet";SE(22=Input!J-1;IZ7;0);SE(22&lt;Input!J;0;SE(22&lt;Input!J;IZ7/(Input!J-Input!J);0)))</f>
        <v/>
      </c>
      <c r="JW53" s="79">
        <f>SE(Input!J="bullet";SE(23=Input!J-1;IZ7;0);SE(23&lt;Input!J;0;SE(23&lt;Input!J;IZ7/(Input!J-Input!J);0)))</f>
        <v/>
      </c>
      <c r="JX53" s="79">
        <f>SE(Input!J="bullet";SE(24=Input!J-1;IZ7;0);SE(24&lt;Input!J;0;SE(24&lt;Input!J;IZ7/(Input!J-Input!J);0)))</f>
        <v/>
      </c>
      <c r="JY53" s="79">
        <f>SE(Input!J="bullet";SE(25=Input!J-1;IZ7;0);SE(25&lt;Input!J;0;SE(25&lt;Input!J;IZ7/(Input!J-Input!J);0)))</f>
        <v/>
      </c>
      <c r="JZ53" s="79">
        <f>SE(Input!J="bullet";SE(26=Input!J-1;IZ7;0);SE(26&lt;Input!J;0;SE(26&lt;Input!J;IZ7/(Input!J-Input!J);0)))</f>
        <v/>
      </c>
      <c r="KA53" s="79">
        <f>SE(Input!J="bullet";SE(27=Input!J-1;IZ7;0);SE(27&lt;Input!J;0;SE(27&lt;Input!J;IZ7/(Input!J-Input!J);0)))</f>
        <v/>
      </c>
      <c r="KB53" s="79">
        <f>SE(Input!J="bullet";SE(28=Input!J-1;IZ7;0);SE(28&lt;Input!J;0;SE(28&lt;Input!J;IZ7/(Input!J-Input!J);0)))</f>
        <v/>
      </c>
      <c r="KC53" s="79">
        <f>SE(Input!J="bullet";SE(29=Input!J-1;IZ7;0);SE(29&lt;Input!J;0;SE(29&lt;Input!J;IZ7/(Input!J-Input!J);0)))</f>
        <v/>
      </c>
      <c r="KD53" s="79">
        <f>SE(Input!J="bullet";SE(30=Input!J-1;IZ7;0);SE(30&lt;Input!J;0;SE(30&lt;Input!J;IZ7/(Input!J-Input!J);0)))</f>
        <v/>
      </c>
      <c r="KE53" s="79">
        <f>SE(Input!J="bullet";SE(31=Input!J-1;IZ7;0);SE(31&lt;Input!J;0;SE(31&lt;Input!J;IZ7/(Input!J-Input!J);0)))</f>
        <v/>
      </c>
      <c r="KF53" s="79">
        <f>SE(Input!J="bullet";SE(32=Input!J-1;IZ7;0);SE(32&lt;Input!J;0;SE(32&lt;Input!J;IZ7/(Input!J-Input!J);0)))</f>
        <v/>
      </c>
      <c r="KG53" s="79">
        <f>SE(Input!J="bullet";SE(33=Input!J-1;IZ7;0);SE(33&lt;Input!J;0;SE(33&lt;Input!J;IZ7/(Input!J-Input!J);0)))</f>
        <v/>
      </c>
      <c r="KH53" s="79">
        <f>SE(Input!J="bullet";SE(34=Input!J-1;IZ7;0);SE(34&lt;Input!J;0;SE(34&lt;Input!J;IZ7/(Input!J-Input!J);0)))</f>
        <v/>
      </c>
      <c r="KI53" s="79">
        <f>SE(Input!J="bullet";SE(35=Input!J-1;IZ7;0);SE(35&lt;Input!J;0;SE(35&lt;Input!J;IZ7/(Input!J-Input!J);0)))</f>
        <v/>
      </c>
      <c r="KJ53" s="79">
        <f>SE(Input!J="bullet";SE(36=Input!J-1;IZ7;0);SE(36&lt;Input!J;0;SE(36&lt;Input!J;IZ7/(Input!J-Input!J);0)))</f>
        <v/>
      </c>
      <c r="KK53" s="79">
        <f>SE(Input!J="bullet";SE(37=Input!J-1;IZ7;0);SE(37&lt;Input!J;0;SE(37&lt;Input!J;IZ7/(Input!J-Input!J);0)))</f>
        <v/>
      </c>
      <c r="KL53" s="79">
        <f>SE(Input!J="bullet";SE(38=Input!J-1;IZ7;0);SE(38&lt;Input!J;0;SE(38&lt;Input!J;IZ7/(Input!J-Input!J);0)))</f>
        <v/>
      </c>
      <c r="KM53" s="79">
        <f>SE(Input!J="bullet";SE(39=Input!J-1;IZ7;0);SE(39&lt;Input!J;0;SE(39&lt;Input!J;IZ7/(Input!J-Input!J);0)))</f>
        <v/>
      </c>
      <c r="KP53" s="78" t="n">
        <v>1</v>
      </c>
      <c r="KQ53" s="79">
        <f>SE(Input!K="bullet";SE(0=Input!K-1;KQ7;0);SE(0&lt;Input!K;0;SE(0&lt;Input!K;KQ7/(Input!K-Input!K);0)))</f>
        <v/>
      </c>
      <c r="KR53" s="79">
        <f>SE(Input!K="bullet";SE(1=Input!K-1;KQ7;0);SE(1&lt;Input!K;0;SE(1&lt;Input!K;KQ7/(Input!K-Input!K);0)))</f>
        <v/>
      </c>
      <c r="KS53" s="79">
        <f>SE(Input!K="bullet";SE(2=Input!K-1;KQ7;0);SE(2&lt;Input!K;0;SE(2&lt;Input!K;KQ7/(Input!K-Input!K);0)))</f>
        <v/>
      </c>
      <c r="KT53" s="79">
        <f>SE(Input!K="bullet";SE(3=Input!K-1;KQ7;0);SE(3&lt;Input!K;0;SE(3&lt;Input!K;KQ7/(Input!K-Input!K);0)))</f>
        <v/>
      </c>
      <c r="KU53" s="79">
        <f>SE(Input!K="bullet";SE(4=Input!K-1;KQ7;0);SE(4&lt;Input!K;0;SE(4&lt;Input!K;KQ7/(Input!K-Input!K);0)))</f>
        <v/>
      </c>
      <c r="KV53" s="79">
        <f>SE(Input!K="bullet";SE(5=Input!K-1;KQ7;0);SE(5&lt;Input!K;0;SE(5&lt;Input!K;KQ7/(Input!K-Input!K);0)))</f>
        <v/>
      </c>
      <c r="KW53" s="79">
        <f>SE(Input!K="bullet";SE(6=Input!K-1;KQ7;0);SE(6&lt;Input!K;0;SE(6&lt;Input!K;KQ7/(Input!K-Input!K);0)))</f>
        <v/>
      </c>
      <c r="KX53" s="79">
        <f>SE(Input!K="bullet";SE(7=Input!K-1;KQ7;0);SE(7&lt;Input!K;0;SE(7&lt;Input!K;KQ7/(Input!K-Input!K);0)))</f>
        <v/>
      </c>
      <c r="KY53" s="79">
        <f>SE(Input!K="bullet";SE(8=Input!K-1;KQ7;0);SE(8&lt;Input!K;0;SE(8&lt;Input!K;KQ7/(Input!K-Input!K);0)))</f>
        <v/>
      </c>
      <c r="KZ53" s="79">
        <f>SE(Input!K="bullet";SE(9=Input!K-1;KQ7;0);SE(9&lt;Input!K;0;SE(9&lt;Input!K;KQ7/(Input!K-Input!K);0)))</f>
        <v/>
      </c>
      <c r="LA53" s="79">
        <f>SE(Input!K="bullet";SE(10=Input!K-1;KQ7;0);SE(10&lt;Input!K;0;SE(10&lt;Input!K;KQ7/(Input!K-Input!K);0)))</f>
        <v/>
      </c>
      <c r="LB53" s="79">
        <f>SE(Input!K="bullet";SE(11=Input!K-1;KQ7;0);SE(11&lt;Input!K;0;SE(11&lt;Input!K;KQ7/(Input!K-Input!K);0)))</f>
        <v/>
      </c>
      <c r="LC53" s="79">
        <f>SE(Input!K="bullet";SE(12=Input!K-1;KQ7;0);SE(12&lt;Input!K;0;SE(12&lt;Input!K;KQ7/(Input!K-Input!K);0)))</f>
        <v/>
      </c>
      <c r="LD53" s="79">
        <f>SE(Input!K="bullet";SE(13=Input!K-1;KQ7;0);SE(13&lt;Input!K;0;SE(13&lt;Input!K;KQ7/(Input!K-Input!K);0)))</f>
        <v/>
      </c>
      <c r="LE53" s="79">
        <f>SE(Input!K="bullet";SE(14=Input!K-1;KQ7;0);SE(14&lt;Input!K;0;SE(14&lt;Input!K;KQ7/(Input!K-Input!K);0)))</f>
        <v/>
      </c>
      <c r="LF53" s="79">
        <f>SE(Input!K="bullet";SE(15=Input!K-1;KQ7;0);SE(15&lt;Input!K;0;SE(15&lt;Input!K;KQ7/(Input!K-Input!K);0)))</f>
        <v/>
      </c>
      <c r="LG53" s="79">
        <f>SE(Input!K="bullet";SE(16=Input!K-1;KQ7;0);SE(16&lt;Input!K;0;SE(16&lt;Input!K;KQ7/(Input!K-Input!K);0)))</f>
        <v/>
      </c>
      <c r="LH53" s="79">
        <f>SE(Input!K="bullet";SE(17=Input!K-1;KQ7;0);SE(17&lt;Input!K;0;SE(17&lt;Input!K;KQ7/(Input!K-Input!K);0)))</f>
        <v/>
      </c>
      <c r="LI53" s="79">
        <f>SE(Input!K="bullet";SE(18=Input!K-1;KQ7;0);SE(18&lt;Input!K;0;SE(18&lt;Input!K;KQ7/(Input!K-Input!K);0)))</f>
        <v/>
      </c>
      <c r="LJ53" s="79">
        <f>SE(Input!K="bullet";SE(19=Input!K-1;KQ7;0);SE(19&lt;Input!K;0;SE(19&lt;Input!K;KQ7/(Input!K-Input!K);0)))</f>
        <v/>
      </c>
      <c r="LK53" s="79">
        <f>SE(Input!K="bullet";SE(20=Input!K-1;KQ7;0);SE(20&lt;Input!K;0;SE(20&lt;Input!K;KQ7/(Input!K-Input!K);0)))</f>
        <v/>
      </c>
      <c r="LL53" s="79">
        <f>SE(Input!K="bullet";SE(21=Input!K-1;KQ7;0);SE(21&lt;Input!K;0;SE(21&lt;Input!K;KQ7/(Input!K-Input!K);0)))</f>
        <v/>
      </c>
      <c r="LM53" s="79">
        <f>SE(Input!K="bullet";SE(22=Input!K-1;KQ7;0);SE(22&lt;Input!K;0;SE(22&lt;Input!K;KQ7/(Input!K-Input!K);0)))</f>
        <v/>
      </c>
      <c r="LN53" s="79">
        <f>SE(Input!K="bullet";SE(23=Input!K-1;KQ7;0);SE(23&lt;Input!K;0;SE(23&lt;Input!K;KQ7/(Input!K-Input!K);0)))</f>
        <v/>
      </c>
      <c r="LO53" s="79">
        <f>SE(Input!K="bullet";SE(24=Input!K-1;KQ7;0);SE(24&lt;Input!K;0;SE(24&lt;Input!K;KQ7/(Input!K-Input!K);0)))</f>
        <v/>
      </c>
      <c r="LP53" s="79">
        <f>SE(Input!K="bullet";SE(25=Input!K-1;KQ7;0);SE(25&lt;Input!K;0;SE(25&lt;Input!K;KQ7/(Input!K-Input!K);0)))</f>
        <v/>
      </c>
      <c r="LQ53" s="79">
        <f>SE(Input!K="bullet";SE(26=Input!K-1;KQ7;0);SE(26&lt;Input!K;0;SE(26&lt;Input!K;KQ7/(Input!K-Input!K);0)))</f>
        <v/>
      </c>
      <c r="LR53" s="79">
        <f>SE(Input!K="bullet";SE(27=Input!K-1;KQ7;0);SE(27&lt;Input!K;0;SE(27&lt;Input!K;KQ7/(Input!K-Input!K);0)))</f>
        <v/>
      </c>
      <c r="LS53" s="79">
        <f>SE(Input!K="bullet";SE(28=Input!K-1;KQ7;0);SE(28&lt;Input!K;0;SE(28&lt;Input!K;KQ7/(Input!K-Input!K);0)))</f>
        <v/>
      </c>
      <c r="LT53" s="79">
        <f>SE(Input!K="bullet";SE(29=Input!K-1;KQ7;0);SE(29&lt;Input!K;0;SE(29&lt;Input!K;KQ7/(Input!K-Input!K);0)))</f>
        <v/>
      </c>
      <c r="LU53" s="79">
        <f>SE(Input!K="bullet";SE(30=Input!K-1;KQ7;0);SE(30&lt;Input!K;0;SE(30&lt;Input!K;KQ7/(Input!K-Input!K);0)))</f>
        <v/>
      </c>
      <c r="LV53" s="79">
        <f>SE(Input!K="bullet";SE(31=Input!K-1;KQ7;0);SE(31&lt;Input!K;0;SE(31&lt;Input!K;KQ7/(Input!K-Input!K);0)))</f>
        <v/>
      </c>
      <c r="LW53" s="79">
        <f>SE(Input!K="bullet";SE(32=Input!K-1;KQ7;0);SE(32&lt;Input!K;0;SE(32&lt;Input!K;KQ7/(Input!K-Input!K);0)))</f>
        <v/>
      </c>
      <c r="LX53" s="79">
        <f>SE(Input!K="bullet";SE(33=Input!K-1;KQ7;0);SE(33&lt;Input!K;0;SE(33&lt;Input!K;KQ7/(Input!K-Input!K);0)))</f>
        <v/>
      </c>
      <c r="LY53" s="79">
        <f>SE(Input!K="bullet";SE(34=Input!K-1;KQ7;0);SE(34&lt;Input!K;0;SE(34&lt;Input!K;KQ7/(Input!K-Input!K);0)))</f>
        <v/>
      </c>
      <c r="LZ53" s="79">
        <f>SE(Input!K="bullet";SE(35=Input!K-1;KQ7;0);SE(35&lt;Input!K;0;SE(35&lt;Input!K;KQ7/(Input!K-Input!K);0)))</f>
        <v/>
      </c>
      <c r="MA53" s="79">
        <f>SE(Input!K="bullet";SE(36=Input!K-1;KQ7;0);SE(36&lt;Input!K;0;SE(36&lt;Input!K;KQ7/(Input!K-Input!K);0)))</f>
        <v/>
      </c>
      <c r="MB53" s="79">
        <f>SE(Input!K="bullet";SE(37=Input!K-1;KQ7;0);SE(37&lt;Input!K;0;SE(37&lt;Input!K;KQ7/(Input!K-Input!K);0)))</f>
        <v/>
      </c>
      <c r="MC53" s="79">
        <f>SE(Input!K="bullet";SE(38=Input!K-1;KQ7;0);SE(38&lt;Input!K;0;SE(38&lt;Input!K;KQ7/(Input!K-Input!K);0)))</f>
        <v/>
      </c>
      <c r="MD53" s="79">
        <f>SE(Input!K="bullet";SE(39=Input!K-1;KQ7;0);SE(39&lt;Input!K;0;SE(39&lt;Input!K;KQ7/(Input!K-Input!K);0)))</f>
        <v/>
      </c>
      <c r="MG53" s="78" t="n">
        <v>1</v>
      </c>
      <c r="MH53" s="79">
        <f>SE(Input!L="bullet";SE(0=Input!L-1;MH7;0);SE(0&lt;Input!L;0;SE(0&lt;Input!L;MH7/(Input!L-Input!L);0)))</f>
        <v/>
      </c>
      <c r="MI53" s="79">
        <f>SE(Input!L="bullet";SE(1=Input!L-1;MH7;0);SE(1&lt;Input!L;0;SE(1&lt;Input!L;MH7/(Input!L-Input!L);0)))</f>
        <v/>
      </c>
      <c r="MJ53" s="79">
        <f>SE(Input!L="bullet";SE(2=Input!L-1;MH7;0);SE(2&lt;Input!L;0;SE(2&lt;Input!L;MH7/(Input!L-Input!L);0)))</f>
        <v/>
      </c>
      <c r="MK53" s="79">
        <f>SE(Input!L="bullet";SE(3=Input!L-1;MH7;0);SE(3&lt;Input!L;0;SE(3&lt;Input!L;MH7/(Input!L-Input!L);0)))</f>
        <v/>
      </c>
      <c r="ML53" s="79">
        <f>SE(Input!L="bullet";SE(4=Input!L-1;MH7;0);SE(4&lt;Input!L;0;SE(4&lt;Input!L;MH7/(Input!L-Input!L);0)))</f>
        <v/>
      </c>
      <c r="MM53" s="79">
        <f>SE(Input!L="bullet";SE(5=Input!L-1;MH7;0);SE(5&lt;Input!L;0;SE(5&lt;Input!L;MH7/(Input!L-Input!L);0)))</f>
        <v/>
      </c>
      <c r="MN53" s="79">
        <f>SE(Input!L="bullet";SE(6=Input!L-1;MH7;0);SE(6&lt;Input!L;0;SE(6&lt;Input!L;MH7/(Input!L-Input!L);0)))</f>
        <v/>
      </c>
      <c r="MO53" s="79">
        <f>SE(Input!L="bullet";SE(7=Input!L-1;MH7;0);SE(7&lt;Input!L;0;SE(7&lt;Input!L;MH7/(Input!L-Input!L);0)))</f>
        <v/>
      </c>
      <c r="MP53" s="79">
        <f>SE(Input!L="bullet";SE(8=Input!L-1;MH7;0);SE(8&lt;Input!L;0;SE(8&lt;Input!L;MH7/(Input!L-Input!L);0)))</f>
        <v/>
      </c>
      <c r="MQ53" s="79">
        <f>SE(Input!L="bullet";SE(9=Input!L-1;MH7;0);SE(9&lt;Input!L;0;SE(9&lt;Input!L;MH7/(Input!L-Input!L);0)))</f>
        <v/>
      </c>
      <c r="MR53" s="79">
        <f>SE(Input!L="bullet";SE(10=Input!L-1;MH7;0);SE(10&lt;Input!L;0;SE(10&lt;Input!L;MH7/(Input!L-Input!L);0)))</f>
        <v/>
      </c>
      <c r="MS53" s="79">
        <f>SE(Input!L="bullet";SE(11=Input!L-1;MH7;0);SE(11&lt;Input!L;0;SE(11&lt;Input!L;MH7/(Input!L-Input!L);0)))</f>
        <v/>
      </c>
      <c r="MT53" s="79">
        <f>SE(Input!L="bullet";SE(12=Input!L-1;MH7;0);SE(12&lt;Input!L;0;SE(12&lt;Input!L;MH7/(Input!L-Input!L);0)))</f>
        <v/>
      </c>
      <c r="MU53" s="79">
        <f>SE(Input!L="bullet";SE(13=Input!L-1;MH7;0);SE(13&lt;Input!L;0;SE(13&lt;Input!L;MH7/(Input!L-Input!L);0)))</f>
        <v/>
      </c>
      <c r="MV53" s="79">
        <f>SE(Input!L="bullet";SE(14=Input!L-1;MH7;0);SE(14&lt;Input!L;0;SE(14&lt;Input!L;MH7/(Input!L-Input!L);0)))</f>
        <v/>
      </c>
      <c r="MW53" s="79">
        <f>SE(Input!L="bullet";SE(15=Input!L-1;MH7;0);SE(15&lt;Input!L;0;SE(15&lt;Input!L;MH7/(Input!L-Input!L);0)))</f>
        <v/>
      </c>
      <c r="MX53" s="79">
        <f>SE(Input!L="bullet";SE(16=Input!L-1;MH7;0);SE(16&lt;Input!L;0;SE(16&lt;Input!L;MH7/(Input!L-Input!L);0)))</f>
        <v/>
      </c>
      <c r="MY53" s="79">
        <f>SE(Input!L="bullet";SE(17=Input!L-1;MH7;0);SE(17&lt;Input!L;0;SE(17&lt;Input!L;MH7/(Input!L-Input!L);0)))</f>
        <v/>
      </c>
      <c r="MZ53" s="79">
        <f>SE(Input!L="bullet";SE(18=Input!L-1;MH7;0);SE(18&lt;Input!L;0;SE(18&lt;Input!L;MH7/(Input!L-Input!L);0)))</f>
        <v/>
      </c>
      <c r="NA53" s="79">
        <f>SE(Input!L="bullet";SE(19=Input!L-1;MH7;0);SE(19&lt;Input!L;0;SE(19&lt;Input!L;MH7/(Input!L-Input!L);0)))</f>
        <v/>
      </c>
      <c r="NB53" s="79">
        <f>SE(Input!L="bullet";SE(20=Input!L-1;MH7;0);SE(20&lt;Input!L;0;SE(20&lt;Input!L;MH7/(Input!L-Input!L);0)))</f>
        <v/>
      </c>
      <c r="NC53" s="79">
        <f>SE(Input!L="bullet";SE(21=Input!L-1;MH7;0);SE(21&lt;Input!L;0;SE(21&lt;Input!L;MH7/(Input!L-Input!L);0)))</f>
        <v/>
      </c>
      <c r="ND53" s="79">
        <f>SE(Input!L="bullet";SE(22=Input!L-1;MH7;0);SE(22&lt;Input!L;0;SE(22&lt;Input!L;MH7/(Input!L-Input!L);0)))</f>
        <v/>
      </c>
      <c r="NE53" s="79">
        <f>SE(Input!L="bullet";SE(23=Input!L-1;MH7;0);SE(23&lt;Input!L;0;SE(23&lt;Input!L;MH7/(Input!L-Input!L);0)))</f>
        <v/>
      </c>
      <c r="NF53" s="79">
        <f>SE(Input!L="bullet";SE(24=Input!L-1;MH7;0);SE(24&lt;Input!L;0;SE(24&lt;Input!L;MH7/(Input!L-Input!L);0)))</f>
        <v/>
      </c>
      <c r="NG53" s="79">
        <f>SE(Input!L="bullet";SE(25=Input!L-1;MH7;0);SE(25&lt;Input!L;0;SE(25&lt;Input!L;MH7/(Input!L-Input!L);0)))</f>
        <v/>
      </c>
      <c r="NH53" s="79">
        <f>SE(Input!L="bullet";SE(26=Input!L-1;MH7;0);SE(26&lt;Input!L;0;SE(26&lt;Input!L;MH7/(Input!L-Input!L);0)))</f>
        <v/>
      </c>
      <c r="NI53" s="79">
        <f>SE(Input!L="bullet";SE(27=Input!L-1;MH7;0);SE(27&lt;Input!L;0;SE(27&lt;Input!L;MH7/(Input!L-Input!L);0)))</f>
        <v/>
      </c>
      <c r="NJ53" s="79">
        <f>SE(Input!L="bullet";SE(28=Input!L-1;MH7;0);SE(28&lt;Input!L;0;SE(28&lt;Input!L;MH7/(Input!L-Input!L);0)))</f>
        <v/>
      </c>
      <c r="NK53" s="79">
        <f>SE(Input!L="bullet";SE(29=Input!L-1;MH7;0);SE(29&lt;Input!L;0;SE(29&lt;Input!L;MH7/(Input!L-Input!L);0)))</f>
        <v/>
      </c>
      <c r="NL53" s="79">
        <f>SE(Input!L="bullet";SE(30=Input!L-1;MH7;0);SE(30&lt;Input!L;0;SE(30&lt;Input!L;MH7/(Input!L-Input!L);0)))</f>
        <v/>
      </c>
      <c r="NM53" s="79">
        <f>SE(Input!L="bullet";SE(31=Input!L-1;MH7;0);SE(31&lt;Input!L;0;SE(31&lt;Input!L;MH7/(Input!L-Input!L);0)))</f>
        <v/>
      </c>
      <c r="NN53" s="79">
        <f>SE(Input!L="bullet";SE(32=Input!L-1;MH7;0);SE(32&lt;Input!L;0;SE(32&lt;Input!L;MH7/(Input!L-Input!L);0)))</f>
        <v/>
      </c>
      <c r="NO53" s="79">
        <f>SE(Input!L="bullet";SE(33=Input!L-1;MH7;0);SE(33&lt;Input!L;0;SE(33&lt;Input!L;MH7/(Input!L-Input!L);0)))</f>
        <v/>
      </c>
      <c r="NP53" s="79">
        <f>SE(Input!L="bullet";SE(34=Input!L-1;MH7;0);SE(34&lt;Input!L;0;SE(34&lt;Input!L;MH7/(Input!L-Input!L);0)))</f>
        <v/>
      </c>
      <c r="NQ53" s="79">
        <f>SE(Input!L="bullet";SE(35=Input!L-1;MH7;0);SE(35&lt;Input!L;0;SE(35&lt;Input!L;MH7/(Input!L-Input!L);0)))</f>
        <v/>
      </c>
      <c r="NR53" s="79">
        <f>SE(Input!L="bullet";SE(36=Input!L-1;MH7;0);SE(36&lt;Input!L;0;SE(36&lt;Input!L;MH7/(Input!L-Input!L);0)))</f>
        <v/>
      </c>
      <c r="NS53" s="79">
        <f>SE(Input!L="bullet";SE(37=Input!L-1;MH7;0);SE(37&lt;Input!L;0;SE(37&lt;Input!L;MH7/(Input!L-Input!L);0)))</f>
        <v/>
      </c>
      <c r="NT53" s="79">
        <f>SE(Input!L="bullet";SE(38=Input!L-1;MH7;0);SE(38&lt;Input!L;0;SE(38&lt;Input!L;MH7/(Input!L-Input!L);0)))</f>
        <v/>
      </c>
      <c r="NU53" s="79">
        <f>SE(Input!L="bullet";SE(39=Input!L-1;MH7;0);SE(39&lt;Input!L;0;SE(39&lt;Input!L;MH7/(Input!L-Input!L);0)))</f>
        <v/>
      </c>
      <c r="NX53" s="78" t="n">
        <v>1</v>
      </c>
      <c r="NY53" s="79">
        <f>SE(Input!M="bullet";SE(0=Input!M-1;NY7;0);SE(0&lt;Input!M;0;SE(0&lt;Input!M;NY7/(Input!M-Input!M);0)))</f>
        <v/>
      </c>
      <c r="NZ53" s="79">
        <f>SE(Input!M="bullet";SE(1=Input!M-1;NY7;0);SE(1&lt;Input!M;0;SE(1&lt;Input!M;NY7/(Input!M-Input!M);0)))</f>
        <v/>
      </c>
      <c r="OA53" s="79">
        <f>SE(Input!M="bullet";SE(2=Input!M-1;NY7;0);SE(2&lt;Input!M;0;SE(2&lt;Input!M;NY7/(Input!M-Input!M);0)))</f>
        <v/>
      </c>
      <c r="OB53" s="79">
        <f>SE(Input!M="bullet";SE(3=Input!M-1;NY7;0);SE(3&lt;Input!M;0;SE(3&lt;Input!M;NY7/(Input!M-Input!M);0)))</f>
        <v/>
      </c>
      <c r="OC53" s="79">
        <f>SE(Input!M="bullet";SE(4=Input!M-1;NY7;0);SE(4&lt;Input!M;0;SE(4&lt;Input!M;NY7/(Input!M-Input!M);0)))</f>
        <v/>
      </c>
      <c r="OD53" s="79">
        <f>SE(Input!M="bullet";SE(5=Input!M-1;NY7;0);SE(5&lt;Input!M;0;SE(5&lt;Input!M;NY7/(Input!M-Input!M);0)))</f>
        <v/>
      </c>
      <c r="OE53" s="79">
        <f>SE(Input!M="bullet";SE(6=Input!M-1;NY7;0);SE(6&lt;Input!M;0;SE(6&lt;Input!M;NY7/(Input!M-Input!M);0)))</f>
        <v/>
      </c>
      <c r="OF53" s="79">
        <f>SE(Input!M="bullet";SE(7=Input!M-1;NY7;0);SE(7&lt;Input!M;0;SE(7&lt;Input!M;NY7/(Input!M-Input!M);0)))</f>
        <v/>
      </c>
      <c r="OG53" s="79">
        <f>SE(Input!M="bullet";SE(8=Input!M-1;NY7;0);SE(8&lt;Input!M;0;SE(8&lt;Input!M;NY7/(Input!M-Input!M);0)))</f>
        <v/>
      </c>
      <c r="OH53" s="79">
        <f>SE(Input!M="bullet";SE(9=Input!M-1;NY7;0);SE(9&lt;Input!M;0;SE(9&lt;Input!M;NY7/(Input!M-Input!M);0)))</f>
        <v/>
      </c>
      <c r="OI53" s="79">
        <f>SE(Input!M="bullet";SE(10=Input!M-1;NY7;0);SE(10&lt;Input!M;0;SE(10&lt;Input!M;NY7/(Input!M-Input!M);0)))</f>
        <v/>
      </c>
      <c r="OJ53" s="79">
        <f>SE(Input!M="bullet";SE(11=Input!M-1;NY7;0);SE(11&lt;Input!M;0;SE(11&lt;Input!M;NY7/(Input!M-Input!M);0)))</f>
        <v/>
      </c>
      <c r="OK53" s="79">
        <f>SE(Input!M="bullet";SE(12=Input!M-1;NY7;0);SE(12&lt;Input!M;0;SE(12&lt;Input!M;NY7/(Input!M-Input!M);0)))</f>
        <v/>
      </c>
      <c r="OL53" s="79">
        <f>SE(Input!M="bullet";SE(13=Input!M-1;NY7;0);SE(13&lt;Input!M;0;SE(13&lt;Input!M;NY7/(Input!M-Input!M);0)))</f>
        <v/>
      </c>
      <c r="OM53" s="79">
        <f>SE(Input!M="bullet";SE(14=Input!M-1;NY7;0);SE(14&lt;Input!M;0;SE(14&lt;Input!M;NY7/(Input!M-Input!M);0)))</f>
        <v/>
      </c>
      <c r="ON53" s="79">
        <f>SE(Input!M="bullet";SE(15=Input!M-1;NY7;0);SE(15&lt;Input!M;0;SE(15&lt;Input!M;NY7/(Input!M-Input!M);0)))</f>
        <v/>
      </c>
      <c r="OO53" s="79">
        <f>SE(Input!M="bullet";SE(16=Input!M-1;NY7;0);SE(16&lt;Input!M;0;SE(16&lt;Input!M;NY7/(Input!M-Input!M);0)))</f>
        <v/>
      </c>
      <c r="OP53" s="79">
        <f>SE(Input!M="bullet";SE(17=Input!M-1;NY7;0);SE(17&lt;Input!M;0;SE(17&lt;Input!M;NY7/(Input!M-Input!M);0)))</f>
        <v/>
      </c>
      <c r="OQ53" s="79">
        <f>SE(Input!M="bullet";SE(18=Input!M-1;NY7;0);SE(18&lt;Input!M;0;SE(18&lt;Input!M;NY7/(Input!M-Input!M);0)))</f>
        <v/>
      </c>
      <c r="OR53" s="79">
        <f>SE(Input!M="bullet";SE(19=Input!M-1;NY7;0);SE(19&lt;Input!M;0;SE(19&lt;Input!M;NY7/(Input!M-Input!M);0)))</f>
        <v/>
      </c>
      <c r="OS53" s="79">
        <f>SE(Input!M="bullet";SE(20=Input!M-1;NY7;0);SE(20&lt;Input!M;0;SE(20&lt;Input!M;NY7/(Input!M-Input!M);0)))</f>
        <v/>
      </c>
      <c r="OT53" s="79">
        <f>SE(Input!M="bullet";SE(21=Input!M-1;NY7;0);SE(21&lt;Input!M;0;SE(21&lt;Input!M;NY7/(Input!M-Input!M);0)))</f>
        <v/>
      </c>
      <c r="OU53" s="79">
        <f>SE(Input!M="bullet";SE(22=Input!M-1;NY7;0);SE(22&lt;Input!M;0;SE(22&lt;Input!M;NY7/(Input!M-Input!M);0)))</f>
        <v/>
      </c>
      <c r="OV53" s="79">
        <f>SE(Input!M="bullet";SE(23=Input!M-1;NY7;0);SE(23&lt;Input!M;0;SE(23&lt;Input!M;NY7/(Input!M-Input!M);0)))</f>
        <v/>
      </c>
      <c r="OW53" s="79">
        <f>SE(Input!M="bullet";SE(24=Input!M-1;NY7;0);SE(24&lt;Input!M;0;SE(24&lt;Input!M;NY7/(Input!M-Input!M);0)))</f>
        <v/>
      </c>
      <c r="OX53" s="79">
        <f>SE(Input!M="bullet";SE(25=Input!M-1;NY7;0);SE(25&lt;Input!M;0;SE(25&lt;Input!M;NY7/(Input!M-Input!M);0)))</f>
        <v/>
      </c>
      <c r="OY53" s="79">
        <f>SE(Input!M="bullet";SE(26=Input!M-1;NY7;0);SE(26&lt;Input!M;0;SE(26&lt;Input!M;NY7/(Input!M-Input!M);0)))</f>
        <v/>
      </c>
      <c r="OZ53" s="79">
        <f>SE(Input!M="bullet";SE(27=Input!M-1;NY7;0);SE(27&lt;Input!M;0;SE(27&lt;Input!M;NY7/(Input!M-Input!M);0)))</f>
        <v/>
      </c>
      <c r="PA53" s="79">
        <f>SE(Input!M="bullet";SE(28=Input!M-1;NY7;0);SE(28&lt;Input!M;0;SE(28&lt;Input!M;NY7/(Input!M-Input!M);0)))</f>
        <v/>
      </c>
      <c r="PB53" s="79">
        <f>SE(Input!M="bullet";SE(29=Input!M-1;NY7;0);SE(29&lt;Input!M;0;SE(29&lt;Input!M;NY7/(Input!M-Input!M);0)))</f>
        <v/>
      </c>
      <c r="PC53" s="79">
        <f>SE(Input!M="bullet";SE(30=Input!M-1;NY7;0);SE(30&lt;Input!M;0;SE(30&lt;Input!M;NY7/(Input!M-Input!M);0)))</f>
        <v/>
      </c>
      <c r="PD53" s="79">
        <f>SE(Input!M="bullet";SE(31=Input!M-1;NY7;0);SE(31&lt;Input!M;0;SE(31&lt;Input!M;NY7/(Input!M-Input!M);0)))</f>
        <v/>
      </c>
      <c r="PE53" s="79">
        <f>SE(Input!M="bullet";SE(32=Input!M-1;NY7;0);SE(32&lt;Input!M;0;SE(32&lt;Input!M;NY7/(Input!M-Input!M);0)))</f>
        <v/>
      </c>
      <c r="PF53" s="79">
        <f>SE(Input!M="bullet";SE(33=Input!M-1;NY7;0);SE(33&lt;Input!M;0;SE(33&lt;Input!M;NY7/(Input!M-Input!M);0)))</f>
        <v/>
      </c>
      <c r="PG53" s="79">
        <f>SE(Input!M="bullet";SE(34=Input!M-1;NY7;0);SE(34&lt;Input!M;0;SE(34&lt;Input!M;NY7/(Input!M-Input!M);0)))</f>
        <v/>
      </c>
      <c r="PH53" s="79">
        <f>SE(Input!M="bullet";SE(35=Input!M-1;NY7;0);SE(35&lt;Input!M;0;SE(35&lt;Input!M;NY7/(Input!M-Input!M);0)))</f>
        <v/>
      </c>
      <c r="PI53" s="79">
        <f>SE(Input!M="bullet";SE(36=Input!M-1;NY7;0);SE(36&lt;Input!M;0;SE(36&lt;Input!M;NY7/(Input!M-Input!M);0)))</f>
        <v/>
      </c>
      <c r="PJ53" s="79">
        <f>SE(Input!M="bullet";SE(37=Input!M-1;NY7;0);SE(37&lt;Input!M;0;SE(37&lt;Input!M;NY7/(Input!M-Input!M);0)))</f>
        <v/>
      </c>
      <c r="PK53" s="79">
        <f>SE(Input!M="bullet";SE(38=Input!M-1;NY7;0);SE(38&lt;Input!M;0;SE(38&lt;Input!M;NY7/(Input!M-Input!M);0)))</f>
        <v/>
      </c>
      <c r="PL53" s="79">
        <f>SE(Input!M="bullet";SE(39=Input!M-1;NY7;0);SE(39&lt;Input!M;0;SE(39&lt;Input!M;NY7/(Input!M-Input!M);0)))</f>
        <v/>
      </c>
      <c r="PO53" s="78" t="n">
        <v>1</v>
      </c>
      <c r="PP53" s="79">
        <f>SE(Input!N="bullet";SE(0=Input!N-1;PP7;0);SE(0&lt;Input!N;0;SE(0&lt;Input!N;PP7/(Input!N-Input!N);0)))</f>
        <v/>
      </c>
      <c r="PQ53" s="79">
        <f>SE(Input!N="bullet";SE(1=Input!N-1;PP7;0);SE(1&lt;Input!N;0;SE(1&lt;Input!N;PP7/(Input!N-Input!N);0)))</f>
        <v/>
      </c>
      <c r="PR53" s="79">
        <f>SE(Input!N="bullet";SE(2=Input!N-1;PP7;0);SE(2&lt;Input!N;0;SE(2&lt;Input!N;PP7/(Input!N-Input!N);0)))</f>
        <v/>
      </c>
      <c r="PS53" s="79">
        <f>SE(Input!N="bullet";SE(3=Input!N-1;PP7;0);SE(3&lt;Input!N;0;SE(3&lt;Input!N;PP7/(Input!N-Input!N);0)))</f>
        <v/>
      </c>
      <c r="PT53" s="79">
        <f>SE(Input!N="bullet";SE(4=Input!N-1;PP7;0);SE(4&lt;Input!N;0;SE(4&lt;Input!N;PP7/(Input!N-Input!N);0)))</f>
        <v/>
      </c>
      <c r="PU53" s="79">
        <f>SE(Input!N="bullet";SE(5=Input!N-1;PP7;0);SE(5&lt;Input!N;0;SE(5&lt;Input!N;PP7/(Input!N-Input!N);0)))</f>
        <v/>
      </c>
      <c r="PV53" s="79">
        <f>SE(Input!N="bullet";SE(6=Input!N-1;PP7;0);SE(6&lt;Input!N;0;SE(6&lt;Input!N;PP7/(Input!N-Input!N);0)))</f>
        <v/>
      </c>
      <c r="PW53" s="79">
        <f>SE(Input!N="bullet";SE(7=Input!N-1;PP7;0);SE(7&lt;Input!N;0;SE(7&lt;Input!N;PP7/(Input!N-Input!N);0)))</f>
        <v/>
      </c>
      <c r="PX53" s="79">
        <f>SE(Input!N="bullet";SE(8=Input!N-1;PP7;0);SE(8&lt;Input!N;0;SE(8&lt;Input!N;PP7/(Input!N-Input!N);0)))</f>
        <v/>
      </c>
      <c r="PY53" s="79">
        <f>SE(Input!N="bullet";SE(9=Input!N-1;PP7;0);SE(9&lt;Input!N;0;SE(9&lt;Input!N;PP7/(Input!N-Input!N);0)))</f>
        <v/>
      </c>
      <c r="PZ53" s="79">
        <f>SE(Input!N="bullet";SE(10=Input!N-1;PP7;0);SE(10&lt;Input!N;0;SE(10&lt;Input!N;PP7/(Input!N-Input!N);0)))</f>
        <v/>
      </c>
      <c r="QA53" s="79">
        <f>SE(Input!N="bullet";SE(11=Input!N-1;PP7;0);SE(11&lt;Input!N;0;SE(11&lt;Input!N;PP7/(Input!N-Input!N);0)))</f>
        <v/>
      </c>
      <c r="QB53" s="79">
        <f>SE(Input!N="bullet";SE(12=Input!N-1;PP7;0);SE(12&lt;Input!N;0;SE(12&lt;Input!N;PP7/(Input!N-Input!N);0)))</f>
        <v/>
      </c>
      <c r="QC53" s="79">
        <f>SE(Input!N="bullet";SE(13=Input!N-1;PP7;0);SE(13&lt;Input!N;0;SE(13&lt;Input!N;PP7/(Input!N-Input!N);0)))</f>
        <v/>
      </c>
      <c r="QD53" s="79">
        <f>SE(Input!N="bullet";SE(14=Input!N-1;PP7;0);SE(14&lt;Input!N;0;SE(14&lt;Input!N;PP7/(Input!N-Input!N);0)))</f>
        <v/>
      </c>
      <c r="QE53" s="79">
        <f>SE(Input!N="bullet";SE(15=Input!N-1;PP7;0);SE(15&lt;Input!N;0;SE(15&lt;Input!N;PP7/(Input!N-Input!N);0)))</f>
        <v/>
      </c>
      <c r="QF53" s="79">
        <f>SE(Input!N="bullet";SE(16=Input!N-1;PP7;0);SE(16&lt;Input!N;0;SE(16&lt;Input!N;PP7/(Input!N-Input!N);0)))</f>
        <v/>
      </c>
      <c r="QG53" s="79">
        <f>SE(Input!N="bullet";SE(17=Input!N-1;PP7;0);SE(17&lt;Input!N;0;SE(17&lt;Input!N;PP7/(Input!N-Input!N);0)))</f>
        <v/>
      </c>
      <c r="QH53" s="79">
        <f>SE(Input!N="bullet";SE(18=Input!N-1;PP7;0);SE(18&lt;Input!N;0;SE(18&lt;Input!N;PP7/(Input!N-Input!N);0)))</f>
        <v/>
      </c>
      <c r="QI53" s="79">
        <f>SE(Input!N="bullet";SE(19=Input!N-1;PP7;0);SE(19&lt;Input!N;0;SE(19&lt;Input!N;PP7/(Input!N-Input!N);0)))</f>
        <v/>
      </c>
      <c r="QJ53" s="79">
        <f>SE(Input!N="bullet";SE(20=Input!N-1;PP7;0);SE(20&lt;Input!N;0;SE(20&lt;Input!N;PP7/(Input!N-Input!N);0)))</f>
        <v/>
      </c>
      <c r="QK53" s="79">
        <f>SE(Input!N="bullet";SE(21=Input!N-1;PP7;0);SE(21&lt;Input!N;0;SE(21&lt;Input!N;PP7/(Input!N-Input!N);0)))</f>
        <v/>
      </c>
      <c r="QL53" s="79">
        <f>SE(Input!N="bullet";SE(22=Input!N-1;PP7;0);SE(22&lt;Input!N;0;SE(22&lt;Input!N;PP7/(Input!N-Input!N);0)))</f>
        <v/>
      </c>
      <c r="QM53" s="79">
        <f>SE(Input!N="bullet";SE(23=Input!N-1;PP7;0);SE(23&lt;Input!N;0;SE(23&lt;Input!N;PP7/(Input!N-Input!N);0)))</f>
        <v/>
      </c>
      <c r="QN53" s="79">
        <f>SE(Input!N="bullet";SE(24=Input!N-1;PP7;0);SE(24&lt;Input!N;0;SE(24&lt;Input!N;PP7/(Input!N-Input!N);0)))</f>
        <v/>
      </c>
      <c r="QO53" s="79">
        <f>SE(Input!N="bullet";SE(25=Input!N-1;PP7;0);SE(25&lt;Input!N;0;SE(25&lt;Input!N;PP7/(Input!N-Input!N);0)))</f>
        <v/>
      </c>
      <c r="QP53" s="79">
        <f>SE(Input!N="bullet";SE(26=Input!N-1;PP7;0);SE(26&lt;Input!N;0;SE(26&lt;Input!N;PP7/(Input!N-Input!N);0)))</f>
        <v/>
      </c>
      <c r="QQ53" s="79">
        <f>SE(Input!N="bullet";SE(27=Input!N-1;PP7;0);SE(27&lt;Input!N;0;SE(27&lt;Input!N;PP7/(Input!N-Input!N);0)))</f>
        <v/>
      </c>
      <c r="QR53" s="79">
        <f>SE(Input!N="bullet";SE(28=Input!N-1;PP7;0);SE(28&lt;Input!N;0;SE(28&lt;Input!N;PP7/(Input!N-Input!N);0)))</f>
        <v/>
      </c>
      <c r="QS53" s="79">
        <f>SE(Input!N="bullet";SE(29=Input!N-1;PP7;0);SE(29&lt;Input!N;0;SE(29&lt;Input!N;PP7/(Input!N-Input!N);0)))</f>
        <v/>
      </c>
      <c r="QT53" s="79">
        <f>SE(Input!N="bullet";SE(30=Input!N-1;PP7;0);SE(30&lt;Input!N;0;SE(30&lt;Input!N;PP7/(Input!N-Input!N);0)))</f>
        <v/>
      </c>
      <c r="QU53" s="79">
        <f>SE(Input!N="bullet";SE(31=Input!N-1;PP7;0);SE(31&lt;Input!N;0;SE(31&lt;Input!N;PP7/(Input!N-Input!N);0)))</f>
        <v/>
      </c>
      <c r="QV53" s="79">
        <f>SE(Input!N="bullet";SE(32=Input!N-1;PP7;0);SE(32&lt;Input!N;0;SE(32&lt;Input!N;PP7/(Input!N-Input!N);0)))</f>
        <v/>
      </c>
      <c r="QW53" s="79">
        <f>SE(Input!N="bullet";SE(33=Input!N-1;PP7;0);SE(33&lt;Input!N;0;SE(33&lt;Input!N;PP7/(Input!N-Input!N);0)))</f>
        <v/>
      </c>
      <c r="QX53" s="79">
        <f>SE(Input!N="bullet";SE(34=Input!N-1;PP7;0);SE(34&lt;Input!N;0;SE(34&lt;Input!N;PP7/(Input!N-Input!N);0)))</f>
        <v/>
      </c>
      <c r="QY53" s="79">
        <f>SE(Input!N="bullet";SE(35=Input!N-1;PP7;0);SE(35&lt;Input!N;0;SE(35&lt;Input!N;PP7/(Input!N-Input!N);0)))</f>
        <v/>
      </c>
      <c r="QZ53" s="79">
        <f>SE(Input!N="bullet";SE(36=Input!N-1;PP7;0);SE(36&lt;Input!N;0;SE(36&lt;Input!N;PP7/(Input!N-Input!N);0)))</f>
        <v/>
      </c>
      <c r="RA53" s="79">
        <f>SE(Input!N="bullet";SE(37=Input!N-1;PP7;0);SE(37&lt;Input!N;0;SE(37&lt;Input!N;PP7/(Input!N-Input!N);0)))</f>
        <v/>
      </c>
      <c r="RB53" s="79">
        <f>SE(Input!N="bullet";SE(38=Input!N-1;PP7;0);SE(38&lt;Input!N;0;SE(38&lt;Input!N;PP7/(Input!N-Input!N);0)))</f>
        <v/>
      </c>
      <c r="RC53" s="79">
        <f>SE(Input!N="bullet";SE(39=Input!N-1;PP7;0);SE(39&lt;Input!N;0;SE(39&lt;Input!N;PP7/(Input!N-Input!N);0)))</f>
        <v/>
      </c>
      <c r="RF53" s="78" t="n">
        <v>1</v>
      </c>
      <c r="RG53" s="79">
        <f>SE(Input!O="bullet";SE(0=Input!O-1;RG7;0);SE(0&lt;Input!O;0;SE(0&lt;Input!O;RG7/(Input!O-Input!O);0)))</f>
        <v/>
      </c>
      <c r="RH53" s="79">
        <f>SE(Input!O="bullet";SE(1=Input!O-1;RG7;0);SE(1&lt;Input!O;0;SE(1&lt;Input!O;RG7/(Input!O-Input!O);0)))</f>
        <v/>
      </c>
      <c r="RI53" s="79">
        <f>SE(Input!O="bullet";SE(2=Input!O-1;RG7;0);SE(2&lt;Input!O;0;SE(2&lt;Input!O;RG7/(Input!O-Input!O);0)))</f>
        <v/>
      </c>
      <c r="RJ53" s="79">
        <f>SE(Input!O="bullet";SE(3=Input!O-1;RG7;0);SE(3&lt;Input!O;0;SE(3&lt;Input!O;RG7/(Input!O-Input!O);0)))</f>
        <v/>
      </c>
      <c r="RK53" s="79">
        <f>SE(Input!O="bullet";SE(4=Input!O-1;RG7;0);SE(4&lt;Input!O;0;SE(4&lt;Input!O;RG7/(Input!O-Input!O);0)))</f>
        <v/>
      </c>
      <c r="RL53" s="79">
        <f>SE(Input!O="bullet";SE(5=Input!O-1;RG7;0);SE(5&lt;Input!O;0;SE(5&lt;Input!O;RG7/(Input!O-Input!O);0)))</f>
        <v/>
      </c>
      <c r="RM53" s="79">
        <f>SE(Input!O="bullet";SE(6=Input!O-1;RG7;0);SE(6&lt;Input!O;0;SE(6&lt;Input!O;RG7/(Input!O-Input!O);0)))</f>
        <v/>
      </c>
      <c r="RN53" s="79">
        <f>SE(Input!O="bullet";SE(7=Input!O-1;RG7;0);SE(7&lt;Input!O;0;SE(7&lt;Input!O;RG7/(Input!O-Input!O);0)))</f>
        <v/>
      </c>
      <c r="RO53" s="79">
        <f>SE(Input!O="bullet";SE(8=Input!O-1;RG7;0);SE(8&lt;Input!O;0;SE(8&lt;Input!O;RG7/(Input!O-Input!O);0)))</f>
        <v/>
      </c>
      <c r="RP53" s="79">
        <f>SE(Input!O="bullet";SE(9=Input!O-1;RG7;0);SE(9&lt;Input!O;0;SE(9&lt;Input!O;RG7/(Input!O-Input!O);0)))</f>
        <v/>
      </c>
      <c r="RQ53" s="79">
        <f>SE(Input!O="bullet";SE(10=Input!O-1;RG7;0);SE(10&lt;Input!O;0;SE(10&lt;Input!O;RG7/(Input!O-Input!O);0)))</f>
        <v/>
      </c>
      <c r="RR53" s="79">
        <f>SE(Input!O="bullet";SE(11=Input!O-1;RG7;0);SE(11&lt;Input!O;0;SE(11&lt;Input!O;RG7/(Input!O-Input!O);0)))</f>
        <v/>
      </c>
      <c r="RS53" s="79">
        <f>SE(Input!O="bullet";SE(12=Input!O-1;RG7;0);SE(12&lt;Input!O;0;SE(12&lt;Input!O;RG7/(Input!O-Input!O);0)))</f>
        <v/>
      </c>
      <c r="RT53" s="79">
        <f>SE(Input!O="bullet";SE(13=Input!O-1;RG7;0);SE(13&lt;Input!O;0;SE(13&lt;Input!O;RG7/(Input!O-Input!O);0)))</f>
        <v/>
      </c>
      <c r="RU53" s="79">
        <f>SE(Input!O="bullet";SE(14=Input!O-1;RG7;0);SE(14&lt;Input!O;0;SE(14&lt;Input!O;RG7/(Input!O-Input!O);0)))</f>
        <v/>
      </c>
      <c r="RV53" s="79">
        <f>SE(Input!O="bullet";SE(15=Input!O-1;RG7;0);SE(15&lt;Input!O;0;SE(15&lt;Input!O;RG7/(Input!O-Input!O);0)))</f>
        <v/>
      </c>
      <c r="RW53" s="79">
        <f>SE(Input!O="bullet";SE(16=Input!O-1;RG7;0);SE(16&lt;Input!O;0;SE(16&lt;Input!O;RG7/(Input!O-Input!O);0)))</f>
        <v/>
      </c>
      <c r="RX53" s="79">
        <f>SE(Input!O="bullet";SE(17=Input!O-1;RG7;0);SE(17&lt;Input!O;0;SE(17&lt;Input!O;RG7/(Input!O-Input!O);0)))</f>
        <v/>
      </c>
      <c r="RY53" s="79">
        <f>SE(Input!O="bullet";SE(18=Input!O-1;RG7;0);SE(18&lt;Input!O;0;SE(18&lt;Input!O;RG7/(Input!O-Input!O);0)))</f>
        <v/>
      </c>
      <c r="RZ53" s="79">
        <f>SE(Input!O="bullet";SE(19=Input!O-1;RG7;0);SE(19&lt;Input!O;0;SE(19&lt;Input!O;RG7/(Input!O-Input!O);0)))</f>
        <v/>
      </c>
      <c r="SA53" s="79">
        <f>SE(Input!O="bullet";SE(20=Input!O-1;RG7;0);SE(20&lt;Input!O;0;SE(20&lt;Input!O;RG7/(Input!O-Input!O);0)))</f>
        <v/>
      </c>
      <c r="SB53" s="79">
        <f>SE(Input!O="bullet";SE(21=Input!O-1;RG7;0);SE(21&lt;Input!O;0;SE(21&lt;Input!O;RG7/(Input!O-Input!O);0)))</f>
        <v/>
      </c>
      <c r="SC53" s="79">
        <f>SE(Input!O="bullet";SE(22=Input!O-1;RG7;0);SE(22&lt;Input!O;0;SE(22&lt;Input!O;RG7/(Input!O-Input!O);0)))</f>
        <v/>
      </c>
      <c r="SD53" s="79">
        <f>SE(Input!O="bullet";SE(23=Input!O-1;RG7;0);SE(23&lt;Input!O;0;SE(23&lt;Input!O;RG7/(Input!O-Input!O);0)))</f>
        <v/>
      </c>
      <c r="SE53" s="79">
        <f>SE(Input!O="bullet";SE(24=Input!O-1;RG7;0);SE(24&lt;Input!O;0;SE(24&lt;Input!O;RG7/(Input!O-Input!O);0)))</f>
        <v/>
      </c>
      <c r="SF53" s="79">
        <f>SE(Input!O="bullet";SE(25=Input!O-1;RG7;0);SE(25&lt;Input!O;0;SE(25&lt;Input!O;RG7/(Input!O-Input!O);0)))</f>
        <v/>
      </c>
      <c r="SG53" s="79">
        <f>SE(Input!O="bullet";SE(26=Input!O-1;RG7;0);SE(26&lt;Input!O;0;SE(26&lt;Input!O;RG7/(Input!O-Input!O);0)))</f>
        <v/>
      </c>
      <c r="SH53" s="79">
        <f>SE(Input!O="bullet";SE(27=Input!O-1;RG7;0);SE(27&lt;Input!O;0;SE(27&lt;Input!O;RG7/(Input!O-Input!O);0)))</f>
        <v/>
      </c>
      <c r="SI53" s="79">
        <f>SE(Input!O="bullet";SE(28=Input!O-1;RG7;0);SE(28&lt;Input!O;0;SE(28&lt;Input!O;RG7/(Input!O-Input!O);0)))</f>
        <v/>
      </c>
      <c r="SJ53" s="79">
        <f>SE(Input!O="bullet";SE(29=Input!O-1;RG7;0);SE(29&lt;Input!O;0;SE(29&lt;Input!O;RG7/(Input!O-Input!O);0)))</f>
        <v/>
      </c>
      <c r="SK53" s="79">
        <f>SE(Input!O="bullet";SE(30=Input!O-1;RG7;0);SE(30&lt;Input!O;0;SE(30&lt;Input!O;RG7/(Input!O-Input!O);0)))</f>
        <v/>
      </c>
      <c r="SL53" s="79">
        <f>SE(Input!O="bullet";SE(31=Input!O-1;RG7;0);SE(31&lt;Input!O;0;SE(31&lt;Input!O;RG7/(Input!O-Input!O);0)))</f>
        <v/>
      </c>
      <c r="SM53" s="79">
        <f>SE(Input!O="bullet";SE(32=Input!O-1;RG7;0);SE(32&lt;Input!O;0;SE(32&lt;Input!O;RG7/(Input!O-Input!O);0)))</f>
        <v/>
      </c>
      <c r="SN53" s="79">
        <f>SE(Input!O="bullet";SE(33=Input!O-1;RG7;0);SE(33&lt;Input!O;0;SE(33&lt;Input!O;RG7/(Input!O-Input!O);0)))</f>
        <v/>
      </c>
      <c r="SO53" s="79">
        <f>SE(Input!O="bullet";SE(34=Input!O-1;RG7;0);SE(34&lt;Input!O;0;SE(34&lt;Input!O;RG7/(Input!O-Input!O);0)))</f>
        <v/>
      </c>
      <c r="SP53" s="79">
        <f>SE(Input!O="bullet";SE(35=Input!O-1;RG7;0);SE(35&lt;Input!O;0;SE(35&lt;Input!O;RG7/(Input!O-Input!O);0)))</f>
        <v/>
      </c>
      <c r="SQ53" s="79">
        <f>SE(Input!O="bullet";SE(36=Input!O-1;RG7;0);SE(36&lt;Input!O;0;SE(36&lt;Input!O;RG7/(Input!O-Input!O);0)))</f>
        <v/>
      </c>
      <c r="SR53" s="79">
        <f>SE(Input!O="bullet";SE(37=Input!O-1;RG7;0);SE(37&lt;Input!O;0;SE(37&lt;Input!O;RG7/(Input!O-Input!O);0)))</f>
        <v/>
      </c>
      <c r="SS53" s="79">
        <f>SE(Input!O="bullet";SE(38=Input!O-1;RG7;0);SE(38&lt;Input!O;0;SE(38&lt;Input!O;RG7/(Input!O-Input!O);0)))</f>
        <v/>
      </c>
      <c r="ST53" s="79">
        <f>SE(Input!O="bullet";SE(39=Input!O-1;RG7;0);SE(39&lt;Input!O;0;SE(39&lt;Input!O;RG7/(Input!O-Input!O);0)))</f>
        <v/>
      </c>
      <c r="SW53" s="78" t="n">
        <v>1</v>
      </c>
      <c r="SX53" s="79">
        <f>SE(Input!P="bullet";SE(0=Input!P-1;SX7;0);SE(0&lt;Input!P;0;SE(0&lt;Input!P;SX7/(Input!P-Input!P);0)))</f>
        <v/>
      </c>
      <c r="SY53" s="79">
        <f>SE(Input!P="bullet";SE(1=Input!P-1;SX7;0);SE(1&lt;Input!P;0;SE(1&lt;Input!P;SX7/(Input!P-Input!P);0)))</f>
        <v/>
      </c>
      <c r="SZ53" s="79">
        <f>SE(Input!P="bullet";SE(2=Input!P-1;SX7;0);SE(2&lt;Input!P;0;SE(2&lt;Input!P;SX7/(Input!P-Input!P);0)))</f>
        <v/>
      </c>
      <c r="TA53" s="79">
        <f>SE(Input!P="bullet";SE(3=Input!P-1;SX7;0);SE(3&lt;Input!P;0;SE(3&lt;Input!P;SX7/(Input!P-Input!P);0)))</f>
        <v/>
      </c>
      <c r="TB53" s="79">
        <f>SE(Input!P="bullet";SE(4=Input!P-1;SX7;0);SE(4&lt;Input!P;0;SE(4&lt;Input!P;SX7/(Input!P-Input!P);0)))</f>
        <v/>
      </c>
      <c r="TC53" s="79">
        <f>SE(Input!P="bullet";SE(5=Input!P-1;SX7;0);SE(5&lt;Input!P;0;SE(5&lt;Input!P;SX7/(Input!P-Input!P);0)))</f>
        <v/>
      </c>
      <c r="TD53" s="79">
        <f>SE(Input!P="bullet";SE(6=Input!P-1;SX7;0);SE(6&lt;Input!P;0;SE(6&lt;Input!P;SX7/(Input!P-Input!P);0)))</f>
        <v/>
      </c>
      <c r="TE53" s="79">
        <f>SE(Input!P="bullet";SE(7=Input!P-1;SX7;0);SE(7&lt;Input!P;0;SE(7&lt;Input!P;SX7/(Input!P-Input!P);0)))</f>
        <v/>
      </c>
      <c r="TF53" s="79">
        <f>SE(Input!P="bullet";SE(8=Input!P-1;SX7;0);SE(8&lt;Input!P;0;SE(8&lt;Input!P;SX7/(Input!P-Input!P);0)))</f>
        <v/>
      </c>
      <c r="TG53" s="79">
        <f>SE(Input!P="bullet";SE(9=Input!P-1;SX7;0);SE(9&lt;Input!P;0;SE(9&lt;Input!P;SX7/(Input!P-Input!P);0)))</f>
        <v/>
      </c>
      <c r="TH53" s="79">
        <f>SE(Input!P="bullet";SE(10=Input!P-1;SX7;0);SE(10&lt;Input!P;0;SE(10&lt;Input!P;SX7/(Input!P-Input!P);0)))</f>
        <v/>
      </c>
      <c r="TI53" s="79">
        <f>SE(Input!P="bullet";SE(11=Input!P-1;SX7;0);SE(11&lt;Input!P;0;SE(11&lt;Input!P;SX7/(Input!P-Input!P);0)))</f>
        <v/>
      </c>
      <c r="TJ53" s="79">
        <f>SE(Input!P="bullet";SE(12=Input!P-1;SX7;0);SE(12&lt;Input!P;0;SE(12&lt;Input!P;SX7/(Input!P-Input!P);0)))</f>
        <v/>
      </c>
      <c r="TK53" s="79">
        <f>SE(Input!P="bullet";SE(13=Input!P-1;SX7;0);SE(13&lt;Input!P;0;SE(13&lt;Input!P;SX7/(Input!P-Input!P);0)))</f>
        <v/>
      </c>
      <c r="TL53" s="79">
        <f>SE(Input!P="bullet";SE(14=Input!P-1;SX7;0);SE(14&lt;Input!P;0;SE(14&lt;Input!P;SX7/(Input!P-Input!P);0)))</f>
        <v/>
      </c>
      <c r="TM53" s="79">
        <f>SE(Input!P="bullet";SE(15=Input!P-1;SX7;0);SE(15&lt;Input!P;0;SE(15&lt;Input!P;SX7/(Input!P-Input!P);0)))</f>
        <v/>
      </c>
      <c r="TN53" s="79">
        <f>SE(Input!P="bullet";SE(16=Input!P-1;SX7;0);SE(16&lt;Input!P;0;SE(16&lt;Input!P;SX7/(Input!P-Input!P);0)))</f>
        <v/>
      </c>
      <c r="TO53" s="79">
        <f>SE(Input!P="bullet";SE(17=Input!P-1;SX7;0);SE(17&lt;Input!P;0;SE(17&lt;Input!P;SX7/(Input!P-Input!P);0)))</f>
        <v/>
      </c>
      <c r="TP53" s="79">
        <f>SE(Input!P="bullet";SE(18=Input!P-1;SX7;0);SE(18&lt;Input!P;0;SE(18&lt;Input!P;SX7/(Input!P-Input!P);0)))</f>
        <v/>
      </c>
      <c r="TQ53" s="79">
        <f>SE(Input!P="bullet";SE(19=Input!P-1;SX7;0);SE(19&lt;Input!P;0;SE(19&lt;Input!P;SX7/(Input!P-Input!P);0)))</f>
        <v/>
      </c>
      <c r="TR53" s="79">
        <f>SE(Input!P="bullet";SE(20=Input!P-1;SX7;0);SE(20&lt;Input!P;0;SE(20&lt;Input!P;SX7/(Input!P-Input!P);0)))</f>
        <v/>
      </c>
      <c r="TS53" s="79">
        <f>SE(Input!P="bullet";SE(21=Input!P-1;SX7;0);SE(21&lt;Input!P;0;SE(21&lt;Input!P;SX7/(Input!P-Input!P);0)))</f>
        <v/>
      </c>
      <c r="TT53" s="79">
        <f>SE(Input!P="bullet";SE(22=Input!P-1;SX7;0);SE(22&lt;Input!P;0;SE(22&lt;Input!P;SX7/(Input!P-Input!P);0)))</f>
        <v/>
      </c>
      <c r="TU53" s="79">
        <f>SE(Input!P="bullet";SE(23=Input!P-1;SX7;0);SE(23&lt;Input!P;0;SE(23&lt;Input!P;SX7/(Input!P-Input!P);0)))</f>
        <v/>
      </c>
      <c r="TV53" s="79">
        <f>SE(Input!P="bullet";SE(24=Input!P-1;SX7;0);SE(24&lt;Input!P;0;SE(24&lt;Input!P;SX7/(Input!P-Input!P);0)))</f>
        <v/>
      </c>
      <c r="TW53" s="79">
        <f>SE(Input!P="bullet";SE(25=Input!P-1;SX7;0);SE(25&lt;Input!P;0;SE(25&lt;Input!P;SX7/(Input!P-Input!P);0)))</f>
        <v/>
      </c>
      <c r="TX53" s="79">
        <f>SE(Input!P="bullet";SE(26=Input!P-1;SX7;0);SE(26&lt;Input!P;0;SE(26&lt;Input!P;SX7/(Input!P-Input!P);0)))</f>
        <v/>
      </c>
      <c r="TY53" s="79">
        <f>SE(Input!P="bullet";SE(27=Input!P-1;SX7;0);SE(27&lt;Input!P;0;SE(27&lt;Input!P;SX7/(Input!P-Input!P);0)))</f>
        <v/>
      </c>
      <c r="TZ53" s="79">
        <f>SE(Input!P="bullet";SE(28=Input!P-1;SX7;0);SE(28&lt;Input!P;0;SE(28&lt;Input!P;SX7/(Input!P-Input!P);0)))</f>
        <v/>
      </c>
      <c r="UA53" s="79">
        <f>SE(Input!P="bullet";SE(29=Input!P-1;SX7;0);SE(29&lt;Input!P;0;SE(29&lt;Input!P;SX7/(Input!P-Input!P);0)))</f>
        <v/>
      </c>
      <c r="UB53" s="79">
        <f>SE(Input!P="bullet";SE(30=Input!P-1;SX7;0);SE(30&lt;Input!P;0;SE(30&lt;Input!P;SX7/(Input!P-Input!P);0)))</f>
        <v/>
      </c>
      <c r="UC53" s="79">
        <f>SE(Input!P="bullet";SE(31=Input!P-1;SX7;0);SE(31&lt;Input!P;0;SE(31&lt;Input!P;SX7/(Input!P-Input!P);0)))</f>
        <v/>
      </c>
      <c r="UD53" s="79">
        <f>SE(Input!P="bullet";SE(32=Input!P-1;SX7;0);SE(32&lt;Input!P;0;SE(32&lt;Input!P;SX7/(Input!P-Input!P);0)))</f>
        <v/>
      </c>
      <c r="UE53" s="79">
        <f>SE(Input!P="bullet";SE(33=Input!P-1;SX7;0);SE(33&lt;Input!P;0;SE(33&lt;Input!P;SX7/(Input!P-Input!P);0)))</f>
        <v/>
      </c>
      <c r="UF53" s="79">
        <f>SE(Input!P="bullet";SE(34=Input!P-1;SX7;0);SE(34&lt;Input!P;0;SE(34&lt;Input!P;SX7/(Input!P-Input!P);0)))</f>
        <v/>
      </c>
      <c r="UG53" s="79">
        <f>SE(Input!P="bullet";SE(35=Input!P-1;SX7;0);SE(35&lt;Input!P;0;SE(35&lt;Input!P;SX7/(Input!P-Input!P);0)))</f>
        <v/>
      </c>
      <c r="UH53" s="79">
        <f>SE(Input!P="bullet";SE(36=Input!P-1;SX7;0);SE(36&lt;Input!P;0;SE(36&lt;Input!P;SX7/(Input!P-Input!P);0)))</f>
        <v/>
      </c>
      <c r="UI53" s="79">
        <f>SE(Input!P="bullet";SE(37=Input!P-1;SX7;0);SE(37&lt;Input!P;0;SE(37&lt;Input!P;SX7/(Input!P-Input!P);0)))</f>
        <v/>
      </c>
      <c r="UJ53" s="79">
        <f>SE(Input!P="bullet";SE(38=Input!P-1;SX7;0);SE(38&lt;Input!P;0;SE(38&lt;Input!P;SX7/(Input!P-Input!P);0)))</f>
        <v/>
      </c>
      <c r="UK53" s="79">
        <f>SE(Input!P="bullet";SE(39=Input!P-1;SX7;0);SE(39&lt;Input!P;0;SE(39&lt;Input!P;SX7/(Input!P-Input!P);0)))</f>
        <v/>
      </c>
      <c r="UN53" s="78" t="n">
        <v>1</v>
      </c>
      <c r="UO53" s="79">
        <f>SE(Input!Q="bullet";SE(0=Input!Q-1;UO7;0);SE(0&lt;Input!Q;0;SE(0&lt;Input!Q;UO7/(Input!Q-Input!Q);0)))</f>
        <v/>
      </c>
      <c r="UP53" s="79">
        <f>SE(Input!Q="bullet";SE(1=Input!Q-1;UO7;0);SE(1&lt;Input!Q;0;SE(1&lt;Input!Q;UO7/(Input!Q-Input!Q);0)))</f>
        <v/>
      </c>
      <c r="UQ53" s="79">
        <f>SE(Input!Q="bullet";SE(2=Input!Q-1;UO7;0);SE(2&lt;Input!Q;0;SE(2&lt;Input!Q;UO7/(Input!Q-Input!Q);0)))</f>
        <v/>
      </c>
      <c r="UR53" s="79">
        <f>SE(Input!Q="bullet";SE(3=Input!Q-1;UO7;0);SE(3&lt;Input!Q;0;SE(3&lt;Input!Q;UO7/(Input!Q-Input!Q);0)))</f>
        <v/>
      </c>
      <c r="US53" s="79">
        <f>SE(Input!Q="bullet";SE(4=Input!Q-1;UO7;0);SE(4&lt;Input!Q;0;SE(4&lt;Input!Q;UO7/(Input!Q-Input!Q);0)))</f>
        <v/>
      </c>
      <c r="UT53" s="79">
        <f>SE(Input!Q="bullet";SE(5=Input!Q-1;UO7;0);SE(5&lt;Input!Q;0;SE(5&lt;Input!Q;UO7/(Input!Q-Input!Q);0)))</f>
        <v/>
      </c>
      <c r="UU53" s="79">
        <f>SE(Input!Q="bullet";SE(6=Input!Q-1;UO7;0);SE(6&lt;Input!Q;0;SE(6&lt;Input!Q;UO7/(Input!Q-Input!Q);0)))</f>
        <v/>
      </c>
      <c r="UV53" s="79">
        <f>SE(Input!Q="bullet";SE(7=Input!Q-1;UO7;0);SE(7&lt;Input!Q;0;SE(7&lt;Input!Q;UO7/(Input!Q-Input!Q);0)))</f>
        <v/>
      </c>
      <c r="UW53" s="79">
        <f>SE(Input!Q="bullet";SE(8=Input!Q-1;UO7;0);SE(8&lt;Input!Q;0;SE(8&lt;Input!Q;UO7/(Input!Q-Input!Q);0)))</f>
        <v/>
      </c>
      <c r="UX53" s="79">
        <f>SE(Input!Q="bullet";SE(9=Input!Q-1;UO7;0);SE(9&lt;Input!Q;0;SE(9&lt;Input!Q;UO7/(Input!Q-Input!Q);0)))</f>
        <v/>
      </c>
      <c r="UY53" s="79">
        <f>SE(Input!Q="bullet";SE(10=Input!Q-1;UO7;0);SE(10&lt;Input!Q;0;SE(10&lt;Input!Q;UO7/(Input!Q-Input!Q);0)))</f>
        <v/>
      </c>
      <c r="UZ53" s="79">
        <f>SE(Input!Q="bullet";SE(11=Input!Q-1;UO7;0);SE(11&lt;Input!Q;0;SE(11&lt;Input!Q;UO7/(Input!Q-Input!Q);0)))</f>
        <v/>
      </c>
      <c r="VA53" s="79">
        <f>SE(Input!Q="bullet";SE(12=Input!Q-1;UO7;0);SE(12&lt;Input!Q;0;SE(12&lt;Input!Q;UO7/(Input!Q-Input!Q);0)))</f>
        <v/>
      </c>
      <c r="VB53" s="79">
        <f>SE(Input!Q="bullet";SE(13=Input!Q-1;UO7;0);SE(13&lt;Input!Q;0;SE(13&lt;Input!Q;UO7/(Input!Q-Input!Q);0)))</f>
        <v/>
      </c>
      <c r="VC53" s="79">
        <f>SE(Input!Q="bullet";SE(14=Input!Q-1;UO7;0);SE(14&lt;Input!Q;0;SE(14&lt;Input!Q;UO7/(Input!Q-Input!Q);0)))</f>
        <v/>
      </c>
      <c r="VD53" s="79">
        <f>SE(Input!Q="bullet";SE(15=Input!Q-1;UO7;0);SE(15&lt;Input!Q;0;SE(15&lt;Input!Q;UO7/(Input!Q-Input!Q);0)))</f>
        <v/>
      </c>
      <c r="VE53" s="79">
        <f>SE(Input!Q="bullet";SE(16=Input!Q-1;UO7;0);SE(16&lt;Input!Q;0;SE(16&lt;Input!Q;UO7/(Input!Q-Input!Q);0)))</f>
        <v/>
      </c>
      <c r="VF53" s="79">
        <f>SE(Input!Q="bullet";SE(17=Input!Q-1;UO7;0);SE(17&lt;Input!Q;0;SE(17&lt;Input!Q;UO7/(Input!Q-Input!Q);0)))</f>
        <v/>
      </c>
      <c r="VG53" s="79">
        <f>SE(Input!Q="bullet";SE(18=Input!Q-1;UO7;0);SE(18&lt;Input!Q;0;SE(18&lt;Input!Q;UO7/(Input!Q-Input!Q);0)))</f>
        <v/>
      </c>
      <c r="VH53" s="79">
        <f>SE(Input!Q="bullet";SE(19=Input!Q-1;UO7;0);SE(19&lt;Input!Q;0;SE(19&lt;Input!Q;UO7/(Input!Q-Input!Q);0)))</f>
        <v/>
      </c>
      <c r="VI53" s="79">
        <f>SE(Input!Q="bullet";SE(20=Input!Q-1;UO7;0);SE(20&lt;Input!Q;0;SE(20&lt;Input!Q;UO7/(Input!Q-Input!Q);0)))</f>
        <v/>
      </c>
      <c r="VJ53" s="79">
        <f>SE(Input!Q="bullet";SE(21=Input!Q-1;UO7;0);SE(21&lt;Input!Q;0;SE(21&lt;Input!Q;UO7/(Input!Q-Input!Q);0)))</f>
        <v/>
      </c>
      <c r="VK53" s="79">
        <f>SE(Input!Q="bullet";SE(22=Input!Q-1;UO7;0);SE(22&lt;Input!Q;0;SE(22&lt;Input!Q;UO7/(Input!Q-Input!Q);0)))</f>
        <v/>
      </c>
      <c r="VL53" s="79">
        <f>SE(Input!Q="bullet";SE(23=Input!Q-1;UO7;0);SE(23&lt;Input!Q;0;SE(23&lt;Input!Q;UO7/(Input!Q-Input!Q);0)))</f>
        <v/>
      </c>
      <c r="VM53" s="79">
        <f>SE(Input!Q="bullet";SE(24=Input!Q-1;UO7;0);SE(24&lt;Input!Q;0;SE(24&lt;Input!Q;UO7/(Input!Q-Input!Q);0)))</f>
        <v/>
      </c>
      <c r="VN53" s="79">
        <f>SE(Input!Q="bullet";SE(25=Input!Q-1;UO7;0);SE(25&lt;Input!Q;0;SE(25&lt;Input!Q;UO7/(Input!Q-Input!Q);0)))</f>
        <v/>
      </c>
      <c r="VO53" s="79">
        <f>SE(Input!Q="bullet";SE(26=Input!Q-1;UO7;0);SE(26&lt;Input!Q;0;SE(26&lt;Input!Q;UO7/(Input!Q-Input!Q);0)))</f>
        <v/>
      </c>
      <c r="VP53" s="79">
        <f>SE(Input!Q="bullet";SE(27=Input!Q-1;UO7;0);SE(27&lt;Input!Q;0;SE(27&lt;Input!Q;UO7/(Input!Q-Input!Q);0)))</f>
        <v/>
      </c>
      <c r="VQ53" s="79">
        <f>SE(Input!Q="bullet";SE(28=Input!Q-1;UO7;0);SE(28&lt;Input!Q;0;SE(28&lt;Input!Q;UO7/(Input!Q-Input!Q);0)))</f>
        <v/>
      </c>
      <c r="VR53" s="79">
        <f>SE(Input!Q="bullet";SE(29=Input!Q-1;UO7;0);SE(29&lt;Input!Q;0;SE(29&lt;Input!Q;UO7/(Input!Q-Input!Q);0)))</f>
        <v/>
      </c>
      <c r="VS53" s="79">
        <f>SE(Input!Q="bullet";SE(30=Input!Q-1;UO7;0);SE(30&lt;Input!Q;0;SE(30&lt;Input!Q;UO7/(Input!Q-Input!Q);0)))</f>
        <v/>
      </c>
      <c r="VT53" s="79">
        <f>SE(Input!Q="bullet";SE(31=Input!Q-1;UO7;0);SE(31&lt;Input!Q;0;SE(31&lt;Input!Q;UO7/(Input!Q-Input!Q);0)))</f>
        <v/>
      </c>
      <c r="VU53" s="79">
        <f>SE(Input!Q="bullet";SE(32=Input!Q-1;UO7;0);SE(32&lt;Input!Q;0;SE(32&lt;Input!Q;UO7/(Input!Q-Input!Q);0)))</f>
        <v/>
      </c>
      <c r="VV53" s="79">
        <f>SE(Input!Q="bullet";SE(33=Input!Q-1;UO7;0);SE(33&lt;Input!Q;0;SE(33&lt;Input!Q;UO7/(Input!Q-Input!Q);0)))</f>
        <v/>
      </c>
      <c r="VW53" s="79">
        <f>SE(Input!Q="bullet";SE(34=Input!Q-1;UO7;0);SE(34&lt;Input!Q;0;SE(34&lt;Input!Q;UO7/(Input!Q-Input!Q);0)))</f>
        <v/>
      </c>
      <c r="VX53" s="79">
        <f>SE(Input!Q="bullet";SE(35=Input!Q-1;UO7;0);SE(35&lt;Input!Q;0;SE(35&lt;Input!Q;UO7/(Input!Q-Input!Q);0)))</f>
        <v/>
      </c>
      <c r="VY53" s="79">
        <f>SE(Input!Q="bullet";SE(36=Input!Q-1;UO7;0);SE(36&lt;Input!Q;0;SE(36&lt;Input!Q;UO7/(Input!Q-Input!Q);0)))</f>
        <v/>
      </c>
      <c r="VZ53" s="79">
        <f>SE(Input!Q="bullet";SE(37=Input!Q-1;UO7;0);SE(37&lt;Input!Q;0;SE(37&lt;Input!Q;UO7/(Input!Q-Input!Q);0)))</f>
        <v/>
      </c>
      <c r="WA53" s="79">
        <f>SE(Input!Q="bullet";SE(38=Input!Q-1;UO7;0);SE(38&lt;Input!Q;0;SE(38&lt;Input!Q;UO7/(Input!Q-Input!Q);0)))</f>
        <v/>
      </c>
      <c r="WB53" s="79">
        <f>SE(Input!Q="bullet";SE(39=Input!Q-1;UO7;0);SE(39&lt;Input!Q;0;SE(39&lt;Input!Q;UO7/(Input!Q-Input!Q);0)))</f>
        <v/>
      </c>
      <c r="WE53" s="78" t="n">
        <v>1</v>
      </c>
      <c r="WF53" s="79">
        <f>SE(Input!R="bullet";SE(0=Input!R-1;WF7;0);SE(0&lt;Input!R;0;SE(0&lt;Input!R;WF7/(Input!R-Input!R);0)))</f>
        <v/>
      </c>
      <c r="WG53" s="79">
        <f>SE(Input!R="bullet";SE(1=Input!R-1;WF7;0);SE(1&lt;Input!R;0;SE(1&lt;Input!R;WF7/(Input!R-Input!R);0)))</f>
        <v/>
      </c>
      <c r="WH53" s="79">
        <f>SE(Input!R="bullet";SE(2=Input!R-1;WF7;0);SE(2&lt;Input!R;0;SE(2&lt;Input!R;WF7/(Input!R-Input!R);0)))</f>
        <v/>
      </c>
      <c r="WI53" s="79">
        <f>SE(Input!R="bullet";SE(3=Input!R-1;WF7;0);SE(3&lt;Input!R;0;SE(3&lt;Input!R;WF7/(Input!R-Input!R);0)))</f>
        <v/>
      </c>
      <c r="WJ53" s="79">
        <f>SE(Input!R="bullet";SE(4=Input!R-1;WF7;0);SE(4&lt;Input!R;0;SE(4&lt;Input!R;WF7/(Input!R-Input!R);0)))</f>
        <v/>
      </c>
      <c r="WK53" s="79">
        <f>SE(Input!R="bullet";SE(5=Input!R-1;WF7;0);SE(5&lt;Input!R;0;SE(5&lt;Input!R;WF7/(Input!R-Input!R);0)))</f>
        <v/>
      </c>
      <c r="WL53" s="79">
        <f>SE(Input!R="bullet";SE(6=Input!R-1;WF7;0);SE(6&lt;Input!R;0;SE(6&lt;Input!R;WF7/(Input!R-Input!R);0)))</f>
        <v/>
      </c>
      <c r="WM53" s="79">
        <f>SE(Input!R="bullet";SE(7=Input!R-1;WF7;0);SE(7&lt;Input!R;0;SE(7&lt;Input!R;WF7/(Input!R-Input!R);0)))</f>
        <v/>
      </c>
      <c r="WN53" s="79">
        <f>SE(Input!R="bullet";SE(8=Input!R-1;WF7;0);SE(8&lt;Input!R;0;SE(8&lt;Input!R;WF7/(Input!R-Input!R);0)))</f>
        <v/>
      </c>
      <c r="WO53" s="79">
        <f>SE(Input!R="bullet";SE(9=Input!R-1;WF7;0);SE(9&lt;Input!R;0;SE(9&lt;Input!R;WF7/(Input!R-Input!R);0)))</f>
        <v/>
      </c>
      <c r="WP53" s="79">
        <f>SE(Input!R="bullet";SE(10=Input!R-1;WF7;0);SE(10&lt;Input!R;0;SE(10&lt;Input!R;WF7/(Input!R-Input!R);0)))</f>
        <v/>
      </c>
      <c r="WQ53" s="79">
        <f>SE(Input!R="bullet";SE(11=Input!R-1;WF7;0);SE(11&lt;Input!R;0;SE(11&lt;Input!R;WF7/(Input!R-Input!R);0)))</f>
        <v/>
      </c>
      <c r="WR53" s="79">
        <f>SE(Input!R="bullet";SE(12=Input!R-1;WF7;0);SE(12&lt;Input!R;0;SE(12&lt;Input!R;WF7/(Input!R-Input!R);0)))</f>
        <v/>
      </c>
      <c r="WS53" s="79">
        <f>SE(Input!R="bullet";SE(13=Input!R-1;WF7;0);SE(13&lt;Input!R;0;SE(13&lt;Input!R;WF7/(Input!R-Input!R);0)))</f>
        <v/>
      </c>
      <c r="WT53" s="79">
        <f>SE(Input!R="bullet";SE(14=Input!R-1;WF7;0);SE(14&lt;Input!R;0;SE(14&lt;Input!R;WF7/(Input!R-Input!R);0)))</f>
        <v/>
      </c>
      <c r="WU53" s="79">
        <f>SE(Input!R="bullet";SE(15=Input!R-1;WF7;0);SE(15&lt;Input!R;0;SE(15&lt;Input!R;WF7/(Input!R-Input!R);0)))</f>
        <v/>
      </c>
      <c r="WV53" s="79">
        <f>SE(Input!R="bullet";SE(16=Input!R-1;WF7;0);SE(16&lt;Input!R;0;SE(16&lt;Input!R;WF7/(Input!R-Input!R);0)))</f>
        <v/>
      </c>
      <c r="WW53" s="79">
        <f>SE(Input!R="bullet";SE(17=Input!R-1;WF7;0);SE(17&lt;Input!R;0;SE(17&lt;Input!R;WF7/(Input!R-Input!R);0)))</f>
        <v/>
      </c>
      <c r="WX53" s="79">
        <f>SE(Input!R="bullet";SE(18=Input!R-1;WF7;0);SE(18&lt;Input!R;0;SE(18&lt;Input!R;WF7/(Input!R-Input!R);0)))</f>
        <v/>
      </c>
      <c r="WY53" s="79">
        <f>SE(Input!R="bullet";SE(19=Input!R-1;WF7;0);SE(19&lt;Input!R;0;SE(19&lt;Input!R;WF7/(Input!R-Input!R);0)))</f>
        <v/>
      </c>
      <c r="WZ53" s="79">
        <f>SE(Input!R="bullet";SE(20=Input!R-1;WF7;0);SE(20&lt;Input!R;0;SE(20&lt;Input!R;WF7/(Input!R-Input!R);0)))</f>
        <v/>
      </c>
      <c r="XA53" s="79">
        <f>SE(Input!R="bullet";SE(21=Input!R-1;WF7;0);SE(21&lt;Input!R;0;SE(21&lt;Input!R;WF7/(Input!R-Input!R);0)))</f>
        <v/>
      </c>
      <c r="XB53" s="79">
        <f>SE(Input!R="bullet";SE(22=Input!R-1;WF7;0);SE(22&lt;Input!R;0;SE(22&lt;Input!R;WF7/(Input!R-Input!R);0)))</f>
        <v/>
      </c>
      <c r="XC53" s="79">
        <f>SE(Input!R="bullet";SE(23=Input!R-1;WF7;0);SE(23&lt;Input!R;0;SE(23&lt;Input!R;WF7/(Input!R-Input!R);0)))</f>
        <v/>
      </c>
      <c r="XD53" s="79">
        <f>SE(Input!R="bullet";SE(24=Input!R-1;WF7;0);SE(24&lt;Input!R;0;SE(24&lt;Input!R;WF7/(Input!R-Input!R);0)))</f>
        <v/>
      </c>
      <c r="XE53" s="79">
        <f>SE(Input!R="bullet";SE(25=Input!R-1;WF7;0);SE(25&lt;Input!R;0;SE(25&lt;Input!R;WF7/(Input!R-Input!R);0)))</f>
        <v/>
      </c>
      <c r="XF53" s="79">
        <f>SE(Input!R="bullet";SE(26=Input!R-1;WF7;0);SE(26&lt;Input!R;0;SE(26&lt;Input!R;WF7/(Input!R-Input!R);0)))</f>
        <v/>
      </c>
      <c r="XG53" s="79">
        <f>SE(Input!R="bullet";SE(27=Input!R-1;WF7;0);SE(27&lt;Input!R;0;SE(27&lt;Input!R;WF7/(Input!R-Input!R);0)))</f>
        <v/>
      </c>
      <c r="XH53" s="79">
        <f>SE(Input!R="bullet";SE(28=Input!R-1;WF7;0);SE(28&lt;Input!R;0;SE(28&lt;Input!R;WF7/(Input!R-Input!R);0)))</f>
        <v/>
      </c>
      <c r="XI53" s="79">
        <f>SE(Input!R="bullet";SE(29=Input!R-1;WF7;0);SE(29&lt;Input!R;0;SE(29&lt;Input!R;WF7/(Input!R-Input!R);0)))</f>
        <v/>
      </c>
      <c r="XJ53" s="79">
        <f>SE(Input!R="bullet";SE(30=Input!R-1;WF7;0);SE(30&lt;Input!R;0;SE(30&lt;Input!R;WF7/(Input!R-Input!R);0)))</f>
        <v/>
      </c>
      <c r="XK53" s="79">
        <f>SE(Input!R="bullet";SE(31=Input!R-1;WF7;0);SE(31&lt;Input!R;0;SE(31&lt;Input!R;WF7/(Input!R-Input!R);0)))</f>
        <v/>
      </c>
      <c r="XL53" s="79">
        <f>SE(Input!R="bullet";SE(32=Input!R-1;WF7;0);SE(32&lt;Input!R;0;SE(32&lt;Input!R;WF7/(Input!R-Input!R);0)))</f>
        <v/>
      </c>
      <c r="XM53" s="79">
        <f>SE(Input!R="bullet";SE(33=Input!R-1;WF7;0);SE(33&lt;Input!R;0;SE(33&lt;Input!R;WF7/(Input!R-Input!R);0)))</f>
        <v/>
      </c>
      <c r="XN53" s="79">
        <f>SE(Input!R="bullet";SE(34=Input!R-1;WF7;0);SE(34&lt;Input!R;0;SE(34&lt;Input!R;WF7/(Input!R-Input!R);0)))</f>
        <v/>
      </c>
      <c r="XO53" s="79">
        <f>SE(Input!R="bullet";SE(35=Input!R-1;WF7;0);SE(35&lt;Input!R;0;SE(35&lt;Input!R;WF7/(Input!R-Input!R);0)))</f>
        <v/>
      </c>
      <c r="XP53" s="79">
        <f>SE(Input!R="bullet";SE(36=Input!R-1;WF7;0);SE(36&lt;Input!R;0;SE(36&lt;Input!R;WF7/(Input!R-Input!R);0)))</f>
        <v/>
      </c>
      <c r="XQ53" s="79">
        <f>SE(Input!R="bullet";SE(37=Input!R-1;WF7;0);SE(37&lt;Input!R;0;SE(37&lt;Input!R;WF7/(Input!R-Input!R);0)))</f>
        <v/>
      </c>
      <c r="XR53" s="79">
        <f>SE(Input!R="bullet";SE(38=Input!R-1;WF7;0);SE(38&lt;Input!R;0;SE(38&lt;Input!R;WF7/(Input!R-Input!R);0)))</f>
        <v/>
      </c>
      <c r="XS53" s="79">
        <f>SE(Input!R="bullet";SE(39=Input!R-1;WF7;0);SE(39&lt;Input!R;0;SE(39&lt;Input!R;WF7/(Input!R-Input!R);0)))</f>
        <v/>
      </c>
      <c r="XV53" s="78" t="n">
        <v>1</v>
      </c>
      <c r="XW53" s="79">
        <f>SE(Input!S="bullet";SE(0=Input!S-1;XW7;0);SE(0&lt;Input!S;0;SE(0&lt;Input!S;XW7/(Input!S-Input!S);0)))</f>
        <v/>
      </c>
      <c r="XX53" s="79">
        <f>SE(Input!S="bullet";SE(1=Input!S-1;XW7;0);SE(1&lt;Input!S;0;SE(1&lt;Input!S;XW7/(Input!S-Input!S);0)))</f>
        <v/>
      </c>
      <c r="XY53" s="79">
        <f>SE(Input!S="bullet";SE(2=Input!S-1;XW7;0);SE(2&lt;Input!S;0;SE(2&lt;Input!S;XW7/(Input!S-Input!S);0)))</f>
        <v/>
      </c>
      <c r="XZ53" s="79">
        <f>SE(Input!S="bullet";SE(3=Input!S-1;XW7;0);SE(3&lt;Input!S;0;SE(3&lt;Input!S;XW7/(Input!S-Input!S);0)))</f>
        <v/>
      </c>
      <c r="YA53" s="79">
        <f>SE(Input!S="bullet";SE(4=Input!S-1;XW7;0);SE(4&lt;Input!S;0;SE(4&lt;Input!S;XW7/(Input!S-Input!S);0)))</f>
        <v/>
      </c>
      <c r="YB53" s="79">
        <f>SE(Input!S="bullet";SE(5=Input!S-1;XW7;0);SE(5&lt;Input!S;0;SE(5&lt;Input!S;XW7/(Input!S-Input!S);0)))</f>
        <v/>
      </c>
      <c r="YC53" s="79">
        <f>SE(Input!S="bullet";SE(6=Input!S-1;XW7;0);SE(6&lt;Input!S;0;SE(6&lt;Input!S;XW7/(Input!S-Input!S);0)))</f>
        <v/>
      </c>
      <c r="YD53" s="79">
        <f>SE(Input!S="bullet";SE(7=Input!S-1;XW7;0);SE(7&lt;Input!S;0;SE(7&lt;Input!S;XW7/(Input!S-Input!S);0)))</f>
        <v/>
      </c>
      <c r="YE53" s="79">
        <f>SE(Input!S="bullet";SE(8=Input!S-1;XW7;0);SE(8&lt;Input!S;0;SE(8&lt;Input!S;XW7/(Input!S-Input!S);0)))</f>
        <v/>
      </c>
      <c r="YF53" s="79">
        <f>SE(Input!S="bullet";SE(9=Input!S-1;XW7;0);SE(9&lt;Input!S;0;SE(9&lt;Input!S;XW7/(Input!S-Input!S);0)))</f>
        <v/>
      </c>
      <c r="YG53" s="79">
        <f>SE(Input!S="bullet";SE(10=Input!S-1;XW7;0);SE(10&lt;Input!S;0;SE(10&lt;Input!S;XW7/(Input!S-Input!S);0)))</f>
        <v/>
      </c>
      <c r="YH53" s="79">
        <f>SE(Input!S="bullet";SE(11=Input!S-1;XW7;0);SE(11&lt;Input!S;0;SE(11&lt;Input!S;XW7/(Input!S-Input!S);0)))</f>
        <v/>
      </c>
      <c r="YI53" s="79">
        <f>SE(Input!S="bullet";SE(12=Input!S-1;XW7;0);SE(12&lt;Input!S;0;SE(12&lt;Input!S;XW7/(Input!S-Input!S);0)))</f>
        <v/>
      </c>
      <c r="YJ53" s="79">
        <f>SE(Input!S="bullet";SE(13=Input!S-1;XW7;0);SE(13&lt;Input!S;0;SE(13&lt;Input!S;XW7/(Input!S-Input!S);0)))</f>
        <v/>
      </c>
      <c r="YK53" s="79">
        <f>SE(Input!S="bullet";SE(14=Input!S-1;XW7;0);SE(14&lt;Input!S;0;SE(14&lt;Input!S;XW7/(Input!S-Input!S);0)))</f>
        <v/>
      </c>
      <c r="YL53" s="79">
        <f>SE(Input!S="bullet";SE(15=Input!S-1;XW7;0);SE(15&lt;Input!S;0;SE(15&lt;Input!S;XW7/(Input!S-Input!S);0)))</f>
        <v/>
      </c>
      <c r="YM53" s="79">
        <f>SE(Input!S="bullet";SE(16=Input!S-1;XW7;0);SE(16&lt;Input!S;0;SE(16&lt;Input!S;XW7/(Input!S-Input!S);0)))</f>
        <v/>
      </c>
      <c r="YN53" s="79">
        <f>SE(Input!S="bullet";SE(17=Input!S-1;XW7;0);SE(17&lt;Input!S;0;SE(17&lt;Input!S;XW7/(Input!S-Input!S);0)))</f>
        <v/>
      </c>
      <c r="YO53" s="79">
        <f>SE(Input!S="bullet";SE(18=Input!S-1;XW7;0);SE(18&lt;Input!S;0;SE(18&lt;Input!S;XW7/(Input!S-Input!S);0)))</f>
        <v/>
      </c>
      <c r="YP53" s="79">
        <f>SE(Input!S="bullet";SE(19=Input!S-1;XW7;0);SE(19&lt;Input!S;0;SE(19&lt;Input!S;XW7/(Input!S-Input!S);0)))</f>
        <v/>
      </c>
      <c r="YQ53" s="79">
        <f>SE(Input!S="bullet";SE(20=Input!S-1;XW7;0);SE(20&lt;Input!S;0;SE(20&lt;Input!S;XW7/(Input!S-Input!S);0)))</f>
        <v/>
      </c>
      <c r="YR53" s="79">
        <f>SE(Input!S="bullet";SE(21=Input!S-1;XW7;0);SE(21&lt;Input!S;0;SE(21&lt;Input!S;XW7/(Input!S-Input!S);0)))</f>
        <v/>
      </c>
      <c r="YS53" s="79">
        <f>SE(Input!S="bullet";SE(22=Input!S-1;XW7;0);SE(22&lt;Input!S;0;SE(22&lt;Input!S;XW7/(Input!S-Input!S);0)))</f>
        <v/>
      </c>
      <c r="YT53" s="79">
        <f>SE(Input!S="bullet";SE(23=Input!S-1;XW7;0);SE(23&lt;Input!S;0;SE(23&lt;Input!S;XW7/(Input!S-Input!S);0)))</f>
        <v/>
      </c>
      <c r="YU53" s="79">
        <f>SE(Input!S="bullet";SE(24=Input!S-1;XW7;0);SE(24&lt;Input!S;0;SE(24&lt;Input!S;XW7/(Input!S-Input!S);0)))</f>
        <v/>
      </c>
      <c r="YV53" s="79">
        <f>SE(Input!S="bullet";SE(25=Input!S-1;XW7;0);SE(25&lt;Input!S;0;SE(25&lt;Input!S;XW7/(Input!S-Input!S);0)))</f>
        <v/>
      </c>
      <c r="YW53" s="79">
        <f>SE(Input!S="bullet";SE(26=Input!S-1;XW7;0);SE(26&lt;Input!S;0;SE(26&lt;Input!S;XW7/(Input!S-Input!S);0)))</f>
        <v/>
      </c>
      <c r="YX53" s="79">
        <f>SE(Input!S="bullet";SE(27=Input!S-1;XW7;0);SE(27&lt;Input!S;0;SE(27&lt;Input!S;XW7/(Input!S-Input!S);0)))</f>
        <v/>
      </c>
      <c r="YY53" s="79">
        <f>SE(Input!S="bullet";SE(28=Input!S-1;XW7;0);SE(28&lt;Input!S;0;SE(28&lt;Input!S;XW7/(Input!S-Input!S);0)))</f>
        <v/>
      </c>
      <c r="YZ53" s="79">
        <f>SE(Input!S="bullet";SE(29=Input!S-1;XW7;0);SE(29&lt;Input!S;0;SE(29&lt;Input!S;XW7/(Input!S-Input!S);0)))</f>
        <v/>
      </c>
      <c r="ZA53" s="79">
        <f>SE(Input!S="bullet";SE(30=Input!S-1;XW7;0);SE(30&lt;Input!S;0;SE(30&lt;Input!S;XW7/(Input!S-Input!S);0)))</f>
        <v/>
      </c>
      <c r="ZB53" s="79">
        <f>SE(Input!S="bullet";SE(31=Input!S-1;XW7;0);SE(31&lt;Input!S;0;SE(31&lt;Input!S;XW7/(Input!S-Input!S);0)))</f>
        <v/>
      </c>
      <c r="ZC53" s="79">
        <f>SE(Input!S="bullet";SE(32=Input!S-1;XW7;0);SE(32&lt;Input!S;0;SE(32&lt;Input!S;XW7/(Input!S-Input!S);0)))</f>
        <v/>
      </c>
      <c r="ZD53" s="79">
        <f>SE(Input!S="bullet";SE(33=Input!S-1;XW7;0);SE(33&lt;Input!S;0;SE(33&lt;Input!S;XW7/(Input!S-Input!S);0)))</f>
        <v/>
      </c>
      <c r="ZE53" s="79">
        <f>SE(Input!S="bullet";SE(34=Input!S-1;XW7;0);SE(34&lt;Input!S;0;SE(34&lt;Input!S;XW7/(Input!S-Input!S);0)))</f>
        <v/>
      </c>
      <c r="ZF53" s="79">
        <f>SE(Input!S="bullet";SE(35=Input!S-1;XW7;0);SE(35&lt;Input!S;0;SE(35&lt;Input!S;XW7/(Input!S-Input!S);0)))</f>
        <v/>
      </c>
      <c r="ZG53" s="79">
        <f>SE(Input!S="bullet";SE(36=Input!S-1;XW7;0);SE(36&lt;Input!S;0;SE(36&lt;Input!S;XW7/(Input!S-Input!S);0)))</f>
        <v/>
      </c>
      <c r="ZH53" s="79">
        <f>SE(Input!S="bullet";SE(37=Input!S-1;XW7;0);SE(37&lt;Input!S;0;SE(37&lt;Input!S;XW7/(Input!S-Input!S);0)))</f>
        <v/>
      </c>
      <c r="ZI53" s="79">
        <f>SE(Input!S="bullet";SE(38=Input!S-1;XW7;0);SE(38&lt;Input!S;0;SE(38&lt;Input!S;XW7/(Input!S-Input!S);0)))</f>
        <v/>
      </c>
      <c r="ZJ53" s="79">
        <f>SE(Input!S="bullet";SE(39=Input!S-1;XW7;0);SE(39&lt;Input!S;0;SE(39&lt;Input!S;XW7/(Input!S-Input!S);0)))</f>
        <v/>
      </c>
      <c r="ZM53" s="78" t="n">
        <v>1</v>
      </c>
      <c r="ZN53" s="79">
        <f>SE(Input!T="bullet";SE(0=Input!T-1;ZN7;0);SE(0&lt;Input!T;0;SE(0&lt;Input!T;ZN7/(Input!T-Input!T);0)))</f>
        <v/>
      </c>
      <c r="ZO53" s="79">
        <f>SE(Input!T="bullet";SE(1=Input!T-1;ZN7;0);SE(1&lt;Input!T;0;SE(1&lt;Input!T;ZN7/(Input!T-Input!T);0)))</f>
        <v/>
      </c>
      <c r="ZP53" s="79">
        <f>SE(Input!T="bullet";SE(2=Input!T-1;ZN7;0);SE(2&lt;Input!T;0;SE(2&lt;Input!T;ZN7/(Input!T-Input!T);0)))</f>
        <v/>
      </c>
      <c r="ZQ53" s="79">
        <f>SE(Input!T="bullet";SE(3=Input!T-1;ZN7;0);SE(3&lt;Input!T;0;SE(3&lt;Input!T;ZN7/(Input!T-Input!T);0)))</f>
        <v/>
      </c>
      <c r="ZR53" s="79">
        <f>SE(Input!T="bullet";SE(4=Input!T-1;ZN7;0);SE(4&lt;Input!T;0;SE(4&lt;Input!T;ZN7/(Input!T-Input!T);0)))</f>
        <v/>
      </c>
      <c r="ZS53" s="79">
        <f>SE(Input!T="bullet";SE(5=Input!T-1;ZN7;0);SE(5&lt;Input!T;0;SE(5&lt;Input!T;ZN7/(Input!T-Input!T);0)))</f>
        <v/>
      </c>
      <c r="ZT53" s="79">
        <f>SE(Input!T="bullet";SE(6=Input!T-1;ZN7;0);SE(6&lt;Input!T;0;SE(6&lt;Input!T;ZN7/(Input!T-Input!T);0)))</f>
        <v/>
      </c>
      <c r="ZU53" s="79">
        <f>SE(Input!T="bullet";SE(7=Input!T-1;ZN7;0);SE(7&lt;Input!T;0;SE(7&lt;Input!T;ZN7/(Input!T-Input!T);0)))</f>
        <v/>
      </c>
      <c r="ZV53" s="79">
        <f>SE(Input!T="bullet";SE(8=Input!T-1;ZN7;0);SE(8&lt;Input!T;0;SE(8&lt;Input!T;ZN7/(Input!T-Input!T);0)))</f>
        <v/>
      </c>
      <c r="ZW53" s="79">
        <f>SE(Input!T="bullet";SE(9=Input!T-1;ZN7;0);SE(9&lt;Input!T;0;SE(9&lt;Input!T;ZN7/(Input!T-Input!T);0)))</f>
        <v/>
      </c>
      <c r="ZX53" s="79">
        <f>SE(Input!T="bullet";SE(10=Input!T-1;ZN7;0);SE(10&lt;Input!T;0;SE(10&lt;Input!T;ZN7/(Input!T-Input!T);0)))</f>
        <v/>
      </c>
      <c r="ZY53" s="79">
        <f>SE(Input!T="bullet";SE(11=Input!T-1;ZN7;0);SE(11&lt;Input!T;0;SE(11&lt;Input!T;ZN7/(Input!T-Input!T);0)))</f>
        <v/>
      </c>
      <c r="ZZ53" s="79">
        <f>SE(Input!T="bullet";SE(12=Input!T-1;ZN7;0);SE(12&lt;Input!T;0;SE(12&lt;Input!T;ZN7/(Input!T-Input!T);0)))</f>
        <v/>
      </c>
      <c r="AAA53" s="79">
        <f>SE(Input!T="bullet";SE(13=Input!T-1;ZN7;0);SE(13&lt;Input!T;0;SE(13&lt;Input!T;ZN7/(Input!T-Input!T);0)))</f>
        <v/>
      </c>
      <c r="AAB53" s="79">
        <f>SE(Input!T="bullet";SE(14=Input!T-1;ZN7;0);SE(14&lt;Input!T;0;SE(14&lt;Input!T;ZN7/(Input!T-Input!T);0)))</f>
        <v/>
      </c>
      <c r="AAC53" s="79">
        <f>SE(Input!T="bullet";SE(15=Input!T-1;ZN7;0);SE(15&lt;Input!T;0;SE(15&lt;Input!T;ZN7/(Input!T-Input!T);0)))</f>
        <v/>
      </c>
      <c r="AAD53" s="79">
        <f>SE(Input!T="bullet";SE(16=Input!T-1;ZN7;0);SE(16&lt;Input!T;0;SE(16&lt;Input!T;ZN7/(Input!T-Input!T);0)))</f>
        <v/>
      </c>
      <c r="AAE53" s="79">
        <f>SE(Input!T="bullet";SE(17=Input!T-1;ZN7;0);SE(17&lt;Input!T;0;SE(17&lt;Input!T;ZN7/(Input!T-Input!T);0)))</f>
        <v/>
      </c>
      <c r="AAF53" s="79">
        <f>SE(Input!T="bullet";SE(18=Input!T-1;ZN7;0);SE(18&lt;Input!T;0;SE(18&lt;Input!T;ZN7/(Input!T-Input!T);0)))</f>
        <v/>
      </c>
      <c r="AAG53" s="79">
        <f>SE(Input!T="bullet";SE(19=Input!T-1;ZN7;0);SE(19&lt;Input!T;0;SE(19&lt;Input!T;ZN7/(Input!T-Input!T);0)))</f>
        <v/>
      </c>
      <c r="AAH53" s="79">
        <f>SE(Input!T="bullet";SE(20=Input!T-1;ZN7;0);SE(20&lt;Input!T;0;SE(20&lt;Input!T;ZN7/(Input!T-Input!T);0)))</f>
        <v/>
      </c>
      <c r="AAI53" s="79">
        <f>SE(Input!T="bullet";SE(21=Input!T-1;ZN7;0);SE(21&lt;Input!T;0;SE(21&lt;Input!T;ZN7/(Input!T-Input!T);0)))</f>
        <v/>
      </c>
      <c r="AAJ53" s="79">
        <f>SE(Input!T="bullet";SE(22=Input!T-1;ZN7;0);SE(22&lt;Input!T;0;SE(22&lt;Input!T;ZN7/(Input!T-Input!T);0)))</f>
        <v/>
      </c>
      <c r="AAK53" s="79">
        <f>SE(Input!T="bullet";SE(23=Input!T-1;ZN7;0);SE(23&lt;Input!T;0;SE(23&lt;Input!T;ZN7/(Input!T-Input!T);0)))</f>
        <v/>
      </c>
      <c r="AAL53" s="79">
        <f>SE(Input!T="bullet";SE(24=Input!T-1;ZN7;0);SE(24&lt;Input!T;0;SE(24&lt;Input!T;ZN7/(Input!T-Input!T);0)))</f>
        <v/>
      </c>
      <c r="AAM53" s="79">
        <f>SE(Input!T="bullet";SE(25=Input!T-1;ZN7;0);SE(25&lt;Input!T;0;SE(25&lt;Input!T;ZN7/(Input!T-Input!T);0)))</f>
        <v/>
      </c>
      <c r="AAN53" s="79">
        <f>SE(Input!T="bullet";SE(26=Input!T-1;ZN7;0);SE(26&lt;Input!T;0;SE(26&lt;Input!T;ZN7/(Input!T-Input!T);0)))</f>
        <v/>
      </c>
      <c r="AAO53" s="79">
        <f>SE(Input!T="bullet";SE(27=Input!T-1;ZN7;0);SE(27&lt;Input!T;0;SE(27&lt;Input!T;ZN7/(Input!T-Input!T);0)))</f>
        <v/>
      </c>
      <c r="AAP53" s="79">
        <f>SE(Input!T="bullet";SE(28=Input!T-1;ZN7;0);SE(28&lt;Input!T;0;SE(28&lt;Input!T;ZN7/(Input!T-Input!T);0)))</f>
        <v/>
      </c>
      <c r="AAQ53" s="79">
        <f>SE(Input!T="bullet";SE(29=Input!T-1;ZN7;0);SE(29&lt;Input!T;0;SE(29&lt;Input!T;ZN7/(Input!T-Input!T);0)))</f>
        <v/>
      </c>
      <c r="AAR53" s="79">
        <f>SE(Input!T="bullet";SE(30=Input!T-1;ZN7;0);SE(30&lt;Input!T;0;SE(30&lt;Input!T;ZN7/(Input!T-Input!T);0)))</f>
        <v/>
      </c>
      <c r="AAS53" s="79">
        <f>SE(Input!T="bullet";SE(31=Input!T-1;ZN7;0);SE(31&lt;Input!T;0;SE(31&lt;Input!T;ZN7/(Input!T-Input!T);0)))</f>
        <v/>
      </c>
      <c r="AAT53" s="79">
        <f>SE(Input!T="bullet";SE(32=Input!T-1;ZN7;0);SE(32&lt;Input!T;0;SE(32&lt;Input!T;ZN7/(Input!T-Input!T);0)))</f>
        <v/>
      </c>
      <c r="AAU53" s="79">
        <f>SE(Input!T="bullet";SE(33=Input!T-1;ZN7;0);SE(33&lt;Input!T;0;SE(33&lt;Input!T;ZN7/(Input!T-Input!T);0)))</f>
        <v/>
      </c>
      <c r="AAV53" s="79">
        <f>SE(Input!T="bullet";SE(34=Input!T-1;ZN7;0);SE(34&lt;Input!T;0;SE(34&lt;Input!T;ZN7/(Input!T-Input!T);0)))</f>
        <v/>
      </c>
      <c r="AAW53" s="79">
        <f>SE(Input!T="bullet";SE(35=Input!T-1;ZN7;0);SE(35&lt;Input!T;0;SE(35&lt;Input!T;ZN7/(Input!T-Input!T);0)))</f>
        <v/>
      </c>
      <c r="AAX53" s="79">
        <f>SE(Input!T="bullet";SE(36=Input!T-1;ZN7;0);SE(36&lt;Input!T;0;SE(36&lt;Input!T;ZN7/(Input!T-Input!T);0)))</f>
        <v/>
      </c>
      <c r="AAY53" s="79">
        <f>SE(Input!T="bullet";SE(37=Input!T-1;ZN7;0);SE(37&lt;Input!T;0;SE(37&lt;Input!T;ZN7/(Input!T-Input!T);0)))</f>
        <v/>
      </c>
      <c r="AAZ53" s="79">
        <f>SE(Input!T="bullet";SE(38=Input!T-1;ZN7;0);SE(38&lt;Input!T;0;SE(38&lt;Input!T;ZN7/(Input!T-Input!T);0)))</f>
        <v/>
      </c>
      <c r="ABA53" s="79">
        <f>SE(Input!T="bullet";SE(39=Input!T-1;ZN7;0);SE(39&lt;Input!T;0;SE(39&lt;Input!T;ZN7/(Input!T-Input!T);0)))</f>
        <v/>
      </c>
      <c r="ABD53" s="78" t="n">
        <v>1</v>
      </c>
      <c r="ABE53" s="79">
        <f>SE(Input!U="bullet";SE(0=Input!U-1;ABE7;0);SE(0&lt;Input!U;0;SE(0&lt;Input!U;ABE7/(Input!U-Input!U);0)))</f>
        <v/>
      </c>
      <c r="ABF53" s="79">
        <f>SE(Input!U="bullet";SE(1=Input!U-1;ABE7;0);SE(1&lt;Input!U;0;SE(1&lt;Input!U;ABE7/(Input!U-Input!U);0)))</f>
        <v/>
      </c>
      <c r="ABG53" s="79">
        <f>SE(Input!U="bullet";SE(2=Input!U-1;ABE7;0);SE(2&lt;Input!U;0;SE(2&lt;Input!U;ABE7/(Input!U-Input!U);0)))</f>
        <v/>
      </c>
      <c r="ABH53" s="79">
        <f>SE(Input!U="bullet";SE(3=Input!U-1;ABE7;0);SE(3&lt;Input!U;0;SE(3&lt;Input!U;ABE7/(Input!U-Input!U);0)))</f>
        <v/>
      </c>
      <c r="ABI53" s="79">
        <f>SE(Input!U="bullet";SE(4=Input!U-1;ABE7;0);SE(4&lt;Input!U;0;SE(4&lt;Input!U;ABE7/(Input!U-Input!U);0)))</f>
        <v/>
      </c>
      <c r="ABJ53" s="79">
        <f>SE(Input!U="bullet";SE(5=Input!U-1;ABE7;0);SE(5&lt;Input!U;0;SE(5&lt;Input!U;ABE7/(Input!U-Input!U);0)))</f>
        <v/>
      </c>
      <c r="ABK53" s="79">
        <f>SE(Input!U="bullet";SE(6=Input!U-1;ABE7;0);SE(6&lt;Input!U;0;SE(6&lt;Input!U;ABE7/(Input!U-Input!U);0)))</f>
        <v/>
      </c>
      <c r="ABL53" s="79">
        <f>SE(Input!U="bullet";SE(7=Input!U-1;ABE7;0);SE(7&lt;Input!U;0;SE(7&lt;Input!U;ABE7/(Input!U-Input!U);0)))</f>
        <v/>
      </c>
      <c r="ABM53" s="79">
        <f>SE(Input!U="bullet";SE(8=Input!U-1;ABE7;0);SE(8&lt;Input!U;0;SE(8&lt;Input!U;ABE7/(Input!U-Input!U);0)))</f>
        <v/>
      </c>
      <c r="ABN53" s="79">
        <f>SE(Input!U="bullet";SE(9=Input!U-1;ABE7;0);SE(9&lt;Input!U;0;SE(9&lt;Input!U;ABE7/(Input!U-Input!U);0)))</f>
        <v/>
      </c>
      <c r="ABO53" s="79">
        <f>SE(Input!U="bullet";SE(10=Input!U-1;ABE7;0);SE(10&lt;Input!U;0;SE(10&lt;Input!U;ABE7/(Input!U-Input!U);0)))</f>
        <v/>
      </c>
      <c r="ABP53" s="79">
        <f>SE(Input!U="bullet";SE(11=Input!U-1;ABE7;0);SE(11&lt;Input!U;0;SE(11&lt;Input!U;ABE7/(Input!U-Input!U);0)))</f>
        <v/>
      </c>
      <c r="ABQ53" s="79">
        <f>SE(Input!U="bullet";SE(12=Input!U-1;ABE7;0);SE(12&lt;Input!U;0;SE(12&lt;Input!U;ABE7/(Input!U-Input!U);0)))</f>
        <v/>
      </c>
      <c r="ABR53" s="79">
        <f>SE(Input!U="bullet";SE(13=Input!U-1;ABE7;0);SE(13&lt;Input!U;0;SE(13&lt;Input!U;ABE7/(Input!U-Input!U);0)))</f>
        <v/>
      </c>
      <c r="ABS53" s="79">
        <f>SE(Input!U="bullet";SE(14=Input!U-1;ABE7;0);SE(14&lt;Input!U;0;SE(14&lt;Input!U;ABE7/(Input!U-Input!U);0)))</f>
        <v/>
      </c>
      <c r="ABT53" s="79">
        <f>SE(Input!U="bullet";SE(15=Input!U-1;ABE7;0);SE(15&lt;Input!U;0;SE(15&lt;Input!U;ABE7/(Input!U-Input!U);0)))</f>
        <v/>
      </c>
      <c r="ABU53" s="79">
        <f>SE(Input!U="bullet";SE(16=Input!U-1;ABE7;0);SE(16&lt;Input!U;0;SE(16&lt;Input!U;ABE7/(Input!U-Input!U);0)))</f>
        <v/>
      </c>
      <c r="ABV53" s="79">
        <f>SE(Input!U="bullet";SE(17=Input!U-1;ABE7;0);SE(17&lt;Input!U;0;SE(17&lt;Input!U;ABE7/(Input!U-Input!U);0)))</f>
        <v/>
      </c>
      <c r="ABW53" s="79">
        <f>SE(Input!U="bullet";SE(18=Input!U-1;ABE7;0);SE(18&lt;Input!U;0;SE(18&lt;Input!U;ABE7/(Input!U-Input!U);0)))</f>
        <v/>
      </c>
      <c r="ABX53" s="79">
        <f>SE(Input!U="bullet";SE(19=Input!U-1;ABE7;0);SE(19&lt;Input!U;0;SE(19&lt;Input!U;ABE7/(Input!U-Input!U);0)))</f>
        <v/>
      </c>
      <c r="ABY53" s="79">
        <f>SE(Input!U="bullet";SE(20=Input!U-1;ABE7;0);SE(20&lt;Input!U;0;SE(20&lt;Input!U;ABE7/(Input!U-Input!U);0)))</f>
        <v/>
      </c>
      <c r="ABZ53" s="79">
        <f>SE(Input!U="bullet";SE(21=Input!U-1;ABE7;0);SE(21&lt;Input!U;0;SE(21&lt;Input!U;ABE7/(Input!U-Input!U);0)))</f>
        <v/>
      </c>
      <c r="ACA53" s="79">
        <f>SE(Input!U="bullet";SE(22=Input!U-1;ABE7;0);SE(22&lt;Input!U;0;SE(22&lt;Input!U;ABE7/(Input!U-Input!U);0)))</f>
        <v/>
      </c>
      <c r="ACB53" s="79">
        <f>SE(Input!U="bullet";SE(23=Input!U-1;ABE7;0);SE(23&lt;Input!U;0;SE(23&lt;Input!U;ABE7/(Input!U-Input!U);0)))</f>
        <v/>
      </c>
      <c r="ACC53" s="79">
        <f>SE(Input!U="bullet";SE(24=Input!U-1;ABE7;0);SE(24&lt;Input!U;0;SE(24&lt;Input!U;ABE7/(Input!U-Input!U);0)))</f>
        <v/>
      </c>
      <c r="ACD53" s="79">
        <f>SE(Input!U="bullet";SE(25=Input!U-1;ABE7;0);SE(25&lt;Input!U;0;SE(25&lt;Input!U;ABE7/(Input!U-Input!U);0)))</f>
        <v/>
      </c>
      <c r="ACE53" s="79">
        <f>SE(Input!U="bullet";SE(26=Input!U-1;ABE7;0);SE(26&lt;Input!U;0;SE(26&lt;Input!U;ABE7/(Input!U-Input!U);0)))</f>
        <v/>
      </c>
      <c r="ACF53" s="79">
        <f>SE(Input!U="bullet";SE(27=Input!U-1;ABE7;0);SE(27&lt;Input!U;0;SE(27&lt;Input!U;ABE7/(Input!U-Input!U);0)))</f>
        <v/>
      </c>
      <c r="ACG53" s="79">
        <f>SE(Input!U="bullet";SE(28=Input!U-1;ABE7;0);SE(28&lt;Input!U;0;SE(28&lt;Input!U;ABE7/(Input!U-Input!U);0)))</f>
        <v/>
      </c>
      <c r="ACH53" s="79">
        <f>SE(Input!U="bullet";SE(29=Input!U-1;ABE7;0);SE(29&lt;Input!U;0;SE(29&lt;Input!U;ABE7/(Input!U-Input!U);0)))</f>
        <v/>
      </c>
      <c r="ACI53" s="79">
        <f>SE(Input!U="bullet";SE(30=Input!U-1;ABE7;0);SE(30&lt;Input!U;0;SE(30&lt;Input!U;ABE7/(Input!U-Input!U);0)))</f>
        <v/>
      </c>
      <c r="ACJ53" s="79">
        <f>SE(Input!U="bullet";SE(31=Input!U-1;ABE7;0);SE(31&lt;Input!U;0;SE(31&lt;Input!U;ABE7/(Input!U-Input!U);0)))</f>
        <v/>
      </c>
      <c r="ACK53" s="79">
        <f>SE(Input!U="bullet";SE(32=Input!U-1;ABE7;0);SE(32&lt;Input!U;0;SE(32&lt;Input!U;ABE7/(Input!U-Input!U);0)))</f>
        <v/>
      </c>
      <c r="ACL53" s="79">
        <f>SE(Input!U="bullet";SE(33=Input!U-1;ABE7;0);SE(33&lt;Input!U;0;SE(33&lt;Input!U;ABE7/(Input!U-Input!U);0)))</f>
        <v/>
      </c>
      <c r="ACM53" s="79">
        <f>SE(Input!U="bullet";SE(34=Input!U-1;ABE7;0);SE(34&lt;Input!U;0;SE(34&lt;Input!U;ABE7/(Input!U-Input!U);0)))</f>
        <v/>
      </c>
      <c r="ACN53" s="79">
        <f>SE(Input!U="bullet";SE(35=Input!U-1;ABE7;0);SE(35&lt;Input!U;0;SE(35&lt;Input!U;ABE7/(Input!U-Input!U);0)))</f>
        <v/>
      </c>
      <c r="ACO53" s="79">
        <f>SE(Input!U="bullet";SE(36=Input!U-1;ABE7;0);SE(36&lt;Input!U;0;SE(36&lt;Input!U;ABE7/(Input!U-Input!U);0)))</f>
        <v/>
      </c>
      <c r="ACP53" s="79">
        <f>SE(Input!U="bullet";SE(37=Input!U-1;ABE7;0);SE(37&lt;Input!U;0;SE(37&lt;Input!U;ABE7/(Input!U-Input!U);0)))</f>
        <v/>
      </c>
      <c r="ACQ53" s="79">
        <f>SE(Input!U="bullet";SE(38=Input!U-1;ABE7;0);SE(38&lt;Input!U;0;SE(38&lt;Input!U;ABE7/(Input!U-Input!U);0)))</f>
        <v/>
      </c>
      <c r="ACR53" s="79">
        <f>SE(Input!U="bullet";SE(39=Input!U-1;ABE7;0);SE(39&lt;Input!U;0;SE(39&lt;Input!U;ABE7/(Input!U-Input!U);0)))</f>
        <v/>
      </c>
      <c r="ACU53" s="78" t="n">
        <v>1</v>
      </c>
      <c r="ACV53" s="79">
        <f>SE(Input!V="bullet";SE(0=Input!V-1;ACV7;0);SE(0&lt;Input!V;0;SE(0&lt;Input!V;ACV7/(Input!V-Input!V);0)))</f>
        <v/>
      </c>
      <c r="ACW53" s="79">
        <f>SE(Input!V="bullet";SE(1=Input!V-1;ACV7;0);SE(1&lt;Input!V;0;SE(1&lt;Input!V;ACV7/(Input!V-Input!V);0)))</f>
        <v/>
      </c>
      <c r="ACX53" s="79">
        <f>SE(Input!V="bullet";SE(2=Input!V-1;ACV7;0);SE(2&lt;Input!V;0;SE(2&lt;Input!V;ACV7/(Input!V-Input!V);0)))</f>
        <v/>
      </c>
      <c r="ACY53" s="79">
        <f>SE(Input!V="bullet";SE(3=Input!V-1;ACV7;0);SE(3&lt;Input!V;0;SE(3&lt;Input!V;ACV7/(Input!V-Input!V);0)))</f>
        <v/>
      </c>
      <c r="ACZ53" s="79">
        <f>SE(Input!V="bullet";SE(4=Input!V-1;ACV7;0);SE(4&lt;Input!V;0;SE(4&lt;Input!V;ACV7/(Input!V-Input!V);0)))</f>
        <v/>
      </c>
      <c r="ADA53" s="79">
        <f>SE(Input!V="bullet";SE(5=Input!V-1;ACV7;0);SE(5&lt;Input!V;0;SE(5&lt;Input!V;ACV7/(Input!V-Input!V);0)))</f>
        <v/>
      </c>
      <c r="ADB53" s="79">
        <f>SE(Input!V="bullet";SE(6=Input!V-1;ACV7;0);SE(6&lt;Input!V;0;SE(6&lt;Input!V;ACV7/(Input!V-Input!V);0)))</f>
        <v/>
      </c>
      <c r="ADC53" s="79">
        <f>SE(Input!V="bullet";SE(7=Input!V-1;ACV7;0);SE(7&lt;Input!V;0;SE(7&lt;Input!V;ACV7/(Input!V-Input!V);0)))</f>
        <v/>
      </c>
      <c r="ADD53" s="79">
        <f>SE(Input!V="bullet";SE(8=Input!V-1;ACV7;0);SE(8&lt;Input!V;0;SE(8&lt;Input!V;ACV7/(Input!V-Input!V);0)))</f>
        <v/>
      </c>
      <c r="ADE53" s="79">
        <f>SE(Input!V="bullet";SE(9=Input!V-1;ACV7;0);SE(9&lt;Input!V;0;SE(9&lt;Input!V;ACV7/(Input!V-Input!V);0)))</f>
        <v/>
      </c>
      <c r="ADF53" s="79">
        <f>SE(Input!V="bullet";SE(10=Input!V-1;ACV7;0);SE(10&lt;Input!V;0;SE(10&lt;Input!V;ACV7/(Input!V-Input!V);0)))</f>
        <v/>
      </c>
      <c r="ADG53" s="79">
        <f>SE(Input!V="bullet";SE(11=Input!V-1;ACV7;0);SE(11&lt;Input!V;0;SE(11&lt;Input!V;ACV7/(Input!V-Input!V);0)))</f>
        <v/>
      </c>
      <c r="ADH53" s="79">
        <f>SE(Input!V="bullet";SE(12=Input!V-1;ACV7;0);SE(12&lt;Input!V;0;SE(12&lt;Input!V;ACV7/(Input!V-Input!V);0)))</f>
        <v/>
      </c>
      <c r="ADI53" s="79">
        <f>SE(Input!V="bullet";SE(13=Input!V-1;ACV7;0);SE(13&lt;Input!V;0;SE(13&lt;Input!V;ACV7/(Input!V-Input!V);0)))</f>
        <v/>
      </c>
      <c r="ADJ53" s="79">
        <f>SE(Input!V="bullet";SE(14=Input!V-1;ACV7;0);SE(14&lt;Input!V;0;SE(14&lt;Input!V;ACV7/(Input!V-Input!V);0)))</f>
        <v/>
      </c>
      <c r="ADK53" s="79">
        <f>SE(Input!V="bullet";SE(15=Input!V-1;ACV7;0);SE(15&lt;Input!V;0;SE(15&lt;Input!V;ACV7/(Input!V-Input!V);0)))</f>
        <v/>
      </c>
      <c r="ADL53" s="79">
        <f>SE(Input!V="bullet";SE(16=Input!V-1;ACV7;0);SE(16&lt;Input!V;0;SE(16&lt;Input!V;ACV7/(Input!V-Input!V);0)))</f>
        <v/>
      </c>
      <c r="ADM53" s="79">
        <f>SE(Input!V="bullet";SE(17=Input!V-1;ACV7;0);SE(17&lt;Input!V;0;SE(17&lt;Input!V;ACV7/(Input!V-Input!V);0)))</f>
        <v/>
      </c>
      <c r="ADN53" s="79">
        <f>SE(Input!V="bullet";SE(18=Input!V-1;ACV7;0);SE(18&lt;Input!V;0;SE(18&lt;Input!V;ACV7/(Input!V-Input!V);0)))</f>
        <v/>
      </c>
      <c r="ADO53" s="79">
        <f>SE(Input!V="bullet";SE(19=Input!V-1;ACV7;0);SE(19&lt;Input!V;0;SE(19&lt;Input!V;ACV7/(Input!V-Input!V);0)))</f>
        <v/>
      </c>
      <c r="ADP53" s="79">
        <f>SE(Input!V="bullet";SE(20=Input!V-1;ACV7;0);SE(20&lt;Input!V;0;SE(20&lt;Input!V;ACV7/(Input!V-Input!V);0)))</f>
        <v/>
      </c>
      <c r="ADQ53" s="79">
        <f>SE(Input!V="bullet";SE(21=Input!V-1;ACV7;0);SE(21&lt;Input!V;0;SE(21&lt;Input!V;ACV7/(Input!V-Input!V);0)))</f>
        <v/>
      </c>
      <c r="ADR53" s="79">
        <f>SE(Input!V="bullet";SE(22=Input!V-1;ACV7;0);SE(22&lt;Input!V;0;SE(22&lt;Input!V;ACV7/(Input!V-Input!V);0)))</f>
        <v/>
      </c>
      <c r="ADS53" s="79">
        <f>SE(Input!V="bullet";SE(23=Input!V-1;ACV7;0);SE(23&lt;Input!V;0;SE(23&lt;Input!V;ACV7/(Input!V-Input!V);0)))</f>
        <v/>
      </c>
      <c r="ADT53" s="79">
        <f>SE(Input!V="bullet";SE(24=Input!V-1;ACV7;0);SE(24&lt;Input!V;0;SE(24&lt;Input!V;ACV7/(Input!V-Input!V);0)))</f>
        <v/>
      </c>
      <c r="ADU53" s="79">
        <f>SE(Input!V="bullet";SE(25=Input!V-1;ACV7;0);SE(25&lt;Input!V;0;SE(25&lt;Input!V;ACV7/(Input!V-Input!V);0)))</f>
        <v/>
      </c>
      <c r="ADV53" s="79">
        <f>SE(Input!V="bullet";SE(26=Input!V-1;ACV7;0);SE(26&lt;Input!V;0;SE(26&lt;Input!V;ACV7/(Input!V-Input!V);0)))</f>
        <v/>
      </c>
      <c r="ADW53" s="79">
        <f>SE(Input!V="bullet";SE(27=Input!V-1;ACV7;0);SE(27&lt;Input!V;0;SE(27&lt;Input!V;ACV7/(Input!V-Input!V);0)))</f>
        <v/>
      </c>
      <c r="ADX53" s="79">
        <f>SE(Input!V="bullet";SE(28=Input!V-1;ACV7;0);SE(28&lt;Input!V;0;SE(28&lt;Input!V;ACV7/(Input!V-Input!V);0)))</f>
        <v/>
      </c>
      <c r="ADY53" s="79">
        <f>SE(Input!V="bullet";SE(29=Input!V-1;ACV7;0);SE(29&lt;Input!V;0;SE(29&lt;Input!V;ACV7/(Input!V-Input!V);0)))</f>
        <v/>
      </c>
      <c r="ADZ53" s="79">
        <f>SE(Input!V="bullet";SE(30=Input!V-1;ACV7;0);SE(30&lt;Input!V;0;SE(30&lt;Input!V;ACV7/(Input!V-Input!V);0)))</f>
        <v/>
      </c>
      <c r="AEA53" s="79">
        <f>SE(Input!V="bullet";SE(31=Input!V-1;ACV7;0);SE(31&lt;Input!V;0;SE(31&lt;Input!V;ACV7/(Input!V-Input!V);0)))</f>
        <v/>
      </c>
      <c r="AEB53" s="79">
        <f>SE(Input!V="bullet";SE(32=Input!V-1;ACV7;0);SE(32&lt;Input!V;0;SE(32&lt;Input!V;ACV7/(Input!V-Input!V);0)))</f>
        <v/>
      </c>
      <c r="AEC53" s="79">
        <f>SE(Input!V="bullet";SE(33=Input!V-1;ACV7;0);SE(33&lt;Input!V;0;SE(33&lt;Input!V;ACV7/(Input!V-Input!V);0)))</f>
        <v/>
      </c>
      <c r="AED53" s="79">
        <f>SE(Input!V="bullet";SE(34=Input!V-1;ACV7;0);SE(34&lt;Input!V;0;SE(34&lt;Input!V;ACV7/(Input!V-Input!V);0)))</f>
        <v/>
      </c>
      <c r="AEE53" s="79">
        <f>SE(Input!V="bullet";SE(35=Input!V-1;ACV7;0);SE(35&lt;Input!V;0;SE(35&lt;Input!V;ACV7/(Input!V-Input!V);0)))</f>
        <v/>
      </c>
      <c r="AEF53" s="79">
        <f>SE(Input!V="bullet";SE(36=Input!V-1;ACV7;0);SE(36&lt;Input!V;0;SE(36&lt;Input!V;ACV7/(Input!V-Input!V);0)))</f>
        <v/>
      </c>
      <c r="AEG53" s="79">
        <f>SE(Input!V="bullet";SE(37=Input!V-1;ACV7;0);SE(37&lt;Input!V;0;SE(37&lt;Input!V;ACV7/(Input!V-Input!V);0)))</f>
        <v/>
      </c>
      <c r="AEH53" s="79">
        <f>SE(Input!V="bullet";SE(38=Input!V-1;ACV7;0);SE(38&lt;Input!V;0;SE(38&lt;Input!V;ACV7/(Input!V-Input!V);0)))</f>
        <v/>
      </c>
      <c r="AEI53" s="79">
        <f>SE(Input!V="bullet";SE(39=Input!V-1;ACV7;0);SE(39&lt;Input!V;0;SE(39&lt;Input!V;ACV7/(Input!V-Input!V);0)))</f>
        <v/>
      </c>
      <c r="AEL53" s="78" t="n">
        <v>1</v>
      </c>
      <c r="AEM53" s="79">
        <f>SE(Input!W="bullet";SE(0=Input!W-1;AEM7;0);SE(0&lt;Input!W;0;SE(0&lt;Input!W;AEM7/(Input!W-Input!W);0)))</f>
        <v/>
      </c>
      <c r="AEN53" s="79">
        <f>SE(Input!W="bullet";SE(1=Input!W-1;AEM7;0);SE(1&lt;Input!W;0;SE(1&lt;Input!W;AEM7/(Input!W-Input!W);0)))</f>
        <v/>
      </c>
      <c r="AEO53" s="79">
        <f>SE(Input!W="bullet";SE(2=Input!W-1;AEM7;0);SE(2&lt;Input!W;0;SE(2&lt;Input!W;AEM7/(Input!W-Input!W);0)))</f>
        <v/>
      </c>
      <c r="AEP53" s="79">
        <f>SE(Input!W="bullet";SE(3=Input!W-1;AEM7;0);SE(3&lt;Input!W;0;SE(3&lt;Input!W;AEM7/(Input!W-Input!W);0)))</f>
        <v/>
      </c>
      <c r="AEQ53" s="79">
        <f>SE(Input!W="bullet";SE(4=Input!W-1;AEM7;0);SE(4&lt;Input!W;0;SE(4&lt;Input!W;AEM7/(Input!W-Input!W);0)))</f>
        <v/>
      </c>
      <c r="AER53" s="79">
        <f>SE(Input!W="bullet";SE(5=Input!W-1;AEM7;0);SE(5&lt;Input!W;0;SE(5&lt;Input!W;AEM7/(Input!W-Input!W);0)))</f>
        <v/>
      </c>
      <c r="AES53" s="79">
        <f>SE(Input!W="bullet";SE(6=Input!W-1;AEM7;0);SE(6&lt;Input!W;0;SE(6&lt;Input!W;AEM7/(Input!W-Input!W);0)))</f>
        <v/>
      </c>
      <c r="AET53" s="79">
        <f>SE(Input!W="bullet";SE(7=Input!W-1;AEM7;0);SE(7&lt;Input!W;0;SE(7&lt;Input!W;AEM7/(Input!W-Input!W);0)))</f>
        <v/>
      </c>
      <c r="AEU53" s="79">
        <f>SE(Input!W="bullet";SE(8=Input!W-1;AEM7;0);SE(8&lt;Input!W;0;SE(8&lt;Input!W;AEM7/(Input!W-Input!W);0)))</f>
        <v/>
      </c>
      <c r="AEV53" s="79">
        <f>SE(Input!W="bullet";SE(9=Input!W-1;AEM7;0);SE(9&lt;Input!W;0;SE(9&lt;Input!W;AEM7/(Input!W-Input!W);0)))</f>
        <v/>
      </c>
      <c r="AEW53" s="79">
        <f>SE(Input!W="bullet";SE(10=Input!W-1;AEM7;0);SE(10&lt;Input!W;0;SE(10&lt;Input!W;AEM7/(Input!W-Input!W);0)))</f>
        <v/>
      </c>
      <c r="AEX53" s="79">
        <f>SE(Input!W="bullet";SE(11=Input!W-1;AEM7;0);SE(11&lt;Input!W;0;SE(11&lt;Input!W;AEM7/(Input!W-Input!W);0)))</f>
        <v/>
      </c>
      <c r="AEY53" s="79">
        <f>SE(Input!W="bullet";SE(12=Input!W-1;AEM7;0);SE(12&lt;Input!W;0;SE(12&lt;Input!W;AEM7/(Input!W-Input!W);0)))</f>
        <v/>
      </c>
      <c r="AEZ53" s="79">
        <f>SE(Input!W="bullet";SE(13=Input!W-1;AEM7;0);SE(13&lt;Input!W;0;SE(13&lt;Input!W;AEM7/(Input!W-Input!W);0)))</f>
        <v/>
      </c>
      <c r="AFA53" s="79">
        <f>SE(Input!W="bullet";SE(14=Input!W-1;AEM7;0);SE(14&lt;Input!W;0;SE(14&lt;Input!W;AEM7/(Input!W-Input!W);0)))</f>
        <v/>
      </c>
      <c r="AFB53" s="79">
        <f>SE(Input!W="bullet";SE(15=Input!W-1;AEM7;0);SE(15&lt;Input!W;0;SE(15&lt;Input!W;AEM7/(Input!W-Input!W);0)))</f>
        <v/>
      </c>
      <c r="AFC53" s="79">
        <f>SE(Input!W="bullet";SE(16=Input!W-1;AEM7;0);SE(16&lt;Input!W;0;SE(16&lt;Input!W;AEM7/(Input!W-Input!W);0)))</f>
        <v/>
      </c>
      <c r="AFD53" s="79">
        <f>SE(Input!W="bullet";SE(17=Input!W-1;AEM7;0);SE(17&lt;Input!W;0;SE(17&lt;Input!W;AEM7/(Input!W-Input!W);0)))</f>
        <v/>
      </c>
      <c r="AFE53" s="79">
        <f>SE(Input!W="bullet";SE(18=Input!W-1;AEM7;0);SE(18&lt;Input!W;0;SE(18&lt;Input!W;AEM7/(Input!W-Input!W);0)))</f>
        <v/>
      </c>
      <c r="AFF53" s="79">
        <f>SE(Input!W="bullet";SE(19=Input!W-1;AEM7;0);SE(19&lt;Input!W;0;SE(19&lt;Input!W;AEM7/(Input!W-Input!W);0)))</f>
        <v/>
      </c>
      <c r="AFG53" s="79">
        <f>SE(Input!W="bullet";SE(20=Input!W-1;AEM7;0);SE(20&lt;Input!W;0;SE(20&lt;Input!W;AEM7/(Input!W-Input!W);0)))</f>
        <v/>
      </c>
      <c r="AFH53" s="79">
        <f>SE(Input!W="bullet";SE(21=Input!W-1;AEM7;0);SE(21&lt;Input!W;0;SE(21&lt;Input!W;AEM7/(Input!W-Input!W);0)))</f>
        <v/>
      </c>
      <c r="AFI53" s="79">
        <f>SE(Input!W="bullet";SE(22=Input!W-1;AEM7;0);SE(22&lt;Input!W;0;SE(22&lt;Input!W;AEM7/(Input!W-Input!W);0)))</f>
        <v/>
      </c>
      <c r="AFJ53" s="79">
        <f>SE(Input!W="bullet";SE(23=Input!W-1;AEM7;0);SE(23&lt;Input!W;0;SE(23&lt;Input!W;AEM7/(Input!W-Input!W);0)))</f>
        <v/>
      </c>
      <c r="AFK53" s="79">
        <f>SE(Input!W="bullet";SE(24=Input!W-1;AEM7;0);SE(24&lt;Input!W;0;SE(24&lt;Input!W;AEM7/(Input!W-Input!W);0)))</f>
        <v/>
      </c>
      <c r="AFL53" s="79">
        <f>SE(Input!W="bullet";SE(25=Input!W-1;AEM7;0);SE(25&lt;Input!W;0;SE(25&lt;Input!W;AEM7/(Input!W-Input!W);0)))</f>
        <v/>
      </c>
      <c r="AFM53" s="79">
        <f>SE(Input!W="bullet";SE(26=Input!W-1;AEM7;0);SE(26&lt;Input!W;0;SE(26&lt;Input!W;AEM7/(Input!W-Input!W);0)))</f>
        <v/>
      </c>
      <c r="AFN53" s="79">
        <f>SE(Input!W="bullet";SE(27=Input!W-1;AEM7;0);SE(27&lt;Input!W;0;SE(27&lt;Input!W;AEM7/(Input!W-Input!W);0)))</f>
        <v/>
      </c>
      <c r="AFO53" s="79">
        <f>SE(Input!W="bullet";SE(28=Input!W-1;AEM7;0);SE(28&lt;Input!W;0;SE(28&lt;Input!W;AEM7/(Input!W-Input!W);0)))</f>
        <v/>
      </c>
      <c r="AFP53" s="79">
        <f>SE(Input!W="bullet";SE(29=Input!W-1;AEM7;0);SE(29&lt;Input!W;0;SE(29&lt;Input!W;AEM7/(Input!W-Input!W);0)))</f>
        <v/>
      </c>
      <c r="AFQ53" s="79">
        <f>SE(Input!W="bullet";SE(30=Input!W-1;AEM7;0);SE(30&lt;Input!W;0;SE(30&lt;Input!W;AEM7/(Input!W-Input!W);0)))</f>
        <v/>
      </c>
      <c r="AFR53" s="79">
        <f>SE(Input!W="bullet";SE(31=Input!W-1;AEM7;0);SE(31&lt;Input!W;0;SE(31&lt;Input!W;AEM7/(Input!W-Input!W);0)))</f>
        <v/>
      </c>
      <c r="AFS53" s="79">
        <f>SE(Input!W="bullet";SE(32=Input!W-1;AEM7;0);SE(32&lt;Input!W;0;SE(32&lt;Input!W;AEM7/(Input!W-Input!W);0)))</f>
        <v/>
      </c>
      <c r="AFT53" s="79">
        <f>SE(Input!W="bullet";SE(33=Input!W-1;AEM7;0);SE(33&lt;Input!W;0;SE(33&lt;Input!W;AEM7/(Input!W-Input!W);0)))</f>
        <v/>
      </c>
      <c r="AFU53" s="79">
        <f>SE(Input!W="bullet";SE(34=Input!W-1;AEM7;0);SE(34&lt;Input!W;0;SE(34&lt;Input!W;AEM7/(Input!W-Input!W);0)))</f>
        <v/>
      </c>
      <c r="AFV53" s="79">
        <f>SE(Input!W="bullet";SE(35=Input!W-1;AEM7;0);SE(35&lt;Input!W;0;SE(35&lt;Input!W;AEM7/(Input!W-Input!W);0)))</f>
        <v/>
      </c>
      <c r="AFW53" s="79">
        <f>SE(Input!W="bullet";SE(36=Input!W-1;AEM7;0);SE(36&lt;Input!W;0;SE(36&lt;Input!W;AEM7/(Input!W-Input!W);0)))</f>
        <v/>
      </c>
      <c r="AFX53" s="79">
        <f>SE(Input!W="bullet";SE(37=Input!W-1;AEM7;0);SE(37&lt;Input!W;0;SE(37&lt;Input!W;AEM7/(Input!W-Input!W);0)))</f>
        <v/>
      </c>
      <c r="AFY53" s="79">
        <f>SE(Input!W="bullet";SE(38=Input!W-1;AEM7;0);SE(38&lt;Input!W;0;SE(38&lt;Input!W;AEM7/(Input!W-Input!W);0)))</f>
        <v/>
      </c>
      <c r="AFZ53" s="79">
        <f>SE(Input!W="bullet";SE(39=Input!W-1;AEM7;0);SE(39&lt;Input!W;0;SE(39&lt;Input!W;AEM7/(Input!W-Input!W);0)))</f>
        <v/>
      </c>
    </row>
    <row r="54">
      <c r="A54" s="78" t="n">
        <v>2</v>
      </c>
      <c r="B54" s="79">
        <f>0</f>
        <v/>
      </c>
      <c r="C54" s="79">
        <f>SE(Input!D="bullet";SE(0=Input!D-1;C8;0);SE(0&lt;Input!D;0;SE(0&lt;Input!D;C8/(Input!D-Input!D);0)))</f>
        <v/>
      </c>
      <c r="D54" s="79">
        <f>SE(Input!D="bullet";SE(1=Input!D-1;C8;0);SE(1&lt;Input!D;0;SE(1&lt;Input!D;C8/(Input!D-Input!D);0)))</f>
        <v/>
      </c>
      <c r="E54" s="79">
        <f>SE(Input!D="bullet";SE(2=Input!D-1;C8;0);SE(2&lt;Input!D;0;SE(2&lt;Input!D;C8/(Input!D-Input!D);0)))</f>
        <v/>
      </c>
      <c r="F54" s="79">
        <f>SE(Input!D="bullet";SE(3=Input!D-1;C8;0);SE(3&lt;Input!D;0;SE(3&lt;Input!D;C8/(Input!D-Input!D);0)))</f>
        <v/>
      </c>
      <c r="G54" s="79">
        <f>SE(Input!D="bullet";SE(4=Input!D-1;C8;0);SE(4&lt;Input!D;0;SE(4&lt;Input!D;C8/(Input!D-Input!D);0)))</f>
        <v/>
      </c>
      <c r="H54" s="79">
        <f>SE(Input!D="bullet";SE(5=Input!D-1;C8;0);SE(5&lt;Input!D;0;SE(5&lt;Input!D;C8/(Input!D-Input!D);0)))</f>
        <v/>
      </c>
      <c r="I54" s="79">
        <f>SE(Input!D="bullet";SE(6=Input!D-1;C8;0);SE(6&lt;Input!D;0;SE(6&lt;Input!D;C8/(Input!D-Input!D);0)))</f>
        <v/>
      </c>
      <c r="J54" s="79">
        <f>SE(Input!D="bullet";SE(7=Input!D-1;C8;0);SE(7&lt;Input!D;0;SE(7&lt;Input!D;C8/(Input!D-Input!D);0)))</f>
        <v/>
      </c>
      <c r="K54" s="79">
        <f>SE(Input!D="bullet";SE(8=Input!D-1;C8;0);SE(8&lt;Input!D;0;SE(8&lt;Input!D;C8/(Input!D-Input!D);0)))</f>
        <v/>
      </c>
      <c r="L54" s="79">
        <f>SE(Input!D="bullet";SE(9=Input!D-1;C8;0);SE(9&lt;Input!D;0;SE(9&lt;Input!D;C8/(Input!D-Input!D);0)))</f>
        <v/>
      </c>
      <c r="M54" s="79">
        <f>SE(Input!D="bullet";SE(10=Input!D-1;C8;0);SE(10&lt;Input!D;0;SE(10&lt;Input!D;C8/(Input!D-Input!D);0)))</f>
        <v/>
      </c>
      <c r="N54" s="79">
        <f>SE(Input!D="bullet";SE(11=Input!D-1;C8;0);SE(11&lt;Input!D;0;SE(11&lt;Input!D;C8/(Input!D-Input!D);0)))</f>
        <v/>
      </c>
      <c r="O54" s="79">
        <f>SE(Input!D="bullet";SE(12=Input!D-1;C8;0);SE(12&lt;Input!D;0;SE(12&lt;Input!D;C8/(Input!D-Input!D);0)))</f>
        <v/>
      </c>
      <c r="P54" s="79">
        <f>SE(Input!D="bullet";SE(13=Input!D-1;C8;0);SE(13&lt;Input!D;0;SE(13&lt;Input!D;C8/(Input!D-Input!D);0)))</f>
        <v/>
      </c>
      <c r="Q54" s="79">
        <f>SE(Input!D="bullet";SE(14=Input!D-1;C8;0);SE(14&lt;Input!D;0;SE(14&lt;Input!D;C8/(Input!D-Input!D);0)))</f>
        <v/>
      </c>
      <c r="R54" s="79">
        <f>SE(Input!D="bullet";SE(15=Input!D-1;C8;0);SE(15&lt;Input!D;0;SE(15&lt;Input!D;C8/(Input!D-Input!D);0)))</f>
        <v/>
      </c>
      <c r="S54" s="79">
        <f>SE(Input!D="bullet";SE(16=Input!D-1;C8;0);SE(16&lt;Input!D;0;SE(16&lt;Input!D;C8/(Input!D-Input!D);0)))</f>
        <v/>
      </c>
      <c r="T54" s="79">
        <f>SE(Input!D="bullet";SE(17=Input!D-1;C8;0);SE(17&lt;Input!D;0;SE(17&lt;Input!D;C8/(Input!D-Input!D);0)))</f>
        <v/>
      </c>
      <c r="U54" s="79">
        <f>SE(Input!D="bullet";SE(18=Input!D-1;C8;0);SE(18&lt;Input!D;0;SE(18&lt;Input!D;C8/(Input!D-Input!D);0)))</f>
        <v/>
      </c>
      <c r="V54" s="79">
        <f>SE(Input!D="bullet";SE(19=Input!D-1;C8;0);SE(19&lt;Input!D;0;SE(19&lt;Input!D;C8/(Input!D-Input!D);0)))</f>
        <v/>
      </c>
      <c r="W54" s="79">
        <f>SE(Input!D="bullet";SE(20=Input!D-1;C8;0);SE(20&lt;Input!D;0;SE(20&lt;Input!D;C8/(Input!D-Input!D);0)))</f>
        <v/>
      </c>
      <c r="X54" s="79">
        <f>SE(Input!D="bullet";SE(21=Input!D-1;C8;0);SE(21&lt;Input!D;0;SE(21&lt;Input!D;C8/(Input!D-Input!D);0)))</f>
        <v/>
      </c>
      <c r="Y54" s="79">
        <f>SE(Input!D="bullet";SE(22=Input!D-1;C8;0);SE(22&lt;Input!D;0;SE(22&lt;Input!D;C8/(Input!D-Input!D);0)))</f>
        <v/>
      </c>
      <c r="Z54" s="79">
        <f>SE(Input!D="bullet";SE(23=Input!D-1;C8;0);SE(23&lt;Input!D;0;SE(23&lt;Input!D;C8/(Input!D-Input!D);0)))</f>
        <v/>
      </c>
      <c r="AA54" s="79">
        <f>SE(Input!D="bullet";SE(24=Input!D-1;C8;0);SE(24&lt;Input!D;0;SE(24&lt;Input!D;C8/(Input!D-Input!D);0)))</f>
        <v/>
      </c>
      <c r="AB54" s="79">
        <f>SE(Input!D="bullet";SE(25=Input!D-1;C8;0);SE(25&lt;Input!D;0;SE(25&lt;Input!D;C8/(Input!D-Input!D);0)))</f>
        <v/>
      </c>
      <c r="AC54" s="79">
        <f>SE(Input!D="bullet";SE(26=Input!D-1;C8;0);SE(26&lt;Input!D;0;SE(26&lt;Input!D;C8/(Input!D-Input!D);0)))</f>
        <v/>
      </c>
      <c r="AD54" s="79">
        <f>SE(Input!D="bullet";SE(27=Input!D-1;C8;0);SE(27&lt;Input!D;0;SE(27&lt;Input!D;C8/(Input!D-Input!D);0)))</f>
        <v/>
      </c>
      <c r="AE54" s="79">
        <f>SE(Input!D="bullet";SE(28=Input!D-1;C8;0);SE(28&lt;Input!D;0;SE(28&lt;Input!D;C8/(Input!D-Input!D);0)))</f>
        <v/>
      </c>
      <c r="AF54" s="79">
        <f>SE(Input!D="bullet";SE(29=Input!D-1;C8;0);SE(29&lt;Input!D;0;SE(29&lt;Input!D;C8/(Input!D-Input!D);0)))</f>
        <v/>
      </c>
      <c r="AG54" s="79">
        <f>SE(Input!D="bullet";SE(30=Input!D-1;C8;0);SE(30&lt;Input!D;0;SE(30&lt;Input!D;C8/(Input!D-Input!D);0)))</f>
        <v/>
      </c>
      <c r="AH54" s="79">
        <f>SE(Input!D="bullet";SE(31=Input!D-1;C8;0);SE(31&lt;Input!D;0;SE(31&lt;Input!D;C8/(Input!D-Input!D);0)))</f>
        <v/>
      </c>
      <c r="AI54" s="79">
        <f>SE(Input!D="bullet";SE(32=Input!D-1;C8;0);SE(32&lt;Input!D;0;SE(32&lt;Input!D;C8/(Input!D-Input!D);0)))</f>
        <v/>
      </c>
      <c r="AJ54" s="79">
        <f>SE(Input!D="bullet";SE(33=Input!D-1;C8;0);SE(33&lt;Input!D;0;SE(33&lt;Input!D;C8/(Input!D-Input!D);0)))</f>
        <v/>
      </c>
      <c r="AK54" s="79">
        <f>SE(Input!D="bullet";SE(34=Input!D-1;C8;0);SE(34&lt;Input!D;0;SE(34&lt;Input!D;C8/(Input!D-Input!D);0)))</f>
        <v/>
      </c>
      <c r="AL54" s="79">
        <f>SE(Input!D="bullet";SE(35=Input!D-1;C8;0);SE(35&lt;Input!D;0;SE(35&lt;Input!D;C8/(Input!D-Input!D);0)))</f>
        <v/>
      </c>
      <c r="AM54" s="79">
        <f>SE(Input!D="bullet";SE(36=Input!D-1;C8;0);SE(36&lt;Input!D;0;SE(36&lt;Input!D;C8/(Input!D-Input!D);0)))</f>
        <v/>
      </c>
      <c r="AN54" s="79">
        <f>SE(Input!D="bullet";SE(37=Input!D-1;C8;0);SE(37&lt;Input!D;0;SE(37&lt;Input!D;C8/(Input!D-Input!D);0)))</f>
        <v/>
      </c>
      <c r="AO54" s="79">
        <f>SE(Input!D="bullet";SE(38=Input!D-1;C8;0);SE(38&lt;Input!D;0;SE(38&lt;Input!D;C8/(Input!D-Input!D);0)))</f>
        <v/>
      </c>
      <c r="AR54" s="78" t="n">
        <v>2</v>
      </c>
      <c r="AS54" s="79">
        <f>0</f>
        <v/>
      </c>
      <c r="AT54" s="79">
        <f>SE(Input!E="bullet";SE(0=Input!E-1;AT8;0);SE(0&lt;Input!E;0;SE(0&lt;Input!E;AT8/(Input!E-Input!E);0)))</f>
        <v/>
      </c>
      <c r="AU54" s="79">
        <f>SE(Input!E="bullet";SE(1=Input!E-1;AT8;0);SE(1&lt;Input!E;0;SE(1&lt;Input!E;AT8/(Input!E-Input!E);0)))</f>
        <v/>
      </c>
      <c r="AV54" s="79">
        <f>SE(Input!E="bullet";SE(2=Input!E-1;AT8;0);SE(2&lt;Input!E;0;SE(2&lt;Input!E;AT8/(Input!E-Input!E);0)))</f>
        <v/>
      </c>
      <c r="AW54" s="79">
        <f>SE(Input!E="bullet";SE(3=Input!E-1;AT8;0);SE(3&lt;Input!E;0;SE(3&lt;Input!E;AT8/(Input!E-Input!E);0)))</f>
        <v/>
      </c>
      <c r="AX54" s="79">
        <f>SE(Input!E="bullet";SE(4=Input!E-1;AT8;0);SE(4&lt;Input!E;0;SE(4&lt;Input!E;AT8/(Input!E-Input!E);0)))</f>
        <v/>
      </c>
      <c r="AY54" s="79">
        <f>SE(Input!E="bullet";SE(5=Input!E-1;AT8;0);SE(5&lt;Input!E;0;SE(5&lt;Input!E;AT8/(Input!E-Input!E);0)))</f>
        <v/>
      </c>
      <c r="AZ54" s="79">
        <f>SE(Input!E="bullet";SE(6=Input!E-1;AT8;0);SE(6&lt;Input!E;0;SE(6&lt;Input!E;AT8/(Input!E-Input!E);0)))</f>
        <v/>
      </c>
      <c r="BA54" s="79">
        <f>SE(Input!E="bullet";SE(7=Input!E-1;AT8;0);SE(7&lt;Input!E;0;SE(7&lt;Input!E;AT8/(Input!E-Input!E);0)))</f>
        <v/>
      </c>
      <c r="BB54" s="79">
        <f>SE(Input!E="bullet";SE(8=Input!E-1;AT8;0);SE(8&lt;Input!E;0;SE(8&lt;Input!E;AT8/(Input!E-Input!E);0)))</f>
        <v/>
      </c>
      <c r="BC54" s="79">
        <f>SE(Input!E="bullet";SE(9=Input!E-1;AT8;0);SE(9&lt;Input!E;0;SE(9&lt;Input!E;AT8/(Input!E-Input!E);0)))</f>
        <v/>
      </c>
      <c r="BD54" s="79">
        <f>SE(Input!E="bullet";SE(10=Input!E-1;AT8;0);SE(10&lt;Input!E;0;SE(10&lt;Input!E;AT8/(Input!E-Input!E);0)))</f>
        <v/>
      </c>
      <c r="BE54" s="79">
        <f>SE(Input!E="bullet";SE(11=Input!E-1;AT8;0);SE(11&lt;Input!E;0;SE(11&lt;Input!E;AT8/(Input!E-Input!E);0)))</f>
        <v/>
      </c>
      <c r="BF54" s="79">
        <f>SE(Input!E="bullet";SE(12=Input!E-1;AT8;0);SE(12&lt;Input!E;0;SE(12&lt;Input!E;AT8/(Input!E-Input!E);0)))</f>
        <v/>
      </c>
      <c r="BG54" s="79">
        <f>SE(Input!E="bullet";SE(13=Input!E-1;AT8;0);SE(13&lt;Input!E;0;SE(13&lt;Input!E;AT8/(Input!E-Input!E);0)))</f>
        <v/>
      </c>
      <c r="BH54" s="79">
        <f>SE(Input!E="bullet";SE(14=Input!E-1;AT8;0);SE(14&lt;Input!E;0;SE(14&lt;Input!E;AT8/(Input!E-Input!E);0)))</f>
        <v/>
      </c>
      <c r="BI54" s="79">
        <f>SE(Input!E="bullet";SE(15=Input!E-1;AT8;0);SE(15&lt;Input!E;0;SE(15&lt;Input!E;AT8/(Input!E-Input!E);0)))</f>
        <v/>
      </c>
      <c r="BJ54" s="79">
        <f>SE(Input!E="bullet";SE(16=Input!E-1;AT8;0);SE(16&lt;Input!E;0;SE(16&lt;Input!E;AT8/(Input!E-Input!E);0)))</f>
        <v/>
      </c>
      <c r="BK54" s="79">
        <f>SE(Input!E="bullet";SE(17=Input!E-1;AT8;0);SE(17&lt;Input!E;0;SE(17&lt;Input!E;AT8/(Input!E-Input!E);0)))</f>
        <v/>
      </c>
      <c r="BL54" s="79">
        <f>SE(Input!E="bullet";SE(18=Input!E-1;AT8;0);SE(18&lt;Input!E;0;SE(18&lt;Input!E;AT8/(Input!E-Input!E);0)))</f>
        <v/>
      </c>
      <c r="BM54" s="79">
        <f>SE(Input!E="bullet";SE(19=Input!E-1;AT8;0);SE(19&lt;Input!E;0;SE(19&lt;Input!E;AT8/(Input!E-Input!E);0)))</f>
        <v/>
      </c>
      <c r="BN54" s="79">
        <f>SE(Input!E="bullet";SE(20=Input!E-1;AT8;0);SE(20&lt;Input!E;0;SE(20&lt;Input!E;AT8/(Input!E-Input!E);0)))</f>
        <v/>
      </c>
      <c r="BO54" s="79">
        <f>SE(Input!E="bullet";SE(21=Input!E-1;AT8;0);SE(21&lt;Input!E;0;SE(21&lt;Input!E;AT8/(Input!E-Input!E);0)))</f>
        <v/>
      </c>
      <c r="BP54" s="79">
        <f>SE(Input!E="bullet";SE(22=Input!E-1;AT8;0);SE(22&lt;Input!E;0;SE(22&lt;Input!E;AT8/(Input!E-Input!E);0)))</f>
        <v/>
      </c>
      <c r="BQ54" s="79">
        <f>SE(Input!E="bullet";SE(23=Input!E-1;AT8;0);SE(23&lt;Input!E;0;SE(23&lt;Input!E;AT8/(Input!E-Input!E);0)))</f>
        <v/>
      </c>
      <c r="BR54" s="79">
        <f>SE(Input!E="bullet";SE(24=Input!E-1;AT8;0);SE(24&lt;Input!E;0;SE(24&lt;Input!E;AT8/(Input!E-Input!E);0)))</f>
        <v/>
      </c>
      <c r="BS54" s="79">
        <f>SE(Input!E="bullet";SE(25=Input!E-1;AT8;0);SE(25&lt;Input!E;0;SE(25&lt;Input!E;AT8/(Input!E-Input!E);0)))</f>
        <v/>
      </c>
      <c r="BT54" s="79">
        <f>SE(Input!E="bullet";SE(26=Input!E-1;AT8;0);SE(26&lt;Input!E;0;SE(26&lt;Input!E;AT8/(Input!E-Input!E);0)))</f>
        <v/>
      </c>
      <c r="BU54" s="79">
        <f>SE(Input!E="bullet";SE(27=Input!E-1;AT8;0);SE(27&lt;Input!E;0;SE(27&lt;Input!E;AT8/(Input!E-Input!E);0)))</f>
        <v/>
      </c>
      <c r="BV54" s="79">
        <f>SE(Input!E="bullet";SE(28=Input!E-1;AT8;0);SE(28&lt;Input!E;0;SE(28&lt;Input!E;AT8/(Input!E-Input!E);0)))</f>
        <v/>
      </c>
      <c r="BW54" s="79">
        <f>SE(Input!E="bullet";SE(29=Input!E-1;AT8;0);SE(29&lt;Input!E;0;SE(29&lt;Input!E;AT8/(Input!E-Input!E);0)))</f>
        <v/>
      </c>
      <c r="BX54" s="79">
        <f>SE(Input!E="bullet";SE(30=Input!E-1;AT8;0);SE(30&lt;Input!E;0;SE(30&lt;Input!E;AT8/(Input!E-Input!E);0)))</f>
        <v/>
      </c>
      <c r="BY54" s="79">
        <f>SE(Input!E="bullet";SE(31=Input!E-1;AT8;0);SE(31&lt;Input!E;0;SE(31&lt;Input!E;AT8/(Input!E-Input!E);0)))</f>
        <v/>
      </c>
      <c r="BZ54" s="79">
        <f>SE(Input!E="bullet";SE(32=Input!E-1;AT8;0);SE(32&lt;Input!E;0;SE(32&lt;Input!E;AT8/(Input!E-Input!E);0)))</f>
        <v/>
      </c>
      <c r="CA54" s="79">
        <f>SE(Input!E="bullet";SE(33=Input!E-1;AT8;0);SE(33&lt;Input!E;0;SE(33&lt;Input!E;AT8/(Input!E-Input!E);0)))</f>
        <v/>
      </c>
      <c r="CB54" s="79">
        <f>SE(Input!E="bullet";SE(34=Input!E-1;AT8;0);SE(34&lt;Input!E;0;SE(34&lt;Input!E;AT8/(Input!E-Input!E);0)))</f>
        <v/>
      </c>
      <c r="CC54" s="79">
        <f>SE(Input!E="bullet";SE(35=Input!E-1;AT8;0);SE(35&lt;Input!E;0;SE(35&lt;Input!E;AT8/(Input!E-Input!E);0)))</f>
        <v/>
      </c>
      <c r="CD54" s="79">
        <f>SE(Input!E="bullet";SE(36=Input!E-1;AT8;0);SE(36&lt;Input!E;0;SE(36&lt;Input!E;AT8/(Input!E-Input!E);0)))</f>
        <v/>
      </c>
      <c r="CE54" s="79">
        <f>SE(Input!E="bullet";SE(37=Input!E-1;AT8;0);SE(37&lt;Input!E;0;SE(37&lt;Input!E;AT8/(Input!E-Input!E);0)))</f>
        <v/>
      </c>
      <c r="CF54" s="79">
        <f>SE(Input!E="bullet";SE(38=Input!E-1;AT8;0);SE(38&lt;Input!E;0;SE(38&lt;Input!E;AT8/(Input!E-Input!E);0)))</f>
        <v/>
      </c>
      <c r="CI54" s="78" t="n">
        <v>2</v>
      </c>
      <c r="CJ54" s="79">
        <f>0</f>
        <v/>
      </c>
      <c r="CK54" s="79">
        <f>SE(Input!F="bullet";SE(0=Input!F-1;CK8;0);SE(0&lt;Input!F;0;SE(0&lt;Input!F;CK8/(Input!F-Input!F);0)))</f>
        <v/>
      </c>
      <c r="CL54" s="79">
        <f>SE(Input!F="bullet";SE(1=Input!F-1;CK8;0);SE(1&lt;Input!F;0;SE(1&lt;Input!F;CK8/(Input!F-Input!F);0)))</f>
        <v/>
      </c>
      <c r="CM54" s="79">
        <f>SE(Input!F="bullet";SE(2=Input!F-1;CK8;0);SE(2&lt;Input!F;0;SE(2&lt;Input!F;CK8/(Input!F-Input!F);0)))</f>
        <v/>
      </c>
      <c r="CN54" s="79">
        <f>SE(Input!F="bullet";SE(3=Input!F-1;CK8;0);SE(3&lt;Input!F;0;SE(3&lt;Input!F;CK8/(Input!F-Input!F);0)))</f>
        <v/>
      </c>
      <c r="CO54" s="79">
        <f>SE(Input!F="bullet";SE(4=Input!F-1;CK8;0);SE(4&lt;Input!F;0;SE(4&lt;Input!F;CK8/(Input!F-Input!F);0)))</f>
        <v/>
      </c>
      <c r="CP54" s="79">
        <f>SE(Input!F="bullet";SE(5=Input!F-1;CK8;0);SE(5&lt;Input!F;0;SE(5&lt;Input!F;CK8/(Input!F-Input!F);0)))</f>
        <v/>
      </c>
      <c r="CQ54" s="79">
        <f>SE(Input!F="bullet";SE(6=Input!F-1;CK8;0);SE(6&lt;Input!F;0;SE(6&lt;Input!F;CK8/(Input!F-Input!F);0)))</f>
        <v/>
      </c>
      <c r="CR54" s="79">
        <f>SE(Input!F="bullet";SE(7=Input!F-1;CK8;0);SE(7&lt;Input!F;0;SE(7&lt;Input!F;CK8/(Input!F-Input!F);0)))</f>
        <v/>
      </c>
      <c r="CS54" s="79">
        <f>SE(Input!F="bullet";SE(8=Input!F-1;CK8;0);SE(8&lt;Input!F;0;SE(8&lt;Input!F;CK8/(Input!F-Input!F);0)))</f>
        <v/>
      </c>
      <c r="CT54" s="79">
        <f>SE(Input!F="bullet";SE(9=Input!F-1;CK8;0);SE(9&lt;Input!F;0;SE(9&lt;Input!F;CK8/(Input!F-Input!F);0)))</f>
        <v/>
      </c>
      <c r="CU54" s="79">
        <f>SE(Input!F="bullet";SE(10=Input!F-1;CK8;0);SE(10&lt;Input!F;0;SE(10&lt;Input!F;CK8/(Input!F-Input!F);0)))</f>
        <v/>
      </c>
      <c r="CV54" s="79">
        <f>SE(Input!F="bullet";SE(11=Input!F-1;CK8;0);SE(11&lt;Input!F;0;SE(11&lt;Input!F;CK8/(Input!F-Input!F);0)))</f>
        <v/>
      </c>
      <c r="CW54" s="79">
        <f>SE(Input!F="bullet";SE(12=Input!F-1;CK8;0);SE(12&lt;Input!F;0;SE(12&lt;Input!F;CK8/(Input!F-Input!F);0)))</f>
        <v/>
      </c>
      <c r="CX54" s="79">
        <f>SE(Input!F="bullet";SE(13=Input!F-1;CK8;0);SE(13&lt;Input!F;0;SE(13&lt;Input!F;CK8/(Input!F-Input!F);0)))</f>
        <v/>
      </c>
      <c r="CY54" s="79">
        <f>SE(Input!F="bullet";SE(14=Input!F-1;CK8;0);SE(14&lt;Input!F;0;SE(14&lt;Input!F;CK8/(Input!F-Input!F);0)))</f>
        <v/>
      </c>
      <c r="CZ54" s="79">
        <f>SE(Input!F="bullet";SE(15=Input!F-1;CK8;0);SE(15&lt;Input!F;0;SE(15&lt;Input!F;CK8/(Input!F-Input!F);0)))</f>
        <v/>
      </c>
      <c r="DA54" s="79">
        <f>SE(Input!F="bullet";SE(16=Input!F-1;CK8;0);SE(16&lt;Input!F;0;SE(16&lt;Input!F;CK8/(Input!F-Input!F);0)))</f>
        <v/>
      </c>
      <c r="DB54" s="79">
        <f>SE(Input!F="bullet";SE(17=Input!F-1;CK8;0);SE(17&lt;Input!F;0;SE(17&lt;Input!F;CK8/(Input!F-Input!F);0)))</f>
        <v/>
      </c>
      <c r="DC54" s="79">
        <f>SE(Input!F="bullet";SE(18=Input!F-1;CK8;0);SE(18&lt;Input!F;0;SE(18&lt;Input!F;CK8/(Input!F-Input!F);0)))</f>
        <v/>
      </c>
      <c r="DD54" s="79">
        <f>SE(Input!F="bullet";SE(19=Input!F-1;CK8;0);SE(19&lt;Input!F;0;SE(19&lt;Input!F;CK8/(Input!F-Input!F);0)))</f>
        <v/>
      </c>
      <c r="DE54" s="79">
        <f>SE(Input!F="bullet";SE(20=Input!F-1;CK8;0);SE(20&lt;Input!F;0;SE(20&lt;Input!F;CK8/(Input!F-Input!F);0)))</f>
        <v/>
      </c>
      <c r="DF54" s="79">
        <f>SE(Input!F="bullet";SE(21=Input!F-1;CK8;0);SE(21&lt;Input!F;0;SE(21&lt;Input!F;CK8/(Input!F-Input!F);0)))</f>
        <v/>
      </c>
      <c r="DG54" s="79">
        <f>SE(Input!F="bullet";SE(22=Input!F-1;CK8;0);SE(22&lt;Input!F;0;SE(22&lt;Input!F;CK8/(Input!F-Input!F);0)))</f>
        <v/>
      </c>
      <c r="DH54" s="79">
        <f>SE(Input!F="bullet";SE(23=Input!F-1;CK8;0);SE(23&lt;Input!F;0;SE(23&lt;Input!F;CK8/(Input!F-Input!F);0)))</f>
        <v/>
      </c>
      <c r="DI54" s="79">
        <f>SE(Input!F="bullet";SE(24=Input!F-1;CK8;0);SE(24&lt;Input!F;0;SE(24&lt;Input!F;CK8/(Input!F-Input!F);0)))</f>
        <v/>
      </c>
      <c r="DJ54" s="79">
        <f>SE(Input!F="bullet";SE(25=Input!F-1;CK8;0);SE(25&lt;Input!F;0;SE(25&lt;Input!F;CK8/(Input!F-Input!F);0)))</f>
        <v/>
      </c>
      <c r="DK54" s="79">
        <f>SE(Input!F="bullet";SE(26=Input!F-1;CK8;0);SE(26&lt;Input!F;0;SE(26&lt;Input!F;CK8/(Input!F-Input!F);0)))</f>
        <v/>
      </c>
      <c r="DL54" s="79">
        <f>SE(Input!F="bullet";SE(27=Input!F-1;CK8;0);SE(27&lt;Input!F;0;SE(27&lt;Input!F;CK8/(Input!F-Input!F);0)))</f>
        <v/>
      </c>
      <c r="DM54" s="79">
        <f>SE(Input!F="bullet";SE(28=Input!F-1;CK8;0);SE(28&lt;Input!F;0;SE(28&lt;Input!F;CK8/(Input!F-Input!F);0)))</f>
        <v/>
      </c>
      <c r="DN54" s="79">
        <f>SE(Input!F="bullet";SE(29=Input!F-1;CK8;0);SE(29&lt;Input!F;0;SE(29&lt;Input!F;CK8/(Input!F-Input!F);0)))</f>
        <v/>
      </c>
      <c r="DO54" s="79">
        <f>SE(Input!F="bullet";SE(30=Input!F-1;CK8;0);SE(30&lt;Input!F;0;SE(30&lt;Input!F;CK8/(Input!F-Input!F);0)))</f>
        <v/>
      </c>
      <c r="DP54" s="79">
        <f>SE(Input!F="bullet";SE(31=Input!F-1;CK8;0);SE(31&lt;Input!F;0;SE(31&lt;Input!F;CK8/(Input!F-Input!F);0)))</f>
        <v/>
      </c>
      <c r="DQ54" s="79">
        <f>SE(Input!F="bullet";SE(32=Input!F-1;CK8;0);SE(32&lt;Input!F;0;SE(32&lt;Input!F;CK8/(Input!F-Input!F);0)))</f>
        <v/>
      </c>
      <c r="DR54" s="79">
        <f>SE(Input!F="bullet";SE(33=Input!F-1;CK8;0);SE(33&lt;Input!F;0;SE(33&lt;Input!F;CK8/(Input!F-Input!F);0)))</f>
        <v/>
      </c>
      <c r="DS54" s="79">
        <f>SE(Input!F="bullet";SE(34=Input!F-1;CK8;0);SE(34&lt;Input!F;0;SE(34&lt;Input!F;CK8/(Input!F-Input!F);0)))</f>
        <v/>
      </c>
      <c r="DT54" s="79">
        <f>SE(Input!F="bullet";SE(35=Input!F-1;CK8;0);SE(35&lt;Input!F;0;SE(35&lt;Input!F;CK8/(Input!F-Input!F);0)))</f>
        <v/>
      </c>
      <c r="DU54" s="79">
        <f>SE(Input!F="bullet";SE(36=Input!F-1;CK8;0);SE(36&lt;Input!F;0;SE(36&lt;Input!F;CK8/(Input!F-Input!F);0)))</f>
        <v/>
      </c>
      <c r="DV54" s="79">
        <f>SE(Input!F="bullet";SE(37=Input!F-1;CK8;0);SE(37&lt;Input!F;0;SE(37&lt;Input!F;CK8/(Input!F-Input!F);0)))</f>
        <v/>
      </c>
      <c r="DW54" s="79">
        <f>SE(Input!F="bullet";SE(38=Input!F-1;CK8;0);SE(38&lt;Input!F;0;SE(38&lt;Input!F;CK8/(Input!F-Input!F);0)))</f>
        <v/>
      </c>
      <c r="DZ54" s="78" t="n">
        <v>2</v>
      </c>
      <c r="EA54" s="79">
        <f>0</f>
        <v/>
      </c>
      <c r="EB54" s="79">
        <f>SE(Input!G="bullet";SE(0=Input!G-1;EB8;0);SE(0&lt;Input!G;0;SE(0&lt;Input!G;EB8/(Input!G-Input!G);0)))</f>
        <v/>
      </c>
      <c r="EC54" s="79">
        <f>SE(Input!G="bullet";SE(1=Input!G-1;EB8;0);SE(1&lt;Input!G;0;SE(1&lt;Input!G;EB8/(Input!G-Input!G);0)))</f>
        <v/>
      </c>
      <c r="ED54" s="79">
        <f>SE(Input!G="bullet";SE(2=Input!G-1;EB8;0);SE(2&lt;Input!G;0;SE(2&lt;Input!G;EB8/(Input!G-Input!G);0)))</f>
        <v/>
      </c>
      <c r="EE54" s="79">
        <f>SE(Input!G="bullet";SE(3=Input!G-1;EB8;0);SE(3&lt;Input!G;0;SE(3&lt;Input!G;EB8/(Input!G-Input!G);0)))</f>
        <v/>
      </c>
      <c r="EF54" s="79">
        <f>SE(Input!G="bullet";SE(4=Input!G-1;EB8;0);SE(4&lt;Input!G;0;SE(4&lt;Input!G;EB8/(Input!G-Input!G);0)))</f>
        <v/>
      </c>
      <c r="EG54" s="79">
        <f>SE(Input!G="bullet";SE(5=Input!G-1;EB8;0);SE(5&lt;Input!G;0;SE(5&lt;Input!G;EB8/(Input!G-Input!G);0)))</f>
        <v/>
      </c>
      <c r="EH54" s="79">
        <f>SE(Input!G="bullet";SE(6=Input!G-1;EB8;0);SE(6&lt;Input!G;0;SE(6&lt;Input!G;EB8/(Input!G-Input!G);0)))</f>
        <v/>
      </c>
      <c r="EI54" s="79">
        <f>SE(Input!G="bullet";SE(7=Input!G-1;EB8;0);SE(7&lt;Input!G;0;SE(7&lt;Input!G;EB8/(Input!G-Input!G);0)))</f>
        <v/>
      </c>
      <c r="EJ54" s="79">
        <f>SE(Input!G="bullet";SE(8=Input!G-1;EB8;0);SE(8&lt;Input!G;0;SE(8&lt;Input!G;EB8/(Input!G-Input!G);0)))</f>
        <v/>
      </c>
      <c r="EK54" s="79">
        <f>SE(Input!G="bullet";SE(9=Input!G-1;EB8;0);SE(9&lt;Input!G;0;SE(9&lt;Input!G;EB8/(Input!G-Input!G);0)))</f>
        <v/>
      </c>
      <c r="EL54" s="79">
        <f>SE(Input!G="bullet";SE(10=Input!G-1;EB8;0);SE(10&lt;Input!G;0;SE(10&lt;Input!G;EB8/(Input!G-Input!G);0)))</f>
        <v/>
      </c>
      <c r="EM54" s="79">
        <f>SE(Input!G="bullet";SE(11=Input!G-1;EB8;0);SE(11&lt;Input!G;0;SE(11&lt;Input!G;EB8/(Input!G-Input!G);0)))</f>
        <v/>
      </c>
      <c r="EN54" s="79">
        <f>SE(Input!G="bullet";SE(12=Input!G-1;EB8;0);SE(12&lt;Input!G;0;SE(12&lt;Input!G;EB8/(Input!G-Input!G);0)))</f>
        <v/>
      </c>
      <c r="EO54" s="79">
        <f>SE(Input!G="bullet";SE(13=Input!G-1;EB8;0);SE(13&lt;Input!G;0;SE(13&lt;Input!G;EB8/(Input!G-Input!G);0)))</f>
        <v/>
      </c>
      <c r="EP54" s="79">
        <f>SE(Input!G="bullet";SE(14=Input!G-1;EB8;0);SE(14&lt;Input!G;0;SE(14&lt;Input!G;EB8/(Input!G-Input!G);0)))</f>
        <v/>
      </c>
      <c r="EQ54" s="79">
        <f>SE(Input!G="bullet";SE(15=Input!G-1;EB8;0);SE(15&lt;Input!G;0;SE(15&lt;Input!G;EB8/(Input!G-Input!G);0)))</f>
        <v/>
      </c>
      <c r="ER54" s="79">
        <f>SE(Input!G="bullet";SE(16=Input!G-1;EB8;0);SE(16&lt;Input!G;0;SE(16&lt;Input!G;EB8/(Input!G-Input!G);0)))</f>
        <v/>
      </c>
      <c r="ES54" s="79">
        <f>SE(Input!G="bullet";SE(17=Input!G-1;EB8;0);SE(17&lt;Input!G;0;SE(17&lt;Input!G;EB8/(Input!G-Input!G);0)))</f>
        <v/>
      </c>
      <c r="ET54" s="79">
        <f>SE(Input!G="bullet";SE(18=Input!G-1;EB8;0);SE(18&lt;Input!G;0;SE(18&lt;Input!G;EB8/(Input!G-Input!G);0)))</f>
        <v/>
      </c>
      <c r="EU54" s="79">
        <f>SE(Input!G="bullet";SE(19=Input!G-1;EB8;0);SE(19&lt;Input!G;0;SE(19&lt;Input!G;EB8/(Input!G-Input!G);0)))</f>
        <v/>
      </c>
      <c r="EV54" s="79">
        <f>SE(Input!G="bullet";SE(20=Input!G-1;EB8;0);SE(20&lt;Input!G;0;SE(20&lt;Input!G;EB8/(Input!G-Input!G);0)))</f>
        <v/>
      </c>
      <c r="EW54" s="79">
        <f>SE(Input!G="bullet";SE(21=Input!G-1;EB8;0);SE(21&lt;Input!G;0;SE(21&lt;Input!G;EB8/(Input!G-Input!G);0)))</f>
        <v/>
      </c>
      <c r="EX54" s="79">
        <f>SE(Input!G="bullet";SE(22=Input!G-1;EB8;0);SE(22&lt;Input!G;0;SE(22&lt;Input!G;EB8/(Input!G-Input!G);0)))</f>
        <v/>
      </c>
      <c r="EY54" s="79">
        <f>SE(Input!G="bullet";SE(23=Input!G-1;EB8;0);SE(23&lt;Input!G;0;SE(23&lt;Input!G;EB8/(Input!G-Input!G);0)))</f>
        <v/>
      </c>
      <c r="EZ54" s="79">
        <f>SE(Input!G="bullet";SE(24=Input!G-1;EB8;0);SE(24&lt;Input!G;0;SE(24&lt;Input!G;EB8/(Input!G-Input!G);0)))</f>
        <v/>
      </c>
      <c r="FA54" s="79">
        <f>SE(Input!G="bullet";SE(25=Input!G-1;EB8;0);SE(25&lt;Input!G;0;SE(25&lt;Input!G;EB8/(Input!G-Input!G);0)))</f>
        <v/>
      </c>
      <c r="FB54" s="79">
        <f>SE(Input!G="bullet";SE(26=Input!G-1;EB8;0);SE(26&lt;Input!G;0;SE(26&lt;Input!G;EB8/(Input!G-Input!G);0)))</f>
        <v/>
      </c>
      <c r="FC54" s="79">
        <f>SE(Input!G="bullet";SE(27=Input!G-1;EB8;0);SE(27&lt;Input!G;0;SE(27&lt;Input!G;EB8/(Input!G-Input!G);0)))</f>
        <v/>
      </c>
      <c r="FD54" s="79">
        <f>SE(Input!G="bullet";SE(28=Input!G-1;EB8;0);SE(28&lt;Input!G;0;SE(28&lt;Input!G;EB8/(Input!G-Input!G);0)))</f>
        <v/>
      </c>
      <c r="FE54" s="79">
        <f>SE(Input!G="bullet";SE(29=Input!G-1;EB8;0);SE(29&lt;Input!G;0;SE(29&lt;Input!G;EB8/(Input!G-Input!G);0)))</f>
        <v/>
      </c>
      <c r="FF54" s="79">
        <f>SE(Input!G="bullet";SE(30=Input!G-1;EB8;0);SE(30&lt;Input!G;0;SE(30&lt;Input!G;EB8/(Input!G-Input!G);0)))</f>
        <v/>
      </c>
      <c r="FG54" s="79">
        <f>SE(Input!G="bullet";SE(31=Input!G-1;EB8;0);SE(31&lt;Input!G;0;SE(31&lt;Input!G;EB8/(Input!G-Input!G);0)))</f>
        <v/>
      </c>
      <c r="FH54" s="79">
        <f>SE(Input!G="bullet";SE(32=Input!G-1;EB8;0);SE(32&lt;Input!G;0;SE(32&lt;Input!G;EB8/(Input!G-Input!G);0)))</f>
        <v/>
      </c>
      <c r="FI54" s="79">
        <f>SE(Input!G="bullet";SE(33=Input!G-1;EB8;0);SE(33&lt;Input!G;0;SE(33&lt;Input!G;EB8/(Input!G-Input!G);0)))</f>
        <v/>
      </c>
      <c r="FJ54" s="79">
        <f>SE(Input!G="bullet";SE(34=Input!G-1;EB8;0);SE(34&lt;Input!G;0;SE(34&lt;Input!G;EB8/(Input!G-Input!G);0)))</f>
        <v/>
      </c>
      <c r="FK54" s="79">
        <f>SE(Input!G="bullet";SE(35=Input!G-1;EB8;0);SE(35&lt;Input!G;0;SE(35&lt;Input!G;EB8/(Input!G-Input!G);0)))</f>
        <v/>
      </c>
      <c r="FL54" s="79">
        <f>SE(Input!G="bullet";SE(36=Input!G-1;EB8;0);SE(36&lt;Input!G;0;SE(36&lt;Input!G;EB8/(Input!G-Input!G);0)))</f>
        <v/>
      </c>
      <c r="FM54" s="79">
        <f>SE(Input!G="bullet";SE(37=Input!G-1;EB8;0);SE(37&lt;Input!G;0;SE(37&lt;Input!G;EB8/(Input!G-Input!G);0)))</f>
        <v/>
      </c>
      <c r="FN54" s="79">
        <f>SE(Input!G="bullet";SE(38=Input!G-1;EB8;0);SE(38&lt;Input!G;0;SE(38&lt;Input!G;EB8/(Input!G-Input!G);0)))</f>
        <v/>
      </c>
      <c r="FQ54" s="78" t="n">
        <v>2</v>
      </c>
      <c r="FR54" s="79">
        <f>0</f>
        <v/>
      </c>
      <c r="FS54" s="79">
        <f>SE(Input!H="bullet";SE(0=Input!H-1;FS8;0);SE(0&lt;Input!H;0;SE(0&lt;Input!H;FS8/(Input!H-Input!H);0)))</f>
        <v/>
      </c>
      <c r="FT54" s="79">
        <f>SE(Input!H="bullet";SE(1=Input!H-1;FS8;0);SE(1&lt;Input!H;0;SE(1&lt;Input!H;FS8/(Input!H-Input!H);0)))</f>
        <v/>
      </c>
      <c r="FU54" s="79">
        <f>SE(Input!H="bullet";SE(2=Input!H-1;FS8;0);SE(2&lt;Input!H;0;SE(2&lt;Input!H;FS8/(Input!H-Input!H);0)))</f>
        <v/>
      </c>
      <c r="FV54" s="79">
        <f>SE(Input!H="bullet";SE(3=Input!H-1;FS8;0);SE(3&lt;Input!H;0;SE(3&lt;Input!H;FS8/(Input!H-Input!H);0)))</f>
        <v/>
      </c>
      <c r="FW54" s="79">
        <f>SE(Input!H="bullet";SE(4=Input!H-1;FS8;0);SE(4&lt;Input!H;0;SE(4&lt;Input!H;FS8/(Input!H-Input!H);0)))</f>
        <v/>
      </c>
      <c r="FX54" s="79">
        <f>SE(Input!H="bullet";SE(5=Input!H-1;FS8;0);SE(5&lt;Input!H;0;SE(5&lt;Input!H;FS8/(Input!H-Input!H);0)))</f>
        <v/>
      </c>
      <c r="FY54" s="79">
        <f>SE(Input!H="bullet";SE(6=Input!H-1;FS8;0);SE(6&lt;Input!H;0;SE(6&lt;Input!H;FS8/(Input!H-Input!H);0)))</f>
        <v/>
      </c>
      <c r="FZ54" s="79">
        <f>SE(Input!H="bullet";SE(7=Input!H-1;FS8;0);SE(7&lt;Input!H;0;SE(7&lt;Input!H;FS8/(Input!H-Input!H);0)))</f>
        <v/>
      </c>
      <c r="GA54" s="79">
        <f>SE(Input!H="bullet";SE(8=Input!H-1;FS8;0);SE(8&lt;Input!H;0;SE(8&lt;Input!H;FS8/(Input!H-Input!H);0)))</f>
        <v/>
      </c>
      <c r="GB54" s="79">
        <f>SE(Input!H="bullet";SE(9=Input!H-1;FS8;0);SE(9&lt;Input!H;0;SE(9&lt;Input!H;FS8/(Input!H-Input!H);0)))</f>
        <v/>
      </c>
      <c r="GC54" s="79">
        <f>SE(Input!H="bullet";SE(10=Input!H-1;FS8;0);SE(10&lt;Input!H;0;SE(10&lt;Input!H;FS8/(Input!H-Input!H);0)))</f>
        <v/>
      </c>
      <c r="GD54" s="79">
        <f>SE(Input!H="bullet";SE(11=Input!H-1;FS8;0);SE(11&lt;Input!H;0;SE(11&lt;Input!H;FS8/(Input!H-Input!H);0)))</f>
        <v/>
      </c>
      <c r="GE54" s="79">
        <f>SE(Input!H="bullet";SE(12=Input!H-1;FS8;0);SE(12&lt;Input!H;0;SE(12&lt;Input!H;FS8/(Input!H-Input!H);0)))</f>
        <v/>
      </c>
      <c r="GF54" s="79">
        <f>SE(Input!H="bullet";SE(13=Input!H-1;FS8;0);SE(13&lt;Input!H;0;SE(13&lt;Input!H;FS8/(Input!H-Input!H);0)))</f>
        <v/>
      </c>
      <c r="GG54" s="79">
        <f>SE(Input!H="bullet";SE(14=Input!H-1;FS8;0);SE(14&lt;Input!H;0;SE(14&lt;Input!H;FS8/(Input!H-Input!H);0)))</f>
        <v/>
      </c>
      <c r="GH54" s="79">
        <f>SE(Input!H="bullet";SE(15=Input!H-1;FS8;0);SE(15&lt;Input!H;0;SE(15&lt;Input!H;FS8/(Input!H-Input!H);0)))</f>
        <v/>
      </c>
      <c r="GI54" s="79">
        <f>SE(Input!H="bullet";SE(16=Input!H-1;FS8;0);SE(16&lt;Input!H;0;SE(16&lt;Input!H;FS8/(Input!H-Input!H);0)))</f>
        <v/>
      </c>
      <c r="GJ54" s="79">
        <f>SE(Input!H="bullet";SE(17=Input!H-1;FS8;0);SE(17&lt;Input!H;0;SE(17&lt;Input!H;FS8/(Input!H-Input!H);0)))</f>
        <v/>
      </c>
      <c r="GK54" s="79">
        <f>SE(Input!H="bullet";SE(18=Input!H-1;FS8;0);SE(18&lt;Input!H;0;SE(18&lt;Input!H;FS8/(Input!H-Input!H);0)))</f>
        <v/>
      </c>
      <c r="GL54" s="79">
        <f>SE(Input!H="bullet";SE(19=Input!H-1;FS8;0);SE(19&lt;Input!H;0;SE(19&lt;Input!H;FS8/(Input!H-Input!H);0)))</f>
        <v/>
      </c>
      <c r="GM54" s="79">
        <f>SE(Input!H="bullet";SE(20=Input!H-1;FS8;0);SE(20&lt;Input!H;0;SE(20&lt;Input!H;FS8/(Input!H-Input!H);0)))</f>
        <v/>
      </c>
      <c r="GN54" s="79">
        <f>SE(Input!H="bullet";SE(21=Input!H-1;FS8;0);SE(21&lt;Input!H;0;SE(21&lt;Input!H;FS8/(Input!H-Input!H);0)))</f>
        <v/>
      </c>
      <c r="GO54" s="79">
        <f>SE(Input!H="bullet";SE(22=Input!H-1;FS8;0);SE(22&lt;Input!H;0;SE(22&lt;Input!H;FS8/(Input!H-Input!H);0)))</f>
        <v/>
      </c>
      <c r="GP54" s="79">
        <f>SE(Input!H="bullet";SE(23=Input!H-1;FS8;0);SE(23&lt;Input!H;0;SE(23&lt;Input!H;FS8/(Input!H-Input!H);0)))</f>
        <v/>
      </c>
      <c r="GQ54" s="79">
        <f>SE(Input!H="bullet";SE(24=Input!H-1;FS8;0);SE(24&lt;Input!H;0;SE(24&lt;Input!H;FS8/(Input!H-Input!H);0)))</f>
        <v/>
      </c>
      <c r="GR54" s="79">
        <f>SE(Input!H="bullet";SE(25=Input!H-1;FS8;0);SE(25&lt;Input!H;0;SE(25&lt;Input!H;FS8/(Input!H-Input!H);0)))</f>
        <v/>
      </c>
      <c r="GS54" s="79">
        <f>SE(Input!H="bullet";SE(26=Input!H-1;FS8;0);SE(26&lt;Input!H;0;SE(26&lt;Input!H;FS8/(Input!H-Input!H);0)))</f>
        <v/>
      </c>
      <c r="GT54" s="79">
        <f>SE(Input!H="bullet";SE(27=Input!H-1;FS8;0);SE(27&lt;Input!H;0;SE(27&lt;Input!H;FS8/(Input!H-Input!H);0)))</f>
        <v/>
      </c>
      <c r="GU54" s="79">
        <f>SE(Input!H="bullet";SE(28=Input!H-1;FS8;0);SE(28&lt;Input!H;0;SE(28&lt;Input!H;FS8/(Input!H-Input!H);0)))</f>
        <v/>
      </c>
      <c r="GV54" s="79">
        <f>SE(Input!H="bullet";SE(29=Input!H-1;FS8;0);SE(29&lt;Input!H;0;SE(29&lt;Input!H;FS8/(Input!H-Input!H);0)))</f>
        <v/>
      </c>
      <c r="GW54" s="79">
        <f>SE(Input!H="bullet";SE(30=Input!H-1;FS8;0);SE(30&lt;Input!H;0;SE(30&lt;Input!H;FS8/(Input!H-Input!H);0)))</f>
        <v/>
      </c>
      <c r="GX54" s="79">
        <f>SE(Input!H="bullet";SE(31=Input!H-1;FS8;0);SE(31&lt;Input!H;0;SE(31&lt;Input!H;FS8/(Input!H-Input!H);0)))</f>
        <v/>
      </c>
      <c r="GY54" s="79">
        <f>SE(Input!H="bullet";SE(32=Input!H-1;FS8;0);SE(32&lt;Input!H;0;SE(32&lt;Input!H;FS8/(Input!H-Input!H);0)))</f>
        <v/>
      </c>
      <c r="GZ54" s="79">
        <f>SE(Input!H="bullet";SE(33=Input!H-1;FS8;0);SE(33&lt;Input!H;0;SE(33&lt;Input!H;FS8/(Input!H-Input!H);0)))</f>
        <v/>
      </c>
      <c r="HA54" s="79">
        <f>SE(Input!H="bullet";SE(34=Input!H-1;FS8;0);SE(34&lt;Input!H;0;SE(34&lt;Input!H;FS8/(Input!H-Input!H);0)))</f>
        <v/>
      </c>
      <c r="HB54" s="79">
        <f>SE(Input!H="bullet";SE(35=Input!H-1;FS8;0);SE(35&lt;Input!H;0;SE(35&lt;Input!H;FS8/(Input!H-Input!H);0)))</f>
        <v/>
      </c>
      <c r="HC54" s="79">
        <f>SE(Input!H="bullet";SE(36=Input!H-1;FS8;0);SE(36&lt;Input!H;0;SE(36&lt;Input!H;FS8/(Input!H-Input!H);0)))</f>
        <v/>
      </c>
      <c r="HD54" s="79">
        <f>SE(Input!H="bullet";SE(37=Input!H-1;FS8;0);SE(37&lt;Input!H;0;SE(37&lt;Input!H;FS8/(Input!H-Input!H);0)))</f>
        <v/>
      </c>
      <c r="HE54" s="79">
        <f>SE(Input!H="bullet";SE(38=Input!H-1;FS8;0);SE(38&lt;Input!H;0;SE(38&lt;Input!H;FS8/(Input!H-Input!H);0)))</f>
        <v/>
      </c>
      <c r="HH54" s="78" t="n">
        <v>2</v>
      </c>
      <c r="HI54" s="79">
        <f>0</f>
        <v/>
      </c>
      <c r="HJ54" s="79">
        <f>SE(Input!I="bullet";SE(0=Input!I-1;HJ8;0);SE(0&lt;Input!I;0;SE(0&lt;Input!I;HJ8/(Input!I-Input!I);0)))</f>
        <v/>
      </c>
      <c r="HK54" s="79">
        <f>SE(Input!I="bullet";SE(1=Input!I-1;HJ8;0);SE(1&lt;Input!I;0;SE(1&lt;Input!I;HJ8/(Input!I-Input!I);0)))</f>
        <v/>
      </c>
      <c r="HL54" s="79">
        <f>SE(Input!I="bullet";SE(2=Input!I-1;HJ8;0);SE(2&lt;Input!I;0;SE(2&lt;Input!I;HJ8/(Input!I-Input!I);0)))</f>
        <v/>
      </c>
      <c r="HM54" s="79">
        <f>SE(Input!I="bullet";SE(3=Input!I-1;HJ8;0);SE(3&lt;Input!I;0;SE(3&lt;Input!I;HJ8/(Input!I-Input!I);0)))</f>
        <v/>
      </c>
      <c r="HN54" s="79">
        <f>SE(Input!I="bullet";SE(4=Input!I-1;HJ8;0);SE(4&lt;Input!I;0;SE(4&lt;Input!I;HJ8/(Input!I-Input!I);0)))</f>
        <v/>
      </c>
      <c r="HO54" s="79">
        <f>SE(Input!I="bullet";SE(5=Input!I-1;HJ8;0);SE(5&lt;Input!I;0;SE(5&lt;Input!I;HJ8/(Input!I-Input!I);0)))</f>
        <v/>
      </c>
      <c r="HP54" s="79">
        <f>SE(Input!I="bullet";SE(6=Input!I-1;HJ8;0);SE(6&lt;Input!I;0;SE(6&lt;Input!I;HJ8/(Input!I-Input!I);0)))</f>
        <v/>
      </c>
      <c r="HQ54" s="79">
        <f>SE(Input!I="bullet";SE(7=Input!I-1;HJ8;0);SE(7&lt;Input!I;0;SE(7&lt;Input!I;HJ8/(Input!I-Input!I);0)))</f>
        <v/>
      </c>
      <c r="HR54" s="79">
        <f>SE(Input!I="bullet";SE(8=Input!I-1;HJ8;0);SE(8&lt;Input!I;0;SE(8&lt;Input!I;HJ8/(Input!I-Input!I);0)))</f>
        <v/>
      </c>
      <c r="HS54" s="79">
        <f>SE(Input!I="bullet";SE(9=Input!I-1;HJ8;0);SE(9&lt;Input!I;0;SE(9&lt;Input!I;HJ8/(Input!I-Input!I);0)))</f>
        <v/>
      </c>
      <c r="HT54" s="79">
        <f>SE(Input!I="bullet";SE(10=Input!I-1;HJ8;0);SE(10&lt;Input!I;0;SE(10&lt;Input!I;HJ8/(Input!I-Input!I);0)))</f>
        <v/>
      </c>
      <c r="HU54" s="79">
        <f>SE(Input!I="bullet";SE(11=Input!I-1;HJ8;0);SE(11&lt;Input!I;0;SE(11&lt;Input!I;HJ8/(Input!I-Input!I);0)))</f>
        <v/>
      </c>
      <c r="HV54" s="79">
        <f>SE(Input!I="bullet";SE(12=Input!I-1;HJ8;0);SE(12&lt;Input!I;0;SE(12&lt;Input!I;HJ8/(Input!I-Input!I);0)))</f>
        <v/>
      </c>
      <c r="HW54" s="79">
        <f>SE(Input!I="bullet";SE(13=Input!I-1;HJ8;0);SE(13&lt;Input!I;0;SE(13&lt;Input!I;HJ8/(Input!I-Input!I);0)))</f>
        <v/>
      </c>
      <c r="HX54" s="79">
        <f>SE(Input!I="bullet";SE(14=Input!I-1;HJ8;0);SE(14&lt;Input!I;0;SE(14&lt;Input!I;HJ8/(Input!I-Input!I);0)))</f>
        <v/>
      </c>
      <c r="HY54" s="79">
        <f>SE(Input!I="bullet";SE(15=Input!I-1;HJ8;0);SE(15&lt;Input!I;0;SE(15&lt;Input!I;HJ8/(Input!I-Input!I);0)))</f>
        <v/>
      </c>
      <c r="HZ54" s="79">
        <f>SE(Input!I="bullet";SE(16=Input!I-1;HJ8;0);SE(16&lt;Input!I;0;SE(16&lt;Input!I;HJ8/(Input!I-Input!I);0)))</f>
        <v/>
      </c>
      <c r="IA54" s="79">
        <f>SE(Input!I="bullet";SE(17=Input!I-1;HJ8;0);SE(17&lt;Input!I;0;SE(17&lt;Input!I;HJ8/(Input!I-Input!I);0)))</f>
        <v/>
      </c>
      <c r="IB54" s="79">
        <f>SE(Input!I="bullet";SE(18=Input!I-1;HJ8;0);SE(18&lt;Input!I;0;SE(18&lt;Input!I;HJ8/(Input!I-Input!I);0)))</f>
        <v/>
      </c>
      <c r="IC54" s="79">
        <f>SE(Input!I="bullet";SE(19=Input!I-1;HJ8;0);SE(19&lt;Input!I;0;SE(19&lt;Input!I;HJ8/(Input!I-Input!I);0)))</f>
        <v/>
      </c>
      <c r="ID54" s="79">
        <f>SE(Input!I="bullet";SE(20=Input!I-1;HJ8;0);SE(20&lt;Input!I;0;SE(20&lt;Input!I;HJ8/(Input!I-Input!I);0)))</f>
        <v/>
      </c>
      <c r="IE54" s="79">
        <f>SE(Input!I="bullet";SE(21=Input!I-1;HJ8;0);SE(21&lt;Input!I;0;SE(21&lt;Input!I;HJ8/(Input!I-Input!I);0)))</f>
        <v/>
      </c>
      <c r="IF54" s="79">
        <f>SE(Input!I="bullet";SE(22=Input!I-1;HJ8;0);SE(22&lt;Input!I;0;SE(22&lt;Input!I;HJ8/(Input!I-Input!I);0)))</f>
        <v/>
      </c>
      <c r="IG54" s="79">
        <f>SE(Input!I="bullet";SE(23=Input!I-1;HJ8;0);SE(23&lt;Input!I;0;SE(23&lt;Input!I;HJ8/(Input!I-Input!I);0)))</f>
        <v/>
      </c>
      <c r="IH54" s="79">
        <f>SE(Input!I="bullet";SE(24=Input!I-1;HJ8;0);SE(24&lt;Input!I;0;SE(24&lt;Input!I;HJ8/(Input!I-Input!I);0)))</f>
        <v/>
      </c>
      <c r="II54" s="79">
        <f>SE(Input!I="bullet";SE(25=Input!I-1;HJ8;0);SE(25&lt;Input!I;0;SE(25&lt;Input!I;HJ8/(Input!I-Input!I);0)))</f>
        <v/>
      </c>
      <c r="IJ54" s="79">
        <f>SE(Input!I="bullet";SE(26=Input!I-1;HJ8;0);SE(26&lt;Input!I;0;SE(26&lt;Input!I;HJ8/(Input!I-Input!I);0)))</f>
        <v/>
      </c>
      <c r="IK54" s="79">
        <f>SE(Input!I="bullet";SE(27=Input!I-1;HJ8;0);SE(27&lt;Input!I;0;SE(27&lt;Input!I;HJ8/(Input!I-Input!I);0)))</f>
        <v/>
      </c>
      <c r="IL54" s="79">
        <f>SE(Input!I="bullet";SE(28=Input!I-1;HJ8;0);SE(28&lt;Input!I;0;SE(28&lt;Input!I;HJ8/(Input!I-Input!I);0)))</f>
        <v/>
      </c>
      <c r="IM54" s="79">
        <f>SE(Input!I="bullet";SE(29=Input!I-1;HJ8;0);SE(29&lt;Input!I;0;SE(29&lt;Input!I;HJ8/(Input!I-Input!I);0)))</f>
        <v/>
      </c>
      <c r="IN54" s="79">
        <f>SE(Input!I="bullet";SE(30=Input!I-1;HJ8;0);SE(30&lt;Input!I;0;SE(30&lt;Input!I;HJ8/(Input!I-Input!I);0)))</f>
        <v/>
      </c>
      <c r="IO54" s="79">
        <f>SE(Input!I="bullet";SE(31=Input!I-1;HJ8;0);SE(31&lt;Input!I;0;SE(31&lt;Input!I;HJ8/(Input!I-Input!I);0)))</f>
        <v/>
      </c>
      <c r="IP54" s="79">
        <f>SE(Input!I="bullet";SE(32=Input!I-1;HJ8;0);SE(32&lt;Input!I;0;SE(32&lt;Input!I;HJ8/(Input!I-Input!I);0)))</f>
        <v/>
      </c>
      <c r="IQ54" s="79">
        <f>SE(Input!I="bullet";SE(33=Input!I-1;HJ8;0);SE(33&lt;Input!I;0;SE(33&lt;Input!I;HJ8/(Input!I-Input!I);0)))</f>
        <v/>
      </c>
      <c r="IR54" s="79">
        <f>SE(Input!I="bullet";SE(34=Input!I-1;HJ8;0);SE(34&lt;Input!I;0;SE(34&lt;Input!I;HJ8/(Input!I-Input!I);0)))</f>
        <v/>
      </c>
      <c r="IS54" s="79">
        <f>SE(Input!I="bullet";SE(35=Input!I-1;HJ8;0);SE(35&lt;Input!I;0;SE(35&lt;Input!I;HJ8/(Input!I-Input!I);0)))</f>
        <v/>
      </c>
      <c r="IT54" s="79">
        <f>SE(Input!I="bullet";SE(36=Input!I-1;HJ8;0);SE(36&lt;Input!I;0;SE(36&lt;Input!I;HJ8/(Input!I-Input!I);0)))</f>
        <v/>
      </c>
      <c r="IU54" s="79">
        <f>SE(Input!I="bullet";SE(37=Input!I-1;HJ8;0);SE(37&lt;Input!I;0;SE(37&lt;Input!I;HJ8/(Input!I-Input!I);0)))</f>
        <v/>
      </c>
      <c r="IV54" s="79">
        <f>SE(Input!I="bullet";SE(38=Input!I-1;HJ8;0);SE(38&lt;Input!I;0;SE(38&lt;Input!I;HJ8/(Input!I-Input!I);0)))</f>
        <v/>
      </c>
      <c r="IY54" s="78" t="n">
        <v>2</v>
      </c>
      <c r="IZ54" s="79">
        <f>0</f>
        <v/>
      </c>
      <c r="JA54" s="79">
        <f>SE(Input!J="bullet";SE(0=Input!J-1;JA8;0);SE(0&lt;Input!J;0;SE(0&lt;Input!J;JA8/(Input!J-Input!J);0)))</f>
        <v/>
      </c>
      <c r="JB54" s="79">
        <f>SE(Input!J="bullet";SE(1=Input!J-1;JA8;0);SE(1&lt;Input!J;0;SE(1&lt;Input!J;JA8/(Input!J-Input!J);0)))</f>
        <v/>
      </c>
      <c r="JC54" s="79">
        <f>SE(Input!J="bullet";SE(2=Input!J-1;JA8;0);SE(2&lt;Input!J;0;SE(2&lt;Input!J;JA8/(Input!J-Input!J);0)))</f>
        <v/>
      </c>
      <c r="JD54" s="79">
        <f>SE(Input!J="bullet";SE(3=Input!J-1;JA8;0);SE(3&lt;Input!J;0;SE(3&lt;Input!J;JA8/(Input!J-Input!J);0)))</f>
        <v/>
      </c>
      <c r="JE54" s="79">
        <f>SE(Input!J="bullet";SE(4=Input!J-1;JA8;0);SE(4&lt;Input!J;0;SE(4&lt;Input!J;JA8/(Input!J-Input!J);0)))</f>
        <v/>
      </c>
      <c r="JF54" s="79">
        <f>SE(Input!J="bullet";SE(5=Input!J-1;JA8;0);SE(5&lt;Input!J;0;SE(5&lt;Input!J;JA8/(Input!J-Input!J);0)))</f>
        <v/>
      </c>
      <c r="JG54" s="79">
        <f>SE(Input!J="bullet";SE(6=Input!J-1;JA8;0);SE(6&lt;Input!J;0;SE(6&lt;Input!J;JA8/(Input!J-Input!J);0)))</f>
        <v/>
      </c>
      <c r="JH54" s="79">
        <f>SE(Input!J="bullet";SE(7=Input!J-1;JA8;0);SE(7&lt;Input!J;0;SE(7&lt;Input!J;JA8/(Input!J-Input!J);0)))</f>
        <v/>
      </c>
      <c r="JI54" s="79">
        <f>SE(Input!J="bullet";SE(8=Input!J-1;JA8;0);SE(8&lt;Input!J;0;SE(8&lt;Input!J;JA8/(Input!J-Input!J);0)))</f>
        <v/>
      </c>
      <c r="JJ54" s="79">
        <f>SE(Input!J="bullet";SE(9=Input!J-1;JA8;0);SE(9&lt;Input!J;0;SE(9&lt;Input!J;JA8/(Input!J-Input!J);0)))</f>
        <v/>
      </c>
      <c r="JK54" s="79">
        <f>SE(Input!J="bullet";SE(10=Input!J-1;JA8;0);SE(10&lt;Input!J;0;SE(10&lt;Input!J;JA8/(Input!J-Input!J);0)))</f>
        <v/>
      </c>
      <c r="JL54" s="79">
        <f>SE(Input!J="bullet";SE(11=Input!J-1;JA8;0);SE(11&lt;Input!J;0;SE(11&lt;Input!J;JA8/(Input!J-Input!J);0)))</f>
        <v/>
      </c>
      <c r="JM54" s="79">
        <f>SE(Input!J="bullet";SE(12=Input!J-1;JA8;0);SE(12&lt;Input!J;0;SE(12&lt;Input!J;JA8/(Input!J-Input!J);0)))</f>
        <v/>
      </c>
      <c r="JN54" s="79">
        <f>SE(Input!J="bullet";SE(13=Input!J-1;JA8;0);SE(13&lt;Input!J;0;SE(13&lt;Input!J;JA8/(Input!J-Input!J);0)))</f>
        <v/>
      </c>
      <c r="JO54" s="79">
        <f>SE(Input!J="bullet";SE(14=Input!J-1;JA8;0);SE(14&lt;Input!J;0;SE(14&lt;Input!J;JA8/(Input!J-Input!J);0)))</f>
        <v/>
      </c>
      <c r="JP54" s="79">
        <f>SE(Input!J="bullet";SE(15=Input!J-1;JA8;0);SE(15&lt;Input!J;0;SE(15&lt;Input!J;JA8/(Input!J-Input!J);0)))</f>
        <v/>
      </c>
      <c r="JQ54" s="79">
        <f>SE(Input!J="bullet";SE(16=Input!J-1;JA8;0);SE(16&lt;Input!J;0;SE(16&lt;Input!J;JA8/(Input!J-Input!J);0)))</f>
        <v/>
      </c>
      <c r="JR54" s="79">
        <f>SE(Input!J="bullet";SE(17=Input!J-1;JA8;0);SE(17&lt;Input!J;0;SE(17&lt;Input!J;JA8/(Input!J-Input!J);0)))</f>
        <v/>
      </c>
      <c r="JS54" s="79">
        <f>SE(Input!J="bullet";SE(18=Input!J-1;JA8;0);SE(18&lt;Input!J;0;SE(18&lt;Input!J;JA8/(Input!J-Input!J);0)))</f>
        <v/>
      </c>
      <c r="JT54" s="79">
        <f>SE(Input!J="bullet";SE(19=Input!J-1;JA8;0);SE(19&lt;Input!J;0;SE(19&lt;Input!J;JA8/(Input!J-Input!J);0)))</f>
        <v/>
      </c>
      <c r="JU54" s="79">
        <f>SE(Input!J="bullet";SE(20=Input!J-1;JA8;0);SE(20&lt;Input!J;0;SE(20&lt;Input!J;JA8/(Input!J-Input!J);0)))</f>
        <v/>
      </c>
      <c r="JV54" s="79">
        <f>SE(Input!J="bullet";SE(21=Input!J-1;JA8;0);SE(21&lt;Input!J;0;SE(21&lt;Input!J;JA8/(Input!J-Input!J);0)))</f>
        <v/>
      </c>
      <c r="JW54" s="79">
        <f>SE(Input!J="bullet";SE(22=Input!J-1;JA8;0);SE(22&lt;Input!J;0;SE(22&lt;Input!J;JA8/(Input!J-Input!J);0)))</f>
        <v/>
      </c>
      <c r="JX54" s="79">
        <f>SE(Input!J="bullet";SE(23=Input!J-1;JA8;0);SE(23&lt;Input!J;0;SE(23&lt;Input!J;JA8/(Input!J-Input!J);0)))</f>
        <v/>
      </c>
      <c r="JY54" s="79">
        <f>SE(Input!J="bullet";SE(24=Input!J-1;JA8;0);SE(24&lt;Input!J;0;SE(24&lt;Input!J;JA8/(Input!J-Input!J);0)))</f>
        <v/>
      </c>
      <c r="JZ54" s="79">
        <f>SE(Input!J="bullet";SE(25=Input!J-1;JA8;0);SE(25&lt;Input!J;0;SE(25&lt;Input!J;JA8/(Input!J-Input!J);0)))</f>
        <v/>
      </c>
      <c r="KA54" s="79">
        <f>SE(Input!J="bullet";SE(26=Input!J-1;JA8;0);SE(26&lt;Input!J;0;SE(26&lt;Input!J;JA8/(Input!J-Input!J);0)))</f>
        <v/>
      </c>
      <c r="KB54" s="79">
        <f>SE(Input!J="bullet";SE(27=Input!J-1;JA8;0);SE(27&lt;Input!J;0;SE(27&lt;Input!J;JA8/(Input!J-Input!J);0)))</f>
        <v/>
      </c>
      <c r="KC54" s="79">
        <f>SE(Input!J="bullet";SE(28=Input!J-1;JA8;0);SE(28&lt;Input!J;0;SE(28&lt;Input!J;JA8/(Input!J-Input!J);0)))</f>
        <v/>
      </c>
      <c r="KD54" s="79">
        <f>SE(Input!J="bullet";SE(29=Input!J-1;JA8;0);SE(29&lt;Input!J;0;SE(29&lt;Input!J;JA8/(Input!J-Input!J);0)))</f>
        <v/>
      </c>
      <c r="KE54" s="79">
        <f>SE(Input!J="bullet";SE(30=Input!J-1;JA8;0);SE(30&lt;Input!J;0;SE(30&lt;Input!J;JA8/(Input!J-Input!J);0)))</f>
        <v/>
      </c>
      <c r="KF54" s="79">
        <f>SE(Input!J="bullet";SE(31=Input!J-1;JA8;0);SE(31&lt;Input!J;0;SE(31&lt;Input!J;JA8/(Input!J-Input!J);0)))</f>
        <v/>
      </c>
      <c r="KG54" s="79">
        <f>SE(Input!J="bullet";SE(32=Input!J-1;JA8;0);SE(32&lt;Input!J;0;SE(32&lt;Input!J;JA8/(Input!J-Input!J);0)))</f>
        <v/>
      </c>
      <c r="KH54" s="79">
        <f>SE(Input!J="bullet";SE(33=Input!J-1;JA8;0);SE(33&lt;Input!J;0;SE(33&lt;Input!J;JA8/(Input!J-Input!J);0)))</f>
        <v/>
      </c>
      <c r="KI54" s="79">
        <f>SE(Input!J="bullet";SE(34=Input!J-1;JA8;0);SE(34&lt;Input!J;0;SE(34&lt;Input!J;JA8/(Input!J-Input!J);0)))</f>
        <v/>
      </c>
      <c r="KJ54" s="79">
        <f>SE(Input!J="bullet";SE(35=Input!J-1;JA8;0);SE(35&lt;Input!J;0;SE(35&lt;Input!J;JA8/(Input!J-Input!J);0)))</f>
        <v/>
      </c>
      <c r="KK54" s="79">
        <f>SE(Input!J="bullet";SE(36=Input!J-1;JA8;0);SE(36&lt;Input!J;0;SE(36&lt;Input!J;JA8/(Input!J-Input!J);0)))</f>
        <v/>
      </c>
      <c r="KL54" s="79">
        <f>SE(Input!J="bullet";SE(37=Input!J-1;JA8;0);SE(37&lt;Input!J;0;SE(37&lt;Input!J;JA8/(Input!J-Input!J);0)))</f>
        <v/>
      </c>
      <c r="KM54" s="79">
        <f>SE(Input!J="bullet";SE(38=Input!J-1;JA8;0);SE(38&lt;Input!J;0;SE(38&lt;Input!J;JA8/(Input!J-Input!J);0)))</f>
        <v/>
      </c>
      <c r="KP54" s="78" t="n">
        <v>2</v>
      </c>
      <c r="KQ54" s="79">
        <f>0</f>
        <v/>
      </c>
      <c r="KR54" s="79">
        <f>SE(Input!K="bullet";SE(0=Input!K-1;KR8;0);SE(0&lt;Input!K;0;SE(0&lt;Input!K;KR8/(Input!K-Input!K);0)))</f>
        <v/>
      </c>
      <c r="KS54" s="79">
        <f>SE(Input!K="bullet";SE(1=Input!K-1;KR8;0);SE(1&lt;Input!K;0;SE(1&lt;Input!K;KR8/(Input!K-Input!K);0)))</f>
        <v/>
      </c>
      <c r="KT54" s="79">
        <f>SE(Input!K="bullet";SE(2=Input!K-1;KR8;0);SE(2&lt;Input!K;0;SE(2&lt;Input!K;KR8/(Input!K-Input!K);0)))</f>
        <v/>
      </c>
      <c r="KU54" s="79">
        <f>SE(Input!K="bullet";SE(3=Input!K-1;KR8;0);SE(3&lt;Input!K;0;SE(3&lt;Input!K;KR8/(Input!K-Input!K);0)))</f>
        <v/>
      </c>
      <c r="KV54" s="79">
        <f>SE(Input!K="bullet";SE(4=Input!K-1;KR8;0);SE(4&lt;Input!K;0;SE(4&lt;Input!K;KR8/(Input!K-Input!K);0)))</f>
        <v/>
      </c>
      <c r="KW54" s="79">
        <f>SE(Input!K="bullet";SE(5=Input!K-1;KR8;0);SE(5&lt;Input!K;0;SE(5&lt;Input!K;KR8/(Input!K-Input!K);0)))</f>
        <v/>
      </c>
      <c r="KX54" s="79">
        <f>SE(Input!K="bullet";SE(6=Input!K-1;KR8;0);SE(6&lt;Input!K;0;SE(6&lt;Input!K;KR8/(Input!K-Input!K);0)))</f>
        <v/>
      </c>
      <c r="KY54" s="79">
        <f>SE(Input!K="bullet";SE(7=Input!K-1;KR8;0);SE(7&lt;Input!K;0;SE(7&lt;Input!K;KR8/(Input!K-Input!K);0)))</f>
        <v/>
      </c>
      <c r="KZ54" s="79">
        <f>SE(Input!K="bullet";SE(8=Input!K-1;KR8;0);SE(8&lt;Input!K;0;SE(8&lt;Input!K;KR8/(Input!K-Input!K);0)))</f>
        <v/>
      </c>
      <c r="LA54" s="79">
        <f>SE(Input!K="bullet";SE(9=Input!K-1;KR8;0);SE(9&lt;Input!K;0;SE(9&lt;Input!K;KR8/(Input!K-Input!K);0)))</f>
        <v/>
      </c>
      <c r="LB54" s="79">
        <f>SE(Input!K="bullet";SE(10=Input!K-1;KR8;0);SE(10&lt;Input!K;0;SE(10&lt;Input!K;KR8/(Input!K-Input!K);0)))</f>
        <v/>
      </c>
      <c r="LC54" s="79">
        <f>SE(Input!K="bullet";SE(11=Input!K-1;KR8;0);SE(11&lt;Input!K;0;SE(11&lt;Input!K;KR8/(Input!K-Input!K);0)))</f>
        <v/>
      </c>
      <c r="LD54" s="79">
        <f>SE(Input!K="bullet";SE(12=Input!K-1;KR8;0);SE(12&lt;Input!K;0;SE(12&lt;Input!K;KR8/(Input!K-Input!K);0)))</f>
        <v/>
      </c>
      <c r="LE54" s="79">
        <f>SE(Input!K="bullet";SE(13=Input!K-1;KR8;0);SE(13&lt;Input!K;0;SE(13&lt;Input!K;KR8/(Input!K-Input!K);0)))</f>
        <v/>
      </c>
      <c r="LF54" s="79">
        <f>SE(Input!K="bullet";SE(14=Input!K-1;KR8;0);SE(14&lt;Input!K;0;SE(14&lt;Input!K;KR8/(Input!K-Input!K);0)))</f>
        <v/>
      </c>
      <c r="LG54" s="79">
        <f>SE(Input!K="bullet";SE(15=Input!K-1;KR8;0);SE(15&lt;Input!K;0;SE(15&lt;Input!K;KR8/(Input!K-Input!K);0)))</f>
        <v/>
      </c>
      <c r="LH54" s="79">
        <f>SE(Input!K="bullet";SE(16=Input!K-1;KR8;0);SE(16&lt;Input!K;0;SE(16&lt;Input!K;KR8/(Input!K-Input!K);0)))</f>
        <v/>
      </c>
      <c r="LI54" s="79">
        <f>SE(Input!K="bullet";SE(17=Input!K-1;KR8;0);SE(17&lt;Input!K;0;SE(17&lt;Input!K;KR8/(Input!K-Input!K);0)))</f>
        <v/>
      </c>
      <c r="LJ54" s="79">
        <f>SE(Input!K="bullet";SE(18=Input!K-1;KR8;0);SE(18&lt;Input!K;0;SE(18&lt;Input!K;KR8/(Input!K-Input!K);0)))</f>
        <v/>
      </c>
      <c r="LK54" s="79">
        <f>SE(Input!K="bullet";SE(19=Input!K-1;KR8;0);SE(19&lt;Input!K;0;SE(19&lt;Input!K;KR8/(Input!K-Input!K);0)))</f>
        <v/>
      </c>
      <c r="LL54" s="79">
        <f>SE(Input!K="bullet";SE(20=Input!K-1;KR8;0);SE(20&lt;Input!K;0;SE(20&lt;Input!K;KR8/(Input!K-Input!K);0)))</f>
        <v/>
      </c>
      <c r="LM54" s="79">
        <f>SE(Input!K="bullet";SE(21=Input!K-1;KR8;0);SE(21&lt;Input!K;0;SE(21&lt;Input!K;KR8/(Input!K-Input!K);0)))</f>
        <v/>
      </c>
      <c r="LN54" s="79">
        <f>SE(Input!K="bullet";SE(22=Input!K-1;KR8;0);SE(22&lt;Input!K;0;SE(22&lt;Input!K;KR8/(Input!K-Input!K);0)))</f>
        <v/>
      </c>
      <c r="LO54" s="79">
        <f>SE(Input!K="bullet";SE(23=Input!K-1;KR8;0);SE(23&lt;Input!K;0;SE(23&lt;Input!K;KR8/(Input!K-Input!K);0)))</f>
        <v/>
      </c>
      <c r="LP54" s="79">
        <f>SE(Input!K="bullet";SE(24=Input!K-1;KR8;0);SE(24&lt;Input!K;0;SE(24&lt;Input!K;KR8/(Input!K-Input!K);0)))</f>
        <v/>
      </c>
      <c r="LQ54" s="79">
        <f>SE(Input!K="bullet";SE(25=Input!K-1;KR8;0);SE(25&lt;Input!K;0;SE(25&lt;Input!K;KR8/(Input!K-Input!K);0)))</f>
        <v/>
      </c>
      <c r="LR54" s="79">
        <f>SE(Input!K="bullet";SE(26=Input!K-1;KR8;0);SE(26&lt;Input!K;0;SE(26&lt;Input!K;KR8/(Input!K-Input!K);0)))</f>
        <v/>
      </c>
      <c r="LS54" s="79">
        <f>SE(Input!K="bullet";SE(27=Input!K-1;KR8;0);SE(27&lt;Input!K;0;SE(27&lt;Input!K;KR8/(Input!K-Input!K);0)))</f>
        <v/>
      </c>
      <c r="LT54" s="79">
        <f>SE(Input!K="bullet";SE(28=Input!K-1;KR8;0);SE(28&lt;Input!K;0;SE(28&lt;Input!K;KR8/(Input!K-Input!K);0)))</f>
        <v/>
      </c>
      <c r="LU54" s="79">
        <f>SE(Input!K="bullet";SE(29=Input!K-1;KR8;0);SE(29&lt;Input!K;0;SE(29&lt;Input!K;KR8/(Input!K-Input!K);0)))</f>
        <v/>
      </c>
      <c r="LV54" s="79">
        <f>SE(Input!K="bullet";SE(30=Input!K-1;KR8;0);SE(30&lt;Input!K;0;SE(30&lt;Input!K;KR8/(Input!K-Input!K);0)))</f>
        <v/>
      </c>
      <c r="LW54" s="79">
        <f>SE(Input!K="bullet";SE(31=Input!K-1;KR8;0);SE(31&lt;Input!K;0;SE(31&lt;Input!K;KR8/(Input!K-Input!K);0)))</f>
        <v/>
      </c>
      <c r="LX54" s="79">
        <f>SE(Input!K="bullet";SE(32=Input!K-1;KR8;0);SE(32&lt;Input!K;0;SE(32&lt;Input!K;KR8/(Input!K-Input!K);0)))</f>
        <v/>
      </c>
      <c r="LY54" s="79">
        <f>SE(Input!K="bullet";SE(33=Input!K-1;KR8;0);SE(33&lt;Input!K;0;SE(33&lt;Input!K;KR8/(Input!K-Input!K);0)))</f>
        <v/>
      </c>
      <c r="LZ54" s="79">
        <f>SE(Input!K="bullet";SE(34=Input!K-1;KR8;0);SE(34&lt;Input!K;0;SE(34&lt;Input!K;KR8/(Input!K-Input!K);0)))</f>
        <v/>
      </c>
      <c r="MA54" s="79">
        <f>SE(Input!K="bullet";SE(35=Input!K-1;KR8;0);SE(35&lt;Input!K;0;SE(35&lt;Input!K;KR8/(Input!K-Input!K);0)))</f>
        <v/>
      </c>
      <c r="MB54" s="79">
        <f>SE(Input!K="bullet";SE(36=Input!K-1;KR8;0);SE(36&lt;Input!K;0;SE(36&lt;Input!K;KR8/(Input!K-Input!K);0)))</f>
        <v/>
      </c>
      <c r="MC54" s="79">
        <f>SE(Input!K="bullet";SE(37=Input!K-1;KR8;0);SE(37&lt;Input!K;0;SE(37&lt;Input!K;KR8/(Input!K-Input!K);0)))</f>
        <v/>
      </c>
      <c r="MD54" s="79">
        <f>SE(Input!K="bullet";SE(38=Input!K-1;KR8;0);SE(38&lt;Input!K;0;SE(38&lt;Input!K;KR8/(Input!K-Input!K);0)))</f>
        <v/>
      </c>
      <c r="MG54" s="78" t="n">
        <v>2</v>
      </c>
      <c r="MH54" s="79">
        <f>0</f>
        <v/>
      </c>
      <c r="MI54" s="79">
        <f>SE(Input!L="bullet";SE(0=Input!L-1;MI8;0);SE(0&lt;Input!L;0;SE(0&lt;Input!L;MI8/(Input!L-Input!L);0)))</f>
        <v/>
      </c>
      <c r="MJ54" s="79">
        <f>SE(Input!L="bullet";SE(1=Input!L-1;MI8;0);SE(1&lt;Input!L;0;SE(1&lt;Input!L;MI8/(Input!L-Input!L);0)))</f>
        <v/>
      </c>
      <c r="MK54" s="79">
        <f>SE(Input!L="bullet";SE(2=Input!L-1;MI8;0);SE(2&lt;Input!L;0;SE(2&lt;Input!L;MI8/(Input!L-Input!L);0)))</f>
        <v/>
      </c>
      <c r="ML54" s="79">
        <f>SE(Input!L="bullet";SE(3=Input!L-1;MI8;0);SE(3&lt;Input!L;0;SE(3&lt;Input!L;MI8/(Input!L-Input!L);0)))</f>
        <v/>
      </c>
      <c r="MM54" s="79">
        <f>SE(Input!L="bullet";SE(4=Input!L-1;MI8;0);SE(4&lt;Input!L;0;SE(4&lt;Input!L;MI8/(Input!L-Input!L);0)))</f>
        <v/>
      </c>
      <c r="MN54" s="79">
        <f>SE(Input!L="bullet";SE(5=Input!L-1;MI8;0);SE(5&lt;Input!L;0;SE(5&lt;Input!L;MI8/(Input!L-Input!L);0)))</f>
        <v/>
      </c>
      <c r="MO54" s="79">
        <f>SE(Input!L="bullet";SE(6=Input!L-1;MI8;0);SE(6&lt;Input!L;0;SE(6&lt;Input!L;MI8/(Input!L-Input!L);0)))</f>
        <v/>
      </c>
      <c r="MP54" s="79">
        <f>SE(Input!L="bullet";SE(7=Input!L-1;MI8;0);SE(7&lt;Input!L;0;SE(7&lt;Input!L;MI8/(Input!L-Input!L);0)))</f>
        <v/>
      </c>
      <c r="MQ54" s="79">
        <f>SE(Input!L="bullet";SE(8=Input!L-1;MI8;0);SE(8&lt;Input!L;0;SE(8&lt;Input!L;MI8/(Input!L-Input!L);0)))</f>
        <v/>
      </c>
      <c r="MR54" s="79">
        <f>SE(Input!L="bullet";SE(9=Input!L-1;MI8;0);SE(9&lt;Input!L;0;SE(9&lt;Input!L;MI8/(Input!L-Input!L);0)))</f>
        <v/>
      </c>
      <c r="MS54" s="79">
        <f>SE(Input!L="bullet";SE(10=Input!L-1;MI8;0);SE(10&lt;Input!L;0;SE(10&lt;Input!L;MI8/(Input!L-Input!L);0)))</f>
        <v/>
      </c>
      <c r="MT54" s="79">
        <f>SE(Input!L="bullet";SE(11=Input!L-1;MI8;0);SE(11&lt;Input!L;0;SE(11&lt;Input!L;MI8/(Input!L-Input!L);0)))</f>
        <v/>
      </c>
      <c r="MU54" s="79">
        <f>SE(Input!L="bullet";SE(12=Input!L-1;MI8;0);SE(12&lt;Input!L;0;SE(12&lt;Input!L;MI8/(Input!L-Input!L);0)))</f>
        <v/>
      </c>
      <c r="MV54" s="79">
        <f>SE(Input!L="bullet";SE(13=Input!L-1;MI8;0);SE(13&lt;Input!L;0;SE(13&lt;Input!L;MI8/(Input!L-Input!L);0)))</f>
        <v/>
      </c>
      <c r="MW54" s="79">
        <f>SE(Input!L="bullet";SE(14=Input!L-1;MI8;0);SE(14&lt;Input!L;0;SE(14&lt;Input!L;MI8/(Input!L-Input!L);0)))</f>
        <v/>
      </c>
      <c r="MX54" s="79">
        <f>SE(Input!L="bullet";SE(15=Input!L-1;MI8;0);SE(15&lt;Input!L;0;SE(15&lt;Input!L;MI8/(Input!L-Input!L);0)))</f>
        <v/>
      </c>
      <c r="MY54" s="79">
        <f>SE(Input!L="bullet";SE(16=Input!L-1;MI8;0);SE(16&lt;Input!L;0;SE(16&lt;Input!L;MI8/(Input!L-Input!L);0)))</f>
        <v/>
      </c>
      <c r="MZ54" s="79">
        <f>SE(Input!L="bullet";SE(17=Input!L-1;MI8;0);SE(17&lt;Input!L;0;SE(17&lt;Input!L;MI8/(Input!L-Input!L);0)))</f>
        <v/>
      </c>
      <c r="NA54" s="79">
        <f>SE(Input!L="bullet";SE(18=Input!L-1;MI8;0);SE(18&lt;Input!L;0;SE(18&lt;Input!L;MI8/(Input!L-Input!L);0)))</f>
        <v/>
      </c>
      <c r="NB54" s="79">
        <f>SE(Input!L="bullet";SE(19=Input!L-1;MI8;0);SE(19&lt;Input!L;0;SE(19&lt;Input!L;MI8/(Input!L-Input!L);0)))</f>
        <v/>
      </c>
      <c r="NC54" s="79">
        <f>SE(Input!L="bullet";SE(20=Input!L-1;MI8;0);SE(20&lt;Input!L;0;SE(20&lt;Input!L;MI8/(Input!L-Input!L);0)))</f>
        <v/>
      </c>
      <c r="ND54" s="79">
        <f>SE(Input!L="bullet";SE(21=Input!L-1;MI8;0);SE(21&lt;Input!L;0;SE(21&lt;Input!L;MI8/(Input!L-Input!L);0)))</f>
        <v/>
      </c>
      <c r="NE54" s="79">
        <f>SE(Input!L="bullet";SE(22=Input!L-1;MI8;0);SE(22&lt;Input!L;0;SE(22&lt;Input!L;MI8/(Input!L-Input!L);0)))</f>
        <v/>
      </c>
      <c r="NF54" s="79">
        <f>SE(Input!L="bullet";SE(23=Input!L-1;MI8;0);SE(23&lt;Input!L;0;SE(23&lt;Input!L;MI8/(Input!L-Input!L);0)))</f>
        <v/>
      </c>
      <c r="NG54" s="79">
        <f>SE(Input!L="bullet";SE(24=Input!L-1;MI8;0);SE(24&lt;Input!L;0;SE(24&lt;Input!L;MI8/(Input!L-Input!L);0)))</f>
        <v/>
      </c>
      <c r="NH54" s="79">
        <f>SE(Input!L="bullet";SE(25=Input!L-1;MI8;0);SE(25&lt;Input!L;0;SE(25&lt;Input!L;MI8/(Input!L-Input!L);0)))</f>
        <v/>
      </c>
      <c r="NI54" s="79">
        <f>SE(Input!L="bullet";SE(26=Input!L-1;MI8;0);SE(26&lt;Input!L;0;SE(26&lt;Input!L;MI8/(Input!L-Input!L);0)))</f>
        <v/>
      </c>
      <c r="NJ54" s="79">
        <f>SE(Input!L="bullet";SE(27=Input!L-1;MI8;0);SE(27&lt;Input!L;0;SE(27&lt;Input!L;MI8/(Input!L-Input!L);0)))</f>
        <v/>
      </c>
      <c r="NK54" s="79">
        <f>SE(Input!L="bullet";SE(28=Input!L-1;MI8;0);SE(28&lt;Input!L;0;SE(28&lt;Input!L;MI8/(Input!L-Input!L);0)))</f>
        <v/>
      </c>
      <c r="NL54" s="79">
        <f>SE(Input!L="bullet";SE(29=Input!L-1;MI8;0);SE(29&lt;Input!L;0;SE(29&lt;Input!L;MI8/(Input!L-Input!L);0)))</f>
        <v/>
      </c>
      <c r="NM54" s="79">
        <f>SE(Input!L="bullet";SE(30=Input!L-1;MI8;0);SE(30&lt;Input!L;0;SE(30&lt;Input!L;MI8/(Input!L-Input!L);0)))</f>
        <v/>
      </c>
      <c r="NN54" s="79">
        <f>SE(Input!L="bullet";SE(31=Input!L-1;MI8;0);SE(31&lt;Input!L;0;SE(31&lt;Input!L;MI8/(Input!L-Input!L);0)))</f>
        <v/>
      </c>
      <c r="NO54" s="79">
        <f>SE(Input!L="bullet";SE(32=Input!L-1;MI8;0);SE(32&lt;Input!L;0;SE(32&lt;Input!L;MI8/(Input!L-Input!L);0)))</f>
        <v/>
      </c>
      <c r="NP54" s="79">
        <f>SE(Input!L="bullet";SE(33=Input!L-1;MI8;0);SE(33&lt;Input!L;0;SE(33&lt;Input!L;MI8/(Input!L-Input!L);0)))</f>
        <v/>
      </c>
      <c r="NQ54" s="79">
        <f>SE(Input!L="bullet";SE(34=Input!L-1;MI8;0);SE(34&lt;Input!L;0;SE(34&lt;Input!L;MI8/(Input!L-Input!L);0)))</f>
        <v/>
      </c>
      <c r="NR54" s="79">
        <f>SE(Input!L="bullet";SE(35=Input!L-1;MI8;0);SE(35&lt;Input!L;0;SE(35&lt;Input!L;MI8/(Input!L-Input!L);0)))</f>
        <v/>
      </c>
      <c r="NS54" s="79">
        <f>SE(Input!L="bullet";SE(36=Input!L-1;MI8;0);SE(36&lt;Input!L;0;SE(36&lt;Input!L;MI8/(Input!L-Input!L);0)))</f>
        <v/>
      </c>
      <c r="NT54" s="79">
        <f>SE(Input!L="bullet";SE(37=Input!L-1;MI8;0);SE(37&lt;Input!L;0;SE(37&lt;Input!L;MI8/(Input!L-Input!L);0)))</f>
        <v/>
      </c>
      <c r="NU54" s="79">
        <f>SE(Input!L="bullet";SE(38=Input!L-1;MI8;0);SE(38&lt;Input!L;0;SE(38&lt;Input!L;MI8/(Input!L-Input!L);0)))</f>
        <v/>
      </c>
      <c r="NX54" s="78" t="n">
        <v>2</v>
      </c>
      <c r="NY54" s="79">
        <f>0</f>
        <v/>
      </c>
      <c r="NZ54" s="79">
        <f>SE(Input!M="bullet";SE(0=Input!M-1;NZ8;0);SE(0&lt;Input!M;0;SE(0&lt;Input!M;NZ8/(Input!M-Input!M);0)))</f>
        <v/>
      </c>
      <c r="OA54" s="79">
        <f>SE(Input!M="bullet";SE(1=Input!M-1;NZ8;0);SE(1&lt;Input!M;0;SE(1&lt;Input!M;NZ8/(Input!M-Input!M);0)))</f>
        <v/>
      </c>
      <c r="OB54" s="79">
        <f>SE(Input!M="bullet";SE(2=Input!M-1;NZ8;0);SE(2&lt;Input!M;0;SE(2&lt;Input!M;NZ8/(Input!M-Input!M);0)))</f>
        <v/>
      </c>
      <c r="OC54" s="79">
        <f>SE(Input!M="bullet";SE(3=Input!M-1;NZ8;0);SE(3&lt;Input!M;0;SE(3&lt;Input!M;NZ8/(Input!M-Input!M);0)))</f>
        <v/>
      </c>
      <c r="OD54" s="79">
        <f>SE(Input!M="bullet";SE(4=Input!M-1;NZ8;0);SE(4&lt;Input!M;0;SE(4&lt;Input!M;NZ8/(Input!M-Input!M);0)))</f>
        <v/>
      </c>
      <c r="OE54" s="79">
        <f>SE(Input!M="bullet";SE(5=Input!M-1;NZ8;0);SE(5&lt;Input!M;0;SE(5&lt;Input!M;NZ8/(Input!M-Input!M);0)))</f>
        <v/>
      </c>
      <c r="OF54" s="79">
        <f>SE(Input!M="bullet";SE(6=Input!M-1;NZ8;0);SE(6&lt;Input!M;0;SE(6&lt;Input!M;NZ8/(Input!M-Input!M);0)))</f>
        <v/>
      </c>
      <c r="OG54" s="79">
        <f>SE(Input!M="bullet";SE(7=Input!M-1;NZ8;0);SE(7&lt;Input!M;0;SE(7&lt;Input!M;NZ8/(Input!M-Input!M);0)))</f>
        <v/>
      </c>
      <c r="OH54" s="79">
        <f>SE(Input!M="bullet";SE(8=Input!M-1;NZ8;0);SE(8&lt;Input!M;0;SE(8&lt;Input!M;NZ8/(Input!M-Input!M);0)))</f>
        <v/>
      </c>
      <c r="OI54" s="79">
        <f>SE(Input!M="bullet";SE(9=Input!M-1;NZ8;0);SE(9&lt;Input!M;0;SE(9&lt;Input!M;NZ8/(Input!M-Input!M);0)))</f>
        <v/>
      </c>
      <c r="OJ54" s="79">
        <f>SE(Input!M="bullet";SE(10=Input!M-1;NZ8;0);SE(10&lt;Input!M;0;SE(10&lt;Input!M;NZ8/(Input!M-Input!M);0)))</f>
        <v/>
      </c>
      <c r="OK54" s="79">
        <f>SE(Input!M="bullet";SE(11=Input!M-1;NZ8;0);SE(11&lt;Input!M;0;SE(11&lt;Input!M;NZ8/(Input!M-Input!M);0)))</f>
        <v/>
      </c>
      <c r="OL54" s="79">
        <f>SE(Input!M="bullet";SE(12=Input!M-1;NZ8;0);SE(12&lt;Input!M;0;SE(12&lt;Input!M;NZ8/(Input!M-Input!M);0)))</f>
        <v/>
      </c>
      <c r="OM54" s="79">
        <f>SE(Input!M="bullet";SE(13=Input!M-1;NZ8;0);SE(13&lt;Input!M;0;SE(13&lt;Input!M;NZ8/(Input!M-Input!M);0)))</f>
        <v/>
      </c>
      <c r="ON54" s="79">
        <f>SE(Input!M="bullet";SE(14=Input!M-1;NZ8;0);SE(14&lt;Input!M;0;SE(14&lt;Input!M;NZ8/(Input!M-Input!M);0)))</f>
        <v/>
      </c>
      <c r="OO54" s="79">
        <f>SE(Input!M="bullet";SE(15=Input!M-1;NZ8;0);SE(15&lt;Input!M;0;SE(15&lt;Input!M;NZ8/(Input!M-Input!M);0)))</f>
        <v/>
      </c>
      <c r="OP54" s="79">
        <f>SE(Input!M="bullet";SE(16=Input!M-1;NZ8;0);SE(16&lt;Input!M;0;SE(16&lt;Input!M;NZ8/(Input!M-Input!M);0)))</f>
        <v/>
      </c>
      <c r="OQ54" s="79">
        <f>SE(Input!M="bullet";SE(17=Input!M-1;NZ8;0);SE(17&lt;Input!M;0;SE(17&lt;Input!M;NZ8/(Input!M-Input!M);0)))</f>
        <v/>
      </c>
      <c r="OR54" s="79">
        <f>SE(Input!M="bullet";SE(18=Input!M-1;NZ8;0);SE(18&lt;Input!M;0;SE(18&lt;Input!M;NZ8/(Input!M-Input!M);0)))</f>
        <v/>
      </c>
      <c r="OS54" s="79">
        <f>SE(Input!M="bullet";SE(19=Input!M-1;NZ8;0);SE(19&lt;Input!M;0;SE(19&lt;Input!M;NZ8/(Input!M-Input!M);0)))</f>
        <v/>
      </c>
      <c r="OT54" s="79">
        <f>SE(Input!M="bullet";SE(20=Input!M-1;NZ8;0);SE(20&lt;Input!M;0;SE(20&lt;Input!M;NZ8/(Input!M-Input!M);0)))</f>
        <v/>
      </c>
      <c r="OU54" s="79">
        <f>SE(Input!M="bullet";SE(21=Input!M-1;NZ8;0);SE(21&lt;Input!M;0;SE(21&lt;Input!M;NZ8/(Input!M-Input!M);0)))</f>
        <v/>
      </c>
      <c r="OV54" s="79">
        <f>SE(Input!M="bullet";SE(22=Input!M-1;NZ8;0);SE(22&lt;Input!M;0;SE(22&lt;Input!M;NZ8/(Input!M-Input!M);0)))</f>
        <v/>
      </c>
      <c r="OW54" s="79">
        <f>SE(Input!M="bullet";SE(23=Input!M-1;NZ8;0);SE(23&lt;Input!M;0;SE(23&lt;Input!M;NZ8/(Input!M-Input!M);0)))</f>
        <v/>
      </c>
      <c r="OX54" s="79">
        <f>SE(Input!M="bullet";SE(24=Input!M-1;NZ8;0);SE(24&lt;Input!M;0;SE(24&lt;Input!M;NZ8/(Input!M-Input!M);0)))</f>
        <v/>
      </c>
      <c r="OY54" s="79">
        <f>SE(Input!M="bullet";SE(25=Input!M-1;NZ8;0);SE(25&lt;Input!M;0;SE(25&lt;Input!M;NZ8/(Input!M-Input!M);0)))</f>
        <v/>
      </c>
      <c r="OZ54" s="79">
        <f>SE(Input!M="bullet";SE(26=Input!M-1;NZ8;0);SE(26&lt;Input!M;0;SE(26&lt;Input!M;NZ8/(Input!M-Input!M);0)))</f>
        <v/>
      </c>
      <c r="PA54" s="79">
        <f>SE(Input!M="bullet";SE(27=Input!M-1;NZ8;0);SE(27&lt;Input!M;0;SE(27&lt;Input!M;NZ8/(Input!M-Input!M);0)))</f>
        <v/>
      </c>
      <c r="PB54" s="79">
        <f>SE(Input!M="bullet";SE(28=Input!M-1;NZ8;0);SE(28&lt;Input!M;0;SE(28&lt;Input!M;NZ8/(Input!M-Input!M);0)))</f>
        <v/>
      </c>
      <c r="PC54" s="79">
        <f>SE(Input!M="bullet";SE(29=Input!M-1;NZ8;0);SE(29&lt;Input!M;0;SE(29&lt;Input!M;NZ8/(Input!M-Input!M);0)))</f>
        <v/>
      </c>
      <c r="PD54" s="79">
        <f>SE(Input!M="bullet";SE(30=Input!M-1;NZ8;0);SE(30&lt;Input!M;0;SE(30&lt;Input!M;NZ8/(Input!M-Input!M);0)))</f>
        <v/>
      </c>
      <c r="PE54" s="79">
        <f>SE(Input!M="bullet";SE(31=Input!M-1;NZ8;0);SE(31&lt;Input!M;0;SE(31&lt;Input!M;NZ8/(Input!M-Input!M);0)))</f>
        <v/>
      </c>
      <c r="PF54" s="79">
        <f>SE(Input!M="bullet";SE(32=Input!M-1;NZ8;0);SE(32&lt;Input!M;0;SE(32&lt;Input!M;NZ8/(Input!M-Input!M);0)))</f>
        <v/>
      </c>
      <c r="PG54" s="79">
        <f>SE(Input!M="bullet";SE(33=Input!M-1;NZ8;0);SE(33&lt;Input!M;0;SE(33&lt;Input!M;NZ8/(Input!M-Input!M);0)))</f>
        <v/>
      </c>
      <c r="PH54" s="79">
        <f>SE(Input!M="bullet";SE(34=Input!M-1;NZ8;0);SE(34&lt;Input!M;0;SE(34&lt;Input!M;NZ8/(Input!M-Input!M);0)))</f>
        <v/>
      </c>
      <c r="PI54" s="79">
        <f>SE(Input!M="bullet";SE(35=Input!M-1;NZ8;0);SE(35&lt;Input!M;0;SE(35&lt;Input!M;NZ8/(Input!M-Input!M);0)))</f>
        <v/>
      </c>
      <c r="PJ54" s="79">
        <f>SE(Input!M="bullet";SE(36=Input!M-1;NZ8;0);SE(36&lt;Input!M;0;SE(36&lt;Input!M;NZ8/(Input!M-Input!M);0)))</f>
        <v/>
      </c>
      <c r="PK54" s="79">
        <f>SE(Input!M="bullet";SE(37=Input!M-1;NZ8;0);SE(37&lt;Input!M;0;SE(37&lt;Input!M;NZ8/(Input!M-Input!M);0)))</f>
        <v/>
      </c>
      <c r="PL54" s="79">
        <f>SE(Input!M="bullet";SE(38=Input!M-1;NZ8;0);SE(38&lt;Input!M;0;SE(38&lt;Input!M;NZ8/(Input!M-Input!M);0)))</f>
        <v/>
      </c>
      <c r="PO54" s="78" t="n">
        <v>2</v>
      </c>
      <c r="PP54" s="79">
        <f>0</f>
        <v/>
      </c>
      <c r="PQ54" s="79">
        <f>SE(Input!N="bullet";SE(0=Input!N-1;PQ8;0);SE(0&lt;Input!N;0;SE(0&lt;Input!N;PQ8/(Input!N-Input!N);0)))</f>
        <v/>
      </c>
      <c r="PR54" s="79">
        <f>SE(Input!N="bullet";SE(1=Input!N-1;PQ8;0);SE(1&lt;Input!N;0;SE(1&lt;Input!N;PQ8/(Input!N-Input!N);0)))</f>
        <v/>
      </c>
      <c r="PS54" s="79">
        <f>SE(Input!N="bullet";SE(2=Input!N-1;PQ8;0);SE(2&lt;Input!N;0;SE(2&lt;Input!N;PQ8/(Input!N-Input!N);0)))</f>
        <v/>
      </c>
      <c r="PT54" s="79">
        <f>SE(Input!N="bullet";SE(3=Input!N-1;PQ8;0);SE(3&lt;Input!N;0;SE(3&lt;Input!N;PQ8/(Input!N-Input!N);0)))</f>
        <v/>
      </c>
      <c r="PU54" s="79">
        <f>SE(Input!N="bullet";SE(4=Input!N-1;PQ8;0);SE(4&lt;Input!N;0;SE(4&lt;Input!N;PQ8/(Input!N-Input!N);0)))</f>
        <v/>
      </c>
      <c r="PV54" s="79">
        <f>SE(Input!N="bullet";SE(5=Input!N-1;PQ8;0);SE(5&lt;Input!N;0;SE(5&lt;Input!N;PQ8/(Input!N-Input!N);0)))</f>
        <v/>
      </c>
      <c r="PW54" s="79">
        <f>SE(Input!N="bullet";SE(6=Input!N-1;PQ8;0);SE(6&lt;Input!N;0;SE(6&lt;Input!N;PQ8/(Input!N-Input!N);0)))</f>
        <v/>
      </c>
      <c r="PX54" s="79">
        <f>SE(Input!N="bullet";SE(7=Input!N-1;PQ8;0);SE(7&lt;Input!N;0;SE(7&lt;Input!N;PQ8/(Input!N-Input!N);0)))</f>
        <v/>
      </c>
      <c r="PY54" s="79">
        <f>SE(Input!N="bullet";SE(8=Input!N-1;PQ8;0);SE(8&lt;Input!N;0;SE(8&lt;Input!N;PQ8/(Input!N-Input!N);0)))</f>
        <v/>
      </c>
      <c r="PZ54" s="79">
        <f>SE(Input!N="bullet";SE(9=Input!N-1;PQ8;0);SE(9&lt;Input!N;0;SE(9&lt;Input!N;PQ8/(Input!N-Input!N);0)))</f>
        <v/>
      </c>
      <c r="QA54" s="79">
        <f>SE(Input!N="bullet";SE(10=Input!N-1;PQ8;0);SE(10&lt;Input!N;0;SE(10&lt;Input!N;PQ8/(Input!N-Input!N);0)))</f>
        <v/>
      </c>
      <c r="QB54" s="79">
        <f>SE(Input!N="bullet";SE(11=Input!N-1;PQ8;0);SE(11&lt;Input!N;0;SE(11&lt;Input!N;PQ8/(Input!N-Input!N);0)))</f>
        <v/>
      </c>
      <c r="QC54" s="79">
        <f>SE(Input!N="bullet";SE(12=Input!N-1;PQ8;0);SE(12&lt;Input!N;0;SE(12&lt;Input!N;PQ8/(Input!N-Input!N);0)))</f>
        <v/>
      </c>
      <c r="QD54" s="79">
        <f>SE(Input!N="bullet";SE(13=Input!N-1;PQ8;0);SE(13&lt;Input!N;0;SE(13&lt;Input!N;PQ8/(Input!N-Input!N);0)))</f>
        <v/>
      </c>
      <c r="QE54" s="79">
        <f>SE(Input!N="bullet";SE(14=Input!N-1;PQ8;0);SE(14&lt;Input!N;0;SE(14&lt;Input!N;PQ8/(Input!N-Input!N);0)))</f>
        <v/>
      </c>
      <c r="QF54" s="79">
        <f>SE(Input!N="bullet";SE(15=Input!N-1;PQ8;0);SE(15&lt;Input!N;0;SE(15&lt;Input!N;PQ8/(Input!N-Input!N);0)))</f>
        <v/>
      </c>
      <c r="QG54" s="79">
        <f>SE(Input!N="bullet";SE(16=Input!N-1;PQ8;0);SE(16&lt;Input!N;0;SE(16&lt;Input!N;PQ8/(Input!N-Input!N);0)))</f>
        <v/>
      </c>
      <c r="QH54" s="79">
        <f>SE(Input!N="bullet";SE(17=Input!N-1;PQ8;0);SE(17&lt;Input!N;0;SE(17&lt;Input!N;PQ8/(Input!N-Input!N);0)))</f>
        <v/>
      </c>
      <c r="QI54" s="79">
        <f>SE(Input!N="bullet";SE(18=Input!N-1;PQ8;0);SE(18&lt;Input!N;0;SE(18&lt;Input!N;PQ8/(Input!N-Input!N);0)))</f>
        <v/>
      </c>
      <c r="QJ54" s="79">
        <f>SE(Input!N="bullet";SE(19=Input!N-1;PQ8;0);SE(19&lt;Input!N;0;SE(19&lt;Input!N;PQ8/(Input!N-Input!N);0)))</f>
        <v/>
      </c>
      <c r="QK54" s="79">
        <f>SE(Input!N="bullet";SE(20=Input!N-1;PQ8;0);SE(20&lt;Input!N;0;SE(20&lt;Input!N;PQ8/(Input!N-Input!N);0)))</f>
        <v/>
      </c>
      <c r="QL54" s="79">
        <f>SE(Input!N="bullet";SE(21=Input!N-1;PQ8;0);SE(21&lt;Input!N;0;SE(21&lt;Input!N;PQ8/(Input!N-Input!N);0)))</f>
        <v/>
      </c>
      <c r="QM54" s="79">
        <f>SE(Input!N="bullet";SE(22=Input!N-1;PQ8;0);SE(22&lt;Input!N;0;SE(22&lt;Input!N;PQ8/(Input!N-Input!N);0)))</f>
        <v/>
      </c>
      <c r="QN54" s="79">
        <f>SE(Input!N="bullet";SE(23=Input!N-1;PQ8;0);SE(23&lt;Input!N;0;SE(23&lt;Input!N;PQ8/(Input!N-Input!N);0)))</f>
        <v/>
      </c>
      <c r="QO54" s="79">
        <f>SE(Input!N="bullet";SE(24=Input!N-1;PQ8;0);SE(24&lt;Input!N;0;SE(24&lt;Input!N;PQ8/(Input!N-Input!N);0)))</f>
        <v/>
      </c>
      <c r="QP54" s="79">
        <f>SE(Input!N="bullet";SE(25=Input!N-1;PQ8;0);SE(25&lt;Input!N;0;SE(25&lt;Input!N;PQ8/(Input!N-Input!N);0)))</f>
        <v/>
      </c>
      <c r="QQ54" s="79">
        <f>SE(Input!N="bullet";SE(26=Input!N-1;PQ8;0);SE(26&lt;Input!N;0;SE(26&lt;Input!N;PQ8/(Input!N-Input!N);0)))</f>
        <v/>
      </c>
      <c r="QR54" s="79">
        <f>SE(Input!N="bullet";SE(27=Input!N-1;PQ8;0);SE(27&lt;Input!N;0;SE(27&lt;Input!N;PQ8/(Input!N-Input!N);0)))</f>
        <v/>
      </c>
      <c r="QS54" s="79">
        <f>SE(Input!N="bullet";SE(28=Input!N-1;PQ8;0);SE(28&lt;Input!N;0;SE(28&lt;Input!N;PQ8/(Input!N-Input!N);0)))</f>
        <v/>
      </c>
      <c r="QT54" s="79">
        <f>SE(Input!N="bullet";SE(29=Input!N-1;PQ8;0);SE(29&lt;Input!N;0;SE(29&lt;Input!N;PQ8/(Input!N-Input!N);0)))</f>
        <v/>
      </c>
      <c r="QU54" s="79">
        <f>SE(Input!N="bullet";SE(30=Input!N-1;PQ8;0);SE(30&lt;Input!N;0;SE(30&lt;Input!N;PQ8/(Input!N-Input!N);0)))</f>
        <v/>
      </c>
      <c r="QV54" s="79">
        <f>SE(Input!N="bullet";SE(31=Input!N-1;PQ8;0);SE(31&lt;Input!N;0;SE(31&lt;Input!N;PQ8/(Input!N-Input!N);0)))</f>
        <v/>
      </c>
      <c r="QW54" s="79">
        <f>SE(Input!N="bullet";SE(32=Input!N-1;PQ8;0);SE(32&lt;Input!N;0;SE(32&lt;Input!N;PQ8/(Input!N-Input!N);0)))</f>
        <v/>
      </c>
      <c r="QX54" s="79">
        <f>SE(Input!N="bullet";SE(33=Input!N-1;PQ8;0);SE(33&lt;Input!N;0;SE(33&lt;Input!N;PQ8/(Input!N-Input!N);0)))</f>
        <v/>
      </c>
      <c r="QY54" s="79">
        <f>SE(Input!N="bullet";SE(34=Input!N-1;PQ8;0);SE(34&lt;Input!N;0;SE(34&lt;Input!N;PQ8/(Input!N-Input!N);0)))</f>
        <v/>
      </c>
      <c r="QZ54" s="79">
        <f>SE(Input!N="bullet";SE(35=Input!N-1;PQ8;0);SE(35&lt;Input!N;0;SE(35&lt;Input!N;PQ8/(Input!N-Input!N);0)))</f>
        <v/>
      </c>
      <c r="RA54" s="79">
        <f>SE(Input!N="bullet";SE(36=Input!N-1;PQ8;0);SE(36&lt;Input!N;0;SE(36&lt;Input!N;PQ8/(Input!N-Input!N);0)))</f>
        <v/>
      </c>
      <c r="RB54" s="79">
        <f>SE(Input!N="bullet";SE(37=Input!N-1;PQ8;0);SE(37&lt;Input!N;0;SE(37&lt;Input!N;PQ8/(Input!N-Input!N);0)))</f>
        <v/>
      </c>
      <c r="RC54" s="79">
        <f>SE(Input!N="bullet";SE(38=Input!N-1;PQ8;0);SE(38&lt;Input!N;0;SE(38&lt;Input!N;PQ8/(Input!N-Input!N);0)))</f>
        <v/>
      </c>
      <c r="RF54" s="78" t="n">
        <v>2</v>
      </c>
      <c r="RG54" s="79">
        <f>0</f>
        <v/>
      </c>
      <c r="RH54" s="79">
        <f>SE(Input!O="bullet";SE(0=Input!O-1;RH8;0);SE(0&lt;Input!O;0;SE(0&lt;Input!O;RH8/(Input!O-Input!O);0)))</f>
        <v/>
      </c>
      <c r="RI54" s="79">
        <f>SE(Input!O="bullet";SE(1=Input!O-1;RH8;0);SE(1&lt;Input!O;0;SE(1&lt;Input!O;RH8/(Input!O-Input!O);0)))</f>
        <v/>
      </c>
      <c r="RJ54" s="79">
        <f>SE(Input!O="bullet";SE(2=Input!O-1;RH8;0);SE(2&lt;Input!O;0;SE(2&lt;Input!O;RH8/(Input!O-Input!O);0)))</f>
        <v/>
      </c>
      <c r="RK54" s="79">
        <f>SE(Input!O="bullet";SE(3=Input!O-1;RH8;0);SE(3&lt;Input!O;0;SE(3&lt;Input!O;RH8/(Input!O-Input!O);0)))</f>
        <v/>
      </c>
      <c r="RL54" s="79">
        <f>SE(Input!O="bullet";SE(4=Input!O-1;RH8;0);SE(4&lt;Input!O;0;SE(4&lt;Input!O;RH8/(Input!O-Input!O);0)))</f>
        <v/>
      </c>
      <c r="RM54" s="79">
        <f>SE(Input!O="bullet";SE(5=Input!O-1;RH8;0);SE(5&lt;Input!O;0;SE(5&lt;Input!O;RH8/(Input!O-Input!O);0)))</f>
        <v/>
      </c>
      <c r="RN54" s="79">
        <f>SE(Input!O="bullet";SE(6=Input!O-1;RH8;0);SE(6&lt;Input!O;0;SE(6&lt;Input!O;RH8/(Input!O-Input!O);0)))</f>
        <v/>
      </c>
      <c r="RO54" s="79">
        <f>SE(Input!O="bullet";SE(7=Input!O-1;RH8;0);SE(7&lt;Input!O;0;SE(7&lt;Input!O;RH8/(Input!O-Input!O);0)))</f>
        <v/>
      </c>
      <c r="RP54" s="79">
        <f>SE(Input!O="bullet";SE(8=Input!O-1;RH8;0);SE(8&lt;Input!O;0;SE(8&lt;Input!O;RH8/(Input!O-Input!O);0)))</f>
        <v/>
      </c>
      <c r="RQ54" s="79">
        <f>SE(Input!O="bullet";SE(9=Input!O-1;RH8;0);SE(9&lt;Input!O;0;SE(9&lt;Input!O;RH8/(Input!O-Input!O);0)))</f>
        <v/>
      </c>
      <c r="RR54" s="79">
        <f>SE(Input!O="bullet";SE(10=Input!O-1;RH8;0);SE(10&lt;Input!O;0;SE(10&lt;Input!O;RH8/(Input!O-Input!O);0)))</f>
        <v/>
      </c>
      <c r="RS54" s="79">
        <f>SE(Input!O="bullet";SE(11=Input!O-1;RH8;0);SE(11&lt;Input!O;0;SE(11&lt;Input!O;RH8/(Input!O-Input!O);0)))</f>
        <v/>
      </c>
      <c r="RT54" s="79">
        <f>SE(Input!O="bullet";SE(12=Input!O-1;RH8;0);SE(12&lt;Input!O;0;SE(12&lt;Input!O;RH8/(Input!O-Input!O);0)))</f>
        <v/>
      </c>
      <c r="RU54" s="79">
        <f>SE(Input!O="bullet";SE(13=Input!O-1;RH8;0);SE(13&lt;Input!O;0;SE(13&lt;Input!O;RH8/(Input!O-Input!O);0)))</f>
        <v/>
      </c>
      <c r="RV54" s="79">
        <f>SE(Input!O="bullet";SE(14=Input!O-1;RH8;0);SE(14&lt;Input!O;0;SE(14&lt;Input!O;RH8/(Input!O-Input!O);0)))</f>
        <v/>
      </c>
      <c r="RW54" s="79">
        <f>SE(Input!O="bullet";SE(15=Input!O-1;RH8;0);SE(15&lt;Input!O;0;SE(15&lt;Input!O;RH8/(Input!O-Input!O);0)))</f>
        <v/>
      </c>
      <c r="RX54" s="79">
        <f>SE(Input!O="bullet";SE(16=Input!O-1;RH8;0);SE(16&lt;Input!O;0;SE(16&lt;Input!O;RH8/(Input!O-Input!O);0)))</f>
        <v/>
      </c>
      <c r="RY54" s="79">
        <f>SE(Input!O="bullet";SE(17=Input!O-1;RH8;0);SE(17&lt;Input!O;0;SE(17&lt;Input!O;RH8/(Input!O-Input!O);0)))</f>
        <v/>
      </c>
      <c r="RZ54" s="79">
        <f>SE(Input!O="bullet";SE(18=Input!O-1;RH8;0);SE(18&lt;Input!O;0;SE(18&lt;Input!O;RH8/(Input!O-Input!O);0)))</f>
        <v/>
      </c>
      <c r="SA54" s="79">
        <f>SE(Input!O="bullet";SE(19=Input!O-1;RH8;0);SE(19&lt;Input!O;0;SE(19&lt;Input!O;RH8/(Input!O-Input!O);0)))</f>
        <v/>
      </c>
      <c r="SB54" s="79">
        <f>SE(Input!O="bullet";SE(20=Input!O-1;RH8;0);SE(20&lt;Input!O;0;SE(20&lt;Input!O;RH8/(Input!O-Input!O);0)))</f>
        <v/>
      </c>
      <c r="SC54" s="79">
        <f>SE(Input!O="bullet";SE(21=Input!O-1;RH8;0);SE(21&lt;Input!O;0;SE(21&lt;Input!O;RH8/(Input!O-Input!O);0)))</f>
        <v/>
      </c>
      <c r="SD54" s="79">
        <f>SE(Input!O="bullet";SE(22=Input!O-1;RH8;0);SE(22&lt;Input!O;0;SE(22&lt;Input!O;RH8/(Input!O-Input!O);0)))</f>
        <v/>
      </c>
      <c r="SE54" s="79">
        <f>SE(Input!O="bullet";SE(23=Input!O-1;RH8;0);SE(23&lt;Input!O;0;SE(23&lt;Input!O;RH8/(Input!O-Input!O);0)))</f>
        <v/>
      </c>
      <c r="SF54" s="79">
        <f>SE(Input!O="bullet";SE(24=Input!O-1;RH8;0);SE(24&lt;Input!O;0;SE(24&lt;Input!O;RH8/(Input!O-Input!O);0)))</f>
        <v/>
      </c>
      <c r="SG54" s="79">
        <f>SE(Input!O="bullet";SE(25=Input!O-1;RH8;0);SE(25&lt;Input!O;0;SE(25&lt;Input!O;RH8/(Input!O-Input!O);0)))</f>
        <v/>
      </c>
      <c r="SH54" s="79">
        <f>SE(Input!O="bullet";SE(26=Input!O-1;RH8;0);SE(26&lt;Input!O;0;SE(26&lt;Input!O;RH8/(Input!O-Input!O);0)))</f>
        <v/>
      </c>
      <c r="SI54" s="79">
        <f>SE(Input!O="bullet";SE(27=Input!O-1;RH8;0);SE(27&lt;Input!O;0;SE(27&lt;Input!O;RH8/(Input!O-Input!O);0)))</f>
        <v/>
      </c>
      <c r="SJ54" s="79">
        <f>SE(Input!O="bullet";SE(28=Input!O-1;RH8;0);SE(28&lt;Input!O;0;SE(28&lt;Input!O;RH8/(Input!O-Input!O);0)))</f>
        <v/>
      </c>
      <c r="SK54" s="79">
        <f>SE(Input!O="bullet";SE(29=Input!O-1;RH8;0);SE(29&lt;Input!O;0;SE(29&lt;Input!O;RH8/(Input!O-Input!O);0)))</f>
        <v/>
      </c>
      <c r="SL54" s="79">
        <f>SE(Input!O="bullet";SE(30=Input!O-1;RH8;0);SE(30&lt;Input!O;0;SE(30&lt;Input!O;RH8/(Input!O-Input!O);0)))</f>
        <v/>
      </c>
      <c r="SM54" s="79">
        <f>SE(Input!O="bullet";SE(31=Input!O-1;RH8;0);SE(31&lt;Input!O;0;SE(31&lt;Input!O;RH8/(Input!O-Input!O);0)))</f>
        <v/>
      </c>
      <c r="SN54" s="79">
        <f>SE(Input!O="bullet";SE(32=Input!O-1;RH8;0);SE(32&lt;Input!O;0;SE(32&lt;Input!O;RH8/(Input!O-Input!O);0)))</f>
        <v/>
      </c>
      <c r="SO54" s="79">
        <f>SE(Input!O="bullet";SE(33=Input!O-1;RH8;0);SE(33&lt;Input!O;0;SE(33&lt;Input!O;RH8/(Input!O-Input!O);0)))</f>
        <v/>
      </c>
      <c r="SP54" s="79">
        <f>SE(Input!O="bullet";SE(34=Input!O-1;RH8;0);SE(34&lt;Input!O;0;SE(34&lt;Input!O;RH8/(Input!O-Input!O);0)))</f>
        <v/>
      </c>
      <c r="SQ54" s="79">
        <f>SE(Input!O="bullet";SE(35=Input!O-1;RH8;0);SE(35&lt;Input!O;0;SE(35&lt;Input!O;RH8/(Input!O-Input!O);0)))</f>
        <v/>
      </c>
      <c r="SR54" s="79">
        <f>SE(Input!O="bullet";SE(36=Input!O-1;RH8;0);SE(36&lt;Input!O;0;SE(36&lt;Input!O;RH8/(Input!O-Input!O);0)))</f>
        <v/>
      </c>
      <c r="SS54" s="79">
        <f>SE(Input!O="bullet";SE(37=Input!O-1;RH8;0);SE(37&lt;Input!O;0;SE(37&lt;Input!O;RH8/(Input!O-Input!O);0)))</f>
        <v/>
      </c>
      <c r="ST54" s="79">
        <f>SE(Input!O="bullet";SE(38=Input!O-1;RH8;0);SE(38&lt;Input!O;0;SE(38&lt;Input!O;RH8/(Input!O-Input!O);0)))</f>
        <v/>
      </c>
      <c r="SW54" s="78" t="n">
        <v>2</v>
      </c>
      <c r="SX54" s="79">
        <f>0</f>
        <v/>
      </c>
      <c r="SY54" s="79">
        <f>SE(Input!P="bullet";SE(0=Input!P-1;SY8;0);SE(0&lt;Input!P;0;SE(0&lt;Input!P;SY8/(Input!P-Input!P);0)))</f>
        <v/>
      </c>
      <c r="SZ54" s="79">
        <f>SE(Input!P="bullet";SE(1=Input!P-1;SY8;0);SE(1&lt;Input!P;0;SE(1&lt;Input!P;SY8/(Input!P-Input!P);0)))</f>
        <v/>
      </c>
      <c r="TA54" s="79">
        <f>SE(Input!P="bullet";SE(2=Input!P-1;SY8;0);SE(2&lt;Input!P;0;SE(2&lt;Input!P;SY8/(Input!P-Input!P);0)))</f>
        <v/>
      </c>
      <c r="TB54" s="79">
        <f>SE(Input!P="bullet";SE(3=Input!P-1;SY8;0);SE(3&lt;Input!P;0;SE(3&lt;Input!P;SY8/(Input!P-Input!P);0)))</f>
        <v/>
      </c>
      <c r="TC54" s="79">
        <f>SE(Input!P="bullet";SE(4=Input!P-1;SY8;0);SE(4&lt;Input!P;0;SE(4&lt;Input!P;SY8/(Input!P-Input!P);0)))</f>
        <v/>
      </c>
      <c r="TD54" s="79">
        <f>SE(Input!P="bullet";SE(5=Input!P-1;SY8;0);SE(5&lt;Input!P;0;SE(5&lt;Input!P;SY8/(Input!P-Input!P);0)))</f>
        <v/>
      </c>
      <c r="TE54" s="79">
        <f>SE(Input!P="bullet";SE(6=Input!P-1;SY8;0);SE(6&lt;Input!P;0;SE(6&lt;Input!P;SY8/(Input!P-Input!P);0)))</f>
        <v/>
      </c>
      <c r="TF54" s="79">
        <f>SE(Input!P="bullet";SE(7=Input!P-1;SY8;0);SE(7&lt;Input!P;0;SE(7&lt;Input!P;SY8/(Input!P-Input!P);0)))</f>
        <v/>
      </c>
      <c r="TG54" s="79">
        <f>SE(Input!P="bullet";SE(8=Input!P-1;SY8;0);SE(8&lt;Input!P;0;SE(8&lt;Input!P;SY8/(Input!P-Input!P);0)))</f>
        <v/>
      </c>
      <c r="TH54" s="79">
        <f>SE(Input!P="bullet";SE(9=Input!P-1;SY8;0);SE(9&lt;Input!P;0;SE(9&lt;Input!P;SY8/(Input!P-Input!P);0)))</f>
        <v/>
      </c>
      <c r="TI54" s="79">
        <f>SE(Input!P="bullet";SE(10=Input!P-1;SY8;0);SE(10&lt;Input!P;0;SE(10&lt;Input!P;SY8/(Input!P-Input!P);0)))</f>
        <v/>
      </c>
      <c r="TJ54" s="79">
        <f>SE(Input!P="bullet";SE(11=Input!P-1;SY8;0);SE(11&lt;Input!P;0;SE(11&lt;Input!P;SY8/(Input!P-Input!P);0)))</f>
        <v/>
      </c>
      <c r="TK54" s="79">
        <f>SE(Input!P="bullet";SE(12=Input!P-1;SY8;0);SE(12&lt;Input!P;0;SE(12&lt;Input!P;SY8/(Input!P-Input!P);0)))</f>
        <v/>
      </c>
      <c r="TL54" s="79">
        <f>SE(Input!P="bullet";SE(13=Input!P-1;SY8;0);SE(13&lt;Input!P;0;SE(13&lt;Input!P;SY8/(Input!P-Input!P);0)))</f>
        <v/>
      </c>
      <c r="TM54" s="79">
        <f>SE(Input!P="bullet";SE(14=Input!P-1;SY8;0);SE(14&lt;Input!P;0;SE(14&lt;Input!P;SY8/(Input!P-Input!P);0)))</f>
        <v/>
      </c>
      <c r="TN54" s="79">
        <f>SE(Input!P="bullet";SE(15=Input!P-1;SY8;0);SE(15&lt;Input!P;0;SE(15&lt;Input!P;SY8/(Input!P-Input!P);0)))</f>
        <v/>
      </c>
      <c r="TO54" s="79">
        <f>SE(Input!P="bullet";SE(16=Input!P-1;SY8;0);SE(16&lt;Input!P;0;SE(16&lt;Input!P;SY8/(Input!P-Input!P);0)))</f>
        <v/>
      </c>
      <c r="TP54" s="79">
        <f>SE(Input!P="bullet";SE(17=Input!P-1;SY8;0);SE(17&lt;Input!P;0;SE(17&lt;Input!P;SY8/(Input!P-Input!P);0)))</f>
        <v/>
      </c>
      <c r="TQ54" s="79">
        <f>SE(Input!P="bullet";SE(18=Input!P-1;SY8;0);SE(18&lt;Input!P;0;SE(18&lt;Input!P;SY8/(Input!P-Input!P);0)))</f>
        <v/>
      </c>
      <c r="TR54" s="79">
        <f>SE(Input!P="bullet";SE(19=Input!P-1;SY8;0);SE(19&lt;Input!P;0;SE(19&lt;Input!P;SY8/(Input!P-Input!P);0)))</f>
        <v/>
      </c>
      <c r="TS54" s="79">
        <f>SE(Input!P="bullet";SE(20=Input!P-1;SY8;0);SE(20&lt;Input!P;0;SE(20&lt;Input!P;SY8/(Input!P-Input!P);0)))</f>
        <v/>
      </c>
      <c r="TT54" s="79">
        <f>SE(Input!P="bullet";SE(21=Input!P-1;SY8;0);SE(21&lt;Input!P;0;SE(21&lt;Input!P;SY8/(Input!P-Input!P);0)))</f>
        <v/>
      </c>
      <c r="TU54" s="79">
        <f>SE(Input!P="bullet";SE(22=Input!P-1;SY8;0);SE(22&lt;Input!P;0;SE(22&lt;Input!P;SY8/(Input!P-Input!P);0)))</f>
        <v/>
      </c>
      <c r="TV54" s="79">
        <f>SE(Input!P="bullet";SE(23=Input!P-1;SY8;0);SE(23&lt;Input!P;0;SE(23&lt;Input!P;SY8/(Input!P-Input!P);0)))</f>
        <v/>
      </c>
      <c r="TW54" s="79">
        <f>SE(Input!P="bullet";SE(24=Input!P-1;SY8;0);SE(24&lt;Input!P;0;SE(24&lt;Input!P;SY8/(Input!P-Input!P);0)))</f>
        <v/>
      </c>
      <c r="TX54" s="79">
        <f>SE(Input!P="bullet";SE(25=Input!P-1;SY8;0);SE(25&lt;Input!P;0;SE(25&lt;Input!P;SY8/(Input!P-Input!P);0)))</f>
        <v/>
      </c>
      <c r="TY54" s="79">
        <f>SE(Input!P="bullet";SE(26=Input!P-1;SY8;0);SE(26&lt;Input!P;0;SE(26&lt;Input!P;SY8/(Input!P-Input!P);0)))</f>
        <v/>
      </c>
      <c r="TZ54" s="79">
        <f>SE(Input!P="bullet";SE(27=Input!P-1;SY8;0);SE(27&lt;Input!P;0;SE(27&lt;Input!P;SY8/(Input!P-Input!P);0)))</f>
        <v/>
      </c>
      <c r="UA54" s="79">
        <f>SE(Input!P="bullet";SE(28=Input!P-1;SY8;0);SE(28&lt;Input!P;0;SE(28&lt;Input!P;SY8/(Input!P-Input!P);0)))</f>
        <v/>
      </c>
      <c r="UB54" s="79">
        <f>SE(Input!P="bullet";SE(29=Input!P-1;SY8;0);SE(29&lt;Input!P;0;SE(29&lt;Input!P;SY8/(Input!P-Input!P);0)))</f>
        <v/>
      </c>
      <c r="UC54" s="79">
        <f>SE(Input!P="bullet";SE(30=Input!P-1;SY8;0);SE(30&lt;Input!P;0;SE(30&lt;Input!P;SY8/(Input!P-Input!P);0)))</f>
        <v/>
      </c>
      <c r="UD54" s="79">
        <f>SE(Input!P="bullet";SE(31=Input!P-1;SY8;0);SE(31&lt;Input!P;0;SE(31&lt;Input!P;SY8/(Input!P-Input!P);0)))</f>
        <v/>
      </c>
      <c r="UE54" s="79">
        <f>SE(Input!P="bullet";SE(32=Input!P-1;SY8;0);SE(32&lt;Input!P;0;SE(32&lt;Input!P;SY8/(Input!P-Input!P);0)))</f>
        <v/>
      </c>
      <c r="UF54" s="79">
        <f>SE(Input!P="bullet";SE(33=Input!P-1;SY8;0);SE(33&lt;Input!P;0;SE(33&lt;Input!P;SY8/(Input!P-Input!P);0)))</f>
        <v/>
      </c>
      <c r="UG54" s="79">
        <f>SE(Input!P="bullet";SE(34=Input!P-1;SY8;0);SE(34&lt;Input!P;0;SE(34&lt;Input!P;SY8/(Input!P-Input!P);0)))</f>
        <v/>
      </c>
      <c r="UH54" s="79">
        <f>SE(Input!P="bullet";SE(35=Input!P-1;SY8;0);SE(35&lt;Input!P;0;SE(35&lt;Input!P;SY8/(Input!P-Input!P);0)))</f>
        <v/>
      </c>
      <c r="UI54" s="79">
        <f>SE(Input!P="bullet";SE(36=Input!P-1;SY8;0);SE(36&lt;Input!P;0;SE(36&lt;Input!P;SY8/(Input!P-Input!P);0)))</f>
        <v/>
      </c>
      <c r="UJ54" s="79">
        <f>SE(Input!P="bullet";SE(37=Input!P-1;SY8;0);SE(37&lt;Input!P;0;SE(37&lt;Input!P;SY8/(Input!P-Input!P);0)))</f>
        <v/>
      </c>
      <c r="UK54" s="79">
        <f>SE(Input!P="bullet";SE(38=Input!P-1;SY8;0);SE(38&lt;Input!P;0;SE(38&lt;Input!P;SY8/(Input!P-Input!P);0)))</f>
        <v/>
      </c>
      <c r="UN54" s="78" t="n">
        <v>2</v>
      </c>
      <c r="UO54" s="79">
        <f>0</f>
        <v/>
      </c>
      <c r="UP54" s="79">
        <f>SE(Input!Q="bullet";SE(0=Input!Q-1;UP8;0);SE(0&lt;Input!Q;0;SE(0&lt;Input!Q;UP8/(Input!Q-Input!Q);0)))</f>
        <v/>
      </c>
      <c r="UQ54" s="79">
        <f>SE(Input!Q="bullet";SE(1=Input!Q-1;UP8;0);SE(1&lt;Input!Q;0;SE(1&lt;Input!Q;UP8/(Input!Q-Input!Q);0)))</f>
        <v/>
      </c>
      <c r="UR54" s="79">
        <f>SE(Input!Q="bullet";SE(2=Input!Q-1;UP8;0);SE(2&lt;Input!Q;0;SE(2&lt;Input!Q;UP8/(Input!Q-Input!Q);0)))</f>
        <v/>
      </c>
      <c r="US54" s="79">
        <f>SE(Input!Q="bullet";SE(3=Input!Q-1;UP8;0);SE(3&lt;Input!Q;0;SE(3&lt;Input!Q;UP8/(Input!Q-Input!Q);0)))</f>
        <v/>
      </c>
      <c r="UT54" s="79">
        <f>SE(Input!Q="bullet";SE(4=Input!Q-1;UP8;0);SE(4&lt;Input!Q;0;SE(4&lt;Input!Q;UP8/(Input!Q-Input!Q);0)))</f>
        <v/>
      </c>
      <c r="UU54" s="79">
        <f>SE(Input!Q="bullet";SE(5=Input!Q-1;UP8;0);SE(5&lt;Input!Q;0;SE(5&lt;Input!Q;UP8/(Input!Q-Input!Q);0)))</f>
        <v/>
      </c>
      <c r="UV54" s="79">
        <f>SE(Input!Q="bullet";SE(6=Input!Q-1;UP8;0);SE(6&lt;Input!Q;0;SE(6&lt;Input!Q;UP8/(Input!Q-Input!Q);0)))</f>
        <v/>
      </c>
      <c r="UW54" s="79">
        <f>SE(Input!Q="bullet";SE(7=Input!Q-1;UP8;0);SE(7&lt;Input!Q;0;SE(7&lt;Input!Q;UP8/(Input!Q-Input!Q);0)))</f>
        <v/>
      </c>
      <c r="UX54" s="79">
        <f>SE(Input!Q="bullet";SE(8=Input!Q-1;UP8;0);SE(8&lt;Input!Q;0;SE(8&lt;Input!Q;UP8/(Input!Q-Input!Q);0)))</f>
        <v/>
      </c>
      <c r="UY54" s="79">
        <f>SE(Input!Q="bullet";SE(9=Input!Q-1;UP8;0);SE(9&lt;Input!Q;0;SE(9&lt;Input!Q;UP8/(Input!Q-Input!Q);0)))</f>
        <v/>
      </c>
      <c r="UZ54" s="79">
        <f>SE(Input!Q="bullet";SE(10=Input!Q-1;UP8;0);SE(10&lt;Input!Q;0;SE(10&lt;Input!Q;UP8/(Input!Q-Input!Q);0)))</f>
        <v/>
      </c>
      <c r="VA54" s="79">
        <f>SE(Input!Q="bullet";SE(11=Input!Q-1;UP8;0);SE(11&lt;Input!Q;0;SE(11&lt;Input!Q;UP8/(Input!Q-Input!Q);0)))</f>
        <v/>
      </c>
      <c r="VB54" s="79">
        <f>SE(Input!Q="bullet";SE(12=Input!Q-1;UP8;0);SE(12&lt;Input!Q;0;SE(12&lt;Input!Q;UP8/(Input!Q-Input!Q);0)))</f>
        <v/>
      </c>
      <c r="VC54" s="79">
        <f>SE(Input!Q="bullet";SE(13=Input!Q-1;UP8;0);SE(13&lt;Input!Q;0;SE(13&lt;Input!Q;UP8/(Input!Q-Input!Q);0)))</f>
        <v/>
      </c>
      <c r="VD54" s="79">
        <f>SE(Input!Q="bullet";SE(14=Input!Q-1;UP8;0);SE(14&lt;Input!Q;0;SE(14&lt;Input!Q;UP8/(Input!Q-Input!Q);0)))</f>
        <v/>
      </c>
      <c r="VE54" s="79">
        <f>SE(Input!Q="bullet";SE(15=Input!Q-1;UP8;0);SE(15&lt;Input!Q;0;SE(15&lt;Input!Q;UP8/(Input!Q-Input!Q);0)))</f>
        <v/>
      </c>
      <c r="VF54" s="79">
        <f>SE(Input!Q="bullet";SE(16=Input!Q-1;UP8;0);SE(16&lt;Input!Q;0;SE(16&lt;Input!Q;UP8/(Input!Q-Input!Q);0)))</f>
        <v/>
      </c>
      <c r="VG54" s="79">
        <f>SE(Input!Q="bullet";SE(17=Input!Q-1;UP8;0);SE(17&lt;Input!Q;0;SE(17&lt;Input!Q;UP8/(Input!Q-Input!Q);0)))</f>
        <v/>
      </c>
      <c r="VH54" s="79">
        <f>SE(Input!Q="bullet";SE(18=Input!Q-1;UP8;0);SE(18&lt;Input!Q;0;SE(18&lt;Input!Q;UP8/(Input!Q-Input!Q);0)))</f>
        <v/>
      </c>
      <c r="VI54" s="79">
        <f>SE(Input!Q="bullet";SE(19=Input!Q-1;UP8;0);SE(19&lt;Input!Q;0;SE(19&lt;Input!Q;UP8/(Input!Q-Input!Q);0)))</f>
        <v/>
      </c>
      <c r="VJ54" s="79">
        <f>SE(Input!Q="bullet";SE(20=Input!Q-1;UP8;0);SE(20&lt;Input!Q;0;SE(20&lt;Input!Q;UP8/(Input!Q-Input!Q);0)))</f>
        <v/>
      </c>
      <c r="VK54" s="79">
        <f>SE(Input!Q="bullet";SE(21=Input!Q-1;UP8;0);SE(21&lt;Input!Q;0;SE(21&lt;Input!Q;UP8/(Input!Q-Input!Q);0)))</f>
        <v/>
      </c>
      <c r="VL54" s="79">
        <f>SE(Input!Q="bullet";SE(22=Input!Q-1;UP8;0);SE(22&lt;Input!Q;0;SE(22&lt;Input!Q;UP8/(Input!Q-Input!Q);0)))</f>
        <v/>
      </c>
      <c r="VM54" s="79">
        <f>SE(Input!Q="bullet";SE(23=Input!Q-1;UP8;0);SE(23&lt;Input!Q;0;SE(23&lt;Input!Q;UP8/(Input!Q-Input!Q);0)))</f>
        <v/>
      </c>
      <c r="VN54" s="79">
        <f>SE(Input!Q="bullet";SE(24=Input!Q-1;UP8;0);SE(24&lt;Input!Q;0;SE(24&lt;Input!Q;UP8/(Input!Q-Input!Q);0)))</f>
        <v/>
      </c>
      <c r="VO54" s="79">
        <f>SE(Input!Q="bullet";SE(25=Input!Q-1;UP8;0);SE(25&lt;Input!Q;0;SE(25&lt;Input!Q;UP8/(Input!Q-Input!Q);0)))</f>
        <v/>
      </c>
      <c r="VP54" s="79">
        <f>SE(Input!Q="bullet";SE(26=Input!Q-1;UP8;0);SE(26&lt;Input!Q;0;SE(26&lt;Input!Q;UP8/(Input!Q-Input!Q);0)))</f>
        <v/>
      </c>
      <c r="VQ54" s="79">
        <f>SE(Input!Q="bullet";SE(27=Input!Q-1;UP8;0);SE(27&lt;Input!Q;0;SE(27&lt;Input!Q;UP8/(Input!Q-Input!Q);0)))</f>
        <v/>
      </c>
      <c r="VR54" s="79">
        <f>SE(Input!Q="bullet";SE(28=Input!Q-1;UP8;0);SE(28&lt;Input!Q;0;SE(28&lt;Input!Q;UP8/(Input!Q-Input!Q);0)))</f>
        <v/>
      </c>
      <c r="VS54" s="79">
        <f>SE(Input!Q="bullet";SE(29=Input!Q-1;UP8;0);SE(29&lt;Input!Q;0;SE(29&lt;Input!Q;UP8/(Input!Q-Input!Q);0)))</f>
        <v/>
      </c>
      <c r="VT54" s="79">
        <f>SE(Input!Q="bullet";SE(30=Input!Q-1;UP8;0);SE(30&lt;Input!Q;0;SE(30&lt;Input!Q;UP8/(Input!Q-Input!Q);0)))</f>
        <v/>
      </c>
      <c r="VU54" s="79">
        <f>SE(Input!Q="bullet";SE(31=Input!Q-1;UP8;0);SE(31&lt;Input!Q;0;SE(31&lt;Input!Q;UP8/(Input!Q-Input!Q);0)))</f>
        <v/>
      </c>
      <c r="VV54" s="79">
        <f>SE(Input!Q="bullet";SE(32=Input!Q-1;UP8;0);SE(32&lt;Input!Q;0;SE(32&lt;Input!Q;UP8/(Input!Q-Input!Q);0)))</f>
        <v/>
      </c>
      <c r="VW54" s="79">
        <f>SE(Input!Q="bullet";SE(33=Input!Q-1;UP8;0);SE(33&lt;Input!Q;0;SE(33&lt;Input!Q;UP8/(Input!Q-Input!Q);0)))</f>
        <v/>
      </c>
      <c r="VX54" s="79">
        <f>SE(Input!Q="bullet";SE(34=Input!Q-1;UP8;0);SE(34&lt;Input!Q;0;SE(34&lt;Input!Q;UP8/(Input!Q-Input!Q);0)))</f>
        <v/>
      </c>
      <c r="VY54" s="79">
        <f>SE(Input!Q="bullet";SE(35=Input!Q-1;UP8;0);SE(35&lt;Input!Q;0;SE(35&lt;Input!Q;UP8/(Input!Q-Input!Q);0)))</f>
        <v/>
      </c>
      <c r="VZ54" s="79">
        <f>SE(Input!Q="bullet";SE(36=Input!Q-1;UP8;0);SE(36&lt;Input!Q;0;SE(36&lt;Input!Q;UP8/(Input!Q-Input!Q);0)))</f>
        <v/>
      </c>
      <c r="WA54" s="79">
        <f>SE(Input!Q="bullet";SE(37=Input!Q-1;UP8;0);SE(37&lt;Input!Q;0;SE(37&lt;Input!Q;UP8/(Input!Q-Input!Q);0)))</f>
        <v/>
      </c>
      <c r="WB54" s="79">
        <f>SE(Input!Q="bullet";SE(38=Input!Q-1;UP8;0);SE(38&lt;Input!Q;0;SE(38&lt;Input!Q;UP8/(Input!Q-Input!Q);0)))</f>
        <v/>
      </c>
      <c r="WE54" s="78" t="n">
        <v>2</v>
      </c>
      <c r="WF54" s="79">
        <f>0</f>
        <v/>
      </c>
      <c r="WG54" s="79">
        <f>SE(Input!R="bullet";SE(0=Input!R-1;WG8;0);SE(0&lt;Input!R;0;SE(0&lt;Input!R;WG8/(Input!R-Input!R);0)))</f>
        <v/>
      </c>
      <c r="WH54" s="79">
        <f>SE(Input!R="bullet";SE(1=Input!R-1;WG8;0);SE(1&lt;Input!R;0;SE(1&lt;Input!R;WG8/(Input!R-Input!R);0)))</f>
        <v/>
      </c>
      <c r="WI54" s="79">
        <f>SE(Input!R="bullet";SE(2=Input!R-1;WG8;0);SE(2&lt;Input!R;0;SE(2&lt;Input!R;WG8/(Input!R-Input!R);0)))</f>
        <v/>
      </c>
      <c r="WJ54" s="79">
        <f>SE(Input!R="bullet";SE(3=Input!R-1;WG8;0);SE(3&lt;Input!R;0;SE(3&lt;Input!R;WG8/(Input!R-Input!R);0)))</f>
        <v/>
      </c>
      <c r="WK54" s="79">
        <f>SE(Input!R="bullet";SE(4=Input!R-1;WG8;0);SE(4&lt;Input!R;0;SE(4&lt;Input!R;WG8/(Input!R-Input!R);0)))</f>
        <v/>
      </c>
      <c r="WL54" s="79">
        <f>SE(Input!R="bullet";SE(5=Input!R-1;WG8;0);SE(5&lt;Input!R;0;SE(5&lt;Input!R;WG8/(Input!R-Input!R);0)))</f>
        <v/>
      </c>
      <c r="WM54" s="79">
        <f>SE(Input!R="bullet";SE(6=Input!R-1;WG8;0);SE(6&lt;Input!R;0;SE(6&lt;Input!R;WG8/(Input!R-Input!R);0)))</f>
        <v/>
      </c>
      <c r="WN54" s="79">
        <f>SE(Input!R="bullet";SE(7=Input!R-1;WG8;0);SE(7&lt;Input!R;0;SE(7&lt;Input!R;WG8/(Input!R-Input!R);0)))</f>
        <v/>
      </c>
      <c r="WO54" s="79">
        <f>SE(Input!R="bullet";SE(8=Input!R-1;WG8;0);SE(8&lt;Input!R;0;SE(8&lt;Input!R;WG8/(Input!R-Input!R);0)))</f>
        <v/>
      </c>
      <c r="WP54" s="79">
        <f>SE(Input!R="bullet";SE(9=Input!R-1;WG8;0);SE(9&lt;Input!R;0;SE(9&lt;Input!R;WG8/(Input!R-Input!R);0)))</f>
        <v/>
      </c>
      <c r="WQ54" s="79">
        <f>SE(Input!R="bullet";SE(10=Input!R-1;WG8;0);SE(10&lt;Input!R;0;SE(10&lt;Input!R;WG8/(Input!R-Input!R);0)))</f>
        <v/>
      </c>
      <c r="WR54" s="79">
        <f>SE(Input!R="bullet";SE(11=Input!R-1;WG8;0);SE(11&lt;Input!R;0;SE(11&lt;Input!R;WG8/(Input!R-Input!R);0)))</f>
        <v/>
      </c>
      <c r="WS54" s="79">
        <f>SE(Input!R="bullet";SE(12=Input!R-1;WG8;0);SE(12&lt;Input!R;0;SE(12&lt;Input!R;WG8/(Input!R-Input!R);0)))</f>
        <v/>
      </c>
      <c r="WT54" s="79">
        <f>SE(Input!R="bullet";SE(13=Input!R-1;WG8;0);SE(13&lt;Input!R;0;SE(13&lt;Input!R;WG8/(Input!R-Input!R);0)))</f>
        <v/>
      </c>
      <c r="WU54" s="79">
        <f>SE(Input!R="bullet";SE(14=Input!R-1;WG8;0);SE(14&lt;Input!R;0;SE(14&lt;Input!R;WG8/(Input!R-Input!R);0)))</f>
        <v/>
      </c>
      <c r="WV54" s="79">
        <f>SE(Input!R="bullet";SE(15=Input!R-1;WG8;0);SE(15&lt;Input!R;0;SE(15&lt;Input!R;WG8/(Input!R-Input!R);0)))</f>
        <v/>
      </c>
      <c r="WW54" s="79">
        <f>SE(Input!R="bullet";SE(16=Input!R-1;WG8;0);SE(16&lt;Input!R;0;SE(16&lt;Input!R;WG8/(Input!R-Input!R);0)))</f>
        <v/>
      </c>
      <c r="WX54" s="79">
        <f>SE(Input!R="bullet";SE(17=Input!R-1;WG8;0);SE(17&lt;Input!R;0;SE(17&lt;Input!R;WG8/(Input!R-Input!R);0)))</f>
        <v/>
      </c>
      <c r="WY54" s="79">
        <f>SE(Input!R="bullet";SE(18=Input!R-1;WG8;0);SE(18&lt;Input!R;0;SE(18&lt;Input!R;WG8/(Input!R-Input!R);0)))</f>
        <v/>
      </c>
      <c r="WZ54" s="79">
        <f>SE(Input!R="bullet";SE(19=Input!R-1;WG8;0);SE(19&lt;Input!R;0;SE(19&lt;Input!R;WG8/(Input!R-Input!R);0)))</f>
        <v/>
      </c>
      <c r="XA54" s="79">
        <f>SE(Input!R="bullet";SE(20=Input!R-1;WG8;0);SE(20&lt;Input!R;0;SE(20&lt;Input!R;WG8/(Input!R-Input!R);0)))</f>
        <v/>
      </c>
      <c r="XB54" s="79">
        <f>SE(Input!R="bullet";SE(21=Input!R-1;WG8;0);SE(21&lt;Input!R;0;SE(21&lt;Input!R;WG8/(Input!R-Input!R);0)))</f>
        <v/>
      </c>
      <c r="XC54" s="79">
        <f>SE(Input!R="bullet";SE(22=Input!R-1;WG8;0);SE(22&lt;Input!R;0;SE(22&lt;Input!R;WG8/(Input!R-Input!R);0)))</f>
        <v/>
      </c>
      <c r="XD54" s="79">
        <f>SE(Input!R="bullet";SE(23=Input!R-1;WG8;0);SE(23&lt;Input!R;0;SE(23&lt;Input!R;WG8/(Input!R-Input!R);0)))</f>
        <v/>
      </c>
      <c r="XE54" s="79">
        <f>SE(Input!R="bullet";SE(24=Input!R-1;WG8;0);SE(24&lt;Input!R;0;SE(24&lt;Input!R;WG8/(Input!R-Input!R);0)))</f>
        <v/>
      </c>
      <c r="XF54" s="79">
        <f>SE(Input!R="bullet";SE(25=Input!R-1;WG8;0);SE(25&lt;Input!R;0;SE(25&lt;Input!R;WG8/(Input!R-Input!R);0)))</f>
        <v/>
      </c>
      <c r="XG54" s="79">
        <f>SE(Input!R="bullet";SE(26=Input!R-1;WG8;0);SE(26&lt;Input!R;0;SE(26&lt;Input!R;WG8/(Input!R-Input!R);0)))</f>
        <v/>
      </c>
      <c r="XH54" s="79">
        <f>SE(Input!R="bullet";SE(27=Input!R-1;WG8;0);SE(27&lt;Input!R;0;SE(27&lt;Input!R;WG8/(Input!R-Input!R);0)))</f>
        <v/>
      </c>
      <c r="XI54" s="79">
        <f>SE(Input!R="bullet";SE(28=Input!R-1;WG8;0);SE(28&lt;Input!R;0;SE(28&lt;Input!R;WG8/(Input!R-Input!R);0)))</f>
        <v/>
      </c>
      <c r="XJ54" s="79">
        <f>SE(Input!R="bullet";SE(29=Input!R-1;WG8;0);SE(29&lt;Input!R;0;SE(29&lt;Input!R;WG8/(Input!R-Input!R);0)))</f>
        <v/>
      </c>
      <c r="XK54" s="79">
        <f>SE(Input!R="bullet";SE(30=Input!R-1;WG8;0);SE(30&lt;Input!R;0;SE(30&lt;Input!R;WG8/(Input!R-Input!R);0)))</f>
        <v/>
      </c>
      <c r="XL54" s="79">
        <f>SE(Input!R="bullet";SE(31=Input!R-1;WG8;0);SE(31&lt;Input!R;0;SE(31&lt;Input!R;WG8/(Input!R-Input!R);0)))</f>
        <v/>
      </c>
      <c r="XM54" s="79">
        <f>SE(Input!R="bullet";SE(32=Input!R-1;WG8;0);SE(32&lt;Input!R;0;SE(32&lt;Input!R;WG8/(Input!R-Input!R);0)))</f>
        <v/>
      </c>
      <c r="XN54" s="79">
        <f>SE(Input!R="bullet";SE(33=Input!R-1;WG8;0);SE(33&lt;Input!R;0;SE(33&lt;Input!R;WG8/(Input!R-Input!R);0)))</f>
        <v/>
      </c>
      <c r="XO54" s="79">
        <f>SE(Input!R="bullet";SE(34=Input!R-1;WG8;0);SE(34&lt;Input!R;0;SE(34&lt;Input!R;WG8/(Input!R-Input!R);0)))</f>
        <v/>
      </c>
      <c r="XP54" s="79">
        <f>SE(Input!R="bullet";SE(35=Input!R-1;WG8;0);SE(35&lt;Input!R;0;SE(35&lt;Input!R;WG8/(Input!R-Input!R);0)))</f>
        <v/>
      </c>
      <c r="XQ54" s="79">
        <f>SE(Input!R="bullet";SE(36=Input!R-1;WG8;0);SE(36&lt;Input!R;0;SE(36&lt;Input!R;WG8/(Input!R-Input!R);0)))</f>
        <v/>
      </c>
      <c r="XR54" s="79">
        <f>SE(Input!R="bullet";SE(37=Input!R-1;WG8;0);SE(37&lt;Input!R;0;SE(37&lt;Input!R;WG8/(Input!R-Input!R);0)))</f>
        <v/>
      </c>
      <c r="XS54" s="79">
        <f>SE(Input!R="bullet";SE(38=Input!R-1;WG8;0);SE(38&lt;Input!R;0;SE(38&lt;Input!R;WG8/(Input!R-Input!R);0)))</f>
        <v/>
      </c>
      <c r="XV54" s="78" t="n">
        <v>2</v>
      </c>
      <c r="XW54" s="79">
        <f>0</f>
        <v/>
      </c>
      <c r="XX54" s="79">
        <f>SE(Input!S="bullet";SE(0=Input!S-1;XX8;0);SE(0&lt;Input!S;0;SE(0&lt;Input!S;XX8/(Input!S-Input!S);0)))</f>
        <v/>
      </c>
      <c r="XY54" s="79">
        <f>SE(Input!S="bullet";SE(1=Input!S-1;XX8;0);SE(1&lt;Input!S;0;SE(1&lt;Input!S;XX8/(Input!S-Input!S);0)))</f>
        <v/>
      </c>
      <c r="XZ54" s="79">
        <f>SE(Input!S="bullet";SE(2=Input!S-1;XX8;0);SE(2&lt;Input!S;0;SE(2&lt;Input!S;XX8/(Input!S-Input!S);0)))</f>
        <v/>
      </c>
      <c r="YA54" s="79">
        <f>SE(Input!S="bullet";SE(3=Input!S-1;XX8;0);SE(3&lt;Input!S;0;SE(3&lt;Input!S;XX8/(Input!S-Input!S);0)))</f>
        <v/>
      </c>
      <c r="YB54" s="79">
        <f>SE(Input!S="bullet";SE(4=Input!S-1;XX8;0);SE(4&lt;Input!S;0;SE(4&lt;Input!S;XX8/(Input!S-Input!S);0)))</f>
        <v/>
      </c>
      <c r="YC54" s="79">
        <f>SE(Input!S="bullet";SE(5=Input!S-1;XX8;0);SE(5&lt;Input!S;0;SE(5&lt;Input!S;XX8/(Input!S-Input!S);0)))</f>
        <v/>
      </c>
      <c r="YD54" s="79">
        <f>SE(Input!S="bullet";SE(6=Input!S-1;XX8;0);SE(6&lt;Input!S;0;SE(6&lt;Input!S;XX8/(Input!S-Input!S);0)))</f>
        <v/>
      </c>
      <c r="YE54" s="79">
        <f>SE(Input!S="bullet";SE(7=Input!S-1;XX8;0);SE(7&lt;Input!S;0;SE(7&lt;Input!S;XX8/(Input!S-Input!S);0)))</f>
        <v/>
      </c>
      <c r="YF54" s="79">
        <f>SE(Input!S="bullet";SE(8=Input!S-1;XX8;0);SE(8&lt;Input!S;0;SE(8&lt;Input!S;XX8/(Input!S-Input!S);0)))</f>
        <v/>
      </c>
      <c r="YG54" s="79">
        <f>SE(Input!S="bullet";SE(9=Input!S-1;XX8;0);SE(9&lt;Input!S;0;SE(9&lt;Input!S;XX8/(Input!S-Input!S);0)))</f>
        <v/>
      </c>
      <c r="YH54" s="79">
        <f>SE(Input!S="bullet";SE(10=Input!S-1;XX8;0);SE(10&lt;Input!S;0;SE(10&lt;Input!S;XX8/(Input!S-Input!S);0)))</f>
        <v/>
      </c>
      <c r="YI54" s="79">
        <f>SE(Input!S="bullet";SE(11=Input!S-1;XX8;0);SE(11&lt;Input!S;0;SE(11&lt;Input!S;XX8/(Input!S-Input!S);0)))</f>
        <v/>
      </c>
      <c r="YJ54" s="79">
        <f>SE(Input!S="bullet";SE(12=Input!S-1;XX8;0);SE(12&lt;Input!S;0;SE(12&lt;Input!S;XX8/(Input!S-Input!S);0)))</f>
        <v/>
      </c>
      <c r="YK54" s="79">
        <f>SE(Input!S="bullet";SE(13=Input!S-1;XX8;0);SE(13&lt;Input!S;0;SE(13&lt;Input!S;XX8/(Input!S-Input!S);0)))</f>
        <v/>
      </c>
      <c r="YL54" s="79">
        <f>SE(Input!S="bullet";SE(14=Input!S-1;XX8;0);SE(14&lt;Input!S;0;SE(14&lt;Input!S;XX8/(Input!S-Input!S);0)))</f>
        <v/>
      </c>
      <c r="YM54" s="79">
        <f>SE(Input!S="bullet";SE(15=Input!S-1;XX8;0);SE(15&lt;Input!S;0;SE(15&lt;Input!S;XX8/(Input!S-Input!S);0)))</f>
        <v/>
      </c>
      <c r="YN54" s="79">
        <f>SE(Input!S="bullet";SE(16=Input!S-1;XX8;0);SE(16&lt;Input!S;0;SE(16&lt;Input!S;XX8/(Input!S-Input!S);0)))</f>
        <v/>
      </c>
      <c r="YO54" s="79">
        <f>SE(Input!S="bullet";SE(17=Input!S-1;XX8;0);SE(17&lt;Input!S;0;SE(17&lt;Input!S;XX8/(Input!S-Input!S);0)))</f>
        <v/>
      </c>
      <c r="YP54" s="79">
        <f>SE(Input!S="bullet";SE(18=Input!S-1;XX8;0);SE(18&lt;Input!S;0;SE(18&lt;Input!S;XX8/(Input!S-Input!S);0)))</f>
        <v/>
      </c>
      <c r="YQ54" s="79">
        <f>SE(Input!S="bullet";SE(19=Input!S-1;XX8;0);SE(19&lt;Input!S;0;SE(19&lt;Input!S;XX8/(Input!S-Input!S);0)))</f>
        <v/>
      </c>
      <c r="YR54" s="79">
        <f>SE(Input!S="bullet";SE(20=Input!S-1;XX8;0);SE(20&lt;Input!S;0;SE(20&lt;Input!S;XX8/(Input!S-Input!S);0)))</f>
        <v/>
      </c>
      <c r="YS54" s="79">
        <f>SE(Input!S="bullet";SE(21=Input!S-1;XX8;0);SE(21&lt;Input!S;0;SE(21&lt;Input!S;XX8/(Input!S-Input!S);0)))</f>
        <v/>
      </c>
      <c r="YT54" s="79">
        <f>SE(Input!S="bullet";SE(22=Input!S-1;XX8;0);SE(22&lt;Input!S;0;SE(22&lt;Input!S;XX8/(Input!S-Input!S);0)))</f>
        <v/>
      </c>
      <c r="YU54" s="79">
        <f>SE(Input!S="bullet";SE(23=Input!S-1;XX8;0);SE(23&lt;Input!S;0;SE(23&lt;Input!S;XX8/(Input!S-Input!S);0)))</f>
        <v/>
      </c>
      <c r="YV54" s="79">
        <f>SE(Input!S="bullet";SE(24=Input!S-1;XX8;0);SE(24&lt;Input!S;0;SE(24&lt;Input!S;XX8/(Input!S-Input!S);0)))</f>
        <v/>
      </c>
      <c r="YW54" s="79">
        <f>SE(Input!S="bullet";SE(25=Input!S-1;XX8;0);SE(25&lt;Input!S;0;SE(25&lt;Input!S;XX8/(Input!S-Input!S);0)))</f>
        <v/>
      </c>
      <c r="YX54" s="79">
        <f>SE(Input!S="bullet";SE(26=Input!S-1;XX8;0);SE(26&lt;Input!S;0;SE(26&lt;Input!S;XX8/(Input!S-Input!S);0)))</f>
        <v/>
      </c>
      <c r="YY54" s="79">
        <f>SE(Input!S="bullet";SE(27=Input!S-1;XX8;0);SE(27&lt;Input!S;0;SE(27&lt;Input!S;XX8/(Input!S-Input!S);0)))</f>
        <v/>
      </c>
      <c r="YZ54" s="79">
        <f>SE(Input!S="bullet";SE(28=Input!S-1;XX8;0);SE(28&lt;Input!S;0;SE(28&lt;Input!S;XX8/(Input!S-Input!S);0)))</f>
        <v/>
      </c>
      <c r="ZA54" s="79">
        <f>SE(Input!S="bullet";SE(29=Input!S-1;XX8;0);SE(29&lt;Input!S;0;SE(29&lt;Input!S;XX8/(Input!S-Input!S);0)))</f>
        <v/>
      </c>
      <c r="ZB54" s="79">
        <f>SE(Input!S="bullet";SE(30=Input!S-1;XX8;0);SE(30&lt;Input!S;0;SE(30&lt;Input!S;XX8/(Input!S-Input!S);0)))</f>
        <v/>
      </c>
      <c r="ZC54" s="79">
        <f>SE(Input!S="bullet";SE(31=Input!S-1;XX8;0);SE(31&lt;Input!S;0;SE(31&lt;Input!S;XX8/(Input!S-Input!S);0)))</f>
        <v/>
      </c>
      <c r="ZD54" s="79">
        <f>SE(Input!S="bullet";SE(32=Input!S-1;XX8;0);SE(32&lt;Input!S;0;SE(32&lt;Input!S;XX8/(Input!S-Input!S);0)))</f>
        <v/>
      </c>
      <c r="ZE54" s="79">
        <f>SE(Input!S="bullet";SE(33=Input!S-1;XX8;0);SE(33&lt;Input!S;0;SE(33&lt;Input!S;XX8/(Input!S-Input!S);0)))</f>
        <v/>
      </c>
      <c r="ZF54" s="79">
        <f>SE(Input!S="bullet";SE(34=Input!S-1;XX8;0);SE(34&lt;Input!S;0;SE(34&lt;Input!S;XX8/(Input!S-Input!S);0)))</f>
        <v/>
      </c>
      <c r="ZG54" s="79">
        <f>SE(Input!S="bullet";SE(35=Input!S-1;XX8;0);SE(35&lt;Input!S;0;SE(35&lt;Input!S;XX8/(Input!S-Input!S);0)))</f>
        <v/>
      </c>
      <c r="ZH54" s="79">
        <f>SE(Input!S="bullet";SE(36=Input!S-1;XX8;0);SE(36&lt;Input!S;0;SE(36&lt;Input!S;XX8/(Input!S-Input!S);0)))</f>
        <v/>
      </c>
      <c r="ZI54" s="79">
        <f>SE(Input!S="bullet";SE(37=Input!S-1;XX8;0);SE(37&lt;Input!S;0;SE(37&lt;Input!S;XX8/(Input!S-Input!S);0)))</f>
        <v/>
      </c>
      <c r="ZJ54" s="79">
        <f>SE(Input!S="bullet";SE(38=Input!S-1;XX8;0);SE(38&lt;Input!S;0;SE(38&lt;Input!S;XX8/(Input!S-Input!S);0)))</f>
        <v/>
      </c>
      <c r="ZM54" s="78" t="n">
        <v>2</v>
      </c>
      <c r="ZN54" s="79">
        <f>0</f>
        <v/>
      </c>
      <c r="ZO54" s="79">
        <f>SE(Input!T="bullet";SE(0=Input!T-1;ZO8;0);SE(0&lt;Input!T;0;SE(0&lt;Input!T;ZO8/(Input!T-Input!T);0)))</f>
        <v/>
      </c>
      <c r="ZP54" s="79">
        <f>SE(Input!T="bullet";SE(1=Input!T-1;ZO8;0);SE(1&lt;Input!T;0;SE(1&lt;Input!T;ZO8/(Input!T-Input!T);0)))</f>
        <v/>
      </c>
      <c r="ZQ54" s="79">
        <f>SE(Input!T="bullet";SE(2=Input!T-1;ZO8;0);SE(2&lt;Input!T;0;SE(2&lt;Input!T;ZO8/(Input!T-Input!T);0)))</f>
        <v/>
      </c>
      <c r="ZR54" s="79">
        <f>SE(Input!T="bullet";SE(3=Input!T-1;ZO8;0);SE(3&lt;Input!T;0;SE(3&lt;Input!T;ZO8/(Input!T-Input!T);0)))</f>
        <v/>
      </c>
      <c r="ZS54" s="79">
        <f>SE(Input!T="bullet";SE(4=Input!T-1;ZO8;0);SE(4&lt;Input!T;0;SE(4&lt;Input!T;ZO8/(Input!T-Input!T);0)))</f>
        <v/>
      </c>
      <c r="ZT54" s="79">
        <f>SE(Input!T="bullet";SE(5=Input!T-1;ZO8;0);SE(5&lt;Input!T;0;SE(5&lt;Input!T;ZO8/(Input!T-Input!T);0)))</f>
        <v/>
      </c>
      <c r="ZU54" s="79">
        <f>SE(Input!T="bullet";SE(6=Input!T-1;ZO8;0);SE(6&lt;Input!T;0;SE(6&lt;Input!T;ZO8/(Input!T-Input!T);0)))</f>
        <v/>
      </c>
      <c r="ZV54" s="79">
        <f>SE(Input!T="bullet";SE(7=Input!T-1;ZO8;0);SE(7&lt;Input!T;0;SE(7&lt;Input!T;ZO8/(Input!T-Input!T);0)))</f>
        <v/>
      </c>
      <c r="ZW54" s="79">
        <f>SE(Input!T="bullet";SE(8=Input!T-1;ZO8;0);SE(8&lt;Input!T;0;SE(8&lt;Input!T;ZO8/(Input!T-Input!T);0)))</f>
        <v/>
      </c>
      <c r="ZX54" s="79">
        <f>SE(Input!T="bullet";SE(9=Input!T-1;ZO8;0);SE(9&lt;Input!T;0;SE(9&lt;Input!T;ZO8/(Input!T-Input!T);0)))</f>
        <v/>
      </c>
      <c r="ZY54" s="79">
        <f>SE(Input!T="bullet";SE(10=Input!T-1;ZO8;0);SE(10&lt;Input!T;0;SE(10&lt;Input!T;ZO8/(Input!T-Input!T);0)))</f>
        <v/>
      </c>
      <c r="ZZ54" s="79">
        <f>SE(Input!T="bullet";SE(11=Input!T-1;ZO8;0);SE(11&lt;Input!T;0;SE(11&lt;Input!T;ZO8/(Input!T-Input!T);0)))</f>
        <v/>
      </c>
      <c r="AAA54" s="79">
        <f>SE(Input!T="bullet";SE(12=Input!T-1;ZO8;0);SE(12&lt;Input!T;0;SE(12&lt;Input!T;ZO8/(Input!T-Input!T);0)))</f>
        <v/>
      </c>
      <c r="AAB54" s="79">
        <f>SE(Input!T="bullet";SE(13=Input!T-1;ZO8;0);SE(13&lt;Input!T;0;SE(13&lt;Input!T;ZO8/(Input!T-Input!T);0)))</f>
        <v/>
      </c>
      <c r="AAC54" s="79">
        <f>SE(Input!T="bullet";SE(14=Input!T-1;ZO8;0);SE(14&lt;Input!T;0;SE(14&lt;Input!T;ZO8/(Input!T-Input!T);0)))</f>
        <v/>
      </c>
      <c r="AAD54" s="79">
        <f>SE(Input!T="bullet";SE(15=Input!T-1;ZO8;0);SE(15&lt;Input!T;0;SE(15&lt;Input!T;ZO8/(Input!T-Input!T);0)))</f>
        <v/>
      </c>
      <c r="AAE54" s="79">
        <f>SE(Input!T="bullet";SE(16=Input!T-1;ZO8;0);SE(16&lt;Input!T;0;SE(16&lt;Input!T;ZO8/(Input!T-Input!T);0)))</f>
        <v/>
      </c>
      <c r="AAF54" s="79">
        <f>SE(Input!T="bullet";SE(17=Input!T-1;ZO8;0);SE(17&lt;Input!T;0;SE(17&lt;Input!T;ZO8/(Input!T-Input!T);0)))</f>
        <v/>
      </c>
      <c r="AAG54" s="79">
        <f>SE(Input!T="bullet";SE(18=Input!T-1;ZO8;0);SE(18&lt;Input!T;0;SE(18&lt;Input!T;ZO8/(Input!T-Input!T);0)))</f>
        <v/>
      </c>
      <c r="AAH54" s="79">
        <f>SE(Input!T="bullet";SE(19=Input!T-1;ZO8;0);SE(19&lt;Input!T;0;SE(19&lt;Input!T;ZO8/(Input!T-Input!T);0)))</f>
        <v/>
      </c>
      <c r="AAI54" s="79">
        <f>SE(Input!T="bullet";SE(20=Input!T-1;ZO8;0);SE(20&lt;Input!T;0;SE(20&lt;Input!T;ZO8/(Input!T-Input!T);0)))</f>
        <v/>
      </c>
      <c r="AAJ54" s="79">
        <f>SE(Input!T="bullet";SE(21=Input!T-1;ZO8;0);SE(21&lt;Input!T;0;SE(21&lt;Input!T;ZO8/(Input!T-Input!T);0)))</f>
        <v/>
      </c>
      <c r="AAK54" s="79">
        <f>SE(Input!T="bullet";SE(22=Input!T-1;ZO8;0);SE(22&lt;Input!T;0;SE(22&lt;Input!T;ZO8/(Input!T-Input!T);0)))</f>
        <v/>
      </c>
      <c r="AAL54" s="79">
        <f>SE(Input!T="bullet";SE(23=Input!T-1;ZO8;0);SE(23&lt;Input!T;0;SE(23&lt;Input!T;ZO8/(Input!T-Input!T);0)))</f>
        <v/>
      </c>
      <c r="AAM54" s="79">
        <f>SE(Input!T="bullet";SE(24=Input!T-1;ZO8;0);SE(24&lt;Input!T;0;SE(24&lt;Input!T;ZO8/(Input!T-Input!T);0)))</f>
        <v/>
      </c>
      <c r="AAN54" s="79">
        <f>SE(Input!T="bullet";SE(25=Input!T-1;ZO8;0);SE(25&lt;Input!T;0;SE(25&lt;Input!T;ZO8/(Input!T-Input!T);0)))</f>
        <v/>
      </c>
      <c r="AAO54" s="79">
        <f>SE(Input!T="bullet";SE(26=Input!T-1;ZO8;0);SE(26&lt;Input!T;0;SE(26&lt;Input!T;ZO8/(Input!T-Input!T);0)))</f>
        <v/>
      </c>
      <c r="AAP54" s="79">
        <f>SE(Input!T="bullet";SE(27=Input!T-1;ZO8;0);SE(27&lt;Input!T;0;SE(27&lt;Input!T;ZO8/(Input!T-Input!T);0)))</f>
        <v/>
      </c>
      <c r="AAQ54" s="79">
        <f>SE(Input!T="bullet";SE(28=Input!T-1;ZO8;0);SE(28&lt;Input!T;0;SE(28&lt;Input!T;ZO8/(Input!T-Input!T);0)))</f>
        <v/>
      </c>
      <c r="AAR54" s="79">
        <f>SE(Input!T="bullet";SE(29=Input!T-1;ZO8;0);SE(29&lt;Input!T;0;SE(29&lt;Input!T;ZO8/(Input!T-Input!T);0)))</f>
        <v/>
      </c>
      <c r="AAS54" s="79">
        <f>SE(Input!T="bullet";SE(30=Input!T-1;ZO8;0);SE(30&lt;Input!T;0;SE(30&lt;Input!T;ZO8/(Input!T-Input!T);0)))</f>
        <v/>
      </c>
      <c r="AAT54" s="79">
        <f>SE(Input!T="bullet";SE(31=Input!T-1;ZO8;0);SE(31&lt;Input!T;0;SE(31&lt;Input!T;ZO8/(Input!T-Input!T);0)))</f>
        <v/>
      </c>
      <c r="AAU54" s="79">
        <f>SE(Input!T="bullet";SE(32=Input!T-1;ZO8;0);SE(32&lt;Input!T;0;SE(32&lt;Input!T;ZO8/(Input!T-Input!T);0)))</f>
        <v/>
      </c>
      <c r="AAV54" s="79">
        <f>SE(Input!T="bullet";SE(33=Input!T-1;ZO8;0);SE(33&lt;Input!T;0;SE(33&lt;Input!T;ZO8/(Input!T-Input!T);0)))</f>
        <v/>
      </c>
      <c r="AAW54" s="79">
        <f>SE(Input!T="bullet";SE(34=Input!T-1;ZO8;0);SE(34&lt;Input!T;0;SE(34&lt;Input!T;ZO8/(Input!T-Input!T);0)))</f>
        <v/>
      </c>
      <c r="AAX54" s="79">
        <f>SE(Input!T="bullet";SE(35=Input!T-1;ZO8;0);SE(35&lt;Input!T;0;SE(35&lt;Input!T;ZO8/(Input!T-Input!T);0)))</f>
        <v/>
      </c>
      <c r="AAY54" s="79">
        <f>SE(Input!T="bullet";SE(36=Input!T-1;ZO8;0);SE(36&lt;Input!T;0;SE(36&lt;Input!T;ZO8/(Input!T-Input!T);0)))</f>
        <v/>
      </c>
      <c r="AAZ54" s="79">
        <f>SE(Input!T="bullet";SE(37=Input!T-1;ZO8;0);SE(37&lt;Input!T;0;SE(37&lt;Input!T;ZO8/(Input!T-Input!T);0)))</f>
        <v/>
      </c>
      <c r="ABA54" s="79">
        <f>SE(Input!T="bullet";SE(38=Input!T-1;ZO8;0);SE(38&lt;Input!T;0;SE(38&lt;Input!T;ZO8/(Input!T-Input!T);0)))</f>
        <v/>
      </c>
      <c r="ABD54" s="78" t="n">
        <v>2</v>
      </c>
      <c r="ABE54" s="79">
        <f>0</f>
        <v/>
      </c>
      <c r="ABF54" s="79">
        <f>SE(Input!U="bullet";SE(0=Input!U-1;ABF8;0);SE(0&lt;Input!U;0;SE(0&lt;Input!U;ABF8/(Input!U-Input!U);0)))</f>
        <v/>
      </c>
      <c r="ABG54" s="79">
        <f>SE(Input!U="bullet";SE(1=Input!U-1;ABF8;0);SE(1&lt;Input!U;0;SE(1&lt;Input!U;ABF8/(Input!U-Input!U);0)))</f>
        <v/>
      </c>
      <c r="ABH54" s="79">
        <f>SE(Input!U="bullet";SE(2=Input!U-1;ABF8;0);SE(2&lt;Input!U;0;SE(2&lt;Input!U;ABF8/(Input!U-Input!U);0)))</f>
        <v/>
      </c>
      <c r="ABI54" s="79">
        <f>SE(Input!U="bullet";SE(3=Input!U-1;ABF8;0);SE(3&lt;Input!U;0;SE(3&lt;Input!U;ABF8/(Input!U-Input!U);0)))</f>
        <v/>
      </c>
      <c r="ABJ54" s="79">
        <f>SE(Input!U="bullet";SE(4=Input!U-1;ABF8;0);SE(4&lt;Input!U;0;SE(4&lt;Input!U;ABF8/(Input!U-Input!U);0)))</f>
        <v/>
      </c>
      <c r="ABK54" s="79">
        <f>SE(Input!U="bullet";SE(5=Input!U-1;ABF8;0);SE(5&lt;Input!U;0;SE(5&lt;Input!U;ABF8/(Input!U-Input!U);0)))</f>
        <v/>
      </c>
      <c r="ABL54" s="79">
        <f>SE(Input!U="bullet";SE(6=Input!U-1;ABF8;0);SE(6&lt;Input!U;0;SE(6&lt;Input!U;ABF8/(Input!U-Input!U);0)))</f>
        <v/>
      </c>
      <c r="ABM54" s="79">
        <f>SE(Input!U="bullet";SE(7=Input!U-1;ABF8;0);SE(7&lt;Input!U;0;SE(7&lt;Input!U;ABF8/(Input!U-Input!U);0)))</f>
        <v/>
      </c>
      <c r="ABN54" s="79">
        <f>SE(Input!U="bullet";SE(8=Input!U-1;ABF8;0);SE(8&lt;Input!U;0;SE(8&lt;Input!U;ABF8/(Input!U-Input!U);0)))</f>
        <v/>
      </c>
      <c r="ABO54" s="79">
        <f>SE(Input!U="bullet";SE(9=Input!U-1;ABF8;0);SE(9&lt;Input!U;0;SE(9&lt;Input!U;ABF8/(Input!U-Input!U);0)))</f>
        <v/>
      </c>
      <c r="ABP54" s="79">
        <f>SE(Input!U="bullet";SE(10=Input!U-1;ABF8;0);SE(10&lt;Input!U;0;SE(10&lt;Input!U;ABF8/(Input!U-Input!U);0)))</f>
        <v/>
      </c>
      <c r="ABQ54" s="79">
        <f>SE(Input!U="bullet";SE(11=Input!U-1;ABF8;0);SE(11&lt;Input!U;0;SE(11&lt;Input!U;ABF8/(Input!U-Input!U);0)))</f>
        <v/>
      </c>
      <c r="ABR54" s="79">
        <f>SE(Input!U="bullet";SE(12=Input!U-1;ABF8;0);SE(12&lt;Input!U;0;SE(12&lt;Input!U;ABF8/(Input!U-Input!U);0)))</f>
        <v/>
      </c>
      <c r="ABS54" s="79">
        <f>SE(Input!U="bullet";SE(13=Input!U-1;ABF8;0);SE(13&lt;Input!U;0;SE(13&lt;Input!U;ABF8/(Input!U-Input!U);0)))</f>
        <v/>
      </c>
      <c r="ABT54" s="79">
        <f>SE(Input!U="bullet";SE(14=Input!U-1;ABF8;0);SE(14&lt;Input!U;0;SE(14&lt;Input!U;ABF8/(Input!U-Input!U);0)))</f>
        <v/>
      </c>
      <c r="ABU54" s="79">
        <f>SE(Input!U="bullet";SE(15=Input!U-1;ABF8;0);SE(15&lt;Input!U;0;SE(15&lt;Input!U;ABF8/(Input!U-Input!U);0)))</f>
        <v/>
      </c>
      <c r="ABV54" s="79">
        <f>SE(Input!U="bullet";SE(16=Input!U-1;ABF8;0);SE(16&lt;Input!U;0;SE(16&lt;Input!U;ABF8/(Input!U-Input!U);0)))</f>
        <v/>
      </c>
      <c r="ABW54" s="79">
        <f>SE(Input!U="bullet";SE(17=Input!U-1;ABF8;0);SE(17&lt;Input!U;0;SE(17&lt;Input!U;ABF8/(Input!U-Input!U);0)))</f>
        <v/>
      </c>
      <c r="ABX54" s="79">
        <f>SE(Input!U="bullet";SE(18=Input!U-1;ABF8;0);SE(18&lt;Input!U;0;SE(18&lt;Input!U;ABF8/(Input!U-Input!U);0)))</f>
        <v/>
      </c>
      <c r="ABY54" s="79">
        <f>SE(Input!U="bullet";SE(19=Input!U-1;ABF8;0);SE(19&lt;Input!U;0;SE(19&lt;Input!U;ABF8/(Input!U-Input!U);0)))</f>
        <v/>
      </c>
      <c r="ABZ54" s="79">
        <f>SE(Input!U="bullet";SE(20=Input!U-1;ABF8;0);SE(20&lt;Input!U;0;SE(20&lt;Input!U;ABF8/(Input!U-Input!U);0)))</f>
        <v/>
      </c>
      <c r="ACA54" s="79">
        <f>SE(Input!U="bullet";SE(21=Input!U-1;ABF8;0);SE(21&lt;Input!U;0;SE(21&lt;Input!U;ABF8/(Input!U-Input!U);0)))</f>
        <v/>
      </c>
      <c r="ACB54" s="79">
        <f>SE(Input!U="bullet";SE(22=Input!U-1;ABF8;0);SE(22&lt;Input!U;0;SE(22&lt;Input!U;ABF8/(Input!U-Input!U);0)))</f>
        <v/>
      </c>
      <c r="ACC54" s="79">
        <f>SE(Input!U="bullet";SE(23=Input!U-1;ABF8;0);SE(23&lt;Input!U;0;SE(23&lt;Input!U;ABF8/(Input!U-Input!U);0)))</f>
        <v/>
      </c>
      <c r="ACD54" s="79">
        <f>SE(Input!U="bullet";SE(24=Input!U-1;ABF8;0);SE(24&lt;Input!U;0;SE(24&lt;Input!U;ABF8/(Input!U-Input!U);0)))</f>
        <v/>
      </c>
      <c r="ACE54" s="79">
        <f>SE(Input!U="bullet";SE(25=Input!U-1;ABF8;0);SE(25&lt;Input!U;0;SE(25&lt;Input!U;ABF8/(Input!U-Input!U);0)))</f>
        <v/>
      </c>
      <c r="ACF54" s="79">
        <f>SE(Input!U="bullet";SE(26=Input!U-1;ABF8;0);SE(26&lt;Input!U;0;SE(26&lt;Input!U;ABF8/(Input!U-Input!U);0)))</f>
        <v/>
      </c>
      <c r="ACG54" s="79">
        <f>SE(Input!U="bullet";SE(27=Input!U-1;ABF8;0);SE(27&lt;Input!U;0;SE(27&lt;Input!U;ABF8/(Input!U-Input!U);0)))</f>
        <v/>
      </c>
      <c r="ACH54" s="79">
        <f>SE(Input!U="bullet";SE(28=Input!U-1;ABF8;0);SE(28&lt;Input!U;0;SE(28&lt;Input!U;ABF8/(Input!U-Input!U);0)))</f>
        <v/>
      </c>
      <c r="ACI54" s="79">
        <f>SE(Input!U="bullet";SE(29=Input!U-1;ABF8;0);SE(29&lt;Input!U;0;SE(29&lt;Input!U;ABF8/(Input!U-Input!U);0)))</f>
        <v/>
      </c>
      <c r="ACJ54" s="79">
        <f>SE(Input!U="bullet";SE(30=Input!U-1;ABF8;0);SE(30&lt;Input!U;0;SE(30&lt;Input!U;ABF8/(Input!U-Input!U);0)))</f>
        <v/>
      </c>
      <c r="ACK54" s="79">
        <f>SE(Input!U="bullet";SE(31=Input!U-1;ABF8;0);SE(31&lt;Input!U;0;SE(31&lt;Input!U;ABF8/(Input!U-Input!U);0)))</f>
        <v/>
      </c>
      <c r="ACL54" s="79">
        <f>SE(Input!U="bullet";SE(32=Input!U-1;ABF8;0);SE(32&lt;Input!U;0;SE(32&lt;Input!U;ABF8/(Input!U-Input!U);0)))</f>
        <v/>
      </c>
      <c r="ACM54" s="79">
        <f>SE(Input!U="bullet";SE(33=Input!U-1;ABF8;0);SE(33&lt;Input!U;0;SE(33&lt;Input!U;ABF8/(Input!U-Input!U);0)))</f>
        <v/>
      </c>
      <c r="ACN54" s="79">
        <f>SE(Input!U="bullet";SE(34=Input!U-1;ABF8;0);SE(34&lt;Input!U;0;SE(34&lt;Input!U;ABF8/(Input!U-Input!U);0)))</f>
        <v/>
      </c>
      <c r="ACO54" s="79">
        <f>SE(Input!U="bullet";SE(35=Input!U-1;ABF8;0);SE(35&lt;Input!U;0;SE(35&lt;Input!U;ABF8/(Input!U-Input!U);0)))</f>
        <v/>
      </c>
      <c r="ACP54" s="79">
        <f>SE(Input!U="bullet";SE(36=Input!U-1;ABF8;0);SE(36&lt;Input!U;0;SE(36&lt;Input!U;ABF8/(Input!U-Input!U);0)))</f>
        <v/>
      </c>
      <c r="ACQ54" s="79">
        <f>SE(Input!U="bullet";SE(37=Input!U-1;ABF8;0);SE(37&lt;Input!U;0;SE(37&lt;Input!U;ABF8/(Input!U-Input!U);0)))</f>
        <v/>
      </c>
      <c r="ACR54" s="79">
        <f>SE(Input!U="bullet";SE(38=Input!U-1;ABF8;0);SE(38&lt;Input!U;0;SE(38&lt;Input!U;ABF8/(Input!U-Input!U);0)))</f>
        <v/>
      </c>
      <c r="ACU54" s="78" t="n">
        <v>2</v>
      </c>
      <c r="ACV54" s="79">
        <f>0</f>
        <v/>
      </c>
      <c r="ACW54" s="79">
        <f>SE(Input!V="bullet";SE(0=Input!V-1;ACW8;0);SE(0&lt;Input!V;0;SE(0&lt;Input!V;ACW8/(Input!V-Input!V);0)))</f>
        <v/>
      </c>
      <c r="ACX54" s="79">
        <f>SE(Input!V="bullet";SE(1=Input!V-1;ACW8;0);SE(1&lt;Input!V;0;SE(1&lt;Input!V;ACW8/(Input!V-Input!V);0)))</f>
        <v/>
      </c>
      <c r="ACY54" s="79">
        <f>SE(Input!V="bullet";SE(2=Input!V-1;ACW8;0);SE(2&lt;Input!V;0;SE(2&lt;Input!V;ACW8/(Input!V-Input!V);0)))</f>
        <v/>
      </c>
      <c r="ACZ54" s="79">
        <f>SE(Input!V="bullet";SE(3=Input!V-1;ACW8;0);SE(3&lt;Input!V;0;SE(3&lt;Input!V;ACW8/(Input!V-Input!V);0)))</f>
        <v/>
      </c>
      <c r="ADA54" s="79">
        <f>SE(Input!V="bullet";SE(4=Input!V-1;ACW8;0);SE(4&lt;Input!V;0;SE(4&lt;Input!V;ACW8/(Input!V-Input!V);0)))</f>
        <v/>
      </c>
      <c r="ADB54" s="79">
        <f>SE(Input!V="bullet";SE(5=Input!V-1;ACW8;0);SE(5&lt;Input!V;0;SE(5&lt;Input!V;ACW8/(Input!V-Input!V);0)))</f>
        <v/>
      </c>
      <c r="ADC54" s="79">
        <f>SE(Input!V="bullet";SE(6=Input!V-1;ACW8;0);SE(6&lt;Input!V;0;SE(6&lt;Input!V;ACW8/(Input!V-Input!V);0)))</f>
        <v/>
      </c>
      <c r="ADD54" s="79">
        <f>SE(Input!V="bullet";SE(7=Input!V-1;ACW8;0);SE(7&lt;Input!V;0;SE(7&lt;Input!V;ACW8/(Input!V-Input!V);0)))</f>
        <v/>
      </c>
      <c r="ADE54" s="79">
        <f>SE(Input!V="bullet";SE(8=Input!V-1;ACW8;0);SE(8&lt;Input!V;0;SE(8&lt;Input!V;ACW8/(Input!V-Input!V);0)))</f>
        <v/>
      </c>
      <c r="ADF54" s="79">
        <f>SE(Input!V="bullet";SE(9=Input!V-1;ACW8;0);SE(9&lt;Input!V;0;SE(9&lt;Input!V;ACW8/(Input!V-Input!V);0)))</f>
        <v/>
      </c>
      <c r="ADG54" s="79">
        <f>SE(Input!V="bullet";SE(10=Input!V-1;ACW8;0);SE(10&lt;Input!V;0;SE(10&lt;Input!V;ACW8/(Input!V-Input!V);0)))</f>
        <v/>
      </c>
      <c r="ADH54" s="79">
        <f>SE(Input!V="bullet";SE(11=Input!V-1;ACW8;0);SE(11&lt;Input!V;0;SE(11&lt;Input!V;ACW8/(Input!V-Input!V);0)))</f>
        <v/>
      </c>
      <c r="ADI54" s="79">
        <f>SE(Input!V="bullet";SE(12=Input!V-1;ACW8;0);SE(12&lt;Input!V;0;SE(12&lt;Input!V;ACW8/(Input!V-Input!V);0)))</f>
        <v/>
      </c>
      <c r="ADJ54" s="79">
        <f>SE(Input!V="bullet";SE(13=Input!V-1;ACW8;0);SE(13&lt;Input!V;0;SE(13&lt;Input!V;ACW8/(Input!V-Input!V);0)))</f>
        <v/>
      </c>
      <c r="ADK54" s="79">
        <f>SE(Input!V="bullet";SE(14=Input!V-1;ACW8;0);SE(14&lt;Input!V;0;SE(14&lt;Input!V;ACW8/(Input!V-Input!V);0)))</f>
        <v/>
      </c>
      <c r="ADL54" s="79">
        <f>SE(Input!V="bullet";SE(15=Input!V-1;ACW8;0);SE(15&lt;Input!V;0;SE(15&lt;Input!V;ACW8/(Input!V-Input!V);0)))</f>
        <v/>
      </c>
      <c r="ADM54" s="79">
        <f>SE(Input!V="bullet";SE(16=Input!V-1;ACW8;0);SE(16&lt;Input!V;0;SE(16&lt;Input!V;ACW8/(Input!V-Input!V);0)))</f>
        <v/>
      </c>
      <c r="ADN54" s="79">
        <f>SE(Input!V="bullet";SE(17=Input!V-1;ACW8;0);SE(17&lt;Input!V;0;SE(17&lt;Input!V;ACW8/(Input!V-Input!V);0)))</f>
        <v/>
      </c>
      <c r="ADO54" s="79">
        <f>SE(Input!V="bullet";SE(18=Input!V-1;ACW8;0);SE(18&lt;Input!V;0;SE(18&lt;Input!V;ACW8/(Input!V-Input!V);0)))</f>
        <v/>
      </c>
      <c r="ADP54" s="79">
        <f>SE(Input!V="bullet";SE(19=Input!V-1;ACW8;0);SE(19&lt;Input!V;0;SE(19&lt;Input!V;ACW8/(Input!V-Input!V);0)))</f>
        <v/>
      </c>
      <c r="ADQ54" s="79">
        <f>SE(Input!V="bullet";SE(20=Input!V-1;ACW8;0);SE(20&lt;Input!V;0;SE(20&lt;Input!V;ACW8/(Input!V-Input!V);0)))</f>
        <v/>
      </c>
      <c r="ADR54" s="79">
        <f>SE(Input!V="bullet";SE(21=Input!V-1;ACW8;0);SE(21&lt;Input!V;0;SE(21&lt;Input!V;ACW8/(Input!V-Input!V);0)))</f>
        <v/>
      </c>
      <c r="ADS54" s="79">
        <f>SE(Input!V="bullet";SE(22=Input!V-1;ACW8;0);SE(22&lt;Input!V;0;SE(22&lt;Input!V;ACW8/(Input!V-Input!V);0)))</f>
        <v/>
      </c>
      <c r="ADT54" s="79">
        <f>SE(Input!V="bullet";SE(23=Input!V-1;ACW8;0);SE(23&lt;Input!V;0;SE(23&lt;Input!V;ACW8/(Input!V-Input!V);0)))</f>
        <v/>
      </c>
      <c r="ADU54" s="79">
        <f>SE(Input!V="bullet";SE(24=Input!V-1;ACW8;0);SE(24&lt;Input!V;0;SE(24&lt;Input!V;ACW8/(Input!V-Input!V);0)))</f>
        <v/>
      </c>
      <c r="ADV54" s="79">
        <f>SE(Input!V="bullet";SE(25=Input!V-1;ACW8;0);SE(25&lt;Input!V;0;SE(25&lt;Input!V;ACW8/(Input!V-Input!V);0)))</f>
        <v/>
      </c>
      <c r="ADW54" s="79">
        <f>SE(Input!V="bullet";SE(26=Input!V-1;ACW8;0);SE(26&lt;Input!V;0;SE(26&lt;Input!V;ACW8/(Input!V-Input!V);0)))</f>
        <v/>
      </c>
      <c r="ADX54" s="79">
        <f>SE(Input!V="bullet";SE(27=Input!V-1;ACW8;0);SE(27&lt;Input!V;0;SE(27&lt;Input!V;ACW8/(Input!V-Input!V);0)))</f>
        <v/>
      </c>
      <c r="ADY54" s="79">
        <f>SE(Input!V="bullet";SE(28=Input!V-1;ACW8;0);SE(28&lt;Input!V;0;SE(28&lt;Input!V;ACW8/(Input!V-Input!V);0)))</f>
        <v/>
      </c>
      <c r="ADZ54" s="79">
        <f>SE(Input!V="bullet";SE(29=Input!V-1;ACW8;0);SE(29&lt;Input!V;0;SE(29&lt;Input!V;ACW8/(Input!V-Input!V);0)))</f>
        <v/>
      </c>
      <c r="AEA54" s="79">
        <f>SE(Input!V="bullet";SE(30=Input!V-1;ACW8;0);SE(30&lt;Input!V;0;SE(30&lt;Input!V;ACW8/(Input!V-Input!V);0)))</f>
        <v/>
      </c>
      <c r="AEB54" s="79">
        <f>SE(Input!V="bullet";SE(31=Input!V-1;ACW8;0);SE(31&lt;Input!V;0;SE(31&lt;Input!V;ACW8/(Input!V-Input!V);0)))</f>
        <v/>
      </c>
      <c r="AEC54" s="79">
        <f>SE(Input!V="bullet";SE(32=Input!V-1;ACW8;0);SE(32&lt;Input!V;0;SE(32&lt;Input!V;ACW8/(Input!V-Input!V);0)))</f>
        <v/>
      </c>
      <c r="AED54" s="79">
        <f>SE(Input!V="bullet";SE(33=Input!V-1;ACW8;0);SE(33&lt;Input!V;0;SE(33&lt;Input!V;ACW8/(Input!V-Input!V);0)))</f>
        <v/>
      </c>
      <c r="AEE54" s="79">
        <f>SE(Input!V="bullet";SE(34=Input!V-1;ACW8;0);SE(34&lt;Input!V;0;SE(34&lt;Input!V;ACW8/(Input!V-Input!V);0)))</f>
        <v/>
      </c>
      <c r="AEF54" s="79">
        <f>SE(Input!V="bullet";SE(35=Input!V-1;ACW8;0);SE(35&lt;Input!V;0;SE(35&lt;Input!V;ACW8/(Input!V-Input!V);0)))</f>
        <v/>
      </c>
      <c r="AEG54" s="79">
        <f>SE(Input!V="bullet";SE(36=Input!V-1;ACW8;0);SE(36&lt;Input!V;0;SE(36&lt;Input!V;ACW8/(Input!V-Input!V);0)))</f>
        <v/>
      </c>
      <c r="AEH54" s="79">
        <f>SE(Input!V="bullet";SE(37=Input!V-1;ACW8;0);SE(37&lt;Input!V;0;SE(37&lt;Input!V;ACW8/(Input!V-Input!V);0)))</f>
        <v/>
      </c>
      <c r="AEI54" s="79">
        <f>SE(Input!V="bullet";SE(38=Input!V-1;ACW8;0);SE(38&lt;Input!V;0;SE(38&lt;Input!V;ACW8/(Input!V-Input!V);0)))</f>
        <v/>
      </c>
      <c r="AEL54" s="78" t="n">
        <v>2</v>
      </c>
      <c r="AEM54" s="79">
        <f>0</f>
        <v/>
      </c>
      <c r="AEN54" s="79">
        <f>SE(Input!W="bullet";SE(0=Input!W-1;AEN8;0);SE(0&lt;Input!W;0;SE(0&lt;Input!W;AEN8/(Input!W-Input!W);0)))</f>
        <v/>
      </c>
      <c r="AEO54" s="79">
        <f>SE(Input!W="bullet";SE(1=Input!W-1;AEN8;0);SE(1&lt;Input!W;0;SE(1&lt;Input!W;AEN8/(Input!W-Input!W);0)))</f>
        <v/>
      </c>
      <c r="AEP54" s="79">
        <f>SE(Input!W="bullet";SE(2=Input!W-1;AEN8;0);SE(2&lt;Input!W;0;SE(2&lt;Input!W;AEN8/(Input!W-Input!W);0)))</f>
        <v/>
      </c>
      <c r="AEQ54" s="79">
        <f>SE(Input!W="bullet";SE(3=Input!W-1;AEN8;0);SE(3&lt;Input!W;0;SE(3&lt;Input!W;AEN8/(Input!W-Input!W);0)))</f>
        <v/>
      </c>
      <c r="AER54" s="79">
        <f>SE(Input!W="bullet";SE(4=Input!W-1;AEN8;0);SE(4&lt;Input!W;0;SE(4&lt;Input!W;AEN8/(Input!W-Input!W);0)))</f>
        <v/>
      </c>
      <c r="AES54" s="79">
        <f>SE(Input!W="bullet";SE(5=Input!W-1;AEN8;0);SE(5&lt;Input!W;0;SE(5&lt;Input!W;AEN8/(Input!W-Input!W);0)))</f>
        <v/>
      </c>
      <c r="AET54" s="79">
        <f>SE(Input!W="bullet";SE(6=Input!W-1;AEN8;0);SE(6&lt;Input!W;0;SE(6&lt;Input!W;AEN8/(Input!W-Input!W);0)))</f>
        <v/>
      </c>
      <c r="AEU54" s="79">
        <f>SE(Input!W="bullet";SE(7=Input!W-1;AEN8;0);SE(7&lt;Input!W;0;SE(7&lt;Input!W;AEN8/(Input!W-Input!W);0)))</f>
        <v/>
      </c>
      <c r="AEV54" s="79">
        <f>SE(Input!W="bullet";SE(8=Input!W-1;AEN8;0);SE(8&lt;Input!W;0;SE(8&lt;Input!W;AEN8/(Input!W-Input!W);0)))</f>
        <v/>
      </c>
      <c r="AEW54" s="79">
        <f>SE(Input!W="bullet";SE(9=Input!W-1;AEN8;0);SE(9&lt;Input!W;0;SE(9&lt;Input!W;AEN8/(Input!W-Input!W);0)))</f>
        <v/>
      </c>
      <c r="AEX54" s="79">
        <f>SE(Input!W="bullet";SE(10=Input!W-1;AEN8;0);SE(10&lt;Input!W;0;SE(10&lt;Input!W;AEN8/(Input!W-Input!W);0)))</f>
        <v/>
      </c>
      <c r="AEY54" s="79">
        <f>SE(Input!W="bullet";SE(11=Input!W-1;AEN8;0);SE(11&lt;Input!W;0;SE(11&lt;Input!W;AEN8/(Input!W-Input!W);0)))</f>
        <v/>
      </c>
      <c r="AEZ54" s="79">
        <f>SE(Input!W="bullet";SE(12=Input!W-1;AEN8;0);SE(12&lt;Input!W;0;SE(12&lt;Input!W;AEN8/(Input!W-Input!W);0)))</f>
        <v/>
      </c>
      <c r="AFA54" s="79">
        <f>SE(Input!W="bullet";SE(13=Input!W-1;AEN8;0);SE(13&lt;Input!W;0;SE(13&lt;Input!W;AEN8/(Input!W-Input!W);0)))</f>
        <v/>
      </c>
      <c r="AFB54" s="79">
        <f>SE(Input!W="bullet";SE(14=Input!W-1;AEN8;0);SE(14&lt;Input!W;0;SE(14&lt;Input!W;AEN8/(Input!W-Input!W);0)))</f>
        <v/>
      </c>
      <c r="AFC54" s="79">
        <f>SE(Input!W="bullet";SE(15=Input!W-1;AEN8;0);SE(15&lt;Input!W;0;SE(15&lt;Input!W;AEN8/(Input!W-Input!W);0)))</f>
        <v/>
      </c>
      <c r="AFD54" s="79">
        <f>SE(Input!W="bullet";SE(16=Input!W-1;AEN8;0);SE(16&lt;Input!W;0;SE(16&lt;Input!W;AEN8/(Input!W-Input!W);0)))</f>
        <v/>
      </c>
      <c r="AFE54" s="79">
        <f>SE(Input!W="bullet";SE(17=Input!W-1;AEN8;0);SE(17&lt;Input!W;0;SE(17&lt;Input!W;AEN8/(Input!W-Input!W);0)))</f>
        <v/>
      </c>
      <c r="AFF54" s="79">
        <f>SE(Input!W="bullet";SE(18=Input!W-1;AEN8;0);SE(18&lt;Input!W;0;SE(18&lt;Input!W;AEN8/(Input!W-Input!W);0)))</f>
        <v/>
      </c>
      <c r="AFG54" s="79">
        <f>SE(Input!W="bullet";SE(19=Input!W-1;AEN8;0);SE(19&lt;Input!W;0;SE(19&lt;Input!W;AEN8/(Input!W-Input!W);0)))</f>
        <v/>
      </c>
      <c r="AFH54" s="79">
        <f>SE(Input!W="bullet";SE(20=Input!W-1;AEN8;0);SE(20&lt;Input!W;0;SE(20&lt;Input!W;AEN8/(Input!W-Input!W);0)))</f>
        <v/>
      </c>
      <c r="AFI54" s="79">
        <f>SE(Input!W="bullet";SE(21=Input!W-1;AEN8;0);SE(21&lt;Input!W;0;SE(21&lt;Input!W;AEN8/(Input!W-Input!W);0)))</f>
        <v/>
      </c>
      <c r="AFJ54" s="79">
        <f>SE(Input!W="bullet";SE(22=Input!W-1;AEN8;0);SE(22&lt;Input!W;0;SE(22&lt;Input!W;AEN8/(Input!W-Input!W);0)))</f>
        <v/>
      </c>
      <c r="AFK54" s="79">
        <f>SE(Input!W="bullet";SE(23=Input!W-1;AEN8;0);SE(23&lt;Input!W;0;SE(23&lt;Input!W;AEN8/(Input!W-Input!W);0)))</f>
        <v/>
      </c>
      <c r="AFL54" s="79">
        <f>SE(Input!W="bullet";SE(24=Input!W-1;AEN8;0);SE(24&lt;Input!W;0;SE(24&lt;Input!W;AEN8/(Input!W-Input!W);0)))</f>
        <v/>
      </c>
      <c r="AFM54" s="79">
        <f>SE(Input!W="bullet";SE(25=Input!W-1;AEN8;0);SE(25&lt;Input!W;0;SE(25&lt;Input!W;AEN8/(Input!W-Input!W);0)))</f>
        <v/>
      </c>
      <c r="AFN54" s="79">
        <f>SE(Input!W="bullet";SE(26=Input!W-1;AEN8;0);SE(26&lt;Input!W;0;SE(26&lt;Input!W;AEN8/(Input!W-Input!W);0)))</f>
        <v/>
      </c>
      <c r="AFO54" s="79">
        <f>SE(Input!W="bullet";SE(27=Input!W-1;AEN8;0);SE(27&lt;Input!W;0;SE(27&lt;Input!W;AEN8/(Input!W-Input!W);0)))</f>
        <v/>
      </c>
      <c r="AFP54" s="79">
        <f>SE(Input!W="bullet";SE(28=Input!W-1;AEN8;0);SE(28&lt;Input!W;0;SE(28&lt;Input!W;AEN8/(Input!W-Input!W);0)))</f>
        <v/>
      </c>
      <c r="AFQ54" s="79">
        <f>SE(Input!W="bullet";SE(29=Input!W-1;AEN8;0);SE(29&lt;Input!W;0;SE(29&lt;Input!W;AEN8/(Input!W-Input!W);0)))</f>
        <v/>
      </c>
      <c r="AFR54" s="79">
        <f>SE(Input!W="bullet";SE(30=Input!W-1;AEN8;0);SE(30&lt;Input!W;0;SE(30&lt;Input!W;AEN8/(Input!W-Input!W);0)))</f>
        <v/>
      </c>
      <c r="AFS54" s="79">
        <f>SE(Input!W="bullet";SE(31=Input!W-1;AEN8;0);SE(31&lt;Input!W;0;SE(31&lt;Input!W;AEN8/(Input!W-Input!W);0)))</f>
        <v/>
      </c>
      <c r="AFT54" s="79">
        <f>SE(Input!W="bullet";SE(32=Input!W-1;AEN8;0);SE(32&lt;Input!W;0;SE(32&lt;Input!W;AEN8/(Input!W-Input!W);0)))</f>
        <v/>
      </c>
      <c r="AFU54" s="79">
        <f>SE(Input!W="bullet";SE(33=Input!W-1;AEN8;0);SE(33&lt;Input!W;0;SE(33&lt;Input!W;AEN8/(Input!W-Input!W);0)))</f>
        <v/>
      </c>
      <c r="AFV54" s="79">
        <f>SE(Input!W="bullet";SE(34=Input!W-1;AEN8;0);SE(34&lt;Input!W;0;SE(34&lt;Input!W;AEN8/(Input!W-Input!W);0)))</f>
        <v/>
      </c>
      <c r="AFW54" s="79">
        <f>SE(Input!W="bullet";SE(35=Input!W-1;AEN8;0);SE(35&lt;Input!W;0;SE(35&lt;Input!W;AEN8/(Input!W-Input!W);0)))</f>
        <v/>
      </c>
      <c r="AFX54" s="79">
        <f>SE(Input!W="bullet";SE(36=Input!W-1;AEN8;0);SE(36&lt;Input!W;0;SE(36&lt;Input!W;AEN8/(Input!W-Input!W);0)))</f>
        <v/>
      </c>
      <c r="AFY54" s="79">
        <f>SE(Input!W="bullet";SE(37=Input!W-1;AEN8;0);SE(37&lt;Input!W;0;SE(37&lt;Input!W;AEN8/(Input!W-Input!W);0)))</f>
        <v/>
      </c>
      <c r="AFZ54" s="79">
        <f>SE(Input!W="bullet";SE(38=Input!W-1;AEN8;0);SE(38&lt;Input!W;0;SE(38&lt;Input!W;AEN8/(Input!W-Input!W);0)))</f>
        <v/>
      </c>
    </row>
    <row r="55">
      <c r="A55" s="78" t="n">
        <v>3</v>
      </c>
      <c r="B55" s="79">
        <f>0</f>
        <v/>
      </c>
      <c r="C55" s="79">
        <f>0</f>
        <v/>
      </c>
      <c r="D55" s="79">
        <f>SE(Input!D="bullet";SE(0=Input!D-1;D9;0);SE(0&lt;Input!D;0;SE(0&lt;Input!D;D9/(Input!D-Input!D);0)))</f>
        <v/>
      </c>
      <c r="E55" s="79">
        <f>SE(Input!D="bullet";SE(1=Input!D-1;D9;0);SE(1&lt;Input!D;0;SE(1&lt;Input!D;D9/(Input!D-Input!D);0)))</f>
        <v/>
      </c>
      <c r="F55" s="79">
        <f>SE(Input!D="bullet";SE(2=Input!D-1;D9;0);SE(2&lt;Input!D;0;SE(2&lt;Input!D;D9/(Input!D-Input!D);0)))</f>
        <v/>
      </c>
      <c r="G55" s="79">
        <f>SE(Input!D="bullet";SE(3=Input!D-1;D9;0);SE(3&lt;Input!D;0;SE(3&lt;Input!D;D9/(Input!D-Input!D);0)))</f>
        <v/>
      </c>
      <c r="H55" s="79">
        <f>SE(Input!D="bullet";SE(4=Input!D-1;D9;0);SE(4&lt;Input!D;0;SE(4&lt;Input!D;D9/(Input!D-Input!D);0)))</f>
        <v/>
      </c>
      <c r="I55" s="79">
        <f>SE(Input!D="bullet";SE(5=Input!D-1;D9;0);SE(5&lt;Input!D;0;SE(5&lt;Input!D;D9/(Input!D-Input!D);0)))</f>
        <v/>
      </c>
      <c r="J55" s="79">
        <f>SE(Input!D="bullet";SE(6=Input!D-1;D9;0);SE(6&lt;Input!D;0;SE(6&lt;Input!D;D9/(Input!D-Input!D);0)))</f>
        <v/>
      </c>
      <c r="K55" s="79">
        <f>SE(Input!D="bullet";SE(7=Input!D-1;D9;0);SE(7&lt;Input!D;0;SE(7&lt;Input!D;D9/(Input!D-Input!D);0)))</f>
        <v/>
      </c>
      <c r="L55" s="79">
        <f>SE(Input!D="bullet";SE(8=Input!D-1;D9;0);SE(8&lt;Input!D;0;SE(8&lt;Input!D;D9/(Input!D-Input!D);0)))</f>
        <v/>
      </c>
      <c r="M55" s="79">
        <f>SE(Input!D="bullet";SE(9=Input!D-1;D9;0);SE(9&lt;Input!D;0;SE(9&lt;Input!D;D9/(Input!D-Input!D);0)))</f>
        <v/>
      </c>
      <c r="N55" s="79">
        <f>SE(Input!D="bullet";SE(10=Input!D-1;D9;0);SE(10&lt;Input!D;0;SE(10&lt;Input!D;D9/(Input!D-Input!D);0)))</f>
        <v/>
      </c>
      <c r="O55" s="79">
        <f>SE(Input!D="bullet";SE(11=Input!D-1;D9;0);SE(11&lt;Input!D;0;SE(11&lt;Input!D;D9/(Input!D-Input!D);0)))</f>
        <v/>
      </c>
      <c r="P55" s="79">
        <f>SE(Input!D="bullet";SE(12=Input!D-1;D9;0);SE(12&lt;Input!D;0;SE(12&lt;Input!D;D9/(Input!D-Input!D);0)))</f>
        <v/>
      </c>
      <c r="Q55" s="79">
        <f>SE(Input!D="bullet";SE(13=Input!D-1;D9;0);SE(13&lt;Input!D;0;SE(13&lt;Input!D;D9/(Input!D-Input!D);0)))</f>
        <v/>
      </c>
      <c r="R55" s="79">
        <f>SE(Input!D="bullet";SE(14=Input!D-1;D9;0);SE(14&lt;Input!D;0;SE(14&lt;Input!D;D9/(Input!D-Input!D);0)))</f>
        <v/>
      </c>
      <c r="S55" s="79">
        <f>SE(Input!D="bullet";SE(15=Input!D-1;D9;0);SE(15&lt;Input!D;0;SE(15&lt;Input!D;D9/(Input!D-Input!D);0)))</f>
        <v/>
      </c>
      <c r="T55" s="79">
        <f>SE(Input!D="bullet";SE(16=Input!D-1;D9;0);SE(16&lt;Input!D;0;SE(16&lt;Input!D;D9/(Input!D-Input!D);0)))</f>
        <v/>
      </c>
      <c r="U55" s="79">
        <f>SE(Input!D="bullet";SE(17=Input!D-1;D9;0);SE(17&lt;Input!D;0;SE(17&lt;Input!D;D9/(Input!D-Input!D);0)))</f>
        <v/>
      </c>
      <c r="V55" s="79">
        <f>SE(Input!D="bullet";SE(18=Input!D-1;D9;0);SE(18&lt;Input!D;0;SE(18&lt;Input!D;D9/(Input!D-Input!D);0)))</f>
        <v/>
      </c>
      <c r="W55" s="79">
        <f>SE(Input!D="bullet";SE(19=Input!D-1;D9;0);SE(19&lt;Input!D;0;SE(19&lt;Input!D;D9/(Input!D-Input!D);0)))</f>
        <v/>
      </c>
      <c r="X55" s="79">
        <f>SE(Input!D="bullet";SE(20=Input!D-1;D9;0);SE(20&lt;Input!D;0;SE(20&lt;Input!D;D9/(Input!D-Input!D);0)))</f>
        <v/>
      </c>
      <c r="Y55" s="79">
        <f>SE(Input!D="bullet";SE(21=Input!D-1;D9;0);SE(21&lt;Input!D;0;SE(21&lt;Input!D;D9/(Input!D-Input!D);0)))</f>
        <v/>
      </c>
      <c r="Z55" s="79">
        <f>SE(Input!D="bullet";SE(22=Input!D-1;D9;0);SE(22&lt;Input!D;0;SE(22&lt;Input!D;D9/(Input!D-Input!D);0)))</f>
        <v/>
      </c>
      <c r="AA55" s="79">
        <f>SE(Input!D="bullet";SE(23=Input!D-1;D9;0);SE(23&lt;Input!D;0;SE(23&lt;Input!D;D9/(Input!D-Input!D);0)))</f>
        <v/>
      </c>
      <c r="AB55" s="79">
        <f>SE(Input!D="bullet";SE(24=Input!D-1;D9;0);SE(24&lt;Input!D;0;SE(24&lt;Input!D;D9/(Input!D-Input!D);0)))</f>
        <v/>
      </c>
      <c r="AC55" s="79">
        <f>SE(Input!D="bullet";SE(25=Input!D-1;D9;0);SE(25&lt;Input!D;0;SE(25&lt;Input!D;D9/(Input!D-Input!D);0)))</f>
        <v/>
      </c>
      <c r="AD55" s="79">
        <f>SE(Input!D="bullet";SE(26=Input!D-1;D9;0);SE(26&lt;Input!D;0;SE(26&lt;Input!D;D9/(Input!D-Input!D);0)))</f>
        <v/>
      </c>
      <c r="AE55" s="79">
        <f>SE(Input!D="bullet";SE(27=Input!D-1;D9;0);SE(27&lt;Input!D;0;SE(27&lt;Input!D;D9/(Input!D-Input!D);0)))</f>
        <v/>
      </c>
      <c r="AF55" s="79">
        <f>SE(Input!D="bullet";SE(28=Input!D-1;D9;0);SE(28&lt;Input!D;0;SE(28&lt;Input!D;D9/(Input!D-Input!D);0)))</f>
        <v/>
      </c>
      <c r="AG55" s="79">
        <f>SE(Input!D="bullet";SE(29=Input!D-1;D9;0);SE(29&lt;Input!D;0;SE(29&lt;Input!D;D9/(Input!D-Input!D);0)))</f>
        <v/>
      </c>
      <c r="AH55" s="79">
        <f>SE(Input!D="bullet";SE(30=Input!D-1;D9;0);SE(30&lt;Input!D;0;SE(30&lt;Input!D;D9/(Input!D-Input!D);0)))</f>
        <v/>
      </c>
      <c r="AI55" s="79">
        <f>SE(Input!D="bullet";SE(31=Input!D-1;D9;0);SE(31&lt;Input!D;0;SE(31&lt;Input!D;D9/(Input!D-Input!D);0)))</f>
        <v/>
      </c>
      <c r="AJ55" s="79">
        <f>SE(Input!D="bullet";SE(32=Input!D-1;D9;0);SE(32&lt;Input!D;0;SE(32&lt;Input!D;D9/(Input!D-Input!D);0)))</f>
        <v/>
      </c>
      <c r="AK55" s="79">
        <f>SE(Input!D="bullet";SE(33=Input!D-1;D9;0);SE(33&lt;Input!D;0;SE(33&lt;Input!D;D9/(Input!D-Input!D);0)))</f>
        <v/>
      </c>
      <c r="AL55" s="79">
        <f>SE(Input!D="bullet";SE(34=Input!D-1;D9;0);SE(34&lt;Input!D;0;SE(34&lt;Input!D;D9/(Input!D-Input!D);0)))</f>
        <v/>
      </c>
      <c r="AM55" s="79">
        <f>SE(Input!D="bullet";SE(35=Input!D-1;D9;0);SE(35&lt;Input!D;0;SE(35&lt;Input!D;D9/(Input!D-Input!D);0)))</f>
        <v/>
      </c>
      <c r="AN55" s="79">
        <f>SE(Input!D="bullet";SE(36=Input!D-1;D9;0);SE(36&lt;Input!D;0;SE(36&lt;Input!D;D9/(Input!D-Input!D);0)))</f>
        <v/>
      </c>
      <c r="AO55" s="79">
        <f>SE(Input!D="bullet";SE(37=Input!D-1;D9;0);SE(37&lt;Input!D;0;SE(37&lt;Input!D;D9/(Input!D-Input!D);0)))</f>
        <v/>
      </c>
      <c r="AR55" s="78" t="n">
        <v>3</v>
      </c>
      <c r="AS55" s="79">
        <f>0</f>
        <v/>
      </c>
      <c r="AT55" s="79">
        <f>0</f>
        <v/>
      </c>
      <c r="AU55" s="79">
        <f>SE(Input!E="bullet";SE(0=Input!E-1;AU9;0);SE(0&lt;Input!E;0;SE(0&lt;Input!E;AU9/(Input!E-Input!E);0)))</f>
        <v/>
      </c>
      <c r="AV55" s="79">
        <f>SE(Input!E="bullet";SE(1=Input!E-1;AU9;0);SE(1&lt;Input!E;0;SE(1&lt;Input!E;AU9/(Input!E-Input!E);0)))</f>
        <v/>
      </c>
      <c r="AW55" s="79">
        <f>SE(Input!E="bullet";SE(2=Input!E-1;AU9;0);SE(2&lt;Input!E;0;SE(2&lt;Input!E;AU9/(Input!E-Input!E);0)))</f>
        <v/>
      </c>
      <c r="AX55" s="79">
        <f>SE(Input!E="bullet";SE(3=Input!E-1;AU9;0);SE(3&lt;Input!E;0;SE(3&lt;Input!E;AU9/(Input!E-Input!E);0)))</f>
        <v/>
      </c>
      <c r="AY55" s="79">
        <f>SE(Input!E="bullet";SE(4=Input!E-1;AU9;0);SE(4&lt;Input!E;0;SE(4&lt;Input!E;AU9/(Input!E-Input!E);0)))</f>
        <v/>
      </c>
      <c r="AZ55" s="79">
        <f>SE(Input!E="bullet";SE(5=Input!E-1;AU9;0);SE(5&lt;Input!E;0;SE(5&lt;Input!E;AU9/(Input!E-Input!E);0)))</f>
        <v/>
      </c>
      <c r="BA55" s="79">
        <f>SE(Input!E="bullet";SE(6=Input!E-1;AU9;0);SE(6&lt;Input!E;0;SE(6&lt;Input!E;AU9/(Input!E-Input!E);0)))</f>
        <v/>
      </c>
      <c r="BB55" s="79">
        <f>SE(Input!E="bullet";SE(7=Input!E-1;AU9;0);SE(7&lt;Input!E;0;SE(7&lt;Input!E;AU9/(Input!E-Input!E);0)))</f>
        <v/>
      </c>
      <c r="BC55" s="79">
        <f>SE(Input!E="bullet";SE(8=Input!E-1;AU9;0);SE(8&lt;Input!E;0;SE(8&lt;Input!E;AU9/(Input!E-Input!E);0)))</f>
        <v/>
      </c>
      <c r="BD55" s="79">
        <f>SE(Input!E="bullet";SE(9=Input!E-1;AU9;0);SE(9&lt;Input!E;0;SE(9&lt;Input!E;AU9/(Input!E-Input!E);0)))</f>
        <v/>
      </c>
      <c r="BE55" s="79">
        <f>SE(Input!E="bullet";SE(10=Input!E-1;AU9;0);SE(10&lt;Input!E;0;SE(10&lt;Input!E;AU9/(Input!E-Input!E);0)))</f>
        <v/>
      </c>
      <c r="BF55" s="79">
        <f>SE(Input!E="bullet";SE(11=Input!E-1;AU9;0);SE(11&lt;Input!E;0;SE(11&lt;Input!E;AU9/(Input!E-Input!E);0)))</f>
        <v/>
      </c>
      <c r="BG55" s="79">
        <f>SE(Input!E="bullet";SE(12=Input!E-1;AU9;0);SE(12&lt;Input!E;0;SE(12&lt;Input!E;AU9/(Input!E-Input!E);0)))</f>
        <v/>
      </c>
      <c r="BH55" s="79">
        <f>SE(Input!E="bullet";SE(13=Input!E-1;AU9;0);SE(13&lt;Input!E;0;SE(13&lt;Input!E;AU9/(Input!E-Input!E);0)))</f>
        <v/>
      </c>
      <c r="BI55" s="79">
        <f>SE(Input!E="bullet";SE(14=Input!E-1;AU9;0);SE(14&lt;Input!E;0;SE(14&lt;Input!E;AU9/(Input!E-Input!E);0)))</f>
        <v/>
      </c>
      <c r="BJ55" s="79">
        <f>SE(Input!E="bullet";SE(15=Input!E-1;AU9;0);SE(15&lt;Input!E;0;SE(15&lt;Input!E;AU9/(Input!E-Input!E);0)))</f>
        <v/>
      </c>
      <c r="BK55" s="79">
        <f>SE(Input!E="bullet";SE(16=Input!E-1;AU9;0);SE(16&lt;Input!E;0;SE(16&lt;Input!E;AU9/(Input!E-Input!E);0)))</f>
        <v/>
      </c>
      <c r="BL55" s="79">
        <f>SE(Input!E="bullet";SE(17=Input!E-1;AU9;0);SE(17&lt;Input!E;0;SE(17&lt;Input!E;AU9/(Input!E-Input!E);0)))</f>
        <v/>
      </c>
      <c r="BM55" s="79">
        <f>SE(Input!E="bullet";SE(18=Input!E-1;AU9;0);SE(18&lt;Input!E;0;SE(18&lt;Input!E;AU9/(Input!E-Input!E);0)))</f>
        <v/>
      </c>
      <c r="BN55" s="79">
        <f>SE(Input!E="bullet";SE(19=Input!E-1;AU9;0);SE(19&lt;Input!E;0;SE(19&lt;Input!E;AU9/(Input!E-Input!E);0)))</f>
        <v/>
      </c>
      <c r="BO55" s="79">
        <f>SE(Input!E="bullet";SE(20=Input!E-1;AU9;0);SE(20&lt;Input!E;0;SE(20&lt;Input!E;AU9/(Input!E-Input!E);0)))</f>
        <v/>
      </c>
      <c r="BP55" s="79">
        <f>SE(Input!E="bullet";SE(21=Input!E-1;AU9;0);SE(21&lt;Input!E;0;SE(21&lt;Input!E;AU9/(Input!E-Input!E);0)))</f>
        <v/>
      </c>
      <c r="BQ55" s="79">
        <f>SE(Input!E="bullet";SE(22=Input!E-1;AU9;0);SE(22&lt;Input!E;0;SE(22&lt;Input!E;AU9/(Input!E-Input!E);0)))</f>
        <v/>
      </c>
      <c r="BR55" s="79">
        <f>SE(Input!E="bullet";SE(23=Input!E-1;AU9;0);SE(23&lt;Input!E;0;SE(23&lt;Input!E;AU9/(Input!E-Input!E);0)))</f>
        <v/>
      </c>
      <c r="BS55" s="79">
        <f>SE(Input!E="bullet";SE(24=Input!E-1;AU9;0);SE(24&lt;Input!E;0;SE(24&lt;Input!E;AU9/(Input!E-Input!E);0)))</f>
        <v/>
      </c>
      <c r="BT55" s="79">
        <f>SE(Input!E="bullet";SE(25=Input!E-1;AU9;0);SE(25&lt;Input!E;0;SE(25&lt;Input!E;AU9/(Input!E-Input!E);0)))</f>
        <v/>
      </c>
      <c r="BU55" s="79">
        <f>SE(Input!E="bullet";SE(26=Input!E-1;AU9;0);SE(26&lt;Input!E;0;SE(26&lt;Input!E;AU9/(Input!E-Input!E);0)))</f>
        <v/>
      </c>
      <c r="BV55" s="79">
        <f>SE(Input!E="bullet";SE(27=Input!E-1;AU9;0);SE(27&lt;Input!E;0;SE(27&lt;Input!E;AU9/(Input!E-Input!E);0)))</f>
        <v/>
      </c>
      <c r="BW55" s="79">
        <f>SE(Input!E="bullet";SE(28=Input!E-1;AU9;0);SE(28&lt;Input!E;0;SE(28&lt;Input!E;AU9/(Input!E-Input!E);0)))</f>
        <v/>
      </c>
      <c r="BX55" s="79">
        <f>SE(Input!E="bullet";SE(29=Input!E-1;AU9;0);SE(29&lt;Input!E;0;SE(29&lt;Input!E;AU9/(Input!E-Input!E);0)))</f>
        <v/>
      </c>
      <c r="BY55" s="79">
        <f>SE(Input!E="bullet";SE(30=Input!E-1;AU9;0);SE(30&lt;Input!E;0;SE(30&lt;Input!E;AU9/(Input!E-Input!E);0)))</f>
        <v/>
      </c>
      <c r="BZ55" s="79">
        <f>SE(Input!E="bullet";SE(31=Input!E-1;AU9;0);SE(31&lt;Input!E;0;SE(31&lt;Input!E;AU9/(Input!E-Input!E);0)))</f>
        <v/>
      </c>
      <c r="CA55" s="79">
        <f>SE(Input!E="bullet";SE(32=Input!E-1;AU9;0);SE(32&lt;Input!E;0;SE(32&lt;Input!E;AU9/(Input!E-Input!E);0)))</f>
        <v/>
      </c>
      <c r="CB55" s="79">
        <f>SE(Input!E="bullet";SE(33=Input!E-1;AU9;0);SE(33&lt;Input!E;0;SE(33&lt;Input!E;AU9/(Input!E-Input!E);0)))</f>
        <v/>
      </c>
      <c r="CC55" s="79">
        <f>SE(Input!E="bullet";SE(34=Input!E-1;AU9;0);SE(34&lt;Input!E;0;SE(34&lt;Input!E;AU9/(Input!E-Input!E);0)))</f>
        <v/>
      </c>
      <c r="CD55" s="79">
        <f>SE(Input!E="bullet";SE(35=Input!E-1;AU9;0);SE(35&lt;Input!E;0;SE(35&lt;Input!E;AU9/(Input!E-Input!E);0)))</f>
        <v/>
      </c>
      <c r="CE55" s="79">
        <f>SE(Input!E="bullet";SE(36=Input!E-1;AU9;0);SE(36&lt;Input!E;0;SE(36&lt;Input!E;AU9/(Input!E-Input!E);0)))</f>
        <v/>
      </c>
      <c r="CF55" s="79">
        <f>SE(Input!E="bullet";SE(37=Input!E-1;AU9;0);SE(37&lt;Input!E;0;SE(37&lt;Input!E;AU9/(Input!E-Input!E);0)))</f>
        <v/>
      </c>
      <c r="CI55" s="78" t="n">
        <v>3</v>
      </c>
      <c r="CJ55" s="79">
        <f>0</f>
        <v/>
      </c>
      <c r="CK55" s="79">
        <f>0</f>
        <v/>
      </c>
      <c r="CL55" s="79">
        <f>SE(Input!F="bullet";SE(0=Input!F-1;CL9;0);SE(0&lt;Input!F;0;SE(0&lt;Input!F;CL9/(Input!F-Input!F);0)))</f>
        <v/>
      </c>
      <c r="CM55" s="79">
        <f>SE(Input!F="bullet";SE(1=Input!F-1;CL9;0);SE(1&lt;Input!F;0;SE(1&lt;Input!F;CL9/(Input!F-Input!F);0)))</f>
        <v/>
      </c>
      <c r="CN55" s="79">
        <f>SE(Input!F="bullet";SE(2=Input!F-1;CL9;0);SE(2&lt;Input!F;0;SE(2&lt;Input!F;CL9/(Input!F-Input!F);0)))</f>
        <v/>
      </c>
      <c r="CO55" s="79">
        <f>SE(Input!F="bullet";SE(3=Input!F-1;CL9;0);SE(3&lt;Input!F;0;SE(3&lt;Input!F;CL9/(Input!F-Input!F);0)))</f>
        <v/>
      </c>
      <c r="CP55" s="79">
        <f>SE(Input!F="bullet";SE(4=Input!F-1;CL9;0);SE(4&lt;Input!F;0;SE(4&lt;Input!F;CL9/(Input!F-Input!F);0)))</f>
        <v/>
      </c>
      <c r="CQ55" s="79">
        <f>SE(Input!F="bullet";SE(5=Input!F-1;CL9;0);SE(5&lt;Input!F;0;SE(5&lt;Input!F;CL9/(Input!F-Input!F);0)))</f>
        <v/>
      </c>
      <c r="CR55" s="79">
        <f>SE(Input!F="bullet";SE(6=Input!F-1;CL9;0);SE(6&lt;Input!F;0;SE(6&lt;Input!F;CL9/(Input!F-Input!F);0)))</f>
        <v/>
      </c>
      <c r="CS55" s="79">
        <f>SE(Input!F="bullet";SE(7=Input!F-1;CL9;0);SE(7&lt;Input!F;0;SE(7&lt;Input!F;CL9/(Input!F-Input!F);0)))</f>
        <v/>
      </c>
      <c r="CT55" s="79">
        <f>SE(Input!F="bullet";SE(8=Input!F-1;CL9;0);SE(8&lt;Input!F;0;SE(8&lt;Input!F;CL9/(Input!F-Input!F);0)))</f>
        <v/>
      </c>
      <c r="CU55" s="79">
        <f>SE(Input!F="bullet";SE(9=Input!F-1;CL9;0);SE(9&lt;Input!F;0;SE(9&lt;Input!F;CL9/(Input!F-Input!F);0)))</f>
        <v/>
      </c>
      <c r="CV55" s="79">
        <f>SE(Input!F="bullet";SE(10=Input!F-1;CL9;0);SE(10&lt;Input!F;0;SE(10&lt;Input!F;CL9/(Input!F-Input!F);0)))</f>
        <v/>
      </c>
      <c r="CW55" s="79">
        <f>SE(Input!F="bullet";SE(11=Input!F-1;CL9;0);SE(11&lt;Input!F;0;SE(11&lt;Input!F;CL9/(Input!F-Input!F);0)))</f>
        <v/>
      </c>
      <c r="CX55" s="79">
        <f>SE(Input!F="bullet";SE(12=Input!F-1;CL9;0);SE(12&lt;Input!F;0;SE(12&lt;Input!F;CL9/(Input!F-Input!F);0)))</f>
        <v/>
      </c>
      <c r="CY55" s="79">
        <f>SE(Input!F="bullet";SE(13=Input!F-1;CL9;0);SE(13&lt;Input!F;0;SE(13&lt;Input!F;CL9/(Input!F-Input!F);0)))</f>
        <v/>
      </c>
      <c r="CZ55" s="79">
        <f>SE(Input!F="bullet";SE(14=Input!F-1;CL9;0);SE(14&lt;Input!F;0;SE(14&lt;Input!F;CL9/(Input!F-Input!F);0)))</f>
        <v/>
      </c>
      <c r="DA55" s="79">
        <f>SE(Input!F="bullet";SE(15=Input!F-1;CL9;0);SE(15&lt;Input!F;0;SE(15&lt;Input!F;CL9/(Input!F-Input!F);0)))</f>
        <v/>
      </c>
      <c r="DB55" s="79">
        <f>SE(Input!F="bullet";SE(16=Input!F-1;CL9;0);SE(16&lt;Input!F;0;SE(16&lt;Input!F;CL9/(Input!F-Input!F);0)))</f>
        <v/>
      </c>
      <c r="DC55" s="79">
        <f>SE(Input!F="bullet";SE(17=Input!F-1;CL9;0);SE(17&lt;Input!F;0;SE(17&lt;Input!F;CL9/(Input!F-Input!F);0)))</f>
        <v/>
      </c>
      <c r="DD55" s="79">
        <f>SE(Input!F="bullet";SE(18=Input!F-1;CL9;0);SE(18&lt;Input!F;0;SE(18&lt;Input!F;CL9/(Input!F-Input!F);0)))</f>
        <v/>
      </c>
      <c r="DE55" s="79">
        <f>SE(Input!F="bullet";SE(19=Input!F-1;CL9;0);SE(19&lt;Input!F;0;SE(19&lt;Input!F;CL9/(Input!F-Input!F);0)))</f>
        <v/>
      </c>
      <c r="DF55" s="79">
        <f>SE(Input!F="bullet";SE(20=Input!F-1;CL9;0);SE(20&lt;Input!F;0;SE(20&lt;Input!F;CL9/(Input!F-Input!F);0)))</f>
        <v/>
      </c>
      <c r="DG55" s="79">
        <f>SE(Input!F="bullet";SE(21=Input!F-1;CL9;0);SE(21&lt;Input!F;0;SE(21&lt;Input!F;CL9/(Input!F-Input!F);0)))</f>
        <v/>
      </c>
      <c r="DH55" s="79">
        <f>SE(Input!F="bullet";SE(22=Input!F-1;CL9;0);SE(22&lt;Input!F;0;SE(22&lt;Input!F;CL9/(Input!F-Input!F);0)))</f>
        <v/>
      </c>
      <c r="DI55" s="79">
        <f>SE(Input!F="bullet";SE(23=Input!F-1;CL9;0);SE(23&lt;Input!F;0;SE(23&lt;Input!F;CL9/(Input!F-Input!F);0)))</f>
        <v/>
      </c>
      <c r="DJ55" s="79">
        <f>SE(Input!F="bullet";SE(24=Input!F-1;CL9;0);SE(24&lt;Input!F;0;SE(24&lt;Input!F;CL9/(Input!F-Input!F);0)))</f>
        <v/>
      </c>
      <c r="DK55" s="79">
        <f>SE(Input!F="bullet";SE(25=Input!F-1;CL9;0);SE(25&lt;Input!F;0;SE(25&lt;Input!F;CL9/(Input!F-Input!F);0)))</f>
        <v/>
      </c>
      <c r="DL55" s="79">
        <f>SE(Input!F="bullet";SE(26=Input!F-1;CL9;0);SE(26&lt;Input!F;0;SE(26&lt;Input!F;CL9/(Input!F-Input!F);0)))</f>
        <v/>
      </c>
      <c r="DM55" s="79">
        <f>SE(Input!F="bullet";SE(27=Input!F-1;CL9;0);SE(27&lt;Input!F;0;SE(27&lt;Input!F;CL9/(Input!F-Input!F);0)))</f>
        <v/>
      </c>
      <c r="DN55" s="79">
        <f>SE(Input!F="bullet";SE(28=Input!F-1;CL9;0);SE(28&lt;Input!F;0;SE(28&lt;Input!F;CL9/(Input!F-Input!F);0)))</f>
        <v/>
      </c>
      <c r="DO55" s="79">
        <f>SE(Input!F="bullet";SE(29=Input!F-1;CL9;0);SE(29&lt;Input!F;0;SE(29&lt;Input!F;CL9/(Input!F-Input!F);0)))</f>
        <v/>
      </c>
      <c r="DP55" s="79">
        <f>SE(Input!F="bullet";SE(30=Input!F-1;CL9;0);SE(30&lt;Input!F;0;SE(30&lt;Input!F;CL9/(Input!F-Input!F);0)))</f>
        <v/>
      </c>
      <c r="DQ55" s="79">
        <f>SE(Input!F="bullet";SE(31=Input!F-1;CL9;0);SE(31&lt;Input!F;0;SE(31&lt;Input!F;CL9/(Input!F-Input!F);0)))</f>
        <v/>
      </c>
      <c r="DR55" s="79">
        <f>SE(Input!F="bullet";SE(32=Input!F-1;CL9;0);SE(32&lt;Input!F;0;SE(32&lt;Input!F;CL9/(Input!F-Input!F);0)))</f>
        <v/>
      </c>
      <c r="DS55" s="79">
        <f>SE(Input!F="bullet";SE(33=Input!F-1;CL9;0);SE(33&lt;Input!F;0;SE(33&lt;Input!F;CL9/(Input!F-Input!F);0)))</f>
        <v/>
      </c>
      <c r="DT55" s="79">
        <f>SE(Input!F="bullet";SE(34=Input!F-1;CL9;0);SE(34&lt;Input!F;0;SE(34&lt;Input!F;CL9/(Input!F-Input!F);0)))</f>
        <v/>
      </c>
      <c r="DU55" s="79">
        <f>SE(Input!F="bullet";SE(35=Input!F-1;CL9;0);SE(35&lt;Input!F;0;SE(35&lt;Input!F;CL9/(Input!F-Input!F);0)))</f>
        <v/>
      </c>
      <c r="DV55" s="79">
        <f>SE(Input!F="bullet";SE(36=Input!F-1;CL9;0);SE(36&lt;Input!F;0;SE(36&lt;Input!F;CL9/(Input!F-Input!F);0)))</f>
        <v/>
      </c>
      <c r="DW55" s="79">
        <f>SE(Input!F="bullet";SE(37=Input!F-1;CL9;0);SE(37&lt;Input!F;0;SE(37&lt;Input!F;CL9/(Input!F-Input!F);0)))</f>
        <v/>
      </c>
      <c r="DZ55" s="78" t="n">
        <v>3</v>
      </c>
      <c r="EA55" s="79">
        <f>0</f>
        <v/>
      </c>
      <c r="EB55" s="79">
        <f>0</f>
        <v/>
      </c>
      <c r="EC55" s="79">
        <f>SE(Input!G="bullet";SE(0=Input!G-1;EC9;0);SE(0&lt;Input!G;0;SE(0&lt;Input!G;EC9/(Input!G-Input!G);0)))</f>
        <v/>
      </c>
      <c r="ED55" s="79">
        <f>SE(Input!G="bullet";SE(1=Input!G-1;EC9;0);SE(1&lt;Input!G;0;SE(1&lt;Input!G;EC9/(Input!G-Input!G);0)))</f>
        <v/>
      </c>
      <c r="EE55" s="79">
        <f>SE(Input!G="bullet";SE(2=Input!G-1;EC9;0);SE(2&lt;Input!G;0;SE(2&lt;Input!G;EC9/(Input!G-Input!G);0)))</f>
        <v/>
      </c>
      <c r="EF55" s="79">
        <f>SE(Input!G="bullet";SE(3=Input!G-1;EC9;0);SE(3&lt;Input!G;0;SE(3&lt;Input!G;EC9/(Input!G-Input!G);0)))</f>
        <v/>
      </c>
      <c r="EG55" s="79">
        <f>SE(Input!G="bullet";SE(4=Input!G-1;EC9;0);SE(4&lt;Input!G;0;SE(4&lt;Input!G;EC9/(Input!G-Input!G);0)))</f>
        <v/>
      </c>
      <c r="EH55" s="79">
        <f>SE(Input!G="bullet";SE(5=Input!G-1;EC9;0);SE(5&lt;Input!G;0;SE(5&lt;Input!G;EC9/(Input!G-Input!G);0)))</f>
        <v/>
      </c>
      <c r="EI55" s="79">
        <f>SE(Input!G="bullet";SE(6=Input!G-1;EC9;0);SE(6&lt;Input!G;0;SE(6&lt;Input!G;EC9/(Input!G-Input!G);0)))</f>
        <v/>
      </c>
      <c r="EJ55" s="79">
        <f>SE(Input!G="bullet";SE(7=Input!G-1;EC9;0);SE(7&lt;Input!G;0;SE(7&lt;Input!G;EC9/(Input!G-Input!G);0)))</f>
        <v/>
      </c>
      <c r="EK55" s="79">
        <f>SE(Input!G="bullet";SE(8=Input!G-1;EC9;0);SE(8&lt;Input!G;0;SE(8&lt;Input!G;EC9/(Input!G-Input!G);0)))</f>
        <v/>
      </c>
      <c r="EL55" s="79">
        <f>SE(Input!G="bullet";SE(9=Input!G-1;EC9;0);SE(9&lt;Input!G;0;SE(9&lt;Input!G;EC9/(Input!G-Input!G);0)))</f>
        <v/>
      </c>
      <c r="EM55" s="79">
        <f>SE(Input!G="bullet";SE(10=Input!G-1;EC9;0);SE(10&lt;Input!G;0;SE(10&lt;Input!G;EC9/(Input!G-Input!G);0)))</f>
        <v/>
      </c>
      <c r="EN55" s="79">
        <f>SE(Input!G="bullet";SE(11=Input!G-1;EC9;0);SE(11&lt;Input!G;0;SE(11&lt;Input!G;EC9/(Input!G-Input!G);0)))</f>
        <v/>
      </c>
      <c r="EO55" s="79">
        <f>SE(Input!G="bullet";SE(12=Input!G-1;EC9;0);SE(12&lt;Input!G;0;SE(12&lt;Input!G;EC9/(Input!G-Input!G);0)))</f>
        <v/>
      </c>
      <c r="EP55" s="79">
        <f>SE(Input!G="bullet";SE(13=Input!G-1;EC9;0);SE(13&lt;Input!G;0;SE(13&lt;Input!G;EC9/(Input!G-Input!G);0)))</f>
        <v/>
      </c>
      <c r="EQ55" s="79">
        <f>SE(Input!G="bullet";SE(14=Input!G-1;EC9;0);SE(14&lt;Input!G;0;SE(14&lt;Input!G;EC9/(Input!G-Input!G);0)))</f>
        <v/>
      </c>
      <c r="ER55" s="79">
        <f>SE(Input!G="bullet";SE(15=Input!G-1;EC9;0);SE(15&lt;Input!G;0;SE(15&lt;Input!G;EC9/(Input!G-Input!G);0)))</f>
        <v/>
      </c>
      <c r="ES55" s="79">
        <f>SE(Input!G="bullet";SE(16=Input!G-1;EC9;0);SE(16&lt;Input!G;0;SE(16&lt;Input!G;EC9/(Input!G-Input!G);0)))</f>
        <v/>
      </c>
      <c r="ET55" s="79">
        <f>SE(Input!G="bullet";SE(17=Input!G-1;EC9;0);SE(17&lt;Input!G;0;SE(17&lt;Input!G;EC9/(Input!G-Input!G);0)))</f>
        <v/>
      </c>
      <c r="EU55" s="79">
        <f>SE(Input!G="bullet";SE(18=Input!G-1;EC9;0);SE(18&lt;Input!G;0;SE(18&lt;Input!G;EC9/(Input!G-Input!G);0)))</f>
        <v/>
      </c>
      <c r="EV55" s="79">
        <f>SE(Input!G="bullet";SE(19=Input!G-1;EC9;0);SE(19&lt;Input!G;0;SE(19&lt;Input!G;EC9/(Input!G-Input!G);0)))</f>
        <v/>
      </c>
      <c r="EW55" s="79">
        <f>SE(Input!G="bullet";SE(20=Input!G-1;EC9;0);SE(20&lt;Input!G;0;SE(20&lt;Input!G;EC9/(Input!G-Input!G);0)))</f>
        <v/>
      </c>
      <c r="EX55" s="79">
        <f>SE(Input!G="bullet";SE(21=Input!G-1;EC9;0);SE(21&lt;Input!G;0;SE(21&lt;Input!G;EC9/(Input!G-Input!G);0)))</f>
        <v/>
      </c>
      <c r="EY55" s="79">
        <f>SE(Input!G="bullet";SE(22=Input!G-1;EC9;0);SE(22&lt;Input!G;0;SE(22&lt;Input!G;EC9/(Input!G-Input!G);0)))</f>
        <v/>
      </c>
      <c r="EZ55" s="79">
        <f>SE(Input!G="bullet";SE(23=Input!G-1;EC9;0);SE(23&lt;Input!G;0;SE(23&lt;Input!G;EC9/(Input!G-Input!G);0)))</f>
        <v/>
      </c>
      <c r="FA55" s="79">
        <f>SE(Input!G="bullet";SE(24=Input!G-1;EC9;0);SE(24&lt;Input!G;0;SE(24&lt;Input!G;EC9/(Input!G-Input!G);0)))</f>
        <v/>
      </c>
      <c r="FB55" s="79">
        <f>SE(Input!G="bullet";SE(25=Input!G-1;EC9;0);SE(25&lt;Input!G;0;SE(25&lt;Input!G;EC9/(Input!G-Input!G);0)))</f>
        <v/>
      </c>
      <c r="FC55" s="79">
        <f>SE(Input!G="bullet";SE(26=Input!G-1;EC9;0);SE(26&lt;Input!G;0;SE(26&lt;Input!G;EC9/(Input!G-Input!G);0)))</f>
        <v/>
      </c>
      <c r="FD55" s="79">
        <f>SE(Input!G="bullet";SE(27=Input!G-1;EC9;0);SE(27&lt;Input!G;0;SE(27&lt;Input!G;EC9/(Input!G-Input!G);0)))</f>
        <v/>
      </c>
      <c r="FE55" s="79">
        <f>SE(Input!G="bullet";SE(28=Input!G-1;EC9;0);SE(28&lt;Input!G;0;SE(28&lt;Input!G;EC9/(Input!G-Input!G);0)))</f>
        <v/>
      </c>
      <c r="FF55" s="79">
        <f>SE(Input!G="bullet";SE(29=Input!G-1;EC9;0);SE(29&lt;Input!G;0;SE(29&lt;Input!G;EC9/(Input!G-Input!G);0)))</f>
        <v/>
      </c>
      <c r="FG55" s="79">
        <f>SE(Input!G="bullet";SE(30=Input!G-1;EC9;0);SE(30&lt;Input!G;0;SE(30&lt;Input!G;EC9/(Input!G-Input!G);0)))</f>
        <v/>
      </c>
      <c r="FH55" s="79">
        <f>SE(Input!G="bullet";SE(31=Input!G-1;EC9;0);SE(31&lt;Input!G;0;SE(31&lt;Input!G;EC9/(Input!G-Input!G);0)))</f>
        <v/>
      </c>
      <c r="FI55" s="79">
        <f>SE(Input!G="bullet";SE(32=Input!G-1;EC9;0);SE(32&lt;Input!G;0;SE(32&lt;Input!G;EC9/(Input!G-Input!G);0)))</f>
        <v/>
      </c>
      <c r="FJ55" s="79">
        <f>SE(Input!G="bullet";SE(33=Input!G-1;EC9;0);SE(33&lt;Input!G;0;SE(33&lt;Input!G;EC9/(Input!G-Input!G);0)))</f>
        <v/>
      </c>
      <c r="FK55" s="79">
        <f>SE(Input!G="bullet";SE(34=Input!G-1;EC9;0);SE(34&lt;Input!G;0;SE(34&lt;Input!G;EC9/(Input!G-Input!G);0)))</f>
        <v/>
      </c>
      <c r="FL55" s="79">
        <f>SE(Input!G="bullet";SE(35=Input!G-1;EC9;0);SE(35&lt;Input!G;0;SE(35&lt;Input!G;EC9/(Input!G-Input!G);0)))</f>
        <v/>
      </c>
      <c r="FM55" s="79">
        <f>SE(Input!G="bullet";SE(36=Input!G-1;EC9;0);SE(36&lt;Input!G;0;SE(36&lt;Input!G;EC9/(Input!G-Input!G);0)))</f>
        <v/>
      </c>
      <c r="FN55" s="79">
        <f>SE(Input!G="bullet";SE(37=Input!G-1;EC9;0);SE(37&lt;Input!G;0;SE(37&lt;Input!G;EC9/(Input!G-Input!G);0)))</f>
        <v/>
      </c>
      <c r="FQ55" s="78" t="n">
        <v>3</v>
      </c>
      <c r="FR55" s="79">
        <f>0</f>
        <v/>
      </c>
      <c r="FS55" s="79">
        <f>0</f>
        <v/>
      </c>
      <c r="FT55" s="79">
        <f>SE(Input!H="bullet";SE(0=Input!H-1;FT9;0);SE(0&lt;Input!H;0;SE(0&lt;Input!H;FT9/(Input!H-Input!H);0)))</f>
        <v/>
      </c>
      <c r="FU55" s="79">
        <f>SE(Input!H="bullet";SE(1=Input!H-1;FT9;0);SE(1&lt;Input!H;0;SE(1&lt;Input!H;FT9/(Input!H-Input!H);0)))</f>
        <v/>
      </c>
      <c r="FV55" s="79">
        <f>SE(Input!H="bullet";SE(2=Input!H-1;FT9;0);SE(2&lt;Input!H;0;SE(2&lt;Input!H;FT9/(Input!H-Input!H);0)))</f>
        <v/>
      </c>
      <c r="FW55" s="79">
        <f>SE(Input!H="bullet";SE(3=Input!H-1;FT9;0);SE(3&lt;Input!H;0;SE(3&lt;Input!H;FT9/(Input!H-Input!H);0)))</f>
        <v/>
      </c>
      <c r="FX55" s="79">
        <f>SE(Input!H="bullet";SE(4=Input!H-1;FT9;0);SE(4&lt;Input!H;0;SE(4&lt;Input!H;FT9/(Input!H-Input!H);0)))</f>
        <v/>
      </c>
      <c r="FY55" s="79">
        <f>SE(Input!H="bullet";SE(5=Input!H-1;FT9;0);SE(5&lt;Input!H;0;SE(5&lt;Input!H;FT9/(Input!H-Input!H);0)))</f>
        <v/>
      </c>
      <c r="FZ55" s="79">
        <f>SE(Input!H="bullet";SE(6=Input!H-1;FT9;0);SE(6&lt;Input!H;0;SE(6&lt;Input!H;FT9/(Input!H-Input!H);0)))</f>
        <v/>
      </c>
      <c r="GA55" s="79">
        <f>SE(Input!H="bullet";SE(7=Input!H-1;FT9;0);SE(7&lt;Input!H;0;SE(7&lt;Input!H;FT9/(Input!H-Input!H);0)))</f>
        <v/>
      </c>
      <c r="GB55" s="79">
        <f>SE(Input!H="bullet";SE(8=Input!H-1;FT9;0);SE(8&lt;Input!H;0;SE(8&lt;Input!H;FT9/(Input!H-Input!H);0)))</f>
        <v/>
      </c>
      <c r="GC55" s="79">
        <f>SE(Input!H="bullet";SE(9=Input!H-1;FT9;0);SE(9&lt;Input!H;0;SE(9&lt;Input!H;FT9/(Input!H-Input!H);0)))</f>
        <v/>
      </c>
      <c r="GD55" s="79">
        <f>SE(Input!H="bullet";SE(10=Input!H-1;FT9;0);SE(10&lt;Input!H;0;SE(10&lt;Input!H;FT9/(Input!H-Input!H);0)))</f>
        <v/>
      </c>
      <c r="GE55" s="79">
        <f>SE(Input!H="bullet";SE(11=Input!H-1;FT9;0);SE(11&lt;Input!H;0;SE(11&lt;Input!H;FT9/(Input!H-Input!H);0)))</f>
        <v/>
      </c>
      <c r="GF55" s="79">
        <f>SE(Input!H="bullet";SE(12=Input!H-1;FT9;0);SE(12&lt;Input!H;0;SE(12&lt;Input!H;FT9/(Input!H-Input!H);0)))</f>
        <v/>
      </c>
      <c r="GG55" s="79">
        <f>SE(Input!H="bullet";SE(13=Input!H-1;FT9;0);SE(13&lt;Input!H;0;SE(13&lt;Input!H;FT9/(Input!H-Input!H);0)))</f>
        <v/>
      </c>
      <c r="GH55" s="79">
        <f>SE(Input!H="bullet";SE(14=Input!H-1;FT9;0);SE(14&lt;Input!H;0;SE(14&lt;Input!H;FT9/(Input!H-Input!H);0)))</f>
        <v/>
      </c>
      <c r="GI55" s="79">
        <f>SE(Input!H="bullet";SE(15=Input!H-1;FT9;0);SE(15&lt;Input!H;0;SE(15&lt;Input!H;FT9/(Input!H-Input!H);0)))</f>
        <v/>
      </c>
      <c r="GJ55" s="79">
        <f>SE(Input!H="bullet";SE(16=Input!H-1;FT9;0);SE(16&lt;Input!H;0;SE(16&lt;Input!H;FT9/(Input!H-Input!H);0)))</f>
        <v/>
      </c>
      <c r="GK55" s="79">
        <f>SE(Input!H="bullet";SE(17=Input!H-1;FT9;0);SE(17&lt;Input!H;0;SE(17&lt;Input!H;FT9/(Input!H-Input!H);0)))</f>
        <v/>
      </c>
      <c r="GL55" s="79">
        <f>SE(Input!H="bullet";SE(18=Input!H-1;FT9;0);SE(18&lt;Input!H;0;SE(18&lt;Input!H;FT9/(Input!H-Input!H);0)))</f>
        <v/>
      </c>
      <c r="GM55" s="79">
        <f>SE(Input!H="bullet";SE(19=Input!H-1;FT9;0);SE(19&lt;Input!H;0;SE(19&lt;Input!H;FT9/(Input!H-Input!H);0)))</f>
        <v/>
      </c>
      <c r="GN55" s="79">
        <f>SE(Input!H="bullet";SE(20=Input!H-1;FT9;0);SE(20&lt;Input!H;0;SE(20&lt;Input!H;FT9/(Input!H-Input!H);0)))</f>
        <v/>
      </c>
      <c r="GO55" s="79">
        <f>SE(Input!H="bullet";SE(21=Input!H-1;FT9;0);SE(21&lt;Input!H;0;SE(21&lt;Input!H;FT9/(Input!H-Input!H);0)))</f>
        <v/>
      </c>
      <c r="GP55" s="79">
        <f>SE(Input!H="bullet";SE(22=Input!H-1;FT9;0);SE(22&lt;Input!H;0;SE(22&lt;Input!H;FT9/(Input!H-Input!H);0)))</f>
        <v/>
      </c>
      <c r="GQ55" s="79">
        <f>SE(Input!H="bullet";SE(23=Input!H-1;FT9;0);SE(23&lt;Input!H;0;SE(23&lt;Input!H;FT9/(Input!H-Input!H);0)))</f>
        <v/>
      </c>
      <c r="GR55" s="79">
        <f>SE(Input!H="bullet";SE(24=Input!H-1;FT9;0);SE(24&lt;Input!H;0;SE(24&lt;Input!H;FT9/(Input!H-Input!H);0)))</f>
        <v/>
      </c>
      <c r="GS55" s="79">
        <f>SE(Input!H="bullet";SE(25=Input!H-1;FT9;0);SE(25&lt;Input!H;0;SE(25&lt;Input!H;FT9/(Input!H-Input!H);0)))</f>
        <v/>
      </c>
      <c r="GT55" s="79">
        <f>SE(Input!H="bullet";SE(26=Input!H-1;FT9;0);SE(26&lt;Input!H;0;SE(26&lt;Input!H;FT9/(Input!H-Input!H);0)))</f>
        <v/>
      </c>
      <c r="GU55" s="79">
        <f>SE(Input!H="bullet";SE(27=Input!H-1;FT9;0);SE(27&lt;Input!H;0;SE(27&lt;Input!H;FT9/(Input!H-Input!H);0)))</f>
        <v/>
      </c>
      <c r="GV55" s="79">
        <f>SE(Input!H="bullet";SE(28=Input!H-1;FT9;0);SE(28&lt;Input!H;0;SE(28&lt;Input!H;FT9/(Input!H-Input!H);0)))</f>
        <v/>
      </c>
      <c r="GW55" s="79">
        <f>SE(Input!H="bullet";SE(29=Input!H-1;FT9;0);SE(29&lt;Input!H;0;SE(29&lt;Input!H;FT9/(Input!H-Input!H);0)))</f>
        <v/>
      </c>
      <c r="GX55" s="79">
        <f>SE(Input!H="bullet";SE(30=Input!H-1;FT9;0);SE(30&lt;Input!H;0;SE(30&lt;Input!H;FT9/(Input!H-Input!H);0)))</f>
        <v/>
      </c>
      <c r="GY55" s="79">
        <f>SE(Input!H="bullet";SE(31=Input!H-1;FT9;0);SE(31&lt;Input!H;0;SE(31&lt;Input!H;FT9/(Input!H-Input!H);0)))</f>
        <v/>
      </c>
      <c r="GZ55" s="79">
        <f>SE(Input!H="bullet";SE(32=Input!H-1;FT9;0);SE(32&lt;Input!H;0;SE(32&lt;Input!H;FT9/(Input!H-Input!H);0)))</f>
        <v/>
      </c>
      <c r="HA55" s="79">
        <f>SE(Input!H="bullet";SE(33=Input!H-1;FT9;0);SE(33&lt;Input!H;0;SE(33&lt;Input!H;FT9/(Input!H-Input!H);0)))</f>
        <v/>
      </c>
      <c r="HB55" s="79">
        <f>SE(Input!H="bullet";SE(34=Input!H-1;FT9;0);SE(34&lt;Input!H;0;SE(34&lt;Input!H;FT9/(Input!H-Input!H);0)))</f>
        <v/>
      </c>
      <c r="HC55" s="79">
        <f>SE(Input!H="bullet";SE(35=Input!H-1;FT9;0);SE(35&lt;Input!H;0;SE(35&lt;Input!H;FT9/(Input!H-Input!H);0)))</f>
        <v/>
      </c>
      <c r="HD55" s="79">
        <f>SE(Input!H="bullet";SE(36=Input!H-1;FT9;0);SE(36&lt;Input!H;0;SE(36&lt;Input!H;FT9/(Input!H-Input!H);0)))</f>
        <v/>
      </c>
      <c r="HE55" s="79">
        <f>SE(Input!H="bullet";SE(37=Input!H-1;FT9;0);SE(37&lt;Input!H;0;SE(37&lt;Input!H;FT9/(Input!H-Input!H);0)))</f>
        <v/>
      </c>
      <c r="HH55" s="78" t="n">
        <v>3</v>
      </c>
      <c r="HI55" s="79">
        <f>0</f>
        <v/>
      </c>
      <c r="HJ55" s="79">
        <f>0</f>
        <v/>
      </c>
      <c r="HK55" s="79">
        <f>SE(Input!I="bullet";SE(0=Input!I-1;HK9;0);SE(0&lt;Input!I;0;SE(0&lt;Input!I;HK9/(Input!I-Input!I);0)))</f>
        <v/>
      </c>
      <c r="HL55" s="79">
        <f>SE(Input!I="bullet";SE(1=Input!I-1;HK9;0);SE(1&lt;Input!I;0;SE(1&lt;Input!I;HK9/(Input!I-Input!I);0)))</f>
        <v/>
      </c>
      <c r="HM55" s="79">
        <f>SE(Input!I="bullet";SE(2=Input!I-1;HK9;0);SE(2&lt;Input!I;0;SE(2&lt;Input!I;HK9/(Input!I-Input!I);0)))</f>
        <v/>
      </c>
      <c r="HN55" s="79">
        <f>SE(Input!I="bullet";SE(3=Input!I-1;HK9;0);SE(3&lt;Input!I;0;SE(3&lt;Input!I;HK9/(Input!I-Input!I);0)))</f>
        <v/>
      </c>
      <c r="HO55" s="79">
        <f>SE(Input!I="bullet";SE(4=Input!I-1;HK9;0);SE(4&lt;Input!I;0;SE(4&lt;Input!I;HK9/(Input!I-Input!I);0)))</f>
        <v/>
      </c>
      <c r="HP55" s="79">
        <f>SE(Input!I="bullet";SE(5=Input!I-1;HK9;0);SE(5&lt;Input!I;0;SE(5&lt;Input!I;HK9/(Input!I-Input!I);0)))</f>
        <v/>
      </c>
      <c r="HQ55" s="79">
        <f>SE(Input!I="bullet";SE(6=Input!I-1;HK9;0);SE(6&lt;Input!I;0;SE(6&lt;Input!I;HK9/(Input!I-Input!I);0)))</f>
        <v/>
      </c>
      <c r="HR55" s="79">
        <f>SE(Input!I="bullet";SE(7=Input!I-1;HK9;0);SE(7&lt;Input!I;0;SE(7&lt;Input!I;HK9/(Input!I-Input!I);0)))</f>
        <v/>
      </c>
      <c r="HS55" s="79">
        <f>SE(Input!I="bullet";SE(8=Input!I-1;HK9;0);SE(8&lt;Input!I;0;SE(8&lt;Input!I;HK9/(Input!I-Input!I);0)))</f>
        <v/>
      </c>
      <c r="HT55" s="79">
        <f>SE(Input!I="bullet";SE(9=Input!I-1;HK9;0);SE(9&lt;Input!I;0;SE(9&lt;Input!I;HK9/(Input!I-Input!I);0)))</f>
        <v/>
      </c>
      <c r="HU55" s="79">
        <f>SE(Input!I="bullet";SE(10=Input!I-1;HK9;0);SE(10&lt;Input!I;0;SE(10&lt;Input!I;HK9/(Input!I-Input!I);0)))</f>
        <v/>
      </c>
      <c r="HV55" s="79">
        <f>SE(Input!I="bullet";SE(11=Input!I-1;HK9;0);SE(11&lt;Input!I;0;SE(11&lt;Input!I;HK9/(Input!I-Input!I);0)))</f>
        <v/>
      </c>
      <c r="HW55" s="79">
        <f>SE(Input!I="bullet";SE(12=Input!I-1;HK9;0);SE(12&lt;Input!I;0;SE(12&lt;Input!I;HK9/(Input!I-Input!I);0)))</f>
        <v/>
      </c>
      <c r="HX55" s="79">
        <f>SE(Input!I="bullet";SE(13=Input!I-1;HK9;0);SE(13&lt;Input!I;0;SE(13&lt;Input!I;HK9/(Input!I-Input!I);0)))</f>
        <v/>
      </c>
      <c r="HY55" s="79">
        <f>SE(Input!I="bullet";SE(14=Input!I-1;HK9;0);SE(14&lt;Input!I;0;SE(14&lt;Input!I;HK9/(Input!I-Input!I);0)))</f>
        <v/>
      </c>
      <c r="HZ55" s="79">
        <f>SE(Input!I="bullet";SE(15=Input!I-1;HK9;0);SE(15&lt;Input!I;0;SE(15&lt;Input!I;HK9/(Input!I-Input!I);0)))</f>
        <v/>
      </c>
      <c r="IA55" s="79">
        <f>SE(Input!I="bullet";SE(16=Input!I-1;HK9;0);SE(16&lt;Input!I;0;SE(16&lt;Input!I;HK9/(Input!I-Input!I);0)))</f>
        <v/>
      </c>
      <c r="IB55" s="79">
        <f>SE(Input!I="bullet";SE(17=Input!I-1;HK9;0);SE(17&lt;Input!I;0;SE(17&lt;Input!I;HK9/(Input!I-Input!I);0)))</f>
        <v/>
      </c>
      <c r="IC55" s="79">
        <f>SE(Input!I="bullet";SE(18=Input!I-1;HK9;0);SE(18&lt;Input!I;0;SE(18&lt;Input!I;HK9/(Input!I-Input!I);0)))</f>
        <v/>
      </c>
      <c r="ID55" s="79">
        <f>SE(Input!I="bullet";SE(19=Input!I-1;HK9;0);SE(19&lt;Input!I;0;SE(19&lt;Input!I;HK9/(Input!I-Input!I);0)))</f>
        <v/>
      </c>
      <c r="IE55" s="79">
        <f>SE(Input!I="bullet";SE(20=Input!I-1;HK9;0);SE(20&lt;Input!I;0;SE(20&lt;Input!I;HK9/(Input!I-Input!I);0)))</f>
        <v/>
      </c>
      <c r="IF55" s="79">
        <f>SE(Input!I="bullet";SE(21=Input!I-1;HK9;0);SE(21&lt;Input!I;0;SE(21&lt;Input!I;HK9/(Input!I-Input!I);0)))</f>
        <v/>
      </c>
      <c r="IG55" s="79">
        <f>SE(Input!I="bullet";SE(22=Input!I-1;HK9;0);SE(22&lt;Input!I;0;SE(22&lt;Input!I;HK9/(Input!I-Input!I);0)))</f>
        <v/>
      </c>
      <c r="IH55" s="79">
        <f>SE(Input!I="bullet";SE(23=Input!I-1;HK9;0);SE(23&lt;Input!I;0;SE(23&lt;Input!I;HK9/(Input!I-Input!I);0)))</f>
        <v/>
      </c>
      <c r="II55" s="79">
        <f>SE(Input!I="bullet";SE(24=Input!I-1;HK9;0);SE(24&lt;Input!I;0;SE(24&lt;Input!I;HK9/(Input!I-Input!I);0)))</f>
        <v/>
      </c>
      <c r="IJ55" s="79">
        <f>SE(Input!I="bullet";SE(25=Input!I-1;HK9;0);SE(25&lt;Input!I;0;SE(25&lt;Input!I;HK9/(Input!I-Input!I);0)))</f>
        <v/>
      </c>
      <c r="IK55" s="79">
        <f>SE(Input!I="bullet";SE(26=Input!I-1;HK9;0);SE(26&lt;Input!I;0;SE(26&lt;Input!I;HK9/(Input!I-Input!I);0)))</f>
        <v/>
      </c>
      <c r="IL55" s="79">
        <f>SE(Input!I="bullet";SE(27=Input!I-1;HK9;0);SE(27&lt;Input!I;0;SE(27&lt;Input!I;HK9/(Input!I-Input!I);0)))</f>
        <v/>
      </c>
      <c r="IM55" s="79">
        <f>SE(Input!I="bullet";SE(28=Input!I-1;HK9;0);SE(28&lt;Input!I;0;SE(28&lt;Input!I;HK9/(Input!I-Input!I);0)))</f>
        <v/>
      </c>
      <c r="IN55" s="79">
        <f>SE(Input!I="bullet";SE(29=Input!I-1;HK9;0);SE(29&lt;Input!I;0;SE(29&lt;Input!I;HK9/(Input!I-Input!I);0)))</f>
        <v/>
      </c>
      <c r="IO55" s="79">
        <f>SE(Input!I="bullet";SE(30=Input!I-1;HK9;0);SE(30&lt;Input!I;0;SE(30&lt;Input!I;HK9/(Input!I-Input!I);0)))</f>
        <v/>
      </c>
      <c r="IP55" s="79">
        <f>SE(Input!I="bullet";SE(31=Input!I-1;HK9;0);SE(31&lt;Input!I;0;SE(31&lt;Input!I;HK9/(Input!I-Input!I);0)))</f>
        <v/>
      </c>
      <c r="IQ55" s="79">
        <f>SE(Input!I="bullet";SE(32=Input!I-1;HK9;0);SE(32&lt;Input!I;0;SE(32&lt;Input!I;HK9/(Input!I-Input!I);0)))</f>
        <v/>
      </c>
      <c r="IR55" s="79">
        <f>SE(Input!I="bullet";SE(33=Input!I-1;HK9;0);SE(33&lt;Input!I;0;SE(33&lt;Input!I;HK9/(Input!I-Input!I);0)))</f>
        <v/>
      </c>
      <c r="IS55" s="79">
        <f>SE(Input!I="bullet";SE(34=Input!I-1;HK9;0);SE(34&lt;Input!I;0;SE(34&lt;Input!I;HK9/(Input!I-Input!I);0)))</f>
        <v/>
      </c>
      <c r="IT55" s="79">
        <f>SE(Input!I="bullet";SE(35=Input!I-1;HK9;0);SE(35&lt;Input!I;0;SE(35&lt;Input!I;HK9/(Input!I-Input!I);0)))</f>
        <v/>
      </c>
      <c r="IU55" s="79">
        <f>SE(Input!I="bullet";SE(36=Input!I-1;HK9;0);SE(36&lt;Input!I;0;SE(36&lt;Input!I;HK9/(Input!I-Input!I);0)))</f>
        <v/>
      </c>
      <c r="IV55" s="79">
        <f>SE(Input!I="bullet";SE(37=Input!I-1;HK9;0);SE(37&lt;Input!I;0;SE(37&lt;Input!I;HK9/(Input!I-Input!I);0)))</f>
        <v/>
      </c>
      <c r="IY55" s="78" t="n">
        <v>3</v>
      </c>
      <c r="IZ55" s="79">
        <f>0</f>
        <v/>
      </c>
      <c r="JA55" s="79">
        <f>0</f>
        <v/>
      </c>
      <c r="JB55" s="79">
        <f>SE(Input!J="bullet";SE(0=Input!J-1;JB9;0);SE(0&lt;Input!J;0;SE(0&lt;Input!J;JB9/(Input!J-Input!J);0)))</f>
        <v/>
      </c>
      <c r="JC55" s="79">
        <f>SE(Input!J="bullet";SE(1=Input!J-1;JB9;0);SE(1&lt;Input!J;0;SE(1&lt;Input!J;JB9/(Input!J-Input!J);0)))</f>
        <v/>
      </c>
      <c r="JD55" s="79">
        <f>SE(Input!J="bullet";SE(2=Input!J-1;JB9;0);SE(2&lt;Input!J;0;SE(2&lt;Input!J;JB9/(Input!J-Input!J);0)))</f>
        <v/>
      </c>
      <c r="JE55" s="79">
        <f>SE(Input!J="bullet";SE(3=Input!J-1;JB9;0);SE(3&lt;Input!J;0;SE(3&lt;Input!J;JB9/(Input!J-Input!J);0)))</f>
        <v/>
      </c>
      <c r="JF55" s="79">
        <f>SE(Input!J="bullet";SE(4=Input!J-1;JB9;0);SE(4&lt;Input!J;0;SE(4&lt;Input!J;JB9/(Input!J-Input!J);0)))</f>
        <v/>
      </c>
      <c r="JG55" s="79">
        <f>SE(Input!J="bullet";SE(5=Input!J-1;JB9;0);SE(5&lt;Input!J;0;SE(5&lt;Input!J;JB9/(Input!J-Input!J);0)))</f>
        <v/>
      </c>
      <c r="JH55" s="79">
        <f>SE(Input!J="bullet";SE(6=Input!J-1;JB9;0);SE(6&lt;Input!J;0;SE(6&lt;Input!J;JB9/(Input!J-Input!J);0)))</f>
        <v/>
      </c>
      <c r="JI55" s="79">
        <f>SE(Input!J="bullet";SE(7=Input!J-1;JB9;0);SE(7&lt;Input!J;0;SE(7&lt;Input!J;JB9/(Input!J-Input!J);0)))</f>
        <v/>
      </c>
      <c r="JJ55" s="79">
        <f>SE(Input!J="bullet";SE(8=Input!J-1;JB9;0);SE(8&lt;Input!J;0;SE(8&lt;Input!J;JB9/(Input!J-Input!J);0)))</f>
        <v/>
      </c>
      <c r="JK55" s="79">
        <f>SE(Input!J="bullet";SE(9=Input!J-1;JB9;0);SE(9&lt;Input!J;0;SE(9&lt;Input!J;JB9/(Input!J-Input!J);0)))</f>
        <v/>
      </c>
      <c r="JL55" s="79">
        <f>SE(Input!J="bullet";SE(10=Input!J-1;JB9;0);SE(10&lt;Input!J;0;SE(10&lt;Input!J;JB9/(Input!J-Input!J);0)))</f>
        <v/>
      </c>
      <c r="JM55" s="79">
        <f>SE(Input!J="bullet";SE(11=Input!J-1;JB9;0);SE(11&lt;Input!J;0;SE(11&lt;Input!J;JB9/(Input!J-Input!J);0)))</f>
        <v/>
      </c>
      <c r="JN55" s="79">
        <f>SE(Input!J="bullet";SE(12=Input!J-1;JB9;0);SE(12&lt;Input!J;0;SE(12&lt;Input!J;JB9/(Input!J-Input!J);0)))</f>
        <v/>
      </c>
      <c r="JO55" s="79">
        <f>SE(Input!J="bullet";SE(13=Input!J-1;JB9;0);SE(13&lt;Input!J;0;SE(13&lt;Input!J;JB9/(Input!J-Input!J);0)))</f>
        <v/>
      </c>
      <c r="JP55" s="79">
        <f>SE(Input!J="bullet";SE(14=Input!J-1;JB9;0);SE(14&lt;Input!J;0;SE(14&lt;Input!J;JB9/(Input!J-Input!J);0)))</f>
        <v/>
      </c>
      <c r="JQ55" s="79">
        <f>SE(Input!J="bullet";SE(15=Input!J-1;JB9;0);SE(15&lt;Input!J;0;SE(15&lt;Input!J;JB9/(Input!J-Input!J);0)))</f>
        <v/>
      </c>
      <c r="JR55" s="79">
        <f>SE(Input!J="bullet";SE(16=Input!J-1;JB9;0);SE(16&lt;Input!J;0;SE(16&lt;Input!J;JB9/(Input!J-Input!J);0)))</f>
        <v/>
      </c>
      <c r="JS55" s="79">
        <f>SE(Input!J="bullet";SE(17=Input!J-1;JB9;0);SE(17&lt;Input!J;0;SE(17&lt;Input!J;JB9/(Input!J-Input!J);0)))</f>
        <v/>
      </c>
      <c r="JT55" s="79">
        <f>SE(Input!J="bullet";SE(18=Input!J-1;JB9;0);SE(18&lt;Input!J;0;SE(18&lt;Input!J;JB9/(Input!J-Input!J);0)))</f>
        <v/>
      </c>
      <c r="JU55" s="79">
        <f>SE(Input!J="bullet";SE(19=Input!J-1;JB9;0);SE(19&lt;Input!J;0;SE(19&lt;Input!J;JB9/(Input!J-Input!J);0)))</f>
        <v/>
      </c>
      <c r="JV55" s="79">
        <f>SE(Input!J="bullet";SE(20=Input!J-1;JB9;0);SE(20&lt;Input!J;0;SE(20&lt;Input!J;JB9/(Input!J-Input!J);0)))</f>
        <v/>
      </c>
      <c r="JW55" s="79">
        <f>SE(Input!J="bullet";SE(21=Input!J-1;JB9;0);SE(21&lt;Input!J;0;SE(21&lt;Input!J;JB9/(Input!J-Input!J);0)))</f>
        <v/>
      </c>
      <c r="JX55" s="79">
        <f>SE(Input!J="bullet";SE(22=Input!J-1;JB9;0);SE(22&lt;Input!J;0;SE(22&lt;Input!J;JB9/(Input!J-Input!J);0)))</f>
        <v/>
      </c>
      <c r="JY55" s="79">
        <f>SE(Input!J="bullet";SE(23=Input!J-1;JB9;0);SE(23&lt;Input!J;0;SE(23&lt;Input!J;JB9/(Input!J-Input!J);0)))</f>
        <v/>
      </c>
      <c r="JZ55" s="79">
        <f>SE(Input!J="bullet";SE(24=Input!J-1;JB9;0);SE(24&lt;Input!J;0;SE(24&lt;Input!J;JB9/(Input!J-Input!J);0)))</f>
        <v/>
      </c>
      <c r="KA55" s="79">
        <f>SE(Input!J="bullet";SE(25=Input!J-1;JB9;0);SE(25&lt;Input!J;0;SE(25&lt;Input!J;JB9/(Input!J-Input!J);0)))</f>
        <v/>
      </c>
      <c r="KB55" s="79">
        <f>SE(Input!J="bullet";SE(26=Input!J-1;JB9;0);SE(26&lt;Input!J;0;SE(26&lt;Input!J;JB9/(Input!J-Input!J);0)))</f>
        <v/>
      </c>
      <c r="KC55" s="79">
        <f>SE(Input!J="bullet";SE(27=Input!J-1;JB9;0);SE(27&lt;Input!J;0;SE(27&lt;Input!J;JB9/(Input!J-Input!J);0)))</f>
        <v/>
      </c>
      <c r="KD55" s="79">
        <f>SE(Input!J="bullet";SE(28=Input!J-1;JB9;0);SE(28&lt;Input!J;0;SE(28&lt;Input!J;JB9/(Input!J-Input!J);0)))</f>
        <v/>
      </c>
      <c r="KE55" s="79">
        <f>SE(Input!J="bullet";SE(29=Input!J-1;JB9;0);SE(29&lt;Input!J;0;SE(29&lt;Input!J;JB9/(Input!J-Input!J);0)))</f>
        <v/>
      </c>
      <c r="KF55" s="79">
        <f>SE(Input!J="bullet";SE(30=Input!J-1;JB9;0);SE(30&lt;Input!J;0;SE(30&lt;Input!J;JB9/(Input!J-Input!J);0)))</f>
        <v/>
      </c>
      <c r="KG55" s="79">
        <f>SE(Input!J="bullet";SE(31=Input!J-1;JB9;0);SE(31&lt;Input!J;0;SE(31&lt;Input!J;JB9/(Input!J-Input!J);0)))</f>
        <v/>
      </c>
      <c r="KH55" s="79">
        <f>SE(Input!J="bullet";SE(32=Input!J-1;JB9;0);SE(32&lt;Input!J;0;SE(32&lt;Input!J;JB9/(Input!J-Input!J);0)))</f>
        <v/>
      </c>
      <c r="KI55" s="79">
        <f>SE(Input!J="bullet";SE(33=Input!J-1;JB9;0);SE(33&lt;Input!J;0;SE(33&lt;Input!J;JB9/(Input!J-Input!J);0)))</f>
        <v/>
      </c>
      <c r="KJ55" s="79">
        <f>SE(Input!J="bullet";SE(34=Input!J-1;JB9;0);SE(34&lt;Input!J;0;SE(34&lt;Input!J;JB9/(Input!J-Input!J);0)))</f>
        <v/>
      </c>
      <c r="KK55" s="79">
        <f>SE(Input!J="bullet";SE(35=Input!J-1;JB9;0);SE(35&lt;Input!J;0;SE(35&lt;Input!J;JB9/(Input!J-Input!J);0)))</f>
        <v/>
      </c>
      <c r="KL55" s="79">
        <f>SE(Input!J="bullet";SE(36=Input!J-1;JB9;0);SE(36&lt;Input!J;0;SE(36&lt;Input!J;JB9/(Input!J-Input!J);0)))</f>
        <v/>
      </c>
      <c r="KM55" s="79">
        <f>SE(Input!J="bullet";SE(37=Input!J-1;JB9;0);SE(37&lt;Input!J;0;SE(37&lt;Input!J;JB9/(Input!J-Input!J);0)))</f>
        <v/>
      </c>
      <c r="KP55" s="78" t="n">
        <v>3</v>
      </c>
      <c r="KQ55" s="79">
        <f>0</f>
        <v/>
      </c>
      <c r="KR55" s="79">
        <f>0</f>
        <v/>
      </c>
      <c r="KS55" s="79">
        <f>SE(Input!K="bullet";SE(0=Input!K-1;KS9;0);SE(0&lt;Input!K;0;SE(0&lt;Input!K;KS9/(Input!K-Input!K);0)))</f>
        <v/>
      </c>
      <c r="KT55" s="79">
        <f>SE(Input!K="bullet";SE(1=Input!K-1;KS9;0);SE(1&lt;Input!K;0;SE(1&lt;Input!K;KS9/(Input!K-Input!K);0)))</f>
        <v/>
      </c>
      <c r="KU55" s="79">
        <f>SE(Input!K="bullet";SE(2=Input!K-1;KS9;0);SE(2&lt;Input!K;0;SE(2&lt;Input!K;KS9/(Input!K-Input!K);0)))</f>
        <v/>
      </c>
      <c r="KV55" s="79">
        <f>SE(Input!K="bullet";SE(3=Input!K-1;KS9;0);SE(3&lt;Input!K;0;SE(3&lt;Input!K;KS9/(Input!K-Input!K);0)))</f>
        <v/>
      </c>
      <c r="KW55" s="79">
        <f>SE(Input!K="bullet";SE(4=Input!K-1;KS9;0);SE(4&lt;Input!K;0;SE(4&lt;Input!K;KS9/(Input!K-Input!K);0)))</f>
        <v/>
      </c>
      <c r="KX55" s="79">
        <f>SE(Input!K="bullet";SE(5=Input!K-1;KS9;0);SE(5&lt;Input!K;0;SE(5&lt;Input!K;KS9/(Input!K-Input!K);0)))</f>
        <v/>
      </c>
      <c r="KY55" s="79">
        <f>SE(Input!K="bullet";SE(6=Input!K-1;KS9;0);SE(6&lt;Input!K;0;SE(6&lt;Input!K;KS9/(Input!K-Input!K);0)))</f>
        <v/>
      </c>
      <c r="KZ55" s="79">
        <f>SE(Input!K="bullet";SE(7=Input!K-1;KS9;0);SE(7&lt;Input!K;0;SE(7&lt;Input!K;KS9/(Input!K-Input!K);0)))</f>
        <v/>
      </c>
      <c r="LA55" s="79">
        <f>SE(Input!K="bullet";SE(8=Input!K-1;KS9;0);SE(8&lt;Input!K;0;SE(8&lt;Input!K;KS9/(Input!K-Input!K);0)))</f>
        <v/>
      </c>
      <c r="LB55" s="79">
        <f>SE(Input!K="bullet";SE(9=Input!K-1;KS9;0);SE(9&lt;Input!K;0;SE(9&lt;Input!K;KS9/(Input!K-Input!K);0)))</f>
        <v/>
      </c>
      <c r="LC55" s="79">
        <f>SE(Input!K="bullet";SE(10=Input!K-1;KS9;0);SE(10&lt;Input!K;0;SE(10&lt;Input!K;KS9/(Input!K-Input!K);0)))</f>
        <v/>
      </c>
      <c r="LD55" s="79">
        <f>SE(Input!K="bullet";SE(11=Input!K-1;KS9;0);SE(11&lt;Input!K;0;SE(11&lt;Input!K;KS9/(Input!K-Input!K);0)))</f>
        <v/>
      </c>
      <c r="LE55" s="79">
        <f>SE(Input!K="bullet";SE(12=Input!K-1;KS9;0);SE(12&lt;Input!K;0;SE(12&lt;Input!K;KS9/(Input!K-Input!K);0)))</f>
        <v/>
      </c>
      <c r="LF55" s="79">
        <f>SE(Input!K="bullet";SE(13=Input!K-1;KS9;0);SE(13&lt;Input!K;0;SE(13&lt;Input!K;KS9/(Input!K-Input!K);0)))</f>
        <v/>
      </c>
      <c r="LG55" s="79">
        <f>SE(Input!K="bullet";SE(14=Input!K-1;KS9;0);SE(14&lt;Input!K;0;SE(14&lt;Input!K;KS9/(Input!K-Input!K);0)))</f>
        <v/>
      </c>
      <c r="LH55" s="79">
        <f>SE(Input!K="bullet";SE(15=Input!K-1;KS9;0);SE(15&lt;Input!K;0;SE(15&lt;Input!K;KS9/(Input!K-Input!K);0)))</f>
        <v/>
      </c>
      <c r="LI55" s="79">
        <f>SE(Input!K="bullet";SE(16=Input!K-1;KS9;0);SE(16&lt;Input!K;0;SE(16&lt;Input!K;KS9/(Input!K-Input!K);0)))</f>
        <v/>
      </c>
      <c r="LJ55" s="79">
        <f>SE(Input!K="bullet";SE(17=Input!K-1;KS9;0);SE(17&lt;Input!K;0;SE(17&lt;Input!K;KS9/(Input!K-Input!K);0)))</f>
        <v/>
      </c>
      <c r="LK55" s="79">
        <f>SE(Input!K="bullet";SE(18=Input!K-1;KS9;0);SE(18&lt;Input!K;0;SE(18&lt;Input!K;KS9/(Input!K-Input!K);0)))</f>
        <v/>
      </c>
      <c r="LL55" s="79">
        <f>SE(Input!K="bullet";SE(19=Input!K-1;KS9;0);SE(19&lt;Input!K;0;SE(19&lt;Input!K;KS9/(Input!K-Input!K);0)))</f>
        <v/>
      </c>
      <c r="LM55" s="79">
        <f>SE(Input!K="bullet";SE(20=Input!K-1;KS9;0);SE(20&lt;Input!K;0;SE(20&lt;Input!K;KS9/(Input!K-Input!K);0)))</f>
        <v/>
      </c>
      <c r="LN55" s="79">
        <f>SE(Input!K="bullet";SE(21=Input!K-1;KS9;0);SE(21&lt;Input!K;0;SE(21&lt;Input!K;KS9/(Input!K-Input!K);0)))</f>
        <v/>
      </c>
      <c r="LO55" s="79">
        <f>SE(Input!K="bullet";SE(22=Input!K-1;KS9;0);SE(22&lt;Input!K;0;SE(22&lt;Input!K;KS9/(Input!K-Input!K);0)))</f>
        <v/>
      </c>
      <c r="LP55" s="79">
        <f>SE(Input!K="bullet";SE(23=Input!K-1;KS9;0);SE(23&lt;Input!K;0;SE(23&lt;Input!K;KS9/(Input!K-Input!K);0)))</f>
        <v/>
      </c>
      <c r="LQ55" s="79">
        <f>SE(Input!K="bullet";SE(24=Input!K-1;KS9;0);SE(24&lt;Input!K;0;SE(24&lt;Input!K;KS9/(Input!K-Input!K);0)))</f>
        <v/>
      </c>
      <c r="LR55" s="79">
        <f>SE(Input!K="bullet";SE(25=Input!K-1;KS9;0);SE(25&lt;Input!K;0;SE(25&lt;Input!K;KS9/(Input!K-Input!K);0)))</f>
        <v/>
      </c>
      <c r="LS55" s="79">
        <f>SE(Input!K="bullet";SE(26=Input!K-1;KS9;0);SE(26&lt;Input!K;0;SE(26&lt;Input!K;KS9/(Input!K-Input!K);0)))</f>
        <v/>
      </c>
      <c r="LT55" s="79">
        <f>SE(Input!K="bullet";SE(27=Input!K-1;KS9;0);SE(27&lt;Input!K;0;SE(27&lt;Input!K;KS9/(Input!K-Input!K);0)))</f>
        <v/>
      </c>
      <c r="LU55" s="79">
        <f>SE(Input!K="bullet";SE(28=Input!K-1;KS9;0);SE(28&lt;Input!K;0;SE(28&lt;Input!K;KS9/(Input!K-Input!K);0)))</f>
        <v/>
      </c>
      <c r="LV55" s="79">
        <f>SE(Input!K="bullet";SE(29=Input!K-1;KS9;0);SE(29&lt;Input!K;0;SE(29&lt;Input!K;KS9/(Input!K-Input!K);0)))</f>
        <v/>
      </c>
      <c r="LW55" s="79">
        <f>SE(Input!K="bullet";SE(30=Input!K-1;KS9;0);SE(30&lt;Input!K;0;SE(30&lt;Input!K;KS9/(Input!K-Input!K);0)))</f>
        <v/>
      </c>
      <c r="LX55" s="79">
        <f>SE(Input!K="bullet";SE(31=Input!K-1;KS9;0);SE(31&lt;Input!K;0;SE(31&lt;Input!K;KS9/(Input!K-Input!K);0)))</f>
        <v/>
      </c>
      <c r="LY55" s="79">
        <f>SE(Input!K="bullet";SE(32=Input!K-1;KS9;0);SE(32&lt;Input!K;0;SE(32&lt;Input!K;KS9/(Input!K-Input!K);0)))</f>
        <v/>
      </c>
      <c r="LZ55" s="79">
        <f>SE(Input!K="bullet";SE(33=Input!K-1;KS9;0);SE(33&lt;Input!K;0;SE(33&lt;Input!K;KS9/(Input!K-Input!K);0)))</f>
        <v/>
      </c>
      <c r="MA55" s="79">
        <f>SE(Input!K="bullet";SE(34=Input!K-1;KS9;0);SE(34&lt;Input!K;0;SE(34&lt;Input!K;KS9/(Input!K-Input!K);0)))</f>
        <v/>
      </c>
      <c r="MB55" s="79">
        <f>SE(Input!K="bullet";SE(35=Input!K-1;KS9;0);SE(35&lt;Input!K;0;SE(35&lt;Input!K;KS9/(Input!K-Input!K);0)))</f>
        <v/>
      </c>
      <c r="MC55" s="79">
        <f>SE(Input!K="bullet";SE(36=Input!K-1;KS9;0);SE(36&lt;Input!K;0;SE(36&lt;Input!K;KS9/(Input!K-Input!K);0)))</f>
        <v/>
      </c>
      <c r="MD55" s="79">
        <f>SE(Input!K="bullet";SE(37=Input!K-1;KS9;0);SE(37&lt;Input!K;0;SE(37&lt;Input!K;KS9/(Input!K-Input!K);0)))</f>
        <v/>
      </c>
      <c r="MG55" s="78" t="n">
        <v>3</v>
      </c>
      <c r="MH55" s="79">
        <f>0</f>
        <v/>
      </c>
      <c r="MI55" s="79">
        <f>0</f>
        <v/>
      </c>
      <c r="MJ55" s="79">
        <f>SE(Input!L="bullet";SE(0=Input!L-1;MJ9;0);SE(0&lt;Input!L;0;SE(0&lt;Input!L;MJ9/(Input!L-Input!L);0)))</f>
        <v/>
      </c>
      <c r="MK55" s="79">
        <f>SE(Input!L="bullet";SE(1=Input!L-1;MJ9;0);SE(1&lt;Input!L;0;SE(1&lt;Input!L;MJ9/(Input!L-Input!L);0)))</f>
        <v/>
      </c>
      <c r="ML55" s="79">
        <f>SE(Input!L="bullet";SE(2=Input!L-1;MJ9;0);SE(2&lt;Input!L;0;SE(2&lt;Input!L;MJ9/(Input!L-Input!L);0)))</f>
        <v/>
      </c>
      <c r="MM55" s="79">
        <f>SE(Input!L="bullet";SE(3=Input!L-1;MJ9;0);SE(3&lt;Input!L;0;SE(3&lt;Input!L;MJ9/(Input!L-Input!L);0)))</f>
        <v/>
      </c>
      <c r="MN55" s="79">
        <f>SE(Input!L="bullet";SE(4=Input!L-1;MJ9;0);SE(4&lt;Input!L;0;SE(4&lt;Input!L;MJ9/(Input!L-Input!L);0)))</f>
        <v/>
      </c>
      <c r="MO55" s="79">
        <f>SE(Input!L="bullet";SE(5=Input!L-1;MJ9;0);SE(5&lt;Input!L;0;SE(5&lt;Input!L;MJ9/(Input!L-Input!L);0)))</f>
        <v/>
      </c>
      <c r="MP55" s="79">
        <f>SE(Input!L="bullet";SE(6=Input!L-1;MJ9;0);SE(6&lt;Input!L;0;SE(6&lt;Input!L;MJ9/(Input!L-Input!L);0)))</f>
        <v/>
      </c>
      <c r="MQ55" s="79">
        <f>SE(Input!L="bullet";SE(7=Input!L-1;MJ9;0);SE(7&lt;Input!L;0;SE(7&lt;Input!L;MJ9/(Input!L-Input!L);0)))</f>
        <v/>
      </c>
      <c r="MR55" s="79">
        <f>SE(Input!L="bullet";SE(8=Input!L-1;MJ9;0);SE(8&lt;Input!L;0;SE(8&lt;Input!L;MJ9/(Input!L-Input!L);0)))</f>
        <v/>
      </c>
      <c r="MS55" s="79">
        <f>SE(Input!L="bullet";SE(9=Input!L-1;MJ9;0);SE(9&lt;Input!L;0;SE(9&lt;Input!L;MJ9/(Input!L-Input!L);0)))</f>
        <v/>
      </c>
      <c r="MT55" s="79">
        <f>SE(Input!L="bullet";SE(10=Input!L-1;MJ9;0);SE(10&lt;Input!L;0;SE(10&lt;Input!L;MJ9/(Input!L-Input!L);0)))</f>
        <v/>
      </c>
      <c r="MU55" s="79">
        <f>SE(Input!L="bullet";SE(11=Input!L-1;MJ9;0);SE(11&lt;Input!L;0;SE(11&lt;Input!L;MJ9/(Input!L-Input!L);0)))</f>
        <v/>
      </c>
      <c r="MV55" s="79">
        <f>SE(Input!L="bullet";SE(12=Input!L-1;MJ9;0);SE(12&lt;Input!L;0;SE(12&lt;Input!L;MJ9/(Input!L-Input!L);0)))</f>
        <v/>
      </c>
      <c r="MW55" s="79">
        <f>SE(Input!L="bullet";SE(13=Input!L-1;MJ9;0);SE(13&lt;Input!L;0;SE(13&lt;Input!L;MJ9/(Input!L-Input!L);0)))</f>
        <v/>
      </c>
      <c r="MX55" s="79">
        <f>SE(Input!L="bullet";SE(14=Input!L-1;MJ9;0);SE(14&lt;Input!L;0;SE(14&lt;Input!L;MJ9/(Input!L-Input!L);0)))</f>
        <v/>
      </c>
      <c r="MY55" s="79">
        <f>SE(Input!L="bullet";SE(15=Input!L-1;MJ9;0);SE(15&lt;Input!L;0;SE(15&lt;Input!L;MJ9/(Input!L-Input!L);0)))</f>
        <v/>
      </c>
      <c r="MZ55" s="79">
        <f>SE(Input!L="bullet";SE(16=Input!L-1;MJ9;0);SE(16&lt;Input!L;0;SE(16&lt;Input!L;MJ9/(Input!L-Input!L);0)))</f>
        <v/>
      </c>
      <c r="NA55" s="79">
        <f>SE(Input!L="bullet";SE(17=Input!L-1;MJ9;0);SE(17&lt;Input!L;0;SE(17&lt;Input!L;MJ9/(Input!L-Input!L);0)))</f>
        <v/>
      </c>
      <c r="NB55" s="79">
        <f>SE(Input!L="bullet";SE(18=Input!L-1;MJ9;0);SE(18&lt;Input!L;0;SE(18&lt;Input!L;MJ9/(Input!L-Input!L);0)))</f>
        <v/>
      </c>
      <c r="NC55" s="79">
        <f>SE(Input!L="bullet";SE(19=Input!L-1;MJ9;0);SE(19&lt;Input!L;0;SE(19&lt;Input!L;MJ9/(Input!L-Input!L);0)))</f>
        <v/>
      </c>
      <c r="ND55" s="79">
        <f>SE(Input!L="bullet";SE(20=Input!L-1;MJ9;0);SE(20&lt;Input!L;0;SE(20&lt;Input!L;MJ9/(Input!L-Input!L);0)))</f>
        <v/>
      </c>
      <c r="NE55" s="79">
        <f>SE(Input!L="bullet";SE(21=Input!L-1;MJ9;0);SE(21&lt;Input!L;0;SE(21&lt;Input!L;MJ9/(Input!L-Input!L);0)))</f>
        <v/>
      </c>
      <c r="NF55" s="79">
        <f>SE(Input!L="bullet";SE(22=Input!L-1;MJ9;0);SE(22&lt;Input!L;0;SE(22&lt;Input!L;MJ9/(Input!L-Input!L);0)))</f>
        <v/>
      </c>
      <c r="NG55" s="79">
        <f>SE(Input!L="bullet";SE(23=Input!L-1;MJ9;0);SE(23&lt;Input!L;0;SE(23&lt;Input!L;MJ9/(Input!L-Input!L);0)))</f>
        <v/>
      </c>
      <c r="NH55" s="79">
        <f>SE(Input!L="bullet";SE(24=Input!L-1;MJ9;0);SE(24&lt;Input!L;0;SE(24&lt;Input!L;MJ9/(Input!L-Input!L);0)))</f>
        <v/>
      </c>
      <c r="NI55" s="79">
        <f>SE(Input!L="bullet";SE(25=Input!L-1;MJ9;0);SE(25&lt;Input!L;0;SE(25&lt;Input!L;MJ9/(Input!L-Input!L);0)))</f>
        <v/>
      </c>
      <c r="NJ55" s="79">
        <f>SE(Input!L="bullet";SE(26=Input!L-1;MJ9;0);SE(26&lt;Input!L;0;SE(26&lt;Input!L;MJ9/(Input!L-Input!L);0)))</f>
        <v/>
      </c>
      <c r="NK55" s="79">
        <f>SE(Input!L="bullet";SE(27=Input!L-1;MJ9;0);SE(27&lt;Input!L;0;SE(27&lt;Input!L;MJ9/(Input!L-Input!L);0)))</f>
        <v/>
      </c>
      <c r="NL55" s="79">
        <f>SE(Input!L="bullet";SE(28=Input!L-1;MJ9;0);SE(28&lt;Input!L;0;SE(28&lt;Input!L;MJ9/(Input!L-Input!L);0)))</f>
        <v/>
      </c>
      <c r="NM55" s="79">
        <f>SE(Input!L="bullet";SE(29=Input!L-1;MJ9;0);SE(29&lt;Input!L;0;SE(29&lt;Input!L;MJ9/(Input!L-Input!L);0)))</f>
        <v/>
      </c>
      <c r="NN55" s="79">
        <f>SE(Input!L="bullet";SE(30=Input!L-1;MJ9;0);SE(30&lt;Input!L;0;SE(30&lt;Input!L;MJ9/(Input!L-Input!L);0)))</f>
        <v/>
      </c>
      <c r="NO55" s="79">
        <f>SE(Input!L="bullet";SE(31=Input!L-1;MJ9;0);SE(31&lt;Input!L;0;SE(31&lt;Input!L;MJ9/(Input!L-Input!L);0)))</f>
        <v/>
      </c>
      <c r="NP55" s="79">
        <f>SE(Input!L="bullet";SE(32=Input!L-1;MJ9;0);SE(32&lt;Input!L;0;SE(32&lt;Input!L;MJ9/(Input!L-Input!L);0)))</f>
        <v/>
      </c>
      <c r="NQ55" s="79">
        <f>SE(Input!L="bullet";SE(33=Input!L-1;MJ9;0);SE(33&lt;Input!L;0;SE(33&lt;Input!L;MJ9/(Input!L-Input!L);0)))</f>
        <v/>
      </c>
      <c r="NR55" s="79">
        <f>SE(Input!L="bullet";SE(34=Input!L-1;MJ9;0);SE(34&lt;Input!L;0;SE(34&lt;Input!L;MJ9/(Input!L-Input!L);0)))</f>
        <v/>
      </c>
      <c r="NS55" s="79">
        <f>SE(Input!L="bullet";SE(35=Input!L-1;MJ9;0);SE(35&lt;Input!L;0;SE(35&lt;Input!L;MJ9/(Input!L-Input!L);0)))</f>
        <v/>
      </c>
      <c r="NT55" s="79">
        <f>SE(Input!L="bullet";SE(36=Input!L-1;MJ9;0);SE(36&lt;Input!L;0;SE(36&lt;Input!L;MJ9/(Input!L-Input!L);0)))</f>
        <v/>
      </c>
      <c r="NU55" s="79">
        <f>SE(Input!L="bullet";SE(37=Input!L-1;MJ9;0);SE(37&lt;Input!L;0;SE(37&lt;Input!L;MJ9/(Input!L-Input!L);0)))</f>
        <v/>
      </c>
      <c r="NX55" s="78" t="n">
        <v>3</v>
      </c>
      <c r="NY55" s="79">
        <f>0</f>
        <v/>
      </c>
      <c r="NZ55" s="79">
        <f>0</f>
        <v/>
      </c>
      <c r="OA55" s="79">
        <f>SE(Input!M="bullet";SE(0=Input!M-1;OA9;0);SE(0&lt;Input!M;0;SE(0&lt;Input!M;OA9/(Input!M-Input!M);0)))</f>
        <v/>
      </c>
      <c r="OB55" s="79">
        <f>SE(Input!M="bullet";SE(1=Input!M-1;OA9;0);SE(1&lt;Input!M;0;SE(1&lt;Input!M;OA9/(Input!M-Input!M);0)))</f>
        <v/>
      </c>
      <c r="OC55" s="79">
        <f>SE(Input!M="bullet";SE(2=Input!M-1;OA9;0);SE(2&lt;Input!M;0;SE(2&lt;Input!M;OA9/(Input!M-Input!M);0)))</f>
        <v/>
      </c>
      <c r="OD55" s="79">
        <f>SE(Input!M="bullet";SE(3=Input!M-1;OA9;0);SE(3&lt;Input!M;0;SE(3&lt;Input!M;OA9/(Input!M-Input!M);0)))</f>
        <v/>
      </c>
      <c r="OE55" s="79">
        <f>SE(Input!M="bullet";SE(4=Input!M-1;OA9;0);SE(4&lt;Input!M;0;SE(4&lt;Input!M;OA9/(Input!M-Input!M);0)))</f>
        <v/>
      </c>
      <c r="OF55" s="79">
        <f>SE(Input!M="bullet";SE(5=Input!M-1;OA9;0);SE(5&lt;Input!M;0;SE(5&lt;Input!M;OA9/(Input!M-Input!M);0)))</f>
        <v/>
      </c>
      <c r="OG55" s="79">
        <f>SE(Input!M="bullet";SE(6=Input!M-1;OA9;0);SE(6&lt;Input!M;0;SE(6&lt;Input!M;OA9/(Input!M-Input!M);0)))</f>
        <v/>
      </c>
      <c r="OH55" s="79">
        <f>SE(Input!M="bullet";SE(7=Input!M-1;OA9;0);SE(7&lt;Input!M;0;SE(7&lt;Input!M;OA9/(Input!M-Input!M);0)))</f>
        <v/>
      </c>
      <c r="OI55" s="79">
        <f>SE(Input!M="bullet";SE(8=Input!M-1;OA9;0);SE(8&lt;Input!M;0;SE(8&lt;Input!M;OA9/(Input!M-Input!M);0)))</f>
        <v/>
      </c>
      <c r="OJ55" s="79">
        <f>SE(Input!M="bullet";SE(9=Input!M-1;OA9;0);SE(9&lt;Input!M;0;SE(9&lt;Input!M;OA9/(Input!M-Input!M);0)))</f>
        <v/>
      </c>
      <c r="OK55" s="79">
        <f>SE(Input!M="bullet";SE(10=Input!M-1;OA9;0);SE(10&lt;Input!M;0;SE(10&lt;Input!M;OA9/(Input!M-Input!M);0)))</f>
        <v/>
      </c>
      <c r="OL55" s="79">
        <f>SE(Input!M="bullet";SE(11=Input!M-1;OA9;0);SE(11&lt;Input!M;0;SE(11&lt;Input!M;OA9/(Input!M-Input!M);0)))</f>
        <v/>
      </c>
      <c r="OM55" s="79">
        <f>SE(Input!M="bullet";SE(12=Input!M-1;OA9;0);SE(12&lt;Input!M;0;SE(12&lt;Input!M;OA9/(Input!M-Input!M);0)))</f>
        <v/>
      </c>
      <c r="ON55" s="79">
        <f>SE(Input!M="bullet";SE(13=Input!M-1;OA9;0);SE(13&lt;Input!M;0;SE(13&lt;Input!M;OA9/(Input!M-Input!M);0)))</f>
        <v/>
      </c>
      <c r="OO55" s="79">
        <f>SE(Input!M="bullet";SE(14=Input!M-1;OA9;0);SE(14&lt;Input!M;0;SE(14&lt;Input!M;OA9/(Input!M-Input!M);0)))</f>
        <v/>
      </c>
      <c r="OP55" s="79">
        <f>SE(Input!M="bullet";SE(15=Input!M-1;OA9;0);SE(15&lt;Input!M;0;SE(15&lt;Input!M;OA9/(Input!M-Input!M);0)))</f>
        <v/>
      </c>
      <c r="OQ55" s="79">
        <f>SE(Input!M="bullet";SE(16=Input!M-1;OA9;0);SE(16&lt;Input!M;0;SE(16&lt;Input!M;OA9/(Input!M-Input!M);0)))</f>
        <v/>
      </c>
      <c r="OR55" s="79">
        <f>SE(Input!M="bullet";SE(17=Input!M-1;OA9;0);SE(17&lt;Input!M;0;SE(17&lt;Input!M;OA9/(Input!M-Input!M);0)))</f>
        <v/>
      </c>
      <c r="OS55" s="79">
        <f>SE(Input!M="bullet";SE(18=Input!M-1;OA9;0);SE(18&lt;Input!M;0;SE(18&lt;Input!M;OA9/(Input!M-Input!M);0)))</f>
        <v/>
      </c>
      <c r="OT55" s="79">
        <f>SE(Input!M="bullet";SE(19=Input!M-1;OA9;0);SE(19&lt;Input!M;0;SE(19&lt;Input!M;OA9/(Input!M-Input!M);0)))</f>
        <v/>
      </c>
      <c r="OU55" s="79">
        <f>SE(Input!M="bullet";SE(20=Input!M-1;OA9;0);SE(20&lt;Input!M;0;SE(20&lt;Input!M;OA9/(Input!M-Input!M);0)))</f>
        <v/>
      </c>
      <c r="OV55" s="79">
        <f>SE(Input!M="bullet";SE(21=Input!M-1;OA9;0);SE(21&lt;Input!M;0;SE(21&lt;Input!M;OA9/(Input!M-Input!M);0)))</f>
        <v/>
      </c>
      <c r="OW55" s="79">
        <f>SE(Input!M="bullet";SE(22=Input!M-1;OA9;0);SE(22&lt;Input!M;0;SE(22&lt;Input!M;OA9/(Input!M-Input!M);0)))</f>
        <v/>
      </c>
      <c r="OX55" s="79">
        <f>SE(Input!M="bullet";SE(23=Input!M-1;OA9;0);SE(23&lt;Input!M;0;SE(23&lt;Input!M;OA9/(Input!M-Input!M);0)))</f>
        <v/>
      </c>
      <c r="OY55" s="79">
        <f>SE(Input!M="bullet";SE(24=Input!M-1;OA9;0);SE(24&lt;Input!M;0;SE(24&lt;Input!M;OA9/(Input!M-Input!M);0)))</f>
        <v/>
      </c>
      <c r="OZ55" s="79">
        <f>SE(Input!M="bullet";SE(25=Input!M-1;OA9;0);SE(25&lt;Input!M;0;SE(25&lt;Input!M;OA9/(Input!M-Input!M);0)))</f>
        <v/>
      </c>
      <c r="PA55" s="79">
        <f>SE(Input!M="bullet";SE(26=Input!M-1;OA9;0);SE(26&lt;Input!M;0;SE(26&lt;Input!M;OA9/(Input!M-Input!M);0)))</f>
        <v/>
      </c>
      <c r="PB55" s="79">
        <f>SE(Input!M="bullet";SE(27=Input!M-1;OA9;0);SE(27&lt;Input!M;0;SE(27&lt;Input!M;OA9/(Input!M-Input!M);0)))</f>
        <v/>
      </c>
      <c r="PC55" s="79">
        <f>SE(Input!M="bullet";SE(28=Input!M-1;OA9;0);SE(28&lt;Input!M;0;SE(28&lt;Input!M;OA9/(Input!M-Input!M);0)))</f>
        <v/>
      </c>
      <c r="PD55" s="79">
        <f>SE(Input!M="bullet";SE(29=Input!M-1;OA9;0);SE(29&lt;Input!M;0;SE(29&lt;Input!M;OA9/(Input!M-Input!M);0)))</f>
        <v/>
      </c>
      <c r="PE55" s="79">
        <f>SE(Input!M="bullet";SE(30=Input!M-1;OA9;0);SE(30&lt;Input!M;0;SE(30&lt;Input!M;OA9/(Input!M-Input!M);0)))</f>
        <v/>
      </c>
      <c r="PF55" s="79">
        <f>SE(Input!M="bullet";SE(31=Input!M-1;OA9;0);SE(31&lt;Input!M;0;SE(31&lt;Input!M;OA9/(Input!M-Input!M);0)))</f>
        <v/>
      </c>
      <c r="PG55" s="79">
        <f>SE(Input!M="bullet";SE(32=Input!M-1;OA9;0);SE(32&lt;Input!M;0;SE(32&lt;Input!M;OA9/(Input!M-Input!M);0)))</f>
        <v/>
      </c>
      <c r="PH55" s="79">
        <f>SE(Input!M="bullet";SE(33=Input!M-1;OA9;0);SE(33&lt;Input!M;0;SE(33&lt;Input!M;OA9/(Input!M-Input!M);0)))</f>
        <v/>
      </c>
      <c r="PI55" s="79">
        <f>SE(Input!M="bullet";SE(34=Input!M-1;OA9;0);SE(34&lt;Input!M;0;SE(34&lt;Input!M;OA9/(Input!M-Input!M);0)))</f>
        <v/>
      </c>
      <c r="PJ55" s="79">
        <f>SE(Input!M="bullet";SE(35=Input!M-1;OA9;0);SE(35&lt;Input!M;0;SE(35&lt;Input!M;OA9/(Input!M-Input!M);0)))</f>
        <v/>
      </c>
      <c r="PK55" s="79">
        <f>SE(Input!M="bullet";SE(36=Input!M-1;OA9;0);SE(36&lt;Input!M;0;SE(36&lt;Input!M;OA9/(Input!M-Input!M);0)))</f>
        <v/>
      </c>
      <c r="PL55" s="79">
        <f>SE(Input!M="bullet";SE(37=Input!M-1;OA9;0);SE(37&lt;Input!M;0;SE(37&lt;Input!M;OA9/(Input!M-Input!M);0)))</f>
        <v/>
      </c>
      <c r="PO55" s="78" t="n">
        <v>3</v>
      </c>
      <c r="PP55" s="79">
        <f>0</f>
        <v/>
      </c>
      <c r="PQ55" s="79">
        <f>0</f>
        <v/>
      </c>
      <c r="PR55" s="79">
        <f>SE(Input!N="bullet";SE(0=Input!N-1;PR9;0);SE(0&lt;Input!N;0;SE(0&lt;Input!N;PR9/(Input!N-Input!N);0)))</f>
        <v/>
      </c>
      <c r="PS55" s="79">
        <f>SE(Input!N="bullet";SE(1=Input!N-1;PR9;0);SE(1&lt;Input!N;0;SE(1&lt;Input!N;PR9/(Input!N-Input!N);0)))</f>
        <v/>
      </c>
      <c r="PT55" s="79">
        <f>SE(Input!N="bullet";SE(2=Input!N-1;PR9;0);SE(2&lt;Input!N;0;SE(2&lt;Input!N;PR9/(Input!N-Input!N);0)))</f>
        <v/>
      </c>
      <c r="PU55" s="79">
        <f>SE(Input!N="bullet";SE(3=Input!N-1;PR9;0);SE(3&lt;Input!N;0;SE(3&lt;Input!N;PR9/(Input!N-Input!N);0)))</f>
        <v/>
      </c>
      <c r="PV55" s="79">
        <f>SE(Input!N="bullet";SE(4=Input!N-1;PR9;0);SE(4&lt;Input!N;0;SE(4&lt;Input!N;PR9/(Input!N-Input!N);0)))</f>
        <v/>
      </c>
      <c r="PW55" s="79">
        <f>SE(Input!N="bullet";SE(5=Input!N-1;PR9;0);SE(5&lt;Input!N;0;SE(5&lt;Input!N;PR9/(Input!N-Input!N);0)))</f>
        <v/>
      </c>
      <c r="PX55" s="79">
        <f>SE(Input!N="bullet";SE(6=Input!N-1;PR9;0);SE(6&lt;Input!N;0;SE(6&lt;Input!N;PR9/(Input!N-Input!N);0)))</f>
        <v/>
      </c>
      <c r="PY55" s="79">
        <f>SE(Input!N="bullet";SE(7=Input!N-1;PR9;0);SE(7&lt;Input!N;0;SE(7&lt;Input!N;PR9/(Input!N-Input!N);0)))</f>
        <v/>
      </c>
      <c r="PZ55" s="79">
        <f>SE(Input!N="bullet";SE(8=Input!N-1;PR9;0);SE(8&lt;Input!N;0;SE(8&lt;Input!N;PR9/(Input!N-Input!N);0)))</f>
        <v/>
      </c>
      <c r="QA55" s="79">
        <f>SE(Input!N="bullet";SE(9=Input!N-1;PR9;0);SE(9&lt;Input!N;0;SE(9&lt;Input!N;PR9/(Input!N-Input!N);0)))</f>
        <v/>
      </c>
      <c r="QB55" s="79">
        <f>SE(Input!N="bullet";SE(10=Input!N-1;PR9;0);SE(10&lt;Input!N;0;SE(10&lt;Input!N;PR9/(Input!N-Input!N);0)))</f>
        <v/>
      </c>
      <c r="QC55" s="79">
        <f>SE(Input!N="bullet";SE(11=Input!N-1;PR9;0);SE(11&lt;Input!N;0;SE(11&lt;Input!N;PR9/(Input!N-Input!N);0)))</f>
        <v/>
      </c>
      <c r="QD55" s="79">
        <f>SE(Input!N="bullet";SE(12=Input!N-1;PR9;0);SE(12&lt;Input!N;0;SE(12&lt;Input!N;PR9/(Input!N-Input!N);0)))</f>
        <v/>
      </c>
      <c r="QE55" s="79">
        <f>SE(Input!N="bullet";SE(13=Input!N-1;PR9;0);SE(13&lt;Input!N;0;SE(13&lt;Input!N;PR9/(Input!N-Input!N);0)))</f>
        <v/>
      </c>
      <c r="QF55" s="79">
        <f>SE(Input!N="bullet";SE(14=Input!N-1;PR9;0);SE(14&lt;Input!N;0;SE(14&lt;Input!N;PR9/(Input!N-Input!N);0)))</f>
        <v/>
      </c>
      <c r="QG55" s="79">
        <f>SE(Input!N="bullet";SE(15=Input!N-1;PR9;0);SE(15&lt;Input!N;0;SE(15&lt;Input!N;PR9/(Input!N-Input!N);0)))</f>
        <v/>
      </c>
      <c r="QH55" s="79">
        <f>SE(Input!N="bullet";SE(16=Input!N-1;PR9;0);SE(16&lt;Input!N;0;SE(16&lt;Input!N;PR9/(Input!N-Input!N);0)))</f>
        <v/>
      </c>
      <c r="QI55" s="79">
        <f>SE(Input!N="bullet";SE(17=Input!N-1;PR9;0);SE(17&lt;Input!N;0;SE(17&lt;Input!N;PR9/(Input!N-Input!N);0)))</f>
        <v/>
      </c>
      <c r="QJ55" s="79">
        <f>SE(Input!N="bullet";SE(18=Input!N-1;PR9;0);SE(18&lt;Input!N;0;SE(18&lt;Input!N;PR9/(Input!N-Input!N);0)))</f>
        <v/>
      </c>
      <c r="QK55" s="79">
        <f>SE(Input!N="bullet";SE(19=Input!N-1;PR9;0);SE(19&lt;Input!N;0;SE(19&lt;Input!N;PR9/(Input!N-Input!N);0)))</f>
        <v/>
      </c>
      <c r="QL55" s="79">
        <f>SE(Input!N="bullet";SE(20=Input!N-1;PR9;0);SE(20&lt;Input!N;0;SE(20&lt;Input!N;PR9/(Input!N-Input!N);0)))</f>
        <v/>
      </c>
      <c r="QM55" s="79">
        <f>SE(Input!N="bullet";SE(21=Input!N-1;PR9;0);SE(21&lt;Input!N;0;SE(21&lt;Input!N;PR9/(Input!N-Input!N);0)))</f>
        <v/>
      </c>
      <c r="QN55" s="79">
        <f>SE(Input!N="bullet";SE(22=Input!N-1;PR9;0);SE(22&lt;Input!N;0;SE(22&lt;Input!N;PR9/(Input!N-Input!N);0)))</f>
        <v/>
      </c>
      <c r="QO55" s="79">
        <f>SE(Input!N="bullet";SE(23=Input!N-1;PR9;0);SE(23&lt;Input!N;0;SE(23&lt;Input!N;PR9/(Input!N-Input!N);0)))</f>
        <v/>
      </c>
      <c r="QP55" s="79">
        <f>SE(Input!N="bullet";SE(24=Input!N-1;PR9;0);SE(24&lt;Input!N;0;SE(24&lt;Input!N;PR9/(Input!N-Input!N);0)))</f>
        <v/>
      </c>
      <c r="QQ55" s="79">
        <f>SE(Input!N="bullet";SE(25=Input!N-1;PR9;0);SE(25&lt;Input!N;0;SE(25&lt;Input!N;PR9/(Input!N-Input!N);0)))</f>
        <v/>
      </c>
      <c r="QR55" s="79">
        <f>SE(Input!N="bullet";SE(26=Input!N-1;PR9;0);SE(26&lt;Input!N;0;SE(26&lt;Input!N;PR9/(Input!N-Input!N);0)))</f>
        <v/>
      </c>
      <c r="QS55" s="79">
        <f>SE(Input!N="bullet";SE(27=Input!N-1;PR9;0);SE(27&lt;Input!N;0;SE(27&lt;Input!N;PR9/(Input!N-Input!N);0)))</f>
        <v/>
      </c>
      <c r="QT55" s="79">
        <f>SE(Input!N="bullet";SE(28=Input!N-1;PR9;0);SE(28&lt;Input!N;0;SE(28&lt;Input!N;PR9/(Input!N-Input!N);0)))</f>
        <v/>
      </c>
      <c r="QU55" s="79">
        <f>SE(Input!N="bullet";SE(29=Input!N-1;PR9;0);SE(29&lt;Input!N;0;SE(29&lt;Input!N;PR9/(Input!N-Input!N);0)))</f>
        <v/>
      </c>
      <c r="QV55" s="79">
        <f>SE(Input!N="bullet";SE(30=Input!N-1;PR9;0);SE(30&lt;Input!N;0;SE(30&lt;Input!N;PR9/(Input!N-Input!N);0)))</f>
        <v/>
      </c>
      <c r="QW55" s="79">
        <f>SE(Input!N="bullet";SE(31=Input!N-1;PR9;0);SE(31&lt;Input!N;0;SE(31&lt;Input!N;PR9/(Input!N-Input!N);0)))</f>
        <v/>
      </c>
      <c r="QX55" s="79">
        <f>SE(Input!N="bullet";SE(32=Input!N-1;PR9;0);SE(32&lt;Input!N;0;SE(32&lt;Input!N;PR9/(Input!N-Input!N);0)))</f>
        <v/>
      </c>
      <c r="QY55" s="79">
        <f>SE(Input!N="bullet";SE(33=Input!N-1;PR9;0);SE(33&lt;Input!N;0;SE(33&lt;Input!N;PR9/(Input!N-Input!N);0)))</f>
        <v/>
      </c>
      <c r="QZ55" s="79">
        <f>SE(Input!N="bullet";SE(34=Input!N-1;PR9;0);SE(34&lt;Input!N;0;SE(34&lt;Input!N;PR9/(Input!N-Input!N);0)))</f>
        <v/>
      </c>
      <c r="RA55" s="79">
        <f>SE(Input!N="bullet";SE(35=Input!N-1;PR9;0);SE(35&lt;Input!N;0;SE(35&lt;Input!N;PR9/(Input!N-Input!N);0)))</f>
        <v/>
      </c>
      <c r="RB55" s="79">
        <f>SE(Input!N="bullet";SE(36=Input!N-1;PR9;0);SE(36&lt;Input!N;0;SE(36&lt;Input!N;PR9/(Input!N-Input!N);0)))</f>
        <v/>
      </c>
      <c r="RC55" s="79">
        <f>SE(Input!N="bullet";SE(37=Input!N-1;PR9;0);SE(37&lt;Input!N;0;SE(37&lt;Input!N;PR9/(Input!N-Input!N);0)))</f>
        <v/>
      </c>
      <c r="RF55" s="78" t="n">
        <v>3</v>
      </c>
      <c r="RG55" s="79">
        <f>0</f>
        <v/>
      </c>
      <c r="RH55" s="79">
        <f>0</f>
        <v/>
      </c>
      <c r="RI55" s="79">
        <f>SE(Input!O="bullet";SE(0=Input!O-1;RI9;0);SE(0&lt;Input!O;0;SE(0&lt;Input!O;RI9/(Input!O-Input!O);0)))</f>
        <v/>
      </c>
      <c r="RJ55" s="79">
        <f>SE(Input!O="bullet";SE(1=Input!O-1;RI9;0);SE(1&lt;Input!O;0;SE(1&lt;Input!O;RI9/(Input!O-Input!O);0)))</f>
        <v/>
      </c>
      <c r="RK55" s="79">
        <f>SE(Input!O="bullet";SE(2=Input!O-1;RI9;0);SE(2&lt;Input!O;0;SE(2&lt;Input!O;RI9/(Input!O-Input!O);0)))</f>
        <v/>
      </c>
      <c r="RL55" s="79">
        <f>SE(Input!O="bullet";SE(3=Input!O-1;RI9;0);SE(3&lt;Input!O;0;SE(3&lt;Input!O;RI9/(Input!O-Input!O);0)))</f>
        <v/>
      </c>
      <c r="RM55" s="79">
        <f>SE(Input!O="bullet";SE(4=Input!O-1;RI9;0);SE(4&lt;Input!O;0;SE(4&lt;Input!O;RI9/(Input!O-Input!O);0)))</f>
        <v/>
      </c>
      <c r="RN55" s="79">
        <f>SE(Input!O="bullet";SE(5=Input!O-1;RI9;0);SE(5&lt;Input!O;0;SE(5&lt;Input!O;RI9/(Input!O-Input!O);0)))</f>
        <v/>
      </c>
      <c r="RO55" s="79">
        <f>SE(Input!O="bullet";SE(6=Input!O-1;RI9;0);SE(6&lt;Input!O;0;SE(6&lt;Input!O;RI9/(Input!O-Input!O);0)))</f>
        <v/>
      </c>
      <c r="RP55" s="79">
        <f>SE(Input!O="bullet";SE(7=Input!O-1;RI9;0);SE(7&lt;Input!O;0;SE(7&lt;Input!O;RI9/(Input!O-Input!O);0)))</f>
        <v/>
      </c>
      <c r="RQ55" s="79">
        <f>SE(Input!O="bullet";SE(8=Input!O-1;RI9;0);SE(8&lt;Input!O;0;SE(8&lt;Input!O;RI9/(Input!O-Input!O);0)))</f>
        <v/>
      </c>
      <c r="RR55" s="79">
        <f>SE(Input!O="bullet";SE(9=Input!O-1;RI9;0);SE(9&lt;Input!O;0;SE(9&lt;Input!O;RI9/(Input!O-Input!O);0)))</f>
        <v/>
      </c>
      <c r="RS55" s="79">
        <f>SE(Input!O="bullet";SE(10=Input!O-1;RI9;0);SE(10&lt;Input!O;0;SE(10&lt;Input!O;RI9/(Input!O-Input!O);0)))</f>
        <v/>
      </c>
      <c r="RT55" s="79">
        <f>SE(Input!O="bullet";SE(11=Input!O-1;RI9;0);SE(11&lt;Input!O;0;SE(11&lt;Input!O;RI9/(Input!O-Input!O);0)))</f>
        <v/>
      </c>
      <c r="RU55" s="79">
        <f>SE(Input!O="bullet";SE(12=Input!O-1;RI9;0);SE(12&lt;Input!O;0;SE(12&lt;Input!O;RI9/(Input!O-Input!O);0)))</f>
        <v/>
      </c>
      <c r="RV55" s="79">
        <f>SE(Input!O="bullet";SE(13=Input!O-1;RI9;0);SE(13&lt;Input!O;0;SE(13&lt;Input!O;RI9/(Input!O-Input!O);0)))</f>
        <v/>
      </c>
      <c r="RW55" s="79">
        <f>SE(Input!O="bullet";SE(14=Input!O-1;RI9;0);SE(14&lt;Input!O;0;SE(14&lt;Input!O;RI9/(Input!O-Input!O);0)))</f>
        <v/>
      </c>
      <c r="RX55" s="79">
        <f>SE(Input!O="bullet";SE(15=Input!O-1;RI9;0);SE(15&lt;Input!O;0;SE(15&lt;Input!O;RI9/(Input!O-Input!O);0)))</f>
        <v/>
      </c>
      <c r="RY55" s="79">
        <f>SE(Input!O="bullet";SE(16=Input!O-1;RI9;0);SE(16&lt;Input!O;0;SE(16&lt;Input!O;RI9/(Input!O-Input!O);0)))</f>
        <v/>
      </c>
      <c r="RZ55" s="79">
        <f>SE(Input!O="bullet";SE(17=Input!O-1;RI9;0);SE(17&lt;Input!O;0;SE(17&lt;Input!O;RI9/(Input!O-Input!O);0)))</f>
        <v/>
      </c>
      <c r="SA55" s="79">
        <f>SE(Input!O="bullet";SE(18=Input!O-1;RI9;0);SE(18&lt;Input!O;0;SE(18&lt;Input!O;RI9/(Input!O-Input!O);0)))</f>
        <v/>
      </c>
      <c r="SB55" s="79">
        <f>SE(Input!O="bullet";SE(19=Input!O-1;RI9;0);SE(19&lt;Input!O;0;SE(19&lt;Input!O;RI9/(Input!O-Input!O);0)))</f>
        <v/>
      </c>
      <c r="SC55" s="79">
        <f>SE(Input!O="bullet";SE(20=Input!O-1;RI9;0);SE(20&lt;Input!O;0;SE(20&lt;Input!O;RI9/(Input!O-Input!O);0)))</f>
        <v/>
      </c>
      <c r="SD55" s="79">
        <f>SE(Input!O="bullet";SE(21=Input!O-1;RI9;0);SE(21&lt;Input!O;0;SE(21&lt;Input!O;RI9/(Input!O-Input!O);0)))</f>
        <v/>
      </c>
      <c r="SE55" s="79">
        <f>SE(Input!O="bullet";SE(22=Input!O-1;RI9;0);SE(22&lt;Input!O;0;SE(22&lt;Input!O;RI9/(Input!O-Input!O);0)))</f>
        <v/>
      </c>
      <c r="SF55" s="79">
        <f>SE(Input!O="bullet";SE(23=Input!O-1;RI9;0);SE(23&lt;Input!O;0;SE(23&lt;Input!O;RI9/(Input!O-Input!O);0)))</f>
        <v/>
      </c>
      <c r="SG55" s="79">
        <f>SE(Input!O="bullet";SE(24=Input!O-1;RI9;0);SE(24&lt;Input!O;0;SE(24&lt;Input!O;RI9/(Input!O-Input!O);0)))</f>
        <v/>
      </c>
      <c r="SH55" s="79">
        <f>SE(Input!O="bullet";SE(25=Input!O-1;RI9;0);SE(25&lt;Input!O;0;SE(25&lt;Input!O;RI9/(Input!O-Input!O);0)))</f>
        <v/>
      </c>
      <c r="SI55" s="79">
        <f>SE(Input!O="bullet";SE(26=Input!O-1;RI9;0);SE(26&lt;Input!O;0;SE(26&lt;Input!O;RI9/(Input!O-Input!O);0)))</f>
        <v/>
      </c>
      <c r="SJ55" s="79">
        <f>SE(Input!O="bullet";SE(27=Input!O-1;RI9;0);SE(27&lt;Input!O;0;SE(27&lt;Input!O;RI9/(Input!O-Input!O);0)))</f>
        <v/>
      </c>
      <c r="SK55" s="79">
        <f>SE(Input!O="bullet";SE(28=Input!O-1;RI9;0);SE(28&lt;Input!O;0;SE(28&lt;Input!O;RI9/(Input!O-Input!O);0)))</f>
        <v/>
      </c>
      <c r="SL55" s="79">
        <f>SE(Input!O="bullet";SE(29=Input!O-1;RI9;0);SE(29&lt;Input!O;0;SE(29&lt;Input!O;RI9/(Input!O-Input!O);0)))</f>
        <v/>
      </c>
      <c r="SM55" s="79">
        <f>SE(Input!O="bullet";SE(30=Input!O-1;RI9;0);SE(30&lt;Input!O;0;SE(30&lt;Input!O;RI9/(Input!O-Input!O);0)))</f>
        <v/>
      </c>
      <c r="SN55" s="79">
        <f>SE(Input!O="bullet";SE(31=Input!O-1;RI9;0);SE(31&lt;Input!O;0;SE(31&lt;Input!O;RI9/(Input!O-Input!O);0)))</f>
        <v/>
      </c>
      <c r="SO55" s="79">
        <f>SE(Input!O="bullet";SE(32=Input!O-1;RI9;0);SE(32&lt;Input!O;0;SE(32&lt;Input!O;RI9/(Input!O-Input!O);0)))</f>
        <v/>
      </c>
      <c r="SP55" s="79">
        <f>SE(Input!O="bullet";SE(33=Input!O-1;RI9;0);SE(33&lt;Input!O;0;SE(33&lt;Input!O;RI9/(Input!O-Input!O);0)))</f>
        <v/>
      </c>
      <c r="SQ55" s="79">
        <f>SE(Input!O="bullet";SE(34=Input!O-1;RI9;0);SE(34&lt;Input!O;0;SE(34&lt;Input!O;RI9/(Input!O-Input!O);0)))</f>
        <v/>
      </c>
      <c r="SR55" s="79">
        <f>SE(Input!O="bullet";SE(35=Input!O-1;RI9;0);SE(35&lt;Input!O;0;SE(35&lt;Input!O;RI9/(Input!O-Input!O);0)))</f>
        <v/>
      </c>
      <c r="SS55" s="79">
        <f>SE(Input!O="bullet";SE(36=Input!O-1;RI9;0);SE(36&lt;Input!O;0;SE(36&lt;Input!O;RI9/(Input!O-Input!O);0)))</f>
        <v/>
      </c>
      <c r="ST55" s="79">
        <f>SE(Input!O="bullet";SE(37=Input!O-1;RI9;0);SE(37&lt;Input!O;0;SE(37&lt;Input!O;RI9/(Input!O-Input!O);0)))</f>
        <v/>
      </c>
      <c r="SW55" s="78" t="n">
        <v>3</v>
      </c>
      <c r="SX55" s="79">
        <f>0</f>
        <v/>
      </c>
      <c r="SY55" s="79">
        <f>0</f>
        <v/>
      </c>
      <c r="SZ55" s="79">
        <f>SE(Input!P="bullet";SE(0=Input!P-1;SZ9;0);SE(0&lt;Input!P;0;SE(0&lt;Input!P;SZ9/(Input!P-Input!P);0)))</f>
        <v/>
      </c>
      <c r="TA55" s="79">
        <f>SE(Input!P="bullet";SE(1=Input!P-1;SZ9;0);SE(1&lt;Input!P;0;SE(1&lt;Input!P;SZ9/(Input!P-Input!P);0)))</f>
        <v/>
      </c>
      <c r="TB55" s="79">
        <f>SE(Input!P="bullet";SE(2=Input!P-1;SZ9;0);SE(2&lt;Input!P;0;SE(2&lt;Input!P;SZ9/(Input!P-Input!P);0)))</f>
        <v/>
      </c>
      <c r="TC55" s="79">
        <f>SE(Input!P="bullet";SE(3=Input!P-1;SZ9;0);SE(3&lt;Input!P;0;SE(3&lt;Input!P;SZ9/(Input!P-Input!P);0)))</f>
        <v/>
      </c>
      <c r="TD55" s="79">
        <f>SE(Input!P="bullet";SE(4=Input!P-1;SZ9;0);SE(4&lt;Input!P;0;SE(4&lt;Input!P;SZ9/(Input!P-Input!P);0)))</f>
        <v/>
      </c>
      <c r="TE55" s="79">
        <f>SE(Input!P="bullet";SE(5=Input!P-1;SZ9;0);SE(5&lt;Input!P;0;SE(5&lt;Input!P;SZ9/(Input!P-Input!P);0)))</f>
        <v/>
      </c>
      <c r="TF55" s="79">
        <f>SE(Input!P="bullet";SE(6=Input!P-1;SZ9;0);SE(6&lt;Input!P;0;SE(6&lt;Input!P;SZ9/(Input!P-Input!P);0)))</f>
        <v/>
      </c>
      <c r="TG55" s="79">
        <f>SE(Input!P="bullet";SE(7=Input!P-1;SZ9;0);SE(7&lt;Input!P;0;SE(7&lt;Input!P;SZ9/(Input!P-Input!P);0)))</f>
        <v/>
      </c>
      <c r="TH55" s="79">
        <f>SE(Input!P="bullet";SE(8=Input!P-1;SZ9;0);SE(8&lt;Input!P;0;SE(8&lt;Input!P;SZ9/(Input!P-Input!P);0)))</f>
        <v/>
      </c>
      <c r="TI55" s="79">
        <f>SE(Input!P="bullet";SE(9=Input!P-1;SZ9;0);SE(9&lt;Input!P;0;SE(9&lt;Input!P;SZ9/(Input!P-Input!P);0)))</f>
        <v/>
      </c>
      <c r="TJ55" s="79">
        <f>SE(Input!P="bullet";SE(10=Input!P-1;SZ9;0);SE(10&lt;Input!P;0;SE(10&lt;Input!P;SZ9/(Input!P-Input!P);0)))</f>
        <v/>
      </c>
      <c r="TK55" s="79">
        <f>SE(Input!P="bullet";SE(11=Input!P-1;SZ9;0);SE(11&lt;Input!P;0;SE(11&lt;Input!P;SZ9/(Input!P-Input!P);0)))</f>
        <v/>
      </c>
      <c r="TL55" s="79">
        <f>SE(Input!P="bullet";SE(12=Input!P-1;SZ9;0);SE(12&lt;Input!P;0;SE(12&lt;Input!P;SZ9/(Input!P-Input!P);0)))</f>
        <v/>
      </c>
      <c r="TM55" s="79">
        <f>SE(Input!P="bullet";SE(13=Input!P-1;SZ9;0);SE(13&lt;Input!P;0;SE(13&lt;Input!P;SZ9/(Input!P-Input!P);0)))</f>
        <v/>
      </c>
      <c r="TN55" s="79">
        <f>SE(Input!P="bullet";SE(14=Input!P-1;SZ9;0);SE(14&lt;Input!P;0;SE(14&lt;Input!P;SZ9/(Input!P-Input!P);0)))</f>
        <v/>
      </c>
      <c r="TO55" s="79">
        <f>SE(Input!P="bullet";SE(15=Input!P-1;SZ9;0);SE(15&lt;Input!P;0;SE(15&lt;Input!P;SZ9/(Input!P-Input!P);0)))</f>
        <v/>
      </c>
      <c r="TP55" s="79">
        <f>SE(Input!P="bullet";SE(16=Input!P-1;SZ9;0);SE(16&lt;Input!P;0;SE(16&lt;Input!P;SZ9/(Input!P-Input!P);0)))</f>
        <v/>
      </c>
      <c r="TQ55" s="79">
        <f>SE(Input!P="bullet";SE(17=Input!P-1;SZ9;0);SE(17&lt;Input!P;0;SE(17&lt;Input!P;SZ9/(Input!P-Input!P);0)))</f>
        <v/>
      </c>
      <c r="TR55" s="79">
        <f>SE(Input!P="bullet";SE(18=Input!P-1;SZ9;0);SE(18&lt;Input!P;0;SE(18&lt;Input!P;SZ9/(Input!P-Input!P);0)))</f>
        <v/>
      </c>
      <c r="TS55" s="79">
        <f>SE(Input!P="bullet";SE(19=Input!P-1;SZ9;0);SE(19&lt;Input!P;0;SE(19&lt;Input!P;SZ9/(Input!P-Input!P);0)))</f>
        <v/>
      </c>
      <c r="TT55" s="79">
        <f>SE(Input!P="bullet";SE(20=Input!P-1;SZ9;0);SE(20&lt;Input!P;0;SE(20&lt;Input!P;SZ9/(Input!P-Input!P);0)))</f>
        <v/>
      </c>
      <c r="TU55" s="79">
        <f>SE(Input!P="bullet";SE(21=Input!P-1;SZ9;0);SE(21&lt;Input!P;0;SE(21&lt;Input!P;SZ9/(Input!P-Input!P);0)))</f>
        <v/>
      </c>
      <c r="TV55" s="79">
        <f>SE(Input!P="bullet";SE(22=Input!P-1;SZ9;0);SE(22&lt;Input!P;0;SE(22&lt;Input!P;SZ9/(Input!P-Input!P);0)))</f>
        <v/>
      </c>
      <c r="TW55" s="79">
        <f>SE(Input!P="bullet";SE(23=Input!P-1;SZ9;0);SE(23&lt;Input!P;0;SE(23&lt;Input!P;SZ9/(Input!P-Input!P);0)))</f>
        <v/>
      </c>
      <c r="TX55" s="79">
        <f>SE(Input!P="bullet";SE(24=Input!P-1;SZ9;0);SE(24&lt;Input!P;0;SE(24&lt;Input!P;SZ9/(Input!P-Input!P);0)))</f>
        <v/>
      </c>
      <c r="TY55" s="79">
        <f>SE(Input!P="bullet";SE(25=Input!P-1;SZ9;0);SE(25&lt;Input!P;0;SE(25&lt;Input!P;SZ9/(Input!P-Input!P);0)))</f>
        <v/>
      </c>
      <c r="TZ55" s="79">
        <f>SE(Input!P="bullet";SE(26=Input!P-1;SZ9;0);SE(26&lt;Input!P;0;SE(26&lt;Input!P;SZ9/(Input!P-Input!P);0)))</f>
        <v/>
      </c>
      <c r="UA55" s="79">
        <f>SE(Input!P="bullet";SE(27=Input!P-1;SZ9;0);SE(27&lt;Input!P;0;SE(27&lt;Input!P;SZ9/(Input!P-Input!P);0)))</f>
        <v/>
      </c>
      <c r="UB55" s="79">
        <f>SE(Input!P="bullet";SE(28=Input!P-1;SZ9;0);SE(28&lt;Input!P;0;SE(28&lt;Input!P;SZ9/(Input!P-Input!P);0)))</f>
        <v/>
      </c>
      <c r="UC55" s="79">
        <f>SE(Input!P="bullet";SE(29=Input!P-1;SZ9;0);SE(29&lt;Input!P;0;SE(29&lt;Input!P;SZ9/(Input!P-Input!P);0)))</f>
        <v/>
      </c>
      <c r="UD55" s="79">
        <f>SE(Input!P="bullet";SE(30=Input!P-1;SZ9;0);SE(30&lt;Input!P;0;SE(30&lt;Input!P;SZ9/(Input!P-Input!P);0)))</f>
        <v/>
      </c>
      <c r="UE55" s="79">
        <f>SE(Input!P="bullet";SE(31=Input!P-1;SZ9;0);SE(31&lt;Input!P;0;SE(31&lt;Input!P;SZ9/(Input!P-Input!P);0)))</f>
        <v/>
      </c>
      <c r="UF55" s="79">
        <f>SE(Input!P="bullet";SE(32=Input!P-1;SZ9;0);SE(32&lt;Input!P;0;SE(32&lt;Input!P;SZ9/(Input!P-Input!P);0)))</f>
        <v/>
      </c>
      <c r="UG55" s="79">
        <f>SE(Input!P="bullet";SE(33=Input!P-1;SZ9;0);SE(33&lt;Input!P;0;SE(33&lt;Input!P;SZ9/(Input!P-Input!P);0)))</f>
        <v/>
      </c>
      <c r="UH55" s="79">
        <f>SE(Input!P="bullet";SE(34=Input!P-1;SZ9;0);SE(34&lt;Input!P;0;SE(34&lt;Input!P;SZ9/(Input!P-Input!P);0)))</f>
        <v/>
      </c>
      <c r="UI55" s="79">
        <f>SE(Input!P="bullet";SE(35=Input!P-1;SZ9;0);SE(35&lt;Input!P;0;SE(35&lt;Input!P;SZ9/(Input!P-Input!P);0)))</f>
        <v/>
      </c>
      <c r="UJ55" s="79">
        <f>SE(Input!P="bullet";SE(36=Input!P-1;SZ9;0);SE(36&lt;Input!P;0;SE(36&lt;Input!P;SZ9/(Input!P-Input!P);0)))</f>
        <v/>
      </c>
      <c r="UK55" s="79">
        <f>SE(Input!P="bullet";SE(37=Input!P-1;SZ9;0);SE(37&lt;Input!P;0;SE(37&lt;Input!P;SZ9/(Input!P-Input!P);0)))</f>
        <v/>
      </c>
      <c r="UN55" s="78" t="n">
        <v>3</v>
      </c>
      <c r="UO55" s="79">
        <f>0</f>
        <v/>
      </c>
      <c r="UP55" s="79">
        <f>0</f>
        <v/>
      </c>
      <c r="UQ55" s="79">
        <f>SE(Input!Q="bullet";SE(0=Input!Q-1;UQ9;0);SE(0&lt;Input!Q;0;SE(0&lt;Input!Q;UQ9/(Input!Q-Input!Q);0)))</f>
        <v/>
      </c>
      <c r="UR55" s="79">
        <f>SE(Input!Q="bullet";SE(1=Input!Q-1;UQ9;0);SE(1&lt;Input!Q;0;SE(1&lt;Input!Q;UQ9/(Input!Q-Input!Q);0)))</f>
        <v/>
      </c>
      <c r="US55" s="79">
        <f>SE(Input!Q="bullet";SE(2=Input!Q-1;UQ9;0);SE(2&lt;Input!Q;0;SE(2&lt;Input!Q;UQ9/(Input!Q-Input!Q);0)))</f>
        <v/>
      </c>
      <c r="UT55" s="79">
        <f>SE(Input!Q="bullet";SE(3=Input!Q-1;UQ9;0);SE(3&lt;Input!Q;0;SE(3&lt;Input!Q;UQ9/(Input!Q-Input!Q);0)))</f>
        <v/>
      </c>
      <c r="UU55" s="79">
        <f>SE(Input!Q="bullet";SE(4=Input!Q-1;UQ9;0);SE(4&lt;Input!Q;0;SE(4&lt;Input!Q;UQ9/(Input!Q-Input!Q);0)))</f>
        <v/>
      </c>
      <c r="UV55" s="79">
        <f>SE(Input!Q="bullet";SE(5=Input!Q-1;UQ9;0);SE(5&lt;Input!Q;0;SE(5&lt;Input!Q;UQ9/(Input!Q-Input!Q);0)))</f>
        <v/>
      </c>
      <c r="UW55" s="79">
        <f>SE(Input!Q="bullet";SE(6=Input!Q-1;UQ9;0);SE(6&lt;Input!Q;0;SE(6&lt;Input!Q;UQ9/(Input!Q-Input!Q);0)))</f>
        <v/>
      </c>
      <c r="UX55" s="79">
        <f>SE(Input!Q="bullet";SE(7=Input!Q-1;UQ9;0);SE(7&lt;Input!Q;0;SE(7&lt;Input!Q;UQ9/(Input!Q-Input!Q);0)))</f>
        <v/>
      </c>
      <c r="UY55" s="79">
        <f>SE(Input!Q="bullet";SE(8=Input!Q-1;UQ9;0);SE(8&lt;Input!Q;0;SE(8&lt;Input!Q;UQ9/(Input!Q-Input!Q);0)))</f>
        <v/>
      </c>
      <c r="UZ55" s="79">
        <f>SE(Input!Q="bullet";SE(9=Input!Q-1;UQ9;0);SE(9&lt;Input!Q;0;SE(9&lt;Input!Q;UQ9/(Input!Q-Input!Q);0)))</f>
        <v/>
      </c>
      <c r="VA55" s="79">
        <f>SE(Input!Q="bullet";SE(10=Input!Q-1;UQ9;0);SE(10&lt;Input!Q;0;SE(10&lt;Input!Q;UQ9/(Input!Q-Input!Q);0)))</f>
        <v/>
      </c>
      <c r="VB55" s="79">
        <f>SE(Input!Q="bullet";SE(11=Input!Q-1;UQ9;0);SE(11&lt;Input!Q;0;SE(11&lt;Input!Q;UQ9/(Input!Q-Input!Q);0)))</f>
        <v/>
      </c>
      <c r="VC55" s="79">
        <f>SE(Input!Q="bullet";SE(12=Input!Q-1;UQ9;0);SE(12&lt;Input!Q;0;SE(12&lt;Input!Q;UQ9/(Input!Q-Input!Q);0)))</f>
        <v/>
      </c>
      <c r="VD55" s="79">
        <f>SE(Input!Q="bullet";SE(13=Input!Q-1;UQ9;0);SE(13&lt;Input!Q;0;SE(13&lt;Input!Q;UQ9/(Input!Q-Input!Q);0)))</f>
        <v/>
      </c>
      <c r="VE55" s="79">
        <f>SE(Input!Q="bullet";SE(14=Input!Q-1;UQ9;0);SE(14&lt;Input!Q;0;SE(14&lt;Input!Q;UQ9/(Input!Q-Input!Q);0)))</f>
        <v/>
      </c>
      <c r="VF55" s="79">
        <f>SE(Input!Q="bullet";SE(15=Input!Q-1;UQ9;0);SE(15&lt;Input!Q;0;SE(15&lt;Input!Q;UQ9/(Input!Q-Input!Q);0)))</f>
        <v/>
      </c>
      <c r="VG55" s="79">
        <f>SE(Input!Q="bullet";SE(16=Input!Q-1;UQ9;0);SE(16&lt;Input!Q;0;SE(16&lt;Input!Q;UQ9/(Input!Q-Input!Q);0)))</f>
        <v/>
      </c>
      <c r="VH55" s="79">
        <f>SE(Input!Q="bullet";SE(17=Input!Q-1;UQ9;0);SE(17&lt;Input!Q;0;SE(17&lt;Input!Q;UQ9/(Input!Q-Input!Q);0)))</f>
        <v/>
      </c>
      <c r="VI55" s="79">
        <f>SE(Input!Q="bullet";SE(18=Input!Q-1;UQ9;0);SE(18&lt;Input!Q;0;SE(18&lt;Input!Q;UQ9/(Input!Q-Input!Q);0)))</f>
        <v/>
      </c>
      <c r="VJ55" s="79">
        <f>SE(Input!Q="bullet";SE(19=Input!Q-1;UQ9;0);SE(19&lt;Input!Q;0;SE(19&lt;Input!Q;UQ9/(Input!Q-Input!Q);0)))</f>
        <v/>
      </c>
      <c r="VK55" s="79">
        <f>SE(Input!Q="bullet";SE(20=Input!Q-1;UQ9;0);SE(20&lt;Input!Q;0;SE(20&lt;Input!Q;UQ9/(Input!Q-Input!Q);0)))</f>
        <v/>
      </c>
      <c r="VL55" s="79">
        <f>SE(Input!Q="bullet";SE(21=Input!Q-1;UQ9;0);SE(21&lt;Input!Q;0;SE(21&lt;Input!Q;UQ9/(Input!Q-Input!Q);0)))</f>
        <v/>
      </c>
      <c r="VM55" s="79">
        <f>SE(Input!Q="bullet";SE(22=Input!Q-1;UQ9;0);SE(22&lt;Input!Q;0;SE(22&lt;Input!Q;UQ9/(Input!Q-Input!Q);0)))</f>
        <v/>
      </c>
      <c r="VN55" s="79">
        <f>SE(Input!Q="bullet";SE(23=Input!Q-1;UQ9;0);SE(23&lt;Input!Q;0;SE(23&lt;Input!Q;UQ9/(Input!Q-Input!Q);0)))</f>
        <v/>
      </c>
      <c r="VO55" s="79">
        <f>SE(Input!Q="bullet";SE(24=Input!Q-1;UQ9;0);SE(24&lt;Input!Q;0;SE(24&lt;Input!Q;UQ9/(Input!Q-Input!Q);0)))</f>
        <v/>
      </c>
      <c r="VP55" s="79">
        <f>SE(Input!Q="bullet";SE(25=Input!Q-1;UQ9;0);SE(25&lt;Input!Q;0;SE(25&lt;Input!Q;UQ9/(Input!Q-Input!Q);0)))</f>
        <v/>
      </c>
      <c r="VQ55" s="79">
        <f>SE(Input!Q="bullet";SE(26=Input!Q-1;UQ9;0);SE(26&lt;Input!Q;0;SE(26&lt;Input!Q;UQ9/(Input!Q-Input!Q);0)))</f>
        <v/>
      </c>
      <c r="VR55" s="79">
        <f>SE(Input!Q="bullet";SE(27=Input!Q-1;UQ9;0);SE(27&lt;Input!Q;0;SE(27&lt;Input!Q;UQ9/(Input!Q-Input!Q);0)))</f>
        <v/>
      </c>
      <c r="VS55" s="79">
        <f>SE(Input!Q="bullet";SE(28=Input!Q-1;UQ9;0);SE(28&lt;Input!Q;0;SE(28&lt;Input!Q;UQ9/(Input!Q-Input!Q);0)))</f>
        <v/>
      </c>
      <c r="VT55" s="79">
        <f>SE(Input!Q="bullet";SE(29=Input!Q-1;UQ9;0);SE(29&lt;Input!Q;0;SE(29&lt;Input!Q;UQ9/(Input!Q-Input!Q);0)))</f>
        <v/>
      </c>
      <c r="VU55" s="79">
        <f>SE(Input!Q="bullet";SE(30=Input!Q-1;UQ9;0);SE(30&lt;Input!Q;0;SE(30&lt;Input!Q;UQ9/(Input!Q-Input!Q);0)))</f>
        <v/>
      </c>
      <c r="VV55" s="79">
        <f>SE(Input!Q="bullet";SE(31=Input!Q-1;UQ9;0);SE(31&lt;Input!Q;0;SE(31&lt;Input!Q;UQ9/(Input!Q-Input!Q);0)))</f>
        <v/>
      </c>
      <c r="VW55" s="79">
        <f>SE(Input!Q="bullet";SE(32=Input!Q-1;UQ9;0);SE(32&lt;Input!Q;0;SE(32&lt;Input!Q;UQ9/(Input!Q-Input!Q);0)))</f>
        <v/>
      </c>
      <c r="VX55" s="79">
        <f>SE(Input!Q="bullet";SE(33=Input!Q-1;UQ9;0);SE(33&lt;Input!Q;0;SE(33&lt;Input!Q;UQ9/(Input!Q-Input!Q);0)))</f>
        <v/>
      </c>
      <c r="VY55" s="79">
        <f>SE(Input!Q="bullet";SE(34=Input!Q-1;UQ9;0);SE(34&lt;Input!Q;0;SE(34&lt;Input!Q;UQ9/(Input!Q-Input!Q);0)))</f>
        <v/>
      </c>
      <c r="VZ55" s="79">
        <f>SE(Input!Q="bullet";SE(35=Input!Q-1;UQ9;0);SE(35&lt;Input!Q;0;SE(35&lt;Input!Q;UQ9/(Input!Q-Input!Q);0)))</f>
        <v/>
      </c>
      <c r="WA55" s="79">
        <f>SE(Input!Q="bullet";SE(36=Input!Q-1;UQ9;0);SE(36&lt;Input!Q;0;SE(36&lt;Input!Q;UQ9/(Input!Q-Input!Q);0)))</f>
        <v/>
      </c>
      <c r="WB55" s="79">
        <f>SE(Input!Q="bullet";SE(37=Input!Q-1;UQ9;0);SE(37&lt;Input!Q;0;SE(37&lt;Input!Q;UQ9/(Input!Q-Input!Q);0)))</f>
        <v/>
      </c>
      <c r="WE55" s="78" t="n">
        <v>3</v>
      </c>
      <c r="WF55" s="79">
        <f>0</f>
        <v/>
      </c>
      <c r="WG55" s="79">
        <f>0</f>
        <v/>
      </c>
      <c r="WH55" s="79">
        <f>SE(Input!R="bullet";SE(0=Input!R-1;WH9;0);SE(0&lt;Input!R;0;SE(0&lt;Input!R;WH9/(Input!R-Input!R);0)))</f>
        <v/>
      </c>
      <c r="WI55" s="79">
        <f>SE(Input!R="bullet";SE(1=Input!R-1;WH9;0);SE(1&lt;Input!R;0;SE(1&lt;Input!R;WH9/(Input!R-Input!R);0)))</f>
        <v/>
      </c>
      <c r="WJ55" s="79">
        <f>SE(Input!R="bullet";SE(2=Input!R-1;WH9;0);SE(2&lt;Input!R;0;SE(2&lt;Input!R;WH9/(Input!R-Input!R);0)))</f>
        <v/>
      </c>
      <c r="WK55" s="79">
        <f>SE(Input!R="bullet";SE(3=Input!R-1;WH9;0);SE(3&lt;Input!R;0;SE(3&lt;Input!R;WH9/(Input!R-Input!R);0)))</f>
        <v/>
      </c>
      <c r="WL55" s="79">
        <f>SE(Input!R="bullet";SE(4=Input!R-1;WH9;0);SE(4&lt;Input!R;0;SE(4&lt;Input!R;WH9/(Input!R-Input!R);0)))</f>
        <v/>
      </c>
      <c r="WM55" s="79">
        <f>SE(Input!R="bullet";SE(5=Input!R-1;WH9;0);SE(5&lt;Input!R;0;SE(5&lt;Input!R;WH9/(Input!R-Input!R);0)))</f>
        <v/>
      </c>
      <c r="WN55" s="79">
        <f>SE(Input!R="bullet";SE(6=Input!R-1;WH9;0);SE(6&lt;Input!R;0;SE(6&lt;Input!R;WH9/(Input!R-Input!R);0)))</f>
        <v/>
      </c>
      <c r="WO55" s="79">
        <f>SE(Input!R="bullet";SE(7=Input!R-1;WH9;0);SE(7&lt;Input!R;0;SE(7&lt;Input!R;WH9/(Input!R-Input!R);0)))</f>
        <v/>
      </c>
      <c r="WP55" s="79">
        <f>SE(Input!R="bullet";SE(8=Input!R-1;WH9;0);SE(8&lt;Input!R;0;SE(8&lt;Input!R;WH9/(Input!R-Input!R);0)))</f>
        <v/>
      </c>
      <c r="WQ55" s="79">
        <f>SE(Input!R="bullet";SE(9=Input!R-1;WH9;0);SE(9&lt;Input!R;0;SE(9&lt;Input!R;WH9/(Input!R-Input!R);0)))</f>
        <v/>
      </c>
      <c r="WR55" s="79">
        <f>SE(Input!R="bullet";SE(10=Input!R-1;WH9;0);SE(10&lt;Input!R;0;SE(10&lt;Input!R;WH9/(Input!R-Input!R);0)))</f>
        <v/>
      </c>
      <c r="WS55" s="79">
        <f>SE(Input!R="bullet";SE(11=Input!R-1;WH9;0);SE(11&lt;Input!R;0;SE(11&lt;Input!R;WH9/(Input!R-Input!R);0)))</f>
        <v/>
      </c>
      <c r="WT55" s="79">
        <f>SE(Input!R="bullet";SE(12=Input!R-1;WH9;0);SE(12&lt;Input!R;0;SE(12&lt;Input!R;WH9/(Input!R-Input!R);0)))</f>
        <v/>
      </c>
      <c r="WU55" s="79">
        <f>SE(Input!R="bullet";SE(13=Input!R-1;WH9;0);SE(13&lt;Input!R;0;SE(13&lt;Input!R;WH9/(Input!R-Input!R);0)))</f>
        <v/>
      </c>
      <c r="WV55" s="79">
        <f>SE(Input!R="bullet";SE(14=Input!R-1;WH9;0);SE(14&lt;Input!R;0;SE(14&lt;Input!R;WH9/(Input!R-Input!R);0)))</f>
        <v/>
      </c>
      <c r="WW55" s="79">
        <f>SE(Input!R="bullet";SE(15=Input!R-1;WH9;0);SE(15&lt;Input!R;0;SE(15&lt;Input!R;WH9/(Input!R-Input!R);0)))</f>
        <v/>
      </c>
      <c r="WX55" s="79">
        <f>SE(Input!R="bullet";SE(16=Input!R-1;WH9;0);SE(16&lt;Input!R;0;SE(16&lt;Input!R;WH9/(Input!R-Input!R);0)))</f>
        <v/>
      </c>
      <c r="WY55" s="79">
        <f>SE(Input!R="bullet";SE(17=Input!R-1;WH9;0);SE(17&lt;Input!R;0;SE(17&lt;Input!R;WH9/(Input!R-Input!R);0)))</f>
        <v/>
      </c>
      <c r="WZ55" s="79">
        <f>SE(Input!R="bullet";SE(18=Input!R-1;WH9;0);SE(18&lt;Input!R;0;SE(18&lt;Input!R;WH9/(Input!R-Input!R);0)))</f>
        <v/>
      </c>
      <c r="XA55" s="79">
        <f>SE(Input!R="bullet";SE(19=Input!R-1;WH9;0);SE(19&lt;Input!R;0;SE(19&lt;Input!R;WH9/(Input!R-Input!R);0)))</f>
        <v/>
      </c>
      <c r="XB55" s="79">
        <f>SE(Input!R="bullet";SE(20=Input!R-1;WH9;0);SE(20&lt;Input!R;0;SE(20&lt;Input!R;WH9/(Input!R-Input!R);0)))</f>
        <v/>
      </c>
      <c r="XC55" s="79">
        <f>SE(Input!R="bullet";SE(21=Input!R-1;WH9;0);SE(21&lt;Input!R;0;SE(21&lt;Input!R;WH9/(Input!R-Input!R);0)))</f>
        <v/>
      </c>
      <c r="XD55" s="79">
        <f>SE(Input!R="bullet";SE(22=Input!R-1;WH9;0);SE(22&lt;Input!R;0;SE(22&lt;Input!R;WH9/(Input!R-Input!R);0)))</f>
        <v/>
      </c>
      <c r="XE55" s="79">
        <f>SE(Input!R="bullet";SE(23=Input!R-1;WH9;0);SE(23&lt;Input!R;0;SE(23&lt;Input!R;WH9/(Input!R-Input!R);0)))</f>
        <v/>
      </c>
      <c r="XF55" s="79">
        <f>SE(Input!R="bullet";SE(24=Input!R-1;WH9;0);SE(24&lt;Input!R;0;SE(24&lt;Input!R;WH9/(Input!R-Input!R);0)))</f>
        <v/>
      </c>
      <c r="XG55" s="79">
        <f>SE(Input!R="bullet";SE(25=Input!R-1;WH9;0);SE(25&lt;Input!R;0;SE(25&lt;Input!R;WH9/(Input!R-Input!R);0)))</f>
        <v/>
      </c>
      <c r="XH55" s="79">
        <f>SE(Input!R="bullet";SE(26=Input!R-1;WH9;0);SE(26&lt;Input!R;0;SE(26&lt;Input!R;WH9/(Input!R-Input!R);0)))</f>
        <v/>
      </c>
      <c r="XI55" s="79">
        <f>SE(Input!R="bullet";SE(27=Input!R-1;WH9;0);SE(27&lt;Input!R;0;SE(27&lt;Input!R;WH9/(Input!R-Input!R);0)))</f>
        <v/>
      </c>
      <c r="XJ55" s="79">
        <f>SE(Input!R="bullet";SE(28=Input!R-1;WH9;0);SE(28&lt;Input!R;0;SE(28&lt;Input!R;WH9/(Input!R-Input!R);0)))</f>
        <v/>
      </c>
      <c r="XK55" s="79">
        <f>SE(Input!R="bullet";SE(29=Input!R-1;WH9;0);SE(29&lt;Input!R;0;SE(29&lt;Input!R;WH9/(Input!R-Input!R);0)))</f>
        <v/>
      </c>
      <c r="XL55" s="79">
        <f>SE(Input!R="bullet";SE(30=Input!R-1;WH9;0);SE(30&lt;Input!R;0;SE(30&lt;Input!R;WH9/(Input!R-Input!R);0)))</f>
        <v/>
      </c>
      <c r="XM55" s="79">
        <f>SE(Input!R="bullet";SE(31=Input!R-1;WH9;0);SE(31&lt;Input!R;0;SE(31&lt;Input!R;WH9/(Input!R-Input!R);0)))</f>
        <v/>
      </c>
      <c r="XN55" s="79">
        <f>SE(Input!R="bullet";SE(32=Input!R-1;WH9;0);SE(32&lt;Input!R;0;SE(32&lt;Input!R;WH9/(Input!R-Input!R);0)))</f>
        <v/>
      </c>
      <c r="XO55" s="79">
        <f>SE(Input!R="bullet";SE(33=Input!R-1;WH9;0);SE(33&lt;Input!R;0;SE(33&lt;Input!R;WH9/(Input!R-Input!R);0)))</f>
        <v/>
      </c>
      <c r="XP55" s="79">
        <f>SE(Input!R="bullet";SE(34=Input!R-1;WH9;0);SE(34&lt;Input!R;0;SE(34&lt;Input!R;WH9/(Input!R-Input!R);0)))</f>
        <v/>
      </c>
      <c r="XQ55" s="79">
        <f>SE(Input!R="bullet";SE(35=Input!R-1;WH9;0);SE(35&lt;Input!R;0;SE(35&lt;Input!R;WH9/(Input!R-Input!R);0)))</f>
        <v/>
      </c>
      <c r="XR55" s="79">
        <f>SE(Input!R="bullet";SE(36=Input!R-1;WH9;0);SE(36&lt;Input!R;0;SE(36&lt;Input!R;WH9/(Input!R-Input!R);0)))</f>
        <v/>
      </c>
      <c r="XS55" s="79">
        <f>SE(Input!R="bullet";SE(37=Input!R-1;WH9;0);SE(37&lt;Input!R;0;SE(37&lt;Input!R;WH9/(Input!R-Input!R);0)))</f>
        <v/>
      </c>
      <c r="XV55" s="78" t="n">
        <v>3</v>
      </c>
      <c r="XW55" s="79">
        <f>0</f>
        <v/>
      </c>
      <c r="XX55" s="79">
        <f>0</f>
        <v/>
      </c>
      <c r="XY55" s="79">
        <f>SE(Input!S="bullet";SE(0=Input!S-1;XY9;0);SE(0&lt;Input!S;0;SE(0&lt;Input!S;XY9/(Input!S-Input!S);0)))</f>
        <v/>
      </c>
      <c r="XZ55" s="79">
        <f>SE(Input!S="bullet";SE(1=Input!S-1;XY9;0);SE(1&lt;Input!S;0;SE(1&lt;Input!S;XY9/(Input!S-Input!S);0)))</f>
        <v/>
      </c>
      <c r="YA55" s="79">
        <f>SE(Input!S="bullet";SE(2=Input!S-1;XY9;0);SE(2&lt;Input!S;0;SE(2&lt;Input!S;XY9/(Input!S-Input!S);0)))</f>
        <v/>
      </c>
      <c r="YB55" s="79">
        <f>SE(Input!S="bullet";SE(3=Input!S-1;XY9;0);SE(3&lt;Input!S;0;SE(3&lt;Input!S;XY9/(Input!S-Input!S);0)))</f>
        <v/>
      </c>
      <c r="YC55" s="79">
        <f>SE(Input!S="bullet";SE(4=Input!S-1;XY9;0);SE(4&lt;Input!S;0;SE(4&lt;Input!S;XY9/(Input!S-Input!S);0)))</f>
        <v/>
      </c>
      <c r="YD55" s="79">
        <f>SE(Input!S="bullet";SE(5=Input!S-1;XY9;0);SE(5&lt;Input!S;0;SE(5&lt;Input!S;XY9/(Input!S-Input!S);0)))</f>
        <v/>
      </c>
      <c r="YE55" s="79">
        <f>SE(Input!S="bullet";SE(6=Input!S-1;XY9;0);SE(6&lt;Input!S;0;SE(6&lt;Input!S;XY9/(Input!S-Input!S);0)))</f>
        <v/>
      </c>
      <c r="YF55" s="79">
        <f>SE(Input!S="bullet";SE(7=Input!S-1;XY9;0);SE(7&lt;Input!S;0;SE(7&lt;Input!S;XY9/(Input!S-Input!S);0)))</f>
        <v/>
      </c>
      <c r="YG55" s="79">
        <f>SE(Input!S="bullet";SE(8=Input!S-1;XY9;0);SE(8&lt;Input!S;0;SE(8&lt;Input!S;XY9/(Input!S-Input!S);0)))</f>
        <v/>
      </c>
      <c r="YH55" s="79">
        <f>SE(Input!S="bullet";SE(9=Input!S-1;XY9;0);SE(9&lt;Input!S;0;SE(9&lt;Input!S;XY9/(Input!S-Input!S);0)))</f>
        <v/>
      </c>
      <c r="YI55" s="79">
        <f>SE(Input!S="bullet";SE(10=Input!S-1;XY9;0);SE(10&lt;Input!S;0;SE(10&lt;Input!S;XY9/(Input!S-Input!S);0)))</f>
        <v/>
      </c>
      <c r="YJ55" s="79">
        <f>SE(Input!S="bullet";SE(11=Input!S-1;XY9;0);SE(11&lt;Input!S;0;SE(11&lt;Input!S;XY9/(Input!S-Input!S);0)))</f>
        <v/>
      </c>
      <c r="YK55" s="79">
        <f>SE(Input!S="bullet";SE(12=Input!S-1;XY9;0);SE(12&lt;Input!S;0;SE(12&lt;Input!S;XY9/(Input!S-Input!S);0)))</f>
        <v/>
      </c>
      <c r="YL55" s="79">
        <f>SE(Input!S="bullet";SE(13=Input!S-1;XY9;0);SE(13&lt;Input!S;0;SE(13&lt;Input!S;XY9/(Input!S-Input!S);0)))</f>
        <v/>
      </c>
      <c r="YM55" s="79">
        <f>SE(Input!S="bullet";SE(14=Input!S-1;XY9;0);SE(14&lt;Input!S;0;SE(14&lt;Input!S;XY9/(Input!S-Input!S);0)))</f>
        <v/>
      </c>
      <c r="YN55" s="79">
        <f>SE(Input!S="bullet";SE(15=Input!S-1;XY9;0);SE(15&lt;Input!S;0;SE(15&lt;Input!S;XY9/(Input!S-Input!S);0)))</f>
        <v/>
      </c>
      <c r="YO55" s="79">
        <f>SE(Input!S="bullet";SE(16=Input!S-1;XY9;0);SE(16&lt;Input!S;0;SE(16&lt;Input!S;XY9/(Input!S-Input!S);0)))</f>
        <v/>
      </c>
      <c r="YP55" s="79">
        <f>SE(Input!S="bullet";SE(17=Input!S-1;XY9;0);SE(17&lt;Input!S;0;SE(17&lt;Input!S;XY9/(Input!S-Input!S);0)))</f>
        <v/>
      </c>
      <c r="YQ55" s="79">
        <f>SE(Input!S="bullet";SE(18=Input!S-1;XY9;0);SE(18&lt;Input!S;0;SE(18&lt;Input!S;XY9/(Input!S-Input!S);0)))</f>
        <v/>
      </c>
      <c r="YR55" s="79">
        <f>SE(Input!S="bullet";SE(19=Input!S-1;XY9;0);SE(19&lt;Input!S;0;SE(19&lt;Input!S;XY9/(Input!S-Input!S);0)))</f>
        <v/>
      </c>
      <c r="YS55" s="79">
        <f>SE(Input!S="bullet";SE(20=Input!S-1;XY9;0);SE(20&lt;Input!S;0;SE(20&lt;Input!S;XY9/(Input!S-Input!S);0)))</f>
        <v/>
      </c>
      <c r="YT55" s="79">
        <f>SE(Input!S="bullet";SE(21=Input!S-1;XY9;0);SE(21&lt;Input!S;0;SE(21&lt;Input!S;XY9/(Input!S-Input!S);0)))</f>
        <v/>
      </c>
      <c r="YU55" s="79">
        <f>SE(Input!S="bullet";SE(22=Input!S-1;XY9;0);SE(22&lt;Input!S;0;SE(22&lt;Input!S;XY9/(Input!S-Input!S);0)))</f>
        <v/>
      </c>
      <c r="YV55" s="79">
        <f>SE(Input!S="bullet";SE(23=Input!S-1;XY9;0);SE(23&lt;Input!S;0;SE(23&lt;Input!S;XY9/(Input!S-Input!S);0)))</f>
        <v/>
      </c>
      <c r="YW55" s="79">
        <f>SE(Input!S="bullet";SE(24=Input!S-1;XY9;0);SE(24&lt;Input!S;0;SE(24&lt;Input!S;XY9/(Input!S-Input!S);0)))</f>
        <v/>
      </c>
      <c r="YX55" s="79">
        <f>SE(Input!S="bullet";SE(25=Input!S-1;XY9;0);SE(25&lt;Input!S;0;SE(25&lt;Input!S;XY9/(Input!S-Input!S);0)))</f>
        <v/>
      </c>
      <c r="YY55" s="79">
        <f>SE(Input!S="bullet";SE(26=Input!S-1;XY9;0);SE(26&lt;Input!S;0;SE(26&lt;Input!S;XY9/(Input!S-Input!S);0)))</f>
        <v/>
      </c>
      <c r="YZ55" s="79">
        <f>SE(Input!S="bullet";SE(27=Input!S-1;XY9;0);SE(27&lt;Input!S;0;SE(27&lt;Input!S;XY9/(Input!S-Input!S);0)))</f>
        <v/>
      </c>
      <c r="ZA55" s="79">
        <f>SE(Input!S="bullet";SE(28=Input!S-1;XY9;0);SE(28&lt;Input!S;0;SE(28&lt;Input!S;XY9/(Input!S-Input!S);0)))</f>
        <v/>
      </c>
      <c r="ZB55" s="79">
        <f>SE(Input!S="bullet";SE(29=Input!S-1;XY9;0);SE(29&lt;Input!S;0;SE(29&lt;Input!S;XY9/(Input!S-Input!S);0)))</f>
        <v/>
      </c>
      <c r="ZC55" s="79">
        <f>SE(Input!S="bullet";SE(30=Input!S-1;XY9;0);SE(30&lt;Input!S;0;SE(30&lt;Input!S;XY9/(Input!S-Input!S);0)))</f>
        <v/>
      </c>
      <c r="ZD55" s="79">
        <f>SE(Input!S="bullet";SE(31=Input!S-1;XY9;0);SE(31&lt;Input!S;0;SE(31&lt;Input!S;XY9/(Input!S-Input!S);0)))</f>
        <v/>
      </c>
      <c r="ZE55" s="79">
        <f>SE(Input!S="bullet";SE(32=Input!S-1;XY9;0);SE(32&lt;Input!S;0;SE(32&lt;Input!S;XY9/(Input!S-Input!S);0)))</f>
        <v/>
      </c>
      <c r="ZF55" s="79">
        <f>SE(Input!S="bullet";SE(33=Input!S-1;XY9;0);SE(33&lt;Input!S;0;SE(33&lt;Input!S;XY9/(Input!S-Input!S);0)))</f>
        <v/>
      </c>
      <c r="ZG55" s="79">
        <f>SE(Input!S="bullet";SE(34=Input!S-1;XY9;0);SE(34&lt;Input!S;0;SE(34&lt;Input!S;XY9/(Input!S-Input!S);0)))</f>
        <v/>
      </c>
      <c r="ZH55" s="79">
        <f>SE(Input!S="bullet";SE(35=Input!S-1;XY9;0);SE(35&lt;Input!S;0;SE(35&lt;Input!S;XY9/(Input!S-Input!S);0)))</f>
        <v/>
      </c>
      <c r="ZI55" s="79">
        <f>SE(Input!S="bullet";SE(36=Input!S-1;XY9;0);SE(36&lt;Input!S;0;SE(36&lt;Input!S;XY9/(Input!S-Input!S);0)))</f>
        <v/>
      </c>
      <c r="ZJ55" s="79">
        <f>SE(Input!S="bullet";SE(37=Input!S-1;XY9;0);SE(37&lt;Input!S;0;SE(37&lt;Input!S;XY9/(Input!S-Input!S);0)))</f>
        <v/>
      </c>
      <c r="ZM55" s="78" t="n">
        <v>3</v>
      </c>
      <c r="ZN55" s="79">
        <f>0</f>
        <v/>
      </c>
      <c r="ZO55" s="79">
        <f>0</f>
        <v/>
      </c>
      <c r="ZP55" s="79">
        <f>SE(Input!T="bullet";SE(0=Input!T-1;ZP9;0);SE(0&lt;Input!T;0;SE(0&lt;Input!T;ZP9/(Input!T-Input!T);0)))</f>
        <v/>
      </c>
      <c r="ZQ55" s="79">
        <f>SE(Input!T="bullet";SE(1=Input!T-1;ZP9;0);SE(1&lt;Input!T;0;SE(1&lt;Input!T;ZP9/(Input!T-Input!T);0)))</f>
        <v/>
      </c>
      <c r="ZR55" s="79">
        <f>SE(Input!T="bullet";SE(2=Input!T-1;ZP9;0);SE(2&lt;Input!T;0;SE(2&lt;Input!T;ZP9/(Input!T-Input!T);0)))</f>
        <v/>
      </c>
      <c r="ZS55" s="79">
        <f>SE(Input!T="bullet";SE(3=Input!T-1;ZP9;0);SE(3&lt;Input!T;0;SE(3&lt;Input!T;ZP9/(Input!T-Input!T);0)))</f>
        <v/>
      </c>
      <c r="ZT55" s="79">
        <f>SE(Input!T="bullet";SE(4=Input!T-1;ZP9;0);SE(4&lt;Input!T;0;SE(4&lt;Input!T;ZP9/(Input!T-Input!T);0)))</f>
        <v/>
      </c>
      <c r="ZU55" s="79">
        <f>SE(Input!T="bullet";SE(5=Input!T-1;ZP9;0);SE(5&lt;Input!T;0;SE(5&lt;Input!T;ZP9/(Input!T-Input!T);0)))</f>
        <v/>
      </c>
      <c r="ZV55" s="79">
        <f>SE(Input!T="bullet";SE(6=Input!T-1;ZP9;0);SE(6&lt;Input!T;0;SE(6&lt;Input!T;ZP9/(Input!T-Input!T);0)))</f>
        <v/>
      </c>
      <c r="ZW55" s="79">
        <f>SE(Input!T="bullet";SE(7=Input!T-1;ZP9;0);SE(7&lt;Input!T;0;SE(7&lt;Input!T;ZP9/(Input!T-Input!T);0)))</f>
        <v/>
      </c>
      <c r="ZX55" s="79">
        <f>SE(Input!T="bullet";SE(8=Input!T-1;ZP9;0);SE(8&lt;Input!T;0;SE(8&lt;Input!T;ZP9/(Input!T-Input!T);0)))</f>
        <v/>
      </c>
      <c r="ZY55" s="79">
        <f>SE(Input!T="bullet";SE(9=Input!T-1;ZP9;0);SE(9&lt;Input!T;0;SE(9&lt;Input!T;ZP9/(Input!T-Input!T);0)))</f>
        <v/>
      </c>
      <c r="ZZ55" s="79">
        <f>SE(Input!T="bullet";SE(10=Input!T-1;ZP9;0);SE(10&lt;Input!T;0;SE(10&lt;Input!T;ZP9/(Input!T-Input!T);0)))</f>
        <v/>
      </c>
      <c r="AAA55" s="79">
        <f>SE(Input!T="bullet";SE(11=Input!T-1;ZP9;0);SE(11&lt;Input!T;0;SE(11&lt;Input!T;ZP9/(Input!T-Input!T);0)))</f>
        <v/>
      </c>
      <c r="AAB55" s="79">
        <f>SE(Input!T="bullet";SE(12=Input!T-1;ZP9;0);SE(12&lt;Input!T;0;SE(12&lt;Input!T;ZP9/(Input!T-Input!T);0)))</f>
        <v/>
      </c>
      <c r="AAC55" s="79">
        <f>SE(Input!T="bullet";SE(13=Input!T-1;ZP9;0);SE(13&lt;Input!T;0;SE(13&lt;Input!T;ZP9/(Input!T-Input!T);0)))</f>
        <v/>
      </c>
      <c r="AAD55" s="79">
        <f>SE(Input!T="bullet";SE(14=Input!T-1;ZP9;0);SE(14&lt;Input!T;0;SE(14&lt;Input!T;ZP9/(Input!T-Input!T);0)))</f>
        <v/>
      </c>
      <c r="AAE55" s="79">
        <f>SE(Input!T="bullet";SE(15=Input!T-1;ZP9;0);SE(15&lt;Input!T;0;SE(15&lt;Input!T;ZP9/(Input!T-Input!T);0)))</f>
        <v/>
      </c>
      <c r="AAF55" s="79">
        <f>SE(Input!T="bullet";SE(16=Input!T-1;ZP9;0);SE(16&lt;Input!T;0;SE(16&lt;Input!T;ZP9/(Input!T-Input!T);0)))</f>
        <v/>
      </c>
      <c r="AAG55" s="79">
        <f>SE(Input!T="bullet";SE(17=Input!T-1;ZP9;0);SE(17&lt;Input!T;0;SE(17&lt;Input!T;ZP9/(Input!T-Input!T);0)))</f>
        <v/>
      </c>
      <c r="AAH55" s="79">
        <f>SE(Input!T="bullet";SE(18=Input!T-1;ZP9;0);SE(18&lt;Input!T;0;SE(18&lt;Input!T;ZP9/(Input!T-Input!T);0)))</f>
        <v/>
      </c>
      <c r="AAI55" s="79">
        <f>SE(Input!T="bullet";SE(19=Input!T-1;ZP9;0);SE(19&lt;Input!T;0;SE(19&lt;Input!T;ZP9/(Input!T-Input!T);0)))</f>
        <v/>
      </c>
      <c r="AAJ55" s="79">
        <f>SE(Input!T="bullet";SE(20=Input!T-1;ZP9;0);SE(20&lt;Input!T;0;SE(20&lt;Input!T;ZP9/(Input!T-Input!T);0)))</f>
        <v/>
      </c>
      <c r="AAK55" s="79">
        <f>SE(Input!T="bullet";SE(21=Input!T-1;ZP9;0);SE(21&lt;Input!T;0;SE(21&lt;Input!T;ZP9/(Input!T-Input!T);0)))</f>
        <v/>
      </c>
      <c r="AAL55" s="79">
        <f>SE(Input!T="bullet";SE(22=Input!T-1;ZP9;0);SE(22&lt;Input!T;0;SE(22&lt;Input!T;ZP9/(Input!T-Input!T);0)))</f>
        <v/>
      </c>
      <c r="AAM55" s="79">
        <f>SE(Input!T="bullet";SE(23=Input!T-1;ZP9;0);SE(23&lt;Input!T;0;SE(23&lt;Input!T;ZP9/(Input!T-Input!T);0)))</f>
        <v/>
      </c>
      <c r="AAN55" s="79">
        <f>SE(Input!T="bullet";SE(24=Input!T-1;ZP9;0);SE(24&lt;Input!T;0;SE(24&lt;Input!T;ZP9/(Input!T-Input!T);0)))</f>
        <v/>
      </c>
      <c r="AAO55" s="79">
        <f>SE(Input!T="bullet";SE(25=Input!T-1;ZP9;0);SE(25&lt;Input!T;0;SE(25&lt;Input!T;ZP9/(Input!T-Input!T);0)))</f>
        <v/>
      </c>
      <c r="AAP55" s="79">
        <f>SE(Input!T="bullet";SE(26=Input!T-1;ZP9;0);SE(26&lt;Input!T;0;SE(26&lt;Input!T;ZP9/(Input!T-Input!T);0)))</f>
        <v/>
      </c>
      <c r="AAQ55" s="79">
        <f>SE(Input!T="bullet";SE(27=Input!T-1;ZP9;0);SE(27&lt;Input!T;0;SE(27&lt;Input!T;ZP9/(Input!T-Input!T);0)))</f>
        <v/>
      </c>
      <c r="AAR55" s="79">
        <f>SE(Input!T="bullet";SE(28=Input!T-1;ZP9;0);SE(28&lt;Input!T;0;SE(28&lt;Input!T;ZP9/(Input!T-Input!T);0)))</f>
        <v/>
      </c>
      <c r="AAS55" s="79">
        <f>SE(Input!T="bullet";SE(29=Input!T-1;ZP9;0);SE(29&lt;Input!T;0;SE(29&lt;Input!T;ZP9/(Input!T-Input!T);0)))</f>
        <v/>
      </c>
      <c r="AAT55" s="79">
        <f>SE(Input!T="bullet";SE(30=Input!T-1;ZP9;0);SE(30&lt;Input!T;0;SE(30&lt;Input!T;ZP9/(Input!T-Input!T);0)))</f>
        <v/>
      </c>
      <c r="AAU55" s="79">
        <f>SE(Input!T="bullet";SE(31=Input!T-1;ZP9;0);SE(31&lt;Input!T;0;SE(31&lt;Input!T;ZP9/(Input!T-Input!T);0)))</f>
        <v/>
      </c>
      <c r="AAV55" s="79">
        <f>SE(Input!T="bullet";SE(32=Input!T-1;ZP9;0);SE(32&lt;Input!T;0;SE(32&lt;Input!T;ZP9/(Input!T-Input!T);0)))</f>
        <v/>
      </c>
      <c r="AAW55" s="79">
        <f>SE(Input!T="bullet";SE(33=Input!T-1;ZP9;0);SE(33&lt;Input!T;0;SE(33&lt;Input!T;ZP9/(Input!T-Input!T);0)))</f>
        <v/>
      </c>
      <c r="AAX55" s="79">
        <f>SE(Input!T="bullet";SE(34=Input!T-1;ZP9;0);SE(34&lt;Input!T;0;SE(34&lt;Input!T;ZP9/(Input!T-Input!T);0)))</f>
        <v/>
      </c>
      <c r="AAY55" s="79">
        <f>SE(Input!T="bullet";SE(35=Input!T-1;ZP9;0);SE(35&lt;Input!T;0;SE(35&lt;Input!T;ZP9/(Input!T-Input!T);0)))</f>
        <v/>
      </c>
      <c r="AAZ55" s="79">
        <f>SE(Input!T="bullet";SE(36=Input!T-1;ZP9;0);SE(36&lt;Input!T;0;SE(36&lt;Input!T;ZP9/(Input!T-Input!T);0)))</f>
        <v/>
      </c>
      <c r="ABA55" s="79">
        <f>SE(Input!T="bullet";SE(37=Input!T-1;ZP9;0);SE(37&lt;Input!T;0;SE(37&lt;Input!T;ZP9/(Input!T-Input!T);0)))</f>
        <v/>
      </c>
      <c r="ABD55" s="78" t="n">
        <v>3</v>
      </c>
      <c r="ABE55" s="79">
        <f>0</f>
        <v/>
      </c>
      <c r="ABF55" s="79">
        <f>0</f>
        <v/>
      </c>
      <c r="ABG55" s="79">
        <f>SE(Input!U="bullet";SE(0=Input!U-1;ABG9;0);SE(0&lt;Input!U;0;SE(0&lt;Input!U;ABG9/(Input!U-Input!U);0)))</f>
        <v/>
      </c>
      <c r="ABH55" s="79">
        <f>SE(Input!U="bullet";SE(1=Input!U-1;ABG9;0);SE(1&lt;Input!U;0;SE(1&lt;Input!U;ABG9/(Input!U-Input!U);0)))</f>
        <v/>
      </c>
      <c r="ABI55" s="79">
        <f>SE(Input!U="bullet";SE(2=Input!U-1;ABG9;0);SE(2&lt;Input!U;0;SE(2&lt;Input!U;ABG9/(Input!U-Input!U);0)))</f>
        <v/>
      </c>
      <c r="ABJ55" s="79">
        <f>SE(Input!U="bullet";SE(3=Input!U-1;ABG9;0);SE(3&lt;Input!U;0;SE(3&lt;Input!U;ABG9/(Input!U-Input!U);0)))</f>
        <v/>
      </c>
      <c r="ABK55" s="79">
        <f>SE(Input!U="bullet";SE(4=Input!U-1;ABG9;0);SE(4&lt;Input!U;0;SE(4&lt;Input!U;ABG9/(Input!U-Input!U);0)))</f>
        <v/>
      </c>
      <c r="ABL55" s="79">
        <f>SE(Input!U="bullet";SE(5=Input!U-1;ABG9;0);SE(5&lt;Input!U;0;SE(5&lt;Input!U;ABG9/(Input!U-Input!U);0)))</f>
        <v/>
      </c>
      <c r="ABM55" s="79">
        <f>SE(Input!U="bullet";SE(6=Input!U-1;ABG9;0);SE(6&lt;Input!U;0;SE(6&lt;Input!U;ABG9/(Input!U-Input!U);0)))</f>
        <v/>
      </c>
      <c r="ABN55" s="79">
        <f>SE(Input!U="bullet";SE(7=Input!U-1;ABG9;0);SE(7&lt;Input!U;0;SE(7&lt;Input!U;ABG9/(Input!U-Input!U);0)))</f>
        <v/>
      </c>
      <c r="ABO55" s="79">
        <f>SE(Input!U="bullet";SE(8=Input!U-1;ABG9;0);SE(8&lt;Input!U;0;SE(8&lt;Input!U;ABG9/(Input!U-Input!U);0)))</f>
        <v/>
      </c>
      <c r="ABP55" s="79">
        <f>SE(Input!U="bullet";SE(9=Input!U-1;ABG9;0);SE(9&lt;Input!U;0;SE(9&lt;Input!U;ABG9/(Input!U-Input!U);0)))</f>
        <v/>
      </c>
      <c r="ABQ55" s="79">
        <f>SE(Input!U="bullet";SE(10=Input!U-1;ABG9;0);SE(10&lt;Input!U;0;SE(10&lt;Input!U;ABG9/(Input!U-Input!U);0)))</f>
        <v/>
      </c>
      <c r="ABR55" s="79">
        <f>SE(Input!U="bullet";SE(11=Input!U-1;ABG9;0);SE(11&lt;Input!U;0;SE(11&lt;Input!U;ABG9/(Input!U-Input!U);0)))</f>
        <v/>
      </c>
      <c r="ABS55" s="79">
        <f>SE(Input!U="bullet";SE(12=Input!U-1;ABG9;0);SE(12&lt;Input!U;0;SE(12&lt;Input!U;ABG9/(Input!U-Input!U);0)))</f>
        <v/>
      </c>
      <c r="ABT55" s="79">
        <f>SE(Input!U="bullet";SE(13=Input!U-1;ABG9;0);SE(13&lt;Input!U;0;SE(13&lt;Input!U;ABG9/(Input!U-Input!U);0)))</f>
        <v/>
      </c>
      <c r="ABU55" s="79">
        <f>SE(Input!U="bullet";SE(14=Input!U-1;ABG9;0);SE(14&lt;Input!U;0;SE(14&lt;Input!U;ABG9/(Input!U-Input!U);0)))</f>
        <v/>
      </c>
      <c r="ABV55" s="79">
        <f>SE(Input!U="bullet";SE(15=Input!U-1;ABG9;0);SE(15&lt;Input!U;0;SE(15&lt;Input!U;ABG9/(Input!U-Input!U);0)))</f>
        <v/>
      </c>
      <c r="ABW55" s="79">
        <f>SE(Input!U="bullet";SE(16=Input!U-1;ABG9;0);SE(16&lt;Input!U;0;SE(16&lt;Input!U;ABG9/(Input!U-Input!U);0)))</f>
        <v/>
      </c>
      <c r="ABX55" s="79">
        <f>SE(Input!U="bullet";SE(17=Input!U-1;ABG9;0);SE(17&lt;Input!U;0;SE(17&lt;Input!U;ABG9/(Input!U-Input!U);0)))</f>
        <v/>
      </c>
      <c r="ABY55" s="79">
        <f>SE(Input!U="bullet";SE(18=Input!U-1;ABG9;0);SE(18&lt;Input!U;0;SE(18&lt;Input!U;ABG9/(Input!U-Input!U);0)))</f>
        <v/>
      </c>
      <c r="ABZ55" s="79">
        <f>SE(Input!U="bullet";SE(19=Input!U-1;ABG9;0);SE(19&lt;Input!U;0;SE(19&lt;Input!U;ABG9/(Input!U-Input!U);0)))</f>
        <v/>
      </c>
      <c r="ACA55" s="79">
        <f>SE(Input!U="bullet";SE(20=Input!U-1;ABG9;0);SE(20&lt;Input!U;0;SE(20&lt;Input!U;ABG9/(Input!U-Input!U);0)))</f>
        <v/>
      </c>
      <c r="ACB55" s="79">
        <f>SE(Input!U="bullet";SE(21=Input!U-1;ABG9;0);SE(21&lt;Input!U;0;SE(21&lt;Input!U;ABG9/(Input!U-Input!U);0)))</f>
        <v/>
      </c>
      <c r="ACC55" s="79">
        <f>SE(Input!U="bullet";SE(22=Input!U-1;ABG9;0);SE(22&lt;Input!U;0;SE(22&lt;Input!U;ABG9/(Input!U-Input!U);0)))</f>
        <v/>
      </c>
      <c r="ACD55" s="79">
        <f>SE(Input!U="bullet";SE(23=Input!U-1;ABG9;0);SE(23&lt;Input!U;0;SE(23&lt;Input!U;ABG9/(Input!U-Input!U);0)))</f>
        <v/>
      </c>
      <c r="ACE55" s="79">
        <f>SE(Input!U="bullet";SE(24=Input!U-1;ABG9;0);SE(24&lt;Input!U;0;SE(24&lt;Input!U;ABG9/(Input!U-Input!U);0)))</f>
        <v/>
      </c>
      <c r="ACF55" s="79">
        <f>SE(Input!U="bullet";SE(25=Input!U-1;ABG9;0);SE(25&lt;Input!U;0;SE(25&lt;Input!U;ABG9/(Input!U-Input!U);0)))</f>
        <v/>
      </c>
      <c r="ACG55" s="79">
        <f>SE(Input!U="bullet";SE(26=Input!U-1;ABG9;0);SE(26&lt;Input!U;0;SE(26&lt;Input!U;ABG9/(Input!U-Input!U);0)))</f>
        <v/>
      </c>
      <c r="ACH55" s="79">
        <f>SE(Input!U="bullet";SE(27=Input!U-1;ABG9;0);SE(27&lt;Input!U;0;SE(27&lt;Input!U;ABG9/(Input!U-Input!U);0)))</f>
        <v/>
      </c>
      <c r="ACI55" s="79">
        <f>SE(Input!U="bullet";SE(28=Input!U-1;ABG9;0);SE(28&lt;Input!U;0;SE(28&lt;Input!U;ABG9/(Input!U-Input!U);0)))</f>
        <v/>
      </c>
      <c r="ACJ55" s="79">
        <f>SE(Input!U="bullet";SE(29=Input!U-1;ABG9;0);SE(29&lt;Input!U;0;SE(29&lt;Input!U;ABG9/(Input!U-Input!U);0)))</f>
        <v/>
      </c>
      <c r="ACK55" s="79">
        <f>SE(Input!U="bullet";SE(30=Input!U-1;ABG9;0);SE(30&lt;Input!U;0;SE(30&lt;Input!U;ABG9/(Input!U-Input!U);0)))</f>
        <v/>
      </c>
      <c r="ACL55" s="79">
        <f>SE(Input!U="bullet";SE(31=Input!U-1;ABG9;0);SE(31&lt;Input!U;0;SE(31&lt;Input!U;ABG9/(Input!U-Input!U);0)))</f>
        <v/>
      </c>
      <c r="ACM55" s="79">
        <f>SE(Input!U="bullet";SE(32=Input!U-1;ABG9;0);SE(32&lt;Input!U;0;SE(32&lt;Input!U;ABG9/(Input!U-Input!U);0)))</f>
        <v/>
      </c>
      <c r="ACN55" s="79">
        <f>SE(Input!U="bullet";SE(33=Input!U-1;ABG9;0);SE(33&lt;Input!U;0;SE(33&lt;Input!U;ABG9/(Input!U-Input!U);0)))</f>
        <v/>
      </c>
      <c r="ACO55" s="79">
        <f>SE(Input!U="bullet";SE(34=Input!U-1;ABG9;0);SE(34&lt;Input!U;0;SE(34&lt;Input!U;ABG9/(Input!U-Input!U);0)))</f>
        <v/>
      </c>
      <c r="ACP55" s="79">
        <f>SE(Input!U="bullet";SE(35=Input!U-1;ABG9;0);SE(35&lt;Input!U;0;SE(35&lt;Input!U;ABG9/(Input!U-Input!U);0)))</f>
        <v/>
      </c>
      <c r="ACQ55" s="79">
        <f>SE(Input!U="bullet";SE(36=Input!U-1;ABG9;0);SE(36&lt;Input!U;0;SE(36&lt;Input!U;ABG9/(Input!U-Input!U);0)))</f>
        <v/>
      </c>
      <c r="ACR55" s="79">
        <f>SE(Input!U="bullet";SE(37=Input!U-1;ABG9;0);SE(37&lt;Input!U;0;SE(37&lt;Input!U;ABG9/(Input!U-Input!U);0)))</f>
        <v/>
      </c>
      <c r="ACU55" s="78" t="n">
        <v>3</v>
      </c>
      <c r="ACV55" s="79">
        <f>0</f>
        <v/>
      </c>
      <c r="ACW55" s="79">
        <f>0</f>
        <v/>
      </c>
      <c r="ACX55" s="79">
        <f>SE(Input!V="bullet";SE(0=Input!V-1;ACX9;0);SE(0&lt;Input!V;0;SE(0&lt;Input!V;ACX9/(Input!V-Input!V);0)))</f>
        <v/>
      </c>
      <c r="ACY55" s="79">
        <f>SE(Input!V="bullet";SE(1=Input!V-1;ACX9;0);SE(1&lt;Input!V;0;SE(1&lt;Input!V;ACX9/(Input!V-Input!V);0)))</f>
        <v/>
      </c>
      <c r="ACZ55" s="79">
        <f>SE(Input!V="bullet";SE(2=Input!V-1;ACX9;0);SE(2&lt;Input!V;0;SE(2&lt;Input!V;ACX9/(Input!V-Input!V);0)))</f>
        <v/>
      </c>
      <c r="ADA55" s="79">
        <f>SE(Input!V="bullet";SE(3=Input!V-1;ACX9;0);SE(3&lt;Input!V;0;SE(3&lt;Input!V;ACX9/(Input!V-Input!V);0)))</f>
        <v/>
      </c>
      <c r="ADB55" s="79">
        <f>SE(Input!V="bullet";SE(4=Input!V-1;ACX9;0);SE(4&lt;Input!V;0;SE(4&lt;Input!V;ACX9/(Input!V-Input!V);0)))</f>
        <v/>
      </c>
      <c r="ADC55" s="79">
        <f>SE(Input!V="bullet";SE(5=Input!V-1;ACX9;0);SE(5&lt;Input!V;0;SE(5&lt;Input!V;ACX9/(Input!V-Input!V);0)))</f>
        <v/>
      </c>
      <c r="ADD55" s="79">
        <f>SE(Input!V="bullet";SE(6=Input!V-1;ACX9;0);SE(6&lt;Input!V;0;SE(6&lt;Input!V;ACX9/(Input!V-Input!V);0)))</f>
        <v/>
      </c>
      <c r="ADE55" s="79">
        <f>SE(Input!V="bullet";SE(7=Input!V-1;ACX9;0);SE(7&lt;Input!V;0;SE(7&lt;Input!V;ACX9/(Input!V-Input!V);0)))</f>
        <v/>
      </c>
      <c r="ADF55" s="79">
        <f>SE(Input!V="bullet";SE(8=Input!V-1;ACX9;0);SE(8&lt;Input!V;0;SE(8&lt;Input!V;ACX9/(Input!V-Input!V);0)))</f>
        <v/>
      </c>
      <c r="ADG55" s="79">
        <f>SE(Input!V="bullet";SE(9=Input!V-1;ACX9;0);SE(9&lt;Input!V;0;SE(9&lt;Input!V;ACX9/(Input!V-Input!V);0)))</f>
        <v/>
      </c>
      <c r="ADH55" s="79">
        <f>SE(Input!V="bullet";SE(10=Input!V-1;ACX9;0);SE(10&lt;Input!V;0;SE(10&lt;Input!V;ACX9/(Input!V-Input!V);0)))</f>
        <v/>
      </c>
      <c r="ADI55" s="79">
        <f>SE(Input!V="bullet";SE(11=Input!V-1;ACX9;0);SE(11&lt;Input!V;0;SE(11&lt;Input!V;ACX9/(Input!V-Input!V);0)))</f>
        <v/>
      </c>
      <c r="ADJ55" s="79">
        <f>SE(Input!V="bullet";SE(12=Input!V-1;ACX9;0);SE(12&lt;Input!V;0;SE(12&lt;Input!V;ACX9/(Input!V-Input!V);0)))</f>
        <v/>
      </c>
      <c r="ADK55" s="79">
        <f>SE(Input!V="bullet";SE(13=Input!V-1;ACX9;0);SE(13&lt;Input!V;0;SE(13&lt;Input!V;ACX9/(Input!V-Input!V);0)))</f>
        <v/>
      </c>
      <c r="ADL55" s="79">
        <f>SE(Input!V="bullet";SE(14=Input!V-1;ACX9;0);SE(14&lt;Input!V;0;SE(14&lt;Input!V;ACX9/(Input!V-Input!V);0)))</f>
        <v/>
      </c>
      <c r="ADM55" s="79">
        <f>SE(Input!V="bullet";SE(15=Input!V-1;ACX9;0);SE(15&lt;Input!V;0;SE(15&lt;Input!V;ACX9/(Input!V-Input!V);0)))</f>
        <v/>
      </c>
      <c r="ADN55" s="79">
        <f>SE(Input!V="bullet";SE(16=Input!V-1;ACX9;0);SE(16&lt;Input!V;0;SE(16&lt;Input!V;ACX9/(Input!V-Input!V);0)))</f>
        <v/>
      </c>
      <c r="ADO55" s="79">
        <f>SE(Input!V="bullet";SE(17=Input!V-1;ACX9;0);SE(17&lt;Input!V;0;SE(17&lt;Input!V;ACX9/(Input!V-Input!V);0)))</f>
        <v/>
      </c>
      <c r="ADP55" s="79">
        <f>SE(Input!V="bullet";SE(18=Input!V-1;ACX9;0);SE(18&lt;Input!V;0;SE(18&lt;Input!V;ACX9/(Input!V-Input!V);0)))</f>
        <v/>
      </c>
      <c r="ADQ55" s="79">
        <f>SE(Input!V="bullet";SE(19=Input!V-1;ACX9;0);SE(19&lt;Input!V;0;SE(19&lt;Input!V;ACX9/(Input!V-Input!V);0)))</f>
        <v/>
      </c>
      <c r="ADR55" s="79">
        <f>SE(Input!V="bullet";SE(20=Input!V-1;ACX9;0);SE(20&lt;Input!V;0;SE(20&lt;Input!V;ACX9/(Input!V-Input!V);0)))</f>
        <v/>
      </c>
      <c r="ADS55" s="79">
        <f>SE(Input!V="bullet";SE(21=Input!V-1;ACX9;0);SE(21&lt;Input!V;0;SE(21&lt;Input!V;ACX9/(Input!V-Input!V);0)))</f>
        <v/>
      </c>
      <c r="ADT55" s="79">
        <f>SE(Input!V="bullet";SE(22=Input!V-1;ACX9;0);SE(22&lt;Input!V;0;SE(22&lt;Input!V;ACX9/(Input!V-Input!V);0)))</f>
        <v/>
      </c>
      <c r="ADU55" s="79">
        <f>SE(Input!V="bullet";SE(23=Input!V-1;ACX9;0);SE(23&lt;Input!V;0;SE(23&lt;Input!V;ACX9/(Input!V-Input!V);0)))</f>
        <v/>
      </c>
      <c r="ADV55" s="79">
        <f>SE(Input!V="bullet";SE(24=Input!V-1;ACX9;0);SE(24&lt;Input!V;0;SE(24&lt;Input!V;ACX9/(Input!V-Input!V);0)))</f>
        <v/>
      </c>
      <c r="ADW55" s="79">
        <f>SE(Input!V="bullet";SE(25=Input!V-1;ACX9;0);SE(25&lt;Input!V;0;SE(25&lt;Input!V;ACX9/(Input!V-Input!V);0)))</f>
        <v/>
      </c>
      <c r="ADX55" s="79">
        <f>SE(Input!V="bullet";SE(26=Input!V-1;ACX9;0);SE(26&lt;Input!V;0;SE(26&lt;Input!V;ACX9/(Input!V-Input!V);0)))</f>
        <v/>
      </c>
      <c r="ADY55" s="79">
        <f>SE(Input!V="bullet";SE(27=Input!V-1;ACX9;0);SE(27&lt;Input!V;0;SE(27&lt;Input!V;ACX9/(Input!V-Input!V);0)))</f>
        <v/>
      </c>
      <c r="ADZ55" s="79">
        <f>SE(Input!V="bullet";SE(28=Input!V-1;ACX9;0);SE(28&lt;Input!V;0;SE(28&lt;Input!V;ACX9/(Input!V-Input!V);0)))</f>
        <v/>
      </c>
      <c r="AEA55" s="79">
        <f>SE(Input!V="bullet";SE(29=Input!V-1;ACX9;0);SE(29&lt;Input!V;0;SE(29&lt;Input!V;ACX9/(Input!V-Input!V);0)))</f>
        <v/>
      </c>
      <c r="AEB55" s="79">
        <f>SE(Input!V="bullet";SE(30=Input!V-1;ACX9;0);SE(30&lt;Input!V;0;SE(30&lt;Input!V;ACX9/(Input!V-Input!V);0)))</f>
        <v/>
      </c>
      <c r="AEC55" s="79">
        <f>SE(Input!V="bullet";SE(31=Input!V-1;ACX9;0);SE(31&lt;Input!V;0;SE(31&lt;Input!V;ACX9/(Input!V-Input!V);0)))</f>
        <v/>
      </c>
      <c r="AED55" s="79">
        <f>SE(Input!V="bullet";SE(32=Input!V-1;ACX9;0);SE(32&lt;Input!V;0;SE(32&lt;Input!V;ACX9/(Input!V-Input!V);0)))</f>
        <v/>
      </c>
      <c r="AEE55" s="79">
        <f>SE(Input!V="bullet";SE(33=Input!V-1;ACX9;0);SE(33&lt;Input!V;0;SE(33&lt;Input!V;ACX9/(Input!V-Input!V);0)))</f>
        <v/>
      </c>
      <c r="AEF55" s="79">
        <f>SE(Input!V="bullet";SE(34=Input!V-1;ACX9;0);SE(34&lt;Input!V;0;SE(34&lt;Input!V;ACX9/(Input!V-Input!V);0)))</f>
        <v/>
      </c>
      <c r="AEG55" s="79">
        <f>SE(Input!V="bullet";SE(35=Input!V-1;ACX9;0);SE(35&lt;Input!V;0;SE(35&lt;Input!V;ACX9/(Input!V-Input!V);0)))</f>
        <v/>
      </c>
      <c r="AEH55" s="79">
        <f>SE(Input!V="bullet";SE(36=Input!V-1;ACX9;0);SE(36&lt;Input!V;0;SE(36&lt;Input!V;ACX9/(Input!V-Input!V);0)))</f>
        <v/>
      </c>
      <c r="AEI55" s="79">
        <f>SE(Input!V="bullet";SE(37=Input!V-1;ACX9;0);SE(37&lt;Input!V;0;SE(37&lt;Input!V;ACX9/(Input!V-Input!V);0)))</f>
        <v/>
      </c>
      <c r="AEL55" s="78" t="n">
        <v>3</v>
      </c>
      <c r="AEM55" s="79">
        <f>0</f>
        <v/>
      </c>
      <c r="AEN55" s="79">
        <f>0</f>
        <v/>
      </c>
      <c r="AEO55" s="79">
        <f>SE(Input!W="bullet";SE(0=Input!W-1;AEO9;0);SE(0&lt;Input!W;0;SE(0&lt;Input!W;AEO9/(Input!W-Input!W);0)))</f>
        <v/>
      </c>
      <c r="AEP55" s="79">
        <f>SE(Input!W="bullet";SE(1=Input!W-1;AEO9;0);SE(1&lt;Input!W;0;SE(1&lt;Input!W;AEO9/(Input!W-Input!W);0)))</f>
        <v/>
      </c>
      <c r="AEQ55" s="79">
        <f>SE(Input!W="bullet";SE(2=Input!W-1;AEO9;0);SE(2&lt;Input!W;0;SE(2&lt;Input!W;AEO9/(Input!W-Input!W);0)))</f>
        <v/>
      </c>
      <c r="AER55" s="79">
        <f>SE(Input!W="bullet";SE(3=Input!W-1;AEO9;0);SE(3&lt;Input!W;0;SE(3&lt;Input!W;AEO9/(Input!W-Input!W);0)))</f>
        <v/>
      </c>
      <c r="AES55" s="79">
        <f>SE(Input!W="bullet";SE(4=Input!W-1;AEO9;0);SE(4&lt;Input!W;0;SE(4&lt;Input!W;AEO9/(Input!W-Input!W);0)))</f>
        <v/>
      </c>
      <c r="AET55" s="79">
        <f>SE(Input!W="bullet";SE(5=Input!W-1;AEO9;0);SE(5&lt;Input!W;0;SE(5&lt;Input!W;AEO9/(Input!W-Input!W);0)))</f>
        <v/>
      </c>
      <c r="AEU55" s="79">
        <f>SE(Input!W="bullet";SE(6=Input!W-1;AEO9;0);SE(6&lt;Input!W;0;SE(6&lt;Input!W;AEO9/(Input!W-Input!W);0)))</f>
        <v/>
      </c>
      <c r="AEV55" s="79">
        <f>SE(Input!W="bullet";SE(7=Input!W-1;AEO9;0);SE(7&lt;Input!W;0;SE(7&lt;Input!W;AEO9/(Input!W-Input!W);0)))</f>
        <v/>
      </c>
      <c r="AEW55" s="79">
        <f>SE(Input!W="bullet";SE(8=Input!W-1;AEO9;0);SE(8&lt;Input!W;0;SE(8&lt;Input!W;AEO9/(Input!W-Input!W);0)))</f>
        <v/>
      </c>
      <c r="AEX55" s="79">
        <f>SE(Input!W="bullet";SE(9=Input!W-1;AEO9;0);SE(9&lt;Input!W;0;SE(9&lt;Input!W;AEO9/(Input!W-Input!W);0)))</f>
        <v/>
      </c>
      <c r="AEY55" s="79">
        <f>SE(Input!W="bullet";SE(10=Input!W-1;AEO9;0);SE(10&lt;Input!W;0;SE(10&lt;Input!W;AEO9/(Input!W-Input!W);0)))</f>
        <v/>
      </c>
      <c r="AEZ55" s="79">
        <f>SE(Input!W="bullet";SE(11=Input!W-1;AEO9;0);SE(11&lt;Input!W;0;SE(11&lt;Input!W;AEO9/(Input!W-Input!W);0)))</f>
        <v/>
      </c>
      <c r="AFA55" s="79">
        <f>SE(Input!W="bullet";SE(12=Input!W-1;AEO9;0);SE(12&lt;Input!W;0;SE(12&lt;Input!W;AEO9/(Input!W-Input!W);0)))</f>
        <v/>
      </c>
      <c r="AFB55" s="79">
        <f>SE(Input!W="bullet";SE(13=Input!W-1;AEO9;0);SE(13&lt;Input!W;0;SE(13&lt;Input!W;AEO9/(Input!W-Input!W);0)))</f>
        <v/>
      </c>
      <c r="AFC55" s="79">
        <f>SE(Input!W="bullet";SE(14=Input!W-1;AEO9;0);SE(14&lt;Input!W;0;SE(14&lt;Input!W;AEO9/(Input!W-Input!W);0)))</f>
        <v/>
      </c>
      <c r="AFD55" s="79">
        <f>SE(Input!W="bullet";SE(15=Input!W-1;AEO9;0);SE(15&lt;Input!W;0;SE(15&lt;Input!W;AEO9/(Input!W-Input!W);0)))</f>
        <v/>
      </c>
      <c r="AFE55" s="79">
        <f>SE(Input!W="bullet";SE(16=Input!W-1;AEO9;0);SE(16&lt;Input!W;0;SE(16&lt;Input!W;AEO9/(Input!W-Input!W);0)))</f>
        <v/>
      </c>
      <c r="AFF55" s="79">
        <f>SE(Input!W="bullet";SE(17=Input!W-1;AEO9;0);SE(17&lt;Input!W;0;SE(17&lt;Input!W;AEO9/(Input!W-Input!W);0)))</f>
        <v/>
      </c>
      <c r="AFG55" s="79">
        <f>SE(Input!W="bullet";SE(18=Input!W-1;AEO9;0);SE(18&lt;Input!W;0;SE(18&lt;Input!W;AEO9/(Input!W-Input!W);0)))</f>
        <v/>
      </c>
      <c r="AFH55" s="79">
        <f>SE(Input!W="bullet";SE(19=Input!W-1;AEO9;0);SE(19&lt;Input!W;0;SE(19&lt;Input!W;AEO9/(Input!W-Input!W);0)))</f>
        <v/>
      </c>
      <c r="AFI55" s="79">
        <f>SE(Input!W="bullet";SE(20=Input!W-1;AEO9;0);SE(20&lt;Input!W;0;SE(20&lt;Input!W;AEO9/(Input!W-Input!W);0)))</f>
        <v/>
      </c>
      <c r="AFJ55" s="79">
        <f>SE(Input!W="bullet";SE(21=Input!W-1;AEO9;0);SE(21&lt;Input!W;0;SE(21&lt;Input!W;AEO9/(Input!W-Input!W);0)))</f>
        <v/>
      </c>
      <c r="AFK55" s="79">
        <f>SE(Input!W="bullet";SE(22=Input!W-1;AEO9;0);SE(22&lt;Input!W;0;SE(22&lt;Input!W;AEO9/(Input!W-Input!W);0)))</f>
        <v/>
      </c>
      <c r="AFL55" s="79">
        <f>SE(Input!W="bullet";SE(23=Input!W-1;AEO9;0);SE(23&lt;Input!W;0;SE(23&lt;Input!W;AEO9/(Input!W-Input!W);0)))</f>
        <v/>
      </c>
      <c r="AFM55" s="79">
        <f>SE(Input!W="bullet";SE(24=Input!W-1;AEO9;0);SE(24&lt;Input!W;0;SE(24&lt;Input!W;AEO9/(Input!W-Input!W);0)))</f>
        <v/>
      </c>
      <c r="AFN55" s="79">
        <f>SE(Input!W="bullet";SE(25=Input!W-1;AEO9;0);SE(25&lt;Input!W;0;SE(25&lt;Input!W;AEO9/(Input!W-Input!W);0)))</f>
        <v/>
      </c>
      <c r="AFO55" s="79">
        <f>SE(Input!W="bullet";SE(26=Input!W-1;AEO9;0);SE(26&lt;Input!W;0;SE(26&lt;Input!W;AEO9/(Input!W-Input!W);0)))</f>
        <v/>
      </c>
      <c r="AFP55" s="79">
        <f>SE(Input!W="bullet";SE(27=Input!W-1;AEO9;0);SE(27&lt;Input!W;0;SE(27&lt;Input!W;AEO9/(Input!W-Input!W);0)))</f>
        <v/>
      </c>
      <c r="AFQ55" s="79">
        <f>SE(Input!W="bullet";SE(28=Input!W-1;AEO9;0);SE(28&lt;Input!W;0;SE(28&lt;Input!W;AEO9/(Input!W-Input!W);0)))</f>
        <v/>
      </c>
      <c r="AFR55" s="79">
        <f>SE(Input!W="bullet";SE(29=Input!W-1;AEO9;0);SE(29&lt;Input!W;0;SE(29&lt;Input!W;AEO9/(Input!W-Input!W);0)))</f>
        <v/>
      </c>
      <c r="AFS55" s="79">
        <f>SE(Input!W="bullet";SE(30=Input!W-1;AEO9;0);SE(30&lt;Input!W;0;SE(30&lt;Input!W;AEO9/(Input!W-Input!W);0)))</f>
        <v/>
      </c>
      <c r="AFT55" s="79">
        <f>SE(Input!W="bullet";SE(31=Input!W-1;AEO9;0);SE(31&lt;Input!W;0;SE(31&lt;Input!W;AEO9/(Input!W-Input!W);0)))</f>
        <v/>
      </c>
      <c r="AFU55" s="79">
        <f>SE(Input!W="bullet";SE(32=Input!W-1;AEO9;0);SE(32&lt;Input!W;0;SE(32&lt;Input!W;AEO9/(Input!W-Input!W);0)))</f>
        <v/>
      </c>
      <c r="AFV55" s="79">
        <f>SE(Input!W="bullet";SE(33=Input!W-1;AEO9;0);SE(33&lt;Input!W;0;SE(33&lt;Input!W;AEO9/(Input!W-Input!W);0)))</f>
        <v/>
      </c>
      <c r="AFW55" s="79">
        <f>SE(Input!W="bullet";SE(34=Input!W-1;AEO9;0);SE(34&lt;Input!W;0;SE(34&lt;Input!W;AEO9/(Input!W-Input!W);0)))</f>
        <v/>
      </c>
      <c r="AFX55" s="79">
        <f>SE(Input!W="bullet";SE(35=Input!W-1;AEO9;0);SE(35&lt;Input!W;0;SE(35&lt;Input!W;AEO9/(Input!W-Input!W);0)))</f>
        <v/>
      </c>
      <c r="AFY55" s="79">
        <f>SE(Input!W="bullet";SE(36=Input!W-1;AEO9;0);SE(36&lt;Input!W;0;SE(36&lt;Input!W;AEO9/(Input!W-Input!W);0)))</f>
        <v/>
      </c>
      <c r="AFZ55" s="79">
        <f>SE(Input!W="bullet";SE(37=Input!W-1;AEO9;0);SE(37&lt;Input!W;0;SE(37&lt;Input!W;AEO9/(Input!W-Input!W);0)))</f>
        <v/>
      </c>
    </row>
    <row r="56">
      <c r="A56" s="78" t="n">
        <v>4</v>
      </c>
      <c r="B56" s="79">
        <f>0</f>
        <v/>
      </c>
      <c r="C56" s="79">
        <f>0</f>
        <v/>
      </c>
      <c r="D56" s="79">
        <f>0</f>
        <v/>
      </c>
      <c r="E56" s="79">
        <f>SE(Input!D="bullet";SE(0=Input!D-1;E10;0);SE(0&lt;Input!D;0;SE(0&lt;Input!D;E10/(Input!D-Input!D);0)))</f>
        <v/>
      </c>
      <c r="F56" s="79">
        <f>SE(Input!D="bullet";SE(1=Input!D-1;E10;0);SE(1&lt;Input!D;0;SE(1&lt;Input!D;E10/(Input!D-Input!D);0)))</f>
        <v/>
      </c>
      <c r="G56" s="79">
        <f>SE(Input!D="bullet";SE(2=Input!D-1;E10;0);SE(2&lt;Input!D;0;SE(2&lt;Input!D;E10/(Input!D-Input!D);0)))</f>
        <v/>
      </c>
      <c r="H56" s="79">
        <f>SE(Input!D="bullet";SE(3=Input!D-1;E10;0);SE(3&lt;Input!D;0;SE(3&lt;Input!D;E10/(Input!D-Input!D);0)))</f>
        <v/>
      </c>
      <c r="I56" s="79">
        <f>SE(Input!D="bullet";SE(4=Input!D-1;E10;0);SE(4&lt;Input!D;0;SE(4&lt;Input!D;E10/(Input!D-Input!D);0)))</f>
        <v/>
      </c>
      <c r="J56" s="79">
        <f>SE(Input!D="bullet";SE(5=Input!D-1;E10;0);SE(5&lt;Input!D;0;SE(5&lt;Input!D;E10/(Input!D-Input!D);0)))</f>
        <v/>
      </c>
      <c r="K56" s="79">
        <f>SE(Input!D="bullet";SE(6=Input!D-1;E10;0);SE(6&lt;Input!D;0;SE(6&lt;Input!D;E10/(Input!D-Input!D);0)))</f>
        <v/>
      </c>
      <c r="L56" s="79">
        <f>SE(Input!D="bullet";SE(7=Input!D-1;E10;0);SE(7&lt;Input!D;0;SE(7&lt;Input!D;E10/(Input!D-Input!D);0)))</f>
        <v/>
      </c>
      <c r="M56" s="79">
        <f>SE(Input!D="bullet";SE(8=Input!D-1;E10;0);SE(8&lt;Input!D;0;SE(8&lt;Input!D;E10/(Input!D-Input!D);0)))</f>
        <v/>
      </c>
      <c r="N56" s="79">
        <f>SE(Input!D="bullet";SE(9=Input!D-1;E10;0);SE(9&lt;Input!D;0;SE(9&lt;Input!D;E10/(Input!D-Input!D);0)))</f>
        <v/>
      </c>
      <c r="O56" s="79">
        <f>SE(Input!D="bullet";SE(10=Input!D-1;E10;0);SE(10&lt;Input!D;0;SE(10&lt;Input!D;E10/(Input!D-Input!D);0)))</f>
        <v/>
      </c>
      <c r="P56" s="79">
        <f>SE(Input!D="bullet";SE(11=Input!D-1;E10;0);SE(11&lt;Input!D;0;SE(11&lt;Input!D;E10/(Input!D-Input!D);0)))</f>
        <v/>
      </c>
      <c r="Q56" s="79">
        <f>SE(Input!D="bullet";SE(12=Input!D-1;E10;0);SE(12&lt;Input!D;0;SE(12&lt;Input!D;E10/(Input!D-Input!D);0)))</f>
        <v/>
      </c>
      <c r="R56" s="79">
        <f>SE(Input!D="bullet";SE(13=Input!D-1;E10;0);SE(13&lt;Input!D;0;SE(13&lt;Input!D;E10/(Input!D-Input!D);0)))</f>
        <v/>
      </c>
      <c r="S56" s="79">
        <f>SE(Input!D="bullet";SE(14=Input!D-1;E10;0);SE(14&lt;Input!D;0;SE(14&lt;Input!D;E10/(Input!D-Input!D);0)))</f>
        <v/>
      </c>
      <c r="T56" s="79">
        <f>SE(Input!D="bullet";SE(15=Input!D-1;E10;0);SE(15&lt;Input!D;0;SE(15&lt;Input!D;E10/(Input!D-Input!D);0)))</f>
        <v/>
      </c>
      <c r="U56" s="79">
        <f>SE(Input!D="bullet";SE(16=Input!D-1;E10;0);SE(16&lt;Input!D;0;SE(16&lt;Input!D;E10/(Input!D-Input!D);0)))</f>
        <v/>
      </c>
      <c r="V56" s="79">
        <f>SE(Input!D="bullet";SE(17=Input!D-1;E10;0);SE(17&lt;Input!D;0;SE(17&lt;Input!D;E10/(Input!D-Input!D);0)))</f>
        <v/>
      </c>
      <c r="W56" s="79">
        <f>SE(Input!D="bullet";SE(18=Input!D-1;E10;0);SE(18&lt;Input!D;0;SE(18&lt;Input!D;E10/(Input!D-Input!D);0)))</f>
        <v/>
      </c>
      <c r="X56" s="79">
        <f>SE(Input!D="bullet";SE(19=Input!D-1;E10;0);SE(19&lt;Input!D;0;SE(19&lt;Input!D;E10/(Input!D-Input!D);0)))</f>
        <v/>
      </c>
      <c r="Y56" s="79">
        <f>SE(Input!D="bullet";SE(20=Input!D-1;E10;0);SE(20&lt;Input!D;0;SE(20&lt;Input!D;E10/(Input!D-Input!D);0)))</f>
        <v/>
      </c>
      <c r="Z56" s="79">
        <f>SE(Input!D="bullet";SE(21=Input!D-1;E10;0);SE(21&lt;Input!D;0;SE(21&lt;Input!D;E10/(Input!D-Input!D);0)))</f>
        <v/>
      </c>
      <c r="AA56" s="79">
        <f>SE(Input!D="bullet";SE(22=Input!D-1;E10;0);SE(22&lt;Input!D;0;SE(22&lt;Input!D;E10/(Input!D-Input!D);0)))</f>
        <v/>
      </c>
      <c r="AB56" s="79">
        <f>SE(Input!D="bullet";SE(23=Input!D-1;E10;0);SE(23&lt;Input!D;0;SE(23&lt;Input!D;E10/(Input!D-Input!D);0)))</f>
        <v/>
      </c>
      <c r="AC56" s="79">
        <f>SE(Input!D="bullet";SE(24=Input!D-1;E10;0);SE(24&lt;Input!D;0;SE(24&lt;Input!D;E10/(Input!D-Input!D);0)))</f>
        <v/>
      </c>
      <c r="AD56" s="79">
        <f>SE(Input!D="bullet";SE(25=Input!D-1;E10;0);SE(25&lt;Input!D;0;SE(25&lt;Input!D;E10/(Input!D-Input!D);0)))</f>
        <v/>
      </c>
      <c r="AE56" s="79">
        <f>SE(Input!D="bullet";SE(26=Input!D-1;E10;0);SE(26&lt;Input!D;0;SE(26&lt;Input!D;E10/(Input!D-Input!D);0)))</f>
        <v/>
      </c>
      <c r="AF56" s="79">
        <f>SE(Input!D="bullet";SE(27=Input!D-1;E10;0);SE(27&lt;Input!D;0;SE(27&lt;Input!D;E10/(Input!D-Input!D);0)))</f>
        <v/>
      </c>
      <c r="AG56" s="79">
        <f>SE(Input!D="bullet";SE(28=Input!D-1;E10;0);SE(28&lt;Input!D;0;SE(28&lt;Input!D;E10/(Input!D-Input!D);0)))</f>
        <v/>
      </c>
      <c r="AH56" s="79">
        <f>SE(Input!D="bullet";SE(29=Input!D-1;E10;0);SE(29&lt;Input!D;0;SE(29&lt;Input!D;E10/(Input!D-Input!D);0)))</f>
        <v/>
      </c>
      <c r="AI56" s="79">
        <f>SE(Input!D="bullet";SE(30=Input!D-1;E10;0);SE(30&lt;Input!D;0;SE(30&lt;Input!D;E10/(Input!D-Input!D);0)))</f>
        <v/>
      </c>
      <c r="AJ56" s="79">
        <f>SE(Input!D="bullet";SE(31=Input!D-1;E10;0);SE(31&lt;Input!D;0;SE(31&lt;Input!D;E10/(Input!D-Input!D);0)))</f>
        <v/>
      </c>
      <c r="AK56" s="79">
        <f>SE(Input!D="bullet";SE(32=Input!D-1;E10;0);SE(32&lt;Input!D;0;SE(32&lt;Input!D;E10/(Input!D-Input!D);0)))</f>
        <v/>
      </c>
      <c r="AL56" s="79">
        <f>SE(Input!D="bullet";SE(33=Input!D-1;E10;0);SE(33&lt;Input!D;0;SE(33&lt;Input!D;E10/(Input!D-Input!D);0)))</f>
        <v/>
      </c>
      <c r="AM56" s="79">
        <f>SE(Input!D="bullet";SE(34=Input!D-1;E10;0);SE(34&lt;Input!D;0;SE(34&lt;Input!D;E10/(Input!D-Input!D);0)))</f>
        <v/>
      </c>
      <c r="AN56" s="79">
        <f>SE(Input!D="bullet";SE(35=Input!D-1;E10;0);SE(35&lt;Input!D;0;SE(35&lt;Input!D;E10/(Input!D-Input!D);0)))</f>
        <v/>
      </c>
      <c r="AO56" s="79">
        <f>SE(Input!D="bullet";SE(36=Input!D-1;E10;0);SE(36&lt;Input!D;0;SE(36&lt;Input!D;E10/(Input!D-Input!D);0)))</f>
        <v/>
      </c>
      <c r="AR56" s="78" t="n">
        <v>4</v>
      </c>
      <c r="AS56" s="79">
        <f>0</f>
        <v/>
      </c>
      <c r="AT56" s="79">
        <f>0</f>
        <v/>
      </c>
      <c r="AU56" s="79">
        <f>0</f>
        <v/>
      </c>
      <c r="AV56" s="79">
        <f>SE(Input!E="bullet";SE(0=Input!E-1;AV10;0);SE(0&lt;Input!E;0;SE(0&lt;Input!E;AV10/(Input!E-Input!E);0)))</f>
        <v/>
      </c>
      <c r="AW56" s="79">
        <f>SE(Input!E="bullet";SE(1=Input!E-1;AV10;0);SE(1&lt;Input!E;0;SE(1&lt;Input!E;AV10/(Input!E-Input!E);0)))</f>
        <v/>
      </c>
      <c r="AX56" s="79">
        <f>SE(Input!E="bullet";SE(2=Input!E-1;AV10;0);SE(2&lt;Input!E;0;SE(2&lt;Input!E;AV10/(Input!E-Input!E);0)))</f>
        <v/>
      </c>
      <c r="AY56" s="79">
        <f>SE(Input!E="bullet";SE(3=Input!E-1;AV10;0);SE(3&lt;Input!E;0;SE(3&lt;Input!E;AV10/(Input!E-Input!E);0)))</f>
        <v/>
      </c>
      <c r="AZ56" s="79">
        <f>SE(Input!E="bullet";SE(4=Input!E-1;AV10;0);SE(4&lt;Input!E;0;SE(4&lt;Input!E;AV10/(Input!E-Input!E);0)))</f>
        <v/>
      </c>
      <c r="BA56" s="79">
        <f>SE(Input!E="bullet";SE(5=Input!E-1;AV10;0);SE(5&lt;Input!E;0;SE(5&lt;Input!E;AV10/(Input!E-Input!E);0)))</f>
        <v/>
      </c>
      <c r="BB56" s="79">
        <f>SE(Input!E="bullet";SE(6=Input!E-1;AV10;0);SE(6&lt;Input!E;0;SE(6&lt;Input!E;AV10/(Input!E-Input!E);0)))</f>
        <v/>
      </c>
      <c r="BC56" s="79">
        <f>SE(Input!E="bullet";SE(7=Input!E-1;AV10;0);SE(7&lt;Input!E;0;SE(7&lt;Input!E;AV10/(Input!E-Input!E);0)))</f>
        <v/>
      </c>
      <c r="BD56" s="79">
        <f>SE(Input!E="bullet";SE(8=Input!E-1;AV10;0);SE(8&lt;Input!E;0;SE(8&lt;Input!E;AV10/(Input!E-Input!E);0)))</f>
        <v/>
      </c>
      <c r="BE56" s="79">
        <f>SE(Input!E="bullet";SE(9=Input!E-1;AV10;0);SE(9&lt;Input!E;0;SE(9&lt;Input!E;AV10/(Input!E-Input!E);0)))</f>
        <v/>
      </c>
      <c r="BF56" s="79">
        <f>SE(Input!E="bullet";SE(10=Input!E-1;AV10;0);SE(10&lt;Input!E;0;SE(10&lt;Input!E;AV10/(Input!E-Input!E);0)))</f>
        <v/>
      </c>
      <c r="BG56" s="79">
        <f>SE(Input!E="bullet";SE(11=Input!E-1;AV10;0);SE(11&lt;Input!E;0;SE(11&lt;Input!E;AV10/(Input!E-Input!E);0)))</f>
        <v/>
      </c>
      <c r="BH56" s="79">
        <f>SE(Input!E="bullet";SE(12=Input!E-1;AV10;0);SE(12&lt;Input!E;0;SE(12&lt;Input!E;AV10/(Input!E-Input!E);0)))</f>
        <v/>
      </c>
      <c r="BI56" s="79">
        <f>SE(Input!E="bullet";SE(13=Input!E-1;AV10;0);SE(13&lt;Input!E;0;SE(13&lt;Input!E;AV10/(Input!E-Input!E);0)))</f>
        <v/>
      </c>
      <c r="BJ56" s="79">
        <f>SE(Input!E="bullet";SE(14=Input!E-1;AV10;0);SE(14&lt;Input!E;0;SE(14&lt;Input!E;AV10/(Input!E-Input!E);0)))</f>
        <v/>
      </c>
      <c r="BK56" s="79">
        <f>SE(Input!E="bullet";SE(15=Input!E-1;AV10;0);SE(15&lt;Input!E;0;SE(15&lt;Input!E;AV10/(Input!E-Input!E);0)))</f>
        <v/>
      </c>
      <c r="BL56" s="79">
        <f>SE(Input!E="bullet";SE(16=Input!E-1;AV10;0);SE(16&lt;Input!E;0;SE(16&lt;Input!E;AV10/(Input!E-Input!E);0)))</f>
        <v/>
      </c>
      <c r="BM56" s="79">
        <f>SE(Input!E="bullet";SE(17=Input!E-1;AV10;0);SE(17&lt;Input!E;0;SE(17&lt;Input!E;AV10/(Input!E-Input!E);0)))</f>
        <v/>
      </c>
      <c r="BN56" s="79">
        <f>SE(Input!E="bullet";SE(18=Input!E-1;AV10;0);SE(18&lt;Input!E;0;SE(18&lt;Input!E;AV10/(Input!E-Input!E);0)))</f>
        <v/>
      </c>
      <c r="BO56" s="79">
        <f>SE(Input!E="bullet";SE(19=Input!E-1;AV10;0);SE(19&lt;Input!E;0;SE(19&lt;Input!E;AV10/(Input!E-Input!E);0)))</f>
        <v/>
      </c>
      <c r="BP56" s="79">
        <f>SE(Input!E="bullet";SE(20=Input!E-1;AV10;0);SE(20&lt;Input!E;0;SE(20&lt;Input!E;AV10/(Input!E-Input!E);0)))</f>
        <v/>
      </c>
      <c r="BQ56" s="79">
        <f>SE(Input!E="bullet";SE(21=Input!E-1;AV10;0);SE(21&lt;Input!E;0;SE(21&lt;Input!E;AV10/(Input!E-Input!E);0)))</f>
        <v/>
      </c>
      <c r="BR56" s="79">
        <f>SE(Input!E="bullet";SE(22=Input!E-1;AV10;0);SE(22&lt;Input!E;0;SE(22&lt;Input!E;AV10/(Input!E-Input!E);0)))</f>
        <v/>
      </c>
      <c r="BS56" s="79">
        <f>SE(Input!E="bullet";SE(23=Input!E-1;AV10;0);SE(23&lt;Input!E;0;SE(23&lt;Input!E;AV10/(Input!E-Input!E);0)))</f>
        <v/>
      </c>
      <c r="BT56" s="79">
        <f>SE(Input!E="bullet";SE(24=Input!E-1;AV10;0);SE(24&lt;Input!E;0;SE(24&lt;Input!E;AV10/(Input!E-Input!E);0)))</f>
        <v/>
      </c>
      <c r="BU56" s="79">
        <f>SE(Input!E="bullet";SE(25=Input!E-1;AV10;0);SE(25&lt;Input!E;0;SE(25&lt;Input!E;AV10/(Input!E-Input!E);0)))</f>
        <v/>
      </c>
      <c r="BV56" s="79">
        <f>SE(Input!E="bullet";SE(26=Input!E-1;AV10;0);SE(26&lt;Input!E;0;SE(26&lt;Input!E;AV10/(Input!E-Input!E);0)))</f>
        <v/>
      </c>
      <c r="BW56" s="79">
        <f>SE(Input!E="bullet";SE(27=Input!E-1;AV10;0);SE(27&lt;Input!E;0;SE(27&lt;Input!E;AV10/(Input!E-Input!E);0)))</f>
        <v/>
      </c>
      <c r="BX56" s="79">
        <f>SE(Input!E="bullet";SE(28=Input!E-1;AV10;0);SE(28&lt;Input!E;0;SE(28&lt;Input!E;AV10/(Input!E-Input!E);0)))</f>
        <v/>
      </c>
      <c r="BY56" s="79">
        <f>SE(Input!E="bullet";SE(29=Input!E-1;AV10;0);SE(29&lt;Input!E;0;SE(29&lt;Input!E;AV10/(Input!E-Input!E);0)))</f>
        <v/>
      </c>
      <c r="BZ56" s="79">
        <f>SE(Input!E="bullet";SE(30=Input!E-1;AV10;0);SE(30&lt;Input!E;0;SE(30&lt;Input!E;AV10/(Input!E-Input!E);0)))</f>
        <v/>
      </c>
      <c r="CA56" s="79">
        <f>SE(Input!E="bullet";SE(31=Input!E-1;AV10;0);SE(31&lt;Input!E;0;SE(31&lt;Input!E;AV10/(Input!E-Input!E);0)))</f>
        <v/>
      </c>
      <c r="CB56" s="79">
        <f>SE(Input!E="bullet";SE(32=Input!E-1;AV10;0);SE(32&lt;Input!E;0;SE(32&lt;Input!E;AV10/(Input!E-Input!E);0)))</f>
        <v/>
      </c>
      <c r="CC56" s="79">
        <f>SE(Input!E="bullet";SE(33=Input!E-1;AV10;0);SE(33&lt;Input!E;0;SE(33&lt;Input!E;AV10/(Input!E-Input!E);0)))</f>
        <v/>
      </c>
      <c r="CD56" s="79">
        <f>SE(Input!E="bullet";SE(34=Input!E-1;AV10;0);SE(34&lt;Input!E;0;SE(34&lt;Input!E;AV10/(Input!E-Input!E);0)))</f>
        <v/>
      </c>
      <c r="CE56" s="79">
        <f>SE(Input!E="bullet";SE(35=Input!E-1;AV10;0);SE(35&lt;Input!E;0;SE(35&lt;Input!E;AV10/(Input!E-Input!E);0)))</f>
        <v/>
      </c>
      <c r="CF56" s="79">
        <f>SE(Input!E="bullet";SE(36=Input!E-1;AV10;0);SE(36&lt;Input!E;0;SE(36&lt;Input!E;AV10/(Input!E-Input!E);0)))</f>
        <v/>
      </c>
      <c r="CI56" s="78" t="n">
        <v>4</v>
      </c>
      <c r="CJ56" s="79">
        <f>0</f>
        <v/>
      </c>
      <c r="CK56" s="79">
        <f>0</f>
        <v/>
      </c>
      <c r="CL56" s="79">
        <f>0</f>
        <v/>
      </c>
      <c r="CM56" s="79">
        <f>SE(Input!F="bullet";SE(0=Input!F-1;CM10;0);SE(0&lt;Input!F;0;SE(0&lt;Input!F;CM10/(Input!F-Input!F);0)))</f>
        <v/>
      </c>
      <c r="CN56" s="79">
        <f>SE(Input!F="bullet";SE(1=Input!F-1;CM10;0);SE(1&lt;Input!F;0;SE(1&lt;Input!F;CM10/(Input!F-Input!F);0)))</f>
        <v/>
      </c>
      <c r="CO56" s="79">
        <f>SE(Input!F="bullet";SE(2=Input!F-1;CM10;0);SE(2&lt;Input!F;0;SE(2&lt;Input!F;CM10/(Input!F-Input!F);0)))</f>
        <v/>
      </c>
      <c r="CP56" s="79">
        <f>SE(Input!F="bullet";SE(3=Input!F-1;CM10;0);SE(3&lt;Input!F;0;SE(3&lt;Input!F;CM10/(Input!F-Input!F);0)))</f>
        <v/>
      </c>
      <c r="CQ56" s="79">
        <f>SE(Input!F="bullet";SE(4=Input!F-1;CM10;0);SE(4&lt;Input!F;0;SE(4&lt;Input!F;CM10/(Input!F-Input!F);0)))</f>
        <v/>
      </c>
      <c r="CR56" s="79">
        <f>SE(Input!F="bullet";SE(5=Input!F-1;CM10;0);SE(5&lt;Input!F;0;SE(5&lt;Input!F;CM10/(Input!F-Input!F);0)))</f>
        <v/>
      </c>
      <c r="CS56" s="79">
        <f>SE(Input!F="bullet";SE(6=Input!F-1;CM10;0);SE(6&lt;Input!F;0;SE(6&lt;Input!F;CM10/(Input!F-Input!F);0)))</f>
        <v/>
      </c>
      <c r="CT56" s="79">
        <f>SE(Input!F="bullet";SE(7=Input!F-1;CM10;0);SE(7&lt;Input!F;0;SE(7&lt;Input!F;CM10/(Input!F-Input!F);0)))</f>
        <v/>
      </c>
      <c r="CU56" s="79">
        <f>SE(Input!F="bullet";SE(8=Input!F-1;CM10;0);SE(8&lt;Input!F;0;SE(8&lt;Input!F;CM10/(Input!F-Input!F);0)))</f>
        <v/>
      </c>
      <c r="CV56" s="79">
        <f>SE(Input!F="bullet";SE(9=Input!F-1;CM10;0);SE(9&lt;Input!F;0;SE(9&lt;Input!F;CM10/(Input!F-Input!F);0)))</f>
        <v/>
      </c>
      <c r="CW56" s="79">
        <f>SE(Input!F="bullet";SE(10=Input!F-1;CM10;0);SE(10&lt;Input!F;0;SE(10&lt;Input!F;CM10/(Input!F-Input!F);0)))</f>
        <v/>
      </c>
      <c r="CX56" s="79">
        <f>SE(Input!F="bullet";SE(11=Input!F-1;CM10;0);SE(11&lt;Input!F;0;SE(11&lt;Input!F;CM10/(Input!F-Input!F);0)))</f>
        <v/>
      </c>
      <c r="CY56" s="79">
        <f>SE(Input!F="bullet";SE(12=Input!F-1;CM10;0);SE(12&lt;Input!F;0;SE(12&lt;Input!F;CM10/(Input!F-Input!F);0)))</f>
        <v/>
      </c>
      <c r="CZ56" s="79">
        <f>SE(Input!F="bullet";SE(13=Input!F-1;CM10;0);SE(13&lt;Input!F;0;SE(13&lt;Input!F;CM10/(Input!F-Input!F);0)))</f>
        <v/>
      </c>
      <c r="DA56" s="79">
        <f>SE(Input!F="bullet";SE(14=Input!F-1;CM10;0);SE(14&lt;Input!F;0;SE(14&lt;Input!F;CM10/(Input!F-Input!F);0)))</f>
        <v/>
      </c>
      <c r="DB56" s="79">
        <f>SE(Input!F="bullet";SE(15=Input!F-1;CM10;0);SE(15&lt;Input!F;0;SE(15&lt;Input!F;CM10/(Input!F-Input!F);0)))</f>
        <v/>
      </c>
      <c r="DC56" s="79">
        <f>SE(Input!F="bullet";SE(16=Input!F-1;CM10;0);SE(16&lt;Input!F;0;SE(16&lt;Input!F;CM10/(Input!F-Input!F);0)))</f>
        <v/>
      </c>
      <c r="DD56" s="79">
        <f>SE(Input!F="bullet";SE(17=Input!F-1;CM10;0);SE(17&lt;Input!F;0;SE(17&lt;Input!F;CM10/(Input!F-Input!F);0)))</f>
        <v/>
      </c>
      <c r="DE56" s="79">
        <f>SE(Input!F="bullet";SE(18=Input!F-1;CM10;0);SE(18&lt;Input!F;0;SE(18&lt;Input!F;CM10/(Input!F-Input!F);0)))</f>
        <v/>
      </c>
      <c r="DF56" s="79">
        <f>SE(Input!F="bullet";SE(19=Input!F-1;CM10;0);SE(19&lt;Input!F;0;SE(19&lt;Input!F;CM10/(Input!F-Input!F);0)))</f>
        <v/>
      </c>
      <c r="DG56" s="79">
        <f>SE(Input!F="bullet";SE(20=Input!F-1;CM10;0);SE(20&lt;Input!F;0;SE(20&lt;Input!F;CM10/(Input!F-Input!F);0)))</f>
        <v/>
      </c>
      <c r="DH56" s="79">
        <f>SE(Input!F="bullet";SE(21=Input!F-1;CM10;0);SE(21&lt;Input!F;0;SE(21&lt;Input!F;CM10/(Input!F-Input!F);0)))</f>
        <v/>
      </c>
      <c r="DI56" s="79">
        <f>SE(Input!F="bullet";SE(22=Input!F-1;CM10;0);SE(22&lt;Input!F;0;SE(22&lt;Input!F;CM10/(Input!F-Input!F);0)))</f>
        <v/>
      </c>
      <c r="DJ56" s="79">
        <f>SE(Input!F="bullet";SE(23=Input!F-1;CM10;0);SE(23&lt;Input!F;0;SE(23&lt;Input!F;CM10/(Input!F-Input!F);0)))</f>
        <v/>
      </c>
      <c r="DK56" s="79">
        <f>SE(Input!F="bullet";SE(24=Input!F-1;CM10;0);SE(24&lt;Input!F;0;SE(24&lt;Input!F;CM10/(Input!F-Input!F);0)))</f>
        <v/>
      </c>
      <c r="DL56" s="79">
        <f>SE(Input!F="bullet";SE(25=Input!F-1;CM10;0);SE(25&lt;Input!F;0;SE(25&lt;Input!F;CM10/(Input!F-Input!F);0)))</f>
        <v/>
      </c>
      <c r="DM56" s="79">
        <f>SE(Input!F="bullet";SE(26=Input!F-1;CM10;0);SE(26&lt;Input!F;0;SE(26&lt;Input!F;CM10/(Input!F-Input!F);0)))</f>
        <v/>
      </c>
      <c r="DN56" s="79">
        <f>SE(Input!F="bullet";SE(27=Input!F-1;CM10;0);SE(27&lt;Input!F;0;SE(27&lt;Input!F;CM10/(Input!F-Input!F);0)))</f>
        <v/>
      </c>
      <c r="DO56" s="79">
        <f>SE(Input!F="bullet";SE(28=Input!F-1;CM10;0);SE(28&lt;Input!F;0;SE(28&lt;Input!F;CM10/(Input!F-Input!F);0)))</f>
        <v/>
      </c>
      <c r="DP56" s="79">
        <f>SE(Input!F="bullet";SE(29=Input!F-1;CM10;0);SE(29&lt;Input!F;0;SE(29&lt;Input!F;CM10/(Input!F-Input!F);0)))</f>
        <v/>
      </c>
      <c r="DQ56" s="79">
        <f>SE(Input!F="bullet";SE(30=Input!F-1;CM10;0);SE(30&lt;Input!F;0;SE(30&lt;Input!F;CM10/(Input!F-Input!F);0)))</f>
        <v/>
      </c>
      <c r="DR56" s="79">
        <f>SE(Input!F="bullet";SE(31=Input!F-1;CM10;0);SE(31&lt;Input!F;0;SE(31&lt;Input!F;CM10/(Input!F-Input!F);0)))</f>
        <v/>
      </c>
      <c r="DS56" s="79">
        <f>SE(Input!F="bullet";SE(32=Input!F-1;CM10;0);SE(32&lt;Input!F;0;SE(32&lt;Input!F;CM10/(Input!F-Input!F);0)))</f>
        <v/>
      </c>
      <c r="DT56" s="79">
        <f>SE(Input!F="bullet";SE(33=Input!F-1;CM10;0);SE(33&lt;Input!F;0;SE(33&lt;Input!F;CM10/(Input!F-Input!F);0)))</f>
        <v/>
      </c>
      <c r="DU56" s="79">
        <f>SE(Input!F="bullet";SE(34=Input!F-1;CM10;0);SE(34&lt;Input!F;0;SE(34&lt;Input!F;CM10/(Input!F-Input!F);0)))</f>
        <v/>
      </c>
      <c r="DV56" s="79">
        <f>SE(Input!F="bullet";SE(35=Input!F-1;CM10;0);SE(35&lt;Input!F;0;SE(35&lt;Input!F;CM10/(Input!F-Input!F);0)))</f>
        <v/>
      </c>
      <c r="DW56" s="79">
        <f>SE(Input!F="bullet";SE(36=Input!F-1;CM10;0);SE(36&lt;Input!F;0;SE(36&lt;Input!F;CM10/(Input!F-Input!F);0)))</f>
        <v/>
      </c>
      <c r="DZ56" s="78" t="n">
        <v>4</v>
      </c>
      <c r="EA56" s="79">
        <f>0</f>
        <v/>
      </c>
      <c r="EB56" s="79">
        <f>0</f>
        <v/>
      </c>
      <c r="EC56" s="79">
        <f>0</f>
        <v/>
      </c>
      <c r="ED56" s="79">
        <f>SE(Input!G="bullet";SE(0=Input!G-1;ED10;0);SE(0&lt;Input!G;0;SE(0&lt;Input!G;ED10/(Input!G-Input!G);0)))</f>
        <v/>
      </c>
      <c r="EE56" s="79">
        <f>SE(Input!G="bullet";SE(1=Input!G-1;ED10;0);SE(1&lt;Input!G;0;SE(1&lt;Input!G;ED10/(Input!G-Input!G);0)))</f>
        <v/>
      </c>
      <c r="EF56" s="79">
        <f>SE(Input!G="bullet";SE(2=Input!G-1;ED10;0);SE(2&lt;Input!G;0;SE(2&lt;Input!G;ED10/(Input!G-Input!G);0)))</f>
        <v/>
      </c>
      <c r="EG56" s="79">
        <f>SE(Input!G="bullet";SE(3=Input!G-1;ED10;0);SE(3&lt;Input!G;0;SE(3&lt;Input!G;ED10/(Input!G-Input!G);0)))</f>
        <v/>
      </c>
      <c r="EH56" s="79">
        <f>SE(Input!G="bullet";SE(4=Input!G-1;ED10;0);SE(4&lt;Input!G;0;SE(4&lt;Input!G;ED10/(Input!G-Input!G);0)))</f>
        <v/>
      </c>
      <c r="EI56" s="79">
        <f>SE(Input!G="bullet";SE(5=Input!G-1;ED10;0);SE(5&lt;Input!G;0;SE(5&lt;Input!G;ED10/(Input!G-Input!G);0)))</f>
        <v/>
      </c>
      <c r="EJ56" s="79">
        <f>SE(Input!G="bullet";SE(6=Input!G-1;ED10;0);SE(6&lt;Input!G;0;SE(6&lt;Input!G;ED10/(Input!G-Input!G);0)))</f>
        <v/>
      </c>
      <c r="EK56" s="79">
        <f>SE(Input!G="bullet";SE(7=Input!G-1;ED10;0);SE(7&lt;Input!G;0;SE(7&lt;Input!G;ED10/(Input!G-Input!G);0)))</f>
        <v/>
      </c>
      <c r="EL56" s="79">
        <f>SE(Input!G="bullet";SE(8=Input!G-1;ED10;0);SE(8&lt;Input!G;0;SE(8&lt;Input!G;ED10/(Input!G-Input!G);0)))</f>
        <v/>
      </c>
      <c r="EM56" s="79">
        <f>SE(Input!G="bullet";SE(9=Input!G-1;ED10;0);SE(9&lt;Input!G;0;SE(9&lt;Input!G;ED10/(Input!G-Input!G);0)))</f>
        <v/>
      </c>
      <c r="EN56" s="79">
        <f>SE(Input!G="bullet";SE(10=Input!G-1;ED10;0);SE(10&lt;Input!G;0;SE(10&lt;Input!G;ED10/(Input!G-Input!G);0)))</f>
        <v/>
      </c>
      <c r="EO56" s="79">
        <f>SE(Input!G="bullet";SE(11=Input!G-1;ED10;0);SE(11&lt;Input!G;0;SE(11&lt;Input!G;ED10/(Input!G-Input!G);0)))</f>
        <v/>
      </c>
      <c r="EP56" s="79">
        <f>SE(Input!G="bullet";SE(12=Input!G-1;ED10;0);SE(12&lt;Input!G;0;SE(12&lt;Input!G;ED10/(Input!G-Input!G);0)))</f>
        <v/>
      </c>
      <c r="EQ56" s="79">
        <f>SE(Input!G="bullet";SE(13=Input!G-1;ED10;0);SE(13&lt;Input!G;0;SE(13&lt;Input!G;ED10/(Input!G-Input!G);0)))</f>
        <v/>
      </c>
      <c r="ER56" s="79">
        <f>SE(Input!G="bullet";SE(14=Input!G-1;ED10;0);SE(14&lt;Input!G;0;SE(14&lt;Input!G;ED10/(Input!G-Input!G);0)))</f>
        <v/>
      </c>
      <c r="ES56" s="79">
        <f>SE(Input!G="bullet";SE(15=Input!G-1;ED10;0);SE(15&lt;Input!G;0;SE(15&lt;Input!G;ED10/(Input!G-Input!G);0)))</f>
        <v/>
      </c>
      <c r="ET56" s="79">
        <f>SE(Input!G="bullet";SE(16=Input!G-1;ED10;0);SE(16&lt;Input!G;0;SE(16&lt;Input!G;ED10/(Input!G-Input!G);0)))</f>
        <v/>
      </c>
      <c r="EU56" s="79">
        <f>SE(Input!G="bullet";SE(17=Input!G-1;ED10;0);SE(17&lt;Input!G;0;SE(17&lt;Input!G;ED10/(Input!G-Input!G);0)))</f>
        <v/>
      </c>
      <c r="EV56" s="79">
        <f>SE(Input!G="bullet";SE(18=Input!G-1;ED10;0);SE(18&lt;Input!G;0;SE(18&lt;Input!G;ED10/(Input!G-Input!G);0)))</f>
        <v/>
      </c>
      <c r="EW56" s="79">
        <f>SE(Input!G="bullet";SE(19=Input!G-1;ED10;0);SE(19&lt;Input!G;0;SE(19&lt;Input!G;ED10/(Input!G-Input!G);0)))</f>
        <v/>
      </c>
      <c r="EX56" s="79">
        <f>SE(Input!G="bullet";SE(20=Input!G-1;ED10;0);SE(20&lt;Input!G;0;SE(20&lt;Input!G;ED10/(Input!G-Input!G);0)))</f>
        <v/>
      </c>
      <c r="EY56" s="79">
        <f>SE(Input!G="bullet";SE(21=Input!G-1;ED10;0);SE(21&lt;Input!G;0;SE(21&lt;Input!G;ED10/(Input!G-Input!G);0)))</f>
        <v/>
      </c>
      <c r="EZ56" s="79">
        <f>SE(Input!G="bullet";SE(22=Input!G-1;ED10;0);SE(22&lt;Input!G;0;SE(22&lt;Input!G;ED10/(Input!G-Input!G);0)))</f>
        <v/>
      </c>
      <c r="FA56" s="79">
        <f>SE(Input!G="bullet";SE(23=Input!G-1;ED10;0);SE(23&lt;Input!G;0;SE(23&lt;Input!G;ED10/(Input!G-Input!G);0)))</f>
        <v/>
      </c>
      <c r="FB56" s="79">
        <f>SE(Input!G="bullet";SE(24=Input!G-1;ED10;0);SE(24&lt;Input!G;0;SE(24&lt;Input!G;ED10/(Input!G-Input!G);0)))</f>
        <v/>
      </c>
      <c r="FC56" s="79">
        <f>SE(Input!G="bullet";SE(25=Input!G-1;ED10;0);SE(25&lt;Input!G;0;SE(25&lt;Input!G;ED10/(Input!G-Input!G);0)))</f>
        <v/>
      </c>
      <c r="FD56" s="79">
        <f>SE(Input!G="bullet";SE(26=Input!G-1;ED10;0);SE(26&lt;Input!G;0;SE(26&lt;Input!G;ED10/(Input!G-Input!G);0)))</f>
        <v/>
      </c>
      <c r="FE56" s="79">
        <f>SE(Input!G="bullet";SE(27=Input!G-1;ED10;0);SE(27&lt;Input!G;0;SE(27&lt;Input!G;ED10/(Input!G-Input!G);0)))</f>
        <v/>
      </c>
      <c r="FF56" s="79">
        <f>SE(Input!G="bullet";SE(28=Input!G-1;ED10;0);SE(28&lt;Input!G;0;SE(28&lt;Input!G;ED10/(Input!G-Input!G);0)))</f>
        <v/>
      </c>
      <c r="FG56" s="79">
        <f>SE(Input!G="bullet";SE(29=Input!G-1;ED10;0);SE(29&lt;Input!G;0;SE(29&lt;Input!G;ED10/(Input!G-Input!G);0)))</f>
        <v/>
      </c>
      <c r="FH56" s="79">
        <f>SE(Input!G="bullet";SE(30=Input!G-1;ED10;0);SE(30&lt;Input!G;0;SE(30&lt;Input!G;ED10/(Input!G-Input!G);0)))</f>
        <v/>
      </c>
      <c r="FI56" s="79">
        <f>SE(Input!G="bullet";SE(31=Input!G-1;ED10;0);SE(31&lt;Input!G;0;SE(31&lt;Input!G;ED10/(Input!G-Input!G);0)))</f>
        <v/>
      </c>
      <c r="FJ56" s="79">
        <f>SE(Input!G="bullet";SE(32=Input!G-1;ED10;0);SE(32&lt;Input!G;0;SE(32&lt;Input!G;ED10/(Input!G-Input!G);0)))</f>
        <v/>
      </c>
      <c r="FK56" s="79">
        <f>SE(Input!G="bullet";SE(33=Input!G-1;ED10;0);SE(33&lt;Input!G;0;SE(33&lt;Input!G;ED10/(Input!G-Input!G);0)))</f>
        <v/>
      </c>
      <c r="FL56" s="79">
        <f>SE(Input!G="bullet";SE(34=Input!G-1;ED10;0);SE(34&lt;Input!G;0;SE(34&lt;Input!G;ED10/(Input!G-Input!G);0)))</f>
        <v/>
      </c>
      <c r="FM56" s="79">
        <f>SE(Input!G="bullet";SE(35=Input!G-1;ED10;0);SE(35&lt;Input!G;0;SE(35&lt;Input!G;ED10/(Input!G-Input!G);0)))</f>
        <v/>
      </c>
      <c r="FN56" s="79">
        <f>SE(Input!G="bullet";SE(36=Input!G-1;ED10;0);SE(36&lt;Input!G;0;SE(36&lt;Input!G;ED10/(Input!G-Input!G);0)))</f>
        <v/>
      </c>
      <c r="FQ56" s="78" t="n">
        <v>4</v>
      </c>
      <c r="FR56" s="79">
        <f>0</f>
        <v/>
      </c>
      <c r="FS56" s="79">
        <f>0</f>
        <v/>
      </c>
      <c r="FT56" s="79">
        <f>0</f>
        <v/>
      </c>
      <c r="FU56" s="79">
        <f>SE(Input!H="bullet";SE(0=Input!H-1;FU10;0);SE(0&lt;Input!H;0;SE(0&lt;Input!H;FU10/(Input!H-Input!H);0)))</f>
        <v/>
      </c>
      <c r="FV56" s="79">
        <f>SE(Input!H="bullet";SE(1=Input!H-1;FU10;0);SE(1&lt;Input!H;0;SE(1&lt;Input!H;FU10/(Input!H-Input!H);0)))</f>
        <v/>
      </c>
      <c r="FW56" s="79">
        <f>SE(Input!H="bullet";SE(2=Input!H-1;FU10;0);SE(2&lt;Input!H;0;SE(2&lt;Input!H;FU10/(Input!H-Input!H);0)))</f>
        <v/>
      </c>
      <c r="FX56" s="79">
        <f>SE(Input!H="bullet";SE(3=Input!H-1;FU10;0);SE(3&lt;Input!H;0;SE(3&lt;Input!H;FU10/(Input!H-Input!H);0)))</f>
        <v/>
      </c>
      <c r="FY56" s="79">
        <f>SE(Input!H="bullet";SE(4=Input!H-1;FU10;0);SE(4&lt;Input!H;0;SE(4&lt;Input!H;FU10/(Input!H-Input!H);0)))</f>
        <v/>
      </c>
      <c r="FZ56" s="79">
        <f>SE(Input!H="bullet";SE(5=Input!H-1;FU10;0);SE(5&lt;Input!H;0;SE(5&lt;Input!H;FU10/(Input!H-Input!H);0)))</f>
        <v/>
      </c>
      <c r="GA56" s="79">
        <f>SE(Input!H="bullet";SE(6=Input!H-1;FU10;0);SE(6&lt;Input!H;0;SE(6&lt;Input!H;FU10/(Input!H-Input!H);0)))</f>
        <v/>
      </c>
      <c r="GB56" s="79">
        <f>SE(Input!H="bullet";SE(7=Input!H-1;FU10;0);SE(7&lt;Input!H;0;SE(7&lt;Input!H;FU10/(Input!H-Input!H);0)))</f>
        <v/>
      </c>
      <c r="GC56" s="79">
        <f>SE(Input!H="bullet";SE(8=Input!H-1;FU10;0);SE(8&lt;Input!H;0;SE(8&lt;Input!H;FU10/(Input!H-Input!H);0)))</f>
        <v/>
      </c>
      <c r="GD56" s="79">
        <f>SE(Input!H="bullet";SE(9=Input!H-1;FU10;0);SE(9&lt;Input!H;0;SE(9&lt;Input!H;FU10/(Input!H-Input!H);0)))</f>
        <v/>
      </c>
      <c r="GE56" s="79">
        <f>SE(Input!H="bullet";SE(10=Input!H-1;FU10;0);SE(10&lt;Input!H;0;SE(10&lt;Input!H;FU10/(Input!H-Input!H);0)))</f>
        <v/>
      </c>
      <c r="GF56" s="79">
        <f>SE(Input!H="bullet";SE(11=Input!H-1;FU10;0);SE(11&lt;Input!H;0;SE(11&lt;Input!H;FU10/(Input!H-Input!H);0)))</f>
        <v/>
      </c>
      <c r="GG56" s="79">
        <f>SE(Input!H="bullet";SE(12=Input!H-1;FU10;0);SE(12&lt;Input!H;0;SE(12&lt;Input!H;FU10/(Input!H-Input!H);0)))</f>
        <v/>
      </c>
      <c r="GH56" s="79">
        <f>SE(Input!H="bullet";SE(13=Input!H-1;FU10;0);SE(13&lt;Input!H;0;SE(13&lt;Input!H;FU10/(Input!H-Input!H);0)))</f>
        <v/>
      </c>
      <c r="GI56" s="79">
        <f>SE(Input!H="bullet";SE(14=Input!H-1;FU10;0);SE(14&lt;Input!H;0;SE(14&lt;Input!H;FU10/(Input!H-Input!H);0)))</f>
        <v/>
      </c>
      <c r="GJ56" s="79">
        <f>SE(Input!H="bullet";SE(15=Input!H-1;FU10;0);SE(15&lt;Input!H;0;SE(15&lt;Input!H;FU10/(Input!H-Input!H);0)))</f>
        <v/>
      </c>
      <c r="GK56" s="79">
        <f>SE(Input!H="bullet";SE(16=Input!H-1;FU10;0);SE(16&lt;Input!H;0;SE(16&lt;Input!H;FU10/(Input!H-Input!H);0)))</f>
        <v/>
      </c>
      <c r="GL56" s="79">
        <f>SE(Input!H="bullet";SE(17=Input!H-1;FU10;0);SE(17&lt;Input!H;0;SE(17&lt;Input!H;FU10/(Input!H-Input!H);0)))</f>
        <v/>
      </c>
      <c r="GM56" s="79">
        <f>SE(Input!H="bullet";SE(18=Input!H-1;FU10;0);SE(18&lt;Input!H;0;SE(18&lt;Input!H;FU10/(Input!H-Input!H);0)))</f>
        <v/>
      </c>
      <c r="GN56" s="79">
        <f>SE(Input!H="bullet";SE(19=Input!H-1;FU10;0);SE(19&lt;Input!H;0;SE(19&lt;Input!H;FU10/(Input!H-Input!H);0)))</f>
        <v/>
      </c>
      <c r="GO56" s="79">
        <f>SE(Input!H="bullet";SE(20=Input!H-1;FU10;0);SE(20&lt;Input!H;0;SE(20&lt;Input!H;FU10/(Input!H-Input!H);0)))</f>
        <v/>
      </c>
      <c r="GP56" s="79">
        <f>SE(Input!H="bullet";SE(21=Input!H-1;FU10;0);SE(21&lt;Input!H;0;SE(21&lt;Input!H;FU10/(Input!H-Input!H);0)))</f>
        <v/>
      </c>
      <c r="GQ56" s="79">
        <f>SE(Input!H="bullet";SE(22=Input!H-1;FU10;0);SE(22&lt;Input!H;0;SE(22&lt;Input!H;FU10/(Input!H-Input!H);0)))</f>
        <v/>
      </c>
      <c r="GR56" s="79">
        <f>SE(Input!H="bullet";SE(23=Input!H-1;FU10;0);SE(23&lt;Input!H;0;SE(23&lt;Input!H;FU10/(Input!H-Input!H);0)))</f>
        <v/>
      </c>
      <c r="GS56" s="79">
        <f>SE(Input!H="bullet";SE(24=Input!H-1;FU10;0);SE(24&lt;Input!H;0;SE(24&lt;Input!H;FU10/(Input!H-Input!H);0)))</f>
        <v/>
      </c>
      <c r="GT56" s="79">
        <f>SE(Input!H="bullet";SE(25=Input!H-1;FU10;0);SE(25&lt;Input!H;0;SE(25&lt;Input!H;FU10/(Input!H-Input!H);0)))</f>
        <v/>
      </c>
      <c r="GU56" s="79">
        <f>SE(Input!H="bullet";SE(26=Input!H-1;FU10;0);SE(26&lt;Input!H;0;SE(26&lt;Input!H;FU10/(Input!H-Input!H);0)))</f>
        <v/>
      </c>
      <c r="GV56" s="79">
        <f>SE(Input!H="bullet";SE(27=Input!H-1;FU10;0);SE(27&lt;Input!H;0;SE(27&lt;Input!H;FU10/(Input!H-Input!H);0)))</f>
        <v/>
      </c>
      <c r="GW56" s="79">
        <f>SE(Input!H="bullet";SE(28=Input!H-1;FU10;0);SE(28&lt;Input!H;0;SE(28&lt;Input!H;FU10/(Input!H-Input!H);0)))</f>
        <v/>
      </c>
      <c r="GX56" s="79">
        <f>SE(Input!H="bullet";SE(29=Input!H-1;FU10;0);SE(29&lt;Input!H;0;SE(29&lt;Input!H;FU10/(Input!H-Input!H);0)))</f>
        <v/>
      </c>
      <c r="GY56" s="79">
        <f>SE(Input!H="bullet";SE(30=Input!H-1;FU10;0);SE(30&lt;Input!H;0;SE(30&lt;Input!H;FU10/(Input!H-Input!H);0)))</f>
        <v/>
      </c>
      <c r="GZ56" s="79">
        <f>SE(Input!H="bullet";SE(31=Input!H-1;FU10;0);SE(31&lt;Input!H;0;SE(31&lt;Input!H;FU10/(Input!H-Input!H);0)))</f>
        <v/>
      </c>
      <c r="HA56" s="79">
        <f>SE(Input!H="bullet";SE(32=Input!H-1;FU10;0);SE(32&lt;Input!H;0;SE(32&lt;Input!H;FU10/(Input!H-Input!H);0)))</f>
        <v/>
      </c>
      <c r="HB56" s="79">
        <f>SE(Input!H="bullet";SE(33=Input!H-1;FU10;0);SE(33&lt;Input!H;0;SE(33&lt;Input!H;FU10/(Input!H-Input!H);0)))</f>
        <v/>
      </c>
      <c r="HC56" s="79">
        <f>SE(Input!H="bullet";SE(34=Input!H-1;FU10;0);SE(34&lt;Input!H;0;SE(34&lt;Input!H;FU10/(Input!H-Input!H);0)))</f>
        <v/>
      </c>
      <c r="HD56" s="79">
        <f>SE(Input!H="bullet";SE(35=Input!H-1;FU10;0);SE(35&lt;Input!H;0;SE(35&lt;Input!H;FU10/(Input!H-Input!H);0)))</f>
        <v/>
      </c>
      <c r="HE56" s="79">
        <f>SE(Input!H="bullet";SE(36=Input!H-1;FU10;0);SE(36&lt;Input!H;0;SE(36&lt;Input!H;FU10/(Input!H-Input!H);0)))</f>
        <v/>
      </c>
      <c r="HH56" s="78" t="n">
        <v>4</v>
      </c>
      <c r="HI56" s="79">
        <f>0</f>
        <v/>
      </c>
      <c r="HJ56" s="79">
        <f>0</f>
        <v/>
      </c>
      <c r="HK56" s="79">
        <f>0</f>
        <v/>
      </c>
      <c r="HL56" s="79">
        <f>SE(Input!I="bullet";SE(0=Input!I-1;HL10;0);SE(0&lt;Input!I;0;SE(0&lt;Input!I;HL10/(Input!I-Input!I);0)))</f>
        <v/>
      </c>
      <c r="HM56" s="79">
        <f>SE(Input!I="bullet";SE(1=Input!I-1;HL10;0);SE(1&lt;Input!I;0;SE(1&lt;Input!I;HL10/(Input!I-Input!I);0)))</f>
        <v/>
      </c>
      <c r="HN56" s="79">
        <f>SE(Input!I="bullet";SE(2=Input!I-1;HL10;0);SE(2&lt;Input!I;0;SE(2&lt;Input!I;HL10/(Input!I-Input!I);0)))</f>
        <v/>
      </c>
      <c r="HO56" s="79">
        <f>SE(Input!I="bullet";SE(3=Input!I-1;HL10;0);SE(3&lt;Input!I;0;SE(3&lt;Input!I;HL10/(Input!I-Input!I);0)))</f>
        <v/>
      </c>
      <c r="HP56" s="79">
        <f>SE(Input!I="bullet";SE(4=Input!I-1;HL10;0);SE(4&lt;Input!I;0;SE(4&lt;Input!I;HL10/(Input!I-Input!I);0)))</f>
        <v/>
      </c>
      <c r="HQ56" s="79">
        <f>SE(Input!I="bullet";SE(5=Input!I-1;HL10;0);SE(5&lt;Input!I;0;SE(5&lt;Input!I;HL10/(Input!I-Input!I);0)))</f>
        <v/>
      </c>
      <c r="HR56" s="79">
        <f>SE(Input!I="bullet";SE(6=Input!I-1;HL10;0);SE(6&lt;Input!I;0;SE(6&lt;Input!I;HL10/(Input!I-Input!I);0)))</f>
        <v/>
      </c>
      <c r="HS56" s="79">
        <f>SE(Input!I="bullet";SE(7=Input!I-1;HL10;0);SE(7&lt;Input!I;0;SE(7&lt;Input!I;HL10/(Input!I-Input!I);0)))</f>
        <v/>
      </c>
      <c r="HT56" s="79">
        <f>SE(Input!I="bullet";SE(8=Input!I-1;HL10;0);SE(8&lt;Input!I;0;SE(8&lt;Input!I;HL10/(Input!I-Input!I);0)))</f>
        <v/>
      </c>
      <c r="HU56" s="79">
        <f>SE(Input!I="bullet";SE(9=Input!I-1;HL10;0);SE(9&lt;Input!I;0;SE(9&lt;Input!I;HL10/(Input!I-Input!I);0)))</f>
        <v/>
      </c>
      <c r="HV56" s="79">
        <f>SE(Input!I="bullet";SE(10=Input!I-1;HL10;0);SE(10&lt;Input!I;0;SE(10&lt;Input!I;HL10/(Input!I-Input!I);0)))</f>
        <v/>
      </c>
      <c r="HW56" s="79">
        <f>SE(Input!I="bullet";SE(11=Input!I-1;HL10;0);SE(11&lt;Input!I;0;SE(11&lt;Input!I;HL10/(Input!I-Input!I);0)))</f>
        <v/>
      </c>
      <c r="HX56" s="79">
        <f>SE(Input!I="bullet";SE(12=Input!I-1;HL10;0);SE(12&lt;Input!I;0;SE(12&lt;Input!I;HL10/(Input!I-Input!I);0)))</f>
        <v/>
      </c>
      <c r="HY56" s="79">
        <f>SE(Input!I="bullet";SE(13=Input!I-1;HL10;0);SE(13&lt;Input!I;0;SE(13&lt;Input!I;HL10/(Input!I-Input!I);0)))</f>
        <v/>
      </c>
      <c r="HZ56" s="79">
        <f>SE(Input!I="bullet";SE(14=Input!I-1;HL10;0);SE(14&lt;Input!I;0;SE(14&lt;Input!I;HL10/(Input!I-Input!I);0)))</f>
        <v/>
      </c>
      <c r="IA56" s="79">
        <f>SE(Input!I="bullet";SE(15=Input!I-1;HL10;0);SE(15&lt;Input!I;0;SE(15&lt;Input!I;HL10/(Input!I-Input!I);0)))</f>
        <v/>
      </c>
      <c r="IB56" s="79">
        <f>SE(Input!I="bullet";SE(16=Input!I-1;HL10;0);SE(16&lt;Input!I;0;SE(16&lt;Input!I;HL10/(Input!I-Input!I);0)))</f>
        <v/>
      </c>
      <c r="IC56" s="79">
        <f>SE(Input!I="bullet";SE(17=Input!I-1;HL10;0);SE(17&lt;Input!I;0;SE(17&lt;Input!I;HL10/(Input!I-Input!I);0)))</f>
        <v/>
      </c>
      <c r="ID56" s="79">
        <f>SE(Input!I="bullet";SE(18=Input!I-1;HL10;0);SE(18&lt;Input!I;0;SE(18&lt;Input!I;HL10/(Input!I-Input!I);0)))</f>
        <v/>
      </c>
      <c r="IE56" s="79">
        <f>SE(Input!I="bullet";SE(19=Input!I-1;HL10;0);SE(19&lt;Input!I;0;SE(19&lt;Input!I;HL10/(Input!I-Input!I);0)))</f>
        <v/>
      </c>
      <c r="IF56" s="79">
        <f>SE(Input!I="bullet";SE(20=Input!I-1;HL10;0);SE(20&lt;Input!I;0;SE(20&lt;Input!I;HL10/(Input!I-Input!I);0)))</f>
        <v/>
      </c>
      <c r="IG56" s="79">
        <f>SE(Input!I="bullet";SE(21=Input!I-1;HL10;0);SE(21&lt;Input!I;0;SE(21&lt;Input!I;HL10/(Input!I-Input!I);0)))</f>
        <v/>
      </c>
      <c r="IH56" s="79">
        <f>SE(Input!I="bullet";SE(22=Input!I-1;HL10;0);SE(22&lt;Input!I;0;SE(22&lt;Input!I;HL10/(Input!I-Input!I);0)))</f>
        <v/>
      </c>
      <c r="II56" s="79">
        <f>SE(Input!I="bullet";SE(23=Input!I-1;HL10;0);SE(23&lt;Input!I;0;SE(23&lt;Input!I;HL10/(Input!I-Input!I);0)))</f>
        <v/>
      </c>
      <c r="IJ56" s="79">
        <f>SE(Input!I="bullet";SE(24=Input!I-1;HL10;0);SE(24&lt;Input!I;0;SE(24&lt;Input!I;HL10/(Input!I-Input!I);0)))</f>
        <v/>
      </c>
      <c r="IK56" s="79">
        <f>SE(Input!I="bullet";SE(25=Input!I-1;HL10;0);SE(25&lt;Input!I;0;SE(25&lt;Input!I;HL10/(Input!I-Input!I);0)))</f>
        <v/>
      </c>
      <c r="IL56" s="79">
        <f>SE(Input!I="bullet";SE(26=Input!I-1;HL10;0);SE(26&lt;Input!I;0;SE(26&lt;Input!I;HL10/(Input!I-Input!I);0)))</f>
        <v/>
      </c>
      <c r="IM56" s="79">
        <f>SE(Input!I="bullet";SE(27=Input!I-1;HL10;0);SE(27&lt;Input!I;0;SE(27&lt;Input!I;HL10/(Input!I-Input!I);0)))</f>
        <v/>
      </c>
      <c r="IN56" s="79">
        <f>SE(Input!I="bullet";SE(28=Input!I-1;HL10;0);SE(28&lt;Input!I;0;SE(28&lt;Input!I;HL10/(Input!I-Input!I);0)))</f>
        <v/>
      </c>
      <c r="IO56" s="79">
        <f>SE(Input!I="bullet";SE(29=Input!I-1;HL10;0);SE(29&lt;Input!I;0;SE(29&lt;Input!I;HL10/(Input!I-Input!I);0)))</f>
        <v/>
      </c>
      <c r="IP56" s="79">
        <f>SE(Input!I="bullet";SE(30=Input!I-1;HL10;0);SE(30&lt;Input!I;0;SE(30&lt;Input!I;HL10/(Input!I-Input!I);0)))</f>
        <v/>
      </c>
      <c r="IQ56" s="79">
        <f>SE(Input!I="bullet";SE(31=Input!I-1;HL10;0);SE(31&lt;Input!I;0;SE(31&lt;Input!I;HL10/(Input!I-Input!I);0)))</f>
        <v/>
      </c>
      <c r="IR56" s="79">
        <f>SE(Input!I="bullet";SE(32=Input!I-1;HL10;0);SE(32&lt;Input!I;0;SE(32&lt;Input!I;HL10/(Input!I-Input!I);0)))</f>
        <v/>
      </c>
      <c r="IS56" s="79">
        <f>SE(Input!I="bullet";SE(33=Input!I-1;HL10;0);SE(33&lt;Input!I;0;SE(33&lt;Input!I;HL10/(Input!I-Input!I);0)))</f>
        <v/>
      </c>
      <c r="IT56" s="79">
        <f>SE(Input!I="bullet";SE(34=Input!I-1;HL10;0);SE(34&lt;Input!I;0;SE(34&lt;Input!I;HL10/(Input!I-Input!I);0)))</f>
        <v/>
      </c>
      <c r="IU56" s="79">
        <f>SE(Input!I="bullet";SE(35=Input!I-1;HL10;0);SE(35&lt;Input!I;0;SE(35&lt;Input!I;HL10/(Input!I-Input!I);0)))</f>
        <v/>
      </c>
      <c r="IV56" s="79">
        <f>SE(Input!I="bullet";SE(36=Input!I-1;HL10;0);SE(36&lt;Input!I;0;SE(36&lt;Input!I;HL10/(Input!I-Input!I);0)))</f>
        <v/>
      </c>
      <c r="IY56" s="78" t="n">
        <v>4</v>
      </c>
      <c r="IZ56" s="79">
        <f>0</f>
        <v/>
      </c>
      <c r="JA56" s="79">
        <f>0</f>
        <v/>
      </c>
      <c r="JB56" s="79">
        <f>0</f>
        <v/>
      </c>
      <c r="JC56" s="79">
        <f>SE(Input!J="bullet";SE(0=Input!J-1;JC10;0);SE(0&lt;Input!J;0;SE(0&lt;Input!J;JC10/(Input!J-Input!J);0)))</f>
        <v/>
      </c>
      <c r="JD56" s="79">
        <f>SE(Input!J="bullet";SE(1=Input!J-1;JC10;0);SE(1&lt;Input!J;0;SE(1&lt;Input!J;JC10/(Input!J-Input!J);0)))</f>
        <v/>
      </c>
      <c r="JE56" s="79">
        <f>SE(Input!J="bullet";SE(2=Input!J-1;JC10;0);SE(2&lt;Input!J;0;SE(2&lt;Input!J;JC10/(Input!J-Input!J);0)))</f>
        <v/>
      </c>
      <c r="JF56" s="79">
        <f>SE(Input!J="bullet";SE(3=Input!J-1;JC10;0);SE(3&lt;Input!J;0;SE(3&lt;Input!J;JC10/(Input!J-Input!J);0)))</f>
        <v/>
      </c>
      <c r="JG56" s="79">
        <f>SE(Input!J="bullet";SE(4=Input!J-1;JC10;0);SE(4&lt;Input!J;0;SE(4&lt;Input!J;JC10/(Input!J-Input!J);0)))</f>
        <v/>
      </c>
      <c r="JH56" s="79">
        <f>SE(Input!J="bullet";SE(5=Input!J-1;JC10;0);SE(5&lt;Input!J;0;SE(5&lt;Input!J;JC10/(Input!J-Input!J);0)))</f>
        <v/>
      </c>
      <c r="JI56" s="79">
        <f>SE(Input!J="bullet";SE(6=Input!J-1;JC10;0);SE(6&lt;Input!J;0;SE(6&lt;Input!J;JC10/(Input!J-Input!J);0)))</f>
        <v/>
      </c>
      <c r="JJ56" s="79">
        <f>SE(Input!J="bullet";SE(7=Input!J-1;JC10;0);SE(7&lt;Input!J;0;SE(7&lt;Input!J;JC10/(Input!J-Input!J);0)))</f>
        <v/>
      </c>
      <c r="JK56" s="79">
        <f>SE(Input!J="bullet";SE(8=Input!J-1;JC10;0);SE(8&lt;Input!J;0;SE(8&lt;Input!J;JC10/(Input!J-Input!J);0)))</f>
        <v/>
      </c>
      <c r="JL56" s="79">
        <f>SE(Input!J="bullet";SE(9=Input!J-1;JC10;0);SE(9&lt;Input!J;0;SE(9&lt;Input!J;JC10/(Input!J-Input!J);0)))</f>
        <v/>
      </c>
      <c r="JM56" s="79">
        <f>SE(Input!J="bullet";SE(10=Input!J-1;JC10;0);SE(10&lt;Input!J;0;SE(10&lt;Input!J;JC10/(Input!J-Input!J);0)))</f>
        <v/>
      </c>
      <c r="JN56" s="79">
        <f>SE(Input!J="bullet";SE(11=Input!J-1;JC10;0);SE(11&lt;Input!J;0;SE(11&lt;Input!J;JC10/(Input!J-Input!J);0)))</f>
        <v/>
      </c>
      <c r="JO56" s="79">
        <f>SE(Input!J="bullet";SE(12=Input!J-1;JC10;0);SE(12&lt;Input!J;0;SE(12&lt;Input!J;JC10/(Input!J-Input!J);0)))</f>
        <v/>
      </c>
      <c r="JP56" s="79">
        <f>SE(Input!J="bullet";SE(13=Input!J-1;JC10;0);SE(13&lt;Input!J;0;SE(13&lt;Input!J;JC10/(Input!J-Input!J);0)))</f>
        <v/>
      </c>
      <c r="JQ56" s="79">
        <f>SE(Input!J="bullet";SE(14=Input!J-1;JC10;0);SE(14&lt;Input!J;0;SE(14&lt;Input!J;JC10/(Input!J-Input!J);0)))</f>
        <v/>
      </c>
      <c r="JR56" s="79">
        <f>SE(Input!J="bullet";SE(15=Input!J-1;JC10;0);SE(15&lt;Input!J;0;SE(15&lt;Input!J;JC10/(Input!J-Input!J);0)))</f>
        <v/>
      </c>
      <c r="JS56" s="79">
        <f>SE(Input!J="bullet";SE(16=Input!J-1;JC10;0);SE(16&lt;Input!J;0;SE(16&lt;Input!J;JC10/(Input!J-Input!J);0)))</f>
        <v/>
      </c>
      <c r="JT56" s="79">
        <f>SE(Input!J="bullet";SE(17=Input!J-1;JC10;0);SE(17&lt;Input!J;0;SE(17&lt;Input!J;JC10/(Input!J-Input!J);0)))</f>
        <v/>
      </c>
      <c r="JU56" s="79">
        <f>SE(Input!J="bullet";SE(18=Input!J-1;JC10;0);SE(18&lt;Input!J;0;SE(18&lt;Input!J;JC10/(Input!J-Input!J);0)))</f>
        <v/>
      </c>
      <c r="JV56" s="79">
        <f>SE(Input!J="bullet";SE(19=Input!J-1;JC10;0);SE(19&lt;Input!J;0;SE(19&lt;Input!J;JC10/(Input!J-Input!J);0)))</f>
        <v/>
      </c>
      <c r="JW56" s="79">
        <f>SE(Input!J="bullet";SE(20=Input!J-1;JC10;0);SE(20&lt;Input!J;0;SE(20&lt;Input!J;JC10/(Input!J-Input!J);0)))</f>
        <v/>
      </c>
      <c r="JX56" s="79">
        <f>SE(Input!J="bullet";SE(21=Input!J-1;JC10;0);SE(21&lt;Input!J;0;SE(21&lt;Input!J;JC10/(Input!J-Input!J);0)))</f>
        <v/>
      </c>
      <c r="JY56" s="79">
        <f>SE(Input!J="bullet";SE(22=Input!J-1;JC10;0);SE(22&lt;Input!J;0;SE(22&lt;Input!J;JC10/(Input!J-Input!J);0)))</f>
        <v/>
      </c>
      <c r="JZ56" s="79">
        <f>SE(Input!J="bullet";SE(23=Input!J-1;JC10;0);SE(23&lt;Input!J;0;SE(23&lt;Input!J;JC10/(Input!J-Input!J);0)))</f>
        <v/>
      </c>
      <c r="KA56" s="79">
        <f>SE(Input!J="bullet";SE(24=Input!J-1;JC10;0);SE(24&lt;Input!J;0;SE(24&lt;Input!J;JC10/(Input!J-Input!J);0)))</f>
        <v/>
      </c>
      <c r="KB56" s="79">
        <f>SE(Input!J="bullet";SE(25=Input!J-1;JC10;0);SE(25&lt;Input!J;0;SE(25&lt;Input!J;JC10/(Input!J-Input!J);0)))</f>
        <v/>
      </c>
      <c r="KC56" s="79">
        <f>SE(Input!J="bullet";SE(26=Input!J-1;JC10;0);SE(26&lt;Input!J;0;SE(26&lt;Input!J;JC10/(Input!J-Input!J);0)))</f>
        <v/>
      </c>
      <c r="KD56" s="79">
        <f>SE(Input!J="bullet";SE(27=Input!J-1;JC10;0);SE(27&lt;Input!J;0;SE(27&lt;Input!J;JC10/(Input!J-Input!J);0)))</f>
        <v/>
      </c>
      <c r="KE56" s="79">
        <f>SE(Input!J="bullet";SE(28=Input!J-1;JC10;0);SE(28&lt;Input!J;0;SE(28&lt;Input!J;JC10/(Input!J-Input!J);0)))</f>
        <v/>
      </c>
      <c r="KF56" s="79">
        <f>SE(Input!J="bullet";SE(29=Input!J-1;JC10;0);SE(29&lt;Input!J;0;SE(29&lt;Input!J;JC10/(Input!J-Input!J);0)))</f>
        <v/>
      </c>
      <c r="KG56" s="79">
        <f>SE(Input!J="bullet";SE(30=Input!J-1;JC10;0);SE(30&lt;Input!J;0;SE(30&lt;Input!J;JC10/(Input!J-Input!J);0)))</f>
        <v/>
      </c>
      <c r="KH56" s="79">
        <f>SE(Input!J="bullet";SE(31=Input!J-1;JC10;0);SE(31&lt;Input!J;0;SE(31&lt;Input!J;JC10/(Input!J-Input!J);0)))</f>
        <v/>
      </c>
      <c r="KI56" s="79">
        <f>SE(Input!J="bullet";SE(32=Input!J-1;JC10;0);SE(32&lt;Input!J;0;SE(32&lt;Input!J;JC10/(Input!J-Input!J);0)))</f>
        <v/>
      </c>
      <c r="KJ56" s="79">
        <f>SE(Input!J="bullet";SE(33=Input!J-1;JC10;0);SE(33&lt;Input!J;0;SE(33&lt;Input!J;JC10/(Input!J-Input!J);0)))</f>
        <v/>
      </c>
      <c r="KK56" s="79">
        <f>SE(Input!J="bullet";SE(34=Input!J-1;JC10;0);SE(34&lt;Input!J;0;SE(34&lt;Input!J;JC10/(Input!J-Input!J);0)))</f>
        <v/>
      </c>
      <c r="KL56" s="79">
        <f>SE(Input!J="bullet";SE(35=Input!J-1;JC10;0);SE(35&lt;Input!J;0;SE(35&lt;Input!J;JC10/(Input!J-Input!J);0)))</f>
        <v/>
      </c>
      <c r="KM56" s="79">
        <f>SE(Input!J="bullet";SE(36=Input!J-1;JC10;0);SE(36&lt;Input!J;0;SE(36&lt;Input!J;JC10/(Input!J-Input!J);0)))</f>
        <v/>
      </c>
      <c r="KP56" s="78" t="n">
        <v>4</v>
      </c>
      <c r="KQ56" s="79">
        <f>0</f>
        <v/>
      </c>
      <c r="KR56" s="79">
        <f>0</f>
        <v/>
      </c>
      <c r="KS56" s="79">
        <f>0</f>
        <v/>
      </c>
      <c r="KT56" s="79">
        <f>SE(Input!K="bullet";SE(0=Input!K-1;KT10;0);SE(0&lt;Input!K;0;SE(0&lt;Input!K;KT10/(Input!K-Input!K);0)))</f>
        <v/>
      </c>
      <c r="KU56" s="79">
        <f>SE(Input!K="bullet";SE(1=Input!K-1;KT10;0);SE(1&lt;Input!K;0;SE(1&lt;Input!K;KT10/(Input!K-Input!K);0)))</f>
        <v/>
      </c>
      <c r="KV56" s="79">
        <f>SE(Input!K="bullet";SE(2=Input!K-1;KT10;0);SE(2&lt;Input!K;0;SE(2&lt;Input!K;KT10/(Input!K-Input!K);0)))</f>
        <v/>
      </c>
      <c r="KW56" s="79">
        <f>SE(Input!K="bullet";SE(3=Input!K-1;KT10;0);SE(3&lt;Input!K;0;SE(3&lt;Input!K;KT10/(Input!K-Input!K);0)))</f>
        <v/>
      </c>
      <c r="KX56" s="79">
        <f>SE(Input!K="bullet";SE(4=Input!K-1;KT10;0);SE(4&lt;Input!K;0;SE(4&lt;Input!K;KT10/(Input!K-Input!K);0)))</f>
        <v/>
      </c>
      <c r="KY56" s="79">
        <f>SE(Input!K="bullet";SE(5=Input!K-1;KT10;0);SE(5&lt;Input!K;0;SE(5&lt;Input!K;KT10/(Input!K-Input!K);0)))</f>
        <v/>
      </c>
      <c r="KZ56" s="79">
        <f>SE(Input!K="bullet";SE(6=Input!K-1;KT10;0);SE(6&lt;Input!K;0;SE(6&lt;Input!K;KT10/(Input!K-Input!K);0)))</f>
        <v/>
      </c>
      <c r="LA56" s="79">
        <f>SE(Input!K="bullet";SE(7=Input!K-1;KT10;0);SE(7&lt;Input!K;0;SE(7&lt;Input!K;KT10/(Input!K-Input!K);0)))</f>
        <v/>
      </c>
      <c r="LB56" s="79">
        <f>SE(Input!K="bullet";SE(8=Input!K-1;KT10;0);SE(8&lt;Input!K;0;SE(8&lt;Input!K;KT10/(Input!K-Input!K);0)))</f>
        <v/>
      </c>
      <c r="LC56" s="79">
        <f>SE(Input!K="bullet";SE(9=Input!K-1;KT10;0);SE(9&lt;Input!K;0;SE(9&lt;Input!K;KT10/(Input!K-Input!K);0)))</f>
        <v/>
      </c>
      <c r="LD56" s="79">
        <f>SE(Input!K="bullet";SE(10=Input!K-1;KT10;0);SE(10&lt;Input!K;0;SE(10&lt;Input!K;KT10/(Input!K-Input!K);0)))</f>
        <v/>
      </c>
      <c r="LE56" s="79">
        <f>SE(Input!K="bullet";SE(11=Input!K-1;KT10;0);SE(11&lt;Input!K;0;SE(11&lt;Input!K;KT10/(Input!K-Input!K);0)))</f>
        <v/>
      </c>
      <c r="LF56" s="79">
        <f>SE(Input!K="bullet";SE(12=Input!K-1;KT10;0);SE(12&lt;Input!K;0;SE(12&lt;Input!K;KT10/(Input!K-Input!K);0)))</f>
        <v/>
      </c>
      <c r="LG56" s="79">
        <f>SE(Input!K="bullet";SE(13=Input!K-1;KT10;0);SE(13&lt;Input!K;0;SE(13&lt;Input!K;KT10/(Input!K-Input!K);0)))</f>
        <v/>
      </c>
      <c r="LH56" s="79">
        <f>SE(Input!K="bullet";SE(14=Input!K-1;KT10;0);SE(14&lt;Input!K;0;SE(14&lt;Input!K;KT10/(Input!K-Input!K);0)))</f>
        <v/>
      </c>
      <c r="LI56" s="79">
        <f>SE(Input!K="bullet";SE(15=Input!K-1;KT10;0);SE(15&lt;Input!K;0;SE(15&lt;Input!K;KT10/(Input!K-Input!K);0)))</f>
        <v/>
      </c>
      <c r="LJ56" s="79">
        <f>SE(Input!K="bullet";SE(16=Input!K-1;KT10;0);SE(16&lt;Input!K;0;SE(16&lt;Input!K;KT10/(Input!K-Input!K);0)))</f>
        <v/>
      </c>
      <c r="LK56" s="79">
        <f>SE(Input!K="bullet";SE(17=Input!K-1;KT10;0);SE(17&lt;Input!K;0;SE(17&lt;Input!K;KT10/(Input!K-Input!K);0)))</f>
        <v/>
      </c>
      <c r="LL56" s="79">
        <f>SE(Input!K="bullet";SE(18=Input!K-1;KT10;0);SE(18&lt;Input!K;0;SE(18&lt;Input!K;KT10/(Input!K-Input!K);0)))</f>
        <v/>
      </c>
      <c r="LM56" s="79">
        <f>SE(Input!K="bullet";SE(19=Input!K-1;KT10;0);SE(19&lt;Input!K;0;SE(19&lt;Input!K;KT10/(Input!K-Input!K);0)))</f>
        <v/>
      </c>
      <c r="LN56" s="79">
        <f>SE(Input!K="bullet";SE(20=Input!K-1;KT10;0);SE(20&lt;Input!K;0;SE(20&lt;Input!K;KT10/(Input!K-Input!K);0)))</f>
        <v/>
      </c>
      <c r="LO56" s="79">
        <f>SE(Input!K="bullet";SE(21=Input!K-1;KT10;0);SE(21&lt;Input!K;0;SE(21&lt;Input!K;KT10/(Input!K-Input!K);0)))</f>
        <v/>
      </c>
      <c r="LP56" s="79">
        <f>SE(Input!K="bullet";SE(22=Input!K-1;KT10;0);SE(22&lt;Input!K;0;SE(22&lt;Input!K;KT10/(Input!K-Input!K);0)))</f>
        <v/>
      </c>
      <c r="LQ56" s="79">
        <f>SE(Input!K="bullet";SE(23=Input!K-1;KT10;0);SE(23&lt;Input!K;0;SE(23&lt;Input!K;KT10/(Input!K-Input!K);0)))</f>
        <v/>
      </c>
      <c r="LR56" s="79">
        <f>SE(Input!K="bullet";SE(24=Input!K-1;KT10;0);SE(24&lt;Input!K;0;SE(24&lt;Input!K;KT10/(Input!K-Input!K);0)))</f>
        <v/>
      </c>
      <c r="LS56" s="79">
        <f>SE(Input!K="bullet";SE(25=Input!K-1;KT10;0);SE(25&lt;Input!K;0;SE(25&lt;Input!K;KT10/(Input!K-Input!K);0)))</f>
        <v/>
      </c>
      <c r="LT56" s="79">
        <f>SE(Input!K="bullet";SE(26=Input!K-1;KT10;0);SE(26&lt;Input!K;0;SE(26&lt;Input!K;KT10/(Input!K-Input!K);0)))</f>
        <v/>
      </c>
      <c r="LU56" s="79">
        <f>SE(Input!K="bullet";SE(27=Input!K-1;KT10;0);SE(27&lt;Input!K;0;SE(27&lt;Input!K;KT10/(Input!K-Input!K);0)))</f>
        <v/>
      </c>
      <c r="LV56" s="79">
        <f>SE(Input!K="bullet";SE(28=Input!K-1;KT10;0);SE(28&lt;Input!K;0;SE(28&lt;Input!K;KT10/(Input!K-Input!K);0)))</f>
        <v/>
      </c>
      <c r="LW56" s="79">
        <f>SE(Input!K="bullet";SE(29=Input!K-1;KT10;0);SE(29&lt;Input!K;0;SE(29&lt;Input!K;KT10/(Input!K-Input!K);0)))</f>
        <v/>
      </c>
      <c r="LX56" s="79">
        <f>SE(Input!K="bullet";SE(30=Input!K-1;KT10;0);SE(30&lt;Input!K;0;SE(30&lt;Input!K;KT10/(Input!K-Input!K);0)))</f>
        <v/>
      </c>
      <c r="LY56" s="79">
        <f>SE(Input!K="bullet";SE(31=Input!K-1;KT10;0);SE(31&lt;Input!K;0;SE(31&lt;Input!K;KT10/(Input!K-Input!K);0)))</f>
        <v/>
      </c>
      <c r="LZ56" s="79">
        <f>SE(Input!K="bullet";SE(32=Input!K-1;KT10;0);SE(32&lt;Input!K;0;SE(32&lt;Input!K;KT10/(Input!K-Input!K);0)))</f>
        <v/>
      </c>
      <c r="MA56" s="79">
        <f>SE(Input!K="bullet";SE(33=Input!K-1;KT10;0);SE(33&lt;Input!K;0;SE(33&lt;Input!K;KT10/(Input!K-Input!K);0)))</f>
        <v/>
      </c>
      <c r="MB56" s="79">
        <f>SE(Input!K="bullet";SE(34=Input!K-1;KT10;0);SE(34&lt;Input!K;0;SE(34&lt;Input!K;KT10/(Input!K-Input!K);0)))</f>
        <v/>
      </c>
      <c r="MC56" s="79">
        <f>SE(Input!K="bullet";SE(35=Input!K-1;KT10;0);SE(35&lt;Input!K;0;SE(35&lt;Input!K;KT10/(Input!K-Input!K);0)))</f>
        <v/>
      </c>
      <c r="MD56" s="79">
        <f>SE(Input!K="bullet";SE(36=Input!K-1;KT10;0);SE(36&lt;Input!K;0;SE(36&lt;Input!K;KT10/(Input!K-Input!K);0)))</f>
        <v/>
      </c>
      <c r="MG56" s="78" t="n">
        <v>4</v>
      </c>
      <c r="MH56" s="79">
        <f>0</f>
        <v/>
      </c>
      <c r="MI56" s="79">
        <f>0</f>
        <v/>
      </c>
      <c r="MJ56" s="79">
        <f>0</f>
        <v/>
      </c>
      <c r="MK56" s="79">
        <f>SE(Input!L="bullet";SE(0=Input!L-1;MK10;0);SE(0&lt;Input!L;0;SE(0&lt;Input!L;MK10/(Input!L-Input!L);0)))</f>
        <v/>
      </c>
      <c r="ML56" s="79">
        <f>SE(Input!L="bullet";SE(1=Input!L-1;MK10;0);SE(1&lt;Input!L;0;SE(1&lt;Input!L;MK10/(Input!L-Input!L);0)))</f>
        <v/>
      </c>
      <c r="MM56" s="79">
        <f>SE(Input!L="bullet";SE(2=Input!L-1;MK10;0);SE(2&lt;Input!L;0;SE(2&lt;Input!L;MK10/(Input!L-Input!L);0)))</f>
        <v/>
      </c>
      <c r="MN56" s="79">
        <f>SE(Input!L="bullet";SE(3=Input!L-1;MK10;0);SE(3&lt;Input!L;0;SE(3&lt;Input!L;MK10/(Input!L-Input!L);0)))</f>
        <v/>
      </c>
      <c r="MO56" s="79">
        <f>SE(Input!L="bullet";SE(4=Input!L-1;MK10;0);SE(4&lt;Input!L;0;SE(4&lt;Input!L;MK10/(Input!L-Input!L);0)))</f>
        <v/>
      </c>
      <c r="MP56" s="79">
        <f>SE(Input!L="bullet";SE(5=Input!L-1;MK10;0);SE(5&lt;Input!L;0;SE(5&lt;Input!L;MK10/(Input!L-Input!L);0)))</f>
        <v/>
      </c>
      <c r="MQ56" s="79">
        <f>SE(Input!L="bullet";SE(6=Input!L-1;MK10;0);SE(6&lt;Input!L;0;SE(6&lt;Input!L;MK10/(Input!L-Input!L);0)))</f>
        <v/>
      </c>
      <c r="MR56" s="79">
        <f>SE(Input!L="bullet";SE(7=Input!L-1;MK10;0);SE(7&lt;Input!L;0;SE(7&lt;Input!L;MK10/(Input!L-Input!L);0)))</f>
        <v/>
      </c>
      <c r="MS56" s="79">
        <f>SE(Input!L="bullet";SE(8=Input!L-1;MK10;0);SE(8&lt;Input!L;0;SE(8&lt;Input!L;MK10/(Input!L-Input!L);0)))</f>
        <v/>
      </c>
      <c r="MT56" s="79">
        <f>SE(Input!L="bullet";SE(9=Input!L-1;MK10;0);SE(9&lt;Input!L;0;SE(9&lt;Input!L;MK10/(Input!L-Input!L);0)))</f>
        <v/>
      </c>
      <c r="MU56" s="79">
        <f>SE(Input!L="bullet";SE(10=Input!L-1;MK10;0);SE(10&lt;Input!L;0;SE(10&lt;Input!L;MK10/(Input!L-Input!L);0)))</f>
        <v/>
      </c>
      <c r="MV56" s="79">
        <f>SE(Input!L="bullet";SE(11=Input!L-1;MK10;0);SE(11&lt;Input!L;0;SE(11&lt;Input!L;MK10/(Input!L-Input!L);0)))</f>
        <v/>
      </c>
      <c r="MW56" s="79">
        <f>SE(Input!L="bullet";SE(12=Input!L-1;MK10;0);SE(12&lt;Input!L;0;SE(12&lt;Input!L;MK10/(Input!L-Input!L);0)))</f>
        <v/>
      </c>
      <c r="MX56" s="79">
        <f>SE(Input!L="bullet";SE(13=Input!L-1;MK10;0);SE(13&lt;Input!L;0;SE(13&lt;Input!L;MK10/(Input!L-Input!L);0)))</f>
        <v/>
      </c>
      <c r="MY56" s="79">
        <f>SE(Input!L="bullet";SE(14=Input!L-1;MK10;0);SE(14&lt;Input!L;0;SE(14&lt;Input!L;MK10/(Input!L-Input!L);0)))</f>
        <v/>
      </c>
      <c r="MZ56" s="79">
        <f>SE(Input!L="bullet";SE(15=Input!L-1;MK10;0);SE(15&lt;Input!L;0;SE(15&lt;Input!L;MK10/(Input!L-Input!L);0)))</f>
        <v/>
      </c>
      <c r="NA56" s="79">
        <f>SE(Input!L="bullet";SE(16=Input!L-1;MK10;0);SE(16&lt;Input!L;0;SE(16&lt;Input!L;MK10/(Input!L-Input!L);0)))</f>
        <v/>
      </c>
      <c r="NB56" s="79">
        <f>SE(Input!L="bullet";SE(17=Input!L-1;MK10;0);SE(17&lt;Input!L;0;SE(17&lt;Input!L;MK10/(Input!L-Input!L);0)))</f>
        <v/>
      </c>
      <c r="NC56" s="79">
        <f>SE(Input!L="bullet";SE(18=Input!L-1;MK10;0);SE(18&lt;Input!L;0;SE(18&lt;Input!L;MK10/(Input!L-Input!L);0)))</f>
        <v/>
      </c>
      <c r="ND56" s="79">
        <f>SE(Input!L="bullet";SE(19=Input!L-1;MK10;0);SE(19&lt;Input!L;0;SE(19&lt;Input!L;MK10/(Input!L-Input!L);0)))</f>
        <v/>
      </c>
      <c r="NE56" s="79">
        <f>SE(Input!L="bullet";SE(20=Input!L-1;MK10;0);SE(20&lt;Input!L;0;SE(20&lt;Input!L;MK10/(Input!L-Input!L);0)))</f>
        <v/>
      </c>
      <c r="NF56" s="79">
        <f>SE(Input!L="bullet";SE(21=Input!L-1;MK10;0);SE(21&lt;Input!L;0;SE(21&lt;Input!L;MK10/(Input!L-Input!L);0)))</f>
        <v/>
      </c>
      <c r="NG56" s="79">
        <f>SE(Input!L="bullet";SE(22=Input!L-1;MK10;0);SE(22&lt;Input!L;0;SE(22&lt;Input!L;MK10/(Input!L-Input!L);0)))</f>
        <v/>
      </c>
      <c r="NH56" s="79">
        <f>SE(Input!L="bullet";SE(23=Input!L-1;MK10;0);SE(23&lt;Input!L;0;SE(23&lt;Input!L;MK10/(Input!L-Input!L);0)))</f>
        <v/>
      </c>
      <c r="NI56" s="79">
        <f>SE(Input!L="bullet";SE(24=Input!L-1;MK10;0);SE(24&lt;Input!L;0;SE(24&lt;Input!L;MK10/(Input!L-Input!L);0)))</f>
        <v/>
      </c>
      <c r="NJ56" s="79">
        <f>SE(Input!L="bullet";SE(25=Input!L-1;MK10;0);SE(25&lt;Input!L;0;SE(25&lt;Input!L;MK10/(Input!L-Input!L);0)))</f>
        <v/>
      </c>
      <c r="NK56" s="79">
        <f>SE(Input!L="bullet";SE(26=Input!L-1;MK10;0);SE(26&lt;Input!L;0;SE(26&lt;Input!L;MK10/(Input!L-Input!L);0)))</f>
        <v/>
      </c>
      <c r="NL56" s="79">
        <f>SE(Input!L="bullet";SE(27=Input!L-1;MK10;0);SE(27&lt;Input!L;0;SE(27&lt;Input!L;MK10/(Input!L-Input!L);0)))</f>
        <v/>
      </c>
      <c r="NM56" s="79">
        <f>SE(Input!L="bullet";SE(28=Input!L-1;MK10;0);SE(28&lt;Input!L;0;SE(28&lt;Input!L;MK10/(Input!L-Input!L);0)))</f>
        <v/>
      </c>
      <c r="NN56" s="79">
        <f>SE(Input!L="bullet";SE(29=Input!L-1;MK10;0);SE(29&lt;Input!L;0;SE(29&lt;Input!L;MK10/(Input!L-Input!L);0)))</f>
        <v/>
      </c>
      <c r="NO56" s="79">
        <f>SE(Input!L="bullet";SE(30=Input!L-1;MK10;0);SE(30&lt;Input!L;0;SE(30&lt;Input!L;MK10/(Input!L-Input!L);0)))</f>
        <v/>
      </c>
      <c r="NP56" s="79">
        <f>SE(Input!L="bullet";SE(31=Input!L-1;MK10;0);SE(31&lt;Input!L;0;SE(31&lt;Input!L;MK10/(Input!L-Input!L);0)))</f>
        <v/>
      </c>
      <c r="NQ56" s="79">
        <f>SE(Input!L="bullet";SE(32=Input!L-1;MK10;0);SE(32&lt;Input!L;0;SE(32&lt;Input!L;MK10/(Input!L-Input!L);0)))</f>
        <v/>
      </c>
      <c r="NR56" s="79">
        <f>SE(Input!L="bullet";SE(33=Input!L-1;MK10;0);SE(33&lt;Input!L;0;SE(33&lt;Input!L;MK10/(Input!L-Input!L);0)))</f>
        <v/>
      </c>
      <c r="NS56" s="79">
        <f>SE(Input!L="bullet";SE(34=Input!L-1;MK10;0);SE(34&lt;Input!L;0;SE(34&lt;Input!L;MK10/(Input!L-Input!L);0)))</f>
        <v/>
      </c>
      <c r="NT56" s="79">
        <f>SE(Input!L="bullet";SE(35=Input!L-1;MK10;0);SE(35&lt;Input!L;0;SE(35&lt;Input!L;MK10/(Input!L-Input!L);0)))</f>
        <v/>
      </c>
      <c r="NU56" s="79">
        <f>SE(Input!L="bullet";SE(36=Input!L-1;MK10;0);SE(36&lt;Input!L;0;SE(36&lt;Input!L;MK10/(Input!L-Input!L);0)))</f>
        <v/>
      </c>
      <c r="NX56" s="78" t="n">
        <v>4</v>
      </c>
      <c r="NY56" s="79">
        <f>0</f>
        <v/>
      </c>
      <c r="NZ56" s="79">
        <f>0</f>
        <v/>
      </c>
      <c r="OA56" s="79">
        <f>0</f>
        <v/>
      </c>
      <c r="OB56" s="79">
        <f>SE(Input!M="bullet";SE(0=Input!M-1;OB10;0);SE(0&lt;Input!M;0;SE(0&lt;Input!M;OB10/(Input!M-Input!M);0)))</f>
        <v/>
      </c>
      <c r="OC56" s="79">
        <f>SE(Input!M="bullet";SE(1=Input!M-1;OB10;0);SE(1&lt;Input!M;0;SE(1&lt;Input!M;OB10/(Input!M-Input!M);0)))</f>
        <v/>
      </c>
      <c r="OD56" s="79">
        <f>SE(Input!M="bullet";SE(2=Input!M-1;OB10;0);SE(2&lt;Input!M;0;SE(2&lt;Input!M;OB10/(Input!M-Input!M);0)))</f>
        <v/>
      </c>
      <c r="OE56" s="79">
        <f>SE(Input!M="bullet";SE(3=Input!M-1;OB10;0);SE(3&lt;Input!M;0;SE(3&lt;Input!M;OB10/(Input!M-Input!M);0)))</f>
        <v/>
      </c>
      <c r="OF56" s="79">
        <f>SE(Input!M="bullet";SE(4=Input!M-1;OB10;0);SE(4&lt;Input!M;0;SE(4&lt;Input!M;OB10/(Input!M-Input!M);0)))</f>
        <v/>
      </c>
      <c r="OG56" s="79">
        <f>SE(Input!M="bullet";SE(5=Input!M-1;OB10;0);SE(5&lt;Input!M;0;SE(5&lt;Input!M;OB10/(Input!M-Input!M);0)))</f>
        <v/>
      </c>
      <c r="OH56" s="79">
        <f>SE(Input!M="bullet";SE(6=Input!M-1;OB10;0);SE(6&lt;Input!M;0;SE(6&lt;Input!M;OB10/(Input!M-Input!M);0)))</f>
        <v/>
      </c>
      <c r="OI56" s="79">
        <f>SE(Input!M="bullet";SE(7=Input!M-1;OB10;0);SE(7&lt;Input!M;0;SE(7&lt;Input!M;OB10/(Input!M-Input!M);0)))</f>
        <v/>
      </c>
      <c r="OJ56" s="79">
        <f>SE(Input!M="bullet";SE(8=Input!M-1;OB10;0);SE(8&lt;Input!M;0;SE(8&lt;Input!M;OB10/(Input!M-Input!M);0)))</f>
        <v/>
      </c>
      <c r="OK56" s="79">
        <f>SE(Input!M="bullet";SE(9=Input!M-1;OB10;0);SE(9&lt;Input!M;0;SE(9&lt;Input!M;OB10/(Input!M-Input!M);0)))</f>
        <v/>
      </c>
      <c r="OL56" s="79">
        <f>SE(Input!M="bullet";SE(10=Input!M-1;OB10;0);SE(10&lt;Input!M;0;SE(10&lt;Input!M;OB10/(Input!M-Input!M);0)))</f>
        <v/>
      </c>
      <c r="OM56" s="79">
        <f>SE(Input!M="bullet";SE(11=Input!M-1;OB10;0);SE(11&lt;Input!M;0;SE(11&lt;Input!M;OB10/(Input!M-Input!M);0)))</f>
        <v/>
      </c>
      <c r="ON56" s="79">
        <f>SE(Input!M="bullet";SE(12=Input!M-1;OB10;0);SE(12&lt;Input!M;0;SE(12&lt;Input!M;OB10/(Input!M-Input!M);0)))</f>
        <v/>
      </c>
      <c r="OO56" s="79">
        <f>SE(Input!M="bullet";SE(13=Input!M-1;OB10;0);SE(13&lt;Input!M;0;SE(13&lt;Input!M;OB10/(Input!M-Input!M);0)))</f>
        <v/>
      </c>
      <c r="OP56" s="79">
        <f>SE(Input!M="bullet";SE(14=Input!M-1;OB10;0);SE(14&lt;Input!M;0;SE(14&lt;Input!M;OB10/(Input!M-Input!M);0)))</f>
        <v/>
      </c>
      <c r="OQ56" s="79">
        <f>SE(Input!M="bullet";SE(15=Input!M-1;OB10;0);SE(15&lt;Input!M;0;SE(15&lt;Input!M;OB10/(Input!M-Input!M);0)))</f>
        <v/>
      </c>
      <c r="OR56" s="79">
        <f>SE(Input!M="bullet";SE(16=Input!M-1;OB10;0);SE(16&lt;Input!M;0;SE(16&lt;Input!M;OB10/(Input!M-Input!M);0)))</f>
        <v/>
      </c>
      <c r="OS56" s="79">
        <f>SE(Input!M="bullet";SE(17=Input!M-1;OB10;0);SE(17&lt;Input!M;0;SE(17&lt;Input!M;OB10/(Input!M-Input!M);0)))</f>
        <v/>
      </c>
      <c r="OT56" s="79">
        <f>SE(Input!M="bullet";SE(18=Input!M-1;OB10;0);SE(18&lt;Input!M;0;SE(18&lt;Input!M;OB10/(Input!M-Input!M);0)))</f>
        <v/>
      </c>
      <c r="OU56" s="79">
        <f>SE(Input!M="bullet";SE(19=Input!M-1;OB10;0);SE(19&lt;Input!M;0;SE(19&lt;Input!M;OB10/(Input!M-Input!M);0)))</f>
        <v/>
      </c>
      <c r="OV56" s="79">
        <f>SE(Input!M="bullet";SE(20=Input!M-1;OB10;0);SE(20&lt;Input!M;0;SE(20&lt;Input!M;OB10/(Input!M-Input!M);0)))</f>
        <v/>
      </c>
      <c r="OW56" s="79">
        <f>SE(Input!M="bullet";SE(21=Input!M-1;OB10;0);SE(21&lt;Input!M;0;SE(21&lt;Input!M;OB10/(Input!M-Input!M);0)))</f>
        <v/>
      </c>
      <c r="OX56" s="79">
        <f>SE(Input!M="bullet";SE(22=Input!M-1;OB10;0);SE(22&lt;Input!M;0;SE(22&lt;Input!M;OB10/(Input!M-Input!M);0)))</f>
        <v/>
      </c>
      <c r="OY56" s="79">
        <f>SE(Input!M="bullet";SE(23=Input!M-1;OB10;0);SE(23&lt;Input!M;0;SE(23&lt;Input!M;OB10/(Input!M-Input!M);0)))</f>
        <v/>
      </c>
      <c r="OZ56" s="79">
        <f>SE(Input!M="bullet";SE(24=Input!M-1;OB10;0);SE(24&lt;Input!M;0;SE(24&lt;Input!M;OB10/(Input!M-Input!M);0)))</f>
        <v/>
      </c>
      <c r="PA56" s="79">
        <f>SE(Input!M="bullet";SE(25=Input!M-1;OB10;0);SE(25&lt;Input!M;0;SE(25&lt;Input!M;OB10/(Input!M-Input!M);0)))</f>
        <v/>
      </c>
      <c r="PB56" s="79">
        <f>SE(Input!M="bullet";SE(26=Input!M-1;OB10;0);SE(26&lt;Input!M;0;SE(26&lt;Input!M;OB10/(Input!M-Input!M);0)))</f>
        <v/>
      </c>
      <c r="PC56" s="79">
        <f>SE(Input!M="bullet";SE(27=Input!M-1;OB10;0);SE(27&lt;Input!M;0;SE(27&lt;Input!M;OB10/(Input!M-Input!M);0)))</f>
        <v/>
      </c>
      <c r="PD56" s="79">
        <f>SE(Input!M="bullet";SE(28=Input!M-1;OB10;0);SE(28&lt;Input!M;0;SE(28&lt;Input!M;OB10/(Input!M-Input!M);0)))</f>
        <v/>
      </c>
      <c r="PE56" s="79">
        <f>SE(Input!M="bullet";SE(29=Input!M-1;OB10;0);SE(29&lt;Input!M;0;SE(29&lt;Input!M;OB10/(Input!M-Input!M);0)))</f>
        <v/>
      </c>
      <c r="PF56" s="79">
        <f>SE(Input!M="bullet";SE(30=Input!M-1;OB10;0);SE(30&lt;Input!M;0;SE(30&lt;Input!M;OB10/(Input!M-Input!M);0)))</f>
        <v/>
      </c>
      <c r="PG56" s="79">
        <f>SE(Input!M="bullet";SE(31=Input!M-1;OB10;0);SE(31&lt;Input!M;0;SE(31&lt;Input!M;OB10/(Input!M-Input!M);0)))</f>
        <v/>
      </c>
      <c r="PH56" s="79">
        <f>SE(Input!M="bullet";SE(32=Input!M-1;OB10;0);SE(32&lt;Input!M;0;SE(32&lt;Input!M;OB10/(Input!M-Input!M);0)))</f>
        <v/>
      </c>
      <c r="PI56" s="79">
        <f>SE(Input!M="bullet";SE(33=Input!M-1;OB10;0);SE(33&lt;Input!M;0;SE(33&lt;Input!M;OB10/(Input!M-Input!M);0)))</f>
        <v/>
      </c>
      <c r="PJ56" s="79">
        <f>SE(Input!M="bullet";SE(34=Input!M-1;OB10;0);SE(34&lt;Input!M;0;SE(34&lt;Input!M;OB10/(Input!M-Input!M);0)))</f>
        <v/>
      </c>
      <c r="PK56" s="79">
        <f>SE(Input!M="bullet";SE(35=Input!M-1;OB10;0);SE(35&lt;Input!M;0;SE(35&lt;Input!M;OB10/(Input!M-Input!M);0)))</f>
        <v/>
      </c>
      <c r="PL56" s="79">
        <f>SE(Input!M="bullet";SE(36=Input!M-1;OB10;0);SE(36&lt;Input!M;0;SE(36&lt;Input!M;OB10/(Input!M-Input!M);0)))</f>
        <v/>
      </c>
      <c r="PO56" s="78" t="n">
        <v>4</v>
      </c>
      <c r="PP56" s="79">
        <f>0</f>
        <v/>
      </c>
      <c r="PQ56" s="79">
        <f>0</f>
        <v/>
      </c>
      <c r="PR56" s="79">
        <f>0</f>
        <v/>
      </c>
      <c r="PS56" s="79">
        <f>SE(Input!N="bullet";SE(0=Input!N-1;PS10;0);SE(0&lt;Input!N;0;SE(0&lt;Input!N;PS10/(Input!N-Input!N);0)))</f>
        <v/>
      </c>
      <c r="PT56" s="79">
        <f>SE(Input!N="bullet";SE(1=Input!N-1;PS10;0);SE(1&lt;Input!N;0;SE(1&lt;Input!N;PS10/(Input!N-Input!N);0)))</f>
        <v/>
      </c>
      <c r="PU56" s="79">
        <f>SE(Input!N="bullet";SE(2=Input!N-1;PS10;0);SE(2&lt;Input!N;0;SE(2&lt;Input!N;PS10/(Input!N-Input!N);0)))</f>
        <v/>
      </c>
      <c r="PV56" s="79">
        <f>SE(Input!N="bullet";SE(3=Input!N-1;PS10;0);SE(3&lt;Input!N;0;SE(3&lt;Input!N;PS10/(Input!N-Input!N);0)))</f>
        <v/>
      </c>
      <c r="PW56" s="79">
        <f>SE(Input!N="bullet";SE(4=Input!N-1;PS10;0);SE(4&lt;Input!N;0;SE(4&lt;Input!N;PS10/(Input!N-Input!N);0)))</f>
        <v/>
      </c>
      <c r="PX56" s="79">
        <f>SE(Input!N="bullet";SE(5=Input!N-1;PS10;0);SE(5&lt;Input!N;0;SE(5&lt;Input!N;PS10/(Input!N-Input!N);0)))</f>
        <v/>
      </c>
      <c r="PY56" s="79">
        <f>SE(Input!N="bullet";SE(6=Input!N-1;PS10;0);SE(6&lt;Input!N;0;SE(6&lt;Input!N;PS10/(Input!N-Input!N);0)))</f>
        <v/>
      </c>
      <c r="PZ56" s="79">
        <f>SE(Input!N="bullet";SE(7=Input!N-1;PS10;0);SE(7&lt;Input!N;0;SE(7&lt;Input!N;PS10/(Input!N-Input!N);0)))</f>
        <v/>
      </c>
      <c r="QA56" s="79">
        <f>SE(Input!N="bullet";SE(8=Input!N-1;PS10;0);SE(8&lt;Input!N;0;SE(8&lt;Input!N;PS10/(Input!N-Input!N);0)))</f>
        <v/>
      </c>
      <c r="QB56" s="79">
        <f>SE(Input!N="bullet";SE(9=Input!N-1;PS10;0);SE(9&lt;Input!N;0;SE(9&lt;Input!N;PS10/(Input!N-Input!N);0)))</f>
        <v/>
      </c>
      <c r="QC56" s="79">
        <f>SE(Input!N="bullet";SE(10=Input!N-1;PS10;0);SE(10&lt;Input!N;0;SE(10&lt;Input!N;PS10/(Input!N-Input!N);0)))</f>
        <v/>
      </c>
      <c r="QD56" s="79">
        <f>SE(Input!N="bullet";SE(11=Input!N-1;PS10;0);SE(11&lt;Input!N;0;SE(11&lt;Input!N;PS10/(Input!N-Input!N);0)))</f>
        <v/>
      </c>
      <c r="QE56" s="79">
        <f>SE(Input!N="bullet";SE(12=Input!N-1;PS10;0);SE(12&lt;Input!N;0;SE(12&lt;Input!N;PS10/(Input!N-Input!N);0)))</f>
        <v/>
      </c>
      <c r="QF56" s="79">
        <f>SE(Input!N="bullet";SE(13=Input!N-1;PS10;0);SE(13&lt;Input!N;0;SE(13&lt;Input!N;PS10/(Input!N-Input!N);0)))</f>
        <v/>
      </c>
      <c r="QG56" s="79">
        <f>SE(Input!N="bullet";SE(14=Input!N-1;PS10;0);SE(14&lt;Input!N;0;SE(14&lt;Input!N;PS10/(Input!N-Input!N);0)))</f>
        <v/>
      </c>
      <c r="QH56" s="79">
        <f>SE(Input!N="bullet";SE(15=Input!N-1;PS10;0);SE(15&lt;Input!N;0;SE(15&lt;Input!N;PS10/(Input!N-Input!N);0)))</f>
        <v/>
      </c>
      <c r="QI56" s="79">
        <f>SE(Input!N="bullet";SE(16=Input!N-1;PS10;0);SE(16&lt;Input!N;0;SE(16&lt;Input!N;PS10/(Input!N-Input!N);0)))</f>
        <v/>
      </c>
      <c r="QJ56" s="79">
        <f>SE(Input!N="bullet";SE(17=Input!N-1;PS10;0);SE(17&lt;Input!N;0;SE(17&lt;Input!N;PS10/(Input!N-Input!N);0)))</f>
        <v/>
      </c>
      <c r="QK56" s="79">
        <f>SE(Input!N="bullet";SE(18=Input!N-1;PS10;0);SE(18&lt;Input!N;0;SE(18&lt;Input!N;PS10/(Input!N-Input!N);0)))</f>
        <v/>
      </c>
      <c r="QL56" s="79">
        <f>SE(Input!N="bullet";SE(19=Input!N-1;PS10;0);SE(19&lt;Input!N;0;SE(19&lt;Input!N;PS10/(Input!N-Input!N);0)))</f>
        <v/>
      </c>
      <c r="QM56" s="79">
        <f>SE(Input!N="bullet";SE(20=Input!N-1;PS10;0);SE(20&lt;Input!N;0;SE(20&lt;Input!N;PS10/(Input!N-Input!N);0)))</f>
        <v/>
      </c>
      <c r="QN56" s="79">
        <f>SE(Input!N="bullet";SE(21=Input!N-1;PS10;0);SE(21&lt;Input!N;0;SE(21&lt;Input!N;PS10/(Input!N-Input!N);0)))</f>
        <v/>
      </c>
      <c r="QO56" s="79">
        <f>SE(Input!N="bullet";SE(22=Input!N-1;PS10;0);SE(22&lt;Input!N;0;SE(22&lt;Input!N;PS10/(Input!N-Input!N);0)))</f>
        <v/>
      </c>
      <c r="QP56" s="79">
        <f>SE(Input!N="bullet";SE(23=Input!N-1;PS10;0);SE(23&lt;Input!N;0;SE(23&lt;Input!N;PS10/(Input!N-Input!N);0)))</f>
        <v/>
      </c>
      <c r="QQ56" s="79">
        <f>SE(Input!N="bullet";SE(24=Input!N-1;PS10;0);SE(24&lt;Input!N;0;SE(24&lt;Input!N;PS10/(Input!N-Input!N);0)))</f>
        <v/>
      </c>
      <c r="QR56" s="79">
        <f>SE(Input!N="bullet";SE(25=Input!N-1;PS10;0);SE(25&lt;Input!N;0;SE(25&lt;Input!N;PS10/(Input!N-Input!N);0)))</f>
        <v/>
      </c>
      <c r="QS56" s="79">
        <f>SE(Input!N="bullet";SE(26=Input!N-1;PS10;0);SE(26&lt;Input!N;0;SE(26&lt;Input!N;PS10/(Input!N-Input!N);0)))</f>
        <v/>
      </c>
      <c r="QT56" s="79">
        <f>SE(Input!N="bullet";SE(27=Input!N-1;PS10;0);SE(27&lt;Input!N;0;SE(27&lt;Input!N;PS10/(Input!N-Input!N);0)))</f>
        <v/>
      </c>
      <c r="QU56" s="79">
        <f>SE(Input!N="bullet";SE(28=Input!N-1;PS10;0);SE(28&lt;Input!N;0;SE(28&lt;Input!N;PS10/(Input!N-Input!N);0)))</f>
        <v/>
      </c>
      <c r="QV56" s="79">
        <f>SE(Input!N="bullet";SE(29=Input!N-1;PS10;0);SE(29&lt;Input!N;0;SE(29&lt;Input!N;PS10/(Input!N-Input!N);0)))</f>
        <v/>
      </c>
      <c r="QW56" s="79">
        <f>SE(Input!N="bullet";SE(30=Input!N-1;PS10;0);SE(30&lt;Input!N;0;SE(30&lt;Input!N;PS10/(Input!N-Input!N);0)))</f>
        <v/>
      </c>
      <c r="QX56" s="79">
        <f>SE(Input!N="bullet";SE(31=Input!N-1;PS10;0);SE(31&lt;Input!N;0;SE(31&lt;Input!N;PS10/(Input!N-Input!N);0)))</f>
        <v/>
      </c>
      <c r="QY56" s="79">
        <f>SE(Input!N="bullet";SE(32=Input!N-1;PS10;0);SE(32&lt;Input!N;0;SE(32&lt;Input!N;PS10/(Input!N-Input!N);0)))</f>
        <v/>
      </c>
      <c r="QZ56" s="79">
        <f>SE(Input!N="bullet";SE(33=Input!N-1;PS10;0);SE(33&lt;Input!N;0;SE(33&lt;Input!N;PS10/(Input!N-Input!N);0)))</f>
        <v/>
      </c>
      <c r="RA56" s="79">
        <f>SE(Input!N="bullet";SE(34=Input!N-1;PS10;0);SE(34&lt;Input!N;0;SE(34&lt;Input!N;PS10/(Input!N-Input!N);0)))</f>
        <v/>
      </c>
      <c r="RB56" s="79">
        <f>SE(Input!N="bullet";SE(35=Input!N-1;PS10;0);SE(35&lt;Input!N;0;SE(35&lt;Input!N;PS10/(Input!N-Input!N);0)))</f>
        <v/>
      </c>
      <c r="RC56" s="79">
        <f>SE(Input!N="bullet";SE(36=Input!N-1;PS10;0);SE(36&lt;Input!N;0;SE(36&lt;Input!N;PS10/(Input!N-Input!N);0)))</f>
        <v/>
      </c>
      <c r="RF56" s="78" t="n">
        <v>4</v>
      </c>
      <c r="RG56" s="79">
        <f>0</f>
        <v/>
      </c>
      <c r="RH56" s="79">
        <f>0</f>
        <v/>
      </c>
      <c r="RI56" s="79">
        <f>0</f>
        <v/>
      </c>
      <c r="RJ56" s="79">
        <f>SE(Input!O="bullet";SE(0=Input!O-1;RJ10;0);SE(0&lt;Input!O;0;SE(0&lt;Input!O;RJ10/(Input!O-Input!O);0)))</f>
        <v/>
      </c>
      <c r="RK56" s="79">
        <f>SE(Input!O="bullet";SE(1=Input!O-1;RJ10;0);SE(1&lt;Input!O;0;SE(1&lt;Input!O;RJ10/(Input!O-Input!O);0)))</f>
        <v/>
      </c>
      <c r="RL56" s="79">
        <f>SE(Input!O="bullet";SE(2=Input!O-1;RJ10;0);SE(2&lt;Input!O;0;SE(2&lt;Input!O;RJ10/(Input!O-Input!O);0)))</f>
        <v/>
      </c>
      <c r="RM56" s="79">
        <f>SE(Input!O="bullet";SE(3=Input!O-1;RJ10;0);SE(3&lt;Input!O;0;SE(3&lt;Input!O;RJ10/(Input!O-Input!O);0)))</f>
        <v/>
      </c>
      <c r="RN56" s="79">
        <f>SE(Input!O="bullet";SE(4=Input!O-1;RJ10;0);SE(4&lt;Input!O;0;SE(4&lt;Input!O;RJ10/(Input!O-Input!O);0)))</f>
        <v/>
      </c>
      <c r="RO56" s="79">
        <f>SE(Input!O="bullet";SE(5=Input!O-1;RJ10;0);SE(5&lt;Input!O;0;SE(5&lt;Input!O;RJ10/(Input!O-Input!O);0)))</f>
        <v/>
      </c>
      <c r="RP56" s="79">
        <f>SE(Input!O="bullet";SE(6=Input!O-1;RJ10;0);SE(6&lt;Input!O;0;SE(6&lt;Input!O;RJ10/(Input!O-Input!O);0)))</f>
        <v/>
      </c>
      <c r="RQ56" s="79">
        <f>SE(Input!O="bullet";SE(7=Input!O-1;RJ10;0);SE(7&lt;Input!O;0;SE(7&lt;Input!O;RJ10/(Input!O-Input!O);0)))</f>
        <v/>
      </c>
      <c r="RR56" s="79">
        <f>SE(Input!O="bullet";SE(8=Input!O-1;RJ10;0);SE(8&lt;Input!O;0;SE(8&lt;Input!O;RJ10/(Input!O-Input!O);0)))</f>
        <v/>
      </c>
      <c r="RS56" s="79">
        <f>SE(Input!O="bullet";SE(9=Input!O-1;RJ10;0);SE(9&lt;Input!O;0;SE(9&lt;Input!O;RJ10/(Input!O-Input!O);0)))</f>
        <v/>
      </c>
      <c r="RT56" s="79">
        <f>SE(Input!O="bullet";SE(10=Input!O-1;RJ10;0);SE(10&lt;Input!O;0;SE(10&lt;Input!O;RJ10/(Input!O-Input!O);0)))</f>
        <v/>
      </c>
      <c r="RU56" s="79">
        <f>SE(Input!O="bullet";SE(11=Input!O-1;RJ10;0);SE(11&lt;Input!O;0;SE(11&lt;Input!O;RJ10/(Input!O-Input!O);0)))</f>
        <v/>
      </c>
      <c r="RV56" s="79">
        <f>SE(Input!O="bullet";SE(12=Input!O-1;RJ10;0);SE(12&lt;Input!O;0;SE(12&lt;Input!O;RJ10/(Input!O-Input!O);0)))</f>
        <v/>
      </c>
      <c r="RW56" s="79">
        <f>SE(Input!O="bullet";SE(13=Input!O-1;RJ10;0);SE(13&lt;Input!O;0;SE(13&lt;Input!O;RJ10/(Input!O-Input!O);0)))</f>
        <v/>
      </c>
      <c r="RX56" s="79">
        <f>SE(Input!O="bullet";SE(14=Input!O-1;RJ10;0);SE(14&lt;Input!O;0;SE(14&lt;Input!O;RJ10/(Input!O-Input!O);0)))</f>
        <v/>
      </c>
      <c r="RY56" s="79">
        <f>SE(Input!O="bullet";SE(15=Input!O-1;RJ10;0);SE(15&lt;Input!O;0;SE(15&lt;Input!O;RJ10/(Input!O-Input!O);0)))</f>
        <v/>
      </c>
      <c r="RZ56" s="79">
        <f>SE(Input!O="bullet";SE(16=Input!O-1;RJ10;0);SE(16&lt;Input!O;0;SE(16&lt;Input!O;RJ10/(Input!O-Input!O);0)))</f>
        <v/>
      </c>
      <c r="SA56" s="79">
        <f>SE(Input!O="bullet";SE(17=Input!O-1;RJ10;0);SE(17&lt;Input!O;0;SE(17&lt;Input!O;RJ10/(Input!O-Input!O);0)))</f>
        <v/>
      </c>
      <c r="SB56" s="79">
        <f>SE(Input!O="bullet";SE(18=Input!O-1;RJ10;0);SE(18&lt;Input!O;0;SE(18&lt;Input!O;RJ10/(Input!O-Input!O);0)))</f>
        <v/>
      </c>
      <c r="SC56" s="79">
        <f>SE(Input!O="bullet";SE(19=Input!O-1;RJ10;0);SE(19&lt;Input!O;0;SE(19&lt;Input!O;RJ10/(Input!O-Input!O);0)))</f>
        <v/>
      </c>
      <c r="SD56" s="79">
        <f>SE(Input!O="bullet";SE(20=Input!O-1;RJ10;0);SE(20&lt;Input!O;0;SE(20&lt;Input!O;RJ10/(Input!O-Input!O);0)))</f>
        <v/>
      </c>
      <c r="SE56" s="79">
        <f>SE(Input!O="bullet";SE(21=Input!O-1;RJ10;0);SE(21&lt;Input!O;0;SE(21&lt;Input!O;RJ10/(Input!O-Input!O);0)))</f>
        <v/>
      </c>
      <c r="SF56" s="79">
        <f>SE(Input!O="bullet";SE(22=Input!O-1;RJ10;0);SE(22&lt;Input!O;0;SE(22&lt;Input!O;RJ10/(Input!O-Input!O);0)))</f>
        <v/>
      </c>
      <c r="SG56" s="79">
        <f>SE(Input!O="bullet";SE(23=Input!O-1;RJ10;0);SE(23&lt;Input!O;0;SE(23&lt;Input!O;RJ10/(Input!O-Input!O);0)))</f>
        <v/>
      </c>
      <c r="SH56" s="79">
        <f>SE(Input!O="bullet";SE(24=Input!O-1;RJ10;0);SE(24&lt;Input!O;0;SE(24&lt;Input!O;RJ10/(Input!O-Input!O);0)))</f>
        <v/>
      </c>
      <c r="SI56" s="79">
        <f>SE(Input!O="bullet";SE(25=Input!O-1;RJ10;0);SE(25&lt;Input!O;0;SE(25&lt;Input!O;RJ10/(Input!O-Input!O);0)))</f>
        <v/>
      </c>
      <c r="SJ56" s="79">
        <f>SE(Input!O="bullet";SE(26=Input!O-1;RJ10;0);SE(26&lt;Input!O;0;SE(26&lt;Input!O;RJ10/(Input!O-Input!O);0)))</f>
        <v/>
      </c>
      <c r="SK56" s="79">
        <f>SE(Input!O="bullet";SE(27=Input!O-1;RJ10;0);SE(27&lt;Input!O;0;SE(27&lt;Input!O;RJ10/(Input!O-Input!O);0)))</f>
        <v/>
      </c>
      <c r="SL56" s="79">
        <f>SE(Input!O="bullet";SE(28=Input!O-1;RJ10;0);SE(28&lt;Input!O;0;SE(28&lt;Input!O;RJ10/(Input!O-Input!O);0)))</f>
        <v/>
      </c>
      <c r="SM56" s="79">
        <f>SE(Input!O="bullet";SE(29=Input!O-1;RJ10;0);SE(29&lt;Input!O;0;SE(29&lt;Input!O;RJ10/(Input!O-Input!O);0)))</f>
        <v/>
      </c>
      <c r="SN56" s="79">
        <f>SE(Input!O="bullet";SE(30=Input!O-1;RJ10;0);SE(30&lt;Input!O;0;SE(30&lt;Input!O;RJ10/(Input!O-Input!O);0)))</f>
        <v/>
      </c>
      <c r="SO56" s="79">
        <f>SE(Input!O="bullet";SE(31=Input!O-1;RJ10;0);SE(31&lt;Input!O;0;SE(31&lt;Input!O;RJ10/(Input!O-Input!O);0)))</f>
        <v/>
      </c>
      <c r="SP56" s="79">
        <f>SE(Input!O="bullet";SE(32=Input!O-1;RJ10;0);SE(32&lt;Input!O;0;SE(32&lt;Input!O;RJ10/(Input!O-Input!O);0)))</f>
        <v/>
      </c>
      <c r="SQ56" s="79">
        <f>SE(Input!O="bullet";SE(33=Input!O-1;RJ10;0);SE(33&lt;Input!O;0;SE(33&lt;Input!O;RJ10/(Input!O-Input!O);0)))</f>
        <v/>
      </c>
      <c r="SR56" s="79">
        <f>SE(Input!O="bullet";SE(34=Input!O-1;RJ10;0);SE(34&lt;Input!O;0;SE(34&lt;Input!O;RJ10/(Input!O-Input!O);0)))</f>
        <v/>
      </c>
      <c r="SS56" s="79">
        <f>SE(Input!O="bullet";SE(35=Input!O-1;RJ10;0);SE(35&lt;Input!O;0;SE(35&lt;Input!O;RJ10/(Input!O-Input!O);0)))</f>
        <v/>
      </c>
      <c r="ST56" s="79">
        <f>SE(Input!O="bullet";SE(36=Input!O-1;RJ10;0);SE(36&lt;Input!O;0;SE(36&lt;Input!O;RJ10/(Input!O-Input!O);0)))</f>
        <v/>
      </c>
      <c r="SW56" s="78" t="n">
        <v>4</v>
      </c>
      <c r="SX56" s="79">
        <f>0</f>
        <v/>
      </c>
      <c r="SY56" s="79">
        <f>0</f>
        <v/>
      </c>
      <c r="SZ56" s="79">
        <f>0</f>
        <v/>
      </c>
      <c r="TA56" s="79">
        <f>SE(Input!P="bullet";SE(0=Input!P-1;TA10;0);SE(0&lt;Input!P;0;SE(0&lt;Input!P;TA10/(Input!P-Input!P);0)))</f>
        <v/>
      </c>
      <c r="TB56" s="79">
        <f>SE(Input!P="bullet";SE(1=Input!P-1;TA10;0);SE(1&lt;Input!P;0;SE(1&lt;Input!P;TA10/(Input!P-Input!P);0)))</f>
        <v/>
      </c>
      <c r="TC56" s="79">
        <f>SE(Input!P="bullet";SE(2=Input!P-1;TA10;0);SE(2&lt;Input!P;0;SE(2&lt;Input!P;TA10/(Input!P-Input!P);0)))</f>
        <v/>
      </c>
      <c r="TD56" s="79">
        <f>SE(Input!P="bullet";SE(3=Input!P-1;TA10;0);SE(3&lt;Input!P;0;SE(3&lt;Input!P;TA10/(Input!P-Input!P);0)))</f>
        <v/>
      </c>
      <c r="TE56" s="79">
        <f>SE(Input!P="bullet";SE(4=Input!P-1;TA10;0);SE(4&lt;Input!P;0;SE(4&lt;Input!P;TA10/(Input!P-Input!P);0)))</f>
        <v/>
      </c>
      <c r="TF56" s="79">
        <f>SE(Input!P="bullet";SE(5=Input!P-1;TA10;0);SE(5&lt;Input!P;0;SE(5&lt;Input!P;TA10/(Input!P-Input!P);0)))</f>
        <v/>
      </c>
      <c r="TG56" s="79">
        <f>SE(Input!P="bullet";SE(6=Input!P-1;TA10;0);SE(6&lt;Input!P;0;SE(6&lt;Input!P;TA10/(Input!P-Input!P);0)))</f>
        <v/>
      </c>
      <c r="TH56" s="79">
        <f>SE(Input!P="bullet";SE(7=Input!P-1;TA10;0);SE(7&lt;Input!P;0;SE(7&lt;Input!P;TA10/(Input!P-Input!P);0)))</f>
        <v/>
      </c>
      <c r="TI56" s="79">
        <f>SE(Input!P="bullet";SE(8=Input!P-1;TA10;0);SE(8&lt;Input!P;0;SE(8&lt;Input!P;TA10/(Input!P-Input!P);0)))</f>
        <v/>
      </c>
      <c r="TJ56" s="79">
        <f>SE(Input!P="bullet";SE(9=Input!P-1;TA10;0);SE(9&lt;Input!P;0;SE(9&lt;Input!P;TA10/(Input!P-Input!P);0)))</f>
        <v/>
      </c>
      <c r="TK56" s="79">
        <f>SE(Input!P="bullet";SE(10=Input!P-1;TA10;0);SE(10&lt;Input!P;0;SE(10&lt;Input!P;TA10/(Input!P-Input!P);0)))</f>
        <v/>
      </c>
      <c r="TL56" s="79">
        <f>SE(Input!P="bullet";SE(11=Input!P-1;TA10;0);SE(11&lt;Input!P;0;SE(11&lt;Input!P;TA10/(Input!P-Input!P);0)))</f>
        <v/>
      </c>
      <c r="TM56" s="79">
        <f>SE(Input!P="bullet";SE(12=Input!P-1;TA10;0);SE(12&lt;Input!P;0;SE(12&lt;Input!P;TA10/(Input!P-Input!P);0)))</f>
        <v/>
      </c>
      <c r="TN56" s="79">
        <f>SE(Input!P="bullet";SE(13=Input!P-1;TA10;0);SE(13&lt;Input!P;0;SE(13&lt;Input!P;TA10/(Input!P-Input!P);0)))</f>
        <v/>
      </c>
      <c r="TO56" s="79">
        <f>SE(Input!P="bullet";SE(14=Input!P-1;TA10;0);SE(14&lt;Input!P;0;SE(14&lt;Input!P;TA10/(Input!P-Input!P);0)))</f>
        <v/>
      </c>
      <c r="TP56" s="79">
        <f>SE(Input!P="bullet";SE(15=Input!P-1;TA10;0);SE(15&lt;Input!P;0;SE(15&lt;Input!P;TA10/(Input!P-Input!P);0)))</f>
        <v/>
      </c>
      <c r="TQ56" s="79">
        <f>SE(Input!P="bullet";SE(16=Input!P-1;TA10;0);SE(16&lt;Input!P;0;SE(16&lt;Input!P;TA10/(Input!P-Input!P);0)))</f>
        <v/>
      </c>
      <c r="TR56" s="79">
        <f>SE(Input!P="bullet";SE(17=Input!P-1;TA10;0);SE(17&lt;Input!P;0;SE(17&lt;Input!P;TA10/(Input!P-Input!P);0)))</f>
        <v/>
      </c>
      <c r="TS56" s="79">
        <f>SE(Input!P="bullet";SE(18=Input!P-1;TA10;0);SE(18&lt;Input!P;0;SE(18&lt;Input!P;TA10/(Input!P-Input!P);0)))</f>
        <v/>
      </c>
      <c r="TT56" s="79">
        <f>SE(Input!P="bullet";SE(19=Input!P-1;TA10;0);SE(19&lt;Input!P;0;SE(19&lt;Input!P;TA10/(Input!P-Input!P);0)))</f>
        <v/>
      </c>
      <c r="TU56" s="79">
        <f>SE(Input!P="bullet";SE(20=Input!P-1;TA10;0);SE(20&lt;Input!P;0;SE(20&lt;Input!P;TA10/(Input!P-Input!P);0)))</f>
        <v/>
      </c>
      <c r="TV56" s="79">
        <f>SE(Input!P="bullet";SE(21=Input!P-1;TA10;0);SE(21&lt;Input!P;0;SE(21&lt;Input!P;TA10/(Input!P-Input!P);0)))</f>
        <v/>
      </c>
      <c r="TW56" s="79">
        <f>SE(Input!P="bullet";SE(22=Input!P-1;TA10;0);SE(22&lt;Input!P;0;SE(22&lt;Input!P;TA10/(Input!P-Input!P);0)))</f>
        <v/>
      </c>
      <c r="TX56" s="79">
        <f>SE(Input!P="bullet";SE(23=Input!P-1;TA10;0);SE(23&lt;Input!P;0;SE(23&lt;Input!P;TA10/(Input!P-Input!P);0)))</f>
        <v/>
      </c>
      <c r="TY56" s="79">
        <f>SE(Input!P="bullet";SE(24=Input!P-1;TA10;0);SE(24&lt;Input!P;0;SE(24&lt;Input!P;TA10/(Input!P-Input!P);0)))</f>
        <v/>
      </c>
      <c r="TZ56" s="79">
        <f>SE(Input!P="bullet";SE(25=Input!P-1;TA10;0);SE(25&lt;Input!P;0;SE(25&lt;Input!P;TA10/(Input!P-Input!P);0)))</f>
        <v/>
      </c>
      <c r="UA56" s="79">
        <f>SE(Input!P="bullet";SE(26=Input!P-1;TA10;0);SE(26&lt;Input!P;0;SE(26&lt;Input!P;TA10/(Input!P-Input!P);0)))</f>
        <v/>
      </c>
      <c r="UB56" s="79">
        <f>SE(Input!P="bullet";SE(27=Input!P-1;TA10;0);SE(27&lt;Input!P;0;SE(27&lt;Input!P;TA10/(Input!P-Input!P);0)))</f>
        <v/>
      </c>
      <c r="UC56" s="79">
        <f>SE(Input!P="bullet";SE(28=Input!P-1;TA10;0);SE(28&lt;Input!P;0;SE(28&lt;Input!P;TA10/(Input!P-Input!P);0)))</f>
        <v/>
      </c>
      <c r="UD56" s="79">
        <f>SE(Input!P="bullet";SE(29=Input!P-1;TA10;0);SE(29&lt;Input!P;0;SE(29&lt;Input!P;TA10/(Input!P-Input!P);0)))</f>
        <v/>
      </c>
      <c r="UE56" s="79">
        <f>SE(Input!P="bullet";SE(30=Input!P-1;TA10;0);SE(30&lt;Input!P;0;SE(30&lt;Input!P;TA10/(Input!P-Input!P);0)))</f>
        <v/>
      </c>
      <c r="UF56" s="79">
        <f>SE(Input!P="bullet";SE(31=Input!P-1;TA10;0);SE(31&lt;Input!P;0;SE(31&lt;Input!P;TA10/(Input!P-Input!P);0)))</f>
        <v/>
      </c>
      <c r="UG56" s="79">
        <f>SE(Input!P="bullet";SE(32=Input!P-1;TA10;0);SE(32&lt;Input!P;0;SE(32&lt;Input!P;TA10/(Input!P-Input!P);0)))</f>
        <v/>
      </c>
      <c r="UH56" s="79">
        <f>SE(Input!P="bullet";SE(33=Input!P-1;TA10;0);SE(33&lt;Input!P;0;SE(33&lt;Input!P;TA10/(Input!P-Input!P);0)))</f>
        <v/>
      </c>
      <c r="UI56" s="79">
        <f>SE(Input!P="bullet";SE(34=Input!P-1;TA10;0);SE(34&lt;Input!P;0;SE(34&lt;Input!P;TA10/(Input!P-Input!P);0)))</f>
        <v/>
      </c>
      <c r="UJ56" s="79">
        <f>SE(Input!P="bullet";SE(35=Input!P-1;TA10;0);SE(35&lt;Input!P;0;SE(35&lt;Input!P;TA10/(Input!P-Input!P);0)))</f>
        <v/>
      </c>
      <c r="UK56" s="79">
        <f>SE(Input!P="bullet";SE(36=Input!P-1;TA10;0);SE(36&lt;Input!P;0;SE(36&lt;Input!P;TA10/(Input!P-Input!P);0)))</f>
        <v/>
      </c>
      <c r="UN56" s="78" t="n">
        <v>4</v>
      </c>
      <c r="UO56" s="79">
        <f>0</f>
        <v/>
      </c>
      <c r="UP56" s="79">
        <f>0</f>
        <v/>
      </c>
      <c r="UQ56" s="79">
        <f>0</f>
        <v/>
      </c>
      <c r="UR56" s="79">
        <f>SE(Input!Q="bullet";SE(0=Input!Q-1;UR10;0);SE(0&lt;Input!Q;0;SE(0&lt;Input!Q;UR10/(Input!Q-Input!Q);0)))</f>
        <v/>
      </c>
      <c r="US56" s="79">
        <f>SE(Input!Q="bullet";SE(1=Input!Q-1;UR10;0);SE(1&lt;Input!Q;0;SE(1&lt;Input!Q;UR10/(Input!Q-Input!Q);0)))</f>
        <v/>
      </c>
      <c r="UT56" s="79">
        <f>SE(Input!Q="bullet";SE(2=Input!Q-1;UR10;0);SE(2&lt;Input!Q;0;SE(2&lt;Input!Q;UR10/(Input!Q-Input!Q);0)))</f>
        <v/>
      </c>
      <c r="UU56" s="79">
        <f>SE(Input!Q="bullet";SE(3=Input!Q-1;UR10;0);SE(3&lt;Input!Q;0;SE(3&lt;Input!Q;UR10/(Input!Q-Input!Q);0)))</f>
        <v/>
      </c>
      <c r="UV56" s="79">
        <f>SE(Input!Q="bullet";SE(4=Input!Q-1;UR10;0);SE(4&lt;Input!Q;0;SE(4&lt;Input!Q;UR10/(Input!Q-Input!Q);0)))</f>
        <v/>
      </c>
      <c r="UW56" s="79">
        <f>SE(Input!Q="bullet";SE(5=Input!Q-1;UR10;0);SE(5&lt;Input!Q;0;SE(5&lt;Input!Q;UR10/(Input!Q-Input!Q);0)))</f>
        <v/>
      </c>
      <c r="UX56" s="79">
        <f>SE(Input!Q="bullet";SE(6=Input!Q-1;UR10;0);SE(6&lt;Input!Q;0;SE(6&lt;Input!Q;UR10/(Input!Q-Input!Q);0)))</f>
        <v/>
      </c>
      <c r="UY56" s="79">
        <f>SE(Input!Q="bullet";SE(7=Input!Q-1;UR10;0);SE(7&lt;Input!Q;0;SE(7&lt;Input!Q;UR10/(Input!Q-Input!Q);0)))</f>
        <v/>
      </c>
      <c r="UZ56" s="79">
        <f>SE(Input!Q="bullet";SE(8=Input!Q-1;UR10;0);SE(8&lt;Input!Q;0;SE(8&lt;Input!Q;UR10/(Input!Q-Input!Q);0)))</f>
        <v/>
      </c>
      <c r="VA56" s="79">
        <f>SE(Input!Q="bullet";SE(9=Input!Q-1;UR10;0);SE(9&lt;Input!Q;0;SE(9&lt;Input!Q;UR10/(Input!Q-Input!Q);0)))</f>
        <v/>
      </c>
      <c r="VB56" s="79">
        <f>SE(Input!Q="bullet";SE(10=Input!Q-1;UR10;0);SE(10&lt;Input!Q;0;SE(10&lt;Input!Q;UR10/(Input!Q-Input!Q);0)))</f>
        <v/>
      </c>
      <c r="VC56" s="79">
        <f>SE(Input!Q="bullet";SE(11=Input!Q-1;UR10;0);SE(11&lt;Input!Q;0;SE(11&lt;Input!Q;UR10/(Input!Q-Input!Q);0)))</f>
        <v/>
      </c>
      <c r="VD56" s="79">
        <f>SE(Input!Q="bullet";SE(12=Input!Q-1;UR10;0);SE(12&lt;Input!Q;0;SE(12&lt;Input!Q;UR10/(Input!Q-Input!Q);0)))</f>
        <v/>
      </c>
      <c r="VE56" s="79">
        <f>SE(Input!Q="bullet";SE(13=Input!Q-1;UR10;0);SE(13&lt;Input!Q;0;SE(13&lt;Input!Q;UR10/(Input!Q-Input!Q);0)))</f>
        <v/>
      </c>
      <c r="VF56" s="79">
        <f>SE(Input!Q="bullet";SE(14=Input!Q-1;UR10;0);SE(14&lt;Input!Q;0;SE(14&lt;Input!Q;UR10/(Input!Q-Input!Q);0)))</f>
        <v/>
      </c>
      <c r="VG56" s="79">
        <f>SE(Input!Q="bullet";SE(15=Input!Q-1;UR10;0);SE(15&lt;Input!Q;0;SE(15&lt;Input!Q;UR10/(Input!Q-Input!Q);0)))</f>
        <v/>
      </c>
      <c r="VH56" s="79">
        <f>SE(Input!Q="bullet";SE(16=Input!Q-1;UR10;0);SE(16&lt;Input!Q;0;SE(16&lt;Input!Q;UR10/(Input!Q-Input!Q);0)))</f>
        <v/>
      </c>
      <c r="VI56" s="79">
        <f>SE(Input!Q="bullet";SE(17=Input!Q-1;UR10;0);SE(17&lt;Input!Q;0;SE(17&lt;Input!Q;UR10/(Input!Q-Input!Q);0)))</f>
        <v/>
      </c>
      <c r="VJ56" s="79">
        <f>SE(Input!Q="bullet";SE(18=Input!Q-1;UR10;0);SE(18&lt;Input!Q;0;SE(18&lt;Input!Q;UR10/(Input!Q-Input!Q);0)))</f>
        <v/>
      </c>
      <c r="VK56" s="79">
        <f>SE(Input!Q="bullet";SE(19=Input!Q-1;UR10;0);SE(19&lt;Input!Q;0;SE(19&lt;Input!Q;UR10/(Input!Q-Input!Q);0)))</f>
        <v/>
      </c>
      <c r="VL56" s="79">
        <f>SE(Input!Q="bullet";SE(20=Input!Q-1;UR10;0);SE(20&lt;Input!Q;0;SE(20&lt;Input!Q;UR10/(Input!Q-Input!Q);0)))</f>
        <v/>
      </c>
      <c r="VM56" s="79">
        <f>SE(Input!Q="bullet";SE(21=Input!Q-1;UR10;0);SE(21&lt;Input!Q;0;SE(21&lt;Input!Q;UR10/(Input!Q-Input!Q);0)))</f>
        <v/>
      </c>
      <c r="VN56" s="79">
        <f>SE(Input!Q="bullet";SE(22=Input!Q-1;UR10;0);SE(22&lt;Input!Q;0;SE(22&lt;Input!Q;UR10/(Input!Q-Input!Q);0)))</f>
        <v/>
      </c>
      <c r="VO56" s="79">
        <f>SE(Input!Q="bullet";SE(23=Input!Q-1;UR10;0);SE(23&lt;Input!Q;0;SE(23&lt;Input!Q;UR10/(Input!Q-Input!Q);0)))</f>
        <v/>
      </c>
      <c r="VP56" s="79">
        <f>SE(Input!Q="bullet";SE(24=Input!Q-1;UR10;0);SE(24&lt;Input!Q;0;SE(24&lt;Input!Q;UR10/(Input!Q-Input!Q);0)))</f>
        <v/>
      </c>
      <c r="VQ56" s="79">
        <f>SE(Input!Q="bullet";SE(25=Input!Q-1;UR10;0);SE(25&lt;Input!Q;0;SE(25&lt;Input!Q;UR10/(Input!Q-Input!Q);0)))</f>
        <v/>
      </c>
      <c r="VR56" s="79">
        <f>SE(Input!Q="bullet";SE(26=Input!Q-1;UR10;0);SE(26&lt;Input!Q;0;SE(26&lt;Input!Q;UR10/(Input!Q-Input!Q);0)))</f>
        <v/>
      </c>
      <c r="VS56" s="79">
        <f>SE(Input!Q="bullet";SE(27=Input!Q-1;UR10;0);SE(27&lt;Input!Q;0;SE(27&lt;Input!Q;UR10/(Input!Q-Input!Q);0)))</f>
        <v/>
      </c>
      <c r="VT56" s="79">
        <f>SE(Input!Q="bullet";SE(28=Input!Q-1;UR10;0);SE(28&lt;Input!Q;0;SE(28&lt;Input!Q;UR10/(Input!Q-Input!Q);0)))</f>
        <v/>
      </c>
      <c r="VU56" s="79">
        <f>SE(Input!Q="bullet";SE(29=Input!Q-1;UR10;0);SE(29&lt;Input!Q;0;SE(29&lt;Input!Q;UR10/(Input!Q-Input!Q);0)))</f>
        <v/>
      </c>
      <c r="VV56" s="79">
        <f>SE(Input!Q="bullet";SE(30=Input!Q-1;UR10;0);SE(30&lt;Input!Q;0;SE(30&lt;Input!Q;UR10/(Input!Q-Input!Q);0)))</f>
        <v/>
      </c>
      <c r="VW56" s="79">
        <f>SE(Input!Q="bullet";SE(31=Input!Q-1;UR10;0);SE(31&lt;Input!Q;0;SE(31&lt;Input!Q;UR10/(Input!Q-Input!Q);0)))</f>
        <v/>
      </c>
      <c r="VX56" s="79">
        <f>SE(Input!Q="bullet";SE(32=Input!Q-1;UR10;0);SE(32&lt;Input!Q;0;SE(32&lt;Input!Q;UR10/(Input!Q-Input!Q);0)))</f>
        <v/>
      </c>
      <c r="VY56" s="79">
        <f>SE(Input!Q="bullet";SE(33=Input!Q-1;UR10;0);SE(33&lt;Input!Q;0;SE(33&lt;Input!Q;UR10/(Input!Q-Input!Q);0)))</f>
        <v/>
      </c>
      <c r="VZ56" s="79">
        <f>SE(Input!Q="bullet";SE(34=Input!Q-1;UR10;0);SE(34&lt;Input!Q;0;SE(34&lt;Input!Q;UR10/(Input!Q-Input!Q);0)))</f>
        <v/>
      </c>
      <c r="WA56" s="79">
        <f>SE(Input!Q="bullet";SE(35=Input!Q-1;UR10;0);SE(35&lt;Input!Q;0;SE(35&lt;Input!Q;UR10/(Input!Q-Input!Q);0)))</f>
        <v/>
      </c>
      <c r="WB56" s="79">
        <f>SE(Input!Q="bullet";SE(36=Input!Q-1;UR10;0);SE(36&lt;Input!Q;0;SE(36&lt;Input!Q;UR10/(Input!Q-Input!Q);0)))</f>
        <v/>
      </c>
      <c r="WE56" s="78" t="n">
        <v>4</v>
      </c>
      <c r="WF56" s="79">
        <f>0</f>
        <v/>
      </c>
      <c r="WG56" s="79">
        <f>0</f>
        <v/>
      </c>
      <c r="WH56" s="79">
        <f>0</f>
        <v/>
      </c>
      <c r="WI56" s="79">
        <f>SE(Input!R="bullet";SE(0=Input!R-1;WI10;0);SE(0&lt;Input!R;0;SE(0&lt;Input!R;WI10/(Input!R-Input!R);0)))</f>
        <v/>
      </c>
      <c r="WJ56" s="79">
        <f>SE(Input!R="bullet";SE(1=Input!R-1;WI10;0);SE(1&lt;Input!R;0;SE(1&lt;Input!R;WI10/(Input!R-Input!R);0)))</f>
        <v/>
      </c>
      <c r="WK56" s="79">
        <f>SE(Input!R="bullet";SE(2=Input!R-1;WI10;0);SE(2&lt;Input!R;0;SE(2&lt;Input!R;WI10/(Input!R-Input!R);0)))</f>
        <v/>
      </c>
      <c r="WL56" s="79">
        <f>SE(Input!R="bullet";SE(3=Input!R-1;WI10;0);SE(3&lt;Input!R;0;SE(3&lt;Input!R;WI10/(Input!R-Input!R);0)))</f>
        <v/>
      </c>
      <c r="WM56" s="79">
        <f>SE(Input!R="bullet";SE(4=Input!R-1;WI10;0);SE(4&lt;Input!R;0;SE(4&lt;Input!R;WI10/(Input!R-Input!R);0)))</f>
        <v/>
      </c>
      <c r="WN56" s="79">
        <f>SE(Input!R="bullet";SE(5=Input!R-1;WI10;0);SE(5&lt;Input!R;0;SE(5&lt;Input!R;WI10/(Input!R-Input!R);0)))</f>
        <v/>
      </c>
      <c r="WO56" s="79">
        <f>SE(Input!R="bullet";SE(6=Input!R-1;WI10;0);SE(6&lt;Input!R;0;SE(6&lt;Input!R;WI10/(Input!R-Input!R);0)))</f>
        <v/>
      </c>
      <c r="WP56" s="79">
        <f>SE(Input!R="bullet";SE(7=Input!R-1;WI10;0);SE(7&lt;Input!R;0;SE(7&lt;Input!R;WI10/(Input!R-Input!R);0)))</f>
        <v/>
      </c>
      <c r="WQ56" s="79">
        <f>SE(Input!R="bullet";SE(8=Input!R-1;WI10;0);SE(8&lt;Input!R;0;SE(8&lt;Input!R;WI10/(Input!R-Input!R);0)))</f>
        <v/>
      </c>
      <c r="WR56" s="79">
        <f>SE(Input!R="bullet";SE(9=Input!R-1;WI10;0);SE(9&lt;Input!R;0;SE(9&lt;Input!R;WI10/(Input!R-Input!R);0)))</f>
        <v/>
      </c>
      <c r="WS56" s="79">
        <f>SE(Input!R="bullet";SE(10=Input!R-1;WI10;0);SE(10&lt;Input!R;0;SE(10&lt;Input!R;WI10/(Input!R-Input!R);0)))</f>
        <v/>
      </c>
      <c r="WT56" s="79">
        <f>SE(Input!R="bullet";SE(11=Input!R-1;WI10;0);SE(11&lt;Input!R;0;SE(11&lt;Input!R;WI10/(Input!R-Input!R);0)))</f>
        <v/>
      </c>
      <c r="WU56" s="79">
        <f>SE(Input!R="bullet";SE(12=Input!R-1;WI10;0);SE(12&lt;Input!R;0;SE(12&lt;Input!R;WI10/(Input!R-Input!R);0)))</f>
        <v/>
      </c>
      <c r="WV56" s="79">
        <f>SE(Input!R="bullet";SE(13=Input!R-1;WI10;0);SE(13&lt;Input!R;0;SE(13&lt;Input!R;WI10/(Input!R-Input!R);0)))</f>
        <v/>
      </c>
      <c r="WW56" s="79">
        <f>SE(Input!R="bullet";SE(14=Input!R-1;WI10;0);SE(14&lt;Input!R;0;SE(14&lt;Input!R;WI10/(Input!R-Input!R);0)))</f>
        <v/>
      </c>
      <c r="WX56" s="79">
        <f>SE(Input!R="bullet";SE(15=Input!R-1;WI10;0);SE(15&lt;Input!R;0;SE(15&lt;Input!R;WI10/(Input!R-Input!R);0)))</f>
        <v/>
      </c>
      <c r="WY56" s="79">
        <f>SE(Input!R="bullet";SE(16=Input!R-1;WI10;0);SE(16&lt;Input!R;0;SE(16&lt;Input!R;WI10/(Input!R-Input!R);0)))</f>
        <v/>
      </c>
      <c r="WZ56" s="79">
        <f>SE(Input!R="bullet";SE(17=Input!R-1;WI10;0);SE(17&lt;Input!R;0;SE(17&lt;Input!R;WI10/(Input!R-Input!R);0)))</f>
        <v/>
      </c>
      <c r="XA56" s="79">
        <f>SE(Input!R="bullet";SE(18=Input!R-1;WI10;0);SE(18&lt;Input!R;0;SE(18&lt;Input!R;WI10/(Input!R-Input!R);0)))</f>
        <v/>
      </c>
      <c r="XB56" s="79">
        <f>SE(Input!R="bullet";SE(19=Input!R-1;WI10;0);SE(19&lt;Input!R;0;SE(19&lt;Input!R;WI10/(Input!R-Input!R);0)))</f>
        <v/>
      </c>
      <c r="XC56" s="79">
        <f>SE(Input!R="bullet";SE(20=Input!R-1;WI10;0);SE(20&lt;Input!R;0;SE(20&lt;Input!R;WI10/(Input!R-Input!R);0)))</f>
        <v/>
      </c>
      <c r="XD56" s="79">
        <f>SE(Input!R="bullet";SE(21=Input!R-1;WI10;0);SE(21&lt;Input!R;0;SE(21&lt;Input!R;WI10/(Input!R-Input!R);0)))</f>
        <v/>
      </c>
      <c r="XE56" s="79">
        <f>SE(Input!R="bullet";SE(22=Input!R-1;WI10;0);SE(22&lt;Input!R;0;SE(22&lt;Input!R;WI10/(Input!R-Input!R);0)))</f>
        <v/>
      </c>
      <c r="XF56" s="79">
        <f>SE(Input!R="bullet";SE(23=Input!R-1;WI10;0);SE(23&lt;Input!R;0;SE(23&lt;Input!R;WI10/(Input!R-Input!R);0)))</f>
        <v/>
      </c>
      <c r="XG56" s="79">
        <f>SE(Input!R="bullet";SE(24=Input!R-1;WI10;0);SE(24&lt;Input!R;0;SE(24&lt;Input!R;WI10/(Input!R-Input!R);0)))</f>
        <v/>
      </c>
      <c r="XH56" s="79">
        <f>SE(Input!R="bullet";SE(25=Input!R-1;WI10;0);SE(25&lt;Input!R;0;SE(25&lt;Input!R;WI10/(Input!R-Input!R);0)))</f>
        <v/>
      </c>
      <c r="XI56" s="79">
        <f>SE(Input!R="bullet";SE(26=Input!R-1;WI10;0);SE(26&lt;Input!R;0;SE(26&lt;Input!R;WI10/(Input!R-Input!R);0)))</f>
        <v/>
      </c>
      <c r="XJ56" s="79">
        <f>SE(Input!R="bullet";SE(27=Input!R-1;WI10;0);SE(27&lt;Input!R;0;SE(27&lt;Input!R;WI10/(Input!R-Input!R);0)))</f>
        <v/>
      </c>
      <c r="XK56" s="79">
        <f>SE(Input!R="bullet";SE(28=Input!R-1;WI10;0);SE(28&lt;Input!R;0;SE(28&lt;Input!R;WI10/(Input!R-Input!R);0)))</f>
        <v/>
      </c>
      <c r="XL56" s="79">
        <f>SE(Input!R="bullet";SE(29=Input!R-1;WI10;0);SE(29&lt;Input!R;0;SE(29&lt;Input!R;WI10/(Input!R-Input!R);0)))</f>
        <v/>
      </c>
      <c r="XM56" s="79">
        <f>SE(Input!R="bullet";SE(30=Input!R-1;WI10;0);SE(30&lt;Input!R;0;SE(30&lt;Input!R;WI10/(Input!R-Input!R);0)))</f>
        <v/>
      </c>
      <c r="XN56" s="79">
        <f>SE(Input!R="bullet";SE(31=Input!R-1;WI10;0);SE(31&lt;Input!R;0;SE(31&lt;Input!R;WI10/(Input!R-Input!R);0)))</f>
        <v/>
      </c>
      <c r="XO56" s="79">
        <f>SE(Input!R="bullet";SE(32=Input!R-1;WI10;0);SE(32&lt;Input!R;0;SE(32&lt;Input!R;WI10/(Input!R-Input!R);0)))</f>
        <v/>
      </c>
      <c r="XP56" s="79">
        <f>SE(Input!R="bullet";SE(33=Input!R-1;WI10;0);SE(33&lt;Input!R;0;SE(33&lt;Input!R;WI10/(Input!R-Input!R);0)))</f>
        <v/>
      </c>
      <c r="XQ56" s="79">
        <f>SE(Input!R="bullet";SE(34=Input!R-1;WI10;0);SE(34&lt;Input!R;0;SE(34&lt;Input!R;WI10/(Input!R-Input!R);0)))</f>
        <v/>
      </c>
      <c r="XR56" s="79">
        <f>SE(Input!R="bullet";SE(35=Input!R-1;WI10;0);SE(35&lt;Input!R;0;SE(35&lt;Input!R;WI10/(Input!R-Input!R);0)))</f>
        <v/>
      </c>
      <c r="XS56" s="79">
        <f>SE(Input!R="bullet";SE(36=Input!R-1;WI10;0);SE(36&lt;Input!R;0;SE(36&lt;Input!R;WI10/(Input!R-Input!R);0)))</f>
        <v/>
      </c>
      <c r="XV56" s="78" t="n">
        <v>4</v>
      </c>
      <c r="XW56" s="79">
        <f>0</f>
        <v/>
      </c>
      <c r="XX56" s="79">
        <f>0</f>
        <v/>
      </c>
      <c r="XY56" s="79">
        <f>0</f>
        <v/>
      </c>
      <c r="XZ56" s="79">
        <f>SE(Input!S="bullet";SE(0=Input!S-1;XZ10;0);SE(0&lt;Input!S;0;SE(0&lt;Input!S;XZ10/(Input!S-Input!S);0)))</f>
        <v/>
      </c>
      <c r="YA56" s="79">
        <f>SE(Input!S="bullet";SE(1=Input!S-1;XZ10;0);SE(1&lt;Input!S;0;SE(1&lt;Input!S;XZ10/(Input!S-Input!S);0)))</f>
        <v/>
      </c>
      <c r="YB56" s="79">
        <f>SE(Input!S="bullet";SE(2=Input!S-1;XZ10;0);SE(2&lt;Input!S;0;SE(2&lt;Input!S;XZ10/(Input!S-Input!S);0)))</f>
        <v/>
      </c>
      <c r="YC56" s="79">
        <f>SE(Input!S="bullet";SE(3=Input!S-1;XZ10;0);SE(3&lt;Input!S;0;SE(3&lt;Input!S;XZ10/(Input!S-Input!S);0)))</f>
        <v/>
      </c>
      <c r="YD56" s="79">
        <f>SE(Input!S="bullet";SE(4=Input!S-1;XZ10;0);SE(4&lt;Input!S;0;SE(4&lt;Input!S;XZ10/(Input!S-Input!S);0)))</f>
        <v/>
      </c>
      <c r="YE56" s="79">
        <f>SE(Input!S="bullet";SE(5=Input!S-1;XZ10;0);SE(5&lt;Input!S;0;SE(5&lt;Input!S;XZ10/(Input!S-Input!S);0)))</f>
        <v/>
      </c>
      <c r="YF56" s="79">
        <f>SE(Input!S="bullet";SE(6=Input!S-1;XZ10;0);SE(6&lt;Input!S;0;SE(6&lt;Input!S;XZ10/(Input!S-Input!S);0)))</f>
        <v/>
      </c>
      <c r="YG56" s="79">
        <f>SE(Input!S="bullet";SE(7=Input!S-1;XZ10;0);SE(7&lt;Input!S;0;SE(7&lt;Input!S;XZ10/(Input!S-Input!S);0)))</f>
        <v/>
      </c>
      <c r="YH56" s="79">
        <f>SE(Input!S="bullet";SE(8=Input!S-1;XZ10;0);SE(8&lt;Input!S;0;SE(8&lt;Input!S;XZ10/(Input!S-Input!S);0)))</f>
        <v/>
      </c>
      <c r="YI56" s="79">
        <f>SE(Input!S="bullet";SE(9=Input!S-1;XZ10;0);SE(9&lt;Input!S;0;SE(9&lt;Input!S;XZ10/(Input!S-Input!S);0)))</f>
        <v/>
      </c>
      <c r="YJ56" s="79">
        <f>SE(Input!S="bullet";SE(10=Input!S-1;XZ10;0);SE(10&lt;Input!S;0;SE(10&lt;Input!S;XZ10/(Input!S-Input!S);0)))</f>
        <v/>
      </c>
      <c r="YK56" s="79">
        <f>SE(Input!S="bullet";SE(11=Input!S-1;XZ10;0);SE(11&lt;Input!S;0;SE(11&lt;Input!S;XZ10/(Input!S-Input!S);0)))</f>
        <v/>
      </c>
      <c r="YL56" s="79">
        <f>SE(Input!S="bullet";SE(12=Input!S-1;XZ10;0);SE(12&lt;Input!S;0;SE(12&lt;Input!S;XZ10/(Input!S-Input!S);0)))</f>
        <v/>
      </c>
      <c r="YM56" s="79">
        <f>SE(Input!S="bullet";SE(13=Input!S-1;XZ10;0);SE(13&lt;Input!S;0;SE(13&lt;Input!S;XZ10/(Input!S-Input!S);0)))</f>
        <v/>
      </c>
      <c r="YN56" s="79">
        <f>SE(Input!S="bullet";SE(14=Input!S-1;XZ10;0);SE(14&lt;Input!S;0;SE(14&lt;Input!S;XZ10/(Input!S-Input!S);0)))</f>
        <v/>
      </c>
      <c r="YO56" s="79">
        <f>SE(Input!S="bullet";SE(15=Input!S-1;XZ10;0);SE(15&lt;Input!S;0;SE(15&lt;Input!S;XZ10/(Input!S-Input!S);0)))</f>
        <v/>
      </c>
      <c r="YP56" s="79">
        <f>SE(Input!S="bullet";SE(16=Input!S-1;XZ10;0);SE(16&lt;Input!S;0;SE(16&lt;Input!S;XZ10/(Input!S-Input!S);0)))</f>
        <v/>
      </c>
      <c r="YQ56" s="79">
        <f>SE(Input!S="bullet";SE(17=Input!S-1;XZ10;0);SE(17&lt;Input!S;0;SE(17&lt;Input!S;XZ10/(Input!S-Input!S);0)))</f>
        <v/>
      </c>
      <c r="YR56" s="79">
        <f>SE(Input!S="bullet";SE(18=Input!S-1;XZ10;0);SE(18&lt;Input!S;0;SE(18&lt;Input!S;XZ10/(Input!S-Input!S);0)))</f>
        <v/>
      </c>
      <c r="YS56" s="79">
        <f>SE(Input!S="bullet";SE(19=Input!S-1;XZ10;0);SE(19&lt;Input!S;0;SE(19&lt;Input!S;XZ10/(Input!S-Input!S);0)))</f>
        <v/>
      </c>
      <c r="YT56" s="79">
        <f>SE(Input!S="bullet";SE(20=Input!S-1;XZ10;0);SE(20&lt;Input!S;0;SE(20&lt;Input!S;XZ10/(Input!S-Input!S);0)))</f>
        <v/>
      </c>
      <c r="YU56" s="79">
        <f>SE(Input!S="bullet";SE(21=Input!S-1;XZ10;0);SE(21&lt;Input!S;0;SE(21&lt;Input!S;XZ10/(Input!S-Input!S);0)))</f>
        <v/>
      </c>
      <c r="YV56" s="79">
        <f>SE(Input!S="bullet";SE(22=Input!S-1;XZ10;0);SE(22&lt;Input!S;0;SE(22&lt;Input!S;XZ10/(Input!S-Input!S);0)))</f>
        <v/>
      </c>
      <c r="YW56" s="79">
        <f>SE(Input!S="bullet";SE(23=Input!S-1;XZ10;0);SE(23&lt;Input!S;0;SE(23&lt;Input!S;XZ10/(Input!S-Input!S);0)))</f>
        <v/>
      </c>
      <c r="YX56" s="79">
        <f>SE(Input!S="bullet";SE(24=Input!S-1;XZ10;0);SE(24&lt;Input!S;0;SE(24&lt;Input!S;XZ10/(Input!S-Input!S);0)))</f>
        <v/>
      </c>
      <c r="YY56" s="79">
        <f>SE(Input!S="bullet";SE(25=Input!S-1;XZ10;0);SE(25&lt;Input!S;0;SE(25&lt;Input!S;XZ10/(Input!S-Input!S);0)))</f>
        <v/>
      </c>
      <c r="YZ56" s="79">
        <f>SE(Input!S="bullet";SE(26=Input!S-1;XZ10;0);SE(26&lt;Input!S;0;SE(26&lt;Input!S;XZ10/(Input!S-Input!S);0)))</f>
        <v/>
      </c>
      <c r="ZA56" s="79">
        <f>SE(Input!S="bullet";SE(27=Input!S-1;XZ10;0);SE(27&lt;Input!S;0;SE(27&lt;Input!S;XZ10/(Input!S-Input!S);0)))</f>
        <v/>
      </c>
      <c r="ZB56" s="79">
        <f>SE(Input!S="bullet";SE(28=Input!S-1;XZ10;0);SE(28&lt;Input!S;0;SE(28&lt;Input!S;XZ10/(Input!S-Input!S);0)))</f>
        <v/>
      </c>
      <c r="ZC56" s="79">
        <f>SE(Input!S="bullet";SE(29=Input!S-1;XZ10;0);SE(29&lt;Input!S;0;SE(29&lt;Input!S;XZ10/(Input!S-Input!S);0)))</f>
        <v/>
      </c>
      <c r="ZD56" s="79">
        <f>SE(Input!S="bullet";SE(30=Input!S-1;XZ10;0);SE(30&lt;Input!S;0;SE(30&lt;Input!S;XZ10/(Input!S-Input!S);0)))</f>
        <v/>
      </c>
      <c r="ZE56" s="79">
        <f>SE(Input!S="bullet";SE(31=Input!S-1;XZ10;0);SE(31&lt;Input!S;0;SE(31&lt;Input!S;XZ10/(Input!S-Input!S);0)))</f>
        <v/>
      </c>
      <c r="ZF56" s="79">
        <f>SE(Input!S="bullet";SE(32=Input!S-1;XZ10;0);SE(32&lt;Input!S;0;SE(32&lt;Input!S;XZ10/(Input!S-Input!S);0)))</f>
        <v/>
      </c>
      <c r="ZG56" s="79">
        <f>SE(Input!S="bullet";SE(33=Input!S-1;XZ10;0);SE(33&lt;Input!S;0;SE(33&lt;Input!S;XZ10/(Input!S-Input!S);0)))</f>
        <v/>
      </c>
      <c r="ZH56" s="79">
        <f>SE(Input!S="bullet";SE(34=Input!S-1;XZ10;0);SE(34&lt;Input!S;0;SE(34&lt;Input!S;XZ10/(Input!S-Input!S);0)))</f>
        <v/>
      </c>
      <c r="ZI56" s="79">
        <f>SE(Input!S="bullet";SE(35=Input!S-1;XZ10;0);SE(35&lt;Input!S;0;SE(35&lt;Input!S;XZ10/(Input!S-Input!S);0)))</f>
        <v/>
      </c>
      <c r="ZJ56" s="79">
        <f>SE(Input!S="bullet";SE(36=Input!S-1;XZ10;0);SE(36&lt;Input!S;0;SE(36&lt;Input!S;XZ10/(Input!S-Input!S);0)))</f>
        <v/>
      </c>
      <c r="ZM56" s="78" t="n">
        <v>4</v>
      </c>
      <c r="ZN56" s="79">
        <f>0</f>
        <v/>
      </c>
      <c r="ZO56" s="79">
        <f>0</f>
        <v/>
      </c>
      <c r="ZP56" s="79">
        <f>0</f>
        <v/>
      </c>
      <c r="ZQ56" s="79">
        <f>SE(Input!T="bullet";SE(0=Input!T-1;ZQ10;0);SE(0&lt;Input!T;0;SE(0&lt;Input!T;ZQ10/(Input!T-Input!T);0)))</f>
        <v/>
      </c>
      <c r="ZR56" s="79">
        <f>SE(Input!T="bullet";SE(1=Input!T-1;ZQ10;0);SE(1&lt;Input!T;0;SE(1&lt;Input!T;ZQ10/(Input!T-Input!T);0)))</f>
        <v/>
      </c>
      <c r="ZS56" s="79">
        <f>SE(Input!T="bullet";SE(2=Input!T-1;ZQ10;0);SE(2&lt;Input!T;0;SE(2&lt;Input!T;ZQ10/(Input!T-Input!T);0)))</f>
        <v/>
      </c>
      <c r="ZT56" s="79">
        <f>SE(Input!T="bullet";SE(3=Input!T-1;ZQ10;0);SE(3&lt;Input!T;0;SE(3&lt;Input!T;ZQ10/(Input!T-Input!T);0)))</f>
        <v/>
      </c>
      <c r="ZU56" s="79">
        <f>SE(Input!T="bullet";SE(4=Input!T-1;ZQ10;0);SE(4&lt;Input!T;0;SE(4&lt;Input!T;ZQ10/(Input!T-Input!T);0)))</f>
        <v/>
      </c>
      <c r="ZV56" s="79">
        <f>SE(Input!T="bullet";SE(5=Input!T-1;ZQ10;0);SE(5&lt;Input!T;0;SE(5&lt;Input!T;ZQ10/(Input!T-Input!T);0)))</f>
        <v/>
      </c>
      <c r="ZW56" s="79">
        <f>SE(Input!T="bullet";SE(6=Input!T-1;ZQ10;0);SE(6&lt;Input!T;0;SE(6&lt;Input!T;ZQ10/(Input!T-Input!T);0)))</f>
        <v/>
      </c>
      <c r="ZX56" s="79">
        <f>SE(Input!T="bullet";SE(7=Input!T-1;ZQ10;0);SE(7&lt;Input!T;0;SE(7&lt;Input!T;ZQ10/(Input!T-Input!T);0)))</f>
        <v/>
      </c>
      <c r="ZY56" s="79">
        <f>SE(Input!T="bullet";SE(8=Input!T-1;ZQ10;0);SE(8&lt;Input!T;0;SE(8&lt;Input!T;ZQ10/(Input!T-Input!T);0)))</f>
        <v/>
      </c>
      <c r="ZZ56" s="79">
        <f>SE(Input!T="bullet";SE(9=Input!T-1;ZQ10;0);SE(9&lt;Input!T;0;SE(9&lt;Input!T;ZQ10/(Input!T-Input!T);0)))</f>
        <v/>
      </c>
      <c r="AAA56" s="79">
        <f>SE(Input!T="bullet";SE(10=Input!T-1;ZQ10;0);SE(10&lt;Input!T;0;SE(10&lt;Input!T;ZQ10/(Input!T-Input!T);0)))</f>
        <v/>
      </c>
      <c r="AAB56" s="79">
        <f>SE(Input!T="bullet";SE(11=Input!T-1;ZQ10;0);SE(11&lt;Input!T;0;SE(11&lt;Input!T;ZQ10/(Input!T-Input!T);0)))</f>
        <v/>
      </c>
      <c r="AAC56" s="79">
        <f>SE(Input!T="bullet";SE(12=Input!T-1;ZQ10;0);SE(12&lt;Input!T;0;SE(12&lt;Input!T;ZQ10/(Input!T-Input!T);0)))</f>
        <v/>
      </c>
      <c r="AAD56" s="79">
        <f>SE(Input!T="bullet";SE(13=Input!T-1;ZQ10;0);SE(13&lt;Input!T;0;SE(13&lt;Input!T;ZQ10/(Input!T-Input!T);0)))</f>
        <v/>
      </c>
      <c r="AAE56" s="79">
        <f>SE(Input!T="bullet";SE(14=Input!T-1;ZQ10;0);SE(14&lt;Input!T;0;SE(14&lt;Input!T;ZQ10/(Input!T-Input!T);0)))</f>
        <v/>
      </c>
      <c r="AAF56" s="79">
        <f>SE(Input!T="bullet";SE(15=Input!T-1;ZQ10;0);SE(15&lt;Input!T;0;SE(15&lt;Input!T;ZQ10/(Input!T-Input!T);0)))</f>
        <v/>
      </c>
      <c r="AAG56" s="79">
        <f>SE(Input!T="bullet";SE(16=Input!T-1;ZQ10;0);SE(16&lt;Input!T;0;SE(16&lt;Input!T;ZQ10/(Input!T-Input!T);0)))</f>
        <v/>
      </c>
      <c r="AAH56" s="79">
        <f>SE(Input!T="bullet";SE(17=Input!T-1;ZQ10;0);SE(17&lt;Input!T;0;SE(17&lt;Input!T;ZQ10/(Input!T-Input!T);0)))</f>
        <v/>
      </c>
      <c r="AAI56" s="79">
        <f>SE(Input!T="bullet";SE(18=Input!T-1;ZQ10;0);SE(18&lt;Input!T;0;SE(18&lt;Input!T;ZQ10/(Input!T-Input!T);0)))</f>
        <v/>
      </c>
      <c r="AAJ56" s="79">
        <f>SE(Input!T="bullet";SE(19=Input!T-1;ZQ10;0);SE(19&lt;Input!T;0;SE(19&lt;Input!T;ZQ10/(Input!T-Input!T);0)))</f>
        <v/>
      </c>
      <c r="AAK56" s="79">
        <f>SE(Input!T="bullet";SE(20=Input!T-1;ZQ10;0);SE(20&lt;Input!T;0;SE(20&lt;Input!T;ZQ10/(Input!T-Input!T);0)))</f>
        <v/>
      </c>
      <c r="AAL56" s="79">
        <f>SE(Input!T="bullet";SE(21=Input!T-1;ZQ10;0);SE(21&lt;Input!T;0;SE(21&lt;Input!T;ZQ10/(Input!T-Input!T);0)))</f>
        <v/>
      </c>
      <c r="AAM56" s="79">
        <f>SE(Input!T="bullet";SE(22=Input!T-1;ZQ10;0);SE(22&lt;Input!T;0;SE(22&lt;Input!T;ZQ10/(Input!T-Input!T);0)))</f>
        <v/>
      </c>
      <c r="AAN56" s="79">
        <f>SE(Input!T="bullet";SE(23=Input!T-1;ZQ10;0);SE(23&lt;Input!T;0;SE(23&lt;Input!T;ZQ10/(Input!T-Input!T);0)))</f>
        <v/>
      </c>
      <c r="AAO56" s="79">
        <f>SE(Input!T="bullet";SE(24=Input!T-1;ZQ10;0);SE(24&lt;Input!T;0;SE(24&lt;Input!T;ZQ10/(Input!T-Input!T);0)))</f>
        <v/>
      </c>
      <c r="AAP56" s="79">
        <f>SE(Input!T="bullet";SE(25=Input!T-1;ZQ10;0);SE(25&lt;Input!T;0;SE(25&lt;Input!T;ZQ10/(Input!T-Input!T);0)))</f>
        <v/>
      </c>
      <c r="AAQ56" s="79">
        <f>SE(Input!T="bullet";SE(26=Input!T-1;ZQ10;0);SE(26&lt;Input!T;0;SE(26&lt;Input!T;ZQ10/(Input!T-Input!T);0)))</f>
        <v/>
      </c>
      <c r="AAR56" s="79">
        <f>SE(Input!T="bullet";SE(27=Input!T-1;ZQ10;0);SE(27&lt;Input!T;0;SE(27&lt;Input!T;ZQ10/(Input!T-Input!T);0)))</f>
        <v/>
      </c>
      <c r="AAS56" s="79">
        <f>SE(Input!T="bullet";SE(28=Input!T-1;ZQ10;0);SE(28&lt;Input!T;0;SE(28&lt;Input!T;ZQ10/(Input!T-Input!T);0)))</f>
        <v/>
      </c>
      <c r="AAT56" s="79">
        <f>SE(Input!T="bullet";SE(29=Input!T-1;ZQ10;0);SE(29&lt;Input!T;0;SE(29&lt;Input!T;ZQ10/(Input!T-Input!T);0)))</f>
        <v/>
      </c>
      <c r="AAU56" s="79">
        <f>SE(Input!T="bullet";SE(30=Input!T-1;ZQ10;0);SE(30&lt;Input!T;0;SE(30&lt;Input!T;ZQ10/(Input!T-Input!T);0)))</f>
        <v/>
      </c>
      <c r="AAV56" s="79">
        <f>SE(Input!T="bullet";SE(31=Input!T-1;ZQ10;0);SE(31&lt;Input!T;0;SE(31&lt;Input!T;ZQ10/(Input!T-Input!T);0)))</f>
        <v/>
      </c>
      <c r="AAW56" s="79">
        <f>SE(Input!T="bullet";SE(32=Input!T-1;ZQ10;0);SE(32&lt;Input!T;0;SE(32&lt;Input!T;ZQ10/(Input!T-Input!T);0)))</f>
        <v/>
      </c>
      <c r="AAX56" s="79">
        <f>SE(Input!T="bullet";SE(33=Input!T-1;ZQ10;0);SE(33&lt;Input!T;0;SE(33&lt;Input!T;ZQ10/(Input!T-Input!T);0)))</f>
        <v/>
      </c>
      <c r="AAY56" s="79">
        <f>SE(Input!T="bullet";SE(34=Input!T-1;ZQ10;0);SE(34&lt;Input!T;0;SE(34&lt;Input!T;ZQ10/(Input!T-Input!T);0)))</f>
        <v/>
      </c>
      <c r="AAZ56" s="79">
        <f>SE(Input!T="bullet";SE(35=Input!T-1;ZQ10;0);SE(35&lt;Input!T;0;SE(35&lt;Input!T;ZQ10/(Input!T-Input!T);0)))</f>
        <v/>
      </c>
      <c r="ABA56" s="79">
        <f>SE(Input!T="bullet";SE(36=Input!T-1;ZQ10;0);SE(36&lt;Input!T;0;SE(36&lt;Input!T;ZQ10/(Input!T-Input!T);0)))</f>
        <v/>
      </c>
      <c r="ABD56" s="78" t="n">
        <v>4</v>
      </c>
      <c r="ABE56" s="79">
        <f>0</f>
        <v/>
      </c>
      <c r="ABF56" s="79">
        <f>0</f>
        <v/>
      </c>
      <c r="ABG56" s="79">
        <f>0</f>
        <v/>
      </c>
      <c r="ABH56" s="79">
        <f>SE(Input!U="bullet";SE(0=Input!U-1;ABH10;0);SE(0&lt;Input!U;0;SE(0&lt;Input!U;ABH10/(Input!U-Input!U);0)))</f>
        <v/>
      </c>
      <c r="ABI56" s="79">
        <f>SE(Input!U="bullet";SE(1=Input!U-1;ABH10;0);SE(1&lt;Input!U;0;SE(1&lt;Input!U;ABH10/(Input!U-Input!U);0)))</f>
        <v/>
      </c>
      <c r="ABJ56" s="79">
        <f>SE(Input!U="bullet";SE(2=Input!U-1;ABH10;0);SE(2&lt;Input!U;0;SE(2&lt;Input!U;ABH10/(Input!U-Input!U);0)))</f>
        <v/>
      </c>
      <c r="ABK56" s="79">
        <f>SE(Input!U="bullet";SE(3=Input!U-1;ABH10;0);SE(3&lt;Input!U;0;SE(3&lt;Input!U;ABH10/(Input!U-Input!U);0)))</f>
        <v/>
      </c>
      <c r="ABL56" s="79">
        <f>SE(Input!U="bullet";SE(4=Input!U-1;ABH10;0);SE(4&lt;Input!U;0;SE(4&lt;Input!U;ABH10/(Input!U-Input!U);0)))</f>
        <v/>
      </c>
      <c r="ABM56" s="79">
        <f>SE(Input!U="bullet";SE(5=Input!U-1;ABH10;0);SE(5&lt;Input!U;0;SE(5&lt;Input!U;ABH10/(Input!U-Input!U);0)))</f>
        <v/>
      </c>
      <c r="ABN56" s="79">
        <f>SE(Input!U="bullet";SE(6=Input!U-1;ABH10;0);SE(6&lt;Input!U;0;SE(6&lt;Input!U;ABH10/(Input!U-Input!U);0)))</f>
        <v/>
      </c>
      <c r="ABO56" s="79">
        <f>SE(Input!U="bullet";SE(7=Input!U-1;ABH10;0);SE(7&lt;Input!U;0;SE(7&lt;Input!U;ABH10/(Input!U-Input!U);0)))</f>
        <v/>
      </c>
      <c r="ABP56" s="79">
        <f>SE(Input!U="bullet";SE(8=Input!U-1;ABH10;0);SE(8&lt;Input!U;0;SE(8&lt;Input!U;ABH10/(Input!U-Input!U);0)))</f>
        <v/>
      </c>
      <c r="ABQ56" s="79">
        <f>SE(Input!U="bullet";SE(9=Input!U-1;ABH10;0);SE(9&lt;Input!U;0;SE(9&lt;Input!U;ABH10/(Input!U-Input!U);0)))</f>
        <v/>
      </c>
      <c r="ABR56" s="79">
        <f>SE(Input!U="bullet";SE(10=Input!U-1;ABH10;0);SE(10&lt;Input!U;0;SE(10&lt;Input!U;ABH10/(Input!U-Input!U);0)))</f>
        <v/>
      </c>
      <c r="ABS56" s="79">
        <f>SE(Input!U="bullet";SE(11=Input!U-1;ABH10;0);SE(11&lt;Input!U;0;SE(11&lt;Input!U;ABH10/(Input!U-Input!U);0)))</f>
        <v/>
      </c>
      <c r="ABT56" s="79">
        <f>SE(Input!U="bullet";SE(12=Input!U-1;ABH10;0);SE(12&lt;Input!U;0;SE(12&lt;Input!U;ABH10/(Input!U-Input!U);0)))</f>
        <v/>
      </c>
      <c r="ABU56" s="79">
        <f>SE(Input!U="bullet";SE(13=Input!U-1;ABH10;0);SE(13&lt;Input!U;0;SE(13&lt;Input!U;ABH10/(Input!U-Input!U);0)))</f>
        <v/>
      </c>
      <c r="ABV56" s="79">
        <f>SE(Input!U="bullet";SE(14=Input!U-1;ABH10;0);SE(14&lt;Input!U;0;SE(14&lt;Input!U;ABH10/(Input!U-Input!U);0)))</f>
        <v/>
      </c>
      <c r="ABW56" s="79">
        <f>SE(Input!U="bullet";SE(15=Input!U-1;ABH10;0);SE(15&lt;Input!U;0;SE(15&lt;Input!U;ABH10/(Input!U-Input!U);0)))</f>
        <v/>
      </c>
      <c r="ABX56" s="79">
        <f>SE(Input!U="bullet";SE(16=Input!U-1;ABH10;0);SE(16&lt;Input!U;0;SE(16&lt;Input!U;ABH10/(Input!U-Input!U);0)))</f>
        <v/>
      </c>
      <c r="ABY56" s="79">
        <f>SE(Input!U="bullet";SE(17=Input!U-1;ABH10;0);SE(17&lt;Input!U;0;SE(17&lt;Input!U;ABH10/(Input!U-Input!U);0)))</f>
        <v/>
      </c>
      <c r="ABZ56" s="79">
        <f>SE(Input!U="bullet";SE(18=Input!U-1;ABH10;0);SE(18&lt;Input!U;0;SE(18&lt;Input!U;ABH10/(Input!U-Input!U);0)))</f>
        <v/>
      </c>
      <c r="ACA56" s="79">
        <f>SE(Input!U="bullet";SE(19=Input!U-1;ABH10;0);SE(19&lt;Input!U;0;SE(19&lt;Input!U;ABH10/(Input!U-Input!U);0)))</f>
        <v/>
      </c>
      <c r="ACB56" s="79">
        <f>SE(Input!U="bullet";SE(20=Input!U-1;ABH10;0);SE(20&lt;Input!U;0;SE(20&lt;Input!U;ABH10/(Input!U-Input!U);0)))</f>
        <v/>
      </c>
      <c r="ACC56" s="79">
        <f>SE(Input!U="bullet";SE(21=Input!U-1;ABH10;0);SE(21&lt;Input!U;0;SE(21&lt;Input!U;ABH10/(Input!U-Input!U);0)))</f>
        <v/>
      </c>
      <c r="ACD56" s="79">
        <f>SE(Input!U="bullet";SE(22=Input!U-1;ABH10;0);SE(22&lt;Input!U;0;SE(22&lt;Input!U;ABH10/(Input!U-Input!U);0)))</f>
        <v/>
      </c>
      <c r="ACE56" s="79">
        <f>SE(Input!U="bullet";SE(23=Input!U-1;ABH10;0);SE(23&lt;Input!U;0;SE(23&lt;Input!U;ABH10/(Input!U-Input!U);0)))</f>
        <v/>
      </c>
      <c r="ACF56" s="79">
        <f>SE(Input!U="bullet";SE(24=Input!U-1;ABH10;0);SE(24&lt;Input!U;0;SE(24&lt;Input!U;ABH10/(Input!U-Input!U);0)))</f>
        <v/>
      </c>
      <c r="ACG56" s="79">
        <f>SE(Input!U="bullet";SE(25=Input!U-1;ABH10;0);SE(25&lt;Input!U;0;SE(25&lt;Input!U;ABH10/(Input!U-Input!U);0)))</f>
        <v/>
      </c>
      <c r="ACH56" s="79">
        <f>SE(Input!U="bullet";SE(26=Input!U-1;ABH10;0);SE(26&lt;Input!U;0;SE(26&lt;Input!U;ABH10/(Input!U-Input!U);0)))</f>
        <v/>
      </c>
      <c r="ACI56" s="79">
        <f>SE(Input!U="bullet";SE(27=Input!U-1;ABH10;0);SE(27&lt;Input!U;0;SE(27&lt;Input!U;ABH10/(Input!U-Input!U);0)))</f>
        <v/>
      </c>
      <c r="ACJ56" s="79">
        <f>SE(Input!U="bullet";SE(28=Input!U-1;ABH10;0);SE(28&lt;Input!U;0;SE(28&lt;Input!U;ABH10/(Input!U-Input!U);0)))</f>
        <v/>
      </c>
      <c r="ACK56" s="79">
        <f>SE(Input!U="bullet";SE(29=Input!U-1;ABH10;0);SE(29&lt;Input!U;0;SE(29&lt;Input!U;ABH10/(Input!U-Input!U);0)))</f>
        <v/>
      </c>
      <c r="ACL56" s="79">
        <f>SE(Input!U="bullet";SE(30=Input!U-1;ABH10;0);SE(30&lt;Input!U;0;SE(30&lt;Input!U;ABH10/(Input!U-Input!U);0)))</f>
        <v/>
      </c>
      <c r="ACM56" s="79">
        <f>SE(Input!U="bullet";SE(31=Input!U-1;ABH10;0);SE(31&lt;Input!U;0;SE(31&lt;Input!U;ABH10/(Input!U-Input!U);0)))</f>
        <v/>
      </c>
      <c r="ACN56" s="79">
        <f>SE(Input!U="bullet";SE(32=Input!U-1;ABH10;0);SE(32&lt;Input!U;0;SE(32&lt;Input!U;ABH10/(Input!U-Input!U);0)))</f>
        <v/>
      </c>
      <c r="ACO56" s="79">
        <f>SE(Input!U="bullet";SE(33=Input!U-1;ABH10;0);SE(33&lt;Input!U;0;SE(33&lt;Input!U;ABH10/(Input!U-Input!U);0)))</f>
        <v/>
      </c>
      <c r="ACP56" s="79">
        <f>SE(Input!U="bullet";SE(34=Input!U-1;ABH10;0);SE(34&lt;Input!U;0;SE(34&lt;Input!U;ABH10/(Input!U-Input!U);0)))</f>
        <v/>
      </c>
      <c r="ACQ56" s="79">
        <f>SE(Input!U="bullet";SE(35=Input!U-1;ABH10;0);SE(35&lt;Input!U;0;SE(35&lt;Input!U;ABH10/(Input!U-Input!U);0)))</f>
        <v/>
      </c>
      <c r="ACR56" s="79">
        <f>SE(Input!U="bullet";SE(36=Input!U-1;ABH10;0);SE(36&lt;Input!U;0;SE(36&lt;Input!U;ABH10/(Input!U-Input!U);0)))</f>
        <v/>
      </c>
      <c r="ACU56" s="78" t="n">
        <v>4</v>
      </c>
      <c r="ACV56" s="79">
        <f>0</f>
        <v/>
      </c>
      <c r="ACW56" s="79">
        <f>0</f>
        <v/>
      </c>
      <c r="ACX56" s="79">
        <f>0</f>
        <v/>
      </c>
      <c r="ACY56" s="79">
        <f>SE(Input!V="bullet";SE(0=Input!V-1;ACY10;0);SE(0&lt;Input!V;0;SE(0&lt;Input!V;ACY10/(Input!V-Input!V);0)))</f>
        <v/>
      </c>
      <c r="ACZ56" s="79">
        <f>SE(Input!V="bullet";SE(1=Input!V-1;ACY10;0);SE(1&lt;Input!V;0;SE(1&lt;Input!V;ACY10/(Input!V-Input!V);0)))</f>
        <v/>
      </c>
      <c r="ADA56" s="79">
        <f>SE(Input!V="bullet";SE(2=Input!V-1;ACY10;0);SE(2&lt;Input!V;0;SE(2&lt;Input!V;ACY10/(Input!V-Input!V);0)))</f>
        <v/>
      </c>
      <c r="ADB56" s="79">
        <f>SE(Input!V="bullet";SE(3=Input!V-1;ACY10;0);SE(3&lt;Input!V;0;SE(3&lt;Input!V;ACY10/(Input!V-Input!V);0)))</f>
        <v/>
      </c>
      <c r="ADC56" s="79">
        <f>SE(Input!V="bullet";SE(4=Input!V-1;ACY10;0);SE(4&lt;Input!V;0;SE(4&lt;Input!V;ACY10/(Input!V-Input!V);0)))</f>
        <v/>
      </c>
      <c r="ADD56" s="79">
        <f>SE(Input!V="bullet";SE(5=Input!V-1;ACY10;0);SE(5&lt;Input!V;0;SE(5&lt;Input!V;ACY10/(Input!V-Input!V);0)))</f>
        <v/>
      </c>
      <c r="ADE56" s="79">
        <f>SE(Input!V="bullet";SE(6=Input!V-1;ACY10;0);SE(6&lt;Input!V;0;SE(6&lt;Input!V;ACY10/(Input!V-Input!V);0)))</f>
        <v/>
      </c>
      <c r="ADF56" s="79">
        <f>SE(Input!V="bullet";SE(7=Input!V-1;ACY10;0);SE(7&lt;Input!V;0;SE(7&lt;Input!V;ACY10/(Input!V-Input!V);0)))</f>
        <v/>
      </c>
      <c r="ADG56" s="79">
        <f>SE(Input!V="bullet";SE(8=Input!V-1;ACY10;0);SE(8&lt;Input!V;0;SE(8&lt;Input!V;ACY10/(Input!V-Input!V);0)))</f>
        <v/>
      </c>
      <c r="ADH56" s="79">
        <f>SE(Input!V="bullet";SE(9=Input!V-1;ACY10;0);SE(9&lt;Input!V;0;SE(9&lt;Input!V;ACY10/(Input!V-Input!V);0)))</f>
        <v/>
      </c>
      <c r="ADI56" s="79">
        <f>SE(Input!V="bullet";SE(10=Input!V-1;ACY10;0);SE(10&lt;Input!V;0;SE(10&lt;Input!V;ACY10/(Input!V-Input!V);0)))</f>
        <v/>
      </c>
      <c r="ADJ56" s="79">
        <f>SE(Input!V="bullet";SE(11=Input!V-1;ACY10;0);SE(11&lt;Input!V;0;SE(11&lt;Input!V;ACY10/(Input!V-Input!V);0)))</f>
        <v/>
      </c>
      <c r="ADK56" s="79">
        <f>SE(Input!V="bullet";SE(12=Input!V-1;ACY10;0);SE(12&lt;Input!V;0;SE(12&lt;Input!V;ACY10/(Input!V-Input!V);0)))</f>
        <v/>
      </c>
      <c r="ADL56" s="79">
        <f>SE(Input!V="bullet";SE(13=Input!V-1;ACY10;0);SE(13&lt;Input!V;0;SE(13&lt;Input!V;ACY10/(Input!V-Input!V);0)))</f>
        <v/>
      </c>
      <c r="ADM56" s="79">
        <f>SE(Input!V="bullet";SE(14=Input!V-1;ACY10;0);SE(14&lt;Input!V;0;SE(14&lt;Input!V;ACY10/(Input!V-Input!V);0)))</f>
        <v/>
      </c>
      <c r="ADN56" s="79">
        <f>SE(Input!V="bullet";SE(15=Input!V-1;ACY10;0);SE(15&lt;Input!V;0;SE(15&lt;Input!V;ACY10/(Input!V-Input!V);0)))</f>
        <v/>
      </c>
      <c r="ADO56" s="79">
        <f>SE(Input!V="bullet";SE(16=Input!V-1;ACY10;0);SE(16&lt;Input!V;0;SE(16&lt;Input!V;ACY10/(Input!V-Input!V);0)))</f>
        <v/>
      </c>
      <c r="ADP56" s="79">
        <f>SE(Input!V="bullet";SE(17=Input!V-1;ACY10;0);SE(17&lt;Input!V;0;SE(17&lt;Input!V;ACY10/(Input!V-Input!V);0)))</f>
        <v/>
      </c>
      <c r="ADQ56" s="79">
        <f>SE(Input!V="bullet";SE(18=Input!V-1;ACY10;0);SE(18&lt;Input!V;0;SE(18&lt;Input!V;ACY10/(Input!V-Input!V);0)))</f>
        <v/>
      </c>
      <c r="ADR56" s="79">
        <f>SE(Input!V="bullet";SE(19=Input!V-1;ACY10;0);SE(19&lt;Input!V;0;SE(19&lt;Input!V;ACY10/(Input!V-Input!V);0)))</f>
        <v/>
      </c>
      <c r="ADS56" s="79">
        <f>SE(Input!V="bullet";SE(20=Input!V-1;ACY10;0);SE(20&lt;Input!V;0;SE(20&lt;Input!V;ACY10/(Input!V-Input!V);0)))</f>
        <v/>
      </c>
      <c r="ADT56" s="79">
        <f>SE(Input!V="bullet";SE(21=Input!V-1;ACY10;0);SE(21&lt;Input!V;0;SE(21&lt;Input!V;ACY10/(Input!V-Input!V);0)))</f>
        <v/>
      </c>
      <c r="ADU56" s="79">
        <f>SE(Input!V="bullet";SE(22=Input!V-1;ACY10;0);SE(22&lt;Input!V;0;SE(22&lt;Input!V;ACY10/(Input!V-Input!V);0)))</f>
        <v/>
      </c>
      <c r="ADV56" s="79">
        <f>SE(Input!V="bullet";SE(23=Input!V-1;ACY10;0);SE(23&lt;Input!V;0;SE(23&lt;Input!V;ACY10/(Input!V-Input!V);0)))</f>
        <v/>
      </c>
      <c r="ADW56" s="79">
        <f>SE(Input!V="bullet";SE(24=Input!V-1;ACY10;0);SE(24&lt;Input!V;0;SE(24&lt;Input!V;ACY10/(Input!V-Input!V);0)))</f>
        <v/>
      </c>
      <c r="ADX56" s="79">
        <f>SE(Input!V="bullet";SE(25=Input!V-1;ACY10;0);SE(25&lt;Input!V;0;SE(25&lt;Input!V;ACY10/(Input!V-Input!V);0)))</f>
        <v/>
      </c>
      <c r="ADY56" s="79">
        <f>SE(Input!V="bullet";SE(26=Input!V-1;ACY10;0);SE(26&lt;Input!V;0;SE(26&lt;Input!V;ACY10/(Input!V-Input!V);0)))</f>
        <v/>
      </c>
      <c r="ADZ56" s="79">
        <f>SE(Input!V="bullet";SE(27=Input!V-1;ACY10;0);SE(27&lt;Input!V;0;SE(27&lt;Input!V;ACY10/(Input!V-Input!V);0)))</f>
        <v/>
      </c>
      <c r="AEA56" s="79">
        <f>SE(Input!V="bullet";SE(28=Input!V-1;ACY10;0);SE(28&lt;Input!V;0;SE(28&lt;Input!V;ACY10/(Input!V-Input!V);0)))</f>
        <v/>
      </c>
      <c r="AEB56" s="79">
        <f>SE(Input!V="bullet";SE(29=Input!V-1;ACY10;0);SE(29&lt;Input!V;0;SE(29&lt;Input!V;ACY10/(Input!V-Input!V);0)))</f>
        <v/>
      </c>
      <c r="AEC56" s="79">
        <f>SE(Input!V="bullet";SE(30=Input!V-1;ACY10;0);SE(30&lt;Input!V;0;SE(30&lt;Input!V;ACY10/(Input!V-Input!V);0)))</f>
        <v/>
      </c>
      <c r="AED56" s="79">
        <f>SE(Input!V="bullet";SE(31=Input!V-1;ACY10;0);SE(31&lt;Input!V;0;SE(31&lt;Input!V;ACY10/(Input!V-Input!V);0)))</f>
        <v/>
      </c>
      <c r="AEE56" s="79">
        <f>SE(Input!V="bullet";SE(32=Input!V-1;ACY10;0);SE(32&lt;Input!V;0;SE(32&lt;Input!V;ACY10/(Input!V-Input!V);0)))</f>
        <v/>
      </c>
      <c r="AEF56" s="79">
        <f>SE(Input!V="bullet";SE(33=Input!V-1;ACY10;0);SE(33&lt;Input!V;0;SE(33&lt;Input!V;ACY10/(Input!V-Input!V);0)))</f>
        <v/>
      </c>
      <c r="AEG56" s="79">
        <f>SE(Input!V="bullet";SE(34=Input!V-1;ACY10;0);SE(34&lt;Input!V;0;SE(34&lt;Input!V;ACY10/(Input!V-Input!V);0)))</f>
        <v/>
      </c>
      <c r="AEH56" s="79">
        <f>SE(Input!V="bullet";SE(35=Input!V-1;ACY10;0);SE(35&lt;Input!V;0;SE(35&lt;Input!V;ACY10/(Input!V-Input!V);0)))</f>
        <v/>
      </c>
      <c r="AEI56" s="79">
        <f>SE(Input!V="bullet";SE(36=Input!V-1;ACY10;0);SE(36&lt;Input!V;0;SE(36&lt;Input!V;ACY10/(Input!V-Input!V);0)))</f>
        <v/>
      </c>
      <c r="AEL56" s="78" t="n">
        <v>4</v>
      </c>
      <c r="AEM56" s="79">
        <f>0</f>
        <v/>
      </c>
      <c r="AEN56" s="79">
        <f>0</f>
        <v/>
      </c>
      <c r="AEO56" s="79">
        <f>0</f>
        <v/>
      </c>
      <c r="AEP56" s="79">
        <f>SE(Input!W="bullet";SE(0=Input!W-1;AEP10;0);SE(0&lt;Input!W;0;SE(0&lt;Input!W;AEP10/(Input!W-Input!W);0)))</f>
        <v/>
      </c>
      <c r="AEQ56" s="79">
        <f>SE(Input!W="bullet";SE(1=Input!W-1;AEP10;0);SE(1&lt;Input!W;0;SE(1&lt;Input!W;AEP10/(Input!W-Input!W);0)))</f>
        <v/>
      </c>
      <c r="AER56" s="79">
        <f>SE(Input!W="bullet";SE(2=Input!W-1;AEP10;0);SE(2&lt;Input!W;0;SE(2&lt;Input!W;AEP10/(Input!W-Input!W);0)))</f>
        <v/>
      </c>
      <c r="AES56" s="79">
        <f>SE(Input!W="bullet";SE(3=Input!W-1;AEP10;0);SE(3&lt;Input!W;0;SE(3&lt;Input!W;AEP10/(Input!W-Input!W);0)))</f>
        <v/>
      </c>
      <c r="AET56" s="79">
        <f>SE(Input!W="bullet";SE(4=Input!W-1;AEP10;0);SE(4&lt;Input!W;0;SE(4&lt;Input!W;AEP10/(Input!W-Input!W);0)))</f>
        <v/>
      </c>
      <c r="AEU56" s="79">
        <f>SE(Input!W="bullet";SE(5=Input!W-1;AEP10;0);SE(5&lt;Input!W;0;SE(5&lt;Input!W;AEP10/(Input!W-Input!W);0)))</f>
        <v/>
      </c>
      <c r="AEV56" s="79">
        <f>SE(Input!W="bullet";SE(6=Input!W-1;AEP10;0);SE(6&lt;Input!W;0;SE(6&lt;Input!W;AEP10/(Input!W-Input!W);0)))</f>
        <v/>
      </c>
      <c r="AEW56" s="79">
        <f>SE(Input!W="bullet";SE(7=Input!W-1;AEP10;0);SE(7&lt;Input!W;0;SE(7&lt;Input!W;AEP10/(Input!W-Input!W);0)))</f>
        <v/>
      </c>
      <c r="AEX56" s="79">
        <f>SE(Input!W="bullet";SE(8=Input!W-1;AEP10;0);SE(8&lt;Input!W;0;SE(8&lt;Input!W;AEP10/(Input!W-Input!W);0)))</f>
        <v/>
      </c>
      <c r="AEY56" s="79">
        <f>SE(Input!W="bullet";SE(9=Input!W-1;AEP10;0);SE(9&lt;Input!W;0;SE(9&lt;Input!W;AEP10/(Input!W-Input!W);0)))</f>
        <v/>
      </c>
      <c r="AEZ56" s="79">
        <f>SE(Input!W="bullet";SE(10=Input!W-1;AEP10;0);SE(10&lt;Input!W;0;SE(10&lt;Input!W;AEP10/(Input!W-Input!W);0)))</f>
        <v/>
      </c>
      <c r="AFA56" s="79">
        <f>SE(Input!W="bullet";SE(11=Input!W-1;AEP10;0);SE(11&lt;Input!W;0;SE(11&lt;Input!W;AEP10/(Input!W-Input!W);0)))</f>
        <v/>
      </c>
      <c r="AFB56" s="79">
        <f>SE(Input!W="bullet";SE(12=Input!W-1;AEP10;0);SE(12&lt;Input!W;0;SE(12&lt;Input!W;AEP10/(Input!W-Input!W);0)))</f>
        <v/>
      </c>
      <c r="AFC56" s="79">
        <f>SE(Input!W="bullet";SE(13=Input!W-1;AEP10;0);SE(13&lt;Input!W;0;SE(13&lt;Input!W;AEP10/(Input!W-Input!W);0)))</f>
        <v/>
      </c>
      <c r="AFD56" s="79">
        <f>SE(Input!W="bullet";SE(14=Input!W-1;AEP10;0);SE(14&lt;Input!W;0;SE(14&lt;Input!W;AEP10/(Input!W-Input!W);0)))</f>
        <v/>
      </c>
      <c r="AFE56" s="79">
        <f>SE(Input!W="bullet";SE(15=Input!W-1;AEP10;0);SE(15&lt;Input!W;0;SE(15&lt;Input!W;AEP10/(Input!W-Input!W);0)))</f>
        <v/>
      </c>
      <c r="AFF56" s="79">
        <f>SE(Input!W="bullet";SE(16=Input!W-1;AEP10;0);SE(16&lt;Input!W;0;SE(16&lt;Input!W;AEP10/(Input!W-Input!W);0)))</f>
        <v/>
      </c>
      <c r="AFG56" s="79">
        <f>SE(Input!W="bullet";SE(17=Input!W-1;AEP10;0);SE(17&lt;Input!W;0;SE(17&lt;Input!W;AEP10/(Input!W-Input!W);0)))</f>
        <v/>
      </c>
      <c r="AFH56" s="79">
        <f>SE(Input!W="bullet";SE(18=Input!W-1;AEP10;0);SE(18&lt;Input!W;0;SE(18&lt;Input!W;AEP10/(Input!W-Input!W);0)))</f>
        <v/>
      </c>
      <c r="AFI56" s="79">
        <f>SE(Input!W="bullet";SE(19=Input!W-1;AEP10;0);SE(19&lt;Input!W;0;SE(19&lt;Input!W;AEP10/(Input!W-Input!W);0)))</f>
        <v/>
      </c>
      <c r="AFJ56" s="79">
        <f>SE(Input!W="bullet";SE(20=Input!W-1;AEP10;0);SE(20&lt;Input!W;0;SE(20&lt;Input!W;AEP10/(Input!W-Input!W);0)))</f>
        <v/>
      </c>
      <c r="AFK56" s="79">
        <f>SE(Input!W="bullet";SE(21=Input!W-1;AEP10;0);SE(21&lt;Input!W;0;SE(21&lt;Input!W;AEP10/(Input!W-Input!W);0)))</f>
        <v/>
      </c>
      <c r="AFL56" s="79">
        <f>SE(Input!W="bullet";SE(22=Input!W-1;AEP10;0);SE(22&lt;Input!W;0;SE(22&lt;Input!W;AEP10/(Input!W-Input!W);0)))</f>
        <v/>
      </c>
      <c r="AFM56" s="79">
        <f>SE(Input!W="bullet";SE(23=Input!W-1;AEP10;0);SE(23&lt;Input!W;0;SE(23&lt;Input!W;AEP10/(Input!W-Input!W);0)))</f>
        <v/>
      </c>
      <c r="AFN56" s="79">
        <f>SE(Input!W="bullet";SE(24=Input!W-1;AEP10;0);SE(24&lt;Input!W;0;SE(24&lt;Input!W;AEP10/(Input!W-Input!W);0)))</f>
        <v/>
      </c>
      <c r="AFO56" s="79">
        <f>SE(Input!W="bullet";SE(25=Input!W-1;AEP10;0);SE(25&lt;Input!W;0;SE(25&lt;Input!W;AEP10/(Input!W-Input!W);0)))</f>
        <v/>
      </c>
      <c r="AFP56" s="79">
        <f>SE(Input!W="bullet";SE(26=Input!W-1;AEP10;0);SE(26&lt;Input!W;0;SE(26&lt;Input!W;AEP10/(Input!W-Input!W);0)))</f>
        <v/>
      </c>
      <c r="AFQ56" s="79">
        <f>SE(Input!W="bullet";SE(27=Input!W-1;AEP10;0);SE(27&lt;Input!W;0;SE(27&lt;Input!W;AEP10/(Input!W-Input!W);0)))</f>
        <v/>
      </c>
      <c r="AFR56" s="79">
        <f>SE(Input!W="bullet";SE(28=Input!W-1;AEP10;0);SE(28&lt;Input!W;0;SE(28&lt;Input!W;AEP10/(Input!W-Input!W);0)))</f>
        <v/>
      </c>
      <c r="AFS56" s="79">
        <f>SE(Input!W="bullet";SE(29=Input!W-1;AEP10;0);SE(29&lt;Input!W;0;SE(29&lt;Input!W;AEP10/(Input!W-Input!W);0)))</f>
        <v/>
      </c>
      <c r="AFT56" s="79">
        <f>SE(Input!W="bullet";SE(30=Input!W-1;AEP10;0);SE(30&lt;Input!W;0;SE(30&lt;Input!W;AEP10/(Input!W-Input!W);0)))</f>
        <v/>
      </c>
      <c r="AFU56" s="79">
        <f>SE(Input!W="bullet";SE(31=Input!W-1;AEP10;0);SE(31&lt;Input!W;0;SE(31&lt;Input!W;AEP10/(Input!W-Input!W);0)))</f>
        <v/>
      </c>
      <c r="AFV56" s="79">
        <f>SE(Input!W="bullet";SE(32=Input!W-1;AEP10;0);SE(32&lt;Input!W;0;SE(32&lt;Input!W;AEP10/(Input!W-Input!W);0)))</f>
        <v/>
      </c>
      <c r="AFW56" s="79">
        <f>SE(Input!W="bullet";SE(33=Input!W-1;AEP10;0);SE(33&lt;Input!W;0;SE(33&lt;Input!W;AEP10/(Input!W-Input!W);0)))</f>
        <v/>
      </c>
      <c r="AFX56" s="79">
        <f>SE(Input!W="bullet";SE(34=Input!W-1;AEP10;0);SE(34&lt;Input!W;0;SE(34&lt;Input!W;AEP10/(Input!W-Input!W);0)))</f>
        <v/>
      </c>
      <c r="AFY56" s="79">
        <f>SE(Input!W="bullet";SE(35=Input!W-1;AEP10;0);SE(35&lt;Input!W;0;SE(35&lt;Input!W;AEP10/(Input!W-Input!W);0)))</f>
        <v/>
      </c>
      <c r="AFZ56" s="79">
        <f>SE(Input!W="bullet";SE(36=Input!W-1;AEP10;0);SE(36&lt;Input!W;0;SE(36&lt;Input!W;AEP10/(Input!W-Input!W);0)))</f>
        <v/>
      </c>
    </row>
    <row r="57">
      <c r="A57" s="78" t="n">
        <v>5</v>
      </c>
      <c r="B57" s="79">
        <f>0</f>
        <v/>
      </c>
      <c r="C57" s="79">
        <f>0</f>
        <v/>
      </c>
      <c r="D57" s="79">
        <f>0</f>
        <v/>
      </c>
      <c r="E57" s="79">
        <f>0</f>
        <v/>
      </c>
      <c r="F57" s="79">
        <f>SE(Input!D="bullet";SE(0=Input!D-1;F11;0);SE(0&lt;Input!D;0;SE(0&lt;Input!D;F11/(Input!D-Input!D);0)))</f>
        <v/>
      </c>
      <c r="G57" s="79">
        <f>SE(Input!D="bullet";SE(1=Input!D-1;F11;0);SE(1&lt;Input!D;0;SE(1&lt;Input!D;F11/(Input!D-Input!D);0)))</f>
        <v/>
      </c>
      <c r="H57" s="79">
        <f>SE(Input!D="bullet";SE(2=Input!D-1;F11;0);SE(2&lt;Input!D;0;SE(2&lt;Input!D;F11/(Input!D-Input!D);0)))</f>
        <v/>
      </c>
      <c r="I57" s="79">
        <f>SE(Input!D="bullet";SE(3=Input!D-1;F11;0);SE(3&lt;Input!D;0;SE(3&lt;Input!D;F11/(Input!D-Input!D);0)))</f>
        <v/>
      </c>
      <c r="J57" s="79">
        <f>SE(Input!D="bullet";SE(4=Input!D-1;F11;0);SE(4&lt;Input!D;0;SE(4&lt;Input!D;F11/(Input!D-Input!D);0)))</f>
        <v/>
      </c>
      <c r="K57" s="79">
        <f>SE(Input!D="bullet";SE(5=Input!D-1;F11;0);SE(5&lt;Input!D;0;SE(5&lt;Input!D;F11/(Input!D-Input!D);0)))</f>
        <v/>
      </c>
      <c r="L57" s="79">
        <f>SE(Input!D="bullet";SE(6=Input!D-1;F11;0);SE(6&lt;Input!D;0;SE(6&lt;Input!D;F11/(Input!D-Input!D);0)))</f>
        <v/>
      </c>
      <c r="M57" s="79">
        <f>SE(Input!D="bullet";SE(7=Input!D-1;F11;0);SE(7&lt;Input!D;0;SE(7&lt;Input!D;F11/(Input!D-Input!D);0)))</f>
        <v/>
      </c>
      <c r="N57" s="79">
        <f>SE(Input!D="bullet";SE(8=Input!D-1;F11;0);SE(8&lt;Input!D;0;SE(8&lt;Input!D;F11/(Input!D-Input!D);0)))</f>
        <v/>
      </c>
      <c r="O57" s="79">
        <f>SE(Input!D="bullet";SE(9=Input!D-1;F11;0);SE(9&lt;Input!D;0;SE(9&lt;Input!D;F11/(Input!D-Input!D);0)))</f>
        <v/>
      </c>
      <c r="P57" s="79">
        <f>SE(Input!D="bullet";SE(10=Input!D-1;F11;0);SE(10&lt;Input!D;0;SE(10&lt;Input!D;F11/(Input!D-Input!D);0)))</f>
        <v/>
      </c>
      <c r="Q57" s="79">
        <f>SE(Input!D="bullet";SE(11=Input!D-1;F11;0);SE(11&lt;Input!D;0;SE(11&lt;Input!D;F11/(Input!D-Input!D);0)))</f>
        <v/>
      </c>
      <c r="R57" s="79">
        <f>SE(Input!D="bullet";SE(12=Input!D-1;F11;0);SE(12&lt;Input!D;0;SE(12&lt;Input!D;F11/(Input!D-Input!D);0)))</f>
        <v/>
      </c>
      <c r="S57" s="79">
        <f>SE(Input!D="bullet";SE(13=Input!D-1;F11;0);SE(13&lt;Input!D;0;SE(13&lt;Input!D;F11/(Input!D-Input!D);0)))</f>
        <v/>
      </c>
      <c r="T57" s="79">
        <f>SE(Input!D="bullet";SE(14=Input!D-1;F11;0);SE(14&lt;Input!D;0;SE(14&lt;Input!D;F11/(Input!D-Input!D);0)))</f>
        <v/>
      </c>
      <c r="U57" s="79">
        <f>SE(Input!D="bullet";SE(15=Input!D-1;F11;0);SE(15&lt;Input!D;0;SE(15&lt;Input!D;F11/(Input!D-Input!D);0)))</f>
        <v/>
      </c>
      <c r="V57" s="79">
        <f>SE(Input!D="bullet";SE(16=Input!D-1;F11;0);SE(16&lt;Input!D;0;SE(16&lt;Input!D;F11/(Input!D-Input!D);0)))</f>
        <v/>
      </c>
      <c r="W57" s="79">
        <f>SE(Input!D="bullet";SE(17=Input!D-1;F11;0);SE(17&lt;Input!D;0;SE(17&lt;Input!D;F11/(Input!D-Input!D);0)))</f>
        <v/>
      </c>
      <c r="X57" s="79">
        <f>SE(Input!D="bullet";SE(18=Input!D-1;F11;0);SE(18&lt;Input!D;0;SE(18&lt;Input!D;F11/(Input!D-Input!D);0)))</f>
        <v/>
      </c>
      <c r="Y57" s="79">
        <f>SE(Input!D="bullet";SE(19=Input!D-1;F11;0);SE(19&lt;Input!D;0;SE(19&lt;Input!D;F11/(Input!D-Input!D);0)))</f>
        <v/>
      </c>
      <c r="Z57" s="79">
        <f>SE(Input!D="bullet";SE(20=Input!D-1;F11;0);SE(20&lt;Input!D;0;SE(20&lt;Input!D;F11/(Input!D-Input!D);0)))</f>
        <v/>
      </c>
      <c r="AA57" s="79">
        <f>SE(Input!D="bullet";SE(21=Input!D-1;F11;0);SE(21&lt;Input!D;0;SE(21&lt;Input!D;F11/(Input!D-Input!D);0)))</f>
        <v/>
      </c>
      <c r="AB57" s="79">
        <f>SE(Input!D="bullet";SE(22=Input!D-1;F11;0);SE(22&lt;Input!D;0;SE(22&lt;Input!D;F11/(Input!D-Input!D);0)))</f>
        <v/>
      </c>
      <c r="AC57" s="79">
        <f>SE(Input!D="bullet";SE(23=Input!D-1;F11;0);SE(23&lt;Input!D;0;SE(23&lt;Input!D;F11/(Input!D-Input!D);0)))</f>
        <v/>
      </c>
      <c r="AD57" s="79">
        <f>SE(Input!D="bullet";SE(24=Input!D-1;F11;0);SE(24&lt;Input!D;0;SE(24&lt;Input!D;F11/(Input!D-Input!D);0)))</f>
        <v/>
      </c>
      <c r="AE57" s="79">
        <f>SE(Input!D="bullet";SE(25=Input!D-1;F11;0);SE(25&lt;Input!D;0;SE(25&lt;Input!D;F11/(Input!D-Input!D);0)))</f>
        <v/>
      </c>
      <c r="AF57" s="79">
        <f>SE(Input!D="bullet";SE(26=Input!D-1;F11;0);SE(26&lt;Input!D;0;SE(26&lt;Input!D;F11/(Input!D-Input!D);0)))</f>
        <v/>
      </c>
      <c r="AG57" s="79">
        <f>SE(Input!D="bullet";SE(27=Input!D-1;F11;0);SE(27&lt;Input!D;0;SE(27&lt;Input!D;F11/(Input!D-Input!D);0)))</f>
        <v/>
      </c>
      <c r="AH57" s="79">
        <f>SE(Input!D="bullet";SE(28=Input!D-1;F11;0);SE(28&lt;Input!D;0;SE(28&lt;Input!D;F11/(Input!D-Input!D);0)))</f>
        <v/>
      </c>
      <c r="AI57" s="79">
        <f>SE(Input!D="bullet";SE(29=Input!D-1;F11;0);SE(29&lt;Input!D;0;SE(29&lt;Input!D;F11/(Input!D-Input!D);0)))</f>
        <v/>
      </c>
      <c r="AJ57" s="79">
        <f>SE(Input!D="bullet";SE(30=Input!D-1;F11;0);SE(30&lt;Input!D;0;SE(30&lt;Input!D;F11/(Input!D-Input!D);0)))</f>
        <v/>
      </c>
      <c r="AK57" s="79">
        <f>SE(Input!D="bullet";SE(31=Input!D-1;F11;0);SE(31&lt;Input!D;0;SE(31&lt;Input!D;F11/(Input!D-Input!D);0)))</f>
        <v/>
      </c>
      <c r="AL57" s="79">
        <f>SE(Input!D="bullet";SE(32=Input!D-1;F11;0);SE(32&lt;Input!D;0;SE(32&lt;Input!D;F11/(Input!D-Input!D);0)))</f>
        <v/>
      </c>
      <c r="AM57" s="79">
        <f>SE(Input!D="bullet";SE(33=Input!D-1;F11;0);SE(33&lt;Input!D;0;SE(33&lt;Input!D;F11/(Input!D-Input!D);0)))</f>
        <v/>
      </c>
      <c r="AN57" s="79">
        <f>SE(Input!D="bullet";SE(34=Input!D-1;F11;0);SE(34&lt;Input!D;0;SE(34&lt;Input!D;F11/(Input!D-Input!D);0)))</f>
        <v/>
      </c>
      <c r="AO57" s="79">
        <f>SE(Input!D="bullet";SE(35=Input!D-1;F11;0);SE(35&lt;Input!D;0;SE(35&lt;Input!D;F11/(Input!D-Input!D);0)))</f>
        <v/>
      </c>
      <c r="AR57" s="78" t="n">
        <v>5</v>
      </c>
      <c r="AS57" s="79">
        <f>0</f>
        <v/>
      </c>
      <c r="AT57" s="79">
        <f>0</f>
        <v/>
      </c>
      <c r="AU57" s="79">
        <f>0</f>
        <v/>
      </c>
      <c r="AV57" s="79">
        <f>0</f>
        <v/>
      </c>
      <c r="AW57" s="79">
        <f>SE(Input!E="bullet";SE(0=Input!E-1;AW11;0);SE(0&lt;Input!E;0;SE(0&lt;Input!E;AW11/(Input!E-Input!E);0)))</f>
        <v/>
      </c>
      <c r="AX57" s="79">
        <f>SE(Input!E="bullet";SE(1=Input!E-1;AW11;0);SE(1&lt;Input!E;0;SE(1&lt;Input!E;AW11/(Input!E-Input!E);0)))</f>
        <v/>
      </c>
      <c r="AY57" s="79">
        <f>SE(Input!E="bullet";SE(2=Input!E-1;AW11;0);SE(2&lt;Input!E;0;SE(2&lt;Input!E;AW11/(Input!E-Input!E);0)))</f>
        <v/>
      </c>
      <c r="AZ57" s="79">
        <f>SE(Input!E="bullet";SE(3=Input!E-1;AW11;0);SE(3&lt;Input!E;0;SE(3&lt;Input!E;AW11/(Input!E-Input!E);0)))</f>
        <v/>
      </c>
      <c r="BA57" s="79">
        <f>SE(Input!E="bullet";SE(4=Input!E-1;AW11;0);SE(4&lt;Input!E;0;SE(4&lt;Input!E;AW11/(Input!E-Input!E);0)))</f>
        <v/>
      </c>
      <c r="BB57" s="79">
        <f>SE(Input!E="bullet";SE(5=Input!E-1;AW11;0);SE(5&lt;Input!E;0;SE(5&lt;Input!E;AW11/(Input!E-Input!E);0)))</f>
        <v/>
      </c>
      <c r="BC57" s="79">
        <f>SE(Input!E="bullet";SE(6=Input!E-1;AW11;0);SE(6&lt;Input!E;0;SE(6&lt;Input!E;AW11/(Input!E-Input!E);0)))</f>
        <v/>
      </c>
      <c r="BD57" s="79">
        <f>SE(Input!E="bullet";SE(7=Input!E-1;AW11;0);SE(7&lt;Input!E;0;SE(7&lt;Input!E;AW11/(Input!E-Input!E);0)))</f>
        <v/>
      </c>
      <c r="BE57" s="79">
        <f>SE(Input!E="bullet";SE(8=Input!E-1;AW11;0);SE(8&lt;Input!E;0;SE(8&lt;Input!E;AW11/(Input!E-Input!E);0)))</f>
        <v/>
      </c>
      <c r="BF57" s="79">
        <f>SE(Input!E="bullet";SE(9=Input!E-1;AW11;0);SE(9&lt;Input!E;0;SE(9&lt;Input!E;AW11/(Input!E-Input!E);0)))</f>
        <v/>
      </c>
      <c r="BG57" s="79">
        <f>SE(Input!E="bullet";SE(10=Input!E-1;AW11;0);SE(10&lt;Input!E;0;SE(10&lt;Input!E;AW11/(Input!E-Input!E);0)))</f>
        <v/>
      </c>
      <c r="BH57" s="79">
        <f>SE(Input!E="bullet";SE(11=Input!E-1;AW11;0);SE(11&lt;Input!E;0;SE(11&lt;Input!E;AW11/(Input!E-Input!E);0)))</f>
        <v/>
      </c>
      <c r="BI57" s="79">
        <f>SE(Input!E="bullet";SE(12=Input!E-1;AW11;0);SE(12&lt;Input!E;0;SE(12&lt;Input!E;AW11/(Input!E-Input!E);0)))</f>
        <v/>
      </c>
      <c r="BJ57" s="79">
        <f>SE(Input!E="bullet";SE(13=Input!E-1;AW11;0);SE(13&lt;Input!E;0;SE(13&lt;Input!E;AW11/(Input!E-Input!E);0)))</f>
        <v/>
      </c>
      <c r="BK57" s="79">
        <f>SE(Input!E="bullet";SE(14=Input!E-1;AW11;0);SE(14&lt;Input!E;0;SE(14&lt;Input!E;AW11/(Input!E-Input!E);0)))</f>
        <v/>
      </c>
      <c r="BL57" s="79">
        <f>SE(Input!E="bullet";SE(15=Input!E-1;AW11;0);SE(15&lt;Input!E;0;SE(15&lt;Input!E;AW11/(Input!E-Input!E);0)))</f>
        <v/>
      </c>
      <c r="BM57" s="79">
        <f>SE(Input!E="bullet";SE(16=Input!E-1;AW11;0);SE(16&lt;Input!E;0;SE(16&lt;Input!E;AW11/(Input!E-Input!E);0)))</f>
        <v/>
      </c>
      <c r="BN57" s="79">
        <f>SE(Input!E="bullet";SE(17=Input!E-1;AW11;0);SE(17&lt;Input!E;0;SE(17&lt;Input!E;AW11/(Input!E-Input!E);0)))</f>
        <v/>
      </c>
      <c r="BO57" s="79">
        <f>SE(Input!E="bullet";SE(18=Input!E-1;AW11;0);SE(18&lt;Input!E;0;SE(18&lt;Input!E;AW11/(Input!E-Input!E);0)))</f>
        <v/>
      </c>
      <c r="BP57" s="79">
        <f>SE(Input!E="bullet";SE(19=Input!E-1;AW11;0);SE(19&lt;Input!E;0;SE(19&lt;Input!E;AW11/(Input!E-Input!E);0)))</f>
        <v/>
      </c>
      <c r="BQ57" s="79">
        <f>SE(Input!E="bullet";SE(20=Input!E-1;AW11;0);SE(20&lt;Input!E;0;SE(20&lt;Input!E;AW11/(Input!E-Input!E);0)))</f>
        <v/>
      </c>
      <c r="BR57" s="79">
        <f>SE(Input!E="bullet";SE(21=Input!E-1;AW11;0);SE(21&lt;Input!E;0;SE(21&lt;Input!E;AW11/(Input!E-Input!E);0)))</f>
        <v/>
      </c>
      <c r="BS57" s="79">
        <f>SE(Input!E="bullet";SE(22=Input!E-1;AW11;0);SE(22&lt;Input!E;0;SE(22&lt;Input!E;AW11/(Input!E-Input!E);0)))</f>
        <v/>
      </c>
      <c r="BT57" s="79">
        <f>SE(Input!E="bullet";SE(23=Input!E-1;AW11;0);SE(23&lt;Input!E;0;SE(23&lt;Input!E;AW11/(Input!E-Input!E);0)))</f>
        <v/>
      </c>
      <c r="BU57" s="79">
        <f>SE(Input!E="bullet";SE(24=Input!E-1;AW11;0);SE(24&lt;Input!E;0;SE(24&lt;Input!E;AW11/(Input!E-Input!E);0)))</f>
        <v/>
      </c>
      <c r="BV57" s="79">
        <f>SE(Input!E="bullet";SE(25=Input!E-1;AW11;0);SE(25&lt;Input!E;0;SE(25&lt;Input!E;AW11/(Input!E-Input!E);0)))</f>
        <v/>
      </c>
      <c r="BW57" s="79">
        <f>SE(Input!E="bullet";SE(26=Input!E-1;AW11;0);SE(26&lt;Input!E;0;SE(26&lt;Input!E;AW11/(Input!E-Input!E);0)))</f>
        <v/>
      </c>
      <c r="BX57" s="79">
        <f>SE(Input!E="bullet";SE(27=Input!E-1;AW11;0);SE(27&lt;Input!E;0;SE(27&lt;Input!E;AW11/(Input!E-Input!E);0)))</f>
        <v/>
      </c>
      <c r="BY57" s="79">
        <f>SE(Input!E="bullet";SE(28=Input!E-1;AW11;0);SE(28&lt;Input!E;0;SE(28&lt;Input!E;AW11/(Input!E-Input!E);0)))</f>
        <v/>
      </c>
      <c r="BZ57" s="79">
        <f>SE(Input!E="bullet";SE(29=Input!E-1;AW11;0);SE(29&lt;Input!E;0;SE(29&lt;Input!E;AW11/(Input!E-Input!E);0)))</f>
        <v/>
      </c>
      <c r="CA57" s="79">
        <f>SE(Input!E="bullet";SE(30=Input!E-1;AW11;0);SE(30&lt;Input!E;0;SE(30&lt;Input!E;AW11/(Input!E-Input!E);0)))</f>
        <v/>
      </c>
      <c r="CB57" s="79">
        <f>SE(Input!E="bullet";SE(31=Input!E-1;AW11;0);SE(31&lt;Input!E;0;SE(31&lt;Input!E;AW11/(Input!E-Input!E);0)))</f>
        <v/>
      </c>
      <c r="CC57" s="79">
        <f>SE(Input!E="bullet";SE(32=Input!E-1;AW11;0);SE(32&lt;Input!E;0;SE(32&lt;Input!E;AW11/(Input!E-Input!E);0)))</f>
        <v/>
      </c>
      <c r="CD57" s="79">
        <f>SE(Input!E="bullet";SE(33=Input!E-1;AW11;0);SE(33&lt;Input!E;0;SE(33&lt;Input!E;AW11/(Input!E-Input!E);0)))</f>
        <v/>
      </c>
      <c r="CE57" s="79">
        <f>SE(Input!E="bullet";SE(34=Input!E-1;AW11;0);SE(34&lt;Input!E;0;SE(34&lt;Input!E;AW11/(Input!E-Input!E);0)))</f>
        <v/>
      </c>
      <c r="CF57" s="79">
        <f>SE(Input!E="bullet";SE(35=Input!E-1;AW11;0);SE(35&lt;Input!E;0;SE(35&lt;Input!E;AW11/(Input!E-Input!E);0)))</f>
        <v/>
      </c>
      <c r="CI57" s="78" t="n">
        <v>5</v>
      </c>
      <c r="CJ57" s="79">
        <f>0</f>
        <v/>
      </c>
      <c r="CK57" s="79">
        <f>0</f>
        <v/>
      </c>
      <c r="CL57" s="79">
        <f>0</f>
        <v/>
      </c>
      <c r="CM57" s="79">
        <f>0</f>
        <v/>
      </c>
      <c r="CN57" s="79">
        <f>SE(Input!F="bullet";SE(0=Input!F-1;CN11;0);SE(0&lt;Input!F;0;SE(0&lt;Input!F;CN11/(Input!F-Input!F);0)))</f>
        <v/>
      </c>
      <c r="CO57" s="79">
        <f>SE(Input!F="bullet";SE(1=Input!F-1;CN11;0);SE(1&lt;Input!F;0;SE(1&lt;Input!F;CN11/(Input!F-Input!F);0)))</f>
        <v/>
      </c>
      <c r="CP57" s="79">
        <f>SE(Input!F="bullet";SE(2=Input!F-1;CN11;0);SE(2&lt;Input!F;0;SE(2&lt;Input!F;CN11/(Input!F-Input!F);0)))</f>
        <v/>
      </c>
      <c r="CQ57" s="79">
        <f>SE(Input!F="bullet";SE(3=Input!F-1;CN11;0);SE(3&lt;Input!F;0;SE(3&lt;Input!F;CN11/(Input!F-Input!F);0)))</f>
        <v/>
      </c>
      <c r="CR57" s="79">
        <f>SE(Input!F="bullet";SE(4=Input!F-1;CN11;0);SE(4&lt;Input!F;0;SE(4&lt;Input!F;CN11/(Input!F-Input!F);0)))</f>
        <v/>
      </c>
      <c r="CS57" s="79">
        <f>SE(Input!F="bullet";SE(5=Input!F-1;CN11;0);SE(5&lt;Input!F;0;SE(5&lt;Input!F;CN11/(Input!F-Input!F);0)))</f>
        <v/>
      </c>
      <c r="CT57" s="79">
        <f>SE(Input!F="bullet";SE(6=Input!F-1;CN11;0);SE(6&lt;Input!F;0;SE(6&lt;Input!F;CN11/(Input!F-Input!F);0)))</f>
        <v/>
      </c>
      <c r="CU57" s="79">
        <f>SE(Input!F="bullet";SE(7=Input!F-1;CN11;0);SE(7&lt;Input!F;0;SE(7&lt;Input!F;CN11/(Input!F-Input!F);0)))</f>
        <v/>
      </c>
      <c r="CV57" s="79">
        <f>SE(Input!F="bullet";SE(8=Input!F-1;CN11;0);SE(8&lt;Input!F;0;SE(8&lt;Input!F;CN11/(Input!F-Input!F);0)))</f>
        <v/>
      </c>
      <c r="CW57" s="79">
        <f>SE(Input!F="bullet";SE(9=Input!F-1;CN11;0);SE(9&lt;Input!F;0;SE(9&lt;Input!F;CN11/(Input!F-Input!F);0)))</f>
        <v/>
      </c>
      <c r="CX57" s="79">
        <f>SE(Input!F="bullet";SE(10=Input!F-1;CN11;0);SE(10&lt;Input!F;0;SE(10&lt;Input!F;CN11/(Input!F-Input!F);0)))</f>
        <v/>
      </c>
      <c r="CY57" s="79">
        <f>SE(Input!F="bullet";SE(11=Input!F-1;CN11;0);SE(11&lt;Input!F;0;SE(11&lt;Input!F;CN11/(Input!F-Input!F);0)))</f>
        <v/>
      </c>
      <c r="CZ57" s="79">
        <f>SE(Input!F="bullet";SE(12=Input!F-1;CN11;0);SE(12&lt;Input!F;0;SE(12&lt;Input!F;CN11/(Input!F-Input!F);0)))</f>
        <v/>
      </c>
      <c r="DA57" s="79">
        <f>SE(Input!F="bullet";SE(13=Input!F-1;CN11;0);SE(13&lt;Input!F;0;SE(13&lt;Input!F;CN11/(Input!F-Input!F);0)))</f>
        <v/>
      </c>
      <c r="DB57" s="79">
        <f>SE(Input!F="bullet";SE(14=Input!F-1;CN11;0);SE(14&lt;Input!F;0;SE(14&lt;Input!F;CN11/(Input!F-Input!F);0)))</f>
        <v/>
      </c>
      <c r="DC57" s="79">
        <f>SE(Input!F="bullet";SE(15=Input!F-1;CN11;0);SE(15&lt;Input!F;0;SE(15&lt;Input!F;CN11/(Input!F-Input!F);0)))</f>
        <v/>
      </c>
      <c r="DD57" s="79">
        <f>SE(Input!F="bullet";SE(16=Input!F-1;CN11;0);SE(16&lt;Input!F;0;SE(16&lt;Input!F;CN11/(Input!F-Input!F);0)))</f>
        <v/>
      </c>
      <c r="DE57" s="79">
        <f>SE(Input!F="bullet";SE(17=Input!F-1;CN11;0);SE(17&lt;Input!F;0;SE(17&lt;Input!F;CN11/(Input!F-Input!F);0)))</f>
        <v/>
      </c>
      <c r="DF57" s="79">
        <f>SE(Input!F="bullet";SE(18=Input!F-1;CN11;0);SE(18&lt;Input!F;0;SE(18&lt;Input!F;CN11/(Input!F-Input!F);0)))</f>
        <v/>
      </c>
      <c r="DG57" s="79">
        <f>SE(Input!F="bullet";SE(19=Input!F-1;CN11;0);SE(19&lt;Input!F;0;SE(19&lt;Input!F;CN11/(Input!F-Input!F);0)))</f>
        <v/>
      </c>
      <c r="DH57" s="79">
        <f>SE(Input!F="bullet";SE(20=Input!F-1;CN11;0);SE(20&lt;Input!F;0;SE(20&lt;Input!F;CN11/(Input!F-Input!F);0)))</f>
        <v/>
      </c>
      <c r="DI57" s="79">
        <f>SE(Input!F="bullet";SE(21=Input!F-1;CN11;0);SE(21&lt;Input!F;0;SE(21&lt;Input!F;CN11/(Input!F-Input!F);0)))</f>
        <v/>
      </c>
      <c r="DJ57" s="79">
        <f>SE(Input!F="bullet";SE(22=Input!F-1;CN11;0);SE(22&lt;Input!F;0;SE(22&lt;Input!F;CN11/(Input!F-Input!F);0)))</f>
        <v/>
      </c>
      <c r="DK57" s="79">
        <f>SE(Input!F="bullet";SE(23=Input!F-1;CN11;0);SE(23&lt;Input!F;0;SE(23&lt;Input!F;CN11/(Input!F-Input!F);0)))</f>
        <v/>
      </c>
      <c r="DL57" s="79">
        <f>SE(Input!F="bullet";SE(24=Input!F-1;CN11;0);SE(24&lt;Input!F;0;SE(24&lt;Input!F;CN11/(Input!F-Input!F);0)))</f>
        <v/>
      </c>
      <c r="DM57" s="79">
        <f>SE(Input!F="bullet";SE(25=Input!F-1;CN11;0);SE(25&lt;Input!F;0;SE(25&lt;Input!F;CN11/(Input!F-Input!F);0)))</f>
        <v/>
      </c>
      <c r="DN57" s="79">
        <f>SE(Input!F="bullet";SE(26=Input!F-1;CN11;0);SE(26&lt;Input!F;0;SE(26&lt;Input!F;CN11/(Input!F-Input!F);0)))</f>
        <v/>
      </c>
      <c r="DO57" s="79">
        <f>SE(Input!F="bullet";SE(27=Input!F-1;CN11;0);SE(27&lt;Input!F;0;SE(27&lt;Input!F;CN11/(Input!F-Input!F);0)))</f>
        <v/>
      </c>
      <c r="DP57" s="79">
        <f>SE(Input!F="bullet";SE(28=Input!F-1;CN11;0);SE(28&lt;Input!F;0;SE(28&lt;Input!F;CN11/(Input!F-Input!F);0)))</f>
        <v/>
      </c>
      <c r="DQ57" s="79">
        <f>SE(Input!F="bullet";SE(29=Input!F-1;CN11;0);SE(29&lt;Input!F;0;SE(29&lt;Input!F;CN11/(Input!F-Input!F);0)))</f>
        <v/>
      </c>
      <c r="DR57" s="79">
        <f>SE(Input!F="bullet";SE(30=Input!F-1;CN11;0);SE(30&lt;Input!F;0;SE(30&lt;Input!F;CN11/(Input!F-Input!F);0)))</f>
        <v/>
      </c>
      <c r="DS57" s="79">
        <f>SE(Input!F="bullet";SE(31=Input!F-1;CN11;0);SE(31&lt;Input!F;0;SE(31&lt;Input!F;CN11/(Input!F-Input!F);0)))</f>
        <v/>
      </c>
      <c r="DT57" s="79">
        <f>SE(Input!F="bullet";SE(32=Input!F-1;CN11;0);SE(32&lt;Input!F;0;SE(32&lt;Input!F;CN11/(Input!F-Input!F);0)))</f>
        <v/>
      </c>
      <c r="DU57" s="79">
        <f>SE(Input!F="bullet";SE(33=Input!F-1;CN11;0);SE(33&lt;Input!F;0;SE(33&lt;Input!F;CN11/(Input!F-Input!F);0)))</f>
        <v/>
      </c>
      <c r="DV57" s="79">
        <f>SE(Input!F="bullet";SE(34=Input!F-1;CN11;0);SE(34&lt;Input!F;0;SE(34&lt;Input!F;CN11/(Input!F-Input!F);0)))</f>
        <v/>
      </c>
      <c r="DW57" s="79">
        <f>SE(Input!F="bullet";SE(35=Input!F-1;CN11;0);SE(35&lt;Input!F;0;SE(35&lt;Input!F;CN11/(Input!F-Input!F);0)))</f>
        <v/>
      </c>
      <c r="DZ57" s="78" t="n">
        <v>5</v>
      </c>
      <c r="EA57" s="79">
        <f>0</f>
        <v/>
      </c>
      <c r="EB57" s="79">
        <f>0</f>
        <v/>
      </c>
      <c r="EC57" s="79">
        <f>0</f>
        <v/>
      </c>
      <c r="ED57" s="79">
        <f>0</f>
        <v/>
      </c>
      <c r="EE57" s="79">
        <f>SE(Input!G="bullet";SE(0=Input!G-1;EE11;0);SE(0&lt;Input!G;0;SE(0&lt;Input!G;EE11/(Input!G-Input!G);0)))</f>
        <v/>
      </c>
      <c r="EF57" s="79">
        <f>SE(Input!G="bullet";SE(1=Input!G-1;EE11;0);SE(1&lt;Input!G;0;SE(1&lt;Input!G;EE11/(Input!G-Input!G);0)))</f>
        <v/>
      </c>
      <c r="EG57" s="79">
        <f>SE(Input!G="bullet";SE(2=Input!G-1;EE11;0);SE(2&lt;Input!G;0;SE(2&lt;Input!G;EE11/(Input!G-Input!G);0)))</f>
        <v/>
      </c>
      <c r="EH57" s="79">
        <f>SE(Input!G="bullet";SE(3=Input!G-1;EE11;0);SE(3&lt;Input!G;0;SE(3&lt;Input!G;EE11/(Input!G-Input!G);0)))</f>
        <v/>
      </c>
      <c r="EI57" s="79">
        <f>SE(Input!G="bullet";SE(4=Input!G-1;EE11;0);SE(4&lt;Input!G;0;SE(4&lt;Input!G;EE11/(Input!G-Input!G);0)))</f>
        <v/>
      </c>
      <c r="EJ57" s="79">
        <f>SE(Input!G="bullet";SE(5=Input!G-1;EE11;0);SE(5&lt;Input!G;0;SE(5&lt;Input!G;EE11/(Input!G-Input!G);0)))</f>
        <v/>
      </c>
      <c r="EK57" s="79">
        <f>SE(Input!G="bullet";SE(6=Input!G-1;EE11;0);SE(6&lt;Input!G;0;SE(6&lt;Input!G;EE11/(Input!G-Input!G);0)))</f>
        <v/>
      </c>
      <c r="EL57" s="79">
        <f>SE(Input!G="bullet";SE(7=Input!G-1;EE11;0);SE(7&lt;Input!G;0;SE(7&lt;Input!G;EE11/(Input!G-Input!G);0)))</f>
        <v/>
      </c>
      <c r="EM57" s="79">
        <f>SE(Input!G="bullet";SE(8=Input!G-1;EE11;0);SE(8&lt;Input!G;0;SE(8&lt;Input!G;EE11/(Input!G-Input!G);0)))</f>
        <v/>
      </c>
      <c r="EN57" s="79">
        <f>SE(Input!G="bullet";SE(9=Input!G-1;EE11;0);SE(9&lt;Input!G;0;SE(9&lt;Input!G;EE11/(Input!G-Input!G);0)))</f>
        <v/>
      </c>
      <c r="EO57" s="79">
        <f>SE(Input!G="bullet";SE(10=Input!G-1;EE11;0);SE(10&lt;Input!G;0;SE(10&lt;Input!G;EE11/(Input!G-Input!G);0)))</f>
        <v/>
      </c>
      <c r="EP57" s="79">
        <f>SE(Input!G="bullet";SE(11=Input!G-1;EE11;0);SE(11&lt;Input!G;0;SE(11&lt;Input!G;EE11/(Input!G-Input!G);0)))</f>
        <v/>
      </c>
      <c r="EQ57" s="79">
        <f>SE(Input!G="bullet";SE(12=Input!G-1;EE11;0);SE(12&lt;Input!G;0;SE(12&lt;Input!G;EE11/(Input!G-Input!G);0)))</f>
        <v/>
      </c>
      <c r="ER57" s="79">
        <f>SE(Input!G="bullet";SE(13=Input!G-1;EE11;0);SE(13&lt;Input!G;0;SE(13&lt;Input!G;EE11/(Input!G-Input!G);0)))</f>
        <v/>
      </c>
      <c r="ES57" s="79">
        <f>SE(Input!G="bullet";SE(14=Input!G-1;EE11;0);SE(14&lt;Input!G;0;SE(14&lt;Input!G;EE11/(Input!G-Input!G);0)))</f>
        <v/>
      </c>
      <c r="ET57" s="79">
        <f>SE(Input!G="bullet";SE(15=Input!G-1;EE11;0);SE(15&lt;Input!G;0;SE(15&lt;Input!G;EE11/(Input!G-Input!G);0)))</f>
        <v/>
      </c>
      <c r="EU57" s="79">
        <f>SE(Input!G="bullet";SE(16=Input!G-1;EE11;0);SE(16&lt;Input!G;0;SE(16&lt;Input!G;EE11/(Input!G-Input!G);0)))</f>
        <v/>
      </c>
      <c r="EV57" s="79">
        <f>SE(Input!G="bullet";SE(17=Input!G-1;EE11;0);SE(17&lt;Input!G;0;SE(17&lt;Input!G;EE11/(Input!G-Input!G);0)))</f>
        <v/>
      </c>
      <c r="EW57" s="79">
        <f>SE(Input!G="bullet";SE(18=Input!G-1;EE11;0);SE(18&lt;Input!G;0;SE(18&lt;Input!G;EE11/(Input!G-Input!G);0)))</f>
        <v/>
      </c>
      <c r="EX57" s="79">
        <f>SE(Input!G="bullet";SE(19=Input!G-1;EE11;0);SE(19&lt;Input!G;0;SE(19&lt;Input!G;EE11/(Input!G-Input!G);0)))</f>
        <v/>
      </c>
      <c r="EY57" s="79">
        <f>SE(Input!G="bullet";SE(20=Input!G-1;EE11;0);SE(20&lt;Input!G;0;SE(20&lt;Input!G;EE11/(Input!G-Input!G);0)))</f>
        <v/>
      </c>
      <c r="EZ57" s="79">
        <f>SE(Input!G="bullet";SE(21=Input!G-1;EE11;0);SE(21&lt;Input!G;0;SE(21&lt;Input!G;EE11/(Input!G-Input!G);0)))</f>
        <v/>
      </c>
      <c r="FA57" s="79">
        <f>SE(Input!G="bullet";SE(22=Input!G-1;EE11;0);SE(22&lt;Input!G;0;SE(22&lt;Input!G;EE11/(Input!G-Input!G);0)))</f>
        <v/>
      </c>
      <c r="FB57" s="79">
        <f>SE(Input!G="bullet";SE(23=Input!G-1;EE11;0);SE(23&lt;Input!G;0;SE(23&lt;Input!G;EE11/(Input!G-Input!G);0)))</f>
        <v/>
      </c>
      <c r="FC57" s="79">
        <f>SE(Input!G="bullet";SE(24=Input!G-1;EE11;0);SE(24&lt;Input!G;0;SE(24&lt;Input!G;EE11/(Input!G-Input!G);0)))</f>
        <v/>
      </c>
      <c r="FD57" s="79">
        <f>SE(Input!G="bullet";SE(25=Input!G-1;EE11;0);SE(25&lt;Input!G;0;SE(25&lt;Input!G;EE11/(Input!G-Input!G);0)))</f>
        <v/>
      </c>
      <c r="FE57" s="79">
        <f>SE(Input!G="bullet";SE(26=Input!G-1;EE11;0);SE(26&lt;Input!G;0;SE(26&lt;Input!G;EE11/(Input!G-Input!G);0)))</f>
        <v/>
      </c>
      <c r="FF57" s="79">
        <f>SE(Input!G="bullet";SE(27=Input!G-1;EE11;0);SE(27&lt;Input!G;0;SE(27&lt;Input!G;EE11/(Input!G-Input!G);0)))</f>
        <v/>
      </c>
      <c r="FG57" s="79">
        <f>SE(Input!G="bullet";SE(28=Input!G-1;EE11;0);SE(28&lt;Input!G;0;SE(28&lt;Input!G;EE11/(Input!G-Input!G);0)))</f>
        <v/>
      </c>
      <c r="FH57" s="79">
        <f>SE(Input!G="bullet";SE(29=Input!G-1;EE11;0);SE(29&lt;Input!G;0;SE(29&lt;Input!G;EE11/(Input!G-Input!G);0)))</f>
        <v/>
      </c>
      <c r="FI57" s="79">
        <f>SE(Input!G="bullet";SE(30=Input!G-1;EE11;0);SE(30&lt;Input!G;0;SE(30&lt;Input!G;EE11/(Input!G-Input!G);0)))</f>
        <v/>
      </c>
      <c r="FJ57" s="79">
        <f>SE(Input!G="bullet";SE(31=Input!G-1;EE11;0);SE(31&lt;Input!G;0;SE(31&lt;Input!G;EE11/(Input!G-Input!G);0)))</f>
        <v/>
      </c>
      <c r="FK57" s="79">
        <f>SE(Input!G="bullet";SE(32=Input!G-1;EE11;0);SE(32&lt;Input!G;0;SE(32&lt;Input!G;EE11/(Input!G-Input!G);0)))</f>
        <v/>
      </c>
      <c r="FL57" s="79">
        <f>SE(Input!G="bullet";SE(33=Input!G-1;EE11;0);SE(33&lt;Input!G;0;SE(33&lt;Input!G;EE11/(Input!G-Input!G);0)))</f>
        <v/>
      </c>
      <c r="FM57" s="79">
        <f>SE(Input!G="bullet";SE(34=Input!G-1;EE11;0);SE(34&lt;Input!G;0;SE(34&lt;Input!G;EE11/(Input!G-Input!G);0)))</f>
        <v/>
      </c>
      <c r="FN57" s="79">
        <f>SE(Input!G="bullet";SE(35=Input!G-1;EE11;0);SE(35&lt;Input!G;0;SE(35&lt;Input!G;EE11/(Input!G-Input!G);0)))</f>
        <v/>
      </c>
      <c r="FQ57" s="78" t="n">
        <v>5</v>
      </c>
      <c r="FR57" s="79">
        <f>0</f>
        <v/>
      </c>
      <c r="FS57" s="79">
        <f>0</f>
        <v/>
      </c>
      <c r="FT57" s="79">
        <f>0</f>
        <v/>
      </c>
      <c r="FU57" s="79">
        <f>0</f>
        <v/>
      </c>
      <c r="FV57" s="79">
        <f>SE(Input!H="bullet";SE(0=Input!H-1;FV11;0);SE(0&lt;Input!H;0;SE(0&lt;Input!H;FV11/(Input!H-Input!H);0)))</f>
        <v/>
      </c>
      <c r="FW57" s="79">
        <f>SE(Input!H="bullet";SE(1=Input!H-1;FV11;0);SE(1&lt;Input!H;0;SE(1&lt;Input!H;FV11/(Input!H-Input!H);0)))</f>
        <v/>
      </c>
      <c r="FX57" s="79">
        <f>SE(Input!H="bullet";SE(2=Input!H-1;FV11;0);SE(2&lt;Input!H;0;SE(2&lt;Input!H;FV11/(Input!H-Input!H);0)))</f>
        <v/>
      </c>
      <c r="FY57" s="79">
        <f>SE(Input!H="bullet";SE(3=Input!H-1;FV11;0);SE(3&lt;Input!H;0;SE(3&lt;Input!H;FV11/(Input!H-Input!H);0)))</f>
        <v/>
      </c>
      <c r="FZ57" s="79">
        <f>SE(Input!H="bullet";SE(4=Input!H-1;FV11;0);SE(4&lt;Input!H;0;SE(4&lt;Input!H;FV11/(Input!H-Input!H);0)))</f>
        <v/>
      </c>
      <c r="GA57" s="79">
        <f>SE(Input!H="bullet";SE(5=Input!H-1;FV11;0);SE(5&lt;Input!H;0;SE(5&lt;Input!H;FV11/(Input!H-Input!H);0)))</f>
        <v/>
      </c>
      <c r="GB57" s="79">
        <f>SE(Input!H="bullet";SE(6=Input!H-1;FV11;0);SE(6&lt;Input!H;0;SE(6&lt;Input!H;FV11/(Input!H-Input!H);0)))</f>
        <v/>
      </c>
      <c r="GC57" s="79">
        <f>SE(Input!H="bullet";SE(7=Input!H-1;FV11;0);SE(7&lt;Input!H;0;SE(7&lt;Input!H;FV11/(Input!H-Input!H);0)))</f>
        <v/>
      </c>
      <c r="GD57" s="79">
        <f>SE(Input!H="bullet";SE(8=Input!H-1;FV11;0);SE(8&lt;Input!H;0;SE(8&lt;Input!H;FV11/(Input!H-Input!H);0)))</f>
        <v/>
      </c>
      <c r="GE57" s="79">
        <f>SE(Input!H="bullet";SE(9=Input!H-1;FV11;0);SE(9&lt;Input!H;0;SE(9&lt;Input!H;FV11/(Input!H-Input!H);0)))</f>
        <v/>
      </c>
      <c r="GF57" s="79">
        <f>SE(Input!H="bullet";SE(10=Input!H-1;FV11;0);SE(10&lt;Input!H;0;SE(10&lt;Input!H;FV11/(Input!H-Input!H);0)))</f>
        <v/>
      </c>
      <c r="GG57" s="79">
        <f>SE(Input!H="bullet";SE(11=Input!H-1;FV11;0);SE(11&lt;Input!H;0;SE(11&lt;Input!H;FV11/(Input!H-Input!H);0)))</f>
        <v/>
      </c>
      <c r="GH57" s="79">
        <f>SE(Input!H="bullet";SE(12=Input!H-1;FV11;0);SE(12&lt;Input!H;0;SE(12&lt;Input!H;FV11/(Input!H-Input!H);0)))</f>
        <v/>
      </c>
      <c r="GI57" s="79">
        <f>SE(Input!H="bullet";SE(13=Input!H-1;FV11;0);SE(13&lt;Input!H;0;SE(13&lt;Input!H;FV11/(Input!H-Input!H);0)))</f>
        <v/>
      </c>
      <c r="GJ57" s="79">
        <f>SE(Input!H="bullet";SE(14=Input!H-1;FV11;0);SE(14&lt;Input!H;0;SE(14&lt;Input!H;FV11/(Input!H-Input!H);0)))</f>
        <v/>
      </c>
      <c r="GK57" s="79">
        <f>SE(Input!H="bullet";SE(15=Input!H-1;FV11;0);SE(15&lt;Input!H;0;SE(15&lt;Input!H;FV11/(Input!H-Input!H);0)))</f>
        <v/>
      </c>
      <c r="GL57" s="79">
        <f>SE(Input!H="bullet";SE(16=Input!H-1;FV11;0);SE(16&lt;Input!H;0;SE(16&lt;Input!H;FV11/(Input!H-Input!H);0)))</f>
        <v/>
      </c>
      <c r="GM57" s="79">
        <f>SE(Input!H="bullet";SE(17=Input!H-1;FV11;0);SE(17&lt;Input!H;0;SE(17&lt;Input!H;FV11/(Input!H-Input!H);0)))</f>
        <v/>
      </c>
      <c r="GN57" s="79">
        <f>SE(Input!H="bullet";SE(18=Input!H-1;FV11;0);SE(18&lt;Input!H;0;SE(18&lt;Input!H;FV11/(Input!H-Input!H);0)))</f>
        <v/>
      </c>
      <c r="GO57" s="79">
        <f>SE(Input!H="bullet";SE(19=Input!H-1;FV11;0);SE(19&lt;Input!H;0;SE(19&lt;Input!H;FV11/(Input!H-Input!H);0)))</f>
        <v/>
      </c>
      <c r="GP57" s="79">
        <f>SE(Input!H="bullet";SE(20=Input!H-1;FV11;0);SE(20&lt;Input!H;0;SE(20&lt;Input!H;FV11/(Input!H-Input!H);0)))</f>
        <v/>
      </c>
      <c r="GQ57" s="79">
        <f>SE(Input!H="bullet";SE(21=Input!H-1;FV11;0);SE(21&lt;Input!H;0;SE(21&lt;Input!H;FV11/(Input!H-Input!H);0)))</f>
        <v/>
      </c>
      <c r="GR57" s="79">
        <f>SE(Input!H="bullet";SE(22=Input!H-1;FV11;0);SE(22&lt;Input!H;0;SE(22&lt;Input!H;FV11/(Input!H-Input!H);0)))</f>
        <v/>
      </c>
      <c r="GS57" s="79">
        <f>SE(Input!H="bullet";SE(23=Input!H-1;FV11;0);SE(23&lt;Input!H;0;SE(23&lt;Input!H;FV11/(Input!H-Input!H);0)))</f>
        <v/>
      </c>
      <c r="GT57" s="79">
        <f>SE(Input!H="bullet";SE(24=Input!H-1;FV11;0);SE(24&lt;Input!H;0;SE(24&lt;Input!H;FV11/(Input!H-Input!H);0)))</f>
        <v/>
      </c>
      <c r="GU57" s="79">
        <f>SE(Input!H="bullet";SE(25=Input!H-1;FV11;0);SE(25&lt;Input!H;0;SE(25&lt;Input!H;FV11/(Input!H-Input!H);0)))</f>
        <v/>
      </c>
      <c r="GV57" s="79">
        <f>SE(Input!H="bullet";SE(26=Input!H-1;FV11;0);SE(26&lt;Input!H;0;SE(26&lt;Input!H;FV11/(Input!H-Input!H);0)))</f>
        <v/>
      </c>
      <c r="GW57" s="79">
        <f>SE(Input!H="bullet";SE(27=Input!H-1;FV11;0);SE(27&lt;Input!H;0;SE(27&lt;Input!H;FV11/(Input!H-Input!H);0)))</f>
        <v/>
      </c>
      <c r="GX57" s="79">
        <f>SE(Input!H="bullet";SE(28=Input!H-1;FV11;0);SE(28&lt;Input!H;0;SE(28&lt;Input!H;FV11/(Input!H-Input!H);0)))</f>
        <v/>
      </c>
      <c r="GY57" s="79">
        <f>SE(Input!H="bullet";SE(29=Input!H-1;FV11;0);SE(29&lt;Input!H;0;SE(29&lt;Input!H;FV11/(Input!H-Input!H);0)))</f>
        <v/>
      </c>
      <c r="GZ57" s="79">
        <f>SE(Input!H="bullet";SE(30=Input!H-1;FV11;0);SE(30&lt;Input!H;0;SE(30&lt;Input!H;FV11/(Input!H-Input!H);0)))</f>
        <v/>
      </c>
      <c r="HA57" s="79">
        <f>SE(Input!H="bullet";SE(31=Input!H-1;FV11;0);SE(31&lt;Input!H;0;SE(31&lt;Input!H;FV11/(Input!H-Input!H);0)))</f>
        <v/>
      </c>
      <c r="HB57" s="79">
        <f>SE(Input!H="bullet";SE(32=Input!H-1;FV11;0);SE(32&lt;Input!H;0;SE(32&lt;Input!H;FV11/(Input!H-Input!H);0)))</f>
        <v/>
      </c>
      <c r="HC57" s="79">
        <f>SE(Input!H="bullet";SE(33=Input!H-1;FV11;0);SE(33&lt;Input!H;0;SE(33&lt;Input!H;FV11/(Input!H-Input!H);0)))</f>
        <v/>
      </c>
      <c r="HD57" s="79">
        <f>SE(Input!H="bullet";SE(34=Input!H-1;FV11;0);SE(34&lt;Input!H;0;SE(34&lt;Input!H;FV11/(Input!H-Input!H);0)))</f>
        <v/>
      </c>
      <c r="HE57" s="79">
        <f>SE(Input!H="bullet";SE(35=Input!H-1;FV11;0);SE(35&lt;Input!H;0;SE(35&lt;Input!H;FV11/(Input!H-Input!H);0)))</f>
        <v/>
      </c>
      <c r="HH57" s="78" t="n">
        <v>5</v>
      </c>
      <c r="HI57" s="79">
        <f>0</f>
        <v/>
      </c>
      <c r="HJ57" s="79">
        <f>0</f>
        <v/>
      </c>
      <c r="HK57" s="79">
        <f>0</f>
        <v/>
      </c>
      <c r="HL57" s="79">
        <f>0</f>
        <v/>
      </c>
      <c r="HM57" s="79">
        <f>SE(Input!I="bullet";SE(0=Input!I-1;HM11;0);SE(0&lt;Input!I;0;SE(0&lt;Input!I;HM11/(Input!I-Input!I);0)))</f>
        <v/>
      </c>
      <c r="HN57" s="79">
        <f>SE(Input!I="bullet";SE(1=Input!I-1;HM11;0);SE(1&lt;Input!I;0;SE(1&lt;Input!I;HM11/(Input!I-Input!I);0)))</f>
        <v/>
      </c>
      <c r="HO57" s="79">
        <f>SE(Input!I="bullet";SE(2=Input!I-1;HM11;0);SE(2&lt;Input!I;0;SE(2&lt;Input!I;HM11/(Input!I-Input!I);0)))</f>
        <v/>
      </c>
      <c r="HP57" s="79">
        <f>SE(Input!I="bullet";SE(3=Input!I-1;HM11;0);SE(3&lt;Input!I;0;SE(3&lt;Input!I;HM11/(Input!I-Input!I);0)))</f>
        <v/>
      </c>
      <c r="HQ57" s="79">
        <f>SE(Input!I="bullet";SE(4=Input!I-1;HM11;0);SE(4&lt;Input!I;0;SE(4&lt;Input!I;HM11/(Input!I-Input!I);0)))</f>
        <v/>
      </c>
      <c r="HR57" s="79">
        <f>SE(Input!I="bullet";SE(5=Input!I-1;HM11;0);SE(5&lt;Input!I;0;SE(5&lt;Input!I;HM11/(Input!I-Input!I);0)))</f>
        <v/>
      </c>
      <c r="HS57" s="79">
        <f>SE(Input!I="bullet";SE(6=Input!I-1;HM11;0);SE(6&lt;Input!I;0;SE(6&lt;Input!I;HM11/(Input!I-Input!I);0)))</f>
        <v/>
      </c>
      <c r="HT57" s="79">
        <f>SE(Input!I="bullet";SE(7=Input!I-1;HM11;0);SE(7&lt;Input!I;0;SE(7&lt;Input!I;HM11/(Input!I-Input!I);0)))</f>
        <v/>
      </c>
      <c r="HU57" s="79">
        <f>SE(Input!I="bullet";SE(8=Input!I-1;HM11;0);SE(8&lt;Input!I;0;SE(8&lt;Input!I;HM11/(Input!I-Input!I);0)))</f>
        <v/>
      </c>
      <c r="HV57" s="79">
        <f>SE(Input!I="bullet";SE(9=Input!I-1;HM11;0);SE(9&lt;Input!I;0;SE(9&lt;Input!I;HM11/(Input!I-Input!I);0)))</f>
        <v/>
      </c>
      <c r="HW57" s="79">
        <f>SE(Input!I="bullet";SE(10=Input!I-1;HM11;0);SE(10&lt;Input!I;0;SE(10&lt;Input!I;HM11/(Input!I-Input!I);0)))</f>
        <v/>
      </c>
      <c r="HX57" s="79">
        <f>SE(Input!I="bullet";SE(11=Input!I-1;HM11;0);SE(11&lt;Input!I;0;SE(11&lt;Input!I;HM11/(Input!I-Input!I);0)))</f>
        <v/>
      </c>
      <c r="HY57" s="79">
        <f>SE(Input!I="bullet";SE(12=Input!I-1;HM11;0);SE(12&lt;Input!I;0;SE(12&lt;Input!I;HM11/(Input!I-Input!I);0)))</f>
        <v/>
      </c>
      <c r="HZ57" s="79">
        <f>SE(Input!I="bullet";SE(13=Input!I-1;HM11;0);SE(13&lt;Input!I;0;SE(13&lt;Input!I;HM11/(Input!I-Input!I);0)))</f>
        <v/>
      </c>
      <c r="IA57" s="79">
        <f>SE(Input!I="bullet";SE(14=Input!I-1;HM11;0);SE(14&lt;Input!I;0;SE(14&lt;Input!I;HM11/(Input!I-Input!I);0)))</f>
        <v/>
      </c>
      <c r="IB57" s="79">
        <f>SE(Input!I="bullet";SE(15=Input!I-1;HM11;0);SE(15&lt;Input!I;0;SE(15&lt;Input!I;HM11/(Input!I-Input!I);0)))</f>
        <v/>
      </c>
      <c r="IC57" s="79">
        <f>SE(Input!I="bullet";SE(16=Input!I-1;HM11;0);SE(16&lt;Input!I;0;SE(16&lt;Input!I;HM11/(Input!I-Input!I);0)))</f>
        <v/>
      </c>
      <c r="ID57" s="79">
        <f>SE(Input!I="bullet";SE(17=Input!I-1;HM11;0);SE(17&lt;Input!I;0;SE(17&lt;Input!I;HM11/(Input!I-Input!I);0)))</f>
        <v/>
      </c>
      <c r="IE57" s="79">
        <f>SE(Input!I="bullet";SE(18=Input!I-1;HM11;0);SE(18&lt;Input!I;0;SE(18&lt;Input!I;HM11/(Input!I-Input!I);0)))</f>
        <v/>
      </c>
      <c r="IF57" s="79">
        <f>SE(Input!I="bullet";SE(19=Input!I-1;HM11;0);SE(19&lt;Input!I;0;SE(19&lt;Input!I;HM11/(Input!I-Input!I);0)))</f>
        <v/>
      </c>
      <c r="IG57" s="79">
        <f>SE(Input!I="bullet";SE(20=Input!I-1;HM11;0);SE(20&lt;Input!I;0;SE(20&lt;Input!I;HM11/(Input!I-Input!I);0)))</f>
        <v/>
      </c>
      <c r="IH57" s="79">
        <f>SE(Input!I="bullet";SE(21=Input!I-1;HM11;0);SE(21&lt;Input!I;0;SE(21&lt;Input!I;HM11/(Input!I-Input!I);0)))</f>
        <v/>
      </c>
      <c r="II57" s="79">
        <f>SE(Input!I="bullet";SE(22=Input!I-1;HM11;0);SE(22&lt;Input!I;0;SE(22&lt;Input!I;HM11/(Input!I-Input!I);0)))</f>
        <v/>
      </c>
      <c r="IJ57" s="79">
        <f>SE(Input!I="bullet";SE(23=Input!I-1;HM11;0);SE(23&lt;Input!I;0;SE(23&lt;Input!I;HM11/(Input!I-Input!I);0)))</f>
        <v/>
      </c>
      <c r="IK57" s="79">
        <f>SE(Input!I="bullet";SE(24=Input!I-1;HM11;0);SE(24&lt;Input!I;0;SE(24&lt;Input!I;HM11/(Input!I-Input!I);0)))</f>
        <v/>
      </c>
      <c r="IL57" s="79">
        <f>SE(Input!I="bullet";SE(25=Input!I-1;HM11;0);SE(25&lt;Input!I;0;SE(25&lt;Input!I;HM11/(Input!I-Input!I);0)))</f>
        <v/>
      </c>
      <c r="IM57" s="79">
        <f>SE(Input!I="bullet";SE(26=Input!I-1;HM11;0);SE(26&lt;Input!I;0;SE(26&lt;Input!I;HM11/(Input!I-Input!I);0)))</f>
        <v/>
      </c>
      <c r="IN57" s="79">
        <f>SE(Input!I="bullet";SE(27=Input!I-1;HM11;0);SE(27&lt;Input!I;0;SE(27&lt;Input!I;HM11/(Input!I-Input!I);0)))</f>
        <v/>
      </c>
      <c r="IO57" s="79">
        <f>SE(Input!I="bullet";SE(28=Input!I-1;HM11;0);SE(28&lt;Input!I;0;SE(28&lt;Input!I;HM11/(Input!I-Input!I);0)))</f>
        <v/>
      </c>
      <c r="IP57" s="79">
        <f>SE(Input!I="bullet";SE(29=Input!I-1;HM11;0);SE(29&lt;Input!I;0;SE(29&lt;Input!I;HM11/(Input!I-Input!I);0)))</f>
        <v/>
      </c>
      <c r="IQ57" s="79">
        <f>SE(Input!I="bullet";SE(30=Input!I-1;HM11;0);SE(30&lt;Input!I;0;SE(30&lt;Input!I;HM11/(Input!I-Input!I);0)))</f>
        <v/>
      </c>
      <c r="IR57" s="79">
        <f>SE(Input!I="bullet";SE(31=Input!I-1;HM11;0);SE(31&lt;Input!I;0;SE(31&lt;Input!I;HM11/(Input!I-Input!I);0)))</f>
        <v/>
      </c>
      <c r="IS57" s="79">
        <f>SE(Input!I="bullet";SE(32=Input!I-1;HM11;0);SE(32&lt;Input!I;0;SE(32&lt;Input!I;HM11/(Input!I-Input!I);0)))</f>
        <v/>
      </c>
      <c r="IT57" s="79">
        <f>SE(Input!I="bullet";SE(33=Input!I-1;HM11;0);SE(33&lt;Input!I;0;SE(33&lt;Input!I;HM11/(Input!I-Input!I);0)))</f>
        <v/>
      </c>
      <c r="IU57" s="79">
        <f>SE(Input!I="bullet";SE(34=Input!I-1;HM11;0);SE(34&lt;Input!I;0;SE(34&lt;Input!I;HM11/(Input!I-Input!I);0)))</f>
        <v/>
      </c>
      <c r="IV57" s="79">
        <f>SE(Input!I="bullet";SE(35=Input!I-1;HM11;0);SE(35&lt;Input!I;0;SE(35&lt;Input!I;HM11/(Input!I-Input!I);0)))</f>
        <v/>
      </c>
      <c r="IY57" s="78" t="n">
        <v>5</v>
      </c>
      <c r="IZ57" s="79">
        <f>0</f>
        <v/>
      </c>
      <c r="JA57" s="79">
        <f>0</f>
        <v/>
      </c>
      <c r="JB57" s="79">
        <f>0</f>
        <v/>
      </c>
      <c r="JC57" s="79">
        <f>0</f>
        <v/>
      </c>
      <c r="JD57" s="79">
        <f>SE(Input!J="bullet";SE(0=Input!J-1;JD11;0);SE(0&lt;Input!J;0;SE(0&lt;Input!J;JD11/(Input!J-Input!J);0)))</f>
        <v/>
      </c>
      <c r="JE57" s="79">
        <f>SE(Input!J="bullet";SE(1=Input!J-1;JD11;0);SE(1&lt;Input!J;0;SE(1&lt;Input!J;JD11/(Input!J-Input!J);0)))</f>
        <v/>
      </c>
      <c r="JF57" s="79">
        <f>SE(Input!J="bullet";SE(2=Input!J-1;JD11;0);SE(2&lt;Input!J;0;SE(2&lt;Input!J;JD11/(Input!J-Input!J);0)))</f>
        <v/>
      </c>
      <c r="JG57" s="79">
        <f>SE(Input!J="bullet";SE(3=Input!J-1;JD11;0);SE(3&lt;Input!J;0;SE(3&lt;Input!J;JD11/(Input!J-Input!J);0)))</f>
        <v/>
      </c>
      <c r="JH57" s="79">
        <f>SE(Input!J="bullet";SE(4=Input!J-1;JD11;0);SE(4&lt;Input!J;0;SE(4&lt;Input!J;JD11/(Input!J-Input!J);0)))</f>
        <v/>
      </c>
      <c r="JI57" s="79">
        <f>SE(Input!J="bullet";SE(5=Input!J-1;JD11;0);SE(5&lt;Input!J;0;SE(5&lt;Input!J;JD11/(Input!J-Input!J);0)))</f>
        <v/>
      </c>
      <c r="JJ57" s="79">
        <f>SE(Input!J="bullet";SE(6=Input!J-1;JD11;0);SE(6&lt;Input!J;0;SE(6&lt;Input!J;JD11/(Input!J-Input!J);0)))</f>
        <v/>
      </c>
      <c r="JK57" s="79">
        <f>SE(Input!J="bullet";SE(7=Input!J-1;JD11;0);SE(7&lt;Input!J;0;SE(7&lt;Input!J;JD11/(Input!J-Input!J);0)))</f>
        <v/>
      </c>
      <c r="JL57" s="79">
        <f>SE(Input!J="bullet";SE(8=Input!J-1;JD11;0);SE(8&lt;Input!J;0;SE(8&lt;Input!J;JD11/(Input!J-Input!J);0)))</f>
        <v/>
      </c>
      <c r="JM57" s="79">
        <f>SE(Input!J="bullet";SE(9=Input!J-1;JD11;0);SE(9&lt;Input!J;0;SE(9&lt;Input!J;JD11/(Input!J-Input!J);0)))</f>
        <v/>
      </c>
      <c r="JN57" s="79">
        <f>SE(Input!J="bullet";SE(10=Input!J-1;JD11;0);SE(10&lt;Input!J;0;SE(10&lt;Input!J;JD11/(Input!J-Input!J);0)))</f>
        <v/>
      </c>
      <c r="JO57" s="79">
        <f>SE(Input!J="bullet";SE(11=Input!J-1;JD11;0);SE(11&lt;Input!J;0;SE(11&lt;Input!J;JD11/(Input!J-Input!J);0)))</f>
        <v/>
      </c>
      <c r="JP57" s="79">
        <f>SE(Input!J="bullet";SE(12=Input!J-1;JD11;0);SE(12&lt;Input!J;0;SE(12&lt;Input!J;JD11/(Input!J-Input!J);0)))</f>
        <v/>
      </c>
      <c r="JQ57" s="79">
        <f>SE(Input!J="bullet";SE(13=Input!J-1;JD11;0);SE(13&lt;Input!J;0;SE(13&lt;Input!J;JD11/(Input!J-Input!J);0)))</f>
        <v/>
      </c>
      <c r="JR57" s="79">
        <f>SE(Input!J="bullet";SE(14=Input!J-1;JD11;0);SE(14&lt;Input!J;0;SE(14&lt;Input!J;JD11/(Input!J-Input!J);0)))</f>
        <v/>
      </c>
      <c r="JS57" s="79">
        <f>SE(Input!J="bullet";SE(15=Input!J-1;JD11;0);SE(15&lt;Input!J;0;SE(15&lt;Input!J;JD11/(Input!J-Input!J);0)))</f>
        <v/>
      </c>
      <c r="JT57" s="79">
        <f>SE(Input!J="bullet";SE(16=Input!J-1;JD11;0);SE(16&lt;Input!J;0;SE(16&lt;Input!J;JD11/(Input!J-Input!J);0)))</f>
        <v/>
      </c>
      <c r="JU57" s="79">
        <f>SE(Input!J="bullet";SE(17=Input!J-1;JD11;0);SE(17&lt;Input!J;0;SE(17&lt;Input!J;JD11/(Input!J-Input!J);0)))</f>
        <v/>
      </c>
      <c r="JV57" s="79">
        <f>SE(Input!J="bullet";SE(18=Input!J-1;JD11;0);SE(18&lt;Input!J;0;SE(18&lt;Input!J;JD11/(Input!J-Input!J);0)))</f>
        <v/>
      </c>
      <c r="JW57" s="79">
        <f>SE(Input!J="bullet";SE(19=Input!J-1;JD11;0);SE(19&lt;Input!J;0;SE(19&lt;Input!J;JD11/(Input!J-Input!J);0)))</f>
        <v/>
      </c>
      <c r="JX57" s="79">
        <f>SE(Input!J="bullet";SE(20=Input!J-1;JD11;0);SE(20&lt;Input!J;0;SE(20&lt;Input!J;JD11/(Input!J-Input!J);0)))</f>
        <v/>
      </c>
      <c r="JY57" s="79">
        <f>SE(Input!J="bullet";SE(21=Input!J-1;JD11;0);SE(21&lt;Input!J;0;SE(21&lt;Input!J;JD11/(Input!J-Input!J);0)))</f>
        <v/>
      </c>
      <c r="JZ57" s="79">
        <f>SE(Input!J="bullet";SE(22=Input!J-1;JD11;0);SE(22&lt;Input!J;0;SE(22&lt;Input!J;JD11/(Input!J-Input!J);0)))</f>
        <v/>
      </c>
      <c r="KA57" s="79">
        <f>SE(Input!J="bullet";SE(23=Input!J-1;JD11;0);SE(23&lt;Input!J;0;SE(23&lt;Input!J;JD11/(Input!J-Input!J);0)))</f>
        <v/>
      </c>
      <c r="KB57" s="79">
        <f>SE(Input!J="bullet";SE(24=Input!J-1;JD11;0);SE(24&lt;Input!J;0;SE(24&lt;Input!J;JD11/(Input!J-Input!J);0)))</f>
        <v/>
      </c>
      <c r="KC57" s="79">
        <f>SE(Input!J="bullet";SE(25=Input!J-1;JD11;0);SE(25&lt;Input!J;0;SE(25&lt;Input!J;JD11/(Input!J-Input!J);0)))</f>
        <v/>
      </c>
      <c r="KD57" s="79">
        <f>SE(Input!J="bullet";SE(26=Input!J-1;JD11;0);SE(26&lt;Input!J;0;SE(26&lt;Input!J;JD11/(Input!J-Input!J);0)))</f>
        <v/>
      </c>
      <c r="KE57" s="79">
        <f>SE(Input!J="bullet";SE(27=Input!J-1;JD11;0);SE(27&lt;Input!J;0;SE(27&lt;Input!J;JD11/(Input!J-Input!J);0)))</f>
        <v/>
      </c>
      <c r="KF57" s="79">
        <f>SE(Input!J="bullet";SE(28=Input!J-1;JD11;0);SE(28&lt;Input!J;0;SE(28&lt;Input!J;JD11/(Input!J-Input!J);0)))</f>
        <v/>
      </c>
      <c r="KG57" s="79">
        <f>SE(Input!J="bullet";SE(29=Input!J-1;JD11;0);SE(29&lt;Input!J;0;SE(29&lt;Input!J;JD11/(Input!J-Input!J);0)))</f>
        <v/>
      </c>
      <c r="KH57" s="79">
        <f>SE(Input!J="bullet";SE(30=Input!J-1;JD11;0);SE(30&lt;Input!J;0;SE(30&lt;Input!J;JD11/(Input!J-Input!J);0)))</f>
        <v/>
      </c>
      <c r="KI57" s="79">
        <f>SE(Input!J="bullet";SE(31=Input!J-1;JD11;0);SE(31&lt;Input!J;0;SE(31&lt;Input!J;JD11/(Input!J-Input!J);0)))</f>
        <v/>
      </c>
      <c r="KJ57" s="79">
        <f>SE(Input!J="bullet";SE(32=Input!J-1;JD11;0);SE(32&lt;Input!J;0;SE(32&lt;Input!J;JD11/(Input!J-Input!J);0)))</f>
        <v/>
      </c>
      <c r="KK57" s="79">
        <f>SE(Input!J="bullet";SE(33=Input!J-1;JD11;0);SE(33&lt;Input!J;0;SE(33&lt;Input!J;JD11/(Input!J-Input!J);0)))</f>
        <v/>
      </c>
      <c r="KL57" s="79">
        <f>SE(Input!J="bullet";SE(34=Input!J-1;JD11;0);SE(34&lt;Input!J;0;SE(34&lt;Input!J;JD11/(Input!J-Input!J);0)))</f>
        <v/>
      </c>
      <c r="KM57" s="79">
        <f>SE(Input!J="bullet";SE(35=Input!J-1;JD11;0);SE(35&lt;Input!J;0;SE(35&lt;Input!J;JD11/(Input!J-Input!J);0)))</f>
        <v/>
      </c>
      <c r="KP57" s="78" t="n">
        <v>5</v>
      </c>
      <c r="KQ57" s="79">
        <f>0</f>
        <v/>
      </c>
      <c r="KR57" s="79">
        <f>0</f>
        <v/>
      </c>
      <c r="KS57" s="79">
        <f>0</f>
        <v/>
      </c>
      <c r="KT57" s="79">
        <f>0</f>
        <v/>
      </c>
      <c r="KU57" s="79">
        <f>SE(Input!K="bullet";SE(0=Input!K-1;KU11;0);SE(0&lt;Input!K;0;SE(0&lt;Input!K;KU11/(Input!K-Input!K);0)))</f>
        <v/>
      </c>
      <c r="KV57" s="79">
        <f>SE(Input!K="bullet";SE(1=Input!K-1;KU11;0);SE(1&lt;Input!K;0;SE(1&lt;Input!K;KU11/(Input!K-Input!K);0)))</f>
        <v/>
      </c>
      <c r="KW57" s="79">
        <f>SE(Input!K="bullet";SE(2=Input!K-1;KU11;0);SE(2&lt;Input!K;0;SE(2&lt;Input!K;KU11/(Input!K-Input!K);0)))</f>
        <v/>
      </c>
      <c r="KX57" s="79">
        <f>SE(Input!K="bullet";SE(3=Input!K-1;KU11;0);SE(3&lt;Input!K;0;SE(3&lt;Input!K;KU11/(Input!K-Input!K);0)))</f>
        <v/>
      </c>
      <c r="KY57" s="79">
        <f>SE(Input!K="bullet";SE(4=Input!K-1;KU11;0);SE(4&lt;Input!K;0;SE(4&lt;Input!K;KU11/(Input!K-Input!K);0)))</f>
        <v/>
      </c>
      <c r="KZ57" s="79">
        <f>SE(Input!K="bullet";SE(5=Input!K-1;KU11;0);SE(5&lt;Input!K;0;SE(5&lt;Input!K;KU11/(Input!K-Input!K);0)))</f>
        <v/>
      </c>
      <c r="LA57" s="79">
        <f>SE(Input!K="bullet";SE(6=Input!K-1;KU11;0);SE(6&lt;Input!K;0;SE(6&lt;Input!K;KU11/(Input!K-Input!K);0)))</f>
        <v/>
      </c>
      <c r="LB57" s="79">
        <f>SE(Input!K="bullet";SE(7=Input!K-1;KU11;0);SE(7&lt;Input!K;0;SE(7&lt;Input!K;KU11/(Input!K-Input!K);0)))</f>
        <v/>
      </c>
      <c r="LC57" s="79">
        <f>SE(Input!K="bullet";SE(8=Input!K-1;KU11;0);SE(8&lt;Input!K;0;SE(8&lt;Input!K;KU11/(Input!K-Input!K);0)))</f>
        <v/>
      </c>
      <c r="LD57" s="79">
        <f>SE(Input!K="bullet";SE(9=Input!K-1;KU11;0);SE(9&lt;Input!K;0;SE(9&lt;Input!K;KU11/(Input!K-Input!K);0)))</f>
        <v/>
      </c>
      <c r="LE57" s="79">
        <f>SE(Input!K="bullet";SE(10=Input!K-1;KU11;0);SE(10&lt;Input!K;0;SE(10&lt;Input!K;KU11/(Input!K-Input!K);0)))</f>
        <v/>
      </c>
      <c r="LF57" s="79">
        <f>SE(Input!K="bullet";SE(11=Input!K-1;KU11;0);SE(11&lt;Input!K;0;SE(11&lt;Input!K;KU11/(Input!K-Input!K);0)))</f>
        <v/>
      </c>
      <c r="LG57" s="79">
        <f>SE(Input!K="bullet";SE(12=Input!K-1;KU11;0);SE(12&lt;Input!K;0;SE(12&lt;Input!K;KU11/(Input!K-Input!K);0)))</f>
        <v/>
      </c>
      <c r="LH57" s="79">
        <f>SE(Input!K="bullet";SE(13=Input!K-1;KU11;0);SE(13&lt;Input!K;0;SE(13&lt;Input!K;KU11/(Input!K-Input!K);0)))</f>
        <v/>
      </c>
      <c r="LI57" s="79">
        <f>SE(Input!K="bullet";SE(14=Input!K-1;KU11;0);SE(14&lt;Input!K;0;SE(14&lt;Input!K;KU11/(Input!K-Input!K);0)))</f>
        <v/>
      </c>
      <c r="LJ57" s="79">
        <f>SE(Input!K="bullet";SE(15=Input!K-1;KU11;0);SE(15&lt;Input!K;0;SE(15&lt;Input!K;KU11/(Input!K-Input!K);0)))</f>
        <v/>
      </c>
      <c r="LK57" s="79">
        <f>SE(Input!K="bullet";SE(16=Input!K-1;KU11;0);SE(16&lt;Input!K;0;SE(16&lt;Input!K;KU11/(Input!K-Input!K);0)))</f>
        <v/>
      </c>
      <c r="LL57" s="79">
        <f>SE(Input!K="bullet";SE(17=Input!K-1;KU11;0);SE(17&lt;Input!K;0;SE(17&lt;Input!K;KU11/(Input!K-Input!K);0)))</f>
        <v/>
      </c>
      <c r="LM57" s="79">
        <f>SE(Input!K="bullet";SE(18=Input!K-1;KU11;0);SE(18&lt;Input!K;0;SE(18&lt;Input!K;KU11/(Input!K-Input!K);0)))</f>
        <v/>
      </c>
      <c r="LN57" s="79">
        <f>SE(Input!K="bullet";SE(19=Input!K-1;KU11;0);SE(19&lt;Input!K;0;SE(19&lt;Input!K;KU11/(Input!K-Input!K);0)))</f>
        <v/>
      </c>
      <c r="LO57" s="79">
        <f>SE(Input!K="bullet";SE(20=Input!K-1;KU11;0);SE(20&lt;Input!K;0;SE(20&lt;Input!K;KU11/(Input!K-Input!K);0)))</f>
        <v/>
      </c>
      <c r="LP57" s="79">
        <f>SE(Input!K="bullet";SE(21=Input!K-1;KU11;0);SE(21&lt;Input!K;0;SE(21&lt;Input!K;KU11/(Input!K-Input!K);0)))</f>
        <v/>
      </c>
      <c r="LQ57" s="79">
        <f>SE(Input!K="bullet";SE(22=Input!K-1;KU11;0);SE(22&lt;Input!K;0;SE(22&lt;Input!K;KU11/(Input!K-Input!K);0)))</f>
        <v/>
      </c>
      <c r="LR57" s="79">
        <f>SE(Input!K="bullet";SE(23=Input!K-1;KU11;0);SE(23&lt;Input!K;0;SE(23&lt;Input!K;KU11/(Input!K-Input!K);0)))</f>
        <v/>
      </c>
      <c r="LS57" s="79">
        <f>SE(Input!K="bullet";SE(24=Input!K-1;KU11;0);SE(24&lt;Input!K;0;SE(24&lt;Input!K;KU11/(Input!K-Input!K);0)))</f>
        <v/>
      </c>
      <c r="LT57" s="79">
        <f>SE(Input!K="bullet";SE(25=Input!K-1;KU11;0);SE(25&lt;Input!K;0;SE(25&lt;Input!K;KU11/(Input!K-Input!K);0)))</f>
        <v/>
      </c>
      <c r="LU57" s="79">
        <f>SE(Input!K="bullet";SE(26=Input!K-1;KU11;0);SE(26&lt;Input!K;0;SE(26&lt;Input!K;KU11/(Input!K-Input!K);0)))</f>
        <v/>
      </c>
      <c r="LV57" s="79">
        <f>SE(Input!K="bullet";SE(27=Input!K-1;KU11;0);SE(27&lt;Input!K;0;SE(27&lt;Input!K;KU11/(Input!K-Input!K);0)))</f>
        <v/>
      </c>
      <c r="LW57" s="79">
        <f>SE(Input!K="bullet";SE(28=Input!K-1;KU11;0);SE(28&lt;Input!K;0;SE(28&lt;Input!K;KU11/(Input!K-Input!K);0)))</f>
        <v/>
      </c>
      <c r="LX57" s="79">
        <f>SE(Input!K="bullet";SE(29=Input!K-1;KU11;0);SE(29&lt;Input!K;0;SE(29&lt;Input!K;KU11/(Input!K-Input!K);0)))</f>
        <v/>
      </c>
      <c r="LY57" s="79">
        <f>SE(Input!K="bullet";SE(30=Input!K-1;KU11;0);SE(30&lt;Input!K;0;SE(30&lt;Input!K;KU11/(Input!K-Input!K);0)))</f>
        <v/>
      </c>
      <c r="LZ57" s="79">
        <f>SE(Input!K="bullet";SE(31=Input!K-1;KU11;0);SE(31&lt;Input!K;0;SE(31&lt;Input!K;KU11/(Input!K-Input!K);0)))</f>
        <v/>
      </c>
      <c r="MA57" s="79">
        <f>SE(Input!K="bullet";SE(32=Input!K-1;KU11;0);SE(32&lt;Input!K;0;SE(32&lt;Input!K;KU11/(Input!K-Input!K);0)))</f>
        <v/>
      </c>
      <c r="MB57" s="79">
        <f>SE(Input!K="bullet";SE(33=Input!K-1;KU11;0);SE(33&lt;Input!K;0;SE(33&lt;Input!K;KU11/(Input!K-Input!K);0)))</f>
        <v/>
      </c>
      <c r="MC57" s="79">
        <f>SE(Input!K="bullet";SE(34=Input!K-1;KU11;0);SE(34&lt;Input!K;0;SE(34&lt;Input!K;KU11/(Input!K-Input!K);0)))</f>
        <v/>
      </c>
      <c r="MD57" s="79">
        <f>SE(Input!K="bullet";SE(35=Input!K-1;KU11;0);SE(35&lt;Input!K;0;SE(35&lt;Input!K;KU11/(Input!K-Input!K);0)))</f>
        <v/>
      </c>
      <c r="MG57" s="78" t="n">
        <v>5</v>
      </c>
      <c r="MH57" s="79">
        <f>0</f>
        <v/>
      </c>
      <c r="MI57" s="79">
        <f>0</f>
        <v/>
      </c>
      <c r="MJ57" s="79">
        <f>0</f>
        <v/>
      </c>
      <c r="MK57" s="79">
        <f>0</f>
        <v/>
      </c>
      <c r="ML57" s="79">
        <f>SE(Input!L="bullet";SE(0=Input!L-1;ML11;0);SE(0&lt;Input!L;0;SE(0&lt;Input!L;ML11/(Input!L-Input!L);0)))</f>
        <v/>
      </c>
      <c r="MM57" s="79">
        <f>SE(Input!L="bullet";SE(1=Input!L-1;ML11;0);SE(1&lt;Input!L;0;SE(1&lt;Input!L;ML11/(Input!L-Input!L);0)))</f>
        <v/>
      </c>
      <c r="MN57" s="79">
        <f>SE(Input!L="bullet";SE(2=Input!L-1;ML11;0);SE(2&lt;Input!L;0;SE(2&lt;Input!L;ML11/(Input!L-Input!L);0)))</f>
        <v/>
      </c>
      <c r="MO57" s="79">
        <f>SE(Input!L="bullet";SE(3=Input!L-1;ML11;0);SE(3&lt;Input!L;0;SE(3&lt;Input!L;ML11/(Input!L-Input!L);0)))</f>
        <v/>
      </c>
      <c r="MP57" s="79">
        <f>SE(Input!L="bullet";SE(4=Input!L-1;ML11;0);SE(4&lt;Input!L;0;SE(4&lt;Input!L;ML11/(Input!L-Input!L);0)))</f>
        <v/>
      </c>
      <c r="MQ57" s="79">
        <f>SE(Input!L="bullet";SE(5=Input!L-1;ML11;0);SE(5&lt;Input!L;0;SE(5&lt;Input!L;ML11/(Input!L-Input!L);0)))</f>
        <v/>
      </c>
      <c r="MR57" s="79">
        <f>SE(Input!L="bullet";SE(6=Input!L-1;ML11;0);SE(6&lt;Input!L;0;SE(6&lt;Input!L;ML11/(Input!L-Input!L);0)))</f>
        <v/>
      </c>
      <c r="MS57" s="79">
        <f>SE(Input!L="bullet";SE(7=Input!L-1;ML11;0);SE(7&lt;Input!L;0;SE(7&lt;Input!L;ML11/(Input!L-Input!L);0)))</f>
        <v/>
      </c>
      <c r="MT57" s="79">
        <f>SE(Input!L="bullet";SE(8=Input!L-1;ML11;0);SE(8&lt;Input!L;0;SE(8&lt;Input!L;ML11/(Input!L-Input!L);0)))</f>
        <v/>
      </c>
      <c r="MU57" s="79">
        <f>SE(Input!L="bullet";SE(9=Input!L-1;ML11;0);SE(9&lt;Input!L;0;SE(9&lt;Input!L;ML11/(Input!L-Input!L);0)))</f>
        <v/>
      </c>
      <c r="MV57" s="79">
        <f>SE(Input!L="bullet";SE(10=Input!L-1;ML11;0);SE(10&lt;Input!L;0;SE(10&lt;Input!L;ML11/(Input!L-Input!L);0)))</f>
        <v/>
      </c>
      <c r="MW57" s="79">
        <f>SE(Input!L="bullet";SE(11=Input!L-1;ML11;0);SE(11&lt;Input!L;0;SE(11&lt;Input!L;ML11/(Input!L-Input!L);0)))</f>
        <v/>
      </c>
      <c r="MX57" s="79">
        <f>SE(Input!L="bullet";SE(12=Input!L-1;ML11;0);SE(12&lt;Input!L;0;SE(12&lt;Input!L;ML11/(Input!L-Input!L);0)))</f>
        <v/>
      </c>
      <c r="MY57" s="79">
        <f>SE(Input!L="bullet";SE(13=Input!L-1;ML11;0);SE(13&lt;Input!L;0;SE(13&lt;Input!L;ML11/(Input!L-Input!L);0)))</f>
        <v/>
      </c>
      <c r="MZ57" s="79">
        <f>SE(Input!L="bullet";SE(14=Input!L-1;ML11;0);SE(14&lt;Input!L;0;SE(14&lt;Input!L;ML11/(Input!L-Input!L);0)))</f>
        <v/>
      </c>
      <c r="NA57" s="79">
        <f>SE(Input!L="bullet";SE(15=Input!L-1;ML11;0);SE(15&lt;Input!L;0;SE(15&lt;Input!L;ML11/(Input!L-Input!L);0)))</f>
        <v/>
      </c>
      <c r="NB57" s="79">
        <f>SE(Input!L="bullet";SE(16=Input!L-1;ML11;0);SE(16&lt;Input!L;0;SE(16&lt;Input!L;ML11/(Input!L-Input!L);0)))</f>
        <v/>
      </c>
      <c r="NC57" s="79">
        <f>SE(Input!L="bullet";SE(17=Input!L-1;ML11;0);SE(17&lt;Input!L;0;SE(17&lt;Input!L;ML11/(Input!L-Input!L);0)))</f>
        <v/>
      </c>
      <c r="ND57" s="79">
        <f>SE(Input!L="bullet";SE(18=Input!L-1;ML11;0);SE(18&lt;Input!L;0;SE(18&lt;Input!L;ML11/(Input!L-Input!L);0)))</f>
        <v/>
      </c>
      <c r="NE57" s="79">
        <f>SE(Input!L="bullet";SE(19=Input!L-1;ML11;0);SE(19&lt;Input!L;0;SE(19&lt;Input!L;ML11/(Input!L-Input!L);0)))</f>
        <v/>
      </c>
      <c r="NF57" s="79">
        <f>SE(Input!L="bullet";SE(20=Input!L-1;ML11;0);SE(20&lt;Input!L;0;SE(20&lt;Input!L;ML11/(Input!L-Input!L);0)))</f>
        <v/>
      </c>
      <c r="NG57" s="79">
        <f>SE(Input!L="bullet";SE(21=Input!L-1;ML11;0);SE(21&lt;Input!L;0;SE(21&lt;Input!L;ML11/(Input!L-Input!L);0)))</f>
        <v/>
      </c>
      <c r="NH57" s="79">
        <f>SE(Input!L="bullet";SE(22=Input!L-1;ML11;0);SE(22&lt;Input!L;0;SE(22&lt;Input!L;ML11/(Input!L-Input!L);0)))</f>
        <v/>
      </c>
      <c r="NI57" s="79">
        <f>SE(Input!L="bullet";SE(23=Input!L-1;ML11;0);SE(23&lt;Input!L;0;SE(23&lt;Input!L;ML11/(Input!L-Input!L);0)))</f>
        <v/>
      </c>
      <c r="NJ57" s="79">
        <f>SE(Input!L="bullet";SE(24=Input!L-1;ML11;0);SE(24&lt;Input!L;0;SE(24&lt;Input!L;ML11/(Input!L-Input!L);0)))</f>
        <v/>
      </c>
      <c r="NK57" s="79">
        <f>SE(Input!L="bullet";SE(25=Input!L-1;ML11;0);SE(25&lt;Input!L;0;SE(25&lt;Input!L;ML11/(Input!L-Input!L);0)))</f>
        <v/>
      </c>
      <c r="NL57" s="79">
        <f>SE(Input!L="bullet";SE(26=Input!L-1;ML11;0);SE(26&lt;Input!L;0;SE(26&lt;Input!L;ML11/(Input!L-Input!L);0)))</f>
        <v/>
      </c>
      <c r="NM57" s="79">
        <f>SE(Input!L="bullet";SE(27=Input!L-1;ML11;0);SE(27&lt;Input!L;0;SE(27&lt;Input!L;ML11/(Input!L-Input!L);0)))</f>
        <v/>
      </c>
      <c r="NN57" s="79">
        <f>SE(Input!L="bullet";SE(28=Input!L-1;ML11;0);SE(28&lt;Input!L;0;SE(28&lt;Input!L;ML11/(Input!L-Input!L);0)))</f>
        <v/>
      </c>
      <c r="NO57" s="79">
        <f>SE(Input!L="bullet";SE(29=Input!L-1;ML11;0);SE(29&lt;Input!L;0;SE(29&lt;Input!L;ML11/(Input!L-Input!L);0)))</f>
        <v/>
      </c>
      <c r="NP57" s="79">
        <f>SE(Input!L="bullet";SE(30=Input!L-1;ML11;0);SE(30&lt;Input!L;0;SE(30&lt;Input!L;ML11/(Input!L-Input!L);0)))</f>
        <v/>
      </c>
      <c r="NQ57" s="79">
        <f>SE(Input!L="bullet";SE(31=Input!L-1;ML11;0);SE(31&lt;Input!L;0;SE(31&lt;Input!L;ML11/(Input!L-Input!L);0)))</f>
        <v/>
      </c>
      <c r="NR57" s="79">
        <f>SE(Input!L="bullet";SE(32=Input!L-1;ML11;0);SE(32&lt;Input!L;0;SE(32&lt;Input!L;ML11/(Input!L-Input!L);0)))</f>
        <v/>
      </c>
      <c r="NS57" s="79">
        <f>SE(Input!L="bullet";SE(33=Input!L-1;ML11;0);SE(33&lt;Input!L;0;SE(33&lt;Input!L;ML11/(Input!L-Input!L);0)))</f>
        <v/>
      </c>
      <c r="NT57" s="79">
        <f>SE(Input!L="bullet";SE(34=Input!L-1;ML11;0);SE(34&lt;Input!L;0;SE(34&lt;Input!L;ML11/(Input!L-Input!L);0)))</f>
        <v/>
      </c>
      <c r="NU57" s="79">
        <f>SE(Input!L="bullet";SE(35=Input!L-1;ML11;0);SE(35&lt;Input!L;0;SE(35&lt;Input!L;ML11/(Input!L-Input!L);0)))</f>
        <v/>
      </c>
      <c r="NX57" s="78" t="n">
        <v>5</v>
      </c>
      <c r="NY57" s="79">
        <f>0</f>
        <v/>
      </c>
      <c r="NZ57" s="79">
        <f>0</f>
        <v/>
      </c>
      <c r="OA57" s="79">
        <f>0</f>
        <v/>
      </c>
      <c r="OB57" s="79">
        <f>0</f>
        <v/>
      </c>
      <c r="OC57" s="79">
        <f>SE(Input!M="bullet";SE(0=Input!M-1;OC11;0);SE(0&lt;Input!M;0;SE(0&lt;Input!M;OC11/(Input!M-Input!M);0)))</f>
        <v/>
      </c>
      <c r="OD57" s="79">
        <f>SE(Input!M="bullet";SE(1=Input!M-1;OC11;0);SE(1&lt;Input!M;0;SE(1&lt;Input!M;OC11/(Input!M-Input!M);0)))</f>
        <v/>
      </c>
      <c r="OE57" s="79">
        <f>SE(Input!M="bullet";SE(2=Input!M-1;OC11;0);SE(2&lt;Input!M;0;SE(2&lt;Input!M;OC11/(Input!M-Input!M);0)))</f>
        <v/>
      </c>
      <c r="OF57" s="79">
        <f>SE(Input!M="bullet";SE(3=Input!M-1;OC11;0);SE(3&lt;Input!M;0;SE(3&lt;Input!M;OC11/(Input!M-Input!M);0)))</f>
        <v/>
      </c>
      <c r="OG57" s="79">
        <f>SE(Input!M="bullet";SE(4=Input!M-1;OC11;0);SE(4&lt;Input!M;0;SE(4&lt;Input!M;OC11/(Input!M-Input!M);0)))</f>
        <v/>
      </c>
      <c r="OH57" s="79">
        <f>SE(Input!M="bullet";SE(5=Input!M-1;OC11;0);SE(5&lt;Input!M;0;SE(5&lt;Input!M;OC11/(Input!M-Input!M);0)))</f>
        <v/>
      </c>
      <c r="OI57" s="79">
        <f>SE(Input!M="bullet";SE(6=Input!M-1;OC11;0);SE(6&lt;Input!M;0;SE(6&lt;Input!M;OC11/(Input!M-Input!M);0)))</f>
        <v/>
      </c>
      <c r="OJ57" s="79">
        <f>SE(Input!M="bullet";SE(7=Input!M-1;OC11;0);SE(7&lt;Input!M;0;SE(7&lt;Input!M;OC11/(Input!M-Input!M);0)))</f>
        <v/>
      </c>
      <c r="OK57" s="79">
        <f>SE(Input!M="bullet";SE(8=Input!M-1;OC11;0);SE(8&lt;Input!M;0;SE(8&lt;Input!M;OC11/(Input!M-Input!M);0)))</f>
        <v/>
      </c>
      <c r="OL57" s="79">
        <f>SE(Input!M="bullet";SE(9=Input!M-1;OC11;0);SE(9&lt;Input!M;0;SE(9&lt;Input!M;OC11/(Input!M-Input!M);0)))</f>
        <v/>
      </c>
      <c r="OM57" s="79">
        <f>SE(Input!M="bullet";SE(10=Input!M-1;OC11;0);SE(10&lt;Input!M;0;SE(10&lt;Input!M;OC11/(Input!M-Input!M);0)))</f>
        <v/>
      </c>
      <c r="ON57" s="79">
        <f>SE(Input!M="bullet";SE(11=Input!M-1;OC11;0);SE(11&lt;Input!M;0;SE(11&lt;Input!M;OC11/(Input!M-Input!M);0)))</f>
        <v/>
      </c>
      <c r="OO57" s="79">
        <f>SE(Input!M="bullet";SE(12=Input!M-1;OC11;0);SE(12&lt;Input!M;0;SE(12&lt;Input!M;OC11/(Input!M-Input!M);0)))</f>
        <v/>
      </c>
      <c r="OP57" s="79">
        <f>SE(Input!M="bullet";SE(13=Input!M-1;OC11;0);SE(13&lt;Input!M;0;SE(13&lt;Input!M;OC11/(Input!M-Input!M);0)))</f>
        <v/>
      </c>
      <c r="OQ57" s="79">
        <f>SE(Input!M="bullet";SE(14=Input!M-1;OC11;0);SE(14&lt;Input!M;0;SE(14&lt;Input!M;OC11/(Input!M-Input!M);0)))</f>
        <v/>
      </c>
      <c r="OR57" s="79">
        <f>SE(Input!M="bullet";SE(15=Input!M-1;OC11;0);SE(15&lt;Input!M;0;SE(15&lt;Input!M;OC11/(Input!M-Input!M);0)))</f>
        <v/>
      </c>
      <c r="OS57" s="79">
        <f>SE(Input!M="bullet";SE(16=Input!M-1;OC11;0);SE(16&lt;Input!M;0;SE(16&lt;Input!M;OC11/(Input!M-Input!M);0)))</f>
        <v/>
      </c>
      <c r="OT57" s="79">
        <f>SE(Input!M="bullet";SE(17=Input!M-1;OC11;0);SE(17&lt;Input!M;0;SE(17&lt;Input!M;OC11/(Input!M-Input!M);0)))</f>
        <v/>
      </c>
      <c r="OU57" s="79">
        <f>SE(Input!M="bullet";SE(18=Input!M-1;OC11;0);SE(18&lt;Input!M;0;SE(18&lt;Input!M;OC11/(Input!M-Input!M);0)))</f>
        <v/>
      </c>
      <c r="OV57" s="79">
        <f>SE(Input!M="bullet";SE(19=Input!M-1;OC11;0);SE(19&lt;Input!M;0;SE(19&lt;Input!M;OC11/(Input!M-Input!M);0)))</f>
        <v/>
      </c>
      <c r="OW57" s="79">
        <f>SE(Input!M="bullet";SE(20=Input!M-1;OC11;0);SE(20&lt;Input!M;0;SE(20&lt;Input!M;OC11/(Input!M-Input!M);0)))</f>
        <v/>
      </c>
      <c r="OX57" s="79">
        <f>SE(Input!M="bullet";SE(21=Input!M-1;OC11;0);SE(21&lt;Input!M;0;SE(21&lt;Input!M;OC11/(Input!M-Input!M);0)))</f>
        <v/>
      </c>
      <c r="OY57" s="79">
        <f>SE(Input!M="bullet";SE(22=Input!M-1;OC11;0);SE(22&lt;Input!M;0;SE(22&lt;Input!M;OC11/(Input!M-Input!M);0)))</f>
        <v/>
      </c>
      <c r="OZ57" s="79">
        <f>SE(Input!M="bullet";SE(23=Input!M-1;OC11;0);SE(23&lt;Input!M;0;SE(23&lt;Input!M;OC11/(Input!M-Input!M);0)))</f>
        <v/>
      </c>
      <c r="PA57" s="79">
        <f>SE(Input!M="bullet";SE(24=Input!M-1;OC11;0);SE(24&lt;Input!M;0;SE(24&lt;Input!M;OC11/(Input!M-Input!M);0)))</f>
        <v/>
      </c>
      <c r="PB57" s="79">
        <f>SE(Input!M="bullet";SE(25=Input!M-1;OC11;0);SE(25&lt;Input!M;0;SE(25&lt;Input!M;OC11/(Input!M-Input!M);0)))</f>
        <v/>
      </c>
      <c r="PC57" s="79">
        <f>SE(Input!M="bullet";SE(26=Input!M-1;OC11;0);SE(26&lt;Input!M;0;SE(26&lt;Input!M;OC11/(Input!M-Input!M);0)))</f>
        <v/>
      </c>
      <c r="PD57" s="79">
        <f>SE(Input!M="bullet";SE(27=Input!M-1;OC11;0);SE(27&lt;Input!M;0;SE(27&lt;Input!M;OC11/(Input!M-Input!M);0)))</f>
        <v/>
      </c>
      <c r="PE57" s="79">
        <f>SE(Input!M="bullet";SE(28=Input!M-1;OC11;0);SE(28&lt;Input!M;0;SE(28&lt;Input!M;OC11/(Input!M-Input!M);0)))</f>
        <v/>
      </c>
      <c r="PF57" s="79">
        <f>SE(Input!M="bullet";SE(29=Input!M-1;OC11;0);SE(29&lt;Input!M;0;SE(29&lt;Input!M;OC11/(Input!M-Input!M);0)))</f>
        <v/>
      </c>
      <c r="PG57" s="79">
        <f>SE(Input!M="bullet";SE(30=Input!M-1;OC11;0);SE(30&lt;Input!M;0;SE(30&lt;Input!M;OC11/(Input!M-Input!M);0)))</f>
        <v/>
      </c>
      <c r="PH57" s="79">
        <f>SE(Input!M="bullet";SE(31=Input!M-1;OC11;0);SE(31&lt;Input!M;0;SE(31&lt;Input!M;OC11/(Input!M-Input!M);0)))</f>
        <v/>
      </c>
      <c r="PI57" s="79">
        <f>SE(Input!M="bullet";SE(32=Input!M-1;OC11;0);SE(32&lt;Input!M;0;SE(32&lt;Input!M;OC11/(Input!M-Input!M);0)))</f>
        <v/>
      </c>
      <c r="PJ57" s="79">
        <f>SE(Input!M="bullet";SE(33=Input!M-1;OC11;0);SE(33&lt;Input!M;0;SE(33&lt;Input!M;OC11/(Input!M-Input!M);0)))</f>
        <v/>
      </c>
      <c r="PK57" s="79">
        <f>SE(Input!M="bullet";SE(34=Input!M-1;OC11;0);SE(34&lt;Input!M;0;SE(34&lt;Input!M;OC11/(Input!M-Input!M);0)))</f>
        <v/>
      </c>
      <c r="PL57" s="79">
        <f>SE(Input!M="bullet";SE(35=Input!M-1;OC11;0);SE(35&lt;Input!M;0;SE(35&lt;Input!M;OC11/(Input!M-Input!M);0)))</f>
        <v/>
      </c>
      <c r="PO57" s="78" t="n">
        <v>5</v>
      </c>
      <c r="PP57" s="79">
        <f>0</f>
        <v/>
      </c>
      <c r="PQ57" s="79">
        <f>0</f>
        <v/>
      </c>
      <c r="PR57" s="79">
        <f>0</f>
        <v/>
      </c>
      <c r="PS57" s="79">
        <f>0</f>
        <v/>
      </c>
      <c r="PT57" s="79">
        <f>SE(Input!N="bullet";SE(0=Input!N-1;PT11;0);SE(0&lt;Input!N;0;SE(0&lt;Input!N;PT11/(Input!N-Input!N);0)))</f>
        <v/>
      </c>
      <c r="PU57" s="79">
        <f>SE(Input!N="bullet";SE(1=Input!N-1;PT11;0);SE(1&lt;Input!N;0;SE(1&lt;Input!N;PT11/(Input!N-Input!N);0)))</f>
        <v/>
      </c>
      <c r="PV57" s="79">
        <f>SE(Input!N="bullet";SE(2=Input!N-1;PT11;0);SE(2&lt;Input!N;0;SE(2&lt;Input!N;PT11/(Input!N-Input!N);0)))</f>
        <v/>
      </c>
      <c r="PW57" s="79">
        <f>SE(Input!N="bullet";SE(3=Input!N-1;PT11;0);SE(3&lt;Input!N;0;SE(3&lt;Input!N;PT11/(Input!N-Input!N);0)))</f>
        <v/>
      </c>
      <c r="PX57" s="79">
        <f>SE(Input!N="bullet";SE(4=Input!N-1;PT11;0);SE(4&lt;Input!N;0;SE(4&lt;Input!N;PT11/(Input!N-Input!N);0)))</f>
        <v/>
      </c>
      <c r="PY57" s="79">
        <f>SE(Input!N="bullet";SE(5=Input!N-1;PT11;0);SE(5&lt;Input!N;0;SE(5&lt;Input!N;PT11/(Input!N-Input!N);0)))</f>
        <v/>
      </c>
      <c r="PZ57" s="79">
        <f>SE(Input!N="bullet";SE(6=Input!N-1;PT11;0);SE(6&lt;Input!N;0;SE(6&lt;Input!N;PT11/(Input!N-Input!N);0)))</f>
        <v/>
      </c>
      <c r="QA57" s="79">
        <f>SE(Input!N="bullet";SE(7=Input!N-1;PT11;0);SE(7&lt;Input!N;0;SE(7&lt;Input!N;PT11/(Input!N-Input!N);0)))</f>
        <v/>
      </c>
      <c r="QB57" s="79">
        <f>SE(Input!N="bullet";SE(8=Input!N-1;PT11;0);SE(8&lt;Input!N;0;SE(8&lt;Input!N;PT11/(Input!N-Input!N);0)))</f>
        <v/>
      </c>
      <c r="QC57" s="79">
        <f>SE(Input!N="bullet";SE(9=Input!N-1;PT11;0);SE(9&lt;Input!N;0;SE(9&lt;Input!N;PT11/(Input!N-Input!N);0)))</f>
        <v/>
      </c>
      <c r="QD57" s="79">
        <f>SE(Input!N="bullet";SE(10=Input!N-1;PT11;0);SE(10&lt;Input!N;0;SE(10&lt;Input!N;PT11/(Input!N-Input!N);0)))</f>
        <v/>
      </c>
      <c r="QE57" s="79">
        <f>SE(Input!N="bullet";SE(11=Input!N-1;PT11;0);SE(11&lt;Input!N;0;SE(11&lt;Input!N;PT11/(Input!N-Input!N);0)))</f>
        <v/>
      </c>
      <c r="QF57" s="79">
        <f>SE(Input!N="bullet";SE(12=Input!N-1;PT11;0);SE(12&lt;Input!N;0;SE(12&lt;Input!N;PT11/(Input!N-Input!N);0)))</f>
        <v/>
      </c>
      <c r="QG57" s="79">
        <f>SE(Input!N="bullet";SE(13=Input!N-1;PT11;0);SE(13&lt;Input!N;0;SE(13&lt;Input!N;PT11/(Input!N-Input!N);0)))</f>
        <v/>
      </c>
      <c r="QH57" s="79">
        <f>SE(Input!N="bullet";SE(14=Input!N-1;PT11;0);SE(14&lt;Input!N;0;SE(14&lt;Input!N;PT11/(Input!N-Input!N);0)))</f>
        <v/>
      </c>
      <c r="QI57" s="79">
        <f>SE(Input!N="bullet";SE(15=Input!N-1;PT11;0);SE(15&lt;Input!N;0;SE(15&lt;Input!N;PT11/(Input!N-Input!N);0)))</f>
        <v/>
      </c>
      <c r="QJ57" s="79">
        <f>SE(Input!N="bullet";SE(16=Input!N-1;PT11;0);SE(16&lt;Input!N;0;SE(16&lt;Input!N;PT11/(Input!N-Input!N);0)))</f>
        <v/>
      </c>
      <c r="QK57" s="79">
        <f>SE(Input!N="bullet";SE(17=Input!N-1;PT11;0);SE(17&lt;Input!N;0;SE(17&lt;Input!N;PT11/(Input!N-Input!N);0)))</f>
        <v/>
      </c>
      <c r="QL57" s="79">
        <f>SE(Input!N="bullet";SE(18=Input!N-1;PT11;0);SE(18&lt;Input!N;0;SE(18&lt;Input!N;PT11/(Input!N-Input!N);0)))</f>
        <v/>
      </c>
      <c r="QM57" s="79">
        <f>SE(Input!N="bullet";SE(19=Input!N-1;PT11;0);SE(19&lt;Input!N;0;SE(19&lt;Input!N;PT11/(Input!N-Input!N);0)))</f>
        <v/>
      </c>
      <c r="QN57" s="79">
        <f>SE(Input!N="bullet";SE(20=Input!N-1;PT11;0);SE(20&lt;Input!N;0;SE(20&lt;Input!N;PT11/(Input!N-Input!N);0)))</f>
        <v/>
      </c>
      <c r="QO57" s="79">
        <f>SE(Input!N="bullet";SE(21=Input!N-1;PT11;0);SE(21&lt;Input!N;0;SE(21&lt;Input!N;PT11/(Input!N-Input!N);0)))</f>
        <v/>
      </c>
      <c r="QP57" s="79">
        <f>SE(Input!N="bullet";SE(22=Input!N-1;PT11;0);SE(22&lt;Input!N;0;SE(22&lt;Input!N;PT11/(Input!N-Input!N);0)))</f>
        <v/>
      </c>
      <c r="QQ57" s="79">
        <f>SE(Input!N="bullet";SE(23=Input!N-1;PT11;0);SE(23&lt;Input!N;0;SE(23&lt;Input!N;PT11/(Input!N-Input!N);0)))</f>
        <v/>
      </c>
      <c r="QR57" s="79">
        <f>SE(Input!N="bullet";SE(24=Input!N-1;PT11;0);SE(24&lt;Input!N;0;SE(24&lt;Input!N;PT11/(Input!N-Input!N);0)))</f>
        <v/>
      </c>
      <c r="QS57" s="79">
        <f>SE(Input!N="bullet";SE(25=Input!N-1;PT11;0);SE(25&lt;Input!N;0;SE(25&lt;Input!N;PT11/(Input!N-Input!N);0)))</f>
        <v/>
      </c>
      <c r="QT57" s="79">
        <f>SE(Input!N="bullet";SE(26=Input!N-1;PT11;0);SE(26&lt;Input!N;0;SE(26&lt;Input!N;PT11/(Input!N-Input!N);0)))</f>
        <v/>
      </c>
      <c r="QU57" s="79">
        <f>SE(Input!N="bullet";SE(27=Input!N-1;PT11;0);SE(27&lt;Input!N;0;SE(27&lt;Input!N;PT11/(Input!N-Input!N);0)))</f>
        <v/>
      </c>
      <c r="QV57" s="79">
        <f>SE(Input!N="bullet";SE(28=Input!N-1;PT11;0);SE(28&lt;Input!N;0;SE(28&lt;Input!N;PT11/(Input!N-Input!N);0)))</f>
        <v/>
      </c>
      <c r="QW57" s="79">
        <f>SE(Input!N="bullet";SE(29=Input!N-1;PT11;0);SE(29&lt;Input!N;0;SE(29&lt;Input!N;PT11/(Input!N-Input!N);0)))</f>
        <v/>
      </c>
      <c r="QX57" s="79">
        <f>SE(Input!N="bullet";SE(30=Input!N-1;PT11;0);SE(30&lt;Input!N;0;SE(30&lt;Input!N;PT11/(Input!N-Input!N);0)))</f>
        <v/>
      </c>
      <c r="QY57" s="79">
        <f>SE(Input!N="bullet";SE(31=Input!N-1;PT11;0);SE(31&lt;Input!N;0;SE(31&lt;Input!N;PT11/(Input!N-Input!N);0)))</f>
        <v/>
      </c>
      <c r="QZ57" s="79">
        <f>SE(Input!N="bullet";SE(32=Input!N-1;PT11;0);SE(32&lt;Input!N;0;SE(32&lt;Input!N;PT11/(Input!N-Input!N);0)))</f>
        <v/>
      </c>
      <c r="RA57" s="79">
        <f>SE(Input!N="bullet";SE(33=Input!N-1;PT11;0);SE(33&lt;Input!N;0;SE(33&lt;Input!N;PT11/(Input!N-Input!N);0)))</f>
        <v/>
      </c>
      <c r="RB57" s="79">
        <f>SE(Input!N="bullet";SE(34=Input!N-1;PT11;0);SE(34&lt;Input!N;0;SE(34&lt;Input!N;PT11/(Input!N-Input!N);0)))</f>
        <v/>
      </c>
      <c r="RC57" s="79">
        <f>SE(Input!N="bullet";SE(35=Input!N-1;PT11;0);SE(35&lt;Input!N;0;SE(35&lt;Input!N;PT11/(Input!N-Input!N);0)))</f>
        <v/>
      </c>
      <c r="RF57" s="78" t="n">
        <v>5</v>
      </c>
      <c r="RG57" s="79">
        <f>0</f>
        <v/>
      </c>
      <c r="RH57" s="79">
        <f>0</f>
        <v/>
      </c>
      <c r="RI57" s="79">
        <f>0</f>
        <v/>
      </c>
      <c r="RJ57" s="79">
        <f>0</f>
        <v/>
      </c>
      <c r="RK57" s="79">
        <f>SE(Input!O="bullet";SE(0=Input!O-1;RK11;0);SE(0&lt;Input!O;0;SE(0&lt;Input!O;RK11/(Input!O-Input!O);0)))</f>
        <v/>
      </c>
      <c r="RL57" s="79">
        <f>SE(Input!O="bullet";SE(1=Input!O-1;RK11;0);SE(1&lt;Input!O;0;SE(1&lt;Input!O;RK11/(Input!O-Input!O);0)))</f>
        <v/>
      </c>
      <c r="RM57" s="79">
        <f>SE(Input!O="bullet";SE(2=Input!O-1;RK11;0);SE(2&lt;Input!O;0;SE(2&lt;Input!O;RK11/(Input!O-Input!O);0)))</f>
        <v/>
      </c>
      <c r="RN57" s="79">
        <f>SE(Input!O="bullet";SE(3=Input!O-1;RK11;0);SE(3&lt;Input!O;0;SE(3&lt;Input!O;RK11/(Input!O-Input!O);0)))</f>
        <v/>
      </c>
      <c r="RO57" s="79">
        <f>SE(Input!O="bullet";SE(4=Input!O-1;RK11;0);SE(4&lt;Input!O;0;SE(4&lt;Input!O;RK11/(Input!O-Input!O);0)))</f>
        <v/>
      </c>
      <c r="RP57" s="79">
        <f>SE(Input!O="bullet";SE(5=Input!O-1;RK11;0);SE(5&lt;Input!O;0;SE(5&lt;Input!O;RK11/(Input!O-Input!O);0)))</f>
        <v/>
      </c>
      <c r="RQ57" s="79">
        <f>SE(Input!O="bullet";SE(6=Input!O-1;RK11;0);SE(6&lt;Input!O;0;SE(6&lt;Input!O;RK11/(Input!O-Input!O);0)))</f>
        <v/>
      </c>
      <c r="RR57" s="79">
        <f>SE(Input!O="bullet";SE(7=Input!O-1;RK11;0);SE(7&lt;Input!O;0;SE(7&lt;Input!O;RK11/(Input!O-Input!O);0)))</f>
        <v/>
      </c>
      <c r="RS57" s="79">
        <f>SE(Input!O="bullet";SE(8=Input!O-1;RK11;0);SE(8&lt;Input!O;0;SE(8&lt;Input!O;RK11/(Input!O-Input!O);0)))</f>
        <v/>
      </c>
      <c r="RT57" s="79">
        <f>SE(Input!O="bullet";SE(9=Input!O-1;RK11;0);SE(9&lt;Input!O;0;SE(9&lt;Input!O;RK11/(Input!O-Input!O);0)))</f>
        <v/>
      </c>
      <c r="RU57" s="79">
        <f>SE(Input!O="bullet";SE(10=Input!O-1;RK11;0);SE(10&lt;Input!O;0;SE(10&lt;Input!O;RK11/(Input!O-Input!O);0)))</f>
        <v/>
      </c>
      <c r="RV57" s="79">
        <f>SE(Input!O="bullet";SE(11=Input!O-1;RK11;0);SE(11&lt;Input!O;0;SE(11&lt;Input!O;RK11/(Input!O-Input!O);0)))</f>
        <v/>
      </c>
      <c r="RW57" s="79">
        <f>SE(Input!O="bullet";SE(12=Input!O-1;RK11;0);SE(12&lt;Input!O;0;SE(12&lt;Input!O;RK11/(Input!O-Input!O);0)))</f>
        <v/>
      </c>
      <c r="RX57" s="79">
        <f>SE(Input!O="bullet";SE(13=Input!O-1;RK11;0);SE(13&lt;Input!O;0;SE(13&lt;Input!O;RK11/(Input!O-Input!O);0)))</f>
        <v/>
      </c>
      <c r="RY57" s="79">
        <f>SE(Input!O="bullet";SE(14=Input!O-1;RK11;0);SE(14&lt;Input!O;0;SE(14&lt;Input!O;RK11/(Input!O-Input!O);0)))</f>
        <v/>
      </c>
      <c r="RZ57" s="79">
        <f>SE(Input!O="bullet";SE(15=Input!O-1;RK11;0);SE(15&lt;Input!O;0;SE(15&lt;Input!O;RK11/(Input!O-Input!O);0)))</f>
        <v/>
      </c>
      <c r="SA57" s="79">
        <f>SE(Input!O="bullet";SE(16=Input!O-1;RK11;0);SE(16&lt;Input!O;0;SE(16&lt;Input!O;RK11/(Input!O-Input!O);0)))</f>
        <v/>
      </c>
      <c r="SB57" s="79">
        <f>SE(Input!O="bullet";SE(17=Input!O-1;RK11;0);SE(17&lt;Input!O;0;SE(17&lt;Input!O;RK11/(Input!O-Input!O);0)))</f>
        <v/>
      </c>
      <c r="SC57" s="79">
        <f>SE(Input!O="bullet";SE(18=Input!O-1;RK11;0);SE(18&lt;Input!O;0;SE(18&lt;Input!O;RK11/(Input!O-Input!O);0)))</f>
        <v/>
      </c>
      <c r="SD57" s="79">
        <f>SE(Input!O="bullet";SE(19=Input!O-1;RK11;0);SE(19&lt;Input!O;0;SE(19&lt;Input!O;RK11/(Input!O-Input!O);0)))</f>
        <v/>
      </c>
      <c r="SE57" s="79">
        <f>SE(Input!O="bullet";SE(20=Input!O-1;RK11;0);SE(20&lt;Input!O;0;SE(20&lt;Input!O;RK11/(Input!O-Input!O);0)))</f>
        <v/>
      </c>
      <c r="SF57" s="79">
        <f>SE(Input!O="bullet";SE(21=Input!O-1;RK11;0);SE(21&lt;Input!O;0;SE(21&lt;Input!O;RK11/(Input!O-Input!O);0)))</f>
        <v/>
      </c>
      <c r="SG57" s="79">
        <f>SE(Input!O="bullet";SE(22=Input!O-1;RK11;0);SE(22&lt;Input!O;0;SE(22&lt;Input!O;RK11/(Input!O-Input!O);0)))</f>
        <v/>
      </c>
      <c r="SH57" s="79">
        <f>SE(Input!O="bullet";SE(23=Input!O-1;RK11;0);SE(23&lt;Input!O;0;SE(23&lt;Input!O;RK11/(Input!O-Input!O);0)))</f>
        <v/>
      </c>
      <c r="SI57" s="79">
        <f>SE(Input!O="bullet";SE(24=Input!O-1;RK11;0);SE(24&lt;Input!O;0;SE(24&lt;Input!O;RK11/(Input!O-Input!O);0)))</f>
        <v/>
      </c>
      <c r="SJ57" s="79">
        <f>SE(Input!O="bullet";SE(25=Input!O-1;RK11;0);SE(25&lt;Input!O;0;SE(25&lt;Input!O;RK11/(Input!O-Input!O);0)))</f>
        <v/>
      </c>
      <c r="SK57" s="79">
        <f>SE(Input!O="bullet";SE(26=Input!O-1;RK11;0);SE(26&lt;Input!O;0;SE(26&lt;Input!O;RK11/(Input!O-Input!O);0)))</f>
        <v/>
      </c>
      <c r="SL57" s="79">
        <f>SE(Input!O="bullet";SE(27=Input!O-1;RK11;0);SE(27&lt;Input!O;0;SE(27&lt;Input!O;RK11/(Input!O-Input!O);0)))</f>
        <v/>
      </c>
      <c r="SM57" s="79">
        <f>SE(Input!O="bullet";SE(28=Input!O-1;RK11;0);SE(28&lt;Input!O;0;SE(28&lt;Input!O;RK11/(Input!O-Input!O);0)))</f>
        <v/>
      </c>
      <c r="SN57" s="79">
        <f>SE(Input!O="bullet";SE(29=Input!O-1;RK11;0);SE(29&lt;Input!O;0;SE(29&lt;Input!O;RK11/(Input!O-Input!O);0)))</f>
        <v/>
      </c>
      <c r="SO57" s="79">
        <f>SE(Input!O="bullet";SE(30=Input!O-1;RK11;0);SE(30&lt;Input!O;0;SE(30&lt;Input!O;RK11/(Input!O-Input!O);0)))</f>
        <v/>
      </c>
      <c r="SP57" s="79">
        <f>SE(Input!O="bullet";SE(31=Input!O-1;RK11;0);SE(31&lt;Input!O;0;SE(31&lt;Input!O;RK11/(Input!O-Input!O);0)))</f>
        <v/>
      </c>
      <c r="SQ57" s="79">
        <f>SE(Input!O="bullet";SE(32=Input!O-1;RK11;0);SE(32&lt;Input!O;0;SE(32&lt;Input!O;RK11/(Input!O-Input!O);0)))</f>
        <v/>
      </c>
      <c r="SR57" s="79">
        <f>SE(Input!O="bullet";SE(33=Input!O-1;RK11;0);SE(33&lt;Input!O;0;SE(33&lt;Input!O;RK11/(Input!O-Input!O);0)))</f>
        <v/>
      </c>
      <c r="SS57" s="79">
        <f>SE(Input!O="bullet";SE(34=Input!O-1;RK11;0);SE(34&lt;Input!O;0;SE(34&lt;Input!O;RK11/(Input!O-Input!O);0)))</f>
        <v/>
      </c>
      <c r="ST57" s="79">
        <f>SE(Input!O="bullet";SE(35=Input!O-1;RK11;0);SE(35&lt;Input!O;0;SE(35&lt;Input!O;RK11/(Input!O-Input!O);0)))</f>
        <v/>
      </c>
      <c r="SW57" s="78" t="n">
        <v>5</v>
      </c>
      <c r="SX57" s="79">
        <f>0</f>
        <v/>
      </c>
      <c r="SY57" s="79">
        <f>0</f>
        <v/>
      </c>
      <c r="SZ57" s="79">
        <f>0</f>
        <v/>
      </c>
      <c r="TA57" s="79">
        <f>0</f>
        <v/>
      </c>
      <c r="TB57" s="79">
        <f>SE(Input!P="bullet";SE(0=Input!P-1;TB11;0);SE(0&lt;Input!P;0;SE(0&lt;Input!P;TB11/(Input!P-Input!P);0)))</f>
        <v/>
      </c>
      <c r="TC57" s="79">
        <f>SE(Input!P="bullet";SE(1=Input!P-1;TB11;0);SE(1&lt;Input!P;0;SE(1&lt;Input!P;TB11/(Input!P-Input!P);0)))</f>
        <v/>
      </c>
      <c r="TD57" s="79">
        <f>SE(Input!P="bullet";SE(2=Input!P-1;TB11;0);SE(2&lt;Input!P;0;SE(2&lt;Input!P;TB11/(Input!P-Input!P);0)))</f>
        <v/>
      </c>
      <c r="TE57" s="79">
        <f>SE(Input!P="bullet";SE(3=Input!P-1;TB11;0);SE(3&lt;Input!P;0;SE(3&lt;Input!P;TB11/(Input!P-Input!P);0)))</f>
        <v/>
      </c>
      <c r="TF57" s="79">
        <f>SE(Input!P="bullet";SE(4=Input!P-1;TB11;0);SE(4&lt;Input!P;0;SE(4&lt;Input!P;TB11/(Input!P-Input!P);0)))</f>
        <v/>
      </c>
      <c r="TG57" s="79">
        <f>SE(Input!P="bullet";SE(5=Input!P-1;TB11;0);SE(5&lt;Input!P;0;SE(5&lt;Input!P;TB11/(Input!P-Input!P);0)))</f>
        <v/>
      </c>
      <c r="TH57" s="79">
        <f>SE(Input!P="bullet";SE(6=Input!P-1;TB11;0);SE(6&lt;Input!P;0;SE(6&lt;Input!P;TB11/(Input!P-Input!P);0)))</f>
        <v/>
      </c>
      <c r="TI57" s="79">
        <f>SE(Input!P="bullet";SE(7=Input!P-1;TB11;0);SE(7&lt;Input!P;0;SE(7&lt;Input!P;TB11/(Input!P-Input!P);0)))</f>
        <v/>
      </c>
      <c r="TJ57" s="79">
        <f>SE(Input!P="bullet";SE(8=Input!P-1;TB11;0);SE(8&lt;Input!P;0;SE(8&lt;Input!P;TB11/(Input!P-Input!P);0)))</f>
        <v/>
      </c>
      <c r="TK57" s="79">
        <f>SE(Input!P="bullet";SE(9=Input!P-1;TB11;0);SE(9&lt;Input!P;0;SE(9&lt;Input!P;TB11/(Input!P-Input!P);0)))</f>
        <v/>
      </c>
      <c r="TL57" s="79">
        <f>SE(Input!P="bullet";SE(10=Input!P-1;TB11;0);SE(10&lt;Input!P;0;SE(10&lt;Input!P;TB11/(Input!P-Input!P);0)))</f>
        <v/>
      </c>
      <c r="TM57" s="79">
        <f>SE(Input!P="bullet";SE(11=Input!P-1;TB11;0);SE(11&lt;Input!P;0;SE(11&lt;Input!P;TB11/(Input!P-Input!P);0)))</f>
        <v/>
      </c>
      <c r="TN57" s="79">
        <f>SE(Input!P="bullet";SE(12=Input!P-1;TB11;0);SE(12&lt;Input!P;0;SE(12&lt;Input!P;TB11/(Input!P-Input!P);0)))</f>
        <v/>
      </c>
      <c r="TO57" s="79">
        <f>SE(Input!P="bullet";SE(13=Input!P-1;TB11;0);SE(13&lt;Input!P;0;SE(13&lt;Input!P;TB11/(Input!P-Input!P);0)))</f>
        <v/>
      </c>
      <c r="TP57" s="79">
        <f>SE(Input!P="bullet";SE(14=Input!P-1;TB11;0);SE(14&lt;Input!P;0;SE(14&lt;Input!P;TB11/(Input!P-Input!P);0)))</f>
        <v/>
      </c>
      <c r="TQ57" s="79">
        <f>SE(Input!P="bullet";SE(15=Input!P-1;TB11;0);SE(15&lt;Input!P;0;SE(15&lt;Input!P;TB11/(Input!P-Input!P);0)))</f>
        <v/>
      </c>
      <c r="TR57" s="79">
        <f>SE(Input!P="bullet";SE(16=Input!P-1;TB11;0);SE(16&lt;Input!P;0;SE(16&lt;Input!P;TB11/(Input!P-Input!P);0)))</f>
        <v/>
      </c>
      <c r="TS57" s="79">
        <f>SE(Input!P="bullet";SE(17=Input!P-1;TB11;0);SE(17&lt;Input!P;0;SE(17&lt;Input!P;TB11/(Input!P-Input!P);0)))</f>
        <v/>
      </c>
      <c r="TT57" s="79">
        <f>SE(Input!P="bullet";SE(18=Input!P-1;TB11;0);SE(18&lt;Input!P;0;SE(18&lt;Input!P;TB11/(Input!P-Input!P);0)))</f>
        <v/>
      </c>
      <c r="TU57" s="79">
        <f>SE(Input!P="bullet";SE(19=Input!P-1;TB11;0);SE(19&lt;Input!P;0;SE(19&lt;Input!P;TB11/(Input!P-Input!P);0)))</f>
        <v/>
      </c>
      <c r="TV57" s="79">
        <f>SE(Input!P="bullet";SE(20=Input!P-1;TB11;0);SE(20&lt;Input!P;0;SE(20&lt;Input!P;TB11/(Input!P-Input!P);0)))</f>
        <v/>
      </c>
      <c r="TW57" s="79">
        <f>SE(Input!P="bullet";SE(21=Input!P-1;TB11;0);SE(21&lt;Input!P;0;SE(21&lt;Input!P;TB11/(Input!P-Input!P);0)))</f>
        <v/>
      </c>
      <c r="TX57" s="79">
        <f>SE(Input!P="bullet";SE(22=Input!P-1;TB11;0);SE(22&lt;Input!P;0;SE(22&lt;Input!P;TB11/(Input!P-Input!P);0)))</f>
        <v/>
      </c>
      <c r="TY57" s="79">
        <f>SE(Input!P="bullet";SE(23=Input!P-1;TB11;0);SE(23&lt;Input!P;0;SE(23&lt;Input!P;TB11/(Input!P-Input!P);0)))</f>
        <v/>
      </c>
      <c r="TZ57" s="79">
        <f>SE(Input!P="bullet";SE(24=Input!P-1;TB11;0);SE(24&lt;Input!P;0;SE(24&lt;Input!P;TB11/(Input!P-Input!P);0)))</f>
        <v/>
      </c>
      <c r="UA57" s="79">
        <f>SE(Input!P="bullet";SE(25=Input!P-1;TB11;0);SE(25&lt;Input!P;0;SE(25&lt;Input!P;TB11/(Input!P-Input!P);0)))</f>
        <v/>
      </c>
      <c r="UB57" s="79">
        <f>SE(Input!P="bullet";SE(26=Input!P-1;TB11;0);SE(26&lt;Input!P;0;SE(26&lt;Input!P;TB11/(Input!P-Input!P);0)))</f>
        <v/>
      </c>
      <c r="UC57" s="79">
        <f>SE(Input!P="bullet";SE(27=Input!P-1;TB11;0);SE(27&lt;Input!P;0;SE(27&lt;Input!P;TB11/(Input!P-Input!P);0)))</f>
        <v/>
      </c>
      <c r="UD57" s="79">
        <f>SE(Input!P="bullet";SE(28=Input!P-1;TB11;0);SE(28&lt;Input!P;0;SE(28&lt;Input!P;TB11/(Input!P-Input!P);0)))</f>
        <v/>
      </c>
      <c r="UE57" s="79">
        <f>SE(Input!P="bullet";SE(29=Input!P-1;TB11;0);SE(29&lt;Input!P;0;SE(29&lt;Input!P;TB11/(Input!P-Input!P);0)))</f>
        <v/>
      </c>
      <c r="UF57" s="79">
        <f>SE(Input!P="bullet";SE(30=Input!P-1;TB11;0);SE(30&lt;Input!P;0;SE(30&lt;Input!P;TB11/(Input!P-Input!P);0)))</f>
        <v/>
      </c>
      <c r="UG57" s="79">
        <f>SE(Input!P="bullet";SE(31=Input!P-1;TB11;0);SE(31&lt;Input!P;0;SE(31&lt;Input!P;TB11/(Input!P-Input!P);0)))</f>
        <v/>
      </c>
      <c r="UH57" s="79">
        <f>SE(Input!P="bullet";SE(32=Input!P-1;TB11;0);SE(32&lt;Input!P;0;SE(32&lt;Input!P;TB11/(Input!P-Input!P);0)))</f>
        <v/>
      </c>
      <c r="UI57" s="79">
        <f>SE(Input!P="bullet";SE(33=Input!P-1;TB11;0);SE(33&lt;Input!P;0;SE(33&lt;Input!P;TB11/(Input!P-Input!P);0)))</f>
        <v/>
      </c>
      <c r="UJ57" s="79">
        <f>SE(Input!P="bullet";SE(34=Input!P-1;TB11;0);SE(34&lt;Input!P;0;SE(34&lt;Input!P;TB11/(Input!P-Input!P);0)))</f>
        <v/>
      </c>
      <c r="UK57" s="79">
        <f>SE(Input!P="bullet";SE(35=Input!P-1;TB11;0);SE(35&lt;Input!P;0;SE(35&lt;Input!P;TB11/(Input!P-Input!P);0)))</f>
        <v/>
      </c>
      <c r="UN57" s="78" t="n">
        <v>5</v>
      </c>
      <c r="UO57" s="79">
        <f>0</f>
        <v/>
      </c>
      <c r="UP57" s="79">
        <f>0</f>
        <v/>
      </c>
      <c r="UQ57" s="79">
        <f>0</f>
        <v/>
      </c>
      <c r="UR57" s="79">
        <f>0</f>
        <v/>
      </c>
      <c r="US57" s="79">
        <f>SE(Input!Q="bullet";SE(0=Input!Q-1;US11;0);SE(0&lt;Input!Q;0;SE(0&lt;Input!Q;US11/(Input!Q-Input!Q);0)))</f>
        <v/>
      </c>
      <c r="UT57" s="79">
        <f>SE(Input!Q="bullet";SE(1=Input!Q-1;US11;0);SE(1&lt;Input!Q;0;SE(1&lt;Input!Q;US11/(Input!Q-Input!Q);0)))</f>
        <v/>
      </c>
      <c r="UU57" s="79">
        <f>SE(Input!Q="bullet";SE(2=Input!Q-1;US11;0);SE(2&lt;Input!Q;0;SE(2&lt;Input!Q;US11/(Input!Q-Input!Q);0)))</f>
        <v/>
      </c>
      <c r="UV57" s="79">
        <f>SE(Input!Q="bullet";SE(3=Input!Q-1;US11;0);SE(3&lt;Input!Q;0;SE(3&lt;Input!Q;US11/(Input!Q-Input!Q);0)))</f>
        <v/>
      </c>
      <c r="UW57" s="79">
        <f>SE(Input!Q="bullet";SE(4=Input!Q-1;US11;0);SE(4&lt;Input!Q;0;SE(4&lt;Input!Q;US11/(Input!Q-Input!Q);0)))</f>
        <v/>
      </c>
      <c r="UX57" s="79">
        <f>SE(Input!Q="bullet";SE(5=Input!Q-1;US11;0);SE(5&lt;Input!Q;0;SE(5&lt;Input!Q;US11/(Input!Q-Input!Q);0)))</f>
        <v/>
      </c>
      <c r="UY57" s="79">
        <f>SE(Input!Q="bullet";SE(6=Input!Q-1;US11;0);SE(6&lt;Input!Q;0;SE(6&lt;Input!Q;US11/(Input!Q-Input!Q);0)))</f>
        <v/>
      </c>
      <c r="UZ57" s="79">
        <f>SE(Input!Q="bullet";SE(7=Input!Q-1;US11;0);SE(7&lt;Input!Q;0;SE(7&lt;Input!Q;US11/(Input!Q-Input!Q);0)))</f>
        <v/>
      </c>
      <c r="VA57" s="79">
        <f>SE(Input!Q="bullet";SE(8=Input!Q-1;US11;0);SE(8&lt;Input!Q;0;SE(8&lt;Input!Q;US11/(Input!Q-Input!Q);0)))</f>
        <v/>
      </c>
      <c r="VB57" s="79">
        <f>SE(Input!Q="bullet";SE(9=Input!Q-1;US11;0);SE(9&lt;Input!Q;0;SE(9&lt;Input!Q;US11/(Input!Q-Input!Q);0)))</f>
        <v/>
      </c>
      <c r="VC57" s="79">
        <f>SE(Input!Q="bullet";SE(10=Input!Q-1;US11;0);SE(10&lt;Input!Q;0;SE(10&lt;Input!Q;US11/(Input!Q-Input!Q);0)))</f>
        <v/>
      </c>
      <c r="VD57" s="79">
        <f>SE(Input!Q="bullet";SE(11=Input!Q-1;US11;0);SE(11&lt;Input!Q;0;SE(11&lt;Input!Q;US11/(Input!Q-Input!Q);0)))</f>
        <v/>
      </c>
      <c r="VE57" s="79">
        <f>SE(Input!Q="bullet";SE(12=Input!Q-1;US11;0);SE(12&lt;Input!Q;0;SE(12&lt;Input!Q;US11/(Input!Q-Input!Q);0)))</f>
        <v/>
      </c>
      <c r="VF57" s="79">
        <f>SE(Input!Q="bullet";SE(13=Input!Q-1;US11;0);SE(13&lt;Input!Q;0;SE(13&lt;Input!Q;US11/(Input!Q-Input!Q);0)))</f>
        <v/>
      </c>
      <c r="VG57" s="79">
        <f>SE(Input!Q="bullet";SE(14=Input!Q-1;US11;0);SE(14&lt;Input!Q;0;SE(14&lt;Input!Q;US11/(Input!Q-Input!Q);0)))</f>
        <v/>
      </c>
      <c r="VH57" s="79">
        <f>SE(Input!Q="bullet";SE(15=Input!Q-1;US11;0);SE(15&lt;Input!Q;0;SE(15&lt;Input!Q;US11/(Input!Q-Input!Q);0)))</f>
        <v/>
      </c>
      <c r="VI57" s="79">
        <f>SE(Input!Q="bullet";SE(16=Input!Q-1;US11;0);SE(16&lt;Input!Q;0;SE(16&lt;Input!Q;US11/(Input!Q-Input!Q);0)))</f>
        <v/>
      </c>
      <c r="VJ57" s="79">
        <f>SE(Input!Q="bullet";SE(17=Input!Q-1;US11;0);SE(17&lt;Input!Q;0;SE(17&lt;Input!Q;US11/(Input!Q-Input!Q);0)))</f>
        <v/>
      </c>
      <c r="VK57" s="79">
        <f>SE(Input!Q="bullet";SE(18=Input!Q-1;US11;0);SE(18&lt;Input!Q;0;SE(18&lt;Input!Q;US11/(Input!Q-Input!Q);0)))</f>
        <v/>
      </c>
      <c r="VL57" s="79">
        <f>SE(Input!Q="bullet";SE(19=Input!Q-1;US11;0);SE(19&lt;Input!Q;0;SE(19&lt;Input!Q;US11/(Input!Q-Input!Q);0)))</f>
        <v/>
      </c>
      <c r="VM57" s="79">
        <f>SE(Input!Q="bullet";SE(20=Input!Q-1;US11;0);SE(20&lt;Input!Q;0;SE(20&lt;Input!Q;US11/(Input!Q-Input!Q);0)))</f>
        <v/>
      </c>
      <c r="VN57" s="79">
        <f>SE(Input!Q="bullet";SE(21=Input!Q-1;US11;0);SE(21&lt;Input!Q;0;SE(21&lt;Input!Q;US11/(Input!Q-Input!Q);0)))</f>
        <v/>
      </c>
      <c r="VO57" s="79">
        <f>SE(Input!Q="bullet";SE(22=Input!Q-1;US11;0);SE(22&lt;Input!Q;0;SE(22&lt;Input!Q;US11/(Input!Q-Input!Q);0)))</f>
        <v/>
      </c>
      <c r="VP57" s="79">
        <f>SE(Input!Q="bullet";SE(23=Input!Q-1;US11;0);SE(23&lt;Input!Q;0;SE(23&lt;Input!Q;US11/(Input!Q-Input!Q);0)))</f>
        <v/>
      </c>
      <c r="VQ57" s="79">
        <f>SE(Input!Q="bullet";SE(24=Input!Q-1;US11;0);SE(24&lt;Input!Q;0;SE(24&lt;Input!Q;US11/(Input!Q-Input!Q);0)))</f>
        <v/>
      </c>
      <c r="VR57" s="79">
        <f>SE(Input!Q="bullet";SE(25=Input!Q-1;US11;0);SE(25&lt;Input!Q;0;SE(25&lt;Input!Q;US11/(Input!Q-Input!Q);0)))</f>
        <v/>
      </c>
      <c r="VS57" s="79">
        <f>SE(Input!Q="bullet";SE(26=Input!Q-1;US11;0);SE(26&lt;Input!Q;0;SE(26&lt;Input!Q;US11/(Input!Q-Input!Q);0)))</f>
        <v/>
      </c>
      <c r="VT57" s="79">
        <f>SE(Input!Q="bullet";SE(27=Input!Q-1;US11;0);SE(27&lt;Input!Q;0;SE(27&lt;Input!Q;US11/(Input!Q-Input!Q);0)))</f>
        <v/>
      </c>
      <c r="VU57" s="79">
        <f>SE(Input!Q="bullet";SE(28=Input!Q-1;US11;0);SE(28&lt;Input!Q;0;SE(28&lt;Input!Q;US11/(Input!Q-Input!Q);0)))</f>
        <v/>
      </c>
      <c r="VV57" s="79">
        <f>SE(Input!Q="bullet";SE(29=Input!Q-1;US11;0);SE(29&lt;Input!Q;0;SE(29&lt;Input!Q;US11/(Input!Q-Input!Q);0)))</f>
        <v/>
      </c>
      <c r="VW57" s="79">
        <f>SE(Input!Q="bullet";SE(30=Input!Q-1;US11;0);SE(30&lt;Input!Q;0;SE(30&lt;Input!Q;US11/(Input!Q-Input!Q);0)))</f>
        <v/>
      </c>
      <c r="VX57" s="79">
        <f>SE(Input!Q="bullet";SE(31=Input!Q-1;US11;0);SE(31&lt;Input!Q;0;SE(31&lt;Input!Q;US11/(Input!Q-Input!Q);0)))</f>
        <v/>
      </c>
      <c r="VY57" s="79">
        <f>SE(Input!Q="bullet";SE(32=Input!Q-1;US11;0);SE(32&lt;Input!Q;0;SE(32&lt;Input!Q;US11/(Input!Q-Input!Q);0)))</f>
        <v/>
      </c>
      <c r="VZ57" s="79">
        <f>SE(Input!Q="bullet";SE(33=Input!Q-1;US11;0);SE(33&lt;Input!Q;0;SE(33&lt;Input!Q;US11/(Input!Q-Input!Q);0)))</f>
        <v/>
      </c>
      <c r="WA57" s="79">
        <f>SE(Input!Q="bullet";SE(34=Input!Q-1;US11;0);SE(34&lt;Input!Q;0;SE(34&lt;Input!Q;US11/(Input!Q-Input!Q);0)))</f>
        <v/>
      </c>
      <c r="WB57" s="79">
        <f>SE(Input!Q="bullet";SE(35=Input!Q-1;US11;0);SE(35&lt;Input!Q;0;SE(35&lt;Input!Q;US11/(Input!Q-Input!Q);0)))</f>
        <v/>
      </c>
      <c r="WE57" s="78" t="n">
        <v>5</v>
      </c>
      <c r="WF57" s="79">
        <f>0</f>
        <v/>
      </c>
      <c r="WG57" s="79">
        <f>0</f>
        <v/>
      </c>
      <c r="WH57" s="79">
        <f>0</f>
        <v/>
      </c>
      <c r="WI57" s="79">
        <f>0</f>
        <v/>
      </c>
      <c r="WJ57" s="79">
        <f>SE(Input!R="bullet";SE(0=Input!R-1;WJ11;0);SE(0&lt;Input!R;0;SE(0&lt;Input!R;WJ11/(Input!R-Input!R);0)))</f>
        <v/>
      </c>
      <c r="WK57" s="79">
        <f>SE(Input!R="bullet";SE(1=Input!R-1;WJ11;0);SE(1&lt;Input!R;0;SE(1&lt;Input!R;WJ11/(Input!R-Input!R);0)))</f>
        <v/>
      </c>
      <c r="WL57" s="79">
        <f>SE(Input!R="bullet";SE(2=Input!R-1;WJ11;0);SE(2&lt;Input!R;0;SE(2&lt;Input!R;WJ11/(Input!R-Input!R);0)))</f>
        <v/>
      </c>
      <c r="WM57" s="79">
        <f>SE(Input!R="bullet";SE(3=Input!R-1;WJ11;0);SE(3&lt;Input!R;0;SE(3&lt;Input!R;WJ11/(Input!R-Input!R);0)))</f>
        <v/>
      </c>
      <c r="WN57" s="79">
        <f>SE(Input!R="bullet";SE(4=Input!R-1;WJ11;0);SE(4&lt;Input!R;0;SE(4&lt;Input!R;WJ11/(Input!R-Input!R);0)))</f>
        <v/>
      </c>
      <c r="WO57" s="79">
        <f>SE(Input!R="bullet";SE(5=Input!R-1;WJ11;0);SE(5&lt;Input!R;0;SE(5&lt;Input!R;WJ11/(Input!R-Input!R);0)))</f>
        <v/>
      </c>
      <c r="WP57" s="79">
        <f>SE(Input!R="bullet";SE(6=Input!R-1;WJ11;0);SE(6&lt;Input!R;0;SE(6&lt;Input!R;WJ11/(Input!R-Input!R);0)))</f>
        <v/>
      </c>
      <c r="WQ57" s="79">
        <f>SE(Input!R="bullet";SE(7=Input!R-1;WJ11;0);SE(7&lt;Input!R;0;SE(7&lt;Input!R;WJ11/(Input!R-Input!R);0)))</f>
        <v/>
      </c>
      <c r="WR57" s="79">
        <f>SE(Input!R="bullet";SE(8=Input!R-1;WJ11;0);SE(8&lt;Input!R;0;SE(8&lt;Input!R;WJ11/(Input!R-Input!R);0)))</f>
        <v/>
      </c>
      <c r="WS57" s="79">
        <f>SE(Input!R="bullet";SE(9=Input!R-1;WJ11;0);SE(9&lt;Input!R;0;SE(9&lt;Input!R;WJ11/(Input!R-Input!R);0)))</f>
        <v/>
      </c>
      <c r="WT57" s="79">
        <f>SE(Input!R="bullet";SE(10=Input!R-1;WJ11;0);SE(10&lt;Input!R;0;SE(10&lt;Input!R;WJ11/(Input!R-Input!R);0)))</f>
        <v/>
      </c>
      <c r="WU57" s="79">
        <f>SE(Input!R="bullet";SE(11=Input!R-1;WJ11;0);SE(11&lt;Input!R;0;SE(11&lt;Input!R;WJ11/(Input!R-Input!R);0)))</f>
        <v/>
      </c>
      <c r="WV57" s="79">
        <f>SE(Input!R="bullet";SE(12=Input!R-1;WJ11;0);SE(12&lt;Input!R;0;SE(12&lt;Input!R;WJ11/(Input!R-Input!R);0)))</f>
        <v/>
      </c>
      <c r="WW57" s="79">
        <f>SE(Input!R="bullet";SE(13=Input!R-1;WJ11;0);SE(13&lt;Input!R;0;SE(13&lt;Input!R;WJ11/(Input!R-Input!R);0)))</f>
        <v/>
      </c>
      <c r="WX57" s="79">
        <f>SE(Input!R="bullet";SE(14=Input!R-1;WJ11;0);SE(14&lt;Input!R;0;SE(14&lt;Input!R;WJ11/(Input!R-Input!R);0)))</f>
        <v/>
      </c>
      <c r="WY57" s="79">
        <f>SE(Input!R="bullet";SE(15=Input!R-1;WJ11;0);SE(15&lt;Input!R;0;SE(15&lt;Input!R;WJ11/(Input!R-Input!R);0)))</f>
        <v/>
      </c>
      <c r="WZ57" s="79">
        <f>SE(Input!R="bullet";SE(16=Input!R-1;WJ11;0);SE(16&lt;Input!R;0;SE(16&lt;Input!R;WJ11/(Input!R-Input!R);0)))</f>
        <v/>
      </c>
      <c r="XA57" s="79">
        <f>SE(Input!R="bullet";SE(17=Input!R-1;WJ11;0);SE(17&lt;Input!R;0;SE(17&lt;Input!R;WJ11/(Input!R-Input!R);0)))</f>
        <v/>
      </c>
      <c r="XB57" s="79">
        <f>SE(Input!R="bullet";SE(18=Input!R-1;WJ11;0);SE(18&lt;Input!R;0;SE(18&lt;Input!R;WJ11/(Input!R-Input!R);0)))</f>
        <v/>
      </c>
      <c r="XC57" s="79">
        <f>SE(Input!R="bullet";SE(19=Input!R-1;WJ11;0);SE(19&lt;Input!R;0;SE(19&lt;Input!R;WJ11/(Input!R-Input!R);0)))</f>
        <v/>
      </c>
      <c r="XD57" s="79">
        <f>SE(Input!R="bullet";SE(20=Input!R-1;WJ11;0);SE(20&lt;Input!R;0;SE(20&lt;Input!R;WJ11/(Input!R-Input!R);0)))</f>
        <v/>
      </c>
      <c r="XE57" s="79">
        <f>SE(Input!R="bullet";SE(21=Input!R-1;WJ11;0);SE(21&lt;Input!R;0;SE(21&lt;Input!R;WJ11/(Input!R-Input!R);0)))</f>
        <v/>
      </c>
      <c r="XF57" s="79">
        <f>SE(Input!R="bullet";SE(22=Input!R-1;WJ11;0);SE(22&lt;Input!R;0;SE(22&lt;Input!R;WJ11/(Input!R-Input!R);0)))</f>
        <v/>
      </c>
      <c r="XG57" s="79">
        <f>SE(Input!R="bullet";SE(23=Input!R-1;WJ11;0);SE(23&lt;Input!R;0;SE(23&lt;Input!R;WJ11/(Input!R-Input!R);0)))</f>
        <v/>
      </c>
      <c r="XH57" s="79">
        <f>SE(Input!R="bullet";SE(24=Input!R-1;WJ11;0);SE(24&lt;Input!R;0;SE(24&lt;Input!R;WJ11/(Input!R-Input!R);0)))</f>
        <v/>
      </c>
      <c r="XI57" s="79">
        <f>SE(Input!R="bullet";SE(25=Input!R-1;WJ11;0);SE(25&lt;Input!R;0;SE(25&lt;Input!R;WJ11/(Input!R-Input!R);0)))</f>
        <v/>
      </c>
      <c r="XJ57" s="79">
        <f>SE(Input!R="bullet";SE(26=Input!R-1;WJ11;0);SE(26&lt;Input!R;0;SE(26&lt;Input!R;WJ11/(Input!R-Input!R);0)))</f>
        <v/>
      </c>
      <c r="XK57" s="79">
        <f>SE(Input!R="bullet";SE(27=Input!R-1;WJ11;0);SE(27&lt;Input!R;0;SE(27&lt;Input!R;WJ11/(Input!R-Input!R);0)))</f>
        <v/>
      </c>
      <c r="XL57" s="79">
        <f>SE(Input!R="bullet";SE(28=Input!R-1;WJ11;0);SE(28&lt;Input!R;0;SE(28&lt;Input!R;WJ11/(Input!R-Input!R);0)))</f>
        <v/>
      </c>
      <c r="XM57" s="79">
        <f>SE(Input!R="bullet";SE(29=Input!R-1;WJ11;0);SE(29&lt;Input!R;0;SE(29&lt;Input!R;WJ11/(Input!R-Input!R);0)))</f>
        <v/>
      </c>
      <c r="XN57" s="79">
        <f>SE(Input!R="bullet";SE(30=Input!R-1;WJ11;0);SE(30&lt;Input!R;0;SE(30&lt;Input!R;WJ11/(Input!R-Input!R);0)))</f>
        <v/>
      </c>
      <c r="XO57" s="79">
        <f>SE(Input!R="bullet";SE(31=Input!R-1;WJ11;0);SE(31&lt;Input!R;0;SE(31&lt;Input!R;WJ11/(Input!R-Input!R);0)))</f>
        <v/>
      </c>
      <c r="XP57" s="79">
        <f>SE(Input!R="bullet";SE(32=Input!R-1;WJ11;0);SE(32&lt;Input!R;0;SE(32&lt;Input!R;WJ11/(Input!R-Input!R);0)))</f>
        <v/>
      </c>
      <c r="XQ57" s="79">
        <f>SE(Input!R="bullet";SE(33=Input!R-1;WJ11;0);SE(33&lt;Input!R;0;SE(33&lt;Input!R;WJ11/(Input!R-Input!R);0)))</f>
        <v/>
      </c>
      <c r="XR57" s="79">
        <f>SE(Input!R="bullet";SE(34=Input!R-1;WJ11;0);SE(34&lt;Input!R;0;SE(34&lt;Input!R;WJ11/(Input!R-Input!R);0)))</f>
        <v/>
      </c>
      <c r="XS57" s="79">
        <f>SE(Input!R="bullet";SE(35=Input!R-1;WJ11;0);SE(35&lt;Input!R;0;SE(35&lt;Input!R;WJ11/(Input!R-Input!R);0)))</f>
        <v/>
      </c>
      <c r="XV57" s="78" t="n">
        <v>5</v>
      </c>
      <c r="XW57" s="79">
        <f>0</f>
        <v/>
      </c>
      <c r="XX57" s="79">
        <f>0</f>
        <v/>
      </c>
      <c r="XY57" s="79">
        <f>0</f>
        <v/>
      </c>
      <c r="XZ57" s="79">
        <f>0</f>
        <v/>
      </c>
      <c r="YA57" s="79">
        <f>SE(Input!S="bullet";SE(0=Input!S-1;YA11;0);SE(0&lt;Input!S;0;SE(0&lt;Input!S;YA11/(Input!S-Input!S);0)))</f>
        <v/>
      </c>
      <c r="YB57" s="79">
        <f>SE(Input!S="bullet";SE(1=Input!S-1;YA11;0);SE(1&lt;Input!S;0;SE(1&lt;Input!S;YA11/(Input!S-Input!S);0)))</f>
        <v/>
      </c>
      <c r="YC57" s="79">
        <f>SE(Input!S="bullet";SE(2=Input!S-1;YA11;0);SE(2&lt;Input!S;0;SE(2&lt;Input!S;YA11/(Input!S-Input!S);0)))</f>
        <v/>
      </c>
      <c r="YD57" s="79">
        <f>SE(Input!S="bullet";SE(3=Input!S-1;YA11;0);SE(3&lt;Input!S;0;SE(3&lt;Input!S;YA11/(Input!S-Input!S);0)))</f>
        <v/>
      </c>
      <c r="YE57" s="79">
        <f>SE(Input!S="bullet";SE(4=Input!S-1;YA11;0);SE(4&lt;Input!S;0;SE(4&lt;Input!S;YA11/(Input!S-Input!S);0)))</f>
        <v/>
      </c>
      <c r="YF57" s="79">
        <f>SE(Input!S="bullet";SE(5=Input!S-1;YA11;0);SE(5&lt;Input!S;0;SE(5&lt;Input!S;YA11/(Input!S-Input!S);0)))</f>
        <v/>
      </c>
      <c r="YG57" s="79">
        <f>SE(Input!S="bullet";SE(6=Input!S-1;YA11;0);SE(6&lt;Input!S;0;SE(6&lt;Input!S;YA11/(Input!S-Input!S);0)))</f>
        <v/>
      </c>
      <c r="YH57" s="79">
        <f>SE(Input!S="bullet";SE(7=Input!S-1;YA11;0);SE(7&lt;Input!S;0;SE(7&lt;Input!S;YA11/(Input!S-Input!S);0)))</f>
        <v/>
      </c>
      <c r="YI57" s="79">
        <f>SE(Input!S="bullet";SE(8=Input!S-1;YA11;0);SE(8&lt;Input!S;0;SE(8&lt;Input!S;YA11/(Input!S-Input!S);0)))</f>
        <v/>
      </c>
      <c r="YJ57" s="79">
        <f>SE(Input!S="bullet";SE(9=Input!S-1;YA11;0);SE(9&lt;Input!S;0;SE(9&lt;Input!S;YA11/(Input!S-Input!S);0)))</f>
        <v/>
      </c>
      <c r="YK57" s="79">
        <f>SE(Input!S="bullet";SE(10=Input!S-1;YA11;0);SE(10&lt;Input!S;0;SE(10&lt;Input!S;YA11/(Input!S-Input!S);0)))</f>
        <v/>
      </c>
      <c r="YL57" s="79">
        <f>SE(Input!S="bullet";SE(11=Input!S-1;YA11;0);SE(11&lt;Input!S;0;SE(11&lt;Input!S;YA11/(Input!S-Input!S);0)))</f>
        <v/>
      </c>
      <c r="YM57" s="79">
        <f>SE(Input!S="bullet";SE(12=Input!S-1;YA11;0);SE(12&lt;Input!S;0;SE(12&lt;Input!S;YA11/(Input!S-Input!S);0)))</f>
        <v/>
      </c>
      <c r="YN57" s="79">
        <f>SE(Input!S="bullet";SE(13=Input!S-1;YA11;0);SE(13&lt;Input!S;0;SE(13&lt;Input!S;YA11/(Input!S-Input!S);0)))</f>
        <v/>
      </c>
      <c r="YO57" s="79">
        <f>SE(Input!S="bullet";SE(14=Input!S-1;YA11;0);SE(14&lt;Input!S;0;SE(14&lt;Input!S;YA11/(Input!S-Input!S);0)))</f>
        <v/>
      </c>
      <c r="YP57" s="79">
        <f>SE(Input!S="bullet";SE(15=Input!S-1;YA11;0);SE(15&lt;Input!S;0;SE(15&lt;Input!S;YA11/(Input!S-Input!S);0)))</f>
        <v/>
      </c>
      <c r="YQ57" s="79">
        <f>SE(Input!S="bullet";SE(16=Input!S-1;YA11;0);SE(16&lt;Input!S;0;SE(16&lt;Input!S;YA11/(Input!S-Input!S);0)))</f>
        <v/>
      </c>
      <c r="YR57" s="79">
        <f>SE(Input!S="bullet";SE(17=Input!S-1;YA11;0);SE(17&lt;Input!S;0;SE(17&lt;Input!S;YA11/(Input!S-Input!S);0)))</f>
        <v/>
      </c>
      <c r="YS57" s="79">
        <f>SE(Input!S="bullet";SE(18=Input!S-1;YA11;0);SE(18&lt;Input!S;0;SE(18&lt;Input!S;YA11/(Input!S-Input!S);0)))</f>
        <v/>
      </c>
      <c r="YT57" s="79">
        <f>SE(Input!S="bullet";SE(19=Input!S-1;YA11;0);SE(19&lt;Input!S;0;SE(19&lt;Input!S;YA11/(Input!S-Input!S);0)))</f>
        <v/>
      </c>
      <c r="YU57" s="79">
        <f>SE(Input!S="bullet";SE(20=Input!S-1;YA11;0);SE(20&lt;Input!S;0;SE(20&lt;Input!S;YA11/(Input!S-Input!S);0)))</f>
        <v/>
      </c>
      <c r="YV57" s="79">
        <f>SE(Input!S="bullet";SE(21=Input!S-1;YA11;0);SE(21&lt;Input!S;0;SE(21&lt;Input!S;YA11/(Input!S-Input!S);0)))</f>
        <v/>
      </c>
      <c r="YW57" s="79">
        <f>SE(Input!S="bullet";SE(22=Input!S-1;YA11;0);SE(22&lt;Input!S;0;SE(22&lt;Input!S;YA11/(Input!S-Input!S);0)))</f>
        <v/>
      </c>
      <c r="YX57" s="79">
        <f>SE(Input!S="bullet";SE(23=Input!S-1;YA11;0);SE(23&lt;Input!S;0;SE(23&lt;Input!S;YA11/(Input!S-Input!S);0)))</f>
        <v/>
      </c>
      <c r="YY57" s="79">
        <f>SE(Input!S="bullet";SE(24=Input!S-1;YA11;0);SE(24&lt;Input!S;0;SE(24&lt;Input!S;YA11/(Input!S-Input!S);0)))</f>
        <v/>
      </c>
      <c r="YZ57" s="79">
        <f>SE(Input!S="bullet";SE(25=Input!S-1;YA11;0);SE(25&lt;Input!S;0;SE(25&lt;Input!S;YA11/(Input!S-Input!S);0)))</f>
        <v/>
      </c>
      <c r="ZA57" s="79">
        <f>SE(Input!S="bullet";SE(26=Input!S-1;YA11;0);SE(26&lt;Input!S;0;SE(26&lt;Input!S;YA11/(Input!S-Input!S);0)))</f>
        <v/>
      </c>
      <c r="ZB57" s="79">
        <f>SE(Input!S="bullet";SE(27=Input!S-1;YA11;0);SE(27&lt;Input!S;0;SE(27&lt;Input!S;YA11/(Input!S-Input!S);0)))</f>
        <v/>
      </c>
      <c r="ZC57" s="79">
        <f>SE(Input!S="bullet";SE(28=Input!S-1;YA11;0);SE(28&lt;Input!S;0;SE(28&lt;Input!S;YA11/(Input!S-Input!S);0)))</f>
        <v/>
      </c>
      <c r="ZD57" s="79">
        <f>SE(Input!S="bullet";SE(29=Input!S-1;YA11;0);SE(29&lt;Input!S;0;SE(29&lt;Input!S;YA11/(Input!S-Input!S);0)))</f>
        <v/>
      </c>
      <c r="ZE57" s="79">
        <f>SE(Input!S="bullet";SE(30=Input!S-1;YA11;0);SE(30&lt;Input!S;0;SE(30&lt;Input!S;YA11/(Input!S-Input!S);0)))</f>
        <v/>
      </c>
      <c r="ZF57" s="79">
        <f>SE(Input!S="bullet";SE(31=Input!S-1;YA11;0);SE(31&lt;Input!S;0;SE(31&lt;Input!S;YA11/(Input!S-Input!S);0)))</f>
        <v/>
      </c>
      <c r="ZG57" s="79">
        <f>SE(Input!S="bullet";SE(32=Input!S-1;YA11;0);SE(32&lt;Input!S;0;SE(32&lt;Input!S;YA11/(Input!S-Input!S);0)))</f>
        <v/>
      </c>
      <c r="ZH57" s="79">
        <f>SE(Input!S="bullet";SE(33=Input!S-1;YA11;0);SE(33&lt;Input!S;0;SE(33&lt;Input!S;YA11/(Input!S-Input!S);0)))</f>
        <v/>
      </c>
      <c r="ZI57" s="79">
        <f>SE(Input!S="bullet";SE(34=Input!S-1;YA11;0);SE(34&lt;Input!S;0;SE(34&lt;Input!S;YA11/(Input!S-Input!S);0)))</f>
        <v/>
      </c>
      <c r="ZJ57" s="79">
        <f>SE(Input!S="bullet";SE(35=Input!S-1;YA11;0);SE(35&lt;Input!S;0;SE(35&lt;Input!S;YA11/(Input!S-Input!S);0)))</f>
        <v/>
      </c>
      <c r="ZM57" s="78" t="n">
        <v>5</v>
      </c>
      <c r="ZN57" s="79">
        <f>0</f>
        <v/>
      </c>
      <c r="ZO57" s="79">
        <f>0</f>
        <v/>
      </c>
      <c r="ZP57" s="79">
        <f>0</f>
        <v/>
      </c>
      <c r="ZQ57" s="79">
        <f>0</f>
        <v/>
      </c>
      <c r="ZR57" s="79">
        <f>SE(Input!T="bullet";SE(0=Input!T-1;ZR11;0);SE(0&lt;Input!T;0;SE(0&lt;Input!T;ZR11/(Input!T-Input!T);0)))</f>
        <v/>
      </c>
      <c r="ZS57" s="79">
        <f>SE(Input!T="bullet";SE(1=Input!T-1;ZR11;0);SE(1&lt;Input!T;0;SE(1&lt;Input!T;ZR11/(Input!T-Input!T);0)))</f>
        <v/>
      </c>
      <c r="ZT57" s="79">
        <f>SE(Input!T="bullet";SE(2=Input!T-1;ZR11;0);SE(2&lt;Input!T;0;SE(2&lt;Input!T;ZR11/(Input!T-Input!T);0)))</f>
        <v/>
      </c>
      <c r="ZU57" s="79">
        <f>SE(Input!T="bullet";SE(3=Input!T-1;ZR11;0);SE(3&lt;Input!T;0;SE(3&lt;Input!T;ZR11/(Input!T-Input!T);0)))</f>
        <v/>
      </c>
      <c r="ZV57" s="79">
        <f>SE(Input!T="bullet";SE(4=Input!T-1;ZR11;0);SE(4&lt;Input!T;0;SE(4&lt;Input!T;ZR11/(Input!T-Input!T);0)))</f>
        <v/>
      </c>
      <c r="ZW57" s="79">
        <f>SE(Input!T="bullet";SE(5=Input!T-1;ZR11;0);SE(5&lt;Input!T;0;SE(5&lt;Input!T;ZR11/(Input!T-Input!T);0)))</f>
        <v/>
      </c>
      <c r="ZX57" s="79">
        <f>SE(Input!T="bullet";SE(6=Input!T-1;ZR11;0);SE(6&lt;Input!T;0;SE(6&lt;Input!T;ZR11/(Input!T-Input!T);0)))</f>
        <v/>
      </c>
      <c r="ZY57" s="79">
        <f>SE(Input!T="bullet";SE(7=Input!T-1;ZR11;0);SE(7&lt;Input!T;0;SE(7&lt;Input!T;ZR11/(Input!T-Input!T);0)))</f>
        <v/>
      </c>
      <c r="ZZ57" s="79">
        <f>SE(Input!T="bullet";SE(8=Input!T-1;ZR11;0);SE(8&lt;Input!T;0;SE(8&lt;Input!T;ZR11/(Input!T-Input!T);0)))</f>
        <v/>
      </c>
      <c r="AAA57" s="79">
        <f>SE(Input!T="bullet";SE(9=Input!T-1;ZR11;0);SE(9&lt;Input!T;0;SE(9&lt;Input!T;ZR11/(Input!T-Input!T);0)))</f>
        <v/>
      </c>
      <c r="AAB57" s="79">
        <f>SE(Input!T="bullet";SE(10=Input!T-1;ZR11;0);SE(10&lt;Input!T;0;SE(10&lt;Input!T;ZR11/(Input!T-Input!T);0)))</f>
        <v/>
      </c>
      <c r="AAC57" s="79">
        <f>SE(Input!T="bullet";SE(11=Input!T-1;ZR11;0);SE(11&lt;Input!T;0;SE(11&lt;Input!T;ZR11/(Input!T-Input!T);0)))</f>
        <v/>
      </c>
      <c r="AAD57" s="79">
        <f>SE(Input!T="bullet";SE(12=Input!T-1;ZR11;0);SE(12&lt;Input!T;0;SE(12&lt;Input!T;ZR11/(Input!T-Input!T);0)))</f>
        <v/>
      </c>
      <c r="AAE57" s="79">
        <f>SE(Input!T="bullet";SE(13=Input!T-1;ZR11;0);SE(13&lt;Input!T;0;SE(13&lt;Input!T;ZR11/(Input!T-Input!T);0)))</f>
        <v/>
      </c>
      <c r="AAF57" s="79">
        <f>SE(Input!T="bullet";SE(14=Input!T-1;ZR11;0);SE(14&lt;Input!T;0;SE(14&lt;Input!T;ZR11/(Input!T-Input!T);0)))</f>
        <v/>
      </c>
      <c r="AAG57" s="79">
        <f>SE(Input!T="bullet";SE(15=Input!T-1;ZR11;0);SE(15&lt;Input!T;0;SE(15&lt;Input!T;ZR11/(Input!T-Input!T);0)))</f>
        <v/>
      </c>
      <c r="AAH57" s="79">
        <f>SE(Input!T="bullet";SE(16=Input!T-1;ZR11;0);SE(16&lt;Input!T;0;SE(16&lt;Input!T;ZR11/(Input!T-Input!T);0)))</f>
        <v/>
      </c>
      <c r="AAI57" s="79">
        <f>SE(Input!T="bullet";SE(17=Input!T-1;ZR11;0);SE(17&lt;Input!T;0;SE(17&lt;Input!T;ZR11/(Input!T-Input!T);0)))</f>
        <v/>
      </c>
      <c r="AAJ57" s="79">
        <f>SE(Input!T="bullet";SE(18=Input!T-1;ZR11;0);SE(18&lt;Input!T;0;SE(18&lt;Input!T;ZR11/(Input!T-Input!T);0)))</f>
        <v/>
      </c>
      <c r="AAK57" s="79">
        <f>SE(Input!T="bullet";SE(19=Input!T-1;ZR11;0);SE(19&lt;Input!T;0;SE(19&lt;Input!T;ZR11/(Input!T-Input!T);0)))</f>
        <v/>
      </c>
      <c r="AAL57" s="79">
        <f>SE(Input!T="bullet";SE(20=Input!T-1;ZR11;0);SE(20&lt;Input!T;0;SE(20&lt;Input!T;ZR11/(Input!T-Input!T);0)))</f>
        <v/>
      </c>
      <c r="AAM57" s="79">
        <f>SE(Input!T="bullet";SE(21=Input!T-1;ZR11;0);SE(21&lt;Input!T;0;SE(21&lt;Input!T;ZR11/(Input!T-Input!T);0)))</f>
        <v/>
      </c>
      <c r="AAN57" s="79">
        <f>SE(Input!T="bullet";SE(22=Input!T-1;ZR11;0);SE(22&lt;Input!T;0;SE(22&lt;Input!T;ZR11/(Input!T-Input!T);0)))</f>
        <v/>
      </c>
      <c r="AAO57" s="79">
        <f>SE(Input!T="bullet";SE(23=Input!T-1;ZR11;0);SE(23&lt;Input!T;0;SE(23&lt;Input!T;ZR11/(Input!T-Input!T);0)))</f>
        <v/>
      </c>
      <c r="AAP57" s="79">
        <f>SE(Input!T="bullet";SE(24=Input!T-1;ZR11;0);SE(24&lt;Input!T;0;SE(24&lt;Input!T;ZR11/(Input!T-Input!T);0)))</f>
        <v/>
      </c>
      <c r="AAQ57" s="79">
        <f>SE(Input!T="bullet";SE(25=Input!T-1;ZR11;0);SE(25&lt;Input!T;0;SE(25&lt;Input!T;ZR11/(Input!T-Input!T);0)))</f>
        <v/>
      </c>
      <c r="AAR57" s="79">
        <f>SE(Input!T="bullet";SE(26=Input!T-1;ZR11;0);SE(26&lt;Input!T;0;SE(26&lt;Input!T;ZR11/(Input!T-Input!T);0)))</f>
        <v/>
      </c>
      <c r="AAS57" s="79">
        <f>SE(Input!T="bullet";SE(27=Input!T-1;ZR11;0);SE(27&lt;Input!T;0;SE(27&lt;Input!T;ZR11/(Input!T-Input!T);0)))</f>
        <v/>
      </c>
      <c r="AAT57" s="79">
        <f>SE(Input!T="bullet";SE(28=Input!T-1;ZR11;0);SE(28&lt;Input!T;0;SE(28&lt;Input!T;ZR11/(Input!T-Input!T);0)))</f>
        <v/>
      </c>
      <c r="AAU57" s="79">
        <f>SE(Input!T="bullet";SE(29=Input!T-1;ZR11;0);SE(29&lt;Input!T;0;SE(29&lt;Input!T;ZR11/(Input!T-Input!T);0)))</f>
        <v/>
      </c>
      <c r="AAV57" s="79">
        <f>SE(Input!T="bullet";SE(30=Input!T-1;ZR11;0);SE(30&lt;Input!T;0;SE(30&lt;Input!T;ZR11/(Input!T-Input!T);0)))</f>
        <v/>
      </c>
      <c r="AAW57" s="79">
        <f>SE(Input!T="bullet";SE(31=Input!T-1;ZR11;0);SE(31&lt;Input!T;0;SE(31&lt;Input!T;ZR11/(Input!T-Input!T);0)))</f>
        <v/>
      </c>
      <c r="AAX57" s="79">
        <f>SE(Input!T="bullet";SE(32=Input!T-1;ZR11;0);SE(32&lt;Input!T;0;SE(32&lt;Input!T;ZR11/(Input!T-Input!T);0)))</f>
        <v/>
      </c>
      <c r="AAY57" s="79">
        <f>SE(Input!T="bullet";SE(33=Input!T-1;ZR11;0);SE(33&lt;Input!T;0;SE(33&lt;Input!T;ZR11/(Input!T-Input!T);0)))</f>
        <v/>
      </c>
      <c r="AAZ57" s="79">
        <f>SE(Input!T="bullet";SE(34=Input!T-1;ZR11;0);SE(34&lt;Input!T;0;SE(34&lt;Input!T;ZR11/(Input!T-Input!T);0)))</f>
        <v/>
      </c>
      <c r="ABA57" s="79">
        <f>SE(Input!T="bullet";SE(35=Input!T-1;ZR11;0);SE(35&lt;Input!T;0;SE(35&lt;Input!T;ZR11/(Input!T-Input!T);0)))</f>
        <v/>
      </c>
      <c r="ABD57" s="78" t="n">
        <v>5</v>
      </c>
      <c r="ABE57" s="79">
        <f>0</f>
        <v/>
      </c>
      <c r="ABF57" s="79">
        <f>0</f>
        <v/>
      </c>
      <c r="ABG57" s="79">
        <f>0</f>
        <v/>
      </c>
      <c r="ABH57" s="79">
        <f>0</f>
        <v/>
      </c>
      <c r="ABI57" s="79">
        <f>SE(Input!U="bullet";SE(0=Input!U-1;ABI11;0);SE(0&lt;Input!U;0;SE(0&lt;Input!U;ABI11/(Input!U-Input!U);0)))</f>
        <v/>
      </c>
      <c r="ABJ57" s="79">
        <f>SE(Input!U="bullet";SE(1=Input!U-1;ABI11;0);SE(1&lt;Input!U;0;SE(1&lt;Input!U;ABI11/(Input!U-Input!U);0)))</f>
        <v/>
      </c>
      <c r="ABK57" s="79">
        <f>SE(Input!U="bullet";SE(2=Input!U-1;ABI11;0);SE(2&lt;Input!U;0;SE(2&lt;Input!U;ABI11/(Input!U-Input!U);0)))</f>
        <v/>
      </c>
      <c r="ABL57" s="79">
        <f>SE(Input!U="bullet";SE(3=Input!U-1;ABI11;0);SE(3&lt;Input!U;0;SE(3&lt;Input!U;ABI11/(Input!U-Input!U);0)))</f>
        <v/>
      </c>
      <c r="ABM57" s="79">
        <f>SE(Input!U="bullet";SE(4=Input!U-1;ABI11;0);SE(4&lt;Input!U;0;SE(4&lt;Input!U;ABI11/(Input!U-Input!U);0)))</f>
        <v/>
      </c>
      <c r="ABN57" s="79">
        <f>SE(Input!U="bullet";SE(5=Input!U-1;ABI11;0);SE(5&lt;Input!U;0;SE(5&lt;Input!U;ABI11/(Input!U-Input!U);0)))</f>
        <v/>
      </c>
      <c r="ABO57" s="79">
        <f>SE(Input!U="bullet";SE(6=Input!U-1;ABI11;0);SE(6&lt;Input!U;0;SE(6&lt;Input!U;ABI11/(Input!U-Input!U);0)))</f>
        <v/>
      </c>
      <c r="ABP57" s="79">
        <f>SE(Input!U="bullet";SE(7=Input!U-1;ABI11;0);SE(7&lt;Input!U;0;SE(7&lt;Input!U;ABI11/(Input!U-Input!U);0)))</f>
        <v/>
      </c>
      <c r="ABQ57" s="79">
        <f>SE(Input!U="bullet";SE(8=Input!U-1;ABI11;0);SE(8&lt;Input!U;0;SE(8&lt;Input!U;ABI11/(Input!U-Input!U);0)))</f>
        <v/>
      </c>
      <c r="ABR57" s="79">
        <f>SE(Input!U="bullet";SE(9=Input!U-1;ABI11;0);SE(9&lt;Input!U;0;SE(9&lt;Input!U;ABI11/(Input!U-Input!U);0)))</f>
        <v/>
      </c>
      <c r="ABS57" s="79">
        <f>SE(Input!U="bullet";SE(10=Input!U-1;ABI11;0);SE(10&lt;Input!U;0;SE(10&lt;Input!U;ABI11/(Input!U-Input!U);0)))</f>
        <v/>
      </c>
      <c r="ABT57" s="79">
        <f>SE(Input!U="bullet";SE(11=Input!U-1;ABI11;0);SE(11&lt;Input!U;0;SE(11&lt;Input!U;ABI11/(Input!U-Input!U);0)))</f>
        <v/>
      </c>
      <c r="ABU57" s="79">
        <f>SE(Input!U="bullet";SE(12=Input!U-1;ABI11;0);SE(12&lt;Input!U;0;SE(12&lt;Input!U;ABI11/(Input!U-Input!U);0)))</f>
        <v/>
      </c>
      <c r="ABV57" s="79">
        <f>SE(Input!U="bullet";SE(13=Input!U-1;ABI11;0);SE(13&lt;Input!U;0;SE(13&lt;Input!U;ABI11/(Input!U-Input!U);0)))</f>
        <v/>
      </c>
      <c r="ABW57" s="79">
        <f>SE(Input!U="bullet";SE(14=Input!U-1;ABI11;0);SE(14&lt;Input!U;0;SE(14&lt;Input!U;ABI11/(Input!U-Input!U);0)))</f>
        <v/>
      </c>
      <c r="ABX57" s="79">
        <f>SE(Input!U="bullet";SE(15=Input!U-1;ABI11;0);SE(15&lt;Input!U;0;SE(15&lt;Input!U;ABI11/(Input!U-Input!U);0)))</f>
        <v/>
      </c>
      <c r="ABY57" s="79">
        <f>SE(Input!U="bullet";SE(16=Input!U-1;ABI11;0);SE(16&lt;Input!U;0;SE(16&lt;Input!U;ABI11/(Input!U-Input!U);0)))</f>
        <v/>
      </c>
      <c r="ABZ57" s="79">
        <f>SE(Input!U="bullet";SE(17=Input!U-1;ABI11;0);SE(17&lt;Input!U;0;SE(17&lt;Input!U;ABI11/(Input!U-Input!U);0)))</f>
        <v/>
      </c>
      <c r="ACA57" s="79">
        <f>SE(Input!U="bullet";SE(18=Input!U-1;ABI11;0);SE(18&lt;Input!U;0;SE(18&lt;Input!U;ABI11/(Input!U-Input!U);0)))</f>
        <v/>
      </c>
      <c r="ACB57" s="79">
        <f>SE(Input!U="bullet";SE(19=Input!U-1;ABI11;0);SE(19&lt;Input!U;0;SE(19&lt;Input!U;ABI11/(Input!U-Input!U);0)))</f>
        <v/>
      </c>
      <c r="ACC57" s="79">
        <f>SE(Input!U="bullet";SE(20=Input!U-1;ABI11;0);SE(20&lt;Input!U;0;SE(20&lt;Input!U;ABI11/(Input!U-Input!U);0)))</f>
        <v/>
      </c>
      <c r="ACD57" s="79">
        <f>SE(Input!U="bullet";SE(21=Input!U-1;ABI11;0);SE(21&lt;Input!U;0;SE(21&lt;Input!U;ABI11/(Input!U-Input!U);0)))</f>
        <v/>
      </c>
      <c r="ACE57" s="79">
        <f>SE(Input!U="bullet";SE(22=Input!U-1;ABI11;0);SE(22&lt;Input!U;0;SE(22&lt;Input!U;ABI11/(Input!U-Input!U);0)))</f>
        <v/>
      </c>
      <c r="ACF57" s="79">
        <f>SE(Input!U="bullet";SE(23=Input!U-1;ABI11;0);SE(23&lt;Input!U;0;SE(23&lt;Input!U;ABI11/(Input!U-Input!U);0)))</f>
        <v/>
      </c>
      <c r="ACG57" s="79">
        <f>SE(Input!U="bullet";SE(24=Input!U-1;ABI11;0);SE(24&lt;Input!U;0;SE(24&lt;Input!U;ABI11/(Input!U-Input!U);0)))</f>
        <v/>
      </c>
      <c r="ACH57" s="79">
        <f>SE(Input!U="bullet";SE(25=Input!U-1;ABI11;0);SE(25&lt;Input!U;0;SE(25&lt;Input!U;ABI11/(Input!U-Input!U);0)))</f>
        <v/>
      </c>
      <c r="ACI57" s="79">
        <f>SE(Input!U="bullet";SE(26=Input!U-1;ABI11;0);SE(26&lt;Input!U;0;SE(26&lt;Input!U;ABI11/(Input!U-Input!U);0)))</f>
        <v/>
      </c>
      <c r="ACJ57" s="79">
        <f>SE(Input!U="bullet";SE(27=Input!U-1;ABI11;0);SE(27&lt;Input!U;0;SE(27&lt;Input!U;ABI11/(Input!U-Input!U);0)))</f>
        <v/>
      </c>
      <c r="ACK57" s="79">
        <f>SE(Input!U="bullet";SE(28=Input!U-1;ABI11;0);SE(28&lt;Input!U;0;SE(28&lt;Input!U;ABI11/(Input!U-Input!U);0)))</f>
        <v/>
      </c>
      <c r="ACL57" s="79">
        <f>SE(Input!U="bullet";SE(29=Input!U-1;ABI11;0);SE(29&lt;Input!U;0;SE(29&lt;Input!U;ABI11/(Input!U-Input!U);0)))</f>
        <v/>
      </c>
      <c r="ACM57" s="79">
        <f>SE(Input!U="bullet";SE(30=Input!U-1;ABI11;0);SE(30&lt;Input!U;0;SE(30&lt;Input!U;ABI11/(Input!U-Input!U);0)))</f>
        <v/>
      </c>
      <c r="ACN57" s="79">
        <f>SE(Input!U="bullet";SE(31=Input!U-1;ABI11;0);SE(31&lt;Input!U;0;SE(31&lt;Input!U;ABI11/(Input!U-Input!U);0)))</f>
        <v/>
      </c>
      <c r="ACO57" s="79">
        <f>SE(Input!U="bullet";SE(32=Input!U-1;ABI11;0);SE(32&lt;Input!U;0;SE(32&lt;Input!U;ABI11/(Input!U-Input!U);0)))</f>
        <v/>
      </c>
      <c r="ACP57" s="79">
        <f>SE(Input!U="bullet";SE(33=Input!U-1;ABI11;0);SE(33&lt;Input!U;0;SE(33&lt;Input!U;ABI11/(Input!U-Input!U);0)))</f>
        <v/>
      </c>
      <c r="ACQ57" s="79">
        <f>SE(Input!U="bullet";SE(34=Input!U-1;ABI11;0);SE(34&lt;Input!U;0;SE(34&lt;Input!U;ABI11/(Input!U-Input!U);0)))</f>
        <v/>
      </c>
      <c r="ACR57" s="79">
        <f>SE(Input!U="bullet";SE(35=Input!U-1;ABI11;0);SE(35&lt;Input!U;0;SE(35&lt;Input!U;ABI11/(Input!U-Input!U);0)))</f>
        <v/>
      </c>
      <c r="ACU57" s="78" t="n">
        <v>5</v>
      </c>
      <c r="ACV57" s="79">
        <f>0</f>
        <v/>
      </c>
      <c r="ACW57" s="79">
        <f>0</f>
        <v/>
      </c>
      <c r="ACX57" s="79">
        <f>0</f>
        <v/>
      </c>
      <c r="ACY57" s="79">
        <f>0</f>
        <v/>
      </c>
      <c r="ACZ57" s="79">
        <f>SE(Input!V="bullet";SE(0=Input!V-1;ACZ11;0);SE(0&lt;Input!V;0;SE(0&lt;Input!V;ACZ11/(Input!V-Input!V);0)))</f>
        <v/>
      </c>
      <c r="ADA57" s="79">
        <f>SE(Input!V="bullet";SE(1=Input!V-1;ACZ11;0);SE(1&lt;Input!V;0;SE(1&lt;Input!V;ACZ11/(Input!V-Input!V);0)))</f>
        <v/>
      </c>
      <c r="ADB57" s="79">
        <f>SE(Input!V="bullet";SE(2=Input!V-1;ACZ11;0);SE(2&lt;Input!V;0;SE(2&lt;Input!V;ACZ11/(Input!V-Input!V);0)))</f>
        <v/>
      </c>
      <c r="ADC57" s="79">
        <f>SE(Input!V="bullet";SE(3=Input!V-1;ACZ11;0);SE(3&lt;Input!V;0;SE(3&lt;Input!V;ACZ11/(Input!V-Input!V);0)))</f>
        <v/>
      </c>
      <c r="ADD57" s="79">
        <f>SE(Input!V="bullet";SE(4=Input!V-1;ACZ11;0);SE(4&lt;Input!V;0;SE(4&lt;Input!V;ACZ11/(Input!V-Input!V);0)))</f>
        <v/>
      </c>
      <c r="ADE57" s="79">
        <f>SE(Input!V="bullet";SE(5=Input!V-1;ACZ11;0);SE(5&lt;Input!V;0;SE(5&lt;Input!V;ACZ11/(Input!V-Input!V);0)))</f>
        <v/>
      </c>
      <c r="ADF57" s="79">
        <f>SE(Input!V="bullet";SE(6=Input!V-1;ACZ11;0);SE(6&lt;Input!V;0;SE(6&lt;Input!V;ACZ11/(Input!V-Input!V);0)))</f>
        <v/>
      </c>
      <c r="ADG57" s="79">
        <f>SE(Input!V="bullet";SE(7=Input!V-1;ACZ11;0);SE(7&lt;Input!V;0;SE(7&lt;Input!V;ACZ11/(Input!V-Input!V);0)))</f>
        <v/>
      </c>
      <c r="ADH57" s="79">
        <f>SE(Input!V="bullet";SE(8=Input!V-1;ACZ11;0);SE(8&lt;Input!V;0;SE(8&lt;Input!V;ACZ11/(Input!V-Input!V);0)))</f>
        <v/>
      </c>
      <c r="ADI57" s="79">
        <f>SE(Input!V="bullet";SE(9=Input!V-1;ACZ11;0);SE(9&lt;Input!V;0;SE(9&lt;Input!V;ACZ11/(Input!V-Input!V);0)))</f>
        <v/>
      </c>
      <c r="ADJ57" s="79">
        <f>SE(Input!V="bullet";SE(10=Input!V-1;ACZ11;0);SE(10&lt;Input!V;0;SE(10&lt;Input!V;ACZ11/(Input!V-Input!V);0)))</f>
        <v/>
      </c>
      <c r="ADK57" s="79">
        <f>SE(Input!V="bullet";SE(11=Input!V-1;ACZ11;0);SE(11&lt;Input!V;0;SE(11&lt;Input!V;ACZ11/(Input!V-Input!V);0)))</f>
        <v/>
      </c>
      <c r="ADL57" s="79">
        <f>SE(Input!V="bullet";SE(12=Input!V-1;ACZ11;0);SE(12&lt;Input!V;0;SE(12&lt;Input!V;ACZ11/(Input!V-Input!V);0)))</f>
        <v/>
      </c>
      <c r="ADM57" s="79">
        <f>SE(Input!V="bullet";SE(13=Input!V-1;ACZ11;0);SE(13&lt;Input!V;0;SE(13&lt;Input!V;ACZ11/(Input!V-Input!V);0)))</f>
        <v/>
      </c>
      <c r="ADN57" s="79">
        <f>SE(Input!V="bullet";SE(14=Input!V-1;ACZ11;0);SE(14&lt;Input!V;0;SE(14&lt;Input!V;ACZ11/(Input!V-Input!V);0)))</f>
        <v/>
      </c>
      <c r="ADO57" s="79">
        <f>SE(Input!V="bullet";SE(15=Input!V-1;ACZ11;0);SE(15&lt;Input!V;0;SE(15&lt;Input!V;ACZ11/(Input!V-Input!V);0)))</f>
        <v/>
      </c>
      <c r="ADP57" s="79">
        <f>SE(Input!V="bullet";SE(16=Input!V-1;ACZ11;0);SE(16&lt;Input!V;0;SE(16&lt;Input!V;ACZ11/(Input!V-Input!V);0)))</f>
        <v/>
      </c>
      <c r="ADQ57" s="79">
        <f>SE(Input!V="bullet";SE(17=Input!V-1;ACZ11;0);SE(17&lt;Input!V;0;SE(17&lt;Input!V;ACZ11/(Input!V-Input!V);0)))</f>
        <v/>
      </c>
      <c r="ADR57" s="79">
        <f>SE(Input!V="bullet";SE(18=Input!V-1;ACZ11;0);SE(18&lt;Input!V;0;SE(18&lt;Input!V;ACZ11/(Input!V-Input!V);0)))</f>
        <v/>
      </c>
      <c r="ADS57" s="79">
        <f>SE(Input!V="bullet";SE(19=Input!V-1;ACZ11;0);SE(19&lt;Input!V;0;SE(19&lt;Input!V;ACZ11/(Input!V-Input!V);0)))</f>
        <v/>
      </c>
      <c r="ADT57" s="79">
        <f>SE(Input!V="bullet";SE(20=Input!V-1;ACZ11;0);SE(20&lt;Input!V;0;SE(20&lt;Input!V;ACZ11/(Input!V-Input!V);0)))</f>
        <v/>
      </c>
      <c r="ADU57" s="79">
        <f>SE(Input!V="bullet";SE(21=Input!V-1;ACZ11;0);SE(21&lt;Input!V;0;SE(21&lt;Input!V;ACZ11/(Input!V-Input!V);0)))</f>
        <v/>
      </c>
      <c r="ADV57" s="79">
        <f>SE(Input!V="bullet";SE(22=Input!V-1;ACZ11;0);SE(22&lt;Input!V;0;SE(22&lt;Input!V;ACZ11/(Input!V-Input!V);0)))</f>
        <v/>
      </c>
      <c r="ADW57" s="79">
        <f>SE(Input!V="bullet";SE(23=Input!V-1;ACZ11;0);SE(23&lt;Input!V;0;SE(23&lt;Input!V;ACZ11/(Input!V-Input!V);0)))</f>
        <v/>
      </c>
      <c r="ADX57" s="79">
        <f>SE(Input!V="bullet";SE(24=Input!V-1;ACZ11;0);SE(24&lt;Input!V;0;SE(24&lt;Input!V;ACZ11/(Input!V-Input!V);0)))</f>
        <v/>
      </c>
      <c r="ADY57" s="79">
        <f>SE(Input!V="bullet";SE(25=Input!V-1;ACZ11;0);SE(25&lt;Input!V;0;SE(25&lt;Input!V;ACZ11/(Input!V-Input!V);0)))</f>
        <v/>
      </c>
      <c r="ADZ57" s="79">
        <f>SE(Input!V="bullet";SE(26=Input!V-1;ACZ11;0);SE(26&lt;Input!V;0;SE(26&lt;Input!V;ACZ11/(Input!V-Input!V);0)))</f>
        <v/>
      </c>
      <c r="AEA57" s="79">
        <f>SE(Input!V="bullet";SE(27=Input!V-1;ACZ11;0);SE(27&lt;Input!V;0;SE(27&lt;Input!V;ACZ11/(Input!V-Input!V);0)))</f>
        <v/>
      </c>
      <c r="AEB57" s="79">
        <f>SE(Input!V="bullet";SE(28=Input!V-1;ACZ11;0);SE(28&lt;Input!V;0;SE(28&lt;Input!V;ACZ11/(Input!V-Input!V);0)))</f>
        <v/>
      </c>
      <c r="AEC57" s="79">
        <f>SE(Input!V="bullet";SE(29=Input!V-1;ACZ11;0);SE(29&lt;Input!V;0;SE(29&lt;Input!V;ACZ11/(Input!V-Input!V);0)))</f>
        <v/>
      </c>
      <c r="AED57" s="79">
        <f>SE(Input!V="bullet";SE(30=Input!V-1;ACZ11;0);SE(30&lt;Input!V;0;SE(30&lt;Input!V;ACZ11/(Input!V-Input!V);0)))</f>
        <v/>
      </c>
      <c r="AEE57" s="79">
        <f>SE(Input!V="bullet";SE(31=Input!V-1;ACZ11;0);SE(31&lt;Input!V;0;SE(31&lt;Input!V;ACZ11/(Input!V-Input!V);0)))</f>
        <v/>
      </c>
      <c r="AEF57" s="79">
        <f>SE(Input!V="bullet";SE(32=Input!V-1;ACZ11;0);SE(32&lt;Input!V;0;SE(32&lt;Input!V;ACZ11/(Input!V-Input!V);0)))</f>
        <v/>
      </c>
      <c r="AEG57" s="79">
        <f>SE(Input!V="bullet";SE(33=Input!V-1;ACZ11;0);SE(33&lt;Input!V;0;SE(33&lt;Input!V;ACZ11/(Input!V-Input!V);0)))</f>
        <v/>
      </c>
      <c r="AEH57" s="79">
        <f>SE(Input!V="bullet";SE(34=Input!V-1;ACZ11;0);SE(34&lt;Input!V;0;SE(34&lt;Input!V;ACZ11/(Input!V-Input!V);0)))</f>
        <v/>
      </c>
      <c r="AEI57" s="79">
        <f>SE(Input!V="bullet";SE(35=Input!V-1;ACZ11;0);SE(35&lt;Input!V;0;SE(35&lt;Input!V;ACZ11/(Input!V-Input!V);0)))</f>
        <v/>
      </c>
      <c r="AEL57" s="78" t="n">
        <v>5</v>
      </c>
      <c r="AEM57" s="79">
        <f>0</f>
        <v/>
      </c>
      <c r="AEN57" s="79">
        <f>0</f>
        <v/>
      </c>
      <c r="AEO57" s="79">
        <f>0</f>
        <v/>
      </c>
      <c r="AEP57" s="79">
        <f>0</f>
        <v/>
      </c>
      <c r="AEQ57" s="79">
        <f>SE(Input!W="bullet";SE(0=Input!W-1;AEQ11;0);SE(0&lt;Input!W;0;SE(0&lt;Input!W;AEQ11/(Input!W-Input!W);0)))</f>
        <v/>
      </c>
      <c r="AER57" s="79">
        <f>SE(Input!W="bullet";SE(1=Input!W-1;AEQ11;0);SE(1&lt;Input!W;0;SE(1&lt;Input!W;AEQ11/(Input!W-Input!W);0)))</f>
        <v/>
      </c>
      <c r="AES57" s="79">
        <f>SE(Input!W="bullet";SE(2=Input!W-1;AEQ11;0);SE(2&lt;Input!W;0;SE(2&lt;Input!W;AEQ11/(Input!W-Input!W);0)))</f>
        <v/>
      </c>
      <c r="AET57" s="79">
        <f>SE(Input!W="bullet";SE(3=Input!W-1;AEQ11;0);SE(3&lt;Input!W;0;SE(3&lt;Input!W;AEQ11/(Input!W-Input!W);0)))</f>
        <v/>
      </c>
      <c r="AEU57" s="79">
        <f>SE(Input!W="bullet";SE(4=Input!W-1;AEQ11;0);SE(4&lt;Input!W;0;SE(4&lt;Input!W;AEQ11/(Input!W-Input!W);0)))</f>
        <v/>
      </c>
      <c r="AEV57" s="79">
        <f>SE(Input!W="bullet";SE(5=Input!W-1;AEQ11;0);SE(5&lt;Input!W;0;SE(5&lt;Input!W;AEQ11/(Input!W-Input!W);0)))</f>
        <v/>
      </c>
      <c r="AEW57" s="79">
        <f>SE(Input!W="bullet";SE(6=Input!W-1;AEQ11;0);SE(6&lt;Input!W;0;SE(6&lt;Input!W;AEQ11/(Input!W-Input!W);0)))</f>
        <v/>
      </c>
      <c r="AEX57" s="79">
        <f>SE(Input!W="bullet";SE(7=Input!W-1;AEQ11;0);SE(7&lt;Input!W;0;SE(7&lt;Input!W;AEQ11/(Input!W-Input!W);0)))</f>
        <v/>
      </c>
      <c r="AEY57" s="79">
        <f>SE(Input!W="bullet";SE(8=Input!W-1;AEQ11;0);SE(8&lt;Input!W;0;SE(8&lt;Input!W;AEQ11/(Input!W-Input!W);0)))</f>
        <v/>
      </c>
      <c r="AEZ57" s="79">
        <f>SE(Input!W="bullet";SE(9=Input!W-1;AEQ11;0);SE(9&lt;Input!W;0;SE(9&lt;Input!W;AEQ11/(Input!W-Input!W);0)))</f>
        <v/>
      </c>
      <c r="AFA57" s="79">
        <f>SE(Input!W="bullet";SE(10=Input!W-1;AEQ11;0);SE(10&lt;Input!W;0;SE(10&lt;Input!W;AEQ11/(Input!W-Input!W);0)))</f>
        <v/>
      </c>
      <c r="AFB57" s="79">
        <f>SE(Input!W="bullet";SE(11=Input!W-1;AEQ11;0);SE(11&lt;Input!W;0;SE(11&lt;Input!W;AEQ11/(Input!W-Input!W);0)))</f>
        <v/>
      </c>
      <c r="AFC57" s="79">
        <f>SE(Input!W="bullet";SE(12=Input!W-1;AEQ11;0);SE(12&lt;Input!W;0;SE(12&lt;Input!W;AEQ11/(Input!W-Input!W);0)))</f>
        <v/>
      </c>
      <c r="AFD57" s="79">
        <f>SE(Input!W="bullet";SE(13=Input!W-1;AEQ11;0);SE(13&lt;Input!W;0;SE(13&lt;Input!W;AEQ11/(Input!W-Input!W);0)))</f>
        <v/>
      </c>
      <c r="AFE57" s="79">
        <f>SE(Input!W="bullet";SE(14=Input!W-1;AEQ11;0);SE(14&lt;Input!W;0;SE(14&lt;Input!W;AEQ11/(Input!W-Input!W);0)))</f>
        <v/>
      </c>
      <c r="AFF57" s="79">
        <f>SE(Input!W="bullet";SE(15=Input!W-1;AEQ11;0);SE(15&lt;Input!W;0;SE(15&lt;Input!W;AEQ11/(Input!W-Input!W);0)))</f>
        <v/>
      </c>
      <c r="AFG57" s="79">
        <f>SE(Input!W="bullet";SE(16=Input!W-1;AEQ11;0);SE(16&lt;Input!W;0;SE(16&lt;Input!W;AEQ11/(Input!W-Input!W);0)))</f>
        <v/>
      </c>
      <c r="AFH57" s="79">
        <f>SE(Input!W="bullet";SE(17=Input!W-1;AEQ11;0);SE(17&lt;Input!W;0;SE(17&lt;Input!W;AEQ11/(Input!W-Input!W);0)))</f>
        <v/>
      </c>
      <c r="AFI57" s="79">
        <f>SE(Input!W="bullet";SE(18=Input!W-1;AEQ11;0);SE(18&lt;Input!W;0;SE(18&lt;Input!W;AEQ11/(Input!W-Input!W);0)))</f>
        <v/>
      </c>
      <c r="AFJ57" s="79">
        <f>SE(Input!W="bullet";SE(19=Input!W-1;AEQ11;0);SE(19&lt;Input!W;0;SE(19&lt;Input!W;AEQ11/(Input!W-Input!W);0)))</f>
        <v/>
      </c>
      <c r="AFK57" s="79">
        <f>SE(Input!W="bullet";SE(20=Input!W-1;AEQ11;0);SE(20&lt;Input!W;0;SE(20&lt;Input!W;AEQ11/(Input!W-Input!W);0)))</f>
        <v/>
      </c>
      <c r="AFL57" s="79">
        <f>SE(Input!W="bullet";SE(21=Input!W-1;AEQ11;0);SE(21&lt;Input!W;0;SE(21&lt;Input!W;AEQ11/(Input!W-Input!W);0)))</f>
        <v/>
      </c>
      <c r="AFM57" s="79">
        <f>SE(Input!W="bullet";SE(22=Input!W-1;AEQ11;0);SE(22&lt;Input!W;0;SE(22&lt;Input!W;AEQ11/(Input!W-Input!W);0)))</f>
        <v/>
      </c>
      <c r="AFN57" s="79">
        <f>SE(Input!W="bullet";SE(23=Input!W-1;AEQ11;0);SE(23&lt;Input!W;0;SE(23&lt;Input!W;AEQ11/(Input!W-Input!W);0)))</f>
        <v/>
      </c>
      <c r="AFO57" s="79">
        <f>SE(Input!W="bullet";SE(24=Input!W-1;AEQ11;0);SE(24&lt;Input!W;0;SE(24&lt;Input!W;AEQ11/(Input!W-Input!W);0)))</f>
        <v/>
      </c>
      <c r="AFP57" s="79">
        <f>SE(Input!W="bullet";SE(25=Input!W-1;AEQ11;0);SE(25&lt;Input!W;0;SE(25&lt;Input!W;AEQ11/(Input!W-Input!W);0)))</f>
        <v/>
      </c>
      <c r="AFQ57" s="79">
        <f>SE(Input!W="bullet";SE(26=Input!W-1;AEQ11;0);SE(26&lt;Input!W;0;SE(26&lt;Input!W;AEQ11/(Input!W-Input!W);0)))</f>
        <v/>
      </c>
      <c r="AFR57" s="79">
        <f>SE(Input!W="bullet";SE(27=Input!W-1;AEQ11;0);SE(27&lt;Input!W;0;SE(27&lt;Input!W;AEQ11/(Input!W-Input!W);0)))</f>
        <v/>
      </c>
      <c r="AFS57" s="79">
        <f>SE(Input!W="bullet";SE(28=Input!W-1;AEQ11;0);SE(28&lt;Input!W;0;SE(28&lt;Input!W;AEQ11/(Input!W-Input!W);0)))</f>
        <v/>
      </c>
      <c r="AFT57" s="79">
        <f>SE(Input!W="bullet";SE(29=Input!W-1;AEQ11;0);SE(29&lt;Input!W;0;SE(29&lt;Input!W;AEQ11/(Input!W-Input!W);0)))</f>
        <v/>
      </c>
      <c r="AFU57" s="79">
        <f>SE(Input!W="bullet";SE(30=Input!W-1;AEQ11;0);SE(30&lt;Input!W;0;SE(30&lt;Input!W;AEQ11/(Input!W-Input!W);0)))</f>
        <v/>
      </c>
      <c r="AFV57" s="79">
        <f>SE(Input!W="bullet";SE(31=Input!W-1;AEQ11;0);SE(31&lt;Input!W;0;SE(31&lt;Input!W;AEQ11/(Input!W-Input!W);0)))</f>
        <v/>
      </c>
      <c r="AFW57" s="79">
        <f>SE(Input!W="bullet";SE(32=Input!W-1;AEQ11;0);SE(32&lt;Input!W;0;SE(32&lt;Input!W;AEQ11/(Input!W-Input!W);0)))</f>
        <v/>
      </c>
      <c r="AFX57" s="79">
        <f>SE(Input!W="bullet";SE(33=Input!W-1;AEQ11;0);SE(33&lt;Input!W;0;SE(33&lt;Input!W;AEQ11/(Input!W-Input!W);0)))</f>
        <v/>
      </c>
      <c r="AFY57" s="79">
        <f>SE(Input!W="bullet";SE(34=Input!W-1;AEQ11;0);SE(34&lt;Input!W;0;SE(34&lt;Input!W;AEQ11/(Input!W-Input!W);0)))</f>
        <v/>
      </c>
      <c r="AFZ57" s="79">
        <f>SE(Input!W="bullet";SE(35=Input!W-1;AEQ11;0);SE(35&lt;Input!W;0;SE(35&lt;Input!W;AEQ11/(Input!W-Input!W);0)))</f>
        <v/>
      </c>
    </row>
    <row r="58">
      <c r="A58" s="78" t="n">
        <v>6</v>
      </c>
      <c r="B58" s="79">
        <f>0</f>
        <v/>
      </c>
      <c r="C58" s="79">
        <f>0</f>
        <v/>
      </c>
      <c r="D58" s="79">
        <f>0</f>
        <v/>
      </c>
      <c r="E58" s="79">
        <f>0</f>
        <v/>
      </c>
      <c r="F58" s="79">
        <f>0</f>
        <v/>
      </c>
      <c r="G58" s="79">
        <f>SE(Input!D="bullet";SE(0=Input!D-1;G12;0);SE(0&lt;Input!D;0;SE(0&lt;Input!D;G12/(Input!D-Input!D);0)))</f>
        <v/>
      </c>
      <c r="H58" s="79">
        <f>SE(Input!D="bullet";SE(1=Input!D-1;G12;0);SE(1&lt;Input!D;0;SE(1&lt;Input!D;G12/(Input!D-Input!D);0)))</f>
        <v/>
      </c>
      <c r="I58" s="79">
        <f>SE(Input!D="bullet";SE(2=Input!D-1;G12;0);SE(2&lt;Input!D;0;SE(2&lt;Input!D;G12/(Input!D-Input!D);0)))</f>
        <v/>
      </c>
      <c r="J58" s="79">
        <f>SE(Input!D="bullet";SE(3=Input!D-1;G12;0);SE(3&lt;Input!D;0;SE(3&lt;Input!D;G12/(Input!D-Input!D);0)))</f>
        <v/>
      </c>
      <c r="K58" s="79">
        <f>SE(Input!D="bullet";SE(4=Input!D-1;G12;0);SE(4&lt;Input!D;0;SE(4&lt;Input!D;G12/(Input!D-Input!D);0)))</f>
        <v/>
      </c>
      <c r="L58" s="79">
        <f>SE(Input!D="bullet";SE(5=Input!D-1;G12;0);SE(5&lt;Input!D;0;SE(5&lt;Input!D;G12/(Input!D-Input!D);0)))</f>
        <v/>
      </c>
      <c r="M58" s="79">
        <f>SE(Input!D="bullet";SE(6=Input!D-1;G12;0);SE(6&lt;Input!D;0;SE(6&lt;Input!D;G12/(Input!D-Input!D);0)))</f>
        <v/>
      </c>
      <c r="N58" s="79">
        <f>SE(Input!D="bullet";SE(7=Input!D-1;G12;0);SE(7&lt;Input!D;0;SE(7&lt;Input!D;G12/(Input!D-Input!D);0)))</f>
        <v/>
      </c>
      <c r="O58" s="79">
        <f>SE(Input!D="bullet";SE(8=Input!D-1;G12;0);SE(8&lt;Input!D;0;SE(8&lt;Input!D;G12/(Input!D-Input!D);0)))</f>
        <v/>
      </c>
      <c r="P58" s="79">
        <f>SE(Input!D="bullet";SE(9=Input!D-1;G12;0);SE(9&lt;Input!D;0;SE(9&lt;Input!D;G12/(Input!D-Input!D);0)))</f>
        <v/>
      </c>
      <c r="Q58" s="79">
        <f>SE(Input!D="bullet";SE(10=Input!D-1;G12;0);SE(10&lt;Input!D;0;SE(10&lt;Input!D;G12/(Input!D-Input!D);0)))</f>
        <v/>
      </c>
      <c r="R58" s="79">
        <f>SE(Input!D="bullet";SE(11=Input!D-1;G12;0);SE(11&lt;Input!D;0;SE(11&lt;Input!D;G12/(Input!D-Input!D);0)))</f>
        <v/>
      </c>
      <c r="S58" s="79">
        <f>SE(Input!D="bullet";SE(12=Input!D-1;G12;0);SE(12&lt;Input!D;0;SE(12&lt;Input!D;G12/(Input!D-Input!D);0)))</f>
        <v/>
      </c>
      <c r="T58" s="79">
        <f>SE(Input!D="bullet";SE(13=Input!D-1;G12;0);SE(13&lt;Input!D;0;SE(13&lt;Input!D;G12/(Input!D-Input!D);0)))</f>
        <v/>
      </c>
      <c r="U58" s="79">
        <f>SE(Input!D="bullet";SE(14=Input!D-1;G12;0);SE(14&lt;Input!D;0;SE(14&lt;Input!D;G12/(Input!D-Input!D);0)))</f>
        <v/>
      </c>
      <c r="V58" s="79">
        <f>SE(Input!D="bullet";SE(15=Input!D-1;G12;0);SE(15&lt;Input!D;0;SE(15&lt;Input!D;G12/(Input!D-Input!D);0)))</f>
        <v/>
      </c>
      <c r="W58" s="79">
        <f>SE(Input!D="bullet";SE(16=Input!D-1;G12;0);SE(16&lt;Input!D;0;SE(16&lt;Input!D;G12/(Input!D-Input!D);0)))</f>
        <v/>
      </c>
      <c r="X58" s="79">
        <f>SE(Input!D="bullet";SE(17=Input!D-1;G12;0);SE(17&lt;Input!D;0;SE(17&lt;Input!D;G12/(Input!D-Input!D);0)))</f>
        <v/>
      </c>
      <c r="Y58" s="79">
        <f>SE(Input!D="bullet";SE(18=Input!D-1;G12;0);SE(18&lt;Input!D;0;SE(18&lt;Input!D;G12/(Input!D-Input!D);0)))</f>
        <v/>
      </c>
      <c r="Z58" s="79">
        <f>SE(Input!D="bullet";SE(19=Input!D-1;G12;0);SE(19&lt;Input!D;0;SE(19&lt;Input!D;G12/(Input!D-Input!D);0)))</f>
        <v/>
      </c>
      <c r="AA58" s="79">
        <f>SE(Input!D="bullet";SE(20=Input!D-1;G12;0);SE(20&lt;Input!D;0;SE(20&lt;Input!D;G12/(Input!D-Input!D);0)))</f>
        <v/>
      </c>
      <c r="AB58" s="79">
        <f>SE(Input!D="bullet";SE(21=Input!D-1;G12;0);SE(21&lt;Input!D;0;SE(21&lt;Input!D;G12/(Input!D-Input!D);0)))</f>
        <v/>
      </c>
      <c r="AC58" s="79">
        <f>SE(Input!D="bullet";SE(22=Input!D-1;G12;0);SE(22&lt;Input!D;0;SE(22&lt;Input!D;G12/(Input!D-Input!D);0)))</f>
        <v/>
      </c>
      <c r="AD58" s="79">
        <f>SE(Input!D="bullet";SE(23=Input!D-1;G12;0);SE(23&lt;Input!D;0;SE(23&lt;Input!D;G12/(Input!D-Input!D);0)))</f>
        <v/>
      </c>
      <c r="AE58" s="79">
        <f>SE(Input!D="bullet";SE(24=Input!D-1;G12;0);SE(24&lt;Input!D;0;SE(24&lt;Input!D;G12/(Input!D-Input!D);0)))</f>
        <v/>
      </c>
      <c r="AF58" s="79">
        <f>SE(Input!D="bullet";SE(25=Input!D-1;G12;0);SE(25&lt;Input!D;0;SE(25&lt;Input!D;G12/(Input!D-Input!D);0)))</f>
        <v/>
      </c>
      <c r="AG58" s="79">
        <f>SE(Input!D="bullet";SE(26=Input!D-1;G12;0);SE(26&lt;Input!D;0;SE(26&lt;Input!D;G12/(Input!D-Input!D);0)))</f>
        <v/>
      </c>
      <c r="AH58" s="79">
        <f>SE(Input!D="bullet";SE(27=Input!D-1;G12;0);SE(27&lt;Input!D;0;SE(27&lt;Input!D;G12/(Input!D-Input!D);0)))</f>
        <v/>
      </c>
      <c r="AI58" s="79">
        <f>SE(Input!D="bullet";SE(28=Input!D-1;G12;0);SE(28&lt;Input!D;0;SE(28&lt;Input!D;G12/(Input!D-Input!D);0)))</f>
        <v/>
      </c>
      <c r="AJ58" s="79">
        <f>SE(Input!D="bullet";SE(29=Input!D-1;G12;0);SE(29&lt;Input!D;0;SE(29&lt;Input!D;G12/(Input!D-Input!D);0)))</f>
        <v/>
      </c>
      <c r="AK58" s="79">
        <f>SE(Input!D="bullet";SE(30=Input!D-1;G12;0);SE(30&lt;Input!D;0;SE(30&lt;Input!D;G12/(Input!D-Input!D);0)))</f>
        <v/>
      </c>
      <c r="AL58" s="79">
        <f>SE(Input!D="bullet";SE(31=Input!D-1;G12;0);SE(31&lt;Input!D;0;SE(31&lt;Input!D;G12/(Input!D-Input!D);0)))</f>
        <v/>
      </c>
      <c r="AM58" s="79">
        <f>SE(Input!D="bullet";SE(32=Input!D-1;G12;0);SE(32&lt;Input!D;0;SE(32&lt;Input!D;G12/(Input!D-Input!D);0)))</f>
        <v/>
      </c>
      <c r="AN58" s="79">
        <f>SE(Input!D="bullet";SE(33=Input!D-1;G12;0);SE(33&lt;Input!D;0;SE(33&lt;Input!D;G12/(Input!D-Input!D);0)))</f>
        <v/>
      </c>
      <c r="AO58" s="79">
        <f>SE(Input!D="bullet";SE(34=Input!D-1;G12;0);SE(34&lt;Input!D;0;SE(34&lt;Input!D;G12/(Input!D-Input!D);0)))</f>
        <v/>
      </c>
      <c r="AR58" s="78" t="n">
        <v>6</v>
      </c>
      <c r="AS58" s="79">
        <f>0</f>
        <v/>
      </c>
      <c r="AT58" s="79">
        <f>0</f>
        <v/>
      </c>
      <c r="AU58" s="79">
        <f>0</f>
        <v/>
      </c>
      <c r="AV58" s="79">
        <f>0</f>
        <v/>
      </c>
      <c r="AW58" s="79">
        <f>0</f>
        <v/>
      </c>
      <c r="AX58" s="79">
        <f>SE(Input!E="bullet";SE(0=Input!E-1;AX12;0);SE(0&lt;Input!E;0;SE(0&lt;Input!E;AX12/(Input!E-Input!E);0)))</f>
        <v/>
      </c>
      <c r="AY58" s="79">
        <f>SE(Input!E="bullet";SE(1=Input!E-1;AX12;0);SE(1&lt;Input!E;0;SE(1&lt;Input!E;AX12/(Input!E-Input!E);0)))</f>
        <v/>
      </c>
      <c r="AZ58" s="79">
        <f>SE(Input!E="bullet";SE(2=Input!E-1;AX12;0);SE(2&lt;Input!E;0;SE(2&lt;Input!E;AX12/(Input!E-Input!E);0)))</f>
        <v/>
      </c>
      <c r="BA58" s="79">
        <f>SE(Input!E="bullet";SE(3=Input!E-1;AX12;0);SE(3&lt;Input!E;0;SE(3&lt;Input!E;AX12/(Input!E-Input!E);0)))</f>
        <v/>
      </c>
      <c r="BB58" s="79">
        <f>SE(Input!E="bullet";SE(4=Input!E-1;AX12;0);SE(4&lt;Input!E;0;SE(4&lt;Input!E;AX12/(Input!E-Input!E);0)))</f>
        <v/>
      </c>
      <c r="BC58" s="79">
        <f>SE(Input!E="bullet";SE(5=Input!E-1;AX12;0);SE(5&lt;Input!E;0;SE(5&lt;Input!E;AX12/(Input!E-Input!E);0)))</f>
        <v/>
      </c>
      <c r="BD58" s="79">
        <f>SE(Input!E="bullet";SE(6=Input!E-1;AX12;0);SE(6&lt;Input!E;0;SE(6&lt;Input!E;AX12/(Input!E-Input!E);0)))</f>
        <v/>
      </c>
      <c r="BE58" s="79">
        <f>SE(Input!E="bullet";SE(7=Input!E-1;AX12;0);SE(7&lt;Input!E;0;SE(7&lt;Input!E;AX12/(Input!E-Input!E);0)))</f>
        <v/>
      </c>
      <c r="BF58" s="79">
        <f>SE(Input!E="bullet";SE(8=Input!E-1;AX12;0);SE(8&lt;Input!E;0;SE(8&lt;Input!E;AX12/(Input!E-Input!E);0)))</f>
        <v/>
      </c>
      <c r="BG58" s="79">
        <f>SE(Input!E="bullet";SE(9=Input!E-1;AX12;0);SE(9&lt;Input!E;0;SE(9&lt;Input!E;AX12/(Input!E-Input!E);0)))</f>
        <v/>
      </c>
      <c r="BH58" s="79">
        <f>SE(Input!E="bullet";SE(10=Input!E-1;AX12;0);SE(10&lt;Input!E;0;SE(10&lt;Input!E;AX12/(Input!E-Input!E);0)))</f>
        <v/>
      </c>
      <c r="BI58" s="79">
        <f>SE(Input!E="bullet";SE(11=Input!E-1;AX12;0);SE(11&lt;Input!E;0;SE(11&lt;Input!E;AX12/(Input!E-Input!E);0)))</f>
        <v/>
      </c>
      <c r="BJ58" s="79">
        <f>SE(Input!E="bullet";SE(12=Input!E-1;AX12;0);SE(12&lt;Input!E;0;SE(12&lt;Input!E;AX12/(Input!E-Input!E);0)))</f>
        <v/>
      </c>
      <c r="BK58" s="79">
        <f>SE(Input!E="bullet";SE(13=Input!E-1;AX12;0);SE(13&lt;Input!E;0;SE(13&lt;Input!E;AX12/(Input!E-Input!E);0)))</f>
        <v/>
      </c>
      <c r="BL58" s="79">
        <f>SE(Input!E="bullet";SE(14=Input!E-1;AX12;0);SE(14&lt;Input!E;0;SE(14&lt;Input!E;AX12/(Input!E-Input!E);0)))</f>
        <v/>
      </c>
      <c r="BM58" s="79">
        <f>SE(Input!E="bullet";SE(15=Input!E-1;AX12;0);SE(15&lt;Input!E;0;SE(15&lt;Input!E;AX12/(Input!E-Input!E);0)))</f>
        <v/>
      </c>
      <c r="BN58" s="79">
        <f>SE(Input!E="bullet";SE(16=Input!E-1;AX12;0);SE(16&lt;Input!E;0;SE(16&lt;Input!E;AX12/(Input!E-Input!E);0)))</f>
        <v/>
      </c>
      <c r="BO58" s="79">
        <f>SE(Input!E="bullet";SE(17=Input!E-1;AX12;0);SE(17&lt;Input!E;0;SE(17&lt;Input!E;AX12/(Input!E-Input!E);0)))</f>
        <v/>
      </c>
      <c r="BP58" s="79">
        <f>SE(Input!E="bullet";SE(18=Input!E-1;AX12;0);SE(18&lt;Input!E;0;SE(18&lt;Input!E;AX12/(Input!E-Input!E);0)))</f>
        <v/>
      </c>
      <c r="BQ58" s="79">
        <f>SE(Input!E="bullet";SE(19=Input!E-1;AX12;0);SE(19&lt;Input!E;0;SE(19&lt;Input!E;AX12/(Input!E-Input!E);0)))</f>
        <v/>
      </c>
      <c r="BR58" s="79">
        <f>SE(Input!E="bullet";SE(20=Input!E-1;AX12;0);SE(20&lt;Input!E;0;SE(20&lt;Input!E;AX12/(Input!E-Input!E);0)))</f>
        <v/>
      </c>
      <c r="BS58" s="79">
        <f>SE(Input!E="bullet";SE(21=Input!E-1;AX12;0);SE(21&lt;Input!E;0;SE(21&lt;Input!E;AX12/(Input!E-Input!E);0)))</f>
        <v/>
      </c>
      <c r="BT58" s="79">
        <f>SE(Input!E="bullet";SE(22=Input!E-1;AX12;0);SE(22&lt;Input!E;0;SE(22&lt;Input!E;AX12/(Input!E-Input!E);0)))</f>
        <v/>
      </c>
      <c r="BU58" s="79">
        <f>SE(Input!E="bullet";SE(23=Input!E-1;AX12;0);SE(23&lt;Input!E;0;SE(23&lt;Input!E;AX12/(Input!E-Input!E);0)))</f>
        <v/>
      </c>
      <c r="BV58" s="79">
        <f>SE(Input!E="bullet";SE(24=Input!E-1;AX12;0);SE(24&lt;Input!E;0;SE(24&lt;Input!E;AX12/(Input!E-Input!E);0)))</f>
        <v/>
      </c>
      <c r="BW58" s="79">
        <f>SE(Input!E="bullet";SE(25=Input!E-1;AX12;0);SE(25&lt;Input!E;0;SE(25&lt;Input!E;AX12/(Input!E-Input!E);0)))</f>
        <v/>
      </c>
      <c r="BX58" s="79">
        <f>SE(Input!E="bullet";SE(26=Input!E-1;AX12;0);SE(26&lt;Input!E;0;SE(26&lt;Input!E;AX12/(Input!E-Input!E);0)))</f>
        <v/>
      </c>
      <c r="BY58" s="79">
        <f>SE(Input!E="bullet";SE(27=Input!E-1;AX12;0);SE(27&lt;Input!E;0;SE(27&lt;Input!E;AX12/(Input!E-Input!E);0)))</f>
        <v/>
      </c>
      <c r="BZ58" s="79">
        <f>SE(Input!E="bullet";SE(28=Input!E-1;AX12;0);SE(28&lt;Input!E;0;SE(28&lt;Input!E;AX12/(Input!E-Input!E);0)))</f>
        <v/>
      </c>
      <c r="CA58" s="79">
        <f>SE(Input!E="bullet";SE(29=Input!E-1;AX12;0);SE(29&lt;Input!E;0;SE(29&lt;Input!E;AX12/(Input!E-Input!E);0)))</f>
        <v/>
      </c>
      <c r="CB58" s="79">
        <f>SE(Input!E="bullet";SE(30=Input!E-1;AX12;0);SE(30&lt;Input!E;0;SE(30&lt;Input!E;AX12/(Input!E-Input!E);0)))</f>
        <v/>
      </c>
      <c r="CC58" s="79">
        <f>SE(Input!E="bullet";SE(31=Input!E-1;AX12;0);SE(31&lt;Input!E;0;SE(31&lt;Input!E;AX12/(Input!E-Input!E);0)))</f>
        <v/>
      </c>
      <c r="CD58" s="79">
        <f>SE(Input!E="bullet";SE(32=Input!E-1;AX12;0);SE(32&lt;Input!E;0;SE(32&lt;Input!E;AX12/(Input!E-Input!E);0)))</f>
        <v/>
      </c>
      <c r="CE58" s="79">
        <f>SE(Input!E="bullet";SE(33=Input!E-1;AX12;0);SE(33&lt;Input!E;0;SE(33&lt;Input!E;AX12/(Input!E-Input!E);0)))</f>
        <v/>
      </c>
      <c r="CF58" s="79">
        <f>SE(Input!E="bullet";SE(34=Input!E-1;AX12;0);SE(34&lt;Input!E;0;SE(34&lt;Input!E;AX12/(Input!E-Input!E);0)))</f>
        <v/>
      </c>
      <c r="CI58" s="78" t="n">
        <v>6</v>
      </c>
      <c r="CJ58" s="79">
        <f>0</f>
        <v/>
      </c>
      <c r="CK58" s="79">
        <f>0</f>
        <v/>
      </c>
      <c r="CL58" s="79">
        <f>0</f>
        <v/>
      </c>
      <c r="CM58" s="79">
        <f>0</f>
        <v/>
      </c>
      <c r="CN58" s="79">
        <f>0</f>
        <v/>
      </c>
      <c r="CO58" s="79">
        <f>SE(Input!F="bullet";SE(0=Input!F-1;CO12;0);SE(0&lt;Input!F;0;SE(0&lt;Input!F;CO12/(Input!F-Input!F);0)))</f>
        <v/>
      </c>
      <c r="CP58" s="79">
        <f>SE(Input!F="bullet";SE(1=Input!F-1;CO12;0);SE(1&lt;Input!F;0;SE(1&lt;Input!F;CO12/(Input!F-Input!F);0)))</f>
        <v/>
      </c>
      <c r="CQ58" s="79">
        <f>SE(Input!F="bullet";SE(2=Input!F-1;CO12;0);SE(2&lt;Input!F;0;SE(2&lt;Input!F;CO12/(Input!F-Input!F);0)))</f>
        <v/>
      </c>
      <c r="CR58" s="79">
        <f>SE(Input!F="bullet";SE(3=Input!F-1;CO12;0);SE(3&lt;Input!F;0;SE(3&lt;Input!F;CO12/(Input!F-Input!F);0)))</f>
        <v/>
      </c>
      <c r="CS58" s="79">
        <f>SE(Input!F="bullet";SE(4=Input!F-1;CO12;0);SE(4&lt;Input!F;0;SE(4&lt;Input!F;CO12/(Input!F-Input!F);0)))</f>
        <v/>
      </c>
      <c r="CT58" s="79">
        <f>SE(Input!F="bullet";SE(5=Input!F-1;CO12;0);SE(5&lt;Input!F;0;SE(5&lt;Input!F;CO12/(Input!F-Input!F);0)))</f>
        <v/>
      </c>
      <c r="CU58" s="79">
        <f>SE(Input!F="bullet";SE(6=Input!F-1;CO12;0);SE(6&lt;Input!F;0;SE(6&lt;Input!F;CO12/(Input!F-Input!F);0)))</f>
        <v/>
      </c>
      <c r="CV58" s="79">
        <f>SE(Input!F="bullet";SE(7=Input!F-1;CO12;0);SE(7&lt;Input!F;0;SE(7&lt;Input!F;CO12/(Input!F-Input!F);0)))</f>
        <v/>
      </c>
      <c r="CW58" s="79">
        <f>SE(Input!F="bullet";SE(8=Input!F-1;CO12;0);SE(8&lt;Input!F;0;SE(8&lt;Input!F;CO12/(Input!F-Input!F);0)))</f>
        <v/>
      </c>
      <c r="CX58" s="79">
        <f>SE(Input!F="bullet";SE(9=Input!F-1;CO12;0);SE(9&lt;Input!F;0;SE(9&lt;Input!F;CO12/(Input!F-Input!F);0)))</f>
        <v/>
      </c>
      <c r="CY58" s="79">
        <f>SE(Input!F="bullet";SE(10=Input!F-1;CO12;0);SE(10&lt;Input!F;0;SE(10&lt;Input!F;CO12/(Input!F-Input!F);0)))</f>
        <v/>
      </c>
      <c r="CZ58" s="79">
        <f>SE(Input!F="bullet";SE(11=Input!F-1;CO12;0);SE(11&lt;Input!F;0;SE(11&lt;Input!F;CO12/(Input!F-Input!F);0)))</f>
        <v/>
      </c>
      <c r="DA58" s="79">
        <f>SE(Input!F="bullet";SE(12=Input!F-1;CO12;0);SE(12&lt;Input!F;0;SE(12&lt;Input!F;CO12/(Input!F-Input!F);0)))</f>
        <v/>
      </c>
      <c r="DB58" s="79">
        <f>SE(Input!F="bullet";SE(13=Input!F-1;CO12;0);SE(13&lt;Input!F;0;SE(13&lt;Input!F;CO12/(Input!F-Input!F);0)))</f>
        <v/>
      </c>
      <c r="DC58" s="79">
        <f>SE(Input!F="bullet";SE(14=Input!F-1;CO12;0);SE(14&lt;Input!F;0;SE(14&lt;Input!F;CO12/(Input!F-Input!F);0)))</f>
        <v/>
      </c>
      <c r="DD58" s="79">
        <f>SE(Input!F="bullet";SE(15=Input!F-1;CO12;0);SE(15&lt;Input!F;0;SE(15&lt;Input!F;CO12/(Input!F-Input!F);0)))</f>
        <v/>
      </c>
      <c r="DE58" s="79">
        <f>SE(Input!F="bullet";SE(16=Input!F-1;CO12;0);SE(16&lt;Input!F;0;SE(16&lt;Input!F;CO12/(Input!F-Input!F);0)))</f>
        <v/>
      </c>
      <c r="DF58" s="79">
        <f>SE(Input!F="bullet";SE(17=Input!F-1;CO12;0);SE(17&lt;Input!F;0;SE(17&lt;Input!F;CO12/(Input!F-Input!F);0)))</f>
        <v/>
      </c>
      <c r="DG58" s="79">
        <f>SE(Input!F="bullet";SE(18=Input!F-1;CO12;0);SE(18&lt;Input!F;0;SE(18&lt;Input!F;CO12/(Input!F-Input!F);0)))</f>
        <v/>
      </c>
      <c r="DH58" s="79">
        <f>SE(Input!F="bullet";SE(19=Input!F-1;CO12;0);SE(19&lt;Input!F;0;SE(19&lt;Input!F;CO12/(Input!F-Input!F);0)))</f>
        <v/>
      </c>
      <c r="DI58" s="79">
        <f>SE(Input!F="bullet";SE(20=Input!F-1;CO12;0);SE(20&lt;Input!F;0;SE(20&lt;Input!F;CO12/(Input!F-Input!F);0)))</f>
        <v/>
      </c>
      <c r="DJ58" s="79">
        <f>SE(Input!F="bullet";SE(21=Input!F-1;CO12;0);SE(21&lt;Input!F;0;SE(21&lt;Input!F;CO12/(Input!F-Input!F);0)))</f>
        <v/>
      </c>
      <c r="DK58" s="79">
        <f>SE(Input!F="bullet";SE(22=Input!F-1;CO12;0);SE(22&lt;Input!F;0;SE(22&lt;Input!F;CO12/(Input!F-Input!F);0)))</f>
        <v/>
      </c>
      <c r="DL58" s="79">
        <f>SE(Input!F="bullet";SE(23=Input!F-1;CO12;0);SE(23&lt;Input!F;0;SE(23&lt;Input!F;CO12/(Input!F-Input!F);0)))</f>
        <v/>
      </c>
      <c r="DM58" s="79">
        <f>SE(Input!F="bullet";SE(24=Input!F-1;CO12;0);SE(24&lt;Input!F;0;SE(24&lt;Input!F;CO12/(Input!F-Input!F);0)))</f>
        <v/>
      </c>
      <c r="DN58" s="79">
        <f>SE(Input!F="bullet";SE(25=Input!F-1;CO12;0);SE(25&lt;Input!F;0;SE(25&lt;Input!F;CO12/(Input!F-Input!F);0)))</f>
        <v/>
      </c>
      <c r="DO58" s="79">
        <f>SE(Input!F="bullet";SE(26=Input!F-1;CO12;0);SE(26&lt;Input!F;0;SE(26&lt;Input!F;CO12/(Input!F-Input!F);0)))</f>
        <v/>
      </c>
      <c r="DP58" s="79">
        <f>SE(Input!F="bullet";SE(27=Input!F-1;CO12;0);SE(27&lt;Input!F;0;SE(27&lt;Input!F;CO12/(Input!F-Input!F);0)))</f>
        <v/>
      </c>
      <c r="DQ58" s="79">
        <f>SE(Input!F="bullet";SE(28=Input!F-1;CO12;0);SE(28&lt;Input!F;0;SE(28&lt;Input!F;CO12/(Input!F-Input!F);0)))</f>
        <v/>
      </c>
      <c r="DR58" s="79">
        <f>SE(Input!F="bullet";SE(29=Input!F-1;CO12;0);SE(29&lt;Input!F;0;SE(29&lt;Input!F;CO12/(Input!F-Input!F);0)))</f>
        <v/>
      </c>
      <c r="DS58" s="79">
        <f>SE(Input!F="bullet";SE(30=Input!F-1;CO12;0);SE(30&lt;Input!F;0;SE(30&lt;Input!F;CO12/(Input!F-Input!F);0)))</f>
        <v/>
      </c>
      <c r="DT58" s="79">
        <f>SE(Input!F="bullet";SE(31=Input!F-1;CO12;0);SE(31&lt;Input!F;0;SE(31&lt;Input!F;CO12/(Input!F-Input!F);0)))</f>
        <v/>
      </c>
      <c r="DU58" s="79">
        <f>SE(Input!F="bullet";SE(32=Input!F-1;CO12;0);SE(32&lt;Input!F;0;SE(32&lt;Input!F;CO12/(Input!F-Input!F);0)))</f>
        <v/>
      </c>
      <c r="DV58" s="79">
        <f>SE(Input!F="bullet";SE(33=Input!F-1;CO12;0);SE(33&lt;Input!F;0;SE(33&lt;Input!F;CO12/(Input!F-Input!F);0)))</f>
        <v/>
      </c>
      <c r="DW58" s="79">
        <f>SE(Input!F="bullet";SE(34=Input!F-1;CO12;0);SE(34&lt;Input!F;0;SE(34&lt;Input!F;CO12/(Input!F-Input!F);0)))</f>
        <v/>
      </c>
      <c r="DZ58" s="78" t="n">
        <v>6</v>
      </c>
      <c r="EA58" s="79">
        <f>0</f>
        <v/>
      </c>
      <c r="EB58" s="79">
        <f>0</f>
        <v/>
      </c>
      <c r="EC58" s="79">
        <f>0</f>
        <v/>
      </c>
      <c r="ED58" s="79">
        <f>0</f>
        <v/>
      </c>
      <c r="EE58" s="79">
        <f>0</f>
        <v/>
      </c>
      <c r="EF58" s="79">
        <f>SE(Input!G="bullet";SE(0=Input!G-1;EF12;0);SE(0&lt;Input!G;0;SE(0&lt;Input!G;EF12/(Input!G-Input!G);0)))</f>
        <v/>
      </c>
      <c r="EG58" s="79">
        <f>SE(Input!G="bullet";SE(1=Input!G-1;EF12;0);SE(1&lt;Input!G;0;SE(1&lt;Input!G;EF12/(Input!G-Input!G);0)))</f>
        <v/>
      </c>
      <c r="EH58" s="79">
        <f>SE(Input!G="bullet";SE(2=Input!G-1;EF12;0);SE(2&lt;Input!G;0;SE(2&lt;Input!G;EF12/(Input!G-Input!G);0)))</f>
        <v/>
      </c>
      <c r="EI58" s="79">
        <f>SE(Input!G="bullet";SE(3=Input!G-1;EF12;0);SE(3&lt;Input!G;0;SE(3&lt;Input!G;EF12/(Input!G-Input!G);0)))</f>
        <v/>
      </c>
      <c r="EJ58" s="79">
        <f>SE(Input!G="bullet";SE(4=Input!G-1;EF12;0);SE(4&lt;Input!G;0;SE(4&lt;Input!G;EF12/(Input!G-Input!G);0)))</f>
        <v/>
      </c>
      <c r="EK58" s="79">
        <f>SE(Input!G="bullet";SE(5=Input!G-1;EF12;0);SE(5&lt;Input!G;0;SE(5&lt;Input!G;EF12/(Input!G-Input!G);0)))</f>
        <v/>
      </c>
      <c r="EL58" s="79">
        <f>SE(Input!G="bullet";SE(6=Input!G-1;EF12;0);SE(6&lt;Input!G;0;SE(6&lt;Input!G;EF12/(Input!G-Input!G);0)))</f>
        <v/>
      </c>
      <c r="EM58" s="79">
        <f>SE(Input!G="bullet";SE(7=Input!G-1;EF12;0);SE(7&lt;Input!G;0;SE(7&lt;Input!G;EF12/(Input!G-Input!G);0)))</f>
        <v/>
      </c>
      <c r="EN58" s="79">
        <f>SE(Input!G="bullet";SE(8=Input!G-1;EF12;0);SE(8&lt;Input!G;0;SE(8&lt;Input!G;EF12/(Input!G-Input!G);0)))</f>
        <v/>
      </c>
      <c r="EO58" s="79">
        <f>SE(Input!G="bullet";SE(9=Input!G-1;EF12;0);SE(9&lt;Input!G;0;SE(9&lt;Input!G;EF12/(Input!G-Input!G);0)))</f>
        <v/>
      </c>
      <c r="EP58" s="79">
        <f>SE(Input!G="bullet";SE(10=Input!G-1;EF12;0);SE(10&lt;Input!G;0;SE(10&lt;Input!G;EF12/(Input!G-Input!G);0)))</f>
        <v/>
      </c>
      <c r="EQ58" s="79">
        <f>SE(Input!G="bullet";SE(11=Input!G-1;EF12;0);SE(11&lt;Input!G;0;SE(11&lt;Input!G;EF12/(Input!G-Input!G);0)))</f>
        <v/>
      </c>
      <c r="ER58" s="79">
        <f>SE(Input!G="bullet";SE(12=Input!G-1;EF12;0);SE(12&lt;Input!G;0;SE(12&lt;Input!G;EF12/(Input!G-Input!G);0)))</f>
        <v/>
      </c>
      <c r="ES58" s="79">
        <f>SE(Input!G="bullet";SE(13=Input!G-1;EF12;0);SE(13&lt;Input!G;0;SE(13&lt;Input!G;EF12/(Input!G-Input!G);0)))</f>
        <v/>
      </c>
      <c r="ET58" s="79">
        <f>SE(Input!G="bullet";SE(14=Input!G-1;EF12;0);SE(14&lt;Input!G;0;SE(14&lt;Input!G;EF12/(Input!G-Input!G);0)))</f>
        <v/>
      </c>
      <c r="EU58" s="79">
        <f>SE(Input!G="bullet";SE(15=Input!G-1;EF12;0);SE(15&lt;Input!G;0;SE(15&lt;Input!G;EF12/(Input!G-Input!G);0)))</f>
        <v/>
      </c>
      <c r="EV58" s="79">
        <f>SE(Input!G="bullet";SE(16=Input!G-1;EF12;0);SE(16&lt;Input!G;0;SE(16&lt;Input!G;EF12/(Input!G-Input!G);0)))</f>
        <v/>
      </c>
      <c r="EW58" s="79">
        <f>SE(Input!G="bullet";SE(17=Input!G-1;EF12;0);SE(17&lt;Input!G;0;SE(17&lt;Input!G;EF12/(Input!G-Input!G);0)))</f>
        <v/>
      </c>
      <c r="EX58" s="79">
        <f>SE(Input!G="bullet";SE(18=Input!G-1;EF12;0);SE(18&lt;Input!G;0;SE(18&lt;Input!G;EF12/(Input!G-Input!G);0)))</f>
        <v/>
      </c>
      <c r="EY58" s="79">
        <f>SE(Input!G="bullet";SE(19=Input!G-1;EF12;0);SE(19&lt;Input!G;0;SE(19&lt;Input!G;EF12/(Input!G-Input!G);0)))</f>
        <v/>
      </c>
      <c r="EZ58" s="79">
        <f>SE(Input!G="bullet";SE(20=Input!G-1;EF12;0);SE(20&lt;Input!G;0;SE(20&lt;Input!G;EF12/(Input!G-Input!G);0)))</f>
        <v/>
      </c>
      <c r="FA58" s="79">
        <f>SE(Input!G="bullet";SE(21=Input!G-1;EF12;0);SE(21&lt;Input!G;0;SE(21&lt;Input!G;EF12/(Input!G-Input!G);0)))</f>
        <v/>
      </c>
      <c r="FB58" s="79">
        <f>SE(Input!G="bullet";SE(22=Input!G-1;EF12;0);SE(22&lt;Input!G;0;SE(22&lt;Input!G;EF12/(Input!G-Input!G);0)))</f>
        <v/>
      </c>
      <c r="FC58" s="79">
        <f>SE(Input!G="bullet";SE(23=Input!G-1;EF12;0);SE(23&lt;Input!G;0;SE(23&lt;Input!G;EF12/(Input!G-Input!G);0)))</f>
        <v/>
      </c>
      <c r="FD58" s="79">
        <f>SE(Input!G="bullet";SE(24=Input!G-1;EF12;0);SE(24&lt;Input!G;0;SE(24&lt;Input!G;EF12/(Input!G-Input!G);0)))</f>
        <v/>
      </c>
      <c r="FE58" s="79">
        <f>SE(Input!G="bullet";SE(25=Input!G-1;EF12;0);SE(25&lt;Input!G;0;SE(25&lt;Input!G;EF12/(Input!G-Input!G);0)))</f>
        <v/>
      </c>
      <c r="FF58" s="79">
        <f>SE(Input!G="bullet";SE(26=Input!G-1;EF12;0);SE(26&lt;Input!G;0;SE(26&lt;Input!G;EF12/(Input!G-Input!G);0)))</f>
        <v/>
      </c>
      <c r="FG58" s="79">
        <f>SE(Input!G="bullet";SE(27=Input!G-1;EF12;0);SE(27&lt;Input!G;0;SE(27&lt;Input!G;EF12/(Input!G-Input!G);0)))</f>
        <v/>
      </c>
      <c r="FH58" s="79">
        <f>SE(Input!G="bullet";SE(28=Input!G-1;EF12;0);SE(28&lt;Input!G;0;SE(28&lt;Input!G;EF12/(Input!G-Input!G);0)))</f>
        <v/>
      </c>
      <c r="FI58" s="79">
        <f>SE(Input!G="bullet";SE(29=Input!G-1;EF12;0);SE(29&lt;Input!G;0;SE(29&lt;Input!G;EF12/(Input!G-Input!G);0)))</f>
        <v/>
      </c>
      <c r="FJ58" s="79">
        <f>SE(Input!G="bullet";SE(30=Input!G-1;EF12;0);SE(30&lt;Input!G;0;SE(30&lt;Input!G;EF12/(Input!G-Input!G);0)))</f>
        <v/>
      </c>
      <c r="FK58" s="79">
        <f>SE(Input!G="bullet";SE(31=Input!G-1;EF12;0);SE(31&lt;Input!G;0;SE(31&lt;Input!G;EF12/(Input!G-Input!G);0)))</f>
        <v/>
      </c>
      <c r="FL58" s="79">
        <f>SE(Input!G="bullet";SE(32=Input!G-1;EF12;0);SE(32&lt;Input!G;0;SE(32&lt;Input!G;EF12/(Input!G-Input!G);0)))</f>
        <v/>
      </c>
      <c r="FM58" s="79">
        <f>SE(Input!G="bullet";SE(33=Input!G-1;EF12;0);SE(33&lt;Input!G;0;SE(33&lt;Input!G;EF12/(Input!G-Input!G);0)))</f>
        <v/>
      </c>
      <c r="FN58" s="79">
        <f>SE(Input!G="bullet";SE(34=Input!G-1;EF12;0);SE(34&lt;Input!G;0;SE(34&lt;Input!G;EF12/(Input!G-Input!G);0)))</f>
        <v/>
      </c>
      <c r="FQ58" s="78" t="n">
        <v>6</v>
      </c>
      <c r="FR58" s="79">
        <f>0</f>
        <v/>
      </c>
      <c r="FS58" s="79">
        <f>0</f>
        <v/>
      </c>
      <c r="FT58" s="79">
        <f>0</f>
        <v/>
      </c>
      <c r="FU58" s="79">
        <f>0</f>
        <v/>
      </c>
      <c r="FV58" s="79">
        <f>0</f>
        <v/>
      </c>
      <c r="FW58" s="79">
        <f>SE(Input!H="bullet";SE(0=Input!H-1;FW12;0);SE(0&lt;Input!H;0;SE(0&lt;Input!H;FW12/(Input!H-Input!H);0)))</f>
        <v/>
      </c>
      <c r="FX58" s="79">
        <f>SE(Input!H="bullet";SE(1=Input!H-1;FW12;0);SE(1&lt;Input!H;0;SE(1&lt;Input!H;FW12/(Input!H-Input!H);0)))</f>
        <v/>
      </c>
      <c r="FY58" s="79">
        <f>SE(Input!H="bullet";SE(2=Input!H-1;FW12;0);SE(2&lt;Input!H;0;SE(2&lt;Input!H;FW12/(Input!H-Input!H);0)))</f>
        <v/>
      </c>
      <c r="FZ58" s="79">
        <f>SE(Input!H="bullet";SE(3=Input!H-1;FW12;0);SE(3&lt;Input!H;0;SE(3&lt;Input!H;FW12/(Input!H-Input!H);0)))</f>
        <v/>
      </c>
      <c r="GA58" s="79">
        <f>SE(Input!H="bullet";SE(4=Input!H-1;FW12;0);SE(4&lt;Input!H;0;SE(4&lt;Input!H;FW12/(Input!H-Input!H);0)))</f>
        <v/>
      </c>
      <c r="GB58" s="79">
        <f>SE(Input!H="bullet";SE(5=Input!H-1;FW12;0);SE(5&lt;Input!H;0;SE(5&lt;Input!H;FW12/(Input!H-Input!H);0)))</f>
        <v/>
      </c>
      <c r="GC58" s="79">
        <f>SE(Input!H="bullet";SE(6=Input!H-1;FW12;0);SE(6&lt;Input!H;0;SE(6&lt;Input!H;FW12/(Input!H-Input!H);0)))</f>
        <v/>
      </c>
      <c r="GD58" s="79">
        <f>SE(Input!H="bullet";SE(7=Input!H-1;FW12;0);SE(7&lt;Input!H;0;SE(7&lt;Input!H;FW12/(Input!H-Input!H);0)))</f>
        <v/>
      </c>
      <c r="GE58" s="79">
        <f>SE(Input!H="bullet";SE(8=Input!H-1;FW12;0);SE(8&lt;Input!H;0;SE(8&lt;Input!H;FW12/(Input!H-Input!H);0)))</f>
        <v/>
      </c>
      <c r="GF58" s="79">
        <f>SE(Input!H="bullet";SE(9=Input!H-1;FW12;0);SE(9&lt;Input!H;0;SE(9&lt;Input!H;FW12/(Input!H-Input!H);0)))</f>
        <v/>
      </c>
      <c r="GG58" s="79">
        <f>SE(Input!H="bullet";SE(10=Input!H-1;FW12;0);SE(10&lt;Input!H;0;SE(10&lt;Input!H;FW12/(Input!H-Input!H);0)))</f>
        <v/>
      </c>
      <c r="GH58" s="79">
        <f>SE(Input!H="bullet";SE(11=Input!H-1;FW12;0);SE(11&lt;Input!H;0;SE(11&lt;Input!H;FW12/(Input!H-Input!H);0)))</f>
        <v/>
      </c>
      <c r="GI58" s="79">
        <f>SE(Input!H="bullet";SE(12=Input!H-1;FW12;0);SE(12&lt;Input!H;0;SE(12&lt;Input!H;FW12/(Input!H-Input!H);0)))</f>
        <v/>
      </c>
      <c r="GJ58" s="79">
        <f>SE(Input!H="bullet";SE(13=Input!H-1;FW12;0);SE(13&lt;Input!H;0;SE(13&lt;Input!H;FW12/(Input!H-Input!H);0)))</f>
        <v/>
      </c>
      <c r="GK58" s="79">
        <f>SE(Input!H="bullet";SE(14=Input!H-1;FW12;0);SE(14&lt;Input!H;0;SE(14&lt;Input!H;FW12/(Input!H-Input!H);0)))</f>
        <v/>
      </c>
      <c r="GL58" s="79">
        <f>SE(Input!H="bullet";SE(15=Input!H-1;FW12;0);SE(15&lt;Input!H;0;SE(15&lt;Input!H;FW12/(Input!H-Input!H);0)))</f>
        <v/>
      </c>
      <c r="GM58" s="79">
        <f>SE(Input!H="bullet";SE(16=Input!H-1;FW12;0);SE(16&lt;Input!H;0;SE(16&lt;Input!H;FW12/(Input!H-Input!H);0)))</f>
        <v/>
      </c>
      <c r="GN58" s="79">
        <f>SE(Input!H="bullet";SE(17=Input!H-1;FW12;0);SE(17&lt;Input!H;0;SE(17&lt;Input!H;FW12/(Input!H-Input!H);0)))</f>
        <v/>
      </c>
      <c r="GO58" s="79">
        <f>SE(Input!H="bullet";SE(18=Input!H-1;FW12;0);SE(18&lt;Input!H;0;SE(18&lt;Input!H;FW12/(Input!H-Input!H);0)))</f>
        <v/>
      </c>
      <c r="GP58" s="79">
        <f>SE(Input!H="bullet";SE(19=Input!H-1;FW12;0);SE(19&lt;Input!H;0;SE(19&lt;Input!H;FW12/(Input!H-Input!H);0)))</f>
        <v/>
      </c>
      <c r="GQ58" s="79">
        <f>SE(Input!H="bullet";SE(20=Input!H-1;FW12;0);SE(20&lt;Input!H;0;SE(20&lt;Input!H;FW12/(Input!H-Input!H);0)))</f>
        <v/>
      </c>
      <c r="GR58" s="79">
        <f>SE(Input!H="bullet";SE(21=Input!H-1;FW12;0);SE(21&lt;Input!H;0;SE(21&lt;Input!H;FW12/(Input!H-Input!H);0)))</f>
        <v/>
      </c>
      <c r="GS58" s="79">
        <f>SE(Input!H="bullet";SE(22=Input!H-1;FW12;0);SE(22&lt;Input!H;0;SE(22&lt;Input!H;FW12/(Input!H-Input!H);0)))</f>
        <v/>
      </c>
      <c r="GT58" s="79">
        <f>SE(Input!H="bullet";SE(23=Input!H-1;FW12;0);SE(23&lt;Input!H;0;SE(23&lt;Input!H;FW12/(Input!H-Input!H);0)))</f>
        <v/>
      </c>
      <c r="GU58" s="79">
        <f>SE(Input!H="bullet";SE(24=Input!H-1;FW12;0);SE(24&lt;Input!H;0;SE(24&lt;Input!H;FW12/(Input!H-Input!H);0)))</f>
        <v/>
      </c>
      <c r="GV58" s="79">
        <f>SE(Input!H="bullet";SE(25=Input!H-1;FW12;0);SE(25&lt;Input!H;0;SE(25&lt;Input!H;FW12/(Input!H-Input!H);0)))</f>
        <v/>
      </c>
      <c r="GW58" s="79">
        <f>SE(Input!H="bullet";SE(26=Input!H-1;FW12;0);SE(26&lt;Input!H;0;SE(26&lt;Input!H;FW12/(Input!H-Input!H);0)))</f>
        <v/>
      </c>
      <c r="GX58" s="79">
        <f>SE(Input!H="bullet";SE(27=Input!H-1;FW12;0);SE(27&lt;Input!H;0;SE(27&lt;Input!H;FW12/(Input!H-Input!H);0)))</f>
        <v/>
      </c>
      <c r="GY58" s="79">
        <f>SE(Input!H="bullet";SE(28=Input!H-1;FW12;0);SE(28&lt;Input!H;0;SE(28&lt;Input!H;FW12/(Input!H-Input!H);0)))</f>
        <v/>
      </c>
      <c r="GZ58" s="79">
        <f>SE(Input!H="bullet";SE(29=Input!H-1;FW12;0);SE(29&lt;Input!H;0;SE(29&lt;Input!H;FW12/(Input!H-Input!H);0)))</f>
        <v/>
      </c>
      <c r="HA58" s="79">
        <f>SE(Input!H="bullet";SE(30=Input!H-1;FW12;0);SE(30&lt;Input!H;0;SE(30&lt;Input!H;FW12/(Input!H-Input!H);0)))</f>
        <v/>
      </c>
      <c r="HB58" s="79">
        <f>SE(Input!H="bullet";SE(31=Input!H-1;FW12;0);SE(31&lt;Input!H;0;SE(31&lt;Input!H;FW12/(Input!H-Input!H);0)))</f>
        <v/>
      </c>
      <c r="HC58" s="79">
        <f>SE(Input!H="bullet";SE(32=Input!H-1;FW12;0);SE(32&lt;Input!H;0;SE(32&lt;Input!H;FW12/(Input!H-Input!H);0)))</f>
        <v/>
      </c>
      <c r="HD58" s="79">
        <f>SE(Input!H="bullet";SE(33=Input!H-1;FW12;0);SE(33&lt;Input!H;0;SE(33&lt;Input!H;FW12/(Input!H-Input!H);0)))</f>
        <v/>
      </c>
      <c r="HE58" s="79">
        <f>SE(Input!H="bullet";SE(34=Input!H-1;FW12;0);SE(34&lt;Input!H;0;SE(34&lt;Input!H;FW12/(Input!H-Input!H);0)))</f>
        <v/>
      </c>
      <c r="HH58" s="78" t="n">
        <v>6</v>
      </c>
      <c r="HI58" s="79">
        <f>0</f>
        <v/>
      </c>
      <c r="HJ58" s="79">
        <f>0</f>
        <v/>
      </c>
      <c r="HK58" s="79">
        <f>0</f>
        <v/>
      </c>
      <c r="HL58" s="79">
        <f>0</f>
        <v/>
      </c>
      <c r="HM58" s="79">
        <f>0</f>
        <v/>
      </c>
      <c r="HN58" s="79">
        <f>SE(Input!I="bullet";SE(0=Input!I-1;HN12;0);SE(0&lt;Input!I;0;SE(0&lt;Input!I;HN12/(Input!I-Input!I);0)))</f>
        <v/>
      </c>
      <c r="HO58" s="79">
        <f>SE(Input!I="bullet";SE(1=Input!I-1;HN12;0);SE(1&lt;Input!I;0;SE(1&lt;Input!I;HN12/(Input!I-Input!I);0)))</f>
        <v/>
      </c>
      <c r="HP58" s="79">
        <f>SE(Input!I="bullet";SE(2=Input!I-1;HN12;0);SE(2&lt;Input!I;0;SE(2&lt;Input!I;HN12/(Input!I-Input!I);0)))</f>
        <v/>
      </c>
      <c r="HQ58" s="79">
        <f>SE(Input!I="bullet";SE(3=Input!I-1;HN12;0);SE(3&lt;Input!I;0;SE(3&lt;Input!I;HN12/(Input!I-Input!I);0)))</f>
        <v/>
      </c>
      <c r="HR58" s="79">
        <f>SE(Input!I="bullet";SE(4=Input!I-1;HN12;0);SE(4&lt;Input!I;0;SE(4&lt;Input!I;HN12/(Input!I-Input!I);0)))</f>
        <v/>
      </c>
      <c r="HS58" s="79">
        <f>SE(Input!I="bullet";SE(5=Input!I-1;HN12;0);SE(5&lt;Input!I;0;SE(5&lt;Input!I;HN12/(Input!I-Input!I);0)))</f>
        <v/>
      </c>
      <c r="HT58" s="79">
        <f>SE(Input!I="bullet";SE(6=Input!I-1;HN12;0);SE(6&lt;Input!I;0;SE(6&lt;Input!I;HN12/(Input!I-Input!I);0)))</f>
        <v/>
      </c>
      <c r="HU58" s="79">
        <f>SE(Input!I="bullet";SE(7=Input!I-1;HN12;0);SE(7&lt;Input!I;0;SE(7&lt;Input!I;HN12/(Input!I-Input!I);0)))</f>
        <v/>
      </c>
      <c r="HV58" s="79">
        <f>SE(Input!I="bullet";SE(8=Input!I-1;HN12;0);SE(8&lt;Input!I;0;SE(8&lt;Input!I;HN12/(Input!I-Input!I);0)))</f>
        <v/>
      </c>
      <c r="HW58" s="79">
        <f>SE(Input!I="bullet";SE(9=Input!I-1;HN12;0);SE(9&lt;Input!I;0;SE(9&lt;Input!I;HN12/(Input!I-Input!I);0)))</f>
        <v/>
      </c>
      <c r="HX58" s="79">
        <f>SE(Input!I="bullet";SE(10=Input!I-1;HN12;0);SE(10&lt;Input!I;0;SE(10&lt;Input!I;HN12/(Input!I-Input!I);0)))</f>
        <v/>
      </c>
      <c r="HY58" s="79">
        <f>SE(Input!I="bullet";SE(11=Input!I-1;HN12;0);SE(11&lt;Input!I;0;SE(11&lt;Input!I;HN12/(Input!I-Input!I);0)))</f>
        <v/>
      </c>
      <c r="HZ58" s="79">
        <f>SE(Input!I="bullet";SE(12=Input!I-1;HN12;0);SE(12&lt;Input!I;0;SE(12&lt;Input!I;HN12/(Input!I-Input!I);0)))</f>
        <v/>
      </c>
      <c r="IA58" s="79">
        <f>SE(Input!I="bullet";SE(13=Input!I-1;HN12;0);SE(13&lt;Input!I;0;SE(13&lt;Input!I;HN12/(Input!I-Input!I);0)))</f>
        <v/>
      </c>
      <c r="IB58" s="79">
        <f>SE(Input!I="bullet";SE(14=Input!I-1;HN12;0);SE(14&lt;Input!I;0;SE(14&lt;Input!I;HN12/(Input!I-Input!I);0)))</f>
        <v/>
      </c>
      <c r="IC58" s="79">
        <f>SE(Input!I="bullet";SE(15=Input!I-1;HN12;0);SE(15&lt;Input!I;0;SE(15&lt;Input!I;HN12/(Input!I-Input!I);0)))</f>
        <v/>
      </c>
      <c r="ID58" s="79">
        <f>SE(Input!I="bullet";SE(16=Input!I-1;HN12;0);SE(16&lt;Input!I;0;SE(16&lt;Input!I;HN12/(Input!I-Input!I);0)))</f>
        <v/>
      </c>
      <c r="IE58" s="79">
        <f>SE(Input!I="bullet";SE(17=Input!I-1;HN12;0);SE(17&lt;Input!I;0;SE(17&lt;Input!I;HN12/(Input!I-Input!I);0)))</f>
        <v/>
      </c>
      <c r="IF58" s="79">
        <f>SE(Input!I="bullet";SE(18=Input!I-1;HN12;0);SE(18&lt;Input!I;0;SE(18&lt;Input!I;HN12/(Input!I-Input!I);0)))</f>
        <v/>
      </c>
      <c r="IG58" s="79">
        <f>SE(Input!I="bullet";SE(19=Input!I-1;HN12;0);SE(19&lt;Input!I;0;SE(19&lt;Input!I;HN12/(Input!I-Input!I);0)))</f>
        <v/>
      </c>
      <c r="IH58" s="79">
        <f>SE(Input!I="bullet";SE(20=Input!I-1;HN12;0);SE(20&lt;Input!I;0;SE(20&lt;Input!I;HN12/(Input!I-Input!I);0)))</f>
        <v/>
      </c>
      <c r="II58" s="79">
        <f>SE(Input!I="bullet";SE(21=Input!I-1;HN12;0);SE(21&lt;Input!I;0;SE(21&lt;Input!I;HN12/(Input!I-Input!I);0)))</f>
        <v/>
      </c>
      <c r="IJ58" s="79">
        <f>SE(Input!I="bullet";SE(22=Input!I-1;HN12;0);SE(22&lt;Input!I;0;SE(22&lt;Input!I;HN12/(Input!I-Input!I);0)))</f>
        <v/>
      </c>
      <c r="IK58" s="79">
        <f>SE(Input!I="bullet";SE(23=Input!I-1;HN12;0);SE(23&lt;Input!I;0;SE(23&lt;Input!I;HN12/(Input!I-Input!I);0)))</f>
        <v/>
      </c>
      <c r="IL58" s="79">
        <f>SE(Input!I="bullet";SE(24=Input!I-1;HN12;0);SE(24&lt;Input!I;0;SE(24&lt;Input!I;HN12/(Input!I-Input!I);0)))</f>
        <v/>
      </c>
      <c r="IM58" s="79">
        <f>SE(Input!I="bullet";SE(25=Input!I-1;HN12;0);SE(25&lt;Input!I;0;SE(25&lt;Input!I;HN12/(Input!I-Input!I);0)))</f>
        <v/>
      </c>
      <c r="IN58" s="79">
        <f>SE(Input!I="bullet";SE(26=Input!I-1;HN12;0);SE(26&lt;Input!I;0;SE(26&lt;Input!I;HN12/(Input!I-Input!I);0)))</f>
        <v/>
      </c>
      <c r="IO58" s="79">
        <f>SE(Input!I="bullet";SE(27=Input!I-1;HN12;0);SE(27&lt;Input!I;0;SE(27&lt;Input!I;HN12/(Input!I-Input!I);0)))</f>
        <v/>
      </c>
      <c r="IP58" s="79">
        <f>SE(Input!I="bullet";SE(28=Input!I-1;HN12;0);SE(28&lt;Input!I;0;SE(28&lt;Input!I;HN12/(Input!I-Input!I);0)))</f>
        <v/>
      </c>
      <c r="IQ58" s="79">
        <f>SE(Input!I="bullet";SE(29=Input!I-1;HN12;0);SE(29&lt;Input!I;0;SE(29&lt;Input!I;HN12/(Input!I-Input!I);0)))</f>
        <v/>
      </c>
      <c r="IR58" s="79">
        <f>SE(Input!I="bullet";SE(30=Input!I-1;HN12;0);SE(30&lt;Input!I;0;SE(30&lt;Input!I;HN12/(Input!I-Input!I);0)))</f>
        <v/>
      </c>
      <c r="IS58" s="79">
        <f>SE(Input!I="bullet";SE(31=Input!I-1;HN12;0);SE(31&lt;Input!I;0;SE(31&lt;Input!I;HN12/(Input!I-Input!I);0)))</f>
        <v/>
      </c>
      <c r="IT58" s="79">
        <f>SE(Input!I="bullet";SE(32=Input!I-1;HN12;0);SE(32&lt;Input!I;0;SE(32&lt;Input!I;HN12/(Input!I-Input!I);0)))</f>
        <v/>
      </c>
      <c r="IU58" s="79">
        <f>SE(Input!I="bullet";SE(33=Input!I-1;HN12;0);SE(33&lt;Input!I;0;SE(33&lt;Input!I;HN12/(Input!I-Input!I);0)))</f>
        <v/>
      </c>
      <c r="IV58" s="79">
        <f>SE(Input!I="bullet";SE(34=Input!I-1;HN12;0);SE(34&lt;Input!I;0;SE(34&lt;Input!I;HN12/(Input!I-Input!I);0)))</f>
        <v/>
      </c>
      <c r="IY58" s="78" t="n">
        <v>6</v>
      </c>
      <c r="IZ58" s="79">
        <f>0</f>
        <v/>
      </c>
      <c r="JA58" s="79">
        <f>0</f>
        <v/>
      </c>
      <c r="JB58" s="79">
        <f>0</f>
        <v/>
      </c>
      <c r="JC58" s="79">
        <f>0</f>
        <v/>
      </c>
      <c r="JD58" s="79">
        <f>0</f>
        <v/>
      </c>
      <c r="JE58" s="79">
        <f>SE(Input!J="bullet";SE(0=Input!J-1;JE12;0);SE(0&lt;Input!J;0;SE(0&lt;Input!J;JE12/(Input!J-Input!J);0)))</f>
        <v/>
      </c>
      <c r="JF58" s="79">
        <f>SE(Input!J="bullet";SE(1=Input!J-1;JE12;0);SE(1&lt;Input!J;0;SE(1&lt;Input!J;JE12/(Input!J-Input!J);0)))</f>
        <v/>
      </c>
      <c r="JG58" s="79">
        <f>SE(Input!J="bullet";SE(2=Input!J-1;JE12;0);SE(2&lt;Input!J;0;SE(2&lt;Input!J;JE12/(Input!J-Input!J);0)))</f>
        <v/>
      </c>
      <c r="JH58" s="79">
        <f>SE(Input!J="bullet";SE(3=Input!J-1;JE12;0);SE(3&lt;Input!J;0;SE(3&lt;Input!J;JE12/(Input!J-Input!J);0)))</f>
        <v/>
      </c>
      <c r="JI58" s="79">
        <f>SE(Input!J="bullet";SE(4=Input!J-1;JE12;0);SE(4&lt;Input!J;0;SE(4&lt;Input!J;JE12/(Input!J-Input!J);0)))</f>
        <v/>
      </c>
      <c r="JJ58" s="79">
        <f>SE(Input!J="bullet";SE(5=Input!J-1;JE12;0);SE(5&lt;Input!J;0;SE(5&lt;Input!J;JE12/(Input!J-Input!J);0)))</f>
        <v/>
      </c>
      <c r="JK58" s="79">
        <f>SE(Input!J="bullet";SE(6=Input!J-1;JE12;0);SE(6&lt;Input!J;0;SE(6&lt;Input!J;JE12/(Input!J-Input!J);0)))</f>
        <v/>
      </c>
      <c r="JL58" s="79">
        <f>SE(Input!J="bullet";SE(7=Input!J-1;JE12;0);SE(7&lt;Input!J;0;SE(7&lt;Input!J;JE12/(Input!J-Input!J);0)))</f>
        <v/>
      </c>
      <c r="JM58" s="79">
        <f>SE(Input!J="bullet";SE(8=Input!J-1;JE12;0);SE(8&lt;Input!J;0;SE(8&lt;Input!J;JE12/(Input!J-Input!J);0)))</f>
        <v/>
      </c>
      <c r="JN58" s="79">
        <f>SE(Input!J="bullet";SE(9=Input!J-1;JE12;0);SE(9&lt;Input!J;0;SE(9&lt;Input!J;JE12/(Input!J-Input!J);0)))</f>
        <v/>
      </c>
      <c r="JO58" s="79">
        <f>SE(Input!J="bullet";SE(10=Input!J-1;JE12;0);SE(10&lt;Input!J;0;SE(10&lt;Input!J;JE12/(Input!J-Input!J);0)))</f>
        <v/>
      </c>
      <c r="JP58" s="79">
        <f>SE(Input!J="bullet";SE(11=Input!J-1;JE12;0);SE(11&lt;Input!J;0;SE(11&lt;Input!J;JE12/(Input!J-Input!J);0)))</f>
        <v/>
      </c>
      <c r="JQ58" s="79">
        <f>SE(Input!J="bullet";SE(12=Input!J-1;JE12;0);SE(12&lt;Input!J;0;SE(12&lt;Input!J;JE12/(Input!J-Input!J);0)))</f>
        <v/>
      </c>
      <c r="JR58" s="79">
        <f>SE(Input!J="bullet";SE(13=Input!J-1;JE12;0);SE(13&lt;Input!J;0;SE(13&lt;Input!J;JE12/(Input!J-Input!J);0)))</f>
        <v/>
      </c>
      <c r="JS58" s="79">
        <f>SE(Input!J="bullet";SE(14=Input!J-1;JE12;0);SE(14&lt;Input!J;0;SE(14&lt;Input!J;JE12/(Input!J-Input!J);0)))</f>
        <v/>
      </c>
      <c r="JT58" s="79">
        <f>SE(Input!J="bullet";SE(15=Input!J-1;JE12;0);SE(15&lt;Input!J;0;SE(15&lt;Input!J;JE12/(Input!J-Input!J);0)))</f>
        <v/>
      </c>
      <c r="JU58" s="79">
        <f>SE(Input!J="bullet";SE(16=Input!J-1;JE12;0);SE(16&lt;Input!J;0;SE(16&lt;Input!J;JE12/(Input!J-Input!J);0)))</f>
        <v/>
      </c>
      <c r="JV58" s="79">
        <f>SE(Input!J="bullet";SE(17=Input!J-1;JE12;0);SE(17&lt;Input!J;0;SE(17&lt;Input!J;JE12/(Input!J-Input!J);0)))</f>
        <v/>
      </c>
      <c r="JW58" s="79">
        <f>SE(Input!J="bullet";SE(18=Input!J-1;JE12;0);SE(18&lt;Input!J;0;SE(18&lt;Input!J;JE12/(Input!J-Input!J);0)))</f>
        <v/>
      </c>
      <c r="JX58" s="79">
        <f>SE(Input!J="bullet";SE(19=Input!J-1;JE12;0);SE(19&lt;Input!J;0;SE(19&lt;Input!J;JE12/(Input!J-Input!J);0)))</f>
        <v/>
      </c>
      <c r="JY58" s="79">
        <f>SE(Input!J="bullet";SE(20=Input!J-1;JE12;0);SE(20&lt;Input!J;0;SE(20&lt;Input!J;JE12/(Input!J-Input!J);0)))</f>
        <v/>
      </c>
      <c r="JZ58" s="79">
        <f>SE(Input!J="bullet";SE(21=Input!J-1;JE12;0);SE(21&lt;Input!J;0;SE(21&lt;Input!J;JE12/(Input!J-Input!J);0)))</f>
        <v/>
      </c>
      <c r="KA58" s="79">
        <f>SE(Input!J="bullet";SE(22=Input!J-1;JE12;0);SE(22&lt;Input!J;0;SE(22&lt;Input!J;JE12/(Input!J-Input!J);0)))</f>
        <v/>
      </c>
      <c r="KB58" s="79">
        <f>SE(Input!J="bullet";SE(23=Input!J-1;JE12;0);SE(23&lt;Input!J;0;SE(23&lt;Input!J;JE12/(Input!J-Input!J);0)))</f>
        <v/>
      </c>
      <c r="KC58" s="79">
        <f>SE(Input!J="bullet";SE(24=Input!J-1;JE12;0);SE(24&lt;Input!J;0;SE(24&lt;Input!J;JE12/(Input!J-Input!J);0)))</f>
        <v/>
      </c>
      <c r="KD58" s="79">
        <f>SE(Input!J="bullet";SE(25=Input!J-1;JE12;0);SE(25&lt;Input!J;0;SE(25&lt;Input!J;JE12/(Input!J-Input!J);0)))</f>
        <v/>
      </c>
      <c r="KE58" s="79">
        <f>SE(Input!J="bullet";SE(26=Input!J-1;JE12;0);SE(26&lt;Input!J;0;SE(26&lt;Input!J;JE12/(Input!J-Input!J);0)))</f>
        <v/>
      </c>
      <c r="KF58" s="79">
        <f>SE(Input!J="bullet";SE(27=Input!J-1;JE12;0);SE(27&lt;Input!J;0;SE(27&lt;Input!J;JE12/(Input!J-Input!J);0)))</f>
        <v/>
      </c>
      <c r="KG58" s="79">
        <f>SE(Input!J="bullet";SE(28=Input!J-1;JE12;0);SE(28&lt;Input!J;0;SE(28&lt;Input!J;JE12/(Input!J-Input!J);0)))</f>
        <v/>
      </c>
      <c r="KH58" s="79">
        <f>SE(Input!J="bullet";SE(29=Input!J-1;JE12;0);SE(29&lt;Input!J;0;SE(29&lt;Input!J;JE12/(Input!J-Input!J);0)))</f>
        <v/>
      </c>
      <c r="KI58" s="79">
        <f>SE(Input!J="bullet";SE(30=Input!J-1;JE12;0);SE(30&lt;Input!J;0;SE(30&lt;Input!J;JE12/(Input!J-Input!J);0)))</f>
        <v/>
      </c>
      <c r="KJ58" s="79">
        <f>SE(Input!J="bullet";SE(31=Input!J-1;JE12;0);SE(31&lt;Input!J;0;SE(31&lt;Input!J;JE12/(Input!J-Input!J);0)))</f>
        <v/>
      </c>
      <c r="KK58" s="79">
        <f>SE(Input!J="bullet";SE(32=Input!J-1;JE12;0);SE(32&lt;Input!J;0;SE(32&lt;Input!J;JE12/(Input!J-Input!J);0)))</f>
        <v/>
      </c>
      <c r="KL58" s="79">
        <f>SE(Input!J="bullet";SE(33=Input!J-1;JE12;0);SE(33&lt;Input!J;0;SE(33&lt;Input!J;JE12/(Input!J-Input!J);0)))</f>
        <v/>
      </c>
      <c r="KM58" s="79">
        <f>SE(Input!J="bullet";SE(34=Input!J-1;JE12;0);SE(34&lt;Input!J;0;SE(34&lt;Input!J;JE12/(Input!J-Input!J);0)))</f>
        <v/>
      </c>
      <c r="KP58" s="78" t="n">
        <v>6</v>
      </c>
      <c r="KQ58" s="79">
        <f>0</f>
        <v/>
      </c>
      <c r="KR58" s="79">
        <f>0</f>
        <v/>
      </c>
      <c r="KS58" s="79">
        <f>0</f>
        <v/>
      </c>
      <c r="KT58" s="79">
        <f>0</f>
        <v/>
      </c>
      <c r="KU58" s="79">
        <f>0</f>
        <v/>
      </c>
      <c r="KV58" s="79">
        <f>SE(Input!K="bullet";SE(0=Input!K-1;KV12;0);SE(0&lt;Input!K;0;SE(0&lt;Input!K;KV12/(Input!K-Input!K);0)))</f>
        <v/>
      </c>
      <c r="KW58" s="79">
        <f>SE(Input!K="bullet";SE(1=Input!K-1;KV12;0);SE(1&lt;Input!K;0;SE(1&lt;Input!K;KV12/(Input!K-Input!K);0)))</f>
        <v/>
      </c>
      <c r="KX58" s="79">
        <f>SE(Input!K="bullet";SE(2=Input!K-1;KV12;0);SE(2&lt;Input!K;0;SE(2&lt;Input!K;KV12/(Input!K-Input!K);0)))</f>
        <v/>
      </c>
      <c r="KY58" s="79">
        <f>SE(Input!K="bullet";SE(3=Input!K-1;KV12;0);SE(3&lt;Input!K;0;SE(3&lt;Input!K;KV12/(Input!K-Input!K);0)))</f>
        <v/>
      </c>
      <c r="KZ58" s="79">
        <f>SE(Input!K="bullet";SE(4=Input!K-1;KV12;0);SE(4&lt;Input!K;0;SE(4&lt;Input!K;KV12/(Input!K-Input!K);0)))</f>
        <v/>
      </c>
      <c r="LA58" s="79">
        <f>SE(Input!K="bullet";SE(5=Input!K-1;KV12;0);SE(5&lt;Input!K;0;SE(5&lt;Input!K;KV12/(Input!K-Input!K);0)))</f>
        <v/>
      </c>
      <c r="LB58" s="79">
        <f>SE(Input!K="bullet";SE(6=Input!K-1;KV12;0);SE(6&lt;Input!K;0;SE(6&lt;Input!K;KV12/(Input!K-Input!K);0)))</f>
        <v/>
      </c>
      <c r="LC58" s="79">
        <f>SE(Input!K="bullet";SE(7=Input!K-1;KV12;0);SE(7&lt;Input!K;0;SE(7&lt;Input!K;KV12/(Input!K-Input!K);0)))</f>
        <v/>
      </c>
      <c r="LD58" s="79">
        <f>SE(Input!K="bullet";SE(8=Input!K-1;KV12;0);SE(8&lt;Input!K;0;SE(8&lt;Input!K;KV12/(Input!K-Input!K);0)))</f>
        <v/>
      </c>
      <c r="LE58" s="79">
        <f>SE(Input!K="bullet";SE(9=Input!K-1;KV12;0);SE(9&lt;Input!K;0;SE(9&lt;Input!K;KV12/(Input!K-Input!K);0)))</f>
        <v/>
      </c>
      <c r="LF58" s="79">
        <f>SE(Input!K="bullet";SE(10=Input!K-1;KV12;0);SE(10&lt;Input!K;0;SE(10&lt;Input!K;KV12/(Input!K-Input!K);0)))</f>
        <v/>
      </c>
      <c r="LG58" s="79">
        <f>SE(Input!K="bullet";SE(11=Input!K-1;KV12;0);SE(11&lt;Input!K;0;SE(11&lt;Input!K;KV12/(Input!K-Input!K);0)))</f>
        <v/>
      </c>
      <c r="LH58" s="79">
        <f>SE(Input!K="bullet";SE(12=Input!K-1;KV12;0);SE(12&lt;Input!K;0;SE(12&lt;Input!K;KV12/(Input!K-Input!K);0)))</f>
        <v/>
      </c>
      <c r="LI58" s="79">
        <f>SE(Input!K="bullet";SE(13=Input!K-1;KV12;0);SE(13&lt;Input!K;0;SE(13&lt;Input!K;KV12/(Input!K-Input!K);0)))</f>
        <v/>
      </c>
      <c r="LJ58" s="79">
        <f>SE(Input!K="bullet";SE(14=Input!K-1;KV12;0);SE(14&lt;Input!K;0;SE(14&lt;Input!K;KV12/(Input!K-Input!K);0)))</f>
        <v/>
      </c>
      <c r="LK58" s="79">
        <f>SE(Input!K="bullet";SE(15=Input!K-1;KV12;0);SE(15&lt;Input!K;0;SE(15&lt;Input!K;KV12/(Input!K-Input!K);0)))</f>
        <v/>
      </c>
      <c r="LL58" s="79">
        <f>SE(Input!K="bullet";SE(16=Input!K-1;KV12;0);SE(16&lt;Input!K;0;SE(16&lt;Input!K;KV12/(Input!K-Input!K);0)))</f>
        <v/>
      </c>
      <c r="LM58" s="79">
        <f>SE(Input!K="bullet";SE(17=Input!K-1;KV12;0);SE(17&lt;Input!K;0;SE(17&lt;Input!K;KV12/(Input!K-Input!K);0)))</f>
        <v/>
      </c>
      <c r="LN58" s="79">
        <f>SE(Input!K="bullet";SE(18=Input!K-1;KV12;0);SE(18&lt;Input!K;0;SE(18&lt;Input!K;KV12/(Input!K-Input!K);0)))</f>
        <v/>
      </c>
      <c r="LO58" s="79">
        <f>SE(Input!K="bullet";SE(19=Input!K-1;KV12;0);SE(19&lt;Input!K;0;SE(19&lt;Input!K;KV12/(Input!K-Input!K);0)))</f>
        <v/>
      </c>
      <c r="LP58" s="79">
        <f>SE(Input!K="bullet";SE(20=Input!K-1;KV12;0);SE(20&lt;Input!K;0;SE(20&lt;Input!K;KV12/(Input!K-Input!K);0)))</f>
        <v/>
      </c>
      <c r="LQ58" s="79">
        <f>SE(Input!K="bullet";SE(21=Input!K-1;KV12;0);SE(21&lt;Input!K;0;SE(21&lt;Input!K;KV12/(Input!K-Input!K);0)))</f>
        <v/>
      </c>
      <c r="LR58" s="79">
        <f>SE(Input!K="bullet";SE(22=Input!K-1;KV12;0);SE(22&lt;Input!K;0;SE(22&lt;Input!K;KV12/(Input!K-Input!K);0)))</f>
        <v/>
      </c>
      <c r="LS58" s="79">
        <f>SE(Input!K="bullet";SE(23=Input!K-1;KV12;0);SE(23&lt;Input!K;0;SE(23&lt;Input!K;KV12/(Input!K-Input!K);0)))</f>
        <v/>
      </c>
      <c r="LT58" s="79">
        <f>SE(Input!K="bullet";SE(24=Input!K-1;KV12;0);SE(24&lt;Input!K;0;SE(24&lt;Input!K;KV12/(Input!K-Input!K);0)))</f>
        <v/>
      </c>
      <c r="LU58" s="79">
        <f>SE(Input!K="bullet";SE(25=Input!K-1;KV12;0);SE(25&lt;Input!K;0;SE(25&lt;Input!K;KV12/(Input!K-Input!K);0)))</f>
        <v/>
      </c>
      <c r="LV58" s="79">
        <f>SE(Input!K="bullet";SE(26=Input!K-1;KV12;0);SE(26&lt;Input!K;0;SE(26&lt;Input!K;KV12/(Input!K-Input!K);0)))</f>
        <v/>
      </c>
      <c r="LW58" s="79">
        <f>SE(Input!K="bullet";SE(27=Input!K-1;KV12;0);SE(27&lt;Input!K;0;SE(27&lt;Input!K;KV12/(Input!K-Input!K);0)))</f>
        <v/>
      </c>
      <c r="LX58" s="79">
        <f>SE(Input!K="bullet";SE(28=Input!K-1;KV12;0);SE(28&lt;Input!K;0;SE(28&lt;Input!K;KV12/(Input!K-Input!K);0)))</f>
        <v/>
      </c>
      <c r="LY58" s="79">
        <f>SE(Input!K="bullet";SE(29=Input!K-1;KV12;0);SE(29&lt;Input!K;0;SE(29&lt;Input!K;KV12/(Input!K-Input!K);0)))</f>
        <v/>
      </c>
      <c r="LZ58" s="79">
        <f>SE(Input!K="bullet";SE(30=Input!K-1;KV12;0);SE(30&lt;Input!K;0;SE(30&lt;Input!K;KV12/(Input!K-Input!K);0)))</f>
        <v/>
      </c>
      <c r="MA58" s="79">
        <f>SE(Input!K="bullet";SE(31=Input!K-1;KV12;0);SE(31&lt;Input!K;0;SE(31&lt;Input!K;KV12/(Input!K-Input!K);0)))</f>
        <v/>
      </c>
      <c r="MB58" s="79">
        <f>SE(Input!K="bullet";SE(32=Input!K-1;KV12;0);SE(32&lt;Input!K;0;SE(32&lt;Input!K;KV12/(Input!K-Input!K);0)))</f>
        <v/>
      </c>
      <c r="MC58" s="79">
        <f>SE(Input!K="bullet";SE(33=Input!K-1;KV12;0);SE(33&lt;Input!K;0;SE(33&lt;Input!K;KV12/(Input!K-Input!K);0)))</f>
        <v/>
      </c>
      <c r="MD58" s="79">
        <f>SE(Input!K="bullet";SE(34=Input!K-1;KV12;0);SE(34&lt;Input!K;0;SE(34&lt;Input!K;KV12/(Input!K-Input!K);0)))</f>
        <v/>
      </c>
      <c r="MG58" s="78" t="n">
        <v>6</v>
      </c>
      <c r="MH58" s="79">
        <f>0</f>
        <v/>
      </c>
      <c r="MI58" s="79">
        <f>0</f>
        <v/>
      </c>
      <c r="MJ58" s="79">
        <f>0</f>
        <v/>
      </c>
      <c r="MK58" s="79">
        <f>0</f>
        <v/>
      </c>
      <c r="ML58" s="79">
        <f>0</f>
        <v/>
      </c>
      <c r="MM58" s="79">
        <f>SE(Input!L="bullet";SE(0=Input!L-1;MM12;0);SE(0&lt;Input!L;0;SE(0&lt;Input!L;MM12/(Input!L-Input!L);0)))</f>
        <v/>
      </c>
      <c r="MN58" s="79">
        <f>SE(Input!L="bullet";SE(1=Input!L-1;MM12;0);SE(1&lt;Input!L;0;SE(1&lt;Input!L;MM12/(Input!L-Input!L);0)))</f>
        <v/>
      </c>
      <c r="MO58" s="79">
        <f>SE(Input!L="bullet";SE(2=Input!L-1;MM12;0);SE(2&lt;Input!L;0;SE(2&lt;Input!L;MM12/(Input!L-Input!L);0)))</f>
        <v/>
      </c>
      <c r="MP58" s="79">
        <f>SE(Input!L="bullet";SE(3=Input!L-1;MM12;0);SE(3&lt;Input!L;0;SE(3&lt;Input!L;MM12/(Input!L-Input!L);0)))</f>
        <v/>
      </c>
      <c r="MQ58" s="79">
        <f>SE(Input!L="bullet";SE(4=Input!L-1;MM12;0);SE(4&lt;Input!L;0;SE(4&lt;Input!L;MM12/(Input!L-Input!L);0)))</f>
        <v/>
      </c>
      <c r="MR58" s="79">
        <f>SE(Input!L="bullet";SE(5=Input!L-1;MM12;0);SE(5&lt;Input!L;0;SE(5&lt;Input!L;MM12/(Input!L-Input!L);0)))</f>
        <v/>
      </c>
      <c r="MS58" s="79">
        <f>SE(Input!L="bullet";SE(6=Input!L-1;MM12;0);SE(6&lt;Input!L;0;SE(6&lt;Input!L;MM12/(Input!L-Input!L);0)))</f>
        <v/>
      </c>
      <c r="MT58" s="79">
        <f>SE(Input!L="bullet";SE(7=Input!L-1;MM12;0);SE(7&lt;Input!L;0;SE(7&lt;Input!L;MM12/(Input!L-Input!L);0)))</f>
        <v/>
      </c>
      <c r="MU58" s="79">
        <f>SE(Input!L="bullet";SE(8=Input!L-1;MM12;0);SE(8&lt;Input!L;0;SE(8&lt;Input!L;MM12/(Input!L-Input!L);0)))</f>
        <v/>
      </c>
      <c r="MV58" s="79">
        <f>SE(Input!L="bullet";SE(9=Input!L-1;MM12;0);SE(9&lt;Input!L;0;SE(9&lt;Input!L;MM12/(Input!L-Input!L);0)))</f>
        <v/>
      </c>
      <c r="MW58" s="79">
        <f>SE(Input!L="bullet";SE(10=Input!L-1;MM12;0);SE(10&lt;Input!L;0;SE(10&lt;Input!L;MM12/(Input!L-Input!L);0)))</f>
        <v/>
      </c>
      <c r="MX58" s="79">
        <f>SE(Input!L="bullet";SE(11=Input!L-1;MM12;0);SE(11&lt;Input!L;0;SE(11&lt;Input!L;MM12/(Input!L-Input!L);0)))</f>
        <v/>
      </c>
      <c r="MY58" s="79">
        <f>SE(Input!L="bullet";SE(12=Input!L-1;MM12;0);SE(12&lt;Input!L;0;SE(12&lt;Input!L;MM12/(Input!L-Input!L);0)))</f>
        <v/>
      </c>
      <c r="MZ58" s="79">
        <f>SE(Input!L="bullet";SE(13=Input!L-1;MM12;0);SE(13&lt;Input!L;0;SE(13&lt;Input!L;MM12/(Input!L-Input!L);0)))</f>
        <v/>
      </c>
      <c r="NA58" s="79">
        <f>SE(Input!L="bullet";SE(14=Input!L-1;MM12;0);SE(14&lt;Input!L;0;SE(14&lt;Input!L;MM12/(Input!L-Input!L);0)))</f>
        <v/>
      </c>
      <c r="NB58" s="79">
        <f>SE(Input!L="bullet";SE(15=Input!L-1;MM12;0);SE(15&lt;Input!L;0;SE(15&lt;Input!L;MM12/(Input!L-Input!L);0)))</f>
        <v/>
      </c>
      <c r="NC58" s="79">
        <f>SE(Input!L="bullet";SE(16=Input!L-1;MM12;0);SE(16&lt;Input!L;0;SE(16&lt;Input!L;MM12/(Input!L-Input!L);0)))</f>
        <v/>
      </c>
      <c r="ND58" s="79">
        <f>SE(Input!L="bullet";SE(17=Input!L-1;MM12;0);SE(17&lt;Input!L;0;SE(17&lt;Input!L;MM12/(Input!L-Input!L);0)))</f>
        <v/>
      </c>
      <c r="NE58" s="79">
        <f>SE(Input!L="bullet";SE(18=Input!L-1;MM12;0);SE(18&lt;Input!L;0;SE(18&lt;Input!L;MM12/(Input!L-Input!L);0)))</f>
        <v/>
      </c>
      <c r="NF58" s="79">
        <f>SE(Input!L="bullet";SE(19=Input!L-1;MM12;0);SE(19&lt;Input!L;0;SE(19&lt;Input!L;MM12/(Input!L-Input!L);0)))</f>
        <v/>
      </c>
      <c r="NG58" s="79">
        <f>SE(Input!L="bullet";SE(20=Input!L-1;MM12;0);SE(20&lt;Input!L;0;SE(20&lt;Input!L;MM12/(Input!L-Input!L);0)))</f>
        <v/>
      </c>
      <c r="NH58" s="79">
        <f>SE(Input!L="bullet";SE(21=Input!L-1;MM12;0);SE(21&lt;Input!L;0;SE(21&lt;Input!L;MM12/(Input!L-Input!L);0)))</f>
        <v/>
      </c>
      <c r="NI58" s="79">
        <f>SE(Input!L="bullet";SE(22=Input!L-1;MM12;0);SE(22&lt;Input!L;0;SE(22&lt;Input!L;MM12/(Input!L-Input!L);0)))</f>
        <v/>
      </c>
      <c r="NJ58" s="79">
        <f>SE(Input!L="bullet";SE(23=Input!L-1;MM12;0);SE(23&lt;Input!L;0;SE(23&lt;Input!L;MM12/(Input!L-Input!L);0)))</f>
        <v/>
      </c>
      <c r="NK58" s="79">
        <f>SE(Input!L="bullet";SE(24=Input!L-1;MM12;0);SE(24&lt;Input!L;0;SE(24&lt;Input!L;MM12/(Input!L-Input!L);0)))</f>
        <v/>
      </c>
      <c r="NL58" s="79">
        <f>SE(Input!L="bullet";SE(25=Input!L-1;MM12;0);SE(25&lt;Input!L;0;SE(25&lt;Input!L;MM12/(Input!L-Input!L);0)))</f>
        <v/>
      </c>
      <c r="NM58" s="79">
        <f>SE(Input!L="bullet";SE(26=Input!L-1;MM12;0);SE(26&lt;Input!L;0;SE(26&lt;Input!L;MM12/(Input!L-Input!L);0)))</f>
        <v/>
      </c>
      <c r="NN58" s="79">
        <f>SE(Input!L="bullet";SE(27=Input!L-1;MM12;0);SE(27&lt;Input!L;0;SE(27&lt;Input!L;MM12/(Input!L-Input!L);0)))</f>
        <v/>
      </c>
      <c r="NO58" s="79">
        <f>SE(Input!L="bullet";SE(28=Input!L-1;MM12;0);SE(28&lt;Input!L;0;SE(28&lt;Input!L;MM12/(Input!L-Input!L);0)))</f>
        <v/>
      </c>
      <c r="NP58" s="79">
        <f>SE(Input!L="bullet";SE(29=Input!L-1;MM12;0);SE(29&lt;Input!L;0;SE(29&lt;Input!L;MM12/(Input!L-Input!L);0)))</f>
        <v/>
      </c>
      <c r="NQ58" s="79">
        <f>SE(Input!L="bullet";SE(30=Input!L-1;MM12;0);SE(30&lt;Input!L;0;SE(30&lt;Input!L;MM12/(Input!L-Input!L);0)))</f>
        <v/>
      </c>
      <c r="NR58" s="79">
        <f>SE(Input!L="bullet";SE(31=Input!L-1;MM12;0);SE(31&lt;Input!L;0;SE(31&lt;Input!L;MM12/(Input!L-Input!L);0)))</f>
        <v/>
      </c>
      <c r="NS58" s="79">
        <f>SE(Input!L="bullet";SE(32=Input!L-1;MM12;0);SE(32&lt;Input!L;0;SE(32&lt;Input!L;MM12/(Input!L-Input!L);0)))</f>
        <v/>
      </c>
      <c r="NT58" s="79">
        <f>SE(Input!L="bullet";SE(33=Input!L-1;MM12;0);SE(33&lt;Input!L;0;SE(33&lt;Input!L;MM12/(Input!L-Input!L);0)))</f>
        <v/>
      </c>
      <c r="NU58" s="79">
        <f>SE(Input!L="bullet";SE(34=Input!L-1;MM12;0);SE(34&lt;Input!L;0;SE(34&lt;Input!L;MM12/(Input!L-Input!L);0)))</f>
        <v/>
      </c>
      <c r="NX58" s="78" t="n">
        <v>6</v>
      </c>
      <c r="NY58" s="79">
        <f>0</f>
        <v/>
      </c>
      <c r="NZ58" s="79">
        <f>0</f>
        <v/>
      </c>
      <c r="OA58" s="79">
        <f>0</f>
        <v/>
      </c>
      <c r="OB58" s="79">
        <f>0</f>
        <v/>
      </c>
      <c r="OC58" s="79">
        <f>0</f>
        <v/>
      </c>
      <c r="OD58" s="79">
        <f>SE(Input!M="bullet";SE(0=Input!M-1;OD12;0);SE(0&lt;Input!M;0;SE(0&lt;Input!M;OD12/(Input!M-Input!M);0)))</f>
        <v/>
      </c>
      <c r="OE58" s="79">
        <f>SE(Input!M="bullet";SE(1=Input!M-1;OD12;0);SE(1&lt;Input!M;0;SE(1&lt;Input!M;OD12/(Input!M-Input!M);0)))</f>
        <v/>
      </c>
      <c r="OF58" s="79">
        <f>SE(Input!M="bullet";SE(2=Input!M-1;OD12;0);SE(2&lt;Input!M;0;SE(2&lt;Input!M;OD12/(Input!M-Input!M);0)))</f>
        <v/>
      </c>
      <c r="OG58" s="79">
        <f>SE(Input!M="bullet";SE(3=Input!M-1;OD12;0);SE(3&lt;Input!M;0;SE(3&lt;Input!M;OD12/(Input!M-Input!M);0)))</f>
        <v/>
      </c>
      <c r="OH58" s="79">
        <f>SE(Input!M="bullet";SE(4=Input!M-1;OD12;0);SE(4&lt;Input!M;0;SE(4&lt;Input!M;OD12/(Input!M-Input!M);0)))</f>
        <v/>
      </c>
      <c r="OI58" s="79">
        <f>SE(Input!M="bullet";SE(5=Input!M-1;OD12;0);SE(5&lt;Input!M;0;SE(5&lt;Input!M;OD12/(Input!M-Input!M);0)))</f>
        <v/>
      </c>
      <c r="OJ58" s="79">
        <f>SE(Input!M="bullet";SE(6=Input!M-1;OD12;0);SE(6&lt;Input!M;0;SE(6&lt;Input!M;OD12/(Input!M-Input!M);0)))</f>
        <v/>
      </c>
      <c r="OK58" s="79">
        <f>SE(Input!M="bullet";SE(7=Input!M-1;OD12;0);SE(7&lt;Input!M;0;SE(7&lt;Input!M;OD12/(Input!M-Input!M);0)))</f>
        <v/>
      </c>
      <c r="OL58" s="79">
        <f>SE(Input!M="bullet";SE(8=Input!M-1;OD12;0);SE(8&lt;Input!M;0;SE(8&lt;Input!M;OD12/(Input!M-Input!M);0)))</f>
        <v/>
      </c>
      <c r="OM58" s="79">
        <f>SE(Input!M="bullet";SE(9=Input!M-1;OD12;0);SE(9&lt;Input!M;0;SE(9&lt;Input!M;OD12/(Input!M-Input!M);0)))</f>
        <v/>
      </c>
      <c r="ON58" s="79">
        <f>SE(Input!M="bullet";SE(10=Input!M-1;OD12;0);SE(10&lt;Input!M;0;SE(10&lt;Input!M;OD12/(Input!M-Input!M);0)))</f>
        <v/>
      </c>
      <c r="OO58" s="79">
        <f>SE(Input!M="bullet";SE(11=Input!M-1;OD12;0);SE(11&lt;Input!M;0;SE(11&lt;Input!M;OD12/(Input!M-Input!M);0)))</f>
        <v/>
      </c>
      <c r="OP58" s="79">
        <f>SE(Input!M="bullet";SE(12=Input!M-1;OD12;0);SE(12&lt;Input!M;0;SE(12&lt;Input!M;OD12/(Input!M-Input!M);0)))</f>
        <v/>
      </c>
      <c r="OQ58" s="79">
        <f>SE(Input!M="bullet";SE(13=Input!M-1;OD12;0);SE(13&lt;Input!M;0;SE(13&lt;Input!M;OD12/(Input!M-Input!M);0)))</f>
        <v/>
      </c>
      <c r="OR58" s="79">
        <f>SE(Input!M="bullet";SE(14=Input!M-1;OD12;0);SE(14&lt;Input!M;0;SE(14&lt;Input!M;OD12/(Input!M-Input!M);0)))</f>
        <v/>
      </c>
      <c r="OS58" s="79">
        <f>SE(Input!M="bullet";SE(15=Input!M-1;OD12;0);SE(15&lt;Input!M;0;SE(15&lt;Input!M;OD12/(Input!M-Input!M);0)))</f>
        <v/>
      </c>
      <c r="OT58" s="79">
        <f>SE(Input!M="bullet";SE(16=Input!M-1;OD12;0);SE(16&lt;Input!M;0;SE(16&lt;Input!M;OD12/(Input!M-Input!M);0)))</f>
        <v/>
      </c>
      <c r="OU58" s="79">
        <f>SE(Input!M="bullet";SE(17=Input!M-1;OD12;0);SE(17&lt;Input!M;0;SE(17&lt;Input!M;OD12/(Input!M-Input!M);0)))</f>
        <v/>
      </c>
      <c r="OV58" s="79">
        <f>SE(Input!M="bullet";SE(18=Input!M-1;OD12;0);SE(18&lt;Input!M;0;SE(18&lt;Input!M;OD12/(Input!M-Input!M);0)))</f>
        <v/>
      </c>
      <c r="OW58" s="79">
        <f>SE(Input!M="bullet";SE(19=Input!M-1;OD12;0);SE(19&lt;Input!M;0;SE(19&lt;Input!M;OD12/(Input!M-Input!M);0)))</f>
        <v/>
      </c>
      <c r="OX58" s="79">
        <f>SE(Input!M="bullet";SE(20=Input!M-1;OD12;0);SE(20&lt;Input!M;0;SE(20&lt;Input!M;OD12/(Input!M-Input!M);0)))</f>
        <v/>
      </c>
      <c r="OY58" s="79">
        <f>SE(Input!M="bullet";SE(21=Input!M-1;OD12;0);SE(21&lt;Input!M;0;SE(21&lt;Input!M;OD12/(Input!M-Input!M);0)))</f>
        <v/>
      </c>
      <c r="OZ58" s="79">
        <f>SE(Input!M="bullet";SE(22=Input!M-1;OD12;0);SE(22&lt;Input!M;0;SE(22&lt;Input!M;OD12/(Input!M-Input!M);0)))</f>
        <v/>
      </c>
      <c r="PA58" s="79">
        <f>SE(Input!M="bullet";SE(23=Input!M-1;OD12;0);SE(23&lt;Input!M;0;SE(23&lt;Input!M;OD12/(Input!M-Input!M);0)))</f>
        <v/>
      </c>
      <c r="PB58" s="79">
        <f>SE(Input!M="bullet";SE(24=Input!M-1;OD12;0);SE(24&lt;Input!M;0;SE(24&lt;Input!M;OD12/(Input!M-Input!M);0)))</f>
        <v/>
      </c>
      <c r="PC58" s="79">
        <f>SE(Input!M="bullet";SE(25=Input!M-1;OD12;0);SE(25&lt;Input!M;0;SE(25&lt;Input!M;OD12/(Input!M-Input!M);0)))</f>
        <v/>
      </c>
      <c r="PD58" s="79">
        <f>SE(Input!M="bullet";SE(26=Input!M-1;OD12;0);SE(26&lt;Input!M;0;SE(26&lt;Input!M;OD12/(Input!M-Input!M);0)))</f>
        <v/>
      </c>
      <c r="PE58" s="79">
        <f>SE(Input!M="bullet";SE(27=Input!M-1;OD12;0);SE(27&lt;Input!M;0;SE(27&lt;Input!M;OD12/(Input!M-Input!M);0)))</f>
        <v/>
      </c>
      <c r="PF58" s="79">
        <f>SE(Input!M="bullet";SE(28=Input!M-1;OD12;0);SE(28&lt;Input!M;0;SE(28&lt;Input!M;OD12/(Input!M-Input!M);0)))</f>
        <v/>
      </c>
      <c r="PG58" s="79">
        <f>SE(Input!M="bullet";SE(29=Input!M-1;OD12;0);SE(29&lt;Input!M;0;SE(29&lt;Input!M;OD12/(Input!M-Input!M);0)))</f>
        <v/>
      </c>
      <c r="PH58" s="79">
        <f>SE(Input!M="bullet";SE(30=Input!M-1;OD12;0);SE(30&lt;Input!M;0;SE(30&lt;Input!M;OD12/(Input!M-Input!M);0)))</f>
        <v/>
      </c>
      <c r="PI58" s="79">
        <f>SE(Input!M="bullet";SE(31=Input!M-1;OD12;0);SE(31&lt;Input!M;0;SE(31&lt;Input!M;OD12/(Input!M-Input!M);0)))</f>
        <v/>
      </c>
      <c r="PJ58" s="79">
        <f>SE(Input!M="bullet";SE(32=Input!M-1;OD12;0);SE(32&lt;Input!M;0;SE(32&lt;Input!M;OD12/(Input!M-Input!M);0)))</f>
        <v/>
      </c>
      <c r="PK58" s="79">
        <f>SE(Input!M="bullet";SE(33=Input!M-1;OD12;0);SE(33&lt;Input!M;0;SE(33&lt;Input!M;OD12/(Input!M-Input!M);0)))</f>
        <v/>
      </c>
      <c r="PL58" s="79">
        <f>SE(Input!M="bullet";SE(34=Input!M-1;OD12;0);SE(34&lt;Input!M;0;SE(34&lt;Input!M;OD12/(Input!M-Input!M);0)))</f>
        <v/>
      </c>
      <c r="PO58" s="78" t="n">
        <v>6</v>
      </c>
      <c r="PP58" s="79">
        <f>0</f>
        <v/>
      </c>
      <c r="PQ58" s="79">
        <f>0</f>
        <v/>
      </c>
      <c r="PR58" s="79">
        <f>0</f>
        <v/>
      </c>
      <c r="PS58" s="79">
        <f>0</f>
        <v/>
      </c>
      <c r="PT58" s="79">
        <f>0</f>
        <v/>
      </c>
      <c r="PU58" s="79">
        <f>SE(Input!N="bullet";SE(0=Input!N-1;PU12;0);SE(0&lt;Input!N;0;SE(0&lt;Input!N;PU12/(Input!N-Input!N);0)))</f>
        <v/>
      </c>
      <c r="PV58" s="79">
        <f>SE(Input!N="bullet";SE(1=Input!N-1;PU12;0);SE(1&lt;Input!N;0;SE(1&lt;Input!N;PU12/(Input!N-Input!N);0)))</f>
        <v/>
      </c>
      <c r="PW58" s="79">
        <f>SE(Input!N="bullet";SE(2=Input!N-1;PU12;0);SE(2&lt;Input!N;0;SE(2&lt;Input!N;PU12/(Input!N-Input!N);0)))</f>
        <v/>
      </c>
      <c r="PX58" s="79">
        <f>SE(Input!N="bullet";SE(3=Input!N-1;PU12;0);SE(3&lt;Input!N;0;SE(3&lt;Input!N;PU12/(Input!N-Input!N);0)))</f>
        <v/>
      </c>
      <c r="PY58" s="79">
        <f>SE(Input!N="bullet";SE(4=Input!N-1;PU12;0);SE(4&lt;Input!N;0;SE(4&lt;Input!N;PU12/(Input!N-Input!N);0)))</f>
        <v/>
      </c>
      <c r="PZ58" s="79">
        <f>SE(Input!N="bullet";SE(5=Input!N-1;PU12;0);SE(5&lt;Input!N;0;SE(5&lt;Input!N;PU12/(Input!N-Input!N);0)))</f>
        <v/>
      </c>
      <c r="QA58" s="79">
        <f>SE(Input!N="bullet";SE(6=Input!N-1;PU12;0);SE(6&lt;Input!N;0;SE(6&lt;Input!N;PU12/(Input!N-Input!N);0)))</f>
        <v/>
      </c>
      <c r="QB58" s="79">
        <f>SE(Input!N="bullet";SE(7=Input!N-1;PU12;0);SE(7&lt;Input!N;0;SE(7&lt;Input!N;PU12/(Input!N-Input!N);0)))</f>
        <v/>
      </c>
      <c r="QC58" s="79">
        <f>SE(Input!N="bullet";SE(8=Input!N-1;PU12;0);SE(8&lt;Input!N;0;SE(8&lt;Input!N;PU12/(Input!N-Input!N);0)))</f>
        <v/>
      </c>
      <c r="QD58" s="79">
        <f>SE(Input!N="bullet";SE(9=Input!N-1;PU12;0);SE(9&lt;Input!N;0;SE(9&lt;Input!N;PU12/(Input!N-Input!N);0)))</f>
        <v/>
      </c>
      <c r="QE58" s="79">
        <f>SE(Input!N="bullet";SE(10=Input!N-1;PU12;0);SE(10&lt;Input!N;0;SE(10&lt;Input!N;PU12/(Input!N-Input!N);0)))</f>
        <v/>
      </c>
      <c r="QF58" s="79">
        <f>SE(Input!N="bullet";SE(11=Input!N-1;PU12;0);SE(11&lt;Input!N;0;SE(11&lt;Input!N;PU12/(Input!N-Input!N);0)))</f>
        <v/>
      </c>
      <c r="QG58" s="79">
        <f>SE(Input!N="bullet";SE(12=Input!N-1;PU12;0);SE(12&lt;Input!N;0;SE(12&lt;Input!N;PU12/(Input!N-Input!N);0)))</f>
        <v/>
      </c>
      <c r="QH58" s="79">
        <f>SE(Input!N="bullet";SE(13=Input!N-1;PU12;0);SE(13&lt;Input!N;0;SE(13&lt;Input!N;PU12/(Input!N-Input!N);0)))</f>
        <v/>
      </c>
      <c r="QI58" s="79">
        <f>SE(Input!N="bullet";SE(14=Input!N-1;PU12;0);SE(14&lt;Input!N;0;SE(14&lt;Input!N;PU12/(Input!N-Input!N);0)))</f>
        <v/>
      </c>
      <c r="QJ58" s="79">
        <f>SE(Input!N="bullet";SE(15=Input!N-1;PU12;0);SE(15&lt;Input!N;0;SE(15&lt;Input!N;PU12/(Input!N-Input!N);0)))</f>
        <v/>
      </c>
      <c r="QK58" s="79">
        <f>SE(Input!N="bullet";SE(16=Input!N-1;PU12;0);SE(16&lt;Input!N;0;SE(16&lt;Input!N;PU12/(Input!N-Input!N);0)))</f>
        <v/>
      </c>
      <c r="QL58" s="79">
        <f>SE(Input!N="bullet";SE(17=Input!N-1;PU12;0);SE(17&lt;Input!N;0;SE(17&lt;Input!N;PU12/(Input!N-Input!N);0)))</f>
        <v/>
      </c>
      <c r="QM58" s="79">
        <f>SE(Input!N="bullet";SE(18=Input!N-1;PU12;0);SE(18&lt;Input!N;0;SE(18&lt;Input!N;PU12/(Input!N-Input!N);0)))</f>
        <v/>
      </c>
      <c r="QN58" s="79">
        <f>SE(Input!N="bullet";SE(19=Input!N-1;PU12;0);SE(19&lt;Input!N;0;SE(19&lt;Input!N;PU12/(Input!N-Input!N);0)))</f>
        <v/>
      </c>
      <c r="QO58" s="79">
        <f>SE(Input!N="bullet";SE(20=Input!N-1;PU12;0);SE(20&lt;Input!N;0;SE(20&lt;Input!N;PU12/(Input!N-Input!N);0)))</f>
        <v/>
      </c>
      <c r="QP58" s="79">
        <f>SE(Input!N="bullet";SE(21=Input!N-1;PU12;0);SE(21&lt;Input!N;0;SE(21&lt;Input!N;PU12/(Input!N-Input!N);0)))</f>
        <v/>
      </c>
      <c r="QQ58" s="79">
        <f>SE(Input!N="bullet";SE(22=Input!N-1;PU12;0);SE(22&lt;Input!N;0;SE(22&lt;Input!N;PU12/(Input!N-Input!N);0)))</f>
        <v/>
      </c>
      <c r="QR58" s="79">
        <f>SE(Input!N="bullet";SE(23=Input!N-1;PU12;0);SE(23&lt;Input!N;0;SE(23&lt;Input!N;PU12/(Input!N-Input!N);0)))</f>
        <v/>
      </c>
      <c r="QS58" s="79">
        <f>SE(Input!N="bullet";SE(24=Input!N-1;PU12;0);SE(24&lt;Input!N;0;SE(24&lt;Input!N;PU12/(Input!N-Input!N);0)))</f>
        <v/>
      </c>
      <c r="QT58" s="79">
        <f>SE(Input!N="bullet";SE(25=Input!N-1;PU12;0);SE(25&lt;Input!N;0;SE(25&lt;Input!N;PU12/(Input!N-Input!N);0)))</f>
        <v/>
      </c>
      <c r="QU58" s="79">
        <f>SE(Input!N="bullet";SE(26=Input!N-1;PU12;0);SE(26&lt;Input!N;0;SE(26&lt;Input!N;PU12/(Input!N-Input!N);0)))</f>
        <v/>
      </c>
      <c r="QV58" s="79">
        <f>SE(Input!N="bullet";SE(27=Input!N-1;PU12;0);SE(27&lt;Input!N;0;SE(27&lt;Input!N;PU12/(Input!N-Input!N);0)))</f>
        <v/>
      </c>
      <c r="QW58" s="79">
        <f>SE(Input!N="bullet";SE(28=Input!N-1;PU12;0);SE(28&lt;Input!N;0;SE(28&lt;Input!N;PU12/(Input!N-Input!N);0)))</f>
        <v/>
      </c>
      <c r="QX58" s="79">
        <f>SE(Input!N="bullet";SE(29=Input!N-1;PU12;0);SE(29&lt;Input!N;0;SE(29&lt;Input!N;PU12/(Input!N-Input!N);0)))</f>
        <v/>
      </c>
      <c r="QY58" s="79">
        <f>SE(Input!N="bullet";SE(30=Input!N-1;PU12;0);SE(30&lt;Input!N;0;SE(30&lt;Input!N;PU12/(Input!N-Input!N);0)))</f>
        <v/>
      </c>
      <c r="QZ58" s="79">
        <f>SE(Input!N="bullet";SE(31=Input!N-1;PU12;0);SE(31&lt;Input!N;0;SE(31&lt;Input!N;PU12/(Input!N-Input!N);0)))</f>
        <v/>
      </c>
      <c r="RA58" s="79">
        <f>SE(Input!N="bullet";SE(32=Input!N-1;PU12;0);SE(32&lt;Input!N;0;SE(32&lt;Input!N;PU12/(Input!N-Input!N);0)))</f>
        <v/>
      </c>
      <c r="RB58" s="79">
        <f>SE(Input!N="bullet";SE(33=Input!N-1;PU12;0);SE(33&lt;Input!N;0;SE(33&lt;Input!N;PU12/(Input!N-Input!N);0)))</f>
        <v/>
      </c>
      <c r="RC58" s="79">
        <f>SE(Input!N="bullet";SE(34=Input!N-1;PU12;0);SE(34&lt;Input!N;0;SE(34&lt;Input!N;PU12/(Input!N-Input!N);0)))</f>
        <v/>
      </c>
      <c r="RF58" s="78" t="n">
        <v>6</v>
      </c>
      <c r="RG58" s="79">
        <f>0</f>
        <v/>
      </c>
      <c r="RH58" s="79">
        <f>0</f>
        <v/>
      </c>
      <c r="RI58" s="79">
        <f>0</f>
        <v/>
      </c>
      <c r="RJ58" s="79">
        <f>0</f>
        <v/>
      </c>
      <c r="RK58" s="79">
        <f>0</f>
        <v/>
      </c>
      <c r="RL58" s="79">
        <f>SE(Input!O="bullet";SE(0=Input!O-1;RL12;0);SE(0&lt;Input!O;0;SE(0&lt;Input!O;RL12/(Input!O-Input!O);0)))</f>
        <v/>
      </c>
      <c r="RM58" s="79">
        <f>SE(Input!O="bullet";SE(1=Input!O-1;RL12;0);SE(1&lt;Input!O;0;SE(1&lt;Input!O;RL12/(Input!O-Input!O);0)))</f>
        <v/>
      </c>
      <c r="RN58" s="79">
        <f>SE(Input!O="bullet";SE(2=Input!O-1;RL12;0);SE(2&lt;Input!O;0;SE(2&lt;Input!O;RL12/(Input!O-Input!O);0)))</f>
        <v/>
      </c>
      <c r="RO58" s="79">
        <f>SE(Input!O="bullet";SE(3=Input!O-1;RL12;0);SE(3&lt;Input!O;0;SE(3&lt;Input!O;RL12/(Input!O-Input!O);0)))</f>
        <v/>
      </c>
      <c r="RP58" s="79">
        <f>SE(Input!O="bullet";SE(4=Input!O-1;RL12;0);SE(4&lt;Input!O;0;SE(4&lt;Input!O;RL12/(Input!O-Input!O);0)))</f>
        <v/>
      </c>
      <c r="RQ58" s="79">
        <f>SE(Input!O="bullet";SE(5=Input!O-1;RL12;0);SE(5&lt;Input!O;0;SE(5&lt;Input!O;RL12/(Input!O-Input!O);0)))</f>
        <v/>
      </c>
      <c r="RR58" s="79">
        <f>SE(Input!O="bullet";SE(6=Input!O-1;RL12;0);SE(6&lt;Input!O;0;SE(6&lt;Input!O;RL12/(Input!O-Input!O);0)))</f>
        <v/>
      </c>
      <c r="RS58" s="79">
        <f>SE(Input!O="bullet";SE(7=Input!O-1;RL12;0);SE(7&lt;Input!O;0;SE(7&lt;Input!O;RL12/(Input!O-Input!O);0)))</f>
        <v/>
      </c>
      <c r="RT58" s="79">
        <f>SE(Input!O="bullet";SE(8=Input!O-1;RL12;0);SE(8&lt;Input!O;0;SE(8&lt;Input!O;RL12/(Input!O-Input!O);0)))</f>
        <v/>
      </c>
      <c r="RU58" s="79">
        <f>SE(Input!O="bullet";SE(9=Input!O-1;RL12;0);SE(9&lt;Input!O;0;SE(9&lt;Input!O;RL12/(Input!O-Input!O);0)))</f>
        <v/>
      </c>
      <c r="RV58" s="79">
        <f>SE(Input!O="bullet";SE(10=Input!O-1;RL12;0);SE(10&lt;Input!O;0;SE(10&lt;Input!O;RL12/(Input!O-Input!O);0)))</f>
        <v/>
      </c>
      <c r="RW58" s="79">
        <f>SE(Input!O="bullet";SE(11=Input!O-1;RL12;0);SE(11&lt;Input!O;0;SE(11&lt;Input!O;RL12/(Input!O-Input!O);0)))</f>
        <v/>
      </c>
      <c r="RX58" s="79">
        <f>SE(Input!O="bullet";SE(12=Input!O-1;RL12;0);SE(12&lt;Input!O;0;SE(12&lt;Input!O;RL12/(Input!O-Input!O);0)))</f>
        <v/>
      </c>
      <c r="RY58" s="79">
        <f>SE(Input!O="bullet";SE(13=Input!O-1;RL12;0);SE(13&lt;Input!O;0;SE(13&lt;Input!O;RL12/(Input!O-Input!O);0)))</f>
        <v/>
      </c>
      <c r="RZ58" s="79">
        <f>SE(Input!O="bullet";SE(14=Input!O-1;RL12;0);SE(14&lt;Input!O;0;SE(14&lt;Input!O;RL12/(Input!O-Input!O);0)))</f>
        <v/>
      </c>
      <c r="SA58" s="79">
        <f>SE(Input!O="bullet";SE(15=Input!O-1;RL12;0);SE(15&lt;Input!O;0;SE(15&lt;Input!O;RL12/(Input!O-Input!O);0)))</f>
        <v/>
      </c>
      <c r="SB58" s="79">
        <f>SE(Input!O="bullet";SE(16=Input!O-1;RL12;0);SE(16&lt;Input!O;0;SE(16&lt;Input!O;RL12/(Input!O-Input!O);0)))</f>
        <v/>
      </c>
      <c r="SC58" s="79">
        <f>SE(Input!O="bullet";SE(17=Input!O-1;RL12;0);SE(17&lt;Input!O;0;SE(17&lt;Input!O;RL12/(Input!O-Input!O);0)))</f>
        <v/>
      </c>
      <c r="SD58" s="79">
        <f>SE(Input!O="bullet";SE(18=Input!O-1;RL12;0);SE(18&lt;Input!O;0;SE(18&lt;Input!O;RL12/(Input!O-Input!O);0)))</f>
        <v/>
      </c>
      <c r="SE58" s="79">
        <f>SE(Input!O="bullet";SE(19=Input!O-1;RL12;0);SE(19&lt;Input!O;0;SE(19&lt;Input!O;RL12/(Input!O-Input!O);0)))</f>
        <v/>
      </c>
      <c r="SF58" s="79">
        <f>SE(Input!O="bullet";SE(20=Input!O-1;RL12;0);SE(20&lt;Input!O;0;SE(20&lt;Input!O;RL12/(Input!O-Input!O);0)))</f>
        <v/>
      </c>
      <c r="SG58" s="79">
        <f>SE(Input!O="bullet";SE(21=Input!O-1;RL12;0);SE(21&lt;Input!O;0;SE(21&lt;Input!O;RL12/(Input!O-Input!O);0)))</f>
        <v/>
      </c>
      <c r="SH58" s="79">
        <f>SE(Input!O="bullet";SE(22=Input!O-1;RL12;0);SE(22&lt;Input!O;0;SE(22&lt;Input!O;RL12/(Input!O-Input!O);0)))</f>
        <v/>
      </c>
      <c r="SI58" s="79">
        <f>SE(Input!O="bullet";SE(23=Input!O-1;RL12;0);SE(23&lt;Input!O;0;SE(23&lt;Input!O;RL12/(Input!O-Input!O);0)))</f>
        <v/>
      </c>
      <c r="SJ58" s="79">
        <f>SE(Input!O="bullet";SE(24=Input!O-1;RL12;0);SE(24&lt;Input!O;0;SE(24&lt;Input!O;RL12/(Input!O-Input!O);0)))</f>
        <v/>
      </c>
      <c r="SK58" s="79">
        <f>SE(Input!O="bullet";SE(25=Input!O-1;RL12;0);SE(25&lt;Input!O;0;SE(25&lt;Input!O;RL12/(Input!O-Input!O);0)))</f>
        <v/>
      </c>
      <c r="SL58" s="79">
        <f>SE(Input!O="bullet";SE(26=Input!O-1;RL12;0);SE(26&lt;Input!O;0;SE(26&lt;Input!O;RL12/(Input!O-Input!O);0)))</f>
        <v/>
      </c>
      <c r="SM58" s="79">
        <f>SE(Input!O="bullet";SE(27=Input!O-1;RL12;0);SE(27&lt;Input!O;0;SE(27&lt;Input!O;RL12/(Input!O-Input!O);0)))</f>
        <v/>
      </c>
      <c r="SN58" s="79">
        <f>SE(Input!O="bullet";SE(28=Input!O-1;RL12;0);SE(28&lt;Input!O;0;SE(28&lt;Input!O;RL12/(Input!O-Input!O);0)))</f>
        <v/>
      </c>
      <c r="SO58" s="79">
        <f>SE(Input!O="bullet";SE(29=Input!O-1;RL12;0);SE(29&lt;Input!O;0;SE(29&lt;Input!O;RL12/(Input!O-Input!O);0)))</f>
        <v/>
      </c>
      <c r="SP58" s="79">
        <f>SE(Input!O="bullet";SE(30=Input!O-1;RL12;0);SE(30&lt;Input!O;0;SE(30&lt;Input!O;RL12/(Input!O-Input!O);0)))</f>
        <v/>
      </c>
      <c r="SQ58" s="79">
        <f>SE(Input!O="bullet";SE(31=Input!O-1;RL12;0);SE(31&lt;Input!O;0;SE(31&lt;Input!O;RL12/(Input!O-Input!O);0)))</f>
        <v/>
      </c>
      <c r="SR58" s="79">
        <f>SE(Input!O="bullet";SE(32=Input!O-1;RL12;0);SE(32&lt;Input!O;0;SE(32&lt;Input!O;RL12/(Input!O-Input!O);0)))</f>
        <v/>
      </c>
      <c r="SS58" s="79">
        <f>SE(Input!O="bullet";SE(33=Input!O-1;RL12;0);SE(33&lt;Input!O;0;SE(33&lt;Input!O;RL12/(Input!O-Input!O);0)))</f>
        <v/>
      </c>
      <c r="ST58" s="79">
        <f>SE(Input!O="bullet";SE(34=Input!O-1;RL12;0);SE(34&lt;Input!O;0;SE(34&lt;Input!O;RL12/(Input!O-Input!O);0)))</f>
        <v/>
      </c>
      <c r="SW58" s="78" t="n">
        <v>6</v>
      </c>
      <c r="SX58" s="79">
        <f>0</f>
        <v/>
      </c>
      <c r="SY58" s="79">
        <f>0</f>
        <v/>
      </c>
      <c r="SZ58" s="79">
        <f>0</f>
        <v/>
      </c>
      <c r="TA58" s="79">
        <f>0</f>
        <v/>
      </c>
      <c r="TB58" s="79">
        <f>0</f>
        <v/>
      </c>
      <c r="TC58" s="79">
        <f>SE(Input!P="bullet";SE(0=Input!P-1;TC12;0);SE(0&lt;Input!P;0;SE(0&lt;Input!P;TC12/(Input!P-Input!P);0)))</f>
        <v/>
      </c>
      <c r="TD58" s="79">
        <f>SE(Input!P="bullet";SE(1=Input!P-1;TC12;0);SE(1&lt;Input!P;0;SE(1&lt;Input!P;TC12/(Input!P-Input!P);0)))</f>
        <v/>
      </c>
      <c r="TE58" s="79">
        <f>SE(Input!P="bullet";SE(2=Input!P-1;TC12;0);SE(2&lt;Input!P;0;SE(2&lt;Input!P;TC12/(Input!P-Input!P);0)))</f>
        <v/>
      </c>
      <c r="TF58" s="79">
        <f>SE(Input!P="bullet";SE(3=Input!P-1;TC12;0);SE(3&lt;Input!P;0;SE(3&lt;Input!P;TC12/(Input!P-Input!P);0)))</f>
        <v/>
      </c>
      <c r="TG58" s="79">
        <f>SE(Input!P="bullet";SE(4=Input!P-1;TC12;0);SE(4&lt;Input!P;0;SE(4&lt;Input!P;TC12/(Input!P-Input!P);0)))</f>
        <v/>
      </c>
      <c r="TH58" s="79">
        <f>SE(Input!P="bullet";SE(5=Input!P-1;TC12;0);SE(5&lt;Input!P;0;SE(5&lt;Input!P;TC12/(Input!P-Input!P);0)))</f>
        <v/>
      </c>
      <c r="TI58" s="79">
        <f>SE(Input!P="bullet";SE(6=Input!P-1;TC12;0);SE(6&lt;Input!P;0;SE(6&lt;Input!P;TC12/(Input!P-Input!P);0)))</f>
        <v/>
      </c>
      <c r="TJ58" s="79">
        <f>SE(Input!P="bullet";SE(7=Input!P-1;TC12;0);SE(7&lt;Input!P;0;SE(7&lt;Input!P;TC12/(Input!P-Input!P);0)))</f>
        <v/>
      </c>
      <c r="TK58" s="79">
        <f>SE(Input!P="bullet";SE(8=Input!P-1;TC12;0);SE(8&lt;Input!P;0;SE(8&lt;Input!P;TC12/(Input!P-Input!P);0)))</f>
        <v/>
      </c>
      <c r="TL58" s="79">
        <f>SE(Input!P="bullet";SE(9=Input!P-1;TC12;0);SE(9&lt;Input!P;0;SE(9&lt;Input!P;TC12/(Input!P-Input!P);0)))</f>
        <v/>
      </c>
      <c r="TM58" s="79">
        <f>SE(Input!P="bullet";SE(10=Input!P-1;TC12;0);SE(10&lt;Input!P;0;SE(10&lt;Input!P;TC12/(Input!P-Input!P);0)))</f>
        <v/>
      </c>
      <c r="TN58" s="79">
        <f>SE(Input!P="bullet";SE(11=Input!P-1;TC12;0);SE(11&lt;Input!P;0;SE(11&lt;Input!P;TC12/(Input!P-Input!P);0)))</f>
        <v/>
      </c>
      <c r="TO58" s="79">
        <f>SE(Input!P="bullet";SE(12=Input!P-1;TC12;0);SE(12&lt;Input!P;0;SE(12&lt;Input!P;TC12/(Input!P-Input!P);0)))</f>
        <v/>
      </c>
      <c r="TP58" s="79">
        <f>SE(Input!P="bullet";SE(13=Input!P-1;TC12;0);SE(13&lt;Input!P;0;SE(13&lt;Input!P;TC12/(Input!P-Input!P);0)))</f>
        <v/>
      </c>
      <c r="TQ58" s="79">
        <f>SE(Input!P="bullet";SE(14=Input!P-1;TC12;0);SE(14&lt;Input!P;0;SE(14&lt;Input!P;TC12/(Input!P-Input!P);0)))</f>
        <v/>
      </c>
      <c r="TR58" s="79">
        <f>SE(Input!P="bullet";SE(15=Input!P-1;TC12;0);SE(15&lt;Input!P;0;SE(15&lt;Input!P;TC12/(Input!P-Input!P);0)))</f>
        <v/>
      </c>
      <c r="TS58" s="79">
        <f>SE(Input!P="bullet";SE(16=Input!P-1;TC12;0);SE(16&lt;Input!P;0;SE(16&lt;Input!P;TC12/(Input!P-Input!P);0)))</f>
        <v/>
      </c>
      <c r="TT58" s="79">
        <f>SE(Input!P="bullet";SE(17=Input!P-1;TC12;0);SE(17&lt;Input!P;0;SE(17&lt;Input!P;TC12/(Input!P-Input!P);0)))</f>
        <v/>
      </c>
      <c r="TU58" s="79">
        <f>SE(Input!P="bullet";SE(18=Input!P-1;TC12;0);SE(18&lt;Input!P;0;SE(18&lt;Input!P;TC12/(Input!P-Input!P);0)))</f>
        <v/>
      </c>
      <c r="TV58" s="79">
        <f>SE(Input!P="bullet";SE(19=Input!P-1;TC12;0);SE(19&lt;Input!P;0;SE(19&lt;Input!P;TC12/(Input!P-Input!P);0)))</f>
        <v/>
      </c>
      <c r="TW58" s="79">
        <f>SE(Input!P="bullet";SE(20=Input!P-1;TC12;0);SE(20&lt;Input!P;0;SE(20&lt;Input!P;TC12/(Input!P-Input!P);0)))</f>
        <v/>
      </c>
      <c r="TX58" s="79">
        <f>SE(Input!P="bullet";SE(21=Input!P-1;TC12;0);SE(21&lt;Input!P;0;SE(21&lt;Input!P;TC12/(Input!P-Input!P);0)))</f>
        <v/>
      </c>
      <c r="TY58" s="79">
        <f>SE(Input!P="bullet";SE(22=Input!P-1;TC12;0);SE(22&lt;Input!P;0;SE(22&lt;Input!P;TC12/(Input!P-Input!P);0)))</f>
        <v/>
      </c>
      <c r="TZ58" s="79">
        <f>SE(Input!P="bullet";SE(23=Input!P-1;TC12;0);SE(23&lt;Input!P;0;SE(23&lt;Input!P;TC12/(Input!P-Input!P);0)))</f>
        <v/>
      </c>
      <c r="UA58" s="79">
        <f>SE(Input!P="bullet";SE(24=Input!P-1;TC12;0);SE(24&lt;Input!P;0;SE(24&lt;Input!P;TC12/(Input!P-Input!P);0)))</f>
        <v/>
      </c>
      <c r="UB58" s="79">
        <f>SE(Input!P="bullet";SE(25=Input!P-1;TC12;0);SE(25&lt;Input!P;0;SE(25&lt;Input!P;TC12/(Input!P-Input!P);0)))</f>
        <v/>
      </c>
      <c r="UC58" s="79">
        <f>SE(Input!P="bullet";SE(26=Input!P-1;TC12;0);SE(26&lt;Input!P;0;SE(26&lt;Input!P;TC12/(Input!P-Input!P);0)))</f>
        <v/>
      </c>
      <c r="UD58" s="79">
        <f>SE(Input!P="bullet";SE(27=Input!P-1;TC12;0);SE(27&lt;Input!P;0;SE(27&lt;Input!P;TC12/(Input!P-Input!P);0)))</f>
        <v/>
      </c>
      <c r="UE58" s="79">
        <f>SE(Input!P="bullet";SE(28=Input!P-1;TC12;0);SE(28&lt;Input!P;0;SE(28&lt;Input!P;TC12/(Input!P-Input!P);0)))</f>
        <v/>
      </c>
      <c r="UF58" s="79">
        <f>SE(Input!P="bullet";SE(29=Input!P-1;TC12;0);SE(29&lt;Input!P;0;SE(29&lt;Input!P;TC12/(Input!P-Input!P);0)))</f>
        <v/>
      </c>
      <c r="UG58" s="79">
        <f>SE(Input!P="bullet";SE(30=Input!P-1;TC12;0);SE(30&lt;Input!P;0;SE(30&lt;Input!P;TC12/(Input!P-Input!P);0)))</f>
        <v/>
      </c>
      <c r="UH58" s="79">
        <f>SE(Input!P="bullet";SE(31=Input!P-1;TC12;0);SE(31&lt;Input!P;0;SE(31&lt;Input!P;TC12/(Input!P-Input!P);0)))</f>
        <v/>
      </c>
      <c r="UI58" s="79">
        <f>SE(Input!P="bullet";SE(32=Input!P-1;TC12;0);SE(32&lt;Input!P;0;SE(32&lt;Input!P;TC12/(Input!P-Input!P);0)))</f>
        <v/>
      </c>
      <c r="UJ58" s="79">
        <f>SE(Input!P="bullet";SE(33=Input!P-1;TC12;0);SE(33&lt;Input!P;0;SE(33&lt;Input!P;TC12/(Input!P-Input!P);0)))</f>
        <v/>
      </c>
      <c r="UK58" s="79">
        <f>SE(Input!P="bullet";SE(34=Input!P-1;TC12;0);SE(34&lt;Input!P;0;SE(34&lt;Input!P;TC12/(Input!P-Input!P);0)))</f>
        <v/>
      </c>
      <c r="UN58" s="78" t="n">
        <v>6</v>
      </c>
      <c r="UO58" s="79">
        <f>0</f>
        <v/>
      </c>
      <c r="UP58" s="79">
        <f>0</f>
        <v/>
      </c>
      <c r="UQ58" s="79">
        <f>0</f>
        <v/>
      </c>
      <c r="UR58" s="79">
        <f>0</f>
        <v/>
      </c>
      <c r="US58" s="79">
        <f>0</f>
        <v/>
      </c>
      <c r="UT58" s="79">
        <f>SE(Input!Q="bullet";SE(0=Input!Q-1;UT12;0);SE(0&lt;Input!Q;0;SE(0&lt;Input!Q;UT12/(Input!Q-Input!Q);0)))</f>
        <v/>
      </c>
      <c r="UU58" s="79">
        <f>SE(Input!Q="bullet";SE(1=Input!Q-1;UT12;0);SE(1&lt;Input!Q;0;SE(1&lt;Input!Q;UT12/(Input!Q-Input!Q);0)))</f>
        <v/>
      </c>
      <c r="UV58" s="79">
        <f>SE(Input!Q="bullet";SE(2=Input!Q-1;UT12;0);SE(2&lt;Input!Q;0;SE(2&lt;Input!Q;UT12/(Input!Q-Input!Q);0)))</f>
        <v/>
      </c>
      <c r="UW58" s="79">
        <f>SE(Input!Q="bullet";SE(3=Input!Q-1;UT12;0);SE(3&lt;Input!Q;0;SE(3&lt;Input!Q;UT12/(Input!Q-Input!Q);0)))</f>
        <v/>
      </c>
      <c r="UX58" s="79">
        <f>SE(Input!Q="bullet";SE(4=Input!Q-1;UT12;0);SE(4&lt;Input!Q;0;SE(4&lt;Input!Q;UT12/(Input!Q-Input!Q);0)))</f>
        <v/>
      </c>
      <c r="UY58" s="79">
        <f>SE(Input!Q="bullet";SE(5=Input!Q-1;UT12;0);SE(5&lt;Input!Q;0;SE(5&lt;Input!Q;UT12/(Input!Q-Input!Q);0)))</f>
        <v/>
      </c>
      <c r="UZ58" s="79">
        <f>SE(Input!Q="bullet";SE(6=Input!Q-1;UT12;0);SE(6&lt;Input!Q;0;SE(6&lt;Input!Q;UT12/(Input!Q-Input!Q);0)))</f>
        <v/>
      </c>
      <c r="VA58" s="79">
        <f>SE(Input!Q="bullet";SE(7=Input!Q-1;UT12;0);SE(7&lt;Input!Q;0;SE(7&lt;Input!Q;UT12/(Input!Q-Input!Q);0)))</f>
        <v/>
      </c>
      <c r="VB58" s="79">
        <f>SE(Input!Q="bullet";SE(8=Input!Q-1;UT12;0);SE(8&lt;Input!Q;0;SE(8&lt;Input!Q;UT12/(Input!Q-Input!Q);0)))</f>
        <v/>
      </c>
      <c r="VC58" s="79">
        <f>SE(Input!Q="bullet";SE(9=Input!Q-1;UT12;0);SE(9&lt;Input!Q;0;SE(9&lt;Input!Q;UT12/(Input!Q-Input!Q);0)))</f>
        <v/>
      </c>
      <c r="VD58" s="79">
        <f>SE(Input!Q="bullet";SE(10=Input!Q-1;UT12;0);SE(10&lt;Input!Q;0;SE(10&lt;Input!Q;UT12/(Input!Q-Input!Q);0)))</f>
        <v/>
      </c>
      <c r="VE58" s="79">
        <f>SE(Input!Q="bullet";SE(11=Input!Q-1;UT12;0);SE(11&lt;Input!Q;0;SE(11&lt;Input!Q;UT12/(Input!Q-Input!Q);0)))</f>
        <v/>
      </c>
      <c r="VF58" s="79">
        <f>SE(Input!Q="bullet";SE(12=Input!Q-1;UT12;0);SE(12&lt;Input!Q;0;SE(12&lt;Input!Q;UT12/(Input!Q-Input!Q);0)))</f>
        <v/>
      </c>
      <c r="VG58" s="79">
        <f>SE(Input!Q="bullet";SE(13=Input!Q-1;UT12;0);SE(13&lt;Input!Q;0;SE(13&lt;Input!Q;UT12/(Input!Q-Input!Q);0)))</f>
        <v/>
      </c>
      <c r="VH58" s="79">
        <f>SE(Input!Q="bullet";SE(14=Input!Q-1;UT12;0);SE(14&lt;Input!Q;0;SE(14&lt;Input!Q;UT12/(Input!Q-Input!Q);0)))</f>
        <v/>
      </c>
      <c r="VI58" s="79">
        <f>SE(Input!Q="bullet";SE(15=Input!Q-1;UT12;0);SE(15&lt;Input!Q;0;SE(15&lt;Input!Q;UT12/(Input!Q-Input!Q);0)))</f>
        <v/>
      </c>
      <c r="VJ58" s="79">
        <f>SE(Input!Q="bullet";SE(16=Input!Q-1;UT12;0);SE(16&lt;Input!Q;0;SE(16&lt;Input!Q;UT12/(Input!Q-Input!Q);0)))</f>
        <v/>
      </c>
      <c r="VK58" s="79">
        <f>SE(Input!Q="bullet";SE(17=Input!Q-1;UT12;0);SE(17&lt;Input!Q;0;SE(17&lt;Input!Q;UT12/(Input!Q-Input!Q);0)))</f>
        <v/>
      </c>
      <c r="VL58" s="79">
        <f>SE(Input!Q="bullet";SE(18=Input!Q-1;UT12;0);SE(18&lt;Input!Q;0;SE(18&lt;Input!Q;UT12/(Input!Q-Input!Q);0)))</f>
        <v/>
      </c>
      <c r="VM58" s="79">
        <f>SE(Input!Q="bullet";SE(19=Input!Q-1;UT12;0);SE(19&lt;Input!Q;0;SE(19&lt;Input!Q;UT12/(Input!Q-Input!Q);0)))</f>
        <v/>
      </c>
      <c r="VN58" s="79">
        <f>SE(Input!Q="bullet";SE(20=Input!Q-1;UT12;0);SE(20&lt;Input!Q;0;SE(20&lt;Input!Q;UT12/(Input!Q-Input!Q);0)))</f>
        <v/>
      </c>
      <c r="VO58" s="79">
        <f>SE(Input!Q="bullet";SE(21=Input!Q-1;UT12;0);SE(21&lt;Input!Q;0;SE(21&lt;Input!Q;UT12/(Input!Q-Input!Q);0)))</f>
        <v/>
      </c>
      <c r="VP58" s="79">
        <f>SE(Input!Q="bullet";SE(22=Input!Q-1;UT12;0);SE(22&lt;Input!Q;0;SE(22&lt;Input!Q;UT12/(Input!Q-Input!Q);0)))</f>
        <v/>
      </c>
      <c r="VQ58" s="79">
        <f>SE(Input!Q="bullet";SE(23=Input!Q-1;UT12;0);SE(23&lt;Input!Q;0;SE(23&lt;Input!Q;UT12/(Input!Q-Input!Q);0)))</f>
        <v/>
      </c>
      <c r="VR58" s="79">
        <f>SE(Input!Q="bullet";SE(24=Input!Q-1;UT12;0);SE(24&lt;Input!Q;0;SE(24&lt;Input!Q;UT12/(Input!Q-Input!Q);0)))</f>
        <v/>
      </c>
      <c r="VS58" s="79">
        <f>SE(Input!Q="bullet";SE(25=Input!Q-1;UT12;0);SE(25&lt;Input!Q;0;SE(25&lt;Input!Q;UT12/(Input!Q-Input!Q);0)))</f>
        <v/>
      </c>
      <c r="VT58" s="79">
        <f>SE(Input!Q="bullet";SE(26=Input!Q-1;UT12;0);SE(26&lt;Input!Q;0;SE(26&lt;Input!Q;UT12/(Input!Q-Input!Q);0)))</f>
        <v/>
      </c>
      <c r="VU58" s="79">
        <f>SE(Input!Q="bullet";SE(27=Input!Q-1;UT12;0);SE(27&lt;Input!Q;0;SE(27&lt;Input!Q;UT12/(Input!Q-Input!Q);0)))</f>
        <v/>
      </c>
      <c r="VV58" s="79">
        <f>SE(Input!Q="bullet";SE(28=Input!Q-1;UT12;0);SE(28&lt;Input!Q;0;SE(28&lt;Input!Q;UT12/(Input!Q-Input!Q);0)))</f>
        <v/>
      </c>
      <c r="VW58" s="79">
        <f>SE(Input!Q="bullet";SE(29=Input!Q-1;UT12;0);SE(29&lt;Input!Q;0;SE(29&lt;Input!Q;UT12/(Input!Q-Input!Q);0)))</f>
        <v/>
      </c>
      <c r="VX58" s="79">
        <f>SE(Input!Q="bullet";SE(30=Input!Q-1;UT12;0);SE(30&lt;Input!Q;0;SE(30&lt;Input!Q;UT12/(Input!Q-Input!Q);0)))</f>
        <v/>
      </c>
      <c r="VY58" s="79">
        <f>SE(Input!Q="bullet";SE(31=Input!Q-1;UT12;0);SE(31&lt;Input!Q;0;SE(31&lt;Input!Q;UT12/(Input!Q-Input!Q);0)))</f>
        <v/>
      </c>
      <c r="VZ58" s="79">
        <f>SE(Input!Q="bullet";SE(32=Input!Q-1;UT12;0);SE(32&lt;Input!Q;0;SE(32&lt;Input!Q;UT12/(Input!Q-Input!Q);0)))</f>
        <v/>
      </c>
      <c r="WA58" s="79">
        <f>SE(Input!Q="bullet";SE(33=Input!Q-1;UT12;0);SE(33&lt;Input!Q;0;SE(33&lt;Input!Q;UT12/(Input!Q-Input!Q);0)))</f>
        <v/>
      </c>
      <c r="WB58" s="79">
        <f>SE(Input!Q="bullet";SE(34=Input!Q-1;UT12;0);SE(34&lt;Input!Q;0;SE(34&lt;Input!Q;UT12/(Input!Q-Input!Q);0)))</f>
        <v/>
      </c>
      <c r="WE58" s="78" t="n">
        <v>6</v>
      </c>
      <c r="WF58" s="79">
        <f>0</f>
        <v/>
      </c>
      <c r="WG58" s="79">
        <f>0</f>
        <v/>
      </c>
      <c r="WH58" s="79">
        <f>0</f>
        <v/>
      </c>
      <c r="WI58" s="79">
        <f>0</f>
        <v/>
      </c>
      <c r="WJ58" s="79">
        <f>0</f>
        <v/>
      </c>
      <c r="WK58" s="79">
        <f>SE(Input!R="bullet";SE(0=Input!R-1;WK12;0);SE(0&lt;Input!R;0;SE(0&lt;Input!R;WK12/(Input!R-Input!R);0)))</f>
        <v/>
      </c>
      <c r="WL58" s="79">
        <f>SE(Input!R="bullet";SE(1=Input!R-1;WK12;0);SE(1&lt;Input!R;0;SE(1&lt;Input!R;WK12/(Input!R-Input!R);0)))</f>
        <v/>
      </c>
      <c r="WM58" s="79">
        <f>SE(Input!R="bullet";SE(2=Input!R-1;WK12;0);SE(2&lt;Input!R;0;SE(2&lt;Input!R;WK12/(Input!R-Input!R);0)))</f>
        <v/>
      </c>
      <c r="WN58" s="79">
        <f>SE(Input!R="bullet";SE(3=Input!R-1;WK12;0);SE(3&lt;Input!R;0;SE(3&lt;Input!R;WK12/(Input!R-Input!R);0)))</f>
        <v/>
      </c>
      <c r="WO58" s="79">
        <f>SE(Input!R="bullet";SE(4=Input!R-1;WK12;0);SE(4&lt;Input!R;0;SE(4&lt;Input!R;WK12/(Input!R-Input!R);0)))</f>
        <v/>
      </c>
      <c r="WP58" s="79">
        <f>SE(Input!R="bullet";SE(5=Input!R-1;WK12;0);SE(5&lt;Input!R;0;SE(5&lt;Input!R;WK12/(Input!R-Input!R);0)))</f>
        <v/>
      </c>
      <c r="WQ58" s="79">
        <f>SE(Input!R="bullet";SE(6=Input!R-1;WK12;0);SE(6&lt;Input!R;0;SE(6&lt;Input!R;WK12/(Input!R-Input!R);0)))</f>
        <v/>
      </c>
      <c r="WR58" s="79">
        <f>SE(Input!R="bullet";SE(7=Input!R-1;WK12;0);SE(7&lt;Input!R;0;SE(7&lt;Input!R;WK12/(Input!R-Input!R);0)))</f>
        <v/>
      </c>
      <c r="WS58" s="79">
        <f>SE(Input!R="bullet";SE(8=Input!R-1;WK12;0);SE(8&lt;Input!R;0;SE(8&lt;Input!R;WK12/(Input!R-Input!R);0)))</f>
        <v/>
      </c>
      <c r="WT58" s="79">
        <f>SE(Input!R="bullet";SE(9=Input!R-1;WK12;0);SE(9&lt;Input!R;0;SE(9&lt;Input!R;WK12/(Input!R-Input!R);0)))</f>
        <v/>
      </c>
      <c r="WU58" s="79">
        <f>SE(Input!R="bullet";SE(10=Input!R-1;WK12;0);SE(10&lt;Input!R;0;SE(10&lt;Input!R;WK12/(Input!R-Input!R);0)))</f>
        <v/>
      </c>
      <c r="WV58" s="79">
        <f>SE(Input!R="bullet";SE(11=Input!R-1;WK12;0);SE(11&lt;Input!R;0;SE(11&lt;Input!R;WK12/(Input!R-Input!R);0)))</f>
        <v/>
      </c>
      <c r="WW58" s="79">
        <f>SE(Input!R="bullet";SE(12=Input!R-1;WK12;0);SE(12&lt;Input!R;0;SE(12&lt;Input!R;WK12/(Input!R-Input!R);0)))</f>
        <v/>
      </c>
      <c r="WX58" s="79">
        <f>SE(Input!R="bullet";SE(13=Input!R-1;WK12;0);SE(13&lt;Input!R;0;SE(13&lt;Input!R;WK12/(Input!R-Input!R);0)))</f>
        <v/>
      </c>
      <c r="WY58" s="79">
        <f>SE(Input!R="bullet";SE(14=Input!R-1;WK12;0);SE(14&lt;Input!R;0;SE(14&lt;Input!R;WK12/(Input!R-Input!R);0)))</f>
        <v/>
      </c>
      <c r="WZ58" s="79">
        <f>SE(Input!R="bullet";SE(15=Input!R-1;WK12;0);SE(15&lt;Input!R;0;SE(15&lt;Input!R;WK12/(Input!R-Input!R);0)))</f>
        <v/>
      </c>
      <c r="XA58" s="79">
        <f>SE(Input!R="bullet";SE(16=Input!R-1;WK12;0);SE(16&lt;Input!R;0;SE(16&lt;Input!R;WK12/(Input!R-Input!R);0)))</f>
        <v/>
      </c>
      <c r="XB58" s="79">
        <f>SE(Input!R="bullet";SE(17=Input!R-1;WK12;0);SE(17&lt;Input!R;0;SE(17&lt;Input!R;WK12/(Input!R-Input!R);0)))</f>
        <v/>
      </c>
      <c r="XC58" s="79">
        <f>SE(Input!R="bullet";SE(18=Input!R-1;WK12;0);SE(18&lt;Input!R;0;SE(18&lt;Input!R;WK12/(Input!R-Input!R);0)))</f>
        <v/>
      </c>
      <c r="XD58" s="79">
        <f>SE(Input!R="bullet";SE(19=Input!R-1;WK12;0);SE(19&lt;Input!R;0;SE(19&lt;Input!R;WK12/(Input!R-Input!R);0)))</f>
        <v/>
      </c>
      <c r="XE58" s="79">
        <f>SE(Input!R="bullet";SE(20=Input!R-1;WK12;0);SE(20&lt;Input!R;0;SE(20&lt;Input!R;WK12/(Input!R-Input!R);0)))</f>
        <v/>
      </c>
      <c r="XF58" s="79">
        <f>SE(Input!R="bullet";SE(21=Input!R-1;WK12;0);SE(21&lt;Input!R;0;SE(21&lt;Input!R;WK12/(Input!R-Input!R);0)))</f>
        <v/>
      </c>
      <c r="XG58" s="79">
        <f>SE(Input!R="bullet";SE(22=Input!R-1;WK12;0);SE(22&lt;Input!R;0;SE(22&lt;Input!R;WK12/(Input!R-Input!R);0)))</f>
        <v/>
      </c>
      <c r="XH58" s="79">
        <f>SE(Input!R="bullet";SE(23=Input!R-1;WK12;0);SE(23&lt;Input!R;0;SE(23&lt;Input!R;WK12/(Input!R-Input!R);0)))</f>
        <v/>
      </c>
      <c r="XI58" s="79">
        <f>SE(Input!R="bullet";SE(24=Input!R-1;WK12;0);SE(24&lt;Input!R;0;SE(24&lt;Input!R;WK12/(Input!R-Input!R);0)))</f>
        <v/>
      </c>
      <c r="XJ58" s="79">
        <f>SE(Input!R="bullet";SE(25=Input!R-1;WK12;0);SE(25&lt;Input!R;0;SE(25&lt;Input!R;WK12/(Input!R-Input!R);0)))</f>
        <v/>
      </c>
      <c r="XK58" s="79">
        <f>SE(Input!R="bullet";SE(26=Input!R-1;WK12;0);SE(26&lt;Input!R;0;SE(26&lt;Input!R;WK12/(Input!R-Input!R);0)))</f>
        <v/>
      </c>
      <c r="XL58" s="79">
        <f>SE(Input!R="bullet";SE(27=Input!R-1;WK12;0);SE(27&lt;Input!R;0;SE(27&lt;Input!R;WK12/(Input!R-Input!R);0)))</f>
        <v/>
      </c>
      <c r="XM58" s="79">
        <f>SE(Input!R="bullet";SE(28=Input!R-1;WK12;0);SE(28&lt;Input!R;0;SE(28&lt;Input!R;WK12/(Input!R-Input!R);0)))</f>
        <v/>
      </c>
      <c r="XN58" s="79">
        <f>SE(Input!R="bullet";SE(29=Input!R-1;WK12;0);SE(29&lt;Input!R;0;SE(29&lt;Input!R;WK12/(Input!R-Input!R);0)))</f>
        <v/>
      </c>
      <c r="XO58" s="79">
        <f>SE(Input!R="bullet";SE(30=Input!R-1;WK12;0);SE(30&lt;Input!R;0;SE(30&lt;Input!R;WK12/(Input!R-Input!R);0)))</f>
        <v/>
      </c>
      <c r="XP58" s="79">
        <f>SE(Input!R="bullet";SE(31=Input!R-1;WK12;0);SE(31&lt;Input!R;0;SE(31&lt;Input!R;WK12/(Input!R-Input!R);0)))</f>
        <v/>
      </c>
      <c r="XQ58" s="79">
        <f>SE(Input!R="bullet";SE(32=Input!R-1;WK12;0);SE(32&lt;Input!R;0;SE(32&lt;Input!R;WK12/(Input!R-Input!R);0)))</f>
        <v/>
      </c>
      <c r="XR58" s="79">
        <f>SE(Input!R="bullet";SE(33=Input!R-1;WK12;0);SE(33&lt;Input!R;0;SE(33&lt;Input!R;WK12/(Input!R-Input!R);0)))</f>
        <v/>
      </c>
      <c r="XS58" s="79">
        <f>SE(Input!R="bullet";SE(34=Input!R-1;WK12;0);SE(34&lt;Input!R;0;SE(34&lt;Input!R;WK12/(Input!R-Input!R);0)))</f>
        <v/>
      </c>
      <c r="XV58" s="78" t="n">
        <v>6</v>
      </c>
      <c r="XW58" s="79">
        <f>0</f>
        <v/>
      </c>
      <c r="XX58" s="79">
        <f>0</f>
        <v/>
      </c>
      <c r="XY58" s="79">
        <f>0</f>
        <v/>
      </c>
      <c r="XZ58" s="79">
        <f>0</f>
        <v/>
      </c>
      <c r="YA58" s="79">
        <f>0</f>
        <v/>
      </c>
      <c r="YB58" s="79">
        <f>SE(Input!S="bullet";SE(0=Input!S-1;YB12;0);SE(0&lt;Input!S;0;SE(0&lt;Input!S;YB12/(Input!S-Input!S);0)))</f>
        <v/>
      </c>
      <c r="YC58" s="79">
        <f>SE(Input!S="bullet";SE(1=Input!S-1;YB12;0);SE(1&lt;Input!S;0;SE(1&lt;Input!S;YB12/(Input!S-Input!S);0)))</f>
        <v/>
      </c>
      <c r="YD58" s="79">
        <f>SE(Input!S="bullet";SE(2=Input!S-1;YB12;0);SE(2&lt;Input!S;0;SE(2&lt;Input!S;YB12/(Input!S-Input!S);0)))</f>
        <v/>
      </c>
      <c r="YE58" s="79">
        <f>SE(Input!S="bullet";SE(3=Input!S-1;YB12;0);SE(3&lt;Input!S;0;SE(3&lt;Input!S;YB12/(Input!S-Input!S);0)))</f>
        <v/>
      </c>
      <c r="YF58" s="79">
        <f>SE(Input!S="bullet";SE(4=Input!S-1;YB12;0);SE(4&lt;Input!S;0;SE(4&lt;Input!S;YB12/(Input!S-Input!S);0)))</f>
        <v/>
      </c>
      <c r="YG58" s="79">
        <f>SE(Input!S="bullet";SE(5=Input!S-1;YB12;0);SE(5&lt;Input!S;0;SE(5&lt;Input!S;YB12/(Input!S-Input!S);0)))</f>
        <v/>
      </c>
      <c r="YH58" s="79">
        <f>SE(Input!S="bullet";SE(6=Input!S-1;YB12;0);SE(6&lt;Input!S;0;SE(6&lt;Input!S;YB12/(Input!S-Input!S);0)))</f>
        <v/>
      </c>
      <c r="YI58" s="79">
        <f>SE(Input!S="bullet";SE(7=Input!S-1;YB12;0);SE(7&lt;Input!S;0;SE(7&lt;Input!S;YB12/(Input!S-Input!S);0)))</f>
        <v/>
      </c>
      <c r="YJ58" s="79">
        <f>SE(Input!S="bullet";SE(8=Input!S-1;YB12;0);SE(8&lt;Input!S;0;SE(8&lt;Input!S;YB12/(Input!S-Input!S);0)))</f>
        <v/>
      </c>
      <c r="YK58" s="79">
        <f>SE(Input!S="bullet";SE(9=Input!S-1;YB12;0);SE(9&lt;Input!S;0;SE(9&lt;Input!S;YB12/(Input!S-Input!S);0)))</f>
        <v/>
      </c>
      <c r="YL58" s="79">
        <f>SE(Input!S="bullet";SE(10=Input!S-1;YB12;0);SE(10&lt;Input!S;0;SE(10&lt;Input!S;YB12/(Input!S-Input!S);0)))</f>
        <v/>
      </c>
      <c r="YM58" s="79">
        <f>SE(Input!S="bullet";SE(11=Input!S-1;YB12;0);SE(11&lt;Input!S;0;SE(11&lt;Input!S;YB12/(Input!S-Input!S);0)))</f>
        <v/>
      </c>
      <c r="YN58" s="79">
        <f>SE(Input!S="bullet";SE(12=Input!S-1;YB12;0);SE(12&lt;Input!S;0;SE(12&lt;Input!S;YB12/(Input!S-Input!S);0)))</f>
        <v/>
      </c>
      <c r="YO58" s="79">
        <f>SE(Input!S="bullet";SE(13=Input!S-1;YB12;0);SE(13&lt;Input!S;0;SE(13&lt;Input!S;YB12/(Input!S-Input!S);0)))</f>
        <v/>
      </c>
      <c r="YP58" s="79">
        <f>SE(Input!S="bullet";SE(14=Input!S-1;YB12;0);SE(14&lt;Input!S;0;SE(14&lt;Input!S;YB12/(Input!S-Input!S);0)))</f>
        <v/>
      </c>
      <c r="YQ58" s="79">
        <f>SE(Input!S="bullet";SE(15=Input!S-1;YB12;0);SE(15&lt;Input!S;0;SE(15&lt;Input!S;YB12/(Input!S-Input!S);0)))</f>
        <v/>
      </c>
      <c r="YR58" s="79">
        <f>SE(Input!S="bullet";SE(16=Input!S-1;YB12;0);SE(16&lt;Input!S;0;SE(16&lt;Input!S;YB12/(Input!S-Input!S);0)))</f>
        <v/>
      </c>
      <c r="YS58" s="79">
        <f>SE(Input!S="bullet";SE(17=Input!S-1;YB12;0);SE(17&lt;Input!S;0;SE(17&lt;Input!S;YB12/(Input!S-Input!S);0)))</f>
        <v/>
      </c>
      <c r="YT58" s="79">
        <f>SE(Input!S="bullet";SE(18=Input!S-1;YB12;0);SE(18&lt;Input!S;0;SE(18&lt;Input!S;YB12/(Input!S-Input!S);0)))</f>
        <v/>
      </c>
      <c r="YU58" s="79">
        <f>SE(Input!S="bullet";SE(19=Input!S-1;YB12;0);SE(19&lt;Input!S;0;SE(19&lt;Input!S;YB12/(Input!S-Input!S);0)))</f>
        <v/>
      </c>
      <c r="YV58" s="79">
        <f>SE(Input!S="bullet";SE(20=Input!S-1;YB12;0);SE(20&lt;Input!S;0;SE(20&lt;Input!S;YB12/(Input!S-Input!S);0)))</f>
        <v/>
      </c>
      <c r="YW58" s="79">
        <f>SE(Input!S="bullet";SE(21=Input!S-1;YB12;0);SE(21&lt;Input!S;0;SE(21&lt;Input!S;YB12/(Input!S-Input!S);0)))</f>
        <v/>
      </c>
      <c r="YX58" s="79">
        <f>SE(Input!S="bullet";SE(22=Input!S-1;YB12;0);SE(22&lt;Input!S;0;SE(22&lt;Input!S;YB12/(Input!S-Input!S);0)))</f>
        <v/>
      </c>
      <c r="YY58" s="79">
        <f>SE(Input!S="bullet";SE(23=Input!S-1;YB12;0);SE(23&lt;Input!S;0;SE(23&lt;Input!S;YB12/(Input!S-Input!S);0)))</f>
        <v/>
      </c>
      <c r="YZ58" s="79">
        <f>SE(Input!S="bullet";SE(24=Input!S-1;YB12;0);SE(24&lt;Input!S;0;SE(24&lt;Input!S;YB12/(Input!S-Input!S);0)))</f>
        <v/>
      </c>
      <c r="ZA58" s="79">
        <f>SE(Input!S="bullet";SE(25=Input!S-1;YB12;0);SE(25&lt;Input!S;0;SE(25&lt;Input!S;YB12/(Input!S-Input!S);0)))</f>
        <v/>
      </c>
      <c r="ZB58" s="79">
        <f>SE(Input!S="bullet";SE(26=Input!S-1;YB12;0);SE(26&lt;Input!S;0;SE(26&lt;Input!S;YB12/(Input!S-Input!S);0)))</f>
        <v/>
      </c>
      <c r="ZC58" s="79">
        <f>SE(Input!S="bullet";SE(27=Input!S-1;YB12;0);SE(27&lt;Input!S;0;SE(27&lt;Input!S;YB12/(Input!S-Input!S);0)))</f>
        <v/>
      </c>
      <c r="ZD58" s="79">
        <f>SE(Input!S="bullet";SE(28=Input!S-1;YB12;0);SE(28&lt;Input!S;0;SE(28&lt;Input!S;YB12/(Input!S-Input!S);0)))</f>
        <v/>
      </c>
      <c r="ZE58" s="79">
        <f>SE(Input!S="bullet";SE(29=Input!S-1;YB12;0);SE(29&lt;Input!S;0;SE(29&lt;Input!S;YB12/(Input!S-Input!S);0)))</f>
        <v/>
      </c>
      <c r="ZF58" s="79">
        <f>SE(Input!S="bullet";SE(30=Input!S-1;YB12;0);SE(30&lt;Input!S;0;SE(30&lt;Input!S;YB12/(Input!S-Input!S);0)))</f>
        <v/>
      </c>
      <c r="ZG58" s="79">
        <f>SE(Input!S="bullet";SE(31=Input!S-1;YB12;0);SE(31&lt;Input!S;0;SE(31&lt;Input!S;YB12/(Input!S-Input!S);0)))</f>
        <v/>
      </c>
      <c r="ZH58" s="79">
        <f>SE(Input!S="bullet";SE(32=Input!S-1;YB12;0);SE(32&lt;Input!S;0;SE(32&lt;Input!S;YB12/(Input!S-Input!S);0)))</f>
        <v/>
      </c>
      <c r="ZI58" s="79">
        <f>SE(Input!S="bullet";SE(33=Input!S-1;YB12;0);SE(33&lt;Input!S;0;SE(33&lt;Input!S;YB12/(Input!S-Input!S);0)))</f>
        <v/>
      </c>
      <c r="ZJ58" s="79">
        <f>SE(Input!S="bullet";SE(34=Input!S-1;YB12;0);SE(34&lt;Input!S;0;SE(34&lt;Input!S;YB12/(Input!S-Input!S);0)))</f>
        <v/>
      </c>
      <c r="ZM58" s="78" t="n">
        <v>6</v>
      </c>
      <c r="ZN58" s="79">
        <f>0</f>
        <v/>
      </c>
      <c r="ZO58" s="79">
        <f>0</f>
        <v/>
      </c>
      <c r="ZP58" s="79">
        <f>0</f>
        <v/>
      </c>
      <c r="ZQ58" s="79">
        <f>0</f>
        <v/>
      </c>
      <c r="ZR58" s="79">
        <f>0</f>
        <v/>
      </c>
      <c r="ZS58" s="79">
        <f>SE(Input!T="bullet";SE(0=Input!T-1;ZS12;0);SE(0&lt;Input!T;0;SE(0&lt;Input!T;ZS12/(Input!T-Input!T);0)))</f>
        <v/>
      </c>
      <c r="ZT58" s="79">
        <f>SE(Input!T="bullet";SE(1=Input!T-1;ZS12;0);SE(1&lt;Input!T;0;SE(1&lt;Input!T;ZS12/(Input!T-Input!T);0)))</f>
        <v/>
      </c>
      <c r="ZU58" s="79">
        <f>SE(Input!T="bullet";SE(2=Input!T-1;ZS12;0);SE(2&lt;Input!T;0;SE(2&lt;Input!T;ZS12/(Input!T-Input!T);0)))</f>
        <v/>
      </c>
      <c r="ZV58" s="79">
        <f>SE(Input!T="bullet";SE(3=Input!T-1;ZS12;0);SE(3&lt;Input!T;0;SE(3&lt;Input!T;ZS12/(Input!T-Input!T);0)))</f>
        <v/>
      </c>
      <c r="ZW58" s="79">
        <f>SE(Input!T="bullet";SE(4=Input!T-1;ZS12;0);SE(4&lt;Input!T;0;SE(4&lt;Input!T;ZS12/(Input!T-Input!T);0)))</f>
        <v/>
      </c>
      <c r="ZX58" s="79">
        <f>SE(Input!T="bullet";SE(5=Input!T-1;ZS12;0);SE(5&lt;Input!T;0;SE(5&lt;Input!T;ZS12/(Input!T-Input!T);0)))</f>
        <v/>
      </c>
      <c r="ZY58" s="79">
        <f>SE(Input!T="bullet";SE(6=Input!T-1;ZS12;0);SE(6&lt;Input!T;0;SE(6&lt;Input!T;ZS12/(Input!T-Input!T);0)))</f>
        <v/>
      </c>
      <c r="ZZ58" s="79">
        <f>SE(Input!T="bullet";SE(7=Input!T-1;ZS12;0);SE(7&lt;Input!T;0;SE(7&lt;Input!T;ZS12/(Input!T-Input!T);0)))</f>
        <v/>
      </c>
      <c r="AAA58" s="79">
        <f>SE(Input!T="bullet";SE(8=Input!T-1;ZS12;0);SE(8&lt;Input!T;0;SE(8&lt;Input!T;ZS12/(Input!T-Input!T);0)))</f>
        <v/>
      </c>
      <c r="AAB58" s="79">
        <f>SE(Input!T="bullet";SE(9=Input!T-1;ZS12;0);SE(9&lt;Input!T;0;SE(9&lt;Input!T;ZS12/(Input!T-Input!T);0)))</f>
        <v/>
      </c>
      <c r="AAC58" s="79">
        <f>SE(Input!T="bullet";SE(10=Input!T-1;ZS12;0);SE(10&lt;Input!T;0;SE(10&lt;Input!T;ZS12/(Input!T-Input!T);0)))</f>
        <v/>
      </c>
      <c r="AAD58" s="79">
        <f>SE(Input!T="bullet";SE(11=Input!T-1;ZS12;0);SE(11&lt;Input!T;0;SE(11&lt;Input!T;ZS12/(Input!T-Input!T);0)))</f>
        <v/>
      </c>
      <c r="AAE58" s="79">
        <f>SE(Input!T="bullet";SE(12=Input!T-1;ZS12;0);SE(12&lt;Input!T;0;SE(12&lt;Input!T;ZS12/(Input!T-Input!T);0)))</f>
        <v/>
      </c>
      <c r="AAF58" s="79">
        <f>SE(Input!T="bullet";SE(13=Input!T-1;ZS12;0);SE(13&lt;Input!T;0;SE(13&lt;Input!T;ZS12/(Input!T-Input!T);0)))</f>
        <v/>
      </c>
      <c r="AAG58" s="79">
        <f>SE(Input!T="bullet";SE(14=Input!T-1;ZS12;0);SE(14&lt;Input!T;0;SE(14&lt;Input!T;ZS12/(Input!T-Input!T);0)))</f>
        <v/>
      </c>
      <c r="AAH58" s="79">
        <f>SE(Input!T="bullet";SE(15=Input!T-1;ZS12;0);SE(15&lt;Input!T;0;SE(15&lt;Input!T;ZS12/(Input!T-Input!T);0)))</f>
        <v/>
      </c>
      <c r="AAI58" s="79">
        <f>SE(Input!T="bullet";SE(16=Input!T-1;ZS12;0);SE(16&lt;Input!T;0;SE(16&lt;Input!T;ZS12/(Input!T-Input!T);0)))</f>
        <v/>
      </c>
      <c r="AAJ58" s="79">
        <f>SE(Input!T="bullet";SE(17=Input!T-1;ZS12;0);SE(17&lt;Input!T;0;SE(17&lt;Input!T;ZS12/(Input!T-Input!T);0)))</f>
        <v/>
      </c>
      <c r="AAK58" s="79">
        <f>SE(Input!T="bullet";SE(18=Input!T-1;ZS12;0);SE(18&lt;Input!T;0;SE(18&lt;Input!T;ZS12/(Input!T-Input!T);0)))</f>
        <v/>
      </c>
      <c r="AAL58" s="79">
        <f>SE(Input!T="bullet";SE(19=Input!T-1;ZS12;0);SE(19&lt;Input!T;0;SE(19&lt;Input!T;ZS12/(Input!T-Input!T);0)))</f>
        <v/>
      </c>
      <c r="AAM58" s="79">
        <f>SE(Input!T="bullet";SE(20=Input!T-1;ZS12;0);SE(20&lt;Input!T;0;SE(20&lt;Input!T;ZS12/(Input!T-Input!T);0)))</f>
        <v/>
      </c>
      <c r="AAN58" s="79">
        <f>SE(Input!T="bullet";SE(21=Input!T-1;ZS12;0);SE(21&lt;Input!T;0;SE(21&lt;Input!T;ZS12/(Input!T-Input!T);0)))</f>
        <v/>
      </c>
      <c r="AAO58" s="79">
        <f>SE(Input!T="bullet";SE(22=Input!T-1;ZS12;0);SE(22&lt;Input!T;0;SE(22&lt;Input!T;ZS12/(Input!T-Input!T);0)))</f>
        <v/>
      </c>
      <c r="AAP58" s="79">
        <f>SE(Input!T="bullet";SE(23=Input!T-1;ZS12;0);SE(23&lt;Input!T;0;SE(23&lt;Input!T;ZS12/(Input!T-Input!T);0)))</f>
        <v/>
      </c>
      <c r="AAQ58" s="79">
        <f>SE(Input!T="bullet";SE(24=Input!T-1;ZS12;0);SE(24&lt;Input!T;0;SE(24&lt;Input!T;ZS12/(Input!T-Input!T);0)))</f>
        <v/>
      </c>
      <c r="AAR58" s="79">
        <f>SE(Input!T="bullet";SE(25=Input!T-1;ZS12;0);SE(25&lt;Input!T;0;SE(25&lt;Input!T;ZS12/(Input!T-Input!T);0)))</f>
        <v/>
      </c>
      <c r="AAS58" s="79">
        <f>SE(Input!T="bullet";SE(26=Input!T-1;ZS12;0);SE(26&lt;Input!T;0;SE(26&lt;Input!T;ZS12/(Input!T-Input!T);0)))</f>
        <v/>
      </c>
      <c r="AAT58" s="79">
        <f>SE(Input!T="bullet";SE(27=Input!T-1;ZS12;0);SE(27&lt;Input!T;0;SE(27&lt;Input!T;ZS12/(Input!T-Input!T);0)))</f>
        <v/>
      </c>
      <c r="AAU58" s="79">
        <f>SE(Input!T="bullet";SE(28=Input!T-1;ZS12;0);SE(28&lt;Input!T;0;SE(28&lt;Input!T;ZS12/(Input!T-Input!T);0)))</f>
        <v/>
      </c>
      <c r="AAV58" s="79">
        <f>SE(Input!T="bullet";SE(29=Input!T-1;ZS12;0);SE(29&lt;Input!T;0;SE(29&lt;Input!T;ZS12/(Input!T-Input!T);0)))</f>
        <v/>
      </c>
      <c r="AAW58" s="79">
        <f>SE(Input!T="bullet";SE(30=Input!T-1;ZS12;0);SE(30&lt;Input!T;0;SE(30&lt;Input!T;ZS12/(Input!T-Input!T);0)))</f>
        <v/>
      </c>
      <c r="AAX58" s="79">
        <f>SE(Input!T="bullet";SE(31=Input!T-1;ZS12;0);SE(31&lt;Input!T;0;SE(31&lt;Input!T;ZS12/(Input!T-Input!T);0)))</f>
        <v/>
      </c>
      <c r="AAY58" s="79">
        <f>SE(Input!T="bullet";SE(32=Input!T-1;ZS12;0);SE(32&lt;Input!T;0;SE(32&lt;Input!T;ZS12/(Input!T-Input!T);0)))</f>
        <v/>
      </c>
      <c r="AAZ58" s="79">
        <f>SE(Input!T="bullet";SE(33=Input!T-1;ZS12;0);SE(33&lt;Input!T;0;SE(33&lt;Input!T;ZS12/(Input!T-Input!T);0)))</f>
        <v/>
      </c>
      <c r="ABA58" s="79">
        <f>SE(Input!T="bullet";SE(34=Input!T-1;ZS12;0);SE(34&lt;Input!T;0;SE(34&lt;Input!T;ZS12/(Input!T-Input!T);0)))</f>
        <v/>
      </c>
      <c r="ABD58" s="78" t="n">
        <v>6</v>
      </c>
      <c r="ABE58" s="79">
        <f>0</f>
        <v/>
      </c>
      <c r="ABF58" s="79">
        <f>0</f>
        <v/>
      </c>
      <c r="ABG58" s="79">
        <f>0</f>
        <v/>
      </c>
      <c r="ABH58" s="79">
        <f>0</f>
        <v/>
      </c>
      <c r="ABI58" s="79">
        <f>0</f>
        <v/>
      </c>
      <c r="ABJ58" s="79">
        <f>SE(Input!U="bullet";SE(0=Input!U-1;ABJ12;0);SE(0&lt;Input!U;0;SE(0&lt;Input!U;ABJ12/(Input!U-Input!U);0)))</f>
        <v/>
      </c>
      <c r="ABK58" s="79">
        <f>SE(Input!U="bullet";SE(1=Input!U-1;ABJ12;0);SE(1&lt;Input!U;0;SE(1&lt;Input!U;ABJ12/(Input!U-Input!U);0)))</f>
        <v/>
      </c>
      <c r="ABL58" s="79">
        <f>SE(Input!U="bullet";SE(2=Input!U-1;ABJ12;0);SE(2&lt;Input!U;0;SE(2&lt;Input!U;ABJ12/(Input!U-Input!U);0)))</f>
        <v/>
      </c>
      <c r="ABM58" s="79">
        <f>SE(Input!U="bullet";SE(3=Input!U-1;ABJ12;0);SE(3&lt;Input!U;0;SE(3&lt;Input!U;ABJ12/(Input!U-Input!U);0)))</f>
        <v/>
      </c>
      <c r="ABN58" s="79">
        <f>SE(Input!U="bullet";SE(4=Input!U-1;ABJ12;0);SE(4&lt;Input!U;0;SE(4&lt;Input!U;ABJ12/(Input!U-Input!U);0)))</f>
        <v/>
      </c>
      <c r="ABO58" s="79">
        <f>SE(Input!U="bullet";SE(5=Input!U-1;ABJ12;0);SE(5&lt;Input!U;0;SE(5&lt;Input!U;ABJ12/(Input!U-Input!U);0)))</f>
        <v/>
      </c>
      <c r="ABP58" s="79">
        <f>SE(Input!U="bullet";SE(6=Input!U-1;ABJ12;0);SE(6&lt;Input!U;0;SE(6&lt;Input!U;ABJ12/(Input!U-Input!U);0)))</f>
        <v/>
      </c>
      <c r="ABQ58" s="79">
        <f>SE(Input!U="bullet";SE(7=Input!U-1;ABJ12;0);SE(7&lt;Input!U;0;SE(7&lt;Input!U;ABJ12/(Input!U-Input!U);0)))</f>
        <v/>
      </c>
      <c r="ABR58" s="79">
        <f>SE(Input!U="bullet";SE(8=Input!U-1;ABJ12;0);SE(8&lt;Input!U;0;SE(8&lt;Input!U;ABJ12/(Input!U-Input!U);0)))</f>
        <v/>
      </c>
      <c r="ABS58" s="79">
        <f>SE(Input!U="bullet";SE(9=Input!U-1;ABJ12;0);SE(9&lt;Input!U;0;SE(9&lt;Input!U;ABJ12/(Input!U-Input!U);0)))</f>
        <v/>
      </c>
      <c r="ABT58" s="79">
        <f>SE(Input!U="bullet";SE(10=Input!U-1;ABJ12;0);SE(10&lt;Input!U;0;SE(10&lt;Input!U;ABJ12/(Input!U-Input!U);0)))</f>
        <v/>
      </c>
      <c r="ABU58" s="79">
        <f>SE(Input!U="bullet";SE(11=Input!U-1;ABJ12;0);SE(11&lt;Input!U;0;SE(11&lt;Input!U;ABJ12/(Input!U-Input!U);0)))</f>
        <v/>
      </c>
      <c r="ABV58" s="79">
        <f>SE(Input!U="bullet";SE(12=Input!U-1;ABJ12;0);SE(12&lt;Input!U;0;SE(12&lt;Input!U;ABJ12/(Input!U-Input!U);0)))</f>
        <v/>
      </c>
      <c r="ABW58" s="79">
        <f>SE(Input!U="bullet";SE(13=Input!U-1;ABJ12;0);SE(13&lt;Input!U;0;SE(13&lt;Input!U;ABJ12/(Input!U-Input!U);0)))</f>
        <v/>
      </c>
      <c r="ABX58" s="79">
        <f>SE(Input!U="bullet";SE(14=Input!U-1;ABJ12;0);SE(14&lt;Input!U;0;SE(14&lt;Input!U;ABJ12/(Input!U-Input!U);0)))</f>
        <v/>
      </c>
      <c r="ABY58" s="79">
        <f>SE(Input!U="bullet";SE(15=Input!U-1;ABJ12;0);SE(15&lt;Input!U;0;SE(15&lt;Input!U;ABJ12/(Input!U-Input!U);0)))</f>
        <v/>
      </c>
      <c r="ABZ58" s="79">
        <f>SE(Input!U="bullet";SE(16=Input!U-1;ABJ12;0);SE(16&lt;Input!U;0;SE(16&lt;Input!U;ABJ12/(Input!U-Input!U);0)))</f>
        <v/>
      </c>
      <c r="ACA58" s="79">
        <f>SE(Input!U="bullet";SE(17=Input!U-1;ABJ12;0);SE(17&lt;Input!U;0;SE(17&lt;Input!U;ABJ12/(Input!U-Input!U);0)))</f>
        <v/>
      </c>
      <c r="ACB58" s="79">
        <f>SE(Input!U="bullet";SE(18=Input!U-1;ABJ12;0);SE(18&lt;Input!U;0;SE(18&lt;Input!U;ABJ12/(Input!U-Input!U);0)))</f>
        <v/>
      </c>
      <c r="ACC58" s="79">
        <f>SE(Input!U="bullet";SE(19=Input!U-1;ABJ12;0);SE(19&lt;Input!U;0;SE(19&lt;Input!U;ABJ12/(Input!U-Input!U);0)))</f>
        <v/>
      </c>
      <c r="ACD58" s="79">
        <f>SE(Input!U="bullet";SE(20=Input!U-1;ABJ12;0);SE(20&lt;Input!U;0;SE(20&lt;Input!U;ABJ12/(Input!U-Input!U);0)))</f>
        <v/>
      </c>
      <c r="ACE58" s="79">
        <f>SE(Input!U="bullet";SE(21=Input!U-1;ABJ12;0);SE(21&lt;Input!U;0;SE(21&lt;Input!U;ABJ12/(Input!U-Input!U);0)))</f>
        <v/>
      </c>
      <c r="ACF58" s="79">
        <f>SE(Input!U="bullet";SE(22=Input!U-1;ABJ12;0);SE(22&lt;Input!U;0;SE(22&lt;Input!U;ABJ12/(Input!U-Input!U);0)))</f>
        <v/>
      </c>
      <c r="ACG58" s="79">
        <f>SE(Input!U="bullet";SE(23=Input!U-1;ABJ12;0);SE(23&lt;Input!U;0;SE(23&lt;Input!U;ABJ12/(Input!U-Input!U);0)))</f>
        <v/>
      </c>
      <c r="ACH58" s="79">
        <f>SE(Input!U="bullet";SE(24=Input!U-1;ABJ12;0);SE(24&lt;Input!U;0;SE(24&lt;Input!U;ABJ12/(Input!U-Input!U);0)))</f>
        <v/>
      </c>
      <c r="ACI58" s="79">
        <f>SE(Input!U="bullet";SE(25=Input!U-1;ABJ12;0);SE(25&lt;Input!U;0;SE(25&lt;Input!U;ABJ12/(Input!U-Input!U);0)))</f>
        <v/>
      </c>
      <c r="ACJ58" s="79">
        <f>SE(Input!U="bullet";SE(26=Input!U-1;ABJ12;0);SE(26&lt;Input!U;0;SE(26&lt;Input!U;ABJ12/(Input!U-Input!U);0)))</f>
        <v/>
      </c>
      <c r="ACK58" s="79">
        <f>SE(Input!U="bullet";SE(27=Input!U-1;ABJ12;0);SE(27&lt;Input!U;0;SE(27&lt;Input!U;ABJ12/(Input!U-Input!U);0)))</f>
        <v/>
      </c>
      <c r="ACL58" s="79">
        <f>SE(Input!U="bullet";SE(28=Input!U-1;ABJ12;0);SE(28&lt;Input!U;0;SE(28&lt;Input!U;ABJ12/(Input!U-Input!U);0)))</f>
        <v/>
      </c>
      <c r="ACM58" s="79">
        <f>SE(Input!U="bullet";SE(29=Input!U-1;ABJ12;0);SE(29&lt;Input!U;0;SE(29&lt;Input!U;ABJ12/(Input!U-Input!U);0)))</f>
        <v/>
      </c>
      <c r="ACN58" s="79">
        <f>SE(Input!U="bullet";SE(30=Input!U-1;ABJ12;0);SE(30&lt;Input!U;0;SE(30&lt;Input!U;ABJ12/(Input!U-Input!U);0)))</f>
        <v/>
      </c>
      <c r="ACO58" s="79">
        <f>SE(Input!U="bullet";SE(31=Input!U-1;ABJ12;0);SE(31&lt;Input!U;0;SE(31&lt;Input!U;ABJ12/(Input!U-Input!U);0)))</f>
        <v/>
      </c>
      <c r="ACP58" s="79">
        <f>SE(Input!U="bullet";SE(32=Input!U-1;ABJ12;0);SE(32&lt;Input!U;0;SE(32&lt;Input!U;ABJ12/(Input!U-Input!U);0)))</f>
        <v/>
      </c>
      <c r="ACQ58" s="79">
        <f>SE(Input!U="bullet";SE(33=Input!U-1;ABJ12;0);SE(33&lt;Input!U;0;SE(33&lt;Input!U;ABJ12/(Input!U-Input!U);0)))</f>
        <v/>
      </c>
      <c r="ACR58" s="79">
        <f>SE(Input!U="bullet";SE(34=Input!U-1;ABJ12;0);SE(34&lt;Input!U;0;SE(34&lt;Input!U;ABJ12/(Input!U-Input!U);0)))</f>
        <v/>
      </c>
      <c r="ACU58" s="78" t="n">
        <v>6</v>
      </c>
      <c r="ACV58" s="79">
        <f>0</f>
        <v/>
      </c>
      <c r="ACW58" s="79">
        <f>0</f>
        <v/>
      </c>
      <c r="ACX58" s="79">
        <f>0</f>
        <v/>
      </c>
      <c r="ACY58" s="79">
        <f>0</f>
        <v/>
      </c>
      <c r="ACZ58" s="79">
        <f>0</f>
        <v/>
      </c>
      <c r="ADA58" s="79">
        <f>SE(Input!V="bullet";SE(0=Input!V-1;ADA12;0);SE(0&lt;Input!V;0;SE(0&lt;Input!V;ADA12/(Input!V-Input!V);0)))</f>
        <v/>
      </c>
      <c r="ADB58" s="79">
        <f>SE(Input!V="bullet";SE(1=Input!V-1;ADA12;0);SE(1&lt;Input!V;0;SE(1&lt;Input!V;ADA12/(Input!V-Input!V);0)))</f>
        <v/>
      </c>
      <c r="ADC58" s="79">
        <f>SE(Input!V="bullet";SE(2=Input!V-1;ADA12;0);SE(2&lt;Input!V;0;SE(2&lt;Input!V;ADA12/(Input!V-Input!V);0)))</f>
        <v/>
      </c>
      <c r="ADD58" s="79">
        <f>SE(Input!V="bullet";SE(3=Input!V-1;ADA12;0);SE(3&lt;Input!V;0;SE(3&lt;Input!V;ADA12/(Input!V-Input!V);0)))</f>
        <v/>
      </c>
      <c r="ADE58" s="79">
        <f>SE(Input!V="bullet";SE(4=Input!V-1;ADA12;0);SE(4&lt;Input!V;0;SE(4&lt;Input!V;ADA12/(Input!V-Input!V);0)))</f>
        <v/>
      </c>
      <c r="ADF58" s="79">
        <f>SE(Input!V="bullet";SE(5=Input!V-1;ADA12;0);SE(5&lt;Input!V;0;SE(5&lt;Input!V;ADA12/(Input!V-Input!V);0)))</f>
        <v/>
      </c>
      <c r="ADG58" s="79">
        <f>SE(Input!V="bullet";SE(6=Input!V-1;ADA12;0);SE(6&lt;Input!V;0;SE(6&lt;Input!V;ADA12/(Input!V-Input!V);0)))</f>
        <v/>
      </c>
      <c r="ADH58" s="79">
        <f>SE(Input!V="bullet";SE(7=Input!V-1;ADA12;0);SE(7&lt;Input!V;0;SE(7&lt;Input!V;ADA12/(Input!V-Input!V);0)))</f>
        <v/>
      </c>
      <c r="ADI58" s="79">
        <f>SE(Input!V="bullet";SE(8=Input!V-1;ADA12;0);SE(8&lt;Input!V;0;SE(8&lt;Input!V;ADA12/(Input!V-Input!V);0)))</f>
        <v/>
      </c>
      <c r="ADJ58" s="79">
        <f>SE(Input!V="bullet";SE(9=Input!V-1;ADA12;0);SE(9&lt;Input!V;0;SE(9&lt;Input!V;ADA12/(Input!V-Input!V);0)))</f>
        <v/>
      </c>
      <c r="ADK58" s="79">
        <f>SE(Input!V="bullet";SE(10=Input!V-1;ADA12;0);SE(10&lt;Input!V;0;SE(10&lt;Input!V;ADA12/(Input!V-Input!V);0)))</f>
        <v/>
      </c>
      <c r="ADL58" s="79">
        <f>SE(Input!V="bullet";SE(11=Input!V-1;ADA12;0);SE(11&lt;Input!V;0;SE(11&lt;Input!V;ADA12/(Input!V-Input!V);0)))</f>
        <v/>
      </c>
      <c r="ADM58" s="79">
        <f>SE(Input!V="bullet";SE(12=Input!V-1;ADA12;0);SE(12&lt;Input!V;0;SE(12&lt;Input!V;ADA12/(Input!V-Input!V);0)))</f>
        <v/>
      </c>
      <c r="ADN58" s="79">
        <f>SE(Input!V="bullet";SE(13=Input!V-1;ADA12;0);SE(13&lt;Input!V;0;SE(13&lt;Input!V;ADA12/(Input!V-Input!V);0)))</f>
        <v/>
      </c>
      <c r="ADO58" s="79">
        <f>SE(Input!V="bullet";SE(14=Input!V-1;ADA12;0);SE(14&lt;Input!V;0;SE(14&lt;Input!V;ADA12/(Input!V-Input!V);0)))</f>
        <v/>
      </c>
      <c r="ADP58" s="79">
        <f>SE(Input!V="bullet";SE(15=Input!V-1;ADA12;0);SE(15&lt;Input!V;0;SE(15&lt;Input!V;ADA12/(Input!V-Input!V);0)))</f>
        <v/>
      </c>
      <c r="ADQ58" s="79">
        <f>SE(Input!V="bullet";SE(16=Input!V-1;ADA12;0);SE(16&lt;Input!V;0;SE(16&lt;Input!V;ADA12/(Input!V-Input!V);0)))</f>
        <v/>
      </c>
      <c r="ADR58" s="79">
        <f>SE(Input!V="bullet";SE(17=Input!V-1;ADA12;0);SE(17&lt;Input!V;0;SE(17&lt;Input!V;ADA12/(Input!V-Input!V);0)))</f>
        <v/>
      </c>
      <c r="ADS58" s="79">
        <f>SE(Input!V="bullet";SE(18=Input!V-1;ADA12;0);SE(18&lt;Input!V;0;SE(18&lt;Input!V;ADA12/(Input!V-Input!V);0)))</f>
        <v/>
      </c>
      <c r="ADT58" s="79">
        <f>SE(Input!V="bullet";SE(19=Input!V-1;ADA12;0);SE(19&lt;Input!V;0;SE(19&lt;Input!V;ADA12/(Input!V-Input!V);0)))</f>
        <v/>
      </c>
      <c r="ADU58" s="79">
        <f>SE(Input!V="bullet";SE(20=Input!V-1;ADA12;0);SE(20&lt;Input!V;0;SE(20&lt;Input!V;ADA12/(Input!V-Input!V);0)))</f>
        <v/>
      </c>
      <c r="ADV58" s="79">
        <f>SE(Input!V="bullet";SE(21=Input!V-1;ADA12;0);SE(21&lt;Input!V;0;SE(21&lt;Input!V;ADA12/(Input!V-Input!V);0)))</f>
        <v/>
      </c>
      <c r="ADW58" s="79">
        <f>SE(Input!V="bullet";SE(22=Input!V-1;ADA12;0);SE(22&lt;Input!V;0;SE(22&lt;Input!V;ADA12/(Input!V-Input!V);0)))</f>
        <v/>
      </c>
      <c r="ADX58" s="79">
        <f>SE(Input!V="bullet";SE(23=Input!V-1;ADA12;0);SE(23&lt;Input!V;0;SE(23&lt;Input!V;ADA12/(Input!V-Input!V);0)))</f>
        <v/>
      </c>
      <c r="ADY58" s="79">
        <f>SE(Input!V="bullet";SE(24=Input!V-1;ADA12;0);SE(24&lt;Input!V;0;SE(24&lt;Input!V;ADA12/(Input!V-Input!V);0)))</f>
        <v/>
      </c>
      <c r="ADZ58" s="79">
        <f>SE(Input!V="bullet";SE(25=Input!V-1;ADA12;0);SE(25&lt;Input!V;0;SE(25&lt;Input!V;ADA12/(Input!V-Input!V);0)))</f>
        <v/>
      </c>
      <c r="AEA58" s="79">
        <f>SE(Input!V="bullet";SE(26=Input!V-1;ADA12;0);SE(26&lt;Input!V;0;SE(26&lt;Input!V;ADA12/(Input!V-Input!V);0)))</f>
        <v/>
      </c>
      <c r="AEB58" s="79">
        <f>SE(Input!V="bullet";SE(27=Input!V-1;ADA12;0);SE(27&lt;Input!V;0;SE(27&lt;Input!V;ADA12/(Input!V-Input!V);0)))</f>
        <v/>
      </c>
      <c r="AEC58" s="79">
        <f>SE(Input!V="bullet";SE(28=Input!V-1;ADA12;0);SE(28&lt;Input!V;0;SE(28&lt;Input!V;ADA12/(Input!V-Input!V);0)))</f>
        <v/>
      </c>
      <c r="AED58" s="79">
        <f>SE(Input!V="bullet";SE(29=Input!V-1;ADA12;0);SE(29&lt;Input!V;0;SE(29&lt;Input!V;ADA12/(Input!V-Input!V);0)))</f>
        <v/>
      </c>
      <c r="AEE58" s="79">
        <f>SE(Input!V="bullet";SE(30=Input!V-1;ADA12;0);SE(30&lt;Input!V;0;SE(30&lt;Input!V;ADA12/(Input!V-Input!V);0)))</f>
        <v/>
      </c>
      <c r="AEF58" s="79">
        <f>SE(Input!V="bullet";SE(31=Input!V-1;ADA12;0);SE(31&lt;Input!V;0;SE(31&lt;Input!V;ADA12/(Input!V-Input!V);0)))</f>
        <v/>
      </c>
      <c r="AEG58" s="79">
        <f>SE(Input!V="bullet";SE(32=Input!V-1;ADA12;0);SE(32&lt;Input!V;0;SE(32&lt;Input!V;ADA12/(Input!V-Input!V);0)))</f>
        <v/>
      </c>
      <c r="AEH58" s="79">
        <f>SE(Input!V="bullet";SE(33=Input!V-1;ADA12;0);SE(33&lt;Input!V;0;SE(33&lt;Input!V;ADA12/(Input!V-Input!V);0)))</f>
        <v/>
      </c>
      <c r="AEI58" s="79">
        <f>SE(Input!V="bullet";SE(34=Input!V-1;ADA12;0);SE(34&lt;Input!V;0;SE(34&lt;Input!V;ADA12/(Input!V-Input!V);0)))</f>
        <v/>
      </c>
      <c r="AEL58" s="78" t="n">
        <v>6</v>
      </c>
      <c r="AEM58" s="79">
        <f>0</f>
        <v/>
      </c>
      <c r="AEN58" s="79">
        <f>0</f>
        <v/>
      </c>
      <c r="AEO58" s="79">
        <f>0</f>
        <v/>
      </c>
      <c r="AEP58" s="79">
        <f>0</f>
        <v/>
      </c>
      <c r="AEQ58" s="79">
        <f>0</f>
        <v/>
      </c>
      <c r="AER58" s="79">
        <f>SE(Input!W="bullet";SE(0=Input!W-1;AER12;0);SE(0&lt;Input!W;0;SE(0&lt;Input!W;AER12/(Input!W-Input!W);0)))</f>
        <v/>
      </c>
      <c r="AES58" s="79">
        <f>SE(Input!W="bullet";SE(1=Input!W-1;AER12;0);SE(1&lt;Input!W;0;SE(1&lt;Input!W;AER12/(Input!W-Input!W);0)))</f>
        <v/>
      </c>
      <c r="AET58" s="79">
        <f>SE(Input!W="bullet";SE(2=Input!W-1;AER12;0);SE(2&lt;Input!W;0;SE(2&lt;Input!W;AER12/(Input!W-Input!W);0)))</f>
        <v/>
      </c>
      <c r="AEU58" s="79">
        <f>SE(Input!W="bullet";SE(3=Input!W-1;AER12;0);SE(3&lt;Input!W;0;SE(3&lt;Input!W;AER12/(Input!W-Input!W);0)))</f>
        <v/>
      </c>
      <c r="AEV58" s="79">
        <f>SE(Input!W="bullet";SE(4=Input!W-1;AER12;0);SE(4&lt;Input!W;0;SE(4&lt;Input!W;AER12/(Input!W-Input!W);0)))</f>
        <v/>
      </c>
      <c r="AEW58" s="79">
        <f>SE(Input!W="bullet";SE(5=Input!W-1;AER12;0);SE(5&lt;Input!W;0;SE(5&lt;Input!W;AER12/(Input!W-Input!W);0)))</f>
        <v/>
      </c>
      <c r="AEX58" s="79">
        <f>SE(Input!W="bullet";SE(6=Input!W-1;AER12;0);SE(6&lt;Input!W;0;SE(6&lt;Input!W;AER12/(Input!W-Input!W);0)))</f>
        <v/>
      </c>
      <c r="AEY58" s="79">
        <f>SE(Input!W="bullet";SE(7=Input!W-1;AER12;0);SE(7&lt;Input!W;0;SE(7&lt;Input!W;AER12/(Input!W-Input!W);0)))</f>
        <v/>
      </c>
      <c r="AEZ58" s="79">
        <f>SE(Input!W="bullet";SE(8=Input!W-1;AER12;0);SE(8&lt;Input!W;0;SE(8&lt;Input!W;AER12/(Input!W-Input!W);0)))</f>
        <v/>
      </c>
      <c r="AFA58" s="79">
        <f>SE(Input!W="bullet";SE(9=Input!W-1;AER12;0);SE(9&lt;Input!W;0;SE(9&lt;Input!W;AER12/(Input!W-Input!W);0)))</f>
        <v/>
      </c>
      <c r="AFB58" s="79">
        <f>SE(Input!W="bullet";SE(10=Input!W-1;AER12;0);SE(10&lt;Input!W;0;SE(10&lt;Input!W;AER12/(Input!W-Input!W);0)))</f>
        <v/>
      </c>
      <c r="AFC58" s="79">
        <f>SE(Input!W="bullet";SE(11=Input!W-1;AER12;0);SE(11&lt;Input!W;0;SE(11&lt;Input!W;AER12/(Input!W-Input!W);0)))</f>
        <v/>
      </c>
      <c r="AFD58" s="79">
        <f>SE(Input!W="bullet";SE(12=Input!W-1;AER12;0);SE(12&lt;Input!W;0;SE(12&lt;Input!W;AER12/(Input!W-Input!W);0)))</f>
        <v/>
      </c>
      <c r="AFE58" s="79">
        <f>SE(Input!W="bullet";SE(13=Input!W-1;AER12;0);SE(13&lt;Input!W;0;SE(13&lt;Input!W;AER12/(Input!W-Input!W);0)))</f>
        <v/>
      </c>
      <c r="AFF58" s="79">
        <f>SE(Input!W="bullet";SE(14=Input!W-1;AER12;0);SE(14&lt;Input!W;0;SE(14&lt;Input!W;AER12/(Input!W-Input!W);0)))</f>
        <v/>
      </c>
      <c r="AFG58" s="79">
        <f>SE(Input!W="bullet";SE(15=Input!W-1;AER12;0);SE(15&lt;Input!W;0;SE(15&lt;Input!W;AER12/(Input!W-Input!W);0)))</f>
        <v/>
      </c>
      <c r="AFH58" s="79">
        <f>SE(Input!W="bullet";SE(16=Input!W-1;AER12;0);SE(16&lt;Input!W;0;SE(16&lt;Input!W;AER12/(Input!W-Input!W);0)))</f>
        <v/>
      </c>
      <c r="AFI58" s="79">
        <f>SE(Input!W="bullet";SE(17=Input!W-1;AER12;0);SE(17&lt;Input!W;0;SE(17&lt;Input!W;AER12/(Input!W-Input!W);0)))</f>
        <v/>
      </c>
      <c r="AFJ58" s="79">
        <f>SE(Input!W="bullet";SE(18=Input!W-1;AER12;0);SE(18&lt;Input!W;0;SE(18&lt;Input!W;AER12/(Input!W-Input!W);0)))</f>
        <v/>
      </c>
      <c r="AFK58" s="79">
        <f>SE(Input!W="bullet";SE(19=Input!W-1;AER12;0);SE(19&lt;Input!W;0;SE(19&lt;Input!W;AER12/(Input!W-Input!W);0)))</f>
        <v/>
      </c>
      <c r="AFL58" s="79">
        <f>SE(Input!W="bullet";SE(20=Input!W-1;AER12;0);SE(20&lt;Input!W;0;SE(20&lt;Input!W;AER12/(Input!W-Input!W);0)))</f>
        <v/>
      </c>
      <c r="AFM58" s="79">
        <f>SE(Input!W="bullet";SE(21=Input!W-1;AER12;0);SE(21&lt;Input!W;0;SE(21&lt;Input!W;AER12/(Input!W-Input!W);0)))</f>
        <v/>
      </c>
      <c r="AFN58" s="79">
        <f>SE(Input!W="bullet";SE(22=Input!W-1;AER12;0);SE(22&lt;Input!W;0;SE(22&lt;Input!W;AER12/(Input!W-Input!W);0)))</f>
        <v/>
      </c>
      <c r="AFO58" s="79">
        <f>SE(Input!W="bullet";SE(23=Input!W-1;AER12;0);SE(23&lt;Input!W;0;SE(23&lt;Input!W;AER12/(Input!W-Input!W);0)))</f>
        <v/>
      </c>
      <c r="AFP58" s="79">
        <f>SE(Input!W="bullet";SE(24=Input!W-1;AER12;0);SE(24&lt;Input!W;0;SE(24&lt;Input!W;AER12/(Input!W-Input!W);0)))</f>
        <v/>
      </c>
      <c r="AFQ58" s="79">
        <f>SE(Input!W="bullet";SE(25=Input!W-1;AER12;0);SE(25&lt;Input!W;0;SE(25&lt;Input!W;AER12/(Input!W-Input!W);0)))</f>
        <v/>
      </c>
      <c r="AFR58" s="79">
        <f>SE(Input!W="bullet";SE(26=Input!W-1;AER12;0);SE(26&lt;Input!W;0;SE(26&lt;Input!W;AER12/(Input!W-Input!W);0)))</f>
        <v/>
      </c>
      <c r="AFS58" s="79">
        <f>SE(Input!W="bullet";SE(27=Input!W-1;AER12;0);SE(27&lt;Input!W;0;SE(27&lt;Input!W;AER12/(Input!W-Input!W);0)))</f>
        <v/>
      </c>
      <c r="AFT58" s="79">
        <f>SE(Input!W="bullet";SE(28=Input!W-1;AER12;0);SE(28&lt;Input!W;0;SE(28&lt;Input!W;AER12/(Input!W-Input!W);0)))</f>
        <v/>
      </c>
      <c r="AFU58" s="79">
        <f>SE(Input!W="bullet";SE(29=Input!W-1;AER12;0);SE(29&lt;Input!W;0;SE(29&lt;Input!W;AER12/(Input!W-Input!W);0)))</f>
        <v/>
      </c>
      <c r="AFV58" s="79">
        <f>SE(Input!W="bullet";SE(30=Input!W-1;AER12;0);SE(30&lt;Input!W;0;SE(30&lt;Input!W;AER12/(Input!W-Input!W);0)))</f>
        <v/>
      </c>
      <c r="AFW58" s="79">
        <f>SE(Input!W="bullet";SE(31=Input!W-1;AER12;0);SE(31&lt;Input!W;0;SE(31&lt;Input!W;AER12/(Input!W-Input!W);0)))</f>
        <v/>
      </c>
      <c r="AFX58" s="79">
        <f>SE(Input!W="bullet";SE(32=Input!W-1;AER12;0);SE(32&lt;Input!W;0;SE(32&lt;Input!W;AER12/(Input!W-Input!W);0)))</f>
        <v/>
      </c>
      <c r="AFY58" s="79">
        <f>SE(Input!W="bullet";SE(33=Input!W-1;AER12;0);SE(33&lt;Input!W;0;SE(33&lt;Input!W;AER12/(Input!W-Input!W);0)))</f>
        <v/>
      </c>
      <c r="AFZ58" s="79">
        <f>SE(Input!W="bullet";SE(34=Input!W-1;AER12;0);SE(34&lt;Input!W;0;SE(34&lt;Input!W;AER12/(Input!W-Input!W);0)))</f>
        <v/>
      </c>
    </row>
    <row r="59">
      <c r="A59" s="78" t="n">
        <v>7</v>
      </c>
      <c r="B59" s="79">
        <f>0</f>
        <v/>
      </c>
      <c r="C59" s="79">
        <f>0</f>
        <v/>
      </c>
      <c r="D59" s="79">
        <f>0</f>
        <v/>
      </c>
      <c r="E59" s="79">
        <f>0</f>
        <v/>
      </c>
      <c r="F59" s="79">
        <f>0</f>
        <v/>
      </c>
      <c r="G59" s="79">
        <f>0</f>
        <v/>
      </c>
      <c r="H59" s="79">
        <f>SE(Input!D="bullet";SE(0=Input!D-1;H13;0);SE(0&lt;Input!D;0;SE(0&lt;Input!D;H13/(Input!D-Input!D);0)))</f>
        <v/>
      </c>
      <c r="I59" s="79">
        <f>SE(Input!D="bullet";SE(1=Input!D-1;H13;0);SE(1&lt;Input!D;0;SE(1&lt;Input!D;H13/(Input!D-Input!D);0)))</f>
        <v/>
      </c>
      <c r="J59" s="79">
        <f>SE(Input!D="bullet";SE(2=Input!D-1;H13;0);SE(2&lt;Input!D;0;SE(2&lt;Input!D;H13/(Input!D-Input!D);0)))</f>
        <v/>
      </c>
      <c r="K59" s="79">
        <f>SE(Input!D="bullet";SE(3=Input!D-1;H13;0);SE(3&lt;Input!D;0;SE(3&lt;Input!D;H13/(Input!D-Input!D);0)))</f>
        <v/>
      </c>
      <c r="L59" s="79">
        <f>SE(Input!D="bullet";SE(4=Input!D-1;H13;0);SE(4&lt;Input!D;0;SE(4&lt;Input!D;H13/(Input!D-Input!D);0)))</f>
        <v/>
      </c>
      <c r="M59" s="79">
        <f>SE(Input!D="bullet";SE(5=Input!D-1;H13;0);SE(5&lt;Input!D;0;SE(5&lt;Input!D;H13/(Input!D-Input!D);0)))</f>
        <v/>
      </c>
      <c r="N59" s="79">
        <f>SE(Input!D="bullet";SE(6=Input!D-1;H13;0);SE(6&lt;Input!D;0;SE(6&lt;Input!D;H13/(Input!D-Input!D);0)))</f>
        <v/>
      </c>
      <c r="O59" s="79">
        <f>SE(Input!D="bullet";SE(7=Input!D-1;H13;0);SE(7&lt;Input!D;0;SE(7&lt;Input!D;H13/(Input!D-Input!D);0)))</f>
        <v/>
      </c>
      <c r="P59" s="79">
        <f>SE(Input!D="bullet";SE(8=Input!D-1;H13;0);SE(8&lt;Input!D;0;SE(8&lt;Input!D;H13/(Input!D-Input!D);0)))</f>
        <v/>
      </c>
      <c r="Q59" s="79">
        <f>SE(Input!D="bullet";SE(9=Input!D-1;H13;0);SE(9&lt;Input!D;0;SE(9&lt;Input!D;H13/(Input!D-Input!D);0)))</f>
        <v/>
      </c>
      <c r="R59" s="79">
        <f>SE(Input!D="bullet";SE(10=Input!D-1;H13;0);SE(10&lt;Input!D;0;SE(10&lt;Input!D;H13/(Input!D-Input!D);0)))</f>
        <v/>
      </c>
      <c r="S59" s="79">
        <f>SE(Input!D="bullet";SE(11=Input!D-1;H13;0);SE(11&lt;Input!D;0;SE(11&lt;Input!D;H13/(Input!D-Input!D);0)))</f>
        <v/>
      </c>
      <c r="T59" s="79">
        <f>SE(Input!D="bullet";SE(12=Input!D-1;H13;0);SE(12&lt;Input!D;0;SE(12&lt;Input!D;H13/(Input!D-Input!D);0)))</f>
        <v/>
      </c>
      <c r="U59" s="79">
        <f>SE(Input!D="bullet";SE(13=Input!D-1;H13;0);SE(13&lt;Input!D;0;SE(13&lt;Input!D;H13/(Input!D-Input!D);0)))</f>
        <v/>
      </c>
      <c r="V59" s="79">
        <f>SE(Input!D="bullet";SE(14=Input!D-1;H13;0);SE(14&lt;Input!D;0;SE(14&lt;Input!D;H13/(Input!D-Input!D);0)))</f>
        <v/>
      </c>
      <c r="W59" s="79">
        <f>SE(Input!D="bullet";SE(15=Input!D-1;H13;0);SE(15&lt;Input!D;0;SE(15&lt;Input!D;H13/(Input!D-Input!D);0)))</f>
        <v/>
      </c>
      <c r="X59" s="79">
        <f>SE(Input!D="bullet";SE(16=Input!D-1;H13;0);SE(16&lt;Input!D;0;SE(16&lt;Input!D;H13/(Input!D-Input!D);0)))</f>
        <v/>
      </c>
      <c r="Y59" s="79">
        <f>SE(Input!D="bullet";SE(17=Input!D-1;H13;0);SE(17&lt;Input!D;0;SE(17&lt;Input!D;H13/(Input!D-Input!D);0)))</f>
        <v/>
      </c>
      <c r="Z59" s="79">
        <f>SE(Input!D="bullet";SE(18=Input!D-1;H13;0);SE(18&lt;Input!D;0;SE(18&lt;Input!D;H13/(Input!D-Input!D);0)))</f>
        <v/>
      </c>
      <c r="AA59" s="79">
        <f>SE(Input!D="bullet";SE(19=Input!D-1;H13;0);SE(19&lt;Input!D;0;SE(19&lt;Input!D;H13/(Input!D-Input!D);0)))</f>
        <v/>
      </c>
      <c r="AB59" s="79">
        <f>SE(Input!D="bullet";SE(20=Input!D-1;H13;0);SE(20&lt;Input!D;0;SE(20&lt;Input!D;H13/(Input!D-Input!D);0)))</f>
        <v/>
      </c>
      <c r="AC59" s="79">
        <f>SE(Input!D="bullet";SE(21=Input!D-1;H13;0);SE(21&lt;Input!D;0;SE(21&lt;Input!D;H13/(Input!D-Input!D);0)))</f>
        <v/>
      </c>
      <c r="AD59" s="79">
        <f>SE(Input!D="bullet";SE(22=Input!D-1;H13;0);SE(22&lt;Input!D;0;SE(22&lt;Input!D;H13/(Input!D-Input!D);0)))</f>
        <v/>
      </c>
      <c r="AE59" s="79">
        <f>SE(Input!D="bullet";SE(23=Input!D-1;H13;0);SE(23&lt;Input!D;0;SE(23&lt;Input!D;H13/(Input!D-Input!D);0)))</f>
        <v/>
      </c>
      <c r="AF59" s="79">
        <f>SE(Input!D="bullet";SE(24=Input!D-1;H13;0);SE(24&lt;Input!D;0;SE(24&lt;Input!D;H13/(Input!D-Input!D);0)))</f>
        <v/>
      </c>
      <c r="AG59" s="79">
        <f>SE(Input!D="bullet";SE(25=Input!D-1;H13;0);SE(25&lt;Input!D;0;SE(25&lt;Input!D;H13/(Input!D-Input!D);0)))</f>
        <v/>
      </c>
      <c r="AH59" s="79">
        <f>SE(Input!D="bullet";SE(26=Input!D-1;H13;0);SE(26&lt;Input!D;0;SE(26&lt;Input!D;H13/(Input!D-Input!D);0)))</f>
        <v/>
      </c>
      <c r="AI59" s="79">
        <f>SE(Input!D="bullet";SE(27=Input!D-1;H13;0);SE(27&lt;Input!D;0;SE(27&lt;Input!D;H13/(Input!D-Input!D);0)))</f>
        <v/>
      </c>
      <c r="AJ59" s="79">
        <f>SE(Input!D="bullet";SE(28=Input!D-1;H13;0);SE(28&lt;Input!D;0;SE(28&lt;Input!D;H13/(Input!D-Input!D);0)))</f>
        <v/>
      </c>
      <c r="AK59" s="79">
        <f>SE(Input!D="bullet";SE(29=Input!D-1;H13;0);SE(29&lt;Input!D;0;SE(29&lt;Input!D;H13/(Input!D-Input!D);0)))</f>
        <v/>
      </c>
      <c r="AL59" s="79">
        <f>SE(Input!D="bullet";SE(30=Input!D-1;H13;0);SE(30&lt;Input!D;0;SE(30&lt;Input!D;H13/(Input!D-Input!D);0)))</f>
        <v/>
      </c>
      <c r="AM59" s="79">
        <f>SE(Input!D="bullet";SE(31=Input!D-1;H13;0);SE(31&lt;Input!D;0;SE(31&lt;Input!D;H13/(Input!D-Input!D);0)))</f>
        <v/>
      </c>
      <c r="AN59" s="79">
        <f>SE(Input!D="bullet";SE(32=Input!D-1;H13;0);SE(32&lt;Input!D;0;SE(32&lt;Input!D;H13/(Input!D-Input!D);0)))</f>
        <v/>
      </c>
      <c r="AO59" s="79">
        <f>SE(Input!D="bullet";SE(33=Input!D-1;H13;0);SE(33&lt;Input!D;0;SE(33&lt;Input!D;H13/(Input!D-Input!D);0)))</f>
        <v/>
      </c>
      <c r="AR59" s="78" t="n">
        <v>7</v>
      </c>
      <c r="AS59" s="79">
        <f>0</f>
        <v/>
      </c>
      <c r="AT59" s="79">
        <f>0</f>
        <v/>
      </c>
      <c r="AU59" s="79">
        <f>0</f>
        <v/>
      </c>
      <c r="AV59" s="79">
        <f>0</f>
        <v/>
      </c>
      <c r="AW59" s="79">
        <f>0</f>
        <v/>
      </c>
      <c r="AX59" s="79">
        <f>0</f>
        <v/>
      </c>
      <c r="AY59" s="79">
        <f>SE(Input!E="bullet";SE(0=Input!E-1;AY13;0);SE(0&lt;Input!E;0;SE(0&lt;Input!E;AY13/(Input!E-Input!E);0)))</f>
        <v/>
      </c>
      <c r="AZ59" s="79">
        <f>SE(Input!E="bullet";SE(1=Input!E-1;AY13;0);SE(1&lt;Input!E;0;SE(1&lt;Input!E;AY13/(Input!E-Input!E);0)))</f>
        <v/>
      </c>
      <c r="BA59" s="79">
        <f>SE(Input!E="bullet";SE(2=Input!E-1;AY13;0);SE(2&lt;Input!E;0;SE(2&lt;Input!E;AY13/(Input!E-Input!E);0)))</f>
        <v/>
      </c>
      <c r="BB59" s="79">
        <f>SE(Input!E="bullet";SE(3=Input!E-1;AY13;0);SE(3&lt;Input!E;0;SE(3&lt;Input!E;AY13/(Input!E-Input!E);0)))</f>
        <v/>
      </c>
      <c r="BC59" s="79">
        <f>SE(Input!E="bullet";SE(4=Input!E-1;AY13;0);SE(4&lt;Input!E;0;SE(4&lt;Input!E;AY13/(Input!E-Input!E);0)))</f>
        <v/>
      </c>
      <c r="BD59" s="79">
        <f>SE(Input!E="bullet";SE(5=Input!E-1;AY13;0);SE(5&lt;Input!E;0;SE(5&lt;Input!E;AY13/(Input!E-Input!E);0)))</f>
        <v/>
      </c>
      <c r="BE59" s="79">
        <f>SE(Input!E="bullet";SE(6=Input!E-1;AY13;0);SE(6&lt;Input!E;0;SE(6&lt;Input!E;AY13/(Input!E-Input!E);0)))</f>
        <v/>
      </c>
      <c r="BF59" s="79">
        <f>SE(Input!E="bullet";SE(7=Input!E-1;AY13;0);SE(7&lt;Input!E;0;SE(7&lt;Input!E;AY13/(Input!E-Input!E);0)))</f>
        <v/>
      </c>
      <c r="BG59" s="79">
        <f>SE(Input!E="bullet";SE(8=Input!E-1;AY13;0);SE(8&lt;Input!E;0;SE(8&lt;Input!E;AY13/(Input!E-Input!E);0)))</f>
        <v/>
      </c>
      <c r="BH59" s="79">
        <f>SE(Input!E="bullet";SE(9=Input!E-1;AY13;0);SE(9&lt;Input!E;0;SE(9&lt;Input!E;AY13/(Input!E-Input!E);0)))</f>
        <v/>
      </c>
      <c r="BI59" s="79">
        <f>SE(Input!E="bullet";SE(10=Input!E-1;AY13;0);SE(10&lt;Input!E;0;SE(10&lt;Input!E;AY13/(Input!E-Input!E);0)))</f>
        <v/>
      </c>
      <c r="BJ59" s="79">
        <f>SE(Input!E="bullet";SE(11=Input!E-1;AY13;0);SE(11&lt;Input!E;0;SE(11&lt;Input!E;AY13/(Input!E-Input!E);0)))</f>
        <v/>
      </c>
      <c r="BK59" s="79">
        <f>SE(Input!E="bullet";SE(12=Input!E-1;AY13;0);SE(12&lt;Input!E;0;SE(12&lt;Input!E;AY13/(Input!E-Input!E);0)))</f>
        <v/>
      </c>
      <c r="BL59" s="79">
        <f>SE(Input!E="bullet";SE(13=Input!E-1;AY13;0);SE(13&lt;Input!E;0;SE(13&lt;Input!E;AY13/(Input!E-Input!E);0)))</f>
        <v/>
      </c>
      <c r="BM59" s="79">
        <f>SE(Input!E="bullet";SE(14=Input!E-1;AY13;0);SE(14&lt;Input!E;0;SE(14&lt;Input!E;AY13/(Input!E-Input!E);0)))</f>
        <v/>
      </c>
      <c r="BN59" s="79">
        <f>SE(Input!E="bullet";SE(15=Input!E-1;AY13;0);SE(15&lt;Input!E;0;SE(15&lt;Input!E;AY13/(Input!E-Input!E);0)))</f>
        <v/>
      </c>
      <c r="BO59" s="79">
        <f>SE(Input!E="bullet";SE(16=Input!E-1;AY13;0);SE(16&lt;Input!E;0;SE(16&lt;Input!E;AY13/(Input!E-Input!E);0)))</f>
        <v/>
      </c>
      <c r="BP59" s="79">
        <f>SE(Input!E="bullet";SE(17=Input!E-1;AY13;0);SE(17&lt;Input!E;0;SE(17&lt;Input!E;AY13/(Input!E-Input!E);0)))</f>
        <v/>
      </c>
      <c r="BQ59" s="79">
        <f>SE(Input!E="bullet";SE(18=Input!E-1;AY13;0);SE(18&lt;Input!E;0;SE(18&lt;Input!E;AY13/(Input!E-Input!E);0)))</f>
        <v/>
      </c>
      <c r="BR59" s="79">
        <f>SE(Input!E="bullet";SE(19=Input!E-1;AY13;0);SE(19&lt;Input!E;0;SE(19&lt;Input!E;AY13/(Input!E-Input!E);0)))</f>
        <v/>
      </c>
      <c r="BS59" s="79">
        <f>SE(Input!E="bullet";SE(20=Input!E-1;AY13;0);SE(20&lt;Input!E;0;SE(20&lt;Input!E;AY13/(Input!E-Input!E);0)))</f>
        <v/>
      </c>
      <c r="BT59" s="79">
        <f>SE(Input!E="bullet";SE(21=Input!E-1;AY13;0);SE(21&lt;Input!E;0;SE(21&lt;Input!E;AY13/(Input!E-Input!E);0)))</f>
        <v/>
      </c>
      <c r="BU59" s="79">
        <f>SE(Input!E="bullet";SE(22=Input!E-1;AY13;0);SE(22&lt;Input!E;0;SE(22&lt;Input!E;AY13/(Input!E-Input!E);0)))</f>
        <v/>
      </c>
      <c r="BV59" s="79">
        <f>SE(Input!E="bullet";SE(23=Input!E-1;AY13;0);SE(23&lt;Input!E;0;SE(23&lt;Input!E;AY13/(Input!E-Input!E);0)))</f>
        <v/>
      </c>
      <c r="BW59" s="79">
        <f>SE(Input!E="bullet";SE(24=Input!E-1;AY13;0);SE(24&lt;Input!E;0;SE(24&lt;Input!E;AY13/(Input!E-Input!E);0)))</f>
        <v/>
      </c>
      <c r="BX59" s="79">
        <f>SE(Input!E="bullet";SE(25=Input!E-1;AY13;0);SE(25&lt;Input!E;0;SE(25&lt;Input!E;AY13/(Input!E-Input!E);0)))</f>
        <v/>
      </c>
      <c r="BY59" s="79">
        <f>SE(Input!E="bullet";SE(26=Input!E-1;AY13;0);SE(26&lt;Input!E;0;SE(26&lt;Input!E;AY13/(Input!E-Input!E);0)))</f>
        <v/>
      </c>
      <c r="BZ59" s="79">
        <f>SE(Input!E="bullet";SE(27=Input!E-1;AY13;0);SE(27&lt;Input!E;0;SE(27&lt;Input!E;AY13/(Input!E-Input!E);0)))</f>
        <v/>
      </c>
      <c r="CA59" s="79">
        <f>SE(Input!E="bullet";SE(28=Input!E-1;AY13;0);SE(28&lt;Input!E;0;SE(28&lt;Input!E;AY13/(Input!E-Input!E);0)))</f>
        <v/>
      </c>
      <c r="CB59" s="79">
        <f>SE(Input!E="bullet";SE(29=Input!E-1;AY13;0);SE(29&lt;Input!E;0;SE(29&lt;Input!E;AY13/(Input!E-Input!E);0)))</f>
        <v/>
      </c>
      <c r="CC59" s="79">
        <f>SE(Input!E="bullet";SE(30=Input!E-1;AY13;0);SE(30&lt;Input!E;0;SE(30&lt;Input!E;AY13/(Input!E-Input!E);0)))</f>
        <v/>
      </c>
      <c r="CD59" s="79">
        <f>SE(Input!E="bullet";SE(31=Input!E-1;AY13;0);SE(31&lt;Input!E;0;SE(31&lt;Input!E;AY13/(Input!E-Input!E);0)))</f>
        <v/>
      </c>
      <c r="CE59" s="79">
        <f>SE(Input!E="bullet";SE(32=Input!E-1;AY13;0);SE(32&lt;Input!E;0;SE(32&lt;Input!E;AY13/(Input!E-Input!E);0)))</f>
        <v/>
      </c>
      <c r="CF59" s="79">
        <f>SE(Input!E="bullet";SE(33=Input!E-1;AY13;0);SE(33&lt;Input!E;0;SE(33&lt;Input!E;AY13/(Input!E-Input!E);0)))</f>
        <v/>
      </c>
      <c r="CI59" s="78" t="n">
        <v>7</v>
      </c>
      <c r="CJ59" s="79">
        <f>0</f>
        <v/>
      </c>
      <c r="CK59" s="79">
        <f>0</f>
        <v/>
      </c>
      <c r="CL59" s="79">
        <f>0</f>
        <v/>
      </c>
      <c r="CM59" s="79">
        <f>0</f>
        <v/>
      </c>
      <c r="CN59" s="79">
        <f>0</f>
        <v/>
      </c>
      <c r="CO59" s="79">
        <f>0</f>
        <v/>
      </c>
      <c r="CP59" s="79">
        <f>SE(Input!F="bullet";SE(0=Input!F-1;CP13;0);SE(0&lt;Input!F;0;SE(0&lt;Input!F;CP13/(Input!F-Input!F);0)))</f>
        <v/>
      </c>
      <c r="CQ59" s="79">
        <f>SE(Input!F="bullet";SE(1=Input!F-1;CP13;0);SE(1&lt;Input!F;0;SE(1&lt;Input!F;CP13/(Input!F-Input!F);0)))</f>
        <v/>
      </c>
      <c r="CR59" s="79">
        <f>SE(Input!F="bullet";SE(2=Input!F-1;CP13;0);SE(2&lt;Input!F;0;SE(2&lt;Input!F;CP13/(Input!F-Input!F);0)))</f>
        <v/>
      </c>
      <c r="CS59" s="79">
        <f>SE(Input!F="bullet";SE(3=Input!F-1;CP13;0);SE(3&lt;Input!F;0;SE(3&lt;Input!F;CP13/(Input!F-Input!F);0)))</f>
        <v/>
      </c>
      <c r="CT59" s="79">
        <f>SE(Input!F="bullet";SE(4=Input!F-1;CP13;0);SE(4&lt;Input!F;0;SE(4&lt;Input!F;CP13/(Input!F-Input!F);0)))</f>
        <v/>
      </c>
      <c r="CU59" s="79">
        <f>SE(Input!F="bullet";SE(5=Input!F-1;CP13;0);SE(5&lt;Input!F;0;SE(5&lt;Input!F;CP13/(Input!F-Input!F);0)))</f>
        <v/>
      </c>
      <c r="CV59" s="79">
        <f>SE(Input!F="bullet";SE(6=Input!F-1;CP13;0);SE(6&lt;Input!F;0;SE(6&lt;Input!F;CP13/(Input!F-Input!F);0)))</f>
        <v/>
      </c>
      <c r="CW59" s="79">
        <f>SE(Input!F="bullet";SE(7=Input!F-1;CP13;0);SE(7&lt;Input!F;0;SE(7&lt;Input!F;CP13/(Input!F-Input!F);0)))</f>
        <v/>
      </c>
      <c r="CX59" s="79">
        <f>SE(Input!F="bullet";SE(8=Input!F-1;CP13;0);SE(8&lt;Input!F;0;SE(8&lt;Input!F;CP13/(Input!F-Input!F);0)))</f>
        <v/>
      </c>
      <c r="CY59" s="79">
        <f>SE(Input!F="bullet";SE(9=Input!F-1;CP13;0);SE(9&lt;Input!F;0;SE(9&lt;Input!F;CP13/(Input!F-Input!F);0)))</f>
        <v/>
      </c>
      <c r="CZ59" s="79">
        <f>SE(Input!F="bullet";SE(10=Input!F-1;CP13;0);SE(10&lt;Input!F;0;SE(10&lt;Input!F;CP13/(Input!F-Input!F);0)))</f>
        <v/>
      </c>
      <c r="DA59" s="79">
        <f>SE(Input!F="bullet";SE(11=Input!F-1;CP13;0);SE(11&lt;Input!F;0;SE(11&lt;Input!F;CP13/(Input!F-Input!F);0)))</f>
        <v/>
      </c>
      <c r="DB59" s="79">
        <f>SE(Input!F="bullet";SE(12=Input!F-1;CP13;0);SE(12&lt;Input!F;0;SE(12&lt;Input!F;CP13/(Input!F-Input!F);0)))</f>
        <v/>
      </c>
      <c r="DC59" s="79">
        <f>SE(Input!F="bullet";SE(13=Input!F-1;CP13;0);SE(13&lt;Input!F;0;SE(13&lt;Input!F;CP13/(Input!F-Input!F);0)))</f>
        <v/>
      </c>
      <c r="DD59" s="79">
        <f>SE(Input!F="bullet";SE(14=Input!F-1;CP13;0);SE(14&lt;Input!F;0;SE(14&lt;Input!F;CP13/(Input!F-Input!F);0)))</f>
        <v/>
      </c>
      <c r="DE59" s="79">
        <f>SE(Input!F="bullet";SE(15=Input!F-1;CP13;0);SE(15&lt;Input!F;0;SE(15&lt;Input!F;CP13/(Input!F-Input!F);0)))</f>
        <v/>
      </c>
      <c r="DF59" s="79">
        <f>SE(Input!F="bullet";SE(16=Input!F-1;CP13;0);SE(16&lt;Input!F;0;SE(16&lt;Input!F;CP13/(Input!F-Input!F);0)))</f>
        <v/>
      </c>
      <c r="DG59" s="79">
        <f>SE(Input!F="bullet";SE(17=Input!F-1;CP13;0);SE(17&lt;Input!F;0;SE(17&lt;Input!F;CP13/(Input!F-Input!F);0)))</f>
        <v/>
      </c>
      <c r="DH59" s="79">
        <f>SE(Input!F="bullet";SE(18=Input!F-1;CP13;0);SE(18&lt;Input!F;0;SE(18&lt;Input!F;CP13/(Input!F-Input!F);0)))</f>
        <v/>
      </c>
      <c r="DI59" s="79">
        <f>SE(Input!F="bullet";SE(19=Input!F-1;CP13;0);SE(19&lt;Input!F;0;SE(19&lt;Input!F;CP13/(Input!F-Input!F);0)))</f>
        <v/>
      </c>
      <c r="DJ59" s="79">
        <f>SE(Input!F="bullet";SE(20=Input!F-1;CP13;0);SE(20&lt;Input!F;0;SE(20&lt;Input!F;CP13/(Input!F-Input!F);0)))</f>
        <v/>
      </c>
      <c r="DK59" s="79">
        <f>SE(Input!F="bullet";SE(21=Input!F-1;CP13;0);SE(21&lt;Input!F;0;SE(21&lt;Input!F;CP13/(Input!F-Input!F);0)))</f>
        <v/>
      </c>
      <c r="DL59" s="79">
        <f>SE(Input!F="bullet";SE(22=Input!F-1;CP13;0);SE(22&lt;Input!F;0;SE(22&lt;Input!F;CP13/(Input!F-Input!F);0)))</f>
        <v/>
      </c>
      <c r="DM59" s="79">
        <f>SE(Input!F="bullet";SE(23=Input!F-1;CP13;0);SE(23&lt;Input!F;0;SE(23&lt;Input!F;CP13/(Input!F-Input!F);0)))</f>
        <v/>
      </c>
      <c r="DN59" s="79">
        <f>SE(Input!F="bullet";SE(24=Input!F-1;CP13;0);SE(24&lt;Input!F;0;SE(24&lt;Input!F;CP13/(Input!F-Input!F);0)))</f>
        <v/>
      </c>
      <c r="DO59" s="79">
        <f>SE(Input!F="bullet";SE(25=Input!F-1;CP13;0);SE(25&lt;Input!F;0;SE(25&lt;Input!F;CP13/(Input!F-Input!F);0)))</f>
        <v/>
      </c>
      <c r="DP59" s="79">
        <f>SE(Input!F="bullet";SE(26=Input!F-1;CP13;0);SE(26&lt;Input!F;0;SE(26&lt;Input!F;CP13/(Input!F-Input!F);0)))</f>
        <v/>
      </c>
      <c r="DQ59" s="79">
        <f>SE(Input!F="bullet";SE(27=Input!F-1;CP13;0);SE(27&lt;Input!F;0;SE(27&lt;Input!F;CP13/(Input!F-Input!F);0)))</f>
        <v/>
      </c>
      <c r="DR59" s="79">
        <f>SE(Input!F="bullet";SE(28=Input!F-1;CP13;0);SE(28&lt;Input!F;0;SE(28&lt;Input!F;CP13/(Input!F-Input!F);0)))</f>
        <v/>
      </c>
      <c r="DS59" s="79">
        <f>SE(Input!F="bullet";SE(29=Input!F-1;CP13;0);SE(29&lt;Input!F;0;SE(29&lt;Input!F;CP13/(Input!F-Input!F);0)))</f>
        <v/>
      </c>
      <c r="DT59" s="79">
        <f>SE(Input!F="bullet";SE(30=Input!F-1;CP13;0);SE(30&lt;Input!F;0;SE(30&lt;Input!F;CP13/(Input!F-Input!F);0)))</f>
        <v/>
      </c>
      <c r="DU59" s="79">
        <f>SE(Input!F="bullet";SE(31=Input!F-1;CP13;0);SE(31&lt;Input!F;0;SE(31&lt;Input!F;CP13/(Input!F-Input!F);0)))</f>
        <v/>
      </c>
      <c r="DV59" s="79">
        <f>SE(Input!F="bullet";SE(32=Input!F-1;CP13;0);SE(32&lt;Input!F;0;SE(32&lt;Input!F;CP13/(Input!F-Input!F);0)))</f>
        <v/>
      </c>
      <c r="DW59" s="79">
        <f>SE(Input!F="bullet";SE(33=Input!F-1;CP13;0);SE(33&lt;Input!F;0;SE(33&lt;Input!F;CP13/(Input!F-Input!F);0)))</f>
        <v/>
      </c>
      <c r="DZ59" s="78" t="n">
        <v>7</v>
      </c>
      <c r="EA59" s="79">
        <f>0</f>
        <v/>
      </c>
      <c r="EB59" s="79">
        <f>0</f>
        <v/>
      </c>
      <c r="EC59" s="79">
        <f>0</f>
        <v/>
      </c>
      <c r="ED59" s="79">
        <f>0</f>
        <v/>
      </c>
      <c r="EE59" s="79">
        <f>0</f>
        <v/>
      </c>
      <c r="EF59" s="79">
        <f>0</f>
        <v/>
      </c>
      <c r="EG59" s="79">
        <f>SE(Input!G="bullet";SE(0=Input!G-1;EG13;0);SE(0&lt;Input!G;0;SE(0&lt;Input!G;EG13/(Input!G-Input!G);0)))</f>
        <v/>
      </c>
      <c r="EH59" s="79">
        <f>SE(Input!G="bullet";SE(1=Input!G-1;EG13;0);SE(1&lt;Input!G;0;SE(1&lt;Input!G;EG13/(Input!G-Input!G);0)))</f>
        <v/>
      </c>
      <c r="EI59" s="79">
        <f>SE(Input!G="bullet";SE(2=Input!G-1;EG13;0);SE(2&lt;Input!G;0;SE(2&lt;Input!G;EG13/(Input!G-Input!G);0)))</f>
        <v/>
      </c>
      <c r="EJ59" s="79">
        <f>SE(Input!G="bullet";SE(3=Input!G-1;EG13;0);SE(3&lt;Input!G;0;SE(3&lt;Input!G;EG13/(Input!G-Input!G);0)))</f>
        <v/>
      </c>
      <c r="EK59" s="79">
        <f>SE(Input!G="bullet";SE(4=Input!G-1;EG13;0);SE(4&lt;Input!G;0;SE(4&lt;Input!G;EG13/(Input!G-Input!G);0)))</f>
        <v/>
      </c>
      <c r="EL59" s="79">
        <f>SE(Input!G="bullet";SE(5=Input!G-1;EG13;0);SE(5&lt;Input!G;0;SE(5&lt;Input!G;EG13/(Input!G-Input!G);0)))</f>
        <v/>
      </c>
      <c r="EM59" s="79">
        <f>SE(Input!G="bullet";SE(6=Input!G-1;EG13;0);SE(6&lt;Input!G;0;SE(6&lt;Input!G;EG13/(Input!G-Input!G);0)))</f>
        <v/>
      </c>
      <c r="EN59" s="79">
        <f>SE(Input!G="bullet";SE(7=Input!G-1;EG13;0);SE(7&lt;Input!G;0;SE(7&lt;Input!G;EG13/(Input!G-Input!G);0)))</f>
        <v/>
      </c>
      <c r="EO59" s="79">
        <f>SE(Input!G="bullet";SE(8=Input!G-1;EG13;0);SE(8&lt;Input!G;0;SE(8&lt;Input!G;EG13/(Input!G-Input!G);0)))</f>
        <v/>
      </c>
      <c r="EP59" s="79">
        <f>SE(Input!G="bullet";SE(9=Input!G-1;EG13;0);SE(9&lt;Input!G;0;SE(9&lt;Input!G;EG13/(Input!G-Input!G);0)))</f>
        <v/>
      </c>
      <c r="EQ59" s="79">
        <f>SE(Input!G="bullet";SE(10=Input!G-1;EG13;0);SE(10&lt;Input!G;0;SE(10&lt;Input!G;EG13/(Input!G-Input!G);0)))</f>
        <v/>
      </c>
      <c r="ER59" s="79">
        <f>SE(Input!G="bullet";SE(11=Input!G-1;EG13;0);SE(11&lt;Input!G;0;SE(11&lt;Input!G;EG13/(Input!G-Input!G);0)))</f>
        <v/>
      </c>
      <c r="ES59" s="79">
        <f>SE(Input!G="bullet";SE(12=Input!G-1;EG13;0);SE(12&lt;Input!G;0;SE(12&lt;Input!G;EG13/(Input!G-Input!G);0)))</f>
        <v/>
      </c>
      <c r="ET59" s="79">
        <f>SE(Input!G="bullet";SE(13=Input!G-1;EG13;0);SE(13&lt;Input!G;0;SE(13&lt;Input!G;EG13/(Input!G-Input!G);0)))</f>
        <v/>
      </c>
      <c r="EU59" s="79">
        <f>SE(Input!G="bullet";SE(14=Input!G-1;EG13;0);SE(14&lt;Input!G;0;SE(14&lt;Input!G;EG13/(Input!G-Input!G);0)))</f>
        <v/>
      </c>
      <c r="EV59" s="79">
        <f>SE(Input!G="bullet";SE(15=Input!G-1;EG13;0);SE(15&lt;Input!G;0;SE(15&lt;Input!G;EG13/(Input!G-Input!G);0)))</f>
        <v/>
      </c>
      <c r="EW59" s="79">
        <f>SE(Input!G="bullet";SE(16=Input!G-1;EG13;0);SE(16&lt;Input!G;0;SE(16&lt;Input!G;EG13/(Input!G-Input!G);0)))</f>
        <v/>
      </c>
      <c r="EX59" s="79">
        <f>SE(Input!G="bullet";SE(17=Input!G-1;EG13;0);SE(17&lt;Input!G;0;SE(17&lt;Input!G;EG13/(Input!G-Input!G);0)))</f>
        <v/>
      </c>
      <c r="EY59" s="79">
        <f>SE(Input!G="bullet";SE(18=Input!G-1;EG13;0);SE(18&lt;Input!G;0;SE(18&lt;Input!G;EG13/(Input!G-Input!G);0)))</f>
        <v/>
      </c>
      <c r="EZ59" s="79">
        <f>SE(Input!G="bullet";SE(19=Input!G-1;EG13;0);SE(19&lt;Input!G;0;SE(19&lt;Input!G;EG13/(Input!G-Input!G);0)))</f>
        <v/>
      </c>
      <c r="FA59" s="79">
        <f>SE(Input!G="bullet";SE(20=Input!G-1;EG13;0);SE(20&lt;Input!G;0;SE(20&lt;Input!G;EG13/(Input!G-Input!G);0)))</f>
        <v/>
      </c>
      <c r="FB59" s="79">
        <f>SE(Input!G="bullet";SE(21=Input!G-1;EG13;0);SE(21&lt;Input!G;0;SE(21&lt;Input!G;EG13/(Input!G-Input!G);0)))</f>
        <v/>
      </c>
      <c r="FC59" s="79">
        <f>SE(Input!G="bullet";SE(22=Input!G-1;EG13;0);SE(22&lt;Input!G;0;SE(22&lt;Input!G;EG13/(Input!G-Input!G);0)))</f>
        <v/>
      </c>
      <c r="FD59" s="79">
        <f>SE(Input!G="bullet";SE(23=Input!G-1;EG13;0);SE(23&lt;Input!G;0;SE(23&lt;Input!G;EG13/(Input!G-Input!G);0)))</f>
        <v/>
      </c>
      <c r="FE59" s="79">
        <f>SE(Input!G="bullet";SE(24=Input!G-1;EG13;0);SE(24&lt;Input!G;0;SE(24&lt;Input!G;EG13/(Input!G-Input!G);0)))</f>
        <v/>
      </c>
      <c r="FF59" s="79">
        <f>SE(Input!G="bullet";SE(25=Input!G-1;EG13;0);SE(25&lt;Input!G;0;SE(25&lt;Input!G;EG13/(Input!G-Input!G);0)))</f>
        <v/>
      </c>
      <c r="FG59" s="79">
        <f>SE(Input!G="bullet";SE(26=Input!G-1;EG13;0);SE(26&lt;Input!G;0;SE(26&lt;Input!G;EG13/(Input!G-Input!G);0)))</f>
        <v/>
      </c>
      <c r="FH59" s="79">
        <f>SE(Input!G="bullet";SE(27=Input!G-1;EG13;0);SE(27&lt;Input!G;0;SE(27&lt;Input!G;EG13/(Input!G-Input!G);0)))</f>
        <v/>
      </c>
      <c r="FI59" s="79">
        <f>SE(Input!G="bullet";SE(28=Input!G-1;EG13;0);SE(28&lt;Input!G;0;SE(28&lt;Input!G;EG13/(Input!G-Input!G);0)))</f>
        <v/>
      </c>
      <c r="FJ59" s="79">
        <f>SE(Input!G="bullet";SE(29=Input!G-1;EG13;0);SE(29&lt;Input!G;0;SE(29&lt;Input!G;EG13/(Input!G-Input!G);0)))</f>
        <v/>
      </c>
      <c r="FK59" s="79">
        <f>SE(Input!G="bullet";SE(30=Input!G-1;EG13;0);SE(30&lt;Input!G;0;SE(30&lt;Input!G;EG13/(Input!G-Input!G);0)))</f>
        <v/>
      </c>
      <c r="FL59" s="79">
        <f>SE(Input!G="bullet";SE(31=Input!G-1;EG13;0);SE(31&lt;Input!G;0;SE(31&lt;Input!G;EG13/(Input!G-Input!G);0)))</f>
        <v/>
      </c>
      <c r="FM59" s="79">
        <f>SE(Input!G="bullet";SE(32=Input!G-1;EG13;0);SE(32&lt;Input!G;0;SE(32&lt;Input!G;EG13/(Input!G-Input!G);0)))</f>
        <v/>
      </c>
      <c r="FN59" s="79">
        <f>SE(Input!G="bullet";SE(33=Input!G-1;EG13;0);SE(33&lt;Input!G;0;SE(33&lt;Input!G;EG13/(Input!G-Input!G);0)))</f>
        <v/>
      </c>
      <c r="FQ59" s="78" t="n">
        <v>7</v>
      </c>
      <c r="FR59" s="79">
        <f>0</f>
        <v/>
      </c>
      <c r="FS59" s="79">
        <f>0</f>
        <v/>
      </c>
      <c r="FT59" s="79">
        <f>0</f>
        <v/>
      </c>
      <c r="FU59" s="79">
        <f>0</f>
        <v/>
      </c>
      <c r="FV59" s="79">
        <f>0</f>
        <v/>
      </c>
      <c r="FW59" s="79">
        <f>0</f>
        <v/>
      </c>
      <c r="FX59" s="79">
        <f>SE(Input!H="bullet";SE(0=Input!H-1;FX13;0);SE(0&lt;Input!H;0;SE(0&lt;Input!H;FX13/(Input!H-Input!H);0)))</f>
        <v/>
      </c>
      <c r="FY59" s="79">
        <f>SE(Input!H="bullet";SE(1=Input!H-1;FX13;0);SE(1&lt;Input!H;0;SE(1&lt;Input!H;FX13/(Input!H-Input!H);0)))</f>
        <v/>
      </c>
      <c r="FZ59" s="79">
        <f>SE(Input!H="bullet";SE(2=Input!H-1;FX13;0);SE(2&lt;Input!H;0;SE(2&lt;Input!H;FX13/(Input!H-Input!H);0)))</f>
        <v/>
      </c>
      <c r="GA59" s="79">
        <f>SE(Input!H="bullet";SE(3=Input!H-1;FX13;0);SE(3&lt;Input!H;0;SE(3&lt;Input!H;FX13/(Input!H-Input!H);0)))</f>
        <v/>
      </c>
      <c r="GB59" s="79">
        <f>SE(Input!H="bullet";SE(4=Input!H-1;FX13;0);SE(4&lt;Input!H;0;SE(4&lt;Input!H;FX13/(Input!H-Input!H);0)))</f>
        <v/>
      </c>
      <c r="GC59" s="79">
        <f>SE(Input!H="bullet";SE(5=Input!H-1;FX13;0);SE(5&lt;Input!H;0;SE(5&lt;Input!H;FX13/(Input!H-Input!H);0)))</f>
        <v/>
      </c>
      <c r="GD59" s="79">
        <f>SE(Input!H="bullet";SE(6=Input!H-1;FX13;0);SE(6&lt;Input!H;0;SE(6&lt;Input!H;FX13/(Input!H-Input!H);0)))</f>
        <v/>
      </c>
      <c r="GE59" s="79">
        <f>SE(Input!H="bullet";SE(7=Input!H-1;FX13;0);SE(7&lt;Input!H;0;SE(7&lt;Input!H;FX13/(Input!H-Input!H);0)))</f>
        <v/>
      </c>
      <c r="GF59" s="79">
        <f>SE(Input!H="bullet";SE(8=Input!H-1;FX13;0);SE(8&lt;Input!H;0;SE(8&lt;Input!H;FX13/(Input!H-Input!H);0)))</f>
        <v/>
      </c>
      <c r="GG59" s="79">
        <f>SE(Input!H="bullet";SE(9=Input!H-1;FX13;0);SE(9&lt;Input!H;0;SE(9&lt;Input!H;FX13/(Input!H-Input!H);0)))</f>
        <v/>
      </c>
      <c r="GH59" s="79">
        <f>SE(Input!H="bullet";SE(10=Input!H-1;FX13;0);SE(10&lt;Input!H;0;SE(10&lt;Input!H;FX13/(Input!H-Input!H);0)))</f>
        <v/>
      </c>
      <c r="GI59" s="79">
        <f>SE(Input!H="bullet";SE(11=Input!H-1;FX13;0);SE(11&lt;Input!H;0;SE(11&lt;Input!H;FX13/(Input!H-Input!H);0)))</f>
        <v/>
      </c>
      <c r="GJ59" s="79">
        <f>SE(Input!H="bullet";SE(12=Input!H-1;FX13;0);SE(12&lt;Input!H;0;SE(12&lt;Input!H;FX13/(Input!H-Input!H);0)))</f>
        <v/>
      </c>
      <c r="GK59" s="79">
        <f>SE(Input!H="bullet";SE(13=Input!H-1;FX13;0);SE(13&lt;Input!H;0;SE(13&lt;Input!H;FX13/(Input!H-Input!H);0)))</f>
        <v/>
      </c>
      <c r="GL59" s="79">
        <f>SE(Input!H="bullet";SE(14=Input!H-1;FX13;0);SE(14&lt;Input!H;0;SE(14&lt;Input!H;FX13/(Input!H-Input!H);0)))</f>
        <v/>
      </c>
      <c r="GM59" s="79">
        <f>SE(Input!H="bullet";SE(15=Input!H-1;FX13;0);SE(15&lt;Input!H;0;SE(15&lt;Input!H;FX13/(Input!H-Input!H);0)))</f>
        <v/>
      </c>
      <c r="GN59" s="79">
        <f>SE(Input!H="bullet";SE(16=Input!H-1;FX13;0);SE(16&lt;Input!H;0;SE(16&lt;Input!H;FX13/(Input!H-Input!H);0)))</f>
        <v/>
      </c>
      <c r="GO59" s="79">
        <f>SE(Input!H="bullet";SE(17=Input!H-1;FX13;0);SE(17&lt;Input!H;0;SE(17&lt;Input!H;FX13/(Input!H-Input!H);0)))</f>
        <v/>
      </c>
      <c r="GP59" s="79">
        <f>SE(Input!H="bullet";SE(18=Input!H-1;FX13;0);SE(18&lt;Input!H;0;SE(18&lt;Input!H;FX13/(Input!H-Input!H);0)))</f>
        <v/>
      </c>
      <c r="GQ59" s="79">
        <f>SE(Input!H="bullet";SE(19=Input!H-1;FX13;0);SE(19&lt;Input!H;0;SE(19&lt;Input!H;FX13/(Input!H-Input!H);0)))</f>
        <v/>
      </c>
      <c r="GR59" s="79">
        <f>SE(Input!H="bullet";SE(20=Input!H-1;FX13;0);SE(20&lt;Input!H;0;SE(20&lt;Input!H;FX13/(Input!H-Input!H);0)))</f>
        <v/>
      </c>
      <c r="GS59" s="79">
        <f>SE(Input!H="bullet";SE(21=Input!H-1;FX13;0);SE(21&lt;Input!H;0;SE(21&lt;Input!H;FX13/(Input!H-Input!H);0)))</f>
        <v/>
      </c>
      <c r="GT59" s="79">
        <f>SE(Input!H="bullet";SE(22=Input!H-1;FX13;0);SE(22&lt;Input!H;0;SE(22&lt;Input!H;FX13/(Input!H-Input!H);0)))</f>
        <v/>
      </c>
      <c r="GU59" s="79">
        <f>SE(Input!H="bullet";SE(23=Input!H-1;FX13;0);SE(23&lt;Input!H;0;SE(23&lt;Input!H;FX13/(Input!H-Input!H);0)))</f>
        <v/>
      </c>
      <c r="GV59" s="79">
        <f>SE(Input!H="bullet";SE(24=Input!H-1;FX13;0);SE(24&lt;Input!H;0;SE(24&lt;Input!H;FX13/(Input!H-Input!H);0)))</f>
        <v/>
      </c>
      <c r="GW59" s="79">
        <f>SE(Input!H="bullet";SE(25=Input!H-1;FX13;0);SE(25&lt;Input!H;0;SE(25&lt;Input!H;FX13/(Input!H-Input!H);0)))</f>
        <v/>
      </c>
      <c r="GX59" s="79">
        <f>SE(Input!H="bullet";SE(26=Input!H-1;FX13;0);SE(26&lt;Input!H;0;SE(26&lt;Input!H;FX13/(Input!H-Input!H);0)))</f>
        <v/>
      </c>
      <c r="GY59" s="79">
        <f>SE(Input!H="bullet";SE(27=Input!H-1;FX13;0);SE(27&lt;Input!H;0;SE(27&lt;Input!H;FX13/(Input!H-Input!H);0)))</f>
        <v/>
      </c>
      <c r="GZ59" s="79">
        <f>SE(Input!H="bullet";SE(28=Input!H-1;FX13;0);SE(28&lt;Input!H;0;SE(28&lt;Input!H;FX13/(Input!H-Input!H);0)))</f>
        <v/>
      </c>
      <c r="HA59" s="79">
        <f>SE(Input!H="bullet";SE(29=Input!H-1;FX13;0);SE(29&lt;Input!H;0;SE(29&lt;Input!H;FX13/(Input!H-Input!H);0)))</f>
        <v/>
      </c>
      <c r="HB59" s="79">
        <f>SE(Input!H="bullet";SE(30=Input!H-1;FX13;0);SE(30&lt;Input!H;0;SE(30&lt;Input!H;FX13/(Input!H-Input!H);0)))</f>
        <v/>
      </c>
      <c r="HC59" s="79">
        <f>SE(Input!H="bullet";SE(31=Input!H-1;FX13;0);SE(31&lt;Input!H;0;SE(31&lt;Input!H;FX13/(Input!H-Input!H);0)))</f>
        <v/>
      </c>
      <c r="HD59" s="79">
        <f>SE(Input!H="bullet";SE(32=Input!H-1;FX13;0);SE(32&lt;Input!H;0;SE(32&lt;Input!H;FX13/(Input!H-Input!H);0)))</f>
        <v/>
      </c>
      <c r="HE59" s="79">
        <f>SE(Input!H="bullet";SE(33=Input!H-1;FX13;0);SE(33&lt;Input!H;0;SE(33&lt;Input!H;FX13/(Input!H-Input!H);0)))</f>
        <v/>
      </c>
      <c r="HH59" s="78" t="n">
        <v>7</v>
      </c>
      <c r="HI59" s="79">
        <f>0</f>
        <v/>
      </c>
      <c r="HJ59" s="79">
        <f>0</f>
        <v/>
      </c>
      <c r="HK59" s="79">
        <f>0</f>
        <v/>
      </c>
      <c r="HL59" s="79">
        <f>0</f>
        <v/>
      </c>
      <c r="HM59" s="79">
        <f>0</f>
        <v/>
      </c>
      <c r="HN59" s="79">
        <f>0</f>
        <v/>
      </c>
      <c r="HO59" s="79">
        <f>SE(Input!I="bullet";SE(0=Input!I-1;HO13;0);SE(0&lt;Input!I;0;SE(0&lt;Input!I;HO13/(Input!I-Input!I);0)))</f>
        <v/>
      </c>
      <c r="HP59" s="79">
        <f>SE(Input!I="bullet";SE(1=Input!I-1;HO13;0);SE(1&lt;Input!I;0;SE(1&lt;Input!I;HO13/(Input!I-Input!I);0)))</f>
        <v/>
      </c>
      <c r="HQ59" s="79">
        <f>SE(Input!I="bullet";SE(2=Input!I-1;HO13;0);SE(2&lt;Input!I;0;SE(2&lt;Input!I;HO13/(Input!I-Input!I);0)))</f>
        <v/>
      </c>
      <c r="HR59" s="79">
        <f>SE(Input!I="bullet";SE(3=Input!I-1;HO13;0);SE(3&lt;Input!I;0;SE(3&lt;Input!I;HO13/(Input!I-Input!I);0)))</f>
        <v/>
      </c>
      <c r="HS59" s="79">
        <f>SE(Input!I="bullet";SE(4=Input!I-1;HO13;0);SE(4&lt;Input!I;0;SE(4&lt;Input!I;HO13/(Input!I-Input!I);0)))</f>
        <v/>
      </c>
      <c r="HT59" s="79">
        <f>SE(Input!I="bullet";SE(5=Input!I-1;HO13;0);SE(5&lt;Input!I;0;SE(5&lt;Input!I;HO13/(Input!I-Input!I);0)))</f>
        <v/>
      </c>
      <c r="HU59" s="79">
        <f>SE(Input!I="bullet";SE(6=Input!I-1;HO13;0);SE(6&lt;Input!I;0;SE(6&lt;Input!I;HO13/(Input!I-Input!I);0)))</f>
        <v/>
      </c>
      <c r="HV59" s="79">
        <f>SE(Input!I="bullet";SE(7=Input!I-1;HO13;0);SE(7&lt;Input!I;0;SE(7&lt;Input!I;HO13/(Input!I-Input!I);0)))</f>
        <v/>
      </c>
      <c r="HW59" s="79">
        <f>SE(Input!I="bullet";SE(8=Input!I-1;HO13;0);SE(8&lt;Input!I;0;SE(8&lt;Input!I;HO13/(Input!I-Input!I);0)))</f>
        <v/>
      </c>
      <c r="HX59" s="79">
        <f>SE(Input!I="bullet";SE(9=Input!I-1;HO13;0);SE(9&lt;Input!I;0;SE(9&lt;Input!I;HO13/(Input!I-Input!I);0)))</f>
        <v/>
      </c>
      <c r="HY59" s="79">
        <f>SE(Input!I="bullet";SE(10=Input!I-1;HO13;0);SE(10&lt;Input!I;0;SE(10&lt;Input!I;HO13/(Input!I-Input!I);0)))</f>
        <v/>
      </c>
      <c r="HZ59" s="79">
        <f>SE(Input!I="bullet";SE(11=Input!I-1;HO13;0);SE(11&lt;Input!I;0;SE(11&lt;Input!I;HO13/(Input!I-Input!I);0)))</f>
        <v/>
      </c>
      <c r="IA59" s="79">
        <f>SE(Input!I="bullet";SE(12=Input!I-1;HO13;0);SE(12&lt;Input!I;0;SE(12&lt;Input!I;HO13/(Input!I-Input!I);0)))</f>
        <v/>
      </c>
      <c r="IB59" s="79">
        <f>SE(Input!I="bullet";SE(13=Input!I-1;HO13;0);SE(13&lt;Input!I;0;SE(13&lt;Input!I;HO13/(Input!I-Input!I);0)))</f>
        <v/>
      </c>
      <c r="IC59" s="79">
        <f>SE(Input!I="bullet";SE(14=Input!I-1;HO13;0);SE(14&lt;Input!I;0;SE(14&lt;Input!I;HO13/(Input!I-Input!I);0)))</f>
        <v/>
      </c>
      <c r="ID59" s="79">
        <f>SE(Input!I="bullet";SE(15=Input!I-1;HO13;0);SE(15&lt;Input!I;0;SE(15&lt;Input!I;HO13/(Input!I-Input!I);0)))</f>
        <v/>
      </c>
      <c r="IE59" s="79">
        <f>SE(Input!I="bullet";SE(16=Input!I-1;HO13;0);SE(16&lt;Input!I;0;SE(16&lt;Input!I;HO13/(Input!I-Input!I);0)))</f>
        <v/>
      </c>
      <c r="IF59" s="79">
        <f>SE(Input!I="bullet";SE(17=Input!I-1;HO13;0);SE(17&lt;Input!I;0;SE(17&lt;Input!I;HO13/(Input!I-Input!I);0)))</f>
        <v/>
      </c>
      <c r="IG59" s="79">
        <f>SE(Input!I="bullet";SE(18=Input!I-1;HO13;0);SE(18&lt;Input!I;0;SE(18&lt;Input!I;HO13/(Input!I-Input!I);0)))</f>
        <v/>
      </c>
      <c r="IH59" s="79">
        <f>SE(Input!I="bullet";SE(19=Input!I-1;HO13;0);SE(19&lt;Input!I;0;SE(19&lt;Input!I;HO13/(Input!I-Input!I);0)))</f>
        <v/>
      </c>
      <c r="II59" s="79">
        <f>SE(Input!I="bullet";SE(20=Input!I-1;HO13;0);SE(20&lt;Input!I;0;SE(20&lt;Input!I;HO13/(Input!I-Input!I);0)))</f>
        <v/>
      </c>
      <c r="IJ59" s="79">
        <f>SE(Input!I="bullet";SE(21=Input!I-1;HO13;0);SE(21&lt;Input!I;0;SE(21&lt;Input!I;HO13/(Input!I-Input!I);0)))</f>
        <v/>
      </c>
      <c r="IK59" s="79">
        <f>SE(Input!I="bullet";SE(22=Input!I-1;HO13;0);SE(22&lt;Input!I;0;SE(22&lt;Input!I;HO13/(Input!I-Input!I);0)))</f>
        <v/>
      </c>
      <c r="IL59" s="79">
        <f>SE(Input!I="bullet";SE(23=Input!I-1;HO13;0);SE(23&lt;Input!I;0;SE(23&lt;Input!I;HO13/(Input!I-Input!I);0)))</f>
        <v/>
      </c>
      <c r="IM59" s="79">
        <f>SE(Input!I="bullet";SE(24=Input!I-1;HO13;0);SE(24&lt;Input!I;0;SE(24&lt;Input!I;HO13/(Input!I-Input!I);0)))</f>
        <v/>
      </c>
      <c r="IN59" s="79">
        <f>SE(Input!I="bullet";SE(25=Input!I-1;HO13;0);SE(25&lt;Input!I;0;SE(25&lt;Input!I;HO13/(Input!I-Input!I);0)))</f>
        <v/>
      </c>
      <c r="IO59" s="79">
        <f>SE(Input!I="bullet";SE(26=Input!I-1;HO13;0);SE(26&lt;Input!I;0;SE(26&lt;Input!I;HO13/(Input!I-Input!I);0)))</f>
        <v/>
      </c>
      <c r="IP59" s="79">
        <f>SE(Input!I="bullet";SE(27=Input!I-1;HO13;0);SE(27&lt;Input!I;0;SE(27&lt;Input!I;HO13/(Input!I-Input!I);0)))</f>
        <v/>
      </c>
      <c r="IQ59" s="79">
        <f>SE(Input!I="bullet";SE(28=Input!I-1;HO13;0);SE(28&lt;Input!I;0;SE(28&lt;Input!I;HO13/(Input!I-Input!I);0)))</f>
        <v/>
      </c>
      <c r="IR59" s="79">
        <f>SE(Input!I="bullet";SE(29=Input!I-1;HO13;0);SE(29&lt;Input!I;0;SE(29&lt;Input!I;HO13/(Input!I-Input!I);0)))</f>
        <v/>
      </c>
      <c r="IS59" s="79">
        <f>SE(Input!I="bullet";SE(30=Input!I-1;HO13;0);SE(30&lt;Input!I;0;SE(30&lt;Input!I;HO13/(Input!I-Input!I);0)))</f>
        <v/>
      </c>
      <c r="IT59" s="79">
        <f>SE(Input!I="bullet";SE(31=Input!I-1;HO13;0);SE(31&lt;Input!I;0;SE(31&lt;Input!I;HO13/(Input!I-Input!I);0)))</f>
        <v/>
      </c>
      <c r="IU59" s="79">
        <f>SE(Input!I="bullet";SE(32=Input!I-1;HO13;0);SE(32&lt;Input!I;0;SE(32&lt;Input!I;HO13/(Input!I-Input!I);0)))</f>
        <v/>
      </c>
      <c r="IV59" s="79">
        <f>SE(Input!I="bullet";SE(33=Input!I-1;HO13;0);SE(33&lt;Input!I;0;SE(33&lt;Input!I;HO13/(Input!I-Input!I);0)))</f>
        <v/>
      </c>
      <c r="IY59" s="78" t="n">
        <v>7</v>
      </c>
      <c r="IZ59" s="79">
        <f>0</f>
        <v/>
      </c>
      <c r="JA59" s="79">
        <f>0</f>
        <v/>
      </c>
      <c r="JB59" s="79">
        <f>0</f>
        <v/>
      </c>
      <c r="JC59" s="79">
        <f>0</f>
        <v/>
      </c>
      <c r="JD59" s="79">
        <f>0</f>
        <v/>
      </c>
      <c r="JE59" s="79">
        <f>0</f>
        <v/>
      </c>
      <c r="JF59" s="79">
        <f>SE(Input!J="bullet";SE(0=Input!J-1;JF13;0);SE(0&lt;Input!J;0;SE(0&lt;Input!J;JF13/(Input!J-Input!J);0)))</f>
        <v/>
      </c>
      <c r="JG59" s="79">
        <f>SE(Input!J="bullet";SE(1=Input!J-1;JF13;0);SE(1&lt;Input!J;0;SE(1&lt;Input!J;JF13/(Input!J-Input!J);0)))</f>
        <v/>
      </c>
      <c r="JH59" s="79">
        <f>SE(Input!J="bullet";SE(2=Input!J-1;JF13;0);SE(2&lt;Input!J;0;SE(2&lt;Input!J;JF13/(Input!J-Input!J);0)))</f>
        <v/>
      </c>
      <c r="JI59" s="79">
        <f>SE(Input!J="bullet";SE(3=Input!J-1;JF13;0);SE(3&lt;Input!J;0;SE(3&lt;Input!J;JF13/(Input!J-Input!J);0)))</f>
        <v/>
      </c>
      <c r="JJ59" s="79">
        <f>SE(Input!J="bullet";SE(4=Input!J-1;JF13;0);SE(4&lt;Input!J;0;SE(4&lt;Input!J;JF13/(Input!J-Input!J);0)))</f>
        <v/>
      </c>
      <c r="JK59" s="79">
        <f>SE(Input!J="bullet";SE(5=Input!J-1;JF13;0);SE(5&lt;Input!J;0;SE(5&lt;Input!J;JF13/(Input!J-Input!J);0)))</f>
        <v/>
      </c>
      <c r="JL59" s="79">
        <f>SE(Input!J="bullet";SE(6=Input!J-1;JF13;0);SE(6&lt;Input!J;0;SE(6&lt;Input!J;JF13/(Input!J-Input!J);0)))</f>
        <v/>
      </c>
      <c r="JM59" s="79">
        <f>SE(Input!J="bullet";SE(7=Input!J-1;JF13;0);SE(7&lt;Input!J;0;SE(7&lt;Input!J;JF13/(Input!J-Input!J);0)))</f>
        <v/>
      </c>
      <c r="JN59" s="79">
        <f>SE(Input!J="bullet";SE(8=Input!J-1;JF13;0);SE(8&lt;Input!J;0;SE(8&lt;Input!J;JF13/(Input!J-Input!J);0)))</f>
        <v/>
      </c>
      <c r="JO59" s="79">
        <f>SE(Input!J="bullet";SE(9=Input!J-1;JF13;0);SE(9&lt;Input!J;0;SE(9&lt;Input!J;JF13/(Input!J-Input!J);0)))</f>
        <v/>
      </c>
      <c r="JP59" s="79">
        <f>SE(Input!J="bullet";SE(10=Input!J-1;JF13;0);SE(10&lt;Input!J;0;SE(10&lt;Input!J;JF13/(Input!J-Input!J);0)))</f>
        <v/>
      </c>
      <c r="JQ59" s="79">
        <f>SE(Input!J="bullet";SE(11=Input!J-1;JF13;0);SE(11&lt;Input!J;0;SE(11&lt;Input!J;JF13/(Input!J-Input!J);0)))</f>
        <v/>
      </c>
      <c r="JR59" s="79">
        <f>SE(Input!J="bullet";SE(12=Input!J-1;JF13;0);SE(12&lt;Input!J;0;SE(12&lt;Input!J;JF13/(Input!J-Input!J);0)))</f>
        <v/>
      </c>
      <c r="JS59" s="79">
        <f>SE(Input!J="bullet";SE(13=Input!J-1;JF13;0);SE(13&lt;Input!J;0;SE(13&lt;Input!J;JF13/(Input!J-Input!J);0)))</f>
        <v/>
      </c>
      <c r="JT59" s="79">
        <f>SE(Input!J="bullet";SE(14=Input!J-1;JF13;0);SE(14&lt;Input!J;0;SE(14&lt;Input!J;JF13/(Input!J-Input!J);0)))</f>
        <v/>
      </c>
      <c r="JU59" s="79">
        <f>SE(Input!J="bullet";SE(15=Input!J-1;JF13;0);SE(15&lt;Input!J;0;SE(15&lt;Input!J;JF13/(Input!J-Input!J);0)))</f>
        <v/>
      </c>
      <c r="JV59" s="79">
        <f>SE(Input!J="bullet";SE(16=Input!J-1;JF13;0);SE(16&lt;Input!J;0;SE(16&lt;Input!J;JF13/(Input!J-Input!J);0)))</f>
        <v/>
      </c>
      <c r="JW59" s="79">
        <f>SE(Input!J="bullet";SE(17=Input!J-1;JF13;0);SE(17&lt;Input!J;0;SE(17&lt;Input!J;JF13/(Input!J-Input!J);0)))</f>
        <v/>
      </c>
      <c r="JX59" s="79">
        <f>SE(Input!J="bullet";SE(18=Input!J-1;JF13;0);SE(18&lt;Input!J;0;SE(18&lt;Input!J;JF13/(Input!J-Input!J);0)))</f>
        <v/>
      </c>
      <c r="JY59" s="79">
        <f>SE(Input!J="bullet";SE(19=Input!J-1;JF13;0);SE(19&lt;Input!J;0;SE(19&lt;Input!J;JF13/(Input!J-Input!J);0)))</f>
        <v/>
      </c>
      <c r="JZ59" s="79">
        <f>SE(Input!J="bullet";SE(20=Input!J-1;JF13;0);SE(20&lt;Input!J;0;SE(20&lt;Input!J;JF13/(Input!J-Input!J);0)))</f>
        <v/>
      </c>
      <c r="KA59" s="79">
        <f>SE(Input!J="bullet";SE(21=Input!J-1;JF13;0);SE(21&lt;Input!J;0;SE(21&lt;Input!J;JF13/(Input!J-Input!J);0)))</f>
        <v/>
      </c>
      <c r="KB59" s="79">
        <f>SE(Input!J="bullet";SE(22=Input!J-1;JF13;0);SE(22&lt;Input!J;0;SE(22&lt;Input!J;JF13/(Input!J-Input!J);0)))</f>
        <v/>
      </c>
      <c r="KC59" s="79">
        <f>SE(Input!J="bullet";SE(23=Input!J-1;JF13;0);SE(23&lt;Input!J;0;SE(23&lt;Input!J;JF13/(Input!J-Input!J);0)))</f>
        <v/>
      </c>
      <c r="KD59" s="79">
        <f>SE(Input!J="bullet";SE(24=Input!J-1;JF13;0);SE(24&lt;Input!J;0;SE(24&lt;Input!J;JF13/(Input!J-Input!J);0)))</f>
        <v/>
      </c>
      <c r="KE59" s="79">
        <f>SE(Input!J="bullet";SE(25=Input!J-1;JF13;0);SE(25&lt;Input!J;0;SE(25&lt;Input!J;JF13/(Input!J-Input!J);0)))</f>
        <v/>
      </c>
      <c r="KF59" s="79">
        <f>SE(Input!J="bullet";SE(26=Input!J-1;JF13;0);SE(26&lt;Input!J;0;SE(26&lt;Input!J;JF13/(Input!J-Input!J);0)))</f>
        <v/>
      </c>
      <c r="KG59" s="79">
        <f>SE(Input!J="bullet";SE(27=Input!J-1;JF13;0);SE(27&lt;Input!J;0;SE(27&lt;Input!J;JF13/(Input!J-Input!J);0)))</f>
        <v/>
      </c>
      <c r="KH59" s="79">
        <f>SE(Input!J="bullet";SE(28=Input!J-1;JF13;0);SE(28&lt;Input!J;0;SE(28&lt;Input!J;JF13/(Input!J-Input!J);0)))</f>
        <v/>
      </c>
      <c r="KI59" s="79">
        <f>SE(Input!J="bullet";SE(29=Input!J-1;JF13;0);SE(29&lt;Input!J;0;SE(29&lt;Input!J;JF13/(Input!J-Input!J);0)))</f>
        <v/>
      </c>
      <c r="KJ59" s="79">
        <f>SE(Input!J="bullet";SE(30=Input!J-1;JF13;0);SE(30&lt;Input!J;0;SE(30&lt;Input!J;JF13/(Input!J-Input!J);0)))</f>
        <v/>
      </c>
      <c r="KK59" s="79">
        <f>SE(Input!J="bullet";SE(31=Input!J-1;JF13;0);SE(31&lt;Input!J;0;SE(31&lt;Input!J;JF13/(Input!J-Input!J);0)))</f>
        <v/>
      </c>
      <c r="KL59" s="79">
        <f>SE(Input!J="bullet";SE(32=Input!J-1;JF13;0);SE(32&lt;Input!J;0;SE(32&lt;Input!J;JF13/(Input!J-Input!J);0)))</f>
        <v/>
      </c>
      <c r="KM59" s="79">
        <f>SE(Input!J="bullet";SE(33=Input!J-1;JF13;0);SE(33&lt;Input!J;0;SE(33&lt;Input!J;JF13/(Input!J-Input!J);0)))</f>
        <v/>
      </c>
      <c r="KP59" s="78" t="n">
        <v>7</v>
      </c>
      <c r="KQ59" s="79">
        <f>0</f>
        <v/>
      </c>
      <c r="KR59" s="79">
        <f>0</f>
        <v/>
      </c>
      <c r="KS59" s="79">
        <f>0</f>
        <v/>
      </c>
      <c r="KT59" s="79">
        <f>0</f>
        <v/>
      </c>
      <c r="KU59" s="79">
        <f>0</f>
        <v/>
      </c>
      <c r="KV59" s="79">
        <f>0</f>
        <v/>
      </c>
      <c r="KW59" s="79">
        <f>SE(Input!K="bullet";SE(0=Input!K-1;KW13;0);SE(0&lt;Input!K;0;SE(0&lt;Input!K;KW13/(Input!K-Input!K);0)))</f>
        <v/>
      </c>
      <c r="KX59" s="79">
        <f>SE(Input!K="bullet";SE(1=Input!K-1;KW13;0);SE(1&lt;Input!K;0;SE(1&lt;Input!K;KW13/(Input!K-Input!K);0)))</f>
        <v/>
      </c>
      <c r="KY59" s="79">
        <f>SE(Input!K="bullet";SE(2=Input!K-1;KW13;0);SE(2&lt;Input!K;0;SE(2&lt;Input!K;KW13/(Input!K-Input!K);0)))</f>
        <v/>
      </c>
      <c r="KZ59" s="79">
        <f>SE(Input!K="bullet";SE(3=Input!K-1;KW13;0);SE(3&lt;Input!K;0;SE(3&lt;Input!K;KW13/(Input!K-Input!K);0)))</f>
        <v/>
      </c>
      <c r="LA59" s="79">
        <f>SE(Input!K="bullet";SE(4=Input!K-1;KW13;0);SE(4&lt;Input!K;0;SE(4&lt;Input!K;KW13/(Input!K-Input!K);0)))</f>
        <v/>
      </c>
      <c r="LB59" s="79">
        <f>SE(Input!K="bullet";SE(5=Input!K-1;KW13;0);SE(5&lt;Input!K;0;SE(5&lt;Input!K;KW13/(Input!K-Input!K);0)))</f>
        <v/>
      </c>
      <c r="LC59" s="79">
        <f>SE(Input!K="bullet";SE(6=Input!K-1;KW13;0);SE(6&lt;Input!K;0;SE(6&lt;Input!K;KW13/(Input!K-Input!K);0)))</f>
        <v/>
      </c>
      <c r="LD59" s="79">
        <f>SE(Input!K="bullet";SE(7=Input!K-1;KW13;0);SE(7&lt;Input!K;0;SE(7&lt;Input!K;KW13/(Input!K-Input!K);0)))</f>
        <v/>
      </c>
      <c r="LE59" s="79">
        <f>SE(Input!K="bullet";SE(8=Input!K-1;KW13;0);SE(8&lt;Input!K;0;SE(8&lt;Input!K;KW13/(Input!K-Input!K);0)))</f>
        <v/>
      </c>
      <c r="LF59" s="79">
        <f>SE(Input!K="bullet";SE(9=Input!K-1;KW13;0);SE(9&lt;Input!K;0;SE(9&lt;Input!K;KW13/(Input!K-Input!K);0)))</f>
        <v/>
      </c>
      <c r="LG59" s="79">
        <f>SE(Input!K="bullet";SE(10=Input!K-1;KW13;0);SE(10&lt;Input!K;0;SE(10&lt;Input!K;KW13/(Input!K-Input!K);0)))</f>
        <v/>
      </c>
      <c r="LH59" s="79">
        <f>SE(Input!K="bullet";SE(11=Input!K-1;KW13;0);SE(11&lt;Input!K;0;SE(11&lt;Input!K;KW13/(Input!K-Input!K);0)))</f>
        <v/>
      </c>
      <c r="LI59" s="79">
        <f>SE(Input!K="bullet";SE(12=Input!K-1;KW13;0);SE(12&lt;Input!K;0;SE(12&lt;Input!K;KW13/(Input!K-Input!K);0)))</f>
        <v/>
      </c>
      <c r="LJ59" s="79">
        <f>SE(Input!K="bullet";SE(13=Input!K-1;KW13;0);SE(13&lt;Input!K;0;SE(13&lt;Input!K;KW13/(Input!K-Input!K);0)))</f>
        <v/>
      </c>
      <c r="LK59" s="79">
        <f>SE(Input!K="bullet";SE(14=Input!K-1;KW13;0);SE(14&lt;Input!K;0;SE(14&lt;Input!K;KW13/(Input!K-Input!K);0)))</f>
        <v/>
      </c>
      <c r="LL59" s="79">
        <f>SE(Input!K="bullet";SE(15=Input!K-1;KW13;0);SE(15&lt;Input!K;0;SE(15&lt;Input!K;KW13/(Input!K-Input!K);0)))</f>
        <v/>
      </c>
      <c r="LM59" s="79">
        <f>SE(Input!K="bullet";SE(16=Input!K-1;KW13;0);SE(16&lt;Input!K;0;SE(16&lt;Input!K;KW13/(Input!K-Input!K);0)))</f>
        <v/>
      </c>
      <c r="LN59" s="79">
        <f>SE(Input!K="bullet";SE(17=Input!K-1;KW13;0);SE(17&lt;Input!K;0;SE(17&lt;Input!K;KW13/(Input!K-Input!K);0)))</f>
        <v/>
      </c>
      <c r="LO59" s="79">
        <f>SE(Input!K="bullet";SE(18=Input!K-1;KW13;0);SE(18&lt;Input!K;0;SE(18&lt;Input!K;KW13/(Input!K-Input!K);0)))</f>
        <v/>
      </c>
      <c r="LP59" s="79">
        <f>SE(Input!K="bullet";SE(19=Input!K-1;KW13;0);SE(19&lt;Input!K;0;SE(19&lt;Input!K;KW13/(Input!K-Input!K);0)))</f>
        <v/>
      </c>
      <c r="LQ59" s="79">
        <f>SE(Input!K="bullet";SE(20=Input!K-1;KW13;0);SE(20&lt;Input!K;0;SE(20&lt;Input!K;KW13/(Input!K-Input!K);0)))</f>
        <v/>
      </c>
      <c r="LR59" s="79">
        <f>SE(Input!K="bullet";SE(21=Input!K-1;KW13;0);SE(21&lt;Input!K;0;SE(21&lt;Input!K;KW13/(Input!K-Input!K);0)))</f>
        <v/>
      </c>
      <c r="LS59" s="79">
        <f>SE(Input!K="bullet";SE(22=Input!K-1;KW13;0);SE(22&lt;Input!K;0;SE(22&lt;Input!K;KW13/(Input!K-Input!K);0)))</f>
        <v/>
      </c>
      <c r="LT59" s="79">
        <f>SE(Input!K="bullet";SE(23=Input!K-1;KW13;0);SE(23&lt;Input!K;0;SE(23&lt;Input!K;KW13/(Input!K-Input!K);0)))</f>
        <v/>
      </c>
      <c r="LU59" s="79">
        <f>SE(Input!K="bullet";SE(24=Input!K-1;KW13;0);SE(24&lt;Input!K;0;SE(24&lt;Input!K;KW13/(Input!K-Input!K);0)))</f>
        <v/>
      </c>
      <c r="LV59" s="79">
        <f>SE(Input!K="bullet";SE(25=Input!K-1;KW13;0);SE(25&lt;Input!K;0;SE(25&lt;Input!K;KW13/(Input!K-Input!K);0)))</f>
        <v/>
      </c>
      <c r="LW59" s="79">
        <f>SE(Input!K="bullet";SE(26=Input!K-1;KW13;0);SE(26&lt;Input!K;0;SE(26&lt;Input!K;KW13/(Input!K-Input!K);0)))</f>
        <v/>
      </c>
      <c r="LX59" s="79">
        <f>SE(Input!K="bullet";SE(27=Input!K-1;KW13;0);SE(27&lt;Input!K;0;SE(27&lt;Input!K;KW13/(Input!K-Input!K);0)))</f>
        <v/>
      </c>
      <c r="LY59" s="79">
        <f>SE(Input!K="bullet";SE(28=Input!K-1;KW13;0);SE(28&lt;Input!K;0;SE(28&lt;Input!K;KW13/(Input!K-Input!K);0)))</f>
        <v/>
      </c>
      <c r="LZ59" s="79">
        <f>SE(Input!K="bullet";SE(29=Input!K-1;KW13;0);SE(29&lt;Input!K;0;SE(29&lt;Input!K;KW13/(Input!K-Input!K);0)))</f>
        <v/>
      </c>
      <c r="MA59" s="79">
        <f>SE(Input!K="bullet";SE(30=Input!K-1;KW13;0);SE(30&lt;Input!K;0;SE(30&lt;Input!K;KW13/(Input!K-Input!K);0)))</f>
        <v/>
      </c>
      <c r="MB59" s="79">
        <f>SE(Input!K="bullet";SE(31=Input!K-1;KW13;0);SE(31&lt;Input!K;0;SE(31&lt;Input!K;KW13/(Input!K-Input!K);0)))</f>
        <v/>
      </c>
      <c r="MC59" s="79">
        <f>SE(Input!K="bullet";SE(32=Input!K-1;KW13;0);SE(32&lt;Input!K;0;SE(32&lt;Input!K;KW13/(Input!K-Input!K);0)))</f>
        <v/>
      </c>
      <c r="MD59" s="79">
        <f>SE(Input!K="bullet";SE(33=Input!K-1;KW13;0);SE(33&lt;Input!K;0;SE(33&lt;Input!K;KW13/(Input!K-Input!K);0)))</f>
        <v/>
      </c>
      <c r="MG59" s="78" t="n">
        <v>7</v>
      </c>
      <c r="MH59" s="79">
        <f>0</f>
        <v/>
      </c>
      <c r="MI59" s="79">
        <f>0</f>
        <v/>
      </c>
      <c r="MJ59" s="79">
        <f>0</f>
        <v/>
      </c>
      <c r="MK59" s="79">
        <f>0</f>
        <v/>
      </c>
      <c r="ML59" s="79">
        <f>0</f>
        <v/>
      </c>
      <c r="MM59" s="79">
        <f>0</f>
        <v/>
      </c>
      <c r="MN59" s="79">
        <f>SE(Input!L="bullet";SE(0=Input!L-1;MN13;0);SE(0&lt;Input!L;0;SE(0&lt;Input!L;MN13/(Input!L-Input!L);0)))</f>
        <v/>
      </c>
      <c r="MO59" s="79">
        <f>SE(Input!L="bullet";SE(1=Input!L-1;MN13;0);SE(1&lt;Input!L;0;SE(1&lt;Input!L;MN13/(Input!L-Input!L);0)))</f>
        <v/>
      </c>
      <c r="MP59" s="79">
        <f>SE(Input!L="bullet";SE(2=Input!L-1;MN13;0);SE(2&lt;Input!L;0;SE(2&lt;Input!L;MN13/(Input!L-Input!L);0)))</f>
        <v/>
      </c>
      <c r="MQ59" s="79">
        <f>SE(Input!L="bullet";SE(3=Input!L-1;MN13;0);SE(3&lt;Input!L;0;SE(3&lt;Input!L;MN13/(Input!L-Input!L);0)))</f>
        <v/>
      </c>
      <c r="MR59" s="79">
        <f>SE(Input!L="bullet";SE(4=Input!L-1;MN13;0);SE(4&lt;Input!L;0;SE(4&lt;Input!L;MN13/(Input!L-Input!L);0)))</f>
        <v/>
      </c>
      <c r="MS59" s="79">
        <f>SE(Input!L="bullet";SE(5=Input!L-1;MN13;0);SE(5&lt;Input!L;0;SE(5&lt;Input!L;MN13/(Input!L-Input!L);0)))</f>
        <v/>
      </c>
      <c r="MT59" s="79">
        <f>SE(Input!L="bullet";SE(6=Input!L-1;MN13;0);SE(6&lt;Input!L;0;SE(6&lt;Input!L;MN13/(Input!L-Input!L);0)))</f>
        <v/>
      </c>
      <c r="MU59" s="79">
        <f>SE(Input!L="bullet";SE(7=Input!L-1;MN13;0);SE(7&lt;Input!L;0;SE(7&lt;Input!L;MN13/(Input!L-Input!L);0)))</f>
        <v/>
      </c>
      <c r="MV59" s="79">
        <f>SE(Input!L="bullet";SE(8=Input!L-1;MN13;0);SE(8&lt;Input!L;0;SE(8&lt;Input!L;MN13/(Input!L-Input!L);0)))</f>
        <v/>
      </c>
      <c r="MW59" s="79">
        <f>SE(Input!L="bullet";SE(9=Input!L-1;MN13;0);SE(9&lt;Input!L;0;SE(9&lt;Input!L;MN13/(Input!L-Input!L);0)))</f>
        <v/>
      </c>
      <c r="MX59" s="79">
        <f>SE(Input!L="bullet";SE(10=Input!L-1;MN13;0);SE(10&lt;Input!L;0;SE(10&lt;Input!L;MN13/(Input!L-Input!L);0)))</f>
        <v/>
      </c>
      <c r="MY59" s="79">
        <f>SE(Input!L="bullet";SE(11=Input!L-1;MN13;0);SE(11&lt;Input!L;0;SE(11&lt;Input!L;MN13/(Input!L-Input!L);0)))</f>
        <v/>
      </c>
      <c r="MZ59" s="79">
        <f>SE(Input!L="bullet";SE(12=Input!L-1;MN13;0);SE(12&lt;Input!L;0;SE(12&lt;Input!L;MN13/(Input!L-Input!L);0)))</f>
        <v/>
      </c>
      <c r="NA59" s="79">
        <f>SE(Input!L="bullet";SE(13=Input!L-1;MN13;0);SE(13&lt;Input!L;0;SE(13&lt;Input!L;MN13/(Input!L-Input!L);0)))</f>
        <v/>
      </c>
      <c r="NB59" s="79">
        <f>SE(Input!L="bullet";SE(14=Input!L-1;MN13;0);SE(14&lt;Input!L;0;SE(14&lt;Input!L;MN13/(Input!L-Input!L);0)))</f>
        <v/>
      </c>
      <c r="NC59" s="79">
        <f>SE(Input!L="bullet";SE(15=Input!L-1;MN13;0);SE(15&lt;Input!L;0;SE(15&lt;Input!L;MN13/(Input!L-Input!L);0)))</f>
        <v/>
      </c>
      <c r="ND59" s="79">
        <f>SE(Input!L="bullet";SE(16=Input!L-1;MN13;0);SE(16&lt;Input!L;0;SE(16&lt;Input!L;MN13/(Input!L-Input!L);0)))</f>
        <v/>
      </c>
      <c r="NE59" s="79">
        <f>SE(Input!L="bullet";SE(17=Input!L-1;MN13;0);SE(17&lt;Input!L;0;SE(17&lt;Input!L;MN13/(Input!L-Input!L);0)))</f>
        <v/>
      </c>
      <c r="NF59" s="79">
        <f>SE(Input!L="bullet";SE(18=Input!L-1;MN13;0);SE(18&lt;Input!L;0;SE(18&lt;Input!L;MN13/(Input!L-Input!L);0)))</f>
        <v/>
      </c>
      <c r="NG59" s="79">
        <f>SE(Input!L="bullet";SE(19=Input!L-1;MN13;0);SE(19&lt;Input!L;0;SE(19&lt;Input!L;MN13/(Input!L-Input!L);0)))</f>
        <v/>
      </c>
      <c r="NH59" s="79">
        <f>SE(Input!L="bullet";SE(20=Input!L-1;MN13;0);SE(20&lt;Input!L;0;SE(20&lt;Input!L;MN13/(Input!L-Input!L);0)))</f>
        <v/>
      </c>
      <c r="NI59" s="79">
        <f>SE(Input!L="bullet";SE(21=Input!L-1;MN13;0);SE(21&lt;Input!L;0;SE(21&lt;Input!L;MN13/(Input!L-Input!L);0)))</f>
        <v/>
      </c>
      <c r="NJ59" s="79">
        <f>SE(Input!L="bullet";SE(22=Input!L-1;MN13;0);SE(22&lt;Input!L;0;SE(22&lt;Input!L;MN13/(Input!L-Input!L);0)))</f>
        <v/>
      </c>
      <c r="NK59" s="79">
        <f>SE(Input!L="bullet";SE(23=Input!L-1;MN13;0);SE(23&lt;Input!L;0;SE(23&lt;Input!L;MN13/(Input!L-Input!L);0)))</f>
        <v/>
      </c>
      <c r="NL59" s="79">
        <f>SE(Input!L="bullet";SE(24=Input!L-1;MN13;0);SE(24&lt;Input!L;0;SE(24&lt;Input!L;MN13/(Input!L-Input!L);0)))</f>
        <v/>
      </c>
      <c r="NM59" s="79">
        <f>SE(Input!L="bullet";SE(25=Input!L-1;MN13;0);SE(25&lt;Input!L;0;SE(25&lt;Input!L;MN13/(Input!L-Input!L);0)))</f>
        <v/>
      </c>
      <c r="NN59" s="79">
        <f>SE(Input!L="bullet";SE(26=Input!L-1;MN13;0);SE(26&lt;Input!L;0;SE(26&lt;Input!L;MN13/(Input!L-Input!L);0)))</f>
        <v/>
      </c>
      <c r="NO59" s="79">
        <f>SE(Input!L="bullet";SE(27=Input!L-1;MN13;0);SE(27&lt;Input!L;0;SE(27&lt;Input!L;MN13/(Input!L-Input!L);0)))</f>
        <v/>
      </c>
      <c r="NP59" s="79">
        <f>SE(Input!L="bullet";SE(28=Input!L-1;MN13;0);SE(28&lt;Input!L;0;SE(28&lt;Input!L;MN13/(Input!L-Input!L);0)))</f>
        <v/>
      </c>
      <c r="NQ59" s="79">
        <f>SE(Input!L="bullet";SE(29=Input!L-1;MN13;0);SE(29&lt;Input!L;0;SE(29&lt;Input!L;MN13/(Input!L-Input!L);0)))</f>
        <v/>
      </c>
      <c r="NR59" s="79">
        <f>SE(Input!L="bullet";SE(30=Input!L-1;MN13;0);SE(30&lt;Input!L;0;SE(30&lt;Input!L;MN13/(Input!L-Input!L);0)))</f>
        <v/>
      </c>
      <c r="NS59" s="79">
        <f>SE(Input!L="bullet";SE(31=Input!L-1;MN13;0);SE(31&lt;Input!L;0;SE(31&lt;Input!L;MN13/(Input!L-Input!L);0)))</f>
        <v/>
      </c>
      <c r="NT59" s="79">
        <f>SE(Input!L="bullet";SE(32=Input!L-1;MN13;0);SE(32&lt;Input!L;0;SE(32&lt;Input!L;MN13/(Input!L-Input!L);0)))</f>
        <v/>
      </c>
      <c r="NU59" s="79">
        <f>SE(Input!L="bullet";SE(33=Input!L-1;MN13;0);SE(33&lt;Input!L;0;SE(33&lt;Input!L;MN13/(Input!L-Input!L);0)))</f>
        <v/>
      </c>
      <c r="NX59" s="78" t="n">
        <v>7</v>
      </c>
      <c r="NY59" s="79">
        <f>0</f>
        <v/>
      </c>
      <c r="NZ59" s="79">
        <f>0</f>
        <v/>
      </c>
      <c r="OA59" s="79">
        <f>0</f>
        <v/>
      </c>
      <c r="OB59" s="79">
        <f>0</f>
        <v/>
      </c>
      <c r="OC59" s="79">
        <f>0</f>
        <v/>
      </c>
      <c r="OD59" s="79">
        <f>0</f>
        <v/>
      </c>
      <c r="OE59" s="79">
        <f>SE(Input!M="bullet";SE(0=Input!M-1;OE13;0);SE(0&lt;Input!M;0;SE(0&lt;Input!M;OE13/(Input!M-Input!M);0)))</f>
        <v/>
      </c>
      <c r="OF59" s="79">
        <f>SE(Input!M="bullet";SE(1=Input!M-1;OE13;0);SE(1&lt;Input!M;0;SE(1&lt;Input!M;OE13/(Input!M-Input!M);0)))</f>
        <v/>
      </c>
      <c r="OG59" s="79">
        <f>SE(Input!M="bullet";SE(2=Input!M-1;OE13;0);SE(2&lt;Input!M;0;SE(2&lt;Input!M;OE13/(Input!M-Input!M);0)))</f>
        <v/>
      </c>
      <c r="OH59" s="79">
        <f>SE(Input!M="bullet";SE(3=Input!M-1;OE13;0);SE(3&lt;Input!M;0;SE(3&lt;Input!M;OE13/(Input!M-Input!M);0)))</f>
        <v/>
      </c>
      <c r="OI59" s="79">
        <f>SE(Input!M="bullet";SE(4=Input!M-1;OE13;0);SE(4&lt;Input!M;0;SE(4&lt;Input!M;OE13/(Input!M-Input!M);0)))</f>
        <v/>
      </c>
      <c r="OJ59" s="79">
        <f>SE(Input!M="bullet";SE(5=Input!M-1;OE13;0);SE(5&lt;Input!M;0;SE(5&lt;Input!M;OE13/(Input!M-Input!M);0)))</f>
        <v/>
      </c>
      <c r="OK59" s="79">
        <f>SE(Input!M="bullet";SE(6=Input!M-1;OE13;0);SE(6&lt;Input!M;0;SE(6&lt;Input!M;OE13/(Input!M-Input!M);0)))</f>
        <v/>
      </c>
      <c r="OL59" s="79">
        <f>SE(Input!M="bullet";SE(7=Input!M-1;OE13;0);SE(7&lt;Input!M;0;SE(7&lt;Input!M;OE13/(Input!M-Input!M);0)))</f>
        <v/>
      </c>
      <c r="OM59" s="79">
        <f>SE(Input!M="bullet";SE(8=Input!M-1;OE13;0);SE(8&lt;Input!M;0;SE(8&lt;Input!M;OE13/(Input!M-Input!M);0)))</f>
        <v/>
      </c>
      <c r="ON59" s="79">
        <f>SE(Input!M="bullet";SE(9=Input!M-1;OE13;0);SE(9&lt;Input!M;0;SE(9&lt;Input!M;OE13/(Input!M-Input!M);0)))</f>
        <v/>
      </c>
      <c r="OO59" s="79">
        <f>SE(Input!M="bullet";SE(10=Input!M-1;OE13;0);SE(10&lt;Input!M;0;SE(10&lt;Input!M;OE13/(Input!M-Input!M);0)))</f>
        <v/>
      </c>
      <c r="OP59" s="79">
        <f>SE(Input!M="bullet";SE(11=Input!M-1;OE13;0);SE(11&lt;Input!M;0;SE(11&lt;Input!M;OE13/(Input!M-Input!M);0)))</f>
        <v/>
      </c>
      <c r="OQ59" s="79">
        <f>SE(Input!M="bullet";SE(12=Input!M-1;OE13;0);SE(12&lt;Input!M;0;SE(12&lt;Input!M;OE13/(Input!M-Input!M);0)))</f>
        <v/>
      </c>
      <c r="OR59" s="79">
        <f>SE(Input!M="bullet";SE(13=Input!M-1;OE13;0);SE(13&lt;Input!M;0;SE(13&lt;Input!M;OE13/(Input!M-Input!M);0)))</f>
        <v/>
      </c>
      <c r="OS59" s="79">
        <f>SE(Input!M="bullet";SE(14=Input!M-1;OE13;0);SE(14&lt;Input!M;0;SE(14&lt;Input!M;OE13/(Input!M-Input!M);0)))</f>
        <v/>
      </c>
      <c r="OT59" s="79">
        <f>SE(Input!M="bullet";SE(15=Input!M-1;OE13;0);SE(15&lt;Input!M;0;SE(15&lt;Input!M;OE13/(Input!M-Input!M);0)))</f>
        <v/>
      </c>
      <c r="OU59" s="79">
        <f>SE(Input!M="bullet";SE(16=Input!M-1;OE13;0);SE(16&lt;Input!M;0;SE(16&lt;Input!M;OE13/(Input!M-Input!M);0)))</f>
        <v/>
      </c>
      <c r="OV59" s="79">
        <f>SE(Input!M="bullet";SE(17=Input!M-1;OE13;0);SE(17&lt;Input!M;0;SE(17&lt;Input!M;OE13/(Input!M-Input!M);0)))</f>
        <v/>
      </c>
      <c r="OW59" s="79">
        <f>SE(Input!M="bullet";SE(18=Input!M-1;OE13;0);SE(18&lt;Input!M;0;SE(18&lt;Input!M;OE13/(Input!M-Input!M);0)))</f>
        <v/>
      </c>
      <c r="OX59" s="79">
        <f>SE(Input!M="bullet";SE(19=Input!M-1;OE13;0);SE(19&lt;Input!M;0;SE(19&lt;Input!M;OE13/(Input!M-Input!M);0)))</f>
        <v/>
      </c>
      <c r="OY59" s="79">
        <f>SE(Input!M="bullet";SE(20=Input!M-1;OE13;0);SE(20&lt;Input!M;0;SE(20&lt;Input!M;OE13/(Input!M-Input!M);0)))</f>
        <v/>
      </c>
      <c r="OZ59" s="79">
        <f>SE(Input!M="bullet";SE(21=Input!M-1;OE13;0);SE(21&lt;Input!M;0;SE(21&lt;Input!M;OE13/(Input!M-Input!M);0)))</f>
        <v/>
      </c>
      <c r="PA59" s="79">
        <f>SE(Input!M="bullet";SE(22=Input!M-1;OE13;0);SE(22&lt;Input!M;0;SE(22&lt;Input!M;OE13/(Input!M-Input!M);0)))</f>
        <v/>
      </c>
      <c r="PB59" s="79">
        <f>SE(Input!M="bullet";SE(23=Input!M-1;OE13;0);SE(23&lt;Input!M;0;SE(23&lt;Input!M;OE13/(Input!M-Input!M);0)))</f>
        <v/>
      </c>
      <c r="PC59" s="79">
        <f>SE(Input!M="bullet";SE(24=Input!M-1;OE13;0);SE(24&lt;Input!M;0;SE(24&lt;Input!M;OE13/(Input!M-Input!M);0)))</f>
        <v/>
      </c>
      <c r="PD59" s="79">
        <f>SE(Input!M="bullet";SE(25=Input!M-1;OE13;0);SE(25&lt;Input!M;0;SE(25&lt;Input!M;OE13/(Input!M-Input!M);0)))</f>
        <v/>
      </c>
      <c r="PE59" s="79">
        <f>SE(Input!M="bullet";SE(26=Input!M-1;OE13;0);SE(26&lt;Input!M;0;SE(26&lt;Input!M;OE13/(Input!M-Input!M);0)))</f>
        <v/>
      </c>
      <c r="PF59" s="79">
        <f>SE(Input!M="bullet";SE(27=Input!M-1;OE13;0);SE(27&lt;Input!M;0;SE(27&lt;Input!M;OE13/(Input!M-Input!M);0)))</f>
        <v/>
      </c>
      <c r="PG59" s="79">
        <f>SE(Input!M="bullet";SE(28=Input!M-1;OE13;0);SE(28&lt;Input!M;0;SE(28&lt;Input!M;OE13/(Input!M-Input!M);0)))</f>
        <v/>
      </c>
      <c r="PH59" s="79">
        <f>SE(Input!M="bullet";SE(29=Input!M-1;OE13;0);SE(29&lt;Input!M;0;SE(29&lt;Input!M;OE13/(Input!M-Input!M);0)))</f>
        <v/>
      </c>
      <c r="PI59" s="79">
        <f>SE(Input!M="bullet";SE(30=Input!M-1;OE13;0);SE(30&lt;Input!M;0;SE(30&lt;Input!M;OE13/(Input!M-Input!M);0)))</f>
        <v/>
      </c>
      <c r="PJ59" s="79">
        <f>SE(Input!M="bullet";SE(31=Input!M-1;OE13;0);SE(31&lt;Input!M;0;SE(31&lt;Input!M;OE13/(Input!M-Input!M);0)))</f>
        <v/>
      </c>
      <c r="PK59" s="79">
        <f>SE(Input!M="bullet";SE(32=Input!M-1;OE13;0);SE(32&lt;Input!M;0;SE(32&lt;Input!M;OE13/(Input!M-Input!M);0)))</f>
        <v/>
      </c>
      <c r="PL59" s="79">
        <f>SE(Input!M="bullet";SE(33=Input!M-1;OE13;0);SE(33&lt;Input!M;0;SE(33&lt;Input!M;OE13/(Input!M-Input!M);0)))</f>
        <v/>
      </c>
      <c r="PO59" s="78" t="n">
        <v>7</v>
      </c>
      <c r="PP59" s="79">
        <f>0</f>
        <v/>
      </c>
      <c r="PQ59" s="79">
        <f>0</f>
        <v/>
      </c>
      <c r="PR59" s="79">
        <f>0</f>
        <v/>
      </c>
      <c r="PS59" s="79">
        <f>0</f>
        <v/>
      </c>
      <c r="PT59" s="79">
        <f>0</f>
        <v/>
      </c>
      <c r="PU59" s="79">
        <f>0</f>
        <v/>
      </c>
      <c r="PV59" s="79">
        <f>SE(Input!N="bullet";SE(0=Input!N-1;PV13;0);SE(0&lt;Input!N;0;SE(0&lt;Input!N;PV13/(Input!N-Input!N);0)))</f>
        <v/>
      </c>
      <c r="PW59" s="79">
        <f>SE(Input!N="bullet";SE(1=Input!N-1;PV13;0);SE(1&lt;Input!N;0;SE(1&lt;Input!N;PV13/(Input!N-Input!N);0)))</f>
        <v/>
      </c>
      <c r="PX59" s="79">
        <f>SE(Input!N="bullet";SE(2=Input!N-1;PV13;0);SE(2&lt;Input!N;0;SE(2&lt;Input!N;PV13/(Input!N-Input!N);0)))</f>
        <v/>
      </c>
      <c r="PY59" s="79">
        <f>SE(Input!N="bullet";SE(3=Input!N-1;PV13;0);SE(3&lt;Input!N;0;SE(3&lt;Input!N;PV13/(Input!N-Input!N);0)))</f>
        <v/>
      </c>
      <c r="PZ59" s="79">
        <f>SE(Input!N="bullet";SE(4=Input!N-1;PV13;0);SE(4&lt;Input!N;0;SE(4&lt;Input!N;PV13/(Input!N-Input!N);0)))</f>
        <v/>
      </c>
      <c r="QA59" s="79">
        <f>SE(Input!N="bullet";SE(5=Input!N-1;PV13;0);SE(5&lt;Input!N;0;SE(5&lt;Input!N;PV13/(Input!N-Input!N);0)))</f>
        <v/>
      </c>
      <c r="QB59" s="79">
        <f>SE(Input!N="bullet";SE(6=Input!N-1;PV13;0);SE(6&lt;Input!N;0;SE(6&lt;Input!N;PV13/(Input!N-Input!N);0)))</f>
        <v/>
      </c>
      <c r="QC59" s="79">
        <f>SE(Input!N="bullet";SE(7=Input!N-1;PV13;0);SE(7&lt;Input!N;0;SE(7&lt;Input!N;PV13/(Input!N-Input!N);0)))</f>
        <v/>
      </c>
      <c r="QD59" s="79">
        <f>SE(Input!N="bullet";SE(8=Input!N-1;PV13;0);SE(8&lt;Input!N;0;SE(8&lt;Input!N;PV13/(Input!N-Input!N);0)))</f>
        <v/>
      </c>
      <c r="QE59" s="79">
        <f>SE(Input!N="bullet";SE(9=Input!N-1;PV13;0);SE(9&lt;Input!N;0;SE(9&lt;Input!N;PV13/(Input!N-Input!N);0)))</f>
        <v/>
      </c>
      <c r="QF59" s="79">
        <f>SE(Input!N="bullet";SE(10=Input!N-1;PV13;0);SE(10&lt;Input!N;0;SE(10&lt;Input!N;PV13/(Input!N-Input!N);0)))</f>
        <v/>
      </c>
      <c r="QG59" s="79">
        <f>SE(Input!N="bullet";SE(11=Input!N-1;PV13;0);SE(11&lt;Input!N;0;SE(11&lt;Input!N;PV13/(Input!N-Input!N);0)))</f>
        <v/>
      </c>
      <c r="QH59" s="79">
        <f>SE(Input!N="bullet";SE(12=Input!N-1;PV13;0);SE(12&lt;Input!N;0;SE(12&lt;Input!N;PV13/(Input!N-Input!N);0)))</f>
        <v/>
      </c>
      <c r="QI59" s="79">
        <f>SE(Input!N="bullet";SE(13=Input!N-1;PV13;0);SE(13&lt;Input!N;0;SE(13&lt;Input!N;PV13/(Input!N-Input!N);0)))</f>
        <v/>
      </c>
      <c r="QJ59" s="79">
        <f>SE(Input!N="bullet";SE(14=Input!N-1;PV13;0);SE(14&lt;Input!N;0;SE(14&lt;Input!N;PV13/(Input!N-Input!N);0)))</f>
        <v/>
      </c>
      <c r="QK59" s="79">
        <f>SE(Input!N="bullet";SE(15=Input!N-1;PV13;0);SE(15&lt;Input!N;0;SE(15&lt;Input!N;PV13/(Input!N-Input!N);0)))</f>
        <v/>
      </c>
      <c r="QL59" s="79">
        <f>SE(Input!N="bullet";SE(16=Input!N-1;PV13;0);SE(16&lt;Input!N;0;SE(16&lt;Input!N;PV13/(Input!N-Input!N);0)))</f>
        <v/>
      </c>
      <c r="QM59" s="79">
        <f>SE(Input!N="bullet";SE(17=Input!N-1;PV13;0);SE(17&lt;Input!N;0;SE(17&lt;Input!N;PV13/(Input!N-Input!N);0)))</f>
        <v/>
      </c>
      <c r="QN59" s="79">
        <f>SE(Input!N="bullet";SE(18=Input!N-1;PV13;0);SE(18&lt;Input!N;0;SE(18&lt;Input!N;PV13/(Input!N-Input!N);0)))</f>
        <v/>
      </c>
      <c r="QO59" s="79">
        <f>SE(Input!N="bullet";SE(19=Input!N-1;PV13;0);SE(19&lt;Input!N;0;SE(19&lt;Input!N;PV13/(Input!N-Input!N);0)))</f>
        <v/>
      </c>
      <c r="QP59" s="79">
        <f>SE(Input!N="bullet";SE(20=Input!N-1;PV13;0);SE(20&lt;Input!N;0;SE(20&lt;Input!N;PV13/(Input!N-Input!N);0)))</f>
        <v/>
      </c>
      <c r="QQ59" s="79">
        <f>SE(Input!N="bullet";SE(21=Input!N-1;PV13;0);SE(21&lt;Input!N;0;SE(21&lt;Input!N;PV13/(Input!N-Input!N);0)))</f>
        <v/>
      </c>
      <c r="QR59" s="79">
        <f>SE(Input!N="bullet";SE(22=Input!N-1;PV13;0);SE(22&lt;Input!N;0;SE(22&lt;Input!N;PV13/(Input!N-Input!N);0)))</f>
        <v/>
      </c>
      <c r="QS59" s="79">
        <f>SE(Input!N="bullet";SE(23=Input!N-1;PV13;0);SE(23&lt;Input!N;0;SE(23&lt;Input!N;PV13/(Input!N-Input!N);0)))</f>
        <v/>
      </c>
      <c r="QT59" s="79">
        <f>SE(Input!N="bullet";SE(24=Input!N-1;PV13;0);SE(24&lt;Input!N;0;SE(24&lt;Input!N;PV13/(Input!N-Input!N);0)))</f>
        <v/>
      </c>
      <c r="QU59" s="79">
        <f>SE(Input!N="bullet";SE(25=Input!N-1;PV13;0);SE(25&lt;Input!N;0;SE(25&lt;Input!N;PV13/(Input!N-Input!N);0)))</f>
        <v/>
      </c>
      <c r="QV59" s="79">
        <f>SE(Input!N="bullet";SE(26=Input!N-1;PV13;0);SE(26&lt;Input!N;0;SE(26&lt;Input!N;PV13/(Input!N-Input!N);0)))</f>
        <v/>
      </c>
      <c r="QW59" s="79">
        <f>SE(Input!N="bullet";SE(27=Input!N-1;PV13;0);SE(27&lt;Input!N;0;SE(27&lt;Input!N;PV13/(Input!N-Input!N);0)))</f>
        <v/>
      </c>
      <c r="QX59" s="79">
        <f>SE(Input!N="bullet";SE(28=Input!N-1;PV13;0);SE(28&lt;Input!N;0;SE(28&lt;Input!N;PV13/(Input!N-Input!N);0)))</f>
        <v/>
      </c>
      <c r="QY59" s="79">
        <f>SE(Input!N="bullet";SE(29=Input!N-1;PV13;0);SE(29&lt;Input!N;0;SE(29&lt;Input!N;PV13/(Input!N-Input!N);0)))</f>
        <v/>
      </c>
      <c r="QZ59" s="79">
        <f>SE(Input!N="bullet";SE(30=Input!N-1;PV13;0);SE(30&lt;Input!N;0;SE(30&lt;Input!N;PV13/(Input!N-Input!N);0)))</f>
        <v/>
      </c>
      <c r="RA59" s="79">
        <f>SE(Input!N="bullet";SE(31=Input!N-1;PV13;0);SE(31&lt;Input!N;0;SE(31&lt;Input!N;PV13/(Input!N-Input!N);0)))</f>
        <v/>
      </c>
      <c r="RB59" s="79">
        <f>SE(Input!N="bullet";SE(32=Input!N-1;PV13;0);SE(32&lt;Input!N;0;SE(32&lt;Input!N;PV13/(Input!N-Input!N);0)))</f>
        <v/>
      </c>
      <c r="RC59" s="79">
        <f>SE(Input!N="bullet";SE(33=Input!N-1;PV13;0);SE(33&lt;Input!N;0;SE(33&lt;Input!N;PV13/(Input!N-Input!N);0)))</f>
        <v/>
      </c>
      <c r="RF59" s="78" t="n">
        <v>7</v>
      </c>
      <c r="RG59" s="79">
        <f>0</f>
        <v/>
      </c>
      <c r="RH59" s="79">
        <f>0</f>
        <v/>
      </c>
      <c r="RI59" s="79">
        <f>0</f>
        <v/>
      </c>
      <c r="RJ59" s="79">
        <f>0</f>
        <v/>
      </c>
      <c r="RK59" s="79">
        <f>0</f>
        <v/>
      </c>
      <c r="RL59" s="79">
        <f>0</f>
        <v/>
      </c>
      <c r="RM59" s="79">
        <f>SE(Input!O="bullet";SE(0=Input!O-1;RM13;0);SE(0&lt;Input!O;0;SE(0&lt;Input!O;RM13/(Input!O-Input!O);0)))</f>
        <v/>
      </c>
      <c r="RN59" s="79">
        <f>SE(Input!O="bullet";SE(1=Input!O-1;RM13;0);SE(1&lt;Input!O;0;SE(1&lt;Input!O;RM13/(Input!O-Input!O);0)))</f>
        <v/>
      </c>
      <c r="RO59" s="79">
        <f>SE(Input!O="bullet";SE(2=Input!O-1;RM13;0);SE(2&lt;Input!O;0;SE(2&lt;Input!O;RM13/(Input!O-Input!O);0)))</f>
        <v/>
      </c>
      <c r="RP59" s="79">
        <f>SE(Input!O="bullet";SE(3=Input!O-1;RM13;0);SE(3&lt;Input!O;0;SE(3&lt;Input!O;RM13/(Input!O-Input!O);0)))</f>
        <v/>
      </c>
      <c r="RQ59" s="79">
        <f>SE(Input!O="bullet";SE(4=Input!O-1;RM13;0);SE(4&lt;Input!O;0;SE(4&lt;Input!O;RM13/(Input!O-Input!O);0)))</f>
        <v/>
      </c>
      <c r="RR59" s="79">
        <f>SE(Input!O="bullet";SE(5=Input!O-1;RM13;0);SE(5&lt;Input!O;0;SE(5&lt;Input!O;RM13/(Input!O-Input!O);0)))</f>
        <v/>
      </c>
      <c r="RS59" s="79">
        <f>SE(Input!O="bullet";SE(6=Input!O-1;RM13;0);SE(6&lt;Input!O;0;SE(6&lt;Input!O;RM13/(Input!O-Input!O);0)))</f>
        <v/>
      </c>
      <c r="RT59" s="79">
        <f>SE(Input!O="bullet";SE(7=Input!O-1;RM13;0);SE(7&lt;Input!O;0;SE(7&lt;Input!O;RM13/(Input!O-Input!O);0)))</f>
        <v/>
      </c>
      <c r="RU59" s="79">
        <f>SE(Input!O="bullet";SE(8=Input!O-1;RM13;0);SE(8&lt;Input!O;0;SE(8&lt;Input!O;RM13/(Input!O-Input!O);0)))</f>
        <v/>
      </c>
      <c r="RV59" s="79">
        <f>SE(Input!O="bullet";SE(9=Input!O-1;RM13;0);SE(9&lt;Input!O;0;SE(9&lt;Input!O;RM13/(Input!O-Input!O);0)))</f>
        <v/>
      </c>
      <c r="RW59" s="79">
        <f>SE(Input!O="bullet";SE(10=Input!O-1;RM13;0);SE(10&lt;Input!O;0;SE(10&lt;Input!O;RM13/(Input!O-Input!O);0)))</f>
        <v/>
      </c>
      <c r="RX59" s="79">
        <f>SE(Input!O="bullet";SE(11=Input!O-1;RM13;0);SE(11&lt;Input!O;0;SE(11&lt;Input!O;RM13/(Input!O-Input!O);0)))</f>
        <v/>
      </c>
      <c r="RY59" s="79">
        <f>SE(Input!O="bullet";SE(12=Input!O-1;RM13;0);SE(12&lt;Input!O;0;SE(12&lt;Input!O;RM13/(Input!O-Input!O);0)))</f>
        <v/>
      </c>
      <c r="RZ59" s="79">
        <f>SE(Input!O="bullet";SE(13=Input!O-1;RM13;0);SE(13&lt;Input!O;0;SE(13&lt;Input!O;RM13/(Input!O-Input!O);0)))</f>
        <v/>
      </c>
      <c r="SA59" s="79">
        <f>SE(Input!O="bullet";SE(14=Input!O-1;RM13;0);SE(14&lt;Input!O;0;SE(14&lt;Input!O;RM13/(Input!O-Input!O);0)))</f>
        <v/>
      </c>
      <c r="SB59" s="79">
        <f>SE(Input!O="bullet";SE(15=Input!O-1;RM13;0);SE(15&lt;Input!O;0;SE(15&lt;Input!O;RM13/(Input!O-Input!O);0)))</f>
        <v/>
      </c>
      <c r="SC59" s="79">
        <f>SE(Input!O="bullet";SE(16=Input!O-1;RM13;0);SE(16&lt;Input!O;0;SE(16&lt;Input!O;RM13/(Input!O-Input!O);0)))</f>
        <v/>
      </c>
      <c r="SD59" s="79">
        <f>SE(Input!O="bullet";SE(17=Input!O-1;RM13;0);SE(17&lt;Input!O;0;SE(17&lt;Input!O;RM13/(Input!O-Input!O);0)))</f>
        <v/>
      </c>
      <c r="SE59" s="79">
        <f>SE(Input!O="bullet";SE(18=Input!O-1;RM13;0);SE(18&lt;Input!O;0;SE(18&lt;Input!O;RM13/(Input!O-Input!O);0)))</f>
        <v/>
      </c>
      <c r="SF59" s="79">
        <f>SE(Input!O="bullet";SE(19=Input!O-1;RM13;0);SE(19&lt;Input!O;0;SE(19&lt;Input!O;RM13/(Input!O-Input!O);0)))</f>
        <v/>
      </c>
      <c r="SG59" s="79">
        <f>SE(Input!O="bullet";SE(20=Input!O-1;RM13;0);SE(20&lt;Input!O;0;SE(20&lt;Input!O;RM13/(Input!O-Input!O);0)))</f>
        <v/>
      </c>
      <c r="SH59" s="79">
        <f>SE(Input!O="bullet";SE(21=Input!O-1;RM13;0);SE(21&lt;Input!O;0;SE(21&lt;Input!O;RM13/(Input!O-Input!O);0)))</f>
        <v/>
      </c>
      <c r="SI59" s="79">
        <f>SE(Input!O="bullet";SE(22=Input!O-1;RM13;0);SE(22&lt;Input!O;0;SE(22&lt;Input!O;RM13/(Input!O-Input!O);0)))</f>
        <v/>
      </c>
      <c r="SJ59" s="79">
        <f>SE(Input!O="bullet";SE(23=Input!O-1;RM13;0);SE(23&lt;Input!O;0;SE(23&lt;Input!O;RM13/(Input!O-Input!O);0)))</f>
        <v/>
      </c>
      <c r="SK59" s="79">
        <f>SE(Input!O="bullet";SE(24=Input!O-1;RM13;0);SE(24&lt;Input!O;0;SE(24&lt;Input!O;RM13/(Input!O-Input!O);0)))</f>
        <v/>
      </c>
      <c r="SL59" s="79">
        <f>SE(Input!O="bullet";SE(25=Input!O-1;RM13;0);SE(25&lt;Input!O;0;SE(25&lt;Input!O;RM13/(Input!O-Input!O);0)))</f>
        <v/>
      </c>
      <c r="SM59" s="79">
        <f>SE(Input!O="bullet";SE(26=Input!O-1;RM13;0);SE(26&lt;Input!O;0;SE(26&lt;Input!O;RM13/(Input!O-Input!O);0)))</f>
        <v/>
      </c>
      <c r="SN59" s="79">
        <f>SE(Input!O="bullet";SE(27=Input!O-1;RM13;0);SE(27&lt;Input!O;0;SE(27&lt;Input!O;RM13/(Input!O-Input!O);0)))</f>
        <v/>
      </c>
      <c r="SO59" s="79">
        <f>SE(Input!O="bullet";SE(28=Input!O-1;RM13;0);SE(28&lt;Input!O;0;SE(28&lt;Input!O;RM13/(Input!O-Input!O);0)))</f>
        <v/>
      </c>
      <c r="SP59" s="79">
        <f>SE(Input!O="bullet";SE(29=Input!O-1;RM13;0);SE(29&lt;Input!O;0;SE(29&lt;Input!O;RM13/(Input!O-Input!O);0)))</f>
        <v/>
      </c>
      <c r="SQ59" s="79">
        <f>SE(Input!O="bullet";SE(30=Input!O-1;RM13;0);SE(30&lt;Input!O;0;SE(30&lt;Input!O;RM13/(Input!O-Input!O);0)))</f>
        <v/>
      </c>
      <c r="SR59" s="79">
        <f>SE(Input!O="bullet";SE(31=Input!O-1;RM13;0);SE(31&lt;Input!O;0;SE(31&lt;Input!O;RM13/(Input!O-Input!O);0)))</f>
        <v/>
      </c>
      <c r="SS59" s="79">
        <f>SE(Input!O="bullet";SE(32=Input!O-1;RM13;0);SE(32&lt;Input!O;0;SE(32&lt;Input!O;RM13/(Input!O-Input!O);0)))</f>
        <v/>
      </c>
      <c r="ST59" s="79">
        <f>SE(Input!O="bullet";SE(33=Input!O-1;RM13;0);SE(33&lt;Input!O;0;SE(33&lt;Input!O;RM13/(Input!O-Input!O);0)))</f>
        <v/>
      </c>
      <c r="SW59" s="78" t="n">
        <v>7</v>
      </c>
      <c r="SX59" s="79">
        <f>0</f>
        <v/>
      </c>
      <c r="SY59" s="79">
        <f>0</f>
        <v/>
      </c>
      <c r="SZ59" s="79">
        <f>0</f>
        <v/>
      </c>
      <c r="TA59" s="79">
        <f>0</f>
        <v/>
      </c>
      <c r="TB59" s="79">
        <f>0</f>
        <v/>
      </c>
      <c r="TC59" s="79">
        <f>0</f>
        <v/>
      </c>
      <c r="TD59" s="79">
        <f>SE(Input!P="bullet";SE(0=Input!P-1;TD13;0);SE(0&lt;Input!P;0;SE(0&lt;Input!P;TD13/(Input!P-Input!P);0)))</f>
        <v/>
      </c>
      <c r="TE59" s="79">
        <f>SE(Input!P="bullet";SE(1=Input!P-1;TD13;0);SE(1&lt;Input!P;0;SE(1&lt;Input!P;TD13/(Input!P-Input!P);0)))</f>
        <v/>
      </c>
      <c r="TF59" s="79">
        <f>SE(Input!P="bullet";SE(2=Input!P-1;TD13;0);SE(2&lt;Input!P;0;SE(2&lt;Input!P;TD13/(Input!P-Input!P);0)))</f>
        <v/>
      </c>
      <c r="TG59" s="79">
        <f>SE(Input!P="bullet";SE(3=Input!P-1;TD13;0);SE(3&lt;Input!P;0;SE(3&lt;Input!P;TD13/(Input!P-Input!P);0)))</f>
        <v/>
      </c>
      <c r="TH59" s="79">
        <f>SE(Input!P="bullet";SE(4=Input!P-1;TD13;0);SE(4&lt;Input!P;0;SE(4&lt;Input!P;TD13/(Input!P-Input!P);0)))</f>
        <v/>
      </c>
      <c r="TI59" s="79">
        <f>SE(Input!P="bullet";SE(5=Input!P-1;TD13;0);SE(5&lt;Input!P;0;SE(5&lt;Input!P;TD13/(Input!P-Input!P);0)))</f>
        <v/>
      </c>
      <c r="TJ59" s="79">
        <f>SE(Input!P="bullet";SE(6=Input!P-1;TD13;0);SE(6&lt;Input!P;0;SE(6&lt;Input!P;TD13/(Input!P-Input!P);0)))</f>
        <v/>
      </c>
      <c r="TK59" s="79">
        <f>SE(Input!P="bullet";SE(7=Input!P-1;TD13;0);SE(7&lt;Input!P;0;SE(7&lt;Input!P;TD13/(Input!P-Input!P);0)))</f>
        <v/>
      </c>
      <c r="TL59" s="79">
        <f>SE(Input!P="bullet";SE(8=Input!P-1;TD13;0);SE(8&lt;Input!P;0;SE(8&lt;Input!P;TD13/(Input!P-Input!P);0)))</f>
        <v/>
      </c>
      <c r="TM59" s="79">
        <f>SE(Input!P="bullet";SE(9=Input!P-1;TD13;0);SE(9&lt;Input!P;0;SE(9&lt;Input!P;TD13/(Input!P-Input!P);0)))</f>
        <v/>
      </c>
      <c r="TN59" s="79">
        <f>SE(Input!P="bullet";SE(10=Input!P-1;TD13;0);SE(10&lt;Input!P;0;SE(10&lt;Input!P;TD13/(Input!P-Input!P);0)))</f>
        <v/>
      </c>
      <c r="TO59" s="79">
        <f>SE(Input!P="bullet";SE(11=Input!P-1;TD13;0);SE(11&lt;Input!P;0;SE(11&lt;Input!P;TD13/(Input!P-Input!P);0)))</f>
        <v/>
      </c>
      <c r="TP59" s="79">
        <f>SE(Input!P="bullet";SE(12=Input!P-1;TD13;0);SE(12&lt;Input!P;0;SE(12&lt;Input!P;TD13/(Input!P-Input!P);0)))</f>
        <v/>
      </c>
      <c r="TQ59" s="79">
        <f>SE(Input!P="bullet";SE(13=Input!P-1;TD13;0);SE(13&lt;Input!P;0;SE(13&lt;Input!P;TD13/(Input!P-Input!P);0)))</f>
        <v/>
      </c>
      <c r="TR59" s="79">
        <f>SE(Input!P="bullet";SE(14=Input!P-1;TD13;0);SE(14&lt;Input!P;0;SE(14&lt;Input!P;TD13/(Input!P-Input!P);0)))</f>
        <v/>
      </c>
      <c r="TS59" s="79">
        <f>SE(Input!P="bullet";SE(15=Input!P-1;TD13;0);SE(15&lt;Input!P;0;SE(15&lt;Input!P;TD13/(Input!P-Input!P);0)))</f>
        <v/>
      </c>
      <c r="TT59" s="79">
        <f>SE(Input!P="bullet";SE(16=Input!P-1;TD13;0);SE(16&lt;Input!P;0;SE(16&lt;Input!P;TD13/(Input!P-Input!P);0)))</f>
        <v/>
      </c>
      <c r="TU59" s="79">
        <f>SE(Input!P="bullet";SE(17=Input!P-1;TD13;0);SE(17&lt;Input!P;0;SE(17&lt;Input!P;TD13/(Input!P-Input!P);0)))</f>
        <v/>
      </c>
      <c r="TV59" s="79">
        <f>SE(Input!P="bullet";SE(18=Input!P-1;TD13;0);SE(18&lt;Input!P;0;SE(18&lt;Input!P;TD13/(Input!P-Input!P);0)))</f>
        <v/>
      </c>
      <c r="TW59" s="79">
        <f>SE(Input!P="bullet";SE(19=Input!P-1;TD13;0);SE(19&lt;Input!P;0;SE(19&lt;Input!P;TD13/(Input!P-Input!P);0)))</f>
        <v/>
      </c>
      <c r="TX59" s="79">
        <f>SE(Input!P="bullet";SE(20=Input!P-1;TD13;0);SE(20&lt;Input!P;0;SE(20&lt;Input!P;TD13/(Input!P-Input!P);0)))</f>
        <v/>
      </c>
      <c r="TY59" s="79">
        <f>SE(Input!P="bullet";SE(21=Input!P-1;TD13;0);SE(21&lt;Input!P;0;SE(21&lt;Input!P;TD13/(Input!P-Input!P);0)))</f>
        <v/>
      </c>
      <c r="TZ59" s="79">
        <f>SE(Input!P="bullet";SE(22=Input!P-1;TD13;0);SE(22&lt;Input!P;0;SE(22&lt;Input!P;TD13/(Input!P-Input!P);0)))</f>
        <v/>
      </c>
      <c r="UA59" s="79">
        <f>SE(Input!P="bullet";SE(23=Input!P-1;TD13;0);SE(23&lt;Input!P;0;SE(23&lt;Input!P;TD13/(Input!P-Input!P);0)))</f>
        <v/>
      </c>
      <c r="UB59" s="79">
        <f>SE(Input!P="bullet";SE(24=Input!P-1;TD13;0);SE(24&lt;Input!P;0;SE(24&lt;Input!P;TD13/(Input!P-Input!P);0)))</f>
        <v/>
      </c>
      <c r="UC59" s="79">
        <f>SE(Input!P="bullet";SE(25=Input!P-1;TD13;0);SE(25&lt;Input!P;0;SE(25&lt;Input!P;TD13/(Input!P-Input!P);0)))</f>
        <v/>
      </c>
      <c r="UD59" s="79">
        <f>SE(Input!P="bullet";SE(26=Input!P-1;TD13;0);SE(26&lt;Input!P;0;SE(26&lt;Input!P;TD13/(Input!P-Input!P);0)))</f>
        <v/>
      </c>
      <c r="UE59" s="79">
        <f>SE(Input!P="bullet";SE(27=Input!P-1;TD13;0);SE(27&lt;Input!P;0;SE(27&lt;Input!P;TD13/(Input!P-Input!P);0)))</f>
        <v/>
      </c>
      <c r="UF59" s="79">
        <f>SE(Input!P="bullet";SE(28=Input!P-1;TD13;0);SE(28&lt;Input!P;0;SE(28&lt;Input!P;TD13/(Input!P-Input!P);0)))</f>
        <v/>
      </c>
      <c r="UG59" s="79">
        <f>SE(Input!P="bullet";SE(29=Input!P-1;TD13;0);SE(29&lt;Input!P;0;SE(29&lt;Input!P;TD13/(Input!P-Input!P);0)))</f>
        <v/>
      </c>
      <c r="UH59" s="79">
        <f>SE(Input!P="bullet";SE(30=Input!P-1;TD13;0);SE(30&lt;Input!P;0;SE(30&lt;Input!P;TD13/(Input!P-Input!P);0)))</f>
        <v/>
      </c>
      <c r="UI59" s="79">
        <f>SE(Input!P="bullet";SE(31=Input!P-1;TD13;0);SE(31&lt;Input!P;0;SE(31&lt;Input!P;TD13/(Input!P-Input!P);0)))</f>
        <v/>
      </c>
      <c r="UJ59" s="79">
        <f>SE(Input!P="bullet";SE(32=Input!P-1;TD13;0);SE(32&lt;Input!P;0;SE(32&lt;Input!P;TD13/(Input!P-Input!P);0)))</f>
        <v/>
      </c>
      <c r="UK59" s="79">
        <f>SE(Input!P="bullet";SE(33=Input!P-1;TD13;0);SE(33&lt;Input!P;0;SE(33&lt;Input!P;TD13/(Input!P-Input!P);0)))</f>
        <v/>
      </c>
      <c r="UN59" s="78" t="n">
        <v>7</v>
      </c>
      <c r="UO59" s="79">
        <f>0</f>
        <v/>
      </c>
      <c r="UP59" s="79">
        <f>0</f>
        <v/>
      </c>
      <c r="UQ59" s="79">
        <f>0</f>
        <v/>
      </c>
      <c r="UR59" s="79">
        <f>0</f>
        <v/>
      </c>
      <c r="US59" s="79">
        <f>0</f>
        <v/>
      </c>
      <c r="UT59" s="79">
        <f>0</f>
        <v/>
      </c>
      <c r="UU59" s="79">
        <f>SE(Input!Q="bullet";SE(0=Input!Q-1;UU13;0);SE(0&lt;Input!Q;0;SE(0&lt;Input!Q;UU13/(Input!Q-Input!Q);0)))</f>
        <v/>
      </c>
      <c r="UV59" s="79">
        <f>SE(Input!Q="bullet";SE(1=Input!Q-1;UU13;0);SE(1&lt;Input!Q;0;SE(1&lt;Input!Q;UU13/(Input!Q-Input!Q);0)))</f>
        <v/>
      </c>
      <c r="UW59" s="79">
        <f>SE(Input!Q="bullet";SE(2=Input!Q-1;UU13;0);SE(2&lt;Input!Q;0;SE(2&lt;Input!Q;UU13/(Input!Q-Input!Q);0)))</f>
        <v/>
      </c>
      <c r="UX59" s="79">
        <f>SE(Input!Q="bullet";SE(3=Input!Q-1;UU13;0);SE(3&lt;Input!Q;0;SE(3&lt;Input!Q;UU13/(Input!Q-Input!Q);0)))</f>
        <v/>
      </c>
      <c r="UY59" s="79">
        <f>SE(Input!Q="bullet";SE(4=Input!Q-1;UU13;0);SE(4&lt;Input!Q;0;SE(4&lt;Input!Q;UU13/(Input!Q-Input!Q);0)))</f>
        <v/>
      </c>
      <c r="UZ59" s="79">
        <f>SE(Input!Q="bullet";SE(5=Input!Q-1;UU13;0);SE(5&lt;Input!Q;0;SE(5&lt;Input!Q;UU13/(Input!Q-Input!Q);0)))</f>
        <v/>
      </c>
      <c r="VA59" s="79">
        <f>SE(Input!Q="bullet";SE(6=Input!Q-1;UU13;0);SE(6&lt;Input!Q;0;SE(6&lt;Input!Q;UU13/(Input!Q-Input!Q);0)))</f>
        <v/>
      </c>
      <c r="VB59" s="79">
        <f>SE(Input!Q="bullet";SE(7=Input!Q-1;UU13;0);SE(7&lt;Input!Q;0;SE(7&lt;Input!Q;UU13/(Input!Q-Input!Q);0)))</f>
        <v/>
      </c>
      <c r="VC59" s="79">
        <f>SE(Input!Q="bullet";SE(8=Input!Q-1;UU13;0);SE(8&lt;Input!Q;0;SE(8&lt;Input!Q;UU13/(Input!Q-Input!Q);0)))</f>
        <v/>
      </c>
      <c r="VD59" s="79">
        <f>SE(Input!Q="bullet";SE(9=Input!Q-1;UU13;0);SE(9&lt;Input!Q;0;SE(9&lt;Input!Q;UU13/(Input!Q-Input!Q);0)))</f>
        <v/>
      </c>
      <c r="VE59" s="79">
        <f>SE(Input!Q="bullet";SE(10=Input!Q-1;UU13;0);SE(10&lt;Input!Q;0;SE(10&lt;Input!Q;UU13/(Input!Q-Input!Q);0)))</f>
        <v/>
      </c>
      <c r="VF59" s="79">
        <f>SE(Input!Q="bullet";SE(11=Input!Q-1;UU13;0);SE(11&lt;Input!Q;0;SE(11&lt;Input!Q;UU13/(Input!Q-Input!Q);0)))</f>
        <v/>
      </c>
      <c r="VG59" s="79">
        <f>SE(Input!Q="bullet";SE(12=Input!Q-1;UU13;0);SE(12&lt;Input!Q;0;SE(12&lt;Input!Q;UU13/(Input!Q-Input!Q);0)))</f>
        <v/>
      </c>
      <c r="VH59" s="79">
        <f>SE(Input!Q="bullet";SE(13=Input!Q-1;UU13;0);SE(13&lt;Input!Q;0;SE(13&lt;Input!Q;UU13/(Input!Q-Input!Q);0)))</f>
        <v/>
      </c>
      <c r="VI59" s="79">
        <f>SE(Input!Q="bullet";SE(14=Input!Q-1;UU13;0);SE(14&lt;Input!Q;0;SE(14&lt;Input!Q;UU13/(Input!Q-Input!Q);0)))</f>
        <v/>
      </c>
      <c r="VJ59" s="79">
        <f>SE(Input!Q="bullet";SE(15=Input!Q-1;UU13;0);SE(15&lt;Input!Q;0;SE(15&lt;Input!Q;UU13/(Input!Q-Input!Q);0)))</f>
        <v/>
      </c>
      <c r="VK59" s="79">
        <f>SE(Input!Q="bullet";SE(16=Input!Q-1;UU13;0);SE(16&lt;Input!Q;0;SE(16&lt;Input!Q;UU13/(Input!Q-Input!Q);0)))</f>
        <v/>
      </c>
      <c r="VL59" s="79">
        <f>SE(Input!Q="bullet";SE(17=Input!Q-1;UU13;0);SE(17&lt;Input!Q;0;SE(17&lt;Input!Q;UU13/(Input!Q-Input!Q);0)))</f>
        <v/>
      </c>
      <c r="VM59" s="79">
        <f>SE(Input!Q="bullet";SE(18=Input!Q-1;UU13;0);SE(18&lt;Input!Q;0;SE(18&lt;Input!Q;UU13/(Input!Q-Input!Q);0)))</f>
        <v/>
      </c>
      <c r="VN59" s="79">
        <f>SE(Input!Q="bullet";SE(19=Input!Q-1;UU13;0);SE(19&lt;Input!Q;0;SE(19&lt;Input!Q;UU13/(Input!Q-Input!Q);0)))</f>
        <v/>
      </c>
      <c r="VO59" s="79">
        <f>SE(Input!Q="bullet";SE(20=Input!Q-1;UU13;0);SE(20&lt;Input!Q;0;SE(20&lt;Input!Q;UU13/(Input!Q-Input!Q);0)))</f>
        <v/>
      </c>
      <c r="VP59" s="79">
        <f>SE(Input!Q="bullet";SE(21=Input!Q-1;UU13;0);SE(21&lt;Input!Q;0;SE(21&lt;Input!Q;UU13/(Input!Q-Input!Q);0)))</f>
        <v/>
      </c>
      <c r="VQ59" s="79">
        <f>SE(Input!Q="bullet";SE(22=Input!Q-1;UU13;0);SE(22&lt;Input!Q;0;SE(22&lt;Input!Q;UU13/(Input!Q-Input!Q);0)))</f>
        <v/>
      </c>
      <c r="VR59" s="79">
        <f>SE(Input!Q="bullet";SE(23=Input!Q-1;UU13;0);SE(23&lt;Input!Q;0;SE(23&lt;Input!Q;UU13/(Input!Q-Input!Q);0)))</f>
        <v/>
      </c>
      <c r="VS59" s="79">
        <f>SE(Input!Q="bullet";SE(24=Input!Q-1;UU13;0);SE(24&lt;Input!Q;0;SE(24&lt;Input!Q;UU13/(Input!Q-Input!Q);0)))</f>
        <v/>
      </c>
      <c r="VT59" s="79">
        <f>SE(Input!Q="bullet";SE(25=Input!Q-1;UU13;0);SE(25&lt;Input!Q;0;SE(25&lt;Input!Q;UU13/(Input!Q-Input!Q);0)))</f>
        <v/>
      </c>
      <c r="VU59" s="79">
        <f>SE(Input!Q="bullet";SE(26=Input!Q-1;UU13;0);SE(26&lt;Input!Q;0;SE(26&lt;Input!Q;UU13/(Input!Q-Input!Q);0)))</f>
        <v/>
      </c>
      <c r="VV59" s="79">
        <f>SE(Input!Q="bullet";SE(27=Input!Q-1;UU13;0);SE(27&lt;Input!Q;0;SE(27&lt;Input!Q;UU13/(Input!Q-Input!Q);0)))</f>
        <v/>
      </c>
      <c r="VW59" s="79">
        <f>SE(Input!Q="bullet";SE(28=Input!Q-1;UU13;0);SE(28&lt;Input!Q;0;SE(28&lt;Input!Q;UU13/(Input!Q-Input!Q);0)))</f>
        <v/>
      </c>
      <c r="VX59" s="79">
        <f>SE(Input!Q="bullet";SE(29=Input!Q-1;UU13;0);SE(29&lt;Input!Q;0;SE(29&lt;Input!Q;UU13/(Input!Q-Input!Q);0)))</f>
        <v/>
      </c>
      <c r="VY59" s="79">
        <f>SE(Input!Q="bullet";SE(30=Input!Q-1;UU13;0);SE(30&lt;Input!Q;0;SE(30&lt;Input!Q;UU13/(Input!Q-Input!Q);0)))</f>
        <v/>
      </c>
      <c r="VZ59" s="79">
        <f>SE(Input!Q="bullet";SE(31=Input!Q-1;UU13;0);SE(31&lt;Input!Q;0;SE(31&lt;Input!Q;UU13/(Input!Q-Input!Q);0)))</f>
        <v/>
      </c>
      <c r="WA59" s="79">
        <f>SE(Input!Q="bullet";SE(32=Input!Q-1;UU13;0);SE(32&lt;Input!Q;0;SE(32&lt;Input!Q;UU13/(Input!Q-Input!Q);0)))</f>
        <v/>
      </c>
      <c r="WB59" s="79">
        <f>SE(Input!Q="bullet";SE(33=Input!Q-1;UU13;0);SE(33&lt;Input!Q;0;SE(33&lt;Input!Q;UU13/(Input!Q-Input!Q);0)))</f>
        <v/>
      </c>
      <c r="WE59" s="78" t="n">
        <v>7</v>
      </c>
      <c r="WF59" s="79">
        <f>0</f>
        <v/>
      </c>
      <c r="WG59" s="79">
        <f>0</f>
        <v/>
      </c>
      <c r="WH59" s="79">
        <f>0</f>
        <v/>
      </c>
      <c r="WI59" s="79">
        <f>0</f>
        <v/>
      </c>
      <c r="WJ59" s="79">
        <f>0</f>
        <v/>
      </c>
      <c r="WK59" s="79">
        <f>0</f>
        <v/>
      </c>
      <c r="WL59" s="79">
        <f>SE(Input!R="bullet";SE(0=Input!R-1;WL13;0);SE(0&lt;Input!R;0;SE(0&lt;Input!R;WL13/(Input!R-Input!R);0)))</f>
        <v/>
      </c>
      <c r="WM59" s="79">
        <f>SE(Input!R="bullet";SE(1=Input!R-1;WL13;0);SE(1&lt;Input!R;0;SE(1&lt;Input!R;WL13/(Input!R-Input!R);0)))</f>
        <v/>
      </c>
      <c r="WN59" s="79">
        <f>SE(Input!R="bullet";SE(2=Input!R-1;WL13;0);SE(2&lt;Input!R;0;SE(2&lt;Input!R;WL13/(Input!R-Input!R);0)))</f>
        <v/>
      </c>
      <c r="WO59" s="79">
        <f>SE(Input!R="bullet";SE(3=Input!R-1;WL13;0);SE(3&lt;Input!R;0;SE(3&lt;Input!R;WL13/(Input!R-Input!R);0)))</f>
        <v/>
      </c>
      <c r="WP59" s="79">
        <f>SE(Input!R="bullet";SE(4=Input!R-1;WL13;0);SE(4&lt;Input!R;0;SE(4&lt;Input!R;WL13/(Input!R-Input!R);0)))</f>
        <v/>
      </c>
      <c r="WQ59" s="79">
        <f>SE(Input!R="bullet";SE(5=Input!R-1;WL13;0);SE(5&lt;Input!R;0;SE(5&lt;Input!R;WL13/(Input!R-Input!R);0)))</f>
        <v/>
      </c>
      <c r="WR59" s="79">
        <f>SE(Input!R="bullet";SE(6=Input!R-1;WL13;0);SE(6&lt;Input!R;0;SE(6&lt;Input!R;WL13/(Input!R-Input!R);0)))</f>
        <v/>
      </c>
      <c r="WS59" s="79">
        <f>SE(Input!R="bullet";SE(7=Input!R-1;WL13;0);SE(7&lt;Input!R;0;SE(7&lt;Input!R;WL13/(Input!R-Input!R);0)))</f>
        <v/>
      </c>
      <c r="WT59" s="79">
        <f>SE(Input!R="bullet";SE(8=Input!R-1;WL13;0);SE(8&lt;Input!R;0;SE(8&lt;Input!R;WL13/(Input!R-Input!R);0)))</f>
        <v/>
      </c>
      <c r="WU59" s="79">
        <f>SE(Input!R="bullet";SE(9=Input!R-1;WL13;0);SE(9&lt;Input!R;0;SE(9&lt;Input!R;WL13/(Input!R-Input!R);0)))</f>
        <v/>
      </c>
      <c r="WV59" s="79">
        <f>SE(Input!R="bullet";SE(10=Input!R-1;WL13;0);SE(10&lt;Input!R;0;SE(10&lt;Input!R;WL13/(Input!R-Input!R);0)))</f>
        <v/>
      </c>
      <c r="WW59" s="79">
        <f>SE(Input!R="bullet";SE(11=Input!R-1;WL13;0);SE(11&lt;Input!R;0;SE(11&lt;Input!R;WL13/(Input!R-Input!R);0)))</f>
        <v/>
      </c>
      <c r="WX59" s="79">
        <f>SE(Input!R="bullet";SE(12=Input!R-1;WL13;0);SE(12&lt;Input!R;0;SE(12&lt;Input!R;WL13/(Input!R-Input!R);0)))</f>
        <v/>
      </c>
      <c r="WY59" s="79">
        <f>SE(Input!R="bullet";SE(13=Input!R-1;WL13;0);SE(13&lt;Input!R;0;SE(13&lt;Input!R;WL13/(Input!R-Input!R);0)))</f>
        <v/>
      </c>
      <c r="WZ59" s="79">
        <f>SE(Input!R="bullet";SE(14=Input!R-1;WL13;0);SE(14&lt;Input!R;0;SE(14&lt;Input!R;WL13/(Input!R-Input!R);0)))</f>
        <v/>
      </c>
      <c r="XA59" s="79">
        <f>SE(Input!R="bullet";SE(15=Input!R-1;WL13;0);SE(15&lt;Input!R;0;SE(15&lt;Input!R;WL13/(Input!R-Input!R);0)))</f>
        <v/>
      </c>
      <c r="XB59" s="79">
        <f>SE(Input!R="bullet";SE(16=Input!R-1;WL13;0);SE(16&lt;Input!R;0;SE(16&lt;Input!R;WL13/(Input!R-Input!R);0)))</f>
        <v/>
      </c>
      <c r="XC59" s="79">
        <f>SE(Input!R="bullet";SE(17=Input!R-1;WL13;0);SE(17&lt;Input!R;0;SE(17&lt;Input!R;WL13/(Input!R-Input!R);0)))</f>
        <v/>
      </c>
      <c r="XD59" s="79">
        <f>SE(Input!R="bullet";SE(18=Input!R-1;WL13;0);SE(18&lt;Input!R;0;SE(18&lt;Input!R;WL13/(Input!R-Input!R);0)))</f>
        <v/>
      </c>
      <c r="XE59" s="79">
        <f>SE(Input!R="bullet";SE(19=Input!R-1;WL13;0);SE(19&lt;Input!R;0;SE(19&lt;Input!R;WL13/(Input!R-Input!R);0)))</f>
        <v/>
      </c>
      <c r="XF59" s="79">
        <f>SE(Input!R="bullet";SE(20=Input!R-1;WL13;0);SE(20&lt;Input!R;0;SE(20&lt;Input!R;WL13/(Input!R-Input!R);0)))</f>
        <v/>
      </c>
      <c r="XG59" s="79">
        <f>SE(Input!R="bullet";SE(21=Input!R-1;WL13;0);SE(21&lt;Input!R;0;SE(21&lt;Input!R;WL13/(Input!R-Input!R);0)))</f>
        <v/>
      </c>
      <c r="XH59" s="79">
        <f>SE(Input!R="bullet";SE(22=Input!R-1;WL13;0);SE(22&lt;Input!R;0;SE(22&lt;Input!R;WL13/(Input!R-Input!R);0)))</f>
        <v/>
      </c>
      <c r="XI59" s="79">
        <f>SE(Input!R="bullet";SE(23=Input!R-1;WL13;0);SE(23&lt;Input!R;0;SE(23&lt;Input!R;WL13/(Input!R-Input!R);0)))</f>
        <v/>
      </c>
      <c r="XJ59" s="79">
        <f>SE(Input!R="bullet";SE(24=Input!R-1;WL13;0);SE(24&lt;Input!R;0;SE(24&lt;Input!R;WL13/(Input!R-Input!R);0)))</f>
        <v/>
      </c>
      <c r="XK59" s="79">
        <f>SE(Input!R="bullet";SE(25=Input!R-1;WL13;0);SE(25&lt;Input!R;0;SE(25&lt;Input!R;WL13/(Input!R-Input!R);0)))</f>
        <v/>
      </c>
      <c r="XL59" s="79">
        <f>SE(Input!R="bullet";SE(26=Input!R-1;WL13;0);SE(26&lt;Input!R;0;SE(26&lt;Input!R;WL13/(Input!R-Input!R);0)))</f>
        <v/>
      </c>
      <c r="XM59" s="79">
        <f>SE(Input!R="bullet";SE(27=Input!R-1;WL13;0);SE(27&lt;Input!R;0;SE(27&lt;Input!R;WL13/(Input!R-Input!R);0)))</f>
        <v/>
      </c>
      <c r="XN59" s="79">
        <f>SE(Input!R="bullet";SE(28=Input!R-1;WL13;0);SE(28&lt;Input!R;0;SE(28&lt;Input!R;WL13/(Input!R-Input!R);0)))</f>
        <v/>
      </c>
      <c r="XO59" s="79">
        <f>SE(Input!R="bullet";SE(29=Input!R-1;WL13;0);SE(29&lt;Input!R;0;SE(29&lt;Input!R;WL13/(Input!R-Input!R);0)))</f>
        <v/>
      </c>
      <c r="XP59" s="79">
        <f>SE(Input!R="bullet";SE(30=Input!R-1;WL13;0);SE(30&lt;Input!R;0;SE(30&lt;Input!R;WL13/(Input!R-Input!R);0)))</f>
        <v/>
      </c>
      <c r="XQ59" s="79">
        <f>SE(Input!R="bullet";SE(31=Input!R-1;WL13;0);SE(31&lt;Input!R;0;SE(31&lt;Input!R;WL13/(Input!R-Input!R);0)))</f>
        <v/>
      </c>
      <c r="XR59" s="79">
        <f>SE(Input!R="bullet";SE(32=Input!R-1;WL13;0);SE(32&lt;Input!R;0;SE(32&lt;Input!R;WL13/(Input!R-Input!R);0)))</f>
        <v/>
      </c>
      <c r="XS59" s="79">
        <f>SE(Input!R="bullet";SE(33=Input!R-1;WL13;0);SE(33&lt;Input!R;0;SE(33&lt;Input!R;WL13/(Input!R-Input!R);0)))</f>
        <v/>
      </c>
      <c r="XV59" s="78" t="n">
        <v>7</v>
      </c>
      <c r="XW59" s="79">
        <f>0</f>
        <v/>
      </c>
      <c r="XX59" s="79">
        <f>0</f>
        <v/>
      </c>
      <c r="XY59" s="79">
        <f>0</f>
        <v/>
      </c>
      <c r="XZ59" s="79">
        <f>0</f>
        <v/>
      </c>
      <c r="YA59" s="79">
        <f>0</f>
        <v/>
      </c>
      <c r="YB59" s="79">
        <f>0</f>
        <v/>
      </c>
      <c r="YC59" s="79">
        <f>SE(Input!S="bullet";SE(0=Input!S-1;YC13;0);SE(0&lt;Input!S;0;SE(0&lt;Input!S;YC13/(Input!S-Input!S);0)))</f>
        <v/>
      </c>
      <c r="YD59" s="79">
        <f>SE(Input!S="bullet";SE(1=Input!S-1;YC13;0);SE(1&lt;Input!S;0;SE(1&lt;Input!S;YC13/(Input!S-Input!S);0)))</f>
        <v/>
      </c>
      <c r="YE59" s="79">
        <f>SE(Input!S="bullet";SE(2=Input!S-1;YC13;0);SE(2&lt;Input!S;0;SE(2&lt;Input!S;YC13/(Input!S-Input!S);0)))</f>
        <v/>
      </c>
      <c r="YF59" s="79">
        <f>SE(Input!S="bullet";SE(3=Input!S-1;YC13;0);SE(3&lt;Input!S;0;SE(3&lt;Input!S;YC13/(Input!S-Input!S);0)))</f>
        <v/>
      </c>
      <c r="YG59" s="79">
        <f>SE(Input!S="bullet";SE(4=Input!S-1;YC13;0);SE(4&lt;Input!S;0;SE(4&lt;Input!S;YC13/(Input!S-Input!S);0)))</f>
        <v/>
      </c>
      <c r="YH59" s="79">
        <f>SE(Input!S="bullet";SE(5=Input!S-1;YC13;0);SE(5&lt;Input!S;0;SE(5&lt;Input!S;YC13/(Input!S-Input!S);0)))</f>
        <v/>
      </c>
      <c r="YI59" s="79">
        <f>SE(Input!S="bullet";SE(6=Input!S-1;YC13;0);SE(6&lt;Input!S;0;SE(6&lt;Input!S;YC13/(Input!S-Input!S);0)))</f>
        <v/>
      </c>
      <c r="YJ59" s="79">
        <f>SE(Input!S="bullet";SE(7=Input!S-1;YC13;0);SE(7&lt;Input!S;0;SE(7&lt;Input!S;YC13/(Input!S-Input!S);0)))</f>
        <v/>
      </c>
      <c r="YK59" s="79">
        <f>SE(Input!S="bullet";SE(8=Input!S-1;YC13;0);SE(8&lt;Input!S;0;SE(8&lt;Input!S;YC13/(Input!S-Input!S);0)))</f>
        <v/>
      </c>
      <c r="YL59" s="79">
        <f>SE(Input!S="bullet";SE(9=Input!S-1;YC13;0);SE(9&lt;Input!S;0;SE(9&lt;Input!S;YC13/(Input!S-Input!S);0)))</f>
        <v/>
      </c>
      <c r="YM59" s="79">
        <f>SE(Input!S="bullet";SE(10=Input!S-1;YC13;0);SE(10&lt;Input!S;0;SE(10&lt;Input!S;YC13/(Input!S-Input!S);0)))</f>
        <v/>
      </c>
      <c r="YN59" s="79">
        <f>SE(Input!S="bullet";SE(11=Input!S-1;YC13;0);SE(11&lt;Input!S;0;SE(11&lt;Input!S;YC13/(Input!S-Input!S);0)))</f>
        <v/>
      </c>
      <c r="YO59" s="79">
        <f>SE(Input!S="bullet";SE(12=Input!S-1;YC13;0);SE(12&lt;Input!S;0;SE(12&lt;Input!S;YC13/(Input!S-Input!S);0)))</f>
        <v/>
      </c>
      <c r="YP59" s="79">
        <f>SE(Input!S="bullet";SE(13=Input!S-1;YC13;0);SE(13&lt;Input!S;0;SE(13&lt;Input!S;YC13/(Input!S-Input!S);0)))</f>
        <v/>
      </c>
      <c r="YQ59" s="79">
        <f>SE(Input!S="bullet";SE(14=Input!S-1;YC13;0);SE(14&lt;Input!S;0;SE(14&lt;Input!S;YC13/(Input!S-Input!S);0)))</f>
        <v/>
      </c>
      <c r="YR59" s="79">
        <f>SE(Input!S="bullet";SE(15=Input!S-1;YC13;0);SE(15&lt;Input!S;0;SE(15&lt;Input!S;YC13/(Input!S-Input!S);0)))</f>
        <v/>
      </c>
      <c r="YS59" s="79">
        <f>SE(Input!S="bullet";SE(16=Input!S-1;YC13;0);SE(16&lt;Input!S;0;SE(16&lt;Input!S;YC13/(Input!S-Input!S);0)))</f>
        <v/>
      </c>
      <c r="YT59" s="79">
        <f>SE(Input!S="bullet";SE(17=Input!S-1;YC13;0);SE(17&lt;Input!S;0;SE(17&lt;Input!S;YC13/(Input!S-Input!S);0)))</f>
        <v/>
      </c>
      <c r="YU59" s="79">
        <f>SE(Input!S="bullet";SE(18=Input!S-1;YC13;0);SE(18&lt;Input!S;0;SE(18&lt;Input!S;YC13/(Input!S-Input!S);0)))</f>
        <v/>
      </c>
      <c r="YV59" s="79">
        <f>SE(Input!S="bullet";SE(19=Input!S-1;YC13;0);SE(19&lt;Input!S;0;SE(19&lt;Input!S;YC13/(Input!S-Input!S);0)))</f>
        <v/>
      </c>
      <c r="YW59" s="79">
        <f>SE(Input!S="bullet";SE(20=Input!S-1;YC13;0);SE(20&lt;Input!S;0;SE(20&lt;Input!S;YC13/(Input!S-Input!S);0)))</f>
        <v/>
      </c>
      <c r="YX59" s="79">
        <f>SE(Input!S="bullet";SE(21=Input!S-1;YC13;0);SE(21&lt;Input!S;0;SE(21&lt;Input!S;YC13/(Input!S-Input!S);0)))</f>
        <v/>
      </c>
      <c r="YY59" s="79">
        <f>SE(Input!S="bullet";SE(22=Input!S-1;YC13;0);SE(22&lt;Input!S;0;SE(22&lt;Input!S;YC13/(Input!S-Input!S);0)))</f>
        <v/>
      </c>
      <c r="YZ59" s="79">
        <f>SE(Input!S="bullet";SE(23=Input!S-1;YC13;0);SE(23&lt;Input!S;0;SE(23&lt;Input!S;YC13/(Input!S-Input!S);0)))</f>
        <v/>
      </c>
      <c r="ZA59" s="79">
        <f>SE(Input!S="bullet";SE(24=Input!S-1;YC13;0);SE(24&lt;Input!S;0;SE(24&lt;Input!S;YC13/(Input!S-Input!S);0)))</f>
        <v/>
      </c>
      <c r="ZB59" s="79">
        <f>SE(Input!S="bullet";SE(25=Input!S-1;YC13;0);SE(25&lt;Input!S;0;SE(25&lt;Input!S;YC13/(Input!S-Input!S);0)))</f>
        <v/>
      </c>
      <c r="ZC59" s="79">
        <f>SE(Input!S="bullet";SE(26=Input!S-1;YC13;0);SE(26&lt;Input!S;0;SE(26&lt;Input!S;YC13/(Input!S-Input!S);0)))</f>
        <v/>
      </c>
      <c r="ZD59" s="79">
        <f>SE(Input!S="bullet";SE(27=Input!S-1;YC13;0);SE(27&lt;Input!S;0;SE(27&lt;Input!S;YC13/(Input!S-Input!S);0)))</f>
        <v/>
      </c>
      <c r="ZE59" s="79">
        <f>SE(Input!S="bullet";SE(28=Input!S-1;YC13;0);SE(28&lt;Input!S;0;SE(28&lt;Input!S;YC13/(Input!S-Input!S);0)))</f>
        <v/>
      </c>
      <c r="ZF59" s="79">
        <f>SE(Input!S="bullet";SE(29=Input!S-1;YC13;0);SE(29&lt;Input!S;0;SE(29&lt;Input!S;YC13/(Input!S-Input!S);0)))</f>
        <v/>
      </c>
      <c r="ZG59" s="79">
        <f>SE(Input!S="bullet";SE(30=Input!S-1;YC13;0);SE(30&lt;Input!S;0;SE(30&lt;Input!S;YC13/(Input!S-Input!S);0)))</f>
        <v/>
      </c>
      <c r="ZH59" s="79">
        <f>SE(Input!S="bullet";SE(31=Input!S-1;YC13;0);SE(31&lt;Input!S;0;SE(31&lt;Input!S;YC13/(Input!S-Input!S);0)))</f>
        <v/>
      </c>
      <c r="ZI59" s="79">
        <f>SE(Input!S="bullet";SE(32=Input!S-1;YC13;0);SE(32&lt;Input!S;0;SE(32&lt;Input!S;YC13/(Input!S-Input!S);0)))</f>
        <v/>
      </c>
      <c r="ZJ59" s="79">
        <f>SE(Input!S="bullet";SE(33=Input!S-1;YC13;0);SE(33&lt;Input!S;0;SE(33&lt;Input!S;YC13/(Input!S-Input!S);0)))</f>
        <v/>
      </c>
      <c r="ZM59" s="78" t="n">
        <v>7</v>
      </c>
      <c r="ZN59" s="79">
        <f>0</f>
        <v/>
      </c>
      <c r="ZO59" s="79">
        <f>0</f>
        <v/>
      </c>
      <c r="ZP59" s="79">
        <f>0</f>
        <v/>
      </c>
      <c r="ZQ59" s="79">
        <f>0</f>
        <v/>
      </c>
      <c r="ZR59" s="79">
        <f>0</f>
        <v/>
      </c>
      <c r="ZS59" s="79">
        <f>0</f>
        <v/>
      </c>
      <c r="ZT59" s="79">
        <f>SE(Input!T="bullet";SE(0=Input!T-1;ZT13;0);SE(0&lt;Input!T;0;SE(0&lt;Input!T;ZT13/(Input!T-Input!T);0)))</f>
        <v/>
      </c>
      <c r="ZU59" s="79">
        <f>SE(Input!T="bullet";SE(1=Input!T-1;ZT13;0);SE(1&lt;Input!T;0;SE(1&lt;Input!T;ZT13/(Input!T-Input!T);0)))</f>
        <v/>
      </c>
      <c r="ZV59" s="79">
        <f>SE(Input!T="bullet";SE(2=Input!T-1;ZT13;0);SE(2&lt;Input!T;0;SE(2&lt;Input!T;ZT13/(Input!T-Input!T);0)))</f>
        <v/>
      </c>
      <c r="ZW59" s="79">
        <f>SE(Input!T="bullet";SE(3=Input!T-1;ZT13;0);SE(3&lt;Input!T;0;SE(3&lt;Input!T;ZT13/(Input!T-Input!T);0)))</f>
        <v/>
      </c>
      <c r="ZX59" s="79">
        <f>SE(Input!T="bullet";SE(4=Input!T-1;ZT13;0);SE(4&lt;Input!T;0;SE(4&lt;Input!T;ZT13/(Input!T-Input!T);0)))</f>
        <v/>
      </c>
      <c r="ZY59" s="79">
        <f>SE(Input!T="bullet";SE(5=Input!T-1;ZT13;0);SE(5&lt;Input!T;0;SE(5&lt;Input!T;ZT13/(Input!T-Input!T);0)))</f>
        <v/>
      </c>
      <c r="ZZ59" s="79">
        <f>SE(Input!T="bullet";SE(6=Input!T-1;ZT13;0);SE(6&lt;Input!T;0;SE(6&lt;Input!T;ZT13/(Input!T-Input!T);0)))</f>
        <v/>
      </c>
      <c r="AAA59" s="79">
        <f>SE(Input!T="bullet";SE(7=Input!T-1;ZT13;0);SE(7&lt;Input!T;0;SE(7&lt;Input!T;ZT13/(Input!T-Input!T);0)))</f>
        <v/>
      </c>
      <c r="AAB59" s="79">
        <f>SE(Input!T="bullet";SE(8=Input!T-1;ZT13;0);SE(8&lt;Input!T;0;SE(8&lt;Input!T;ZT13/(Input!T-Input!T);0)))</f>
        <v/>
      </c>
      <c r="AAC59" s="79">
        <f>SE(Input!T="bullet";SE(9=Input!T-1;ZT13;0);SE(9&lt;Input!T;0;SE(9&lt;Input!T;ZT13/(Input!T-Input!T);0)))</f>
        <v/>
      </c>
      <c r="AAD59" s="79">
        <f>SE(Input!T="bullet";SE(10=Input!T-1;ZT13;0);SE(10&lt;Input!T;0;SE(10&lt;Input!T;ZT13/(Input!T-Input!T);0)))</f>
        <v/>
      </c>
      <c r="AAE59" s="79">
        <f>SE(Input!T="bullet";SE(11=Input!T-1;ZT13;0);SE(11&lt;Input!T;0;SE(11&lt;Input!T;ZT13/(Input!T-Input!T);0)))</f>
        <v/>
      </c>
      <c r="AAF59" s="79">
        <f>SE(Input!T="bullet";SE(12=Input!T-1;ZT13;0);SE(12&lt;Input!T;0;SE(12&lt;Input!T;ZT13/(Input!T-Input!T);0)))</f>
        <v/>
      </c>
      <c r="AAG59" s="79">
        <f>SE(Input!T="bullet";SE(13=Input!T-1;ZT13;0);SE(13&lt;Input!T;0;SE(13&lt;Input!T;ZT13/(Input!T-Input!T);0)))</f>
        <v/>
      </c>
      <c r="AAH59" s="79">
        <f>SE(Input!T="bullet";SE(14=Input!T-1;ZT13;0);SE(14&lt;Input!T;0;SE(14&lt;Input!T;ZT13/(Input!T-Input!T);0)))</f>
        <v/>
      </c>
      <c r="AAI59" s="79">
        <f>SE(Input!T="bullet";SE(15=Input!T-1;ZT13;0);SE(15&lt;Input!T;0;SE(15&lt;Input!T;ZT13/(Input!T-Input!T);0)))</f>
        <v/>
      </c>
      <c r="AAJ59" s="79">
        <f>SE(Input!T="bullet";SE(16=Input!T-1;ZT13;0);SE(16&lt;Input!T;0;SE(16&lt;Input!T;ZT13/(Input!T-Input!T);0)))</f>
        <v/>
      </c>
      <c r="AAK59" s="79">
        <f>SE(Input!T="bullet";SE(17=Input!T-1;ZT13;0);SE(17&lt;Input!T;0;SE(17&lt;Input!T;ZT13/(Input!T-Input!T);0)))</f>
        <v/>
      </c>
      <c r="AAL59" s="79">
        <f>SE(Input!T="bullet";SE(18=Input!T-1;ZT13;0);SE(18&lt;Input!T;0;SE(18&lt;Input!T;ZT13/(Input!T-Input!T);0)))</f>
        <v/>
      </c>
      <c r="AAM59" s="79">
        <f>SE(Input!T="bullet";SE(19=Input!T-1;ZT13;0);SE(19&lt;Input!T;0;SE(19&lt;Input!T;ZT13/(Input!T-Input!T);0)))</f>
        <v/>
      </c>
      <c r="AAN59" s="79">
        <f>SE(Input!T="bullet";SE(20=Input!T-1;ZT13;0);SE(20&lt;Input!T;0;SE(20&lt;Input!T;ZT13/(Input!T-Input!T);0)))</f>
        <v/>
      </c>
      <c r="AAO59" s="79">
        <f>SE(Input!T="bullet";SE(21=Input!T-1;ZT13;0);SE(21&lt;Input!T;0;SE(21&lt;Input!T;ZT13/(Input!T-Input!T);0)))</f>
        <v/>
      </c>
      <c r="AAP59" s="79">
        <f>SE(Input!T="bullet";SE(22=Input!T-1;ZT13;0);SE(22&lt;Input!T;0;SE(22&lt;Input!T;ZT13/(Input!T-Input!T);0)))</f>
        <v/>
      </c>
      <c r="AAQ59" s="79">
        <f>SE(Input!T="bullet";SE(23=Input!T-1;ZT13;0);SE(23&lt;Input!T;0;SE(23&lt;Input!T;ZT13/(Input!T-Input!T);0)))</f>
        <v/>
      </c>
      <c r="AAR59" s="79">
        <f>SE(Input!T="bullet";SE(24=Input!T-1;ZT13;0);SE(24&lt;Input!T;0;SE(24&lt;Input!T;ZT13/(Input!T-Input!T);0)))</f>
        <v/>
      </c>
      <c r="AAS59" s="79">
        <f>SE(Input!T="bullet";SE(25=Input!T-1;ZT13;0);SE(25&lt;Input!T;0;SE(25&lt;Input!T;ZT13/(Input!T-Input!T);0)))</f>
        <v/>
      </c>
      <c r="AAT59" s="79">
        <f>SE(Input!T="bullet";SE(26=Input!T-1;ZT13;0);SE(26&lt;Input!T;0;SE(26&lt;Input!T;ZT13/(Input!T-Input!T);0)))</f>
        <v/>
      </c>
      <c r="AAU59" s="79">
        <f>SE(Input!T="bullet";SE(27=Input!T-1;ZT13;0);SE(27&lt;Input!T;0;SE(27&lt;Input!T;ZT13/(Input!T-Input!T);0)))</f>
        <v/>
      </c>
      <c r="AAV59" s="79">
        <f>SE(Input!T="bullet";SE(28=Input!T-1;ZT13;0);SE(28&lt;Input!T;0;SE(28&lt;Input!T;ZT13/(Input!T-Input!T);0)))</f>
        <v/>
      </c>
      <c r="AAW59" s="79">
        <f>SE(Input!T="bullet";SE(29=Input!T-1;ZT13;0);SE(29&lt;Input!T;0;SE(29&lt;Input!T;ZT13/(Input!T-Input!T);0)))</f>
        <v/>
      </c>
      <c r="AAX59" s="79">
        <f>SE(Input!T="bullet";SE(30=Input!T-1;ZT13;0);SE(30&lt;Input!T;0;SE(30&lt;Input!T;ZT13/(Input!T-Input!T);0)))</f>
        <v/>
      </c>
      <c r="AAY59" s="79">
        <f>SE(Input!T="bullet";SE(31=Input!T-1;ZT13;0);SE(31&lt;Input!T;0;SE(31&lt;Input!T;ZT13/(Input!T-Input!T);0)))</f>
        <v/>
      </c>
      <c r="AAZ59" s="79">
        <f>SE(Input!T="bullet";SE(32=Input!T-1;ZT13;0);SE(32&lt;Input!T;0;SE(32&lt;Input!T;ZT13/(Input!T-Input!T);0)))</f>
        <v/>
      </c>
      <c r="ABA59" s="79">
        <f>SE(Input!T="bullet";SE(33=Input!T-1;ZT13;0);SE(33&lt;Input!T;0;SE(33&lt;Input!T;ZT13/(Input!T-Input!T);0)))</f>
        <v/>
      </c>
      <c r="ABD59" s="78" t="n">
        <v>7</v>
      </c>
      <c r="ABE59" s="79">
        <f>0</f>
        <v/>
      </c>
      <c r="ABF59" s="79">
        <f>0</f>
        <v/>
      </c>
      <c r="ABG59" s="79">
        <f>0</f>
        <v/>
      </c>
      <c r="ABH59" s="79">
        <f>0</f>
        <v/>
      </c>
      <c r="ABI59" s="79">
        <f>0</f>
        <v/>
      </c>
      <c r="ABJ59" s="79">
        <f>0</f>
        <v/>
      </c>
      <c r="ABK59" s="79">
        <f>SE(Input!U="bullet";SE(0=Input!U-1;ABK13;0);SE(0&lt;Input!U;0;SE(0&lt;Input!U;ABK13/(Input!U-Input!U);0)))</f>
        <v/>
      </c>
      <c r="ABL59" s="79">
        <f>SE(Input!U="bullet";SE(1=Input!U-1;ABK13;0);SE(1&lt;Input!U;0;SE(1&lt;Input!U;ABK13/(Input!U-Input!U);0)))</f>
        <v/>
      </c>
      <c r="ABM59" s="79">
        <f>SE(Input!U="bullet";SE(2=Input!U-1;ABK13;0);SE(2&lt;Input!U;0;SE(2&lt;Input!U;ABK13/(Input!U-Input!U);0)))</f>
        <v/>
      </c>
      <c r="ABN59" s="79">
        <f>SE(Input!U="bullet";SE(3=Input!U-1;ABK13;0);SE(3&lt;Input!U;0;SE(3&lt;Input!U;ABK13/(Input!U-Input!U);0)))</f>
        <v/>
      </c>
      <c r="ABO59" s="79">
        <f>SE(Input!U="bullet";SE(4=Input!U-1;ABK13;0);SE(4&lt;Input!U;0;SE(4&lt;Input!U;ABK13/(Input!U-Input!U);0)))</f>
        <v/>
      </c>
      <c r="ABP59" s="79">
        <f>SE(Input!U="bullet";SE(5=Input!U-1;ABK13;0);SE(5&lt;Input!U;0;SE(5&lt;Input!U;ABK13/(Input!U-Input!U);0)))</f>
        <v/>
      </c>
      <c r="ABQ59" s="79">
        <f>SE(Input!U="bullet";SE(6=Input!U-1;ABK13;0);SE(6&lt;Input!U;0;SE(6&lt;Input!U;ABK13/(Input!U-Input!U);0)))</f>
        <v/>
      </c>
      <c r="ABR59" s="79">
        <f>SE(Input!U="bullet";SE(7=Input!U-1;ABK13;0);SE(7&lt;Input!U;0;SE(7&lt;Input!U;ABK13/(Input!U-Input!U);0)))</f>
        <v/>
      </c>
      <c r="ABS59" s="79">
        <f>SE(Input!U="bullet";SE(8=Input!U-1;ABK13;0);SE(8&lt;Input!U;0;SE(8&lt;Input!U;ABK13/(Input!U-Input!U);0)))</f>
        <v/>
      </c>
      <c r="ABT59" s="79">
        <f>SE(Input!U="bullet";SE(9=Input!U-1;ABK13;0);SE(9&lt;Input!U;0;SE(9&lt;Input!U;ABK13/(Input!U-Input!U);0)))</f>
        <v/>
      </c>
      <c r="ABU59" s="79">
        <f>SE(Input!U="bullet";SE(10=Input!U-1;ABK13;0);SE(10&lt;Input!U;0;SE(10&lt;Input!U;ABK13/(Input!U-Input!U);0)))</f>
        <v/>
      </c>
      <c r="ABV59" s="79">
        <f>SE(Input!U="bullet";SE(11=Input!U-1;ABK13;0);SE(11&lt;Input!U;0;SE(11&lt;Input!U;ABK13/(Input!U-Input!U);0)))</f>
        <v/>
      </c>
      <c r="ABW59" s="79">
        <f>SE(Input!U="bullet";SE(12=Input!U-1;ABK13;0);SE(12&lt;Input!U;0;SE(12&lt;Input!U;ABK13/(Input!U-Input!U);0)))</f>
        <v/>
      </c>
      <c r="ABX59" s="79">
        <f>SE(Input!U="bullet";SE(13=Input!U-1;ABK13;0);SE(13&lt;Input!U;0;SE(13&lt;Input!U;ABK13/(Input!U-Input!U);0)))</f>
        <v/>
      </c>
      <c r="ABY59" s="79">
        <f>SE(Input!U="bullet";SE(14=Input!U-1;ABK13;0);SE(14&lt;Input!U;0;SE(14&lt;Input!U;ABK13/(Input!U-Input!U);0)))</f>
        <v/>
      </c>
      <c r="ABZ59" s="79">
        <f>SE(Input!U="bullet";SE(15=Input!U-1;ABK13;0);SE(15&lt;Input!U;0;SE(15&lt;Input!U;ABK13/(Input!U-Input!U);0)))</f>
        <v/>
      </c>
      <c r="ACA59" s="79">
        <f>SE(Input!U="bullet";SE(16=Input!U-1;ABK13;0);SE(16&lt;Input!U;0;SE(16&lt;Input!U;ABK13/(Input!U-Input!U);0)))</f>
        <v/>
      </c>
      <c r="ACB59" s="79">
        <f>SE(Input!U="bullet";SE(17=Input!U-1;ABK13;0);SE(17&lt;Input!U;0;SE(17&lt;Input!U;ABK13/(Input!U-Input!U);0)))</f>
        <v/>
      </c>
      <c r="ACC59" s="79">
        <f>SE(Input!U="bullet";SE(18=Input!U-1;ABK13;0);SE(18&lt;Input!U;0;SE(18&lt;Input!U;ABK13/(Input!U-Input!U);0)))</f>
        <v/>
      </c>
      <c r="ACD59" s="79">
        <f>SE(Input!U="bullet";SE(19=Input!U-1;ABK13;0);SE(19&lt;Input!U;0;SE(19&lt;Input!U;ABK13/(Input!U-Input!U);0)))</f>
        <v/>
      </c>
      <c r="ACE59" s="79">
        <f>SE(Input!U="bullet";SE(20=Input!U-1;ABK13;0);SE(20&lt;Input!U;0;SE(20&lt;Input!U;ABK13/(Input!U-Input!U);0)))</f>
        <v/>
      </c>
      <c r="ACF59" s="79">
        <f>SE(Input!U="bullet";SE(21=Input!U-1;ABK13;0);SE(21&lt;Input!U;0;SE(21&lt;Input!U;ABK13/(Input!U-Input!U);0)))</f>
        <v/>
      </c>
      <c r="ACG59" s="79">
        <f>SE(Input!U="bullet";SE(22=Input!U-1;ABK13;0);SE(22&lt;Input!U;0;SE(22&lt;Input!U;ABK13/(Input!U-Input!U);0)))</f>
        <v/>
      </c>
      <c r="ACH59" s="79">
        <f>SE(Input!U="bullet";SE(23=Input!U-1;ABK13;0);SE(23&lt;Input!U;0;SE(23&lt;Input!U;ABK13/(Input!U-Input!U);0)))</f>
        <v/>
      </c>
      <c r="ACI59" s="79">
        <f>SE(Input!U="bullet";SE(24=Input!U-1;ABK13;0);SE(24&lt;Input!U;0;SE(24&lt;Input!U;ABK13/(Input!U-Input!U);0)))</f>
        <v/>
      </c>
      <c r="ACJ59" s="79">
        <f>SE(Input!U="bullet";SE(25=Input!U-1;ABK13;0);SE(25&lt;Input!U;0;SE(25&lt;Input!U;ABK13/(Input!U-Input!U);0)))</f>
        <v/>
      </c>
      <c r="ACK59" s="79">
        <f>SE(Input!U="bullet";SE(26=Input!U-1;ABK13;0);SE(26&lt;Input!U;0;SE(26&lt;Input!U;ABK13/(Input!U-Input!U);0)))</f>
        <v/>
      </c>
      <c r="ACL59" s="79">
        <f>SE(Input!U="bullet";SE(27=Input!U-1;ABK13;0);SE(27&lt;Input!U;0;SE(27&lt;Input!U;ABK13/(Input!U-Input!U);0)))</f>
        <v/>
      </c>
      <c r="ACM59" s="79">
        <f>SE(Input!U="bullet";SE(28=Input!U-1;ABK13;0);SE(28&lt;Input!U;0;SE(28&lt;Input!U;ABK13/(Input!U-Input!U);0)))</f>
        <v/>
      </c>
      <c r="ACN59" s="79">
        <f>SE(Input!U="bullet";SE(29=Input!U-1;ABK13;0);SE(29&lt;Input!U;0;SE(29&lt;Input!U;ABK13/(Input!U-Input!U);0)))</f>
        <v/>
      </c>
      <c r="ACO59" s="79">
        <f>SE(Input!U="bullet";SE(30=Input!U-1;ABK13;0);SE(30&lt;Input!U;0;SE(30&lt;Input!U;ABK13/(Input!U-Input!U);0)))</f>
        <v/>
      </c>
      <c r="ACP59" s="79">
        <f>SE(Input!U="bullet";SE(31=Input!U-1;ABK13;0);SE(31&lt;Input!U;0;SE(31&lt;Input!U;ABK13/(Input!U-Input!U);0)))</f>
        <v/>
      </c>
      <c r="ACQ59" s="79">
        <f>SE(Input!U="bullet";SE(32=Input!U-1;ABK13;0);SE(32&lt;Input!U;0;SE(32&lt;Input!U;ABK13/(Input!U-Input!U);0)))</f>
        <v/>
      </c>
      <c r="ACR59" s="79">
        <f>SE(Input!U="bullet";SE(33=Input!U-1;ABK13;0);SE(33&lt;Input!U;0;SE(33&lt;Input!U;ABK13/(Input!U-Input!U);0)))</f>
        <v/>
      </c>
      <c r="ACU59" s="78" t="n">
        <v>7</v>
      </c>
      <c r="ACV59" s="79">
        <f>0</f>
        <v/>
      </c>
      <c r="ACW59" s="79">
        <f>0</f>
        <v/>
      </c>
      <c r="ACX59" s="79">
        <f>0</f>
        <v/>
      </c>
      <c r="ACY59" s="79">
        <f>0</f>
        <v/>
      </c>
      <c r="ACZ59" s="79">
        <f>0</f>
        <v/>
      </c>
      <c r="ADA59" s="79">
        <f>0</f>
        <v/>
      </c>
      <c r="ADB59" s="79">
        <f>SE(Input!V="bullet";SE(0=Input!V-1;ADB13;0);SE(0&lt;Input!V;0;SE(0&lt;Input!V;ADB13/(Input!V-Input!V);0)))</f>
        <v/>
      </c>
      <c r="ADC59" s="79">
        <f>SE(Input!V="bullet";SE(1=Input!V-1;ADB13;0);SE(1&lt;Input!V;0;SE(1&lt;Input!V;ADB13/(Input!V-Input!V);0)))</f>
        <v/>
      </c>
      <c r="ADD59" s="79">
        <f>SE(Input!V="bullet";SE(2=Input!V-1;ADB13;0);SE(2&lt;Input!V;0;SE(2&lt;Input!V;ADB13/(Input!V-Input!V);0)))</f>
        <v/>
      </c>
      <c r="ADE59" s="79">
        <f>SE(Input!V="bullet";SE(3=Input!V-1;ADB13;0);SE(3&lt;Input!V;0;SE(3&lt;Input!V;ADB13/(Input!V-Input!V);0)))</f>
        <v/>
      </c>
      <c r="ADF59" s="79">
        <f>SE(Input!V="bullet";SE(4=Input!V-1;ADB13;0);SE(4&lt;Input!V;0;SE(4&lt;Input!V;ADB13/(Input!V-Input!V);0)))</f>
        <v/>
      </c>
      <c r="ADG59" s="79">
        <f>SE(Input!V="bullet";SE(5=Input!V-1;ADB13;0);SE(5&lt;Input!V;0;SE(5&lt;Input!V;ADB13/(Input!V-Input!V);0)))</f>
        <v/>
      </c>
      <c r="ADH59" s="79">
        <f>SE(Input!V="bullet";SE(6=Input!V-1;ADB13;0);SE(6&lt;Input!V;0;SE(6&lt;Input!V;ADB13/(Input!V-Input!V);0)))</f>
        <v/>
      </c>
      <c r="ADI59" s="79">
        <f>SE(Input!V="bullet";SE(7=Input!V-1;ADB13;0);SE(7&lt;Input!V;0;SE(7&lt;Input!V;ADB13/(Input!V-Input!V);0)))</f>
        <v/>
      </c>
      <c r="ADJ59" s="79">
        <f>SE(Input!V="bullet";SE(8=Input!V-1;ADB13;0);SE(8&lt;Input!V;0;SE(8&lt;Input!V;ADB13/(Input!V-Input!V);0)))</f>
        <v/>
      </c>
      <c r="ADK59" s="79">
        <f>SE(Input!V="bullet";SE(9=Input!V-1;ADB13;0);SE(9&lt;Input!V;0;SE(9&lt;Input!V;ADB13/(Input!V-Input!V);0)))</f>
        <v/>
      </c>
      <c r="ADL59" s="79">
        <f>SE(Input!V="bullet";SE(10=Input!V-1;ADB13;0);SE(10&lt;Input!V;0;SE(10&lt;Input!V;ADB13/(Input!V-Input!V);0)))</f>
        <v/>
      </c>
      <c r="ADM59" s="79">
        <f>SE(Input!V="bullet";SE(11=Input!V-1;ADB13;0);SE(11&lt;Input!V;0;SE(11&lt;Input!V;ADB13/(Input!V-Input!V);0)))</f>
        <v/>
      </c>
      <c r="ADN59" s="79">
        <f>SE(Input!V="bullet";SE(12=Input!V-1;ADB13;0);SE(12&lt;Input!V;0;SE(12&lt;Input!V;ADB13/(Input!V-Input!V);0)))</f>
        <v/>
      </c>
      <c r="ADO59" s="79">
        <f>SE(Input!V="bullet";SE(13=Input!V-1;ADB13;0);SE(13&lt;Input!V;0;SE(13&lt;Input!V;ADB13/(Input!V-Input!V);0)))</f>
        <v/>
      </c>
      <c r="ADP59" s="79">
        <f>SE(Input!V="bullet";SE(14=Input!V-1;ADB13;0);SE(14&lt;Input!V;0;SE(14&lt;Input!V;ADB13/(Input!V-Input!V);0)))</f>
        <v/>
      </c>
      <c r="ADQ59" s="79">
        <f>SE(Input!V="bullet";SE(15=Input!V-1;ADB13;0);SE(15&lt;Input!V;0;SE(15&lt;Input!V;ADB13/(Input!V-Input!V);0)))</f>
        <v/>
      </c>
      <c r="ADR59" s="79">
        <f>SE(Input!V="bullet";SE(16=Input!V-1;ADB13;0);SE(16&lt;Input!V;0;SE(16&lt;Input!V;ADB13/(Input!V-Input!V);0)))</f>
        <v/>
      </c>
      <c r="ADS59" s="79">
        <f>SE(Input!V="bullet";SE(17=Input!V-1;ADB13;0);SE(17&lt;Input!V;0;SE(17&lt;Input!V;ADB13/(Input!V-Input!V);0)))</f>
        <v/>
      </c>
      <c r="ADT59" s="79">
        <f>SE(Input!V="bullet";SE(18=Input!V-1;ADB13;0);SE(18&lt;Input!V;0;SE(18&lt;Input!V;ADB13/(Input!V-Input!V);0)))</f>
        <v/>
      </c>
      <c r="ADU59" s="79">
        <f>SE(Input!V="bullet";SE(19=Input!V-1;ADB13;0);SE(19&lt;Input!V;0;SE(19&lt;Input!V;ADB13/(Input!V-Input!V);0)))</f>
        <v/>
      </c>
      <c r="ADV59" s="79">
        <f>SE(Input!V="bullet";SE(20=Input!V-1;ADB13;0);SE(20&lt;Input!V;0;SE(20&lt;Input!V;ADB13/(Input!V-Input!V);0)))</f>
        <v/>
      </c>
      <c r="ADW59" s="79">
        <f>SE(Input!V="bullet";SE(21=Input!V-1;ADB13;0);SE(21&lt;Input!V;0;SE(21&lt;Input!V;ADB13/(Input!V-Input!V);0)))</f>
        <v/>
      </c>
      <c r="ADX59" s="79">
        <f>SE(Input!V="bullet";SE(22=Input!V-1;ADB13;0);SE(22&lt;Input!V;0;SE(22&lt;Input!V;ADB13/(Input!V-Input!V);0)))</f>
        <v/>
      </c>
      <c r="ADY59" s="79">
        <f>SE(Input!V="bullet";SE(23=Input!V-1;ADB13;0);SE(23&lt;Input!V;0;SE(23&lt;Input!V;ADB13/(Input!V-Input!V);0)))</f>
        <v/>
      </c>
      <c r="ADZ59" s="79">
        <f>SE(Input!V="bullet";SE(24=Input!V-1;ADB13;0);SE(24&lt;Input!V;0;SE(24&lt;Input!V;ADB13/(Input!V-Input!V);0)))</f>
        <v/>
      </c>
      <c r="AEA59" s="79">
        <f>SE(Input!V="bullet";SE(25=Input!V-1;ADB13;0);SE(25&lt;Input!V;0;SE(25&lt;Input!V;ADB13/(Input!V-Input!V);0)))</f>
        <v/>
      </c>
      <c r="AEB59" s="79">
        <f>SE(Input!V="bullet";SE(26=Input!V-1;ADB13;0);SE(26&lt;Input!V;0;SE(26&lt;Input!V;ADB13/(Input!V-Input!V);0)))</f>
        <v/>
      </c>
      <c r="AEC59" s="79">
        <f>SE(Input!V="bullet";SE(27=Input!V-1;ADB13;0);SE(27&lt;Input!V;0;SE(27&lt;Input!V;ADB13/(Input!V-Input!V);0)))</f>
        <v/>
      </c>
      <c r="AED59" s="79">
        <f>SE(Input!V="bullet";SE(28=Input!V-1;ADB13;0);SE(28&lt;Input!V;0;SE(28&lt;Input!V;ADB13/(Input!V-Input!V);0)))</f>
        <v/>
      </c>
      <c r="AEE59" s="79">
        <f>SE(Input!V="bullet";SE(29=Input!V-1;ADB13;0);SE(29&lt;Input!V;0;SE(29&lt;Input!V;ADB13/(Input!V-Input!V);0)))</f>
        <v/>
      </c>
      <c r="AEF59" s="79">
        <f>SE(Input!V="bullet";SE(30=Input!V-1;ADB13;0);SE(30&lt;Input!V;0;SE(30&lt;Input!V;ADB13/(Input!V-Input!V);0)))</f>
        <v/>
      </c>
      <c r="AEG59" s="79">
        <f>SE(Input!V="bullet";SE(31=Input!V-1;ADB13;0);SE(31&lt;Input!V;0;SE(31&lt;Input!V;ADB13/(Input!V-Input!V);0)))</f>
        <v/>
      </c>
      <c r="AEH59" s="79">
        <f>SE(Input!V="bullet";SE(32=Input!V-1;ADB13;0);SE(32&lt;Input!V;0;SE(32&lt;Input!V;ADB13/(Input!V-Input!V);0)))</f>
        <v/>
      </c>
      <c r="AEI59" s="79">
        <f>SE(Input!V="bullet";SE(33=Input!V-1;ADB13;0);SE(33&lt;Input!V;0;SE(33&lt;Input!V;ADB13/(Input!V-Input!V);0)))</f>
        <v/>
      </c>
      <c r="AEL59" s="78" t="n">
        <v>7</v>
      </c>
      <c r="AEM59" s="79">
        <f>0</f>
        <v/>
      </c>
      <c r="AEN59" s="79">
        <f>0</f>
        <v/>
      </c>
      <c r="AEO59" s="79">
        <f>0</f>
        <v/>
      </c>
      <c r="AEP59" s="79">
        <f>0</f>
        <v/>
      </c>
      <c r="AEQ59" s="79">
        <f>0</f>
        <v/>
      </c>
      <c r="AER59" s="79">
        <f>0</f>
        <v/>
      </c>
      <c r="AES59" s="79">
        <f>SE(Input!W="bullet";SE(0=Input!W-1;AES13;0);SE(0&lt;Input!W;0;SE(0&lt;Input!W;AES13/(Input!W-Input!W);0)))</f>
        <v/>
      </c>
      <c r="AET59" s="79">
        <f>SE(Input!W="bullet";SE(1=Input!W-1;AES13;0);SE(1&lt;Input!W;0;SE(1&lt;Input!W;AES13/(Input!W-Input!W);0)))</f>
        <v/>
      </c>
      <c r="AEU59" s="79">
        <f>SE(Input!W="bullet";SE(2=Input!W-1;AES13;0);SE(2&lt;Input!W;0;SE(2&lt;Input!W;AES13/(Input!W-Input!W);0)))</f>
        <v/>
      </c>
      <c r="AEV59" s="79">
        <f>SE(Input!W="bullet";SE(3=Input!W-1;AES13;0);SE(3&lt;Input!W;0;SE(3&lt;Input!W;AES13/(Input!W-Input!W);0)))</f>
        <v/>
      </c>
      <c r="AEW59" s="79">
        <f>SE(Input!W="bullet";SE(4=Input!W-1;AES13;0);SE(4&lt;Input!W;0;SE(4&lt;Input!W;AES13/(Input!W-Input!W);0)))</f>
        <v/>
      </c>
      <c r="AEX59" s="79">
        <f>SE(Input!W="bullet";SE(5=Input!W-1;AES13;0);SE(5&lt;Input!W;0;SE(5&lt;Input!W;AES13/(Input!W-Input!W);0)))</f>
        <v/>
      </c>
      <c r="AEY59" s="79">
        <f>SE(Input!W="bullet";SE(6=Input!W-1;AES13;0);SE(6&lt;Input!W;0;SE(6&lt;Input!W;AES13/(Input!W-Input!W);0)))</f>
        <v/>
      </c>
      <c r="AEZ59" s="79">
        <f>SE(Input!W="bullet";SE(7=Input!W-1;AES13;0);SE(7&lt;Input!W;0;SE(7&lt;Input!W;AES13/(Input!W-Input!W);0)))</f>
        <v/>
      </c>
      <c r="AFA59" s="79">
        <f>SE(Input!W="bullet";SE(8=Input!W-1;AES13;0);SE(8&lt;Input!W;0;SE(8&lt;Input!W;AES13/(Input!W-Input!W);0)))</f>
        <v/>
      </c>
      <c r="AFB59" s="79">
        <f>SE(Input!W="bullet";SE(9=Input!W-1;AES13;0);SE(9&lt;Input!W;0;SE(9&lt;Input!W;AES13/(Input!W-Input!W);0)))</f>
        <v/>
      </c>
      <c r="AFC59" s="79">
        <f>SE(Input!W="bullet";SE(10=Input!W-1;AES13;0);SE(10&lt;Input!W;0;SE(10&lt;Input!W;AES13/(Input!W-Input!W);0)))</f>
        <v/>
      </c>
      <c r="AFD59" s="79">
        <f>SE(Input!W="bullet";SE(11=Input!W-1;AES13;0);SE(11&lt;Input!W;0;SE(11&lt;Input!W;AES13/(Input!W-Input!W);0)))</f>
        <v/>
      </c>
      <c r="AFE59" s="79">
        <f>SE(Input!W="bullet";SE(12=Input!W-1;AES13;0);SE(12&lt;Input!W;0;SE(12&lt;Input!W;AES13/(Input!W-Input!W);0)))</f>
        <v/>
      </c>
      <c r="AFF59" s="79">
        <f>SE(Input!W="bullet";SE(13=Input!W-1;AES13;0);SE(13&lt;Input!W;0;SE(13&lt;Input!W;AES13/(Input!W-Input!W);0)))</f>
        <v/>
      </c>
      <c r="AFG59" s="79">
        <f>SE(Input!W="bullet";SE(14=Input!W-1;AES13;0);SE(14&lt;Input!W;0;SE(14&lt;Input!W;AES13/(Input!W-Input!W);0)))</f>
        <v/>
      </c>
      <c r="AFH59" s="79">
        <f>SE(Input!W="bullet";SE(15=Input!W-1;AES13;0);SE(15&lt;Input!W;0;SE(15&lt;Input!W;AES13/(Input!W-Input!W);0)))</f>
        <v/>
      </c>
      <c r="AFI59" s="79">
        <f>SE(Input!W="bullet";SE(16=Input!W-1;AES13;0);SE(16&lt;Input!W;0;SE(16&lt;Input!W;AES13/(Input!W-Input!W);0)))</f>
        <v/>
      </c>
      <c r="AFJ59" s="79">
        <f>SE(Input!W="bullet";SE(17=Input!W-1;AES13;0);SE(17&lt;Input!W;0;SE(17&lt;Input!W;AES13/(Input!W-Input!W);0)))</f>
        <v/>
      </c>
      <c r="AFK59" s="79">
        <f>SE(Input!W="bullet";SE(18=Input!W-1;AES13;0);SE(18&lt;Input!W;0;SE(18&lt;Input!W;AES13/(Input!W-Input!W);0)))</f>
        <v/>
      </c>
      <c r="AFL59" s="79">
        <f>SE(Input!W="bullet";SE(19=Input!W-1;AES13;0);SE(19&lt;Input!W;0;SE(19&lt;Input!W;AES13/(Input!W-Input!W);0)))</f>
        <v/>
      </c>
      <c r="AFM59" s="79">
        <f>SE(Input!W="bullet";SE(20=Input!W-1;AES13;0);SE(20&lt;Input!W;0;SE(20&lt;Input!W;AES13/(Input!W-Input!W);0)))</f>
        <v/>
      </c>
      <c r="AFN59" s="79">
        <f>SE(Input!W="bullet";SE(21=Input!W-1;AES13;0);SE(21&lt;Input!W;0;SE(21&lt;Input!W;AES13/(Input!W-Input!W);0)))</f>
        <v/>
      </c>
      <c r="AFO59" s="79">
        <f>SE(Input!W="bullet";SE(22=Input!W-1;AES13;0);SE(22&lt;Input!W;0;SE(22&lt;Input!W;AES13/(Input!W-Input!W);0)))</f>
        <v/>
      </c>
      <c r="AFP59" s="79">
        <f>SE(Input!W="bullet";SE(23=Input!W-1;AES13;0);SE(23&lt;Input!W;0;SE(23&lt;Input!W;AES13/(Input!W-Input!W);0)))</f>
        <v/>
      </c>
      <c r="AFQ59" s="79">
        <f>SE(Input!W="bullet";SE(24=Input!W-1;AES13;0);SE(24&lt;Input!W;0;SE(24&lt;Input!W;AES13/(Input!W-Input!W);0)))</f>
        <v/>
      </c>
      <c r="AFR59" s="79">
        <f>SE(Input!W="bullet";SE(25=Input!W-1;AES13;0);SE(25&lt;Input!W;0;SE(25&lt;Input!W;AES13/(Input!W-Input!W);0)))</f>
        <v/>
      </c>
      <c r="AFS59" s="79">
        <f>SE(Input!W="bullet";SE(26=Input!W-1;AES13;0);SE(26&lt;Input!W;0;SE(26&lt;Input!W;AES13/(Input!W-Input!W);0)))</f>
        <v/>
      </c>
      <c r="AFT59" s="79">
        <f>SE(Input!W="bullet";SE(27=Input!W-1;AES13;0);SE(27&lt;Input!W;0;SE(27&lt;Input!W;AES13/(Input!W-Input!W);0)))</f>
        <v/>
      </c>
      <c r="AFU59" s="79">
        <f>SE(Input!W="bullet";SE(28=Input!W-1;AES13;0);SE(28&lt;Input!W;0;SE(28&lt;Input!W;AES13/(Input!W-Input!W);0)))</f>
        <v/>
      </c>
      <c r="AFV59" s="79">
        <f>SE(Input!W="bullet";SE(29=Input!W-1;AES13;0);SE(29&lt;Input!W;0;SE(29&lt;Input!W;AES13/(Input!W-Input!W);0)))</f>
        <v/>
      </c>
      <c r="AFW59" s="79">
        <f>SE(Input!W="bullet";SE(30=Input!W-1;AES13;0);SE(30&lt;Input!W;0;SE(30&lt;Input!W;AES13/(Input!W-Input!W);0)))</f>
        <v/>
      </c>
      <c r="AFX59" s="79">
        <f>SE(Input!W="bullet";SE(31=Input!W-1;AES13;0);SE(31&lt;Input!W;0;SE(31&lt;Input!W;AES13/(Input!W-Input!W);0)))</f>
        <v/>
      </c>
      <c r="AFY59" s="79">
        <f>SE(Input!W="bullet";SE(32=Input!W-1;AES13;0);SE(32&lt;Input!W;0;SE(32&lt;Input!W;AES13/(Input!W-Input!W);0)))</f>
        <v/>
      </c>
      <c r="AFZ59" s="79">
        <f>SE(Input!W="bullet";SE(33=Input!W-1;AES13;0);SE(33&lt;Input!W;0;SE(33&lt;Input!W;AES13/(Input!W-Input!W);0)))</f>
        <v/>
      </c>
    </row>
    <row r="60">
      <c r="A60" s="78" t="n">
        <v>8</v>
      </c>
      <c r="B60" s="79">
        <f>0</f>
        <v/>
      </c>
      <c r="C60" s="79">
        <f>0</f>
        <v/>
      </c>
      <c r="D60" s="79">
        <f>0</f>
        <v/>
      </c>
      <c r="E60" s="79">
        <f>0</f>
        <v/>
      </c>
      <c r="F60" s="79">
        <f>0</f>
        <v/>
      </c>
      <c r="G60" s="79">
        <f>0</f>
        <v/>
      </c>
      <c r="H60" s="79">
        <f>0</f>
        <v/>
      </c>
      <c r="I60" s="79">
        <f>SE(Input!D="bullet";SE(0=Input!D-1;I14;0);SE(0&lt;Input!D;0;SE(0&lt;Input!D;I14/(Input!D-Input!D);0)))</f>
        <v/>
      </c>
      <c r="J60" s="79">
        <f>SE(Input!D="bullet";SE(1=Input!D-1;I14;0);SE(1&lt;Input!D;0;SE(1&lt;Input!D;I14/(Input!D-Input!D);0)))</f>
        <v/>
      </c>
      <c r="K60" s="79">
        <f>SE(Input!D="bullet";SE(2=Input!D-1;I14;0);SE(2&lt;Input!D;0;SE(2&lt;Input!D;I14/(Input!D-Input!D);0)))</f>
        <v/>
      </c>
      <c r="L60" s="79">
        <f>SE(Input!D="bullet";SE(3=Input!D-1;I14;0);SE(3&lt;Input!D;0;SE(3&lt;Input!D;I14/(Input!D-Input!D);0)))</f>
        <v/>
      </c>
      <c r="M60" s="79">
        <f>SE(Input!D="bullet";SE(4=Input!D-1;I14;0);SE(4&lt;Input!D;0;SE(4&lt;Input!D;I14/(Input!D-Input!D);0)))</f>
        <v/>
      </c>
      <c r="N60" s="79">
        <f>SE(Input!D="bullet";SE(5=Input!D-1;I14;0);SE(5&lt;Input!D;0;SE(5&lt;Input!D;I14/(Input!D-Input!D);0)))</f>
        <v/>
      </c>
      <c r="O60" s="79">
        <f>SE(Input!D="bullet";SE(6=Input!D-1;I14;0);SE(6&lt;Input!D;0;SE(6&lt;Input!D;I14/(Input!D-Input!D);0)))</f>
        <v/>
      </c>
      <c r="P60" s="79">
        <f>SE(Input!D="bullet";SE(7=Input!D-1;I14;0);SE(7&lt;Input!D;0;SE(7&lt;Input!D;I14/(Input!D-Input!D);0)))</f>
        <v/>
      </c>
      <c r="Q60" s="79">
        <f>SE(Input!D="bullet";SE(8=Input!D-1;I14;0);SE(8&lt;Input!D;0;SE(8&lt;Input!D;I14/(Input!D-Input!D);0)))</f>
        <v/>
      </c>
      <c r="R60" s="79">
        <f>SE(Input!D="bullet";SE(9=Input!D-1;I14;0);SE(9&lt;Input!D;0;SE(9&lt;Input!D;I14/(Input!D-Input!D);0)))</f>
        <v/>
      </c>
      <c r="S60" s="79">
        <f>SE(Input!D="bullet";SE(10=Input!D-1;I14;0);SE(10&lt;Input!D;0;SE(10&lt;Input!D;I14/(Input!D-Input!D);0)))</f>
        <v/>
      </c>
      <c r="T60" s="79">
        <f>SE(Input!D="bullet";SE(11=Input!D-1;I14;0);SE(11&lt;Input!D;0;SE(11&lt;Input!D;I14/(Input!D-Input!D);0)))</f>
        <v/>
      </c>
      <c r="U60" s="79">
        <f>SE(Input!D="bullet";SE(12=Input!D-1;I14;0);SE(12&lt;Input!D;0;SE(12&lt;Input!D;I14/(Input!D-Input!D);0)))</f>
        <v/>
      </c>
      <c r="V60" s="79">
        <f>SE(Input!D="bullet";SE(13=Input!D-1;I14;0);SE(13&lt;Input!D;0;SE(13&lt;Input!D;I14/(Input!D-Input!D);0)))</f>
        <v/>
      </c>
      <c r="W60" s="79">
        <f>SE(Input!D="bullet";SE(14=Input!D-1;I14;0);SE(14&lt;Input!D;0;SE(14&lt;Input!D;I14/(Input!D-Input!D);0)))</f>
        <v/>
      </c>
      <c r="X60" s="79">
        <f>SE(Input!D="bullet";SE(15=Input!D-1;I14;0);SE(15&lt;Input!D;0;SE(15&lt;Input!D;I14/(Input!D-Input!D);0)))</f>
        <v/>
      </c>
      <c r="Y60" s="79">
        <f>SE(Input!D="bullet";SE(16=Input!D-1;I14;0);SE(16&lt;Input!D;0;SE(16&lt;Input!D;I14/(Input!D-Input!D);0)))</f>
        <v/>
      </c>
      <c r="Z60" s="79">
        <f>SE(Input!D="bullet";SE(17=Input!D-1;I14;0);SE(17&lt;Input!D;0;SE(17&lt;Input!D;I14/(Input!D-Input!D);0)))</f>
        <v/>
      </c>
      <c r="AA60" s="79">
        <f>SE(Input!D="bullet";SE(18=Input!D-1;I14;0);SE(18&lt;Input!D;0;SE(18&lt;Input!D;I14/(Input!D-Input!D);0)))</f>
        <v/>
      </c>
      <c r="AB60" s="79">
        <f>SE(Input!D="bullet";SE(19=Input!D-1;I14;0);SE(19&lt;Input!D;0;SE(19&lt;Input!D;I14/(Input!D-Input!D);0)))</f>
        <v/>
      </c>
      <c r="AC60" s="79">
        <f>SE(Input!D="bullet";SE(20=Input!D-1;I14;0);SE(20&lt;Input!D;0;SE(20&lt;Input!D;I14/(Input!D-Input!D);0)))</f>
        <v/>
      </c>
      <c r="AD60" s="79">
        <f>SE(Input!D="bullet";SE(21=Input!D-1;I14;0);SE(21&lt;Input!D;0;SE(21&lt;Input!D;I14/(Input!D-Input!D);0)))</f>
        <v/>
      </c>
      <c r="AE60" s="79">
        <f>SE(Input!D="bullet";SE(22=Input!D-1;I14;0);SE(22&lt;Input!D;0;SE(22&lt;Input!D;I14/(Input!D-Input!D);0)))</f>
        <v/>
      </c>
      <c r="AF60" s="79">
        <f>SE(Input!D="bullet";SE(23=Input!D-1;I14;0);SE(23&lt;Input!D;0;SE(23&lt;Input!D;I14/(Input!D-Input!D);0)))</f>
        <v/>
      </c>
      <c r="AG60" s="79">
        <f>SE(Input!D="bullet";SE(24=Input!D-1;I14;0);SE(24&lt;Input!D;0;SE(24&lt;Input!D;I14/(Input!D-Input!D);0)))</f>
        <v/>
      </c>
      <c r="AH60" s="79">
        <f>SE(Input!D="bullet";SE(25=Input!D-1;I14;0);SE(25&lt;Input!D;0;SE(25&lt;Input!D;I14/(Input!D-Input!D);0)))</f>
        <v/>
      </c>
      <c r="AI60" s="79">
        <f>SE(Input!D="bullet";SE(26=Input!D-1;I14;0);SE(26&lt;Input!D;0;SE(26&lt;Input!D;I14/(Input!D-Input!D);0)))</f>
        <v/>
      </c>
      <c r="AJ60" s="79">
        <f>SE(Input!D="bullet";SE(27=Input!D-1;I14;0);SE(27&lt;Input!D;0;SE(27&lt;Input!D;I14/(Input!D-Input!D);0)))</f>
        <v/>
      </c>
      <c r="AK60" s="79">
        <f>SE(Input!D="bullet";SE(28=Input!D-1;I14;0);SE(28&lt;Input!D;0;SE(28&lt;Input!D;I14/(Input!D-Input!D);0)))</f>
        <v/>
      </c>
      <c r="AL60" s="79">
        <f>SE(Input!D="bullet";SE(29=Input!D-1;I14;0);SE(29&lt;Input!D;0;SE(29&lt;Input!D;I14/(Input!D-Input!D);0)))</f>
        <v/>
      </c>
      <c r="AM60" s="79">
        <f>SE(Input!D="bullet";SE(30=Input!D-1;I14;0);SE(30&lt;Input!D;0;SE(30&lt;Input!D;I14/(Input!D-Input!D);0)))</f>
        <v/>
      </c>
      <c r="AN60" s="79">
        <f>SE(Input!D="bullet";SE(31=Input!D-1;I14;0);SE(31&lt;Input!D;0;SE(31&lt;Input!D;I14/(Input!D-Input!D);0)))</f>
        <v/>
      </c>
      <c r="AO60" s="79">
        <f>SE(Input!D="bullet";SE(32=Input!D-1;I14;0);SE(32&lt;Input!D;0;SE(32&lt;Input!D;I14/(Input!D-Input!D);0)))</f>
        <v/>
      </c>
      <c r="AR60" s="78" t="n">
        <v>8</v>
      </c>
      <c r="AS60" s="79">
        <f>0</f>
        <v/>
      </c>
      <c r="AT60" s="79">
        <f>0</f>
        <v/>
      </c>
      <c r="AU60" s="79">
        <f>0</f>
        <v/>
      </c>
      <c r="AV60" s="79">
        <f>0</f>
        <v/>
      </c>
      <c r="AW60" s="79">
        <f>0</f>
        <v/>
      </c>
      <c r="AX60" s="79">
        <f>0</f>
        <v/>
      </c>
      <c r="AY60" s="79">
        <f>0</f>
        <v/>
      </c>
      <c r="AZ60" s="79">
        <f>SE(Input!E="bullet";SE(0=Input!E-1;AZ14;0);SE(0&lt;Input!E;0;SE(0&lt;Input!E;AZ14/(Input!E-Input!E);0)))</f>
        <v/>
      </c>
      <c r="BA60" s="79">
        <f>SE(Input!E="bullet";SE(1=Input!E-1;AZ14;0);SE(1&lt;Input!E;0;SE(1&lt;Input!E;AZ14/(Input!E-Input!E);0)))</f>
        <v/>
      </c>
      <c r="BB60" s="79">
        <f>SE(Input!E="bullet";SE(2=Input!E-1;AZ14;0);SE(2&lt;Input!E;0;SE(2&lt;Input!E;AZ14/(Input!E-Input!E);0)))</f>
        <v/>
      </c>
      <c r="BC60" s="79">
        <f>SE(Input!E="bullet";SE(3=Input!E-1;AZ14;0);SE(3&lt;Input!E;0;SE(3&lt;Input!E;AZ14/(Input!E-Input!E);0)))</f>
        <v/>
      </c>
      <c r="BD60" s="79">
        <f>SE(Input!E="bullet";SE(4=Input!E-1;AZ14;0);SE(4&lt;Input!E;0;SE(4&lt;Input!E;AZ14/(Input!E-Input!E);0)))</f>
        <v/>
      </c>
      <c r="BE60" s="79">
        <f>SE(Input!E="bullet";SE(5=Input!E-1;AZ14;0);SE(5&lt;Input!E;0;SE(5&lt;Input!E;AZ14/(Input!E-Input!E);0)))</f>
        <v/>
      </c>
      <c r="BF60" s="79">
        <f>SE(Input!E="bullet";SE(6=Input!E-1;AZ14;0);SE(6&lt;Input!E;0;SE(6&lt;Input!E;AZ14/(Input!E-Input!E);0)))</f>
        <v/>
      </c>
      <c r="BG60" s="79">
        <f>SE(Input!E="bullet";SE(7=Input!E-1;AZ14;0);SE(7&lt;Input!E;0;SE(7&lt;Input!E;AZ14/(Input!E-Input!E);0)))</f>
        <v/>
      </c>
      <c r="BH60" s="79">
        <f>SE(Input!E="bullet";SE(8=Input!E-1;AZ14;0);SE(8&lt;Input!E;0;SE(8&lt;Input!E;AZ14/(Input!E-Input!E);0)))</f>
        <v/>
      </c>
      <c r="BI60" s="79">
        <f>SE(Input!E="bullet";SE(9=Input!E-1;AZ14;0);SE(9&lt;Input!E;0;SE(9&lt;Input!E;AZ14/(Input!E-Input!E);0)))</f>
        <v/>
      </c>
      <c r="BJ60" s="79">
        <f>SE(Input!E="bullet";SE(10=Input!E-1;AZ14;0);SE(10&lt;Input!E;0;SE(10&lt;Input!E;AZ14/(Input!E-Input!E);0)))</f>
        <v/>
      </c>
      <c r="BK60" s="79">
        <f>SE(Input!E="bullet";SE(11=Input!E-1;AZ14;0);SE(11&lt;Input!E;0;SE(11&lt;Input!E;AZ14/(Input!E-Input!E);0)))</f>
        <v/>
      </c>
      <c r="BL60" s="79">
        <f>SE(Input!E="bullet";SE(12=Input!E-1;AZ14;0);SE(12&lt;Input!E;0;SE(12&lt;Input!E;AZ14/(Input!E-Input!E);0)))</f>
        <v/>
      </c>
      <c r="BM60" s="79">
        <f>SE(Input!E="bullet";SE(13=Input!E-1;AZ14;0);SE(13&lt;Input!E;0;SE(13&lt;Input!E;AZ14/(Input!E-Input!E);0)))</f>
        <v/>
      </c>
      <c r="BN60" s="79">
        <f>SE(Input!E="bullet";SE(14=Input!E-1;AZ14;0);SE(14&lt;Input!E;0;SE(14&lt;Input!E;AZ14/(Input!E-Input!E);0)))</f>
        <v/>
      </c>
      <c r="BO60" s="79">
        <f>SE(Input!E="bullet";SE(15=Input!E-1;AZ14;0);SE(15&lt;Input!E;0;SE(15&lt;Input!E;AZ14/(Input!E-Input!E);0)))</f>
        <v/>
      </c>
      <c r="BP60" s="79">
        <f>SE(Input!E="bullet";SE(16=Input!E-1;AZ14;0);SE(16&lt;Input!E;0;SE(16&lt;Input!E;AZ14/(Input!E-Input!E);0)))</f>
        <v/>
      </c>
      <c r="BQ60" s="79">
        <f>SE(Input!E="bullet";SE(17=Input!E-1;AZ14;0);SE(17&lt;Input!E;0;SE(17&lt;Input!E;AZ14/(Input!E-Input!E);0)))</f>
        <v/>
      </c>
      <c r="BR60" s="79">
        <f>SE(Input!E="bullet";SE(18=Input!E-1;AZ14;0);SE(18&lt;Input!E;0;SE(18&lt;Input!E;AZ14/(Input!E-Input!E);0)))</f>
        <v/>
      </c>
      <c r="BS60" s="79">
        <f>SE(Input!E="bullet";SE(19=Input!E-1;AZ14;0);SE(19&lt;Input!E;0;SE(19&lt;Input!E;AZ14/(Input!E-Input!E);0)))</f>
        <v/>
      </c>
      <c r="BT60" s="79">
        <f>SE(Input!E="bullet";SE(20=Input!E-1;AZ14;0);SE(20&lt;Input!E;0;SE(20&lt;Input!E;AZ14/(Input!E-Input!E);0)))</f>
        <v/>
      </c>
      <c r="BU60" s="79">
        <f>SE(Input!E="bullet";SE(21=Input!E-1;AZ14;0);SE(21&lt;Input!E;0;SE(21&lt;Input!E;AZ14/(Input!E-Input!E);0)))</f>
        <v/>
      </c>
      <c r="BV60" s="79">
        <f>SE(Input!E="bullet";SE(22=Input!E-1;AZ14;0);SE(22&lt;Input!E;0;SE(22&lt;Input!E;AZ14/(Input!E-Input!E);0)))</f>
        <v/>
      </c>
      <c r="BW60" s="79">
        <f>SE(Input!E="bullet";SE(23=Input!E-1;AZ14;0);SE(23&lt;Input!E;0;SE(23&lt;Input!E;AZ14/(Input!E-Input!E);0)))</f>
        <v/>
      </c>
      <c r="BX60" s="79">
        <f>SE(Input!E="bullet";SE(24=Input!E-1;AZ14;0);SE(24&lt;Input!E;0;SE(24&lt;Input!E;AZ14/(Input!E-Input!E);0)))</f>
        <v/>
      </c>
      <c r="BY60" s="79">
        <f>SE(Input!E="bullet";SE(25=Input!E-1;AZ14;0);SE(25&lt;Input!E;0;SE(25&lt;Input!E;AZ14/(Input!E-Input!E);0)))</f>
        <v/>
      </c>
      <c r="BZ60" s="79">
        <f>SE(Input!E="bullet";SE(26=Input!E-1;AZ14;0);SE(26&lt;Input!E;0;SE(26&lt;Input!E;AZ14/(Input!E-Input!E);0)))</f>
        <v/>
      </c>
      <c r="CA60" s="79">
        <f>SE(Input!E="bullet";SE(27=Input!E-1;AZ14;0);SE(27&lt;Input!E;0;SE(27&lt;Input!E;AZ14/(Input!E-Input!E);0)))</f>
        <v/>
      </c>
      <c r="CB60" s="79">
        <f>SE(Input!E="bullet";SE(28=Input!E-1;AZ14;0);SE(28&lt;Input!E;0;SE(28&lt;Input!E;AZ14/(Input!E-Input!E);0)))</f>
        <v/>
      </c>
      <c r="CC60" s="79">
        <f>SE(Input!E="bullet";SE(29=Input!E-1;AZ14;0);SE(29&lt;Input!E;0;SE(29&lt;Input!E;AZ14/(Input!E-Input!E);0)))</f>
        <v/>
      </c>
      <c r="CD60" s="79">
        <f>SE(Input!E="bullet";SE(30=Input!E-1;AZ14;0);SE(30&lt;Input!E;0;SE(30&lt;Input!E;AZ14/(Input!E-Input!E);0)))</f>
        <v/>
      </c>
      <c r="CE60" s="79">
        <f>SE(Input!E="bullet";SE(31=Input!E-1;AZ14;0);SE(31&lt;Input!E;0;SE(31&lt;Input!E;AZ14/(Input!E-Input!E);0)))</f>
        <v/>
      </c>
      <c r="CF60" s="79">
        <f>SE(Input!E="bullet";SE(32=Input!E-1;AZ14;0);SE(32&lt;Input!E;0;SE(32&lt;Input!E;AZ14/(Input!E-Input!E);0)))</f>
        <v/>
      </c>
      <c r="CI60" s="78" t="n">
        <v>8</v>
      </c>
      <c r="CJ60" s="79">
        <f>0</f>
        <v/>
      </c>
      <c r="CK60" s="79">
        <f>0</f>
        <v/>
      </c>
      <c r="CL60" s="79">
        <f>0</f>
        <v/>
      </c>
      <c r="CM60" s="79">
        <f>0</f>
        <v/>
      </c>
      <c r="CN60" s="79">
        <f>0</f>
        <v/>
      </c>
      <c r="CO60" s="79">
        <f>0</f>
        <v/>
      </c>
      <c r="CP60" s="79">
        <f>0</f>
        <v/>
      </c>
      <c r="CQ60" s="79">
        <f>SE(Input!F="bullet";SE(0=Input!F-1;CQ14;0);SE(0&lt;Input!F;0;SE(0&lt;Input!F;CQ14/(Input!F-Input!F);0)))</f>
        <v/>
      </c>
      <c r="CR60" s="79">
        <f>SE(Input!F="bullet";SE(1=Input!F-1;CQ14;0);SE(1&lt;Input!F;0;SE(1&lt;Input!F;CQ14/(Input!F-Input!F);0)))</f>
        <v/>
      </c>
      <c r="CS60" s="79">
        <f>SE(Input!F="bullet";SE(2=Input!F-1;CQ14;0);SE(2&lt;Input!F;0;SE(2&lt;Input!F;CQ14/(Input!F-Input!F);0)))</f>
        <v/>
      </c>
      <c r="CT60" s="79">
        <f>SE(Input!F="bullet";SE(3=Input!F-1;CQ14;0);SE(3&lt;Input!F;0;SE(3&lt;Input!F;CQ14/(Input!F-Input!F);0)))</f>
        <v/>
      </c>
      <c r="CU60" s="79">
        <f>SE(Input!F="bullet";SE(4=Input!F-1;CQ14;0);SE(4&lt;Input!F;0;SE(4&lt;Input!F;CQ14/(Input!F-Input!F);0)))</f>
        <v/>
      </c>
      <c r="CV60" s="79">
        <f>SE(Input!F="bullet";SE(5=Input!F-1;CQ14;0);SE(5&lt;Input!F;0;SE(5&lt;Input!F;CQ14/(Input!F-Input!F);0)))</f>
        <v/>
      </c>
      <c r="CW60" s="79">
        <f>SE(Input!F="bullet";SE(6=Input!F-1;CQ14;0);SE(6&lt;Input!F;0;SE(6&lt;Input!F;CQ14/(Input!F-Input!F);0)))</f>
        <v/>
      </c>
      <c r="CX60" s="79">
        <f>SE(Input!F="bullet";SE(7=Input!F-1;CQ14;0);SE(7&lt;Input!F;0;SE(7&lt;Input!F;CQ14/(Input!F-Input!F);0)))</f>
        <v/>
      </c>
      <c r="CY60" s="79">
        <f>SE(Input!F="bullet";SE(8=Input!F-1;CQ14;0);SE(8&lt;Input!F;0;SE(8&lt;Input!F;CQ14/(Input!F-Input!F);0)))</f>
        <v/>
      </c>
      <c r="CZ60" s="79">
        <f>SE(Input!F="bullet";SE(9=Input!F-1;CQ14;0);SE(9&lt;Input!F;0;SE(9&lt;Input!F;CQ14/(Input!F-Input!F);0)))</f>
        <v/>
      </c>
      <c r="DA60" s="79">
        <f>SE(Input!F="bullet";SE(10=Input!F-1;CQ14;0);SE(10&lt;Input!F;0;SE(10&lt;Input!F;CQ14/(Input!F-Input!F);0)))</f>
        <v/>
      </c>
      <c r="DB60" s="79">
        <f>SE(Input!F="bullet";SE(11=Input!F-1;CQ14;0);SE(11&lt;Input!F;0;SE(11&lt;Input!F;CQ14/(Input!F-Input!F);0)))</f>
        <v/>
      </c>
      <c r="DC60" s="79">
        <f>SE(Input!F="bullet";SE(12=Input!F-1;CQ14;0);SE(12&lt;Input!F;0;SE(12&lt;Input!F;CQ14/(Input!F-Input!F);0)))</f>
        <v/>
      </c>
      <c r="DD60" s="79">
        <f>SE(Input!F="bullet";SE(13=Input!F-1;CQ14;0);SE(13&lt;Input!F;0;SE(13&lt;Input!F;CQ14/(Input!F-Input!F);0)))</f>
        <v/>
      </c>
      <c r="DE60" s="79">
        <f>SE(Input!F="bullet";SE(14=Input!F-1;CQ14;0);SE(14&lt;Input!F;0;SE(14&lt;Input!F;CQ14/(Input!F-Input!F);0)))</f>
        <v/>
      </c>
      <c r="DF60" s="79">
        <f>SE(Input!F="bullet";SE(15=Input!F-1;CQ14;0);SE(15&lt;Input!F;0;SE(15&lt;Input!F;CQ14/(Input!F-Input!F);0)))</f>
        <v/>
      </c>
      <c r="DG60" s="79">
        <f>SE(Input!F="bullet";SE(16=Input!F-1;CQ14;0);SE(16&lt;Input!F;0;SE(16&lt;Input!F;CQ14/(Input!F-Input!F);0)))</f>
        <v/>
      </c>
      <c r="DH60" s="79">
        <f>SE(Input!F="bullet";SE(17=Input!F-1;CQ14;0);SE(17&lt;Input!F;0;SE(17&lt;Input!F;CQ14/(Input!F-Input!F);0)))</f>
        <v/>
      </c>
      <c r="DI60" s="79">
        <f>SE(Input!F="bullet";SE(18=Input!F-1;CQ14;0);SE(18&lt;Input!F;0;SE(18&lt;Input!F;CQ14/(Input!F-Input!F);0)))</f>
        <v/>
      </c>
      <c r="DJ60" s="79">
        <f>SE(Input!F="bullet";SE(19=Input!F-1;CQ14;0);SE(19&lt;Input!F;0;SE(19&lt;Input!F;CQ14/(Input!F-Input!F);0)))</f>
        <v/>
      </c>
      <c r="DK60" s="79">
        <f>SE(Input!F="bullet";SE(20=Input!F-1;CQ14;0);SE(20&lt;Input!F;0;SE(20&lt;Input!F;CQ14/(Input!F-Input!F);0)))</f>
        <v/>
      </c>
      <c r="DL60" s="79">
        <f>SE(Input!F="bullet";SE(21=Input!F-1;CQ14;0);SE(21&lt;Input!F;0;SE(21&lt;Input!F;CQ14/(Input!F-Input!F);0)))</f>
        <v/>
      </c>
      <c r="DM60" s="79">
        <f>SE(Input!F="bullet";SE(22=Input!F-1;CQ14;0);SE(22&lt;Input!F;0;SE(22&lt;Input!F;CQ14/(Input!F-Input!F);0)))</f>
        <v/>
      </c>
      <c r="DN60" s="79">
        <f>SE(Input!F="bullet";SE(23=Input!F-1;CQ14;0);SE(23&lt;Input!F;0;SE(23&lt;Input!F;CQ14/(Input!F-Input!F);0)))</f>
        <v/>
      </c>
      <c r="DO60" s="79">
        <f>SE(Input!F="bullet";SE(24=Input!F-1;CQ14;0);SE(24&lt;Input!F;0;SE(24&lt;Input!F;CQ14/(Input!F-Input!F);0)))</f>
        <v/>
      </c>
      <c r="DP60" s="79">
        <f>SE(Input!F="bullet";SE(25=Input!F-1;CQ14;0);SE(25&lt;Input!F;0;SE(25&lt;Input!F;CQ14/(Input!F-Input!F);0)))</f>
        <v/>
      </c>
      <c r="DQ60" s="79">
        <f>SE(Input!F="bullet";SE(26=Input!F-1;CQ14;0);SE(26&lt;Input!F;0;SE(26&lt;Input!F;CQ14/(Input!F-Input!F);0)))</f>
        <v/>
      </c>
      <c r="DR60" s="79">
        <f>SE(Input!F="bullet";SE(27=Input!F-1;CQ14;0);SE(27&lt;Input!F;0;SE(27&lt;Input!F;CQ14/(Input!F-Input!F);0)))</f>
        <v/>
      </c>
      <c r="DS60" s="79">
        <f>SE(Input!F="bullet";SE(28=Input!F-1;CQ14;0);SE(28&lt;Input!F;0;SE(28&lt;Input!F;CQ14/(Input!F-Input!F);0)))</f>
        <v/>
      </c>
      <c r="DT60" s="79">
        <f>SE(Input!F="bullet";SE(29=Input!F-1;CQ14;0);SE(29&lt;Input!F;0;SE(29&lt;Input!F;CQ14/(Input!F-Input!F);0)))</f>
        <v/>
      </c>
      <c r="DU60" s="79">
        <f>SE(Input!F="bullet";SE(30=Input!F-1;CQ14;0);SE(30&lt;Input!F;0;SE(30&lt;Input!F;CQ14/(Input!F-Input!F);0)))</f>
        <v/>
      </c>
      <c r="DV60" s="79">
        <f>SE(Input!F="bullet";SE(31=Input!F-1;CQ14;0);SE(31&lt;Input!F;0;SE(31&lt;Input!F;CQ14/(Input!F-Input!F);0)))</f>
        <v/>
      </c>
      <c r="DW60" s="79">
        <f>SE(Input!F="bullet";SE(32=Input!F-1;CQ14;0);SE(32&lt;Input!F;0;SE(32&lt;Input!F;CQ14/(Input!F-Input!F);0)))</f>
        <v/>
      </c>
      <c r="DZ60" s="78" t="n">
        <v>8</v>
      </c>
      <c r="EA60" s="79">
        <f>0</f>
        <v/>
      </c>
      <c r="EB60" s="79">
        <f>0</f>
        <v/>
      </c>
      <c r="EC60" s="79">
        <f>0</f>
        <v/>
      </c>
      <c r="ED60" s="79">
        <f>0</f>
        <v/>
      </c>
      <c r="EE60" s="79">
        <f>0</f>
        <v/>
      </c>
      <c r="EF60" s="79">
        <f>0</f>
        <v/>
      </c>
      <c r="EG60" s="79">
        <f>0</f>
        <v/>
      </c>
      <c r="EH60" s="79">
        <f>SE(Input!G="bullet";SE(0=Input!G-1;EH14;0);SE(0&lt;Input!G;0;SE(0&lt;Input!G;EH14/(Input!G-Input!G);0)))</f>
        <v/>
      </c>
      <c r="EI60" s="79">
        <f>SE(Input!G="bullet";SE(1=Input!G-1;EH14;0);SE(1&lt;Input!G;0;SE(1&lt;Input!G;EH14/(Input!G-Input!G);0)))</f>
        <v/>
      </c>
      <c r="EJ60" s="79">
        <f>SE(Input!G="bullet";SE(2=Input!G-1;EH14;0);SE(2&lt;Input!G;0;SE(2&lt;Input!G;EH14/(Input!G-Input!G);0)))</f>
        <v/>
      </c>
      <c r="EK60" s="79">
        <f>SE(Input!G="bullet";SE(3=Input!G-1;EH14;0);SE(3&lt;Input!G;0;SE(3&lt;Input!G;EH14/(Input!G-Input!G);0)))</f>
        <v/>
      </c>
      <c r="EL60" s="79">
        <f>SE(Input!G="bullet";SE(4=Input!G-1;EH14;0);SE(4&lt;Input!G;0;SE(4&lt;Input!G;EH14/(Input!G-Input!G);0)))</f>
        <v/>
      </c>
      <c r="EM60" s="79">
        <f>SE(Input!G="bullet";SE(5=Input!G-1;EH14;0);SE(5&lt;Input!G;0;SE(5&lt;Input!G;EH14/(Input!G-Input!G);0)))</f>
        <v/>
      </c>
      <c r="EN60" s="79">
        <f>SE(Input!G="bullet";SE(6=Input!G-1;EH14;0);SE(6&lt;Input!G;0;SE(6&lt;Input!G;EH14/(Input!G-Input!G);0)))</f>
        <v/>
      </c>
      <c r="EO60" s="79">
        <f>SE(Input!G="bullet";SE(7=Input!G-1;EH14;0);SE(7&lt;Input!G;0;SE(7&lt;Input!G;EH14/(Input!G-Input!G);0)))</f>
        <v/>
      </c>
      <c r="EP60" s="79">
        <f>SE(Input!G="bullet";SE(8=Input!G-1;EH14;0);SE(8&lt;Input!G;0;SE(8&lt;Input!G;EH14/(Input!G-Input!G);0)))</f>
        <v/>
      </c>
      <c r="EQ60" s="79">
        <f>SE(Input!G="bullet";SE(9=Input!G-1;EH14;0);SE(9&lt;Input!G;0;SE(9&lt;Input!G;EH14/(Input!G-Input!G);0)))</f>
        <v/>
      </c>
      <c r="ER60" s="79">
        <f>SE(Input!G="bullet";SE(10=Input!G-1;EH14;0);SE(10&lt;Input!G;0;SE(10&lt;Input!G;EH14/(Input!G-Input!G);0)))</f>
        <v/>
      </c>
      <c r="ES60" s="79">
        <f>SE(Input!G="bullet";SE(11=Input!G-1;EH14;0);SE(11&lt;Input!G;0;SE(11&lt;Input!G;EH14/(Input!G-Input!G);0)))</f>
        <v/>
      </c>
      <c r="ET60" s="79">
        <f>SE(Input!G="bullet";SE(12=Input!G-1;EH14;0);SE(12&lt;Input!G;0;SE(12&lt;Input!G;EH14/(Input!G-Input!G);0)))</f>
        <v/>
      </c>
      <c r="EU60" s="79">
        <f>SE(Input!G="bullet";SE(13=Input!G-1;EH14;0);SE(13&lt;Input!G;0;SE(13&lt;Input!G;EH14/(Input!G-Input!G);0)))</f>
        <v/>
      </c>
      <c r="EV60" s="79">
        <f>SE(Input!G="bullet";SE(14=Input!G-1;EH14;0);SE(14&lt;Input!G;0;SE(14&lt;Input!G;EH14/(Input!G-Input!G);0)))</f>
        <v/>
      </c>
      <c r="EW60" s="79">
        <f>SE(Input!G="bullet";SE(15=Input!G-1;EH14;0);SE(15&lt;Input!G;0;SE(15&lt;Input!G;EH14/(Input!G-Input!G);0)))</f>
        <v/>
      </c>
      <c r="EX60" s="79">
        <f>SE(Input!G="bullet";SE(16=Input!G-1;EH14;0);SE(16&lt;Input!G;0;SE(16&lt;Input!G;EH14/(Input!G-Input!G);0)))</f>
        <v/>
      </c>
      <c r="EY60" s="79">
        <f>SE(Input!G="bullet";SE(17=Input!G-1;EH14;0);SE(17&lt;Input!G;0;SE(17&lt;Input!G;EH14/(Input!G-Input!G);0)))</f>
        <v/>
      </c>
      <c r="EZ60" s="79">
        <f>SE(Input!G="bullet";SE(18=Input!G-1;EH14;0);SE(18&lt;Input!G;0;SE(18&lt;Input!G;EH14/(Input!G-Input!G);0)))</f>
        <v/>
      </c>
      <c r="FA60" s="79">
        <f>SE(Input!G="bullet";SE(19=Input!G-1;EH14;0);SE(19&lt;Input!G;0;SE(19&lt;Input!G;EH14/(Input!G-Input!G);0)))</f>
        <v/>
      </c>
      <c r="FB60" s="79">
        <f>SE(Input!G="bullet";SE(20=Input!G-1;EH14;0);SE(20&lt;Input!G;0;SE(20&lt;Input!G;EH14/(Input!G-Input!G);0)))</f>
        <v/>
      </c>
      <c r="FC60" s="79">
        <f>SE(Input!G="bullet";SE(21=Input!G-1;EH14;0);SE(21&lt;Input!G;0;SE(21&lt;Input!G;EH14/(Input!G-Input!G);0)))</f>
        <v/>
      </c>
      <c r="FD60" s="79">
        <f>SE(Input!G="bullet";SE(22=Input!G-1;EH14;0);SE(22&lt;Input!G;0;SE(22&lt;Input!G;EH14/(Input!G-Input!G);0)))</f>
        <v/>
      </c>
      <c r="FE60" s="79">
        <f>SE(Input!G="bullet";SE(23=Input!G-1;EH14;0);SE(23&lt;Input!G;0;SE(23&lt;Input!G;EH14/(Input!G-Input!G);0)))</f>
        <v/>
      </c>
      <c r="FF60" s="79">
        <f>SE(Input!G="bullet";SE(24=Input!G-1;EH14;0);SE(24&lt;Input!G;0;SE(24&lt;Input!G;EH14/(Input!G-Input!G);0)))</f>
        <v/>
      </c>
      <c r="FG60" s="79">
        <f>SE(Input!G="bullet";SE(25=Input!G-1;EH14;0);SE(25&lt;Input!G;0;SE(25&lt;Input!G;EH14/(Input!G-Input!G);0)))</f>
        <v/>
      </c>
      <c r="FH60" s="79">
        <f>SE(Input!G="bullet";SE(26=Input!G-1;EH14;0);SE(26&lt;Input!G;0;SE(26&lt;Input!G;EH14/(Input!G-Input!G);0)))</f>
        <v/>
      </c>
      <c r="FI60" s="79">
        <f>SE(Input!G="bullet";SE(27=Input!G-1;EH14;0);SE(27&lt;Input!G;0;SE(27&lt;Input!G;EH14/(Input!G-Input!G);0)))</f>
        <v/>
      </c>
      <c r="FJ60" s="79">
        <f>SE(Input!G="bullet";SE(28=Input!G-1;EH14;0);SE(28&lt;Input!G;0;SE(28&lt;Input!G;EH14/(Input!G-Input!G);0)))</f>
        <v/>
      </c>
      <c r="FK60" s="79">
        <f>SE(Input!G="bullet";SE(29=Input!G-1;EH14;0);SE(29&lt;Input!G;0;SE(29&lt;Input!G;EH14/(Input!G-Input!G);0)))</f>
        <v/>
      </c>
      <c r="FL60" s="79">
        <f>SE(Input!G="bullet";SE(30=Input!G-1;EH14;0);SE(30&lt;Input!G;0;SE(30&lt;Input!G;EH14/(Input!G-Input!G);0)))</f>
        <v/>
      </c>
      <c r="FM60" s="79">
        <f>SE(Input!G="bullet";SE(31=Input!G-1;EH14;0);SE(31&lt;Input!G;0;SE(31&lt;Input!G;EH14/(Input!G-Input!G);0)))</f>
        <v/>
      </c>
      <c r="FN60" s="79">
        <f>SE(Input!G="bullet";SE(32=Input!G-1;EH14;0);SE(32&lt;Input!G;0;SE(32&lt;Input!G;EH14/(Input!G-Input!G);0)))</f>
        <v/>
      </c>
      <c r="FQ60" s="78" t="n">
        <v>8</v>
      </c>
      <c r="FR60" s="79">
        <f>0</f>
        <v/>
      </c>
      <c r="FS60" s="79">
        <f>0</f>
        <v/>
      </c>
      <c r="FT60" s="79">
        <f>0</f>
        <v/>
      </c>
      <c r="FU60" s="79">
        <f>0</f>
        <v/>
      </c>
      <c r="FV60" s="79">
        <f>0</f>
        <v/>
      </c>
      <c r="FW60" s="79">
        <f>0</f>
        <v/>
      </c>
      <c r="FX60" s="79">
        <f>0</f>
        <v/>
      </c>
      <c r="FY60" s="79">
        <f>SE(Input!H="bullet";SE(0=Input!H-1;FY14;0);SE(0&lt;Input!H;0;SE(0&lt;Input!H;FY14/(Input!H-Input!H);0)))</f>
        <v/>
      </c>
      <c r="FZ60" s="79">
        <f>SE(Input!H="bullet";SE(1=Input!H-1;FY14;0);SE(1&lt;Input!H;0;SE(1&lt;Input!H;FY14/(Input!H-Input!H);0)))</f>
        <v/>
      </c>
      <c r="GA60" s="79">
        <f>SE(Input!H="bullet";SE(2=Input!H-1;FY14;0);SE(2&lt;Input!H;0;SE(2&lt;Input!H;FY14/(Input!H-Input!H);0)))</f>
        <v/>
      </c>
      <c r="GB60" s="79">
        <f>SE(Input!H="bullet";SE(3=Input!H-1;FY14;0);SE(3&lt;Input!H;0;SE(3&lt;Input!H;FY14/(Input!H-Input!H);0)))</f>
        <v/>
      </c>
      <c r="GC60" s="79">
        <f>SE(Input!H="bullet";SE(4=Input!H-1;FY14;0);SE(4&lt;Input!H;0;SE(4&lt;Input!H;FY14/(Input!H-Input!H);0)))</f>
        <v/>
      </c>
      <c r="GD60" s="79">
        <f>SE(Input!H="bullet";SE(5=Input!H-1;FY14;0);SE(5&lt;Input!H;0;SE(5&lt;Input!H;FY14/(Input!H-Input!H);0)))</f>
        <v/>
      </c>
      <c r="GE60" s="79">
        <f>SE(Input!H="bullet";SE(6=Input!H-1;FY14;0);SE(6&lt;Input!H;0;SE(6&lt;Input!H;FY14/(Input!H-Input!H);0)))</f>
        <v/>
      </c>
      <c r="GF60" s="79">
        <f>SE(Input!H="bullet";SE(7=Input!H-1;FY14;0);SE(7&lt;Input!H;0;SE(7&lt;Input!H;FY14/(Input!H-Input!H);0)))</f>
        <v/>
      </c>
      <c r="GG60" s="79">
        <f>SE(Input!H="bullet";SE(8=Input!H-1;FY14;0);SE(8&lt;Input!H;0;SE(8&lt;Input!H;FY14/(Input!H-Input!H);0)))</f>
        <v/>
      </c>
      <c r="GH60" s="79">
        <f>SE(Input!H="bullet";SE(9=Input!H-1;FY14;0);SE(9&lt;Input!H;0;SE(9&lt;Input!H;FY14/(Input!H-Input!H);0)))</f>
        <v/>
      </c>
      <c r="GI60" s="79">
        <f>SE(Input!H="bullet";SE(10=Input!H-1;FY14;0);SE(10&lt;Input!H;0;SE(10&lt;Input!H;FY14/(Input!H-Input!H);0)))</f>
        <v/>
      </c>
      <c r="GJ60" s="79">
        <f>SE(Input!H="bullet";SE(11=Input!H-1;FY14;0);SE(11&lt;Input!H;0;SE(11&lt;Input!H;FY14/(Input!H-Input!H);0)))</f>
        <v/>
      </c>
      <c r="GK60" s="79">
        <f>SE(Input!H="bullet";SE(12=Input!H-1;FY14;0);SE(12&lt;Input!H;0;SE(12&lt;Input!H;FY14/(Input!H-Input!H);0)))</f>
        <v/>
      </c>
      <c r="GL60" s="79">
        <f>SE(Input!H="bullet";SE(13=Input!H-1;FY14;0);SE(13&lt;Input!H;0;SE(13&lt;Input!H;FY14/(Input!H-Input!H);0)))</f>
        <v/>
      </c>
      <c r="GM60" s="79">
        <f>SE(Input!H="bullet";SE(14=Input!H-1;FY14;0);SE(14&lt;Input!H;0;SE(14&lt;Input!H;FY14/(Input!H-Input!H);0)))</f>
        <v/>
      </c>
      <c r="GN60" s="79">
        <f>SE(Input!H="bullet";SE(15=Input!H-1;FY14;0);SE(15&lt;Input!H;0;SE(15&lt;Input!H;FY14/(Input!H-Input!H);0)))</f>
        <v/>
      </c>
      <c r="GO60" s="79">
        <f>SE(Input!H="bullet";SE(16=Input!H-1;FY14;0);SE(16&lt;Input!H;0;SE(16&lt;Input!H;FY14/(Input!H-Input!H);0)))</f>
        <v/>
      </c>
      <c r="GP60" s="79">
        <f>SE(Input!H="bullet";SE(17=Input!H-1;FY14;0);SE(17&lt;Input!H;0;SE(17&lt;Input!H;FY14/(Input!H-Input!H);0)))</f>
        <v/>
      </c>
      <c r="GQ60" s="79">
        <f>SE(Input!H="bullet";SE(18=Input!H-1;FY14;0);SE(18&lt;Input!H;0;SE(18&lt;Input!H;FY14/(Input!H-Input!H);0)))</f>
        <v/>
      </c>
      <c r="GR60" s="79">
        <f>SE(Input!H="bullet";SE(19=Input!H-1;FY14;0);SE(19&lt;Input!H;0;SE(19&lt;Input!H;FY14/(Input!H-Input!H);0)))</f>
        <v/>
      </c>
      <c r="GS60" s="79">
        <f>SE(Input!H="bullet";SE(20=Input!H-1;FY14;0);SE(20&lt;Input!H;0;SE(20&lt;Input!H;FY14/(Input!H-Input!H);0)))</f>
        <v/>
      </c>
      <c r="GT60" s="79">
        <f>SE(Input!H="bullet";SE(21=Input!H-1;FY14;0);SE(21&lt;Input!H;0;SE(21&lt;Input!H;FY14/(Input!H-Input!H);0)))</f>
        <v/>
      </c>
      <c r="GU60" s="79">
        <f>SE(Input!H="bullet";SE(22=Input!H-1;FY14;0);SE(22&lt;Input!H;0;SE(22&lt;Input!H;FY14/(Input!H-Input!H);0)))</f>
        <v/>
      </c>
      <c r="GV60" s="79">
        <f>SE(Input!H="bullet";SE(23=Input!H-1;FY14;0);SE(23&lt;Input!H;0;SE(23&lt;Input!H;FY14/(Input!H-Input!H);0)))</f>
        <v/>
      </c>
      <c r="GW60" s="79">
        <f>SE(Input!H="bullet";SE(24=Input!H-1;FY14;0);SE(24&lt;Input!H;0;SE(24&lt;Input!H;FY14/(Input!H-Input!H);0)))</f>
        <v/>
      </c>
      <c r="GX60" s="79">
        <f>SE(Input!H="bullet";SE(25=Input!H-1;FY14;0);SE(25&lt;Input!H;0;SE(25&lt;Input!H;FY14/(Input!H-Input!H);0)))</f>
        <v/>
      </c>
      <c r="GY60" s="79">
        <f>SE(Input!H="bullet";SE(26=Input!H-1;FY14;0);SE(26&lt;Input!H;0;SE(26&lt;Input!H;FY14/(Input!H-Input!H);0)))</f>
        <v/>
      </c>
      <c r="GZ60" s="79">
        <f>SE(Input!H="bullet";SE(27=Input!H-1;FY14;0);SE(27&lt;Input!H;0;SE(27&lt;Input!H;FY14/(Input!H-Input!H);0)))</f>
        <v/>
      </c>
      <c r="HA60" s="79">
        <f>SE(Input!H="bullet";SE(28=Input!H-1;FY14;0);SE(28&lt;Input!H;0;SE(28&lt;Input!H;FY14/(Input!H-Input!H);0)))</f>
        <v/>
      </c>
      <c r="HB60" s="79">
        <f>SE(Input!H="bullet";SE(29=Input!H-1;FY14;0);SE(29&lt;Input!H;0;SE(29&lt;Input!H;FY14/(Input!H-Input!H);0)))</f>
        <v/>
      </c>
      <c r="HC60" s="79">
        <f>SE(Input!H="bullet";SE(30=Input!H-1;FY14;0);SE(30&lt;Input!H;0;SE(30&lt;Input!H;FY14/(Input!H-Input!H);0)))</f>
        <v/>
      </c>
      <c r="HD60" s="79">
        <f>SE(Input!H="bullet";SE(31=Input!H-1;FY14;0);SE(31&lt;Input!H;0;SE(31&lt;Input!H;FY14/(Input!H-Input!H);0)))</f>
        <v/>
      </c>
      <c r="HE60" s="79">
        <f>SE(Input!H="bullet";SE(32=Input!H-1;FY14;0);SE(32&lt;Input!H;0;SE(32&lt;Input!H;FY14/(Input!H-Input!H);0)))</f>
        <v/>
      </c>
      <c r="HH60" s="78" t="n">
        <v>8</v>
      </c>
      <c r="HI60" s="79">
        <f>0</f>
        <v/>
      </c>
      <c r="HJ60" s="79">
        <f>0</f>
        <v/>
      </c>
      <c r="HK60" s="79">
        <f>0</f>
        <v/>
      </c>
      <c r="HL60" s="79">
        <f>0</f>
        <v/>
      </c>
      <c r="HM60" s="79">
        <f>0</f>
        <v/>
      </c>
      <c r="HN60" s="79">
        <f>0</f>
        <v/>
      </c>
      <c r="HO60" s="79">
        <f>0</f>
        <v/>
      </c>
      <c r="HP60" s="79">
        <f>SE(Input!I="bullet";SE(0=Input!I-1;HP14;0);SE(0&lt;Input!I;0;SE(0&lt;Input!I;HP14/(Input!I-Input!I);0)))</f>
        <v/>
      </c>
      <c r="HQ60" s="79">
        <f>SE(Input!I="bullet";SE(1=Input!I-1;HP14;0);SE(1&lt;Input!I;0;SE(1&lt;Input!I;HP14/(Input!I-Input!I);0)))</f>
        <v/>
      </c>
      <c r="HR60" s="79">
        <f>SE(Input!I="bullet";SE(2=Input!I-1;HP14;0);SE(2&lt;Input!I;0;SE(2&lt;Input!I;HP14/(Input!I-Input!I);0)))</f>
        <v/>
      </c>
      <c r="HS60" s="79">
        <f>SE(Input!I="bullet";SE(3=Input!I-1;HP14;0);SE(3&lt;Input!I;0;SE(3&lt;Input!I;HP14/(Input!I-Input!I);0)))</f>
        <v/>
      </c>
      <c r="HT60" s="79">
        <f>SE(Input!I="bullet";SE(4=Input!I-1;HP14;0);SE(4&lt;Input!I;0;SE(4&lt;Input!I;HP14/(Input!I-Input!I);0)))</f>
        <v/>
      </c>
      <c r="HU60" s="79">
        <f>SE(Input!I="bullet";SE(5=Input!I-1;HP14;0);SE(5&lt;Input!I;0;SE(5&lt;Input!I;HP14/(Input!I-Input!I);0)))</f>
        <v/>
      </c>
      <c r="HV60" s="79">
        <f>SE(Input!I="bullet";SE(6=Input!I-1;HP14;0);SE(6&lt;Input!I;0;SE(6&lt;Input!I;HP14/(Input!I-Input!I);0)))</f>
        <v/>
      </c>
      <c r="HW60" s="79">
        <f>SE(Input!I="bullet";SE(7=Input!I-1;HP14;0);SE(7&lt;Input!I;0;SE(7&lt;Input!I;HP14/(Input!I-Input!I);0)))</f>
        <v/>
      </c>
      <c r="HX60" s="79">
        <f>SE(Input!I="bullet";SE(8=Input!I-1;HP14;0);SE(8&lt;Input!I;0;SE(8&lt;Input!I;HP14/(Input!I-Input!I);0)))</f>
        <v/>
      </c>
      <c r="HY60" s="79">
        <f>SE(Input!I="bullet";SE(9=Input!I-1;HP14;0);SE(9&lt;Input!I;0;SE(9&lt;Input!I;HP14/(Input!I-Input!I);0)))</f>
        <v/>
      </c>
      <c r="HZ60" s="79">
        <f>SE(Input!I="bullet";SE(10=Input!I-1;HP14;0);SE(10&lt;Input!I;0;SE(10&lt;Input!I;HP14/(Input!I-Input!I);0)))</f>
        <v/>
      </c>
      <c r="IA60" s="79">
        <f>SE(Input!I="bullet";SE(11=Input!I-1;HP14;0);SE(11&lt;Input!I;0;SE(11&lt;Input!I;HP14/(Input!I-Input!I);0)))</f>
        <v/>
      </c>
      <c r="IB60" s="79">
        <f>SE(Input!I="bullet";SE(12=Input!I-1;HP14;0);SE(12&lt;Input!I;0;SE(12&lt;Input!I;HP14/(Input!I-Input!I);0)))</f>
        <v/>
      </c>
      <c r="IC60" s="79">
        <f>SE(Input!I="bullet";SE(13=Input!I-1;HP14;0);SE(13&lt;Input!I;0;SE(13&lt;Input!I;HP14/(Input!I-Input!I);0)))</f>
        <v/>
      </c>
      <c r="ID60" s="79">
        <f>SE(Input!I="bullet";SE(14=Input!I-1;HP14;0);SE(14&lt;Input!I;0;SE(14&lt;Input!I;HP14/(Input!I-Input!I);0)))</f>
        <v/>
      </c>
      <c r="IE60" s="79">
        <f>SE(Input!I="bullet";SE(15=Input!I-1;HP14;0);SE(15&lt;Input!I;0;SE(15&lt;Input!I;HP14/(Input!I-Input!I);0)))</f>
        <v/>
      </c>
      <c r="IF60" s="79">
        <f>SE(Input!I="bullet";SE(16=Input!I-1;HP14;0);SE(16&lt;Input!I;0;SE(16&lt;Input!I;HP14/(Input!I-Input!I);0)))</f>
        <v/>
      </c>
      <c r="IG60" s="79">
        <f>SE(Input!I="bullet";SE(17=Input!I-1;HP14;0);SE(17&lt;Input!I;0;SE(17&lt;Input!I;HP14/(Input!I-Input!I);0)))</f>
        <v/>
      </c>
      <c r="IH60" s="79">
        <f>SE(Input!I="bullet";SE(18=Input!I-1;HP14;0);SE(18&lt;Input!I;0;SE(18&lt;Input!I;HP14/(Input!I-Input!I);0)))</f>
        <v/>
      </c>
      <c r="II60" s="79">
        <f>SE(Input!I="bullet";SE(19=Input!I-1;HP14;0);SE(19&lt;Input!I;0;SE(19&lt;Input!I;HP14/(Input!I-Input!I);0)))</f>
        <v/>
      </c>
      <c r="IJ60" s="79">
        <f>SE(Input!I="bullet";SE(20=Input!I-1;HP14;0);SE(20&lt;Input!I;0;SE(20&lt;Input!I;HP14/(Input!I-Input!I);0)))</f>
        <v/>
      </c>
      <c r="IK60" s="79">
        <f>SE(Input!I="bullet";SE(21=Input!I-1;HP14;0);SE(21&lt;Input!I;0;SE(21&lt;Input!I;HP14/(Input!I-Input!I);0)))</f>
        <v/>
      </c>
      <c r="IL60" s="79">
        <f>SE(Input!I="bullet";SE(22=Input!I-1;HP14;0);SE(22&lt;Input!I;0;SE(22&lt;Input!I;HP14/(Input!I-Input!I);0)))</f>
        <v/>
      </c>
      <c r="IM60" s="79">
        <f>SE(Input!I="bullet";SE(23=Input!I-1;HP14;0);SE(23&lt;Input!I;0;SE(23&lt;Input!I;HP14/(Input!I-Input!I);0)))</f>
        <v/>
      </c>
      <c r="IN60" s="79">
        <f>SE(Input!I="bullet";SE(24=Input!I-1;HP14;0);SE(24&lt;Input!I;0;SE(24&lt;Input!I;HP14/(Input!I-Input!I);0)))</f>
        <v/>
      </c>
      <c r="IO60" s="79">
        <f>SE(Input!I="bullet";SE(25=Input!I-1;HP14;0);SE(25&lt;Input!I;0;SE(25&lt;Input!I;HP14/(Input!I-Input!I);0)))</f>
        <v/>
      </c>
      <c r="IP60" s="79">
        <f>SE(Input!I="bullet";SE(26=Input!I-1;HP14;0);SE(26&lt;Input!I;0;SE(26&lt;Input!I;HP14/(Input!I-Input!I);0)))</f>
        <v/>
      </c>
      <c r="IQ60" s="79">
        <f>SE(Input!I="bullet";SE(27=Input!I-1;HP14;0);SE(27&lt;Input!I;0;SE(27&lt;Input!I;HP14/(Input!I-Input!I);0)))</f>
        <v/>
      </c>
      <c r="IR60" s="79">
        <f>SE(Input!I="bullet";SE(28=Input!I-1;HP14;0);SE(28&lt;Input!I;0;SE(28&lt;Input!I;HP14/(Input!I-Input!I);0)))</f>
        <v/>
      </c>
      <c r="IS60" s="79">
        <f>SE(Input!I="bullet";SE(29=Input!I-1;HP14;0);SE(29&lt;Input!I;0;SE(29&lt;Input!I;HP14/(Input!I-Input!I);0)))</f>
        <v/>
      </c>
      <c r="IT60" s="79">
        <f>SE(Input!I="bullet";SE(30=Input!I-1;HP14;0);SE(30&lt;Input!I;0;SE(30&lt;Input!I;HP14/(Input!I-Input!I);0)))</f>
        <v/>
      </c>
      <c r="IU60" s="79">
        <f>SE(Input!I="bullet";SE(31=Input!I-1;HP14;0);SE(31&lt;Input!I;0;SE(31&lt;Input!I;HP14/(Input!I-Input!I);0)))</f>
        <v/>
      </c>
      <c r="IV60" s="79">
        <f>SE(Input!I="bullet";SE(32=Input!I-1;HP14;0);SE(32&lt;Input!I;0;SE(32&lt;Input!I;HP14/(Input!I-Input!I);0)))</f>
        <v/>
      </c>
      <c r="IY60" s="78" t="n">
        <v>8</v>
      </c>
      <c r="IZ60" s="79">
        <f>0</f>
        <v/>
      </c>
      <c r="JA60" s="79">
        <f>0</f>
        <v/>
      </c>
      <c r="JB60" s="79">
        <f>0</f>
        <v/>
      </c>
      <c r="JC60" s="79">
        <f>0</f>
        <v/>
      </c>
      <c r="JD60" s="79">
        <f>0</f>
        <v/>
      </c>
      <c r="JE60" s="79">
        <f>0</f>
        <v/>
      </c>
      <c r="JF60" s="79">
        <f>0</f>
        <v/>
      </c>
      <c r="JG60" s="79">
        <f>SE(Input!J="bullet";SE(0=Input!J-1;JG14;0);SE(0&lt;Input!J;0;SE(0&lt;Input!J;JG14/(Input!J-Input!J);0)))</f>
        <v/>
      </c>
      <c r="JH60" s="79">
        <f>SE(Input!J="bullet";SE(1=Input!J-1;JG14;0);SE(1&lt;Input!J;0;SE(1&lt;Input!J;JG14/(Input!J-Input!J);0)))</f>
        <v/>
      </c>
      <c r="JI60" s="79">
        <f>SE(Input!J="bullet";SE(2=Input!J-1;JG14;0);SE(2&lt;Input!J;0;SE(2&lt;Input!J;JG14/(Input!J-Input!J);0)))</f>
        <v/>
      </c>
      <c r="JJ60" s="79">
        <f>SE(Input!J="bullet";SE(3=Input!J-1;JG14;0);SE(3&lt;Input!J;0;SE(3&lt;Input!J;JG14/(Input!J-Input!J);0)))</f>
        <v/>
      </c>
      <c r="JK60" s="79">
        <f>SE(Input!J="bullet";SE(4=Input!J-1;JG14;0);SE(4&lt;Input!J;0;SE(4&lt;Input!J;JG14/(Input!J-Input!J);0)))</f>
        <v/>
      </c>
      <c r="JL60" s="79">
        <f>SE(Input!J="bullet";SE(5=Input!J-1;JG14;0);SE(5&lt;Input!J;0;SE(5&lt;Input!J;JG14/(Input!J-Input!J);0)))</f>
        <v/>
      </c>
      <c r="JM60" s="79">
        <f>SE(Input!J="bullet";SE(6=Input!J-1;JG14;0);SE(6&lt;Input!J;0;SE(6&lt;Input!J;JG14/(Input!J-Input!J);0)))</f>
        <v/>
      </c>
      <c r="JN60" s="79">
        <f>SE(Input!J="bullet";SE(7=Input!J-1;JG14;0);SE(7&lt;Input!J;0;SE(7&lt;Input!J;JG14/(Input!J-Input!J);0)))</f>
        <v/>
      </c>
      <c r="JO60" s="79">
        <f>SE(Input!J="bullet";SE(8=Input!J-1;JG14;0);SE(8&lt;Input!J;0;SE(8&lt;Input!J;JG14/(Input!J-Input!J);0)))</f>
        <v/>
      </c>
      <c r="JP60" s="79">
        <f>SE(Input!J="bullet";SE(9=Input!J-1;JG14;0);SE(9&lt;Input!J;0;SE(9&lt;Input!J;JG14/(Input!J-Input!J);0)))</f>
        <v/>
      </c>
      <c r="JQ60" s="79">
        <f>SE(Input!J="bullet";SE(10=Input!J-1;JG14;0);SE(10&lt;Input!J;0;SE(10&lt;Input!J;JG14/(Input!J-Input!J);0)))</f>
        <v/>
      </c>
      <c r="JR60" s="79">
        <f>SE(Input!J="bullet";SE(11=Input!J-1;JG14;0);SE(11&lt;Input!J;0;SE(11&lt;Input!J;JG14/(Input!J-Input!J);0)))</f>
        <v/>
      </c>
      <c r="JS60" s="79">
        <f>SE(Input!J="bullet";SE(12=Input!J-1;JG14;0);SE(12&lt;Input!J;0;SE(12&lt;Input!J;JG14/(Input!J-Input!J);0)))</f>
        <v/>
      </c>
      <c r="JT60" s="79">
        <f>SE(Input!J="bullet";SE(13=Input!J-1;JG14;0);SE(13&lt;Input!J;0;SE(13&lt;Input!J;JG14/(Input!J-Input!J);0)))</f>
        <v/>
      </c>
      <c r="JU60" s="79">
        <f>SE(Input!J="bullet";SE(14=Input!J-1;JG14;0);SE(14&lt;Input!J;0;SE(14&lt;Input!J;JG14/(Input!J-Input!J);0)))</f>
        <v/>
      </c>
      <c r="JV60" s="79">
        <f>SE(Input!J="bullet";SE(15=Input!J-1;JG14;0);SE(15&lt;Input!J;0;SE(15&lt;Input!J;JG14/(Input!J-Input!J);0)))</f>
        <v/>
      </c>
      <c r="JW60" s="79">
        <f>SE(Input!J="bullet";SE(16=Input!J-1;JG14;0);SE(16&lt;Input!J;0;SE(16&lt;Input!J;JG14/(Input!J-Input!J);0)))</f>
        <v/>
      </c>
      <c r="JX60" s="79">
        <f>SE(Input!J="bullet";SE(17=Input!J-1;JG14;0);SE(17&lt;Input!J;0;SE(17&lt;Input!J;JG14/(Input!J-Input!J);0)))</f>
        <v/>
      </c>
      <c r="JY60" s="79">
        <f>SE(Input!J="bullet";SE(18=Input!J-1;JG14;0);SE(18&lt;Input!J;0;SE(18&lt;Input!J;JG14/(Input!J-Input!J);0)))</f>
        <v/>
      </c>
      <c r="JZ60" s="79">
        <f>SE(Input!J="bullet";SE(19=Input!J-1;JG14;0);SE(19&lt;Input!J;0;SE(19&lt;Input!J;JG14/(Input!J-Input!J);0)))</f>
        <v/>
      </c>
      <c r="KA60" s="79">
        <f>SE(Input!J="bullet";SE(20=Input!J-1;JG14;0);SE(20&lt;Input!J;0;SE(20&lt;Input!J;JG14/(Input!J-Input!J);0)))</f>
        <v/>
      </c>
      <c r="KB60" s="79">
        <f>SE(Input!J="bullet";SE(21=Input!J-1;JG14;0);SE(21&lt;Input!J;0;SE(21&lt;Input!J;JG14/(Input!J-Input!J);0)))</f>
        <v/>
      </c>
      <c r="KC60" s="79">
        <f>SE(Input!J="bullet";SE(22=Input!J-1;JG14;0);SE(22&lt;Input!J;0;SE(22&lt;Input!J;JG14/(Input!J-Input!J);0)))</f>
        <v/>
      </c>
      <c r="KD60" s="79">
        <f>SE(Input!J="bullet";SE(23=Input!J-1;JG14;0);SE(23&lt;Input!J;0;SE(23&lt;Input!J;JG14/(Input!J-Input!J);0)))</f>
        <v/>
      </c>
      <c r="KE60" s="79">
        <f>SE(Input!J="bullet";SE(24=Input!J-1;JG14;0);SE(24&lt;Input!J;0;SE(24&lt;Input!J;JG14/(Input!J-Input!J);0)))</f>
        <v/>
      </c>
      <c r="KF60" s="79">
        <f>SE(Input!J="bullet";SE(25=Input!J-1;JG14;0);SE(25&lt;Input!J;0;SE(25&lt;Input!J;JG14/(Input!J-Input!J);0)))</f>
        <v/>
      </c>
      <c r="KG60" s="79">
        <f>SE(Input!J="bullet";SE(26=Input!J-1;JG14;0);SE(26&lt;Input!J;0;SE(26&lt;Input!J;JG14/(Input!J-Input!J);0)))</f>
        <v/>
      </c>
      <c r="KH60" s="79">
        <f>SE(Input!J="bullet";SE(27=Input!J-1;JG14;0);SE(27&lt;Input!J;0;SE(27&lt;Input!J;JG14/(Input!J-Input!J);0)))</f>
        <v/>
      </c>
      <c r="KI60" s="79">
        <f>SE(Input!J="bullet";SE(28=Input!J-1;JG14;0);SE(28&lt;Input!J;0;SE(28&lt;Input!J;JG14/(Input!J-Input!J);0)))</f>
        <v/>
      </c>
      <c r="KJ60" s="79">
        <f>SE(Input!J="bullet";SE(29=Input!J-1;JG14;0);SE(29&lt;Input!J;0;SE(29&lt;Input!J;JG14/(Input!J-Input!J);0)))</f>
        <v/>
      </c>
      <c r="KK60" s="79">
        <f>SE(Input!J="bullet";SE(30=Input!J-1;JG14;0);SE(30&lt;Input!J;0;SE(30&lt;Input!J;JG14/(Input!J-Input!J);0)))</f>
        <v/>
      </c>
      <c r="KL60" s="79">
        <f>SE(Input!J="bullet";SE(31=Input!J-1;JG14;0);SE(31&lt;Input!J;0;SE(31&lt;Input!J;JG14/(Input!J-Input!J);0)))</f>
        <v/>
      </c>
      <c r="KM60" s="79">
        <f>SE(Input!J="bullet";SE(32=Input!J-1;JG14;0);SE(32&lt;Input!J;0;SE(32&lt;Input!J;JG14/(Input!J-Input!J);0)))</f>
        <v/>
      </c>
      <c r="KP60" s="78" t="n">
        <v>8</v>
      </c>
      <c r="KQ60" s="79">
        <f>0</f>
        <v/>
      </c>
      <c r="KR60" s="79">
        <f>0</f>
        <v/>
      </c>
      <c r="KS60" s="79">
        <f>0</f>
        <v/>
      </c>
      <c r="KT60" s="79">
        <f>0</f>
        <v/>
      </c>
      <c r="KU60" s="79">
        <f>0</f>
        <v/>
      </c>
      <c r="KV60" s="79">
        <f>0</f>
        <v/>
      </c>
      <c r="KW60" s="79">
        <f>0</f>
        <v/>
      </c>
      <c r="KX60" s="79">
        <f>SE(Input!K="bullet";SE(0=Input!K-1;KX14;0);SE(0&lt;Input!K;0;SE(0&lt;Input!K;KX14/(Input!K-Input!K);0)))</f>
        <v/>
      </c>
      <c r="KY60" s="79">
        <f>SE(Input!K="bullet";SE(1=Input!K-1;KX14;0);SE(1&lt;Input!K;0;SE(1&lt;Input!K;KX14/(Input!K-Input!K);0)))</f>
        <v/>
      </c>
      <c r="KZ60" s="79">
        <f>SE(Input!K="bullet";SE(2=Input!K-1;KX14;0);SE(2&lt;Input!K;0;SE(2&lt;Input!K;KX14/(Input!K-Input!K);0)))</f>
        <v/>
      </c>
      <c r="LA60" s="79">
        <f>SE(Input!K="bullet";SE(3=Input!K-1;KX14;0);SE(3&lt;Input!K;0;SE(3&lt;Input!K;KX14/(Input!K-Input!K);0)))</f>
        <v/>
      </c>
      <c r="LB60" s="79">
        <f>SE(Input!K="bullet";SE(4=Input!K-1;KX14;0);SE(4&lt;Input!K;0;SE(4&lt;Input!K;KX14/(Input!K-Input!K);0)))</f>
        <v/>
      </c>
      <c r="LC60" s="79">
        <f>SE(Input!K="bullet";SE(5=Input!K-1;KX14;0);SE(5&lt;Input!K;0;SE(5&lt;Input!K;KX14/(Input!K-Input!K);0)))</f>
        <v/>
      </c>
      <c r="LD60" s="79">
        <f>SE(Input!K="bullet";SE(6=Input!K-1;KX14;0);SE(6&lt;Input!K;0;SE(6&lt;Input!K;KX14/(Input!K-Input!K);0)))</f>
        <v/>
      </c>
      <c r="LE60" s="79">
        <f>SE(Input!K="bullet";SE(7=Input!K-1;KX14;0);SE(7&lt;Input!K;0;SE(7&lt;Input!K;KX14/(Input!K-Input!K);0)))</f>
        <v/>
      </c>
      <c r="LF60" s="79">
        <f>SE(Input!K="bullet";SE(8=Input!K-1;KX14;0);SE(8&lt;Input!K;0;SE(8&lt;Input!K;KX14/(Input!K-Input!K);0)))</f>
        <v/>
      </c>
      <c r="LG60" s="79">
        <f>SE(Input!K="bullet";SE(9=Input!K-1;KX14;0);SE(9&lt;Input!K;0;SE(9&lt;Input!K;KX14/(Input!K-Input!K);0)))</f>
        <v/>
      </c>
      <c r="LH60" s="79">
        <f>SE(Input!K="bullet";SE(10=Input!K-1;KX14;0);SE(10&lt;Input!K;0;SE(10&lt;Input!K;KX14/(Input!K-Input!K);0)))</f>
        <v/>
      </c>
      <c r="LI60" s="79">
        <f>SE(Input!K="bullet";SE(11=Input!K-1;KX14;0);SE(11&lt;Input!K;0;SE(11&lt;Input!K;KX14/(Input!K-Input!K);0)))</f>
        <v/>
      </c>
      <c r="LJ60" s="79">
        <f>SE(Input!K="bullet";SE(12=Input!K-1;KX14;0);SE(12&lt;Input!K;0;SE(12&lt;Input!K;KX14/(Input!K-Input!K);0)))</f>
        <v/>
      </c>
      <c r="LK60" s="79">
        <f>SE(Input!K="bullet";SE(13=Input!K-1;KX14;0);SE(13&lt;Input!K;0;SE(13&lt;Input!K;KX14/(Input!K-Input!K);0)))</f>
        <v/>
      </c>
      <c r="LL60" s="79">
        <f>SE(Input!K="bullet";SE(14=Input!K-1;KX14;0);SE(14&lt;Input!K;0;SE(14&lt;Input!K;KX14/(Input!K-Input!K);0)))</f>
        <v/>
      </c>
      <c r="LM60" s="79">
        <f>SE(Input!K="bullet";SE(15=Input!K-1;KX14;0);SE(15&lt;Input!K;0;SE(15&lt;Input!K;KX14/(Input!K-Input!K);0)))</f>
        <v/>
      </c>
      <c r="LN60" s="79">
        <f>SE(Input!K="bullet";SE(16=Input!K-1;KX14;0);SE(16&lt;Input!K;0;SE(16&lt;Input!K;KX14/(Input!K-Input!K);0)))</f>
        <v/>
      </c>
      <c r="LO60" s="79">
        <f>SE(Input!K="bullet";SE(17=Input!K-1;KX14;0);SE(17&lt;Input!K;0;SE(17&lt;Input!K;KX14/(Input!K-Input!K);0)))</f>
        <v/>
      </c>
      <c r="LP60" s="79">
        <f>SE(Input!K="bullet";SE(18=Input!K-1;KX14;0);SE(18&lt;Input!K;0;SE(18&lt;Input!K;KX14/(Input!K-Input!K);0)))</f>
        <v/>
      </c>
      <c r="LQ60" s="79">
        <f>SE(Input!K="bullet";SE(19=Input!K-1;KX14;0);SE(19&lt;Input!K;0;SE(19&lt;Input!K;KX14/(Input!K-Input!K);0)))</f>
        <v/>
      </c>
      <c r="LR60" s="79">
        <f>SE(Input!K="bullet";SE(20=Input!K-1;KX14;0);SE(20&lt;Input!K;0;SE(20&lt;Input!K;KX14/(Input!K-Input!K);0)))</f>
        <v/>
      </c>
      <c r="LS60" s="79">
        <f>SE(Input!K="bullet";SE(21=Input!K-1;KX14;0);SE(21&lt;Input!K;0;SE(21&lt;Input!K;KX14/(Input!K-Input!K);0)))</f>
        <v/>
      </c>
      <c r="LT60" s="79">
        <f>SE(Input!K="bullet";SE(22=Input!K-1;KX14;0);SE(22&lt;Input!K;0;SE(22&lt;Input!K;KX14/(Input!K-Input!K);0)))</f>
        <v/>
      </c>
      <c r="LU60" s="79">
        <f>SE(Input!K="bullet";SE(23=Input!K-1;KX14;0);SE(23&lt;Input!K;0;SE(23&lt;Input!K;KX14/(Input!K-Input!K);0)))</f>
        <v/>
      </c>
      <c r="LV60" s="79">
        <f>SE(Input!K="bullet";SE(24=Input!K-1;KX14;0);SE(24&lt;Input!K;0;SE(24&lt;Input!K;KX14/(Input!K-Input!K);0)))</f>
        <v/>
      </c>
      <c r="LW60" s="79">
        <f>SE(Input!K="bullet";SE(25=Input!K-1;KX14;0);SE(25&lt;Input!K;0;SE(25&lt;Input!K;KX14/(Input!K-Input!K);0)))</f>
        <v/>
      </c>
      <c r="LX60" s="79">
        <f>SE(Input!K="bullet";SE(26=Input!K-1;KX14;0);SE(26&lt;Input!K;0;SE(26&lt;Input!K;KX14/(Input!K-Input!K);0)))</f>
        <v/>
      </c>
      <c r="LY60" s="79">
        <f>SE(Input!K="bullet";SE(27=Input!K-1;KX14;0);SE(27&lt;Input!K;0;SE(27&lt;Input!K;KX14/(Input!K-Input!K);0)))</f>
        <v/>
      </c>
      <c r="LZ60" s="79">
        <f>SE(Input!K="bullet";SE(28=Input!K-1;KX14;0);SE(28&lt;Input!K;0;SE(28&lt;Input!K;KX14/(Input!K-Input!K);0)))</f>
        <v/>
      </c>
      <c r="MA60" s="79">
        <f>SE(Input!K="bullet";SE(29=Input!K-1;KX14;0);SE(29&lt;Input!K;0;SE(29&lt;Input!K;KX14/(Input!K-Input!K);0)))</f>
        <v/>
      </c>
      <c r="MB60" s="79">
        <f>SE(Input!K="bullet";SE(30=Input!K-1;KX14;0);SE(30&lt;Input!K;0;SE(30&lt;Input!K;KX14/(Input!K-Input!K);0)))</f>
        <v/>
      </c>
      <c r="MC60" s="79">
        <f>SE(Input!K="bullet";SE(31=Input!K-1;KX14;0);SE(31&lt;Input!K;0;SE(31&lt;Input!K;KX14/(Input!K-Input!K);0)))</f>
        <v/>
      </c>
      <c r="MD60" s="79">
        <f>SE(Input!K="bullet";SE(32=Input!K-1;KX14;0);SE(32&lt;Input!K;0;SE(32&lt;Input!K;KX14/(Input!K-Input!K);0)))</f>
        <v/>
      </c>
      <c r="MG60" s="78" t="n">
        <v>8</v>
      </c>
      <c r="MH60" s="79">
        <f>0</f>
        <v/>
      </c>
      <c r="MI60" s="79">
        <f>0</f>
        <v/>
      </c>
      <c r="MJ60" s="79">
        <f>0</f>
        <v/>
      </c>
      <c r="MK60" s="79">
        <f>0</f>
        <v/>
      </c>
      <c r="ML60" s="79">
        <f>0</f>
        <v/>
      </c>
      <c r="MM60" s="79">
        <f>0</f>
        <v/>
      </c>
      <c r="MN60" s="79">
        <f>0</f>
        <v/>
      </c>
      <c r="MO60" s="79">
        <f>SE(Input!L="bullet";SE(0=Input!L-1;MO14;0);SE(0&lt;Input!L;0;SE(0&lt;Input!L;MO14/(Input!L-Input!L);0)))</f>
        <v/>
      </c>
      <c r="MP60" s="79">
        <f>SE(Input!L="bullet";SE(1=Input!L-1;MO14;0);SE(1&lt;Input!L;0;SE(1&lt;Input!L;MO14/(Input!L-Input!L);0)))</f>
        <v/>
      </c>
      <c r="MQ60" s="79">
        <f>SE(Input!L="bullet";SE(2=Input!L-1;MO14;0);SE(2&lt;Input!L;0;SE(2&lt;Input!L;MO14/(Input!L-Input!L);0)))</f>
        <v/>
      </c>
      <c r="MR60" s="79">
        <f>SE(Input!L="bullet";SE(3=Input!L-1;MO14;0);SE(3&lt;Input!L;0;SE(3&lt;Input!L;MO14/(Input!L-Input!L);0)))</f>
        <v/>
      </c>
      <c r="MS60" s="79">
        <f>SE(Input!L="bullet";SE(4=Input!L-1;MO14;0);SE(4&lt;Input!L;0;SE(4&lt;Input!L;MO14/(Input!L-Input!L);0)))</f>
        <v/>
      </c>
      <c r="MT60" s="79">
        <f>SE(Input!L="bullet";SE(5=Input!L-1;MO14;0);SE(5&lt;Input!L;0;SE(5&lt;Input!L;MO14/(Input!L-Input!L);0)))</f>
        <v/>
      </c>
      <c r="MU60" s="79">
        <f>SE(Input!L="bullet";SE(6=Input!L-1;MO14;0);SE(6&lt;Input!L;0;SE(6&lt;Input!L;MO14/(Input!L-Input!L);0)))</f>
        <v/>
      </c>
      <c r="MV60" s="79">
        <f>SE(Input!L="bullet";SE(7=Input!L-1;MO14;0);SE(7&lt;Input!L;0;SE(7&lt;Input!L;MO14/(Input!L-Input!L);0)))</f>
        <v/>
      </c>
      <c r="MW60" s="79">
        <f>SE(Input!L="bullet";SE(8=Input!L-1;MO14;0);SE(8&lt;Input!L;0;SE(8&lt;Input!L;MO14/(Input!L-Input!L);0)))</f>
        <v/>
      </c>
      <c r="MX60" s="79">
        <f>SE(Input!L="bullet";SE(9=Input!L-1;MO14;0);SE(9&lt;Input!L;0;SE(9&lt;Input!L;MO14/(Input!L-Input!L);0)))</f>
        <v/>
      </c>
      <c r="MY60" s="79">
        <f>SE(Input!L="bullet";SE(10=Input!L-1;MO14;0);SE(10&lt;Input!L;0;SE(10&lt;Input!L;MO14/(Input!L-Input!L);0)))</f>
        <v/>
      </c>
      <c r="MZ60" s="79">
        <f>SE(Input!L="bullet";SE(11=Input!L-1;MO14;0);SE(11&lt;Input!L;0;SE(11&lt;Input!L;MO14/(Input!L-Input!L);0)))</f>
        <v/>
      </c>
      <c r="NA60" s="79">
        <f>SE(Input!L="bullet";SE(12=Input!L-1;MO14;0);SE(12&lt;Input!L;0;SE(12&lt;Input!L;MO14/(Input!L-Input!L);0)))</f>
        <v/>
      </c>
      <c r="NB60" s="79">
        <f>SE(Input!L="bullet";SE(13=Input!L-1;MO14;0);SE(13&lt;Input!L;0;SE(13&lt;Input!L;MO14/(Input!L-Input!L);0)))</f>
        <v/>
      </c>
      <c r="NC60" s="79">
        <f>SE(Input!L="bullet";SE(14=Input!L-1;MO14;0);SE(14&lt;Input!L;0;SE(14&lt;Input!L;MO14/(Input!L-Input!L);0)))</f>
        <v/>
      </c>
      <c r="ND60" s="79">
        <f>SE(Input!L="bullet";SE(15=Input!L-1;MO14;0);SE(15&lt;Input!L;0;SE(15&lt;Input!L;MO14/(Input!L-Input!L);0)))</f>
        <v/>
      </c>
      <c r="NE60" s="79">
        <f>SE(Input!L="bullet";SE(16=Input!L-1;MO14;0);SE(16&lt;Input!L;0;SE(16&lt;Input!L;MO14/(Input!L-Input!L);0)))</f>
        <v/>
      </c>
      <c r="NF60" s="79">
        <f>SE(Input!L="bullet";SE(17=Input!L-1;MO14;0);SE(17&lt;Input!L;0;SE(17&lt;Input!L;MO14/(Input!L-Input!L);0)))</f>
        <v/>
      </c>
      <c r="NG60" s="79">
        <f>SE(Input!L="bullet";SE(18=Input!L-1;MO14;0);SE(18&lt;Input!L;0;SE(18&lt;Input!L;MO14/(Input!L-Input!L);0)))</f>
        <v/>
      </c>
      <c r="NH60" s="79">
        <f>SE(Input!L="bullet";SE(19=Input!L-1;MO14;0);SE(19&lt;Input!L;0;SE(19&lt;Input!L;MO14/(Input!L-Input!L);0)))</f>
        <v/>
      </c>
      <c r="NI60" s="79">
        <f>SE(Input!L="bullet";SE(20=Input!L-1;MO14;0);SE(20&lt;Input!L;0;SE(20&lt;Input!L;MO14/(Input!L-Input!L);0)))</f>
        <v/>
      </c>
      <c r="NJ60" s="79">
        <f>SE(Input!L="bullet";SE(21=Input!L-1;MO14;0);SE(21&lt;Input!L;0;SE(21&lt;Input!L;MO14/(Input!L-Input!L);0)))</f>
        <v/>
      </c>
      <c r="NK60" s="79">
        <f>SE(Input!L="bullet";SE(22=Input!L-1;MO14;0);SE(22&lt;Input!L;0;SE(22&lt;Input!L;MO14/(Input!L-Input!L);0)))</f>
        <v/>
      </c>
      <c r="NL60" s="79">
        <f>SE(Input!L="bullet";SE(23=Input!L-1;MO14;0);SE(23&lt;Input!L;0;SE(23&lt;Input!L;MO14/(Input!L-Input!L);0)))</f>
        <v/>
      </c>
      <c r="NM60" s="79">
        <f>SE(Input!L="bullet";SE(24=Input!L-1;MO14;0);SE(24&lt;Input!L;0;SE(24&lt;Input!L;MO14/(Input!L-Input!L);0)))</f>
        <v/>
      </c>
      <c r="NN60" s="79">
        <f>SE(Input!L="bullet";SE(25=Input!L-1;MO14;0);SE(25&lt;Input!L;0;SE(25&lt;Input!L;MO14/(Input!L-Input!L);0)))</f>
        <v/>
      </c>
      <c r="NO60" s="79">
        <f>SE(Input!L="bullet";SE(26=Input!L-1;MO14;0);SE(26&lt;Input!L;0;SE(26&lt;Input!L;MO14/(Input!L-Input!L);0)))</f>
        <v/>
      </c>
      <c r="NP60" s="79">
        <f>SE(Input!L="bullet";SE(27=Input!L-1;MO14;0);SE(27&lt;Input!L;0;SE(27&lt;Input!L;MO14/(Input!L-Input!L);0)))</f>
        <v/>
      </c>
      <c r="NQ60" s="79">
        <f>SE(Input!L="bullet";SE(28=Input!L-1;MO14;0);SE(28&lt;Input!L;0;SE(28&lt;Input!L;MO14/(Input!L-Input!L);0)))</f>
        <v/>
      </c>
      <c r="NR60" s="79">
        <f>SE(Input!L="bullet";SE(29=Input!L-1;MO14;0);SE(29&lt;Input!L;0;SE(29&lt;Input!L;MO14/(Input!L-Input!L);0)))</f>
        <v/>
      </c>
      <c r="NS60" s="79">
        <f>SE(Input!L="bullet";SE(30=Input!L-1;MO14;0);SE(30&lt;Input!L;0;SE(30&lt;Input!L;MO14/(Input!L-Input!L);0)))</f>
        <v/>
      </c>
      <c r="NT60" s="79">
        <f>SE(Input!L="bullet";SE(31=Input!L-1;MO14;0);SE(31&lt;Input!L;0;SE(31&lt;Input!L;MO14/(Input!L-Input!L);0)))</f>
        <v/>
      </c>
      <c r="NU60" s="79">
        <f>SE(Input!L="bullet";SE(32=Input!L-1;MO14;0);SE(32&lt;Input!L;0;SE(32&lt;Input!L;MO14/(Input!L-Input!L);0)))</f>
        <v/>
      </c>
      <c r="NX60" s="78" t="n">
        <v>8</v>
      </c>
      <c r="NY60" s="79">
        <f>0</f>
        <v/>
      </c>
      <c r="NZ60" s="79">
        <f>0</f>
        <v/>
      </c>
      <c r="OA60" s="79">
        <f>0</f>
        <v/>
      </c>
      <c r="OB60" s="79">
        <f>0</f>
        <v/>
      </c>
      <c r="OC60" s="79">
        <f>0</f>
        <v/>
      </c>
      <c r="OD60" s="79">
        <f>0</f>
        <v/>
      </c>
      <c r="OE60" s="79">
        <f>0</f>
        <v/>
      </c>
      <c r="OF60" s="79">
        <f>SE(Input!M="bullet";SE(0=Input!M-1;OF14;0);SE(0&lt;Input!M;0;SE(0&lt;Input!M;OF14/(Input!M-Input!M);0)))</f>
        <v/>
      </c>
      <c r="OG60" s="79">
        <f>SE(Input!M="bullet";SE(1=Input!M-1;OF14;0);SE(1&lt;Input!M;0;SE(1&lt;Input!M;OF14/(Input!M-Input!M);0)))</f>
        <v/>
      </c>
      <c r="OH60" s="79">
        <f>SE(Input!M="bullet";SE(2=Input!M-1;OF14;0);SE(2&lt;Input!M;0;SE(2&lt;Input!M;OF14/(Input!M-Input!M);0)))</f>
        <v/>
      </c>
      <c r="OI60" s="79">
        <f>SE(Input!M="bullet";SE(3=Input!M-1;OF14;0);SE(3&lt;Input!M;0;SE(3&lt;Input!M;OF14/(Input!M-Input!M);0)))</f>
        <v/>
      </c>
      <c r="OJ60" s="79">
        <f>SE(Input!M="bullet";SE(4=Input!M-1;OF14;0);SE(4&lt;Input!M;0;SE(4&lt;Input!M;OF14/(Input!M-Input!M);0)))</f>
        <v/>
      </c>
      <c r="OK60" s="79">
        <f>SE(Input!M="bullet";SE(5=Input!M-1;OF14;0);SE(5&lt;Input!M;0;SE(5&lt;Input!M;OF14/(Input!M-Input!M);0)))</f>
        <v/>
      </c>
      <c r="OL60" s="79">
        <f>SE(Input!M="bullet";SE(6=Input!M-1;OF14;0);SE(6&lt;Input!M;0;SE(6&lt;Input!M;OF14/(Input!M-Input!M);0)))</f>
        <v/>
      </c>
      <c r="OM60" s="79">
        <f>SE(Input!M="bullet";SE(7=Input!M-1;OF14;0);SE(7&lt;Input!M;0;SE(7&lt;Input!M;OF14/(Input!M-Input!M);0)))</f>
        <v/>
      </c>
      <c r="ON60" s="79">
        <f>SE(Input!M="bullet";SE(8=Input!M-1;OF14;0);SE(8&lt;Input!M;0;SE(8&lt;Input!M;OF14/(Input!M-Input!M);0)))</f>
        <v/>
      </c>
      <c r="OO60" s="79">
        <f>SE(Input!M="bullet";SE(9=Input!M-1;OF14;0);SE(9&lt;Input!M;0;SE(9&lt;Input!M;OF14/(Input!M-Input!M);0)))</f>
        <v/>
      </c>
      <c r="OP60" s="79">
        <f>SE(Input!M="bullet";SE(10=Input!M-1;OF14;0);SE(10&lt;Input!M;0;SE(10&lt;Input!M;OF14/(Input!M-Input!M);0)))</f>
        <v/>
      </c>
      <c r="OQ60" s="79">
        <f>SE(Input!M="bullet";SE(11=Input!M-1;OF14;0);SE(11&lt;Input!M;0;SE(11&lt;Input!M;OF14/(Input!M-Input!M);0)))</f>
        <v/>
      </c>
      <c r="OR60" s="79">
        <f>SE(Input!M="bullet";SE(12=Input!M-1;OF14;0);SE(12&lt;Input!M;0;SE(12&lt;Input!M;OF14/(Input!M-Input!M);0)))</f>
        <v/>
      </c>
      <c r="OS60" s="79">
        <f>SE(Input!M="bullet";SE(13=Input!M-1;OF14;0);SE(13&lt;Input!M;0;SE(13&lt;Input!M;OF14/(Input!M-Input!M);0)))</f>
        <v/>
      </c>
      <c r="OT60" s="79">
        <f>SE(Input!M="bullet";SE(14=Input!M-1;OF14;0);SE(14&lt;Input!M;0;SE(14&lt;Input!M;OF14/(Input!M-Input!M);0)))</f>
        <v/>
      </c>
      <c r="OU60" s="79">
        <f>SE(Input!M="bullet";SE(15=Input!M-1;OF14;0);SE(15&lt;Input!M;0;SE(15&lt;Input!M;OF14/(Input!M-Input!M);0)))</f>
        <v/>
      </c>
      <c r="OV60" s="79">
        <f>SE(Input!M="bullet";SE(16=Input!M-1;OF14;0);SE(16&lt;Input!M;0;SE(16&lt;Input!M;OF14/(Input!M-Input!M);0)))</f>
        <v/>
      </c>
      <c r="OW60" s="79">
        <f>SE(Input!M="bullet";SE(17=Input!M-1;OF14;0);SE(17&lt;Input!M;0;SE(17&lt;Input!M;OF14/(Input!M-Input!M);0)))</f>
        <v/>
      </c>
      <c r="OX60" s="79">
        <f>SE(Input!M="bullet";SE(18=Input!M-1;OF14;0);SE(18&lt;Input!M;0;SE(18&lt;Input!M;OF14/(Input!M-Input!M);0)))</f>
        <v/>
      </c>
      <c r="OY60" s="79">
        <f>SE(Input!M="bullet";SE(19=Input!M-1;OF14;0);SE(19&lt;Input!M;0;SE(19&lt;Input!M;OF14/(Input!M-Input!M);0)))</f>
        <v/>
      </c>
      <c r="OZ60" s="79">
        <f>SE(Input!M="bullet";SE(20=Input!M-1;OF14;0);SE(20&lt;Input!M;0;SE(20&lt;Input!M;OF14/(Input!M-Input!M);0)))</f>
        <v/>
      </c>
      <c r="PA60" s="79">
        <f>SE(Input!M="bullet";SE(21=Input!M-1;OF14;0);SE(21&lt;Input!M;0;SE(21&lt;Input!M;OF14/(Input!M-Input!M);0)))</f>
        <v/>
      </c>
      <c r="PB60" s="79">
        <f>SE(Input!M="bullet";SE(22=Input!M-1;OF14;0);SE(22&lt;Input!M;0;SE(22&lt;Input!M;OF14/(Input!M-Input!M);0)))</f>
        <v/>
      </c>
      <c r="PC60" s="79">
        <f>SE(Input!M="bullet";SE(23=Input!M-1;OF14;0);SE(23&lt;Input!M;0;SE(23&lt;Input!M;OF14/(Input!M-Input!M);0)))</f>
        <v/>
      </c>
      <c r="PD60" s="79">
        <f>SE(Input!M="bullet";SE(24=Input!M-1;OF14;0);SE(24&lt;Input!M;0;SE(24&lt;Input!M;OF14/(Input!M-Input!M);0)))</f>
        <v/>
      </c>
      <c r="PE60" s="79">
        <f>SE(Input!M="bullet";SE(25=Input!M-1;OF14;0);SE(25&lt;Input!M;0;SE(25&lt;Input!M;OF14/(Input!M-Input!M);0)))</f>
        <v/>
      </c>
      <c r="PF60" s="79">
        <f>SE(Input!M="bullet";SE(26=Input!M-1;OF14;0);SE(26&lt;Input!M;0;SE(26&lt;Input!M;OF14/(Input!M-Input!M);0)))</f>
        <v/>
      </c>
      <c r="PG60" s="79">
        <f>SE(Input!M="bullet";SE(27=Input!M-1;OF14;0);SE(27&lt;Input!M;0;SE(27&lt;Input!M;OF14/(Input!M-Input!M);0)))</f>
        <v/>
      </c>
      <c r="PH60" s="79">
        <f>SE(Input!M="bullet";SE(28=Input!M-1;OF14;0);SE(28&lt;Input!M;0;SE(28&lt;Input!M;OF14/(Input!M-Input!M);0)))</f>
        <v/>
      </c>
      <c r="PI60" s="79">
        <f>SE(Input!M="bullet";SE(29=Input!M-1;OF14;0);SE(29&lt;Input!M;0;SE(29&lt;Input!M;OF14/(Input!M-Input!M);0)))</f>
        <v/>
      </c>
      <c r="PJ60" s="79">
        <f>SE(Input!M="bullet";SE(30=Input!M-1;OF14;0);SE(30&lt;Input!M;0;SE(30&lt;Input!M;OF14/(Input!M-Input!M);0)))</f>
        <v/>
      </c>
      <c r="PK60" s="79">
        <f>SE(Input!M="bullet";SE(31=Input!M-1;OF14;0);SE(31&lt;Input!M;0;SE(31&lt;Input!M;OF14/(Input!M-Input!M);0)))</f>
        <v/>
      </c>
      <c r="PL60" s="79">
        <f>SE(Input!M="bullet";SE(32=Input!M-1;OF14;0);SE(32&lt;Input!M;0;SE(32&lt;Input!M;OF14/(Input!M-Input!M);0)))</f>
        <v/>
      </c>
      <c r="PO60" s="78" t="n">
        <v>8</v>
      </c>
      <c r="PP60" s="79">
        <f>0</f>
        <v/>
      </c>
      <c r="PQ60" s="79">
        <f>0</f>
        <v/>
      </c>
      <c r="PR60" s="79">
        <f>0</f>
        <v/>
      </c>
      <c r="PS60" s="79">
        <f>0</f>
        <v/>
      </c>
      <c r="PT60" s="79">
        <f>0</f>
        <v/>
      </c>
      <c r="PU60" s="79">
        <f>0</f>
        <v/>
      </c>
      <c r="PV60" s="79">
        <f>0</f>
        <v/>
      </c>
      <c r="PW60" s="79">
        <f>SE(Input!N="bullet";SE(0=Input!N-1;PW14;0);SE(0&lt;Input!N;0;SE(0&lt;Input!N;PW14/(Input!N-Input!N);0)))</f>
        <v/>
      </c>
      <c r="PX60" s="79">
        <f>SE(Input!N="bullet";SE(1=Input!N-1;PW14;0);SE(1&lt;Input!N;0;SE(1&lt;Input!N;PW14/(Input!N-Input!N);0)))</f>
        <v/>
      </c>
      <c r="PY60" s="79">
        <f>SE(Input!N="bullet";SE(2=Input!N-1;PW14;0);SE(2&lt;Input!N;0;SE(2&lt;Input!N;PW14/(Input!N-Input!N);0)))</f>
        <v/>
      </c>
      <c r="PZ60" s="79">
        <f>SE(Input!N="bullet";SE(3=Input!N-1;PW14;0);SE(3&lt;Input!N;0;SE(3&lt;Input!N;PW14/(Input!N-Input!N);0)))</f>
        <v/>
      </c>
      <c r="QA60" s="79">
        <f>SE(Input!N="bullet";SE(4=Input!N-1;PW14;0);SE(4&lt;Input!N;0;SE(4&lt;Input!N;PW14/(Input!N-Input!N);0)))</f>
        <v/>
      </c>
      <c r="QB60" s="79">
        <f>SE(Input!N="bullet";SE(5=Input!N-1;PW14;0);SE(5&lt;Input!N;0;SE(5&lt;Input!N;PW14/(Input!N-Input!N);0)))</f>
        <v/>
      </c>
      <c r="QC60" s="79">
        <f>SE(Input!N="bullet";SE(6=Input!N-1;PW14;0);SE(6&lt;Input!N;0;SE(6&lt;Input!N;PW14/(Input!N-Input!N);0)))</f>
        <v/>
      </c>
      <c r="QD60" s="79">
        <f>SE(Input!N="bullet";SE(7=Input!N-1;PW14;0);SE(7&lt;Input!N;0;SE(7&lt;Input!N;PW14/(Input!N-Input!N);0)))</f>
        <v/>
      </c>
      <c r="QE60" s="79">
        <f>SE(Input!N="bullet";SE(8=Input!N-1;PW14;0);SE(8&lt;Input!N;0;SE(8&lt;Input!N;PW14/(Input!N-Input!N);0)))</f>
        <v/>
      </c>
      <c r="QF60" s="79">
        <f>SE(Input!N="bullet";SE(9=Input!N-1;PW14;0);SE(9&lt;Input!N;0;SE(9&lt;Input!N;PW14/(Input!N-Input!N);0)))</f>
        <v/>
      </c>
      <c r="QG60" s="79">
        <f>SE(Input!N="bullet";SE(10=Input!N-1;PW14;0);SE(10&lt;Input!N;0;SE(10&lt;Input!N;PW14/(Input!N-Input!N);0)))</f>
        <v/>
      </c>
      <c r="QH60" s="79">
        <f>SE(Input!N="bullet";SE(11=Input!N-1;PW14;0);SE(11&lt;Input!N;0;SE(11&lt;Input!N;PW14/(Input!N-Input!N);0)))</f>
        <v/>
      </c>
      <c r="QI60" s="79">
        <f>SE(Input!N="bullet";SE(12=Input!N-1;PW14;0);SE(12&lt;Input!N;0;SE(12&lt;Input!N;PW14/(Input!N-Input!N);0)))</f>
        <v/>
      </c>
      <c r="QJ60" s="79">
        <f>SE(Input!N="bullet";SE(13=Input!N-1;PW14;0);SE(13&lt;Input!N;0;SE(13&lt;Input!N;PW14/(Input!N-Input!N);0)))</f>
        <v/>
      </c>
      <c r="QK60" s="79">
        <f>SE(Input!N="bullet";SE(14=Input!N-1;PW14;0);SE(14&lt;Input!N;0;SE(14&lt;Input!N;PW14/(Input!N-Input!N);0)))</f>
        <v/>
      </c>
      <c r="QL60" s="79">
        <f>SE(Input!N="bullet";SE(15=Input!N-1;PW14;0);SE(15&lt;Input!N;0;SE(15&lt;Input!N;PW14/(Input!N-Input!N);0)))</f>
        <v/>
      </c>
      <c r="QM60" s="79">
        <f>SE(Input!N="bullet";SE(16=Input!N-1;PW14;0);SE(16&lt;Input!N;0;SE(16&lt;Input!N;PW14/(Input!N-Input!N);0)))</f>
        <v/>
      </c>
      <c r="QN60" s="79">
        <f>SE(Input!N="bullet";SE(17=Input!N-1;PW14;0);SE(17&lt;Input!N;0;SE(17&lt;Input!N;PW14/(Input!N-Input!N);0)))</f>
        <v/>
      </c>
      <c r="QO60" s="79">
        <f>SE(Input!N="bullet";SE(18=Input!N-1;PW14;0);SE(18&lt;Input!N;0;SE(18&lt;Input!N;PW14/(Input!N-Input!N);0)))</f>
        <v/>
      </c>
      <c r="QP60" s="79">
        <f>SE(Input!N="bullet";SE(19=Input!N-1;PW14;0);SE(19&lt;Input!N;0;SE(19&lt;Input!N;PW14/(Input!N-Input!N);0)))</f>
        <v/>
      </c>
      <c r="QQ60" s="79">
        <f>SE(Input!N="bullet";SE(20=Input!N-1;PW14;0);SE(20&lt;Input!N;0;SE(20&lt;Input!N;PW14/(Input!N-Input!N);0)))</f>
        <v/>
      </c>
      <c r="QR60" s="79">
        <f>SE(Input!N="bullet";SE(21=Input!N-1;PW14;0);SE(21&lt;Input!N;0;SE(21&lt;Input!N;PW14/(Input!N-Input!N);0)))</f>
        <v/>
      </c>
      <c r="QS60" s="79">
        <f>SE(Input!N="bullet";SE(22=Input!N-1;PW14;0);SE(22&lt;Input!N;0;SE(22&lt;Input!N;PW14/(Input!N-Input!N);0)))</f>
        <v/>
      </c>
      <c r="QT60" s="79">
        <f>SE(Input!N="bullet";SE(23=Input!N-1;PW14;0);SE(23&lt;Input!N;0;SE(23&lt;Input!N;PW14/(Input!N-Input!N);0)))</f>
        <v/>
      </c>
      <c r="QU60" s="79">
        <f>SE(Input!N="bullet";SE(24=Input!N-1;PW14;0);SE(24&lt;Input!N;0;SE(24&lt;Input!N;PW14/(Input!N-Input!N);0)))</f>
        <v/>
      </c>
      <c r="QV60" s="79">
        <f>SE(Input!N="bullet";SE(25=Input!N-1;PW14;0);SE(25&lt;Input!N;0;SE(25&lt;Input!N;PW14/(Input!N-Input!N);0)))</f>
        <v/>
      </c>
      <c r="QW60" s="79">
        <f>SE(Input!N="bullet";SE(26=Input!N-1;PW14;0);SE(26&lt;Input!N;0;SE(26&lt;Input!N;PW14/(Input!N-Input!N);0)))</f>
        <v/>
      </c>
      <c r="QX60" s="79">
        <f>SE(Input!N="bullet";SE(27=Input!N-1;PW14;0);SE(27&lt;Input!N;0;SE(27&lt;Input!N;PW14/(Input!N-Input!N);0)))</f>
        <v/>
      </c>
      <c r="QY60" s="79">
        <f>SE(Input!N="bullet";SE(28=Input!N-1;PW14;0);SE(28&lt;Input!N;0;SE(28&lt;Input!N;PW14/(Input!N-Input!N);0)))</f>
        <v/>
      </c>
      <c r="QZ60" s="79">
        <f>SE(Input!N="bullet";SE(29=Input!N-1;PW14;0);SE(29&lt;Input!N;0;SE(29&lt;Input!N;PW14/(Input!N-Input!N);0)))</f>
        <v/>
      </c>
      <c r="RA60" s="79">
        <f>SE(Input!N="bullet";SE(30=Input!N-1;PW14;0);SE(30&lt;Input!N;0;SE(30&lt;Input!N;PW14/(Input!N-Input!N);0)))</f>
        <v/>
      </c>
      <c r="RB60" s="79">
        <f>SE(Input!N="bullet";SE(31=Input!N-1;PW14;0);SE(31&lt;Input!N;0;SE(31&lt;Input!N;PW14/(Input!N-Input!N);0)))</f>
        <v/>
      </c>
      <c r="RC60" s="79">
        <f>SE(Input!N="bullet";SE(32=Input!N-1;PW14;0);SE(32&lt;Input!N;0;SE(32&lt;Input!N;PW14/(Input!N-Input!N);0)))</f>
        <v/>
      </c>
      <c r="RF60" s="78" t="n">
        <v>8</v>
      </c>
      <c r="RG60" s="79">
        <f>0</f>
        <v/>
      </c>
      <c r="RH60" s="79">
        <f>0</f>
        <v/>
      </c>
      <c r="RI60" s="79">
        <f>0</f>
        <v/>
      </c>
      <c r="RJ60" s="79">
        <f>0</f>
        <v/>
      </c>
      <c r="RK60" s="79">
        <f>0</f>
        <v/>
      </c>
      <c r="RL60" s="79">
        <f>0</f>
        <v/>
      </c>
      <c r="RM60" s="79">
        <f>0</f>
        <v/>
      </c>
      <c r="RN60" s="79">
        <f>SE(Input!O="bullet";SE(0=Input!O-1;RN14;0);SE(0&lt;Input!O;0;SE(0&lt;Input!O;RN14/(Input!O-Input!O);0)))</f>
        <v/>
      </c>
      <c r="RO60" s="79">
        <f>SE(Input!O="bullet";SE(1=Input!O-1;RN14;0);SE(1&lt;Input!O;0;SE(1&lt;Input!O;RN14/(Input!O-Input!O);0)))</f>
        <v/>
      </c>
      <c r="RP60" s="79">
        <f>SE(Input!O="bullet";SE(2=Input!O-1;RN14;0);SE(2&lt;Input!O;0;SE(2&lt;Input!O;RN14/(Input!O-Input!O);0)))</f>
        <v/>
      </c>
      <c r="RQ60" s="79">
        <f>SE(Input!O="bullet";SE(3=Input!O-1;RN14;0);SE(3&lt;Input!O;0;SE(3&lt;Input!O;RN14/(Input!O-Input!O);0)))</f>
        <v/>
      </c>
      <c r="RR60" s="79">
        <f>SE(Input!O="bullet";SE(4=Input!O-1;RN14;0);SE(4&lt;Input!O;0;SE(4&lt;Input!O;RN14/(Input!O-Input!O);0)))</f>
        <v/>
      </c>
      <c r="RS60" s="79">
        <f>SE(Input!O="bullet";SE(5=Input!O-1;RN14;0);SE(5&lt;Input!O;0;SE(5&lt;Input!O;RN14/(Input!O-Input!O);0)))</f>
        <v/>
      </c>
      <c r="RT60" s="79">
        <f>SE(Input!O="bullet";SE(6=Input!O-1;RN14;0);SE(6&lt;Input!O;0;SE(6&lt;Input!O;RN14/(Input!O-Input!O);0)))</f>
        <v/>
      </c>
      <c r="RU60" s="79">
        <f>SE(Input!O="bullet";SE(7=Input!O-1;RN14;0);SE(7&lt;Input!O;0;SE(7&lt;Input!O;RN14/(Input!O-Input!O);0)))</f>
        <v/>
      </c>
      <c r="RV60" s="79">
        <f>SE(Input!O="bullet";SE(8=Input!O-1;RN14;0);SE(8&lt;Input!O;0;SE(8&lt;Input!O;RN14/(Input!O-Input!O);0)))</f>
        <v/>
      </c>
      <c r="RW60" s="79">
        <f>SE(Input!O="bullet";SE(9=Input!O-1;RN14;0);SE(9&lt;Input!O;0;SE(9&lt;Input!O;RN14/(Input!O-Input!O);0)))</f>
        <v/>
      </c>
      <c r="RX60" s="79">
        <f>SE(Input!O="bullet";SE(10=Input!O-1;RN14;0);SE(10&lt;Input!O;0;SE(10&lt;Input!O;RN14/(Input!O-Input!O);0)))</f>
        <v/>
      </c>
      <c r="RY60" s="79">
        <f>SE(Input!O="bullet";SE(11=Input!O-1;RN14;0);SE(11&lt;Input!O;0;SE(11&lt;Input!O;RN14/(Input!O-Input!O);0)))</f>
        <v/>
      </c>
      <c r="RZ60" s="79">
        <f>SE(Input!O="bullet";SE(12=Input!O-1;RN14;0);SE(12&lt;Input!O;0;SE(12&lt;Input!O;RN14/(Input!O-Input!O);0)))</f>
        <v/>
      </c>
      <c r="SA60" s="79">
        <f>SE(Input!O="bullet";SE(13=Input!O-1;RN14;0);SE(13&lt;Input!O;0;SE(13&lt;Input!O;RN14/(Input!O-Input!O);0)))</f>
        <v/>
      </c>
      <c r="SB60" s="79">
        <f>SE(Input!O="bullet";SE(14=Input!O-1;RN14;0);SE(14&lt;Input!O;0;SE(14&lt;Input!O;RN14/(Input!O-Input!O);0)))</f>
        <v/>
      </c>
      <c r="SC60" s="79">
        <f>SE(Input!O="bullet";SE(15=Input!O-1;RN14;0);SE(15&lt;Input!O;0;SE(15&lt;Input!O;RN14/(Input!O-Input!O);0)))</f>
        <v/>
      </c>
      <c r="SD60" s="79">
        <f>SE(Input!O="bullet";SE(16=Input!O-1;RN14;0);SE(16&lt;Input!O;0;SE(16&lt;Input!O;RN14/(Input!O-Input!O);0)))</f>
        <v/>
      </c>
      <c r="SE60" s="79">
        <f>SE(Input!O="bullet";SE(17=Input!O-1;RN14;0);SE(17&lt;Input!O;0;SE(17&lt;Input!O;RN14/(Input!O-Input!O);0)))</f>
        <v/>
      </c>
      <c r="SF60" s="79">
        <f>SE(Input!O="bullet";SE(18=Input!O-1;RN14;0);SE(18&lt;Input!O;0;SE(18&lt;Input!O;RN14/(Input!O-Input!O);0)))</f>
        <v/>
      </c>
      <c r="SG60" s="79">
        <f>SE(Input!O="bullet";SE(19=Input!O-1;RN14;0);SE(19&lt;Input!O;0;SE(19&lt;Input!O;RN14/(Input!O-Input!O);0)))</f>
        <v/>
      </c>
      <c r="SH60" s="79">
        <f>SE(Input!O="bullet";SE(20=Input!O-1;RN14;0);SE(20&lt;Input!O;0;SE(20&lt;Input!O;RN14/(Input!O-Input!O);0)))</f>
        <v/>
      </c>
      <c r="SI60" s="79">
        <f>SE(Input!O="bullet";SE(21=Input!O-1;RN14;0);SE(21&lt;Input!O;0;SE(21&lt;Input!O;RN14/(Input!O-Input!O);0)))</f>
        <v/>
      </c>
      <c r="SJ60" s="79">
        <f>SE(Input!O="bullet";SE(22=Input!O-1;RN14;0);SE(22&lt;Input!O;0;SE(22&lt;Input!O;RN14/(Input!O-Input!O);0)))</f>
        <v/>
      </c>
      <c r="SK60" s="79">
        <f>SE(Input!O="bullet";SE(23=Input!O-1;RN14;0);SE(23&lt;Input!O;0;SE(23&lt;Input!O;RN14/(Input!O-Input!O);0)))</f>
        <v/>
      </c>
      <c r="SL60" s="79">
        <f>SE(Input!O="bullet";SE(24=Input!O-1;RN14;0);SE(24&lt;Input!O;0;SE(24&lt;Input!O;RN14/(Input!O-Input!O);0)))</f>
        <v/>
      </c>
      <c r="SM60" s="79">
        <f>SE(Input!O="bullet";SE(25=Input!O-1;RN14;0);SE(25&lt;Input!O;0;SE(25&lt;Input!O;RN14/(Input!O-Input!O);0)))</f>
        <v/>
      </c>
      <c r="SN60" s="79">
        <f>SE(Input!O="bullet";SE(26=Input!O-1;RN14;0);SE(26&lt;Input!O;0;SE(26&lt;Input!O;RN14/(Input!O-Input!O);0)))</f>
        <v/>
      </c>
      <c r="SO60" s="79">
        <f>SE(Input!O="bullet";SE(27=Input!O-1;RN14;0);SE(27&lt;Input!O;0;SE(27&lt;Input!O;RN14/(Input!O-Input!O);0)))</f>
        <v/>
      </c>
      <c r="SP60" s="79">
        <f>SE(Input!O="bullet";SE(28=Input!O-1;RN14;0);SE(28&lt;Input!O;0;SE(28&lt;Input!O;RN14/(Input!O-Input!O);0)))</f>
        <v/>
      </c>
      <c r="SQ60" s="79">
        <f>SE(Input!O="bullet";SE(29=Input!O-1;RN14;0);SE(29&lt;Input!O;0;SE(29&lt;Input!O;RN14/(Input!O-Input!O);0)))</f>
        <v/>
      </c>
      <c r="SR60" s="79">
        <f>SE(Input!O="bullet";SE(30=Input!O-1;RN14;0);SE(30&lt;Input!O;0;SE(30&lt;Input!O;RN14/(Input!O-Input!O);0)))</f>
        <v/>
      </c>
      <c r="SS60" s="79">
        <f>SE(Input!O="bullet";SE(31=Input!O-1;RN14;0);SE(31&lt;Input!O;0;SE(31&lt;Input!O;RN14/(Input!O-Input!O);0)))</f>
        <v/>
      </c>
      <c r="ST60" s="79">
        <f>SE(Input!O="bullet";SE(32=Input!O-1;RN14;0);SE(32&lt;Input!O;0;SE(32&lt;Input!O;RN14/(Input!O-Input!O);0)))</f>
        <v/>
      </c>
      <c r="SW60" s="78" t="n">
        <v>8</v>
      </c>
      <c r="SX60" s="79">
        <f>0</f>
        <v/>
      </c>
      <c r="SY60" s="79">
        <f>0</f>
        <v/>
      </c>
      <c r="SZ60" s="79">
        <f>0</f>
        <v/>
      </c>
      <c r="TA60" s="79">
        <f>0</f>
        <v/>
      </c>
      <c r="TB60" s="79">
        <f>0</f>
        <v/>
      </c>
      <c r="TC60" s="79">
        <f>0</f>
        <v/>
      </c>
      <c r="TD60" s="79">
        <f>0</f>
        <v/>
      </c>
      <c r="TE60" s="79">
        <f>SE(Input!P="bullet";SE(0=Input!P-1;TE14;0);SE(0&lt;Input!P;0;SE(0&lt;Input!P;TE14/(Input!P-Input!P);0)))</f>
        <v/>
      </c>
      <c r="TF60" s="79">
        <f>SE(Input!P="bullet";SE(1=Input!P-1;TE14;0);SE(1&lt;Input!P;0;SE(1&lt;Input!P;TE14/(Input!P-Input!P);0)))</f>
        <v/>
      </c>
      <c r="TG60" s="79">
        <f>SE(Input!P="bullet";SE(2=Input!P-1;TE14;0);SE(2&lt;Input!P;0;SE(2&lt;Input!P;TE14/(Input!P-Input!P);0)))</f>
        <v/>
      </c>
      <c r="TH60" s="79">
        <f>SE(Input!P="bullet";SE(3=Input!P-1;TE14;0);SE(3&lt;Input!P;0;SE(3&lt;Input!P;TE14/(Input!P-Input!P);0)))</f>
        <v/>
      </c>
      <c r="TI60" s="79">
        <f>SE(Input!P="bullet";SE(4=Input!P-1;TE14;0);SE(4&lt;Input!P;0;SE(4&lt;Input!P;TE14/(Input!P-Input!P);0)))</f>
        <v/>
      </c>
      <c r="TJ60" s="79">
        <f>SE(Input!P="bullet";SE(5=Input!P-1;TE14;0);SE(5&lt;Input!P;0;SE(5&lt;Input!P;TE14/(Input!P-Input!P);0)))</f>
        <v/>
      </c>
      <c r="TK60" s="79">
        <f>SE(Input!P="bullet";SE(6=Input!P-1;TE14;0);SE(6&lt;Input!P;0;SE(6&lt;Input!P;TE14/(Input!P-Input!P);0)))</f>
        <v/>
      </c>
      <c r="TL60" s="79">
        <f>SE(Input!P="bullet";SE(7=Input!P-1;TE14;0);SE(7&lt;Input!P;0;SE(7&lt;Input!P;TE14/(Input!P-Input!P);0)))</f>
        <v/>
      </c>
      <c r="TM60" s="79">
        <f>SE(Input!P="bullet";SE(8=Input!P-1;TE14;0);SE(8&lt;Input!P;0;SE(8&lt;Input!P;TE14/(Input!P-Input!P);0)))</f>
        <v/>
      </c>
      <c r="TN60" s="79">
        <f>SE(Input!P="bullet";SE(9=Input!P-1;TE14;0);SE(9&lt;Input!P;0;SE(9&lt;Input!P;TE14/(Input!P-Input!P);0)))</f>
        <v/>
      </c>
      <c r="TO60" s="79">
        <f>SE(Input!P="bullet";SE(10=Input!P-1;TE14;0);SE(10&lt;Input!P;0;SE(10&lt;Input!P;TE14/(Input!P-Input!P);0)))</f>
        <v/>
      </c>
      <c r="TP60" s="79">
        <f>SE(Input!P="bullet";SE(11=Input!P-1;TE14;0);SE(11&lt;Input!P;0;SE(11&lt;Input!P;TE14/(Input!P-Input!P);0)))</f>
        <v/>
      </c>
      <c r="TQ60" s="79">
        <f>SE(Input!P="bullet";SE(12=Input!P-1;TE14;0);SE(12&lt;Input!P;0;SE(12&lt;Input!P;TE14/(Input!P-Input!P);0)))</f>
        <v/>
      </c>
      <c r="TR60" s="79">
        <f>SE(Input!P="bullet";SE(13=Input!P-1;TE14;0);SE(13&lt;Input!P;0;SE(13&lt;Input!P;TE14/(Input!P-Input!P);0)))</f>
        <v/>
      </c>
      <c r="TS60" s="79">
        <f>SE(Input!P="bullet";SE(14=Input!P-1;TE14;0);SE(14&lt;Input!P;0;SE(14&lt;Input!P;TE14/(Input!P-Input!P);0)))</f>
        <v/>
      </c>
      <c r="TT60" s="79">
        <f>SE(Input!P="bullet";SE(15=Input!P-1;TE14;0);SE(15&lt;Input!P;0;SE(15&lt;Input!P;TE14/(Input!P-Input!P);0)))</f>
        <v/>
      </c>
      <c r="TU60" s="79">
        <f>SE(Input!P="bullet";SE(16=Input!P-1;TE14;0);SE(16&lt;Input!P;0;SE(16&lt;Input!P;TE14/(Input!P-Input!P);0)))</f>
        <v/>
      </c>
      <c r="TV60" s="79">
        <f>SE(Input!P="bullet";SE(17=Input!P-1;TE14;0);SE(17&lt;Input!P;0;SE(17&lt;Input!P;TE14/(Input!P-Input!P);0)))</f>
        <v/>
      </c>
      <c r="TW60" s="79">
        <f>SE(Input!P="bullet";SE(18=Input!P-1;TE14;0);SE(18&lt;Input!P;0;SE(18&lt;Input!P;TE14/(Input!P-Input!P);0)))</f>
        <v/>
      </c>
      <c r="TX60" s="79">
        <f>SE(Input!P="bullet";SE(19=Input!P-1;TE14;0);SE(19&lt;Input!P;0;SE(19&lt;Input!P;TE14/(Input!P-Input!P);0)))</f>
        <v/>
      </c>
      <c r="TY60" s="79">
        <f>SE(Input!P="bullet";SE(20=Input!P-1;TE14;0);SE(20&lt;Input!P;0;SE(20&lt;Input!P;TE14/(Input!P-Input!P);0)))</f>
        <v/>
      </c>
      <c r="TZ60" s="79">
        <f>SE(Input!P="bullet";SE(21=Input!P-1;TE14;0);SE(21&lt;Input!P;0;SE(21&lt;Input!P;TE14/(Input!P-Input!P);0)))</f>
        <v/>
      </c>
      <c r="UA60" s="79">
        <f>SE(Input!P="bullet";SE(22=Input!P-1;TE14;0);SE(22&lt;Input!P;0;SE(22&lt;Input!P;TE14/(Input!P-Input!P);0)))</f>
        <v/>
      </c>
      <c r="UB60" s="79">
        <f>SE(Input!P="bullet";SE(23=Input!P-1;TE14;0);SE(23&lt;Input!P;0;SE(23&lt;Input!P;TE14/(Input!P-Input!P);0)))</f>
        <v/>
      </c>
      <c r="UC60" s="79">
        <f>SE(Input!P="bullet";SE(24=Input!P-1;TE14;0);SE(24&lt;Input!P;0;SE(24&lt;Input!P;TE14/(Input!P-Input!P);0)))</f>
        <v/>
      </c>
      <c r="UD60" s="79">
        <f>SE(Input!P="bullet";SE(25=Input!P-1;TE14;0);SE(25&lt;Input!P;0;SE(25&lt;Input!P;TE14/(Input!P-Input!P);0)))</f>
        <v/>
      </c>
      <c r="UE60" s="79">
        <f>SE(Input!P="bullet";SE(26=Input!P-1;TE14;0);SE(26&lt;Input!P;0;SE(26&lt;Input!P;TE14/(Input!P-Input!P);0)))</f>
        <v/>
      </c>
      <c r="UF60" s="79">
        <f>SE(Input!P="bullet";SE(27=Input!P-1;TE14;0);SE(27&lt;Input!P;0;SE(27&lt;Input!P;TE14/(Input!P-Input!P);0)))</f>
        <v/>
      </c>
      <c r="UG60" s="79">
        <f>SE(Input!P="bullet";SE(28=Input!P-1;TE14;0);SE(28&lt;Input!P;0;SE(28&lt;Input!P;TE14/(Input!P-Input!P);0)))</f>
        <v/>
      </c>
      <c r="UH60" s="79">
        <f>SE(Input!P="bullet";SE(29=Input!P-1;TE14;0);SE(29&lt;Input!P;0;SE(29&lt;Input!P;TE14/(Input!P-Input!P);0)))</f>
        <v/>
      </c>
      <c r="UI60" s="79">
        <f>SE(Input!P="bullet";SE(30=Input!P-1;TE14;0);SE(30&lt;Input!P;0;SE(30&lt;Input!P;TE14/(Input!P-Input!P);0)))</f>
        <v/>
      </c>
      <c r="UJ60" s="79">
        <f>SE(Input!P="bullet";SE(31=Input!P-1;TE14;0);SE(31&lt;Input!P;0;SE(31&lt;Input!P;TE14/(Input!P-Input!P);0)))</f>
        <v/>
      </c>
      <c r="UK60" s="79">
        <f>SE(Input!P="bullet";SE(32=Input!P-1;TE14;0);SE(32&lt;Input!P;0;SE(32&lt;Input!P;TE14/(Input!P-Input!P);0)))</f>
        <v/>
      </c>
      <c r="UN60" s="78" t="n">
        <v>8</v>
      </c>
      <c r="UO60" s="79">
        <f>0</f>
        <v/>
      </c>
      <c r="UP60" s="79">
        <f>0</f>
        <v/>
      </c>
      <c r="UQ60" s="79">
        <f>0</f>
        <v/>
      </c>
      <c r="UR60" s="79">
        <f>0</f>
        <v/>
      </c>
      <c r="US60" s="79">
        <f>0</f>
        <v/>
      </c>
      <c r="UT60" s="79">
        <f>0</f>
        <v/>
      </c>
      <c r="UU60" s="79">
        <f>0</f>
        <v/>
      </c>
      <c r="UV60" s="79">
        <f>SE(Input!Q="bullet";SE(0=Input!Q-1;UV14;0);SE(0&lt;Input!Q;0;SE(0&lt;Input!Q;UV14/(Input!Q-Input!Q);0)))</f>
        <v/>
      </c>
      <c r="UW60" s="79">
        <f>SE(Input!Q="bullet";SE(1=Input!Q-1;UV14;0);SE(1&lt;Input!Q;0;SE(1&lt;Input!Q;UV14/(Input!Q-Input!Q);0)))</f>
        <v/>
      </c>
      <c r="UX60" s="79">
        <f>SE(Input!Q="bullet";SE(2=Input!Q-1;UV14;0);SE(2&lt;Input!Q;0;SE(2&lt;Input!Q;UV14/(Input!Q-Input!Q);0)))</f>
        <v/>
      </c>
      <c r="UY60" s="79">
        <f>SE(Input!Q="bullet";SE(3=Input!Q-1;UV14;0);SE(3&lt;Input!Q;0;SE(3&lt;Input!Q;UV14/(Input!Q-Input!Q);0)))</f>
        <v/>
      </c>
      <c r="UZ60" s="79">
        <f>SE(Input!Q="bullet";SE(4=Input!Q-1;UV14;0);SE(4&lt;Input!Q;0;SE(4&lt;Input!Q;UV14/(Input!Q-Input!Q);0)))</f>
        <v/>
      </c>
      <c r="VA60" s="79">
        <f>SE(Input!Q="bullet";SE(5=Input!Q-1;UV14;0);SE(5&lt;Input!Q;0;SE(5&lt;Input!Q;UV14/(Input!Q-Input!Q);0)))</f>
        <v/>
      </c>
      <c r="VB60" s="79">
        <f>SE(Input!Q="bullet";SE(6=Input!Q-1;UV14;0);SE(6&lt;Input!Q;0;SE(6&lt;Input!Q;UV14/(Input!Q-Input!Q);0)))</f>
        <v/>
      </c>
      <c r="VC60" s="79">
        <f>SE(Input!Q="bullet";SE(7=Input!Q-1;UV14;0);SE(7&lt;Input!Q;0;SE(7&lt;Input!Q;UV14/(Input!Q-Input!Q);0)))</f>
        <v/>
      </c>
      <c r="VD60" s="79">
        <f>SE(Input!Q="bullet";SE(8=Input!Q-1;UV14;0);SE(8&lt;Input!Q;0;SE(8&lt;Input!Q;UV14/(Input!Q-Input!Q);0)))</f>
        <v/>
      </c>
      <c r="VE60" s="79">
        <f>SE(Input!Q="bullet";SE(9=Input!Q-1;UV14;0);SE(9&lt;Input!Q;0;SE(9&lt;Input!Q;UV14/(Input!Q-Input!Q);0)))</f>
        <v/>
      </c>
      <c r="VF60" s="79">
        <f>SE(Input!Q="bullet";SE(10=Input!Q-1;UV14;0);SE(10&lt;Input!Q;0;SE(10&lt;Input!Q;UV14/(Input!Q-Input!Q);0)))</f>
        <v/>
      </c>
      <c r="VG60" s="79">
        <f>SE(Input!Q="bullet";SE(11=Input!Q-1;UV14;0);SE(11&lt;Input!Q;0;SE(11&lt;Input!Q;UV14/(Input!Q-Input!Q);0)))</f>
        <v/>
      </c>
      <c r="VH60" s="79">
        <f>SE(Input!Q="bullet";SE(12=Input!Q-1;UV14;0);SE(12&lt;Input!Q;0;SE(12&lt;Input!Q;UV14/(Input!Q-Input!Q);0)))</f>
        <v/>
      </c>
      <c r="VI60" s="79">
        <f>SE(Input!Q="bullet";SE(13=Input!Q-1;UV14;0);SE(13&lt;Input!Q;0;SE(13&lt;Input!Q;UV14/(Input!Q-Input!Q);0)))</f>
        <v/>
      </c>
      <c r="VJ60" s="79">
        <f>SE(Input!Q="bullet";SE(14=Input!Q-1;UV14;0);SE(14&lt;Input!Q;0;SE(14&lt;Input!Q;UV14/(Input!Q-Input!Q);0)))</f>
        <v/>
      </c>
      <c r="VK60" s="79">
        <f>SE(Input!Q="bullet";SE(15=Input!Q-1;UV14;0);SE(15&lt;Input!Q;0;SE(15&lt;Input!Q;UV14/(Input!Q-Input!Q);0)))</f>
        <v/>
      </c>
      <c r="VL60" s="79">
        <f>SE(Input!Q="bullet";SE(16=Input!Q-1;UV14;0);SE(16&lt;Input!Q;0;SE(16&lt;Input!Q;UV14/(Input!Q-Input!Q);0)))</f>
        <v/>
      </c>
      <c r="VM60" s="79">
        <f>SE(Input!Q="bullet";SE(17=Input!Q-1;UV14;0);SE(17&lt;Input!Q;0;SE(17&lt;Input!Q;UV14/(Input!Q-Input!Q);0)))</f>
        <v/>
      </c>
      <c r="VN60" s="79">
        <f>SE(Input!Q="bullet";SE(18=Input!Q-1;UV14;0);SE(18&lt;Input!Q;0;SE(18&lt;Input!Q;UV14/(Input!Q-Input!Q);0)))</f>
        <v/>
      </c>
      <c r="VO60" s="79">
        <f>SE(Input!Q="bullet";SE(19=Input!Q-1;UV14;0);SE(19&lt;Input!Q;0;SE(19&lt;Input!Q;UV14/(Input!Q-Input!Q);0)))</f>
        <v/>
      </c>
      <c r="VP60" s="79">
        <f>SE(Input!Q="bullet";SE(20=Input!Q-1;UV14;0);SE(20&lt;Input!Q;0;SE(20&lt;Input!Q;UV14/(Input!Q-Input!Q);0)))</f>
        <v/>
      </c>
      <c r="VQ60" s="79">
        <f>SE(Input!Q="bullet";SE(21=Input!Q-1;UV14;0);SE(21&lt;Input!Q;0;SE(21&lt;Input!Q;UV14/(Input!Q-Input!Q);0)))</f>
        <v/>
      </c>
      <c r="VR60" s="79">
        <f>SE(Input!Q="bullet";SE(22=Input!Q-1;UV14;0);SE(22&lt;Input!Q;0;SE(22&lt;Input!Q;UV14/(Input!Q-Input!Q);0)))</f>
        <v/>
      </c>
      <c r="VS60" s="79">
        <f>SE(Input!Q="bullet";SE(23=Input!Q-1;UV14;0);SE(23&lt;Input!Q;0;SE(23&lt;Input!Q;UV14/(Input!Q-Input!Q);0)))</f>
        <v/>
      </c>
      <c r="VT60" s="79">
        <f>SE(Input!Q="bullet";SE(24=Input!Q-1;UV14;0);SE(24&lt;Input!Q;0;SE(24&lt;Input!Q;UV14/(Input!Q-Input!Q);0)))</f>
        <v/>
      </c>
      <c r="VU60" s="79">
        <f>SE(Input!Q="bullet";SE(25=Input!Q-1;UV14;0);SE(25&lt;Input!Q;0;SE(25&lt;Input!Q;UV14/(Input!Q-Input!Q);0)))</f>
        <v/>
      </c>
      <c r="VV60" s="79">
        <f>SE(Input!Q="bullet";SE(26=Input!Q-1;UV14;0);SE(26&lt;Input!Q;0;SE(26&lt;Input!Q;UV14/(Input!Q-Input!Q);0)))</f>
        <v/>
      </c>
      <c r="VW60" s="79">
        <f>SE(Input!Q="bullet";SE(27=Input!Q-1;UV14;0);SE(27&lt;Input!Q;0;SE(27&lt;Input!Q;UV14/(Input!Q-Input!Q);0)))</f>
        <v/>
      </c>
      <c r="VX60" s="79">
        <f>SE(Input!Q="bullet";SE(28=Input!Q-1;UV14;0);SE(28&lt;Input!Q;0;SE(28&lt;Input!Q;UV14/(Input!Q-Input!Q);0)))</f>
        <v/>
      </c>
      <c r="VY60" s="79">
        <f>SE(Input!Q="bullet";SE(29=Input!Q-1;UV14;0);SE(29&lt;Input!Q;0;SE(29&lt;Input!Q;UV14/(Input!Q-Input!Q);0)))</f>
        <v/>
      </c>
      <c r="VZ60" s="79">
        <f>SE(Input!Q="bullet";SE(30=Input!Q-1;UV14;0);SE(30&lt;Input!Q;0;SE(30&lt;Input!Q;UV14/(Input!Q-Input!Q);0)))</f>
        <v/>
      </c>
      <c r="WA60" s="79">
        <f>SE(Input!Q="bullet";SE(31=Input!Q-1;UV14;0);SE(31&lt;Input!Q;0;SE(31&lt;Input!Q;UV14/(Input!Q-Input!Q);0)))</f>
        <v/>
      </c>
      <c r="WB60" s="79">
        <f>SE(Input!Q="bullet";SE(32=Input!Q-1;UV14;0);SE(32&lt;Input!Q;0;SE(32&lt;Input!Q;UV14/(Input!Q-Input!Q);0)))</f>
        <v/>
      </c>
      <c r="WE60" s="78" t="n">
        <v>8</v>
      </c>
      <c r="WF60" s="79">
        <f>0</f>
        <v/>
      </c>
      <c r="WG60" s="79">
        <f>0</f>
        <v/>
      </c>
      <c r="WH60" s="79">
        <f>0</f>
        <v/>
      </c>
      <c r="WI60" s="79">
        <f>0</f>
        <v/>
      </c>
      <c r="WJ60" s="79">
        <f>0</f>
        <v/>
      </c>
      <c r="WK60" s="79">
        <f>0</f>
        <v/>
      </c>
      <c r="WL60" s="79">
        <f>0</f>
        <v/>
      </c>
      <c r="WM60" s="79">
        <f>SE(Input!R="bullet";SE(0=Input!R-1;WM14;0);SE(0&lt;Input!R;0;SE(0&lt;Input!R;WM14/(Input!R-Input!R);0)))</f>
        <v/>
      </c>
      <c r="WN60" s="79">
        <f>SE(Input!R="bullet";SE(1=Input!R-1;WM14;0);SE(1&lt;Input!R;0;SE(1&lt;Input!R;WM14/(Input!R-Input!R);0)))</f>
        <v/>
      </c>
      <c r="WO60" s="79">
        <f>SE(Input!R="bullet";SE(2=Input!R-1;WM14;0);SE(2&lt;Input!R;0;SE(2&lt;Input!R;WM14/(Input!R-Input!R);0)))</f>
        <v/>
      </c>
      <c r="WP60" s="79">
        <f>SE(Input!R="bullet";SE(3=Input!R-1;WM14;0);SE(3&lt;Input!R;0;SE(3&lt;Input!R;WM14/(Input!R-Input!R);0)))</f>
        <v/>
      </c>
      <c r="WQ60" s="79">
        <f>SE(Input!R="bullet";SE(4=Input!R-1;WM14;0);SE(4&lt;Input!R;0;SE(4&lt;Input!R;WM14/(Input!R-Input!R);0)))</f>
        <v/>
      </c>
      <c r="WR60" s="79">
        <f>SE(Input!R="bullet";SE(5=Input!R-1;WM14;0);SE(5&lt;Input!R;0;SE(5&lt;Input!R;WM14/(Input!R-Input!R);0)))</f>
        <v/>
      </c>
      <c r="WS60" s="79">
        <f>SE(Input!R="bullet";SE(6=Input!R-1;WM14;0);SE(6&lt;Input!R;0;SE(6&lt;Input!R;WM14/(Input!R-Input!R);0)))</f>
        <v/>
      </c>
      <c r="WT60" s="79">
        <f>SE(Input!R="bullet";SE(7=Input!R-1;WM14;0);SE(7&lt;Input!R;0;SE(7&lt;Input!R;WM14/(Input!R-Input!R);0)))</f>
        <v/>
      </c>
      <c r="WU60" s="79">
        <f>SE(Input!R="bullet";SE(8=Input!R-1;WM14;0);SE(8&lt;Input!R;0;SE(8&lt;Input!R;WM14/(Input!R-Input!R);0)))</f>
        <v/>
      </c>
      <c r="WV60" s="79">
        <f>SE(Input!R="bullet";SE(9=Input!R-1;WM14;0);SE(9&lt;Input!R;0;SE(9&lt;Input!R;WM14/(Input!R-Input!R);0)))</f>
        <v/>
      </c>
      <c r="WW60" s="79">
        <f>SE(Input!R="bullet";SE(10=Input!R-1;WM14;0);SE(10&lt;Input!R;0;SE(10&lt;Input!R;WM14/(Input!R-Input!R);0)))</f>
        <v/>
      </c>
      <c r="WX60" s="79">
        <f>SE(Input!R="bullet";SE(11=Input!R-1;WM14;0);SE(11&lt;Input!R;0;SE(11&lt;Input!R;WM14/(Input!R-Input!R);0)))</f>
        <v/>
      </c>
      <c r="WY60" s="79">
        <f>SE(Input!R="bullet";SE(12=Input!R-1;WM14;0);SE(12&lt;Input!R;0;SE(12&lt;Input!R;WM14/(Input!R-Input!R);0)))</f>
        <v/>
      </c>
      <c r="WZ60" s="79">
        <f>SE(Input!R="bullet";SE(13=Input!R-1;WM14;0);SE(13&lt;Input!R;0;SE(13&lt;Input!R;WM14/(Input!R-Input!R);0)))</f>
        <v/>
      </c>
      <c r="XA60" s="79">
        <f>SE(Input!R="bullet";SE(14=Input!R-1;WM14;0);SE(14&lt;Input!R;0;SE(14&lt;Input!R;WM14/(Input!R-Input!R);0)))</f>
        <v/>
      </c>
      <c r="XB60" s="79">
        <f>SE(Input!R="bullet";SE(15=Input!R-1;WM14;0);SE(15&lt;Input!R;0;SE(15&lt;Input!R;WM14/(Input!R-Input!R);0)))</f>
        <v/>
      </c>
      <c r="XC60" s="79">
        <f>SE(Input!R="bullet";SE(16=Input!R-1;WM14;0);SE(16&lt;Input!R;0;SE(16&lt;Input!R;WM14/(Input!R-Input!R);0)))</f>
        <v/>
      </c>
      <c r="XD60" s="79">
        <f>SE(Input!R="bullet";SE(17=Input!R-1;WM14;0);SE(17&lt;Input!R;0;SE(17&lt;Input!R;WM14/(Input!R-Input!R);0)))</f>
        <v/>
      </c>
      <c r="XE60" s="79">
        <f>SE(Input!R="bullet";SE(18=Input!R-1;WM14;0);SE(18&lt;Input!R;0;SE(18&lt;Input!R;WM14/(Input!R-Input!R);0)))</f>
        <v/>
      </c>
      <c r="XF60" s="79">
        <f>SE(Input!R="bullet";SE(19=Input!R-1;WM14;0);SE(19&lt;Input!R;0;SE(19&lt;Input!R;WM14/(Input!R-Input!R);0)))</f>
        <v/>
      </c>
      <c r="XG60" s="79">
        <f>SE(Input!R="bullet";SE(20=Input!R-1;WM14;0);SE(20&lt;Input!R;0;SE(20&lt;Input!R;WM14/(Input!R-Input!R);0)))</f>
        <v/>
      </c>
      <c r="XH60" s="79">
        <f>SE(Input!R="bullet";SE(21=Input!R-1;WM14;0);SE(21&lt;Input!R;0;SE(21&lt;Input!R;WM14/(Input!R-Input!R);0)))</f>
        <v/>
      </c>
      <c r="XI60" s="79">
        <f>SE(Input!R="bullet";SE(22=Input!R-1;WM14;0);SE(22&lt;Input!R;0;SE(22&lt;Input!R;WM14/(Input!R-Input!R);0)))</f>
        <v/>
      </c>
      <c r="XJ60" s="79">
        <f>SE(Input!R="bullet";SE(23=Input!R-1;WM14;0);SE(23&lt;Input!R;0;SE(23&lt;Input!R;WM14/(Input!R-Input!R);0)))</f>
        <v/>
      </c>
      <c r="XK60" s="79">
        <f>SE(Input!R="bullet";SE(24=Input!R-1;WM14;0);SE(24&lt;Input!R;0;SE(24&lt;Input!R;WM14/(Input!R-Input!R);0)))</f>
        <v/>
      </c>
      <c r="XL60" s="79">
        <f>SE(Input!R="bullet";SE(25=Input!R-1;WM14;0);SE(25&lt;Input!R;0;SE(25&lt;Input!R;WM14/(Input!R-Input!R);0)))</f>
        <v/>
      </c>
      <c r="XM60" s="79">
        <f>SE(Input!R="bullet";SE(26=Input!R-1;WM14;0);SE(26&lt;Input!R;0;SE(26&lt;Input!R;WM14/(Input!R-Input!R);0)))</f>
        <v/>
      </c>
      <c r="XN60" s="79">
        <f>SE(Input!R="bullet";SE(27=Input!R-1;WM14;0);SE(27&lt;Input!R;0;SE(27&lt;Input!R;WM14/(Input!R-Input!R);0)))</f>
        <v/>
      </c>
      <c r="XO60" s="79">
        <f>SE(Input!R="bullet";SE(28=Input!R-1;WM14;0);SE(28&lt;Input!R;0;SE(28&lt;Input!R;WM14/(Input!R-Input!R);0)))</f>
        <v/>
      </c>
      <c r="XP60" s="79">
        <f>SE(Input!R="bullet";SE(29=Input!R-1;WM14;0);SE(29&lt;Input!R;0;SE(29&lt;Input!R;WM14/(Input!R-Input!R);0)))</f>
        <v/>
      </c>
      <c r="XQ60" s="79">
        <f>SE(Input!R="bullet";SE(30=Input!R-1;WM14;0);SE(30&lt;Input!R;0;SE(30&lt;Input!R;WM14/(Input!R-Input!R);0)))</f>
        <v/>
      </c>
      <c r="XR60" s="79">
        <f>SE(Input!R="bullet";SE(31=Input!R-1;WM14;0);SE(31&lt;Input!R;0;SE(31&lt;Input!R;WM14/(Input!R-Input!R);0)))</f>
        <v/>
      </c>
      <c r="XS60" s="79">
        <f>SE(Input!R="bullet";SE(32=Input!R-1;WM14;0);SE(32&lt;Input!R;0;SE(32&lt;Input!R;WM14/(Input!R-Input!R);0)))</f>
        <v/>
      </c>
      <c r="XV60" s="78" t="n">
        <v>8</v>
      </c>
      <c r="XW60" s="79">
        <f>0</f>
        <v/>
      </c>
      <c r="XX60" s="79">
        <f>0</f>
        <v/>
      </c>
      <c r="XY60" s="79">
        <f>0</f>
        <v/>
      </c>
      <c r="XZ60" s="79">
        <f>0</f>
        <v/>
      </c>
      <c r="YA60" s="79">
        <f>0</f>
        <v/>
      </c>
      <c r="YB60" s="79">
        <f>0</f>
        <v/>
      </c>
      <c r="YC60" s="79">
        <f>0</f>
        <v/>
      </c>
      <c r="YD60" s="79">
        <f>SE(Input!S="bullet";SE(0=Input!S-1;YD14;0);SE(0&lt;Input!S;0;SE(0&lt;Input!S;YD14/(Input!S-Input!S);0)))</f>
        <v/>
      </c>
      <c r="YE60" s="79">
        <f>SE(Input!S="bullet";SE(1=Input!S-1;YD14;0);SE(1&lt;Input!S;0;SE(1&lt;Input!S;YD14/(Input!S-Input!S);0)))</f>
        <v/>
      </c>
      <c r="YF60" s="79">
        <f>SE(Input!S="bullet";SE(2=Input!S-1;YD14;0);SE(2&lt;Input!S;0;SE(2&lt;Input!S;YD14/(Input!S-Input!S);0)))</f>
        <v/>
      </c>
      <c r="YG60" s="79">
        <f>SE(Input!S="bullet";SE(3=Input!S-1;YD14;0);SE(3&lt;Input!S;0;SE(3&lt;Input!S;YD14/(Input!S-Input!S);0)))</f>
        <v/>
      </c>
      <c r="YH60" s="79">
        <f>SE(Input!S="bullet";SE(4=Input!S-1;YD14;0);SE(4&lt;Input!S;0;SE(4&lt;Input!S;YD14/(Input!S-Input!S);0)))</f>
        <v/>
      </c>
      <c r="YI60" s="79">
        <f>SE(Input!S="bullet";SE(5=Input!S-1;YD14;0);SE(5&lt;Input!S;0;SE(5&lt;Input!S;YD14/(Input!S-Input!S);0)))</f>
        <v/>
      </c>
      <c r="YJ60" s="79">
        <f>SE(Input!S="bullet";SE(6=Input!S-1;YD14;0);SE(6&lt;Input!S;0;SE(6&lt;Input!S;YD14/(Input!S-Input!S);0)))</f>
        <v/>
      </c>
      <c r="YK60" s="79">
        <f>SE(Input!S="bullet";SE(7=Input!S-1;YD14;0);SE(7&lt;Input!S;0;SE(7&lt;Input!S;YD14/(Input!S-Input!S);0)))</f>
        <v/>
      </c>
      <c r="YL60" s="79">
        <f>SE(Input!S="bullet";SE(8=Input!S-1;YD14;0);SE(8&lt;Input!S;0;SE(8&lt;Input!S;YD14/(Input!S-Input!S);0)))</f>
        <v/>
      </c>
      <c r="YM60" s="79">
        <f>SE(Input!S="bullet";SE(9=Input!S-1;YD14;0);SE(9&lt;Input!S;0;SE(9&lt;Input!S;YD14/(Input!S-Input!S);0)))</f>
        <v/>
      </c>
      <c r="YN60" s="79">
        <f>SE(Input!S="bullet";SE(10=Input!S-1;YD14;0);SE(10&lt;Input!S;0;SE(10&lt;Input!S;YD14/(Input!S-Input!S);0)))</f>
        <v/>
      </c>
      <c r="YO60" s="79">
        <f>SE(Input!S="bullet";SE(11=Input!S-1;YD14;0);SE(11&lt;Input!S;0;SE(11&lt;Input!S;YD14/(Input!S-Input!S);0)))</f>
        <v/>
      </c>
      <c r="YP60" s="79">
        <f>SE(Input!S="bullet";SE(12=Input!S-1;YD14;0);SE(12&lt;Input!S;0;SE(12&lt;Input!S;YD14/(Input!S-Input!S);0)))</f>
        <v/>
      </c>
      <c r="YQ60" s="79">
        <f>SE(Input!S="bullet";SE(13=Input!S-1;YD14;0);SE(13&lt;Input!S;0;SE(13&lt;Input!S;YD14/(Input!S-Input!S);0)))</f>
        <v/>
      </c>
      <c r="YR60" s="79">
        <f>SE(Input!S="bullet";SE(14=Input!S-1;YD14;0);SE(14&lt;Input!S;0;SE(14&lt;Input!S;YD14/(Input!S-Input!S);0)))</f>
        <v/>
      </c>
      <c r="YS60" s="79">
        <f>SE(Input!S="bullet";SE(15=Input!S-1;YD14;0);SE(15&lt;Input!S;0;SE(15&lt;Input!S;YD14/(Input!S-Input!S);0)))</f>
        <v/>
      </c>
      <c r="YT60" s="79">
        <f>SE(Input!S="bullet";SE(16=Input!S-1;YD14;0);SE(16&lt;Input!S;0;SE(16&lt;Input!S;YD14/(Input!S-Input!S);0)))</f>
        <v/>
      </c>
      <c r="YU60" s="79">
        <f>SE(Input!S="bullet";SE(17=Input!S-1;YD14;0);SE(17&lt;Input!S;0;SE(17&lt;Input!S;YD14/(Input!S-Input!S);0)))</f>
        <v/>
      </c>
      <c r="YV60" s="79">
        <f>SE(Input!S="bullet";SE(18=Input!S-1;YD14;0);SE(18&lt;Input!S;0;SE(18&lt;Input!S;YD14/(Input!S-Input!S);0)))</f>
        <v/>
      </c>
      <c r="YW60" s="79">
        <f>SE(Input!S="bullet";SE(19=Input!S-1;YD14;0);SE(19&lt;Input!S;0;SE(19&lt;Input!S;YD14/(Input!S-Input!S);0)))</f>
        <v/>
      </c>
      <c r="YX60" s="79">
        <f>SE(Input!S="bullet";SE(20=Input!S-1;YD14;0);SE(20&lt;Input!S;0;SE(20&lt;Input!S;YD14/(Input!S-Input!S);0)))</f>
        <v/>
      </c>
      <c r="YY60" s="79">
        <f>SE(Input!S="bullet";SE(21=Input!S-1;YD14;0);SE(21&lt;Input!S;0;SE(21&lt;Input!S;YD14/(Input!S-Input!S);0)))</f>
        <v/>
      </c>
      <c r="YZ60" s="79">
        <f>SE(Input!S="bullet";SE(22=Input!S-1;YD14;0);SE(22&lt;Input!S;0;SE(22&lt;Input!S;YD14/(Input!S-Input!S);0)))</f>
        <v/>
      </c>
      <c r="ZA60" s="79">
        <f>SE(Input!S="bullet";SE(23=Input!S-1;YD14;0);SE(23&lt;Input!S;0;SE(23&lt;Input!S;YD14/(Input!S-Input!S);0)))</f>
        <v/>
      </c>
      <c r="ZB60" s="79">
        <f>SE(Input!S="bullet";SE(24=Input!S-1;YD14;0);SE(24&lt;Input!S;0;SE(24&lt;Input!S;YD14/(Input!S-Input!S);0)))</f>
        <v/>
      </c>
      <c r="ZC60" s="79">
        <f>SE(Input!S="bullet";SE(25=Input!S-1;YD14;0);SE(25&lt;Input!S;0;SE(25&lt;Input!S;YD14/(Input!S-Input!S);0)))</f>
        <v/>
      </c>
      <c r="ZD60" s="79">
        <f>SE(Input!S="bullet";SE(26=Input!S-1;YD14;0);SE(26&lt;Input!S;0;SE(26&lt;Input!S;YD14/(Input!S-Input!S);0)))</f>
        <v/>
      </c>
      <c r="ZE60" s="79">
        <f>SE(Input!S="bullet";SE(27=Input!S-1;YD14;0);SE(27&lt;Input!S;0;SE(27&lt;Input!S;YD14/(Input!S-Input!S);0)))</f>
        <v/>
      </c>
      <c r="ZF60" s="79">
        <f>SE(Input!S="bullet";SE(28=Input!S-1;YD14;0);SE(28&lt;Input!S;0;SE(28&lt;Input!S;YD14/(Input!S-Input!S);0)))</f>
        <v/>
      </c>
      <c r="ZG60" s="79">
        <f>SE(Input!S="bullet";SE(29=Input!S-1;YD14;0);SE(29&lt;Input!S;0;SE(29&lt;Input!S;YD14/(Input!S-Input!S);0)))</f>
        <v/>
      </c>
      <c r="ZH60" s="79">
        <f>SE(Input!S="bullet";SE(30=Input!S-1;YD14;0);SE(30&lt;Input!S;0;SE(30&lt;Input!S;YD14/(Input!S-Input!S);0)))</f>
        <v/>
      </c>
      <c r="ZI60" s="79">
        <f>SE(Input!S="bullet";SE(31=Input!S-1;YD14;0);SE(31&lt;Input!S;0;SE(31&lt;Input!S;YD14/(Input!S-Input!S);0)))</f>
        <v/>
      </c>
      <c r="ZJ60" s="79">
        <f>SE(Input!S="bullet";SE(32=Input!S-1;YD14;0);SE(32&lt;Input!S;0;SE(32&lt;Input!S;YD14/(Input!S-Input!S);0)))</f>
        <v/>
      </c>
      <c r="ZM60" s="78" t="n">
        <v>8</v>
      </c>
      <c r="ZN60" s="79">
        <f>0</f>
        <v/>
      </c>
      <c r="ZO60" s="79">
        <f>0</f>
        <v/>
      </c>
      <c r="ZP60" s="79">
        <f>0</f>
        <v/>
      </c>
      <c r="ZQ60" s="79">
        <f>0</f>
        <v/>
      </c>
      <c r="ZR60" s="79">
        <f>0</f>
        <v/>
      </c>
      <c r="ZS60" s="79">
        <f>0</f>
        <v/>
      </c>
      <c r="ZT60" s="79">
        <f>0</f>
        <v/>
      </c>
      <c r="ZU60" s="79">
        <f>SE(Input!T="bullet";SE(0=Input!T-1;ZU14;0);SE(0&lt;Input!T;0;SE(0&lt;Input!T;ZU14/(Input!T-Input!T);0)))</f>
        <v/>
      </c>
      <c r="ZV60" s="79">
        <f>SE(Input!T="bullet";SE(1=Input!T-1;ZU14;0);SE(1&lt;Input!T;0;SE(1&lt;Input!T;ZU14/(Input!T-Input!T);0)))</f>
        <v/>
      </c>
      <c r="ZW60" s="79">
        <f>SE(Input!T="bullet";SE(2=Input!T-1;ZU14;0);SE(2&lt;Input!T;0;SE(2&lt;Input!T;ZU14/(Input!T-Input!T);0)))</f>
        <v/>
      </c>
      <c r="ZX60" s="79">
        <f>SE(Input!T="bullet";SE(3=Input!T-1;ZU14;0);SE(3&lt;Input!T;0;SE(3&lt;Input!T;ZU14/(Input!T-Input!T);0)))</f>
        <v/>
      </c>
      <c r="ZY60" s="79">
        <f>SE(Input!T="bullet";SE(4=Input!T-1;ZU14;0);SE(4&lt;Input!T;0;SE(4&lt;Input!T;ZU14/(Input!T-Input!T);0)))</f>
        <v/>
      </c>
      <c r="ZZ60" s="79">
        <f>SE(Input!T="bullet";SE(5=Input!T-1;ZU14;0);SE(5&lt;Input!T;0;SE(5&lt;Input!T;ZU14/(Input!T-Input!T);0)))</f>
        <v/>
      </c>
      <c r="AAA60" s="79">
        <f>SE(Input!T="bullet";SE(6=Input!T-1;ZU14;0);SE(6&lt;Input!T;0;SE(6&lt;Input!T;ZU14/(Input!T-Input!T);0)))</f>
        <v/>
      </c>
      <c r="AAB60" s="79">
        <f>SE(Input!T="bullet";SE(7=Input!T-1;ZU14;0);SE(7&lt;Input!T;0;SE(7&lt;Input!T;ZU14/(Input!T-Input!T);0)))</f>
        <v/>
      </c>
      <c r="AAC60" s="79">
        <f>SE(Input!T="bullet";SE(8=Input!T-1;ZU14;0);SE(8&lt;Input!T;0;SE(8&lt;Input!T;ZU14/(Input!T-Input!T);0)))</f>
        <v/>
      </c>
      <c r="AAD60" s="79">
        <f>SE(Input!T="bullet";SE(9=Input!T-1;ZU14;0);SE(9&lt;Input!T;0;SE(9&lt;Input!T;ZU14/(Input!T-Input!T);0)))</f>
        <v/>
      </c>
      <c r="AAE60" s="79">
        <f>SE(Input!T="bullet";SE(10=Input!T-1;ZU14;0);SE(10&lt;Input!T;0;SE(10&lt;Input!T;ZU14/(Input!T-Input!T);0)))</f>
        <v/>
      </c>
      <c r="AAF60" s="79">
        <f>SE(Input!T="bullet";SE(11=Input!T-1;ZU14;0);SE(11&lt;Input!T;0;SE(11&lt;Input!T;ZU14/(Input!T-Input!T);0)))</f>
        <v/>
      </c>
      <c r="AAG60" s="79">
        <f>SE(Input!T="bullet";SE(12=Input!T-1;ZU14;0);SE(12&lt;Input!T;0;SE(12&lt;Input!T;ZU14/(Input!T-Input!T);0)))</f>
        <v/>
      </c>
      <c r="AAH60" s="79">
        <f>SE(Input!T="bullet";SE(13=Input!T-1;ZU14;0);SE(13&lt;Input!T;0;SE(13&lt;Input!T;ZU14/(Input!T-Input!T);0)))</f>
        <v/>
      </c>
      <c r="AAI60" s="79">
        <f>SE(Input!T="bullet";SE(14=Input!T-1;ZU14;0);SE(14&lt;Input!T;0;SE(14&lt;Input!T;ZU14/(Input!T-Input!T);0)))</f>
        <v/>
      </c>
      <c r="AAJ60" s="79">
        <f>SE(Input!T="bullet";SE(15=Input!T-1;ZU14;0);SE(15&lt;Input!T;0;SE(15&lt;Input!T;ZU14/(Input!T-Input!T);0)))</f>
        <v/>
      </c>
      <c r="AAK60" s="79">
        <f>SE(Input!T="bullet";SE(16=Input!T-1;ZU14;0);SE(16&lt;Input!T;0;SE(16&lt;Input!T;ZU14/(Input!T-Input!T);0)))</f>
        <v/>
      </c>
      <c r="AAL60" s="79">
        <f>SE(Input!T="bullet";SE(17=Input!T-1;ZU14;0);SE(17&lt;Input!T;0;SE(17&lt;Input!T;ZU14/(Input!T-Input!T);0)))</f>
        <v/>
      </c>
      <c r="AAM60" s="79">
        <f>SE(Input!T="bullet";SE(18=Input!T-1;ZU14;0);SE(18&lt;Input!T;0;SE(18&lt;Input!T;ZU14/(Input!T-Input!T);0)))</f>
        <v/>
      </c>
      <c r="AAN60" s="79">
        <f>SE(Input!T="bullet";SE(19=Input!T-1;ZU14;0);SE(19&lt;Input!T;0;SE(19&lt;Input!T;ZU14/(Input!T-Input!T);0)))</f>
        <v/>
      </c>
      <c r="AAO60" s="79">
        <f>SE(Input!T="bullet";SE(20=Input!T-1;ZU14;0);SE(20&lt;Input!T;0;SE(20&lt;Input!T;ZU14/(Input!T-Input!T);0)))</f>
        <v/>
      </c>
      <c r="AAP60" s="79">
        <f>SE(Input!T="bullet";SE(21=Input!T-1;ZU14;0);SE(21&lt;Input!T;0;SE(21&lt;Input!T;ZU14/(Input!T-Input!T);0)))</f>
        <v/>
      </c>
      <c r="AAQ60" s="79">
        <f>SE(Input!T="bullet";SE(22=Input!T-1;ZU14;0);SE(22&lt;Input!T;0;SE(22&lt;Input!T;ZU14/(Input!T-Input!T);0)))</f>
        <v/>
      </c>
      <c r="AAR60" s="79">
        <f>SE(Input!T="bullet";SE(23=Input!T-1;ZU14;0);SE(23&lt;Input!T;0;SE(23&lt;Input!T;ZU14/(Input!T-Input!T);0)))</f>
        <v/>
      </c>
      <c r="AAS60" s="79">
        <f>SE(Input!T="bullet";SE(24=Input!T-1;ZU14;0);SE(24&lt;Input!T;0;SE(24&lt;Input!T;ZU14/(Input!T-Input!T);0)))</f>
        <v/>
      </c>
      <c r="AAT60" s="79">
        <f>SE(Input!T="bullet";SE(25=Input!T-1;ZU14;0);SE(25&lt;Input!T;0;SE(25&lt;Input!T;ZU14/(Input!T-Input!T);0)))</f>
        <v/>
      </c>
      <c r="AAU60" s="79">
        <f>SE(Input!T="bullet";SE(26=Input!T-1;ZU14;0);SE(26&lt;Input!T;0;SE(26&lt;Input!T;ZU14/(Input!T-Input!T);0)))</f>
        <v/>
      </c>
      <c r="AAV60" s="79">
        <f>SE(Input!T="bullet";SE(27=Input!T-1;ZU14;0);SE(27&lt;Input!T;0;SE(27&lt;Input!T;ZU14/(Input!T-Input!T);0)))</f>
        <v/>
      </c>
      <c r="AAW60" s="79">
        <f>SE(Input!T="bullet";SE(28=Input!T-1;ZU14;0);SE(28&lt;Input!T;0;SE(28&lt;Input!T;ZU14/(Input!T-Input!T);0)))</f>
        <v/>
      </c>
      <c r="AAX60" s="79">
        <f>SE(Input!T="bullet";SE(29=Input!T-1;ZU14;0);SE(29&lt;Input!T;0;SE(29&lt;Input!T;ZU14/(Input!T-Input!T);0)))</f>
        <v/>
      </c>
      <c r="AAY60" s="79">
        <f>SE(Input!T="bullet";SE(30=Input!T-1;ZU14;0);SE(30&lt;Input!T;0;SE(30&lt;Input!T;ZU14/(Input!T-Input!T);0)))</f>
        <v/>
      </c>
      <c r="AAZ60" s="79">
        <f>SE(Input!T="bullet";SE(31=Input!T-1;ZU14;0);SE(31&lt;Input!T;0;SE(31&lt;Input!T;ZU14/(Input!T-Input!T);0)))</f>
        <v/>
      </c>
      <c r="ABA60" s="79">
        <f>SE(Input!T="bullet";SE(32=Input!T-1;ZU14;0);SE(32&lt;Input!T;0;SE(32&lt;Input!T;ZU14/(Input!T-Input!T);0)))</f>
        <v/>
      </c>
      <c r="ABD60" s="78" t="n">
        <v>8</v>
      </c>
      <c r="ABE60" s="79">
        <f>0</f>
        <v/>
      </c>
      <c r="ABF60" s="79">
        <f>0</f>
        <v/>
      </c>
      <c r="ABG60" s="79">
        <f>0</f>
        <v/>
      </c>
      <c r="ABH60" s="79">
        <f>0</f>
        <v/>
      </c>
      <c r="ABI60" s="79">
        <f>0</f>
        <v/>
      </c>
      <c r="ABJ60" s="79">
        <f>0</f>
        <v/>
      </c>
      <c r="ABK60" s="79">
        <f>0</f>
        <v/>
      </c>
      <c r="ABL60" s="79">
        <f>SE(Input!U="bullet";SE(0=Input!U-1;ABL14;0);SE(0&lt;Input!U;0;SE(0&lt;Input!U;ABL14/(Input!U-Input!U);0)))</f>
        <v/>
      </c>
      <c r="ABM60" s="79">
        <f>SE(Input!U="bullet";SE(1=Input!U-1;ABL14;0);SE(1&lt;Input!U;0;SE(1&lt;Input!U;ABL14/(Input!U-Input!U);0)))</f>
        <v/>
      </c>
      <c r="ABN60" s="79">
        <f>SE(Input!U="bullet";SE(2=Input!U-1;ABL14;0);SE(2&lt;Input!U;0;SE(2&lt;Input!U;ABL14/(Input!U-Input!U);0)))</f>
        <v/>
      </c>
      <c r="ABO60" s="79">
        <f>SE(Input!U="bullet";SE(3=Input!U-1;ABL14;0);SE(3&lt;Input!U;0;SE(3&lt;Input!U;ABL14/(Input!U-Input!U);0)))</f>
        <v/>
      </c>
      <c r="ABP60" s="79">
        <f>SE(Input!U="bullet";SE(4=Input!U-1;ABL14;0);SE(4&lt;Input!U;0;SE(4&lt;Input!U;ABL14/(Input!U-Input!U);0)))</f>
        <v/>
      </c>
      <c r="ABQ60" s="79">
        <f>SE(Input!U="bullet";SE(5=Input!U-1;ABL14;0);SE(5&lt;Input!U;0;SE(5&lt;Input!U;ABL14/(Input!U-Input!U);0)))</f>
        <v/>
      </c>
      <c r="ABR60" s="79">
        <f>SE(Input!U="bullet";SE(6=Input!U-1;ABL14;0);SE(6&lt;Input!U;0;SE(6&lt;Input!U;ABL14/(Input!U-Input!U);0)))</f>
        <v/>
      </c>
      <c r="ABS60" s="79">
        <f>SE(Input!U="bullet";SE(7=Input!U-1;ABL14;0);SE(7&lt;Input!U;0;SE(7&lt;Input!U;ABL14/(Input!U-Input!U);0)))</f>
        <v/>
      </c>
      <c r="ABT60" s="79">
        <f>SE(Input!U="bullet";SE(8=Input!U-1;ABL14;0);SE(8&lt;Input!U;0;SE(8&lt;Input!U;ABL14/(Input!U-Input!U);0)))</f>
        <v/>
      </c>
      <c r="ABU60" s="79">
        <f>SE(Input!U="bullet";SE(9=Input!U-1;ABL14;0);SE(9&lt;Input!U;0;SE(9&lt;Input!U;ABL14/(Input!U-Input!U);0)))</f>
        <v/>
      </c>
      <c r="ABV60" s="79">
        <f>SE(Input!U="bullet";SE(10=Input!U-1;ABL14;0);SE(10&lt;Input!U;0;SE(10&lt;Input!U;ABL14/(Input!U-Input!U);0)))</f>
        <v/>
      </c>
      <c r="ABW60" s="79">
        <f>SE(Input!U="bullet";SE(11=Input!U-1;ABL14;0);SE(11&lt;Input!U;0;SE(11&lt;Input!U;ABL14/(Input!U-Input!U);0)))</f>
        <v/>
      </c>
      <c r="ABX60" s="79">
        <f>SE(Input!U="bullet";SE(12=Input!U-1;ABL14;0);SE(12&lt;Input!U;0;SE(12&lt;Input!U;ABL14/(Input!U-Input!U);0)))</f>
        <v/>
      </c>
      <c r="ABY60" s="79">
        <f>SE(Input!U="bullet";SE(13=Input!U-1;ABL14;0);SE(13&lt;Input!U;0;SE(13&lt;Input!U;ABL14/(Input!U-Input!U);0)))</f>
        <v/>
      </c>
      <c r="ABZ60" s="79">
        <f>SE(Input!U="bullet";SE(14=Input!U-1;ABL14;0);SE(14&lt;Input!U;0;SE(14&lt;Input!U;ABL14/(Input!U-Input!U);0)))</f>
        <v/>
      </c>
      <c r="ACA60" s="79">
        <f>SE(Input!U="bullet";SE(15=Input!U-1;ABL14;0);SE(15&lt;Input!U;0;SE(15&lt;Input!U;ABL14/(Input!U-Input!U);0)))</f>
        <v/>
      </c>
      <c r="ACB60" s="79">
        <f>SE(Input!U="bullet";SE(16=Input!U-1;ABL14;0);SE(16&lt;Input!U;0;SE(16&lt;Input!U;ABL14/(Input!U-Input!U);0)))</f>
        <v/>
      </c>
      <c r="ACC60" s="79">
        <f>SE(Input!U="bullet";SE(17=Input!U-1;ABL14;0);SE(17&lt;Input!U;0;SE(17&lt;Input!U;ABL14/(Input!U-Input!U);0)))</f>
        <v/>
      </c>
      <c r="ACD60" s="79">
        <f>SE(Input!U="bullet";SE(18=Input!U-1;ABL14;0);SE(18&lt;Input!U;0;SE(18&lt;Input!U;ABL14/(Input!U-Input!U);0)))</f>
        <v/>
      </c>
      <c r="ACE60" s="79">
        <f>SE(Input!U="bullet";SE(19=Input!U-1;ABL14;0);SE(19&lt;Input!U;0;SE(19&lt;Input!U;ABL14/(Input!U-Input!U);0)))</f>
        <v/>
      </c>
      <c r="ACF60" s="79">
        <f>SE(Input!U="bullet";SE(20=Input!U-1;ABL14;0);SE(20&lt;Input!U;0;SE(20&lt;Input!U;ABL14/(Input!U-Input!U);0)))</f>
        <v/>
      </c>
      <c r="ACG60" s="79">
        <f>SE(Input!U="bullet";SE(21=Input!U-1;ABL14;0);SE(21&lt;Input!U;0;SE(21&lt;Input!U;ABL14/(Input!U-Input!U);0)))</f>
        <v/>
      </c>
      <c r="ACH60" s="79">
        <f>SE(Input!U="bullet";SE(22=Input!U-1;ABL14;0);SE(22&lt;Input!U;0;SE(22&lt;Input!U;ABL14/(Input!U-Input!U);0)))</f>
        <v/>
      </c>
      <c r="ACI60" s="79">
        <f>SE(Input!U="bullet";SE(23=Input!U-1;ABL14;0);SE(23&lt;Input!U;0;SE(23&lt;Input!U;ABL14/(Input!U-Input!U);0)))</f>
        <v/>
      </c>
      <c r="ACJ60" s="79">
        <f>SE(Input!U="bullet";SE(24=Input!U-1;ABL14;0);SE(24&lt;Input!U;0;SE(24&lt;Input!U;ABL14/(Input!U-Input!U);0)))</f>
        <v/>
      </c>
      <c r="ACK60" s="79">
        <f>SE(Input!U="bullet";SE(25=Input!U-1;ABL14;0);SE(25&lt;Input!U;0;SE(25&lt;Input!U;ABL14/(Input!U-Input!U);0)))</f>
        <v/>
      </c>
      <c r="ACL60" s="79">
        <f>SE(Input!U="bullet";SE(26=Input!U-1;ABL14;0);SE(26&lt;Input!U;0;SE(26&lt;Input!U;ABL14/(Input!U-Input!U);0)))</f>
        <v/>
      </c>
      <c r="ACM60" s="79">
        <f>SE(Input!U="bullet";SE(27=Input!U-1;ABL14;0);SE(27&lt;Input!U;0;SE(27&lt;Input!U;ABL14/(Input!U-Input!U);0)))</f>
        <v/>
      </c>
      <c r="ACN60" s="79">
        <f>SE(Input!U="bullet";SE(28=Input!U-1;ABL14;0);SE(28&lt;Input!U;0;SE(28&lt;Input!U;ABL14/(Input!U-Input!U);0)))</f>
        <v/>
      </c>
      <c r="ACO60" s="79">
        <f>SE(Input!U="bullet";SE(29=Input!U-1;ABL14;0);SE(29&lt;Input!U;0;SE(29&lt;Input!U;ABL14/(Input!U-Input!U);0)))</f>
        <v/>
      </c>
      <c r="ACP60" s="79">
        <f>SE(Input!U="bullet";SE(30=Input!U-1;ABL14;0);SE(30&lt;Input!U;0;SE(30&lt;Input!U;ABL14/(Input!U-Input!U);0)))</f>
        <v/>
      </c>
      <c r="ACQ60" s="79">
        <f>SE(Input!U="bullet";SE(31=Input!U-1;ABL14;0);SE(31&lt;Input!U;0;SE(31&lt;Input!U;ABL14/(Input!U-Input!U);0)))</f>
        <v/>
      </c>
      <c r="ACR60" s="79">
        <f>SE(Input!U="bullet";SE(32=Input!U-1;ABL14;0);SE(32&lt;Input!U;0;SE(32&lt;Input!U;ABL14/(Input!U-Input!U);0)))</f>
        <v/>
      </c>
      <c r="ACU60" s="78" t="n">
        <v>8</v>
      </c>
      <c r="ACV60" s="79">
        <f>0</f>
        <v/>
      </c>
      <c r="ACW60" s="79">
        <f>0</f>
        <v/>
      </c>
      <c r="ACX60" s="79">
        <f>0</f>
        <v/>
      </c>
      <c r="ACY60" s="79">
        <f>0</f>
        <v/>
      </c>
      <c r="ACZ60" s="79">
        <f>0</f>
        <v/>
      </c>
      <c r="ADA60" s="79">
        <f>0</f>
        <v/>
      </c>
      <c r="ADB60" s="79">
        <f>0</f>
        <v/>
      </c>
      <c r="ADC60" s="79">
        <f>SE(Input!V="bullet";SE(0=Input!V-1;ADC14;0);SE(0&lt;Input!V;0;SE(0&lt;Input!V;ADC14/(Input!V-Input!V);0)))</f>
        <v/>
      </c>
      <c r="ADD60" s="79">
        <f>SE(Input!V="bullet";SE(1=Input!V-1;ADC14;0);SE(1&lt;Input!V;0;SE(1&lt;Input!V;ADC14/(Input!V-Input!V);0)))</f>
        <v/>
      </c>
      <c r="ADE60" s="79">
        <f>SE(Input!V="bullet";SE(2=Input!V-1;ADC14;0);SE(2&lt;Input!V;0;SE(2&lt;Input!V;ADC14/(Input!V-Input!V);0)))</f>
        <v/>
      </c>
      <c r="ADF60" s="79">
        <f>SE(Input!V="bullet";SE(3=Input!V-1;ADC14;0);SE(3&lt;Input!V;0;SE(3&lt;Input!V;ADC14/(Input!V-Input!V);0)))</f>
        <v/>
      </c>
      <c r="ADG60" s="79">
        <f>SE(Input!V="bullet";SE(4=Input!V-1;ADC14;0);SE(4&lt;Input!V;0;SE(4&lt;Input!V;ADC14/(Input!V-Input!V);0)))</f>
        <v/>
      </c>
      <c r="ADH60" s="79">
        <f>SE(Input!V="bullet";SE(5=Input!V-1;ADC14;0);SE(5&lt;Input!V;0;SE(5&lt;Input!V;ADC14/(Input!V-Input!V);0)))</f>
        <v/>
      </c>
      <c r="ADI60" s="79">
        <f>SE(Input!V="bullet";SE(6=Input!V-1;ADC14;0);SE(6&lt;Input!V;0;SE(6&lt;Input!V;ADC14/(Input!V-Input!V);0)))</f>
        <v/>
      </c>
      <c r="ADJ60" s="79">
        <f>SE(Input!V="bullet";SE(7=Input!V-1;ADC14;0);SE(7&lt;Input!V;0;SE(7&lt;Input!V;ADC14/(Input!V-Input!V);0)))</f>
        <v/>
      </c>
      <c r="ADK60" s="79">
        <f>SE(Input!V="bullet";SE(8=Input!V-1;ADC14;0);SE(8&lt;Input!V;0;SE(8&lt;Input!V;ADC14/(Input!V-Input!V);0)))</f>
        <v/>
      </c>
      <c r="ADL60" s="79">
        <f>SE(Input!V="bullet";SE(9=Input!V-1;ADC14;0);SE(9&lt;Input!V;0;SE(9&lt;Input!V;ADC14/(Input!V-Input!V);0)))</f>
        <v/>
      </c>
      <c r="ADM60" s="79">
        <f>SE(Input!V="bullet";SE(10=Input!V-1;ADC14;0);SE(10&lt;Input!V;0;SE(10&lt;Input!V;ADC14/(Input!V-Input!V);0)))</f>
        <v/>
      </c>
      <c r="ADN60" s="79">
        <f>SE(Input!V="bullet";SE(11=Input!V-1;ADC14;0);SE(11&lt;Input!V;0;SE(11&lt;Input!V;ADC14/(Input!V-Input!V);0)))</f>
        <v/>
      </c>
      <c r="ADO60" s="79">
        <f>SE(Input!V="bullet";SE(12=Input!V-1;ADC14;0);SE(12&lt;Input!V;0;SE(12&lt;Input!V;ADC14/(Input!V-Input!V);0)))</f>
        <v/>
      </c>
      <c r="ADP60" s="79">
        <f>SE(Input!V="bullet";SE(13=Input!V-1;ADC14;0);SE(13&lt;Input!V;0;SE(13&lt;Input!V;ADC14/(Input!V-Input!V);0)))</f>
        <v/>
      </c>
      <c r="ADQ60" s="79">
        <f>SE(Input!V="bullet";SE(14=Input!V-1;ADC14;0);SE(14&lt;Input!V;0;SE(14&lt;Input!V;ADC14/(Input!V-Input!V);0)))</f>
        <v/>
      </c>
      <c r="ADR60" s="79">
        <f>SE(Input!V="bullet";SE(15=Input!V-1;ADC14;0);SE(15&lt;Input!V;0;SE(15&lt;Input!V;ADC14/(Input!V-Input!V);0)))</f>
        <v/>
      </c>
      <c r="ADS60" s="79">
        <f>SE(Input!V="bullet";SE(16=Input!V-1;ADC14;0);SE(16&lt;Input!V;0;SE(16&lt;Input!V;ADC14/(Input!V-Input!V);0)))</f>
        <v/>
      </c>
      <c r="ADT60" s="79">
        <f>SE(Input!V="bullet";SE(17=Input!V-1;ADC14;0);SE(17&lt;Input!V;0;SE(17&lt;Input!V;ADC14/(Input!V-Input!V);0)))</f>
        <v/>
      </c>
      <c r="ADU60" s="79">
        <f>SE(Input!V="bullet";SE(18=Input!V-1;ADC14;0);SE(18&lt;Input!V;0;SE(18&lt;Input!V;ADC14/(Input!V-Input!V);0)))</f>
        <v/>
      </c>
      <c r="ADV60" s="79">
        <f>SE(Input!V="bullet";SE(19=Input!V-1;ADC14;0);SE(19&lt;Input!V;0;SE(19&lt;Input!V;ADC14/(Input!V-Input!V);0)))</f>
        <v/>
      </c>
      <c r="ADW60" s="79">
        <f>SE(Input!V="bullet";SE(20=Input!V-1;ADC14;0);SE(20&lt;Input!V;0;SE(20&lt;Input!V;ADC14/(Input!V-Input!V);0)))</f>
        <v/>
      </c>
      <c r="ADX60" s="79">
        <f>SE(Input!V="bullet";SE(21=Input!V-1;ADC14;0);SE(21&lt;Input!V;0;SE(21&lt;Input!V;ADC14/(Input!V-Input!V);0)))</f>
        <v/>
      </c>
      <c r="ADY60" s="79">
        <f>SE(Input!V="bullet";SE(22=Input!V-1;ADC14;0);SE(22&lt;Input!V;0;SE(22&lt;Input!V;ADC14/(Input!V-Input!V);0)))</f>
        <v/>
      </c>
      <c r="ADZ60" s="79">
        <f>SE(Input!V="bullet";SE(23=Input!V-1;ADC14;0);SE(23&lt;Input!V;0;SE(23&lt;Input!V;ADC14/(Input!V-Input!V);0)))</f>
        <v/>
      </c>
      <c r="AEA60" s="79">
        <f>SE(Input!V="bullet";SE(24=Input!V-1;ADC14;0);SE(24&lt;Input!V;0;SE(24&lt;Input!V;ADC14/(Input!V-Input!V);0)))</f>
        <v/>
      </c>
      <c r="AEB60" s="79">
        <f>SE(Input!V="bullet";SE(25=Input!V-1;ADC14;0);SE(25&lt;Input!V;0;SE(25&lt;Input!V;ADC14/(Input!V-Input!V);0)))</f>
        <v/>
      </c>
      <c r="AEC60" s="79">
        <f>SE(Input!V="bullet";SE(26=Input!V-1;ADC14;0);SE(26&lt;Input!V;0;SE(26&lt;Input!V;ADC14/(Input!V-Input!V);0)))</f>
        <v/>
      </c>
      <c r="AED60" s="79">
        <f>SE(Input!V="bullet";SE(27=Input!V-1;ADC14;0);SE(27&lt;Input!V;0;SE(27&lt;Input!V;ADC14/(Input!V-Input!V);0)))</f>
        <v/>
      </c>
      <c r="AEE60" s="79">
        <f>SE(Input!V="bullet";SE(28=Input!V-1;ADC14;0);SE(28&lt;Input!V;0;SE(28&lt;Input!V;ADC14/(Input!V-Input!V);0)))</f>
        <v/>
      </c>
      <c r="AEF60" s="79">
        <f>SE(Input!V="bullet";SE(29=Input!V-1;ADC14;0);SE(29&lt;Input!V;0;SE(29&lt;Input!V;ADC14/(Input!V-Input!V);0)))</f>
        <v/>
      </c>
      <c r="AEG60" s="79">
        <f>SE(Input!V="bullet";SE(30=Input!V-1;ADC14;0);SE(30&lt;Input!V;0;SE(30&lt;Input!V;ADC14/(Input!V-Input!V);0)))</f>
        <v/>
      </c>
      <c r="AEH60" s="79">
        <f>SE(Input!V="bullet";SE(31=Input!V-1;ADC14;0);SE(31&lt;Input!V;0;SE(31&lt;Input!V;ADC14/(Input!V-Input!V);0)))</f>
        <v/>
      </c>
      <c r="AEI60" s="79">
        <f>SE(Input!V="bullet";SE(32=Input!V-1;ADC14;0);SE(32&lt;Input!V;0;SE(32&lt;Input!V;ADC14/(Input!V-Input!V);0)))</f>
        <v/>
      </c>
      <c r="AEL60" s="78" t="n">
        <v>8</v>
      </c>
      <c r="AEM60" s="79">
        <f>0</f>
        <v/>
      </c>
      <c r="AEN60" s="79">
        <f>0</f>
        <v/>
      </c>
      <c r="AEO60" s="79">
        <f>0</f>
        <v/>
      </c>
      <c r="AEP60" s="79">
        <f>0</f>
        <v/>
      </c>
      <c r="AEQ60" s="79">
        <f>0</f>
        <v/>
      </c>
      <c r="AER60" s="79">
        <f>0</f>
        <v/>
      </c>
      <c r="AES60" s="79">
        <f>0</f>
        <v/>
      </c>
      <c r="AET60" s="79">
        <f>SE(Input!W="bullet";SE(0=Input!W-1;AET14;0);SE(0&lt;Input!W;0;SE(0&lt;Input!W;AET14/(Input!W-Input!W);0)))</f>
        <v/>
      </c>
      <c r="AEU60" s="79">
        <f>SE(Input!W="bullet";SE(1=Input!W-1;AET14;0);SE(1&lt;Input!W;0;SE(1&lt;Input!W;AET14/(Input!W-Input!W);0)))</f>
        <v/>
      </c>
      <c r="AEV60" s="79">
        <f>SE(Input!W="bullet";SE(2=Input!W-1;AET14;0);SE(2&lt;Input!W;0;SE(2&lt;Input!W;AET14/(Input!W-Input!W);0)))</f>
        <v/>
      </c>
      <c r="AEW60" s="79">
        <f>SE(Input!W="bullet";SE(3=Input!W-1;AET14;0);SE(3&lt;Input!W;0;SE(3&lt;Input!W;AET14/(Input!W-Input!W);0)))</f>
        <v/>
      </c>
      <c r="AEX60" s="79">
        <f>SE(Input!W="bullet";SE(4=Input!W-1;AET14;0);SE(4&lt;Input!W;0;SE(4&lt;Input!W;AET14/(Input!W-Input!W);0)))</f>
        <v/>
      </c>
      <c r="AEY60" s="79">
        <f>SE(Input!W="bullet";SE(5=Input!W-1;AET14;0);SE(5&lt;Input!W;0;SE(5&lt;Input!W;AET14/(Input!W-Input!W);0)))</f>
        <v/>
      </c>
      <c r="AEZ60" s="79">
        <f>SE(Input!W="bullet";SE(6=Input!W-1;AET14;0);SE(6&lt;Input!W;0;SE(6&lt;Input!W;AET14/(Input!W-Input!W);0)))</f>
        <v/>
      </c>
      <c r="AFA60" s="79">
        <f>SE(Input!W="bullet";SE(7=Input!W-1;AET14;0);SE(7&lt;Input!W;0;SE(7&lt;Input!W;AET14/(Input!W-Input!W);0)))</f>
        <v/>
      </c>
      <c r="AFB60" s="79">
        <f>SE(Input!W="bullet";SE(8=Input!W-1;AET14;0);SE(8&lt;Input!W;0;SE(8&lt;Input!W;AET14/(Input!W-Input!W);0)))</f>
        <v/>
      </c>
      <c r="AFC60" s="79">
        <f>SE(Input!W="bullet";SE(9=Input!W-1;AET14;0);SE(9&lt;Input!W;0;SE(9&lt;Input!W;AET14/(Input!W-Input!W);0)))</f>
        <v/>
      </c>
      <c r="AFD60" s="79">
        <f>SE(Input!W="bullet";SE(10=Input!W-1;AET14;0);SE(10&lt;Input!W;0;SE(10&lt;Input!W;AET14/(Input!W-Input!W);0)))</f>
        <v/>
      </c>
      <c r="AFE60" s="79">
        <f>SE(Input!W="bullet";SE(11=Input!W-1;AET14;0);SE(11&lt;Input!W;0;SE(11&lt;Input!W;AET14/(Input!W-Input!W);0)))</f>
        <v/>
      </c>
      <c r="AFF60" s="79">
        <f>SE(Input!W="bullet";SE(12=Input!W-1;AET14;0);SE(12&lt;Input!W;0;SE(12&lt;Input!W;AET14/(Input!W-Input!W);0)))</f>
        <v/>
      </c>
      <c r="AFG60" s="79">
        <f>SE(Input!W="bullet";SE(13=Input!W-1;AET14;0);SE(13&lt;Input!W;0;SE(13&lt;Input!W;AET14/(Input!W-Input!W);0)))</f>
        <v/>
      </c>
      <c r="AFH60" s="79">
        <f>SE(Input!W="bullet";SE(14=Input!W-1;AET14;0);SE(14&lt;Input!W;0;SE(14&lt;Input!W;AET14/(Input!W-Input!W);0)))</f>
        <v/>
      </c>
      <c r="AFI60" s="79">
        <f>SE(Input!W="bullet";SE(15=Input!W-1;AET14;0);SE(15&lt;Input!W;0;SE(15&lt;Input!W;AET14/(Input!W-Input!W);0)))</f>
        <v/>
      </c>
      <c r="AFJ60" s="79">
        <f>SE(Input!W="bullet";SE(16=Input!W-1;AET14;0);SE(16&lt;Input!W;0;SE(16&lt;Input!W;AET14/(Input!W-Input!W);0)))</f>
        <v/>
      </c>
      <c r="AFK60" s="79">
        <f>SE(Input!W="bullet";SE(17=Input!W-1;AET14;0);SE(17&lt;Input!W;0;SE(17&lt;Input!W;AET14/(Input!W-Input!W);0)))</f>
        <v/>
      </c>
      <c r="AFL60" s="79">
        <f>SE(Input!W="bullet";SE(18=Input!W-1;AET14;0);SE(18&lt;Input!W;0;SE(18&lt;Input!W;AET14/(Input!W-Input!W);0)))</f>
        <v/>
      </c>
      <c r="AFM60" s="79">
        <f>SE(Input!W="bullet";SE(19=Input!W-1;AET14;0);SE(19&lt;Input!W;0;SE(19&lt;Input!W;AET14/(Input!W-Input!W);0)))</f>
        <v/>
      </c>
      <c r="AFN60" s="79">
        <f>SE(Input!W="bullet";SE(20=Input!W-1;AET14;0);SE(20&lt;Input!W;0;SE(20&lt;Input!W;AET14/(Input!W-Input!W);0)))</f>
        <v/>
      </c>
      <c r="AFO60" s="79">
        <f>SE(Input!W="bullet";SE(21=Input!W-1;AET14;0);SE(21&lt;Input!W;0;SE(21&lt;Input!W;AET14/(Input!W-Input!W);0)))</f>
        <v/>
      </c>
      <c r="AFP60" s="79">
        <f>SE(Input!W="bullet";SE(22=Input!W-1;AET14;0);SE(22&lt;Input!W;0;SE(22&lt;Input!W;AET14/(Input!W-Input!W);0)))</f>
        <v/>
      </c>
      <c r="AFQ60" s="79">
        <f>SE(Input!W="bullet";SE(23=Input!W-1;AET14;0);SE(23&lt;Input!W;0;SE(23&lt;Input!W;AET14/(Input!W-Input!W);0)))</f>
        <v/>
      </c>
      <c r="AFR60" s="79">
        <f>SE(Input!W="bullet";SE(24=Input!W-1;AET14;0);SE(24&lt;Input!W;0;SE(24&lt;Input!W;AET14/(Input!W-Input!W);0)))</f>
        <v/>
      </c>
      <c r="AFS60" s="79">
        <f>SE(Input!W="bullet";SE(25=Input!W-1;AET14;0);SE(25&lt;Input!W;0;SE(25&lt;Input!W;AET14/(Input!W-Input!W);0)))</f>
        <v/>
      </c>
      <c r="AFT60" s="79">
        <f>SE(Input!W="bullet";SE(26=Input!W-1;AET14;0);SE(26&lt;Input!W;0;SE(26&lt;Input!W;AET14/(Input!W-Input!W);0)))</f>
        <v/>
      </c>
      <c r="AFU60" s="79">
        <f>SE(Input!W="bullet";SE(27=Input!W-1;AET14;0);SE(27&lt;Input!W;0;SE(27&lt;Input!W;AET14/(Input!W-Input!W);0)))</f>
        <v/>
      </c>
      <c r="AFV60" s="79">
        <f>SE(Input!W="bullet";SE(28=Input!W-1;AET14;0);SE(28&lt;Input!W;0;SE(28&lt;Input!W;AET14/(Input!W-Input!W);0)))</f>
        <v/>
      </c>
      <c r="AFW60" s="79">
        <f>SE(Input!W="bullet";SE(29=Input!W-1;AET14;0);SE(29&lt;Input!W;0;SE(29&lt;Input!W;AET14/(Input!W-Input!W);0)))</f>
        <v/>
      </c>
      <c r="AFX60" s="79">
        <f>SE(Input!W="bullet";SE(30=Input!W-1;AET14;0);SE(30&lt;Input!W;0;SE(30&lt;Input!W;AET14/(Input!W-Input!W);0)))</f>
        <v/>
      </c>
      <c r="AFY60" s="79">
        <f>SE(Input!W="bullet";SE(31=Input!W-1;AET14;0);SE(31&lt;Input!W;0;SE(31&lt;Input!W;AET14/(Input!W-Input!W);0)))</f>
        <v/>
      </c>
      <c r="AFZ60" s="79">
        <f>SE(Input!W="bullet";SE(32=Input!W-1;AET14;0);SE(32&lt;Input!W;0;SE(32&lt;Input!W;AET14/(Input!W-Input!W);0)))</f>
        <v/>
      </c>
    </row>
    <row r="61">
      <c r="A61" s="78" t="n">
        <v>9</v>
      </c>
      <c r="B61" s="79">
        <f>0</f>
        <v/>
      </c>
      <c r="C61" s="79">
        <f>0</f>
        <v/>
      </c>
      <c r="D61" s="79">
        <f>0</f>
        <v/>
      </c>
      <c r="E61" s="79">
        <f>0</f>
        <v/>
      </c>
      <c r="F61" s="79">
        <f>0</f>
        <v/>
      </c>
      <c r="G61" s="79">
        <f>0</f>
        <v/>
      </c>
      <c r="H61" s="79">
        <f>0</f>
        <v/>
      </c>
      <c r="I61" s="79">
        <f>0</f>
        <v/>
      </c>
      <c r="J61" s="79">
        <f>SE(Input!D="bullet";SE(0=Input!D-1;J15;0);SE(0&lt;Input!D;0;SE(0&lt;Input!D;J15/(Input!D-Input!D);0)))</f>
        <v/>
      </c>
      <c r="K61" s="79">
        <f>SE(Input!D="bullet";SE(1=Input!D-1;J15;0);SE(1&lt;Input!D;0;SE(1&lt;Input!D;J15/(Input!D-Input!D);0)))</f>
        <v/>
      </c>
      <c r="L61" s="79">
        <f>SE(Input!D="bullet";SE(2=Input!D-1;J15;0);SE(2&lt;Input!D;0;SE(2&lt;Input!D;J15/(Input!D-Input!D);0)))</f>
        <v/>
      </c>
      <c r="M61" s="79">
        <f>SE(Input!D="bullet";SE(3=Input!D-1;J15;0);SE(3&lt;Input!D;0;SE(3&lt;Input!D;J15/(Input!D-Input!D);0)))</f>
        <v/>
      </c>
      <c r="N61" s="79">
        <f>SE(Input!D="bullet";SE(4=Input!D-1;J15;0);SE(4&lt;Input!D;0;SE(4&lt;Input!D;J15/(Input!D-Input!D);0)))</f>
        <v/>
      </c>
      <c r="O61" s="79">
        <f>SE(Input!D="bullet";SE(5=Input!D-1;J15;0);SE(5&lt;Input!D;0;SE(5&lt;Input!D;J15/(Input!D-Input!D);0)))</f>
        <v/>
      </c>
      <c r="P61" s="79">
        <f>SE(Input!D="bullet";SE(6=Input!D-1;J15;0);SE(6&lt;Input!D;0;SE(6&lt;Input!D;J15/(Input!D-Input!D);0)))</f>
        <v/>
      </c>
      <c r="Q61" s="79">
        <f>SE(Input!D="bullet";SE(7=Input!D-1;J15;0);SE(7&lt;Input!D;0;SE(7&lt;Input!D;J15/(Input!D-Input!D);0)))</f>
        <v/>
      </c>
      <c r="R61" s="79">
        <f>SE(Input!D="bullet";SE(8=Input!D-1;J15;0);SE(8&lt;Input!D;0;SE(8&lt;Input!D;J15/(Input!D-Input!D);0)))</f>
        <v/>
      </c>
      <c r="S61" s="79">
        <f>SE(Input!D="bullet";SE(9=Input!D-1;J15;0);SE(9&lt;Input!D;0;SE(9&lt;Input!D;J15/(Input!D-Input!D);0)))</f>
        <v/>
      </c>
      <c r="T61" s="79">
        <f>SE(Input!D="bullet";SE(10=Input!D-1;J15;0);SE(10&lt;Input!D;0;SE(10&lt;Input!D;J15/(Input!D-Input!D);0)))</f>
        <v/>
      </c>
      <c r="U61" s="79">
        <f>SE(Input!D="bullet";SE(11=Input!D-1;J15;0);SE(11&lt;Input!D;0;SE(11&lt;Input!D;J15/(Input!D-Input!D);0)))</f>
        <v/>
      </c>
      <c r="V61" s="79">
        <f>SE(Input!D="bullet";SE(12=Input!D-1;J15;0);SE(12&lt;Input!D;0;SE(12&lt;Input!D;J15/(Input!D-Input!D);0)))</f>
        <v/>
      </c>
      <c r="W61" s="79">
        <f>SE(Input!D="bullet";SE(13=Input!D-1;J15;0);SE(13&lt;Input!D;0;SE(13&lt;Input!D;J15/(Input!D-Input!D);0)))</f>
        <v/>
      </c>
      <c r="X61" s="79">
        <f>SE(Input!D="bullet";SE(14=Input!D-1;J15;0);SE(14&lt;Input!D;0;SE(14&lt;Input!D;J15/(Input!D-Input!D);0)))</f>
        <v/>
      </c>
      <c r="Y61" s="79">
        <f>SE(Input!D="bullet";SE(15=Input!D-1;J15;0);SE(15&lt;Input!D;0;SE(15&lt;Input!D;J15/(Input!D-Input!D);0)))</f>
        <v/>
      </c>
      <c r="Z61" s="79">
        <f>SE(Input!D="bullet";SE(16=Input!D-1;J15;0);SE(16&lt;Input!D;0;SE(16&lt;Input!D;J15/(Input!D-Input!D);0)))</f>
        <v/>
      </c>
      <c r="AA61" s="79">
        <f>SE(Input!D="bullet";SE(17=Input!D-1;J15;0);SE(17&lt;Input!D;0;SE(17&lt;Input!D;J15/(Input!D-Input!D);0)))</f>
        <v/>
      </c>
      <c r="AB61" s="79">
        <f>SE(Input!D="bullet";SE(18=Input!D-1;J15;0);SE(18&lt;Input!D;0;SE(18&lt;Input!D;J15/(Input!D-Input!D);0)))</f>
        <v/>
      </c>
      <c r="AC61" s="79">
        <f>SE(Input!D="bullet";SE(19=Input!D-1;J15;0);SE(19&lt;Input!D;0;SE(19&lt;Input!D;J15/(Input!D-Input!D);0)))</f>
        <v/>
      </c>
      <c r="AD61" s="79">
        <f>SE(Input!D="bullet";SE(20=Input!D-1;J15;0);SE(20&lt;Input!D;0;SE(20&lt;Input!D;J15/(Input!D-Input!D);0)))</f>
        <v/>
      </c>
      <c r="AE61" s="79">
        <f>SE(Input!D="bullet";SE(21=Input!D-1;J15;0);SE(21&lt;Input!D;0;SE(21&lt;Input!D;J15/(Input!D-Input!D);0)))</f>
        <v/>
      </c>
      <c r="AF61" s="79">
        <f>SE(Input!D="bullet";SE(22=Input!D-1;J15;0);SE(22&lt;Input!D;0;SE(22&lt;Input!D;J15/(Input!D-Input!D);0)))</f>
        <v/>
      </c>
      <c r="AG61" s="79">
        <f>SE(Input!D="bullet";SE(23=Input!D-1;J15;0);SE(23&lt;Input!D;0;SE(23&lt;Input!D;J15/(Input!D-Input!D);0)))</f>
        <v/>
      </c>
      <c r="AH61" s="79">
        <f>SE(Input!D="bullet";SE(24=Input!D-1;J15;0);SE(24&lt;Input!D;0;SE(24&lt;Input!D;J15/(Input!D-Input!D);0)))</f>
        <v/>
      </c>
      <c r="AI61" s="79">
        <f>SE(Input!D="bullet";SE(25=Input!D-1;J15;0);SE(25&lt;Input!D;0;SE(25&lt;Input!D;J15/(Input!D-Input!D);0)))</f>
        <v/>
      </c>
      <c r="AJ61" s="79">
        <f>SE(Input!D="bullet";SE(26=Input!D-1;J15;0);SE(26&lt;Input!D;0;SE(26&lt;Input!D;J15/(Input!D-Input!D);0)))</f>
        <v/>
      </c>
      <c r="AK61" s="79">
        <f>SE(Input!D="bullet";SE(27=Input!D-1;J15;0);SE(27&lt;Input!D;0;SE(27&lt;Input!D;J15/(Input!D-Input!D);0)))</f>
        <v/>
      </c>
      <c r="AL61" s="79">
        <f>SE(Input!D="bullet";SE(28=Input!D-1;J15;0);SE(28&lt;Input!D;0;SE(28&lt;Input!D;J15/(Input!D-Input!D);0)))</f>
        <v/>
      </c>
      <c r="AM61" s="79">
        <f>SE(Input!D="bullet";SE(29=Input!D-1;J15;0);SE(29&lt;Input!D;0;SE(29&lt;Input!D;J15/(Input!D-Input!D);0)))</f>
        <v/>
      </c>
      <c r="AN61" s="79">
        <f>SE(Input!D="bullet";SE(30=Input!D-1;J15;0);SE(30&lt;Input!D;0;SE(30&lt;Input!D;J15/(Input!D-Input!D);0)))</f>
        <v/>
      </c>
      <c r="AO61" s="79">
        <f>SE(Input!D="bullet";SE(31=Input!D-1;J15;0);SE(31&lt;Input!D;0;SE(31&lt;Input!D;J15/(Input!D-Input!D);0)))</f>
        <v/>
      </c>
      <c r="AR61" s="78" t="n">
        <v>9</v>
      </c>
      <c r="AS61" s="79">
        <f>0</f>
        <v/>
      </c>
      <c r="AT61" s="79">
        <f>0</f>
        <v/>
      </c>
      <c r="AU61" s="79">
        <f>0</f>
        <v/>
      </c>
      <c r="AV61" s="79">
        <f>0</f>
        <v/>
      </c>
      <c r="AW61" s="79">
        <f>0</f>
        <v/>
      </c>
      <c r="AX61" s="79">
        <f>0</f>
        <v/>
      </c>
      <c r="AY61" s="79">
        <f>0</f>
        <v/>
      </c>
      <c r="AZ61" s="79">
        <f>0</f>
        <v/>
      </c>
      <c r="BA61" s="79">
        <f>SE(Input!E="bullet";SE(0=Input!E-1;BA15;0);SE(0&lt;Input!E;0;SE(0&lt;Input!E;BA15/(Input!E-Input!E);0)))</f>
        <v/>
      </c>
      <c r="BB61" s="79">
        <f>SE(Input!E="bullet";SE(1=Input!E-1;BA15;0);SE(1&lt;Input!E;0;SE(1&lt;Input!E;BA15/(Input!E-Input!E);0)))</f>
        <v/>
      </c>
      <c r="BC61" s="79">
        <f>SE(Input!E="bullet";SE(2=Input!E-1;BA15;0);SE(2&lt;Input!E;0;SE(2&lt;Input!E;BA15/(Input!E-Input!E);0)))</f>
        <v/>
      </c>
      <c r="BD61" s="79">
        <f>SE(Input!E="bullet";SE(3=Input!E-1;BA15;0);SE(3&lt;Input!E;0;SE(3&lt;Input!E;BA15/(Input!E-Input!E);0)))</f>
        <v/>
      </c>
      <c r="BE61" s="79">
        <f>SE(Input!E="bullet";SE(4=Input!E-1;BA15;0);SE(4&lt;Input!E;0;SE(4&lt;Input!E;BA15/(Input!E-Input!E);0)))</f>
        <v/>
      </c>
      <c r="BF61" s="79">
        <f>SE(Input!E="bullet";SE(5=Input!E-1;BA15;0);SE(5&lt;Input!E;0;SE(5&lt;Input!E;BA15/(Input!E-Input!E);0)))</f>
        <v/>
      </c>
      <c r="BG61" s="79">
        <f>SE(Input!E="bullet";SE(6=Input!E-1;BA15;0);SE(6&lt;Input!E;0;SE(6&lt;Input!E;BA15/(Input!E-Input!E);0)))</f>
        <v/>
      </c>
      <c r="BH61" s="79">
        <f>SE(Input!E="bullet";SE(7=Input!E-1;BA15;0);SE(7&lt;Input!E;0;SE(7&lt;Input!E;BA15/(Input!E-Input!E);0)))</f>
        <v/>
      </c>
      <c r="BI61" s="79">
        <f>SE(Input!E="bullet";SE(8=Input!E-1;BA15;0);SE(8&lt;Input!E;0;SE(8&lt;Input!E;BA15/(Input!E-Input!E);0)))</f>
        <v/>
      </c>
      <c r="BJ61" s="79">
        <f>SE(Input!E="bullet";SE(9=Input!E-1;BA15;0);SE(9&lt;Input!E;0;SE(9&lt;Input!E;BA15/(Input!E-Input!E);0)))</f>
        <v/>
      </c>
      <c r="BK61" s="79">
        <f>SE(Input!E="bullet";SE(10=Input!E-1;BA15;0);SE(10&lt;Input!E;0;SE(10&lt;Input!E;BA15/(Input!E-Input!E);0)))</f>
        <v/>
      </c>
      <c r="BL61" s="79">
        <f>SE(Input!E="bullet";SE(11=Input!E-1;BA15;0);SE(11&lt;Input!E;0;SE(11&lt;Input!E;BA15/(Input!E-Input!E);0)))</f>
        <v/>
      </c>
      <c r="BM61" s="79">
        <f>SE(Input!E="bullet";SE(12=Input!E-1;BA15;0);SE(12&lt;Input!E;0;SE(12&lt;Input!E;BA15/(Input!E-Input!E);0)))</f>
        <v/>
      </c>
      <c r="BN61" s="79">
        <f>SE(Input!E="bullet";SE(13=Input!E-1;BA15;0);SE(13&lt;Input!E;0;SE(13&lt;Input!E;BA15/(Input!E-Input!E);0)))</f>
        <v/>
      </c>
      <c r="BO61" s="79">
        <f>SE(Input!E="bullet";SE(14=Input!E-1;BA15;0);SE(14&lt;Input!E;0;SE(14&lt;Input!E;BA15/(Input!E-Input!E);0)))</f>
        <v/>
      </c>
      <c r="BP61" s="79">
        <f>SE(Input!E="bullet";SE(15=Input!E-1;BA15;0);SE(15&lt;Input!E;0;SE(15&lt;Input!E;BA15/(Input!E-Input!E);0)))</f>
        <v/>
      </c>
      <c r="BQ61" s="79">
        <f>SE(Input!E="bullet";SE(16=Input!E-1;BA15;0);SE(16&lt;Input!E;0;SE(16&lt;Input!E;BA15/(Input!E-Input!E);0)))</f>
        <v/>
      </c>
      <c r="BR61" s="79">
        <f>SE(Input!E="bullet";SE(17=Input!E-1;BA15;0);SE(17&lt;Input!E;0;SE(17&lt;Input!E;BA15/(Input!E-Input!E);0)))</f>
        <v/>
      </c>
      <c r="BS61" s="79">
        <f>SE(Input!E="bullet";SE(18=Input!E-1;BA15;0);SE(18&lt;Input!E;0;SE(18&lt;Input!E;BA15/(Input!E-Input!E);0)))</f>
        <v/>
      </c>
      <c r="BT61" s="79">
        <f>SE(Input!E="bullet";SE(19=Input!E-1;BA15;0);SE(19&lt;Input!E;0;SE(19&lt;Input!E;BA15/(Input!E-Input!E);0)))</f>
        <v/>
      </c>
      <c r="BU61" s="79">
        <f>SE(Input!E="bullet";SE(20=Input!E-1;BA15;0);SE(20&lt;Input!E;0;SE(20&lt;Input!E;BA15/(Input!E-Input!E);0)))</f>
        <v/>
      </c>
      <c r="BV61" s="79">
        <f>SE(Input!E="bullet";SE(21=Input!E-1;BA15;0);SE(21&lt;Input!E;0;SE(21&lt;Input!E;BA15/(Input!E-Input!E);0)))</f>
        <v/>
      </c>
      <c r="BW61" s="79">
        <f>SE(Input!E="bullet";SE(22=Input!E-1;BA15;0);SE(22&lt;Input!E;0;SE(22&lt;Input!E;BA15/(Input!E-Input!E);0)))</f>
        <v/>
      </c>
      <c r="BX61" s="79">
        <f>SE(Input!E="bullet";SE(23=Input!E-1;BA15;0);SE(23&lt;Input!E;0;SE(23&lt;Input!E;BA15/(Input!E-Input!E);0)))</f>
        <v/>
      </c>
      <c r="BY61" s="79">
        <f>SE(Input!E="bullet";SE(24=Input!E-1;BA15;0);SE(24&lt;Input!E;0;SE(24&lt;Input!E;BA15/(Input!E-Input!E);0)))</f>
        <v/>
      </c>
      <c r="BZ61" s="79">
        <f>SE(Input!E="bullet";SE(25=Input!E-1;BA15;0);SE(25&lt;Input!E;0;SE(25&lt;Input!E;BA15/(Input!E-Input!E);0)))</f>
        <v/>
      </c>
      <c r="CA61" s="79">
        <f>SE(Input!E="bullet";SE(26=Input!E-1;BA15;0);SE(26&lt;Input!E;0;SE(26&lt;Input!E;BA15/(Input!E-Input!E);0)))</f>
        <v/>
      </c>
      <c r="CB61" s="79">
        <f>SE(Input!E="bullet";SE(27=Input!E-1;BA15;0);SE(27&lt;Input!E;0;SE(27&lt;Input!E;BA15/(Input!E-Input!E);0)))</f>
        <v/>
      </c>
      <c r="CC61" s="79">
        <f>SE(Input!E="bullet";SE(28=Input!E-1;BA15;0);SE(28&lt;Input!E;0;SE(28&lt;Input!E;BA15/(Input!E-Input!E);0)))</f>
        <v/>
      </c>
      <c r="CD61" s="79">
        <f>SE(Input!E="bullet";SE(29=Input!E-1;BA15;0);SE(29&lt;Input!E;0;SE(29&lt;Input!E;BA15/(Input!E-Input!E);0)))</f>
        <v/>
      </c>
      <c r="CE61" s="79">
        <f>SE(Input!E="bullet";SE(30=Input!E-1;BA15;0);SE(30&lt;Input!E;0;SE(30&lt;Input!E;BA15/(Input!E-Input!E);0)))</f>
        <v/>
      </c>
      <c r="CF61" s="79">
        <f>SE(Input!E="bullet";SE(31=Input!E-1;BA15;0);SE(31&lt;Input!E;0;SE(31&lt;Input!E;BA15/(Input!E-Input!E);0)))</f>
        <v/>
      </c>
      <c r="CI61" s="78" t="n">
        <v>9</v>
      </c>
      <c r="CJ61" s="79">
        <f>0</f>
        <v/>
      </c>
      <c r="CK61" s="79">
        <f>0</f>
        <v/>
      </c>
      <c r="CL61" s="79">
        <f>0</f>
        <v/>
      </c>
      <c r="CM61" s="79">
        <f>0</f>
        <v/>
      </c>
      <c r="CN61" s="79">
        <f>0</f>
        <v/>
      </c>
      <c r="CO61" s="79">
        <f>0</f>
        <v/>
      </c>
      <c r="CP61" s="79">
        <f>0</f>
        <v/>
      </c>
      <c r="CQ61" s="79">
        <f>0</f>
        <v/>
      </c>
      <c r="CR61" s="79">
        <f>SE(Input!F="bullet";SE(0=Input!F-1;CR15;0);SE(0&lt;Input!F;0;SE(0&lt;Input!F;CR15/(Input!F-Input!F);0)))</f>
        <v/>
      </c>
      <c r="CS61" s="79">
        <f>SE(Input!F="bullet";SE(1=Input!F-1;CR15;0);SE(1&lt;Input!F;0;SE(1&lt;Input!F;CR15/(Input!F-Input!F);0)))</f>
        <v/>
      </c>
      <c r="CT61" s="79">
        <f>SE(Input!F="bullet";SE(2=Input!F-1;CR15;0);SE(2&lt;Input!F;0;SE(2&lt;Input!F;CR15/(Input!F-Input!F);0)))</f>
        <v/>
      </c>
      <c r="CU61" s="79">
        <f>SE(Input!F="bullet";SE(3=Input!F-1;CR15;0);SE(3&lt;Input!F;0;SE(3&lt;Input!F;CR15/(Input!F-Input!F);0)))</f>
        <v/>
      </c>
      <c r="CV61" s="79">
        <f>SE(Input!F="bullet";SE(4=Input!F-1;CR15;0);SE(4&lt;Input!F;0;SE(4&lt;Input!F;CR15/(Input!F-Input!F);0)))</f>
        <v/>
      </c>
      <c r="CW61" s="79">
        <f>SE(Input!F="bullet";SE(5=Input!F-1;CR15;0);SE(5&lt;Input!F;0;SE(5&lt;Input!F;CR15/(Input!F-Input!F);0)))</f>
        <v/>
      </c>
      <c r="CX61" s="79">
        <f>SE(Input!F="bullet";SE(6=Input!F-1;CR15;0);SE(6&lt;Input!F;0;SE(6&lt;Input!F;CR15/(Input!F-Input!F);0)))</f>
        <v/>
      </c>
      <c r="CY61" s="79">
        <f>SE(Input!F="bullet";SE(7=Input!F-1;CR15;0);SE(7&lt;Input!F;0;SE(7&lt;Input!F;CR15/(Input!F-Input!F);0)))</f>
        <v/>
      </c>
      <c r="CZ61" s="79">
        <f>SE(Input!F="bullet";SE(8=Input!F-1;CR15;0);SE(8&lt;Input!F;0;SE(8&lt;Input!F;CR15/(Input!F-Input!F);0)))</f>
        <v/>
      </c>
      <c r="DA61" s="79">
        <f>SE(Input!F="bullet";SE(9=Input!F-1;CR15;0);SE(9&lt;Input!F;0;SE(9&lt;Input!F;CR15/(Input!F-Input!F);0)))</f>
        <v/>
      </c>
      <c r="DB61" s="79">
        <f>SE(Input!F="bullet";SE(10=Input!F-1;CR15;0);SE(10&lt;Input!F;0;SE(10&lt;Input!F;CR15/(Input!F-Input!F);0)))</f>
        <v/>
      </c>
      <c r="DC61" s="79">
        <f>SE(Input!F="bullet";SE(11=Input!F-1;CR15;0);SE(11&lt;Input!F;0;SE(11&lt;Input!F;CR15/(Input!F-Input!F);0)))</f>
        <v/>
      </c>
      <c r="DD61" s="79">
        <f>SE(Input!F="bullet";SE(12=Input!F-1;CR15;0);SE(12&lt;Input!F;0;SE(12&lt;Input!F;CR15/(Input!F-Input!F);0)))</f>
        <v/>
      </c>
      <c r="DE61" s="79">
        <f>SE(Input!F="bullet";SE(13=Input!F-1;CR15;0);SE(13&lt;Input!F;0;SE(13&lt;Input!F;CR15/(Input!F-Input!F);0)))</f>
        <v/>
      </c>
      <c r="DF61" s="79">
        <f>SE(Input!F="bullet";SE(14=Input!F-1;CR15;0);SE(14&lt;Input!F;0;SE(14&lt;Input!F;CR15/(Input!F-Input!F);0)))</f>
        <v/>
      </c>
      <c r="DG61" s="79">
        <f>SE(Input!F="bullet";SE(15=Input!F-1;CR15;0);SE(15&lt;Input!F;0;SE(15&lt;Input!F;CR15/(Input!F-Input!F);0)))</f>
        <v/>
      </c>
      <c r="DH61" s="79">
        <f>SE(Input!F="bullet";SE(16=Input!F-1;CR15;0);SE(16&lt;Input!F;0;SE(16&lt;Input!F;CR15/(Input!F-Input!F);0)))</f>
        <v/>
      </c>
      <c r="DI61" s="79">
        <f>SE(Input!F="bullet";SE(17=Input!F-1;CR15;0);SE(17&lt;Input!F;0;SE(17&lt;Input!F;CR15/(Input!F-Input!F);0)))</f>
        <v/>
      </c>
      <c r="DJ61" s="79">
        <f>SE(Input!F="bullet";SE(18=Input!F-1;CR15;0);SE(18&lt;Input!F;0;SE(18&lt;Input!F;CR15/(Input!F-Input!F);0)))</f>
        <v/>
      </c>
      <c r="DK61" s="79">
        <f>SE(Input!F="bullet";SE(19=Input!F-1;CR15;0);SE(19&lt;Input!F;0;SE(19&lt;Input!F;CR15/(Input!F-Input!F);0)))</f>
        <v/>
      </c>
      <c r="DL61" s="79">
        <f>SE(Input!F="bullet";SE(20=Input!F-1;CR15;0);SE(20&lt;Input!F;0;SE(20&lt;Input!F;CR15/(Input!F-Input!F);0)))</f>
        <v/>
      </c>
      <c r="DM61" s="79">
        <f>SE(Input!F="bullet";SE(21=Input!F-1;CR15;0);SE(21&lt;Input!F;0;SE(21&lt;Input!F;CR15/(Input!F-Input!F);0)))</f>
        <v/>
      </c>
      <c r="DN61" s="79">
        <f>SE(Input!F="bullet";SE(22=Input!F-1;CR15;0);SE(22&lt;Input!F;0;SE(22&lt;Input!F;CR15/(Input!F-Input!F);0)))</f>
        <v/>
      </c>
      <c r="DO61" s="79">
        <f>SE(Input!F="bullet";SE(23=Input!F-1;CR15;0);SE(23&lt;Input!F;0;SE(23&lt;Input!F;CR15/(Input!F-Input!F);0)))</f>
        <v/>
      </c>
      <c r="DP61" s="79">
        <f>SE(Input!F="bullet";SE(24=Input!F-1;CR15;0);SE(24&lt;Input!F;0;SE(24&lt;Input!F;CR15/(Input!F-Input!F);0)))</f>
        <v/>
      </c>
      <c r="DQ61" s="79">
        <f>SE(Input!F="bullet";SE(25=Input!F-1;CR15;0);SE(25&lt;Input!F;0;SE(25&lt;Input!F;CR15/(Input!F-Input!F);0)))</f>
        <v/>
      </c>
      <c r="DR61" s="79">
        <f>SE(Input!F="bullet";SE(26=Input!F-1;CR15;0);SE(26&lt;Input!F;0;SE(26&lt;Input!F;CR15/(Input!F-Input!F);0)))</f>
        <v/>
      </c>
      <c r="DS61" s="79">
        <f>SE(Input!F="bullet";SE(27=Input!F-1;CR15;0);SE(27&lt;Input!F;0;SE(27&lt;Input!F;CR15/(Input!F-Input!F);0)))</f>
        <v/>
      </c>
      <c r="DT61" s="79">
        <f>SE(Input!F="bullet";SE(28=Input!F-1;CR15;0);SE(28&lt;Input!F;0;SE(28&lt;Input!F;CR15/(Input!F-Input!F);0)))</f>
        <v/>
      </c>
      <c r="DU61" s="79">
        <f>SE(Input!F="bullet";SE(29=Input!F-1;CR15;0);SE(29&lt;Input!F;0;SE(29&lt;Input!F;CR15/(Input!F-Input!F);0)))</f>
        <v/>
      </c>
      <c r="DV61" s="79">
        <f>SE(Input!F="bullet";SE(30=Input!F-1;CR15;0);SE(30&lt;Input!F;0;SE(30&lt;Input!F;CR15/(Input!F-Input!F);0)))</f>
        <v/>
      </c>
      <c r="DW61" s="79">
        <f>SE(Input!F="bullet";SE(31=Input!F-1;CR15;0);SE(31&lt;Input!F;0;SE(31&lt;Input!F;CR15/(Input!F-Input!F);0)))</f>
        <v/>
      </c>
      <c r="DZ61" s="78" t="n">
        <v>9</v>
      </c>
      <c r="EA61" s="79">
        <f>0</f>
        <v/>
      </c>
      <c r="EB61" s="79">
        <f>0</f>
        <v/>
      </c>
      <c r="EC61" s="79">
        <f>0</f>
        <v/>
      </c>
      <c r="ED61" s="79">
        <f>0</f>
        <v/>
      </c>
      <c r="EE61" s="79">
        <f>0</f>
        <v/>
      </c>
      <c r="EF61" s="79">
        <f>0</f>
        <v/>
      </c>
      <c r="EG61" s="79">
        <f>0</f>
        <v/>
      </c>
      <c r="EH61" s="79">
        <f>0</f>
        <v/>
      </c>
      <c r="EI61" s="79">
        <f>SE(Input!G="bullet";SE(0=Input!G-1;EI15;0);SE(0&lt;Input!G;0;SE(0&lt;Input!G;EI15/(Input!G-Input!G);0)))</f>
        <v/>
      </c>
      <c r="EJ61" s="79">
        <f>SE(Input!G="bullet";SE(1=Input!G-1;EI15;0);SE(1&lt;Input!G;0;SE(1&lt;Input!G;EI15/(Input!G-Input!G);0)))</f>
        <v/>
      </c>
      <c r="EK61" s="79">
        <f>SE(Input!G="bullet";SE(2=Input!G-1;EI15;0);SE(2&lt;Input!G;0;SE(2&lt;Input!G;EI15/(Input!G-Input!G);0)))</f>
        <v/>
      </c>
      <c r="EL61" s="79">
        <f>SE(Input!G="bullet";SE(3=Input!G-1;EI15;0);SE(3&lt;Input!G;0;SE(3&lt;Input!G;EI15/(Input!G-Input!G);0)))</f>
        <v/>
      </c>
      <c r="EM61" s="79">
        <f>SE(Input!G="bullet";SE(4=Input!G-1;EI15;0);SE(4&lt;Input!G;0;SE(4&lt;Input!G;EI15/(Input!G-Input!G);0)))</f>
        <v/>
      </c>
      <c r="EN61" s="79">
        <f>SE(Input!G="bullet";SE(5=Input!G-1;EI15;0);SE(5&lt;Input!G;0;SE(5&lt;Input!G;EI15/(Input!G-Input!G);0)))</f>
        <v/>
      </c>
      <c r="EO61" s="79">
        <f>SE(Input!G="bullet";SE(6=Input!G-1;EI15;0);SE(6&lt;Input!G;0;SE(6&lt;Input!G;EI15/(Input!G-Input!G);0)))</f>
        <v/>
      </c>
      <c r="EP61" s="79">
        <f>SE(Input!G="bullet";SE(7=Input!G-1;EI15;0);SE(7&lt;Input!G;0;SE(7&lt;Input!G;EI15/(Input!G-Input!G);0)))</f>
        <v/>
      </c>
      <c r="EQ61" s="79">
        <f>SE(Input!G="bullet";SE(8=Input!G-1;EI15;0);SE(8&lt;Input!G;0;SE(8&lt;Input!G;EI15/(Input!G-Input!G);0)))</f>
        <v/>
      </c>
      <c r="ER61" s="79">
        <f>SE(Input!G="bullet";SE(9=Input!G-1;EI15;0);SE(9&lt;Input!G;0;SE(9&lt;Input!G;EI15/(Input!G-Input!G);0)))</f>
        <v/>
      </c>
      <c r="ES61" s="79">
        <f>SE(Input!G="bullet";SE(10=Input!G-1;EI15;0);SE(10&lt;Input!G;0;SE(10&lt;Input!G;EI15/(Input!G-Input!G);0)))</f>
        <v/>
      </c>
      <c r="ET61" s="79">
        <f>SE(Input!G="bullet";SE(11=Input!G-1;EI15;0);SE(11&lt;Input!G;0;SE(11&lt;Input!G;EI15/(Input!G-Input!G);0)))</f>
        <v/>
      </c>
      <c r="EU61" s="79">
        <f>SE(Input!G="bullet";SE(12=Input!G-1;EI15;0);SE(12&lt;Input!G;0;SE(12&lt;Input!G;EI15/(Input!G-Input!G);0)))</f>
        <v/>
      </c>
      <c r="EV61" s="79">
        <f>SE(Input!G="bullet";SE(13=Input!G-1;EI15;0);SE(13&lt;Input!G;0;SE(13&lt;Input!G;EI15/(Input!G-Input!G);0)))</f>
        <v/>
      </c>
      <c r="EW61" s="79">
        <f>SE(Input!G="bullet";SE(14=Input!G-1;EI15;0);SE(14&lt;Input!G;0;SE(14&lt;Input!G;EI15/(Input!G-Input!G);0)))</f>
        <v/>
      </c>
      <c r="EX61" s="79">
        <f>SE(Input!G="bullet";SE(15=Input!G-1;EI15;0);SE(15&lt;Input!G;0;SE(15&lt;Input!G;EI15/(Input!G-Input!G);0)))</f>
        <v/>
      </c>
      <c r="EY61" s="79">
        <f>SE(Input!G="bullet";SE(16=Input!G-1;EI15;0);SE(16&lt;Input!G;0;SE(16&lt;Input!G;EI15/(Input!G-Input!G);0)))</f>
        <v/>
      </c>
      <c r="EZ61" s="79">
        <f>SE(Input!G="bullet";SE(17=Input!G-1;EI15;0);SE(17&lt;Input!G;0;SE(17&lt;Input!G;EI15/(Input!G-Input!G);0)))</f>
        <v/>
      </c>
      <c r="FA61" s="79">
        <f>SE(Input!G="bullet";SE(18=Input!G-1;EI15;0);SE(18&lt;Input!G;0;SE(18&lt;Input!G;EI15/(Input!G-Input!G);0)))</f>
        <v/>
      </c>
      <c r="FB61" s="79">
        <f>SE(Input!G="bullet";SE(19=Input!G-1;EI15;0);SE(19&lt;Input!G;0;SE(19&lt;Input!G;EI15/(Input!G-Input!G);0)))</f>
        <v/>
      </c>
      <c r="FC61" s="79">
        <f>SE(Input!G="bullet";SE(20=Input!G-1;EI15;0);SE(20&lt;Input!G;0;SE(20&lt;Input!G;EI15/(Input!G-Input!G);0)))</f>
        <v/>
      </c>
      <c r="FD61" s="79">
        <f>SE(Input!G="bullet";SE(21=Input!G-1;EI15;0);SE(21&lt;Input!G;0;SE(21&lt;Input!G;EI15/(Input!G-Input!G);0)))</f>
        <v/>
      </c>
      <c r="FE61" s="79">
        <f>SE(Input!G="bullet";SE(22=Input!G-1;EI15;0);SE(22&lt;Input!G;0;SE(22&lt;Input!G;EI15/(Input!G-Input!G);0)))</f>
        <v/>
      </c>
      <c r="FF61" s="79">
        <f>SE(Input!G="bullet";SE(23=Input!G-1;EI15;0);SE(23&lt;Input!G;0;SE(23&lt;Input!G;EI15/(Input!G-Input!G);0)))</f>
        <v/>
      </c>
      <c r="FG61" s="79">
        <f>SE(Input!G="bullet";SE(24=Input!G-1;EI15;0);SE(24&lt;Input!G;0;SE(24&lt;Input!G;EI15/(Input!G-Input!G);0)))</f>
        <v/>
      </c>
      <c r="FH61" s="79">
        <f>SE(Input!G="bullet";SE(25=Input!G-1;EI15;0);SE(25&lt;Input!G;0;SE(25&lt;Input!G;EI15/(Input!G-Input!G);0)))</f>
        <v/>
      </c>
      <c r="FI61" s="79">
        <f>SE(Input!G="bullet";SE(26=Input!G-1;EI15;0);SE(26&lt;Input!G;0;SE(26&lt;Input!G;EI15/(Input!G-Input!G);0)))</f>
        <v/>
      </c>
      <c r="FJ61" s="79">
        <f>SE(Input!G="bullet";SE(27=Input!G-1;EI15;0);SE(27&lt;Input!G;0;SE(27&lt;Input!G;EI15/(Input!G-Input!G);0)))</f>
        <v/>
      </c>
      <c r="FK61" s="79">
        <f>SE(Input!G="bullet";SE(28=Input!G-1;EI15;0);SE(28&lt;Input!G;0;SE(28&lt;Input!G;EI15/(Input!G-Input!G);0)))</f>
        <v/>
      </c>
      <c r="FL61" s="79">
        <f>SE(Input!G="bullet";SE(29=Input!G-1;EI15;0);SE(29&lt;Input!G;0;SE(29&lt;Input!G;EI15/(Input!G-Input!G);0)))</f>
        <v/>
      </c>
      <c r="FM61" s="79">
        <f>SE(Input!G="bullet";SE(30=Input!G-1;EI15;0);SE(30&lt;Input!G;0;SE(30&lt;Input!G;EI15/(Input!G-Input!G);0)))</f>
        <v/>
      </c>
      <c r="FN61" s="79">
        <f>SE(Input!G="bullet";SE(31=Input!G-1;EI15;0);SE(31&lt;Input!G;0;SE(31&lt;Input!G;EI15/(Input!G-Input!G);0)))</f>
        <v/>
      </c>
      <c r="FQ61" s="78" t="n">
        <v>9</v>
      </c>
      <c r="FR61" s="79">
        <f>0</f>
        <v/>
      </c>
      <c r="FS61" s="79">
        <f>0</f>
        <v/>
      </c>
      <c r="FT61" s="79">
        <f>0</f>
        <v/>
      </c>
      <c r="FU61" s="79">
        <f>0</f>
        <v/>
      </c>
      <c r="FV61" s="79">
        <f>0</f>
        <v/>
      </c>
      <c r="FW61" s="79">
        <f>0</f>
        <v/>
      </c>
      <c r="FX61" s="79">
        <f>0</f>
        <v/>
      </c>
      <c r="FY61" s="79">
        <f>0</f>
        <v/>
      </c>
      <c r="FZ61" s="79">
        <f>SE(Input!H="bullet";SE(0=Input!H-1;FZ15;0);SE(0&lt;Input!H;0;SE(0&lt;Input!H;FZ15/(Input!H-Input!H);0)))</f>
        <v/>
      </c>
      <c r="GA61" s="79">
        <f>SE(Input!H="bullet";SE(1=Input!H-1;FZ15;0);SE(1&lt;Input!H;0;SE(1&lt;Input!H;FZ15/(Input!H-Input!H);0)))</f>
        <v/>
      </c>
      <c r="GB61" s="79">
        <f>SE(Input!H="bullet";SE(2=Input!H-1;FZ15;0);SE(2&lt;Input!H;0;SE(2&lt;Input!H;FZ15/(Input!H-Input!H);0)))</f>
        <v/>
      </c>
      <c r="GC61" s="79">
        <f>SE(Input!H="bullet";SE(3=Input!H-1;FZ15;0);SE(3&lt;Input!H;0;SE(3&lt;Input!H;FZ15/(Input!H-Input!H);0)))</f>
        <v/>
      </c>
      <c r="GD61" s="79">
        <f>SE(Input!H="bullet";SE(4=Input!H-1;FZ15;0);SE(4&lt;Input!H;0;SE(4&lt;Input!H;FZ15/(Input!H-Input!H);0)))</f>
        <v/>
      </c>
      <c r="GE61" s="79">
        <f>SE(Input!H="bullet";SE(5=Input!H-1;FZ15;0);SE(5&lt;Input!H;0;SE(5&lt;Input!H;FZ15/(Input!H-Input!H);0)))</f>
        <v/>
      </c>
      <c r="GF61" s="79">
        <f>SE(Input!H="bullet";SE(6=Input!H-1;FZ15;0);SE(6&lt;Input!H;0;SE(6&lt;Input!H;FZ15/(Input!H-Input!H);0)))</f>
        <v/>
      </c>
      <c r="GG61" s="79">
        <f>SE(Input!H="bullet";SE(7=Input!H-1;FZ15;0);SE(7&lt;Input!H;0;SE(7&lt;Input!H;FZ15/(Input!H-Input!H);0)))</f>
        <v/>
      </c>
      <c r="GH61" s="79">
        <f>SE(Input!H="bullet";SE(8=Input!H-1;FZ15;0);SE(8&lt;Input!H;0;SE(8&lt;Input!H;FZ15/(Input!H-Input!H);0)))</f>
        <v/>
      </c>
      <c r="GI61" s="79">
        <f>SE(Input!H="bullet";SE(9=Input!H-1;FZ15;0);SE(9&lt;Input!H;0;SE(9&lt;Input!H;FZ15/(Input!H-Input!H);0)))</f>
        <v/>
      </c>
      <c r="GJ61" s="79">
        <f>SE(Input!H="bullet";SE(10=Input!H-1;FZ15;0);SE(10&lt;Input!H;0;SE(10&lt;Input!H;FZ15/(Input!H-Input!H);0)))</f>
        <v/>
      </c>
      <c r="GK61" s="79">
        <f>SE(Input!H="bullet";SE(11=Input!H-1;FZ15;0);SE(11&lt;Input!H;0;SE(11&lt;Input!H;FZ15/(Input!H-Input!H);0)))</f>
        <v/>
      </c>
      <c r="GL61" s="79">
        <f>SE(Input!H="bullet";SE(12=Input!H-1;FZ15;0);SE(12&lt;Input!H;0;SE(12&lt;Input!H;FZ15/(Input!H-Input!H);0)))</f>
        <v/>
      </c>
      <c r="GM61" s="79">
        <f>SE(Input!H="bullet";SE(13=Input!H-1;FZ15;0);SE(13&lt;Input!H;0;SE(13&lt;Input!H;FZ15/(Input!H-Input!H);0)))</f>
        <v/>
      </c>
      <c r="GN61" s="79">
        <f>SE(Input!H="bullet";SE(14=Input!H-1;FZ15;0);SE(14&lt;Input!H;0;SE(14&lt;Input!H;FZ15/(Input!H-Input!H);0)))</f>
        <v/>
      </c>
      <c r="GO61" s="79">
        <f>SE(Input!H="bullet";SE(15=Input!H-1;FZ15;0);SE(15&lt;Input!H;0;SE(15&lt;Input!H;FZ15/(Input!H-Input!H);0)))</f>
        <v/>
      </c>
      <c r="GP61" s="79">
        <f>SE(Input!H="bullet";SE(16=Input!H-1;FZ15;0);SE(16&lt;Input!H;0;SE(16&lt;Input!H;FZ15/(Input!H-Input!H);0)))</f>
        <v/>
      </c>
      <c r="GQ61" s="79">
        <f>SE(Input!H="bullet";SE(17=Input!H-1;FZ15;0);SE(17&lt;Input!H;0;SE(17&lt;Input!H;FZ15/(Input!H-Input!H);0)))</f>
        <v/>
      </c>
      <c r="GR61" s="79">
        <f>SE(Input!H="bullet";SE(18=Input!H-1;FZ15;0);SE(18&lt;Input!H;0;SE(18&lt;Input!H;FZ15/(Input!H-Input!H);0)))</f>
        <v/>
      </c>
      <c r="GS61" s="79">
        <f>SE(Input!H="bullet";SE(19=Input!H-1;FZ15;0);SE(19&lt;Input!H;0;SE(19&lt;Input!H;FZ15/(Input!H-Input!H);0)))</f>
        <v/>
      </c>
      <c r="GT61" s="79">
        <f>SE(Input!H="bullet";SE(20=Input!H-1;FZ15;0);SE(20&lt;Input!H;0;SE(20&lt;Input!H;FZ15/(Input!H-Input!H);0)))</f>
        <v/>
      </c>
      <c r="GU61" s="79">
        <f>SE(Input!H="bullet";SE(21=Input!H-1;FZ15;0);SE(21&lt;Input!H;0;SE(21&lt;Input!H;FZ15/(Input!H-Input!H);0)))</f>
        <v/>
      </c>
      <c r="GV61" s="79">
        <f>SE(Input!H="bullet";SE(22=Input!H-1;FZ15;0);SE(22&lt;Input!H;0;SE(22&lt;Input!H;FZ15/(Input!H-Input!H);0)))</f>
        <v/>
      </c>
      <c r="GW61" s="79">
        <f>SE(Input!H="bullet";SE(23=Input!H-1;FZ15;0);SE(23&lt;Input!H;0;SE(23&lt;Input!H;FZ15/(Input!H-Input!H);0)))</f>
        <v/>
      </c>
      <c r="GX61" s="79">
        <f>SE(Input!H="bullet";SE(24=Input!H-1;FZ15;0);SE(24&lt;Input!H;0;SE(24&lt;Input!H;FZ15/(Input!H-Input!H);0)))</f>
        <v/>
      </c>
      <c r="GY61" s="79">
        <f>SE(Input!H="bullet";SE(25=Input!H-1;FZ15;0);SE(25&lt;Input!H;0;SE(25&lt;Input!H;FZ15/(Input!H-Input!H);0)))</f>
        <v/>
      </c>
      <c r="GZ61" s="79">
        <f>SE(Input!H="bullet";SE(26=Input!H-1;FZ15;0);SE(26&lt;Input!H;0;SE(26&lt;Input!H;FZ15/(Input!H-Input!H);0)))</f>
        <v/>
      </c>
      <c r="HA61" s="79">
        <f>SE(Input!H="bullet";SE(27=Input!H-1;FZ15;0);SE(27&lt;Input!H;0;SE(27&lt;Input!H;FZ15/(Input!H-Input!H);0)))</f>
        <v/>
      </c>
      <c r="HB61" s="79">
        <f>SE(Input!H="bullet";SE(28=Input!H-1;FZ15;0);SE(28&lt;Input!H;0;SE(28&lt;Input!H;FZ15/(Input!H-Input!H);0)))</f>
        <v/>
      </c>
      <c r="HC61" s="79">
        <f>SE(Input!H="bullet";SE(29=Input!H-1;FZ15;0);SE(29&lt;Input!H;0;SE(29&lt;Input!H;FZ15/(Input!H-Input!H);0)))</f>
        <v/>
      </c>
      <c r="HD61" s="79">
        <f>SE(Input!H="bullet";SE(30=Input!H-1;FZ15;0);SE(30&lt;Input!H;0;SE(30&lt;Input!H;FZ15/(Input!H-Input!H);0)))</f>
        <v/>
      </c>
      <c r="HE61" s="79">
        <f>SE(Input!H="bullet";SE(31=Input!H-1;FZ15;0);SE(31&lt;Input!H;0;SE(31&lt;Input!H;FZ15/(Input!H-Input!H);0)))</f>
        <v/>
      </c>
      <c r="HH61" s="78" t="n">
        <v>9</v>
      </c>
      <c r="HI61" s="79">
        <f>0</f>
        <v/>
      </c>
      <c r="HJ61" s="79">
        <f>0</f>
        <v/>
      </c>
      <c r="HK61" s="79">
        <f>0</f>
        <v/>
      </c>
      <c r="HL61" s="79">
        <f>0</f>
        <v/>
      </c>
      <c r="HM61" s="79">
        <f>0</f>
        <v/>
      </c>
      <c r="HN61" s="79">
        <f>0</f>
        <v/>
      </c>
      <c r="HO61" s="79">
        <f>0</f>
        <v/>
      </c>
      <c r="HP61" s="79">
        <f>0</f>
        <v/>
      </c>
      <c r="HQ61" s="79">
        <f>SE(Input!I="bullet";SE(0=Input!I-1;HQ15;0);SE(0&lt;Input!I;0;SE(0&lt;Input!I;HQ15/(Input!I-Input!I);0)))</f>
        <v/>
      </c>
      <c r="HR61" s="79">
        <f>SE(Input!I="bullet";SE(1=Input!I-1;HQ15;0);SE(1&lt;Input!I;0;SE(1&lt;Input!I;HQ15/(Input!I-Input!I);0)))</f>
        <v/>
      </c>
      <c r="HS61" s="79">
        <f>SE(Input!I="bullet";SE(2=Input!I-1;HQ15;0);SE(2&lt;Input!I;0;SE(2&lt;Input!I;HQ15/(Input!I-Input!I);0)))</f>
        <v/>
      </c>
      <c r="HT61" s="79">
        <f>SE(Input!I="bullet";SE(3=Input!I-1;HQ15;0);SE(3&lt;Input!I;0;SE(3&lt;Input!I;HQ15/(Input!I-Input!I);0)))</f>
        <v/>
      </c>
      <c r="HU61" s="79">
        <f>SE(Input!I="bullet";SE(4=Input!I-1;HQ15;0);SE(4&lt;Input!I;0;SE(4&lt;Input!I;HQ15/(Input!I-Input!I);0)))</f>
        <v/>
      </c>
      <c r="HV61" s="79">
        <f>SE(Input!I="bullet";SE(5=Input!I-1;HQ15;0);SE(5&lt;Input!I;0;SE(5&lt;Input!I;HQ15/(Input!I-Input!I);0)))</f>
        <v/>
      </c>
      <c r="HW61" s="79">
        <f>SE(Input!I="bullet";SE(6=Input!I-1;HQ15;0);SE(6&lt;Input!I;0;SE(6&lt;Input!I;HQ15/(Input!I-Input!I);0)))</f>
        <v/>
      </c>
      <c r="HX61" s="79">
        <f>SE(Input!I="bullet";SE(7=Input!I-1;HQ15;0);SE(7&lt;Input!I;0;SE(7&lt;Input!I;HQ15/(Input!I-Input!I);0)))</f>
        <v/>
      </c>
      <c r="HY61" s="79">
        <f>SE(Input!I="bullet";SE(8=Input!I-1;HQ15;0);SE(8&lt;Input!I;0;SE(8&lt;Input!I;HQ15/(Input!I-Input!I);0)))</f>
        <v/>
      </c>
      <c r="HZ61" s="79">
        <f>SE(Input!I="bullet";SE(9=Input!I-1;HQ15;0);SE(9&lt;Input!I;0;SE(9&lt;Input!I;HQ15/(Input!I-Input!I);0)))</f>
        <v/>
      </c>
      <c r="IA61" s="79">
        <f>SE(Input!I="bullet";SE(10=Input!I-1;HQ15;0);SE(10&lt;Input!I;0;SE(10&lt;Input!I;HQ15/(Input!I-Input!I);0)))</f>
        <v/>
      </c>
      <c r="IB61" s="79">
        <f>SE(Input!I="bullet";SE(11=Input!I-1;HQ15;0);SE(11&lt;Input!I;0;SE(11&lt;Input!I;HQ15/(Input!I-Input!I);0)))</f>
        <v/>
      </c>
      <c r="IC61" s="79">
        <f>SE(Input!I="bullet";SE(12=Input!I-1;HQ15;0);SE(12&lt;Input!I;0;SE(12&lt;Input!I;HQ15/(Input!I-Input!I);0)))</f>
        <v/>
      </c>
      <c r="ID61" s="79">
        <f>SE(Input!I="bullet";SE(13=Input!I-1;HQ15;0);SE(13&lt;Input!I;0;SE(13&lt;Input!I;HQ15/(Input!I-Input!I);0)))</f>
        <v/>
      </c>
      <c r="IE61" s="79">
        <f>SE(Input!I="bullet";SE(14=Input!I-1;HQ15;0);SE(14&lt;Input!I;0;SE(14&lt;Input!I;HQ15/(Input!I-Input!I);0)))</f>
        <v/>
      </c>
      <c r="IF61" s="79">
        <f>SE(Input!I="bullet";SE(15=Input!I-1;HQ15;0);SE(15&lt;Input!I;0;SE(15&lt;Input!I;HQ15/(Input!I-Input!I);0)))</f>
        <v/>
      </c>
      <c r="IG61" s="79">
        <f>SE(Input!I="bullet";SE(16=Input!I-1;HQ15;0);SE(16&lt;Input!I;0;SE(16&lt;Input!I;HQ15/(Input!I-Input!I);0)))</f>
        <v/>
      </c>
      <c r="IH61" s="79">
        <f>SE(Input!I="bullet";SE(17=Input!I-1;HQ15;0);SE(17&lt;Input!I;0;SE(17&lt;Input!I;HQ15/(Input!I-Input!I);0)))</f>
        <v/>
      </c>
      <c r="II61" s="79">
        <f>SE(Input!I="bullet";SE(18=Input!I-1;HQ15;0);SE(18&lt;Input!I;0;SE(18&lt;Input!I;HQ15/(Input!I-Input!I);0)))</f>
        <v/>
      </c>
      <c r="IJ61" s="79">
        <f>SE(Input!I="bullet";SE(19=Input!I-1;HQ15;0);SE(19&lt;Input!I;0;SE(19&lt;Input!I;HQ15/(Input!I-Input!I);0)))</f>
        <v/>
      </c>
      <c r="IK61" s="79">
        <f>SE(Input!I="bullet";SE(20=Input!I-1;HQ15;0);SE(20&lt;Input!I;0;SE(20&lt;Input!I;HQ15/(Input!I-Input!I);0)))</f>
        <v/>
      </c>
      <c r="IL61" s="79">
        <f>SE(Input!I="bullet";SE(21=Input!I-1;HQ15;0);SE(21&lt;Input!I;0;SE(21&lt;Input!I;HQ15/(Input!I-Input!I);0)))</f>
        <v/>
      </c>
      <c r="IM61" s="79">
        <f>SE(Input!I="bullet";SE(22=Input!I-1;HQ15;0);SE(22&lt;Input!I;0;SE(22&lt;Input!I;HQ15/(Input!I-Input!I);0)))</f>
        <v/>
      </c>
      <c r="IN61" s="79">
        <f>SE(Input!I="bullet";SE(23=Input!I-1;HQ15;0);SE(23&lt;Input!I;0;SE(23&lt;Input!I;HQ15/(Input!I-Input!I);0)))</f>
        <v/>
      </c>
      <c r="IO61" s="79">
        <f>SE(Input!I="bullet";SE(24=Input!I-1;HQ15;0);SE(24&lt;Input!I;0;SE(24&lt;Input!I;HQ15/(Input!I-Input!I);0)))</f>
        <v/>
      </c>
      <c r="IP61" s="79">
        <f>SE(Input!I="bullet";SE(25=Input!I-1;HQ15;0);SE(25&lt;Input!I;0;SE(25&lt;Input!I;HQ15/(Input!I-Input!I);0)))</f>
        <v/>
      </c>
      <c r="IQ61" s="79">
        <f>SE(Input!I="bullet";SE(26=Input!I-1;HQ15;0);SE(26&lt;Input!I;0;SE(26&lt;Input!I;HQ15/(Input!I-Input!I);0)))</f>
        <v/>
      </c>
      <c r="IR61" s="79">
        <f>SE(Input!I="bullet";SE(27=Input!I-1;HQ15;0);SE(27&lt;Input!I;0;SE(27&lt;Input!I;HQ15/(Input!I-Input!I);0)))</f>
        <v/>
      </c>
      <c r="IS61" s="79">
        <f>SE(Input!I="bullet";SE(28=Input!I-1;HQ15;0);SE(28&lt;Input!I;0;SE(28&lt;Input!I;HQ15/(Input!I-Input!I);0)))</f>
        <v/>
      </c>
      <c r="IT61" s="79">
        <f>SE(Input!I="bullet";SE(29=Input!I-1;HQ15;0);SE(29&lt;Input!I;0;SE(29&lt;Input!I;HQ15/(Input!I-Input!I);0)))</f>
        <v/>
      </c>
      <c r="IU61" s="79">
        <f>SE(Input!I="bullet";SE(30=Input!I-1;HQ15;0);SE(30&lt;Input!I;0;SE(30&lt;Input!I;HQ15/(Input!I-Input!I);0)))</f>
        <v/>
      </c>
      <c r="IV61" s="79">
        <f>SE(Input!I="bullet";SE(31=Input!I-1;HQ15;0);SE(31&lt;Input!I;0;SE(31&lt;Input!I;HQ15/(Input!I-Input!I);0)))</f>
        <v/>
      </c>
      <c r="IY61" s="78" t="n">
        <v>9</v>
      </c>
      <c r="IZ61" s="79">
        <f>0</f>
        <v/>
      </c>
      <c r="JA61" s="79">
        <f>0</f>
        <v/>
      </c>
      <c r="JB61" s="79">
        <f>0</f>
        <v/>
      </c>
      <c r="JC61" s="79">
        <f>0</f>
        <v/>
      </c>
      <c r="JD61" s="79">
        <f>0</f>
        <v/>
      </c>
      <c r="JE61" s="79">
        <f>0</f>
        <v/>
      </c>
      <c r="JF61" s="79">
        <f>0</f>
        <v/>
      </c>
      <c r="JG61" s="79">
        <f>0</f>
        <v/>
      </c>
      <c r="JH61" s="79">
        <f>SE(Input!J="bullet";SE(0=Input!J-1;JH15;0);SE(0&lt;Input!J;0;SE(0&lt;Input!J;JH15/(Input!J-Input!J);0)))</f>
        <v/>
      </c>
      <c r="JI61" s="79">
        <f>SE(Input!J="bullet";SE(1=Input!J-1;JH15;0);SE(1&lt;Input!J;0;SE(1&lt;Input!J;JH15/(Input!J-Input!J);0)))</f>
        <v/>
      </c>
      <c r="JJ61" s="79">
        <f>SE(Input!J="bullet";SE(2=Input!J-1;JH15;0);SE(2&lt;Input!J;0;SE(2&lt;Input!J;JH15/(Input!J-Input!J);0)))</f>
        <v/>
      </c>
      <c r="JK61" s="79">
        <f>SE(Input!J="bullet";SE(3=Input!J-1;JH15;0);SE(3&lt;Input!J;0;SE(3&lt;Input!J;JH15/(Input!J-Input!J);0)))</f>
        <v/>
      </c>
      <c r="JL61" s="79">
        <f>SE(Input!J="bullet";SE(4=Input!J-1;JH15;0);SE(4&lt;Input!J;0;SE(4&lt;Input!J;JH15/(Input!J-Input!J);0)))</f>
        <v/>
      </c>
      <c r="JM61" s="79">
        <f>SE(Input!J="bullet";SE(5=Input!J-1;JH15;0);SE(5&lt;Input!J;0;SE(5&lt;Input!J;JH15/(Input!J-Input!J);0)))</f>
        <v/>
      </c>
      <c r="JN61" s="79">
        <f>SE(Input!J="bullet";SE(6=Input!J-1;JH15;0);SE(6&lt;Input!J;0;SE(6&lt;Input!J;JH15/(Input!J-Input!J);0)))</f>
        <v/>
      </c>
      <c r="JO61" s="79">
        <f>SE(Input!J="bullet";SE(7=Input!J-1;JH15;0);SE(7&lt;Input!J;0;SE(7&lt;Input!J;JH15/(Input!J-Input!J);0)))</f>
        <v/>
      </c>
      <c r="JP61" s="79">
        <f>SE(Input!J="bullet";SE(8=Input!J-1;JH15;0);SE(8&lt;Input!J;0;SE(8&lt;Input!J;JH15/(Input!J-Input!J);0)))</f>
        <v/>
      </c>
      <c r="JQ61" s="79">
        <f>SE(Input!J="bullet";SE(9=Input!J-1;JH15;0);SE(9&lt;Input!J;0;SE(9&lt;Input!J;JH15/(Input!J-Input!J);0)))</f>
        <v/>
      </c>
      <c r="JR61" s="79">
        <f>SE(Input!J="bullet";SE(10=Input!J-1;JH15;0);SE(10&lt;Input!J;0;SE(10&lt;Input!J;JH15/(Input!J-Input!J);0)))</f>
        <v/>
      </c>
      <c r="JS61" s="79">
        <f>SE(Input!J="bullet";SE(11=Input!J-1;JH15;0);SE(11&lt;Input!J;0;SE(11&lt;Input!J;JH15/(Input!J-Input!J);0)))</f>
        <v/>
      </c>
      <c r="JT61" s="79">
        <f>SE(Input!J="bullet";SE(12=Input!J-1;JH15;0);SE(12&lt;Input!J;0;SE(12&lt;Input!J;JH15/(Input!J-Input!J);0)))</f>
        <v/>
      </c>
      <c r="JU61" s="79">
        <f>SE(Input!J="bullet";SE(13=Input!J-1;JH15;0);SE(13&lt;Input!J;0;SE(13&lt;Input!J;JH15/(Input!J-Input!J);0)))</f>
        <v/>
      </c>
      <c r="JV61" s="79">
        <f>SE(Input!J="bullet";SE(14=Input!J-1;JH15;0);SE(14&lt;Input!J;0;SE(14&lt;Input!J;JH15/(Input!J-Input!J);0)))</f>
        <v/>
      </c>
      <c r="JW61" s="79">
        <f>SE(Input!J="bullet";SE(15=Input!J-1;JH15;0);SE(15&lt;Input!J;0;SE(15&lt;Input!J;JH15/(Input!J-Input!J);0)))</f>
        <v/>
      </c>
      <c r="JX61" s="79">
        <f>SE(Input!J="bullet";SE(16=Input!J-1;JH15;0);SE(16&lt;Input!J;0;SE(16&lt;Input!J;JH15/(Input!J-Input!J);0)))</f>
        <v/>
      </c>
      <c r="JY61" s="79">
        <f>SE(Input!J="bullet";SE(17=Input!J-1;JH15;0);SE(17&lt;Input!J;0;SE(17&lt;Input!J;JH15/(Input!J-Input!J);0)))</f>
        <v/>
      </c>
      <c r="JZ61" s="79">
        <f>SE(Input!J="bullet";SE(18=Input!J-1;JH15;0);SE(18&lt;Input!J;0;SE(18&lt;Input!J;JH15/(Input!J-Input!J);0)))</f>
        <v/>
      </c>
      <c r="KA61" s="79">
        <f>SE(Input!J="bullet";SE(19=Input!J-1;JH15;0);SE(19&lt;Input!J;0;SE(19&lt;Input!J;JH15/(Input!J-Input!J);0)))</f>
        <v/>
      </c>
      <c r="KB61" s="79">
        <f>SE(Input!J="bullet";SE(20=Input!J-1;JH15;0);SE(20&lt;Input!J;0;SE(20&lt;Input!J;JH15/(Input!J-Input!J);0)))</f>
        <v/>
      </c>
      <c r="KC61" s="79">
        <f>SE(Input!J="bullet";SE(21=Input!J-1;JH15;0);SE(21&lt;Input!J;0;SE(21&lt;Input!J;JH15/(Input!J-Input!J);0)))</f>
        <v/>
      </c>
      <c r="KD61" s="79">
        <f>SE(Input!J="bullet";SE(22=Input!J-1;JH15;0);SE(22&lt;Input!J;0;SE(22&lt;Input!J;JH15/(Input!J-Input!J);0)))</f>
        <v/>
      </c>
      <c r="KE61" s="79">
        <f>SE(Input!J="bullet";SE(23=Input!J-1;JH15;0);SE(23&lt;Input!J;0;SE(23&lt;Input!J;JH15/(Input!J-Input!J);0)))</f>
        <v/>
      </c>
      <c r="KF61" s="79">
        <f>SE(Input!J="bullet";SE(24=Input!J-1;JH15;0);SE(24&lt;Input!J;0;SE(24&lt;Input!J;JH15/(Input!J-Input!J);0)))</f>
        <v/>
      </c>
      <c r="KG61" s="79">
        <f>SE(Input!J="bullet";SE(25=Input!J-1;JH15;0);SE(25&lt;Input!J;0;SE(25&lt;Input!J;JH15/(Input!J-Input!J);0)))</f>
        <v/>
      </c>
      <c r="KH61" s="79">
        <f>SE(Input!J="bullet";SE(26=Input!J-1;JH15;0);SE(26&lt;Input!J;0;SE(26&lt;Input!J;JH15/(Input!J-Input!J);0)))</f>
        <v/>
      </c>
      <c r="KI61" s="79">
        <f>SE(Input!J="bullet";SE(27=Input!J-1;JH15;0);SE(27&lt;Input!J;0;SE(27&lt;Input!J;JH15/(Input!J-Input!J);0)))</f>
        <v/>
      </c>
      <c r="KJ61" s="79">
        <f>SE(Input!J="bullet";SE(28=Input!J-1;JH15;0);SE(28&lt;Input!J;0;SE(28&lt;Input!J;JH15/(Input!J-Input!J);0)))</f>
        <v/>
      </c>
      <c r="KK61" s="79">
        <f>SE(Input!J="bullet";SE(29=Input!J-1;JH15;0);SE(29&lt;Input!J;0;SE(29&lt;Input!J;JH15/(Input!J-Input!J);0)))</f>
        <v/>
      </c>
      <c r="KL61" s="79">
        <f>SE(Input!J="bullet";SE(30=Input!J-1;JH15;0);SE(30&lt;Input!J;0;SE(30&lt;Input!J;JH15/(Input!J-Input!J);0)))</f>
        <v/>
      </c>
      <c r="KM61" s="79">
        <f>SE(Input!J="bullet";SE(31=Input!J-1;JH15;0);SE(31&lt;Input!J;0;SE(31&lt;Input!J;JH15/(Input!J-Input!J);0)))</f>
        <v/>
      </c>
      <c r="KP61" s="78" t="n">
        <v>9</v>
      </c>
      <c r="KQ61" s="79">
        <f>0</f>
        <v/>
      </c>
      <c r="KR61" s="79">
        <f>0</f>
        <v/>
      </c>
      <c r="KS61" s="79">
        <f>0</f>
        <v/>
      </c>
      <c r="KT61" s="79">
        <f>0</f>
        <v/>
      </c>
      <c r="KU61" s="79">
        <f>0</f>
        <v/>
      </c>
      <c r="KV61" s="79">
        <f>0</f>
        <v/>
      </c>
      <c r="KW61" s="79">
        <f>0</f>
        <v/>
      </c>
      <c r="KX61" s="79">
        <f>0</f>
        <v/>
      </c>
      <c r="KY61" s="79">
        <f>SE(Input!K="bullet";SE(0=Input!K-1;KY15;0);SE(0&lt;Input!K;0;SE(0&lt;Input!K;KY15/(Input!K-Input!K);0)))</f>
        <v/>
      </c>
      <c r="KZ61" s="79">
        <f>SE(Input!K="bullet";SE(1=Input!K-1;KY15;0);SE(1&lt;Input!K;0;SE(1&lt;Input!K;KY15/(Input!K-Input!K);0)))</f>
        <v/>
      </c>
      <c r="LA61" s="79">
        <f>SE(Input!K="bullet";SE(2=Input!K-1;KY15;0);SE(2&lt;Input!K;0;SE(2&lt;Input!K;KY15/(Input!K-Input!K);0)))</f>
        <v/>
      </c>
      <c r="LB61" s="79">
        <f>SE(Input!K="bullet";SE(3=Input!K-1;KY15;0);SE(3&lt;Input!K;0;SE(3&lt;Input!K;KY15/(Input!K-Input!K);0)))</f>
        <v/>
      </c>
      <c r="LC61" s="79">
        <f>SE(Input!K="bullet";SE(4=Input!K-1;KY15;0);SE(4&lt;Input!K;0;SE(4&lt;Input!K;KY15/(Input!K-Input!K);0)))</f>
        <v/>
      </c>
      <c r="LD61" s="79">
        <f>SE(Input!K="bullet";SE(5=Input!K-1;KY15;0);SE(5&lt;Input!K;0;SE(5&lt;Input!K;KY15/(Input!K-Input!K);0)))</f>
        <v/>
      </c>
      <c r="LE61" s="79">
        <f>SE(Input!K="bullet";SE(6=Input!K-1;KY15;0);SE(6&lt;Input!K;0;SE(6&lt;Input!K;KY15/(Input!K-Input!K);0)))</f>
        <v/>
      </c>
      <c r="LF61" s="79">
        <f>SE(Input!K="bullet";SE(7=Input!K-1;KY15;0);SE(7&lt;Input!K;0;SE(7&lt;Input!K;KY15/(Input!K-Input!K);0)))</f>
        <v/>
      </c>
      <c r="LG61" s="79">
        <f>SE(Input!K="bullet";SE(8=Input!K-1;KY15;0);SE(8&lt;Input!K;0;SE(8&lt;Input!K;KY15/(Input!K-Input!K);0)))</f>
        <v/>
      </c>
      <c r="LH61" s="79">
        <f>SE(Input!K="bullet";SE(9=Input!K-1;KY15;0);SE(9&lt;Input!K;0;SE(9&lt;Input!K;KY15/(Input!K-Input!K);0)))</f>
        <v/>
      </c>
      <c r="LI61" s="79">
        <f>SE(Input!K="bullet";SE(10=Input!K-1;KY15;0);SE(10&lt;Input!K;0;SE(10&lt;Input!K;KY15/(Input!K-Input!K);0)))</f>
        <v/>
      </c>
      <c r="LJ61" s="79">
        <f>SE(Input!K="bullet";SE(11=Input!K-1;KY15;0);SE(11&lt;Input!K;0;SE(11&lt;Input!K;KY15/(Input!K-Input!K);0)))</f>
        <v/>
      </c>
      <c r="LK61" s="79">
        <f>SE(Input!K="bullet";SE(12=Input!K-1;KY15;0);SE(12&lt;Input!K;0;SE(12&lt;Input!K;KY15/(Input!K-Input!K);0)))</f>
        <v/>
      </c>
      <c r="LL61" s="79">
        <f>SE(Input!K="bullet";SE(13=Input!K-1;KY15;0);SE(13&lt;Input!K;0;SE(13&lt;Input!K;KY15/(Input!K-Input!K);0)))</f>
        <v/>
      </c>
      <c r="LM61" s="79">
        <f>SE(Input!K="bullet";SE(14=Input!K-1;KY15;0);SE(14&lt;Input!K;0;SE(14&lt;Input!K;KY15/(Input!K-Input!K);0)))</f>
        <v/>
      </c>
      <c r="LN61" s="79">
        <f>SE(Input!K="bullet";SE(15=Input!K-1;KY15;0);SE(15&lt;Input!K;0;SE(15&lt;Input!K;KY15/(Input!K-Input!K);0)))</f>
        <v/>
      </c>
      <c r="LO61" s="79">
        <f>SE(Input!K="bullet";SE(16=Input!K-1;KY15;0);SE(16&lt;Input!K;0;SE(16&lt;Input!K;KY15/(Input!K-Input!K);0)))</f>
        <v/>
      </c>
      <c r="LP61" s="79">
        <f>SE(Input!K="bullet";SE(17=Input!K-1;KY15;0);SE(17&lt;Input!K;0;SE(17&lt;Input!K;KY15/(Input!K-Input!K);0)))</f>
        <v/>
      </c>
      <c r="LQ61" s="79">
        <f>SE(Input!K="bullet";SE(18=Input!K-1;KY15;0);SE(18&lt;Input!K;0;SE(18&lt;Input!K;KY15/(Input!K-Input!K);0)))</f>
        <v/>
      </c>
      <c r="LR61" s="79">
        <f>SE(Input!K="bullet";SE(19=Input!K-1;KY15;0);SE(19&lt;Input!K;0;SE(19&lt;Input!K;KY15/(Input!K-Input!K);0)))</f>
        <v/>
      </c>
      <c r="LS61" s="79">
        <f>SE(Input!K="bullet";SE(20=Input!K-1;KY15;0);SE(20&lt;Input!K;0;SE(20&lt;Input!K;KY15/(Input!K-Input!K);0)))</f>
        <v/>
      </c>
      <c r="LT61" s="79">
        <f>SE(Input!K="bullet";SE(21=Input!K-1;KY15;0);SE(21&lt;Input!K;0;SE(21&lt;Input!K;KY15/(Input!K-Input!K);0)))</f>
        <v/>
      </c>
      <c r="LU61" s="79">
        <f>SE(Input!K="bullet";SE(22=Input!K-1;KY15;0);SE(22&lt;Input!K;0;SE(22&lt;Input!K;KY15/(Input!K-Input!K);0)))</f>
        <v/>
      </c>
      <c r="LV61" s="79">
        <f>SE(Input!K="bullet";SE(23=Input!K-1;KY15;0);SE(23&lt;Input!K;0;SE(23&lt;Input!K;KY15/(Input!K-Input!K);0)))</f>
        <v/>
      </c>
      <c r="LW61" s="79">
        <f>SE(Input!K="bullet";SE(24=Input!K-1;KY15;0);SE(24&lt;Input!K;0;SE(24&lt;Input!K;KY15/(Input!K-Input!K);0)))</f>
        <v/>
      </c>
      <c r="LX61" s="79">
        <f>SE(Input!K="bullet";SE(25=Input!K-1;KY15;0);SE(25&lt;Input!K;0;SE(25&lt;Input!K;KY15/(Input!K-Input!K);0)))</f>
        <v/>
      </c>
      <c r="LY61" s="79">
        <f>SE(Input!K="bullet";SE(26=Input!K-1;KY15;0);SE(26&lt;Input!K;0;SE(26&lt;Input!K;KY15/(Input!K-Input!K);0)))</f>
        <v/>
      </c>
      <c r="LZ61" s="79">
        <f>SE(Input!K="bullet";SE(27=Input!K-1;KY15;0);SE(27&lt;Input!K;0;SE(27&lt;Input!K;KY15/(Input!K-Input!K);0)))</f>
        <v/>
      </c>
      <c r="MA61" s="79">
        <f>SE(Input!K="bullet";SE(28=Input!K-1;KY15;0);SE(28&lt;Input!K;0;SE(28&lt;Input!K;KY15/(Input!K-Input!K);0)))</f>
        <v/>
      </c>
      <c r="MB61" s="79">
        <f>SE(Input!K="bullet";SE(29=Input!K-1;KY15;0);SE(29&lt;Input!K;0;SE(29&lt;Input!K;KY15/(Input!K-Input!K);0)))</f>
        <v/>
      </c>
      <c r="MC61" s="79">
        <f>SE(Input!K="bullet";SE(30=Input!K-1;KY15;0);SE(30&lt;Input!K;0;SE(30&lt;Input!K;KY15/(Input!K-Input!K);0)))</f>
        <v/>
      </c>
      <c r="MD61" s="79">
        <f>SE(Input!K="bullet";SE(31=Input!K-1;KY15;0);SE(31&lt;Input!K;0;SE(31&lt;Input!K;KY15/(Input!K-Input!K);0)))</f>
        <v/>
      </c>
      <c r="MG61" s="78" t="n">
        <v>9</v>
      </c>
      <c r="MH61" s="79">
        <f>0</f>
        <v/>
      </c>
      <c r="MI61" s="79">
        <f>0</f>
        <v/>
      </c>
      <c r="MJ61" s="79">
        <f>0</f>
        <v/>
      </c>
      <c r="MK61" s="79">
        <f>0</f>
        <v/>
      </c>
      <c r="ML61" s="79">
        <f>0</f>
        <v/>
      </c>
      <c r="MM61" s="79">
        <f>0</f>
        <v/>
      </c>
      <c r="MN61" s="79">
        <f>0</f>
        <v/>
      </c>
      <c r="MO61" s="79">
        <f>0</f>
        <v/>
      </c>
      <c r="MP61" s="79">
        <f>SE(Input!L="bullet";SE(0=Input!L-1;MP15;0);SE(0&lt;Input!L;0;SE(0&lt;Input!L;MP15/(Input!L-Input!L);0)))</f>
        <v/>
      </c>
      <c r="MQ61" s="79">
        <f>SE(Input!L="bullet";SE(1=Input!L-1;MP15;0);SE(1&lt;Input!L;0;SE(1&lt;Input!L;MP15/(Input!L-Input!L);0)))</f>
        <v/>
      </c>
      <c r="MR61" s="79">
        <f>SE(Input!L="bullet";SE(2=Input!L-1;MP15;0);SE(2&lt;Input!L;0;SE(2&lt;Input!L;MP15/(Input!L-Input!L);0)))</f>
        <v/>
      </c>
      <c r="MS61" s="79">
        <f>SE(Input!L="bullet";SE(3=Input!L-1;MP15;0);SE(3&lt;Input!L;0;SE(3&lt;Input!L;MP15/(Input!L-Input!L);0)))</f>
        <v/>
      </c>
      <c r="MT61" s="79">
        <f>SE(Input!L="bullet";SE(4=Input!L-1;MP15;0);SE(4&lt;Input!L;0;SE(4&lt;Input!L;MP15/(Input!L-Input!L);0)))</f>
        <v/>
      </c>
      <c r="MU61" s="79">
        <f>SE(Input!L="bullet";SE(5=Input!L-1;MP15;0);SE(5&lt;Input!L;0;SE(5&lt;Input!L;MP15/(Input!L-Input!L);0)))</f>
        <v/>
      </c>
      <c r="MV61" s="79">
        <f>SE(Input!L="bullet";SE(6=Input!L-1;MP15;0);SE(6&lt;Input!L;0;SE(6&lt;Input!L;MP15/(Input!L-Input!L);0)))</f>
        <v/>
      </c>
      <c r="MW61" s="79">
        <f>SE(Input!L="bullet";SE(7=Input!L-1;MP15;0);SE(7&lt;Input!L;0;SE(7&lt;Input!L;MP15/(Input!L-Input!L);0)))</f>
        <v/>
      </c>
      <c r="MX61" s="79">
        <f>SE(Input!L="bullet";SE(8=Input!L-1;MP15;0);SE(8&lt;Input!L;0;SE(8&lt;Input!L;MP15/(Input!L-Input!L);0)))</f>
        <v/>
      </c>
      <c r="MY61" s="79">
        <f>SE(Input!L="bullet";SE(9=Input!L-1;MP15;0);SE(9&lt;Input!L;0;SE(9&lt;Input!L;MP15/(Input!L-Input!L);0)))</f>
        <v/>
      </c>
      <c r="MZ61" s="79">
        <f>SE(Input!L="bullet";SE(10=Input!L-1;MP15;0);SE(10&lt;Input!L;0;SE(10&lt;Input!L;MP15/(Input!L-Input!L);0)))</f>
        <v/>
      </c>
      <c r="NA61" s="79">
        <f>SE(Input!L="bullet";SE(11=Input!L-1;MP15;0);SE(11&lt;Input!L;0;SE(11&lt;Input!L;MP15/(Input!L-Input!L);0)))</f>
        <v/>
      </c>
      <c r="NB61" s="79">
        <f>SE(Input!L="bullet";SE(12=Input!L-1;MP15;0);SE(12&lt;Input!L;0;SE(12&lt;Input!L;MP15/(Input!L-Input!L);0)))</f>
        <v/>
      </c>
      <c r="NC61" s="79">
        <f>SE(Input!L="bullet";SE(13=Input!L-1;MP15;0);SE(13&lt;Input!L;0;SE(13&lt;Input!L;MP15/(Input!L-Input!L);0)))</f>
        <v/>
      </c>
      <c r="ND61" s="79">
        <f>SE(Input!L="bullet";SE(14=Input!L-1;MP15;0);SE(14&lt;Input!L;0;SE(14&lt;Input!L;MP15/(Input!L-Input!L);0)))</f>
        <v/>
      </c>
      <c r="NE61" s="79">
        <f>SE(Input!L="bullet";SE(15=Input!L-1;MP15;0);SE(15&lt;Input!L;0;SE(15&lt;Input!L;MP15/(Input!L-Input!L);0)))</f>
        <v/>
      </c>
      <c r="NF61" s="79">
        <f>SE(Input!L="bullet";SE(16=Input!L-1;MP15;0);SE(16&lt;Input!L;0;SE(16&lt;Input!L;MP15/(Input!L-Input!L);0)))</f>
        <v/>
      </c>
      <c r="NG61" s="79">
        <f>SE(Input!L="bullet";SE(17=Input!L-1;MP15;0);SE(17&lt;Input!L;0;SE(17&lt;Input!L;MP15/(Input!L-Input!L);0)))</f>
        <v/>
      </c>
      <c r="NH61" s="79">
        <f>SE(Input!L="bullet";SE(18=Input!L-1;MP15;0);SE(18&lt;Input!L;0;SE(18&lt;Input!L;MP15/(Input!L-Input!L);0)))</f>
        <v/>
      </c>
      <c r="NI61" s="79">
        <f>SE(Input!L="bullet";SE(19=Input!L-1;MP15;0);SE(19&lt;Input!L;0;SE(19&lt;Input!L;MP15/(Input!L-Input!L);0)))</f>
        <v/>
      </c>
      <c r="NJ61" s="79">
        <f>SE(Input!L="bullet";SE(20=Input!L-1;MP15;0);SE(20&lt;Input!L;0;SE(20&lt;Input!L;MP15/(Input!L-Input!L);0)))</f>
        <v/>
      </c>
      <c r="NK61" s="79">
        <f>SE(Input!L="bullet";SE(21=Input!L-1;MP15;0);SE(21&lt;Input!L;0;SE(21&lt;Input!L;MP15/(Input!L-Input!L);0)))</f>
        <v/>
      </c>
      <c r="NL61" s="79">
        <f>SE(Input!L="bullet";SE(22=Input!L-1;MP15;0);SE(22&lt;Input!L;0;SE(22&lt;Input!L;MP15/(Input!L-Input!L);0)))</f>
        <v/>
      </c>
      <c r="NM61" s="79">
        <f>SE(Input!L="bullet";SE(23=Input!L-1;MP15;0);SE(23&lt;Input!L;0;SE(23&lt;Input!L;MP15/(Input!L-Input!L);0)))</f>
        <v/>
      </c>
      <c r="NN61" s="79">
        <f>SE(Input!L="bullet";SE(24=Input!L-1;MP15;0);SE(24&lt;Input!L;0;SE(24&lt;Input!L;MP15/(Input!L-Input!L);0)))</f>
        <v/>
      </c>
      <c r="NO61" s="79">
        <f>SE(Input!L="bullet";SE(25=Input!L-1;MP15;0);SE(25&lt;Input!L;0;SE(25&lt;Input!L;MP15/(Input!L-Input!L);0)))</f>
        <v/>
      </c>
      <c r="NP61" s="79">
        <f>SE(Input!L="bullet";SE(26=Input!L-1;MP15;0);SE(26&lt;Input!L;0;SE(26&lt;Input!L;MP15/(Input!L-Input!L);0)))</f>
        <v/>
      </c>
      <c r="NQ61" s="79">
        <f>SE(Input!L="bullet";SE(27=Input!L-1;MP15;0);SE(27&lt;Input!L;0;SE(27&lt;Input!L;MP15/(Input!L-Input!L);0)))</f>
        <v/>
      </c>
      <c r="NR61" s="79">
        <f>SE(Input!L="bullet";SE(28=Input!L-1;MP15;0);SE(28&lt;Input!L;0;SE(28&lt;Input!L;MP15/(Input!L-Input!L);0)))</f>
        <v/>
      </c>
      <c r="NS61" s="79">
        <f>SE(Input!L="bullet";SE(29=Input!L-1;MP15;0);SE(29&lt;Input!L;0;SE(29&lt;Input!L;MP15/(Input!L-Input!L);0)))</f>
        <v/>
      </c>
      <c r="NT61" s="79">
        <f>SE(Input!L="bullet";SE(30=Input!L-1;MP15;0);SE(30&lt;Input!L;0;SE(30&lt;Input!L;MP15/(Input!L-Input!L);0)))</f>
        <v/>
      </c>
      <c r="NU61" s="79">
        <f>SE(Input!L="bullet";SE(31=Input!L-1;MP15;0);SE(31&lt;Input!L;0;SE(31&lt;Input!L;MP15/(Input!L-Input!L);0)))</f>
        <v/>
      </c>
      <c r="NX61" s="78" t="n">
        <v>9</v>
      </c>
      <c r="NY61" s="79">
        <f>0</f>
        <v/>
      </c>
      <c r="NZ61" s="79">
        <f>0</f>
        <v/>
      </c>
      <c r="OA61" s="79">
        <f>0</f>
        <v/>
      </c>
      <c r="OB61" s="79">
        <f>0</f>
        <v/>
      </c>
      <c r="OC61" s="79">
        <f>0</f>
        <v/>
      </c>
      <c r="OD61" s="79">
        <f>0</f>
        <v/>
      </c>
      <c r="OE61" s="79">
        <f>0</f>
        <v/>
      </c>
      <c r="OF61" s="79">
        <f>0</f>
        <v/>
      </c>
      <c r="OG61" s="79">
        <f>SE(Input!M="bullet";SE(0=Input!M-1;OG15;0);SE(0&lt;Input!M;0;SE(0&lt;Input!M;OG15/(Input!M-Input!M);0)))</f>
        <v/>
      </c>
      <c r="OH61" s="79">
        <f>SE(Input!M="bullet";SE(1=Input!M-1;OG15;0);SE(1&lt;Input!M;0;SE(1&lt;Input!M;OG15/(Input!M-Input!M);0)))</f>
        <v/>
      </c>
      <c r="OI61" s="79">
        <f>SE(Input!M="bullet";SE(2=Input!M-1;OG15;0);SE(2&lt;Input!M;0;SE(2&lt;Input!M;OG15/(Input!M-Input!M);0)))</f>
        <v/>
      </c>
      <c r="OJ61" s="79">
        <f>SE(Input!M="bullet";SE(3=Input!M-1;OG15;0);SE(3&lt;Input!M;0;SE(3&lt;Input!M;OG15/(Input!M-Input!M);0)))</f>
        <v/>
      </c>
      <c r="OK61" s="79">
        <f>SE(Input!M="bullet";SE(4=Input!M-1;OG15;0);SE(4&lt;Input!M;0;SE(4&lt;Input!M;OG15/(Input!M-Input!M);0)))</f>
        <v/>
      </c>
      <c r="OL61" s="79">
        <f>SE(Input!M="bullet";SE(5=Input!M-1;OG15;0);SE(5&lt;Input!M;0;SE(5&lt;Input!M;OG15/(Input!M-Input!M);0)))</f>
        <v/>
      </c>
      <c r="OM61" s="79">
        <f>SE(Input!M="bullet";SE(6=Input!M-1;OG15;0);SE(6&lt;Input!M;0;SE(6&lt;Input!M;OG15/(Input!M-Input!M);0)))</f>
        <v/>
      </c>
      <c r="ON61" s="79">
        <f>SE(Input!M="bullet";SE(7=Input!M-1;OG15;0);SE(7&lt;Input!M;0;SE(7&lt;Input!M;OG15/(Input!M-Input!M);0)))</f>
        <v/>
      </c>
      <c r="OO61" s="79">
        <f>SE(Input!M="bullet";SE(8=Input!M-1;OG15;0);SE(8&lt;Input!M;0;SE(8&lt;Input!M;OG15/(Input!M-Input!M);0)))</f>
        <v/>
      </c>
      <c r="OP61" s="79">
        <f>SE(Input!M="bullet";SE(9=Input!M-1;OG15;0);SE(9&lt;Input!M;0;SE(9&lt;Input!M;OG15/(Input!M-Input!M);0)))</f>
        <v/>
      </c>
      <c r="OQ61" s="79">
        <f>SE(Input!M="bullet";SE(10=Input!M-1;OG15;0);SE(10&lt;Input!M;0;SE(10&lt;Input!M;OG15/(Input!M-Input!M);0)))</f>
        <v/>
      </c>
      <c r="OR61" s="79">
        <f>SE(Input!M="bullet";SE(11=Input!M-1;OG15;0);SE(11&lt;Input!M;0;SE(11&lt;Input!M;OG15/(Input!M-Input!M);0)))</f>
        <v/>
      </c>
      <c r="OS61" s="79">
        <f>SE(Input!M="bullet";SE(12=Input!M-1;OG15;0);SE(12&lt;Input!M;0;SE(12&lt;Input!M;OG15/(Input!M-Input!M);0)))</f>
        <v/>
      </c>
      <c r="OT61" s="79">
        <f>SE(Input!M="bullet";SE(13=Input!M-1;OG15;0);SE(13&lt;Input!M;0;SE(13&lt;Input!M;OG15/(Input!M-Input!M);0)))</f>
        <v/>
      </c>
      <c r="OU61" s="79">
        <f>SE(Input!M="bullet";SE(14=Input!M-1;OG15;0);SE(14&lt;Input!M;0;SE(14&lt;Input!M;OG15/(Input!M-Input!M);0)))</f>
        <v/>
      </c>
      <c r="OV61" s="79">
        <f>SE(Input!M="bullet";SE(15=Input!M-1;OG15;0);SE(15&lt;Input!M;0;SE(15&lt;Input!M;OG15/(Input!M-Input!M);0)))</f>
        <v/>
      </c>
      <c r="OW61" s="79">
        <f>SE(Input!M="bullet";SE(16=Input!M-1;OG15;0);SE(16&lt;Input!M;0;SE(16&lt;Input!M;OG15/(Input!M-Input!M);0)))</f>
        <v/>
      </c>
      <c r="OX61" s="79">
        <f>SE(Input!M="bullet";SE(17=Input!M-1;OG15;0);SE(17&lt;Input!M;0;SE(17&lt;Input!M;OG15/(Input!M-Input!M);0)))</f>
        <v/>
      </c>
      <c r="OY61" s="79">
        <f>SE(Input!M="bullet";SE(18=Input!M-1;OG15;0);SE(18&lt;Input!M;0;SE(18&lt;Input!M;OG15/(Input!M-Input!M);0)))</f>
        <v/>
      </c>
      <c r="OZ61" s="79">
        <f>SE(Input!M="bullet";SE(19=Input!M-1;OG15;0);SE(19&lt;Input!M;0;SE(19&lt;Input!M;OG15/(Input!M-Input!M);0)))</f>
        <v/>
      </c>
      <c r="PA61" s="79">
        <f>SE(Input!M="bullet";SE(20=Input!M-1;OG15;0);SE(20&lt;Input!M;0;SE(20&lt;Input!M;OG15/(Input!M-Input!M);0)))</f>
        <v/>
      </c>
      <c r="PB61" s="79">
        <f>SE(Input!M="bullet";SE(21=Input!M-1;OG15;0);SE(21&lt;Input!M;0;SE(21&lt;Input!M;OG15/(Input!M-Input!M);0)))</f>
        <v/>
      </c>
      <c r="PC61" s="79">
        <f>SE(Input!M="bullet";SE(22=Input!M-1;OG15;0);SE(22&lt;Input!M;0;SE(22&lt;Input!M;OG15/(Input!M-Input!M);0)))</f>
        <v/>
      </c>
      <c r="PD61" s="79">
        <f>SE(Input!M="bullet";SE(23=Input!M-1;OG15;0);SE(23&lt;Input!M;0;SE(23&lt;Input!M;OG15/(Input!M-Input!M);0)))</f>
        <v/>
      </c>
      <c r="PE61" s="79">
        <f>SE(Input!M="bullet";SE(24=Input!M-1;OG15;0);SE(24&lt;Input!M;0;SE(24&lt;Input!M;OG15/(Input!M-Input!M);0)))</f>
        <v/>
      </c>
      <c r="PF61" s="79">
        <f>SE(Input!M="bullet";SE(25=Input!M-1;OG15;0);SE(25&lt;Input!M;0;SE(25&lt;Input!M;OG15/(Input!M-Input!M);0)))</f>
        <v/>
      </c>
      <c r="PG61" s="79">
        <f>SE(Input!M="bullet";SE(26=Input!M-1;OG15;0);SE(26&lt;Input!M;0;SE(26&lt;Input!M;OG15/(Input!M-Input!M);0)))</f>
        <v/>
      </c>
      <c r="PH61" s="79">
        <f>SE(Input!M="bullet";SE(27=Input!M-1;OG15;0);SE(27&lt;Input!M;0;SE(27&lt;Input!M;OG15/(Input!M-Input!M);0)))</f>
        <v/>
      </c>
      <c r="PI61" s="79">
        <f>SE(Input!M="bullet";SE(28=Input!M-1;OG15;0);SE(28&lt;Input!M;0;SE(28&lt;Input!M;OG15/(Input!M-Input!M);0)))</f>
        <v/>
      </c>
      <c r="PJ61" s="79">
        <f>SE(Input!M="bullet";SE(29=Input!M-1;OG15;0);SE(29&lt;Input!M;0;SE(29&lt;Input!M;OG15/(Input!M-Input!M);0)))</f>
        <v/>
      </c>
      <c r="PK61" s="79">
        <f>SE(Input!M="bullet";SE(30=Input!M-1;OG15;0);SE(30&lt;Input!M;0;SE(30&lt;Input!M;OG15/(Input!M-Input!M);0)))</f>
        <v/>
      </c>
      <c r="PL61" s="79">
        <f>SE(Input!M="bullet";SE(31=Input!M-1;OG15;0);SE(31&lt;Input!M;0;SE(31&lt;Input!M;OG15/(Input!M-Input!M);0)))</f>
        <v/>
      </c>
      <c r="PO61" s="78" t="n">
        <v>9</v>
      </c>
      <c r="PP61" s="79">
        <f>0</f>
        <v/>
      </c>
      <c r="PQ61" s="79">
        <f>0</f>
        <v/>
      </c>
      <c r="PR61" s="79">
        <f>0</f>
        <v/>
      </c>
      <c r="PS61" s="79">
        <f>0</f>
        <v/>
      </c>
      <c r="PT61" s="79">
        <f>0</f>
        <v/>
      </c>
      <c r="PU61" s="79">
        <f>0</f>
        <v/>
      </c>
      <c r="PV61" s="79">
        <f>0</f>
        <v/>
      </c>
      <c r="PW61" s="79">
        <f>0</f>
        <v/>
      </c>
      <c r="PX61" s="79">
        <f>SE(Input!N="bullet";SE(0=Input!N-1;PX15;0);SE(0&lt;Input!N;0;SE(0&lt;Input!N;PX15/(Input!N-Input!N);0)))</f>
        <v/>
      </c>
      <c r="PY61" s="79">
        <f>SE(Input!N="bullet";SE(1=Input!N-1;PX15;0);SE(1&lt;Input!N;0;SE(1&lt;Input!N;PX15/(Input!N-Input!N);0)))</f>
        <v/>
      </c>
      <c r="PZ61" s="79">
        <f>SE(Input!N="bullet";SE(2=Input!N-1;PX15;0);SE(2&lt;Input!N;0;SE(2&lt;Input!N;PX15/(Input!N-Input!N);0)))</f>
        <v/>
      </c>
      <c r="QA61" s="79">
        <f>SE(Input!N="bullet";SE(3=Input!N-1;PX15;0);SE(3&lt;Input!N;0;SE(3&lt;Input!N;PX15/(Input!N-Input!N);0)))</f>
        <v/>
      </c>
      <c r="QB61" s="79">
        <f>SE(Input!N="bullet";SE(4=Input!N-1;PX15;0);SE(4&lt;Input!N;0;SE(4&lt;Input!N;PX15/(Input!N-Input!N);0)))</f>
        <v/>
      </c>
      <c r="QC61" s="79">
        <f>SE(Input!N="bullet";SE(5=Input!N-1;PX15;0);SE(5&lt;Input!N;0;SE(5&lt;Input!N;PX15/(Input!N-Input!N);0)))</f>
        <v/>
      </c>
      <c r="QD61" s="79">
        <f>SE(Input!N="bullet";SE(6=Input!N-1;PX15;0);SE(6&lt;Input!N;0;SE(6&lt;Input!N;PX15/(Input!N-Input!N);0)))</f>
        <v/>
      </c>
      <c r="QE61" s="79">
        <f>SE(Input!N="bullet";SE(7=Input!N-1;PX15;0);SE(7&lt;Input!N;0;SE(7&lt;Input!N;PX15/(Input!N-Input!N);0)))</f>
        <v/>
      </c>
      <c r="QF61" s="79">
        <f>SE(Input!N="bullet";SE(8=Input!N-1;PX15;0);SE(8&lt;Input!N;0;SE(8&lt;Input!N;PX15/(Input!N-Input!N);0)))</f>
        <v/>
      </c>
      <c r="QG61" s="79">
        <f>SE(Input!N="bullet";SE(9=Input!N-1;PX15;0);SE(9&lt;Input!N;0;SE(9&lt;Input!N;PX15/(Input!N-Input!N);0)))</f>
        <v/>
      </c>
      <c r="QH61" s="79">
        <f>SE(Input!N="bullet";SE(10=Input!N-1;PX15;0);SE(10&lt;Input!N;0;SE(10&lt;Input!N;PX15/(Input!N-Input!N);0)))</f>
        <v/>
      </c>
      <c r="QI61" s="79">
        <f>SE(Input!N="bullet";SE(11=Input!N-1;PX15;0);SE(11&lt;Input!N;0;SE(11&lt;Input!N;PX15/(Input!N-Input!N);0)))</f>
        <v/>
      </c>
      <c r="QJ61" s="79">
        <f>SE(Input!N="bullet";SE(12=Input!N-1;PX15;0);SE(12&lt;Input!N;0;SE(12&lt;Input!N;PX15/(Input!N-Input!N);0)))</f>
        <v/>
      </c>
      <c r="QK61" s="79">
        <f>SE(Input!N="bullet";SE(13=Input!N-1;PX15;0);SE(13&lt;Input!N;0;SE(13&lt;Input!N;PX15/(Input!N-Input!N);0)))</f>
        <v/>
      </c>
      <c r="QL61" s="79">
        <f>SE(Input!N="bullet";SE(14=Input!N-1;PX15;0);SE(14&lt;Input!N;0;SE(14&lt;Input!N;PX15/(Input!N-Input!N);0)))</f>
        <v/>
      </c>
      <c r="QM61" s="79">
        <f>SE(Input!N="bullet";SE(15=Input!N-1;PX15;0);SE(15&lt;Input!N;0;SE(15&lt;Input!N;PX15/(Input!N-Input!N);0)))</f>
        <v/>
      </c>
      <c r="QN61" s="79">
        <f>SE(Input!N="bullet";SE(16=Input!N-1;PX15;0);SE(16&lt;Input!N;0;SE(16&lt;Input!N;PX15/(Input!N-Input!N);0)))</f>
        <v/>
      </c>
      <c r="QO61" s="79">
        <f>SE(Input!N="bullet";SE(17=Input!N-1;PX15;0);SE(17&lt;Input!N;0;SE(17&lt;Input!N;PX15/(Input!N-Input!N);0)))</f>
        <v/>
      </c>
      <c r="QP61" s="79">
        <f>SE(Input!N="bullet";SE(18=Input!N-1;PX15;0);SE(18&lt;Input!N;0;SE(18&lt;Input!N;PX15/(Input!N-Input!N);0)))</f>
        <v/>
      </c>
      <c r="QQ61" s="79">
        <f>SE(Input!N="bullet";SE(19=Input!N-1;PX15;0);SE(19&lt;Input!N;0;SE(19&lt;Input!N;PX15/(Input!N-Input!N);0)))</f>
        <v/>
      </c>
      <c r="QR61" s="79">
        <f>SE(Input!N="bullet";SE(20=Input!N-1;PX15;0);SE(20&lt;Input!N;0;SE(20&lt;Input!N;PX15/(Input!N-Input!N);0)))</f>
        <v/>
      </c>
      <c r="QS61" s="79">
        <f>SE(Input!N="bullet";SE(21=Input!N-1;PX15;0);SE(21&lt;Input!N;0;SE(21&lt;Input!N;PX15/(Input!N-Input!N);0)))</f>
        <v/>
      </c>
      <c r="QT61" s="79">
        <f>SE(Input!N="bullet";SE(22=Input!N-1;PX15;0);SE(22&lt;Input!N;0;SE(22&lt;Input!N;PX15/(Input!N-Input!N);0)))</f>
        <v/>
      </c>
      <c r="QU61" s="79">
        <f>SE(Input!N="bullet";SE(23=Input!N-1;PX15;0);SE(23&lt;Input!N;0;SE(23&lt;Input!N;PX15/(Input!N-Input!N);0)))</f>
        <v/>
      </c>
      <c r="QV61" s="79">
        <f>SE(Input!N="bullet";SE(24=Input!N-1;PX15;0);SE(24&lt;Input!N;0;SE(24&lt;Input!N;PX15/(Input!N-Input!N);0)))</f>
        <v/>
      </c>
      <c r="QW61" s="79">
        <f>SE(Input!N="bullet";SE(25=Input!N-1;PX15;0);SE(25&lt;Input!N;0;SE(25&lt;Input!N;PX15/(Input!N-Input!N);0)))</f>
        <v/>
      </c>
      <c r="QX61" s="79">
        <f>SE(Input!N="bullet";SE(26=Input!N-1;PX15;0);SE(26&lt;Input!N;0;SE(26&lt;Input!N;PX15/(Input!N-Input!N);0)))</f>
        <v/>
      </c>
      <c r="QY61" s="79">
        <f>SE(Input!N="bullet";SE(27=Input!N-1;PX15;0);SE(27&lt;Input!N;0;SE(27&lt;Input!N;PX15/(Input!N-Input!N);0)))</f>
        <v/>
      </c>
      <c r="QZ61" s="79">
        <f>SE(Input!N="bullet";SE(28=Input!N-1;PX15;0);SE(28&lt;Input!N;0;SE(28&lt;Input!N;PX15/(Input!N-Input!N);0)))</f>
        <v/>
      </c>
      <c r="RA61" s="79">
        <f>SE(Input!N="bullet";SE(29=Input!N-1;PX15;0);SE(29&lt;Input!N;0;SE(29&lt;Input!N;PX15/(Input!N-Input!N);0)))</f>
        <v/>
      </c>
      <c r="RB61" s="79">
        <f>SE(Input!N="bullet";SE(30=Input!N-1;PX15;0);SE(30&lt;Input!N;0;SE(30&lt;Input!N;PX15/(Input!N-Input!N);0)))</f>
        <v/>
      </c>
      <c r="RC61" s="79">
        <f>SE(Input!N="bullet";SE(31=Input!N-1;PX15;0);SE(31&lt;Input!N;0;SE(31&lt;Input!N;PX15/(Input!N-Input!N);0)))</f>
        <v/>
      </c>
      <c r="RF61" s="78" t="n">
        <v>9</v>
      </c>
      <c r="RG61" s="79">
        <f>0</f>
        <v/>
      </c>
      <c r="RH61" s="79">
        <f>0</f>
        <v/>
      </c>
      <c r="RI61" s="79">
        <f>0</f>
        <v/>
      </c>
      <c r="RJ61" s="79">
        <f>0</f>
        <v/>
      </c>
      <c r="RK61" s="79">
        <f>0</f>
        <v/>
      </c>
      <c r="RL61" s="79">
        <f>0</f>
        <v/>
      </c>
      <c r="RM61" s="79">
        <f>0</f>
        <v/>
      </c>
      <c r="RN61" s="79">
        <f>0</f>
        <v/>
      </c>
      <c r="RO61" s="79">
        <f>SE(Input!O="bullet";SE(0=Input!O-1;RO15;0);SE(0&lt;Input!O;0;SE(0&lt;Input!O;RO15/(Input!O-Input!O);0)))</f>
        <v/>
      </c>
      <c r="RP61" s="79">
        <f>SE(Input!O="bullet";SE(1=Input!O-1;RO15;0);SE(1&lt;Input!O;0;SE(1&lt;Input!O;RO15/(Input!O-Input!O);0)))</f>
        <v/>
      </c>
      <c r="RQ61" s="79">
        <f>SE(Input!O="bullet";SE(2=Input!O-1;RO15;0);SE(2&lt;Input!O;0;SE(2&lt;Input!O;RO15/(Input!O-Input!O);0)))</f>
        <v/>
      </c>
      <c r="RR61" s="79">
        <f>SE(Input!O="bullet";SE(3=Input!O-1;RO15;0);SE(3&lt;Input!O;0;SE(3&lt;Input!O;RO15/(Input!O-Input!O);0)))</f>
        <v/>
      </c>
      <c r="RS61" s="79">
        <f>SE(Input!O="bullet";SE(4=Input!O-1;RO15;0);SE(4&lt;Input!O;0;SE(4&lt;Input!O;RO15/(Input!O-Input!O);0)))</f>
        <v/>
      </c>
      <c r="RT61" s="79">
        <f>SE(Input!O="bullet";SE(5=Input!O-1;RO15;0);SE(5&lt;Input!O;0;SE(5&lt;Input!O;RO15/(Input!O-Input!O);0)))</f>
        <v/>
      </c>
      <c r="RU61" s="79">
        <f>SE(Input!O="bullet";SE(6=Input!O-1;RO15;0);SE(6&lt;Input!O;0;SE(6&lt;Input!O;RO15/(Input!O-Input!O);0)))</f>
        <v/>
      </c>
      <c r="RV61" s="79">
        <f>SE(Input!O="bullet";SE(7=Input!O-1;RO15;0);SE(7&lt;Input!O;0;SE(7&lt;Input!O;RO15/(Input!O-Input!O);0)))</f>
        <v/>
      </c>
      <c r="RW61" s="79">
        <f>SE(Input!O="bullet";SE(8=Input!O-1;RO15;0);SE(8&lt;Input!O;0;SE(8&lt;Input!O;RO15/(Input!O-Input!O);0)))</f>
        <v/>
      </c>
      <c r="RX61" s="79">
        <f>SE(Input!O="bullet";SE(9=Input!O-1;RO15;0);SE(9&lt;Input!O;0;SE(9&lt;Input!O;RO15/(Input!O-Input!O);0)))</f>
        <v/>
      </c>
      <c r="RY61" s="79">
        <f>SE(Input!O="bullet";SE(10=Input!O-1;RO15;0);SE(10&lt;Input!O;0;SE(10&lt;Input!O;RO15/(Input!O-Input!O);0)))</f>
        <v/>
      </c>
      <c r="RZ61" s="79">
        <f>SE(Input!O="bullet";SE(11=Input!O-1;RO15;0);SE(11&lt;Input!O;0;SE(11&lt;Input!O;RO15/(Input!O-Input!O);0)))</f>
        <v/>
      </c>
      <c r="SA61" s="79">
        <f>SE(Input!O="bullet";SE(12=Input!O-1;RO15;0);SE(12&lt;Input!O;0;SE(12&lt;Input!O;RO15/(Input!O-Input!O);0)))</f>
        <v/>
      </c>
      <c r="SB61" s="79">
        <f>SE(Input!O="bullet";SE(13=Input!O-1;RO15;0);SE(13&lt;Input!O;0;SE(13&lt;Input!O;RO15/(Input!O-Input!O);0)))</f>
        <v/>
      </c>
      <c r="SC61" s="79">
        <f>SE(Input!O="bullet";SE(14=Input!O-1;RO15;0);SE(14&lt;Input!O;0;SE(14&lt;Input!O;RO15/(Input!O-Input!O);0)))</f>
        <v/>
      </c>
      <c r="SD61" s="79">
        <f>SE(Input!O="bullet";SE(15=Input!O-1;RO15;0);SE(15&lt;Input!O;0;SE(15&lt;Input!O;RO15/(Input!O-Input!O);0)))</f>
        <v/>
      </c>
      <c r="SE61" s="79">
        <f>SE(Input!O="bullet";SE(16=Input!O-1;RO15;0);SE(16&lt;Input!O;0;SE(16&lt;Input!O;RO15/(Input!O-Input!O);0)))</f>
        <v/>
      </c>
      <c r="SF61" s="79">
        <f>SE(Input!O="bullet";SE(17=Input!O-1;RO15;0);SE(17&lt;Input!O;0;SE(17&lt;Input!O;RO15/(Input!O-Input!O);0)))</f>
        <v/>
      </c>
      <c r="SG61" s="79">
        <f>SE(Input!O="bullet";SE(18=Input!O-1;RO15;0);SE(18&lt;Input!O;0;SE(18&lt;Input!O;RO15/(Input!O-Input!O);0)))</f>
        <v/>
      </c>
      <c r="SH61" s="79">
        <f>SE(Input!O="bullet";SE(19=Input!O-1;RO15;0);SE(19&lt;Input!O;0;SE(19&lt;Input!O;RO15/(Input!O-Input!O);0)))</f>
        <v/>
      </c>
      <c r="SI61" s="79">
        <f>SE(Input!O="bullet";SE(20=Input!O-1;RO15;0);SE(20&lt;Input!O;0;SE(20&lt;Input!O;RO15/(Input!O-Input!O);0)))</f>
        <v/>
      </c>
      <c r="SJ61" s="79">
        <f>SE(Input!O="bullet";SE(21=Input!O-1;RO15;0);SE(21&lt;Input!O;0;SE(21&lt;Input!O;RO15/(Input!O-Input!O);0)))</f>
        <v/>
      </c>
      <c r="SK61" s="79">
        <f>SE(Input!O="bullet";SE(22=Input!O-1;RO15;0);SE(22&lt;Input!O;0;SE(22&lt;Input!O;RO15/(Input!O-Input!O);0)))</f>
        <v/>
      </c>
      <c r="SL61" s="79">
        <f>SE(Input!O="bullet";SE(23=Input!O-1;RO15;0);SE(23&lt;Input!O;0;SE(23&lt;Input!O;RO15/(Input!O-Input!O);0)))</f>
        <v/>
      </c>
      <c r="SM61" s="79">
        <f>SE(Input!O="bullet";SE(24=Input!O-1;RO15;0);SE(24&lt;Input!O;0;SE(24&lt;Input!O;RO15/(Input!O-Input!O);0)))</f>
        <v/>
      </c>
      <c r="SN61" s="79">
        <f>SE(Input!O="bullet";SE(25=Input!O-1;RO15;0);SE(25&lt;Input!O;0;SE(25&lt;Input!O;RO15/(Input!O-Input!O);0)))</f>
        <v/>
      </c>
      <c r="SO61" s="79">
        <f>SE(Input!O="bullet";SE(26=Input!O-1;RO15;0);SE(26&lt;Input!O;0;SE(26&lt;Input!O;RO15/(Input!O-Input!O);0)))</f>
        <v/>
      </c>
      <c r="SP61" s="79">
        <f>SE(Input!O="bullet";SE(27=Input!O-1;RO15;0);SE(27&lt;Input!O;0;SE(27&lt;Input!O;RO15/(Input!O-Input!O);0)))</f>
        <v/>
      </c>
      <c r="SQ61" s="79">
        <f>SE(Input!O="bullet";SE(28=Input!O-1;RO15;0);SE(28&lt;Input!O;0;SE(28&lt;Input!O;RO15/(Input!O-Input!O);0)))</f>
        <v/>
      </c>
      <c r="SR61" s="79">
        <f>SE(Input!O="bullet";SE(29=Input!O-1;RO15;0);SE(29&lt;Input!O;0;SE(29&lt;Input!O;RO15/(Input!O-Input!O);0)))</f>
        <v/>
      </c>
      <c r="SS61" s="79">
        <f>SE(Input!O="bullet";SE(30=Input!O-1;RO15;0);SE(30&lt;Input!O;0;SE(30&lt;Input!O;RO15/(Input!O-Input!O);0)))</f>
        <v/>
      </c>
      <c r="ST61" s="79">
        <f>SE(Input!O="bullet";SE(31=Input!O-1;RO15;0);SE(31&lt;Input!O;0;SE(31&lt;Input!O;RO15/(Input!O-Input!O);0)))</f>
        <v/>
      </c>
      <c r="SW61" s="78" t="n">
        <v>9</v>
      </c>
      <c r="SX61" s="79">
        <f>0</f>
        <v/>
      </c>
      <c r="SY61" s="79">
        <f>0</f>
        <v/>
      </c>
      <c r="SZ61" s="79">
        <f>0</f>
        <v/>
      </c>
      <c r="TA61" s="79">
        <f>0</f>
        <v/>
      </c>
      <c r="TB61" s="79">
        <f>0</f>
        <v/>
      </c>
      <c r="TC61" s="79">
        <f>0</f>
        <v/>
      </c>
      <c r="TD61" s="79">
        <f>0</f>
        <v/>
      </c>
      <c r="TE61" s="79">
        <f>0</f>
        <v/>
      </c>
      <c r="TF61" s="79">
        <f>SE(Input!P="bullet";SE(0=Input!P-1;TF15;0);SE(0&lt;Input!P;0;SE(0&lt;Input!P;TF15/(Input!P-Input!P);0)))</f>
        <v/>
      </c>
      <c r="TG61" s="79">
        <f>SE(Input!P="bullet";SE(1=Input!P-1;TF15;0);SE(1&lt;Input!P;0;SE(1&lt;Input!P;TF15/(Input!P-Input!P);0)))</f>
        <v/>
      </c>
      <c r="TH61" s="79">
        <f>SE(Input!P="bullet";SE(2=Input!P-1;TF15;0);SE(2&lt;Input!P;0;SE(2&lt;Input!P;TF15/(Input!P-Input!P);0)))</f>
        <v/>
      </c>
      <c r="TI61" s="79">
        <f>SE(Input!P="bullet";SE(3=Input!P-1;TF15;0);SE(3&lt;Input!P;0;SE(3&lt;Input!P;TF15/(Input!P-Input!P);0)))</f>
        <v/>
      </c>
      <c r="TJ61" s="79">
        <f>SE(Input!P="bullet";SE(4=Input!P-1;TF15;0);SE(4&lt;Input!P;0;SE(4&lt;Input!P;TF15/(Input!P-Input!P);0)))</f>
        <v/>
      </c>
      <c r="TK61" s="79">
        <f>SE(Input!P="bullet";SE(5=Input!P-1;TF15;0);SE(5&lt;Input!P;0;SE(5&lt;Input!P;TF15/(Input!P-Input!P);0)))</f>
        <v/>
      </c>
      <c r="TL61" s="79">
        <f>SE(Input!P="bullet";SE(6=Input!P-1;TF15;0);SE(6&lt;Input!P;0;SE(6&lt;Input!P;TF15/(Input!P-Input!P);0)))</f>
        <v/>
      </c>
      <c r="TM61" s="79">
        <f>SE(Input!P="bullet";SE(7=Input!P-1;TF15;0);SE(7&lt;Input!P;0;SE(7&lt;Input!P;TF15/(Input!P-Input!P);0)))</f>
        <v/>
      </c>
      <c r="TN61" s="79">
        <f>SE(Input!P="bullet";SE(8=Input!P-1;TF15;0);SE(8&lt;Input!P;0;SE(8&lt;Input!P;TF15/(Input!P-Input!P);0)))</f>
        <v/>
      </c>
      <c r="TO61" s="79">
        <f>SE(Input!P="bullet";SE(9=Input!P-1;TF15;0);SE(9&lt;Input!P;0;SE(9&lt;Input!P;TF15/(Input!P-Input!P);0)))</f>
        <v/>
      </c>
      <c r="TP61" s="79">
        <f>SE(Input!P="bullet";SE(10=Input!P-1;TF15;0);SE(10&lt;Input!P;0;SE(10&lt;Input!P;TF15/(Input!P-Input!P);0)))</f>
        <v/>
      </c>
      <c r="TQ61" s="79">
        <f>SE(Input!P="bullet";SE(11=Input!P-1;TF15;0);SE(11&lt;Input!P;0;SE(11&lt;Input!P;TF15/(Input!P-Input!P);0)))</f>
        <v/>
      </c>
      <c r="TR61" s="79">
        <f>SE(Input!P="bullet";SE(12=Input!P-1;TF15;0);SE(12&lt;Input!P;0;SE(12&lt;Input!P;TF15/(Input!P-Input!P);0)))</f>
        <v/>
      </c>
      <c r="TS61" s="79">
        <f>SE(Input!P="bullet";SE(13=Input!P-1;TF15;0);SE(13&lt;Input!P;0;SE(13&lt;Input!P;TF15/(Input!P-Input!P);0)))</f>
        <v/>
      </c>
      <c r="TT61" s="79">
        <f>SE(Input!P="bullet";SE(14=Input!P-1;TF15;0);SE(14&lt;Input!P;0;SE(14&lt;Input!P;TF15/(Input!P-Input!P);0)))</f>
        <v/>
      </c>
      <c r="TU61" s="79">
        <f>SE(Input!P="bullet";SE(15=Input!P-1;TF15;0);SE(15&lt;Input!P;0;SE(15&lt;Input!P;TF15/(Input!P-Input!P);0)))</f>
        <v/>
      </c>
      <c r="TV61" s="79">
        <f>SE(Input!P="bullet";SE(16=Input!P-1;TF15;0);SE(16&lt;Input!P;0;SE(16&lt;Input!P;TF15/(Input!P-Input!P);0)))</f>
        <v/>
      </c>
      <c r="TW61" s="79">
        <f>SE(Input!P="bullet";SE(17=Input!P-1;TF15;0);SE(17&lt;Input!P;0;SE(17&lt;Input!P;TF15/(Input!P-Input!P);0)))</f>
        <v/>
      </c>
      <c r="TX61" s="79">
        <f>SE(Input!P="bullet";SE(18=Input!P-1;TF15;0);SE(18&lt;Input!P;0;SE(18&lt;Input!P;TF15/(Input!P-Input!P);0)))</f>
        <v/>
      </c>
      <c r="TY61" s="79">
        <f>SE(Input!P="bullet";SE(19=Input!P-1;TF15;0);SE(19&lt;Input!P;0;SE(19&lt;Input!P;TF15/(Input!P-Input!P);0)))</f>
        <v/>
      </c>
      <c r="TZ61" s="79">
        <f>SE(Input!P="bullet";SE(20=Input!P-1;TF15;0);SE(20&lt;Input!P;0;SE(20&lt;Input!P;TF15/(Input!P-Input!P);0)))</f>
        <v/>
      </c>
      <c r="UA61" s="79">
        <f>SE(Input!P="bullet";SE(21=Input!P-1;TF15;0);SE(21&lt;Input!P;0;SE(21&lt;Input!P;TF15/(Input!P-Input!P);0)))</f>
        <v/>
      </c>
      <c r="UB61" s="79">
        <f>SE(Input!P="bullet";SE(22=Input!P-1;TF15;0);SE(22&lt;Input!P;0;SE(22&lt;Input!P;TF15/(Input!P-Input!P);0)))</f>
        <v/>
      </c>
      <c r="UC61" s="79">
        <f>SE(Input!P="bullet";SE(23=Input!P-1;TF15;0);SE(23&lt;Input!P;0;SE(23&lt;Input!P;TF15/(Input!P-Input!P);0)))</f>
        <v/>
      </c>
      <c r="UD61" s="79">
        <f>SE(Input!P="bullet";SE(24=Input!P-1;TF15;0);SE(24&lt;Input!P;0;SE(24&lt;Input!P;TF15/(Input!P-Input!P);0)))</f>
        <v/>
      </c>
      <c r="UE61" s="79">
        <f>SE(Input!P="bullet";SE(25=Input!P-1;TF15;0);SE(25&lt;Input!P;0;SE(25&lt;Input!P;TF15/(Input!P-Input!P);0)))</f>
        <v/>
      </c>
      <c r="UF61" s="79">
        <f>SE(Input!P="bullet";SE(26=Input!P-1;TF15;0);SE(26&lt;Input!P;0;SE(26&lt;Input!P;TF15/(Input!P-Input!P);0)))</f>
        <v/>
      </c>
      <c r="UG61" s="79">
        <f>SE(Input!P="bullet";SE(27=Input!P-1;TF15;0);SE(27&lt;Input!P;0;SE(27&lt;Input!P;TF15/(Input!P-Input!P);0)))</f>
        <v/>
      </c>
      <c r="UH61" s="79">
        <f>SE(Input!P="bullet";SE(28=Input!P-1;TF15;0);SE(28&lt;Input!P;0;SE(28&lt;Input!P;TF15/(Input!P-Input!P);0)))</f>
        <v/>
      </c>
      <c r="UI61" s="79">
        <f>SE(Input!P="bullet";SE(29=Input!P-1;TF15;0);SE(29&lt;Input!P;0;SE(29&lt;Input!P;TF15/(Input!P-Input!P);0)))</f>
        <v/>
      </c>
      <c r="UJ61" s="79">
        <f>SE(Input!P="bullet";SE(30=Input!P-1;TF15;0);SE(30&lt;Input!P;0;SE(30&lt;Input!P;TF15/(Input!P-Input!P);0)))</f>
        <v/>
      </c>
      <c r="UK61" s="79">
        <f>SE(Input!P="bullet";SE(31=Input!P-1;TF15;0);SE(31&lt;Input!P;0;SE(31&lt;Input!P;TF15/(Input!P-Input!P);0)))</f>
        <v/>
      </c>
      <c r="UN61" s="78" t="n">
        <v>9</v>
      </c>
      <c r="UO61" s="79">
        <f>0</f>
        <v/>
      </c>
      <c r="UP61" s="79">
        <f>0</f>
        <v/>
      </c>
      <c r="UQ61" s="79">
        <f>0</f>
        <v/>
      </c>
      <c r="UR61" s="79">
        <f>0</f>
        <v/>
      </c>
      <c r="US61" s="79">
        <f>0</f>
        <v/>
      </c>
      <c r="UT61" s="79">
        <f>0</f>
        <v/>
      </c>
      <c r="UU61" s="79">
        <f>0</f>
        <v/>
      </c>
      <c r="UV61" s="79">
        <f>0</f>
        <v/>
      </c>
      <c r="UW61" s="79">
        <f>SE(Input!Q="bullet";SE(0=Input!Q-1;UW15;0);SE(0&lt;Input!Q;0;SE(0&lt;Input!Q;UW15/(Input!Q-Input!Q);0)))</f>
        <v/>
      </c>
      <c r="UX61" s="79">
        <f>SE(Input!Q="bullet";SE(1=Input!Q-1;UW15;0);SE(1&lt;Input!Q;0;SE(1&lt;Input!Q;UW15/(Input!Q-Input!Q);0)))</f>
        <v/>
      </c>
      <c r="UY61" s="79">
        <f>SE(Input!Q="bullet";SE(2=Input!Q-1;UW15;0);SE(2&lt;Input!Q;0;SE(2&lt;Input!Q;UW15/(Input!Q-Input!Q);0)))</f>
        <v/>
      </c>
      <c r="UZ61" s="79">
        <f>SE(Input!Q="bullet";SE(3=Input!Q-1;UW15;0);SE(3&lt;Input!Q;0;SE(3&lt;Input!Q;UW15/(Input!Q-Input!Q);0)))</f>
        <v/>
      </c>
      <c r="VA61" s="79">
        <f>SE(Input!Q="bullet";SE(4=Input!Q-1;UW15;0);SE(4&lt;Input!Q;0;SE(4&lt;Input!Q;UW15/(Input!Q-Input!Q);0)))</f>
        <v/>
      </c>
      <c r="VB61" s="79">
        <f>SE(Input!Q="bullet";SE(5=Input!Q-1;UW15;0);SE(5&lt;Input!Q;0;SE(5&lt;Input!Q;UW15/(Input!Q-Input!Q);0)))</f>
        <v/>
      </c>
      <c r="VC61" s="79">
        <f>SE(Input!Q="bullet";SE(6=Input!Q-1;UW15;0);SE(6&lt;Input!Q;0;SE(6&lt;Input!Q;UW15/(Input!Q-Input!Q);0)))</f>
        <v/>
      </c>
      <c r="VD61" s="79">
        <f>SE(Input!Q="bullet";SE(7=Input!Q-1;UW15;0);SE(7&lt;Input!Q;0;SE(7&lt;Input!Q;UW15/(Input!Q-Input!Q);0)))</f>
        <v/>
      </c>
      <c r="VE61" s="79">
        <f>SE(Input!Q="bullet";SE(8=Input!Q-1;UW15;0);SE(8&lt;Input!Q;0;SE(8&lt;Input!Q;UW15/(Input!Q-Input!Q);0)))</f>
        <v/>
      </c>
      <c r="VF61" s="79">
        <f>SE(Input!Q="bullet";SE(9=Input!Q-1;UW15;0);SE(9&lt;Input!Q;0;SE(9&lt;Input!Q;UW15/(Input!Q-Input!Q);0)))</f>
        <v/>
      </c>
      <c r="VG61" s="79">
        <f>SE(Input!Q="bullet";SE(10=Input!Q-1;UW15;0);SE(10&lt;Input!Q;0;SE(10&lt;Input!Q;UW15/(Input!Q-Input!Q);0)))</f>
        <v/>
      </c>
      <c r="VH61" s="79">
        <f>SE(Input!Q="bullet";SE(11=Input!Q-1;UW15;0);SE(11&lt;Input!Q;0;SE(11&lt;Input!Q;UW15/(Input!Q-Input!Q);0)))</f>
        <v/>
      </c>
      <c r="VI61" s="79">
        <f>SE(Input!Q="bullet";SE(12=Input!Q-1;UW15;0);SE(12&lt;Input!Q;0;SE(12&lt;Input!Q;UW15/(Input!Q-Input!Q);0)))</f>
        <v/>
      </c>
      <c r="VJ61" s="79">
        <f>SE(Input!Q="bullet";SE(13=Input!Q-1;UW15;0);SE(13&lt;Input!Q;0;SE(13&lt;Input!Q;UW15/(Input!Q-Input!Q);0)))</f>
        <v/>
      </c>
      <c r="VK61" s="79">
        <f>SE(Input!Q="bullet";SE(14=Input!Q-1;UW15;0);SE(14&lt;Input!Q;0;SE(14&lt;Input!Q;UW15/(Input!Q-Input!Q);0)))</f>
        <v/>
      </c>
      <c r="VL61" s="79">
        <f>SE(Input!Q="bullet";SE(15=Input!Q-1;UW15;0);SE(15&lt;Input!Q;0;SE(15&lt;Input!Q;UW15/(Input!Q-Input!Q);0)))</f>
        <v/>
      </c>
      <c r="VM61" s="79">
        <f>SE(Input!Q="bullet";SE(16=Input!Q-1;UW15;0);SE(16&lt;Input!Q;0;SE(16&lt;Input!Q;UW15/(Input!Q-Input!Q);0)))</f>
        <v/>
      </c>
      <c r="VN61" s="79">
        <f>SE(Input!Q="bullet";SE(17=Input!Q-1;UW15;0);SE(17&lt;Input!Q;0;SE(17&lt;Input!Q;UW15/(Input!Q-Input!Q);0)))</f>
        <v/>
      </c>
      <c r="VO61" s="79">
        <f>SE(Input!Q="bullet";SE(18=Input!Q-1;UW15;0);SE(18&lt;Input!Q;0;SE(18&lt;Input!Q;UW15/(Input!Q-Input!Q);0)))</f>
        <v/>
      </c>
      <c r="VP61" s="79">
        <f>SE(Input!Q="bullet";SE(19=Input!Q-1;UW15;0);SE(19&lt;Input!Q;0;SE(19&lt;Input!Q;UW15/(Input!Q-Input!Q);0)))</f>
        <v/>
      </c>
      <c r="VQ61" s="79">
        <f>SE(Input!Q="bullet";SE(20=Input!Q-1;UW15;0);SE(20&lt;Input!Q;0;SE(20&lt;Input!Q;UW15/(Input!Q-Input!Q);0)))</f>
        <v/>
      </c>
      <c r="VR61" s="79">
        <f>SE(Input!Q="bullet";SE(21=Input!Q-1;UW15;0);SE(21&lt;Input!Q;0;SE(21&lt;Input!Q;UW15/(Input!Q-Input!Q);0)))</f>
        <v/>
      </c>
      <c r="VS61" s="79">
        <f>SE(Input!Q="bullet";SE(22=Input!Q-1;UW15;0);SE(22&lt;Input!Q;0;SE(22&lt;Input!Q;UW15/(Input!Q-Input!Q);0)))</f>
        <v/>
      </c>
      <c r="VT61" s="79">
        <f>SE(Input!Q="bullet";SE(23=Input!Q-1;UW15;0);SE(23&lt;Input!Q;0;SE(23&lt;Input!Q;UW15/(Input!Q-Input!Q);0)))</f>
        <v/>
      </c>
      <c r="VU61" s="79">
        <f>SE(Input!Q="bullet";SE(24=Input!Q-1;UW15;0);SE(24&lt;Input!Q;0;SE(24&lt;Input!Q;UW15/(Input!Q-Input!Q);0)))</f>
        <v/>
      </c>
      <c r="VV61" s="79">
        <f>SE(Input!Q="bullet";SE(25=Input!Q-1;UW15;0);SE(25&lt;Input!Q;0;SE(25&lt;Input!Q;UW15/(Input!Q-Input!Q);0)))</f>
        <v/>
      </c>
      <c r="VW61" s="79">
        <f>SE(Input!Q="bullet";SE(26=Input!Q-1;UW15;0);SE(26&lt;Input!Q;0;SE(26&lt;Input!Q;UW15/(Input!Q-Input!Q);0)))</f>
        <v/>
      </c>
      <c r="VX61" s="79">
        <f>SE(Input!Q="bullet";SE(27=Input!Q-1;UW15;0);SE(27&lt;Input!Q;0;SE(27&lt;Input!Q;UW15/(Input!Q-Input!Q);0)))</f>
        <v/>
      </c>
      <c r="VY61" s="79">
        <f>SE(Input!Q="bullet";SE(28=Input!Q-1;UW15;0);SE(28&lt;Input!Q;0;SE(28&lt;Input!Q;UW15/(Input!Q-Input!Q);0)))</f>
        <v/>
      </c>
      <c r="VZ61" s="79">
        <f>SE(Input!Q="bullet";SE(29=Input!Q-1;UW15;0);SE(29&lt;Input!Q;0;SE(29&lt;Input!Q;UW15/(Input!Q-Input!Q);0)))</f>
        <v/>
      </c>
      <c r="WA61" s="79">
        <f>SE(Input!Q="bullet";SE(30=Input!Q-1;UW15;0);SE(30&lt;Input!Q;0;SE(30&lt;Input!Q;UW15/(Input!Q-Input!Q);0)))</f>
        <v/>
      </c>
      <c r="WB61" s="79">
        <f>SE(Input!Q="bullet";SE(31=Input!Q-1;UW15;0);SE(31&lt;Input!Q;0;SE(31&lt;Input!Q;UW15/(Input!Q-Input!Q);0)))</f>
        <v/>
      </c>
      <c r="WE61" s="78" t="n">
        <v>9</v>
      </c>
      <c r="WF61" s="79">
        <f>0</f>
        <v/>
      </c>
      <c r="WG61" s="79">
        <f>0</f>
        <v/>
      </c>
      <c r="WH61" s="79">
        <f>0</f>
        <v/>
      </c>
      <c r="WI61" s="79">
        <f>0</f>
        <v/>
      </c>
      <c r="WJ61" s="79">
        <f>0</f>
        <v/>
      </c>
      <c r="WK61" s="79">
        <f>0</f>
        <v/>
      </c>
      <c r="WL61" s="79">
        <f>0</f>
        <v/>
      </c>
      <c r="WM61" s="79">
        <f>0</f>
        <v/>
      </c>
      <c r="WN61" s="79">
        <f>SE(Input!R="bullet";SE(0=Input!R-1;WN15;0);SE(0&lt;Input!R;0;SE(0&lt;Input!R;WN15/(Input!R-Input!R);0)))</f>
        <v/>
      </c>
      <c r="WO61" s="79">
        <f>SE(Input!R="bullet";SE(1=Input!R-1;WN15;0);SE(1&lt;Input!R;0;SE(1&lt;Input!R;WN15/(Input!R-Input!R);0)))</f>
        <v/>
      </c>
      <c r="WP61" s="79">
        <f>SE(Input!R="bullet";SE(2=Input!R-1;WN15;0);SE(2&lt;Input!R;0;SE(2&lt;Input!R;WN15/(Input!R-Input!R);0)))</f>
        <v/>
      </c>
      <c r="WQ61" s="79">
        <f>SE(Input!R="bullet";SE(3=Input!R-1;WN15;0);SE(3&lt;Input!R;0;SE(3&lt;Input!R;WN15/(Input!R-Input!R);0)))</f>
        <v/>
      </c>
      <c r="WR61" s="79">
        <f>SE(Input!R="bullet";SE(4=Input!R-1;WN15;0);SE(4&lt;Input!R;0;SE(4&lt;Input!R;WN15/(Input!R-Input!R);0)))</f>
        <v/>
      </c>
      <c r="WS61" s="79">
        <f>SE(Input!R="bullet";SE(5=Input!R-1;WN15;0);SE(5&lt;Input!R;0;SE(5&lt;Input!R;WN15/(Input!R-Input!R);0)))</f>
        <v/>
      </c>
      <c r="WT61" s="79">
        <f>SE(Input!R="bullet";SE(6=Input!R-1;WN15;0);SE(6&lt;Input!R;0;SE(6&lt;Input!R;WN15/(Input!R-Input!R);0)))</f>
        <v/>
      </c>
      <c r="WU61" s="79">
        <f>SE(Input!R="bullet";SE(7=Input!R-1;WN15;0);SE(7&lt;Input!R;0;SE(7&lt;Input!R;WN15/(Input!R-Input!R);0)))</f>
        <v/>
      </c>
      <c r="WV61" s="79">
        <f>SE(Input!R="bullet";SE(8=Input!R-1;WN15;0);SE(8&lt;Input!R;0;SE(8&lt;Input!R;WN15/(Input!R-Input!R);0)))</f>
        <v/>
      </c>
      <c r="WW61" s="79">
        <f>SE(Input!R="bullet";SE(9=Input!R-1;WN15;0);SE(9&lt;Input!R;0;SE(9&lt;Input!R;WN15/(Input!R-Input!R);0)))</f>
        <v/>
      </c>
      <c r="WX61" s="79">
        <f>SE(Input!R="bullet";SE(10=Input!R-1;WN15;0);SE(10&lt;Input!R;0;SE(10&lt;Input!R;WN15/(Input!R-Input!R);0)))</f>
        <v/>
      </c>
      <c r="WY61" s="79">
        <f>SE(Input!R="bullet";SE(11=Input!R-1;WN15;0);SE(11&lt;Input!R;0;SE(11&lt;Input!R;WN15/(Input!R-Input!R);0)))</f>
        <v/>
      </c>
      <c r="WZ61" s="79">
        <f>SE(Input!R="bullet";SE(12=Input!R-1;WN15;0);SE(12&lt;Input!R;0;SE(12&lt;Input!R;WN15/(Input!R-Input!R);0)))</f>
        <v/>
      </c>
      <c r="XA61" s="79">
        <f>SE(Input!R="bullet";SE(13=Input!R-1;WN15;0);SE(13&lt;Input!R;0;SE(13&lt;Input!R;WN15/(Input!R-Input!R);0)))</f>
        <v/>
      </c>
      <c r="XB61" s="79">
        <f>SE(Input!R="bullet";SE(14=Input!R-1;WN15;0);SE(14&lt;Input!R;0;SE(14&lt;Input!R;WN15/(Input!R-Input!R);0)))</f>
        <v/>
      </c>
      <c r="XC61" s="79">
        <f>SE(Input!R="bullet";SE(15=Input!R-1;WN15;0);SE(15&lt;Input!R;0;SE(15&lt;Input!R;WN15/(Input!R-Input!R);0)))</f>
        <v/>
      </c>
      <c r="XD61" s="79">
        <f>SE(Input!R="bullet";SE(16=Input!R-1;WN15;0);SE(16&lt;Input!R;0;SE(16&lt;Input!R;WN15/(Input!R-Input!R);0)))</f>
        <v/>
      </c>
      <c r="XE61" s="79">
        <f>SE(Input!R="bullet";SE(17=Input!R-1;WN15;0);SE(17&lt;Input!R;0;SE(17&lt;Input!R;WN15/(Input!R-Input!R);0)))</f>
        <v/>
      </c>
      <c r="XF61" s="79">
        <f>SE(Input!R="bullet";SE(18=Input!R-1;WN15;0);SE(18&lt;Input!R;0;SE(18&lt;Input!R;WN15/(Input!R-Input!R);0)))</f>
        <v/>
      </c>
      <c r="XG61" s="79">
        <f>SE(Input!R="bullet";SE(19=Input!R-1;WN15;0);SE(19&lt;Input!R;0;SE(19&lt;Input!R;WN15/(Input!R-Input!R);0)))</f>
        <v/>
      </c>
      <c r="XH61" s="79">
        <f>SE(Input!R="bullet";SE(20=Input!R-1;WN15;0);SE(20&lt;Input!R;0;SE(20&lt;Input!R;WN15/(Input!R-Input!R);0)))</f>
        <v/>
      </c>
      <c r="XI61" s="79">
        <f>SE(Input!R="bullet";SE(21=Input!R-1;WN15;0);SE(21&lt;Input!R;0;SE(21&lt;Input!R;WN15/(Input!R-Input!R);0)))</f>
        <v/>
      </c>
      <c r="XJ61" s="79">
        <f>SE(Input!R="bullet";SE(22=Input!R-1;WN15;0);SE(22&lt;Input!R;0;SE(22&lt;Input!R;WN15/(Input!R-Input!R);0)))</f>
        <v/>
      </c>
      <c r="XK61" s="79">
        <f>SE(Input!R="bullet";SE(23=Input!R-1;WN15;0);SE(23&lt;Input!R;0;SE(23&lt;Input!R;WN15/(Input!R-Input!R);0)))</f>
        <v/>
      </c>
      <c r="XL61" s="79">
        <f>SE(Input!R="bullet";SE(24=Input!R-1;WN15;0);SE(24&lt;Input!R;0;SE(24&lt;Input!R;WN15/(Input!R-Input!R);0)))</f>
        <v/>
      </c>
      <c r="XM61" s="79">
        <f>SE(Input!R="bullet";SE(25=Input!R-1;WN15;0);SE(25&lt;Input!R;0;SE(25&lt;Input!R;WN15/(Input!R-Input!R);0)))</f>
        <v/>
      </c>
      <c r="XN61" s="79">
        <f>SE(Input!R="bullet";SE(26=Input!R-1;WN15;0);SE(26&lt;Input!R;0;SE(26&lt;Input!R;WN15/(Input!R-Input!R);0)))</f>
        <v/>
      </c>
      <c r="XO61" s="79">
        <f>SE(Input!R="bullet";SE(27=Input!R-1;WN15;0);SE(27&lt;Input!R;0;SE(27&lt;Input!R;WN15/(Input!R-Input!R);0)))</f>
        <v/>
      </c>
      <c r="XP61" s="79">
        <f>SE(Input!R="bullet";SE(28=Input!R-1;WN15;0);SE(28&lt;Input!R;0;SE(28&lt;Input!R;WN15/(Input!R-Input!R);0)))</f>
        <v/>
      </c>
      <c r="XQ61" s="79">
        <f>SE(Input!R="bullet";SE(29=Input!R-1;WN15;0);SE(29&lt;Input!R;0;SE(29&lt;Input!R;WN15/(Input!R-Input!R);0)))</f>
        <v/>
      </c>
      <c r="XR61" s="79">
        <f>SE(Input!R="bullet";SE(30=Input!R-1;WN15;0);SE(30&lt;Input!R;0;SE(30&lt;Input!R;WN15/(Input!R-Input!R);0)))</f>
        <v/>
      </c>
      <c r="XS61" s="79">
        <f>SE(Input!R="bullet";SE(31=Input!R-1;WN15;0);SE(31&lt;Input!R;0;SE(31&lt;Input!R;WN15/(Input!R-Input!R);0)))</f>
        <v/>
      </c>
      <c r="XV61" s="78" t="n">
        <v>9</v>
      </c>
      <c r="XW61" s="79">
        <f>0</f>
        <v/>
      </c>
      <c r="XX61" s="79">
        <f>0</f>
        <v/>
      </c>
      <c r="XY61" s="79">
        <f>0</f>
        <v/>
      </c>
      <c r="XZ61" s="79">
        <f>0</f>
        <v/>
      </c>
      <c r="YA61" s="79">
        <f>0</f>
        <v/>
      </c>
      <c r="YB61" s="79">
        <f>0</f>
        <v/>
      </c>
      <c r="YC61" s="79">
        <f>0</f>
        <v/>
      </c>
      <c r="YD61" s="79">
        <f>0</f>
        <v/>
      </c>
      <c r="YE61" s="79">
        <f>SE(Input!S="bullet";SE(0=Input!S-1;YE15;0);SE(0&lt;Input!S;0;SE(0&lt;Input!S;YE15/(Input!S-Input!S);0)))</f>
        <v/>
      </c>
      <c r="YF61" s="79">
        <f>SE(Input!S="bullet";SE(1=Input!S-1;YE15;0);SE(1&lt;Input!S;0;SE(1&lt;Input!S;YE15/(Input!S-Input!S);0)))</f>
        <v/>
      </c>
      <c r="YG61" s="79">
        <f>SE(Input!S="bullet";SE(2=Input!S-1;YE15;0);SE(2&lt;Input!S;0;SE(2&lt;Input!S;YE15/(Input!S-Input!S);0)))</f>
        <v/>
      </c>
      <c r="YH61" s="79">
        <f>SE(Input!S="bullet";SE(3=Input!S-1;YE15;0);SE(3&lt;Input!S;0;SE(3&lt;Input!S;YE15/(Input!S-Input!S);0)))</f>
        <v/>
      </c>
      <c r="YI61" s="79">
        <f>SE(Input!S="bullet";SE(4=Input!S-1;YE15;0);SE(4&lt;Input!S;0;SE(4&lt;Input!S;YE15/(Input!S-Input!S);0)))</f>
        <v/>
      </c>
      <c r="YJ61" s="79">
        <f>SE(Input!S="bullet";SE(5=Input!S-1;YE15;0);SE(5&lt;Input!S;0;SE(5&lt;Input!S;YE15/(Input!S-Input!S);0)))</f>
        <v/>
      </c>
      <c r="YK61" s="79">
        <f>SE(Input!S="bullet";SE(6=Input!S-1;YE15;0);SE(6&lt;Input!S;0;SE(6&lt;Input!S;YE15/(Input!S-Input!S);0)))</f>
        <v/>
      </c>
      <c r="YL61" s="79">
        <f>SE(Input!S="bullet";SE(7=Input!S-1;YE15;0);SE(7&lt;Input!S;0;SE(7&lt;Input!S;YE15/(Input!S-Input!S);0)))</f>
        <v/>
      </c>
      <c r="YM61" s="79">
        <f>SE(Input!S="bullet";SE(8=Input!S-1;YE15;0);SE(8&lt;Input!S;0;SE(8&lt;Input!S;YE15/(Input!S-Input!S);0)))</f>
        <v/>
      </c>
      <c r="YN61" s="79">
        <f>SE(Input!S="bullet";SE(9=Input!S-1;YE15;0);SE(9&lt;Input!S;0;SE(9&lt;Input!S;YE15/(Input!S-Input!S);0)))</f>
        <v/>
      </c>
      <c r="YO61" s="79">
        <f>SE(Input!S="bullet";SE(10=Input!S-1;YE15;0);SE(10&lt;Input!S;0;SE(10&lt;Input!S;YE15/(Input!S-Input!S);0)))</f>
        <v/>
      </c>
      <c r="YP61" s="79">
        <f>SE(Input!S="bullet";SE(11=Input!S-1;YE15;0);SE(11&lt;Input!S;0;SE(11&lt;Input!S;YE15/(Input!S-Input!S);0)))</f>
        <v/>
      </c>
      <c r="YQ61" s="79">
        <f>SE(Input!S="bullet";SE(12=Input!S-1;YE15;0);SE(12&lt;Input!S;0;SE(12&lt;Input!S;YE15/(Input!S-Input!S);0)))</f>
        <v/>
      </c>
      <c r="YR61" s="79">
        <f>SE(Input!S="bullet";SE(13=Input!S-1;YE15;0);SE(13&lt;Input!S;0;SE(13&lt;Input!S;YE15/(Input!S-Input!S);0)))</f>
        <v/>
      </c>
      <c r="YS61" s="79">
        <f>SE(Input!S="bullet";SE(14=Input!S-1;YE15;0);SE(14&lt;Input!S;0;SE(14&lt;Input!S;YE15/(Input!S-Input!S);0)))</f>
        <v/>
      </c>
      <c r="YT61" s="79">
        <f>SE(Input!S="bullet";SE(15=Input!S-1;YE15;0);SE(15&lt;Input!S;0;SE(15&lt;Input!S;YE15/(Input!S-Input!S);0)))</f>
        <v/>
      </c>
      <c r="YU61" s="79">
        <f>SE(Input!S="bullet";SE(16=Input!S-1;YE15;0);SE(16&lt;Input!S;0;SE(16&lt;Input!S;YE15/(Input!S-Input!S);0)))</f>
        <v/>
      </c>
      <c r="YV61" s="79">
        <f>SE(Input!S="bullet";SE(17=Input!S-1;YE15;0);SE(17&lt;Input!S;0;SE(17&lt;Input!S;YE15/(Input!S-Input!S);0)))</f>
        <v/>
      </c>
      <c r="YW61" s="79">
        <f>SE(Input!S="bullet";SE(18=Input!S-1;YE15;0);SE(18&lt;Input!S;0;SE(18&lt;Input!S;YE15/(Input!S-Input!S);0)))</f>
        <v/>
      </c>
      <c r="YX61" s="79">
        <f>SE(Input!S="bullet";SE(19=Input!S-1;YE15;0);SE(19&lt;Input!S;0;SE(19&lt;Input!S;YE15/(Input!S-Input!S);0)))</f>
        <v/>
      </c>
      <c r="YY61" s="79">
        <f>SE(Input!S="bullet";SE(20=Input!S-1;YE15;0);SE(20&lt;Input!S;0;SE(20&lt;Input!S;YE15/(Input!S-Input!S);0)))</f>
        <v/>
      </c>
      <c r="YZ61" s="79">
        <f>SE(Input!S="bullet";SE(21=Input!S-1;YE15;0);SE(21&lt;Input!S;0;SE(21&lt;Input!S;YE15/(Input!S-Input!S);0)))</f>
        <v/>
      </c>
      <c r="ZA61" s="79">
        <f>SE(Input!S="bullet";SE(22=Input!S-1;YE15;0);SE(22&lt;Input!S;0;SE(22&lt;Input!S;YE15/(Input!S-Input!S);0)))</f>
        <v/>
      </c>
      <c r="ZB61" s="79">
        <f>SE(Input!S="bullet";SE(23=Input!S-1;YE15;0);SE(23&lt;Input!S;0;SE(23&lt;Input!S;YE15/(Input!S-Input!S);0)))</f>
        <v/>
      </c>
      <c r="ZC61" s="79">
        <f>SE(Input!S="bullet";SE(24=Input!S-1;YE15;0);SE(24&lt;Input!S;0;SE(24&lt;Input!S;YE15/(Input!S-Input!S);0)))</f>
        <v/>
      </c>
      <c r="ZD61" s="79">
        <f>SE(Input!S="bullet";SE(25=Input!S-1;YE15;0);SE(25&lt;Input!S;0;SE(25&lt;Input!S;YE15/(Input!S-Input!S);0)))</f>
        <v/>
      </c>
      <c r="ZE61" s="79">
        <f>SE(Input!S="bullet";SE(26=Input!S-1;YE15;0);SE(26&lt;Input!S;0;SE(26&lt;Input!S;YE15/(Input!S-Input!S);0)))</f>
        <v/>
      </c>
      <c r="ZF61" s="79">
        <f>SE(Input!S="bullet";SE(27=Input!S-1;YE15;0);SE(27&lt;Input!S;0;SE(27&lt;Input!S;YE15/(Input!S-Input!S);0)))</f>
        <v/>
      </c>
      <c r="ZG61" s="79">
        <f>SE(Input!S="bullet";SE(28=Input!S-1;YE15;0);SE(28&lt;Input!S;0;SE(28&lt;Input!S;YE15/(Input!S-Input!S);0)))</f>
        <v/>
      </c>
      <c r="ZH61" s="79">
        <f>SE(Input!S="bullet";SE(29=Input!S-1;YE15;0);SE(29&lt;Input!S;0;SE(29&lt;Input!S;YE15/(Input!S-Input!S);0)))</f>
        <v/>
      </c>
      <c r="ZI61" s="79">
        <f>SE(Input!S="bullet";SE(30=Input!S-1;YE15;0);SE(30&lt;Input!S;0;SE(30&lt;Input!S;YE15/(Input!S-Input!S);0)))</f>
        <v/>
      </c>
      <c r="ZJ61" s="79">
        <f>SE(Input!S="bullet";SE(31=Input!S-1;YE15;0);SE(31&lt;Input!S;0;SE(31&lt;Input!S;YE15/(Input!S-Input!S);0)))</f>
        <v/>
      </c>
      <c r="ZM61" s="78" t="n">
        <v>9</v>
      </c>
      <c r="ZN61" s="79">
        <f>0</f>
        <v/>
      </c>
      <c r="ZO61" s="79">
        <f>0</f>
        <v/>
      </c>
      <c r="ZP61" s="79">
        <f>0</f>
        <v/>
      </c>
      <c r="ZQ61" s="79">
        <f>0</f>
        <v/>
      </c>
      <c r="ZR61" s="79">
        <f>0</f>
        <v/>
      </c>
      <c r="ZS61" s="79">
        <f>0</f>
        <v/>
      </c>
      <c r="ZT61" s="79">
        <f>0</f>
        <v/>
      </c>
      <c r="ZU61" s="79">
        <f>0</f>
        <v/>
      </c>
      <c r="ZV61" s="79">
        <f>SE(Input!T="bullet";SE(0=Input!T-1;ZV15;0);SE(0&lt;Input!T;0;SE(0&lt;Input!T;ZV15/(Input!T-Input!T);0)))</f>
        <v/>
      </c>
      <c r="ZW61" s="79">
        <f>SE(Input!T="bullet";SE(1=Input!T-1;ZV15;0);SE(1&lt;Input!T;0;SE(1&lt;Input!T;ZV15/(Input!T-Input!T);0)))</f>
        <v/>
      </c>
      <c r="ZX61" s="79">
        <f>SE(Input!T="bullet";SE(2=Input!T-1;ZV15;0);SE(2&lt;Input!T;0;SE(2&lt;Input!T;ZV15/(Input!T-Input!T);0)))</f>
        <v/>
      </c>
      <c r="ZY61" s="79">
        <f>SE(Input!T="bullet";SE(3=Input!T-1;ZV15;0);SE(3&lt;Input!T;0;SE(3&lt;Input!T;ZV15/(Input!T-Input!T);0)))</f>
        <v/>
      </c>
      <c r="ZZ61" s="79">
        <f>SE(Input!T="bullet";SE(4=Input!T-1;ZV15;0);SE(4&lt;Input!T;0;SE(4&lt;Input!T;ZV15/(Input!T-Input!T);0)))</f>
        <v/>
      </c>
      <c r="AAA61" s="79">
        <f>SE(Input!T="bullet";SE(5=Input!T-1;ZV15;0);SE(5&lt;Input!T;0;SE(5&lt;Input!T;ZV15/(Input!T-Input!T);0)))</f>
        <v/>
      </c>
      <c r="AAB61" s="79">
        <f>SE(Input!T="bullet";SE(6=Input!T-1;ZV15;0);SE(6&lt;Input!T;0;SE(6&lt;Input!T;ZV15/(Input!T-Input!T);0)))</f>
        <v/>
      </c>
      <c r="AAC61" s="79">
        <f>SE(Input!T="bullet";SE(7=Input!T-1;ZV15;0);SE(7&lt;Input!T;0;SE(7&lt;Input!T;ZV15/(Input!T-Input!T);0)))</f>
        <v/>
      </c>
      <c r="AAD61" s="79">
        <f>SE(Input!T="bullet";SE(8=Input!T-1;ZV15;0);SE(8&lt;Input!T;0;SE(8&lt;Input!T;ZV15/(Input!T-Input!T);0)))</f>
        <v/>
      </c>
      <c r="AAE61" s="79">
        <f>SE(Input!T="bullet";SE(9=Input!T-1;ZV15;0);SE(9&lt;Input!T;0;SE(9&lt;Input!T;ZV15/(Input!T-Input!T);0)))</f>
        <v/>
      </c>
      <c r="AAF61" s="79">
        <f>SE(Input!T="bullet";SE(10=Input!T-1;ZV15;0);SE(10&lt;Input!T;0;SE(10&lt;Input!T;ZV15/(Input!T-Input!T);0)))</f>
        <v/>
      </c>
      <c r="AAG61" s="79">
        <f>SE(Input!T="bullet";SE(11=Input!T-1;ZV15;0);SE(11&lt;Input!T;0;SE(11&lt;Input!T;ZV15/(Input!T-Input!T);0)))</f>
        <v/>
      </c>
      <c r="AAH61" s="79">
        <f>SE(Input!T="bullet";SE(12=Input!T-1;ZV15;0);SE(12&lt;Input!T;0;SE(12&lt;Input!T;ZV15/(Input!T-Input!T);0)))</f>
        <v/>
      </c>
      <c r="AAI61" s="79">
        <f>SE(Input!T="bullet";SE(13=Input!T-1;ZV15;0);SE(13&lt;Input!T;0;SE(13&lt;Input!T;ZV15/(Input!T-Input!T);0)))</f>
        <v/>
      </c>
      <c r="AAJ61" s="79">
        <f>SE(Input!T="bullet";SE(14=Input!T-1;ZV15;0);SE(14&lt;Input!T;0;SE(14&lt;Input!T;ZV15/(Input!T-Input!T);0)))</f>
        <v/>
      </c>
      <c r="AAK61" s="79">
        <f>SE(Input!T="bullet";SE(15=Input!T-1;ZV15;0);SE(15&lt;Input!T;0;SE(15&lt;Input!T;ZV15/(Input!T-Input!T);0)))</f>
        <v/>
      </c>
      <c r="AAL61" s="79">
        <f>SE(Input!T="bullet";SE(16=Input!T-1;ZV15;0);SE(16&lt;Input!T;0;SE(16&lt;Input!T;ZV15/(Input!T-Input!T);0)))</f>
        <v/>
      </c>
      <c r="AAM61" s="79">
        <f>SE(Input!T="bullet";SE(17=Input!T-1;ZV15;0);SE(17&lt;Input!T;0;SE(17&lt;Input!T;ZV15/(Input!T-Input!T);0)))</f>
        <v/>
      </c>
      <c r="AAN61" s="79">
        <f>SE(Input!T="bullet";SE(18=Input!T-1;ZV15;0);SE(18&lt;Input!T;0;SE(18&lt;Input!T;ZV15/(Input!T-Input!T);0)))</f>
        <v/>
      </c>
      <c r="AAO61" s="79">
        <f>SE(Input!T="bullet";SE(19=Input!T-1;ZV15;0);SE(19&lt;Input!T;0;SE(19&lt;Input!T;ZV15/(Input!T-Input!T);0)))</f>
        <v/>
      </c>
      <c r="AAP61" s="79">
        <f>SE(Input!T="bullet";SE(20=Input!T-1;ZV15;0);SE(20&lt;Input!T;0;SE(20&lt;Input!T;ZV15/(Input!T-Input!T);0)))</f>
        <v/>
      </c>
      <c r="AAQ61" s="79">
        <f>SE(Input!T="bullet";SE(21=Input!T-1;ZV15;0);SE(21&lt;Input!T;0;SE(21&lt;Input!T;ZV15/(Input!T-Input!T);0)))</f>
        <v/>
      </c>
      <c r="AAR61" s="79">
        <f>SE(Input!T="bullet";SE(22=Input!T-1;ZV15;0);SE(22&lt;Input!T;0;SE(22&lt;Input!T;ZV15/(Input!T-Input!T);0)))</f>
        <v/>
      </c>
      <c r="AAS61" s="79">
        <f>SE(Input!T="bullet";SE(23=Input!T-1;ZV15;0);SE(23&lt;Input!T;0;SE(23&lt;Input!T;ZV15/(Input!T-Input!T);0)))</f>
        <v/>
      </c>
      <c r="AAT61" s="79">
        <f>SE(Input!T="bullet";SE(24=Input!T-1;ZV15;0);SE(24&lt;Input!T;0;SE(24&lt;Input!T;ZV15/(Input!T-Input!T);0)))</f>
        <v/>
      </c>
      <c r="AAU61" s="79">
        <f>SE(Input!T="bullet";SE(25=Input!T-1;ZV15;0);SE(25&lt;Input!T;0;SE(25&lt;Input!T;ZV15/(Input!T-Input!T);0)))</f>
        <v/>
      </c>
      <c r="AAV61" s="79">
        <f>SE(Input!T="bullet";SE(26=Input!T-1;ZV15;0);SE(26&lt;Input!T;0;SE(26&lt;Input!T;ZV15/(Input!T-Input!T);0)))</f>
        <v/>
      </c>
      <c r="AAW61" s="79">
        <f>SE(Input!T="bullet";SE(27=Input!T-1;ZV15;0);SE(27&lt;Input!T;0;SE(27&lt;Input!T;ZV15/(Input!T-Input!T);0)))</f>
        <v/>
      </c>
      <c r="AAX61" s="79">
        <f>SE(Input!T="bullet";SE(28=Input!T-1;ZV15;0);SE(28&lt;Input!T;0;SE(28&lt;Input!T;ZV15/(Input!T-Input!T);0)))</f>
        <v/>
      </c>
      <c r="AAY61" s="79">
        <f>SE(Input!T="bullet";SE(29=Input!T-1;ZV15;0);SE(29&lt;Input!T;0;SE(29&lt;Input!T;ZV15/(Input!T-Input!T);0)))</f>
        <v/>
      </c>
      <c r="AAZ61" s="79">
        <f>SE(Input!T="bullet";SE(30=Input!T-1;ZV15;0);SE(30&lt;Input!T;0;SE(30&lt;Input!T;ZV15/(Input!T-Input!T);0)))</f>
        <v/>
      </c>
      <c r="ABA61" s="79">
        <f>SE(Input!T="bullet";SE(31=Input!T-1;ZV15;0);SE(31&lt;Input!T;0;SE(31&lt;Input!T;ZV15/(Input!T-Input!T);0)))</f>
        <v/>
      </c>
      <c r="ABD61" s="78" t="n">
        <v>9</v>
      </c>
      <c r="ABE61" s="79">
        <f>0</f>
        <v/>
      </c>
      <c r="ABF61" s="79">
        <f>0</f>
        <v/>
      </c>
      <c r="ABG61" s="79">
        <f>0</f>
        <v/>
      </c>
      <c r="ABH61" s="79">
        <f>0</f>
        <v/>
      </c>
      <c r="ABI61" s="79">
        <f>0</f>
        <v/>
      </c>
      <c r="ABJ61" s="79">
        <f>0</f>
        <v/>
      </c>
      <c r="ABK61" s="79">
        <f>0</f>
        <v/>
      </c>
      <c r="ABL61" s="79">
        <f>0</f>
        <v/>
      </c>
      <c r="ABM61" s="79">
        <f>SE(Input!U="bullet";SE(0=Input!U-1;ABM15;0);SE(0&lt;Input!U;0;SE(0&lt;Input!U;ABM15/(Input!U-Input!U);0)))</f>
        <v/>
      </c>
      <c r="ABN61" s="79">
        <f>SE(Input!U="bullet";SE(1=Input!U-1;ABM15;0);SE(1&lt;Input!U;0;SE(1&lt;Input!U;ABM15/(Input!U-Input!U);0)))</f>
        <v/>
      </c>
      <c r="ABO61" s="79">
        <f>SE(Input!U="bullet";SE(2=Input!U-1;ABM15;0);SE(2&lt;Input!U;0;SE(2&lt;Input!U;ABM15/(Input!U-Input!U);0)))</f>
        <v/>
      </c>
      <c r="ABP61" s="79">
        <f>SE(Input!U="bullet";SE(3=Input!U-1;ABM15;0);SE(3&lt;Input!U;0;SE(3&lt;Input!U;ABM15/(Input!U-Input!U);0)))</f>
        <v/>
      </c>
      <c r="ABQ61" s="79">
        <f>SE(Input!U="bullet";SE(4=Input!U-1;ABM15;0);SE(4&lt;Input!U;0;SE(4&lt;Input!U;ABM15/(Input!U-Input!U);0)))</f>
        <v/>
      </c>
      <c r="ABR61" s="79">
        <f>SE(Input!U="bullet";SE(5=Input!U-1;ABM15;0);SE(5&lt;Input!U;0;SE(5&lt;Input!U;ABM15/(Input!U-Input!U);0)))</f>
        <v/>
      </c>
      <c r="ABS61" s="79">
        <f>SE(Input!U="bullet";SE(6=Input!U-1;ABM15;0);SE(6&lt;Input!U;0;SE(6&lt;Input!U;ABM15/(Input!U-Input!U);0)))</f>
        <v/>
      </c>
      <c r="ABT61" s="79">
        <f>SE(Input!U="bullet";SE(7=Input!U-1;ABM15;0);SE(7&lt;Input!U;0;SE(7&lt;Input!U;ABM15/(Input!U-Input!U);0)))</f>
        <v/>
      </c>
      <c r="ABU61" s="79">
        <f>SE(Input!U="bullet";SE(8=Input!U-1;ABM15;0);SE(8&lt;Input!U;0;SE(8&lt;Input!U;ABM15/(Input!U-Input!U);0)))</f>
        <v/>
      </c>
      <c r="ABV61" s="79">
        <f>SE(Input!U="bullet";SE(9=Input!U-1;ABM15;0);SE(9&lt;Input!U;0;SE(9&lt;Input!U;ABM15/(Input!U-Input!U);0)))</f>
        <v/>
      </c>
      <c r="ABW61" s="79">
        <f>SE(Input!U="bullet";SE(10=Input!U-1;ABM15;0);SE(10&lt;Input!U;0;SE(10&lt;Input!U;ABM15/(Input!U-Input!U);0)))</f>
        <v/>
      </c>
      <c r="ABX61" s="79">
        <f>SE(Input!U="bullet";SE(11=Input!U-1;ABM15;0);SE(11&lt;Input!U;0;SE(11&lt;Input!U;ABM15/(Input!U-Input!U);0)))</f>
        <v/>
      </c>
      <c r="ABY61" s="79">
        <f>SE(Input!U="bullet";SE(12=Input!U-1;ABM15;0);SE(12&lt;Input!U;0;SE(12&lt;Input!U;ABM15/(Input!U-Input!U);0)))</f>
        <v/>
      </c>
      <c r="ABZ61" s="79">
        <f>SE(Input!U="bullet";SE(13=Input!U-1;ABM15;0);SE(13&lt;Input!U;0;SE(13&lt;Input!U;ABM15/(Input!U-Input!U);0)))</f>
        <v/>
      </c>
      <c r="ACA61" s="79">
        <f>SE(Input!U="bullet";SE(14=Input!U-1;ABM15;0);SE(14&lt;Input!U;0;SE(14&lt;Input!U;ABM15/(Input!U-Input!U);0)))</f>
        <v/>
      </c>
      <c r="ACB61" s="79">
        <f>SE(Input!U="bullet";SE(15=Input!U-1;ABM15;0);SE(15&lt;Input!U;0;SE(15&lt;Input!U;ABM15/(Input!U-Input!U);0)))</f>
        <v/>
      </c>
      <c r="ACC61" s="79">
        <f>SE(Input!U="bullet";SE(16=Input!U-1;ABM15;0);SE(16&lt;Input!U;0;SE(16&lt;Input!U;ABM15/(Input!U-Input!U);0)))</f>
        <v/>
      </c>
      <c r="ACD61" s="79">
        <f>SE(Input!U="bullet";SE(17=Input!U-1;ABM15;0);SE(17&lt;Input!U;0;SE(17&lt;Input!U;ABM15/(Input!U-Input!U);0)))</f>
        <v/>
      </c>
      <c r="ACE61" s="79">
        <f>SE(Input!U="bullet";SE(18=Input!U-1;ABM15;0);SE(18&lt;Input!U;0;SE(18&lt;Input!U;ABM15/(Input!U-Input!U);0)))</f>
        <v/>
      </c>
      <c r="ACF61" s="79">
        <f>SE(Input!U="bullet";SE(19=Input!U-1;ABM15;0);SE(19&lt;Input!U;0;SE(19&lt;Input!U;ABM15/(Input!U-Input!U);0)))</f>
        <v/>
      </c>
      <c r="ACG61" s="79">
        <f>SE(Input!U="bullet";SE(20=Input!U-1;ABM15;0);SE(20&lt;Input!U;0;SE(20&lt;Input!U;ABM15/(Input!U-Input!U);0)))</f>
        <v/>
      </c>
      <c r="ACH61" s="79">
        <f>SE(Input!U="bullet";SE(21=Input!U-1;ABM15;0);SE(21&lt;Input!U;0;SE(21&lt;Input!U;ABM15/(Input!U-Input!U);0)))</f>
        <v/>
      </c>
      <c r="ACI61" s="79">
        <f>SE(Input!U="bullet";SE(22=Input!U-1;ABM15;0);SE(22&lt;Input!U;0;SE(22&lt;Input!U;ABM15/(Input!U-Input!U);0)))</f>
        <v/>
      </c>
      <c r="ACJ61" s="79">
        <f>SE(Input!U="bullet";SE(23=Input!U-1;ABM15;0);SE(23&lt;Input!U;0;SE(23&lt;Input!U;ABM15/(Input!U-Input!U);0)))</f>
        <v/>
      </c>
      <c r="ACK61" s="79">
        <f>SE(Input!U="bullet";SE(24=Input!U-1;ABM15;0);SE(24&lt;Input!U;0;SE(24&lt;Input!U;ABM15/(Input!U-Input!U);0)))</f>
        <v/>
      </c>
      <c r="ACL61" s="79">
        <f>SE(Input!U="bullet";SE(25=Input!U-1;ABM15;0);SE(25&lt;Input!U;0;SE(25&lt;Input!U;ABM15/(Input!U-Input!U);0)))</f>
        <v/>
      </c>
      <c r="ACM61" s="79">
        <f>SE(Input!U="bullet";SE(26=Input!U-1;ABM15;0);SE(26&lt;Input!U;0;SE(26&lt;Input!U;ABM15/(Input!U-Input!U);0)))</f>
        <v/>
      </c>
      <c r="ACN61" s="79">
        <f>SE(Input!U="bullet";SE(27=Input!U-1;ABM15;0);SE(27&lt;Input!U;0;SE(27&lt;Input!U;ABM15/(Input!U-Input!U);0)))</f>
        <v/>
      </c>
      <c r="ACO61" s="79">
        <f>SE(Input!U="bullet";SE(28=Input!U-1;ABM15;0);SE(28&lt;Input!U;0;SE(28&lt;Input!U;ABM15/(Input!U-Input!U);0)))</f>
        <v/>
      </c>
      <c r="ACP61" s="79">
        <f>SE(Input!U="bullet";SE(29=Input!U-1;ABM15;0);SE(29&lt;Input!U;0;SE(29&lt;Input!U;ABM15/(Input!U-Input!U);0)))</f>
        <v/>
      </c>
      <c r="ACQ61" s="79">
        <f>SE(Input!U="bullet";SE(30=Input!U-1;ABM15;0);SE(30&lt;Input!U;0;SE(30&lt;Input!U;ABM15/(Input!U-Input!U);0)))</f>
        <v/>
      </c>
      <c r="ACR61" s="79">
        <f>SE(Input!U="bullet";SE(31=Input!U-1;ABM15;0);SE(31&lt;Input!U;0;SE(31&lt;Input!U;ABM15/(Input!U-Input!U);0)))</f>
        <v/>
      </c>
      <c r="ACU61" s="78" t="n">
        <v>9</v>
      </c>
      <c r="ACV61" s="79">
        <f>0</f>
        <v/>
      </c>
      <c r="ACW61" s="79">
        <f>0</f>
        <v/>
      </c>
      <c r="ACX61" s="79">
        <f>0</f>
        <v/>
      </c>
      <c r="ACY61" s="79">
        <f>0</f>
        <v/>
      </c>
      <c r="ACZ61" s="79">
        <f>0</f>
        <v/>
      </c>
      <c r="ADA61" s="79">
        <f>0</f>
        <v/>
      </c>
      <c r="ADB61" s="79">
        <f>0</f>
        <v/>
      </c>
      <c r="ADC61" s="79">
        <f>0</f>
        <v/>
      </c>
      <c r="ADD61" s="79">
        <f>SE(Input!V="bullet";SE(0=Input!V-1;ADD15;0);SE(0&lt;Input!V;0;SE(0&lt;Input!V;ADD15/(Input!V-Input!V);0)))</f>
        <v/>
      </c>
      <c r="ADE61" s="79">
        <f>SE(Input!V="bullet";SE(1=Input!V-1;ADD15;0);SE(1&lt;Input!V;0;SE(1&lt;Input!V;ADD15/(Input!V-Input!V);0)))</f>
        <v/>
      </c>
      <c r="ADF61" s="79">
        <f>SE(Input!V="bullet";SE(2=Input!V-1;ADD15;0);SE(2&lt;Input!V;0;SE(2&lt;Input!V;ADD15/(Input!V-Input!V);0)))</f>
        <v/>
      </c>
      <c r="ADG61" s="79">
        <f>SE(Input!V="bullet";SE(3=Input!V-1;ADD15;0);SE(3&lt;Input!V;0;SE(3&lt;Input!V;ADD15/(Input!V-Input!V);0)))</f>
        <v/>
      </c>
      <c r="ADH61" s="79">
        <f>SE(Input!V="bullet";SE(4=Input!V-1;ADD15;0);SE(4&lt;Input!V;0;SE(4&lt;Input!V;ADD15/(Input!V-Input!V);0)))</f>
        <v/>
      </c>
      <c r="ADI61" s="79">
        <f>SE(Input!V="bullet";SE(5=Input!V-1;ADD15;0);SE(5&lt;Input!V;0;SE(5&lt;Input!V;ADD15/(Input!V-Input!V);0)))</f>
        <v/>
      </c>
      <c r="ADJ61" s="79">
        <f>SE(Input!V="bullet";SE(6=Input!V-1;ADD15;0);SE(6&lt;Input!V;0;SE(6&lt;Input!V;ADD15/(Input!V-Input!V);0)))</f>
        <v/>
      </c>
      <c r="ADK61" s="79">
        <f>SE(Input!V="bullet";SE(7=Input!V-1;ADD15;0);SE(7&lt;Input!V;0;SE(7&lt;Input!V;ADD15/(Input!V-Input!V);0)))</f>
        <v/>
      </c>
      <c r="ADL61" s="79">
        <f>SE(Input!V="bullet";SE(8=Input!V-1;ADD15;0);SE(8&lt;Input!V;0;SE(8&lt;Input!V;ADD15/(Input!V-Input!V);0)))</f>
        <v/>
      </c>
      <c r="ADM61" s="79">
        <f>SE(Input!V="bullet";SE(9=Input!V-1;ADD15;0);SE(9&lt;Input!V;0;SE(9&lt;Input!V;ADD15/(Input!V-Input!V);0)))</f>
        <v/>
      </c>
      <c r="ADN61" s="79">
        <f>SE(Input!V="bullet";SE(10=Input!V-1;ADD15;0);SE(10&lt;Input!V;0;SE(10&lt;Input!V;ADD15/(Input!V-Input!V);0)))</f>
        <v/>
      </c>
      <c r="ADO61" s="79">
        <f>SE(Input!V="bullet";SE(11=Input!V-1;ADD15;0);SE(11&lt;Input!V;0;SE(11&lt;Input!V;ADD15/(Input!V-Input!V);0)))</f>
        <v/>
      </c>
      <c r="ADP61" s="79">
        <f>SE(Input!V="bullet";SE(12=Input!V-1;ADD15;0);SE(12&lt;Input!V;0;SE(12&lt;Input!V;ADD15/(Input!V-Input!V);0)))</f>
        <v/>
      </c>
      <c r="ADQ61" s="79">
        <f>SE(Input!V="bullet";SE(13=Input!V-1;ADD15;0);SE(13&lt;Input!V;0;SE(13&lt;Input!V;ADD15/(Input!V-Input!V);0)))</f>
        <v/>
      </c>
      <c r="ADR61" s="79">
        <f>SE(Input!V="bullet";SE(14=Input!V-1;ADD15;0);SE(14&lt;Input!V;0;SE(14&lt;Input!V;ADD15/(Input!V-Input!V);0)))</f>
        <v/>
      </c>
      <c r="ADS61" s="79">
        <f>SE(Input!V="bullet";SE(15=Input!V-1;ADD15;0);SE(15&lt;Input!V;0;SE(15&lt;Input!V;ADD15/(Input!V-Input!V);0)))</f>
        <v/>
      </c>
      <c r="ADT61" s="79">
        <f>SE(Input!V="bullet";SE(16=Input!V-1;ADD15;0);SE(16&lt;Input!V;0;SE(16&lt;Input!V;ADD15/(Input!V-Input!V);0)))</f>
        <v/>
      </c>
      <c r="ADU61" s="79">
        <f>SE(Input!V="bullet";SE(17=Input!V-1;ADD15;0);SE(17&lt;Input!V;0;SE(17&lt;Input!V;ADD15/(Input!V-Input!V);0)))</f>
        <v/>
      </c>
      <c r="ADV61" s="79">
        <f>SE(Input!V="bullet";SE(18=Input!V-1;ADD15;0);SE(18&lt;Input!V;0;SE(18&lt;Input!V;ADD15/(Input!V-Input!V);0)))</f>
        <v/>
      </c>
      <c r="ADW61" s="79">
        <f>SE(Input!V="bullet";SE(19=Input!V-1;ADD15;0);SE(19&lt;Input!V;0;SE(19&lt;Input!V;ADD15/(Input!V-Input!V);0)))</f>
        <v/>
      </c>
      <c r="ADX61" s="79">
        <f>SE(Input!V="bullet";SE(20=Input!V-1;ADD15;0);SE(20&lt;Input!V;0;SE(20&lt;Input!V;ADD15/(Input!V-Input!V);0)))</f>
        <v/>
      </c>
      <c r="ADY61" s="79">
        <f>SE(Input!V="bullet";SE(21=Input!V-1;ADD15;0);SE(21&lt;Input!V;0;SE(21&lt;Input!V;ADD15/(Input!V-Input!V);0)))</f>
        <v/>
      </c>
      <c r="ADZ61" s="79">
        <f>SE(Input!V="bullet";SE(22=Input!V-1;ADD15;0);SE(22&lt;Input!V;0;SE(22&lt;Input!V;ADD15/(Input!V-Input!V);0)))</f>
        <v/>
      </c>
      <c r="AEA61" s="79">
        <f>SE(Input!V="bullet";SE(23=Input!V-1;ADD15;0);SE(23&lt;Input!V;0;SE(23&lt;Input!V;ADD15/(Input!V-Input!V);0)))</f>
        <v/>
      </c>
      <c r="AEB61" s="79">
        <f>SE(Input!V="bullet";SE(24=Input!V-1;ADD15;0);SE(24&lt;Input!V;0;SE(24&lt;Input!V;ADD15/(Input!V-Input!V);0)))</f>
        <v/>
      </c>
      <c r="AEC61" s="79">
        <f>SE(Input!V="bullet";SE(25=Input!V-1;ADD15;0);SE(25&lt;Input!V;0;SE(25&lt;Input!V;ADD15/(Input!V-Input!V);0)))</f>
        <v/>
      </c>
      <c r="AED61" s="79">
        <f>SE(Input!V="bullet";SE(26=Input!V-1;ADD15;0);SE(26&lt;Input!V;0;SE(26&lt;Input!V;ADD15/(Input!V-Input!V);0)))</f>
        <v/>
      </c>
      <c r="AEE61" s="79">
        <f>SE(Input!V="bullet";SE(27=Input!V-1;ADD15;0);SE(27&lt;Input!V;0;SE(27&lt;Input!V;ADD15/(Input!V-Input!V);0)))</f>
        <v/>
      </c>
      <c r="AEF61" s="79">
        <f>SE(Input!V="bullet";SE(28=Input!V-1;ADD15;0);SE(28&lt;Input!V;0;SE(28&lt;Input!V;ADD15/(Input!V-Input!V);0)))</f>
        <v/>
      </c>
      <c r="AEG61" s="79">
        <f>SE(Input!V="bullet";SE(29=Input!V-1;ADD15;0);SE(29&lt;Input!V;0;SE(29&lt;Input!V;ADD15/(Input!V-Input!V);0)))</f>
        <v/>
      </c>
      <c r="AEH61" s="79">
        <f>SE(Input!V="bullet";SE(30=Input!V-1;ADD15;0);SE(30&lt;Input!V;0;SE(30&lt;Input!V;ADD15/(Input!V-Input!V);0)))</f>
        <v/>
      </c>
      <c r="AEI61" s="79">
        <f>SE(Input!V="bullet";SE(31=Input!V-1;ADD15;0);SE(31&lt;Input!V;0;SE(31&lt;Input!V;ADD15/(Input!V-Input!V);0)))</f>
        <v/>
      </c>
      <c r="AEL61" s="78" t="n">
        <v>9</v>
      </c>
      <c r="AEM61" s="79">
        <f>0</f>
        <v/>
      </c>
      <c r="AEN61" s="79">
        <f>0</f>
        <v/>
      </c>
      <c r="AEO61" s="79">
        <f>0</f>
        <v/>
      </c>
      <c r="AEP61" s="79">
        <f>0</f>
        <v/>
      </c>
      <c r="AEQ61" s="79">
        <f>0</f>
        <v/>
      </c>
      <c r="AER61" s="79">
        <f>0</f>
        <v/>
      </c>
      <c r="AES61" s="79">
        <f>0</f>
        <v/>
      </c>
      <c r="AET61" s="79">
        <f>0</f>
        <v/>
      </c>
      <c r="AEU61" s="79">
        <f>SE(Input!W="bullet";SE(0=Input!W-1;AEU15;0);SE(0&lt;Input!W;0;SE(0&lt;Input!W;AEU15/(Input!W-Input!W);0)))</f>
        <v/>
      </c>
      <c r="AEV61" s="79">
        <f>SE(Input!W="bullet";SE(1=Input!W-1;AEU15;0);SE(1&lt;Input!W;0;SE(1&lt;Input!W;AEU15/(Input!W-Input!W);0)))</f>
        <v/>
      </c>
      <c r="AEW61" s="79">
        <f>SE(Input!W="bullet";SE(2=Input!W-1;AEU15;0);SE(2&lt;Input!W;0;SE(2&lt;Input!W;AEU15/(Input!W-Input!W);0)))</f>
        <v/>
      </c>
      <c r="AEX61" s="79">
        <f>SE(Input!W="bullet";SE(3=Input!W-1;AEU15;0);SE(3&lt;Input!W;0;SE(3&lt;Input!W;AEU15/(Input!W-Input!W);0)))</f>
        <v/>
      </c>
      <c r="AEY61" s="79">
        <f>SE(Input!W="bullet";SE(4=Input!W-1;AEU15;0);SE(4&lt;Input!W;0;SE(4&lt;Input!W;AEU15/(Input!W-Input!W);0)))</f>
        <v/>
      </c>
      <c r="AEZ61" s="79">
        <f>SE(Input!W="bullet";SE(5=Input!W-1;AEU15;0);SE(5&lt;Input!W;0;SE(5&lt;Input!W;AEU15/(Input!W-Input!W);0)))</f>
        <v/>
      </c>
      <c r="AFA61" s="79">
        <f>SE(Input!W="bullet";SE(6=Input!W-1;AEU15;0);SE(6&lt;Input!W;0;SE(6&lt;Input!W;AEU15/(Input!W-Input!W);0)))</f>
        <v/>
      </c>
      <c r="AFB61" s="79">
        <f>SE(Input!W="bullet";SE(7=Input!W-1;AEU15;0);SE(7&lt;Input!W;0;SE(7&lt;Input!W;AEU15/(Input!W-Input!W);0)))</f>
        <v/>
      </c>
      <c r="AFC61" s="79">
        <f>SE(Input!W="bullet";SE(8=Input!W-1;AEU15;0);SE(8&lt;Input!W;0;SE(8&lt;Input!W;AEU15/(Input!W-Input!W);0)))</f>
        <v/>
      </c>
      <c r="AFD61" s="79">
        <f>SE(Input!W="bullet";SE(9=Input!W-1;AEU15;0);SE(9&lt;Input!W;0;SE(9&lt;Input!W;AEU15/(Input!W-Input!W);0)))</f>
        <v/>
      </c>
      <c r="AFE61" s="79">
        <f>SE(Input!W="bullet";SE(10=Input!W-1;AEU15;0);SE(10&lt;Input!W;0;SE(10&lt;Input!W;AEU15/(Input!W-Input!W);0)))</f>
        <v/>
      </c>
      <c r="AFF61" s="79">
        <f>SE(Input!W="bullet";SE(11=Input!W-1;AEU15;0);SE(11&lt;Input!W;0;SE(11&lt;Input!W;AEU15/(Input!W-Input!W);0)))</f>
        <v/>
      </c>
      <c r="AFG61" s="79">
        <f>SE(Input!W="bullet";SE(12=Input!W-1;AEU15;0);SE(12&lt;Input!W;0;SE(12&lt;Input!W;AEU15/(Input!W-Input!W);0)))</f>
        <v/>
      </c>
      <c r="AFH61" s="79">
        <f>SE(Input!W="bullet";SE(13=Input!W-1;AEU15;0);SE(13&lt;Input!W;0;SE(13&lt;Input!W;AEU15/(Input!W-Input!W);0)))</f>
        <v/>
      </c>
      <c r="AFI61" s="79">
        <f>SE(Input!W="bullet";SE(14=Input!W-1;AEU15;0);SE(14&lt;Input!W;0;SE(14&lt;Input!W;AEU15/(Input!W-Input!W);0)))</f>
        <v/>
      </c>
      <c r="AFJ61" s="79">
        <f>SE(Input!W="bullet";SE(15=Input!W-1;AEU15;0);SE(15&lt;Input!W;0;SE(15&lt;Input!W;AEU15/(Input!W-Input!W);0)))</f>
        <v/>
      </c>
      <c r="AFK61" s="79">
        <f>SE(Input!W="bullet";SE(16=Input!W-1;AEU15;0);SE(16&lt;Input!W;0;SE(16&lt;Input!W;AEU15/(Input!W-Input!W);0)))</f>
        <v/>
      </c>
      <c r="AFL61" s="79">
        <f>SE(Input!W="bullet";SE(17=Input!W-1;AEU15;0);SE(17&lt;Input!W;0;SE(17&lt;Input!W;AEU15/(Input!W-Input!W);0)))</f>
        <v/>
      </c>
      <c r="AFM61" s="79">
        <f>SE(Input!W="bullet";SE(18=Input!W-1;AEU15;0);SE(18&lt;Input!W;0;SE(18&lt;Input!W;AEU15/(Input!W-Input!W);0)))</f>
        <v/>
      </c>
      <c r="AFN61" s="79">
        <f>SE(Input!W="bullet";SE(19=Input!W-1;AEU15;0);SE(19&lt;Input!W;0;SE(19&lt;Input!W;AEU15/(Input!W-Input!W);0)))</f>
        <v/>
      </c>
      <c r="AFO61" s="79">
        <f>SE(Input!W="bullet";SE(20=Input!W-1;AEU15;0);SE(20&lt;Input!W;0;SE(20&lt;Input!W;AEU15/(Input!W-Input!W);0)))</f>
        <v/>
      </c>
      <c r="AFP61" s="79">
        <f>SE(Input!W="bullet";SE(21=Input!W-1;AEU15;0);SE(21&lt;Input!W;0;SE(21&lt;Input!W;AEU15/(Input!W-Input!W);0)))</f>
        <v/>
      </c>
      <c r="AFQ61" s="79">
        <f>SE(Input!W="bullet";SE(22=Input!W-1;AEU15;0);SE(22&lt;Input!W;0;SE(22&lt;Input!W;AEU15/(Input!W-Input!W);0)))</f>
        <v/>
      </c>
      <c r="AFR61" s="79">
        <f>SE(Input!W="bullet";SE(23=Input!W-1;AEU15;0);SE(23&lt;Input!W;0;SE(23&lt;Input!W;AEU15/(Input!W-Input!W);0)))</f>
        <v/>
      </c>
      <c r="AFS61" s="79">
        <f>SE(Input!W="bullet";SE(24=Input!W-1;AEU15;0);SE(24&lt;Input!W;0;SE(24&lt;Input!W;AEU15/(Input!W-Input!W);0)))</f>
        <v/>
      </c>
      <c r="AFT61" s="79">
        <f>SE(Input!W="bullet";SE(25=Input!W-1;AEU15;0);SE(25&lt;Input!W;0;SE(25&lt;Input!W;AEU15/(Input!W-Input!W);0)))</f>
        <v/>
      </c>
      <c r="AFU61" s="79">
        <f>SE(Input!W="bullet";SE(26=Input!W-1;AEU15;0);SE(26&lt;Input!W;0;SE(26&lt;Input!W;AEU15/(Input!W-Input!W);0)))</f>
        <v/>
      </c>
      <c r="AFV61" s="79">
        <f>SE(Input!W="bullet";SE(27=Input!W-1;AEU15;0);SE(27&lt;Input!W;0;SE(27&lt;Input!W;AEU15/(Input!W-Input!W);0)))</f>
        <v/>
      </c>
      <c r="AFW61" s="79">
        <f>SE(Input!W="bullet";SE(28=Input!W-1;AEU15;0);SE(28&lt;Input!W;0;SE(28&lt;Input!W;AEU15/(Input!W-Input!W);0)))</f>
        <v/>
      </c>
      <c r="AFX61" s="79">
        <f>SE(Input!W="bullet";SE(29=Input!W-1;AEU15;0);SE(29&lt;Input!W;0;SE(29&lt;Input!W;AEU15/(Input!W-Input!W);0)))</f>
        <v/>
      </c>
      <c r="AFY61" s="79">
        <f>SE(Input!W="bullet";SE(30=Input!W-1;AEU15;0);SE(30&lt;Input!W;0;SE(30&lt;Input!W;AEU15/(Input!W-Input!W);0)))</f>
        <v/>
      </c>
      <c r="AFZ61" s="79">
        <f>SE(Input!W="bullet";SE(31=Input!W-1;AEU15;0);SE(31&lt;Input!W;0;SE(31&lt;Input!W;AEU15/(Input!W-Input!W);0)))</f>
        <v/>
      </c>
    </row>
    <row r="62">
      <c r="A62" s="78" t="n">
        <v>10</v>
      </c>
      <c r="B62" s="79">
        <f>0</f>
        <v/>
      </c>
      <c r="C62" s="79">
        <f>0</f>
        <v/>
      </c>
      <c r="D62" s="79">
        <f>0</f>
        <v/>
      </c>
      <c r="E62" s="79">
        <f>0</f>
        <v/>
      </c>
      <c r="F62" s="79">
        <f>0</f>
        <v/>
      </c>
      <c r="G62" s="79">
        <f>0</f>
        <v/>
      </c>
      <c r="H62" s="79">
        <f>0</f>
        <v/>
      </c>
      <c r="I62" s="79">
        <f>0</f>
        <v/>
      </c>
      <c r="J62" s="79">
        <f>0</f>
        <v/>
      </c>
      <c r="K62" s="79">
        <f>SE(Input!D="bullet";SE(0=Input!D-1;K16;0);SE(0&lt;Input!D;0;SE(0&lt;Input!D;K16/(Input!D-Input!D);0)))</f>
        <v/>
      </c>
      <c r="L62" s="79">
        <f>SE(Input!D="bullet";SE(1=Input!D-1;K16;0);SE(1&lt;Input!D;0;SE(1&lt;Input!D;K16/(Input!D-Input!D);0)))</f>
        <v/>
      </c>
      <c r="M62" s="79">
        <f>SE(Input!D="bullet";SE(2=Input!D-1;K16;0);SE(2&lt;Input!D;0;SE(2&lt;Input!D;K16/(Input!D-Input!D);0)))</f>
        <v/>
      </c>
      <c r="N62" s="79">
        <f>SE(Input!D="bullet";SE(3=Input!D-1;K16;0);SE(3&lt;Input!D;0;SE(3&lt;Input!D;K16/(Input!D-Input!D);0)))</f>
        <v/>
      </c>
      <c r="O62" s="79">
        <f>SE(Input!D="bullet";SE(4=Input!D-1;K16;0);SE(4&lt;Input!D;0;SE(4&lt;Input!D;K16/(Input!D-Input!D);0)))</f>
        <v/>
      </c>
      <c r="P62" s="79">
        <f>SE(Input!D="bullet";SE(5=Input!D-1;K16;0);SE(5&lt;Input!D;0;SE(5&lt;Input!D;K16/(Input!D-Input!D);0)))</f>
        <v/>
      </c>
      <c r="Q62" s="79">
        <f>SE(Input!D="bullet";SE(6=Input!D-1;K16;0);SE(6&lt;Input!D;0;SE(6&lt;Input!D;K16/(Input!D-Input!D);0)))</f>
        <v/>
      </c>
      <c r="R62" s="79">
        <f>SE(Input!D="bullet";SE(7=Input!D-1;K16;0);SE(7&lt;Input!D;0;SE(7&lt;Input!D;K16/(Input!D-Input!D);0)))</f>
        <v/>
      </c>
      <c r="S62" s="79">
        <f>SE(Input!D="bullet";SE(8=Input!D-1;K16;0);SE(8&lt;Input!D;0;SE(8&lt;Input!D;K16/(Input!D-Input!D);0)))</f>
        <v/>
      </c>
      <c r="T62" s="79">
        <f>SE(Input!D="bullet";SE(9=Input!D-1;K16;0);SE(9&lt;Input!D;0;SE(9&lt;Input!D;K16/(Input!D-Input!D);0)))</f>
        <v/>
      </c>
      <c r="U62" s="79">
        <f>SE(Input!D="bullet";SE(10=Input!D-1;K16;0);SE(10&lt;Input!D;0;SE(10&lt;Input!D;K16/(Input!D-Input!D);0)))</f>
        <v/>
      </c>
      <c r="V62" s="79">
        <f>SE(Input!D="bullet";SE(11=Input!D-1;K16;0);SE(11&lt;Input!D;0;SE(11&lt;Input!D;K16/(Input!D-Input!D);0)))</f>
        <v/>
      </c>
      <c r="W62" s="79">
        <f>SE(Input!D="bullet";SE(12=Input!D-1;K16;0);SE(12&lt;Input!D;0;SE(12&lt;Input!D;K16/(Input!D-Input!D);0)))</f>
        <v/>
      </c>
      <c r="X62" s="79">
        <f>SE(Input!D="bullet";SE(13=Input!D-1;K16;0);SE(13&lt;Input!D;0;SE(13&lt;Input!D;K16/(Input!D-Input!D);0)))</f>
        <v/>
      </c>
      <c r="Y62" s="79">
        <f>SE(Input!D="bullet";SE(14=Input!D-1;K16;0);SE(14&lt;Input!D;0;SE(14&lt;Input!D;K16/(Input!D-Input!D);0)))</f>
        <v/>
      </c>
      <c r="Z62" s="79">
        <f>SE(Input!D="bullet";SE(15=Input!D-1;K16;0);SE(15&lt;Input!D;0;SE(15&lt;Input!D;K16/(Input!D-Input!D);0)))</f>
        <v/>
      </c>
      <c r="AA62" s="79">
        <f>SE(Input!D="bullet";SE(16=Input!D-1;K16;0);SE(16&lt;Input!D;0;SE(16&lt;Input!D;K16/(Input!D-Input!D);0)))</f>
        <v/>
      </c>
      <c r="AB62" s="79">
        <f>SE(Input!D="bullet";SE(17=Input!D-1;K16;0);SE(17&lt;Input!D;0;SE(17&lt;Input!D;K16/(Input!D-Input!D);0)))</f>
        <v/>
      </c>
      <c r="AC62" s="79">
        <f>SE(Input!D="bullet";SE(18=Input!D-1;K16;0);SE(18&lt;Input!D;0;SE(18&lt;Input!D;K16/(Input!D-Input!D);0)))</f>
        <v/>
      </c>
      <c r="AD62" s="79">
        <f>SE(Input!D="bullet";SE(19=Input!D-1;K16;0);SE(19&lt;Input!D;0;SE(19&lt;Input!D;K16/(Input!D-Input!D);0)))</f>
        <v/>
      </c>
      <c r="AE62" s="79">
        <f>SE(Input!D="bullet";SE(20=Input!D-1;K16;0);SE(20&lt;Input!D;0;SE(20&lt;Input!D;K16/(Input!D-Input!D);0)))</f>
        <v/>
      </c>
      <c r="AF62" s="79">
        <f>SE(Input!D="bullet";SE(21=Input!D-1;K16;0);SE(21&lt;Input!D;0;SE(21&lt;Input!D;K16/(Input!D-Input!D);0)))</f>
        <v/>
      </c>
      <c r="AG62" s="79">
        <f>SE(Input!D="bullet";SE(22=Input!D-1;K16;0);SE(22&lt;Input!D;0;SE(22&lt;Input!D;K16/(Input!D-Input!D);0)))</f>
        <v/>
      </c>
      <c r="AH62" s="79">
        <f>SE(Input!D="bullet";SE(23=Input!D-1;K16;0);SE(23&lt;Input!D;0;SE(23&lt;Input!D;K16/(Input!D-Input!D);0)))</f>
        <v/>
      </c>
      <c r="AI62" s="79">
        <f>SE(Input!D="bullet";SE(24=Input!D-1;K16;0);SE(24&lt;Input!D;0;SE(24&lt;Input!D;K16/(Input!D-Input!D);0)))</f>
        <v/>
      </c>
      <c r="AJ62" s="79">
        <f>SE(Input!D="bullet";SE(25=Input!D-1;K16;0);SE(25&lt;Input!D;0;SE(25&lt;Input!D;K16/(Input!D-Input!D);0)))</f>
        <v/>
      </c>
      <c r="AK62" s="79">
        <f>SE(Input!D="bullet";SE(26=Input!D-1;K16;0);SE(26&lt;Input!D;0;SE(26&lt;Input!D;K16/(Input!D-Input!D);0)))</f>
        <v/>
      </c>
      <c r="AL62" s="79">
        <f>SE(Input!D="bullet";SE(27=Input!D-1;K16;0);SE(27&lt;Input!D;0;SE(27&lt;Input!D;K16/(Input!D-Input!D);0)))</f>
        <v/>
      </c>
      <c r="AM62" s="79">
        <f>SE(Input!D="bullet";SE(28=Input!D-1;K16;0);SE(28&lt;Input!D;0;SE(28&lt;Input!D;K16/(Input!D-Input!D);0)))</f>
        <v/>
      </c>
      <c r="AN62" s="79">
        <f>SE(Input!D="bullet";SE(29=Input!D-1;K16;0);SE(29&lt;Input!D;0;SE(29&lt;Input!D;K16/(Input!D-Input!D);0)))</f>
        <v/>
      </c>
      <c r="AO62" s="79">
        <f>SE(Input!D="bullet";SE(30=Input!D-1;K16;0);SE(30&lt;Input!D;0;SE(30&lt;Input!D;K16/(Input!D-Input!D);0)))</f>
        <v/>
      </c>
      <c r="AR62" s="78" t="n">
        <v>10</v>
      </c>
      <c r="AS62" s="79">
        <f>0</f>
        <v/>
      </c>
      <c r="AT62" s="79">
        <f>0</f>
        <v/>
      </c>
      <c r="AU62" s="79">
        <f>0</f>
        <v/>
      </c>
      <c r="AV62" s="79">
        <f>0</f>
        <v/>
      </c>
      <c r="AW62" s="79">
        <f>0</f>
        <v/>
      </c>
      <c r="AX62" s="79">
        <f>0</f>
        <v/>
      </c>
      <c r="AY62" s="79">
        <f>0</f>
        <v/>
      </c>
      <c r="AZ62" s="79">
        <f>0</f>
        <v/>
      </c>
      <c r="BA62" s="79">
        <f>0</f>
        <v/>
      </c>
      <c r="BB62" s="79">
        <f>SE(Input!E="bullet";SE(0=Input!E-1;BB16;0);SE(0&lt;Input!E;0;SE(0&lt;Input!E;BB16/(Input!E-Input!E);0)))</f>
        <v/>
      </c>
      <c r="BC62" s="79">
        <f>SE(Input!E="bullet";SE(1=Input!E-1;BB16;0);SE(1&lt;Input!E;0;SE(1&lt;Input!E;BB16/(Input!E-Input!E);0)))</f>
        <v/>
      </c>
      <c r="BD62" s="79">
        <f>SE(Input!E="bullet";SE(2=Input!E-1;BB16;0);SE(2&lt;Input!E;0;SE(2&lt;Input!E;BB16/(Input!E-Input!E);0)))</f>
        <v/>
      </c>
      <c r="BE62" s="79">
        <f>SE(Input!E="bullet";SE(3=Input!E-1;BB16;0);SE(3&lt;Input!E;0;SE(3&lt;Input!E;BB16/(Input!E-Input!E);0)))</f>
        <v/>
      </c>
      <c r="BF62" s="79">
        <f>SE(Input!E="bullet";SE(4=Input!E-1;BB16;0);SE(4&lt;Input!E;0;SE(4&lt;Input!E;BB16/(Input!E-Input!E);0)))</f>
        <v/>
      </c>
      <c r="BG62" s="79">
        <f>SE(Input!E="bullet";SE(5=Input!E-1;BB16;0);SE(5&lt;Input!E;0;SE(5&lt;Input!E;BB16/(Input!E-Input!E);0)))</f>
        <v/>
      </c>
      <c r="BH62" s="79">
        <f>SE(Input!E="bullet";SE(6=Input!E-1;BB16;0);SE(6&lt;Input!E;0;SE(6&lt;Input!E;BB16/(Input!E-Input!E);0)))</f>
        <v/>
      </c>
      <c r="BI62" s="79">
        <f>SE(Input!E="bullet";SE(7=Input!E-1;BB16;0);SE(7&lt;Input!E;0;SE(7&lt;Input!E;BB16/(Input!E-Input!E);0)))</f>
        <v/>
      </c>
      <c r="BJ62" s="79">
        <f>SE(Input!E="bullet";SE(8=Input!E-1;BB16;0);SE(8&lt;Input!E;0;SE(8&lt;Input!E;BB16/(Input!E-Input!E);0)))</f>
        <v/>
      </c>
      <c r="BK62" s="79">
        <f>SE(Input!E="bullet";SE(9=Input!E-1;BB16;0);SE(9&lt;Input!E;0;SE(9&lt;Input!E;BB16/(Input!E-Input!E);0)))</f>
        <v/>
      </c>
      <c r="BL62" s="79">
        <f>SE(Input!E="bullet";SE(10=Input!E-1;BB16;0);SE(10&lt;Input!E;0;SE(10&lt;Input!E;BB16/(Input!E-Input!E);0)))</f>
        <v/>
      </c>
      <c r="BM62" s="79">
        <f>SE(Input!E="bullet";SE(11=Input!E-1;BB16;0);SE(11&lt;Input!E;0;SE(11&lt;Input!E;BB16/(Input!E-Input!E);0)))</f>
        <v/>
      </c>
      <c r="BN62" s="79">
        <f>SE(Input!E="bullet";SE(12=Input!E-1;BB16;0);SE(12&lt;Input!E;0;SE(12&lt;Input!E;BB16/(Input!E-Input!E);0)))</f>
        <v/>
      </c>
      <c r="BO62" s="79">
        <f>SE(Input!E="bullet";SE(13=Input!E-1;BB16;0);SE(13&lt;Input!E;0;SE(13&lt;Input!E;BB16/(Input!E-Input!E);0)))</f>
        <v/>
      </c>
      <c r="BP62" s="79">
        <f>SE(Input!E="bullet";SE(14=Input!E-1;BB16;0);SE(14&lt;Input!E;0;SE(14&lt;Input!E;BB16/(Input!E-Input!E);0)))</f>
        <v/>
      </c>
      <c r="BQ62" s="79">
        <f>SE(Input!E="bullet";SE(15=Input!E-1;BB16;0);SE(15&lt;Input!E;0;SE(15&lt;Input!E;BB16/(Input!E-Input!E);0)))</f>
        <v/>
      </c>
      <c r="BR62" s="79">
        <f>SE(Input!E="bullet";SE(16=Input!E-1;BB16;0);SE(16&lt;Input!E;0;SE(16&lt;Input!E;BB16/(Input!E-Input!E);0)))</f>
        <v/>
      </c>
      <c r="BS62" s="79">
        <f>SE(Input!E="bullet";SE(17=Input!E-1;BB16;0);SE(17&lt;Input!E;0;SE(17&lt;Input!E;BB16/(Input!E-Input!E);0)))</f>
        <v/>
      </c>
      <c r="BT62" s="79">
        <f>SE(Input!E="bullet";SE(18=Input!E-1;BB16;0);SE(18&lt;Input!E;0;SE(18&lt;Input!E;BB16/(Input!E-Input!E);0)))</f>
        <v/>
      </c>
      <c r="BU62" s="79">
        <f>SE(Input!E="bullet";SE(19=Input!E-1;BB16;0);SE(19&lt;Input!E;0;SE(19&lt;Input!E;BB16/(Input!E-Input!E);0)))</f>
        <v/>
      </c>
      <c r="BV62" s="79">
        <f>SE(Input!E="bullet";SE(20=Input!E-1;BB16;0);SE(20&lt;Input!E;0;SE(20&lt;Input!E;BB16/(Input!E-Input!E);0)))</f>
        <v/>
      </c>
      <c r="BW62" s="79">
        <f>SE(Input!E="bullet";SE(21=Input!E-1;BB16;0);SE(21&lt;Input!E;0;SE(21&lt;Input!E;BB16/(Input!E-Input!E);0)))</f>
        <v/>
      </c>
      <c r="BX62" s="79">
        <f>SE(Input!E="bullet";SE(22=Input!E-1;BB16;0);SE(22&lt;Input!E;0;SE(22&lt;Input!E;BB16/(Input!E-Input!E);0)))</f>
        <v/>
      </c>
      <c r="BY62" s="79">
        <f>SE(Input!E="bullet";SE(23=Input!E-1;BB16;0);SE(23&lt;Input!E;0;SE(23&lt;Input!E;BB16/(Input!E-Input!E);0)))</f>
        <v/>
      </c>
      <c r="BZ62" s="79">
        <f>SE(Input!E="bullet";SE(24=Input!E-1;BB16;0);SE(24&lt;Input!E;0;SE(24&lt;Input!E;BB16/(Input!E-Input!E);0)))</f>
        <v/>
      </c>
      <c r="CA62" s="79">
        <f>SE(Input!E="bullet";SE(25=Input!E-1;BB16;0);SE(25&lt;Input!E;0;SE(25&lt;Input!E;BB16/(Input!E-Input!E);0)))</f>
        <v/>
      </c>
      <c r="CB62" s="79">
        <f>SE(Input!E="bullet";SE(26=Input!E-1;BB16;0);SE(26&lt;Input!E;0;SE(26&lt;Input!E;BB16/(Input!E-Input!E);0)))</f>
        <v/>
      </c>
      <c r="CC62" s="79">
        <f>SE(Input!E="bullet";SE(27=Input!E-1;BB16;0);SE(27&lt;Input!E;0;SE(27&lt;Input!E;BB16/(Input!E-Input!E);0)))</f>
        <v/>
      </c>
      <c r="CD62" s="79">
        <f>SE(Input!E="bullet";SE(28=Input!E-1;BB16;0);SE(28&lt;Input!E;0;SE(28&lt;Input!E;BB16/(Input!E-Input!E);0)))</f>
        <v/>
      </c>
      <c r="CE62" s="79">
        <f>SE(Input!E="bullet";SE(29=Input!E-1;BB16;0);SE(29&lt;Input!E;0;SE(29&lt;Input!E;BB16/(Input!E-Input!E);0)))</f>
        <v/>
      </c>
      <c r="CF62" s="79">
        <f>SE(Input!E="bullet";SE(30=Input!E-1;BB16;0);SE(30&lt;Input!E;0;SE(30&lt;Input!E;BB16/(Input!E-Input!E);0)))</f>
        <v/>
      </c>
      <c r="CI62" s="78" t="n">
        <v>10</v>
      </c>
      <c r="CJ62" s="79">
        <f>0</f>
        <v/>
      </c>
      <c r="CK62" s="79">
        <f>0</f>
        <v/>
      </c>
      <c r="CL62" s="79">
        <f>0</f>
        <v/>
      </c>
      <c r="CM62" s="79">
        <f>0</f>
        <v/>
      </c>
      <c r="CN62" s="79">
        <f>0</f>
        <v/>
      </c>
      <c r="CO62" s="79">
        <f>0</f>
        <v/>
      </c>
      <c r="CP62" s="79">
        <f>0</f>
        <v/>
      </c>
      <c r="CQ62" s="79">
        <f>0</f>
        <v/>
      </c>
      <c r="CR62" s="79">
        <f>0</f>
        <v/>
      </c>
      <c r="CS62" s="79">
        <f>SE(Input!F="bullet";SE(0=Input!F-1;CS16;0);SE(0&lt;Input!F;0;SE(0&lt;Input!F;CS16/(Input!F-Input!F);0)))</f>
        <v/>
      </c>
      <c r="CT62" s="79">
        <f>SE(Input!F="bullet";SE(1=Input!F-1;CS16;0);SE(1&lt;Input!F;0;SE(1&lt;Input!F;CS16/(Input!F-Input!F);0)))</f>
        <v/>
      </c>
      <c r="CU62" s="79">
        <f>SE(Input!F="bullet";SE(2=Input!F-1;CS16;0);SE(2&lt;Input!F;0;SE(2&lt;Input!F;CS16/(Input!F-Input!F);0)))</f>
        <v/>
      </c>
      <c r="CV62" s="79">
        <f>SE(Input!F="bullet";SE(3=Input!F-1;CS16;0);SE(3&lt;Input!F;0;SE(3&lt;Input!F;CS16/(Input!F-Input!F);0)))</f>
        <v/>
      </c>
      <c r="CW62" s="79">
        <f>SE(Input!F="bullet";SE(4=Input!F-1;CS16;0);SE(4&lt;Input!F;0;SE(4&lt;Input!F;CS16/(Input!F-Input!F);0)))</f>
        <v/>
      </c>
      <c r="CX62" s="79">
        <f>SE(Input!F="bullet";SE(5=Input!F-1;CS16;0);SE(5&lt;Input!F;0;SE(5&lt;Input!F;CS16/(Input!F-Input!F);0)))</f>
        <v/>
      </c>
      <c r="CY62" s="79">
        <f>SE(Input!F="bullet";SE(6=Input!F-1;CS16;0);SE(6&lt;Input!F;0;SE(6&lt;Input!F;CS16/(Input!F-Input!F);0)))</f>
        <v/>
      </c>
      <c r="CZ62" s="79">
        <f>SE(Input!F="bullet";SE(7=Input!F-1;CS16;0);SE(7&lt;Input!F;0;SE(7&lt;Input!F;CS16/(Input!F-Input!F);0)))</f>
        <v/>
      </c>
      <c r="DA62" s="79">
        <f>SE(Input!F="bullet";SE(8=Input!F-1;CS16;0);SE(8&lt;Input!F;0;SE(8&lt;Input!F;CS16/(Input!F-Input!F);0)))</f>
        <v/>
      </c>
      <c r="DB62" s="79">
        <f>SE(Input!F="bullet";SE(9=Input!F-1;CS16;0);SE(9&lt;Input!F;0;SE(9&lt;Input!F;CS16/(Input!F-Input!F);0)))</f>
        <v/>
      </c>
      <c r="DC62" s="79">
        <f>SE(Input!F="bullet";SE(10=Input!F-1;CS16;0);SE(10&lt;Input!F;0;SE(10&lt;Input!F;CS16/(Input!F-Input!F);0)))</f>
        <v/>
      </c>
      <c r="DD62" s="79">
        <f>SE(Input!F="bullet";SE(11=Input!F-1;CS16;0);SE(11&lt;Input!F;0;SE(11&lt;Input!F;CS16/(Input!F-Input!F);0)))</f>
        <v/>
      </c>
      <c r="DE62" s="79">
        <f>SE(Input!F="bullet";SE(12=Input!F-1;CS16;0);SE(12&lt;Input!F;0;SE(12&lt;Input!F;CS16/(Input!F-Input!F);0)))</f>
        <v/>
      </c>
      <c r="DF62" s="79">
        <f>SE(Input!F="bullet";SE(13=Input!F-1;CS16;0);SE(13&lt;Input!F;0;SE(13&lt;Input!F;CS16/(Input!F-Input!F);0)))</f>
        <v/>
      </c>
      <c r="DG62" s="79">
        <f>SE(Input!F="bullet";SE(14=Input!F-1;CS16;0);SE(14&lt;Input!F;0;SE(14&lt;Input!F;CS16/(Input!F-Input!F);0)))</f>
        <v/>
      </c>
      <c r="DH62" s="79">
        <f>SE(Input!F="bullet";SE(15=Input!F-1;CS16;0);SE(15&lt;Input!F;0;SE(15&lt;Input!F;CS16/(Input!F-Input!F);0)))</f>
        <v/>
      </c>
      <c r="DI62" s="79">
        <f>SE(Input!F="bullet";SE(16=Input!F-1;CS16;0);SE(16&lt;Input!F;0;SE(16&lt;Input!F;CS16/(Input!F-Input!F);0)))</f>
        <v/>
      </c>
      <c r="DJ62" s="79">
        <f>SE(Input!F="bullet";SE(17=Input!F-1;CS16;0);SE(17&lt;Input!F;0;SE(17&lt;Input!F;CS16/(Input!F-Input!F);0)))</f>
        <v/>
      </c>
      <c r="DK62" s="79">
        <f>SE(Input!F="bullet";SE(18=Input!F-1;CS16;0);SE(18&lt;Input!F;0;SE(18&lt;Input!F;CS16/(Input!F-Input!F);0)))</f>
        <v/>
      </c>
      <c r="DL62" s="79">
        <f>SE(Input!F="bullet";SE(19=Input!F-1;CS16;0);SE(19&lt;Input!F;0;SE(19&lt;Input!F;CS16/(Input!F-Input!F);0)))</f>
        <v/>
      </c>
      <c r="DM62" s="79">
        <f>SE(Input!F="bullet";SE(20=Input!F-1;CS16;0);SE(20&lt;Input!F;0;SE(20&lt;Input!F;CS16/(Input!F-Input!F);0)))</f>
        <v/>
      </c>
      <c r="DN62" s="79">
        <f>SE(Input!F="bullet";SE(21=Input!F-1;CS16;0);SE(21&lt;Input!F;0;SE(21&lt;Input!F;CS16/(Input!F-Input!F);0)))</f>
        <v/>
      </c>
      <c r="DO62" s="79">
        <f>SE(Input!F="bullet";SE(22=Input!F-1;CS16;0);SE(22&lt;Input!F;0;SE(22&lt;Input!F;CS16/(Input!F-Input!F);0)))</f>
        <v/>
      </c>
      <c r="DP62" s="79">
        <f>SE(Input!F="bullet";SE(23=Input!F-1;CS16;0);SE(23&lt;Input!F;0;SE(23&lt;Input!F;CS16/(Input!F-Input!F);0)))</f>
        <v/>
      </c>
      <c r="DQ62" s="79">
        <f>SE(Input!F="bullet";SE(24=Input!F-1;CS16;0);SE(24&lt;Input!F;0;SE(24&lt;Input!F;CS16/(Input!F-Input!F);0)))</f>
        <v/>
      </c>
      <c r="DR62" s="79">
        <f>SE(Input!F="bullet";SE(25=Input!F-1;CS16;0);SE(25&lt;Input!F;0;SE(25&lt;Input!F;CS16/(Input!F-Input!F);0)))</f>
        <v/>
      </c>
      <c r="DS62" s="79">
        <f>SE(Input!F="bullet";SE(26=Input!F-1;CS16;0);SE(26&lt;Input!F;0;SE(26&lt;Input!F;CS16/(Input!F-Input!F);0)))</f>
        <v/>
      </c>
      <c r="DT62" s="79">
        <f>SE(Input!F="bullet";SE(27=Input!F-1;CS16;0);SE(27&lt;Input!F;0;SE(27&lt;Input!F;CS16/(Input!F-Input!F);0)))</f>
        <v/>
      </c>
      <c r="DU62" s="79">
        <f>SE(Input!F="bullet";SE(28=Input!F-1;CS16;0);SE(28&lt;Input!F;0;SE(28&lt;Input!F;CS16/(Input!F-Input!F);0)))</f>
        <v/>
      </c>
      <c r="DV62" s="79">
        <f>SE(Input!F="bullet";SE(29=Input!F-1;CS16;0);SE(29&lt;Input!F;0;SE(29&lt;Input!F;CS16/(Input!F-Input!F);0)))</f>
        <v/>
      </c>
      <c r="DW62" s="79">
        <f>SE(Input!F="bullet";SE(30=Input!F-1;CS16;0);SE(30&lt;Input!F;0;SE(30&lt;Input!F;CS16/(Input!F-Input!F);0)))</f>
        <v/>
      </c>
      <c r="DZ62" s="78" t="n">
        <v>10</v>
      </c>
      <c r="EA62" s="79">
        <f>0</f>
        <v/>
      </c>
      <c r="EB62" s="79">
        <f>0</f>
        <v/>
      </c>
      <c r="EC62" s="79">
        <f>0</f>
        <v/>
      </c>
      <c r="ED62" s="79">
        <f>0</f>
        <v/>
      </c>
      <c r="EE62" s="79">
        <f>0</f>
        <v/>
      </c>
      <c r="EF62" s="79">
        <f>0</f>
        <v/>
      </c>
      <c r="EG62" s="79">
        <f>0</f>
        <v/>
      </c>
      <c r="EH62" s="79">
        <f>0</f>
        <v/>
      </c>
      <c r="EI62" s="79">
        <f>0</f>
        <v/>
      </c>
      <c r="EJ62" s="79">
        <f>SE(Input!G="bullet";SE(0=Input!G-1;EJ16;0);SE(0&lt;Input!G;0;SE(0&lt;Input!G;EJ16/(Input!G-Input!G);0)))</f>
        <v/>
      </c>
      <c r="EK62" s="79">
        <f>SE(Input!G="bullet";SE(1=Input!G-1;EJ16;0);SE(1&lt;Input!G;0;SE(1&lt;Input!G;EJ16/(Input!G-Input!G);0)))</f>
        <v/>
      </c>
      <c r="EL62" s="79">
        <f>SE(Input!G="bullet";SE(2=Input!G-1;EJ16;0);SE(2&lt;Input!G;0;SE(2&lt;Input!G;EJ16/(Input!G-Input!G);0)))</f>
        <v/>
      </c>
      <c r="EM62" s="79">
        <f>SE(Input!G="bullet";SE(3=Input!G-1;EJ16;0);SE(3&lt;Input!G;0;SE(3&lt;Input!G;EJ16/(Input!G-Input!G);0)))</f>
        <v/>
      </c>
      <c r="EN62" s="79">
        <f>SE(Input!G="bullet";SE(4=Input!G-1;EJ16;0);SE(4&lt;Input!G;0;SE(4&lt;Input!G;EJ16/(Input!G-Input!G);0)))</f>
        <v/>
      </c>
      <c r="EO62" s="79">
        <f>SE(Input!G="bullet";SE(5=Input!G-1;EJ16;0);SE(5&lt;Input!G;0;SE(5&lt;Input!G;EJ16/(Input!G-Input!G);0)))</f>
        <v/>
      </c>
      <c r="EP62" s="79">
        <f>SE(Input!G="bullet";SE(6=Input!G-1;EJ16;0);SE(6&lt;Input!G;0;SE(6&lt;Input!G;EJ16/(Input!G-Input!G);0)))</f>
        <v/>
      </c>
      <c r="EQ62" s="79">
        <f>SE(Input!G="bullet";SE(7=Input!G-1;EJ16;0);SE(7&lt;Input!G;0;SE(7&lt;Input!G;EJ16/(Input!G-Input!G);0)))</f>
        <v/>
      </c>
      <c r="ER62" s="79">
        <f>SE(Input!G="bullet";SE(8=Input!G-1;EJ16;0);SE(8&lt;Input!G;0;SE(8&lt;Input!G;EJ16/(Input!G-Input!G);0)))</f>
        <v/>
      </c>
      <c r="ES62" s="79">
        <f>SE(Input!G="bullet";SE(9=Input!G-1;EJ16;0);SE(9&lt;Input!G;0;SE(9&lt;Input!G;EJ16/(Input!G-Input!G);0)))</f>
        <v/>
      </c>
      <c r="ET62" s="79">
        <f>SE(Input!G="bullet";SE(10=Input!G-1;EJ16;0);SE(10&lt;Input!G;0;SE(10&lt;Input!G;EJ16/(Input!G-Input!G);0)))</f>
        <v/>
      </c>
      <c r="EU62" s="79">
        <f>SE(Input!G="bullet";SE(11=Input!G-1;EJ16;0);SE(11&lt;Input!G;0;SE(11&lt;Input!G;EJ16/(Input!G-Input!G);0)))</f>
        <v/>
      </c>
      <c r="EV62" s="79">
        <f>SE(Input!G="bullet";SE(12=Input!G-1;EJ16;0);SE(12&lt;Input!G;0;SE(12&lt;Input!G;EJ16/(Input!G-Input!G);0)))</f>
        <v/>
      </c>
      <c r="EW62" s="79">
        <f>SE(Input!G="bullet";SE(13=Input!G-1;EJ16;0);SE(13&lt;Input!G;0;SE(13&lt;Input!G;EJ16/(Input!G-Input!G);0)))</f>
        <v/>
      </c>
      <c r="EX62" s="79">
        <f>SE(Input!G="bullet";SE(14=Input!G-1;EJ16;0);SE(14&lt;Input!G;0;SE(14&lt;Input!G;EJ16/(Input!G-Input!G);0)))</f>
        <v/>
      </c>
      <c r="EY62" s="79">
        <f>SE(Input!G="bullet";SE(15=Input!G-1;EJ16;0);SE(15&lt;Input!G;0;SE(15&lt;Input!G;EJ16/(Input!G-Input!G);0)))</f>
        <v/>
      </c>
      <c r="EZ62" s="79">
        <f>SE(Input!G="bullet";SE(16=Input!G-1;EJ16;0);SE(16&lt;Input!G;0;SE(16&lt;Input!G;EJ16/(Input!G-Input!G);0)))</f>
        <v/>
      </c>
      <c r="FA62" s="79">
        <f>SE(Input!G="bullet";SE(17=Input!G-1;EJ16;0);SE(17&lt;Input!G;0;SE(17&lt;Input!G;EJ16/(Input!G-Input!G);0)))</f>
        <v/>
      </c>
      <c r="FB62" s="79">
        <f>SE(Input!G="bullet";SE(18=Input!G-1;EJ16;0);SE(18&lt;Input!G;0;SE(18&lt;Input!G;EJ16/(Input!G-Input!G);0)))</f>
        <v/>
      </c>
      <c r="FC62" s="79">
        <f>SE(Input!G="bullet";SE(19=Input!G-1;EJ16;0);SE(19&lt;Input!G;0;SE(19&lt;Input!G;EJ16/(Input!G-Input!G);0)))</f>
        <v/>
      </c>
      <c r="FD62" s="79">
        <f>SE(Input!G="bullet";SE(20=Input!G-1;EJ16;0);SE(20&lt;Input!G;0;SE(20&lt;Input!G;EJ16/(Input!G-Input!G);0)))</f>
        <v/>
      </c>
      <c r="FE62" s="79">
        <f>SE(Input!G="bullet";SE(21=Input!G-1;EJ16;0);SE(21&lt;Input!G;0;SE(21&lt;Input!G;EJ16/(Input!G-Input!G);0)))</f>
        <v/>
      </c>
      <c r="FF62" s="79">
        <f>SE(Input!G="bullet";SE(22=Input!G-1;EJ16;0);SE(22&lt;Input!G;0;SE(22&lt;Input!G;EJ16/(Input!G-Input!G);0)))</f>
        <v/>
      </c>
      <c r="FG62" s="79">
        <f>SE(Input!G="bullet";SE(23=Input!G-1;EJ16;0);SE(23&lt;Input!G;0;SE(23&lt;Input!G;EJ16/(Input!G-Input!G);0)))</f>
        <v/>
      </c>
      <c r="FH62" s="79">
        <f>SE(Input!G="bullet";SE(24=Input!G-1;EJ16;0);SE(24&lt;Input!G;0;SE(24&lt;Input!G;EJ16/(Input!G-Input!G);0)))</f>
        <v/>
      </c>
      <c r="FI62" s="79">
        <f>SE(Input!G="bullet";SE(25=Input!G-1;EJ16;0);SE(25&lt;Input!G;0;SE(25&lt;Input!G;EJ16/(Input!G-Input!G);0)))</f>
        <v/>
      </c>
      <c r="FJ62" s="79">
        <f>SE(Input!G="bullet";SE(26=Input!G-1;EJ16;0);SE(26&lt;Input!G;0;SE(26&lt;Input!G;EJ16/(Input!G-Input!G);0)))</f>
        <v/>
      </c>
      <c r="FK62" s="79">
        <f>SE(Input!G="bullet";SE(27=Input!G-1;EJ16;0);SE(27&lt;Input!G;0;SE(27&lt;Input!G;EJ16/(Input!G-Input!G);0)))</f>
        <v/>
      </c>
      <c r="FL62" s="79">
        <f>SE(Input!G="bullet";SE(28=Input!G-1;EJ16;0);SE(28&lt;Input!G;0;SE(28&lt;Input!G;EJ16/(Input!G-Input!G);0)))</f>
        <v/>
      </c>
      <c r="FM62" s="79">
        <f>SE(Input!G="bullet";SE(29=Input!G-1;EJ16;0);SE(29&lt;Input!G;0;SE(29&lt;Input!G;EJ16/(Input!G-Input!G);0)))</f>
        <v/>
      </c>
      <c r="FN62" s="79">
        <f>SE(Input!G="bullet";SE(30=Input!G-1;EJ16;0);SE(30&lt;Input!G;0;SE(30&lt;Input!G;EJ16/(Input!G-Input!G);0)))</f>
        <v/>
      </c>
      <c r="FQ62" s="78" t="n">
        <v>10</v>
      </c>
      <c r="FR62" s="79">
        <f>0</f>
        <v/>
      </c>
      <c r="FS62" s="79">
        <f>0</f>
        <v/>
      </c>
      <c r="FT62" s="79">
        <f>0</f>
        <v/>
      </c>
      <c r="FU62" s="79">
        <f>0</f>
        <v/>
      </c>
      <c r="FV62" s="79">
        <f>0</f>
        <v/>
      </c>
      <c r="FW62" s="79">
        <f>0</f>
        <v/>
      </c>
      <c r="FX62" s="79">
        <f>0</f>
        <v/>
      </c>
      <c r="FY62" s="79">
        <f>0</f>
        <v/>
      </c>
      <c r="FZ62" s="79">
        <f>0</f>
        <v/>
      </c>
      <c r="GA62" s="79">
        <f>SE(Input!H="bullet";SE(0=Input!H-1;GA16;0);SE(0&lt;Input!H;0;SE(0&lt;Input!H;GA16/(Input!H-Input!H);0)))</f>
        <v/>
      </c>
      <c r="GB62" s="79">
        <f>SE(Input!H="bullet";SE(1=Input!H-1;GA16;0);SE(1&lt;Input!H;0;SE(1&lt;Input!H;GA16/(Input!H-Input!H);0)))</f>
        <v/>
      </c>
      <c r="GC62" s="79">
        <f>SE(Input!H="bullet";SE(2=Input!H-1;GA16;0);SE(2&lt;Input!H;0;SE(2&lt;Input!H;GA16/(Input!H-Input!H);0)))</f>
        <v/>
      </c>
      <c r="GD62" s="79">
        <f>SE(Input!H="bullet";SE(3=Input!H-1;GA16;0);SE(3&lt;Input!H;0;SE(3&lt;Input!H;GA16/(Input!H-Input!H);0)))</f>
        <v/>
      </c>
      <c r="GE62" s="79">
        <f>SE(Input!H="bullet";SE(4=Input!H-1;GA16;0);SE(4&lt;Input!H;0;SE(4&lt;Input!H;GA16/(Input!H-Input!H);0)))</f>
        <v/>
      </c>
      <c r="GF62" s="79">
        <f>SE(Input!H="bullet";SE(5=Input!H-1;GA16;0);SE(5&lt;Input!H;0;SE(5&lt;Input!H;GA16/(Input!H-Input!H);0)))</f>
        <v/>
      </c>
      <c r="GG62" s="79">
        <f>SE(Input!H="bullet";SE(6=Input!H-1;GA16;0);SE(6&lt;Input!H;0;SE(6&lt;Input!H;GA16/(Input!H-Input!H);0)))</f>
        <v/>
      </c>
      <c r="GH62" s="79">
        <f>SE(Input!H="bullet";SE(7=Input!H-1;GA16;0);SE(7&lt;Input!H;0;SE(7&lt;Input!H;GA16/(Input!H-Input!H);0)))</f>
        <v/>
      </c>
      <c r="GI62" s="79">
        <f>SE(Input!H="bullet";SE(8=Input!H-1;GA16;0);SE(8&lt;Input!H;0;SE(8&lt;Input!H;GA16/(Input!H-Input!H);0)))</f>
        <v/>
      </c>
      <c r="GJ62" s="79">
        <f>SE(Input!H="bullet";SE(9=Input!H-1;GA16;0);SE(9&lt;Input!H;0;SE(9&lt;Input!H;GA16/(Input!H-Input!H);0)))</f>
        <v/>
      </c>
      <c r="GK62" s="79">
        <f>SE(Input!H="bullet";SE(10=Input!H-1;GA16;0);SE(10&lt;Input!H;0;SE(10&lt;Input!H;GA16/(Input!H-Input!H);0)))</f>
        <v/>
      </c>
      <c r="GL62" s="79">
        <f>SE(Input!H="bullet";SE(11=Input!H-1;GA16;0);SE(11&lt;Input!H;0;SE(11&lt;Input!H;GA16/(Input!H-Input!H);0)))</f>
        <v/>
      </c>
      <c r="GM62" s="79">
        <f>SE(Input!H="bullet";SE(12=Input!H-1;GA16;0);SE(12&lt;Input!H;0;SE(12&lt;Input!H;GA16/(Input!H-Input!H);0)))</f>
        <v/>
      </c>
      <c r="GN62" s="79">
        <f>SE(Input!H="bullet";SE(13=Input!H-1;GA16;0);SE(13&lt;Input!H;0;SE(13&lt;Input!H;GA16/(Input!H-Input!H);0)))</f>
        <v/>
      </c>
      <c r="GO62" s="79">
        <f>SE(Input!H="bullet";SE(14=Input!H-1;GA16;0);SE(14&lt;Input!H;0;SE(14&lt;Input!H;GA16/(Input!H-Input!H);0)))</f>
        <v/>
      </c>
      <c r="GP62" s="79">
        <f>SE(Input!H="bullet";SE(15=Input!H-1;GA16;0);SE(15&lt;Input!H;0;SE(15&lt;Input!H;GA16/(Input!H-Input!H);0)))</f>
        <v/>
      </c>
      <c r="GQ62" s="79">
        <f>SE(Input!H="bullet";SE(16=Input!H-1;GA16;0);SE(16&lt;Input!H;0;SE(16&lt;Input!H;GA16/(Input!H-Input!H);0)))</f>
        <v/>
      </c>
      <c r="GR62" s="79">
        <f>SE(Input!H="bullet";SE(17=Input!H-1;GA16;0);SE(17&lt;Input!H;0;SE(17&lt;Input!H;GA16/(Input!H-Input!H);0)))</f>
        <v/>
      </c>
      <c r="GS62" s="79">
        <f>SE(Input!H="bullet";SE(18=Input!H-1;GA16;0);SE(18&lt;Input!H;0;SE(18&lt;Input!H;GA16/(Input!H-Input!H);0)))</f>
        <v/>
      </c>
      <c r="GT62" s="79">
        <f>SE(Input!H="bullet";SE(19=Input!H-1;GA16;0);SE(19&lt;Input!H;0;SE(19&lt;Input!H;GA16/(Input!H-Input!H);0)))</f>
        <v/>
      </c>
      <c r="GU62" s="79">
        <f>SE(Input!H="bullet";SE(20=Input!H-1;GA16;0);SE(20&lt;Input!H;0;SE(20&lt;Input!H;GA16/(Input!H-Input!H);0)))</f>
        <v/>
      </c>
      <c r="GV62" s="79">
        <f>SE(Input!H="bullet";SE(21=Input!H-1;GA16;0);SE(21&lt;Input!H;0;SE(21&lt;Input!H;GA16/(Input!H-Input!H);0)))</f>
        <v/>
      </c>
      <c r="GW62" s="79">
        <f>SE(Input!H="bullet";SE(22=Input!H-1;GA16;0);SE(22&lt;Input!H;0;SE(22&lt;Input!H;GA16/(Input!H-Input!H);0)))</f>
        <v/>
      </c>
      <c r="GX62" s="79">
        <f>SE(Input!H="bullet";SE(23=Input!H-1;GA16;0);SE(23&lt;Input!H;0;SE(23&lt;Input!H;GA16/(Input!H-Input!H);0)))</f>
        <v/>
      </c>
      <c r="GY62" s="79">
        <f>SE(Input!H="bullet";SE(24=Input!H-1;GA16;0);SE(24&lt;Input!H;0;SE(24&lt;Input!H;GA16/(Input!H-Input!H);0)))</f>
        <v/>
      </c>
      <c r="GZ62" s="79">
        <f>SE(Input!H="bullet";SE(25=Input!H-1;GA16;0);SE(25&lt;Input!H;0;SE(25&lt;Input!H;GA16/(Input!H-Input!H);0)))</f>
        <v/>
      </c>
      <c r="HA62" s="79">
        <f>SE(Input!H="bullet";SE(26=Input!H-1;GA16;0);SE(26&lt;Input!H;0;SE(26&lt;Input!H;GA16/(Input!H-Input!H);0)))</f>
        <v/>
      </c>
      <c r="HB62" s="79">
        <f>SE(Input!H="bullet";SE(27=Input!H-1;GA16;0);SE(27&lt;Input!H;0;SE(27&lt;Input!H;GA16/(Input!H-Input!H);0)))</f>
        <v/>
      </c>
      <c r="HC62" s="79">
        <f>SE(Input!H="bullet";SE(28=Input!H-1;GA16;0);SE(28&lt;Input!H;0;SE(28&lt;Input!H;GA16/(Input!H-Input!H);0)))</f>
        <v/>
      </c>
      <c r="HD62" s="79">
        <f>SE(Input!H="bullet";SE(29=Input!H-1;GA16;0);SE(29&lt;Input!H;0;SE(29&lt;Input!H;GA16/(Input!H-Input!H);0)))</f>
        <v/>
      </c>
      <c r="HE62" s="79">
        <f>SE(Input!H="bullet";SE(30=Input!H-1;GA16;0);SE(30&lt;Input!H;0;SE(30&lt;Input!H;GA16/(Input!H-Input!H);0)))</f>
        <v/>
      </c>
      <c r="HH62" s="78" t="n">
        <v>10</v>
      </c>
      <c r="HI62" s="79">
        <f>0</f>
        <v/>
      </c>
      <c r="HJ62" s="79">
        <f>0</f>
        <v/>
      </c>
      <c r="HK62" s="79">
        <f>0</f>
        <v/>
      </c>
      <c r="HL62" s="79">
        <f>0</f>
        <v/>
      </c>
      <c r="HM62" s="79">
        <f>0</f>
        <v/>
      </c>
      <c r="HN62" s="79">
        <f>0</f>
        <v/>
      </c>
      <c r="HO62" s="79">
        <f>0</f>
        <v/>
      </c>
      <c r="HP62" s="79">
        <f>0</f>
        <v/>
      </c>
      <c r="HQ62" s="79">
        <f>0</f>
        <v/>
      </c>
      <c r="HR62" s="79">
        <f>SE(Input!I="bullet";SE(0=Input!I-1;HR16;0);SE(0&lt;Input!I;0;SE(0&lt;Input!I;HR16/(Input!I-Input!I);0)))</f>
        <v/>
      </c>
      <c r="HS62" s="79">
        <f>SE(Input!I="bullet";SE(1=Input!I-1;HR16;0);SE(1&lt;Input!I;0;SE(1&lt;Input!I;HR16/(Input!I-Input!I);0)))</f>
        <v/>
      </c>
      <c r="HT62" s="79">
        <f>SE(Input!I="bullet";SE(2=Input!I-1;HR16;0);SE(2&lt;Input!I;0;SE(2&lt;Input!I;HR16/(Input!I-Input!I);0)))</f>
        <v/>
      </c>
      <c r="HU62" s="79">
        <f>SE(Input!I="bullet";SE(3=Input!I-1;HR16;0);SE(3&lt;Input!I;0;SE(3&lt;Input!I;HR16/(Input!I-Input!I);0)))</f>
        <v/>
      </c>
      <c r="HV62" s="79">
        <f>SE(Input!I="bullet";SE(4=Input!I-1;HR16;0);SE(4&lt;Input!I;0;SE(4&lt;Input!I;HR16/(Input!I-Input!I);0)))</f>
        <v/>
      </c>
      <c r="HW62" s="79">
        <f>SE(Input!I="bullet";SE(5=Input!I-1;HR16;0);SE(5&lt;Input!I;0;SE(5&lt;Input!I;HR16/(Input!I-Input!I);0)))</f>
        <v/>
      </c>
      <c r="HX62" s="79">
        <f>SE(Input!I="bullet";SE(6=Input!I-1;HR16;0);SE(6&lt;Input!I;0;SE(6&lt;Input!I;HR16/(Input!I-Input!I);0)))</f>
        <v/>
      </c>
      <c r="HY62" s="79">
        <f>SE(Input!I="bullet";SE(7=Input!I-1;HR16;0);SE(7&lt;Input!I;0;SE(7&lt;Input!I;HR16/(Input!I-Input!I);0)))</f>
        <v/>
      </c>
      <c r="HZ62" s="79">
        <f>SE(Input!I="bullet";SE(8=Input!I-1;HR16;0);SE(8&lt;Input!I;0;SE(8&lt;Input!I;HR16/(Input!I-Input!I);0)))</f>
        <v/>
      </c>
      <c r="IA62" s="79">
        <f>SE(Input!I="bullet";SE(9=Input!I-1;HR16;0);SE(9&lt;Input!I;0;SE(9&lt;Input!I;HR16/(Input!I-Input!I);0)))</f>
        <v/>
      </c>
      <c r="IB62" s="79">
        <f>SE(Input!I="bullet";SE(10=Input!I-1;HR16;0);SE(10&lt;Input!I;0;SE(10&lt;Input!I;HR16/(Input!I-Input!I);0)))</f>
        <v/>
      </c>
      <c r="IC62" s="79">
        <f>SE(Input!I="bullet";SE(11=Input!I-1;HR16;0);SE(11&lt;Input!I;0;SE(11&lt;Input!I;HR16/(Input!I-Input!I);0)))</f>
        <v/>
      </c>
      <c r="ID62" s="79">
        <f>SE(Input!I="bullet";SE(12=Input!I-1;HR16;0);SE(12&lt;Input!I;0;SE(12&lt;Input!I;HR16/(Input!I-Input!I);0)))</f>
        <v/>
      </c>
      <c r="IE62" s="79">
        <f>SE(Input!I="bullet";SE(13=Input!I-1;HR16;0);SE(13&lt;Input!I;0;SE(13&lt;Input!I;HR16/(Input!I-Input!I);0)))</f>
        <v/>
      </c>
      <c r="IF62" s="79">
        <f>SE(Input!I="bullet";SE(14=Input!I-1;HR16;0);SE(14&lt;Input!I;0;SE(14&lt;Input!I;HR16/(Input!I-Input!I);0)))</f>
        <v/>
      </c>
      <c r="IG62" s="79">
        <f>SE(Input!I="bullet";SE(15=Input!I-1;HR16;0);SE(15&lt;Input!I;0;SE(15&lt;Input!I;HR16/(Input!I-Input!I);0)))</f>
        <v/>
      </c>
      <c r="IH62" s="79">
        <f>SE(Input!I="bullet";SE(16=Input!I-1;HR16;0);SE(16&lt;Input!I;0;SE(16&lt;Input!I;HR16/(Input!I-Input!I);0)))</f>
        <v/>
      </c>
      <c r="II62" s="79">
        <f>SE(Input!I="bullet";SE(17=Input!I-1;HR16;0);SE(17&lt;Input!I;0;SE(17&lt;Input!I;HR16/(Input!I-Input!I);0)))</f>
        <v/>
      </c>
      <c r="IJ62" s="79">
        <f>SE(Input!I="bullet";SE(18=Input!I-1;HR16;0);SE(18&lt;Input!I;0;SE(18&lt;Input!I;HR16/(Input!I-Input!I);0)))</f>
        <v/>
      </c>
      <c r="IK62" s="79">
        <f>SE(Input!I="bullet";SE(19=Input!I-1;HR16;0);SE(19&lt;Input!I;0;SE(19&lt;Input!I;HR16/(Input!I-Input!I);0)))</f>
        <v/>
      </c>
      <c r="IL62" s="79">
        <f>SE(Input!I="bullet";SE(20=Input!I-1;HR16;0);SE(20&lt;Input!I;0;SE(20&lt;Input!I;HR16/(Input!I-Input!I);0)))</f>
        <v/>
      </c>
      <c r="IM62" s="79">
        <f>SE(Input!I="bullet";SE(21=Input!I-1;HR16;0);SE(21&lt;Input!I;0;SE(21&lt;Input!I;HR16/(Input!I-Input!I);0)))</f>
        <v/>
      </c>
      <c r="IN62" s="79">
        <f>SE(Input!I="bullet";SE(22=Input!I-1;HR16;0);SE(22&lt;Input!I;0;SE(22&lt;Input!I;HR16/(Input!I-Input!I);0)))</f>
        <v/>
      </c>
      <c r="IO62" s="79">
        <f>SE(Input!I="bullet";SE(23=Input!I-1;HR16;0);SE(23&lt;Input!I;0;SE(23&lt;Input!I;HR16/(Input!I-Input!I);0)))</f>
        <v/>
      </c>
      <c r="IP62" s="79">
        <f>SE(Input!I="bullet";SE(24=Input!I-1;HR16;0);SE(24&lt;Input!I;0;SE(24&lt;Input!I;HR16/(Input!I-Input!I);0)))</f>
        <v/>
      </c>
      <c r="IQ62" s="79">
        <f>SE(Input!I="bullet";SE(25=Input!I-1;HR16;0);SE(25&lt;Input!I;0;SE(25&lt;Input!I;HR16/(Input!I-Input!I);0)))</f>
        <v/>
      </c>
      <c r="IR62" s="79">
        <f>SE(Input!I="bullet";SE(26=Input!I-1;HR16;0);SE(26&lt;Input!I;0;SE(26&lt;Input!I;HR16/(Input!I-Input!I);0)))</f>
        <v/>
      </c>
      <c r="IS62" s="79">
        <f>SE(Input!I="bullet";SE(27=Input!I-1;HR16;0);SE(27&lt;Input!I;0;SE(27&lt;Input!I;HR16/(Input!I-Input!I);0)))</f>
        <v/>
      </c>
      <c r="IT62" s="79">
        <f>SE(Input!I="bullet";SE(28=Input!I-1;HR16;0);SE(28&lt;Input!I;0;SE(28&lt;Input!I;HR16/(Input!I-Input!I);0)))</f>
        <v/>
      </c>
      <c r="IU62" s="79">
        <f>SE(Input!I="bullet";SE(29=Input!I-1;HR16;0);SE(29&lt;Input!I;0;SE(29&lt;Input!I;HR16/(Input!I-Input!I);0)))</f>
        <v/>
      </c>
      <c r="IV62" s="79">
        <f>SE(Input!I="bullet";SE(30=Input!I-1;HR16;0);SE(30&lt;Input!I;0;SE(30&lt;Input!I;HR16/(Input!I-Input!I);0)))</f>
        <v/>
      </c>
      <c r="IY62" s="78" t="n">
        <v>10</v>
      </c>
      <c r="IZ62" s="79">
        <f>0</f>
        <v/>
      </c>
      <c r="JA62" s="79">
        <f>0</f>
        <v/>
      </c>
      <c r="JB62" s="79">
        <f>0</f>
        <v/>
      </c>
      <c r="JC62" s="79">
        <f>0</f>
        <v/>
      </c>
      <c r="JD62" s="79">
        <f>0</f>
        <v/>
      </c>
      <c r="JE62" s="79">
        <f>0</f>
        <v/>
      </c>
      <c r="JF62" s="79">
        <f>0</f>
        <v/>
      </c>
      <c r="JG62" s="79">
        <f>0</f>
        <v/>
      </c>
      <c r="JH62" s="79">
        <f>0</f>
        <v/>
      </c>
      <c r="JI62" s="79">
        <f>SE(Input!J="bullet";SE(0=Input!J-1;JI16;0);SE(0&lt;Input!J;0;SE(0&lt;Input!J;JI16/(Input!J-Input!J);0)))</f>
        <v/>
      </c>
      <c r="JJ62" s="79">
        <f>SE(Input!J="bullet";SE(1=Input!J-1;JI16;0);SE(1&lt;Input!J;0;SE(1&lt;Input!J;JI16/(Input!J-Input!J);0)))</f>
        <v/>
      </c>
      <c r="JK62" s="79">
        <f>SE(Input!J="bullet";SE(2=Input!J-1;JI16;0);SE(2&lt;Input!J;0;SE(2&lt;Input!J;JI16/(Input!J-Input!J);0)))</f>
        <v/>
      </c>
      <c r="JL62" s="79">
        <f>SE(Input!J="bullet";SE(3=Input!J-1;JI16;0);SE(3&lt;Input!J;0;SE(3&lt;Input!J;JI16/(Input!J-Input!J);0)))</f>
        <v/>
      </c>
      <c r="JM62" s="79">
        <f>SE(Input!J="bullet";SE(4=Input!J-1;JI16;0);SE(4&lt;Input!J;0;SE(4&lt;Input!J;JI16/(Input!J-Input!J);0)))</f>
        <v/>
      </c>
      <c r="JN62" s="79">
        <f>SE(Input!J="bullet";SE(5=Input!J-1;JI16;0);SE(5&lt;Input!J;0;SE(5&lt;Input!J;JI16/(Input!J-Input!J);0)))</f>
        <v/>
      </c>
      <c r="JO62" s="79">
        <f>SE(Input!J="bullet";SE(6=Input!J-1;JI16;0);SE(6&lt;Input!J;0;SE(6&lt;Input!J;JI16/(Input!J-Input!J);0)))</f>
        <v/>
      </c>
      <c r="JP62" s="79">
        <f>SE(Input!J="bullet";SE(7=Input!J-1;JI16;0);SE(7&lt;Input!J;0;SE(7&lt;Input!J;JI16/(Input!J-Input!J);0)))</f>
        <v/>
      </c>
      <c r="JQ62" s="79">
        <f>SE(Input!J="bullet";SE(8=Input!J-1;JI16;0);SE(8&lt;Input!J;0;SE(8&lt;Input!J;JI16/(Input!J-Input!J);0)))</f>
        <v/>
      </c>
      <c r="JR62" s="79">
        <f>SE(Input!J="bullet";SE(9=Input!J-1;JI16;0);SE(9&lt;Input!J;0;SE(9&lt;Input!J;JI16/(Input!J-Input!J);0)))</f>
        <v/>
      </c>
      <c r="JS62" s="79">
        <f>SE(Input!J="bullet";SE(10=Input!J-1;JI16;0);SE(10&lt;Input!J;0;SE(10&lt;Input!J;JI16/(Input!J-Input!J);0)))</f>
        <v/>
      </c>
      <c r="JT62" s="79">
        <f>SE(Input!J="bullet";SE(11=Input!J-1;JI16;0);SE(11&lt;Input!J;0;SE(11&lt;Input!J;JI16/(Input!J-Input!J);0)))</f>
        <v/>
      </c>
      <c r="JU62" s="79">
        <f>SE(Input!J="bullet";SE(12=Input!J-1;JI16;0);SE(12&lt;Input!J;0;SE(12&lt;Input!J;JI16/(Input!J-Input!J);0)))</f>
        <v/>
      </c>
      <c r="JV62" s="79">
        <f>SE(Input!J="bullet";SE(13=Input!J-1;JI16;0);SE(13&lt;Input!J;0;SE(13&lt;Input!J;JI16/(Input!J-Input!J);0)))</f>
        <v/>
      </c>
      <c r="JW62" s="79">
        <f>SE(Input!J="bullet";SE(14=Input!J-1;JI16;0);SE(14&lt;Input!J;0;SE(14&lt;Input!J;JI16/(Input!J-Input!J);0)))</f>
        <v/>
      </c>
      <c r="JX62" s="79">
        <f>SE(Input!J="bullet";SE(15=Input!J-1;JI16;0);SE(15&lt;Input!J;0;SE(15&lt;Input!J;JI16/(Input!J-Input!J);0)))</f>
        <v/>
      </c>
      <c r="JY62" s="79">
        <f>SE(Input!J="bullet";SE(16=Input!J-1;JI16;0);SE(16&lt;Input!J;0;SE(16&lt;Input!J;JI16/(Input!J-Input!J);0)))</f>
        <v/>
      </c>
      <c r="JZ62" s="79">
        <f>SE(Input!J="bullet";SE(17=Input!J-1;JI16;0);SE(17&lt;Input!J;0;SE(17&lt;Input!J;JI16/(Input!J-Input!J);0)))</f>
        <v/>
      </c>
      <c r="KA62" s="79">
        <f>SE(Input!J="bullet";SE(18=Input!J-1;JI16;0);SE(18&lt;Input!J;0;SE(18&lt;Input!J;JI16/(Input!J-Input!J);0)))</f>
        <v/>
      </c>
      <c r="KB62" s="79">
        <f>SE(Input!J="bullet";SE(19=Input!J-1;JI16;0);SE(19&lt;Input!J;0;SE(19&lt;Input!J;JI16/(Input!J-Input!J);0)))</f>
        <v/>
      </c>
      <c r="KC62" s="79">
        <f>SE(Input!J="bullet";SE(20=Input!J-1;JI16;0);SE(20&lt;Input!J;0;SE(20&lt;Input!J;JI16/(Input!J-Input!J);0)))</f>
        <v/>
      </c>
      <c r="KD62" s="79">
        <f>SE(Input!J="bullet";SE(21=Input!J-1;JI16;0);SE(21&lt;Input!J;0;SE(21&lt;Input!J;JI16/(Input!J-Input!J);0)))</f>
        <v/>
      </c>
      <c r="KE62" s="79">
        <f>SE(Input!J="bullet";SE(22=Input!J-1;JI16;0);SE(22&lt;Input!J;0;SE(22&lt;Input!J;JI16/(Input!J-Input!J);0)))</f>
        <v/>
      </c>
      <c r="KF62" s="79">
        <f>SE(Input!J="bullet";SE(23=Input!J-1;JI16;0);SE(23&lt;Input!J;0;SE(23&lt;Input!J;JI16/(Input!J-Input!J);0)))</f>
        <v/>
      </c>
      <c r="KG62" s="79">
        <f>SE(Input!J="bullet";SE(24=Input!J-1;JI16;0);SE(24&lt;Input!J;0;SE(24&lt;Input!J;JI16/(Input!J-Input!J);0)))</f>
        <v/>
      </c>
      <c r="KH62" s="79">
        <f>SE(Input!J="bullet";SE(25=Input!J-1;JI16;0);SE(25&lt;Input!J;0;SE(25&lt;Input!J;JI16/(Input!J-Input!J);0)))</f>
        <v/>
      </c>
      <c r="KI62" s="79">
        <f>SE(Input!J="bullet";SE(26=Input!J-1;JI16;0);SE(26&lt;Input!J;0;SE(26&lt;Input!J;JI16/(Input!J-Input!J);0)))</f>
        <v/>
      </c>
      <c r="KJ62" s="79">
        <f>SE(Input!J="bullet";SE(27=Input!J-1;JI16;0);SE(27&lt;Input!J;0;SE(27&lt;Input!J;JI16/(Input!J-Input!J);0)))</f>
        <v/>
      </c>
      <c r="KK62" s="79">
        <f>SE(Input!J="bullet";SE(28=Input!J-1;JI16;0);SE(28&lt;Input!J;0;SE(28&lt;Input!J;JI16/(Input!J-Input!J);0)))</f>
        <v/>
      </c>
      <c r="KL62" s="79">
        <f>SE(Input!J="bullet";SE(29=Input!J-1;JI16;0);SE(29&lt;Input!J;0;SE(29&lt;Input!J;JI16/(Input!J-Input!J);0)))</f>
        <v/>
      </c>
      <c r="KM62" s="79">
        <f>SE(Input!J="bullet";SE(30=Input!J-1;JI16;0);SE(30&lt;Input!J;0;SE(30&lt;Input!J;JI16/(Input!J-Input!J);0)))</f>
        <v/>
      </c>
      <c r="KP62" s="78" t="n">
        <v>10</v>
      </c>
      <c r="KQ62" s="79">
        <f>0</f>
        <v/>
      </c>
      <c r="KR62" s="79">
        <f>0</f>
        <v/>
      </c>
      <c r="KS62" s="79">
        <f>0</f>
        <v/>
      </c>
      <c r="KT62" s="79">
        <f>0</f>
        <v/>
      </c>
      <c r="KU62" s="79">
        <f>0</f>
        <v/>
      </c>
      <c r="KV62" s="79">
        <f>0</f>
        <v/>
      </c>
      <c r="KW62" s="79">
        <f>0</f>
        <v/>
      </c>
      <c r="KX62" s="79">
        <f>0</f>
        <v/>
      </c>
      <c r="KY62" s="79">
        <f>0</f>
        <v/>
      </c>
      <c r="KZ62" s="79">
        <f>SE(Input!K="bullet";SE(0=Input!K-1;KZ16;0);SE(0&lt;Input!K;0;SE(0&lt;Input!K;KZ16/(Input!K-Input!K);0)))</f>
        <v/>
      </c>
      <c r="LA62" s="79">
        <f>SE(Input!K="bullet";SE(1=Input!K-1;KZ16;0);SE(1&lt;Input!K;0;SE(1&lt;Input!K;KZ16/(Input!K-Input!K);0)))</f>
        <v/>
      </c>
      <c r="LB62" s="79">
        <f>SE(Input!K="bullet";SE(2=Input!K-1;KZ16;0);SE(2&lt;Input!K;0;SE(2&lt;Input!K;KZ16/(Input!K-Input!K);0)))</f>
        <v/>
      </c>
      <c r="LC62" s="79">
        <f>SE(Input!K="bullet";SE(3=Input!K-1;KZ16;0);SE(3&lt;Input!K;0;SE(3&lt;Input!K;KZ16/(Input!K-Input!K);0)))</f>
        <v/>
      </c>
      <c r="LD62" s="79">
        <f>SE(Input!K="bullet";SE(4=Input!K-1;KZ16;0);SE(4&lt;Input!K;0;SE(4&lt;Input!K;KZ16/(Input!K-Input!K);0)))</f>
        <v/>
      </c>
      <c r="LE62" s="79">
        <f>SE(Input!K="bullet";SE(5=Input!K-1;KZ16;0);SE(5&lt;Input!K;0;SE(5&lt;Input!K;KZ16/(Input!K-Input!K);0)))</f>
        <v/>
      </c>
      <c r="LF62" s="79">
        <f>SE(Input!K="bullet";SE(6=Input!K-1;KZ16;0);SE(6&lt;Input!K;0;SE(6&lt;Input!K;KZ16/(Input!K-Input!K);0)))</f>
        <v/>
      </c>
      <c r="LG62" s="79">
        <f>SE(Input!K="bullet";SE(7=Input!K-1;KZ16;0);SE(7&lt;Input!K;0;SE(7&lt;Input!K;KZ16/(Input!K-Input!K);0)))</f>
        <v/>
      </c>
      <c r="LH62" s="79">
        <f>SE(Input!K="bullet";SE(8=Input!K-1;KZ16;0);SE(8&lt;Input!K;0;SE(8&lt;Input!K;KZ16/(Input!K-Input!K);0)))</f>
        <v/>
      </c>
      <c r="LI62" s="79">
        <f>SE(Input!K="bullet";SE(9=Input!K-1;KZ16;0);SE(9&lt;Input!K;0;SE(9&lt;Input!K;KZ16/(Input!K-Input!K);0)))</f>
        <v/>
      </c>
      <c r="LJ62" s="79">
        <f>SE(Input!K="bullet";SE(10=Input!K-1;KZ16;0);SE(10&lt;Input!K;0;SE(10&lt;Input!K;KZ16/(Input!K-Input!K);0)))</f>
        <v/>
      </c>
      <c r="LK62" s="79">
        <f>SE(Input!K="bullet";SE(11=Input!K-1;KZ16;0);SE(11&lt;Input!K;0;SE(11&lt;Input!K;KZ16/(Input!K-Input!K);0)))</f>
        <v/>
      </c>
      <c r="LL62" s="79">
        <f>SE(Input!K="bullet";SE(12=Input!K-1;KZ16;0);SE(12&lt;Input!K;0;SE(12&lt;Input!K;KZ16/(Input!K-Input!K);0)))</f>
        <v/>
      </c>
      <c r="LM62" s="79">
        <f>SE(Input!K="bullet";SE(13=Input!K-1;KZ16;0);SE(13&lt;Input!K;0;SE(13&lt;Input!K;KZ16/(Input!K-Input!K);0)))</f>
        <v/>
      </c>
      <c r="LN62" s="79">
        <f>SE(Input!K="bullet";SE(14=Input!K-1;KZ16;0);SE(14&lt;Input!K;0;SE(14&lt;Input!K;KZ16/(Input!K-Input!K);0)))</f>
        <v/>
      </c>
      <c r="LO62" s="79">
        <f>SE(Input!K="bullet";SE(15=Input!K-1;KZ16;0);SE(15&lt;Input!K;0;SE(15&lt;Input!K;KZ16/(Input!K-Input!K);0)))</f>
        <v/>
      </c>
      <c r="LP62" s="79">
        <f>SE(Input!K="bullet";SE(16=Input!K-1;KZ16;0);SE(16&lt;Input!K;0;SE(16&lt;Input!K;KZ16/(Input!K-Input!K);0)))</f>
        <v/>
      </c>
      <c r="LQ62" s="79">
        <f>SE(Input!K="bullet";SE(17=Input!K-1;KZ16;0);SE(17&lt;Input!K;0;SE(17&lt;Input!K;KZ16/(Input!K-Input!K);0)))</f>
        <v/>
      </c>
      <c r="LR62" s="79">
        <f>SE(Input!K="bullet";SE(18=Input!K-1;KZ16;0);SE(18&lt;Input!K;0;SE(18&lt;Input!K;KZ16/(Input!K-Input!K);0)))</f>
        <v/>
      </c>
      <c r="LS62" s="79">
        <f>SE(Input!K="bullet";SE(19=Input!K-1;KZ16;0);SE(19&lt;Input!K;0;SE(19&lt;Input!K;KZ16/(Input!K-Input!K);0)))</f>
        <v/>
      </c>
      <c r="LT62" s="79">
        <f>SE(Input!K="bullet";SE(20=Input!K-1;KZ16;0);SE(20&lt;Input!K;0;SE(20&lt;Input!K;KZ16/(Input!K-Input!K);0)))</f>
        <v/>
      </c>
      <c r="LU62" s="79">
        <f>SE(Input!K="bullet";SE(21=Input!K-1;KZ16;0);SE(21&lt;Input!K;0;SE(21&lt;Input!K;KZ16/(Input!K-Input!K);0)))</f>
        <v/>
      </c>
      <c r="LV62" s="79">
        <f>SE(Input!K="bullet";SE(22=Input!K-1;KZ16;0);SE(22&lt;Input!K;0;SE(22&lt;Input!K;KZ16/(Input!K-Input!K);0)))</f>
        <v/>
      </c>
      <c r="LW62" s="79">
        <f>SE(Input!K="bullet";SE(23=Input!K-1;KZ16;0);SE(23&lt;Input!K;0;SE(23&lt;Input!K;KZ16/(Input!K-Input!K);0)))</f>
        <v/>
      </c>
      <c r="LX62" s="79">
        <f>SE(Input!K="bullet";SE(24=Input!K-1;KZ16;0);SE(24&lt;Input!K;0;SE(24&lt;Input!K;KZ16/(Input!K-Input!K);0)))</f>
        <v/>
      </c>
      <c r="LY62" s="79">
        <f>SE(Input!K="bullet";SE(25=Input!K-1;KZ16;0);SE(25&lt;Input!K;0;SE(25&lt;Input!K;KZ16/(Input!K-Input!K);0)))</f>
        <v/>
      </c>
      <c r="LZ62" s="79">
        <f>SE(Input!K="bullet";SE(26=Input!K-1;KZ16;0);SE(26&lt;Input!K;0;SE(26&lt;Input!K;KZ16/(Input!K-Input!K);0)))</f>
        <v/>
      </c>
      <c r="MA62" s="79">
        <f>SE(Input!K="bullet";SE(27=Input!K-1;KZ16;0);SE(27&lt;Input!K;0;SE(27&lt;Input!K;KZ16/(Input!K-Input!K);0)))</f>
        <v/>
      </c>
      <c r="MB62" s="79">
        <f>SE(Input!K="bullet";SE(28=Input!K-1;KZ16;0);SE(28&lt;Input!K;0;SE(28&lt;Input!K;KZ16/(Input!K-Input!K);0)))</f>
        <v/>
      </c>
      <c r="MC62" s="79">
        <f>SE(Input!K="bullet";SE(29=Input!K-1;KZ16;0);SE(29&lt;Input!K;0;SE(29&lt;Input!K;KZ16/(Input!K-Input!K);0)))</f>
        <v/>
      </c>
      <c r="MD62" s="79">
        <f>SE(Input!K="bullet";SE(30=Input!K-1;KZ16;0);SE(30&lt;Input!K;0;SE(30&lt;Input!K;KZ16/(Input!K-Input!K);0)))</f>
        <v/>
      </c>
      <c r="MG62" s="78" t="n">
        <v>10</v>
      </c>
      <c r="MH62" s="79">
        <f>0</f>
        <v/>
      </c>
      <c r="MI62" s="79">
        <f>0</f>
        <v/>
      </c>
      <c r="MJ62" s="79">
        <f>0</f>
        <v/>
      </c>
      <c r="MK62" s="79">
        <f>0</f>
        <v/>
      </c>
      <c r="ML62" s="79">
        <f>0</f>
        <v/>
      </c>
      <c r="MM62" s="79">
        <f>0</f>
        <v/>
      </c>
      <c r="MN62" s="79">
        <f>0</f>
        <v/>
      </c>
      <c r="MO62" s="79">
        <f>0</f>
        <v/>
      </c>
      <c r="MP62" s="79">
        <f>0</f>
        <v/>
      </c>
      <c r="MQ62" s="79">
        <f>SE(Input!L="bullet";SE(0=Input!L-1;MQ16;0);SE(0&lt;Input!L;0;SE(0&lt;Input!L;MQ16/(Input!L-Input!L);0)))</f>
        <v/>
      </c>
      <c r="MR62" s="79">
        <f>SE(Input!L="bullet";SE(1=Input!L-1;MQ16;0);SE(1&lt;Input!L;0;SE(1&lt;Input!L;MQ16/(Input!L-Input!L);0)))</f>
        <v/>
      </c>
      <c r="MS62" s="79">
        <f>SE(Input!L="bullet";SE(2=Input!L-1;MQ16;0);SE(2&lt;Input!L;0;SE(2&lt;Input!L;MQ16/(Input!L-Input!L);0)))</f>
        <v/>
      </c>
      <c r="MT62" s="79">
        <f>SE(Input!L="bullet";SE(3=Input!L-1;MQ16;0);SE(3&lt;Input!L;0;SE(3&lt;Input!L;MQ16/(Input!L-Input!L);0)))</f>
        <v/>
      </c>
      <c r="MU62" s="79">
        <f>SE(Input!L="bullet";SE(4=Input!L-1;MQ16;0);SE(4&lt;Input!L;0;SE(4&lt;Input!L;MQ16/(Input!L-Input!L);0)))</f>
        <v/>
      </c>
      <c r="MV62" s="79">
        <f>SE(Input!L="bullet";SE(5=Input!L-1;MQ16;0);SE(5&lt;Input!L;0;SE(5&lt;Input!L;MQ16/(Input!L-Input!L);0)))</f>
        <v/>
      </c>
      <c r="MW62" s="79">
        <f>SE(Input!L="bullet";SE(6=Input!L-1;MQ16;0);SE(6&lt;Input!L;0;SE(6&lt;Input!L;MQ16/(Input!L-Input!L);0)))</f>
        <v/>
      </c>
      <c r="MX62" s="79">
        <f>SE(Input!L="bullet";SE(7=Input!L-1;MQ16;0);SE(7&lt;Input!L;0;SE(7&lt;Input!L;MQ16/(Input!L-Input!L);0)))</f>
        <v/>
      </c>
      <c r="MY62" s="79">
        <f>SE(Input!L="bullet";SE(8=Input!L-1;MQ16;0);SE(8&lt;Input!L;0;SE(8&lt;Input!L;MQ16/(Input!L-Input!L);0)))</f>
        <v/>
      </c>
      <c r="MZ62" s="79">
        <f>SE(Input!L="bullet";SE(9=Input!L-1;MQ16;0);SE(9&lt;Input!L;0;SE(9&lt;Input!L;MQ16/(Input!L-Input!L);0)))</f>
        <v/>
      </c>
      <c r="NA62" s="79">
        <f>SE(Input!L="bullet";SE(10=Input!L-1;MQ16;0);SE(10&lt;Input!L;0;SE(10&lt;Input!L;MQ16/(Input!L-Input!L);0)))</f>
        <v/>
      </c>
      <c r="NB62" s="79">
        <f>SE(Input!L="bullet";SE(11=Input!L-1;MQ16;0);SE(11&lt;Input!L;0;SE(11&lt;Input!L;MQ16/(Input!L-Input!L);0)))</f>
        <v/>
      </c>
      <c r="NC62" s="79">
        <f>SE(Input!L="bullet";SE(12=Input!L-1;MQ16;0);SE(12&lt;Input!L;0;SE(12&lt;Input!L;MQ16/(Input!L-Input!L);0)))</f>
        <v/>
      </c>
      <c r="ND62" s="79">
        <f>SE(Input!L="bullet";SE(13=Input!L-1;MQ16;0);SE(13&lt;Input!L;0;SE(13&lt;Input!L;MQ16/(Input!L-Input!L);0)))</f>
        <v/>
      </c>
      <c r="NE62" s="79">
        <f>SE(Input!L="bullet";SE(14=Input!L-1;MQ16;0);SE(14&lt;Input!L;0;SE(14&lt;Input!L;MQ16/(Input!L-Input!L);0)))</f>
        <v/>
      </c>
      <c r="NF62" s="79">
        <f>SE(Input!L="bullet";SE(15=Input!L-1;MQ16;0);SE(15&lt;Input!L;0;SE(15&lt;Input!L;MQ16/(Input!L-Input!L);0)))</f>
        <v/>
      </c>
      <c r="NG62" s="79">
        <f>SE(Input!L="bullet";SE(16=Input!L-1;MQ16;0);SE(16&lt;Input!L;0;SE(16&lt;Input!L;MQ16/(Input!L-Input!L);0)))</f>
        <v/>
      </c>
      <c r="NH62" s="79">
        <f>SE(Input!L="bullet";SE(17=Input!L-1;MQ16;0);SE(17&lt;Input!L;0;SE(17&lt;Input!L;MQ16/(Input!L-Input!L);0)))</f>
        <v/>
      </c>
      <c r="NI62" s="79">
        <f>SE(Input!L="bullet";SE(18=Input!L-1;MQ16;0);SE(18&lt;Input!L;0;SE(18&lt;Input!L;MQ16/(Input!L-Input!L);0)))</f>
        <v/>
      </c>
      <c r="NJ62" s="79">
        <f>SE(Input!L="bullet";SE(19=Input!L-1;MQ16;0);SE(19&lt;Input!L;0;SE(19&lt;Input!L;MQ16/(Input!L-Input!L);0)))</f>
        <v/>
      </c>
      <c r="NK62" s="79">
        <f>SE(Input!L="bullet";SE(20=Input!L-1;MQ16;0);SE(20&lt;Input!L;0;SE(20&lt;Input!L;MQ16/(Input!L-Input!L);0)))</f>
        <v/>
      </c>
      <c r="NL62" s="79">
        <f>SE(Input!L="bullet";SE(21=Input!L-1;MQ16;0);SE(21&lt;Input!L;0;SE(21&lt;Input!L;MQ16/(Input!L-Input!L);0)))</f>
        <v/>
      </c>
      <c r="NM62" s="79">
        <f>SE(Input!L="bullet";SE(22=Input!L-1;MQ16;0);SE(22&lt;Input!L;0;SE(22&lt;Input!L;MQ16/(Input!L-Input!L);0)))</f>
        <v/>
      </c>
      <c r="NN62" s="79">
        <f>SE(Input!L="bullet";SE(23=Input!L-1;MQ16;0);SE(23&lt;Input!L;0;SE(23&lt;Input!L;MQ16/(Input!L-Input!L);0)))</f>
        <v/>
      </c>
      <c r="NO62" s="79">
        <f>SE(Input!L="bullet";SE(24=Input!L-1;MQ16;0);SE(24&lt;Input!L;0;SE(24&lt;Input!L;MQ16/(Input!L-Input!L);0)))</f>
        <v/>
      </c>
      <c r="NP62" s="79">
        <f>SE(Input!L="bullet";SE(25=Input!L-1;MQ16;0);SE(25&lt;Input!L;0;SE(25&lt;Input!L;MQ16/(Input!L-Input!L);0)))</f>
        <v/>
      </c>
      <c r="NQ62" s="79">
        <f>SE(Input!L="bullet";SE(26=Input!L-1;MQ16;0);SE(26&lt;Input!L;0;SE(26&lt;Input!L;MQ16/(Input!L-Input!L);0)))</f>
        <v/>
      </c>
      <c r="NR62" s="79">
        <f>SE(Input!L="bullet";SE(27=Input!L-1;MQ16;0);SE(27&lt;Input!L;0;SE(27&lt;Input!L;MQ16/(Input!L-Input!L);0)))</f>
        <v/>
      </c>
      <c r="NS62" s="79">
        <f>SE(Input!L="bullet";SE(28=Input!L-1;MQ16;0);SE(28&lt;Input!L;0;SE(28&lt;Input!L;MQ16/(Input!L-Input!L);0)))</f>
        <v/>
      </c>
      <c r="NT62" s="79">
        <f>SE(Input!L="bullet";SE(29=Input!L-1;MQ16;0);SE(29&lt;Input!L;0;SE(29&lt;Input!L;MQ16/(Input!L-Input!L);0)))</f>
        <v/>
      </c>
      <c r="NU62" s="79">
        <f>SE(Input!L="bullet";SE(30=Input!L-1;MQ16;0);SE(30&lt;Input!L;0;SE(30&lt;Input!L;MQ16/(Input!L-Input!L);0)))</f>
        <v/>
      </c>
      <c r="NX62" s="78" t="n">
        <v>10</v>
      </c>
      <c r="NY62" s="79">
        <f>0</f>
        <v/>
      </c>
      <c r="NZ62" s="79">
        <f>0</f>
        <v/>
      </c>
      <c r="OA62" s="79">
        <f>0</f>
        <v/>
      </c>
      <c r="OB62" s="79">
        <f>0</f>
        <v/>
      </c>
      <c r="OC62" s="79">
        <f>0</f>
        <v/>
      </c>
      <c r="OD62" s="79">
        <f>0</f>
        <v/>
      </c>
      <c r="OE62" s="79">
        <f>0</f>
        <v/>
      </c>
      <c r="OF62" s="79">
        <f>0</f>
        <v/>
      </c>
      <c r="OG62" s="79">
        <f>0</f>
        <v/>
      </c>
      <c r="OH62" s="79">
        <f>SE(Input!M="bullet";SE(0=Input!M-1;OH16;0);SE(0&lt;Input!M;0;SE(0&lt;Input!M;OH16/(Input!M-Input!M);0)))</f>
        <v/>
      </c>
      <c r="OI62" s="79">
        <f>SE(Input!M="bullet";SE(1=Input!M-1;OH16;0);SE(1&lt;Input!M;0;SE(1&lt;Input!M;OH16/(Input!M-Input!M);0)))</f>
        <v/>
      </c>
      <c r="OJ62" s="79">
        <f>SE(Input!M="bullet";SE(2=Input!M-1;OH16;0);SE(2&lt;Input!M;0;SE(2&lt;Input!M;OH16/(Input!M-Input!M);0)))</f>
        <v/>
      </c>
      <c r="OK62" s="79">
        <f>SE(Input!M="bullet";SE(3=Input!M-1;OH16;0);SE(3&lt;Input!M;0;SE(3&lt;Input!M;OH16/(Input!M-Input!M);0)))</f>
        <v/>
      </c>
      <c r="OL62" s="79">
        <f>SE(Input!M="bullet";SE(4=Input!M-1;OH16;0);SE(4&lt;Input!M;0;SE(4&lt;Input!M;OH16/(Input!M-Input!M);0)))</f>
        <v/>
      </c>
      <c r="OM62" s="79">
        <f>SE(Input!M="bullet";SE(5=Input!M-1;OH16;0);SE(5&lt;Input!M;0;SE(5&lt;Input!M;OH16/(Input!M-Input!M);0)))</f>
        <v/>
      </c>
      <c r="ON62" s="79">
        <f>SE(Input!M="bullet";SE(6=Input!M-1;OH16;0);SE(6&lt;Input!M;0;SE(6&lt;Input!M;OH16/(Input!M-Input!M);0)))</f>
        <v/>
      </c>
      <c r="OO62" s="79">
        <f>SE(Input!M="bullet";SE(7=Input!M-1;OH16;0);SE(7&lt;Input!M;0;SE(7&lt;Input!M;OH16/(Input!M-Input!M);0)))</f>
        <v/>
      </c>
      <c r="OP62" s="79">
        <f>SE(Input!M="bullet";SE(8=Input!M-1;OH16;0);SE(8&lt;Input!M;0;SE(8&lt;Input!M;OH16/(Input!M-Input!M);0)))</f>
        <v/>
      </c>
      <c r="OQ62" s="79">
        <f>SE(Input!M="bullet";SE(9=Input!M-1;OH16;0);SE(9&lt;Input!M;0;SE(9&lt;Input!M;OH16/(Input!M-Input!M);0)))</f>
        <v/>
      </c>
      <c r="OR62" s="79">
        <f>SE(Input!M="bullet";SE(10=Input!M-1;OH16;0);SE(10&lt;Input!M;0;SE(10&lt;Input!M;OH16/(Input!M-Input!M);0)))</f>
        <v/>
      </c>
      <c r="OS62" s="79">
        <f>SE(Input!M="bullet";SE(11=Input!M-1;OH16;0);SE(11&lt;Input!M;0;SE(11&lt;Input!M;OH16/(Input!M-Input!M);0)))</f>
        <v/>
      </c>
      <c r="OT62" s="79">
        <f>SE(Input!M="bullet";SE(12=Input!M-1;OH16;0);SE(12&lt;Input!M;0;SE(12&lt;Input!M;OH16/(Input!M-Input!M);0)))</f>
        <v/>
      </c>
      <c r="OU62" s="79">
        <f>SE(Input!M="bullet";SE(13=Input!M-1;OH16;0);SE(13&lt;Input!M;0;SE(13&lt;Input!M;OH16/(Input!M-Input!M);0)))</f>
        <v/>
      </c>
      <c r="OV62" s="79">
        <f>SE(Input!M="bullet";SE(14=Input!M-1;OH16;0);SE(14&lt;Input!M;0;SE(14&lt;Input!M;OH16/(Input!M-Input!M);0)))</f>
        <v/>
      </c>
      <c r="OW62" s="79">
        <f>SE(Input!M="bullet";SE(15=Input!M-1;OH16;0);SE(15&lt;Input!M;0;SE(15&lt;Input!M;OH16/(Input!M-Input!M);0)))</f>
        <v/>
      </c>
      <c r="OX62" s="79">
        <f>SE(Input!M="bullet";SE(16=Input!M-1;OH16;0);SE(16&lt;Input!M;0;SE(16&lt;Input!M;OH16/(Input!M-Input!M);0)))</f>
        <v/>
      </c>
      <c r="OY62" s="79">
        <f>SE(Input!M="bullet";SE(17=Input!M-1;OH16;0);SE(17&lt;Input!M;0;SE(17&lt;Input!M;OH16/(Input!M-Input!M);0)))</f>
        <v/>
      </c>
      <c r="OZ62" s="79">
        <f>SE(Input!M="bullet";SE(18=Input!M-1;OH16;0);SE(18&lt;Input!M;0;SE(18&lt;Input!M;OH16/(Input!M-Input!M);0)))</f>
        <v/>
      </c>
      <c r="PA62" s="79">
        <f>SE(Input!M="bullet";SE(19=Input!M-1;OH16;0);SE(19&lt;Input!M;0;SE(19&lt;Input!M;OH16/(Input!M-Input!M);0)))</f>
        <v/>
      </c>
      <c r="PB62" s="79">
        <f>SE(Input!M="bullet";SE(20=Input!M-1;OH16;0);SE(20&lt;Input!M;0;SE(20&lt;Input!M;OH16/(Input!M-Input!M);0)))</f>
        <v/>
      </c>
      <c r="PC62" s="79">
        <f>SE(Input!M="bullet";SE(21=Input!M-1;OH16;0);SE(21&lt;Input!M;0;SE(21&lt;Input!M;OH16/(Input!M-Input!M);0)))</f>
        <v/>
      </c>
      <c r="PD62" s="79">
        <f>SE(Input!M="bullet";SE(22=Input!M-1;OH16;0);SE(22&lt;Input!M;0;SE(22&lt;Input!M;OH16/(Input!M-Input!M);0)))</f>
        <v/>
      </c>
      <c r="PE62" s="79">
        <f>SE(Input!M="bullet";SE(23=Input!M-1;OH16;0);SE(23&lt;Input!M;0;SE(23&lt;Input!M;OH16/(Input!M-Input!M);0)))</f>
        <v/>
      </c>
      <c r="PF62" s="79">
        <f>SE(Input!M="bullet";SE(24=Input!M-1;OH16;0);SE(24&lt;Input!M;0;SE(24&lt;Input!M;OH16/(Input!M-Input!M);0)))</f>
        <v/>
      </c>
      <c r="PG62" s="79">
        <f>SE(Input!M="bullet";SE(25=Input!M-1;OH16;0);SE(25&lt;Input!M;0;SE(25&lt;Input!M;OH16/(Input!M-Input!M);0)))</f>
        <v/>
      </c>
      <c r="PH62" s="79">
        <f>SE(Input!M="bullet";SE(26=Input!M-1;OH16;0);SE(26&lt;Input!M;0;SE(26&lt;Input!M;OH16/(Input!M-Input!M);0)))</f>
        <v/>
      </c>
      <c r="PI62" s="79">
        <f>SE(Input!M="bullet";SE(27=Input!M-1;OH16;0);SE(27&lt;Input!M;0;SE(27&lt;Input!M;OH16/(Input!M-Input!M);0)))</f>
        <v/>
      </c>
      <c r="PJ62" s="79">
        <f>SE(Input!M="bullet";SE(28=Input!M-1;OH16;0);SE(28&lt;Input!M;0;SE(28&lt;Input!M;OH16/(Input!M-Input!M);0)))</f>
        <v/>
      </c>
      <c r="PK62" s="79">
        <f>SE(Input!M="bullet";SE(29=Input!M-1;OH16;0);SE(29&lt;Input!M;0;SE(29&lt;Input!M;OH16/(Input!M-Input!M);0)))</f>
        <v/>
      </c>
      <c r="PL62" s="79">
        <f>SE(Input!M="bullet";SE(30=Input!M-1;OH16;0);SE(30&lt;Input!M;0;SE(30&lt;Input!M;OH16/(Input!M-Input!M);0)))</f>
        <v/>
      </c>
      <c r="PO62" s="78" t="n">
        <v>10</v>
      </c>
      <c r="PP62" s="79">
        <f>0</f>
        <v/>
      </c>
      <c r="PQ62" s="79">
        <f>0</f>
        <v/>
      </c>
      <c r="PR62" s="79">
        <f>0</f>
        <v/>
      </c>
      <c r="PS62" s="79">
        <f>0</f>
        <v/>
      </c>
      <c r="PT62" s="79">
        <f>0</f>
        <v/>
      </c>
      <c r="PU62" s="79">
        <f>0</f>
        <v/>
      </c>
      <c r="PV62" s="79">
        <f>0</f>
        <v/>
      </c>
      <c r="PW62" s="79">
        <f>0</f>
        <v/>
      </c>
      <c r="PX62" s="79">
        <f>0</f>
        <v/>
      </c>
      <c r="PY62" s="79">
        <f>SE(Input!N="bullet";SE(0=Input!N-1;PY16;0);SE(0&lt;Input!N;0;SE(0&lt;Input!N;PY16/(Input!N-Input!N);0)))</f>
        <v/>
      </c>
      <c r="PZ62" s="79">
        <f>SE(Input!N="bullet";SE(1=Input!N-1;PY16;0);SE(1&lt;Input!N;0;SE(1&lt;Input!N;PY16/(Input!N-Input!N);0)))</f>
        <v/>
      </c>
      <c r="QA62" s="79">
        <f>SE(Input!N="bullet";SE(2=Input!N-1;PY16;0);SE(2&lt;Input!N;0;SE(2&lt;Input!N;PY16/(Input!N-Input!N);0)))</f>
        <v/>
      </c>
      <c r="QB62" s="79">
        <f>SE(Input!N="bullet";SE(3=Input!N-1;PY16;0);SE(3&lt;Input!N;0;SE(3&lt;Input!N;PY16/(Input!N-Input!N);0)))</f>
        <v/>
      </c>
      <c r="QC62" s="79">
        <f>SE(Input!N="bullet";SE(4=Input!N-1;PY16;0);SE(4&lt;Input!N;0;SE(4&lt;Input!N;PY16/(Input!N-Input!N);0)))</f>
        <v/>
      </c>
      <c r="QD62" s="79">
        <f>SE(Input!N="bullet";SE(5=Input!N-1;PY16;0);SE(5&lt;Input!N;0;SE(5&lt;Input!N;PY16/(Input!N-Input!N);0)))</f>
        <v/>
      </c>
      <c r="QE62" s="79">
        <f>SE(Input!N="bullet";SE(6=Input!N-1;PY16;0);SE(6&lt;Input!N;0;SE(6&lt;Input!N;PY16/(Input!N-Input!N);0)))</f>
        <v/>
      </c>
      <c r="QF62" s="79">
        <f>SE(Input!N="bullet";SE(7=Input!N-1;PY16;0);SE(7&lt;Input!N;0;SE(7&lt;Input!N;PY16/(Input!N-Input!N);0)))</f>
        <v/>
      </c>
      <c r="QG62" s="79">
        <f>SE(Input!N="bullet";SE(8=Input!N-1;PY16;0);SE(8&lt;Input!N;0;SE(8&lt;Input!N;PY16/(Input!N-Input!N);0)))</f>
        <v/>
      </c>
      <c r="QH62" s="79">
        <f>SE(Input!N="bullet";SE(9=Input!N-1;PY16;0);SE(9&lt;Input!N;0;SE(9&lt;Input!N;PY16/(Input!N-Input!N);0)))</f>
        <v/>
      </c>
      <c r="QI62" s="79">
        <f>SE(Input!N="bullet";SE(10=Input!N-1;PY16;0);SE(10&lt;Input!N;0;SE(10&lt;Input!N;PY16/(Input!N-Input!N);0)))</f>
        <v/>
      </c>
      <c r="QJ62" s="79">
        <f>SE(Input!N="bullet";SE(11=Input!N-1;PY16;0);SE(11&lt;Input!N;0;SE(11&lt;Input!N;PY16/(Input!N-Input!N);0)))</f>
        <v/>
      </c>
      <c r="QK62" s="79">
        <f>SE(Input!N="bullet";SE(12=Input!N-1;PY16;0);SE(12&lt;Input!N;0;SE(12&lt;Input!N;PY16/(Input!N-Input!N);0)))</f>
        <v/>
      </c>
      <c r="QL62" s="79">
        <f>SE(Input!N="bullet";SE(13=Input!N-1;PY16;0);SE(13&lt;Input!N;0;SE(13&lt;Input!N;PY16/(Input!N-Input!N);0)))</f>
        <v/>
      </c>
      <c r="QM62" s="79">
        <f>SE(Input!N="bullet";SE(14=Input!N-1;PY16;0);SE(14&lt;Input!N;0;SE(14&lt;Input!N;PY16/(Input!N-Input!N);0)))</f>
        <v/>
      </c>
      <c r="QN62" s="79">
        <f>SE(Input!N="bullet";SE(15=Input!N-1;PY16;0);SE(15&lt;Input!N;0;SE(15&lt;Input!N;PY16/(Input!N-Input!N);0)))</f>
        <v/>
      </c>
      <c r="QO62" s="79">
        <f>SE(Input!N="bullet";SE(16=Input!N-1;PY16;0);SE(16&lt;Input!N;0;SE(16&lt;Input!N;PY16/(Input!N-Input!N);0)))</f>
        <v/>
      </c>
      <c r="QP62" s="79">
        <f>SE(Input!N="bullet";SE(17=Input!N-1;PY16;0);SE(17&lt;Input!N;0;SE(17&lt;Input!N;PY16/(Input!N-Input!N);0)))</f>
        <v/>
      </c>
      <c r="QQ62" s="79">
        <f>SE(Input!N="bullet";SE(18=Input!N-1;PY16;0);SE(18&lt;Input!N;0;SE(18&lt;Input!N;PY16/(Input!N-Input!N);0)))</f>
        <v/>
      </c>
      <c r="QR62" s="79">
        <f>SE(Input!N="bullet";SE(19=Input!N-1;PY16;0);SE(19&lt;Input!N;0;SE(19&lt;Input!N;PY16/(Input!N-Input!N);0)))</f>
        <v/>
      </c>
      <c r="QS62" s="79">
        <f>SE(Input!N="bullet";SE(20=Input!N-1;PY16;0);SE(20&lt;Input!N;0;SE(20&lt;Input!N;PY16/(Input!N-Input!N);0)))</f>
        <v/>
      </c>
      <c r="QT62" s="79">
        <f>SE(Input!N="bullet";SE(21=Input!N-1;PY16;0);SE(21&lt;Input!N;0;SE(21&lt;Input!N;PY16/(Input!N-Input!N);0)))</f>
        <v/>
      </c>
      <c r="QU62" s="79">
        <f>SE(Input!N="bullet";SE(22=Input!N-1;PY16;0);SE(22&lt;Input!N;0;SE(22&lt;Input!N;PY16/(Input!N-Input!N);0)))</f>
        <v/>
      </c>
      <c r="QV62" s="79">
        <f>SE(Input!N="bullet";SE(23=Input!N-1;PY16;0);SE(23&lt;Input!N;0;SE(23&lt;Input!N;PY16/(Input!N-Input!N);0)))</f>
        <v/>
      </c>
      <c r="QW62" s="79">
        <f>SE(Input!N="bullet";SE(24=Input!N-1;PY16;0);SE(24&lt;Input!N;0;SE(24&lt;Input!N;PY16/(Input!N-Input!N);0)))</f>
        <v/>
      </c>
      <c r="QX62" s="79">
        <f>SE(Input!N="bullet";SE(25=Input!N-1;PY16;0);SE(25&lt;Input!N;0;SE(25&lt;Input!N;PY16/(Input!N-Input!N);0)))</f>
        <v/>
      </c>
      <c r="QY62" s="79">
        <f>SE(Input!N="bullet";SE(26=Input!N-1;PY16;0);SE(26&lt;Input!N;0;SE(26&lt;Input!N;PY16/(Input!N-Input!N);0)))</f>
        <v/>
      </c>
      <c r="QZ62" s="79">
        <f>SE(Input!N="bullet";SE(27=Input!N-1;PY16;0);SE(27&lt;Input!N;0;SE(27&lt;Input!N;PY16/(Input!N-Input!N);0)))</f>
        <v/>
      </c>
      <c r="RA62" s="79">
        <f>SE(Input!N="bullet";SE(28=Input!N-1;PY16;0);SE(28&lt;Input!N;0;SE(28&lt;Input!N;PY16/(Input!N-Input!N);0)))</f>
        <v/>
      </c>
      <c r="RB62" s="79">
        <f>SE(Input!N="bullet";SE(29=Input!N-1;PY16;0);SE(29&lt;Input!N;0;SE(29&lt;Input!N;PY16/(Input!N-Input!N);0)))</f>
        <v/>
      </c>
      <c r="RC62" s="79">
        <f>SE(Input!N="bullet";SE(30=Input!N-1;PY16;0);SE(30&lt;Input!N;0;SE(30&lt;Input!N;PY16/(Input!N-Input!N);0)))</f>
        <v/>
      </c>
      <c r="RF62" s="78" t="n">
        <v>10</v>
      </c>
      <c r="RG62" s="79">
        <f>0</f>
        <v/>
      </c>
      <c r="RH62" s="79">
        <f>0</f>
        <v/>
      </c>
      <c r="RI62" s="79">
        <f>0</f>
        <v/>
      </c>
      <c r="RJ62" s="79">
        <f>0</f>
        <v/>
      </c>
      <c r="RK62" s="79">
        <f>0</f>
        <v/>
      </c>
      <c r="RL62" s="79">
        <f>0</f>
        <v/>
      </c>
      <c r="RM62" s="79">
        <f>0</f>
        <v/>
      </c>
      <c r="RN62" s="79">
        <f>0</f>
        <v/>
      </c>
      <c r="RO62" s="79">
        <f>0</f>
        <v/>
      </c>
      <c r="RP62" s="79">
        <f>SE(Input!O="bullet";SE(0=Input!O-1;RP16;0);SE(0&lt;Input!O;0;SE(0&lt;Input!O;RP16/(Input!O-Input!O);0)))</f>
        <v/>
      </c>
      <c r="RQ62" s="79">
        <f>SE(Input!O="bullet";SE(1=Input!O-1;RP16;0);SE(1&lt;Input!O;0;SE(1&lt;Input!O;RP16/(Input!O-Input!O);0)))</f>
        <v/>
      </c>
      <c r="RR62" s="79">
        <f>SE(Input!O="bullet";SE(2=Input!O-1;RP16;0);SE(2&lt;Input!O;0;SE(2&lt;Input!O;RP16/(Input!O-Input!O);0)))</f>
        <v/>
      </c>
      <c r="RS62" s="79">
        <f>SE(Input!O="bullet";SE(3=Input!O-1;RP16;0);SE(3&lt;Input!O;0;SE(3&lt;Input!O;RP16/(Input!O-Input!O);0)))</f>
        <v/>
      </c>
      <c r="RT62" s="79">
        <f>SE(Input!O="bullet";SE(4=Input!O-1;RP16;0);SE(4&lt;Input!O;0;SE(4&lt;Input!O;RP16/(Input!O-Input!O);0)))</f>
        <v/>
      </c>
      <c r="RU62" s="79">
        <f>SE(Input!O="bullet";SE(5=Input!O-1;RP16;0);SE(5&lt;Input!O;0;SE(5&lt;Input!O;RP16/(Input!O-Input!O);0)))</f>
        <v/>
      </c>
      <c r="RV62" s="79">
        <f>SE(Input!O="bullet";SE(6=Input!O-1;RP16;0);SE(6&lt;Input!O;0;SE(6&lt;Input!O;RP16/(Input!O-Input!O);0)))</f>
        <v/>
      </c>
      <c r="RW62" s="79">
        <f>SE(Input!O="bullet";SE(7=Input!O-1;RP16;0);SE(7&lt;Input!O;0;SE(7&lt;Input!O;RP16/(Input!O-Input!O);0)))</f>
        <v/>
      </c>
      <c r="RX62" s="79">
        <f>SE(Input!O="bullet";SE(8=Input!O-1;RP16;0);SE(8&lt;Input!O;0;SE(8&lt;Input!O;RP16/(Input!O-Input!O);0)))</f>
        <v/>
      </c>
      <c r="RY62" s="79">
        <f>SE(Input!O="bullet";SE(9=Input!O-1;RP16;0);SE(9&lt;Input!O;0;SE(9&lt;Input!O;RP16/(Input!O-Input!O);0)))</f>
        <v/>
      </c>
      <c r="RZ62" s="79">
        <f>SE(Input!O="bullet";SE(10=Input!O-1;RP16;0);SE(10&lt;Input!O;0;SE(10&lt;Input!O;RP16/(Input!O-Input!O);0)))</f>
        <v/>
      </c>
      <c r="SA62" s="79">
        <f>SE(Input!O="bullet";SE(11=Input!O-1;RP16;0);SE(11&lt;Input!O;0;SE(11&lt;Input!O;RP16/(Input!O-Input!O);0)))</f>
        <v/>
      </c>
      <c r="SB62" s="79">
        <f>SE(Input!O="bullet";SE(12=Input!O-1;RP16;0);SE(12&lt;Input!O;0;SE(12&lt;Input!O;RP16/(Input!O-Input!O);0)))</f>
        <v/>
      </c>
      <c r="SC62" s="79">
        <f>SE(Input!O="bullet";SE(13=Input!O-1;RP16;0);SE(13&lt;Input!O;0;SE(13&lt;Input!O;RP16/(Input!O-Input!O);0)))</f>
        <v/>
      </c>
      <c r="SD62" s="79">
        <f>SE(Input!O="bullet";SE(14=Input!O-1;RP16;0);SE(14&lt;Input!O;0;SE(14&lt;Input!O;RP16/(Input!O-Input!O);0)))</f>
        <v/>
      </c>
      <c r="SE62" s="79">
        <f>SE(Input!O="bullet";SE(15=Input!O-1;RP16;0);SE(15&lt;Input!O;0;SE(15&lt;Input!O;RP16/(Input!O-Input!O);0)))</f>
        <v/>
      </c>
      <c r="SF62" s="79">
        <f>SE(Input!O="bullet";SE(16=Input!O-1;RP16;0);SE(16&lt;Input!O;0;SE(16&lt;Input!O;RP16/(Input!O-Input!O);0)))</f>
        <v/>
      </c>
      <c r="SG62" s="79">
        <f>SE(Input!O="bullet";SE(17=Input!O-1;RP16;0);SE(17&lt;Input!O;0;SE(17&lt;Input!O;RP16/(Input!O-Input!O);0)))</f>
        <v/>
      </c>
      <c r="SH62" s="79">
        <f>SE(Input!O="bullet";SE(18=Input!O-1;RP16;0);SE(18&lt;Input!O;0;SE(18&lt;Input!O;RP16/(Input!O-Input!O);0)))</f>
        <v/>
      </c>
      <c r="SI62" s="79">
        <f>SE(Input!O="bullet";SE(19=Input!O-1;RP16;0);SE(19&lt;Input!O;0;SE(19&lt;Input!O;RP16/(Input!O-Input!O);0)))</f>
        <v/>
      </c>
      <c r="SJ62" s="79">
        <f>SE(Input!O="bullet";SE(20=Input!O-1;RP16;0);SE(20&lt;Input!O;0;SE(20&lt;Input!O;RP16/(Input!O-Input!O);0)))</f>
        <v/>
      </c>
      <c r="SK62" s="79">
        <f>SE(Input!O="bullet";SE(21=Input!O-1;RP16;0);SE(21&lt;Input!O;0;SE(21&lt;Input!O;RP16/(Input!O-Input!O);0)))</f>
        <v/>
      </c>
      <c r="SL62" s="79">
        <f>SE(Input!O="bullet";SE(22=Input!O-1;RP16;0);SE(22&lt;Input!O;0;SE(22&lt;Input!O;RP16/(Input!O-Input!O);0)))</f>
        <v/>
      </c>
      <c r="SM62" s="79">
        <f>SE(Input!O="bullet";SE(23=Input!O-1;RP16;0);SE(23&lt;Input!O;0;SE(23&lt;Input!O;RP16/(Input!O-Input!O);0)))</f>
        <v/>
      </c>
      <c r="SN62" s="79">
        <f>SE(Input!O="bullet";SE(24=Input!O-1;RP16;0);SE(24&lt;Input!O;0;SE(24&lt;Input!O;RP16/(Input!O-Input!O);0)))</f>
        <v/>
      </c>
      <c r="SO62" s="79">
        <f>SE(Input!O="bullet";SE(25=Input!O-1;RP16;0);SE(25&lt;Input!O;0;SE(25&lt;Input!O;RP16/(Input!O-Input!O);0)))</f>
        <v/>
      </c>
      <c r="SP62" s="79">
        <f>SE(Input!O="bullet";SE(26=Input!O-1;RP16;0);SE(26&lt;Input!O;0;SE(26&lt;Input!O;RP16/(Input!O-Input!O);0)))</f>
        <v/>
      </c>
      <c r="SQ62" s="79">
        <f>SE(Input!O="bullet";SE(27=Input!O-1;RP16;0);SE(27&lt;Input!O;0;SE(27&lt;Input!O;RP16/(Input!O-Input!O);0)))</f>
        <v/>
      </c>
      <c r="SR62" s="79">
        <f>SE(Input!O="bullet";SE(28=Input!O-1;RP16;0);SE(28&lt;Input!O;0;SE(28&lt;Input!O;RP16/(Input!O-Input!O);0)))</f>
        <v/>
      </c>
      <c r="SS62" s="79">
        <f>SE(Input!O="bullet";SE(29=Input!O-1;RP16;0);SE(29&lt;Input!O;0;SE(29&lt;Input!O;RP16/(Input!O-Input!O);0)))</f>
        <v/>
      </c>
      <c r="ST62" s="79">
        <f>SE(Input!O="bullet";SE(30=Input!O-1;RP16;0);SE(30&lt;Input!O;0;SE(30&lt;Input!O;RP16/(Input!O-Input!O);0)))</f>
        <v/>
      </c>
      <c r="SW62" s="78" t="n">
        <v>10</v>
      </c>
      <c r="SX62" s="79">
        <f>0</f>
        <v/>
      </c>
      <c r="SY62" s="79">
        <f>0</f>
        <v/>
      </c>
      <c r="SZ62" s="79">
        <f>0</f>
        <v/>
      </c>
      <c r="TA62" s="79">
        <f>0</f>
        <v/>
      </c>
      <c r="TB62" s="79">
        <f>0</f>
        <v/>
      </c>
      <c r="TC62" s="79">
        <f>0</f>
        <v/>
      </c>
      <c r="TD62" s="79">
        <f>0</f>
        <v/>
      </c>
      <c r="TE62" s="79">
        <f>0</f>
        <v/>
      </c>
      <c r="TF62" s="79">
        <f>0</f>
        <v/>
      </c>
      <c r="TG62" s="79">
        <f>SE(Input!P="bullet";SE(0=Input!P-1;TG16;0);SE(0&lt;Input!P;0;SE(0&lt;Input!P;TG16/(Input!P-Input!P);0)))</f>
        <v/>
      </c>
      <c r="TH62" s="79">
        <f>SE(Input!P="bullet";SE(1=Input!P-1;TG16;0);SE(1&lt;Input!P;0;SE(1&lt;Input!P;TG16/(Input!P-Input!P);0)))</f>
        <v/>
      </c>
      <c r="TI62" s="79">
        <f>SE(Input!P="bullet";SE(2=Input!P-1;TG16;0);SE(2&lt;Input!P;0;SE(2&lt;Input!P;TG16/(Input!P-Input!P);0)))</f>
        <v/>
      </c>
      <c r="TJ62" s="79">
        <f>SE(Input!P="bullet";SE(3=Input!P-1;TG16;0);SE(3&lt;Input!P;0;SE(3&lt;Input!P;TG16/(Input!P-Input!P);0)))</f>
        <v/>
      </c>
      <c r="TK62" s="79">
        <f>SE(Input!P="bullet";SE(4=Input!P-1;TG16;0);SE(4&lt;Input!P;0;SE(4&lt;Input!P;TG16/(Input!P-Input!P);0)))</f>
        <v/>
      </c>
      <c r="TL62" s="79">
        <f>SE(Input!P="bullet";SE(5=Input!P-1;TG16;0);SE(5&lt;Input!P;0;SE(5&lt;Input!P;TG16/(Input!P-Input!P);0)))</f>
        <v/>
      </c>
      <c r="TM62" s="79">
        <f>SE(Input!P="bullet";SE(6=Input!P-1;TG16;0);SE(6&lt;Input!P;0;SE(6&lt;Input!P;TG16/(Input!P-Input!P);0)))</f>
        <v/>
      </c>
      <c r="TN62" s="79">
        <f>SE(Input!P="bullet";SE(7=Input!P-1;TG16;0);SE(7&lt;Input!P;0;SE(7&lt;Input!P;TG16/(Input!P-Input!P);0)))</f>
        <v/>
      </c>
      <c r="TO62" s="79">
        <f>SE(Input!P="bullet";SE(8=Input!P-1;TG16;0);SE(8&lt;Input!P;0;SE(8&lt;Input!P;TG16/(Input!P-Input!P);0)))</f>
        <v/>
      </c>
      <c r="TP62" s="79">
        <f>SE(Input!P="bullet";SE(9=Input!P-1;TG16;0);SE(9&lt;Input!P;0;SE(9&lt;Input!P;TG16/(Input!P-Input!P);0)))</f>
        <v/>
      </c>
      <c r="TQ62" s="79">
        <f>SE(Input!P="bullet";SE(10=Input!P-1;TG16;0);SE(10&lt;Input!P;0;SE(10&lt;Input!P;TG16/(Input!P-Input!P);0)))</f>
        <v/>
      </c>
      <c r="TR62" s="79">
        <f>SE(Input!P="bullet";SE(11=Input!P-1;TG16;0);SE(11&lt;Input!P;0;SE(11&lt;Input!P;TG16/(Input!P-Input!P);0)))</f>
        <v/>
      </c>
      <c r="TS62" s="79">
        <f>SE(Input!P="bullet";SE(12=Input!P-1;TG16;0);SE(12&lt;Input!P;0;SE(12&lt;Input!P;TG16/(Input!P-Input!P);0)))</f>
        <v/>
      </c>
      <c r="TT62" s="79">
        <f>SE(Input!P="bullet";SE(13=Input!P-1;TG16;0);SE(13&lt;Input!P;0;SE(13&lt;Input!P;TG16/(Input!P-Input!P);0)))</f>
        <v/>
      </c>
      <c r="TU62" s="79">
        <f>SE(Input!P="bullet";SE(14=Input!P-1;TG16;0);SE(14&lt;Input!P;0;SE(14&lt;Input!P;TG16/(Input!P-Input!P);0)))</f>
        <v/>
      </c>
      <c r="TV62" s="79">
        <f>SE(Input!P="bullet";SE(15=Input!P-1;TG16;0);SE(15&lt;Input!P;0;SE(15&lt;Input!P;TG16/(Input!P-Input!P);0)))</f>
        <v/>
      </c>
      <c r="TW62" s="79">
        <f>SE(Input!P="bullet";SE(16=Input!P-1;TG16;0);SE(16&lt;Input!P;0;SE(16&lt;Input!P;TG16/(Input!P-Input!P);0)))</f>
        <v/>
      </c>
      <c r="TX62" s="79">
        <f>SE(Input!P="bullet";SE(17=Input!P-1;TG16;0);SE(17&lt;Input!P;0;SE(17&lt;Input!P;TG16/(Input!P-Input!P);0)))</f>
        <v/>
      </c>
      <c r="TY62" s="79">
        <f>SE(Input!P="bullet";SE(18=Input!P-1;TG16;0);SE(18&lt;Input!P;0;SE(18&lt;Input!P;TG16/(Input!P-Input!P);0)))</f>
        <v/>
      </c>
      <c r="TZ62" s="79">
        <f>SE(Input!P="bullet";SE(19=Input!P-1;TG16;0);SE(19&lt;Input!P;0;SE(19&lt;Input!P;TG16/(Input!P-Input!P);0)))</f>
        <v/>
      </c>
      <c r="UA62" s="79">
        <f>SE(Input!P="bullet";SE(20=Input!P-1;TG16;0);SE(20&lt;Input!P;0;SE(20&lt;Input!P;TG16/(Input!P-Input!P);0)))</f>
        <v/>
      </c>
      <c r="UB62" s="79">
        <f>SE(Input!P="bullet";SE(21=Input!P-1;TG16;0);SE(21&lt;Input!P;0;SE(21&lt;Input!P;TG16/(Input!P-Input!P);0)))</f>
        <v/>
      </c>
      <c r="UC62" s="79">
        <f>SE(Input!P="bullet";SE(22=Input!P-1;TG16;0);SE(22&lt;Input!P;0;SE(22&lt;Input!P;TG16/(Input!P-Input!P);0)))</f>
        <v/>
      </c>
      <c r="UD62" s="79">
        <f>SE(Input!P="bullet";SE(23=Input!P-1;TG16;0);SE(23&lt;Input!P;0;SE(23&lt;Input!P;TG16/(Input!P-Input!P);0)))</f>
        <v/>
      </c>
      <c r="UE62" s="79">
        <f>SE(Input!P="bullet";SE(24=Input!P-1;TG16;0);SE(24&lt;Input!P;0;SE(24&lt;Input!P;TG16/(Input!P-Input!P);0)))</f>
        <v/>
      </c>
      <c r="UF62" s="79">
        <f>SE(Input!P="bullet";SE(25=Input!P-1;TG16;0);SE(25&lt;Input!P;0;SE(25&lt;Input!P;TG16/(Input!P-Input!P);0)))</f>
        <v/>
      </c>
      <c r="UG62" s="79">
        <f>SE(Input!P="bullet";SE(26=Input!P-1;TG16;0);SE(26&lt;Input!P;0;SE(26&lt;Input!P;TG16/(Input!P-Input!P);0)))</f>
        <v/>
      </c>
      <c r="UH62" s="79">
        <f>SE(Input!P="bullet";SE(27=Input!P-1;TG16;0);SE(27&lt;Input!P;0;SE(27&lt;Input!P;TG16/(Input!P-Input!P);0)))</f>
        <v/>
      </c>
      <c r="UI62" s="79">
        <f>SE(Input!P="bullet";SE(28=Input!P-1;TG16;0);SE(28&lt;Input!P;0;SE(28&lt;Input!P;TG16/(Input!P-Input!P);0)))</f>
        <v/>
      </c>
      <c r="UJ62" s="79">
        <f>SE(Input!P="bullet";SE(29=Input!P-1;TG16;0);SE(29&lt;Input!P;0;SE(29&lt;Input!P;TG16/(Input!P-Input!P);0)))</f>
        <v/>
      </c>
      <c r="UK62" s="79">
        <f>SE(Input!P="bullet";SE(30=Input!P-1;TG16;0);SE(30&lt;Input!P;0;SE(30&lt;Input!P;TG16/(Input!P-Input!P);0)))</f>
        <v/>
      </c>
      <c r="UN62" s="78" t="n">
        <v>10</v>
      </c>
      <c r="UO62" s="79">
        <f>0</f>
        <v/>
      </c>
      <c r="UP62" s="79">
        <f>0</f>
        <v/>
      </c>
      <c r="UQ62" s="79">
        <f>0</f>
        <v/>
      </c>
      <c r="UR62" s="79">
        <f>0</f>
        <v/>
      </c>
      <c r="US62" s="79">
        <f>0</f>
        <v/>
      </c>
      <c r="UT62" s="79">
        <f>0</f>
        <v/>
      </c>
      <c r="UU62" s="79">
        <f>0</f>
        <v/>
      </c>
      <c r="UV62" s="79">
        <f>0</f>
        <v/>
      </c>
      <c r="UW62" s="79">
        <f>0</f>
        <v/>
      </c>
      <c r="UX62" s="79">
        <f>SE(Input!Q="bullet";SE(0=Input!Q-1;UX16;0);SE(0&lt;Input!Q;0;SE(0&lt;Input!Q;UX16/(Input!Q-Input!Q);0)))</f>
        <v/>
      </c>
      <c r="UY62" s="79">
        <f>SE(Input!Q="bullet";SE(1=Input!Q-1;UX16;0);SE(1&lt;Input!Q;0;SE(1&lt;Input!Q;UX16/(Input!Q-Input!Q);0)))</f>
        <v/>
      </c>
      <c r="UZ62" s="79">
        <f>SE(Input!Q="bullet";SE(2=Input!Q-1;UX16;0);SE(2&lt;Input!Q;0;SE(2&lt;Input!Q;UX16/(Input!Q-Input!Q);0)))</f>
        <v/>
      </c>
      <c r="VA62" s="79">
        <f>SE(Input!Q="bullet";SE(3=Input!Q-1;UX16;0);SE(3&lt;Input!Q;0;SE(3&lt;Input!Q;UX16/(Input!Q-Input!Q);0)))</f>
        <v/>
      </c>
      <c r="VB62" s="79">
        <f>SE(Input!Q="bullet";SE(4=Input!Q-1;UX16;0);SE(4&lt;Input!Q;0;SE(4&lt;Input!Q;UX16/(Input!Q-Input!Q);0)))</f>
        <v/>
      </c>
      <c r="VC62" s="79">
        <f>SE(Input!Q="bullet";SE(5=Input!Q-1;UX16;0);SE(5&lt;Input!Q;0;SE(5&lt;Input!Q;UX16/(Input!Q-Input!Q);0)))</f>
        <v/>
      </c>
      <c r="VD62" s="79">
        <f>SE(Input!Q="bullet";SE(6=Input!Q-1;UX16;0);SE(6&lt;Input!Q;0;SE(6&lt;Input!Q;UX16/(Input!Q-Input!Q);0)))</f>
        <v/>
      </c>
      <c r="VE62" s="79">
        <f>SE(Input!Q="bullet";SE(7=Input!Q-1;UX16;0);SE(7&lt;Input!Q;0;SE(7&lt;Input!Q;UX16/(Input!Q-Input!Q);0)))</f>
        <v/>
      </c>
      <c r="VF62" s="79">
        <f>SE(Input!Q="bullet";SE(8=Input!Q-1;UX16;0);SE(8&lt;Input!Q;0;SE(8&lt;Input!Q;UX16/(Input!Q-Input!Q);0)))</f>
        <v/>
      </c>
      <c r="VG62" s="79">
        <f>SE(Input!Q="bullet";SE(9=Input!Q-1;UX16;0);SE(9&lt;Input!Q;0;SE(9&lt;Input!Q;UX16/(Input!Q-Input!Q);0)))</f>
        <v/>
      </c>
      <c r="VH62" s="79">
        <f>SE(Input!Q="bullet";SE(10=Input!Q-1;UX16;0);SE(10&lt;Input!Q;0;SE(10&lt;Input!Q;UX16/(Input!Q-Input!Q);0)))</f>
        <v/>
      </c>
      <c r="VI62" s="79">
        <f>SE(Input!Q="bullet";SE(11=Input!Q-1;UX16;0);SE(11&lt;Input!Q;0;SE(11&lt;Input!Q;UX16/(Input!Q-Input!Q);0)))</f>
        <v/>
      </c>
      <c r="VJ62" s="79">
        <f>SE(Input!Q="bullet";SE(12=Input!Q-1;UX16;0);SE(12&lt;Input!Q;0;SE(12&lt;Input!Q;UX16/(Input!Q-Input!Q);0)))</f>
        <v/>
      </c>
      <c r="VK62" s="79">
        <f>SE(Input!Q="bullet";SE(13=Input!Q-1;UX16;0);SE(13&lt;Input!Q;0;SE(13&lt;Input!Q;UX16/(Input!Q-Input!Q);0)))</f>
        <v/>
      </c>
      <c r="VL62" s="79">
        <f>SE(Input!Q="bullet";SE(14=Input!Q-1;UX16;0);SE(14&lt;Input!Q;0;SE(14&lt;Input!Q;UX16/(Input!Q-Input!Q);0)))</f>
        <v/>
      </c>
      <c r="VM62" s="79">
        <f>SE(Input!Q="bullet";SE(15=Input!Q-1;UX16;0);SE(15&lt;Input!Q;0;SE(15&lt;Input!Q;UX16/(Input!Q-Input!Q);0)))</f>
        <v/>
      </c>
      <c r="VN62" s="79">
        <f>SE(Input!Q="bullet";SE(16=Input!Q-1;UX16;0);SE(16&lt;Input!Q;0;SE(16&lt;Input!Q;UX16/(Input!Q-Input!Q);0)))</f>
        <v/>
      </c>
      <c r="VO62" s="79">
        <f>SE(Input!Q="bullet";SE(17=Input!Q-1;UX16;0);SE(17&lt;Input!Q;0;SE(17&lt;Input!Q;UX16/(Input!Q-Input!Q);0)))</f>
        <v/>
      </c>
      <c r="VP62" s="79">
        <f>SE(Input!Q="bullet";SE(18=Input!Q-1;UX16;0);SE(18&lt;Input!Q;0;SE(18&lt;Input!Q;UX16/(Input!Q-Input!Q);0)))</f>
        <v/>
      </c>
      <c r="VQ62" s="79">
        <f>SE(Input!Q="bullet";SE(19=Input!Q-1;UX16;0);SE(19&lt;Input!Q;0;SE(19&lt;Input!Q;UX16/(Input!Q-Input!Q);0)))</f>
        <v/>
      </c>
      <c r="VR62" s="79">
        <f>SE(Input!Q="bullet";SE(20=Input!Q-1;UX16;0);SE(20&lt;Input!Q;0;SE(20&lt;Input!Q;UX16/(Input!Q-Input!Q);0)))</f>
        <v/>
      </c>
      <c r="VS62" s="79">
        <f>SE(Input!Q="bullet";SE(21=Input!Q-1;UX16;0);SE(21&lt;Input!Q;0;SE(21&lt;Input!Q;UX16/(Input!Q-Input!Q);0)))</f>
        <v/>
      </c>
      <c r="VT62" s="79">
        <f>SE(Input!Q="bullet";SE(22=Input!Q-1;UX16;0);SE(22&lt;Input!Q;0;SE(22&lt;Input!Q;UX16/(Input!Q-Input!Q);0)))</f>
        <v/>
      </c>
      <c r="VU62" s="79">
        <f>SE(Input!Q="bullet";SE(23=Input!Q-1;UX16;0);SE(23&lt;Input!Q;0;SE(23&lt;Input!Q;UX16/(Input!Q-Input!Q);0)))</f>
        <v/>
      </c>
      <c r="VV62" s="79">
        <f>SE(Input!Q="bullet";SE(24=Input!Q-1;UX16;0);SE(24&lt;Input!Q;0;SE(24&lt;Input!Q;UX16/(Input!Q-Input!Q);0)))</f>
        <v/>
      </c>
      <c r="VW62" s="79">
        <f>SE(Input!Q="bullet";SE(25=Input!Q-1;UX16;0);SE(25&lt;Input!Q;0;SE(25&lt;Input!Q;UX16/(Input!Q-Input!Q);0)))</f>
        <v/>
      </c>
      <c r="VX62" s="79">
        <f>SE(Input!Q="bullet";SE(26=Input!Q-1;UX16;0);SE(26&lt;Input!Q;0;SE(26&lt;Input!Q;UX16/(Input!Q-Input!Q);0)))</f>
        <v/>
      </c>
      <c r="VY62" s="79">
        <f>SE(Input!Q="bullet";SE(27=Input!Q-1;UX16;0);SE(27&lt;Input!Q;0;SE(27&lt;Input!Q;UX16/(Input!Q-Input!Q);0)))</f>
        <v/>
      </c>
      <c r="VZ62" s="79">
        <f>SE(Input!Q="bullet";SE(28=Input!Q-1;UX16;0);SE(28&lt;Input!Q;0;SE(28&lt;Input!Q;UX16/(Input!Q-Input!Q);0)))</f>
        <v/>
      </c>
      <c r="WA62" s="79">
        <f>SE(Input!Q="bullet";SE(29=Input!Q-1;UX16;0);SE(29&lt;Input!Q;0;SE(29&lt;Input!Q;UX16/(Input!Q-Input!Q);0)))</f>
        <v/>
      </c>
      <c r="WB62" s="79">
        <f>SE(Input!Q="bullet";SE(30=Input!Q-1;UX16;0);SE(30&lt;Input!Q;0;SE(30&lt;Input!Q;UX16/(Input!Q-Input!Q);0)))</f>
        <v/>
      </c>
      <c r="WE62" s="78" t="n">
        <v>10</v>
      </c>
      <c r="WF62" s="79">
        <f>0</f>
        <v/>
      </c>
      <c r="WG62" s="79">
        <f>0</f>
        <v/>
      </c>
      <c r="WH62" s="79">
        <f>0</f>
        <v/>
      </c>
      <c r="WI62" s="79">
        <f>0</f>
        <v/>
      </c>
      <c r="WJ62" s="79">
        <f>0</f>
        <v/>
      </c>
      <c r="WK62" s="79">
        <f>0</f>
        <v/>
      </c>
      <c r="WL62" s="79">
        <f>0</f>
        <v/>
      </c>
      <c r="WM62" s="79">
        <f>0</f>
        <v/>
      </c>
      <c r="WN62" s="79">
        <f>0</f>
        <v/>
      </c>
      <c r="WO62" s="79">
        <f>SE(Input!R="bullet";SE(0=Input!R-1;WO16;0);SE(0&lt;Input!R;0;SE(0&lt;Input!R;WO16/(Input!R-Input!R);0)))</f>
        <v/>
      </c>
      <c r="WP62" s="79">
        <f>SE(Input!R="bullet";SE(1=Input!R-1;WO16;0);SE(1&lt;Input!R;0;SE(1&lt;Input!R;WO16/(Input!R-Input!R);0)))</f>
        <v/>
      </c>
      <c r="WQ62" s="79">
        <f>SE(Input!R="bullet";SE(2=Input!R-1;WO16;0);SE(2&lt;Input!R;0;SE(2&lt;Input!R;WO16/(Input!R-Input!R);0)))</f>
        <v/>
      </c>
      <c r="WR62" s="79">
        <f>SE(Input!R="bullet";SE(3=Input!R-1;WO16;0);SE(3&lt;Input!R;0;SE(3&lt;Input!R;WO16/(Input!R-Input!R);0)))</f>
        <v/>
      </c>
      <c r="WS62" s="79">
        <f>SE(Input!R="bullet";SE(4=Input!R-1;WO16;0);SE(4&lt;Input!R;0;SE(4&lt;Input!R;WO16/(Input!R-Input!R);0)))</f>
        <v/>
      </c>
      <c r="WT62" s="79">
        <f>SE(Input!R="bullet";SE(5=Input!R-1;WO16;0);SE(5&lt;Input!R;0;SE(5&lt;Input!R;WO16/(Input!R-Input!R);0)))</f>
        <v/>
      </c>
      <c r="WU62" s="79">
        <f>SE(Input!R="bullet";SE(6=Input!R-1;WO16;0);SE(6&lt;Input!R;0;SE(6&lt;Input!R;WO16/(Input!R-Input!R);0)))</f>
        <v/>
      </c>
      <c r="WV62" s="79">
        <f>SE(Input!R="bullet";SE(7=Input!R-1;WO16;0);SE(7&lt;Input!R;0;SE(7&lt;Input!R;WO16/(Input!R-Input!R);0)))</f>
        <v/>
      </c>
      <c r="WW62" s="79">
        <f>SE(Input!R="bullet";SE(8=Input!R-1;WO16;0);SE(8&lt;Input!R;0;SE(8&lt;Input!R;WO16/(Input!R-Input!R);0)))</f>
        <v/>
      </c>
      <c r="WX62" s="79">
        <f>SE(Input!R="bullet";SE(9=Input!R-1;WO16;0);SE(9&lt;Input!R;0;SE(9&lt;Input!R;WO16/(Input!R-Input!R);0)))</f>
        <v/>
      </c>
      <c r="WY62" s="79">
        <f>SE(Input!R="bullet";SE(10=Input!R-1;WO16;0);SE(10&lt;Input!R;0;SE(10&lt;Input!R;WO16/(Input!R-Input!R);0)))</f>
        <v/>
      </c>
      <c r="WZ62" s="79">
        <f>SE(Input!R="bullet";SE(11=Input!R-1;WO16;0);SE(11&lt;Input!R;0;SE(11&lt;Input!R;WO16/(Input!R-Input!R);0)))</f>
        <v/>
      </c>
      <c r="XA62" s="79">
        <f>SE(Input!R="bullet";SE(12=Input!R-1;WO16;0);SE(12&lt;Input!R;0;SE(12&lt;Input!R;WO16/(Input!R-Input!R);0)))</f>
        <v/>
      </c>
      <c r="XB62" s="79">
        <f>SE(Input!R="bullet";SE(13=Input!R-1;WO16;0);SE(13&lt;Input!R;0;SE(13&lt;Input!R;WO16/(Input!R-Input!R);0)))</f>
        <v/>
      </c>
      <c r="XC62" s="79">
        <f>SE(Input!R="bullet";SE(14=Input!R-1;WO16;0);SE(14&lt;Input!R;0;SE(14&lt;Input!R;WO16/(Input!R-Input!R);0)))</f>
        <v/>
      </c>
      <c r="XD62" s="79">
        <f>SE(Input!R="bullet";SE(15=Input!R-1;WO16;0);SE(15&lt;Input!R;0;SE(15&lt;Input!R;WO16/(Input!R-Input!R);0)))</f>
        <v/>
      </c>
      <c r="XE62" s="79">
        <f>SE(Input!R="bullet";SE(16=Input!R-1;WO16;0);SE(16&lt;Input!R;0;SE(16&lt;Input!R;WO16/(Input!R-Input!R);0)))</f>
        <v/>
      </c>
      <c r="XF62" s="79">
        <f>SE(Input!R="bullet";SE(17=Input!R-1;WO16;0);SE(17&lt;Input!R;0;SE(17&lt;Input!R;WO16/(Input!R-Input!R);0)))</f>
        <v/>
      </c>
      <c r="XG62" s="79">
        <f>SE(Input!R="bullet";SE(18=Input!R-1;WO16;0);SE(18&lt;Input!R;0;SE(18&lt;Input!R;WO16/(Input!R-Input!R);0)))</f>
        <v/>
      </c>
      <c r="XH62" s="79">
        <f>SE(Input!R="bullet";SE(19=Input!R-1;WO16;0);SE(19&lt;Input!R;0;SE(19&lt;Input!R;WO16/(Input!R-Input!R);0)))</f>
        <v/>
      </c>
      <c r="XI62" s="79">
        <f>SE(Input!R="bullet";SE(20=Input!R-1;WO16;0);SE(20&lt;Input!R;0;SE(20&lt;Input!R;WO16/(Input!R-Input!R);0)))</f>
        <v/>
      </c>
      <c r="XJ62" s="79">
        <f>SE(Input!R="bullet";SE(21=Input!R-1;WO16;0);SE(21&lt;Input!R;0;SE(21&lt;Input!R;WO16/(Input!R-Input!R);0)))</f>
        <v/>
      </c>
      <c r="XK62" s="79">
        <f>SE(Input!R="bullet";SE(22=Input!R-1;WO16;0);SE(22&lt;Input!R;0;SE(22&lt;Input!R;WO16/(Input!R-Input!R);0)))</f>
        <v/>
      </c>
      <c r="XL62" s="79">
        <f>SE(Input!R="bullet";SE(23=Input!R-1;WO16;0);SE(23&lt;Input!R;0;SE(23&lt;Input!R;WO16/(Input!R-Input!R);0)))</f>
        <v/>
      </c>
      <c r="XM62" s="79">
        <f>SE(Input!R="bullet";SE(24=Input!R-1;WO16;0);SE(24&lt;Input!R;0;SE(24&lt;Input!R;WO16/(Input!R-Input!R);0)))</f>
        <v/>
      </c>
      <c r="XN62" s="79">
        <f>SE(Input!R="bullet";SE(25=Input!R-1;WO16;0);SE(25&lt;Input!R;0;SE(25&lt;Input!R;WO16/(Input!R-Input!R);0)))</f>
        <v/>
      </c>
      <c r="XO62" s="79">
        <f>SE(Input!R="bullet";SE(26=Input!R-1;WO16;0);SE(26&lt;Input!R;0;SE(26&lt;Input!R;WO16/(Input!R-Input!R);0)))</f>
        <v/>
      </c>
      <c r="XP62" s="79">
        <f>SE(Input!R="bullet";SE(27=Input!R-1;WO16;0);SE(27&lt;Input!R;0;SE(27&lt;Input!R;WO16/(Input!R-Input!R);0)))</f>
        <v/>
      </c>
      <c r="XQ62" s="79">
        <f>SE(Input!R="bullet";SE(28=Input!R-1;WO16;0);SE(28&lt;Input!R;0;SE(28&lt;Input!R;WO16/(Input!R-Input!R);0)))</f>
        <v/>
      </c>
      <c r="XR62" s="79">
        <f>SE(Input!R="bullet";SE(29=Input!R-1;WO16;0);SE(29&lt;Input!R;0;SE(29&lt;Input!R;WO16/(Input!R-Input!R);0)))</f>
        <v/>
      </c>
      <c r="XS62" s="79">
        <f>SE(Input!R="bullet";SE(30=Input!R-1;WO16;0);SE(30&lt;Input!R;0;SE(30&lt;Input!R;WO16/(Input!R-Input!R);0)))</f>
        <v/>
      </c>
      <c r="XV62" s="78" t="n">
        <v>10</v>
      </c>
      <c r="XW62" s="79">
        <f>0</f>
        <v/>
      </c>
      <c r="XX62" s="79">
        <f>0</f>
        <v/>
      </c>
      <c r="XY62" s="79">
        <f>0</f>
        <v/>
      </c>
      <c r="XZ62" s="79">
        <f>0</f>
        <v/>
      </c>
      <c r="YA62" s="79">
        <f>0</f>
        <v/>
      </c>
      <c r="YB62" s="79">
        <f>0</f>
        <v/>
      </c>
      <c r="YC62" s="79">
        <f>0</f>
        <v/>
      </c>
      <c r="YD62" s="79">
        <f>0</f>
        <v/>
      </c>
      <c r="YE62" s="79">
        <f>0</f>
        <v/>
      </c>
      <c r="YF62" s="79">
        <f>SE(Input!S="bullet";SE(0=Input!S-1;YF16;0);SE(0&lt;Input!S;0;SE(0&lt;Input!S;YF16/(Input!S-Input!S);0)))</f>
        <v/>
      </c>
      <c r="YG62" s="79">
        <f>SE(Input!S="bullet";SE(1=Input!S-1;YF16;0);SE(1&lt;Input!S;0;SE(1&lt;Input!S;YF16/(Input!S-Input!S);0)))</f>
        <v/>
      </c>
      <c r="YH62" s="79">
        <f>SE(Input!S="bullet";SE(2=Input!S-1;YF16;0);SE(2&lt;Input!S;0;SE(2&lt;Input!S;YF16/(Input!S-Input!S);0)))</f>
        <v/>
      </c>
      <c r="YI62" s="79">
        <f>SE(Input!S="bullet";SE(3=Input!S-1;YF16;0);SE(3&lt;Input!S;0;SE(3&lt;Input!S;YF16/(Input!S-Input!S);0)))</f>
        <v/>
      </c>
      <c r="YJ62" s="79">
        <f>SE(Input!S="bullet";SE(4=Input!S-1;YF16;0);SE(4&lt;Input!S;0;SE(4&lt;Input!S;YF16/(Input!S-Input!S);0)))</f>
        <v/>
      </c>
      <c r="YK62" s="79">
        <f>SE(Input!S="bullet";SE(5=Input!S-1;YF16;0);SE(5&lt;Input!S;0;SE(5&lt;Input!S;YF16/(Input!S-Input!S);0)))</f>
        <v/>
      </c>
      <c r="YL62" s="79">
        <f>SE(Input!S="bullet";SE(6=Input!S-1;YF16;0);SE(6&lt;Input!S;0;SE(6&lt;Input!S;YF16/(Input!S-Input!S);0)))</f>
        <v/>
      </c>
      <c r="YM62" s="79">
        <f>SE(Input!S="bullet";SE(7=Input!S-1;YF16;0);SE(7&lt;Input!S;0;SE(7&lt;Input!S;YF16/(Input!S-Input!S);0)))</f>
        <v/>
      </c>
      <c r="YN62" s="79">
        <f>SE(Input!S="bullet";SE(8=Input!S-1;YF16;0);SE(8&lt;Input!S;0;SE(8&lt;Input!S;YF16/(Input!S-Input!S);0)))</f>
        <v/>
      </c>
      <c r="YO62" s="79">
        <f>SE(Input!S="bullet";SE(9=Input!S-1;YF16;0);SE(9&lt;Input!S;0;SE(9&lt;Input!S;YF16/(Input!S-Input!S);0)))</f>
        <v/>
      </c>
      <c r="YP62" s="79">
        <f>SE(Input!S="bullet";SE(10=Input!S-1;YF16;0);SE(10&lt;Input!S;0;SE(10&lt;Input!S;YF16/(Input!S-Input!S);0)))</f>
        <v/>
      </c>
      <c r="YQ62" s="79">
        <f>SE(Input!S="bullet";SE(11=Input!S-1;YF16;0);SE(11&lt;Input!S;0;SE(11&lt;Input!S;YF16/(Input!S-Input!S);0)))</f>
        <v/>
      </c>
      <c r="YR62" s="79">
        <f>SE(Input!S="bullet";SE(12=Input!S-1;YF16;0);SE(12&lt;Input!S;0;SE(12&lt;Input!S;YF16/(Input!S-Input!S);0)))</f>
        <v/>
      </c>
      <c r="YS62" s="79">
        <f>SE(Input!S="bullet";SE(13=Input!S-1;YF16;0);SE(13&lt;Input!S;0;SE(13&lt;Input!S;YF16/(Input!S-Input!S);0)))</f>
        <v/>
      </c>
      <c r="YT62" s="79">
        <f>SE(Input!S="bullet";SE(14=Input!S-1;YF16;0);SE(14&lt;Input!S;0;SE(14&lt;Input!S;YF16/(Input!S-Input!S);0)))</f>
        <v/>
      </c>
      <c r="YU62" s="79">
        <f>SE(Input!S="bullet";SE(15=Input!S-1;YF16;0);SE(15&lt;Input!S;0;SE(15&lt;Input!S;YF16/(Input!S-Input!S);0)))</f>
        <v/>
      </c>
      <c r="YV62" s="79">
        <f>SE(Input!S="bullet";SE(16=Input!S-1;YF16;0);SE(16&lt;Input!S;0;SE(16&lt;Input!S;YF16/(Input!S-Input!S);0)))</f>
        <v/>
      </c>
      <c r="YW62" s="79">
        <f>SE(Input!S="bullet";SE(17=Input!S-1;YF16;0);SE(17&lt;Input!S;0;SE(17&lt;Input!S;YF16/(Input!S-Input!S);0)))</f>
        <v/>
      </c>
      <c r="YX62" s="79">
        <f>SE(Input!S="bullet";SE(18=Input!S-1;YF16;0);SE(18&lt;Input!S;0;SE(18&lt;Input!S;YF16/(Input!S-Input!S);0)))</f>
        <v/>
      </c>
      <c r="YY62" s="79">
        <f>SE(Input!S="bullet";SE(19=Input!S-1;YF16;0);SE(19&lt;Input!S;0;SE(19&lt;Input!S;YF16/(Input!S-Input!S);0)))</f>
        <v/>
      </c>
      <c r="YZ62" s="79">
        <f>SE(Input!S="bullet";SE(20=Input!S-1;YF16;0);SE(20&lt;Input!S;0;SE(20&lt;Input!S;YF16/(Input!S-Input!S);0)))</f>
        <v/>
      </c>
      <c r="ZA62" s="79">
        <f>SE(Input!S="bullet";SE(21=Input!S-1;YF16;0);SE(21&lt;Input!S;0;SE(21&lt;Input!S;YF16/(Input!S-Input!S);0)))</f>
        <v/>
      </c>
      <c r="ZB62" s="79">
        <f>SE(Input!S="bullet";SE(22=Input!S-1;YF16;0);SE(22&lt;Input!S;0;SE(22&lt;Input!S;YF16/(Input!S-Input!S);0)))</f>
        <v/>
      </c>
      <c r="ZC62" s="79">
        <f>SE(Input!S="bullet";SE(23=Input!S-1;YF16;0);SE(23&lt;Input!S;0;SE(23&lt;Input!S;YF16/(Input!S-Input!S);0)))</f>
        <v/>
      </c>
      <c r="ZD62" s="79">
        <f>SE(Input!S="bullet";SE(24=Input!S-1;YF16;0);SE(24&lt;Input!S;0;SE(24&lt;Input!S;YF16/(Input!S-Input!S);0)))</f>
        <v/>
      </c>
      <c r="ZE62" s="79">
        <f>SE(Input!S="bullet";SE(25=Input!S-1;YF16;0);SE(25&lt;Input!S;0;SE(25&lt;Input!S;YF16/(Input!S-Input!S);0)))</f>
        <v/>
      </c>
      <c r="ZF62" s="79">
        <f>SE(Input!S="bullet";SE(26=Input!S-1;YF16;0);SE(26&lt;Input!S;0;SE(26&lt;Input!S;YF16/(Input!S-Input!S);0)))</f>
        <v/>
      </c>
      <c r="ZG62" s="79">
        <f>SE(Input!S="bullet";SE(27=Input!S-1;YF16;0);SE(27&lt;Input!S;0;SE(27&lt;Input!S;YF16/(Input!S-Input!S);0)))</f>
        <v/>
      </c>
      <c r="ZH62" s="79">
        <f>SE(Input!S="bullet";SE(28=Input!S-1;YF16;0);SE(28&lt;Input!S;0;SE(28&lt;Input!S;YF16/(Input!S-Input!S);0)))</f>
        <v/>
      </c>
      <c r="ZI62" s="79">
        <f>SE(Input!S="bullet";SE(29=Input!S-1;YF16;0);SE(29&lt;Input!S;0;SE(29&lt;Input!S;YF16/(Input!S-Input!S);0)))</f>
        <v/>
      </c>
      <c r="ZJ62" s="79">
        <f>SE(Input!S="bullet";SE(30=Input!S-1;YF16;0);SE(30&lt;Input!S;0;SE(30&lt;Input!S;YF16/(Input!S-Input!S);0)))</f>
        <v/>
      </c>
      <c r="ZM62" s="78" t="n">
        <v>10</v>
      </c>
      <c r="ZN62" s="79">
        <f>0</f>
        <v/>
      </c>
      <c r="ZO62" s="79">
        <f>0</f>
        <v/>
      </c>
      <c r="ZP62" s="79">
        <f>0</f>
        <v/>
      </c>
      <c r="ZQ62" s="79">
        <f>0</f>
        <v/>
      </c>
      <c r="ZR62" s="79">
        <f>0</f>
        <v/>
      </c>
      <c r="ZS62" s="79">
        <f>0</f>
        <v/>
      </c>
      <c r="ZT62" s="79">
        <f>0</f>
        <v/>
      </c>
      <c r="ZU62" s="79">
        <f>0</f>
        <v/>
      </c>
      <c r="ZV62" s="79">
        <f>0</f>
        <v/>
      </c>
      <c r="ZW62" s="79">
        <f>SE(Input!T="bullet";SE(0=Input!T-1;ZW16;0);SE(0&lt;Input!T;0;SE(0&lt;Input!T;ZW16/(Input!T-Input!T);0)))</f>
        <v/>
      </c>
      <c r="ZX62" s="79">
        <f>SE(Input!T="bullet";SE(1=Input!T-1;ZW16;0);SE(1&lt;Input!T;0;SE(1&lt;Input!T;ZW16/(Input!T-Input!T);0)))</f>
        <v/>
      </c>
      <c r="ZY62" s="79">
        <f>SE(Input!T="bullet";SE(2=Input!T-1;ZW16;0);SE(2&lt;Input!T;0;SE(2&lt;Input!T;ZW16/(Input!T-Input!T);0)))</f>
        <v/>
      </c>
      <c r="ZZ62" s="79">
        <f>SE(Input!T="bullet";SE(3=Input!T-1;ZW16;0);SE(3&lt;Input!T;0;SE(3&lt;Input!T;ZW16/(Input!T-Input!T);0)))</f>
        <v/>
      </c>
      <c r="AAA62" s="79">
        <f>SE(Input!T="bullet";SE(4=Input!T-1;ZW16;0);SE(4&lt;Input!T;0;SE(4&lt;Input!T;ZW16/(Input!T-Input!T);0)))</f>
        <v/>
      </c>
      <c r="AAB62" s="79">
        <f>SE(Input!T="bullet";SE(5=Input!T-1;ZW16;0);SE(5&lt;Input!T;0;SE(5&lt;Input!T;ZW16/(Input!T-Input!T);0)))</f>
        <v/>
      </c>
      <c r="AAC62" s="79">
        <f>SE(Input!T="bullet";SE(6=Input!T-1;ZW16;0);SE(6&lt;Input!T;0;SE(6&lt;Input!T;ZW16/(Input!T-Input!T);0)))</f>
        <v/>
      </c>
      <c r="AAD62" s="79">
        <f>SE(Input!T="bullet";SE(7=Input!T-1;ZW16;0);SE(7&lt;Input!T;0;SE(7&lt;Input!T;ZW16/(Input!T-Input!T);0)))</f>
        <v/>
      </c>
      <c r="AAE62" s="79">
        <f>SE(Input!T="bullet";SE(8=Input!T-1;ZW16;0);SE(8&lt;Input!T;0;SE(8&lt;Input!T;ZW16/(Input!T-Input!T);0)))</f>
        <v/>
      </c>
      <c r="AAF62" s="79">
        <f>SE(Input!T="bullet";SE(9=Input!T-1;ZW16;0);SE(9&lt;Input!T;0;SE(9&lt;Input!T;ZW16/(Input!T-Input!T);0)))</f>
        <v/>
      </c>
      <c r="AAG62" s="79">
        <f>SE(Input!T="bullet";SE(10=Input!T-1;ZW16;0);SE(10&lt;Input!T;0;SE(10&lt;Input!T;ZW16/(Input!T-Input!T);0)))</f>
        <v/>
      </c>
      <c r="AAH62" s="79">
        <f>SE(Input!T="bullet";SE(11=Input!T-1;ZW16;0);SE(11&lt;Input!T;0;SE(11&lt;Input!T;ZW16/(Input!T-Input!T);0)))</f>
        <v/>
      </c>
      <c r="AAI62" s="79">
        <f>SE(Input!T="bullet";SE(12=Input!T-1;ZW16;0);SE(12&lt;Input!T;0;SE(12&lt;Input!T;ZW16/(Input!T-Input!T);0)))</f>
        <v/>
      </c>
      <c r="AAJ62" s="79">
        <f>SE(Input!T="bullet";SE(13=Input!T-1;ZW16;0);SE(13&lt;Input!T;0;SE(13&lt;Input!T;ZW16/(Input!T-Input!T);0)))</f>
        <v/>
      </c>
      <c r="AAK62" s="79">
        <f>SE(Input!T="bullet";SE(14=Input!T-1;ZW16;0);SE(14&lt;Input!T;0;SE(14&lt;Input!T;ZW16/(Input!T-Input!T);0)))</f>
        <v/>
      </c>
      <c r="AAL62" s="79">
        <f>SE(Input!T="bullet";SE(15=Input!T-1;ZW16;0);SE(15&lt;Input!T;0;SE(15&lt;Input!T;ZW16/(Input!T-Input!T);0)))</f>
        <v/>
      </c>
      <c r="AAM62" s="79">
        <f>SE(Input!T="bullet";SE(16=Input!T-1;ZW16;0);SE(16&lt;Input!T;0;SE(16&lt;Input!T;ZW16/(Input!T-Input!T);0)))</f>
        <v/>
      </c>
      <c r="AAN62" s="79">
        <f>SE(Input!T="bullet";SE(17=Input!T-1;ZW16;0);SE(17&lt;Input!T;0;SE(17&lt;Input!T;ZW16/(Input!T-Input!T);0)))</f>
        <v/>
      </c>
      <c r="AAO62" s="79">
        <f>SE(Input!T="bullet";SE(18=Input!T-1;ZW16;0);SE(18&lt;Input!T;0;SE(18&lt;Input!T;ZW16/(Input!T-Input!T);0)))</f>
        <v/>
      </c>
      <c r="AAP62" s="79">
        <f>SE(Input!T="bullet";SE(19=Input!T-1;ZW16;0);SE(19&lt;Input!T;0;SE(19&lt;Input!T;ZW16/(Input!T-Input!T);0)))</f>
        <v/>
      </c>
      <c r="AAQ62" s="79">
        <f>SE(Input!T="bullet";SE(20=Input!T-1;ZW16;0);SE(20&lt;Input!T;0;SE(20&lt;Input!T;ZW16/(Input!T-Input!T);0)))</f>
        <v/>
      </c>
      <c r="AAR62" s="79">
        <f>SE(Input!T="bullet";SE(21=Input!T-1;ZW16;0);SE(21&lt;Input!T;0;SE(21&lt;Input!T;ZW16/(Input!T-Input!T);0)))</f>
        <v/>
      </c>
      <c r="AAS62" s="79">
        <f>SE(Input!T="bullet";SE(22=Input!T-1;ZW16;0);SE(22&lt;Input!T;0;SE(22&lt;Input!T;ZW16/(Input!T-Input!T);0)))</f>
        <v/>
      </c>
      <c r="AAT62" s="79">
        <f>SE(Input!T="bullet";SE(23=Input!T-1;ZW16;0);SE(23&lt;Input!T;0;SE(23&lt;Input!T;ZW16/(Input!T-Input!T);0)))</f>
        <v/>
      </c>
      <c r="AAU62" s="79">
        <f>SE(Input!T="bullet";SE(24=Input!T-1;ZW16;0);SE(24&lt;Input!T;0;SE(24&lt;Input!T;ZW16/(Input!T-Input!T);0)))</f>
        <v/>
      </c>
      <c r="AAV62" s="79">
        <f>SE(Input!T="bullet";SE(25=Input!T-1;ZW16;0);SE(25&lt;Input!T;0;SE(25&lt;Input!T;ZW16/(Input!T-Input!T);0)))</f>
        <v/>
      </c>
      <c r="AAW62" s="79">
        <f>SE(Input!T="bullet";SE(26=Input!T-1;ZW16;0);SE(26&lt;Input!T;0;SE(26&lt;Input!T;ZW16/(Input!T-Input!T);0)))</f>
        <v/>
      </c>
      <c r="AAX62" s="79">
        <f>SE(Input!T="bullet";SE(27=Input!T-1;ZW16;0);SE(27&lt;Input!T;0;SE(27&lt;Input!T;ZW16/(Input!T-Input!T);0)))</f>
        <v/>
      </c>
      <c r="AAY62" s="79">
        <f>SE(Input!T="bullet";SE(28=Input!T-1;ZW16;0);SE(28&lt;Input!T;0;SE(28&lt;Input!T;ZW16/(Input!T-Input!T);0)))</f>
        <v/>
      </c>
      <c r="AAZ62" s="79">
        <f>SE(Input!T="bullet";SE(29=Input!T-1;ZW16;0);SE(29&lt;Input!T;0;SE(29&lt;Input!T;ZW16/(Input!T-Input!T);0)))</f>
        <v/>
      </c>
      <c r="ABA62" s="79">
        <f>SE(Input!T="bullet";SE(30=Input!T-1;ZW16;0);SE(30&lt;Input!T;0;SE(30&lt;Input!T;ZW16/(Input!T-Input!T);0)))</f>
        <v/>
      </c>
      <c r="ABD62" s="78" t="n">
        <v>10</v>
      </c>
      <c r="ABE62" s="79">
        <f>0</f>
        <v/>
      </c>
      <c r="ABF62" s="79">
        <f>0</f>
        <v/>
      </c>
      <c r="ABG62" s="79">
        <f>0</f>
        <v/>
      </c>
      <c r="ABH62" s="79">
        <f>0</f>
        <v/>
      </c>
      <c r="ABI62" s="79">
        <f>0</f>
        <v/>
      </c>
      <c r="ABJ62" s="79">
        <f>0</f>
        <v/>
      </c>
      <c r="ABK62" s="79">
        <f>0</f>
        <v/>
      </c>
      <c r="ABL62" s="79">
        <f>0</f>
        <v/>
      </c>
      <c r="ABM62" s="79">
        <f>0</f>
        <v/>
      </c>
      <c r="ABN62" s="79">
        <f>SE(Input!U="bullet";SE(0=Input!U-1;ABN16;0);SE(0&lt;Input!U;0;SE(0&lt;Input!U;ABN16/(Input!U-Input!U);0)))</f>
        <v/>
      </c>
      <c r="ABO62" s="79">
        <f>SE(Input!U="bullet";SE(1=Input!U-1;ABN16;0);SE(1&lt;Input!U;0;SE(1&lt;Input!U;ABN16/(Input!U-Input!U);0)))</f>
        <v/>
      </c>
      <c r="ABP62" s="79">
        <f>SE(Input!U="bullet";SE(2=Input!U-1;ABN16;0);SE(2&lt;Input!U;0;SE(2&lt;Input!U;ABN16/(Input!U-Input!U);0)))</f>
        <v/>
      </c>
      <c r="ABQ62" s="79">
        <f>SE(Input!U="bullet";SE(3=Input!U-1;ABN16;0);SE(3&lt;Input!U;0;SE(3&lt;Input!U;ABN16/(Input!U-Input!U);0)))</f>
        <v/>
      </c>
      <c r="ABR62" s="79">
        <f>SE(Input!U="bullet";SE(4=Input!U-1;ABN16;0);SE(4&lt;Input!U;0;SE(4&lt;Input!U;ABN16/(Input!U-Input!U);0)))</f>
        <v/>
      </c>
      <c r="ABS62" s="79">
        <f>SE(Input!U="bullet";SE(5=Input!U-1;ABN16;0);SE(5&lt;Input!U;0;SE(5&lt;Input!U;ABN16/(Input!U-Input!U);0)))</f>
        <v/>
      </c>
      <c r="ABT62" s="79">
        <f>SE(Input!U="bullet";SE(6=Input!U-1;ABN16;0);SE(6&lt;Input!U;0;SE(6&lt;Input!U;ABN16/(Input!U-Input!U);0)))</f>
        <v/>
      </c>
      <c r="ABU62" s="79">
        <f>SE(Input!U="bullet";SE(7=Input!U-1;ABN16;0);SE(7&lt;Input!U;0;SE(7&lt;Input!U;ABN16/(Input!U-Input!U);0)))</f>
        <v/>
      </c>
      <c r="ABV62" s="79">
        <f>SE(Input!U="bullet";SE(8=Input!U-1;ABN16;0);SE(8&lt;Input!U;0;SE(8&lt;Input!U;ABN16/(Input!U-Input!U);0)))</f>
        <v/>
      </c>
      <c r="ABW62" s="79">
        <f>SE(Input!U="bullet";SE(9=Input!U-1;ABN16;0);SE(9&lt;Input!U;0;SE(9&lt;Input!U;ABN16/(Input!U-Input!U);0)))</f>
        <v/>
      </c>
      <c r="ABX62" s="79">
        <f>SE(Input!U="bullet";SE(10=Input!U-1;ABN16;0);SE(10&lt;Input!U;0;SE(10&lt;Input!U;ABN16/(Input!U-Input!U);0)))</f>
        <v/>
      </c>
      <c r="ABY62" s="79">
        <f>SE(Input!U="bullet";SE(11=Input!U-1;ABN16;0);SE(11&lt;Input!U;0;SE(11&lt;Input!U;ABN16/(Input!U-Input!U);0)))</f>
        <v/>
      </c>
      <c r="ABZ62" s="79">
        <f>SE(Input!U="bullet";SE(12=Input!U-1;ABN16;0);SE(12&lt;Input!U;0;SE(12&lt;Input!U;ABN16/(Input!U-Input!U);0)))</f>
        <v/>
      </c>
      <c r="ACA62" s="79">
        <f>SE(Input!U="bullet";SE(13=Input!U-1;ABN16;0);SE(13&lt;Input!U;0;SE(13&lt;Input!U;ABN16/(Input!U-Input!U);0)))</f>
        <v/>
      </c>
      <c r="ACB62" s="79">
        <f>SE(Input!U="bullet";SE(14=Input!U-1;ABN16;0);SE(14&lt;Input!U;0;SE(14&lt;Input!U;ABN16/(Input!U-Input!U);0)))</f>
        <v/>
      </c>
      <c r="ACC62" s="79">
        <f>SE(Input!U="bullet";SE(15=Input!U-1;ABN16;0);SE(15&lt;Input!U;0;SE(15&lt;Input!U;ABN16/(Input!U-Input!U);0)))</f>
        <v/>
      </c>
      <c r="ACD62" s="79">
        <f>SE(Input!U="bullet";SE(16=Input!U-1;ABN16;0);SE(16&lt;Input!U;0;SE(16&lt;Input!U;ABN16/(Input!U-Input!U);0)))</f>
        <v/>
      </c>
      <c r="ACE62" s="79">
        <f>SE(Input!U="bullet";SE(17=Input!U-1;ABN16;0);SE(17&lt;Input!U;0;SE(17&lt;Input!U;ABN16/(Input!U-Input!U);0)))</f>
        <v/>
      </c>
      <c r="ACF62" s="79">
        <f>SE(Input!U="bullet";SE(18=Input!U-1;ABN16;0);SE(18&lt;Input!U;0;SE(18&lt;Input!U;ABN16/(Input!U-Input!U);0)))</f>
        <v/>
      </c>
      <c r="ACG62" s="79">
        <f>SE(Input!U="bullet";SE(19=Input!U-1;ABN16;0);SE(19&lt;Input!U;0;SE(19&lt;Input!U;ABN16/(Input!U-Input!U);0)))</f>
        <v/>
      </c>
      <c r="ACH62" s="79">
        <f>SE(Input!U="bullet";SE(20=Input!U-1;ABN16;0);SE(20&lt;Input!U;0;SE(20&lt;Input!U;ABN16/(Input!U-Input!U);0)))</f>
        <v/>
      </c>
      <c r="ACI62" s="79">
        <f>SE(Input!U="bullet";SE(21=Input!U-1;ABN16;0);SE(21&lt;Input!U;0;SE(21&lt;Input!U;ABN16/(Input!U-Input!U);0)))</f>
        <v/>
      </c>
      <c r="ACJ62" s="79">
        <f>SE(Input!U="bullet";SE(22=Input!U-1;ABN16;0);SE(22&lt;Input!U;0;SE(22&lt;Input!U;ABN16/(Input!U-Input!U);0)))</f>
        <v/>
      </c>
      <c r="ACK62" s="79">
        <f>SE(Input!U="bullet";SE(23=Input!U-1;ABN16;0);SE(23&lt;Input!U;0;SE(23&lt;Input!U;ABN16/(Input!U-Input!U);0)))</f>
        <v/>
      </c>
      <c r="ACL62" s="79">
        <f>SE(Input!U="bullet";SE(24=Input!U-1;ABN16;0);SE(24&lt;Input!U;0;SE(24&lt;Input!U;ABN16/(Input!U-Input!U);0)))</f>
        <v/>
      </c>
      <c r="ACM62" s="79">
        <f>SE(Input!U="bullet";SE(25=Input!U-1;ABN16;0);SE(25&lt;Input!U;0;SE(25&lt;Input!U;ABN16/(Input!U-Input!U);0)))</f>
        <v/>
      </c>
      <c r="ACN62" s="79">
        <f>SE(Input!U="bullet";SE(26=Input!U-1;ABN16;0);SE(26&lt;Input!U;0;SE(26&lt;Input!U;ABN16/(Input!U-Input!U);0)))</f>
        <v/>
      </c>
      <c r="ACO62" s="79">
        <f>SE(Input!U="bullet";SE(27=Input!U-1;ABN16;0);SE(27&lt;Input!U;0;SE(27&lt;Input!U;ABN16/(Input!U-Input!U);0)))</f>
        <v/>
      </c>
      <c r="ACP62" s="79">
        <f>SE(Input!U="bullet";SE(28=Input!U-1;ABN16;0);SE(28&lt;Input!U;0;SE(28&lt;Input!U;ABN16/(Input!U-Input!U);0)))</f>
        <v/>
      </c>
      <c r="ACQ62" s="79">
        <f>SE(Input!U="bullet";SE(29=Input!U-1;ABN16;0);SE(29&lt;Input!U;0;SE(29&lt;Input!U;ABN16/(Input!U-Input!U);0)))</f>
        <v/>
      </c>
      <c r="ACR62" s="79">
        <f>SE(Input!U="bullet";SE(30=Input!U-1;ABN16;0);SE(30&lt;Input!U;0;SE(30&lt;Input!U;ABN16/(Input!U-Input!U);0)))</f>
        <v/>
      </c>
      <c r="ACU62" s="78" t="n">
        <v>10</v>
      </c>
      <c r="ACV62" s="79">
        <f>0</f>
        <v/>
      </c>
      <c r="ACW62" s="79">
        <f>0</f>
        <v/>
      </c>
      <c r="ACX62" s="79">
        <f>0</f>
        <v/>
      </c>
      <c r="ACY62" s="79">
        <f>0</f>
        <v/>
      </c>
      <c r="ACZ62" s="79">
        <f>0</f>
        <v/>
      </c>
      <c r="ADA62" s="79">
        <f>0</f>
        <v/>
      </c>
      <c r="ADB62" s="79">
        <f>0</f>
        <v/>
      </c>
      <c r="ADC62" s="79">
        <f>0</f>
        <v/>
      </c>
      <c r="ADD62" s="79">
        <f>0</f>
        <v/>
      </c>
      <c r="ADE62" s="79">
        <f>SE(Input!V="bullet";SE(0=Input!V-1;ADE16;0);SE(0&lt;Input!V;0;SE(0&lt;Input!V;ADE16/(Input!V-Input!V);0)))</f>
        <v/>
      </c>
      <c r="ADF62" s="79">
        <f>SE(Input!V="bullet";SE(1=Input!V-1;ADE16;0);SE(1&lt;Input!V;0;SE(1&lt;Input!V;ADE16/(Input!V-Input!V);0)))</f>
        <v/>
      </c>
      <c r="ADG62" s="79">
        <f>SE(Input!V="bullet";SE(2=Input!V-1;ADE16;0);SE(2&lt;Input!V;0;SE(2&lt;Input!V;ADE16/(Input!V-Input!V);0)))</f>
        <v/>
      </c>
      <c r="ADH62" s="79">
        <f>SE(Input!V="bullet";SE(3=Input!V-1;ADE16;0);SE(3&lt;Input!V;0;SE(3&lt;Input!V;ADE16/(Input!V-Input!V);0)))</f>
        <v/>
      </c>
      <c r="ADI62" s="79">
        <f>SE(Input!V="bullet";SE(4=Input!V-1;ADE16;0);SE(4&lt;Input!V;0;SE(4&lt;Input!V;ADE16/(Input!V-Input!V);0)))</f>
        <v/>
      </c>
      <c r="ADJ62" s="79">
        <f>SE(Input!V="bullet";SE(5=Input!V-1;ADE16;0);SE(5&lt;Input!V;0;SE(5&lt;Input!V;ADE16/(Input!V-Input!V);0)))</f>
        <v/>
      </c>
      <c r="ADK62" s="79">
        <f>SE(Input!V="bullet";SE(6=Input!V-1;ADE16;0);SE(6&lt;Input!V;0;SE(6&lt;Input!V;ADE16/(Input!V-Input!V);0)))</f>
        <v/>
      </c>
      <c r="ADL62" s="79">
        <f>SE(Input!V="bullet";SE(7=Input!V-1;ADE16;0);SE(7&lt;Input!V;0;SE(7&lt;Input!V;ADE16/(Input!V-Input!V);0)))</f>
        <v/>
      </c>
      <c r="ADM62" s="79">
        <f>SE(Input!V="bullet";SE(8=Input!V-1;ADE16;0);SE(8&lt;Input!V;0;SE(8&lt;Input!V;ADE16/(Input!V-Input!V);0)))</f>
        <v/>
      </c>
      <c r="ADN62" s="79">
        <f>SE(Input!V="bullet";SE(9=Input!V-1;ADE16;0);SE(9&lt;Input!V;0;SE(9&lt;Input!V;ADE16/(Input!V-Input!V);0)))</f>
        <v/>
      </c>
      <c r="ADO62" s="79">
        <f>SE(Input!V="bullet";SE(10=Input!V-1;ADE16;0);SE(10&lt;Input!V;0;SE(10&lt;Input!V;ADE16/(Input!V-Input!V);0)))</f>
        <v/>
      </c>
      <c r="ADP62" s="79">
        <f>SE(Input!V="bullet";SE(11=Input!V-1;ADE16;0);SE(11&lt;Input!V;0;SE(11&lt;Input!V;ADE16/(Input!V-Input!V);0)))</f>
        <v/>
      </c>
      <c r="ADQ62" s="79">
        <f>SE(Input!V="bullet";SE(12=Input!V-1;ADE16;0);SE(12&lt;Input!V;0;SE(12&lt;Input!V;ADE16/(Input!V-Input!V);0)))</f>
        <v/>
      </c>
      <c r="ADR62" s="79">
        <f>SE(Input!V="bullet";SE(13=Input!V-1;ADE16;0);SE(13&lt;Input!V;0;SE(13&lt;Input!V;ADE16/(Input!V-Input!V);0)))</f>
        <v/>
      </c>
      <c r="ADS62" s="79">
        <f>SE(Input!V="bullet";SE(14=Input!V-1;ADE16;0);SE(14&lt;Input!V;0;SE(14&lt;Input!V;ADE16/(Input!V-Input!V);0)))</f>
        <v/>
      </c>
      <c r="ADT62" s="79">
        <f>SE(Input!V="bullet";SE(15=Input!V-1;ADE16;0);SE(15&lt;Input!V;0;SE(15&lt;Input!V;ADE16/(Input!V-Input!V);0)))</f>
        <v/>
      </c>
      <c r="ADU62" s="79">
        <f>SE(Input!V="bullet";SE(16=Input!V-1;ADE16;0);SE(16&lt;Input!V;0;SE(16&lt;Input!V;ADE16/(Input!V-Input!V);0)))</f>
        <v/>
      </c>
      <c r="ADV62" s="79">
        <f>SE(Input!V="bullet";SE(17=Input!V-1;ADE16;0);SE(17&lt;Input!V;0;SE(17&lt;Input!V;ADE16/(Input!V-Input!V);0)))</f>
        <v/>
      </c>
      <c r="ADW62" s="79">
        <f>SE(Input!V="bullet";SE(18=Input!V-1;ADE16;0);SE(18&lt;Input!V;0;SE(18&lt;Input!V;ADE16/(Input!V-Input!V);0)))</f>
        <v/>
      </c>
      <c r="ADX62" s="79">
        <f>SE(Input!V="bullet";SE(19=Input!V-1;ADE16;0);SE(19&lt;Input!V;0;SE(19&lt;Input!V;ADE16/(Input!V-Input!V);0)))</f>
        <v/>
      </c>
      <c r="ADY62" s="79">
        <f>SE(Input!V="bullet";SE(20=Input!V-1;ADE16;0);SE(20&lt;Input!V;0;SE(20&lt;Input!V;ADE16/(Input!V-Input!V);0)))</f>
        <v/>
      </c>
      <c r="ADZ62" s="79">
        <f>SE(Input!V="bullet";SE(21=Input!V-1;ADE16;0);SE(21&lt;Input!V;0;SE(21&lt;Input!V;ADE16/(Input!V-Input!V);0)))</f>
        <v/>
      </c>
      <c r="AEA62" s="79">
        <f>SE(Input!V="bullet";SE(22=Input!V-1;ADE16;0);SE(22&lt;Input!V;0;SE(22&lt;Input!V;ADE16/(Input!V-Input!V);0)))</f>
        <v/>
      </c>
      <c r="AEB62" s="79">
        <f>SE(Input!V="bullet";SE(23=Input!V-1;ADE16;0);SE(23&lt;Input!V;0;SE(23&lt;Input!V;ADE16/(Input!V-Input!V);0)))</f>
        <v/>
      </c>
      <c r="AEC62" s="79">
        <f>SE(Input!V="bullet";SE(24=Input!V-1;ADE16;0);SE(24&lt;Input!V;0;SE(24&lt;Input!V;ADE16/(Input!V-Input!V);0)))</f>
        <v/>
      </c>
      <c r="AED62" s="79">
        <f>SE(Input!V="bullet";SE(25=Input!V-1;ADE16;0);SE(25&lt;Input!V;0;SE(25&lt;Input!V;ADE16/(Input!V-Input!V);0)))</f>
        <v/>
      </c>
      <c r="AEE62" s="79">
        <f>SE(Input!V="bullet";SE(26=Input!V-1;ADE16;0);SE(26&lt;Input!V;0;SE(26&lt;Input!V;ADE16/(Input!V-Input!V);0)))</f>
        <v/>
      </c>
      <c r="AEF62" s="79">
        <f>SE(Input!V="bullet";SE(27=Input!V-1;ADE16;0);SE(27&lt;Input!V;0;SE(27&lt;Input!V;ADE16/(Input!V-Input!V);0)))</f>
        <v/>
      </c>
      <c r="AEG62" s="79">
        <f>SE(Input!V="bullet";SE(28=Input!V-1;ADE16;0);SE(28&lt;Input!V;0;SE(28&lt;Input!V;ADE16/(Input!V-Input!V);0)))</f>
        <v/>
      </c>
      <c r="AEH62" s="79">
        <f>SE(Input!V="bullet";SE(29=Input!V-1;ADE16;0);SE(29&lt;Input!V;0;SE(29&lt;Input!V;ADE16/(Input!V-Input!V);0)))</f>
        <v/>
      </c>
      <c r="AEI62" s="79">
        <f>SE(Input!V="bullet";SE(30=Input!V-1;ADE16;0);SE(30&lt;Input!V;0;SE(30&lt;Input!V;ADE16/(Input!V-Input!V);0)))</f>
        <v/>
      </c>
      <c r="AEL62" s="78" t="n">
        <v>10</v>
      </c>
      <c r="AEM62" s="79">
        <f>0</f>
        <v/>
      </c>
      <c r="AEN62" s="79">
        <f>0</f>
        <v/>
      </c>
      <c r="AEO62" s="79">
        <f>0</f>
        <v/>
      </c>
      <c r="AEP62" s="79">
        <f>0</f>
        <v/>
      </c>
      <c r="AEQ62" s="79">
        <f>0</f>
        <v/>
      </c>
      <c r="AER62" s="79">
        <f>0</f>
        <v/>
      </c>
      <c r="AES62" s="79">
        <f>0</f>
        <v/>
      </c>
      <c r="AET62" s="79">
        <f>0</f>
        <v/>
      </c>
      <c r="AEU62" s="79">
        <f>0</f>
        <v/>
      </c>
      <c r="AEV62" s="79">
        <f>SE(Input!W="bullet";SE(0=Input!W-1;AEV16;0);SE(0&lt;Input!W;0;SE(0&lt;Input!W;AEV16/(Input!W-Input!W);0)))</f>
        <v/>
      </c>
      <c r="AEW62" s="79">
        <f>SE(Input!W="bullet";SE(1=Input!W-1;AEV16;0);SE(1&lt;Input!W;0;SE(1&lt;Input!W;AEV16/(Input!W-Input!W);0)))</f>
        <v/>
      </c>
      <c r="AEX62" s="79">
        <f>SE(Input!W="bullet";SE(2=Input!W-1;AEV16;0);SE(2&lt;Input!W;0;SE(2&lt;Input!W;AEV16/(Input!W-Input!W);0)))</f>
        <v/>
      </c>
      <c r="AEY62" s="79">
        <f>SE(Input!W="bullet";SE(3=Input!W-1;AEV16;0);SE(3&lt;Input!W;0;SE(3&lt;Input!W;AEV16/(Input!W-Input!W);0)))</f>
        <v/>
      </c>
      <c r="AEZ62" s="79">
        <f>SE(Input!W="bullet";SE(4=Input!W-1;AEV16;0);SE(4&lt;Input!W;0;SE(4&lt;Input!W;AEV16/(Input!W-Input!W);0)))</f>
        <v/>
      </c>
      <c r="AFA62" s="79">
        <f>SE(Input!W="bullet";SE(5=Input!W-1;AEV16;0);SE(5&lt;Input!W;0;SE(5&lt;Input!W;AEV16/(Input!W-Input!W);0)))</f>
        <v/>
      </c>
      <c r="AFB62" s="79">
        <f>SE(Input!W="bullet";SE(6=Input!W-1;AEV16;0);SE(6&lt;Input!W;0;SE(6&lt;Input!W;AEV16/(Input!W-Input!W);0)))</f>
        <v/>
      </c>
      <c r="AFC62" s="79">
        <f>SE(Input!W="bullet";SE(7=Input!W-1;AEV16;0);SE(7&lt;Input!W;0;SE(7&lt;Input!W;AEV16/(Input!W-Input!W);0)))</f>
        <v/>
      </c>
      <c r="AFD62" s="79">
        <f>SE(Input!W="bullet";SE(8=Input!W-1;AEV16;0);SE(8&lt;Input!W;0;SE(8&lt;Input!W;AEV16/(Input!W-Input!W);0)))</f>
        <v/>
      </c>
      <c r="AFE62" s="79">
        <f>SE(Input!W="bullet";SE(9=Input!W-1;AEV16;0);SE(9&lt;Input!W;0;SE(9&lt;Input!W;AEV16/(Input!W-Input!W);0)))</f>
        <v/>
      </c>
      <c r="AFF62" s="79">
        <f>SE(Input!W="bullet";SE(10=Input!W-1;AEV16;0);SE(10&lt;Input!W;0;SE(10&lt;Input!W;AEV16/(Input!W-Input!W);0)))</f>
        <v/>
      </c>
      <c r="AFG62" s="79">
        <f>SE(Input!W="bullet";SE(11=Input!W-1;AEV16;0);SE(11&lt;Input!W;0;SE(11&lt;Input!W;AEV16/(Input!W-Input!W);0)))</f>
        <v/>
      </c>
      <c r="AFH62" s="79">
        <f>SE(Input!W="bullet";SE(12=Input!W-1;AEV16;0);SE(12&lt;Input!W;0;SE(12&lt;Input!W;AEV16/(Input!W-Input!W);0)))</f>
        <v/>
      </c>
      <c r="AFI62" s="79">
        <f>SE(Input!W="bullet";SE(13=Input!W-1;AEV16;0);SE(13&lt;Input!W;0;SE(13&lt;Input!W;AEV16/(Input!W-Input!W);0)))</f>
        <v/>
      </c>
      <c r="AFJ62" s="79">
        <f>SE(Input!W="bullet";SE(14=Input!W-1;AEV16;0);SE(14&lt;Input!W;0;SE(14&lt;Input!W;AEV16/(Input!W-Input!W);0)))</f>
        <v/>
      </c>
      <c r="AFK62" s="79">
        <f>SE(Input!W="bullet";SE(15=Input!W-1;AEV16;0);SE(15&lt;Input!W;0;SE(15&lt;Input!W;AEV16/(Input!W-Input!W);0)))</f>
        <v/>
      </c>
      <c r="AFL62" s="79">
        <f>SE(Input!W="bullet";SE(16=Input!W-1;AEV16;0);SE(16&lt;Input!W;0;SE(16&lt;Input!W;AEV16/(Input!W-Input!W);0)))</f>
        <v/>
      </c>
      <c r="AFM62" s="79">
        <f>SE(Input!W="bullet";SE(17=Input!W-1;AEV16;0);SE(17&lt;Input!W;0;SE(17&lt;Input!W;AEV16/(Input!W-Input!W);0)))</f>
        <v/>
      </c>
      <c r="AFN62" s="79">
        <f>SE(Input!W="bullet";SE(18=Input!W-1;AEV16;0);SE(18&lt;Input!W;0;SE(18&lt;Input!W;AEV16/(Input!W-Input!W);0)))</f>
        <v/>
      </c>
      <c r="AFO62" s="79">
        <f>SE(Input!W="bullet";SE(19=Input!W-1;AEV16;0);SE(19&lt;Input!W;0;SE(19&lt;Input!W;AEV16/(Input!W-Input!W);0)))</f>
        <v/>
      </c>
      <c r="AFP62" s="79">
        <f>SE(Input!W="bullet";SE(20=Input!W-1;AEV16;0);SE(20&lt;Input!W;0;SE(20&lt;Input!W;AEV16/(Input!W-Input!W);0)))</f>
        <v/>
      </c>
      <c r="AFQ62" s="79">
        <f>SE(Input!W="bullet";SE(21=Input!W-1;AEV16;0);SE(21&lt;Input!W;0;SE(21&lt;Input!W;AEV16/(Input!W-Input!W);0)))</f>
        <v/>
      </c>
      <c r="AFR62" s="79">
        <f>SE(Input!W="bullet";SE(22=Input!W-1;AEV16;0);SE(22&lt;Input!W;0;SE(22&lt;Input!W;AEV16/(Input!W-Input!W);0)))</f>
        <v/>
      </c>
      <c r="AFS62" s="79">
        <f>SE(Input!W="bullet";SE(23=Input!W-1;AEV16;0);SE(23&lt;Input!W;0;SE(23&lt;Input!W;AEV16/(Input!W-Input!W);0)))</f>
        <v/>
      </c>
      <c r="AFT62" s="79">
        <f>SE(Input!W="bullet";SE(24=Input!W-1;AEV16;0);SE(24&lt;Input!W;0;SE(24&lt;Input!W;AEV16/(Input!W-Input!W);0)))</f>
        <v/>
      </c>
      <c r="AFU62" s="79">
        <f>SE(Input!W="bullet";SE(25=Input!W-1;AEV16;0);SE(25&lt;Input!W;0;SE(25&lt;Input!W;AEV16/(Input!W-Input!W);0)))</f>
        <v/>
      </c>
      <c r="AFV62" s="79">
        <f>SE(Input!W="bullet";SE(26=Input!W-1;AEV16;0);SE(26&lt;Input!W;0;SE(26&lt;Input!W;AEV16/(Input!W-Input!W);0)))</f>
        <v/>
      </c>
      <c r="AFW62" s="79">
        <f>SE(Input!W="bullet";SE(27=Input!W-1;AEV16;0);SE(27&lt;Input!W;0;SE(27&lt;Input!W;AEV16/(Input!W-Input!W);0)))</f>
        <v/>
      </c>
      <c r="AFX62" s="79">
        <f>SE(Input!W="bullet";SE(28=Input!W-1;AEV16;0);SE(28&lt;Input!W;0;SE(28&lt;Input!W;AEV16/(Input!W-Input!W);0)))</f>
        <v/>
      </c>
      <c r="AFY62" s="79">
        <f>SE(Input!W="bullet";SE(29=Input!W-1;AEV16;0);SE(29&lt;Input!W;0;SE(29&lt;Input!W;AEV16/(Input!W-Input!W);0)))</f>
        <v/>
      </c>
      <c r="AFZ62" s="79">
        <f>SE(Input!W="bullet";SE(30=Input!W-1;AEV16;0);SE(30&lt;Input!W;0;SE(30&lt;Input!W;AEV16/(Input!W-Input!W);0)))</f>
        <v/>
      </c>
    </row>
    <row r="63">
      <c r="A63" s="78" t="n">
        <v>11</v>
      </c>
      <c r="B63" s="79">
        <f>0</f>
        <v/>
      </c>
      <c r="C63" s="79">
        <f>0</f>
        <v/>
      </c>
      <c r="D63" s="79">
        <f>0</f>
        <v/>
      </c>
      <c r="E63" s="79">
        <f>0</f>
        <v/>
      </c>
      <c r="F63" s="79">
        <f>0</f>
        <v/>
      </c>
      <c r="G63" s="79">
        <f>0</f>
        <v/>
      </c>
      <c r="H63" s="79">
        <f>0</f>
        <v/>
      </c>
      <c r="I63" s="79">
        <f>0</f>
        <v/>
      </c>
      <c r="J63" s="79">
        <f>0</f>
        <v/>
      </c>
      <c r="K63" s="79">
        <f>0</f>
        <v/>
      </c>
      <c r="L63" s="79">
        <f>SE(Input!D="bullet";SE(0=Input!D-1;L17;0);SE(0&lt;Input!D;0;SE(0&lt;Input!D;L17/(Input!D-Input!D);0)))</f>
        <v/>
      </c>
      <c r="M63" s="79">
        <f>SE(Input!D="bullet";SE(1=Input!D-1;L17;0);SE(1&lt;Input!D;0;SE(1&lt;Input!D;L17/(Input!D-Input!D);0)))</f>
        <v/>
      </c>
      <c r="N63" s="79">
        <f>SE(Input!D="bullet";SE(2=Input!D-1;L17;0);SE(2&lt;Input!D;0;SE(2&lt;Input!D;L17/(Input!D-Input!D);0)))</f>
        <v/>
      </c>
      <c r="O63" s="79">
        <f>SE(Input!D="bullet";SE(3=Input!D-1;L17;0);SE(3&lt;Input!D;0;SE(3&lt;Input!D;L17/(Input!D-Input!D);0)))</f>
        <v/>
      </c>
      <c r="P63" s="79">
        <f>SE(Input!D="bullet";SE(4=Input!D-1;L17;0);SE(4&lt;Input!D;0;SE(4&lt;Input!D;L17/(Input!D-Input!D);0)))</f>
        <v/>
      </c>
      <c r="Q63" s="79">
        <f>SE(Input!D="bullet";SE(5=Input!D-1;L17;0);SE(5&lt;Input!D;0;SE(5&lt;Input!D;L17/(Input!D-Input!D);0)))</f>
        <v/>
      </c>
      <c r="R63" s="79">
        <f>SE(Input!D="bullet";SE(6=Input!D-1;L17;0);SE(6&lt;Input!D;0;SE(6&lt;Input!D;L17/(Input!D-Input!D);0)))</f>
        <v/>
      </c>
      <c r="S63" s="79">
        <f>SE(Input!D="bullet";SE(7=Input!D-1;L17;0);SE(7&lt;Input!D;0;SE(7&lt;Input!D;L17/(Input!D-Input!D);0)))</f>
        <v/>
      </c>
      <c r="T63" s="79">
        <f>SE(Input!D="bullet";SE(8=Input!D-1;L17;0);SE(8&lt;Input!D;0;SE(8&lt;Input!D;L17/(Input!D-Input!D);0)))</f>
        <v/>
      </c>
      <c r="U63" s="79">
        <f>SE(Input!D="bullet";SE(9=Input!D-1;L17;0);SE(9&lt;Input!D;0;SE(9&lt;Input!D;L17/(Input!D-Input!D);0)))</f>
        <v/>
      </c>
      <c r="V63" s="79">
        <f>SE(Input!D="bullet";SE(10=Input!D-1;L17;0);SE(10&lt;Input!D;0;SE(10&lt;Input!D;L17/(Input!D-Input!D);0)))</f>
        <v/>
      </c>
      <c r="W63" s="79">
        <f>SE(Input!D="bullet";SE(11=Input!D-1;L17;0);SE(11&lt;Input!D;0;SE(11&lt;Input!D;L17/(Input!D-Input!D);0)))</f>
        <v/>
      </c>
      <c r="X63" s="79">
        <f>SE(Input!D="bullet";SE(12=Input!D-1;L17;0);SE(12&lt;Input!D;0;SE(12&lt;Input!D;L17/(Input!D-Input!D);0)))</f>
        <v/>
      </c>
      <c r="Y63" s="79">
        <f>SE(Input!D="bullet";SE(13=Input!D-1;L17;0);SE(13&lt;Input!D;0;SE(13&lt;Input!D;L17/(Input!D-Input!D);0)))</f>
        <v/>
      </c>
      <c r="Z63" s="79">
        <f>SE(Input!D="bullet";SE(14=Input!D-1;L17;0);SE(14&lt;Input!D;0;SE(14&lt;Input!D;L17/(Input!D-Input!D);0)))</f>
        <v/>
      </c>
      <c r="AA63" s="79">
        <f>SE(Input!D="bullet";SE(15=Input!D-1;L17;0);SE(15&lt;Input!D;0;SE(15&lt;Input!D;L17/(Input!D-Input!D);0)))</f>
        <v/>
      </c>
      <c r="AB63" s="79">
        <f>SE(Input!D="bullet";SE(16=Input!D-1;L17;0);SE(16&lt;Input!D;0;SE(16&lt;Input!D;L17/(Input!D-Input!D);0)))</f>
        <v/>
      </c>
      <c r="AC63" s="79">
        <f>SE(Input!D="bullet";SE(17=Input!D-1;L17;0);SE(17&lt;Input!D;0;SE(17&lt;Input!D;L17/(Input!D-Input!D);0)))</f>
        <v/>
      </c>
      <c r="AD63" s="79">
        <f>SE(Input!D="bullet";SE(18=Input!D-1;L17;0);SE(18&lt;Input!D;0;SE(18&lt;Input!D;L17/(Input!D-Input!D);0)))</f>
        <v/>
      </c>
      <c r="AE63" s="79">
        <f>SE(Input!D="bullet";SE(19=Input!D-1;L17;0);SE(19&lt;Input!D;0;SE(19&lt;Input!D;L17/(Input!D-Input!D);0)))</f>
        <v/>
      </c>
      <c r="AF63" s="79">
        <f>SE(Input!D="bullet";SE(20=Input!D-1;L17;0);SE(20&lt;Input!D;0;SE(20&lt;Input!D;L17/(Input!D-Input!D);0)))</f>
        <v/>
      </c>
      <c r="AG63" s="79">
        <f>SE(Input!D="bullet";SE(21=Input!D-1;L17;0);SE(21&lt;Input!D;0;SE(21&lt;Input!D;L17/(Input!D-Input!D);0)))</f>
        <v/>
      </c>
      <c r="AH63" s="79">
        <f>SE(Input!D="bullet";SE(22=Input!D-1;L17;0);SE(22&lt;Input!D;0;SE(22&lt;Input!D;L17/(Input!D-Input!D);0)))</f>
        <v/>
      </c>
      <c r="AI63" s="79">
        <f>SE(Input!D="bullet";SE(23=Input!D-1;L17;0);SE(23&lt;Input!D;0;SE(23&lt;Input!D;L17/(Input!D-Input!D);0)))</f>
        <v/>
      </c>
      <c r="AJ63" s="79">
        <f>SE(Input!D="bullet";SE(24=Input!D-1;L17;0);SE(24&lt;Input!D;0;SE(24&lt;Input!D;L17/(Input!D-Input!D);0)))</f>
        <v/>
      </c>
      <c r="AK63" s="79">
        <f>SE(Input!D="bullet";SE(25=Input!D-1;L17;0);SE(25&lt;Input!D;0;SE(25&lt;Input!D;L17/(Input!D-Input!D);0)))</f>
        <v/>
      </c>
      <c r="AL63" s="79">
        <f>SE(Input!D="bullet";SE(26=Input!D-1;L17;0);SE(26&lt;Input!D;0;SE(26&lt;Input!D;L17/(Input!D-Input!D);0)))</f>
        <v/>
      </c>
      <c r="AM63" s="79">
        <f>SE(Input!D="bullet";SE(27=Input!D-1;L17;0);SE(27&lt;Input!D;0;SE(27&lt;Input!D;L17/(Input!D-Input!D);0)))</f>
        <v/>
      </c>
      <c r="AN63" s="79">
        <f>SE(Input!D="bullet";SE(28=Input!D-1;L17;0);SE(28&lt;Input!D;0;SE(28&lt;Input!D;L17/(Input!D-Input!D);0)))</f>
        <v/>
      </c>
      <c r="AO63" s="79">
        <f>SE(Input!D="bullet";SE(29=Input!D-1;L17;0);SE(29&lt;Input!D;0;SE(29&lt;Input!D;L17/(Input!D-Input!D);0)))</f>
        <v/>
      </c>
      <c r="AR63" s="78" t="n">
        <v>11</v>
      </c>
      <c r="AS63" s="79">
        <f>0</f>
        <v/>
      </c>
      <c r="AT63" s="79">
        <f>0</f>
        <v/>
      </c>
      <c r="AU63" s="79">
        <f>0</f>
        <v/>
      </c>
      <c r="AV63" s="79">
        <f>0</f>
        <v/>
      </c>
      <c r="AW63" s="79">
        <f>0</f>
        <v/>
      </c>
      <c r="AX63" s="79">
        <f>0</f>
        <v/>
      </c>
      <c r="AY63" s="79">
        <f>0</f>
        <v/>
      </c>
      <c r="AZ63" s="79">
        <f>0</f>
        <v/>
      </c>
      <c r="BA63" s="79">
        <f>0</f>
        <v/>
      </c>
      <c r="BB63" s="79">
        <f>0</f>
        <v/>
      </c>
      <c r="BC63" s="79">
        <f>SE(Input!E="bullet";SE(0=Input!E-1;BC17;0);SE(0&lt;Input!E;0;SE(0&lt;Input!E;BC17/(Input!E-Input!E);0)))</f>
        <v/>
      </c>
      <c r="BD63" s="79">
        <f>SE(Input!E="bullet";SE(1=Input!E-1;BC17;0);SE(1&lt;Input!E;0;SE(1&lt;Input!E;BC17/(Input!E-Input!E);0)))</f>
        <v/>
      </c>
      <c r="BE63" s="79">
        <f>SE(Input!E="bullet";SE(2=Input!E-1;BC17;0);SE(2&lt;Input!E;0;SE(2&lt;Input!E;BC17/(Input!E-Input!E);0)))</f>
        <v/>
      </c>
      <c r="BF63" s="79">
        <f>SE(Input!E="bullet";SE(3=Input!E-1;BC17;0);SE(3&lt;Input!E;0;SE(3&lt;Input!E;BC17/(Input!E-Input!E);0)))</f>
        <v/>
      </c>
      <c r="BG63" s="79">
        <f>SE(Input!E="bullet";SE(4=Input!E-1;BC17;0);SE(4&lt;Input!E;0;SE(4&lt;Input!E;BC17/(Input!E-Input!E);0)))</f>
        <v/>
      </c>
      <c r="BH63" s="79">
        <f>SE(Input!E="bullet";SE(5=Input!E-1;BC17;0);SE(5&lt;Input!E;0;SE(5&lt;Input!E;BC17/(Input!E-Input!E);0)))</f>
        <v/>
      </c>
      <c r="BI63" s="79">
        <f>SE(Input!E="bullet";SE(6=Input!E-1;BC17;0);SE(6&lt;Input!E;0;SE(6&lt;Input!E;BC17/(Input!E-Input!E);0)))</f>
        <v/>
      </c>
      <c r="BJ63" s="79">
        <f>SE(Input!E="bullet";SE(7=Input!E-1;BC17;0);SE(7&lt;Input!E;0;SE(7&lt;Input!E;BC17/(Input!E-Input!E);0)))</f>
        <v/>
      </c>
      <c r="BK63" s="79">
        <f>SE(Input!E="bullet";SE(8=Input!E-1;BC17;0);SE(8&lt;Input!E;0;SE(8&lt;Input!E;BC17/(Input!E-Input!E);0)))</f>
        <v/>
      </c>
      <c r="BL63" s="79">
        <f>SE(Input!E="bullet";SE(9=Input!E-1;BC17;0);SE(9&lt;Input!E;0;SE(9&lt;Input!E;BC17/(Input!E-Input!E);0)))</f>
        <v/>
      </c>
      <c r="BM63" s="79">
        <f>SE(Input!E="bullet";SE(10=Input!E-1;BC17;0);SE(10&lt;Input!E;0;SE(10&lt;Input!E;BC17/(Input!E-Input!E);0)))</f>
        <v/>
      </c>
      <c r="BN63" s="79">
        <f>SE(Input!E="bullet";SE(11=Input!E-1;BC17;0);SE(11&lt;Input!E;0;SE(11&lt;Input!E;BC17/(Input!E-Input!E);0)))</f>
        <v/>
      </c>
      <c r="BO63" s="79">
        <f>SE(Input!E="bullet";SE(12=Input!E-1;BC17;0);SE(12&lt;Input!E;0;SE(12&lt;Input!E;BC17/(Input!E-Input!E);0)))</f>
        <v/>
      </c>
      <c r="BP63" s="79">
        <f>SE(Input!E="bullet";SE(13=Input!E-1;BC17;0);SE(13&lt;Input!E;0;SE(13&lt;Input!E;BC17/(Input!E-Input!E);0)))</f>
        <v/>
      </c>
      <c r="BQ63" s="79">
        <f>SE(Input!E="bullet";SE(14=Input!E-1;BC17;0);SE(14&lt;Input!E;0;SE(14&lt;Input!E;BC17/(Input!E-Input!E);0)))</f>
        <v/>
      </c>
      <c r="BR63" s="79">
        <f>SE(Input!E="bullet";SE(15=Input!E-1;BC17;0);SE(15&lt;Input!E;0;SE(15&lt;Input!E;BC17/(Input!E-Input!E);0)))</f>
        <v/>
      </c>
      <c r="BS63" s="79">
        <f>SE(Input!E="bullet";SE(16=Input!E-1;BC17;0);SE(16&lt;Input!E;0;SE(16&lt;Input!E;BC17/(Input!E-Input!E);0)))</f>
        <v/>
      </c>
      <c r="BT63" s="79">
        <f>SE(Input!E="bullet";SE(17=Input!E-1;BC17;0);SE(17&lt;Input!E;0;SE(17&lt;Input!E;BC17/(Input!E-Input!E);0)))</f>
        <v/>
      </c>
      <c r="BU63" s="79">
        <f>SE(Input!E="bullet";SE(18=Input!E-1;BC17;0);SE(18&lt;Input!E;0;SE(18&lt;Input!E;BC17/(Input!E-Input!E);0)))</f>
        <v/>
      </c>
      <c r="BV63" s="79">
        <f>SE(Input!E="bullet";SE(19=Input!E-1;BC17;0);SE(19&lt;Input!E;0;SE(19&lt;Input!E;BC17/(Input!E-Input!E);0)))</f>
        <v/>
      </c>
      <c r="BW63" s="79">
        <f>SE(Input!E="bullet";SE(20=Input!E-1;BC17;0);SE(20&lt;Input!E;0;SE(20&lt;Input!E;BC17/(Input!E-Input!E);0)))</f>
        <v/>
      </c>
      <c r="BX63" s="79">
        <f>SE(Input!E="bullet";SE(21=Input!E-1;BC17;0);SE(21&lt;Input!E;0;SE(21&lt;Input!E;BC17/(Input!E-Input!E);0)))</f>
        <v/>
      </c>
      <c r="BY63" s="79">
        <f>SE(Input!E="bullet";SE(22=Input!E-1;BC17;0);SE(22&lt;Input!E;0;SE(22&lt;Input!E;BC17/(Input!E-Input!E);0)))</f>
        <v/>
      </c>
      <c r="BZ63" s="79">
        <f>SE(Input!E="bullet";SE(23=Input!E-1;BC17;0);SE(23&lt;Input!E;0;SE(23&lt;Input!E;BC17/(Input!E-Input!E);0)))</f>
        <v/>
      </c>
      <c r="CA63" s="79">
        <f>SE(Input!E="bullet";SE(24=Input!E-1;BC17;0);SE(24&lt;Input!E;0;SE(24&lt;Input!E;BC17/(Input!E-Input!E);0)))</f>
        <v/>
      </c>
      <c r="CB63" s="79">
        <f>SE(Input!E="bullet";SE(25=Input!E-1;BC17;0);SE(25&lt;Input!E;0;SE(25&lt;Input!E;BC17/(Input!E-Input!E);0)))</f>
        <v/>
      </c>
      <c r="CC63" s="79">
        <f>SE(Input!E="bullet";SE(26=Input!E-1;BC17;0);SE(26&lt;Input!E;0;SE(26&lt;Input!E;BC17/(Input!E-Input!E);0)))</f>
        <v/>
      </c>
      <c r="CD63" s="79">
        <f>SE(Input!E="bullet";SE(27=Input!E-1;BC17;0);SE(27&lt;Input!E;0;SE(27&lt;Input!E;BC17/(Input!E-Input!E);0)))</f>
        <v/>
      </c>
      <c r="CE63" s="79">
        <f>SE(Input!E="bullet";SE(28=Input!E-1;BC17;0);SE(28&lt;Input!E;0;SE(28&lt;Input!E;BC17/(Input!E-Input!E);0)))</f>
        <v/>
      </c>
      <c r="CF63" s="79">
        <f>SE(Input!E="bullet";SE(29=Input!E-1;BC17;0);SE(29&lt;Input!E;0;SE(29&lt;Input!E;BC17/(Input!E-Input!E);0)))</f>
        <v/>
      </c>
      <c r="CI63" s="78" t="n">
        <v>11</v>
      </c>
      <c r="CJ63" s="79">
        <f>0</f>
        <v/>
      </c>
      <c r="CK63" s="79">
        <f>0</f>
        <v/>
      </c>
      <c r="CL63" s="79">
        <f>0</f>
        <v/>
      </c>
      <c r="CM63" s="79">
        <f>0</f>
        <v/>
      </c>
      <c r="CN63" s="79">
        <f>0</f>
        <v/>
      </c>
      <c r="CO63" s="79">
        <f>0</f>
        <v/>
      </c>
      <c r="CP63" s="79">
        <f>0</f>
        <v/>
      </c>
      <c r="CQ63" s="79">
        <f>0</f>
        <v/>
      </c>
      <c r="CR63" s="79">
        <f>0</f>
        <v/>
      </c>
      <c r="CS63" s="79">
        <f>0</f>
        <v/>
      </c>
      <c r="CT63" s="79">
        <f>SE(Input!F="bullet";SE(0=Input!F-1;CT17;0);SE(0&lt;Input!F;0;SE(0&lt;Input!F;CT17/(Input!F-Input!F);0)))</f>
        <v/>
      </c>
      <c r="CU63" s="79">
        <f>SE(Input!F="bullet";SE(1=Input!F-1;CT17;0);SE(1&lt;Input!F;0;SE(1&lt;Input!F;CT17/(Input!F-Input!F);0)))</f>
        <v/>
      </c>
      <c r="CV63" s="79">
        <f>SE(Input!F="bullet";SE(2=Input!F-1;CT17;0);SE(2&lt;Input!F;0;SE(2&lt;Input!F;CT17/(Input!F-Input!F);0)))</f>
        <v/>
      </c>
      <c r="CW63" s="79">
        <f>SE(Input!F="bullet";SE(3=Input!F-1;CT17;0);SE(3&lt;Input!F;0;SE(3&lt;Input!F;CT17/(Input!F-Input!F);0)))</f>
        <v/>
      </c>
      <c r="CX63" s="79">
        <f>SE(Input!F="bullet";SE(4=Input!F-1;CT17;0);SE(4&lt;Input!F;0;SE(4&lt;Input!F;CT17/(Input!F-Input!F);0)))</f>
        <v/>
      </c>
      <c r="CY63" s="79">
        <f>SE(Input!F="bullet";SE(5=Input!F-1;CT17;0);SE(5&lt;Input!F;0;SE(5&lt;Input!F;CT17/(Input!F-Input!F);0)))</f>
        <v/>
      </c>
      <c r="CZ63" s="79">
        <f>SE(Input!F="bullet";SE(6=Input!F-1;CT17;0);SE(6&lt;Input!F;0;SE(6&lt;Input!F;CT17/(Input!F-Input!F);0)))</f>
        <v/>
      </c>
      <c r="DA63" s="79">
        <f>SE(Input!F="bullet";SE(7=Input!F-1;CT17;0);SE(7&lt;Input!F;0;SE(7&lt;Input!F;CT17/(Input!F-Input!F);0)))</f>
        <v/>
      </c>
      <c r="DB63" s="79">
        <f>SE(Input!F="bullet";SE(8=Input!F-1;CT17;0);SE(8&lt;Input!F;0;SE(8&lt;Input!F;CT17/(Input!F-Input!F);0)))</f>
        <v/>
      </c>
      <c r="DC63" s="79">
        <f>SE(Input!F="bullet";SE(9=Input!F-1;CT17;0);SE(9&lt;Input!F;0;SE(9&lt;Input!F;CT17/(Input!F-Input!F);0)))</f>
        <v/>
      </c>
      <c r="DD63" s="79">
        <f>SE(Input!F="bullet";SE(10=Input!F-1;CT17;0);SE(10&lt;Input!F;0;SE(10&lt;Input!F;CT17/(Input!F-Input!F);0)))</f>
        <v/>
      </c>
      <c r="DE63" s="79">
        <f>SE(Input!F="bullet";SE(11=Input!F-1;CT17;0);SE(11&lt;Input!F;0;SE(11&lt;Input!F;CT17/(Input!F-Input!F);0)))</f>
        <v/>
      </c>
      <c r="DF63" s="79">
        <f>SE(Input!F="bullet";SE(12=Input!F-1;CT17;0);SE(12&lt;Input!F;0;SE(12&lt;Input!F;CT17/(Input!F-Input!F);0)))</f>
        <v/>
      </c>
      <c r="DG63" s="79">
        <f>SE(Input!F="bullet";SE(13=Input!F-1;CT17;0);SE(13&lt;Input!F;0;SE(13&lt;Input!F;CT17/(Input!F-Input!F);0)))</f>
        <v/>
      </c>
      <c r="DH63" s="79">
        <f>SE(Input!F="bullet";SE(14=Input!F-1;CT17;0);SE(14&lt;Input!F;0;SE(14&lt;Input!F;CT17/(Input!F-Input!F);0)))</f>
        <v/>
      </c>
      <c r="DI63" s="79">
        <f>SE(Input!F="bullet";SE(15=Input!F-1;CT17;0);SE(15&lt;Input!F;0;SE(15&lt;Input!F;CT17/(Input!F-Input!F);0)))</f>
        <v/>
      </c>
      <c r="DJ63" s="79">
        <f>SE(Input!F="bullet";SE(16=Input!F-1;CT17;0);SE(16&lt;Input!F;0;SE(16&lt;Input!F;CT17/(Input!F-Input!F);0)))</f>
        <v/>
      </c>
      <c r="DK63" s="79">
        <f>SE(Input!F="bullet";SE(17=Input!F-1;CT17;0);SE(17&lt;Input!F;0;SE(17&lt;Input!F;CT17/(Input!F-Input!F);0)))</f>
        <v/>
      </c>
      <c r="DL63" s="79">
        <f>SE(Input!F="bullet";SE(18=Input!F-1;CT17;0);SE(18&lt;Input!F;0;SE(18&lt;Input!F;CT17/(Input!F-Input!F);0)))</f>
        <v/>
      </c>
      <c r="DM63" s="79">
        <f>SE(Input!F="bullet";SE(19=Input!F-1;CT17;0);SE(19&lt;Input!F;0;SE(19&lt;Input!F;CT17/(Input!F-Input!F);0)))</f>
        <v/>
      </c>
      <c r="DN63" s="79">
        <f>SE(Input!F="bullet";SE(20=Input!F-1;CT17;0);SE(20&lt;Input!F;0;SE(20&lt;Input!F;CT17/(Input!F-Input!F);0)))</f>
        <v/>
      </c>
      <c r="DO63" s="79">
        <f>SE(Input!F="bullet";SE(21=Input!F-1;CT17;0);SE(21&lt;Input!F;0;SE(21&lt;Input!F;CT17/(Input!F-Input!F);0)))</f>
        <v/>
      </c>
      <c r="DP63" s="79">
        <f>SE(Input!F="bullet";SE(22=Input!F-1;CT17;0);SE(22&lt;Input!F;0;SE(22&lt;Input!F;CT17/(Input!F-Input!F);0)))</f>
        <v/>
      </c>
      <c r="DQ63" s="79">
        <f>SE(Input!F="bullet";SE(23=Input!F-1;CT17;0);SE(23&lt;Input!F;0;SE(23&lt;Input!F;CT17/(Input!F-Input!F);0)))</f>
        <v/>
      </c>
      <c r="DR63" s="79">
        <f>SE(Input!F="bullet";SE(24=Input!F-1;CT17;0);SE(24&lt;Input!F;0;SE(24&lt;Input!F;CT17/(Input!F-Input!F);0)))</f>
        <v/>
      </c>
      <c r="DS63" s="79">
        <f>SE(Input!F="bullet";SE(25=Input!F-1;CT17;0);SE(25&lt;Input!F;0;SE(25&lt;Input!F;CT17/(Input!F-Input!F);0)))</f>
        <v/>
      </c>
      <c r="DT63" s="79">
        <f>SE(Input!F="bullet";SE(26=Input!F-1;CT17;0);SE(26&lt;Input!F;0;SE(26&lt;Input!F;CT17/(Input!F-Input!F);0)))</f>
        <v/>
      </c>
      <c r="DU63" s="79">
        <f>SE(Input!F="bullet";SE(27=Input!F-1;CT17;0);SE(27&lt;Input!F;0;SE(27&lt;Input!F;CT17/(Input!F-Input!F);0)))</f>
        <v/>
      </c>
      <c r="DV63" s="79">
        <f>SE(Input!F="bullet";SE(28=Input!F-1;CT17;0);SE(28&lt;Input!F;0;SE(28&lt;Input!F;CT17/(Input!F-Input!F);0)))</f>
        <v/>
      </c>
      <c r="DW63" s="79">
        <f>SE(Input!F="bullet";SE(29=Input!F-1;CT17;0);SE(29&lt;Input!F;0;SE(29&lt;Input!F;CT17/(Input!F-Input!F);0)))</f>
        <v/>
      </c>
      <c r="DZ63" s="78" t="n">
        <v>11</v>
      </c>
      <c r="EA63" s="79">
        <f>0</f>
        <v/>
      </c>
      <c r="EB63" s="79">
        <f>0</f>
        <v/>
      </c>
      <c r="EC63" s="79">
        <f>0</f>
        <v/>
      </c>
      <c r="ED63" s="79">
        <f>0</f>
        <v/>
      </c>
      <c r="EE63" s="79">
        <f>0</f>
        <v/>
      </c>
      <c r="EF63" s="79">
        <f>0</f>
        <v/>
      </c>
      <c r="EG63" s="79">
        <f>0</f>
        <v/>
      </c>
      <c r="EH63" s="79">
        <f>0</f>
        <v/>
      </c>
      <c r="EI63" s="79">
        <f>0</f>
        <v/>
      </c>
      <c r="EJ63" s="79">
        <f>0</f>
        <v/>
      </c>
      <c r="EK63" s="79">
        <f>SE(Input!G="bullet";SE(0=Input!G-1;EK17;0);SE(0&lt;Input!G;0;SE(0&lt;Input!G;EK17/(Input!G-Input!G);0)))</f>
        <v/>
      </c>
      <c r="EL63" s="79">
        <f>SE(Input!G="bullet";SE(1=Input!G-1;EK17;0);SE(1&lt;Input!G;0;SE(1&lt;Input!G;EK17/(Input!G-Input!G);0)))</f>
        <v/>
      </c>
      <c r="EM63" s="79">
        <f>SE(Input!G="bullet";SE(2=Input!G-1;EK17;0);SE(2&lt;Input!G;0;SE(2&lt;Input!G;EK17/(Input!G-Input!G);0)))</f>
        <v/>
      </c>
      <c r="EN63" s="79">
        <f>SE(Input!G="bullet";SE(3=Input!G-1;EK17;0);SE(3&lt;Input!G;0;SE(3&lt;Input!G;EK17/(Input!G-Input!G);0)))</f>
        <v/>
      </c>
      <c r="EO63" s="79">
        <f>SE(Input!G="bullet";SE(4=Input!G-1;EK17;0);SE(4&lt;Input!G;0;SE(4&lt;Input!G;EK17/(Input!G-Input!G);0)))</f>
        <v/>
      </c>
      <c r="EP63" s="79">
        <f>SE(Input!G="bullet";SE(5=Input!G-1;EK17;0);SE(5&lt;Input!G;0;SE(5&lt;Input!G;EK17/(Input!G-Input!G);0)))</f>
        <v/>
      </c>
      <c r="EQ63" s="79">
        <f>SE(Input!G="bullet";SE(6=Input!G-1;EK17;0);SE(6&lt;Input!G;0;SE(6&lt;Input!G;EK17/(Input!G-Input!G);0)))</f>
        <v/>
      </c>
      <c r="ER63" s="79">
        <f>SE(Input!G="bullet";SE(7=Input!G-1;EK17;0);SE(7&lt;Input!G;0;SE(7&lt;Input!G;EK17/(Input!G-Input!G);0)))</f>
        <v/>
      </c>
      <c r="ES63" s="79">
        <f>SE(Input!G="bullet";SE(8=Input!G-1;EK17;0);SE(8&lt;Input!G;0;SE(8&lt;Input!G;EK17/(Input!G-Input!G);0)))</f>
        <v/>
      </c>
      <c r="ET63" s="79">
        <f>SE(Input!G="bullet";SE(9=Input!G-1;EK17;0);SE(9&lt;Input!G;0;SE(9&lt;Input!G;EK17/(Input!G-Input!G);0)))</f>
        <v/>
      </c>
      <c r="EU63" s="79">
        <f>SE(Input!G="bullet";SE(10=Input!G-1;EK17;0);SE(10&lt;Input!G;0;SE(10&lt;Input!G;EK17/(Input!G-Input!G);0)))</f>
        <v/>
      </c>
      <c r="EV63" s="79">
        <f>SE(Input!G="bullet";SE(11=Input!G-1;EK17;0);SE(11&lt;Input!G;0;SE(11&lt;Input!G;EK17/(Input!G-Input!G);0)))</f>
        <v/>
      </c>
      <c r="EW63" s="79">
        <f>SE(Input!G="bullet";SE(12=Input!G-1;EK17;0);SE(12&lt;Input!G;0;SE(12&lt;Input!G;EK17/(Input!G-Input!G);0)))</f>
        <v/>
      </c>
      <c r="EX63" s="79">
        <f>SE(Input!G="bullet";SE(13=Input!G-1;EK17;0);SE(13&lt;Input!G;0;SE(13&lt;Input!G;EK17/(Input!G-Input!G);0)))</f>
        <v/>
      </c>
      <c r="EY63" s="79">
        <f>SE(Input!G="bullet";SE(14=Input!G-1;EK17;0);SE(14&lt;Input!G;0;SE(14&lt;Input!G;EK17/(Input!G-Input!G);0)))</f>
        <v/>
      </c>
      <c r="EZ63" s="79">
        <f>SE(Input!G="bullet";SE(15=Input!G-1;EK17;0);SE(15&lt;Input!G;0;SE(15&lt;Input!G;EK17/(Input!G-Input!G);0)))</f>
        <v/>
      </c>
      <c r="FA63" s="79">
        <f>SE(Input!G="bullet";SE(16=Input!G-1;EK17;0);SE(16&lt;Input!G;0;SE(16&lt;Input!G;EK17/(Input!G-Input!G);0)))</f>
        <v/>
      </c>
      <c r="FB63" s="79">
        <f>SE(Input!G="bullet";SE(17=Input!G-1;EK17;0);SE(17&lt;Input!G;0;SE(17&lt;Input!G;EK17/(Input!G-Input!G);0)))</f>
        <v/>
      </c>
      <c r="FC63" s="79">
        <f>SE(Input!G="bullet";SE(18=Input!G-1;EK17;0);SE(18&lt;Input!G;0;SE(18&lt;Input!G;EK17/(Input!G-Input!G);0)))</f>
        <v/>
      </c>
      <c r="FD63" s="79">
        <f>SE(Input!G="bullet";SE(19=Input!G-1;EK17;0);SE(19&lt;Input!G;0;SE(19&lt;Input!G;EK17/(Input!G-Input!G);0)))</f>
        <v/>
      </c>
      <c r="FE63" s="79">
        <f>SE(Input!G="bullet";SE(20=Input!G-1;EK17;0);SE(20&lt;Input!G;0;SE(20&lt;Input!G;EK17/(Input!G-Input!G);0)))</f>
        <v/>
      </c>
      <c r="FF63" s="79">
        <f>SE(Input!G="bullet";SE(21=Input!G-1;EK17;0);SE(21&lt;Input!G;0;SE(21&lt;Input!G;EK17/(Input!G-Input!G);0)))</f>
        <v/>
      </c>
      <c r="FG63" s="79">
        <f>SE(Input!G="bullet";SE(22=Input!G-1;EK17;0);SE(22&lt;Input!G;0;SE(22&lt;Input!G;EK17/(Input!G-Input!G);0)))</f>
        <v/>
      </c>
      <c r="FH63" s="79">
        <f>SE(Input!G="bullet";SE(23=Input!G-1;EK17;0);SE(23&lt;Input!G;0;SE(23&lt;Input!G;EK17/(Input!G-Input!G);0)))</f>
        <v/>
      </c>
      <c r="FI63" s="79">
        <f>SE(Input!G="bullet";SE(24=Input!G-1;EK17;0);SE(24&lt;Input!G;0;SE(24&lt;Input!G;EK17/(Input!G-Input!G);0)))</f>
        <v/>
      </c>
      <c r="FJ63" s="79">
        <f>SE(Input!G="bullet";SE(25=Input!G-1;EK17;0);SE(25&lt;Input!G;0;SE(25&lt;Input!G;EK17/(Input!G-Input!G);0)))</f>
        <v/>
      </c>
      <c r="FK63" s="79">
        <f>SE(Input!G="bullet";SE(26=Input!G-1;EK17;0);SE(26&lt;Input!G;0;SE(26&lt;Input!G;EK17/(Input!G-Input!G);0)))</f>
        <v/>
      </c>
      <c r="FL63" s="79">
        <f>SE(Input!G="bullet";SE(27=Input!G-1;EK17;0);SE(27&lt;Input!G;0;SE(27&lt;Input!G;EK17/(Input!G-Input!G);0)))</f>
        <v/>
      </c>
      <c r="FM63" s="79">
        <f>SE(Input!G="bullet";SE(28=Input!G-1;EK17;0);SE(28&lt;Input!G;0;SE(28&lt;Input!G;EK17/(Input!G-Input!G);0)))</f>
        <v/>
      </c>
      <c r="FN63" s="79">
        <f>SE(Input!G="bullet";SE(29=Input!G-1;EK17;0);SE(29&lt;Input!G;0;SE(29&lt;Input!G;EK17/(Input!G-Input!G);0)))</f>
        <v/>
      </c>
      <c r="FQ63" s="78" t="n">
        <v>11</v>
      </c>
      <c r="FR63" s="79">
        <f>0</f>
        <v/>
      </c>
      <c r="FS63" s="79">
        <f>0</f>
        <v/>
      </c>
      <c r="FT63" s="79">
        <f>0</f>
        <v/>
      </c>
      <c r="FU63" s="79">
        <f>0</f>
        <v/>
      </c>
      <c r="FV63" s="79">
        <f>0</f>
        <v/>
      </c>
      <c r="FW63" s="79">
        <f>0</f>
        <v/>
      </c>
      <c r="FX63" s="79">
        <f>0</f>
        <v/>
      </c>
      <c r="FY63" s="79">
        <f>0</f>
        <v/>
      </c>
      <c r="FZ63" s="79">
        <f>0</f>
        <v/>
      </c>
      <c r="GA63" s="79">
        <f>0</f>
        <v/>
      </c>
      <c r="GB63" s="79">
        <f>SE(Input!H="bullet";SE(0=Input!H-1;GB17;0);SE(0&lt;Input!H;0;SE(0&lt;Input!H;GB17/(Input!H-Input!H);0)))</f>
        <v/>
      </c>
      <c r="GC63" s="79">
        <f>SE(Input!H="bullet";SE(1=Input!H-1;GB17;0);SE(1&lt;Input!H;0;SE(1&lt;Input!H;GB17/(Input!H-Input!H);0)))</f>
        <v/>
      </c>
      <c r="GD63" s="79">
        <f>SE(Input!H="bullet";SE(2=Input!H-1;GB17;0);SE(2&lt;Input!H;0;SE(2&lt;Input!H;GB17/(Input!H-Input!H);0)))</f>
        <v/>
      </c>
      <c r="GE63" s="79">
        <f>SE(Input!H="bullet";SE(3=Input!H-1;GB17;0);SE(3&lt;Input!H;0;SE(3&lt;Input!H;GB17/(Input!H-Input!H);0)))</f>
        <v/>
      </c>
      <c r="GF63" s="79">
        <f>SE(Input!H="bullet";SE(4=Input!H-1;GB17;0);SE(4&lt;Input!H;0;SE(4&lt;Input!H;GB17/(Input!H-Input!H);0)))</f>
        <v/>
      </c>
      <c r="GG63" s="79">
        <f>SE(Input!H="bullet";SE(5=Input!H-1;GB17;0);SE(5&lt;Input!H;0;SE(5&lt;Input!H;GB17/(Input!H-Input!H);0)))</f>
        <v/>
      </c>
      <c r="GH63" s="79">
        <f>SE(Input!H="bullet";SE(6=Input!H-1;GB17;0);SE(6&lt;Input!H;0;SE(6&lt;Input!H;GB17/(Input!H-Input!H);0)))</f>
        <v/>
      </c>
      <c r="GI63" s="79">
        <f>SE(Input!H="bullet";SE(7=Input!H-1;GB17;0);SE(7&lt;Input!H;0;SE(7&lt;Input!H;GB17/(Input!H-Input!H);0)))</f>
        <v/>
      </c>
      <c r="GJ63" s="79">
        <f>SE(Input!H="bullet";SE(8=Input!H-1;GB17;0);SE(8&lt;Input!H;0;SE(8&lt;Input!H;GB17/(Input!H-Input!H);0)))</f>
        <v/>
      </c>
      <c r="GK63" s="79">
        <f>SE(Input!H="bullet";SE(9=Input!H-1;GB17;0);SE(9&lt;Input!H;0;SE(9&lt;Input!H;GB17/(Input!H-Input!H);0)))</f>
        <v/>
      </c>
      <c r="GL63" s="79">
        <f>SE(Input!H="bullet";SE(10=Input!H-1;GB17;0);SE(10&lt;Input!H;0;SE(10&lt;Input!H;GB17/(Input!H-Input!H);0)))</f>
        <v/>
      </c>
      <c r="GM63" s="79">
        <f>SE(Input!H="bullet";SE(11=Input!H-1;GB17;0);SE(11&lt;Input!H;0;SE(11&lt;Input!H;GB17/(Input!H-Input!H);0)))</f>
        <v/>
      </c>
      <c r="GN63" s="79">
        <f>SE(Input!H="bullet";SE(12=Input!H-1;GB17;0);SE(12&lt;Input!H;0;SE(12&lt;Input!H;GB17/(Input!H-Input!H);0)))</f>
        <v/>
      </c>
      <c r="GO63" s="79">
        <f>SE(Input!H="bullet";SE(13=Input!H-1;GB17;0);SE(13&lt;Input!H;0;SE(13&lt;Input!H;GB17/(Input!H-Input!H);0)))</f>
        <v/>
      </c>
      <c r="GP63" s="79">
        <f>SE(Input!H="bullet";SE(14=Input!H-1;GB17;0);SE(14&lt;Input!H;0;SE(14&lt;Input!H;GB17/(Input!H-Input!H);0)))</f>
        <v/>
      </c>
      <c r="GQ63" s="79">
        <f>SE(Input!H="bullet";SE(15=Input!H-1;GB17;0);SE(15&lt;Input!H;0;SE(15&lt;Input!H;GB17/(Input!H-Input!H);0)))</f>
        <v/>
      </c>
      <c r="GR63" s="79">
        <f>SE(Input!H="bullet";SE(16=Input!H-1;GB17;0);SE(16&lt;Input!H;0;SE(16&lt;Input!H;GB17/(Input!H-Input!H);0)))</f>
        <v/>
      </c>
      <c r="GS63" s="79">
        <f>SE(Input!H="bullet";SE(17=Input!H-1;GB17;0);SE(17&lt;Input!H;0;SE(17&lt;Input!H;GB17/(Input!H-Input!H);0)))</f>
        <v/>
      </c>
      <c r="GT63" s="79">
        <f>SE(Input!H="bullet";SE(18=Input!H-1;GB17;0);SE(18&lt;Input!H;0;SE(18&lt;Input!H;GB17/(Input!H-Input!H);0)))</f>
        <v/>
      </c>
      <c r="GU63" s="79">
        <f>SE(Input!H="bullet";SE(19=Input!H-1;GB17;0);SE(19&lt;Input!H;0;SE(19&lt;Input!H;GB17/(Input!H-Input!H);0)))</f>
        <v/>
      </c>
      <c r="GV63" s="79">
        <f>SE(Input!H="bullet";SE(20=Input!H-1;GB17;0);SE(20&lt;Input!H;0;SE(20&lt;Input!H;GB17/(Input!H-Input!H);0)))</f>
        <v/>
      </c>
      <c r="GW63" s="79">
        <f>SE(Input!H="bullet";SE(21=Input!H-1;GB17;0);SE(21&lt;Input!H;0;SE(21&lt;Input!H;GB17/(Input!H-Input!H);0)))</f>
        <v/>
      </c>
      <c r="GX63" s="79">
        <f>SE(Input!H="bullet";SE(22=Input!H-1;GB17;0);SE(22&lt;Input!H;0;SE(22&lt;Input!H;GB17/(Input!H-Input!H);0)))</f>
        <v/>
      </c>
      <c r="GY63" s="79">
        <f>SE(Input!H="bullet";SE(23=Input!H-1;GB17;0);SE(23&lt;Input!H;0;SE(23&lt;Input!H;GB17/(Input!H-Input!H);0)))</f>
        <v/>
      </c>
      <c r="GZ63" s="79">
        <f>SE(Input!H="bullet";SE(24=Input!H-1;GB17;0);SE(24&lt;Input!H;0;SE(24&lt;Input!H;GB17/(Input!H-Input!H);0)))</f>
        <v/>
      </c>
      <c r="HA63" s="79">
        <f>SE(Input!H="bullet";SE(25=Input!H-1;GB17;0);SE(25&lt;Input!H;0;SE(25&lt;Input!H;GB17/(Input!H-Input!H);0)))</f>
        <v/>
      </c>
      <c r="HB63" s="79">
        <f>SE(Input!H="bullet";SE(26=Input!H-1;GB17;0);SE(26&lt;Input!H;0;SE(26&lt;Input!H;GB17/(Input!H-Input!H);0)))</f>
        <v/>
      </c>
      <c r="HC63" s="79">
        <f>SE(Input!H="bullet";SE(27=Input!H-1;GB17;0);SE(27&lt;Input!H;0;SE(27&lt;Input!H;GB17/(Input!H-Input!H);0)))</f>
        <v/>
      </c>
      <c r="HD63" s="79">
        <f>SE(Input!H="bullet";SE(28=Input!H-1;GB17;0);SE(28&lt;Input!H;0;SE(28&lt;Input!H;GB17/(Input!H-Input!H);0)))</f>
        <v/>
      </c>
      <c r="HE63" s="79">
        <f>SE(Input!H="bullet";SE(29=Input!H-1;GB17;0);SE(29&lt;Input!H;0;SE(29&lt;Input!H;GB17/(Input!H-Input!H);0)))</f>
        <v/>
      </c>
      <c r="HH63" s="78" t="n">
        <v>11</v>
      </c>
      <c r="HI63" s="79">
        <f>0</f>
        <v/>
      </c>
      <c r="HJ63" s="79">
        <f>0</f>
        <v/>
      </c>
      <c r="HK63" s="79">
        <f>0</f>
        <v/>
      </c>
      <c r="HL63" s="79">
        <f>0</f>
        <v/>
      </c>
      <c r="HM63" s="79">
        <f>0</f>
        <v/>
      </c>
      <c r="HN63" s="79">
        <f>0</f>
        <v/>
      </c>
      <c r="HO63" s="79">
        <f>0</f>
        <v/>
      </c>
      <c r="HP63" s="79">
        <f>0</f>
        <v/>
      </c>
      <c r="HQ63" s="79">
        <f>0</f>
        <v/>
      </c>
      <c r="HR63" s="79">
        <f>0</f>
        <v/>
      </c>
      <c r="HS63" s="79">
        <f>SE(Input!I="bullet";SE(0=Input!I-1;HS17;0);SE(0&lt;Input!I;0;SE(0&lt;Input!I;HS17/(Input!I-Input!I);0)))</f>
        <v/>
      </c>
      <c r="HT63" s="79">
        <f>SE(Input!I="bullet";SE(1=Input!I-1;HS17;0);SE(1&lt;Input!I;0;SE(1&lt;Input!I;HS17/(Input!I-Input!I);0)))</f>
        <v/>
      </c>
      <c r="HU63" s="79">
        <f>SE(Input!I="bullet";SE(2=Input!I-1;HS17;0);SE(2&lt;Input!I;0;SE(2&lt;Input!I;HS17/(Input!I-Input!I);0)))</f>
        <v/>
      </c>
      <c r="HV63" s="79">
        <f>SE(Input!I="bullet";SE(3=Input!I-1;HS17;0);SE(3&lt;Input!I;0;SE(3&lt;Input!I;HS17/(Input!I-Input!I);0)))</f>
        <v/>
      </c>
      <c r="HW63" s="79">
        <f>SE(Input!I="bullet";SE(4=Input!I-1;HS17;0);SE(4&lt;Input!I;0;SE(4&lt;Input!I;HS17/(Input!I-Input!I);0)))</f>
        <v/>
      </c>
      <c r="HX63" s="79">
        <f>SE(Input!I="bullet";SE(5=Input!I-1;HS17;0);SE(5&lt;Input!I;0;SE(5&lt;Input!I;HS17/(Input!I-Input!I);0)))</f>
        <v/>
      </c>
      <c r="HY63" s="79">
        <f>SE(Input!I="bullet";SE(6=Input!I-1;HS17;0);SE(6&lt;Input!I;0;SE(6&lt;Input!I;HS17/(Input!I-Input!I);0)))</f>
        <v/>
      </c>
      <c r="HZ63" s="79">
        <f>SE(Input!I="bullet";SE(7=Input!I-1;HS17;0);SE(7&lt;Input!I;0;SE(7&lt;Input!I;HS17/(Input!I-Input!I);0)))</f>
        <v/>
      </c>
      <c r="IA63" s="79">
        <f>SE(Input!I="bullet";SE(8=Input!I-1;HS17;0);SE(8&lt;Input!I;0;SE(8&lt;Input!I;HS17/(Input!I-Input!I);0)))</f>
        <v/>
      </c>
      <c r="IB63" s="79">
        <f>SE(Input!I="bullet";SE(9=Input!I-1;HS17;0);SE(9&lt;Input!I;0;SE(9&lt;Input!I;HS17/(Input!I-Input!I);0)))</f>
        <v/>
      </c>
      <c r="IC63" s="79">
        <f>SE(Input!I="bullet";SE(10=Input!I-1;HS17;0);SE(10&lt;Input!I;0;SE(10&lt;Input!I;HS17/(Input!I-Input!I);0)))</f>
        <v/>
      </c>
      <c r="ID63" s="79">
        <f>SE(Input!I="bullet";SE(11=Input!I-1;HS17;0);SE(11&lt;Input!I;0;SE(11&lt;Input!I;HS17/(Input!I-Input!I);0)))</f>
        <v/>
      </c>
      <c r="IE63" s="79">
        <f>SE(Input!I="bullet";SE(12=Input!I-1;HS17;0);SE(12&lt;Input!I;0;SE(12&lt;Input!I;HS17/(Input!I-Input!I);0)))</f>
        <v/>
      </c>
      <c r="IF63" s="79">
        <f>SE(Input!I="bullet";SE(13=Input!I-1;HS17;0);SE(13&lt;Input!I;0;SE(13&lt;Input!I;HS17/(Input!I-Input!I);0)))</f>
        <v/>
      </c>
      <c r="IG63" s="79">
        <f>SE(Input!I="bullet";SE(14=Input!I-1;HS17;0);SE(14&lt;Input!I;0;SE(14&lt;Input!I;HS17/(Input!I-Input!I);0)))</f>
        <v/>
      </c>
      <c r="IH63" s="79">
        <f>SE(Input!I="bullet";SE(15=Input!I-1;HS17;0);SE(15&lt;Input!I;0;SE(15&lt;Input!I;HS17/(Input!I-Input!I);0)))</f>
        <v/>
      </c>
      <c r="II63" s="79">
        <f>SE(Input!I="bullet";SE(16=Input!I-1;HS17;0);SE(16&lt;Input!I;0;SE(16&lt;Input!I;HS17/(Input!I-Input!I);0)))</f>
        <v/>
      </c>
      <c r="IJ63" s="79">
        <f>SE(Input!I="bullet";SE(17=Input!I-1;HS17;0);SE(17&lt;Input!I;0;SE(17&lt;Input!I;HS17/(Input!I-Input!I);0)))</f>
        <v/>
      </c>
      <c r="IK63" s="79">
        <f>SE(Input!I="bullet";SE(18=Input!I-1;HS17;0);SE(18&lt;Input!I;0;SE(18&lt;Input!I;HS17/(Input!I-Input!I);0)))</f>
        <v/>
      </c>
      <c r="IL63" s="79">
        <f>SE(Input!I="bullet";SE(19=Input!I-1;HS17;0);SE(19&lt;Input!I;0;SE(19&lt;Input!I;HS17/(Input!I-Input!I);0)))</f>
        <v/>
      </c>
      <c r="IM63" s="79">
        <f>SE(Input!I="bullet";SE(20=Input!I-1;HS17;0);SE(20&lt;Input!I;0;SE(20&lt;Input!I;HS17/(Input!I-Input!I);0)))</f>
        <v/>
      </c>
      <c r="IN63" s="79">
        <f>SE(Input!I="bullet";SE(21=Input!I-1;HS17;0);SE(21&lt;Input!I;0;SE(21&lt;Input!I;HS17/(Input!I-Input!I);0)))</f>
        <v/>
      </c>
      <c r="IO63" s="79">
        <f>SE(Input!I="bullet";SE(22=Input!I-1;HS17;0);SE(22&lt;Input!I;0;SE(22&lt;Input!I;HS17/(Input!I-Input!I);0)))</f>
        <v/>
      </c>
      <c r="IP63" s="79">
        <f>SE(Input!I="bullet";SE(23=Input!I-1;HS17;0);SE(23&lt;Input!I;0;SE(23&lt;Input!I;HS17/(Input!I-Input!I);0)))</f>
        <v/>
      </c>
      <c r="IQ63" s="79">
        <f>SE(Input!I="bullet";SE(24=Input!I-1;HS17;0);SE(24&lt;Input!I;0;SE(24&lt;Input!I;HS17/(Input!I-Input!I);0)))</f>
        <v/>
      </c>
      <c r="IR63" s="79">
        <f>SE(Input!I="bullet";SE(25=Input!I-1;HS17;0);SE(25&lt;Input!I;0;SE(25&lt;Input!I;HS17/(Input!I-Input!I);0)))</f>
        <v/>
      </c>
      <c r="IS63" s="79">
        <f>SE(Input!I="bullet";SE(26=Input!I-1;HS17;0);SE(26&lt;Input!I;0;SE(26&lt;Input!I;HS17/(Input!I-Input!I);0)))</f>
        <v/>
      </c>
      <c r="IT63" s="79">
        <f>SE(Input!I="bullet";SE(27=Input!I-1;HS17;0);SE(27&lt;Input!I;0;SE(27&lt;Input!I;HS17/(Input!I-Input!I);0)))</f>
        <v/>
      </c>
      <c r="IU63" s="79">
        <f>SE(Input!I="bullet";SE(28=Input!I-1;HS17;0);SE(28&lt;Input!I;0;SE(28&lt;Input!I;HS17/(Input!I-Input!I);0)))</f>
        <v/>
      </c>
      <c r="IV63" s="79">
        <f>SE(Input!I="bullet";SE(29=Input!I-1;HS17;0);SE(29&lt;Input!I;0;SE(29&lt;Input!I;HS17/(Input!I-Input!I);0)))</f>
        <v/>
      </c>
      <c r="IY63" s="78" t="n">
        <v>11</v>
      </c>
      <c r="IZ63" s="79">
        <f>0</f>
        <v/>
      </c>
      <c r="JA63" s="79">
        <f>0</f>
        <v/>
      </c>
      <c r="JB63" s="79">
        <f>0</f>
        <v/>
      </c>
      <c r="JC63" s="79">
        <f>0</f>
        <v/>
      </c>
      <c r="JD63" s="79">
        <f>0</f>
        <v/>
      </c>
      <c r="JE63" s="79">
        <f>0</f>
        <v/>
      </c>
      <c r="JF63" s="79">
        <f>0</f>
        <v/>
      </c>
      <c r="JG63" s="79">
        <f>0</f>
        <v/>
      </c>
      <c r="JH63" s="79">
        <f>0</f>
        <v/>
      </c>
      <c r="JI63" s="79">
        <f>0</f>
        <v/>
      </c>
      <c r="JJ63" s="79">
        <f>SE(Input!J="bullet";SE(0=Input!J-1;JJ17;0);SE(0&lt;Input!J;0;SE(0&lt;Input!J;JJ17/(Input!J-Input!J);0)))</f>
        <v/>
      </c>
      <c r="JK63" s="79">
        <f>SE(Input!J="bullet";SE(1=Input!J-1;JJ17;0);SE(1&lt;Input!J;0;SE(1&lt;Input!J;JJ17/(Input!J-Input!J);0)))</f>
        <v/>
      </c>
      <c r="JL63" s="79">
        <f>SE(Input!J="bullet";SE(2=Input!J-1;JJ17;0);SE(2&lt;Input!J;0;SE(2&lt;Input!J;JJ17/(Input!J-Input!J);0)))</f>
        <v/>
      </c>
      <c r="JM63" s="79">
        <f>SE(Input!J="bullet";SE(3=Input!J-1;JJ17;0);SE(3&lt;Input!J;0;SE(3&lt;Input!J;JJ17/(Input!J-Input!J);0)))</f>
        <v/>
      </c>
      <c r="JN63" s="79">
        <f>SE(Input!J="bullet";SE(4=Input!J-1;JJ17;0);SE(4&lt;Input!J;0;SE(4&lt;Input!J;JJ17/(Input!J-Input!J);0)))</f>
        <v/>
      </c>
      <c r="JO63" s="79">
        <f>SE(Input!J="bullet";SE(5=Input!J-1;JJ17;0);SE(5&lt;Input!J;0;SE(5&lt;Input!J;JJ17/(Input!J-Input!J);0)))</f>
        <v/>
      </c>
      <c r="JP63" s="79">
        <f>SE(Input!J="bullet";SE(6=Input!J-1;JJ17;0);SE(6&lt;Input!J;0;SE(6&lt;Input!J;JJ17/(Input!J-Input!J);0)))</f>
        <v/>
      </c>
      <c r="JQ63" s="79">
        <f>SE(Input!J="bullet";SE(7=Input!J-1;JJ17;0);SE(7&lt;Input!J;0;SE(7&lt;Input!J;JJ17/(Input!J-Input!J);0)))</f>
        <v/>
      </c>
      <c r="JR63" s="79">
        <f>SE(Input!J="bullet";SE(8=Input!J-1;JJ17;0);SE(8&lt;Input!J;0;SE(8&lt;Input!J;JJ17/(Input!J-Input!J);0)))</f>
        <v/>
      </c>
      <c r="JS63" s="79">
        <f>SE(Input!J="bullet";SE(9=Input!J-1;JJ17;0);SE(9&lt;Input!J;0;SE(9&lt;Input!J;JJ17/(Input!J-Input!J);0)))</f>
        <v/>
      </c>
      <c r="JT63" s="79">
        <f>SE(Input!J="bullet";SE(10=Input!J-1;JJ17;0);SE(10&lt;Input!J;0;SE(10&lt;Input!J;JJ17/(Input!J-Input!J);0)))</f>
        <v/>
      </c>
      <c r="JU63" s="79">
        <f>SE(Input!J="bullet";SE(11=Input!J-1;JJ17;0);SE(11&lt;Input!J;0;SE(11&lt;Input!J;JJ17/(Input!J-Input!J);0)))</f>
        <v/>
      </c>
      <c r="JV63" s="79">
        <f>SE(Input!J="bullet";SE(12=Input!J-1;JJ17;0);SE(12&lt;Input!J;0;SE(12&lt;Input!J;JJ17/(Input!J-Input!J);0)))</f>
        <v/>
      </c>
      <c r="JW63" s="79">
        <f>SE(Input!J="bullet";SE(13=Input!J-1;JJ17;0);SE(13&lt;Input!J;0;SE(13&lt;Input!J;JJ17/(Input!J-Input!J);0)))</f>
        <v/>
      </c>
      <c r="JX63" s="79">
        <f>SE(Input!J="bullet";SE(14=Input!J-1;JJ17;0);SE(14&lt;Input!J;0;SE(14&lt;Input!J;JJ17/(Input!J-Input!J);0)))</f>
        <v/>
      </c>
      <c r="JY63" s="79">
        <f>SE(Input!J="bullet";SE(15=Input!J-1;JJ17;0);SE(15&lt;Input!J;0;SE(15&lt;Input!J;JJ17/(Input!J-Input!J);0)))</f>
        <v/>
      </c>
      <c r="JZ63" s="79">
        <f>SE(Input!J="bullet";SE(16=Input!J-1;JJ17;0);SE(16&lt;Input!J;0;SE(16&lt;Input!J;JJ17/(Input!J-Input!J);0)))</f>
        <v/>
      </c>
      <c r="KA63" s="79">
        <f>SE(Input!J="bullet";SE(17=Input!J-1;JJ17;0);SE(17&lt;Input!J;0;SE(17&lt;Input!J;JJ17/(Input!J-Input!J);0)))</f>
        <v/>
      </c>
      <c r="KB63" s="79">
        <f>SE(Input!J="bullet";SE(18=Input!J-1;JJ17;0);SE(18&lt;Input!J;0;SE(18&lt;Input!J;JJ17/(Input!J-Input!J);0)))</f>
        <v/>
      </c>
      <c r="KC63" s="79">
        <f>SE(Input!J="bullet";SE(19=Input!J-1;JJ17;0);SE(19&lt;Input!J;0;SE(19&lt;Input!J;JJ17/(Input!J-Input!J);0)))</f>
        <v/>
      </c>
      <c r="KD63" s="79">
        <f>SE(Input!J="bullet";SE(20=Input!J-1;JJ17;0);SE(20&lt;Input!J;0;SE(20&lt;Input!J;JJ17/(Input!J-Input!J);0)))</f>
        <v/>
      </c>
      <c r="KE63" s="79">
        <f>SE(Input!J="bullet";SE(21=Input!J-1;JJ17;0);SE(21&lt;Input!J;0;SE(21&lt;Input!J;JJ17/(Input!J-Input!J);0)))</f>
        <v/>
      </c>
      <c r="KF63" s="79">
        <f>SE(Input!J="bullet";SE(22=Input!J-1;JJ17;0);SE(22&lt;Input!J;0;SE(22&lt;Input!J;JJ17/(Input!J-Input!J);0)))</f>
        <v/>
      </c>
      <c r="KG63" s="79">
        <f>SE(Input!J="bullet";SE(23=Input!J-1;JJ17;0);SE(23&lt;Input!J;0;SE(23&lt;Input!J;JJ17/(Input!J-Input!J);0)))</f>
        <v/>
      </c>
      <c r="KH63" s="79">
        <f>SE(Input!J="bullet";SE(24=Input!J-1;JJ17;0);SE(24&lt;Input!J;0;SE(24&lt;Input!J;JJ17/(Input!J-Input!J);0)))</f>
        <v/>
      </c>
      <c r="KI63" s="79">
        <f>SE(Input!J="bullet";SE(25=Input!J-1;JJ17;0);SE(25&lt;Input!J;0;SE(25&lt;Input!J;JJ17/(Input!J-Input!J);0)))</f>
        <v/>
      </c>
      <c r="KJ63" s="79">
        <f>SE(Input!J="bullet";SE(26=Input!J-1;JJ17;0);SE(26&lt;Input!J;0;SE(26&lt;Input!J;JJ17/(Input!J-Input!J);0)))</f>
        <v/>
      </c>
      <c r="KK63" s="79">
        <f>SE(Input!J="bullet";SE(27=Input!J-1;JJ17;0);SE(27&lt;Input!J;0;SE(27&lt;Input!J;JJ17/(Input!J-Input!J);0)))</f>
        <v/>
      </c>
      <c r="KL63" s="79">
        <f>SE(Input!J="bullet";SE(28=Input!J-1;JJ17;0);SE(28&lt;Input!J;0;SE(28&lt;Input!J;JJ17/(Input!J-Input!J);0)))</f>
        <v/>
      </c>
      <c r="KM63" s="79">
        <f>SE(Input!J="bullet";SE(29=Input!J-1;JJ17;0);SE(29&lt;Input!J;0;SE(29&lt;Input!J;JJ17/(Input!J-Input!J);0)))</f>
        <v/>
      </c>
      <c r="KP63" s="78" t="n">
        <v>11</v>
      </c>
      <c r="KQ63" s="79">
        <f>0</f>
        <v/>
      </c>
      <c r="KR63" s="79">
        <f>0</f>
        <v/>
      </c>
      <c r="KS63" s="79">
        <f>0</f>
        <v/>
      </c>
      <c r="KT63" s="79">
        <f>0</f>
        <v/>
      </c>
      <c r="KU63" s="79">
        <f>0</f>
        <v/>
      </c>
      <c r="KV63" s="79">
        <f>0</f>
        <v/>
      </c>
      <c r="KW63" s="79">
        <f>0</f>
        <v/>
      </c>
      <c r="KX63" s="79">
        <f>0</f>
        <v/>
      </c>
      <c r="KY63" s="79">
        <f>0</f>
        <v/>
      </c>
      <c r="KZ63" s="79">
        <f>0</f>
        <v/>
      </c>
      <c r="LA63" s="79">
        <f>SE(Input!K="bullet";SE(0=Input!K-1;LA17;0);SE(0&lt;Input!K;0;SE(0&lt;Input!K;LA17/(Input!K-Input!K);0)))</f>
        <v/>
      </c>
      <c r="LB63" s="79">
        <f>SE(Input!K="bullet";SE(1=Input!K-1;LA17;0);SE(1&lt;Input!K;0;SE(1&lt;Input!K;LA17/(Input!K-Input!K);0)))</f>
        <v/>
      </c>
      <c r="LC63" s="79">
        <f>SE(Input!K="bullet";SE(2=Input!K-1;LA17;0);SE(2&lt;Input!K;0;SE(2&lt;Input!K;LA17/(Input!K-Input!K);0)))</f>
        <v/>
      </c>
      <c r="LD63" s="79">
        <f>SE(Input!K="bullet";SE(3=Input!K-1;LA17;0);SE(3&lt;Input!K;0;SE(3&lt;Input!K;LA17/(Input!K-Input!K);0)))</f>
        <v/>
      </c>
      <c r="LE63" s="79">
        <f>SE(Input!K="bullet";SE(4=Input!K-1;LA17;0);SE(4&lt;Input!K;0;SE(4&lt;Input!K;LA17/(Input!K-Input!K);0)))</f>
        <v/>
      </c>
      <c r="LF63" s="79">
        <f>SE(Input!K="bullet";SE(5=Input!K-1;LA17;0);SE(5&lt;Input!K;0;SE(5&lt;Input!K;LA17/(Input!K-Input!K);0)))</f>
        <v/>
      </c>
      <c r="LG63" s="79">
        <f>SE(Input!K="bullet";SE(6=Input!K-1;LA17;0);SE(6&lt;Input!K;0;SE(6&lt;Input!K;LA17/(Input!K-Input!K);0)))</f>
        <v/>
      </c>
      <c r="LH63" s="79">
        <f>SE(Input!K="bullet";SE(7=Input!K-1;LA17;0);SE(7&lt;Input!K;0;SE(7&lt;Input!K;LA17/(Input!K-Input!K);0)))</f>
        <v/>
      </c>
      <c r="LI63" s="79">
        <f>SE(Input!K="bullet";SE(8=Input!K-1;LA17;0);SE(8&lt;Input!K;0;SE(8&lt;Input!K;LA17/(Input!K-Input!K);0)))</f>
        <v/>
      </c>
      <c r="LJ63" s="79">
        <f>SE(Input!K="bullet";SE(9=Input!K-1;LA17;0);SE(9&lt;Input!K;0;SE(9&lt;Input!K;LA17/(Input!K-Input!K);0)))</f>
        <v/>
      </c>
      <c r="LK63" s="79">
        <f>SE(Input!K="bullet";SE(10=Input!K-1;LA17;0);SE(10&lt;Input!K;0;SE(10&lt;Input!K;LA17/(Input!K-Input!K);0)))</f>
        <v/>
      </c>
      <c r="LL63" s="79">
        <f>SE(Input!K="bullet";SE(11=Input!K-1;LA17;0);SE(11&lt;Input!K;0;SE(11&lt;Input!K;LA17/(Input!K-Input!K);0)))</f>
        <v/>
      </c>
      <c r="LM63" s="79">
        <f>SE(Input!K="bullet";SE(12=Input!K-1;LA17;0);SE(12&lt;Input!K;0;SE(12&lt;Input!K;LA17/(Input!K-Input!K);0)))</f>
        <v/>
      </c>
      <c r="LN63" s="79">
        <f>SE(Input!K="bullet";SE(13=Input!K-1;LA17;0);SE(13&lt;Input!K;0;SE(13&lt;Input!K;LA17/(Input!K-Input!K);0)))</f>
        <v/>
      </c>
      <c r="LO63" s="79">
        <f>SE(Input!K="bullet";SE(14=Input!K-1;LA17;0);SE(14&lt;Input!K;0;SE(14&lt;Input!K;LA17/(Input!K-Input!K);0)))</f>
        <v/>
      </c>
      <c r="LP63" s="79">
        <f>SE(Input!K="bullet";SE(15=Input!K-1;LA17;0);SE(15&lt;Input!K;0;SE(15&lt;Input!K;LA17/(Input!K-Input!K);0)))</f>
        <v/>
      </c>
      <c r="LQ63" s="79">
        <f>SE(Input!K="bullet";SE(16=Input!K-1;LA17;0);SE(16&lt;Input!K;0;SE(16&lt;Input!K;LA17/(Input!K-Input!K);0)))</f>
        <v/>
      </c>
      <c r="LR63" s="79">
        <f>SE(Input!K="bullet";SE(17=Input!K-1;LA17;0);SE(17&lt;Input!K;0;SE(17&lt;Input!K;LA17/(Input!K-Input!K);0)))</f>
        <v/>
      </c>
      <c r="LS63" s="79">
        <f>SE(Input!K="bullet";SE(18=Input!K-1;LA17;0);SE(18&lt;Input!K;0;SE(18&lt;Input!K;LA17/(Input!K-Input!K);0)))</f>
        <v/>
      </c>
      <c r="LT63" s="79">
        <f>SE(Input!K="bullet";SE(19=Input!K-1;LA17;0);SE(19&lt;Input!K;0;SE(19&lt;Input!K;LA17/(Input!K-Input!K);0)))</f>
        <v/>
      </c>
      <c r="LU63" s="79">
        <f>SE(Input!K="bullet";SE(20=Input!K-1;LA17;0);SE(20&lt;Input!K;0;SE(20&lt;Input!K;LA17/(Input!K-Input!K);0)))</f>
        <v/>
      </c>
      <c r="LV63" s="79">
        <f>SE(Input!K="bullet";SE(21=Input!K-1;LA17;0);SE(21&lt;Input!K;0;SE(21&lt;Input!K;LA17/(Input!K-Input!K);0)))</f>
        <v/>
      </c>
      <c r="LW63" s="79">
        <f>SE(Input!K="bullet";SE(22=Input!K-1;LA17;0);SE(22&lt;Input!K;0;SE(22&lt;Input!K;LA17/(Input!K-Input!K);0)))</f>
        <v/>
      </c>
      <c r="LX63" s="79">
        <f>SE(Input!K="bullet";SE(23=Input!K-1;LA17;0);SE(23&lt;Input!K;0;SE(23&lt;Input!K;LA17/(Input!K-Input!K);0)))</f>
        <v/>
      </c>
      <c r="LY63" s="79">
        <f>SE(Input!K="bullet";SE(24=Input!K-1;LA17;0);SE(24&lt;Input!K;0;SE(24&lt;Input!K;LA17/(Input!K-Input!K);0)))</f>
        <v/>
      </c>
      <c r="LZ63" s="79">
        <f>SE(Input!K="bullet";SE(25=Input!K-1;LA17;0);SE(25&lt;Input!K;0;SE(25&lt;Input!K;LA17/(Input!K-Input!K);0)))</f>
        <v/>
      </c>
      <c r="MA63" s="79">
        <f>SE(Input!K="bullet";SE(26=Input!K-1;LA17;0);SE(26&lt;Input!K;0;SE(26&lt;Input!K;LA17/(Input!K-Input!K);0)))</f>
        <v/>
      </c>
      <c r="MB63" s="79">
        <f>SE(Input!K="bullet";SE(27=Input!K-1;LA17;0);SE(27&lt;Input!K;0;SE(27&lt;Input!K;LA17/(Input!K-Input!K);0)))</f>
        <v/>
      </c>
      <c r="MC63" s="79">
        <f>SE(Input!K="bullet";SE(28=Input!K-1;LA17;0);SE(28&lt;Input!K;0;SE(28&lt;Input!K;LA17/(Input!K-Input!K);0)))</f>
        <v/>
      </c>
      <c r="MD63" s="79">
        <f>SE(Input!K="bullet";SE(29=Input!K-1;LA17;0);SE(29&lt;Input!K;0;SE(29&lt;Input!K;LA17/(Input!K-Input!K);0)))</f>
        <v/>
      </c>
      <c r="MG63" s="78" t="n">
        <v>11</v>
      </c>
      <c r="MH63" s="79">
        <f>0</f>
        <v/>
      </c>
      <c r="MI63" s="79">
        <f>0</f>
        <v/>
      </c>
      <c r="MJ63" s="79">
        <f>0</f>
        <v/>
      </c>
      <c r="MK63" s="79">
        <f>0</f>
        <v/>
      </c>
      <c r="ML63" s="79">
        <f>0</f>
        <v/>
      </c>
      <c r="MM63" s="79">
        <f>0</f>
        <v/>
      </c>
      <c r="MN63" s="79">
        <f>0</f>
        <v/>
      </c>
      <c r="MO63" s="79">
        <f>0</f>
        <v/>
      </c>
      <c r="MP63" s="79">
        <f>0</f>
        <v/>
      </c>
      <c r="MQ63" s="79">
        <f>0</f>
        <v/>
      </c>
      <c r="MR63" s="79">
        <f>SE(Input!L="bullet";SE(0=Input!L-1;MR17;0);SE(0&lt;Input!L;0;SE(0&lt;Input!L;MR17/(Input!L-Input!L);0)))</f>
        <v/>
      </c>
      <c r="MS63" s="79">
        <f>SE(Input!L="bullet";SE(1=Input!L-1;MR17;0);SE(1&lt;Input!L;0;SE(1&lt;Input!L;MR17/(Input!L-Input!L);0)))</f>
        <v/>
      </c>
      <c r="MT63" s="79">
        <f>SE(Input!L="bullet";SE(2=Input!L-1;MR17;0);SE(2&lt;Input!L;0;SE(2&lt;Input!L;MR17/(Input!L-Input!L);0)))</f>
        <v/>
      </c>
      <c r="MU63" s="79">
        <f>SE(Input!L="bullet";SE(3=Input!L-1;MR17;0);SE(3&lt;Input!L;0;SE(3&lt;Input!L;MR17/(Input!L-Input!L);0)))</f>
        <v/>
      </c>
      <c r="MV63" s="79">
        <f>SE(Input!L="bullet";SE(4=Input!L-1;MR17;0);SE(4&lt;Input!L;0;SE(4&lt;Input!L;MR17/(Input!L-Input!L);0)))</f>
        <v/>
      </c>
      <c r="MW63" s="79">
        <f>SE(Input!L="bullet";SE(5=Input!L-1;MR17;0);SE(5&lt;Input!L;0;SE(5&lt;Input!L;MR17/(Input!L-Input!L);0)))</f>
        <v/>
      </c>
      <c r="MX63" s="79">
        <f>SE(Input!L="bullet";SE(6=Input!L-1;MR17;0);SE(6&lt;Input!L;0;SE(6&lt;Input!L;MR17/(Input!L-Input!L);0)))</f>
        <v/>
      </c>
      <c r="MY63" s="79">
        <f>SE(Input!L="bullet";SE(7=Input!L-1;MR17;0);SE(7&lt;Input!L;0;SE(7&lt;Input!L;MR17/(Input!L-Input!L);0)))</f>
        <v/>
      </c>
      <c r="MZ63" s="79">
        <f>SE(Input!L="bullet";SE(8=Input!L-1;MR17;0);SE(8&lt;Input!L;0;SE(8&lt;Input!L;MR17/(Input!L-Input!L);0)))</f>
        <v/>
      </c>
      <c r="NA63" s="79">
        <f>SE(Input!L="bullet";SE(9=Input!L-1;MR17;0);SE(9&lt;Input!L;0;SE(9&lt;Input!L;MR17/(Input!L-Input!L);0)))</f>
        <v/>
      </c>
      <c r="NB63" s="79">
        <f>SE(Input!L="bullet";SE(10=Input!L-1;MR17;0);SE(10&lt;Input!L;0;SE(10&lt;Input!L;MR17/(Input!L-Input!L);0)))</f>
        <v/>
      </c>
      <c r="NC63" s="79">
        <f>SE(Input!L="bullet";SE(11=Input!L-1;MR17;0);SE(11&lt;Input!L;0;SE(11&lt;Input!L;MR17/(Input!L-Input!L);0)))</f>
        <v/>
      </c>
      <c r="ND63" s="79">
        <f>SE(Input!L="bullet";SE(12=Input!L-1;MR17;0);SE(12&lt;Input!L;0;SE(12&lt;Input!L;MR17/(Input!L-Input!L);0)))</f>
        <v/>
      </c>
      <c r="NE63" s="79">
        <f>SE(Input!L="bullet";SE(13=Input!L-1;MR17;0);SE(13&lt;Input!L;0;SE(13&lt;Input!L;MR17/(Input!L-Input!L);0)))</f>
        <v/>
      </c>
      <c r="NF63" s="79">
        <f>SE(Input!L="bullet";SE(14=Input!L-1;MR17;0);SE(14&lt;Input!L;0;SE(14&lt;Input!L;MR17/(Input!L-Input!L);0)))</f>
        <v/>
      </c>
      <c r="NG63" s="79">
        <f>SE(Input!L="bullet";SE(15=Input!L-1;MR17;0);SE(15&lt;Input!L;0;SE(15&lt;Input!L;MR17/(Input!L-Input!L);0)))</f>
        <v/>
      </c>
      <c r="NH63" s="79">
        <f>SE(Input!L="bullet";SE(16=Input!L-1;MR17;0);SE(16&lt;Input!L;0;SE(16&lt;Input!L;MR17/(Input!L-Input!L);0)))</f>
        <v/>
      </c>
      <c r="NI63" s="79">
        <f>SE(Input!L="bullet";SE(17=Input!L-1;MR17;0);SE(17&lt;Input!L;0;SE(17&lt;Input!L;MR17/(Input!L-Input!L);0)))</f>
        <v/>
      </c>
      <c r="NJ63" s="79">
        <f>SE(Input!L="bullet";SE(18=Input!L-1;MR17;0);SE(18&lt;Input!L;0;SE(18&lt;Input!L;MR17/(Input!L-Input!L);0)))</f>
        <v/>
      </c>
      <c r="NK63" s="79">
        <f>SE(Input!L="bullet";SE(19=Input!L-1;MR17;0);SE(19&lt;Input!L;0;SE(19&lt;Input!L;MR17/(Input!L-Input!L);0)))</f>
        <v/>
      </c>
      <c r="NL63" s="79">
        <f>SE(Input!L="bullet";SE(20=Input!L-1;MR17;0);SE(20&lt;Input!L;0;SE(20&lt;Input!L;MR17/(Input!L-Input!L);0)))</f>
        <v/>
      </c>
      <c r="NM63" s="79">
        <f>SE(Input!L="bullet";SE(21=Input!L-1;MR17;0);SE(21&lt;Input!L;0;SE(21&lt;Input!L;MR17/(Input!L-Input!L);0)))</f>
        <v/>
      </c>
      <c r="NN63" s="79">
        <f>SE(Input!L="bullet";SE(22=Input!L-1;MR17;0);SE(22&lt;Input!L;0;SE(22&lt;Input!L;MR17/(Input!L-Input!L);0)))</f>
        <v/>
      </c>
      <c r="NO63" s="79">
        <f>SE(Input!L="bullet";SE(23=Input!L-1;MR17;0);SE(23&lt;Input!L;0;SE(23&lt;Input!L;MR17/(Input!L-Input!L);0)))</f>
        <v/>
      </c>
      <c r="NP63" s="79">
        <f>SE(Input!L="bullet";SE(24=Input!L-1;MR17;0);SE(24&lt;Input!L;0;SE(24&lt;Input!L;MR17/(Input!L-Input!L);0)))</f>
        <v/>
      </c>
      <c r="NQ63" s="79">
        <f>SE(Input!L="bullet";SE(25=Input!L-1;MR17;0);SE(25&lt;Input!L;0;SE(25&lt;Input!L;MR17/(Input!L-Input!L);0)))</f>
        <v/>
      </c>
      <c r="NR63" s="79">
        <f>SE(Input!L="bullet";SE(26=Input!L-1;MR17;0);SE(26&lt;Input!L;0;SE(26&lt;Input!L;MR17/(Input!L-Input!L);0)))</f>
        <v/>
      </c>
      <c r="NS63" s="79">
        <f>SE(Input!L="bullet";SE(27=Input!L-1;MR17;0);SE(27&lt;Input!L;0;SE(27&lt;Input!L;MR17/(Input!L-Input!L);0)))</f>
        <v/>
      </c>
      <c r="NT63" s="79">
        <f>SE(Input!L="bullet";SE(28=Input!L-1;MR17;0);SE(28&lt;Input!L;0;SE(28&lt;Input!L;MR17/(Input!L-Input!L);0)))</f>
        <v/>
      </c>
      <c r="NU63" s="79">
        <f>SE(Input!L="bullet";SE(29=Input!L-1;MR17;0);SE(29&lt;Input!L;0;SE(29&lt;Input!L;MR17/(Input!L-Input!L);0)))</f>
        <v/>
      </c>
      <c r="NX63" s="78" t="n">
        <v>11</v>
      </c>
      <c r="NY63" s="79">
        <f>0</f>
        <v/>
      </c>
      <c r="NZ63" s="79">
        <f>0</f>
        <v/>
      </c>
      <c r="OA63" s="79">
        <f>0</f>
        <v/>
      </c>
      <c r="OB63" s="79">
        <f>0</f>
        <v/>
      </c>
      <c r="OC63" s="79">
        <f>0</f>
        <v/>
      </c>
      <c r="OD63" s="79">
        <f>0</f>
        <v/>
      </c>
      <c r="OE63" s="79">
        <f>0</f>
        <v/>
      </c>
      <c r="OF63" s="79">
        <f>0</f>
        <v/>
      </c>
      <c r="OG63" s="79">
        <f>0</f>
        <v/>
      </c>
      <c r="OH63" s="79">
        <f>0</f>
        <v/>
      </c>
      <c r="OI63" s="79">
        <f>SE(Input!M="bullet";SE(0=Input!M-1;OI17;0);SE(0&lt;Input!M;0;SE(0&lt;Input!M;OI17/(Input!M-Input!M);0)))</f>
        <v/>
      </c>
      <c r="OJ63" s="79">
        <f>SE(Input!M="bullet";SE(1=Input!M-1;OI17;0);SE(1&lt;Input!M;0;SE(1&lt;Input!M;OI17/(Input!M-Input!M);0)))</f>
        <v/>
      </c>
      <c r="OK63" s="79">
        <f>SE(Input!M="bullet";SE(2=Input!M-1;OI17;0);SE(2&lt;Input!M;0;SE(2&lt;Input!M;OI17/(Input!M-Input!M);0)))</f>
        <v/>
      </c>
      <c r="OL63" s="79">
        <f>SE(Input!M="bullet";SE(3=Input!M-1;OI17;0);SE(3&lt;Input!M;0;SE(3&lt;Input!M;OI17/(Input!M-Input!M);0)))</f>
        <v/>
      </c>
      <c r="OM63" s="79">
        <f>SE(Input!M="bullet";SE(4=Input!M-1;OI17;0);SE(4&lt;Input!M;0;SE(4&lt;Input!M;OI17/(Input!M-Input!M);0)))</f>
        <v/>
      </c>
      <c r="ON63" s="79">
        <f>SE(Input!M="bullet";SE(5=Input!M-1;OI17;0);SE(5&lt;Input!M;0;SE(5&lt;Input!M;OI17/(Input!M-Input!M);0)))</f>
        <v/>
      </c>
      <c r="OO63" s="79">
        <f>SE(Input!M="bullet";SE(6=Input!M-1;OI17;0);SE(6&lt;Input!M;0;SE(6&lt;Input!M;OI17/(Input!M-Input!M);0)))</f>
        <v/>
      </c>
      <c r="OP63" s="79">
        <f>SE(Input!M="bullet";SE(7=Input!M-1;OI17;0);SE(7&lt;Input!M;0;SE(7&lt;Input!M;OI17/(Input!M-Input!M);0)))</f>
        <v/>
      </c>
      <c r="OQ63" s="79">
        <f>SE(Input!M="bullet";SE(8=Input!M-1;OI17;0);SE(8&lt;Input!M;0;SE(8&lt;Input!M;OI17/(Input!M-Input!M);0)))</f>
        <v/>
      </c>
      <c r="OR63" s="79">
        <f>SE(Input!M="bullet";SE(9=Input!M-1;OI17;0);SE(9&lt;Input!M;0;SE(9&lt;Input!M;OI17/(Input!M-Input!M);0)))</f>
        <v/>
      </c>
      <c r="OS63" s="79">
        <f>SE(Input!M="bullet";SE(10=Input!M-1;OI17;0);SE(10&lt;Input!M;0;SE(10&lt;Input!M;OI17/(Input!M-Input!M);0)))</f>
        <v/>
      </c>
      <c r="OT63" s="79">
        <f>SE(Input!M="bullet";SE(11=Input!M-1;OI17;0);SE(11&lt;Input!M;0;SE(11&lt;Input!M;OI17/(Input!M-Input!M);0)))</f>
        <v/>
      </c>
      <c r="OU63" s="79">
        <f>SE(Input!M="bullet";SE(12=Input!M-1;OI17;0);SE(12&lt;Input!M;0;SE(12&lt;Input!M;OI17/(Input!M-Input!M);0)))</f>
        <v/>
      </c>
      <c r="OV63" s="79">
        <f>SE(Input!M="bullet";SE(13=Input!M-1;OI17;0);SE(13&lt;Input!M;0;SE(13&lt;Input!M;OI17/(Input!M-Input!M);0)))</f>
        <v/>
      </c>
      <c r="OW63" s="79">
        <f>SE(Input!M="bullet";SE(14=Input!M-1;OI17;0);SE(14&lt;Input!M;0;SE(14&lt;Input!M;OI17/(Input!M-Input!M);0)))</f>
        <v/>
      </c>
      <c r="OX63" s="79">
        <f>SE(Input!M="bullet";SE(15=Input!M-1;OI17;0);SE(15&lt;Input!M;0;SE(15&lt;Input!M;OI17/(Input!M-Input!M);0)))</f>
        <v/>
      </c>
      <c r="OY63" s="79">
        <f>SE(Input!M="bullet";SE(16=Input!M-1;OI17;0);SE(16&lt;Input!M;0;SE(16&lt;Input!M;OI17/(Input!M-Input!M);0)))</f>
        <v/>
      </c>
      <c r="OZ63" s="79">
        <f>SE(Input!M="bullet";SE(17=Input!M-1;OI17;0);SE(17&lt;Input!M;0;SE(17&lt;Input!M;OI17/(Input!M-Input!M);0)))</f>
        <v/>
      </c>
      <c r="PA63" s="79">
        <f>SE(Input!M="bullet";SE(18=Input!M-1;OI17;0);SE(18&lt;Input!M;0;SE(18&lt;Input!M;OI17/(Input!M-Input!M);0)))</f>
        <v/>
      </c>
      <c r="PB63" s="79">
        <f>SE(Input!M="bullet";SE(19=Input!M-1;OI17;0);SE(19&lt;Input!M;0;SE(19&lt;Input!M;OI17/(Input!M-Input!M);0)))</f>
        <v/>
      </c>
      <c r="PC63" s="79">
        <f>SE(Input!M="bullet";SE(20=Input!M-1;OI17;0);SE(20&lt;Input!M;0;SE(20&lt;Input!M;OI17/(Input!M-Input!M);0)))</f>
        <v/>
      </c>
      <c r="PD63" s="79">
        <f>SE(Input!M="bullet";SE(21=Input!M-1;OI17;0);SE(21&lt;Input!M;0;SE(21&lt;Input!M;OI17/(Input!M-Input!M);0)))</f>
        <v/>
      </c>
      <c r="PE63" s="79">
        <f>SE(Input!M="bullet";SE(22=Input!M-1;OI17;0);SE(22&lt;Input!M;0;SE(22&lt;Input!M;OI17/(Input!M-Input!M);0)))</f>
        <v/>
      </c>
      <c r="PF63" s="79">
        <f>SE(Input!M="bullet";SE(23=Input!M-1;OI17;0);SE(23&lt;Input!M;0;SE(23&lt;Input!M;OI17/(Input!M-Input!M);0)))</f>
        <v/>
      </c>
      <c r="PG63" s="79">
        <f>SE(Input!M="bullet";SE(24=Input!M-1;OI17;0);SE(24&lt;Input!M;0;SE(24&lt;Input!M;OI17/(Input!M-Input!M);0)))</f>
        <v/>
      </c>
      <c r="PH63" s="79">
        <f>SE(Input!M="bullet";SE(25=Input!M-1;OI17;0);SE(25&lt;Input!M;0;SE(25&lt;Input!M;OI17/(Input!M-Input!M);0)))</f>
        <v/>
      </c>
      <c r="PI63" s="79">
        <f>SE(Input!M="bullet";SE(26=Input!M-1;OI17;0);SE(26&lt;Input!M;0;SE(26&lt;Input!M;OI17/(Input!M-Input!M);0)))</f>
        <v/>
      </c>
      <c r="PJ63" s="79">
        <f>SE(Input!M="bullet";SE(27=Input!M-1;OI17;0);SE(27&lt;Input!M;0;SE(27&lt;Input!M;OI17/(Input!M-Input!M);0)))</f>
        <v/>
      </c>
      <c r="PK63" s="79">
        <f>SE(Input!M="bullet";SE(28=Input!M-1;OI17;0);SE(28&lt;Input!M;0;SE(28&lt;Input!M;OI17/(Input!M-Input!M);0)))</f>
        <v/>
      </c>
      <c r="PL63" s="79">
        <f>SE(Input!M="bullet";SE(29=Input!M-1;OI17;0);SE(29&lt;Input!M;0;SE(29&lt;Input!M;OI17/(Input!M-Input!M);0)))</f>
        <v/>
      </c>
      <c r="PO63" s="78" t="n">
        <v>11</v>
      </c>
      <c r="PP63" s="79">
        <f>0</f>
        <v/>
      </c>
      <c r="PQ63" s="79">
        <f>0</f>
        <v/>
      </c>
      <c r="PR63" s="79">
        <f>0</f>
        <v/>
      </c>
      <c r="PS63" s="79">
        <f>0</f>
        <v/>
      </c>
      <c r="PT63" s="79">
        <f>0</f>
        <v/>
      </c>
      <c r="PU63" s="79">
        <f>0</f>
        <v/>
      </c>
      <c r="PV63" s="79">
        <f>0</f>
        <v/>
      </c>
      <c r="PW63" s="79">
        <f>0</f>
        <v/>
      </c>
      <c r="PX63" s="79">
        <f>0</f>
        <v/>
      </c>
      <c r="PY63" s="79">
        <f>0</f>
        <v/>
      </c>
      <c r="PZ63" s="79">
        <f>SE(Input!N="bullet";SE(0=Input!N-1;PZ17;0);SE(0&lt;Input!N;0;SE(0&lt;Input!N;PZ17/(Input!N-Input!N);0)))</f>
        <v/>
      </c>
      <c r="QA63" s="79">
        <f>SE(Input!N="bullet";SE(1=Input!N-1;PZ17;0);SE(1&lt;Input!N;0;SE(1&lt;Input!N;PZ17/(Input!N-Input!N);0)))</f>
        <v/>
      </c>
      <c r="QB63" s="79">
        <f>SE(Input!N="bullet";SE(2=Input!N-1;PZ17;0);SE(2&lt;Input!N;0;SE(2&lt;Input!N;PZ17/(Input!N-Input!N);0)))</f>
        <v/>
      </c>
      <c r="QC63" s="79">
        <f>SE(Input!N="bullet";SE(3=Input!N-1;PZ17;0);SE(3&lt;Input!N;0;SE(3&lt;Input!N;PZ17/(Input!N-Input!N);0)))</f>
        <v/>
      </c>
      <c r="QD63" s="79">
        <f>SE(Input!N="bullet";SE(4=Input!N-1;PZ17;0);SE(4&lt;Input!N;0;SE(4&lt;Input!N;PZ17/(Input!N-Input!N);0)))</f>
        <v/>
      </c>
      <c r="QE63" s="79">
        <f>SE(Input!N="bullet";SE(5=Input!N-1;PZ17;0);SE(5&lt;Input!N;0;SE(5&lt;Input!N;PZ17/(Input!N-Input!N);0)))</f>
        <v/>
      </c>
      <c r="QF63" s="79">
        <f>SE(Input!N="bullet";SE(6=Input!N-1;PZ17;0);SE(6&lt;Input!N;0;SE(6&lt;Input!N;PZ17/(Input!N-Input!N);0)))</f>
        <v/>
      </c>
      <c r="QG63" s="79">
        <f>SE(Input!N="bullet";SE(7=Input!N-1;PZ17;0);SE(7&lt;Input!N;0;SE(7&lt;Input!N;PZ17/(Input!N-Input!N);0)))</f>
        <v/>
      </c>
      <c r="QH63" s="79">
        <f>SE(Input!N="bullet";SE(8=Input!N-1;PZ17;0);SE(8&lt;Input!N;0;SE(8&lt;Input!N;PZ17/(Input!N-Input!N);0)))</f>
        <v/>
      </c>
      <c r="QI63" s="79">
        <f>SE(Input!N="bullet";SE(9=Input!N-1;PZ17;0);SE(9&lt;Input!N;0;SE(9&lt;Input!N;PZ17/(Input!N-Input!N);0)))</f>
        <v/>
      </c>
      <c r="QJ63" s="79">
        <f>SE(Input!N="bullet";SE(10=Input!N-1;PZ17;0);SE(10&lt;Input!N;0;SE(10&lt;Input!N;PZ17/(Input!N-Input!N);0)))</f>
        <v/>
      </c>
      <c r="QK63" s="79">
        <f>SE(Input!N="bullet";SE(11=Input!N-1;PZ17;0);SE(11&lt;Input!N;0;SE(11&lt;Input!N;PZ17/(Input!N-Input!N);0)))</f>
        <v/>
      </c>
      <c r="QL63" s="79">
        <f>SE(Input!N="bullet";SE(12=Input!N-1;PZ17;0);SE(12&lt;Input!N;0;SE(12&lt;Input!N;PZ17/(Input!N-Input!N);0)))</f>
        <v/>
      </c>
      <c r="QM63" s="79">
        <f>SE(Input!N="bullet";SE(13=Input!N-1;PZ17;0);SE(13&lt;Input!N;0;SE(13&lt;Input!N;PZ17/(Input!N-Input!N);0)))</f>
        <v/>
      </c>
      <c r="QN63" s="79">
        <f>SE(Input!N="bullet";SE(14=Input!N-1;PZ17;0);SE(14&lt;Input!N;0;SE(14&lt;Input!N;PZ17/(Input!N-Input!N);0)))</f>
        <v/>
      </c>
      <c r="QO63" s="79">
        <f>SE(Input!N="bullet";SE(15=Input!N-1;PZ17;0);SE(15&lt;Input!N;0;SE(15&lt;Input!N;PZ17/(Input!N-Input!N);0)))</f>
        <v/>
      </c>
      <c r="QP63" s="79">
        <f>SE(Input!N="bullet";SE(16=Input!N-1;PZ17;0);SE(16&lt;Input!N;0;SE(16&lt;Input!N;PZ17/(Input!N-Input!N);0)))</f>
        <v/>
      </c>
      <c r="QQ63" s="79">
        <f>SE(Input!N="bullet";SE(17=Input!N-1;PZ17;0);SE(17&lt;Input!N;0;SE(17&lt;Input!N;PZ17/(Input!N-Input!N);0)))</f>
        <v/>
      </c>
      <c r="QR63" s="79">
        <f>SE(Input!N="bullet";SE(18=Input!N-1;PZ17;0);SE(18&lt;Input!N;0;SE(18&lt;Input!N;PZ17/(Input!N-Input!N);0)))</f>
        <v/>
      </c>
      <c r="QS63" s="79">
        <f>SE(Input!N="bullet";SE(19=Input!N-1;PZ17;0);SE(19&lt;Input!N;0;SE(19&lt;Input!N;PZ17/(Input!N-Input!N);0)))</f>
        <v/>
      </c>
      <c r="QT63" s="79">
        <f>SE(Input!N="bullet";SE(20=Input!N-1;PZ17;0);SE(20&lt;Input!N;0;SE(20&lt;Input!N;PZ17/(Input!N-Input!N);0)))</f>
        <v/>
      </c>
      <c r="QU63" s="79">
        <f>SE(Input!N="bullet";SE(21=Input!N-1;PZ17;0);SE(21&lt;Input!N;0;SE(21&lt;Input!N;PZ17/(Input!N-Input!N);0)))</f>
        <v/>
      </c>
      <c r="QV63" s="79">
        <f>SE(Input!N="bullet";SE(22=Input!N-1;PZ17;0);SE(22&lt;Input!N;0;SE(22&lt;Input!N;PZ17/(Input!N-Input!N);0)))</f>
        <v/>
      </c>
      <c r="QW63" s="79">
        <f>SE(Input!N="bullet";SE(23=Input!N-1;PZ17;0);SE(23&lt;Input!N;0;SE(23&lt;Input!N;PZ17/(Input!N-Input!N);0)))</f>
        <v/>
      </c>
      <c r="QX63" s="79">
        <f>SE(Input!N="bullet";SE(24=Input!N-1;PZ17;0);SE(24&lt;Input!N;0;SE(24&lt;Input!N;PZ17/(Input!N-Input!N);0)))</f>
        <v/>
      </c>
      <c r="QY63" s="79">
        <f>SE(Input!N="bullet";SE(25=Input!N-1;PZ17;0);SE(25&lt;Input!N;0;SE(25&lt;Input!N;PZ17/(Input!N-Input!N);0)))</f>
        <v/>
      </c>
      <c r="QZ63" s="79">
        <f>SE(Input!N="bullet";SE(26=Input!N-1;PZ17;0);SE(26&lt;Input!N;0;SE(26&lt;Input!N;PZ17/(Input!N-Input!N);0)))</f>
        <v/>
      </c>
      <c r="RA63" s="79">
        <f>SE(Input!N="bullet";SE(27=Input!N-1;PZ17;0);SE(27&lt;Input!N;0;SE(27&lt;Input!N;PZ17/(Input!N-Input!N);0)))</f>
        <v/>
      </c>
      <c r="RB63" s="79">
        <f>SE(Input!N="bullet";SE(28=Input!N-1;PZ17;0);SE(28&lt;Input!N;0;SE(28&lt;Input!N;PZ17/(Input!N-Input!N);0)))</f>
        <v/>
      </c>
      <c r="RC63" s="79">
        <f>SE(Input!N="bullet";SE(29=Input!N-1;PZ17;0);SE(29&lt;Input!N;0;SE(29&lt;Input!N;PZ17/(Input!N-Input!N);0)))</f>
        <v/>
      </c>
      <c r="RF63" s="78" t="n">
        <v>11</v>
      </c>
      <c r="RG63" s="79">
        <f>0</f>
        <v/>
      </c>
      <c r="RH63" s="79">
        <f>0</f>
        <v/>
      </c>
      <c r="RI63" s="79">
        <f>0</f>
        <v/>
      </c>
      <c r="RJ63" s="79">
        <f>0</f>
        <v/>
      </c>
      <c r="RK63" s="79">
        <f>0</f>
        <v/>
      </c>
      <c r="RL63" s="79">
        <f>0</f>
        <v/>
      </c>
      <c r="RM63" s="79">
        <f>0</f>
        <v/>
      </c>
      <c r="RN63" s="79">
        <f>0</f>
        <v/>
      </c>
      <c r="RO63" s="79">
        <f>0</f>
        <v/>
      </c>
      <c r="RP63" s="79">
        <f>0</f>
        <v/>
      </c>
      <c r="RQ63" s="79">
        <f>SE(Input!O="bullet";SE(0=Input!O-1;RQ17;0);SE(0&lt;Input!O;0;SE(0&lt;Input!O;RQ17/(Input!O-Input!O);0)))</f>
        <v/>
      </c>
      <c r="RR63" s="79">
        <f>SE(Input!O="bullet";SE(1=Input!O-1;RQ17;0);SE(1&lt;Input!O;0;SE(1&lt;Input!O;RQ17/(Input!O-Input!O);0)))</f>
        <v/>
      </c>
      <c r="RS63" s="79">
        <f>SE(Input!O="bullet";SE(2=Input!O-1;RQ17;0);SE(2&lt;Input!O;0;SE(2&lt;Input!O;RQ17/(Input!O-Input!O);0)))</f>
        <v/>
      </c>
      <c r="RT63" s="79">
        <f>SE(Input!O="bullet";SE(3=Input!O-1;RQ17;0);SE(3&lt;Input!O;0;SE(3&lt;Input!O;RQ17/(Input!O-Input!O);0)))</f>
        <v/>
      </c>
      <c r="RU63" s="79">
        <f>SE(Input!O="bullet";SE(4=Input!O-1;RQ17;0);SE(4&lt;Input!O;0;SE(4&lt;Input!O;RQ17/(Input!O-Input!O);0)))</f>
        <v/>
      </c>
      <c r="RV63" s="79">
        <f>SE(Input!O="bullet";SE(5=Input!O-1;RQ17;0);SE(5&lt;Input!O;0;SE(5&lt;Input!O;RQ17/(Input!O-Input!O);0)))</f>
        <v/>
      </c>
      <c r="RW63" s="79">
        <f>SE(Input!O="bullet";SE(6=Input!O-1;RQ17;0);SE(6&lt;Input!O;0;SE(6&lt;Input!O;RQ17/(Input!O-Input!O);0)))</f>
        <v/>
      </c>
      <c r="RX63" s="79">
        <f>SE(Input!O="bullet";SE(7=Input!O-1;RQ17;0);SE(7&lt;Input!O;0;SE(7&lt;Input!O;RQ17/(Input!O-Input!O);0)))</f>
        <v/>
      </c>
      <c r="RY63" s="79">
        <f>SE(Input!O="bullet";SE(8=Input!O-1;RQ17;0);SE(8&lt;Input!O;0;SE(8&lt;Input!O;RQ17/(Input!O-Input!O);0)))</f>
        <v/>
      </c>
      <c r="RZ63" s="79">
        <f>SE(Input!O="bullet";SE(9=Input!O-1;RQ17;0);SE(9&lt;Input!O;0;SE(9&lt;Input!O;RQ17/(Input!O-Input!O);0)))</f>
        <v/>
      </c>
      <c r="SA63" s="79">
        <f>SE(Input!O="bullet";SE(10=Input!O-1;RQ17;0);SE(10&lt;Input!O;0;SE(10&lt;Input!O;RQ17/(Input!O-Input!O);0)))</f>
        <v/>
      </c>
      <c r="SB63" s="79">
        <f>SE(Input!O="bullet";SE(11=Input!O-1;RQ17;0);SE(11&lt;Input!O;0;SE(11&lt;Input!O;RQ17/(Input!O-Input!O);0)))</f>
        <v/>
      </c>
      <c r="SC63" s="79">
        <f>SE(Input!O="bullet";SE(12=Input!O-1;RQ17;0);SE(12&lt;Input!O;0;SE(12&lt;Input!O;RQ17/(Input!O-Input!O);0)))</f>
        <v/>
      </c>
      <c r="SD63" s="79">
        <f>SE(Input!O="bullet";SE(13=Input!O-1;RQ17;0);SE(13&lt;Input!O;0;SE(13&lt;Input!O;RQ17/(Input!O-Input!O);0)))</f>
        <v/>
      </c>
      <c r="SE63" s="79">
        <f>SE(Input!O="bullet";SE(14=Input!O-1;RQ17;0);SE(14&lt;Input!O;0;SE(14&lt;Input!O;RQ17/(Input!O-Input!O);0)))</f>
        <v/>
      </c>
      <c r="SF63" s="79">
        <f>SE(Input!O="bullet";SE(15=Input!O-1;RQ17;0);SE(15&lt;Input!O;0;SE(15&lt;Input!O;RQ17/(Input!O-Input!O);0)))</f>
        <v/>
      </c>
      <c r="SG63" s="79">
        <f>SE(Input!O="bullet";SE(16=Input!O-1;RQ17;0);SE(16&lt;Input!O;0;SE(16&lt;Input!O;RQ17/(Input!O-Input!O);0)))</f>
        <v/>
      </c>
      <c r="SH63" s="79">
        <f>SE(Input!O="bullet";SE(17=Input!O-1;RQ17;0);SE(17&lt;Input!O;0;SE(17&lt;Input!O;RQ17/(Input!O-Input!O);0)))</f>
        <v/>
      </c>
      <c r="SI63" s="79">
        <f>SE(Input!O="bullet";SE(18=Input!O-1;RQ17;0);SE(18&lt;Input!O;0;SE(18&lt;Input!O;RQ17/(Input!O-Input!O);0)))</f>
        <v/>
      </c>
      <c r="SJ63" s="79">
        <f>SE(Input!O="bullet";SE(19=Input!O-1;RQ17;0);SE(19&lt;Input!O;0;SE(19&lt;Input!O;RQ17/(Input!O-Input!O);0)))</f>
        <v/>
      </c>
      <c r="SK63" s="79">
        <f>SE(Input!O="bullet";SE(20=Input!O-1;RQ17;0);SE(20&lt;Input!O;0;SE(20&lt;Input!O;RQ17/(Input!O-Input!O);0)))</f>
        <v/>
      </c>
      <c r="SL63" s="79">
        <f>SE(Input!O="bullet";SE(21=Input!O-1;RQ17;0);SE(21&lt;Input!O;0;SE(21&lt;Input!O;RQ17/(Input!O-Input!O);0)))</f>
        <v/>
      </c>
      <c r="SM63" s="79">
        <f>SE(Input!O="bullet";SE(22=Input!O-1;RQ17;0);SE(22&lt;Input!O;0;SE(22&lt;Input!O;RQ17/(Input!O-Input!O);0)))</f>
        <v/>
      </c>
      <c r="SN63" s="79">
        <f>SE(Input!O="bullet";SE(23=Input!O-1;RQ17;0);SE(23&lt;Input!O;0;SE(23&lt;Input!O;RQ17/(Input!O-Input!O);0)))</f>
        <v/>
      </c>
      <c r="SO63" s="79">
        <f>SE(Input!O="bullet";SE(24=Input!O-1;RQ17;0);SE(24&lt;Input!O;0;SE(24&lt;Input!O;RQ17/(Input!O-Input!O);0)))</f>
        <v/>
      </c>
      <c r="SP63" s="79">
        <f>SE(Input!O="bullet";SE(25=Input!O-1;RQ17;0);SE(25&lt;Input!O;0;SE(25&lt;Input!O;RQ17/(Input!O-Input!O);0)))</f>
        <v/>
      </c>
      <c r="SQ63" s="79">
        <f>SE(Input!O="bullet";SE(26=Input!O-1;RQ17;0);SE(26&lt;Input!O;0;SE(26&lt;Input!O;RQ17/(Input!O-Input!O);0)))</f>
        <v/>
      </c>
      <c r="SR63" s="79">
        <f>SE(Input!O="bullet";SE(27=Input!O-1;RQ17;0);SE(27&lt;Input!O;0;SE(27&lt;Input!O;RQ17/(Input!O-Input!O);0)))</f>
        <v/>
      </c>
      <c r="SS63" s="79">
        <f>SE(Input!O="bullet";SE(28=Input!O-1;RQ17;0);SE(28&lt;Input!O;0;SE(28&lt;Input!O;RQ17/(Input!O-Input!O);0)))</f>
        <v/>
      </c>
      <c r="ST63" s="79">
        <f>SE(Input!O="bullet";SE(29=Input!O-1;RQ17;0);SE(29&lt;Input!O;0;SE(29&lt;Input!O;RQ17/(Input!O-Input!O);0)))</f>
        <v/>
      </c>
      <c r="SW63" s="78" t="n">
        <v>11</v>
      </c>
      <c r="SX63" s="79">
        <f>0</f>
        <v/>
      </c>
      <c r="SY63" s="79">
        <f>0</f>
        <v/>
      </c>
      <c r="SZ63" s="79">
        <f>0</f>
        <v/>
      </c>
      <c r="TA63" s="79">
        <f>0</f>
        <v/>
      </c>
      <c r="TB63" s="79">
        <f>0</f>
        <v/>
      </c>
      <c r="TC63" s="79">
        <f>0</f>
        <v/>
      </c>
      <c r="TD63" s="79">
        <f>0</f>
        <v/>
      </c>
      <c r="TE63" s="79">
        <f>0</f>
        <v/>
      </c>
      <c r="TF63" s="79">
        <f>0</f>
        <v/>
      </c>
      <c r="TG63" s="79">
        <f>0</f>
        <v/>
      </c>
      <c r="TH63" s="79">
        <f>SE(Input!P="bullet";SE(0=Input!P-1;TH17;0);SE(0&lt;Input!P;0;SE(0&lt;Input!P;TH17/(Input!P-Input!P);0)))</f>
        <v/>
      </c>
      <c r="TI63" s="79">
        <f>SE(Input!P="bullet";SE(1=Input!P-1;TH17;0);SE(1&lt;Input!P;0;SE(1&lt;Input!P;TH17/(Input!P-Input!P);0)))</f>
        <v/>
      </c>
      <c r="TJ63" s="79">
        <f>SE(Input!P="bullet";SE(2=Input!P-1;TH17;0);SE(2&lt;Input!P;0;SE(2&lt;Input!P;TH17/(Input!P-Input!P);0)))</f>
        <v/>
      </c>
      <c r="TK63" s="79">
        <f>SE(Input!P="bullet";SE(3=Input!P-1;TH17;0);SE(3&lt;Input!P;0;SE(3&lt;Input!P;TH17/(Input!P-Input!P);0)))</f>
        <v/>
      </c>
      <c r="TL63" s="79">
        <f>SE(Input!P="bullet";SE(4=Input!P-1;TH17;0);SE(4&lt;Input!P;0;SE(4&lt;Input!P;TH17/(Input!P-Input!P);0)))</f>
        <v/>
      </c>
      <c r="TM63" s="79">
        <f>SE(Input!P="bullet";SE(5=Input!P-1;TH17;0);SE(5&lt;Input!P;0;SE(5&lt;Input!P;TH17/(Input!P-Input!P);0)))</f>
        <v/>
      </c>
      <c r="TN63" s="79">
        <f>SE(Input!P="bullet";SE(6=Input!P-1;TH17;0);SE(6&lt;Input!P;0;SE(6&lt;Input!P;TH17/(Input!P-Input!P);0)))</f>
        <v/>
      </c>
      <c r="TO63" s="79">
        <f>SE(Input!P="bullet";SE(7=Input!P-1;TH17;0);SE(7&lt;Input!P;0;SE(7&lt;Input!P;TH17/(Input!P-Input!P);0)))</f>
        <v/>
      </c>
      <c r="TP63" s="79">
        <f>SE(Input!P="bullet";SE(8=Input!P-1;TH17;0);SE(8&lt;Input!P;0;SE(8&lt;Input!P;TH17/(Input!P-Input!P);0)))</f>
        <v/>
      </c>
      <c r="TQ63" s="79">
        <f>SE(Input!P="bullet";SE(9=Input!P-1;TH17;0);SE(9&lt;Input!P;0;SE(9&lt;Input!P;TH17/(Input!P-Input!P);0)))</f>
        <v/>
      </c>
      <c r="TR63" s="79">
        <f>SE(Input!P="bullet";SE(10=Input!P-1;TH17;0);SE(10&lt;Input!P;0;SE(10&lt;Input!P;TH17/(Input!P-Input!P);0)))</f>
        <v/>
      </c>
      <c r="TS63" s="79">
        <f>SE(Input!P="bullet";SE(11=Input!P-1;TH17;0);SE(11&lt;Input!P;0;SE(11&lt;Input!P;TH17/(Input!P-Input!P);0)))</f>
        <v/>
      </c>
      <c r="TT63" s="79">
        <f>SE(Input!P="bullet";SE(12=Input!P-1;TH17;0);SE(12&lt;Input!P;0;SE(12&lt;Input!P;TH17/(Input!P-Input!P);0)))</f>
        <v/>
      </c>
      <c r="TU63" s="79">
        <f>SE(Input!P="bullet";SE(13=Input!P-1;TH17;0);SE(13&lt;Input!P;0;SE(13&lt;Input!P;TH17/(Input!P-Input!P);0)))</f>
        <v/>
      </c>
      <c r="TV63" s="79">
        <f>SE(Input!P="bullet";SE(14=Input!P-1;TH17;0);SE(14&lt;Input!P;0;SE(14&lt;Input!P;TH17/(Input!P-Input!P);0)))</f>
        <v/>
      </c>
      <c r="TW63" s="79">
        <f>SE(Input!P="bullet";SE(15=Input!P-1;TH17;0);SE(15&lt;Input!P;0;SE(15&lt;Input!P;TH17/(Input!P-Input!P);0)))</f>
        <v/>
      </c>
      <c r="TX63" s="79">
        <f>SE(Input!P="bullet";SE(16=Input!P-1;TH17;0);SE(16&lt;Input!P;0;SE(16&lt;Input!P;TH17/(Input!P-Input!P);0)))</f>
        <v/>
      </c>
      <c r="TY63" s="79">
        <f>SE(Input!P="bullet";SE(17=Input!P-1;TH17;0);SE(17&lt;Input!P;0;SE(17&lt;Input!P;TH17/(Input!P-Input!P);0)))</f>
        <v/>
      </c>
      <c r="TZ63" s="79">
        <f>SE(Input!P="bullet";SE(18=Input!P-1;TH17;0);SE(18&lt;Input!P;0;SE(18&lt;Input!P;TH17/(Input!P-Input!P);0)))</f>
        <v/>
      </c>
      <c r="UA63" s="79">
        <f>SE(Input!P="bullet";SE(19=Input!P-1;TH17;0);SE(19&lt;Input!P;0;SE(19&lt;Input!P;TH17/(Input!P-Input!P);0)))</f>
        <v/>
      </c>
      <c r="UB63" s="79">
        <f>SE(Input!P="bullet";SE(20=Input!P-1;TH17;0);SE(20&lt;Input!P;0;SE(20&lt;Input!P;TH17/(Input!P-Input!P);0)))</f>
        <v/>
      </c>
      <c r="UC63" s="79">
        <f>SE(Input!P="bullet";SE(21=Input!P-1;TH17;0);SE(21&lt;Input!P;0;SE(21&lt;Input!P;TH17/(Input!P-Input!P);0)))</f>
        <v/>
      </c>
      <c r="UD63" s="79">
        <f>SE(Input!P="bullet";SE(22=Input!P-1;TH17;0);SE(22&lt;Input!P;0;SE(22&lt;Input!P;TH17/(Input!P-Input!P);0)))</f>
        <v/>
      </c>
      <c r="UE63" s="79">
        <f>SE(Input!P="bullet";SE(23=Input!P-1;TH17;0);SE(23&lt;Input!P;0;SE(23&lt;Input!P;TH17/(Input!P-Input!P);0)))</f>
        <v/>
      </c>
      <c r="UF63" s="79">
        <f>SE(Input!P="bullet";SE(24=Input!P-1;TH17;0);SE(24&lt;Input!P;0;SE(24&lt;Input!P;TH17/(Input!P-Input!P);0)))</f>
        <v/>
      </c>
      <c r="UG63" s="79">
        <f>SE(Input!P="bullet";SE(25=Input!P-1;TH17;0);SE(25&lt;Input!P;0;SE(25&lt;Input!P;TH17/(Input!P-Input!P);0)))</f>
        <v/>
      </c>
      <c r="UH63" s="79">
        <f>SE(Input!P="bullet";SE(26=Input!P-1;TH17;0);SE(26&lt;Input!P;0;SE(26&lt;Input!P;TH17/(Input!P-Input!P);0)))</f>
        <v/>
      </c>
      <c r="UI63" s="79">
        <f>SE(Input!P="bullet";SE(27=Input!P-1;TH17;0);SE(27&lt;Input!P;0;SE(27&lt;Input!P;TH17/(Input!P-Input!P);0)))</f>
        <v/>
      </c>
      <c r="UJ63" s="79">
        <f>SE(Input!P="bullet";SE(28=Input!P-1;TH17;0);SE(28&lt;Input!P;0;SE(28&lt;Input!P;TH17/(Input!P-Input!P);0)))</f>
        <v/>
      </c>
      <c r="UK63" s="79">
        <f>SE(Input!P="bullet";SE(29=Input!P-1;TH17;0);SE(29&lt;Input!P;0;SE(29&lt;Input!P;TH17/(Input!P-Input!P);0)))</f>
        <v/>
      </c>
      <c r="UN63" s="78" t="n">
        <v>11</v>
      </c>
      <c r="UO63" s="79">
        <f>0</f>
        <v/>
      </c>
      <c r="UP63" s="79">
        <f>0</f>
        <v/>
      </c>
      <c r="UQ63" s="79">
        <f>0</f>
        <v/>
      </c>
      <c r="UR63" s="79">
        <f>0</f>
        <v/>
      </c>
      <c r="US63" s="79">
        <f>0</f>
        <v/>
      </c>
      <c r="UT63" s="79">
        <f>0</f>
        <v/>
      </c>
      <c r="UU63" s="79">
        <f>0</f>
        <v/>
      </c>
      <c r="UV63" s="79">
        <f>0</f>
        <v/>
      </c>
      <c r="UW63" s="79">
        <f>0</f>
        <v/>
      </c>
      <c r="UX63" s="79">
        <f>0</f>
        <v/>
      </c>
      <c r="UY63" s="79">
        <f>SE(Input!Q="bullet";SE(0=Input!Q-1;UY17;0);SE(0&lt;Input!Q;0;SE(0&lt;Input!Q;UY17/(Input!Q-Input!Q);0)))</f>
        <v/>
      </c>
      <c r="UZ63" s="79">
        <f>SE(Input!Q="bullet";SE(1=Input!Q-1;UY17;0);SE(1&lt;Input!Q;0;SE(1&lt;Input!Q;UY17/(Input!Q-Input!Q);0)))</f>
        <v/>
      </c>
      <c r="VA63" s="79">
        <f>SE(Input!Q="bullet";SE(2=Input!Q-1;UY17;0);SE(2&lt;Input!Q;0;SE(2&lt;Input!Q;UY17/(Input!Q-Input!Q);0)))</f>
        <v/>
      </c>
      <c r="VB63" s="79">
        <f>SE(Input!Q="bullet";SE(3=Input!Q-1;UY17;0);SE(3&lt;Input!Q;0;SE(3&lt;Input!Q;UY17/(Input!Q-Input!Q);0)))</f>
        <v/>
      </c>
      <c r="VC63" s="79">
        <f>SE(Input!Q="bullet";SE(4=Input!Q-1;UY17;0);SE(4&lt;Input!Q;0;SE(4&lt;Input!Q;UY17/(Input!Q-Input!Q);0)))</f>
        <v/>
      </c>
      <c r="VD63" s="79">
        <f>SE(Input!Q="bullet";SE(5=Input!Q-1;UY17;0);SE(5&lt;Input!Q;0;SE(5&lt;Input!Q;UY17/(Input!Q-Input!Q);0)))</f>
        <v/>
      </c>
      <c r="VE63" s="79">
        <f>SE(Input!Q="bullet";SE(6=Input!Q-1;UY17;0);SE(6&lt;Input!Q;0;SE(6&lt;Input!Q;UY17/(Input!Q-Input!Q);0)))</f>
        <v/>
      </c>
      <c r="VF63" s="79">
        <f>SE(Input!Q="bullet";SE(7=Input!Q-1;UY17;0);SE(7&lt;Input!Q;0;SE(7&lt;Input!Q;UY17/(Input!Q-Input!Q);0)))</f>
        <v/>
      </c>
      <c r="VG63" s="79">
        <f>SE(Input!Q="bullet";SE(8=Input!Q-1;UY17;0);SE(8&lt;Input!Q;0;SE(8&lt;Input!Q;UY17/(Input!Q-Input!Q);0)))</f>
        <v/>
      </c>
      <c r="VH63" s="79">
        <f>SE(Input!Q="bullet";SE(9=Input!Q-1;UY17;0);SE(9&lt;Input!Q;0;SE(9&lt;Input!Q;UY17/(Input!Q-Input!Q);0)))</f>
        <v/>
      </c>
      <c r="VI63" s="79">
        <f>SE(Input!Q="bullet";SE(10=Input!Q-1;UY17;0);SE(10&lt;Input!Q;0;SE(10&lt;Input!Q;UY17/(Input!Q-Input!Q);0)))</f>
        <v/>
      </c>
      <c r="VJ63" s="79">
        <f>SE(Input!Q="bullet";SE(11=Input!Q-1;UY17;0);SE(11&lt;Input!Q;0;SE(11&lt;Input!Q;UY17/(Input!Q-Input!Q);0)))</f>
        <v/>
      </c>
      <c r="VK63" s="79">
        <f>SE(Input!Q="bullet";SE(12=Input!Q-1;UY17;0);SE(12&lt;Input!Q;0;SE(12&lt;Input!Q;UY17/(Input!Q-Input!Q);0)))</f>
        <v/>
      </c>
      <c r="VL63" s="79">
        <f>SE(Input!Q="bullet";SE(13=Input!Q-1;UY17;0);SE(13&lt;Input!Q;0;SE(13&lt;Input!Q;UY17/(Input!Q-Input!Q);0)))</f>
        <v/>
      </c>
      <c r="VM63" s="79">
        <f>SE(Input!Q="bullet";SE(14=Input!Q-1;UY17;0);SE(14&lt;Input!Q;0;SE(14&lt;Input!Q;UY17/(Input!Q-Input!Q);0)))</f>
        <v/>
      </c>
      <c r="VN63" s="79">
        <f>SE(Input!Q="bullet";SE(15=Input!Q-1;UY17;0);SE(15&lt;Input!Q;0;SE(15&lt;Input!Q;UY17/(Input!Q-Input!Q);0)))</f>
        <v/>
      </c>
      <c r="VO63" s="79">
        <f>SE(Input!Q="bullet";SE(16=Input!Q-1;UY17;0);SE(16&lt;Input!Q;0;SE(16&lt;Input!Q;UY17/(Input!Q-Input!Q);0)))</f>
        <v/>
      </c>
      <c r="VP63" s="79">
        <f>SE(Input!Q="bullet";SE(17=Input!Q-1;UY17;0);SE(17&lt;Input!Q;0;SE(17&lt;Input!Q;UY17/(Input!Q-Input!Q);0)))</f>
        <v/>
      </c>
      <c r="VQ63" s="79">
        <f>SE(Input!Q="bullet";SE(18=Input!Q-1;UY17;0);SE(18&lt;Input!Q;0;SE(18&lt;Input!Q;UY17/(Input!Q-Input!Q);0)))</f>
        <v/>
      </c>
      <c r="VR63" s="79">
        <f>SE(Input!Q="bullet";SE(19=Input!Q-1;UY17;0);SE(19&lt;Input!Q;0;SE(19&lt;Input!Q;UY17/(Input!Q-Input!Q);0)))</f>
        <v/>
      </c>
      <c r="VS63" s="79">
        <f>SE(Input!Q="bullet";SE(20=Input!Q-1;UY17;0);SE(20&lt;Input!Q;0;SE(20&lt;Input!Q;UY17/(Input!Q-Input!Q);0)))</f>
        <v/>
      </c>
      <c r="VT63" s="79">
        <f>SE(Input!Q="bullet";SE(21=Input!Q-1;UY17;0);SE(21&lt;Input!Q;0;SE(21&lt;Input!Q;UY17/(Input!Q-Input!Q);0)))</f>
        <v/>
      </c>
      <c r="VU63" s="79">
        <f>SE(Input!Q="bullet";SE(22=Input!Q-1;UY17;0);SE(22&lt;Input!Q;0;SE(22&lt;Input!Q;UY17/(Input!Q-Input!Q);0)))</f>
        <v/>
      </c>
      <c r="VV63" s="79">
        <f>SE(Input!Q="bullet";SE(23=Input!Q-1;UY17;0);SE(23&lt;Input!Q;0;SE(23&lt;Input!Q;UY17/(Input!Q-Input!Q);0)))</f>
        <v/>
      </c>
      <c r="VW63" s="79">
        <f>SE(Input!Q="bullet";SE(24=Input!Q-1;UY17;0);SE(24&lt;Input!Q;0;SE(24&lt;Input!Q;UY17/(Input!Q-Input!Q);0)))</f>
        <v/>
      </c>
      <c r="VX63" s="79">
        <f>SE(Input!Q="bullet";SE(25=Input!Q-1;UY17;0);SE(25&lt;Input!Q;0;SE(25&lt;Input!Q;UY17/(Input!Q-Input!Q);0)))</f>
        <v/>
      </c>
      <c r="VY63" s="79">
        <f>SE(Input!Q="bullet";SE(26=Input!Q-1;UY17;0);SE(26&lt;Input!Q;0;SE(26&lt;Input!Q;UY17/(Input!Q-Input!Q);0)))</f>
        <v/>
      </c>
      <c r="VZ63" s="79">
        <f>SE(Input!Q="bullet";SE(27=Input!Q-1;UY17;0);SE(27&lt;Input!Q;0;SE(27&lt;Input!Q;UY17/(Input!Q-Input!Q);0)))</f>
        <v/>
      </c>
      <c r="WA63" s="79">
        <f>SE(Input!Q="bullet";SE(28=Input!Q-1;UY17;0);SE(28&lt;Input!Q;0;SE(28&lt;Input!Q;UY17/(Input!Q-Input!Q);0)))</f>
        <v/>
      </c>
      <c r="WB63" s="79">
        <f>SE(Input!Q="bullet";SE(29=Input!Q-1;UY17;0);SE(29&lt;Input!Q;0;SE(29&lt;Input!Q;UY17/(Input!Q-Input!Q);0)))</f>
        <v/>
      </c>
      <c r="WE63" s="78" t="n">
        <v>11</v>
      </c>
      <c r="WF63" s="79">
        <f>0</f>
        <v/>
      </c>
      <c r="WG63" s="79">
        <f>0</f>
        <v/>
      </c>
      <c r="WH63" s="79">
        <f>0</f>
        <v/>
      </c>
      <c r="WI63" s="79">
        <f>0</f>
        <v/>
      </c>
      <c r="WJ63" s="79">
        <f>0</f>
        <v/>
      </c>
      <c r="WK63" s="79">
        <f>0</f>
        <v/>
      </c>
      <c r="WL63" s="79">
        <f>0</f>
        <v/>
      </c>
      <c r="WM63" s="79">
        <f>0</f>
        <v/>
      </c>
      <c r="WN63" s="79">
        <f>0</f>
        <v/>
      </c>
      <c r="WO63" s="79">
        <f>0</f>
        <v/>
      </c>
      <c r="WP63" s="79">
        <f>SE(Input!R="bullet";SE(0=Input!R-1;WP17;0);SE(0&lt;Input!R;0;SE(0&lt;Input!R;WP17/(Input!R-Input!R);0)))</f>
        <v/>
      </c>
      <c r="WQ63" s="79">
        <f>SE(Input!R="bullet";SE(1=Input!R-1;WP17;0);SE(1&lt;Input!R;0;SE(1&lt;Input!R;WP17/(Input!R-Input!R);0)))</f>
        <v/>
      </c>
      <c r="WR63" s="79">
        <f>SE(Input!R="bullet";SE(2=Input!R-1;WP17;0);SE(2&lt;Input!R;0;SE(2&lt;Input!R;WP17/(Input!R-Input!R);0)))</f>
        <v/>
      </c>
      <c r="WS63" s="79">
        <f>SE(Input!R="bullet";SE(3=Input!R-1;WP17;0);SE(3&lt;Input!R;0;SE(3&lt;Input!R;WP17/(Input!R-Input!R);0)))</f>
        <v/>
      </c>
      <c r="WT63" s="79">
        <f>SE(Input!R="bullet";SE(4=Input!R-1;WP17;0);SE(4&lt;Input!R;0;SE(4&lt;Input!R;WP17/(Input!R-Input!R);0)))</f>
        <v/>
      </c>
      <c r="WU63" s="79">
        <f>SE(Input!R="bullet";SE(5=Input!R-1;WP17;0);SE(5&lt;Input!R;0;SE(5&lt;Input!R;WP17/(Input!R-Input!R);0)))</f>
        <v/>
      </c>
      <c r="WV63" s="79">
        <f>SE(Input!R="bullet";SE(6=Input!R-1;WP17;0);SE(6&lt;Input!R;0;SE(6&lt;Input!R;WP17/(Input!R-Input!R);0)))</f>
        <v/>
      </c>
      <c r="WW63" s="79">
        <f>SE(Input!R="bullet";SE(7=Input!R-1;WP17;0);SE(7&lt;Input!R;0;SE(7&lt;Input!R;WP17/(Input!R-Input!R);0)))</f>
        <v/>
      </c>
      <c r="WX63" s="79">
        <f>SE(Input!R="bullet";SE(8=Input!R-1;WP17;0);SE(8&lt;Input!R;0;SE(8&lt;Input!R;WP17/(Input!R-Input!R);0)))</f>
        <v/>
      </c>
      <c r="WY63" s="79">
        <f>SE(Input!R="bullet";SE(9=Input!R-1;WP17;0);SE(9&lt;Input!R;0;SE(9&lt;Input!R;WP17/(Input!R-Input!R);0)))</f>
        <v/>
      </c>
      <c r="WZ63" s="79">
        <f>SE(Input!R="bullet";SE(10=Input!R-1;WP17;0);SE(10&lt;Input!R;0;SE(10&lt;Input!R;WP17/(Input!R-Input!R);0)))</f>
        <v/>
      </c>
      <c r="XA63" s="79">
        <f>SE(Input!R="bullet";SE(11=Input!R-1;WP17;0);SE(11&lt;Input!R;0;SE(11&lt;Input!R;WP17/(Input!R-Input!R);0)))</f>
        <v/>
      </c>
      <c r="XB63" s="79">
        <f>SE(Input!R="bullet";SE(12=Input!R-1;WP17;0);SE(12&lt;Input!R;0;SE(12&lt;Input!R;WP17/(Input!R-Input!R);0)))</f>
        <v/>
      </c>
      <c r="XC63" s="79">
        <f>SE(Input!R="bullet";SE(13=Input!R-1;WP17;0);SE(13&lt;Input!R;0;SE(13&lt;Input!R;WP17/(Input!R-Input!R);0)))</f>
        <v/>
      </c>
      <c r="XD63" s="79">
        <f>SE(Input!R="bullet";SE(14=Input!R-1;WP17;0);SE(14&lt;Input!R;0;SE(14&lt;Input!R;WP17/(Input!R-Input!R);0)))</f>
        <v/>
      </c>
      <c r="XE63" s="79">
        <f>SE(Input!R="bullet";SE(15=Input!R-1;WP17;0);SE(15&lt;Input!R;0;SE(15&lt;Input!R;WP17/(Input!R-Input!R);0)))</f>
        <v/>
      </c>
      <c r="XF63" s="79">
        <f>SE(Input!R="bullet";SE(16=Input!R-1;WP17;0);SE(16&lt;Input!R;0;SE(16&lt;Input!R;WP17/(Input!R-Input!R);0)))</f>
        <v/>
      </c>
      <c r="XG63" s="79">
        <f>SE(Input!R="bullet";SE(17=Input!R-1;WP17;0);SE(17&lt;Input!R;0;SE(17&lt;Input!R;WP17/(Input!R-Input!R);0)))</f>
        <v/>
      </c>
      <c r="XH63" s="79">
        <f>SE(Input!R="bullet";SE(18=Input!R-1;WP17;0);SE(18&lt;Input!R;0;SE(18&lt;Input!R;WP17/(Input!R-Input!R);0)))</f>
        <v/>
      </c>
      <c r="XI63" s="79">
        <f>SE(Input!R="bullet";SE(19=Input!R-1;WP17;0);SE(19&lt;Input!R;0;SE(19&lt;Input!R;WP17/(Input!R-Input!R);0)))</f>
        <v/>
      </c>
      <c r="XJ63" s="79">
        <f>SE(Input!R="bullet";SE(20=Input!R-1;WP17;0);SE(20&lt;Input!R;0;SE(20&lt;Input!R;WP17/(Input!R-Input!R);0)))</f>
        <v/>
      </c>
      <c r="XK63" s="79">
        <f>SE(Input!R="bullet";SE(21=Input!R-1;WP17;0);SE(21&lt;Input!R;0;SE(21&lt;Input!R;WP17/(Input!R-Input!R);0)))</f>
        <v/>
      </c>
      <c r="XL63" s="79">
        <f>SE(Input!R="bullet";SE(22=Input!R-1;WP17;0);SE(22&lt;Input!R;0;SE(22&lt;Input!R;WP17/(Input!R-Input!R);0)))</f>
        <v/>
      </c>
      <c r="XM63" s="79">
        <f>SE(Input!R="bullet";SE(23=Input!R-1;WP17;0);SE(23&lt;Input!R;0;SE(23&lt;Input!R;WP17/(Input!R-Input!R);0)))</f>
        <v/>
      </c>
      <c r="XN63" s="79">
        <f>SE(Input!R="bullet";SE(24=Input!R-1;WP17;0);SE(24&lt;Input!R;0;SE(24&lt;Input!R;WP17/(Input!R-Input!R);0)))</f>
        <v/>
      </c>
      <c r="XO63" s="79">
        <f>SE(Input!R="bullet";SE(25=Input!R-1;WP17;0);SE(25&lt;Input!R;0;SE(25&lt;Input!R;WP17/(Input!R-Input!R);0)))</f>
        <v/>
      </c>
      <c r="XP63" s="79">
        <f>SE(Input!R="bullet";SE(26=Input!R-1;WP17;0);SE(26&lt;Input!R;0;SE(26&lt;Input!R;WP17/(Input!R-Input!R);0)))</f>
        <v/>
      </c>
      <c r="XQ63" s="79">
        <f>SE(Input!R="bullet";SE(27=Input!R-1;WP17;0);SE(27&lt;Input!R;0;SE(27&lt;Input!R;WP17/(Input!R-Input!R);0)))</f>
        <v/>
      </c>
      <c r="XR63" s="79">
        <f>SE(Input!R="bullet";SE(28=Input!R-1;WP17;0);SE(28&lt;Input!R;0;SE(28&lt;Input!R;WP17/(Input!R-Input!R);0)))</f>
        <v/>
      </c>
      <c r="XS63" s="79">
        <f>SE(Input!R="bullet";SE(29=Input!R-1;WP17;0);SE(29&lt;Input!R;0;SE(29&lt;Input!R;WP17/(Input!R-Input!R);0)))</f>
        <v/>
      </c>
      <c r="XV63" s="78" t="n">
        <v>11</v>
      </c>
      <c r="XW63" s="79">
        <f>0</f>
        <v/>
      </c>
      <c r="XX63" s="79">
        <f>0</f>
        <v/>
      </c>
      <c r="XY63" s="79">
        <f>0</f>
        <v/>
      </c>
      <c r="XZ63" s="79">
        <f>0</f>
        <v/>
      </c>
      <c r="YA63" s="79">
        <f>0</f>
        <v/>
      </c>
      <c r="YB63" s="79">
        <f>0</f>
        <v/>
      </c>
      <c r="YC63" s="79">
        <f>0</f>
        <v/>
      </c>
      <c r="YD63" s="79">
        <f>0</f>
        <v/>
      </c>
      <c r="YE63" s="79">
        <f>0</f>
        <v/>
      </c>
      <c r="YF63" s="79">
        <f>0</f>
        <v/>
      </c>
      <c r="YG63" s="79">
        <f>SE(Input!S="bullet";SE(0=Input!S-1;YG17;0);SE(0&lt;Input!S;0;SE(0&lt;Input!S;YG17/(Input!S-Input!S);0)))</f>
        <v/>
      </c>
      <c r="YH63" s="79">
        <f>SE(Input!S="bullet";SE(1=Input!S-1;YG17;0);SE(1&lt;Input!S;0;SE(1&lt;Input!S;YG17/(Input!S-Input!S);0)))</f>
        <v/>
      </c>
      <c r="YI63" s="79">
        <f>SE(Input!S="bullet";SE(2=Input!S-1;YG17;0);SE(2&lt;Input!S;0;SE(2&lt;Input!S;YG17/(Input!S-Input!S);0)))</f>
        <v/>
      </c>
      <c r="YJ63" s="79">
        <f>SE(Input!S="bullet";SE(3=Input!S-1;YG17;0);SE(3&lt;Input!S;0;SE(3&lt;Input!S;YG17/(Input!S-Input!S);0)))</f>
        <v/>
      </c>
      <c r="YK63" s="79">
        <f>SE(Input!S="bullet";SE(4=Input!S-1;YG17;0);SE(4&lt;Input!S;0;SE(4&lt;Input!S;YG17/(Input!S-Input!S);0)))</f>
        <v/>
      </c>
      <c r="YL63" s="79">
        <f>SE(Input!S="bullet";SE(5=Input!S-1;YG17;0);SE(5&lt;Input!S;0;SE(5&lt;Input!S;YG17/(Input!S-Input!S);0)))</f>
        <v/>
      </c>
      <c r="YM63" s="79">
        <f>SE(Input!S="bullet";SE(6=Input!S-1;YG17;0);SE(6&lt;Input!S;0;SE(6&lt;Input!S;YG17/(Input!S-Input!S);0)))</f>
        <v/>
      </c>
      <c r="YN63" s="79">
        <f>SE(Input!S="bullet";SE(7=Input!S-1;YG17;0);SE(7&lt;Input!S;0;SE(7&lt;Input!S;YG17/(Input!S-Input!S);0)))</f>
        <v/>
      </c>
      <c r="YO63" s="79">
        <f>SE(Input!S="bullet";SE(8=Input!S-1;YG17;0);SE(8&lt;Input!S;0;SE(8&lt;Input!S;YG17/(Input!S-Input!S);0)))</f>
        <v/>
      </c>
      <c r="YP63" s="79">
        <f>SE(Input!S="bullet";SE(9=Input!S-1;YG17;0);SE(9&lt;Input!S;0;SE(9&lt;Input!S;YG17/(Input!S-Input!S);0)))</f>
        <v/>
      </c>
      <c r="YQ63" s="79">
        <f>SE(Input!S="bullet";SE(10=Input!S-1;YG17;0);SE(10&lt;Input!S;0;SE(10&lt;Input!S;YG17/(Input!S-Input!S);0)))</f>
        <v/>
      </c>
      <c r="YR63" s="79">
        <f>SE(Input!S="bullet";SE(11=Input!S-1;YG17;0);SE(11&lt;Input!S;0;SE(11&lt;Input!S;YG17/(Input!S-Input!S);0)))</f>
        <v/>
      </c>
      <c r="YS63" s="79">
        <f>SE(Input!S="bullet";SE(12=Input!S-1;YG17;0);SE(12&lt;Input!S;0;SE(12&lt;Input!S;YG17/(Input!S-Input!S);0)))</f>
        <v/>
      </c>
      <c r="YT63" s="79">
        <f>SE(Input!S="bullet";SE(13=Input!S-1;YG17;0);SE(13&lt;Input!S;0;SE(13&lt;Input!S;YG17/(Input!S-Input!S);0)))</f>
        <v/>
      </c>
      <c r="YU63" s="79">
        <f>SE(Input!S="bullet";SE(14=Input!S-1;YG17;0);SE(14&lt;Input!S;0;SE(14&lt;Input!S;YG17/(Input!S-Input!S);0)))</f>
        <v/>
      </c>
      <c r="YV63" s="79">
        <f>SE(Input!S="bullet";SE(15=Input!S-1;YG17;0);SE(15&lt;Input!S;0;SE(15&lt;Input!S;YG17/(Input!S-Input!S);0)))</f>
        <v/>
      </c>
      <c r="YW63" s="79">
        <f>SE(Input!S="bullet";SE(16=Input!S-1;YG17;0);SE(16&lt;Input!S;0;SE(16&lt;Input!S;YG17/(Input!S-Input!S);0)))</f>
        <v/>
      </c>
      <c r="YX63" s="79">
        <f>SE(Input!S="bullet";SE(17=Input!S-1;YG17;0);SE(17&lt;Input!S;0;SE(17&lt;Input!S;YG17/(Input!S-Input!S);0)))</f>
        <v/>
      </c>
      <c r="YY63" s="79">
        <f>SE(Input!S="bullet";SE(18=Input!S-1;YG17;0);SE(18&lt;Input!S;0;SE(18&lt;Input!S;YG17/(Input!S-Input!S);0)))</f>
        <v/>
      </c>
      <c r="YZ63" s="79">
        <f>SE(Input!S="bullet";SE(19=Input!S-1;YG17;0);SE(19&lt;Input!S;0;SE(19&lt;Input!S;YG17/(Input!S-Input!S);0)))</f>
        <v/>
      </c>
      <c r="ZA63" s="79">
        <f>SE(Input!S="bullet";SE(20=Input!S-1;YG17;0);SE(20&lt;Input!S;0;SE(20&lt;Input!S;YG17/(Input!S-Input!S);0)))</f>
        <v/>
      </c>
      <c r="ZB63" s="79">
        <f>SE(Input!S="bullet";SE(21=Input!S-1;YG17;0);SE(21&lt;Input!S;0;SE(21&lt;Input!S;YG17/(Input!S-Input!S);0)))</f>
        <v/>
      </c>
      <c r="ZC63" s="79">
        <f>SE(Input!S="bullet";SE(22=Input!S-1;YG17;0);SE(22&lt;Input!S;0;SE(22&lt;Input!S;YG17/(Input!S-Input!S);0)))</f>
        <v/>
      </c>
      <c r="ZD63" s="79">
        <f>SE(Input!S="bullet";SE(23=Input!S-1;YG17;0);SE(23&lt;Input!S;0;SE(23&lt;Input!S;YG17/(Input!S-Input!S);0)))</f>
        <v/>
      </c>
      <c r="ZE63" s="79">
        <f>SE(Input!S="bullet";SE(24=Input!S-1;YG17;0);SE(24&lt;Input!S;0;SE(24&lt;Input!S;YG17/(Input!S-Input!S);0)))</f>
        <v/>
      </c>
      <c r="ZF63" s="79">
        <f>SE(Input!S="bullet";SE(25=Input!S-1;YG17;0);SE(25&lt;Input!S;0;SE(25&lt;Input!S;YG17/(Input!S-Input!S);0)))</f>
        <v/>
      </c>
      <c r="ZG63" s="79">
        <f>SE(Input!S="bullet";SE(26=Input!S-1;YG17;0);SE(26&lt;Input!S;0;SE(26&lt;Input!S;YG17/(Input!S-Input!S);0)))</f>
        <v/>
      </c>
      <c r="ZH63" s="79">
        <f>SE(Input!S="bullet";SE(27=Input!S-1;YG17;0);SE(27&lt;Input!S;0;SE(27&lt;Input!S;YG17/(Input!S-Input!S);0)))</f>
        <v/>
      </c>
      <c r="ZI63" s="79">
        <f>SE(Input!S="bullet";SE(28=Input!S-1;YG17;0);SE(28&lt;Input!S;0;SE(28&lt;Input!S;YG17/(Input!S-Input!S);0)))</f>
        <v/>
      </c>
      <c r="ZJ63" s="79">
        <f>SE(Input!S="bullet";SE(29=Input!S-1;YG17;0);SE(29&lt;Input!S;0;SE(29&lt;Input!S;YG17/(Input!S-Input!S);0)))</f>
        <v/>
      </c>
      <c r="ZM63" s="78" t="n">
        <v>11</v>
      </c>
      <c r="ZN63" s="79">
        <f>0</f>
        <v/>
      </c>
      <c r="ZO63" s="79">
        <f>0</f>
        <v/>
      </c>
      <c r="ZP63" s="79">
        <f>0</f>
        <v/>
      </c>
      <c r="ZQ63" s="79">
        <f>0</f>
        <v/>
      </c>
      <c r="ZR63" s="79">
        <f>0</f>
        <v/>
      </c>
      <c r="ZS63" s="79">
        <f>0</f>
        <v/>
      </c>
      <c r="ZT63" s="79">
        <f>0</f>
        <v/>
      </c>
      <c r="ZU63" s="79">
        <f>0</f>
        <v/>
      </c>
      <c r="ZV63" s="79">
        <f>0</f>
        <v/>
      </c>
      <c r="ZW63" s="79">
        <f>0</f>
        <v/>
      </c>
      <c r="ZX63" s="79">
        <f>SE(Input!T="bullet";SE(0=Input!T-1;ZX17;0);SE(0&lt;Input!T;0;SE(0&lt;Input!T;ZX17/(Input!T-Input!T);0)))</f>
        <v/>
      </c>
      <c r="ZY63" s="79">
        <f>SE(Input!T="bullet";SE(1=Input!T-1;ZX17;0);SE(1&lt;Input!T;0;SE(1&lt;Input!T;ZX17/(Input!T-Input!T);0)))</f>
        <v/>
      </c>
      <c r="ZZ63" s="79">
        <f>SE(Input!T="bullet";SE(2=Input!T-1;ZX17;0);SE(2&lt;Input!T;0;SE(2&lt;Input!T;ZX17/(Input!T-Input!T);0)))</f>
        <v/>
      </c>
      <c r="AAA63" s="79">
        <f>SE(Input!T="bullet";SE(3=Input!T-1;ZX17;0);SE(3&lt;Input!T;0;SE(3&lt;Input!T;ZX17/(Input!T-Input!T);0)))</f>
        <v/>
      </c>
      <c r="AAB63" s="79">
        <f>SE(Input!T="bullet";SE(4=Input!T-1;ZX17;0);SE(4&lt;Input!T;0;SE(4&lt;Input!T;ZX17/(Input!T-Input!T);0)))</f>
        <v/>
      </c>
      <c r="AAC63" s="79">
        <f>SE(Input!T="bullet";SE(5=Input!T-1;ZX17;0);SE(5&lt;Input!T;0;SE(5&lt;Input!T;ZX17/(Input!T-Input!T);0)))</f>
        <v/>
      </c>
      <c r="AAD63" s="79">
        <f>SE(Input!T="bullet";SE(6=Input!T-1;ZX17;0);SE(6&lt;Input!T;0;SE(6&lt;Input!T;ZX17/(Input!T-Input!T);0)))</f>
        <v/>
      </c>
      <c r="AAE63" s="79">
        <f>SE(Input!T="bullet";SE(7=Input!T-1;ZX17;0);SE(7&lt;Input!T;0;SE(7&lt;Input!T;ZX17/(Input!T-Input!T);0)))</f>
        <v/>
      </c>
      <c r="AAF63" s="79">
        <f>SE(Input!T="bullet";SE(8=Input!T-1;ZX17;0);SE(8&lt;Input!T;0;SE(8&lt;Input!T;ZX17/(Input!T-Input!T);0)))</f>
        <v/>
      </c>
      <c r="AAG63" s="79">
        <f>SE(Input!T="bullet";SE(9=Input!T-1;ZX17;0);SE(9&lt;Input!T;0;SE(9&lt;Input!T;ZX17/(Input!T-Input!T);0)))</f>
        <v/>
      </c>
      <c r="AAH63" s="79">
        <f>SE(Input!T="bullet";SE(10=Input!T-1;ZX17;0);SE(10&lt;Input!T;0;SE(10&lt;Input!T;ZX17/(Input!T-Input!T);0)))</f>
        <v/>
      </c>
      <c r="AAI63" s="79">
        <f>SE(Input!T="bullet";SE(11=Input!T-1;ZX17;0);SE(11&lt;Input!T;0;SE(11&lt;Input!T;ZX17/(Input!T-Input!T);0)))</f>
        <v/>
      </c>
      <c r="AAJ63" s="79">
        <f>SE(Input!T="bullet";SE(12=Input!T-1;ZX17;0);SE(12&lt;Input!T;0;SE(12&lt;Input!T;ZX17/(Input!T-Input!T);0)))</f>
        <v/>
      </c>
      <c r="AAK63" s="79">
        <f>SE(Input!T="bullet";SE(13=Input!T-1;ZX17;0);SE(13&lt;Input!T;0;SE(13&lt;Input!T;ZX17/(Input!T-Input!T);0)))</f>
        <v/>
      </c>
      <c r="AAL63" s="79">
        <f>SE(Input!T="bullet";SE(14=Input!T-1;ZX17;0);SE(14&lt;Input!T;0;SE(14&lt;Input!T;ZX17/(Input!T-Input!T);0)))</f>
        <v/>
      </c>
      <c r="AAM63" s="79">
        <f>SE(Input!T="bullet";SE(15=Input!T-1;ZX17;0);SE(15&lt;Input!T;0;SE(15&lt;Input!T;ZX17/(Input!T-Input!T);0)))</f>
        <v/>
      </c>
      <c r="AAN63" s="79">
        <f>SE(Input!T="bullet";SE(16=Input!T-1;ZX17;0);SE(16&lt;Input!T;0;SE(16&lt;Input!T;ZX17/(Input!T-Input!T);0)))</f>
        <v/>
      </c>
      <c r="AAO63" s="79">
        <f>SE(Input!T="bullet";SE(17=Input!T-1;ZX17;0);SE(17&lt;Input!T;0;SE(17&lt;Input!T;ZX17/(Input!T-Input!T);0)))</f>
        <v/>
      </c>
      <c r="AAP63" s="79">
        <f>SE(Input!T="bullet";SE(18=Input!T-1;ZX17;0);SE(18&lt;Input!T;0;SE(18&lt;Input!T;ZX17/(Input!T-Input!T);0)))</f>
        <v/>
      </c>
      <c r="AAQ63" s="79">
        <f>SE(Input!T="bullet";SE(19=Input!T-1;ZX17;0);SE(19&lt;Input!T;0;SE(19&lt;Input!T;ZX17/(Input!T-Input!T);0)))</f>
        <v/>
      </c>
      <c r="AAR63" s="79">
        <f>SE(Input!T="bullet";SE(20=Input!T-1;ZX17;0);SE(20&lt;Input!T;0;SE(20&lt;Input!T;ZX17/(Input!T-Input!T);0)))</f>
        <v/>
      </c>
      <c r="AAS63" s="79">
        <f>SE(Input!T="bullet";SE(21=Input!T-1;ZX17;0);SE(21&lt;Input!T;0;SE(21&lt;Input!T;ZX17/(Input!T-Input!T);0)))</f>
        <v/>
      </c>
      <c r="AAT63" s="79">
        <f>SE(Input!T="bullet";SE(22=Input!T-1;ZX17;0);SE(22&lt;Input!T;0;SE(22&lt;Input!T;ZX17/(Input!T-Input!T);0)))</f>
        <v/>
      </c>
      <c r="AAU63" s="79">
        <f>SE(Input!T="bullet";SE(23=Input!T-1;ZX17;0);SE(23&lt;Input!T;0;SE(23&lt;Input!T;ZX17/(Input!T-Input!T);0)))</f>
        <v/>
      </c>
      <c r="AAV63" s="79">
        <f>SE(Input!T="bullet";SE(24=Input!T-1;ZX17;0);SE(24&lt;Input!T;0;SE(24&lt;Input!T;ZX17/(Input!T-Input!T);0)))</f>
        <v/>
      </c>
      <c r="AAW63" s="79">
        <f>SE(Input!T="bullet";SE(25=Input!T-1;ZX17;0);SE(25&lt;Input!T;0;SE(25&lt;Input!T;ZX17/(Input!T-Input!T);0)))</f>
        <v/>
      </c>
      <c r="AAX63" s="79">
        <f>SE(Input!T="bullet";SE(26=Input!T-1;ZX17;0);SE(26&lt;Input!T;0;SE(26&lt;Input!T;ZX17/(Input!T-Input!T);0)))</f>
        <v/>
      </c>
      <c r="AAY63" s="79">
        <f>SE(Input!T="bullet";SE(27=Input!T-1;ZX17;0);SE(27&lt;Input!T;0;SE(27&lt;Input!T;ZX17/(Input!T-Input!T);0)))</f>
        <v/>
      </c>
      <c r="AAZ63" s="79">
        <f>SE(Input!T="bullet";SE(28=Input!T-1;ZX17;0);SE(28&lt;Input!T;0;SE(28&lt;Input!T;ZX17/(Input!T-Input!T);0)))</f>
        <v/>
      </c>
      <c r="ABA63" s="79">
        <f>SE(Input!T="bullet";SE(29=Input!T-1;ZX17;0);SE(29&lt;Input!T;0;SE(29&lt;Input!T;ZX17/(Input!T-Input!T);0)))</f>
        <v/>
      </c>
      <c r="ABD63" s="78" t="n">
        <v>11</v>
      </c>
      <c r="ABE63" s="79">
        <f>0</f>
        <v/>
      </c>
      <c r="ABF63" s="79">
        <f>0</f>
        <v/>
      </c>
      <c r="ABG63" s="79">
        <f>0</f>
        <v/>
      </c>
      <c r="ABH63" s="79">
        <f>0</f>
        <v/>
      </c>
      <c r="ABI63" s="79">
        <f>0</f>
        <v/>
      </c>
      <c r="ABJ63" s="79">
        <f>0</f>
        <v/>
      </c>
      <c r="ABK63" s="79">
        <f>0</f>
        <v/>
      </c>
      <c r="ABL63" s="79">
        <f>0</f>
        <v/>
      </c>
      <c r="ABM63" s="79">
        <f>0</f>
        <v/>
      </c>
      <c r="ABN63" s="79">
        <f>0</f>
        <v/>
      </c>
      <c r="ABO63" s="79">
        <f>SE(Input!U="bullet";SE(0=Input!U-1;ABO17;0);SE(0&lt;Input!U;0;SE(0&lt;Input!U;ABO17/(Input!U-Input!U);0)))</f>
        <v/>
      </c>
      <c r="ABP63" s="79">
        <f>SE(Input!U="bullet";SE(1=Input!U-1;ABO17;0);SE(1&lt;Input!U;0;SE(1&lt;Input!U;ABO17/(Input!U-Input!U);0)))</f>
        <v/>
      </c>
      <c r="ABQ63" s="79">
        <f>SE(Input!U="bullet";SE(2=Input!U-1;ABO17;0);SE(2&lt;Input!U;0;SE(2&lt;Input!U;ABO17/(Input!U-Input!U);0)))</f>
        <v/>
      </c>
      <c r="ABR63" s="79">
        <f>SE(Input!U="bullet";SE(3=Input!U-1;ABO17;0);SE(3&lt;Input!U;0;SE(3&lt;Input!U;ABO17/(Input!U-Input!U);0)))</f>
        <v/>
      </c>
      <c r="ABS63" s="79">
        <f>SE(Input!U="bullet";SE(4=Input!U-1;ABO17;0);SE(4&lt;Input!U;0;SE(4&lt;Input!U;ABO17/(Input!U-Input!U);0)))</f>
        <v/>
      </c>
      <c r="ABT63" s="79">
        <f>SE(Input!U="bullet";SE(5=Input!U-1;ABO17;0);SE(5&lt;Input!U;0;SE(5&lt;Input!U;ABO17/(Input!U-Input!U);0)))</f>
        <v/>
      </c>
      <c r="ABU63" s="79">
        <f>SE(Input!U="bullet";SE(6=Input!U-1;ABO17;0);SE(6&lt;Input!U;0;SE(6&lt;Input!U;ABO17/(Input!U-Input!U);0)))</f>
        <v/>
      </c>
      <c r="ABV63" s="79">
        <f>SE(Input!U="bullet";SE(7=Input!U-1;ABO17;0);SE(7&lt;Input!U;0;SE(7&lt;Input!U;ABO17/(Input!U-Input!U);0)))</f>
        <v/>
      </c>
      <c r="ABW63" s="79">
        <f>SE(Input!U="bullet";SE(8=Input!U-1;ABO17;0);SE(8&lt;Input!U;0;SE(8&lt;Input!U;ABO17/(Input!U-Input!U);0)))</f>
        <v/>
      </c>
      <c r="ABX63" s="79">
        <f>SE(Input!U="bullet";SE(9=Input!U-1;ABO17;0);SE(9&lt;Input!U;0;SE(9&lt;Input!U;ABO17/(Input!U-Input!U);0)))</f>
        <v/>
      </c>
      <c r="ABY63" s="79">
        <f>SE(Input!U="bullet";SE(10=Input!U-1;ABO17;0);SE(10&lt;Input!U;0;SE(10&lt;Input!U;ABO17/(Input!U-Input!U);0)))</f>
        <v/>
      </c>
      <c r="ABZ63" s="79">
        <f>SE(Input!U="bullet";SE(11=Input!U-1;ABO17;0);SE(11&lt;Input!U;0;SE(11&lt;Input!U;ABO17/(Input!U-Input!U);0)))</f>
        <v/>
      </c>
      <c r="ACA63" s="79">
        <f>SE(Input!U="bullet";SE(12=Input!U-1;ABO17;0);SE(12&lt;Input!U;0;SE(12&lt;Input!U;ABO17/(Input!U-Input!U);0)))</f>
        <v/>
      </c>
      <c r="ACB63" s="79">
        <f>SE(Input!U="bullet";SE(13=Input!U-1;ABO17;0);SE(13&lt;Input!U;0;SE(13&lt;Input!U;ABO17/(Input!U-Input!U);0)))</f>
        <v/>
      </c>
      <c r="ACC63" s="79">
        <f>SE(Input!U="bullet";SE(14=Input!U-1;ABO17;0);SE(14&lt;Input!U;0;SE(14&lt;Input!U;ABO17/(Input!U-Input!U);0)))</f>
        <v/>
      </c>
      <c r="ACD63" s="79">
        <f>SE(Input!U="bullet";SE(15=Input!U-1;ABO17;0);SE(15&lt;Input!U;0;SE(15&lt;Input!U;ABO17/(Input!U-Input!U);0)))</f>
        <v/>
      </c>
      <c r="ACE63" s="79">
        <f>SE(Input!U="bullet";SE(16=Input!U-1;ABO17;0);SE(16&lt;Input!U;0;SE(16&lt;Input!U;ABO17/(Input!U-Input!U);0)))</f>
        <v/>
      </c>
      <c r="ACF63" s="79">
        <f>SE(Input!U="bullet";SE(17=Input!U-1;ABO17;0);SE(17&lt;Input!U;0;SE(17&lt;Input!U;ABO17/(Input!U-Input!U);0)))</f>
        <v/>
      </c>
      <c r="ACG63" s="79">
        <f>SE(Input!U="bullet";SE(18=Input!U-1;ABO17;0);SE(18&lt;Input!U;0;SE(18&lt;Input!U;ABO17/(Input!U-Input!U);0)))</f>
        <v/>
      </c>
      <c r="ACH63" s="79">
        <f>SE(Input!U="bullet";SE(19=Input!U-1;ABO17;0);SE(19&lt;Input!U;0;SE(19&lt;Input!U;ABO17/(Input!U-Input!U);0)))</f>
        <v/>
      </c>
      <c r="ACI63" s="79">
        <f>SE(Input!U="bullet";SE(20=Input!U-1;ABO17;0);SE(20&lt;Input!U;0;SE(20&lt;Input!U;ABO17/(Input!U-Input!U);0)))</f>
        <v/>
      </c>
      <c r="ACJ63" s="79">
        <f>SE(Input!U="bullet";SE(21=Input!U-1;ABO17;0);SE(21&lt;Input!U;0;SE(21&lt;Input!U;ABO17/(Input!U-Input!U);0)))</f>
        <v/>
      </c>
      <c r="ACK63" s="79">
        <f>SE(Input!U="bullet";SE(22=Input!U-1;ABO17;0);SE(22&lt;Input!U;0;SE(22&lt;Input!U;ABO17/(Input!U-Input!U);0)))</f>
        <v/>
      </c>
      <c r="ACL63" s="79">
        <f>SE(Input!U="bullet";SE(23=Input!U-1;ABO17;0);SE(23&lt;Input!U;0;SE(23&lt;Input!U;ABO17/(Input!U-Input!U);0)))</f>
        <v/>
      </c>
      <c r="ACM63" s="79">
        <f>SE(Input!U="bullet";SE(24=Input!U-1;ABO17;0);SE(24&lt;Input!U;0;SE(24&lt;Input!U;ABO17/(Input!U-Input!U);0)))</f>
        <v/>
      </c>
      <c r="ACN63" s="79">
        <f>SE(Input!U="bullet";SE(25=Input!U-1;ABO17;0);SE(25&lt;Input!U;0;SE(25&lt;Input!U;ABO17/(Input!U-Input!U);0)))</f>
        <v/>
      </c>
      <c r="ACO63" s="79">
        <f>SE(Input!U="bullet";SE(26=Input!U-1;ABO17;0);SE(26&lt;Input!U;0;SE(26&lt;Input!U;ABO17/(Input!U-Input!U);0)))</f>
        <v/>
      </c>
      <c r="ACP63" s="79">
        <f>SE(Input!U="bullet";SE(27=Input!U-1;ABO17;0);SE(27&lt;Input!U;0;SE(27&lt;Input!U;ABO17/(Input!U-Input!U);0)))</f>
        <v/>
      </c>
      <c r="ACQ63" s="79">
        <f>SE(Input!U="bullet";SE(28=Input!U-1;ABO17;0);SE(28&lt;Input!U;0;SE(28&lt;Input!U;ABO17/(Input!U-Input!U);0)))</f>
        <v/>
      </c>
      <c r="ACR63" s="79">
        <f>SE(Input!U="bullet";SE(29=Input!U-1;ABO17;0);SE(29&lt;Input!U;0;SE(29&lt;Input!U;ABO17/(Input!U-Input!U);0)))</f>
        <v/>
      </c>
      <c r="ACU63" s="78" t="n">
        <v>11</v>
      </c>
      <c r="ACV63" s="79">
        <f>0</f>
        <v/>
      </c>
      <c r="ACW63" s="79">
        <f>0</f>
        <v/>
      </c>
      <c r="ACX63" s="79">
        <f>0</f>
        <v/>
      </c>
      <c r="ACY63" s="79">
        <f>0</f>
        <v/>
      </c>
      <c r="ACZ63" s="79">
        <f>0</f>
        <v/>
      </c>
      <c r="ADA63" s="79">
        <f>0</f>
        <v/>
      </c>
      <c r="ADB63" s="79">
        <f>0</f>
        <v/>
      </c>
      <c r="ADC63" s="79">
        <f>0</f>
        <v/>
      </c>
      <c r="ADD63" s="79">
        <f>0</f>
        <v/>
      </c>
      <c r="ADE63" s="79">
        <f>0</f>
        <v/>
      </c>
      <c r="ADF63" s="79">
        <f>SE(Input!V="bullet";SE(0=Input!V-1;ADF17;0);SE(0&lt;Input!V;0;SE(0&lt;Input!V;ADF17/(Input!V-Input!V);0)))</f>
        <v/>
      </c>
      <c r="ADG63" s="79">
        <f>SE(Input!V="bullet";SE(1=Input!V-1;ADF17;0);SE(1&lt;Input!V;0;SE(1&lt;Input!V;ADF17/(Input!V-Input!V);0)))</f>
        <v/>
      </c>
      <c r="ADH63" s="79">
        <f>SE(Input!V="bullet";SE(2=Input!V-1;ADF17;0);SE(2&lt;Input!V;0;SE(2&lt;Input!V;ADF17/(Input!V-Input!V);0)))</f>
        <v/>
      </c>
      <c r="ADI63" s="79">
        <f>SE(Input!V="bullet";SE(3=Input!V-1;ADF17;0);SE(3&lt;Input!V;0;SE(3&lt;Input!V;ADF17/(Input!V-Input!V);0)))</f>
        <v/>
      </c>
      <c r="ADJ63" s="79">
        <f>SE(Input!V="bullet";SE(4=Input!V-1;ADF17;0);SE(4&lt;Input!V;0;SE(4&lt;Input!V;ADF17/(Input!V-Input!V);0)))</f>
        <v/>
      </c>
      <c r="ADK63" s="79">
        <f>SE(Input!V="bullet";SE(5=Input!V-1;ADF17;0);SE(5&lt;Input!V;0;SE(5&lt;Input!V;ADF17/(Input!V-Input!V);0)))</f>
        <v/>
      </c>
      <c r="ADL63" s="79">
        <f>SE(Input!V="bullet";SE(6=Input!V-1;ADF17;0);SE(6&lt;Input!V;0;SE(6&lt;Input!V;ADF17/(Input!V-Input!V);0)))</f>
        <v/>
      </c>
      <c r="ADM63" s="79">
        <f>SE(Input!V="bullet";SE(7=Input!V-1;ADF17;0);SE(7&lt;Input!V;0;SE(7&lt;Input!V;ADF17/(Input!V-Input!V);0)))</f>
        <v/>
      </c>
      <c r="ADN63" s="79">
        <f>SE(Input!V="bullet";SE(8=Input!V-1;ADF17;0);SE(8&lt;Input!V;0;SE(8&lt;Input!V;ADF17/(Input!V-Input!V);0)))</f>
        <v/>
      </c>
      <c r="ADO63" s="79">
        <f>SE(Input!V="bullet";SE(9=Input!V-1;ADF17;0);SE(9&lt;Input!V;0;SE(9&lt;Input!V;ADF17/(Input!V-Input!V);0)))</f>
        <v/>
      </c>
      <c r="ADP63" s="79">
        <f>SE(Input!V="bullet";SE(10=Input!V-1;ADF17;0);SE(10&lt;Input!V;0;SE(10&lt;Input!V;ADF17/(Input!V-Input!V);0)))</f>
        <v/>
      </c>
      <c r="ADQ63" s="79">
        <f>SE(Input!V="bullet";SE(11=Input!V-1;ADF17;0);SE(11&lt;Input!V;0;SE(11&lt;Input!V;ADF17/(Input!V-Input!V);0)))</f>
        <v/>
      </c>
      <c r="ADR63" s="79">
        <f>SE(Input!V="bullet";SE(12=Input!V-1;ADF17;0);SE(12&lt;Input!V;0;SE(12&lt;Input!V;ADF17/(Input!V-Input!V);0)))</f>
        <v/>
      </c>
      <c r="ADS63" s="79">
        <f>SE(Input!V="bullet";SE(13=Input!V-1;ADF17;0);SE(13&lt;Input!V;0;SE(13&lt;Input!V;ADF17/(Input!V-Input!V);0)))</f>
        <v/>
      </c>
      <c r="ADT63" s="79">
        <f>SE(Input!V="bullet";SE(14=Input!V-1;ADF17;0);SE(14&lt;Input!V;0;SE(14&lt;Input!V;ADF17/(Input!V-Input!V);0)))</f>
        <v/>
      </c>
      <c r="ADU63" s="79">
        <f>SE(Input!V="bullet";SE(15=Input!V-1;ADF17;0);SE(15&lt;Input!V;0;SE(15&lt;Input!V;ADF17/(Input!V-Input!V);0)))</f>
        <v/>
      </c>
      <c r="ADV63" s="79">
        <f>SE(Input!V="bullet";SE(16=Input!V-1;ADF17;0);SE(16&lt;Input!V;0;SE(16&lt;Input!V;ADF17/(Input!V-Input!V);0)))</f>
        <v/>
      </c>
      <c r="ADW63" s="79">
        <f>SE(Input!V="bullet";SE(17=Input!V-1;ADF17;0);SE(17&lt;Input!V;0;SE(17&lt;Input!V;ADF17/(Input!V-Input!V);0)))</f>
        <v/>
      </c>
      <c r="ADX63" s="79">
        <f>SE(Input!V="bullet";SE(18=Input!V-1;ADF17;0);SE(18&lt;Input!V;0;SE(18&lt;Input!V;ADF17/(Input!V-Input!V);0)))</f>
        <v/>
      </c>
      <c r="ADY63" s="79">
        <f>SE(Input!V="bullet";SE(19=Input!V-1;ADF17;0);SE(19&lt;Input!V;0;SE(19&lt;Input!V;ADF17/(Input!V-Input!V);0)))</f>
        <v/>
      </c>
      <c r="ADZ63" s="79">
        <f>SE(Input!V="bullet";SE(20=Input!V-1;ADF17;0);SE(20&lt;Input!V;0;SE(20&lt;Input!V;ADF17/(Input!V-Input!V);0)))</f>
        <v/>
      </c>
      <c r="AEA63" s="79">
        <f>SE(Input!V="bullet";SE(21=Input!V-1;ADF17;0);SE(21&lt;Input!V;0;SE(21&lt;Input!V;ADF17/(Input!V-Input!V);0)))</f>
        <v/>
      </c>
      <c r="AEB63" s="79">
        <f>SE(Input!V="bullet";SE(22=Input!V-1;ADF17;0);SE(22&lt;Input!V;0;SE(22&lt;Input!V;ADF17/(Input!V-Input!V);0)))</f>
        <v/>
      </c>
      <c r="AEC63" s="79">
        <f>SE(Input!V="bullet";SE(23=Input!V-1;ADF17;0);SE(23&lt;Input!V;0;SE(23&lt;Input!V;ADF17/(Input!V-Input!V);0)))</f>
        <v/>
      </c>
      <c r="AED63" s="79">
        <f>SE(Input!V="bullet";SE(24=Input!V-1;ADF17;0);SE(24&lt;Input!V;0;SE(24&lt;Input!V;ADF17/(Input!V-Input!V);0)))</f>
        <v/>
      </c>
      <c r="AEE63" s="79">
        <f>SE(Input!V="bullet";SE(25=Input!V-1;ADF17;0);SE(25&lt;Input!V;0;SE(25&lt;Input!V;ADF17/(Input!V-Input!V);0)))</f>
        <v/>
      </c>
      <c r="AEF63" s="79">
        <f>SE(Input!V="bullet";SE(26=Input!V-1;ADF17;0);SE(26&lt;Input!V;0;SE(26&lt;Input!V;ADF17/(Input!V-Input!V);0)))</f>
        <v/>
      </c>
      <c r="AEG63" s="79">
        <f>SE(Input!V="bullet";SE(27=Input!V-1;ADF17;0);SE(27&lt;Input!V;0;SE(27&lt;Input!V;ADF17/(Input!V-Input!V);0)))</f>
        <v/>
      </c>
      <c r="AEH63" s="79">
        <f>SE(Input!V="bullet";SE(28=Input!V-1;ADF17;0);SE(28&lt;Input!V;0;SE(28&lt;Input!V;ADF17/(Input!V-Input!V);0)))</f>
        <v/>
      </c>
      <c r="AEI63" s="79">
        <f>SE(Input!V="bullet";SE(29=Input!V-1;ADF17;0);SE(29&lt;Input!V;0;SE(29&lt;Input!V;ADF17/(Input!V-Input!V);0)))</f>
        <v/>
      </c>
      <c r="AEL63" s="78" t="n">
        <v>11</v>
      </c>
      <c r="AEM63" s="79">
        <f>0</f>
        <v/>
      </c>
      <c r="AEN63" s="79">
        <f>0</f>
        <v/>
      </c>
      <c r="AEO63" s="79">
        <f>0</f>
        <v/>
      </c>
      <c r="AEP63" s="79">
        <f>0</f>
        <v/>
      </c>
      <c r="AEQ63" s="79">
        <f>0</f>
        <v/>
      </c>
      <c r="AER63" s="79">
        <f>0</f>
        <v/>
      </c>
      <c r="AES63" s="79">
        <f>0</f>
        <v/>
      </c>
      <c r="AET63" s="79">
        <f>0</f>
        <v/>
      </c>
      <c r="AEU63" s="79">
        <f>0</f>
        <v/>
      </c>
      <c r="AEV63" s="79">
        <f>0</f>
        <v/>
      </c>
      <c r="AEW63" s="79">
        <f>SE(Input!W="bullet";SE(0=Input!W-1;AEW17;0);SE(0&lt;Input!W;0;SE(0&lt;Input!W;AEW17/(Input!W-Input!W);0)))</f>
        <v/>
      </c>
      <c r="AEX63" s="79">
        <f>SE(Input!W="bullet";SE(1=Input!W-1;AEW17;0);SE(1&lt;Input!W;0;SE(1&lt;Input!W;AEW17/(Input!W-Input!W);0)))</f>
        <v/>
      </c>
      <c r="AEY63" s="79">
        <f>SE(Input!W="bullet";SE(2=Input!W-1;AEW17;0);SE(2&lt;Input!W;0;SE(2&lt;Input!W;AEW17/(Input!W-Input!W);0)))</f>
        <v/>
      </c>
      <c r="AEZ63" s="79">
        <f>SE(Input!W="bullet";SE(3=Input!W-1;AEW17;0);SE(3&lt;Input!W;0;SE(3&lt;Input!W;AEW17/(Input!W-Input!W);0)))</f>
        <v/>
      </c>
      <c r="AFA63" s="79">
        <f>SE(Input!W="bullet";SE(4=Input!W-1;AEW17;0);SE(4&lt;Input!W;0;SE(4&lt;Input!W;AEW17/(Input!W-Input!W);0)))</f>
        <v/>
      </c>
      <c r="AFB63" s="79">
        <f>SE(Input!W="bullet";SE(5=Input!W-1;AEW17;0);SE(5&lt;Input!W;0;SE(5&lt;Input!W;AEW17/(Input!W-Input!W);0)))</f>
        <v/>
      </c>
      <c r="AFC63" s="79">
        <f>SE(Input!W="bullet";SE(6=Input!W-1;AEW17;0);SE(6&lt;Input!W;0;SE(6&lt;Input!W;AEW17/(Input!W-Input!W);0)))</f>
        <v/>
      </c>
      <c r="AFD63" s="79">
        <f>SE(Input!W="bullet";SE(7=Input!W-1;AEW17;0);SE(7&lt;Input!W;0;SE(7&lt;Input!W;AEW17/(Input!W-Input!W);0)))</f>
        <v/>
      </c>
      <c r="AFE63" s="79">
        <f>SE(Input!W="bullet";SE(8=Input!W-1;AEW17;0);SE(8&lt;Input!W;0;SE(8&lt;Input!W;AEW17/(Input!W-Input!W);0)))</f>
        <v/>
      </c>
      <c r="AFF63" s="79">
        <f>SE(Input!W="bullet";SE(9=Input!W-1;AEW17;0);SE(9&lt;Input!W;0;SE(9&lt;Input!W;AEW17/(Input!W-Input!W);0)))</f>
        <v/>
      </c>
      <c r="AFG63" s="79">
        <f>SE(Input!W="bullet";SE(10=Input!W-1;AEW17;0);SE(10&lt;Input!W;0;SE(10&lt;Input!W;AEW17/(Input!W-Input!W);0)))</f>
        <v/>
      </c>
      <c r="AFH63" s="79">
        <f>SE(Input!W="bullet";SE(11=Input!W-1;AEW17;0);SE(11&lt;Input!W;0;SE(11&lt;Input!W;AEW17/(Input!W-Input!W);0)))</f>
        <v/>
      </c>
      <c r="AFI63" s="79">
        <f>SE(Input!W="bullet";SE(12=Input!W-1;AEW17;0);SE(12&lt;Input!W;0;SE(12&lt;Input!W;AEW17/(Input!W-Input!W);0)))</f>
        <v/>
      </c>
      <c r="AFJ63" s="79">
        <f>SE(Input!W="bullet";SE(13=Input!W-1;AEW17;0);SE(13&lt;Input!W;0;SE(13&lt;Input!W;AEW17/(Input!W-Input!W);0)))</f>
        <v/>
      </c>
      <c r="AFK63" s="79">
        <f>SE(Input!W="bullet";SE(14=Input!W-1;AEW17;0);SE(14&lt;Input!W;0;SE(14&lt;Input!W;AEW17/(Input!W-Input!W);0)))</f>
        <v/>
      </c>
      <c r="AFL63" s="79">
        <f>SE(Input!W="bullet";SE(15=Input!W-1;AEW17;0);SE(15&lt;Input!W;0;SE(15&lt;Input!W;AEW17/(Input!W-Input!W);0)))</f>
        <v/>
      </c>
      <c r="AFM63" s="79">
        <f>SE(Input!W="bullet";SE(16=Input!W-1;AEW17;0);SE(16&lt;Input!W;0;SE(16&lt;Input!W;AEW17/(Input!W-Input!W);0)))</f>
        <v/>
      </c>
      <c r="AFN63" s="79">
        <f>SE(Input!W="bullet";SE(17=Input!W-1;AEW17;0);SE(17&lt;Input!W;0;SE(17&lt;Input!W;AEW17/(Input!W-Input!W);0)))</f>
        <v/>
      </c>
      <c r="AFO63" s="79">
        <f>SE(Input!W="bullet";SE(18=Input!W-1;AEW17;0);SE(18&lt;Input!W;0;SE(18&lt;Input!W;AEW17/(Input!W-Input!W);0)))</f>
        <v/>
      </c>
      <c r="AFP63" s="79">
        <f>SE(Input!W="bullet";SE(19=Input!W-1;AEW17;0);SE(19&lt;Input!W;0;SE(19&lt;Input!W;AEW17/(Input!W-Input!W);0)))</f>
        <v/>
      </c>
      <c r="AFQ63" s="79">
        <f>SE(Input!W="bullet";SE(20=Input!W-1;AEW17;0);SE(20&lt;Input!W;0;SE(20&lt;Input!W;AEW17/(Input!W-Input!W);0)))</f>
        <v/>
      </c>
      <c r="AFR63" s="79">
        <f>SE(Input!W="bullet";SE(21=Input!W-1;AEW17;0);SE(21&lt;Input!W;0;SE(21&lt;Input!W;AEW17/(Input!W-Input!W);0)))</f>
        <v/>
      </c>
      <c r="AFS63" s="79">
        <f>SE(Input!W="bullet";SE(22=Input!W-1;AEW17;0);SE(22&lt;Input!W;0;SE(22&lt;Input!W;AEW17/(Input!W-Input!W);0)))</f>
        <v/>
      </c>
      <c r="AFT63" s="79">
        <f>SE(Input!W="bullet";SE(23=Input!W-1;AEW17;0);SE(23&lt;Input!W;0;SE(23&lt;Input!W;AEW17/(Input!W-Input!W);0)))</f>
        <v/>
      </c>
      <c r="AFU63" s="79">
        <f>SE(Input!W="bullet";SE(24=Input!W-1;AEW17;0);SE(24&lt;Input!W;0;SE(24&lt;Input!W;AEW17/(Input!W-Input!W);0)))</f>
        <v/>
      </c>
      <c r="AFV63" s="79">
        <f>SE(Input!W="bullet";SE(25=Input!W-1;AEW17;0);SE(25&lt;Input!W;0;SE(25&lt;Input!W;AEW17/(Input!W-Input!W);0)))</f>
        <v/>
      </c>
      <c r="AFW63" s="79">
        <f>SE(Input!W="bullet";SE(26=Input!W-1;AEW17;0);SE(26&lt;Input!W;0;SE(26&lt;Input!W;AEW17/(Input!W-Input!W);0)))</f>
        <v/>
      </c>
      <c r="AFX63" s="79">
        <f>SE(Input!W="bullet";SE(27=Input!W-1;AEW17;0);SE(27&lt;Input!W;0;SE(27&lt;Input!W;AEW17/(Input!W-Input!W);0)))</f>
        <v/>
      </c>
      <c r="AFY63" s="79">
        <f>SE(Input!W="bullet";SE(28=Input!W-1;AEW17;0);SE(28&lt;Input!W;0;SE(28&lt;Input!W;AEW17/(Input!W-Input!W);0)))</f>
        <v/>
      </c>
      <c r="AFZ63" s="79">
        <f>SE(Input!W="bullet";SE(29=Input!W-1;AEW17;0);SE(29&lt;Input!W;0;SE(29&lt;Input!W;AEW17/(Input!W-Input!W);0)))</f>
        <v/>
      </c>
    </row>
    <row r="64">
      <c r="A64" s="78" t="n">
        <v>12</v>
      </c>
      <c r="B64" s="79">
        <f>0</f>
        <v/>
      </c>
      <c r="C64" s="79">
        <f>0</f>
        <v/>
      </c>
      <c r="D64" s="79">
        <f>0</f>
        <v/>
      </c>
      <c r="E64" s="79">
        <f>0</f>
        <v/>
      </c>
      <c r="F64" s="79">
        <f>0</f>
        <v/>
      </c>
      <c r="G64" s="79">
        <f>0</f>
        <v/>
      </c>
      <c r="H64" s="79">
        <f>0</f>
        <v/>
      </c>
      <c r="I64" s="79">
        <f>0</f>
        <v/>
      </c>
      <c r="J64" s="79">
        <f>0</f>
        <v/>
      </c>
      <c r="K64" s="79">
        <f>0</f>
        <v/>
      </c>
      <c r="L64" s="79">
        <f>0</f>
        <v/>
      </c>
      <c r="M64" s="79">
        <f>SE(Input!D="bullet";SE(0=Input!D-1;M18;0);SE(0&lt;Input!D;0;SE(0&lt;Input!D;M18/(Input!D-Input!D);0)))</f>
        <v/>
      </c>
      <c r="N64" s="79">
        <f>SE(Input!D="bullet";SE(1=Input!D-1;M18;0);SE(1&lt;Input!D;0;SE(1&lt;Input!D;M18/(Input!D-Input!D);0)))</f>
        <v/>
      </c>
      <c r="O64" s="79">
        <f>SE(Input!D="bullet";SE(2=Input!D-1;M18;0);SE(2&lt;Input!D;0;SE(2&lt;Input!D;M18/(Input!D-Input!D);0)))</f>
        <v/>
      </c>
      <c r="P64" s="79">
        <f>SE(Input!D="bullet";SE(3=Input!D-1;M18;0);SE(3&lt;Input!D;0;SE(3&lt;Input!D;M18/(Input!D-Input!D);0)))</f>
        <v/>
      </c>
      <c r="Q64" s="79">
        <f>SE(Input!D="bullet";SE(4=Input!D-1;M18;0);SE(4&lt;Input!D;0;SE(4&lt;Input!D;M18/(Input!D-Input!D);0)))</f>
        <v/>
      </c>
      <c r="R64" s="79">
        <f>SE(Input!D="bullet";SE(5=Input!D-1;M18;0);SE(5&lt;Input!D;0;SE(5&lt;Input!D;M18/(Input!D-Input!D);0)))</f>
        <v/>
      </c>
      <c r="S64" s="79">
        <f>SE(Input!D="bullet";SE(6=Input!D-1;M18;0);SE(6&lt;Input!D;0;SE(6&lt;Input!D;M18/(Input!D-Input!D);0)))</f>
        <v/>
      </c>
      <c r="T64" s="79">
        <f>SE(Input!D="bullet";SE(7=Input!D-1;M18;0);SE(7&lt;Input!D;0;SE(7&lt;Input!D;M18/(Input!D-Input!D);0)))</f>
        <v/>
      </c>
      <c r="U64" s="79">
        <f>SE(Input!D="bullet";SE(8=Input!D-1;M18;0);SE(8&lt;Input!D;0;SE(8&lt;Input!D;M18/(Input!D-Input!D);0)))</f>
        <v/>
      </c>
      <c r="V64" s="79">
        <f>SE(Input!D="bullet";SE(9=Input!D-1;M18;0);SE(9&lt;Input!D;0;SE(9&lt;Input!D;M18/(Input!D-Input!D);0)))</f>
        <v/>
      </c>
      <c r="W64" s="79">
        <f>SE(Input!D="bullet";SE(10=Input!D-1;M18;0);SE(10&lt;Input!D;0;SE(10&lt;Input!D;M18/(Input!D-Input!D);0)))</f>
        <v/>
      </c>
      <c r="X64" s="79">
        <f>SE(Input!D="bullet";SE(11=Input!D-1;M18;0);SE(11&lt;Input!D;0;SE(11&lt;Input!D;M18/(Input!D-Input!D);0)))</f>
        <v/>
      </c>
      <c r="Y64" s="79">
        <f>SE(Input!D="bullet";SE(12=Input!D-1;M18;0);SE(12&lt;Input!D;0;SE(12&lt;Input!D;M18/(Input!D-Input!D);0)))</f>
        <v/>
      </c>
      <c r="Z64" s="79">
        <f>SE(Input!D="bullet";SE(13=Input!D-1;M18;0);SE(13&lt;Input!D;0;SE(13&lt;Input!D;M18/(Input!D-Input!D);0)))</f>
        <v/>
      </c>
      <c r="AA64" s="79">
        <f>SE(Input!D="bullet";SE(14=Input!D-1;M18;0);SE(14&lt;Input!D;0;SE(14&lt;Input!D;M18/(Input!D-Input!D);0)))</f>
        <v/>
      </c>
      <c r="AB64" s="79">
        <f>SE(Input!D="bullet";SE(15=Input!D-1;M18;0);SE(15&lt;Input!D;0;SE(15&lt;Input!D;M18/(Input!D-Input!D);0)))</f>
        <v/>
      </c>
      <c r="AC64" s="79">
        <f>SE(Input!D="bullet";SE(16=Input!D-1;M18;0);SE(16&lt;Input!D;0;SE(16&lt;Input!D;M18/(Input!D-Input!D);0)))</f>
        <v/>
      </c>
      <c r="AD64" s="79">
        <f>SE(Input!D="bullet";SE(17=Input!D-1;M18;0);SE(17&lt;Input!D;0;SE(17&lt;Input!D;M18/(Input!D-Input!D);0)))</f>
        <v/>
      </c>
      <c r="AE64" s="79">
        <f>SE(Input!D="bullet";SE(18=Input!D-1;M18;0);SE(18&lt;Input!D;0;SE(18&lt;Input!D;M18/(Input!D-Input!D);0)))</f>
        <v/>
      </c>
      <c r="AF64" s="79">
        <f>SE(Input!D="bullet";SE(19=Input!D-1;M18;0);SE(19&lt;Input!D;0;SE(19&lt;Input!D;M18/(Input!D-Input!D);0)))</f>
        <v/>
      </c>
      <c r="AG64" s="79">
        <f>SE(Input!D="bullet";SE(20=Input!D-1;M18;0);SE(20&lt;Input!D;0;SE(20&lt;Input!D;M18/(Input!D-Input!D);0)))</f>
        <v/>
      </c>
      <c r="AH64" s="79">
        <f>SE(Input!D="bullet";SE(21=Input!D-1;M18;0);SE(21&lt;Input!D;0;SE(21&lt;Input!D;M18/(Input!D-Input!D);0)))</f>
        <v/>
      </c>
      <c r="AI64" s="79">
        <f>SE(Input!D="bullet";SE(22=Input!D-1;M18;0);SE(22&lt;Input!D;0;SE(22&lt;Input!D;M18/(Input!D-Input!D);0)))</f>
        <v/>
      </c>
      <c r="AJ64" s="79">
        <f>SE(Input!D="bullet";SE(23=Input!D-1;M18;0);SE(23&lt;Input!D;0;SE(23&lt;Input!D;M18/(Input!D-Input!D);0)))</f>
        <v/>
      </c>
      <c r="AK64" s="79">
        <f>SE(Input!D="bullet";SE(24=Input!D-1;M18;0);SE(24&lt;Input!D;0;SE(24&lt;Input!D;M18/(Input!D-Input!D);0)))</f>
        <v/>
      </c>
      <c r="AL64" s="79">
        <f>SE(Input!D="bullet";SE(25=Input!D-1;M18;0);SE(25&lt;Input!D;0;SE(25&lt;Input!D;M18/(Input!D-Input!D);0)))</f>
        <v/>
      </c>
      <c r="AM64" s="79">
        <f>SE(Input!D="bullet";SE(26=Input!D-1;M18;0);SE(26&lt;Input!D;0;SE(26&lt;Input!D;M18/(Input!D-Input!D);0)))</f>
        <v/>
      </c>
      <c r="AN64" s="79">
        <f>SE(Input!D="bullet";SE(27=Input!D-1;M18;0);SE(27&lt;Input!D;0;SE(27&lt;Input!D;M18/(Input!D-Input!D);0)))</f>
        <v/>
      </c>
      <c r="AO64" s="79">
        <f>SE(Input!D="bullet";SE(28=Input!D-1;M18;0);SE(28&lt;Input!D;0;SE(28&lt;Input!D;M18/(Input!D-Input!D);0)))</f>
        <v/>
      </c>
      <c r="AR64" s="78" t="n">
        <v>12</v>
      </c>
      <c r="AS64" s="79">
        <f>0</f>
        <v/>
      </c>
      <c r="AT64" s="79">
        <f>0</f>
        <v/>
      </c>
      <c r="AU64" s="79">
        <f>0</f>
        <v/>
      </c>
      <c r="AV64" s="79">
        <f>0</f>
        <v/>
      </c>
      <c r="AW64" s="79">
        <f>0</f>
        <v/>
      </c>
      <c r="AX64" s="79">
        <f>0</f>
        <v/>
      </c>
      <c r="AY64" s="79">
        <f>0</f>
        <v/>
      </c>
      <c r="AZ64" s="79">
        <f>0</f>
        <v/>
      </c>
      <c r="BA64" s="79">
        <f>0</f>
        <v/>
      </c>
      <c r="BB64" s="79">
        <f>0</f>
        <v/>
      </c>
      <c r="BC64" s="79">
        <f>0</f>
        <v/>
      </c>
      <c r="BD64" s="79">
        <f>SE(Input!E="bullet";SE(0=Input!E-1;BD18;0);SE(0&lt;Input!E;0;SE(0&lt;Input!E;BD18/(Input!E-Input!E);0)))</f>
        <v/>
      </c>
      <c r="BE64" s="79">
        <f>SE(Input!E="bullet";SE(1=Input!E-1;BD18;0);SE(1&lt;Input!E;0;SE(1&lt;Input!E;BD18/(Input!E-Input!E);0)))</f>
        <v/>
      </c>
      <c r="BF64" s="79">
        <f>SE(Input!E="bullet";SE(2=Input!E-1;BD18;0);SE(2&lt;Input!E;0;SE(2&lt;Input!E;BD18/(Input!E-Input!E);0)))</f>
        <v/>
      </c>
      <c r="BG64" s="79">
        <f>SE(Input!E="bullet";SE(3=Input!E-1;BD18;0);SE(3&lt;Input!E;0;SE(3&lt;Input!E;BD18/(Input!E-Input!E);0)))</f>
        <v/>
      </c>
      <c r="BH64" s="79">
        <f>SE(Input!E="bullet";SE(4=Input!E-1;BD18;0);SE(4&lt;Input!E;0;SE(4&lt;Input!E;BD18/(Input!E-Input!E);0)))</f>
        <v/>
      </c>
      <c r="BI64" s="79">
        <f>SE(Input!E="bullet";SE(5=Input!E-1;BD18;0);SE(5&lt;Input!E;0;SE(5&lt;Input!E;BD18/(Input!E-Input!E);0)))</f>
        <v/>
      </c>
      <c r="BJ64" s="79">
        <f>SE(Input!E="bullet";SE(6=Input!E-1;BD18;0);SE(6&lt;Input!E;0;SE(6&lt;Input!E;BD18/(Input!E-Input!E);0)))</f>
        <v/>
      </c>
      <c r="BK64" s="79">
        <f>SE(Input!E="bullet";SE(7=Input!E-1;BD18;0);SE(7&lt;Input!E;0;SE(7&lt;Input!E;BD18/(Input!E-Input!E);0)))</f>
        <v/>
      </c>
      <c r="BL64" s="79">
        <f>SE(Input!E="bullet";SE(8=Input!E-1;BD18;0);SE(8&lt;Input!E;0;SE(8&lt;Input!E;BD18/(Input!E-Input!E);0)))</f>
        <v/>
      </c>
      <c r="BM64" s="79">
        <f>SE(Input!E="bullet";SE(9=Input!E-1;BD18;0);SE(9&lt;Input!E;0;SE(9&lt;Input!E;BD18/(Input!E-Input!E);0)))</f>
        <v/>
      </c>
      <c r="BN64" s="79">
        <f>SE(Input!E="bullet";SE(10=Input!E-1;BD18;0);SE(10&lt;Input!E;0;SE(10&lt;Input!E;BD18/(Input!E-Input!E);0)))</f>
        <v/>
      </c>
      <c r="BO64" s="79">
        <f>SE(Input!E="bullet";SE(11=Input!E-1;BD18;0);SE(11&lt;Input!E;0;SE(11&lt;Input!E;BD18/(Input!E-Input!E);0)))</f>
        <v/>
      </c>
      <c r="BP64" s="79">
        <f>SE(Input!E="bullet";SE(12=Input!E-1;BD18;0);SE(12&lt;Input!E;0;SE(12&lt;Input!E;BD18/(Input!E-Input!E);0)))</f>
        <v/>
      </c>
      <c r="BQ64" s="79">
        <f>SE(Input!E="bullet";SE(13=Input!E-1;BD18;0);SE(13&lt;Input!E;0;SE(13&lt;Input!E;BD18/(Input!E-Input!E);0)))</f>
        <v/>
      </c>
      <c r="BR64" s="79">
        <f>SE(Input!E="bullet";SE(14=Input!E-1;BD18;0);SE(14&lt;Input!E;0;SE(14&lt;Input!E;BD18/(Input!E-Input!E);0)))</f>
        <v/>
      </c>
      <c r="BS64" s="79">
        <f>SE(Input!E="bullet";SE(15=Input!E-1;BD18;0);SE(15&lt;Input!E;0;SE(15&lt;Input!E;BD18/(Input!E-Input!E);0)))</f>
        <v/>
      </c>
      <c r="BT64" s="79">
        <f>SE(Input!E="bullet";SE(16=Input!E-1;BD18;0);SE(16&lt;Input!E;0;SE(16&lt;Input!E;BD18/(Input!E-Input!E);0)))</f>
        <v/>
      </c>
      <c r="BU64" s="79">
        <f>SE(Input!E="bullet";SE(17=Input!E-1;BD18;0);SE(17&lt;Input!E;0;SE(17&lt;Input!E;BD18/(Input!E-Input!E);0)))</f>
        <v/>
      </c>
      <c r="BV64" s="79">
        <f>SE(Input!E="bullet";SE(18=Input!E-1;BD18;0);SE(18&lt;Input!E;0;SE(18&lt;Input!E;BD18/(Input!E-Input!E);0)))</f>
        <v/>
      </c>
      <c r="BW64" s="79">
        <f>SE(Input!E="bullet";SE(19=Input!E-1;BD18;0);SE(19&lt;Input!E;0;SE(19&lt;Input!E;BD18/(Input!E-Input!E);0)))</f>
        <v/>
      </c>
      <c r="BX64" s="79">
        <f>SE(Input!E="bullet";SE(20=Input!E-1;BD18;0);SE(20&lt;Input!E;0;SE(20&lt;Input!E;BD18/(Input!E-Input!E);0)))</f>
        <v/>
      </c>
      <c r="BY64" s="79">
        <f>SE(Input!E="bullet";SE(21=Input!E-1;BD18;0);SE(21&lt;Input!E;0;SE(21&lt;Input!E;BD18/(Input!E-Input!E);0)))</f>
        <v/>
      </c>
      <c r="BZ64" s="79">
        <f>SE(Input!E="bullet";SE(22=Input!E-1;BD18;0);SE(22&lt;Input!E;0;SE(22&lt;Input!E;BD18/(Input!E-Input!E);0)))</f>
        <v/>
      </c>
      <c r="CA64" s="79">
        <f>SE(Input!E="bullet";SE(23=Input!E-1;BD18;0);SE(23&lt;Input!E;0;SE(23&lt;Input!E;BD18/(Input!E-Input!E);0)))</f>
        <v/>
      </c>
      <c r="CB64" s="79">
        <f>SE(Input!E="bullet";SE(24=Input!E-1;BD18;0);SE(24&lt;Input!E;0;SE(24&lt;Input!E;BD18/(Input!E-Input!E);0)))</f>
        <v/>
      </c>
      <c r="CC64" s="79">
        <f>SE(Input!E="bullet";SE(25=Input!E-1;BD18;0);SE(25&lt;Input!E;0;SE(25&lt;Input!E;BD18/(Input!E-Input!E);0)))</f>
        <v/>
      </c>
      <c r="CD64" s="79">
        <f>SE(Input!E="bullet";SE(26=Input!E-1;BD18;0);SE(26&lt;Input!E;0;SE(26&lt;Input!E;BD18/(Input!E-Input!E);0)))</f>
        <v/>
      </c>
      <c r="CE64" s="79">
        <f>SE(Input!E="bullet";SE(27=Input!E-1;BD18;0);SE(27&lt;Input!E;0;SE(27&lt;Input!E;BD18/(Input!E-Input!E);0)))</f>
        <v/>
      </c>
      <c r="CF64" s="79">
        <f>SE(Input!E="bullet";SE(28=Input!E-1;BD18;0);SE(28&lt;Input!E;0;SE(28&lt;Input!E;BD18/(Input!E-Input!E);0)))</f>
        <v/>
      </c>
      <c r="CI64" s="78" t="n">
        <v>12</v>
      </c>
      <c r="CJ64" s="79">
        <f>0</f>
        <v/>
      </c>
      <c r="CK64" s="79">
        <f>0</f>
        <v/>
      </c>
      <c r="CL64" s="79">
        <f>0</f>
        <v/>
      </c>
      <c r="CM64" s="79">
        <f>0</f>
        <v/>
      </c>
      <c r="CN64" s="79">
        <f>0</f>
        <v/>
      </c>
      <c r="CO64" s="79">
        <f>0</f>
        <v/>
      </c>
      <c r="CP64" s="79">
        <f>0</f>
        <v/>
      </c>
      <c r="CQ64" s="79">
        <f>0</f>
        <v/>
      </c>
      <c r="CR64" s="79">
        <f>0</f>
        <v/>
      </c>
      <c r="CS64" s="79">
        <f>0</f>
        <v/>
      </c>
      <c r="CT64" s="79">
        <f>0</f>
        <v/>
      </c>
      <c r="CU64" s="79">
        <f>SE(Input!F="bullet";SE(0=Input!F-1;CU18;0);SE(0&lt;Input!F;0;SE(0&lt;Input!F;CU18/(Input!F-Input!F);0)))</f>
        <v/>
      </c>
      <c r="CV64" s="79">
        <f>SE(Input!F="bullet";SE(1=Input!F-1;CU18;0);SE(1&lt;Input!F;0;SE(1&lt;Input!F;CU18/(Input!F-Input!F);0)))</f>
        <v/>
      </c>
      <c r="CW64" s="79">
        <f>SE(Input!F="bullet";SE(2=Input!F-1;CU18;0);SE(2&lt;Input!F;0;SE(2&lt;Input!F;CU18/(Input!F-Input!F);0)))</f>
        <v/>
      </c>
      <c r="CX64" s="79">
        <f>SE(Input!F="bullet";SE(3=Input!F-1;CU18;0);SE(3&lt;Input!F;0;SE(3&lt;Input!F;CU18/(Input!F-Input!F);0)))</f>
        <v/>
      </c>
      <c r="CY64" s="79">
        <f>SE(Input!F="bullet";SE(4=Input!F-1;CU18;0);SE(4&lt;Input!F;0;SE(4&lt;Input!F;CU18/(Input!F-Input!F);0)))</f>
        <v/>
      </c>
      <c r="CZ64" s="79">
        <f>SE(Input!F="bullet";SE(5=Input!F-1;CU18;0);SE(5&lt;Input!F;0;SE(5&lt;Input!F;CU18/(Input!F-Input!F);0)))</f>
        <v/>
      </c>
      <c r="DA64" s="79">
        <f>SE(Input!F="bullet";SE(6=Input!F-1;CU18;0);SE(6&lt;Input!F;0;SE(6&lt;Input!F;CU18/(Input!F-Input!F);0)))</f>
        <v/>
      </c>
      <c r="DB64" s="79">
        <f>SE(Input!F="bullet";SE(7=Input!F-1;CU18;0);SE(7&lt;Input!F;0;SE(7&lt;Input!F;CU18/(Input!F-Input!F);0)))</f>
        <v/>
      </c>
      <c r="DC64" s="79">
        <f>SE(Input!F="bullet";SE(8=Input!F-1;CU18;0);SE(8&lt;Input!F;0;SE(8&lt;Input!F;CU18/(Input!F-Input!F);0)))</f>
        <v/>
      </c>
      <c r="DD64" s="79">
        <f>SE(Input!F="bullet";SE(9=Input!F-1;CU18;0);SE(9&lt;Input!F;0;SE(9&lt;Input!F;CU18/(Input!F-Input!F);0)))</f>
        <v/>
      </c>
      <c r="DE64" s="79">
        <f>SE(Input!F="bullet";SE(10=Input!F-1;CU18;0);SE(10&lt;Input!F;0;SE(10&lt;Input!F;CU18/(Input!F-Input!F);0)))</f>
        <v/>
      </c>
      <c r="DF64" s="79">
        <f>SE(Input!F="bullet";SE(11=Input!F-1;CU18;0);SE(11&lt;Input!F;0;SE(11&lt;Input!F;CU18/(Input!F-Input!F);0)))</f>
        <v/>
      </c>
      <c r="DG64" s="79">
        <f>SE(Input!F="bullet";SE(12=Input!F-1;CU18;0);SE(12&lt;Input!F;0;SE(12&lt;Input!F;CU18/(Input!F-Input!F);0)))</f>
        <v/>
      </c>
      <c r="DH64" s="79">
        <f>SE(Input!F="bullet";SE(13=Input!F-1;CU18;0);SE(13&lt;Input!F;0;SE(13&lt;Input!F;CU18/(Input!F-Input!F);0)))</f>
        <v/>
      </c>
      <c r="DI64" s="79">
        <f>SE(Input!F="bullet";SE(14=Input!F-1;CU18;0);SE(14&lt;Input!F;0;SE(14&lt;Input!F;CU18/(Input!F-Input!F);0)))</f>
        <v/>
      </c>
      <c r="DJ64" s="79">
        <f>SE(Input!F="bullet";SE(15=Input!F-1;CU18;0);SE(15&lt;Input!F;0;SE(15&lt;Input!F;CU18/(Input!F-Input!F);0)))</f>
        <v/>
      </c>
      <c r="DK64" s="79">
        <f>SE(Input!F="bullet";SE(16=Input!F-1;CU18;0);SE(16&lt;Input!F;0;SE(16&lt;Input!F;CU18/(Input!F-Input!F);0)))</f>
        <v/>
      </c>
      <c r="DL64" s="79">
        <f>SE(Input!F="bullet";SE(17=Input!F-1;CU18;0);SE(17&lt;Input!F;0;SE(17&lt;Input!F;CU18/(Input!F-Input!F);0)))</f>
        <v/>
      </c>
      <c r="DM64" s="79">
        <f>SE(Input!F="bullet";SE(18=Input!F-1;CU18;0);SE(18&lt;Input!F;0;SE(18&lt;Input!F;CU18/(Input!F-Input!F);0)))</f>
        <v/>
      </c>
      <c r="DN64" s="79">
        <f>SE(Input!F="bullet";SE(19=Input!F-1;CU18;0);SE(19&lt;Input!F;0;SE(19&lt;Input!F;CU18/(Input!F-Input!F);0)))</f>
        <v/>
      </c>
      <c r="DO64" s="79">
        <f>SE(Input!F="bullet";SE(20=Input!F-1;CU18;0);SE(20&lt;Input!F;0;SE(20&lt;Input!F;CU18/(Input!F-Input!F);0)))</f>
        <v/>
      </c>
      <c r="DP64" s="79">
        <f>SE(Input!F="bullet";SE(21=Input!F-1;CU18;0);SE(21&lt;Input!F;0;SE(21&lt;Input!F;CU18/(Input!F-Input!F);0)))</f>
        <v/>
      </c>
      <c r="DQ64" s="79">
        <f>SE(Input!F="bullet";SE(22=Input!F-1;CU18;0);SE(22&lt;Input!F;0;SE(22&lt;Input!F;CU18/(Input!F-Input!F);0)))</f>
        <v/>
      </c>
      <c r="DR64" s="79">
        <f>SE(Input!F="bullet";SE(23=Input!F-1;CU18;0);SE(23&lt;Input!F;0;SE(23&lt;Input!F;CU18/(Input!F-Input!F);0)))</f>
        <v/>
      </c>
      <c r="DS64" s="79">
        <f>SE(Input!F="bullet";SE(24=Input!F-1;CU18;0);SE(24&lt;Input!F;0;SE(24&lt;Input!F;CU18/(Input!F-Input!F);0)))</f>
        <v/>
      </c>
      <c r="DT64" s="79">
        <f>SE(Input!F="bullet";SE(25=Input!F-1;CU18;0);SE(25&lt;Input!F;0;SE(25&lt;Input!F;CU18/(Input!F-Input!F);0)))</f>
        <v/>
      </c>
      <c r="DU64" s="79">
        <f>SE(Input!F="bullet";SE(26=Input!F-1;CU18;0);SE(26&lt;Input!F;0;SE(26&lt;Input!F;CU18/(Input!F-Input!F);0)))</f>
        <v/>
      </c>
      <c r="DV64" s="79">
        <f>SE(Input!F="bullet";SE(27=Input!F-1;CU18;0);SE(27&lt;Input!F;0;SE(27&lt;Input!F;CU18/(Input!F-Input!F);0)))</f>
        <v/>
      </c>
      <c r="DW64" s="79">
        <f>SE(Input!F="bullet";SE(28=Input!F-1;CU18;0);SE(28&lt;Input!F;0;SE(28&lt;Input!F;CU18/(Input!F-Input!F);0)))</f>
        <v/>
      </c>
      <c r="DZ64" s="78" t="n">
        <v>12</v>
      </c>
      <c r="EA64" s="79">
        <f>0</f>
        <v/>
      </c>
      <c r="EB64" s="79">
        <f>0</f>
        <v/>
      </c>
      <c r="EC64" s="79">
        <f>0</f>
        <v/>
      </c>
      <c r="ED64" s="79">
        <f>0</f>
        <v/>
      </c>
      <c r="EE64" s="79">
        <f>0</f>
        <v/>
      </c>
      <c r="EF64" s="79">
        <f>0</f>
        <v/>
      </c>
      <c r="EG64" s="79">
        <f>0</f>
        <v/>
      </c>
      <c r="EH64" s="79">
        <f>0</f>
        <v/>
      </c>
      <c r="EI64" s="79">
        <f>0</f>
        <v/>
      </c>
      <c r="EJ64" s="79">
        <f>0</f>
        <v/>
      </c>
      <c r="EK64" s="79">
        <f>0</f>
        <v/>
      </c>
      <c r="EL64" s="79">
        <f>SE(Input!G="bullet";SE(0=Input!G-1;EL18;0);SE(0&lt;Input!G;0;SE(0&lt;Input!G;EL18/(Input!G-Input!G);0)))</f>
        <v/>
      </c>
      <c r="EM64" s="79">
        <f>SE(Input!G="bullet";SE(1=Input!G-1;EL18;0);SE(1&lt;Input!G;0;SE(1&lt;Input!G;EL18/(Input!G-Input!G);0)))</f>
        <v/>
      </c>
      <c r="EN64" s="79">
        <f>SE(Input!G="bullet";SE(2=Input!G-1;EL18;0);SE(2&lt;Input!G;0;SE(2&lt;Input!G;EL18/(Input!G-Input!G);0)))</f>
        <v/>
      </c>
      <c r="EO64" s="79">
        <f>SE(Input!G="bullet";SE(3=Input!G-1;EL18;0);SE(3&lt;Input!G;0;SE(3&lt;Input!G;EL18/(Input!G-Input!G);0)))</f>
        <v/>
      </c>
      <c r="EP64" s="79">
        <f>SE(Input!G="bullet";SE(4=Input!G-1;EL18;0);SE(4&lt;Input!G;0;SE(4&lt;Input!G;EL18/(Input!G-Input!G);0)))</f>
        <v/>
      </c>
      <c r="EQ64" s="79">
        <f>SE(Input!G="bullet";SE(5=Input!G-1;EL18;0);SE(5&lt;Input!G;0;SE(5&lt;Input!G;EL18/(Input!G-Input!G);0)))</f>
        <v/>
      </c>
      <c r="ER64" s="79">
        <f>SE(Input!G="bullet";SE(6=Input!G-1;EL18;0);SE(6&lt;Input!G;0;SE(6&lt;Input!G;EL18/(Input!G-Input!G);0)))</f>
        <v/>
      </c>
      <c r="ES64" s="79">
        <f>SE(Input!G="bullet";SE(7=Input!G-1;EL18;0);SE(7&lt;Input!G;0;SE(7&lt;Input!G;EL18/(Input!G-Input!G);0)))</f>
        <v/>
      </c>
      <c r="ET64" s="79">
        <f>SE(Input!G="bullet";SE(8=Input!G-1;EL18;0);SE(8&lt;Input!G;0;SE(8&lt;Input!G;EL18/(Input!G-Input!G);0)))</f>
        <v/>
      </c>
      <c r="EU64" s="79">
        <f>SE(Input!G="bullet";SE(9=Input!G-1;EL18;0);SE(9&lt;Input!G;0;SE(9&lt;Input!G;EL18/(Input!G-Input!G);0)))</f>
        <v/>
      </c>
      <c r="EV64" s="79">
        <f>SE(Input!G="bullet";SE(10=Input!G-1;EL18;0);SE(10&lt;Input!G;0;SE(10&lt;Input!G;EL18/(Input!G-Input!G);0)))</f>
        <v/>
      </c>
      <c r="EW64" s="79">
        <f>SE(Input!G="bullet";SE(11=Input!G-1;EL18;0);SE(11&lt;Input!G;0;SE(11&lt;Input!G;EL18/(Input!G-Input!G);0)))</f>
        <v/>
      </c>
      <c r="EX64" s="79">
        <f>SE(Input!G="bullet";SE(12=Input!G-1;EL18;0);SE(12&lt;Input!G;0;SE(12&lt;Input!G;EL18/(Input!G-Input!G);0)))</f>
        <v/>
      </c>
      <c r="EY64" s="79">
        <f>SE(Input!G="bullet";SE(13=Input!G-1;EL18;0);SE(13&lt;Input!G;0;SE(13&lt;Input!G;EL18/(Input!G-Input!G);0)))</f>
        <v/>
      </c>
      <c r="EZ64" s="79">
        <f>SE(Input!G="bullet";SE(14=Input!G-1;EL18;0);SE(14&lt;Input!G;0;SE(14&lt;Input!G;EL18/(Input!G-Input!G);0)))</f>
        <v/>
      </c>
      <c r="FA64" s="79">
        <f>SE(Input!G="bullet";SE(15=Input!G-1;EL18;0);SE(15&lt;Input!G;0;SE(15&lt;Input!G;EL18/(Input!G-Input!G);0)))</f>
        <v/>
      </c>
      <c r="FB64" s="79">
        <f>SE(Input!G="bullet";SE(16=Input!G-1;EL18;0);SE(16&lt;Input!G;0;SE(16&lt;Input!G;EL18/(Input!G-Input!G);0)))</f>
        <v/>
      </c>
      <c r="FC64" s="79">
        <f>SE(Input!G="bullet";SE(17=Input!G-1;EL18;0);SE(17&lt;Input!G;0;SE(17&lt;Input!G;EL18/(Input!G-Input!G);0)))</f>
        <v/>
      </c>
      <c r="FD64" s="79">
        <f>SE(Input!G="bullet";SE(18=Input!G-1;EL18;0);SE(18&lt;Input!G;0;SE(18&lt;Input!G;EL18/(Input!G-Input!G);0)))</f>
        <v/>
      </c>
      <c r="FE64" s="79">
        <f>SE(Input!G="bullet";SE(19=Input!G-1;EL18;0);SE(19&lt;Input!G;0;SE(19&lt;Input!G;EL18/(Input!G-Input!G);0)))</f>
        <v/>
      </c>
      <c r="FF64" s="79">
        <f>SE(Input!G="bullet";SE(20=Input!G-1;EL18;0);SE(20&lt;Input!G;0;SE(20&lt;Input!G;EL18/(Input!G-Input!G);0)))</f>
        <v/>
      </c>
      <c r="FG64" s="79">
        <f>SE(Input!G="bullet";SE(21=Input!G-1;EL18;0);SE(21&lt;Input!G;0;SE(21&lt;Input!G;EL18/(Input!G-Input!G);0)))</f>
        <v/>
      </c>
      <c r="FH64" s="79">
        <f>SE(Input!G="bullet";SE(22=Input!G-1;EL18;0);SE(22&lt;Input!G;0;SE(22&lt;Input!G;EL18/(Input!G-Input!G);0)))</f>
        <v/>
      </c>
      <c r="FI64" s="79">
        <f>SE(Input!G="bullet";SE(23=Input!G-1;EL18;0);SE(23&lt;Input!G;0;SE(23&lt;Input!G;EL18/(Input!G-Input!G);0)))</f>
        <v/>
      </c>
      <c r="FJ64" s="79">
        <f>SE(Input!G="bullet";SE(24=Input!G-1;EL18;0);SE(24&lt;Input!G;0;SE(24&lt;Input!G;EL18/(Input!G-Input!G);0)))</f>
        <v/>
      </c>
      <c r="FK64" s="79">
        <f>SE(Input!G="bullet";SE(25=Input!G-1;EL18;0);SE(25&lt;Input!G;0;SE(25&lt;Input!G;EL18/(Input!G-Input!G);0)))</f>
        <v/>
      </c>
      <c r="FL64" s="79">
        <f>SE(Input!G="bullet";SE(26=Input!G-1;EL18;0);SE(26&lt;Input!G;0;SE(26&lt;Input!G;EL18/(Input!G-Input!G);0)))</f>
        <v/>
      </c>
      <c r="FM64" s="79">
        <f>SE(Input!G="bullet";SE(27=Input!G-1;EL18;0);SE(27&lt;Input!G;0;SE(27&lt;Input!G;EL18/(Input!G-Input!G);0)))</f>
        <v/>
      </c>
      <c r="FN64" s="79">
        <f>SE(Input!G="bullet";SE(28=Input!G-1;EL18;0);SE(28&lt;Input!G;0;SE(28&lt;Input!G;EL18/(Input!G-Input!G);0)))</f>
        <v/>
      </c>
      <c r="FQ64" s="78" t="n">
        <v>12</v>
      </c>
      <c r="FR64" s="79">
        <f>0</f>
        <v/>
      </c>
      <c r="FS64" s="79">
        <f>0</f>
        <v/>
      </c>
      <c r="FT64" s="79">
        <f>0</f>
        <v/>
      </c>
      <c r="FU64" s="79">
        <f>0</f>
        <v/>
      </c>
      <c r="FV64" s="79">
        <f>0</f>
        <v/>
      </c>
      <c r="FW64" s="79">
        <f>0</f>
        <v/>
      </c>
      <c r="FX64" s="79">
        <f>0</f>
        <v/>
      </c>
      <c r="FY64" s="79">
        <f>0</f>
        <v/>
      </c>
      <c r="FZ64" s="79">
        <f>0</f>
        <v/>
      </c>
      <c r="GA64" s="79">
        <f>0</f>
        <v/>
      </c>
      <c r="GB64" s="79">
        <f>0</f>
        <v/>
      </c>
      <c r="GC64" s="79">
        <f>SE(Input!H="bullet";SE(0=Input!H-1;GC18;0);SE(0&lt;Input!H;0;SE(0&lt;Input!H;GC18/(Input!H-Input!H);0)))</f>
        <v/>
      </c>
      <c r="GD64" s="79">
        <f>SE(Input!H="bullet";SE(1=Input!H-1;GC18;0);SE(1&lt;Input!H;0;SE(1&lt;Input!H;GC18/(Input!H-Input!H);0)))</f>
        <v/>
      </c>
      <c r="GE64" s="79">
        <f>SE(Input!H="bullet";SE(2=Input!H-1;GC18;0);SE(2&lt;Input!H;0;SE(2&lt;Input!H;GC18/(Input!H-Input!H);0)))</f>
        <v/>
      </c>
      <c r="GF64" s="79">
        <f>SE(Input!H="bullet";SE(3=Input!H-1;GC18;0);SE(3&lt;Input!H;0;SE(3&lt;Input!H;GC18/(Input!H-Input!H);0)))</f>
        <v/>
      </c>
      <c r="GG64" s="79">
        <f>SE(Input!H="bullet";SE(4=Input!H-1;GC18;0);SE(4&lt;Input!H;0;SE(4&lt;Input!H;GC18/(Input!H-Input!H);0)))</f>
        <v/>
      </c>
      <c r="GH64" s="79">
        <f>SE(Input!H="bullet";SE(5=Input!H-1;GC18;0);SE(5&lt;Input!H;0;SE(5&lt;Input!H;GC18/(Input!H-Input!H);0)))</f>
        <v/>
      </c>
      <c r="GI64" s="79">
        <f>SE(Input!H="bullet";SE(6=Input!H-1;GC18;0);SE(6&lt;Input!H;0;SE(6&lt;Input!H;GC18/(Input!H-Input!H);0)))</f>
        <v/>
      </c>
      <c r="GJ64" s="79">
        <f>SE(Input!H="bullet";SE(7=Input!H-1;GC18;0);SE(7&lt;Input!H;0;SE(7&lt;Input!H;GC18/(Input!H-Input!H);0)))</f>
        <v/>
      </c>
      <c r="GK64" s="79">
        <f>SE(Input!H="bullet";SE(8=Input!H-1;GC18;0);SE(8&lt;Input!H;0;SE(8&lt;Input!H;GC18/(Input!H-Input!H);0)))</f>
        <v/>
      </c>
      <c r="GL64" s="79">
        <f>SE(Input!H="bullet";SE(9=Input!H-1;GC18;0);SE(9&lt;Input!H;0;SE(9&lt;Input!H;GC18/(Input!H-Input!H);0)))</f>
        <v/>
      </c>
      <c r="GM64" s="79">
        <f>SE(Input!H="bullet";SE(10=Input!H-1;GC18;0);SE(10&lt;Input!H;0;SE(10&lt;Input!H;GC18/(Input!H-Input!H);0)))</f>
        <v/>
      </c>
      <c r="GN64" s="79">
        <f>SE(Input!H="bullet";SE(11=Input!H-1;GC18;0);SE(11&lt;Input!H;0;SE(11&lt;Input!H;GC18/(Input!H-Input!H);0)))</f>
        <v/>
      </c>
      <c r="GO64" s="79">
        <f>SE(Input!H="bullet";SE(12=Input!H-1;GC18;0);SE(12&lt;Input!H;0;SE(12&lt;Input!H;GC18/(Input!H-Input!H);0)))</f>
        <v/>
      </c>
      <c r="GP64" s="79">
        <f>SE(Input!H="bullet";SE(13=Input!H-1;GC18;0);SE(13&lt;Input!H;0;SE(13&lt;Input!H;GC18/(Input!H-Input!H);0)))</f>
        <v/>
      </c>
      <c r="GQ64" s="79">
        <f>SE(Input!H="bullet";SE(14=Input!H-1;GC18;0);SE(14&lt;Input!H;0;SE(14&lt;Input!H;GC18/(Input!H-Input!H);0)))</f>
        <v/>
      </c>
      <c r="GR64" s="79">
        <f>SE(Input!H="bullet";SE(15=Input!H-1;GC18;0);SE(15&lt;Input!H;0;SE(15&lt;Input!H;GC18/(Input!H-Input!H);0)))</f>
        <v/>
      </c>
      <c r="GS64" s="79">
        <f>SE(Input!H="bullet";SE(16=Input!H-1;GC18;0);SE(16&lt;Input!H;0;SE(16&lt;Input!H;GC18/(Input!H-Input!H);0)))</f>
        <v/>
      </c>
      <c r="GT64" s="79">
        <f>SE(Input!H="bullet";SE(17=Input!H-1;GC18;0);SE(17&lt;Input!H;0;SE(17&lt;Input!H;GC18/(Input!H-Input!H);0)))</f>
        <v/>
      </c>
      <c r="GU64" s="79">
        <f>SE(Input!H="bullet";SE(18=Input!H-1;GC18;0);SE(18&lt;Input!H;0;SE(18&lt;Input!H;GC18/(Input!H-Input!H);0)))</f>
        <v/>
      </c>
      <c r="GV64" s="79">
        <f>SE(Input!H="bullet";SE(19=Input!H-1;GC18;0);SE(19&lt;Input!H;0;SE(19&lt;Input!H;GC18/(Input!H-Input!H);0)))</f>
        <v/>
      </c>
      <c r="GW64" s="79">
        <f>SE(Input!H="bullet";SE(20=Input!H-1;GC18;0);SE(20&lt;Input!H;0;SE(20&lt;Input!H;GC18/(Input!H-Input!H);0)))</f>
        <v/>
      </c>
      <c r="GX64" s="79">
        <f>SE(Input!H="bullet";SE(21=Input!H-1;GC18;0);SE(21&lt;Input!H;0;SE(21&lt;Input!H;GC18/(Input!H-Input!H);0)))</f>
        <v/>
      </c>
      <c r="GY64" s="79">
        <f>SE(Input!H="bullet";SE(22=Input!H-1;GC18;0);SE(22&lt;Input!H;0;SE(22&lt;Input!H;GC18/(Input!H-Input!H);0)))</f>
        <v/>
      </c>
      <c r="GZ64" s="79">
        <f>SE(Input!H="bullet";SE(23=Input!H-1;GC18;0);SE(23&lt;Input!H;0;SE(23&lt;Input!H;GC18/(Input!H-Input!H);0)))</f>
        <v/>
      </c>
      <c r="HA64" s="79">
        <f>SE(Input!H="bullet";SE(24=Input!H-1;GC18;0);SE(24&lt;Input!H;0;SE(24&lt;Input!H;GC18/(Input!H-Input!H);0)))</f>
        <v/>
      </c>
      <c r="HB64" s="79">
        <f>SE(Input!H="bullet";SE(25=Input!H-1;GC18;0);SE(25&lt;Input!H;0;SE(25&lt;Input!H;GC18/(Input!H-Input!H);0)))</f>
        <v/>
      </c>
      <c r="HC64" s="79">
        <f>SE(Input!H="bullet";SE(26=Input!H-1;GC18;0);SE(26&lt;Input!H;0;SE(26&lt;Input!H;GC18/(Input!H-Input!H);0)))</f>
        <v/>
      </c>
      <c r="HD64" s="79">
        <f>SE(Input!H="bullet";SE(27=Input!H-1;GC18;0);SE(27&lt;Input!H;0;SE(27&lt;Input!H;GC18/(Input!H-Input!H);0)))</f>
        <v/>
      </c>
      <c r="HE64" s="79">
        <f>SE(Input!H="bullet";SE(28=Input!H-1;GC18;0);SE(28&lt;Input!H;0;SE(28&lt;Input!H;GC18/(Input!H-Input!H);0)))</f>
        <v/>
      </c>
      <c r="HH64" s="78" t="n">
        <v>12</v>
      </c>
      <c r="HI64" s="79">
        <f>0</f>
        <v/>
      </c>
      <c r="HJ64" s="79">
        <f>0</f>
        <v/>
      </c>
      <c r="HK64" s="79">
        <f>0</f>
        <v/>
      </c>
      <c r="HL64" s="79">
        <f>0</f>
        <v/>
      </c>
      <c r="HM64" s="79">
        <f>0</f>
        <v/>
      </c>
      <c r="HN64" s="79">
        <f>0</f>
        <v/>
      </c>
      <c r="HO64" s="79">
        <f>0</f>
        <v/>
      </c>
      <c r="HP64" s="79">
        <f>0</f>
        <v/>
      </c>
      <c r="HQ64" s="79">
        <f>0</f>
        <v/>
      </c>
      <c r="HR64" s="79">
        <f>0</f>
        <v/>
      </c>
      <c r="HS64" s="79">
        <f>0</f>
        <v/>
      </c>
      <c r="HT64" s="79">
        <f>SE(Input!I="bullet";SE(0=Input!I-1;HT18;0);SE(0&lt;Input!I;0;SE(0&lt;Input!I;HT18/(Input!I-Input!I);0)))</f>
        <v/>
      </c>
      <c r="HU64" s="79">
        <f>SE(Input!I="bullet";SE(1=Input!I-1;HT18;0);SE(1&lt;Input!I;0;SE(1&lt;Input!I;HT18/(Input!I-Input!I);0)))</f>
        <v/>
      </c>
      <c r="HV64" s="79">
        <f>SE(Input!I="bullet";SE(2=Input!I-1;HT18;0);SE(2&lt;Input!I;0;SE(2&lt;Input!I;HT18/(Input!I-Input!I);0)))</f>
        <v/>
      </c>
      <c r="HW64" s="79">
        <f>SE(Input!I="bullet";SE(3=Input!I-1;HT18;0);SE(3&lt;Input!I;0;SE(3&lt;Input!I;HT18/(Input!I-Input!I);0)))</f>
        <v/>
      </c>
      <c r="HX64" s="79">
        <f>SE(Input!I="bullet";SE(4=Input!I-1;HT18;0);SE(4&lt;Input!I;0;SE(4&lt;Input!I;HT18/(Input!I-Input!I);0)))</f>
        <v/>
      </c>
      <c r="HY64" s="79">
        <f>SE(Input!I="bullet";SE(5=Input!I-1;HT18;0);SE(5&lt;Input!I;0;SE(5&lt;Input!I;HT18/(Input!I-Input!I);0)))</f>
        <v/>
      </c>
      <c r="HZ64" s="79">
        <f>SE(Input!I="bullet";SE(6=Input!I-1;HT18;0);SE(6&lt;Input!I;0;SE(6&lt;Input!I;HT18/(Input!I-Input!I);0)))</f>
        <v/>
      </c>
      <c r="IA64" s="79">
        <f>SE(Input!I="bullet";SE(7=Input!I-1;HT18;0);SE(7&lt;Input!I;0;SE(7&lt;Input!I;HT18/(Input!I-Input!I);0)))</f>
        <v/>
      </c>
      <c r="IB64" s="79">
        <f>SE(Input!I="bullet";SE(8=Input!I-1;HT18;0);SE(8&lt;Input!I;0;SE(8&lt;Input!I;HT18/(Input!I-Input!I);0)))</f>
        <v/>
      </c>
      <c r="IC64" s="79">
        <f>SE(Input!I="bullet";SE(9=Input!I-1;HT18;0);SE(9&lt;Input!I;0;SE(9&lt;Input!I;HT18/(Input!I-Input!I);0)))</f>
        <v/>
      </c>
      <c r="ID64" s="79">
        <f>SE(Input!I="bullet";SE(10=Input!I-1;HT18;0);SE(10&lt;Input!I;0;SE(10&lt;Input!I;HT18/(Input!I-Input!I);0)))</f>
        <v/>
      </c>
      <c r="IE64" s="79">
        <f>SE(Input!I="bullet";SE(11=Input!I-1;HT18;0);SE(11&lt;Input!I;0;SE(11&lt;Input!I;HT18/(Input!I-Input!I);0)))</f>
        <v/>
      </c>
      <c r="IF64" s="79">
        <f>SE(Input!I="bullet";SE(12=Input!I-1;HT18;0);SE(12&lt;Input!I;0;SE(12&lt;Input!I;HT18/(Input!I-Input!I);0)))</f>
        <v/>
      </c>
      <c r="IG64" s="79">
        <f>SE(Input!I="bullet";SE(13=Input!I-1;HT18;0);SE(13&lt;Input!I;0;SE(13&lt;Input!I;HT18/(Input!I-Input!I);0)))</f>
        <v/>
      </c>
      <c r="IH64" s="79">
        <f>SE(Input!I="bullet";SE(14=Input!I-1;HT18;0);SE(14&lt;Input!I;0;SE(14&lt;Input!I;HT18/(Input!I-Input!I);0)))</f>
        <v/>
      </c>
      <c r="II64" s="79">
        <f>SE(Input!I="bullet";SE(15=Input!I-1;HT18;0);SE(15&lt;Input!I;0;SE(15&lt;Input!I;HT18/(Input!I-Input!I);0)))</f>
        <v/>
      </c>
      <c r="IJ64" s="79">
        <f>SE(Input!I="bullet";SE(16=Input!I-1;HT18;0);SE(16&lt;Input!I;0;SE(16&lt;Input!I;HT18/(Input!I-Input!I);0)))</f>
        <v/>
      </c>
      <c r="IK64" s="79">
        <f>SE(Input!I="bullet";SE(17=Input!I-1;HT18;0);SE(17&lt;Input!I;0;SE(17&lt;Input!I;HT18/(Input!I-Input!I);0)))</f>
        <v/>
      </c>
      <c r="IL64" s="79">
        <f>SE(Input!I="bullet";SE(18=Input!I-1;HT18;0);SE(18&lt;Input!I;0;SE(18&lt;Input!I;HT18/(Input!I-Input!I);0)))</f>
        <v/>
      </c>
      <c r="IM64" s="79">
        <f>SE(Input!I="bullet";SE(19=Input!I-1;HT18;0);SE(19&lt;Input!I;0;SE(19&lt;Input!I;HT18/(Input!I-Input!I);0)))</f>
        <v/>
      </c>
      <c r="IN64" s="79">
        <f>SE(Input!I="bullet";SE(20=Input!I-1;HT18;0);SE(20&lt;Input!I;0;SE(20&lt;Input!I;HT18/(Input!I-Input!I);0)))</f>
        <v/>
      </c>
      <c r="IO64" s="79">
        <f>SE(Input!I="bullet";SE(21=Input!I-1;HT18;0);SE(21&lt;Input!I;0;SE(21&lt;Input!I;HT18/(Input!I-Input!I);0)))</f>
        <v/>
      </c>
      <c r="IP64" s="79">
        <f>SE(Input!I="bullet";SE(22=Input!I-1;HT18;0);SE(22&lt;Input!I;0;SE(22&lt;Input!I;HT18/(Input!I-Input!I);0)))</f>
        <v/>
      </c>
      <c r="IQ64" s="79">
        <f>SE(Input!I="bullet";SE(23=Input!I-1;HT18;0);SE(23&lt;Input!I;0;SE(23&lt;Input!I;HT18/(Input!I-Input!I);0)))</f>
        <v/>
      </c>
      <c r="IR64" s="79">
        <f>SE(Input!I="bullet";SE(24=Input!I-1;HT18;0);SE(24&lt;Input!I;0;SE(24&lt;Input!I;HT18/(Input!I-Input!I);0)))</f>
        <v/>
      </c>
      <c r="IS64" s="79">
        <f>SE(Input!I="bullet";SE(25=Input!I-1;HT18;0);SE(25&lt;Input!I;0;SE(25&lt;Input!I;HT18/(Input!I-Input!I);0)))</f>
        <v/>
      </c>
      <c r="IT64" s="79">
        <f>SE(Input!I="bullet";SE(26=Input!I-1;HT18;0);SE(26&lt;Input!I;0;SE(26&lt;Input!I;HT18/(Input!I-Input!I);0)))</f>
        <v/>
      </c>
      <c r="IU64" s="79">
        <f>SE(Input!I="bullet";SE(27=Input!I-1;HT18;0);SE(27&lt;Input!I;0;SE(27&lt;Input!I;HT18/(Input!I-Input!I);0)))</f>
        <v/>
      </c>
      <c r="IV64" s="79">
        <f>SE(Input!I="bullet";SE(28=Input!I-1;HT18;0);SE(28&lt;Input!I;0;SE(28&lt;Input!I;HT18/(Input!I-Input!I);0)))</f>
        <v/>
      </c>
      <c r="IY64" s="78" t="n">
        <v>12</v>
      </c>
      <c r="IZ64" s="79">
        <f>0</f>
        <v/>
      </c>
      <c r="JA64" s="79">
        <f>0</f>
        <v/>
      </c>
      <c r="JB64" s="79">
        <f>0</f>
        <v/>
      </c>
      <c r="JC64" s="79">
        <f>0</f>
        <v/>
      </c>
      <c r="JD64" s="79">
        <f>0</f>
        <v/>
      </c>
      <c r="JE64" s="79">
        <f>0</f>
        <v/>
      </c>
      <c r="JF64" s="79">
        <f>0</f>
        <v/>
      </c>
      <c r="JG64" s="79">
        <f>0</f>
        <v/>
      </c>
      <c r="JH64" s="79">
        <f>0</f>
        <v/>
      </c>
      <c r="JI64" s="79">
        <f>0</f>
        <v/>
      </c>
      <c r="JJ64" s="79">
        <f>0</f>
        <v/>
      </c>
      <c r="JK64" s="79">
        <f>SE(Input!J="bullet";SE(0=Input!J-1;JK18;0);SE(0&lt;Input!J;0;SE(0&lt;Input!J;JK18/(Input!J-Input!J);0)))</f>
        <v/>
      </c>
      <c r="JL64" s="79">
        <f>SE(Input!J="bullet";SE(1=Input!J-1;JK18;0);SE(1&lt;Input!J;0;SE(1&lt;Input!J;JK18/(Input!J-Input!J);0)))</f>
        <v/>
      </c>
      <c r="JM64" s="79">
        <f>SE(Input!J="bullet";SE(2=Input!J-1;JK18;0);SE(2&lt;Input!J;0;SE(2&lt;Input!J;JK18/(Input!J-Input!J);0)))</f>
        <v/>
      </c>
      <c r="JN64" s="79">
        <f>SE(Input!J="bullet";SE(3=Input!J-1;JK18;0);SE(3&lt;Input!J;0;SE(3&lt;Input!J;JK18/(Input!J-Input!J);0)))</f>
        <v/>
      </c>
      <c r="JO64" s="79">
        <f>SE(Input!J="bullet";SE(4=Input!J-1;JK18;0);SE(4&lt;Input!J;0;SE(4&lt;Input!J;JK18/(Input!J-Input!J);0)))</f>
        <v/>
      </c>
      <c r="JP64" s="79">
        <f>SE(Input!J="bullet";SE(5=Input!J-1;JK18;0);SE(5&lt;Input!J;0;SE(5&lt;Input!J;JK18/(Input!J-Input!J);0)))</f>
        <v/>
      </c>
      <c r="JQ64" s="79">
        <f>SE(Input!J="bullet";SE(6=Input!J-1;JK18;0);SE(6&lt;Input!J;0;SE(6&lt;Input!J;JK18/(Input!J-Input!J);0)))</f>
        <v/>
      </c>
      <c r="JR64" s="79">
        <f>SE(Input!J="bullet";SE(7=Input!J-1;JK18;0);SE(7&lt;Input!J;0;SE(7&lt;Input!J;JK18/(Input!J-Input!J);0)))</f>
        <v/>
      </c>
      <c r="JS64" s="79">
        <f>SE(Input!J="bullet";SE(8=Input!J-1;JK18;0);SE(8&lt;Input!J;0;SE(8&lt;Input!J;JK18/(Input!J-Input!J);0)))</f>
        <v/>
      </c>
      <c r="JT64" s="79">
        <f>SE(Input!J="bullet";SE(9=Input!J-1;JK18;0);SE(9&lt;Input!J;0;SE(9&lt;Input!J;JK18/(Input!J-Input!J);0)))</f>
        <v/>
      </c>
      <c r="JU64" s="79">
        <f>SE(Input!J="bullet";SE(10=Input!J-1;JK18;0);SE(10&lt;Input!J;0;SE(10&lt;Input!J;JK18/(Input!J-Input!J);0)))</f>
        <v/>
      </c>
      <c r="JV64" s="79">
        <f>SE(Input!J="bullet";SE(11=Input!J-1;JK18;0);SE(11&lt;Input!J;0;SE(11&lt;Input!J;JK18/(Input!J-Input!J);0)))</f>
        <v/>
      </c>
      <c r="JW64" s="79">
        <f>SE(Input!J="bullet";SE(12=Input!J-1;JK18;0);SE(12&lt;Input!J;0;SE(12&lt;Input!J;JK18/(Input!J-Input!J);0)))</f>
        <v/>
      </c>
      <c r="JX64" s="79">
        <f>SE(Input!J="bullet";SE(13=Input!J-1;JK18;0);SE(13&lt;Input!J;0;SE(13&lt;Input!J;JK18/(Input!J-Input!J);0)))</f>
        <v/>
      </c>
      <c r="JY64" s="79">
        <f>SE(Input!J="bullet";SE(14=Input!J-1;JK18;0);SE(14&lt;Input!J;0;SE(14&lt;Input!J;JK18/(Input!J-Input!J);0)))</f>
        <v/>
      </c>
      <c r="JZ64" s="79">
        <f>SE(Input!J="bullet";SE(15=Input!J-1;JK18;0);SE(15&lt;Input!J;0;SE(15&lt;Input!J;JK18/(Input!J-Input!J);0)))</f>
        <v/>
      </c>
      <c r="KA64" s="79">
        <f>SE(Input!J="bullet";SE(16=Input!J-1;JK18;0);SE(16&lt;Input!J;0;SE(16&lt;Input!J;JK18/(Input!J-Input!J);0)))</f>
        <v/>
      </c>
      <c r="KB64" s="79">
        <f>SE(Input!J="bullet";SE(17=Input!J-1;JK18;0);SE(17&lt;Input!J;0;SE(17&lt;Input!J;JK18/(Input!J-Input!J);0)))</f>
        <v/>
      </c>
      <c r="KC64" s="79">
        <f>SE(Input!J="bullet";SE(18=Input!J-1;JK18;0);SE(18&lt;Input!J;0;SE(18&lt;Input!J;JK18/(Input!J-Input!J);0)))</f>
        <v/>
      </c>
      <c r="KD64" s="79">
        <f>SE(Input!J="bullet";SE(19=Input!J-1;JK18;0);SE(19&lt;Input!J;0;SE(19&lt;Input!J;JK18/(Input!J-Input!J);0)))</f>
        <v/>
      </c>
      <c r="KE64" s="79">
        <f>SE(Input!J="bullet";SE(20=Input!J-1;JK18;0);SE(20&lt;Input!J;0;SE(20&lt;Input!J;JK18/(Input!J-Input!J);0)))</f>
        <v/>
      </c>
      <c r="KF64" s="79">
        <f>SE(Input!J="bullet";SE(21=Input!J-1;JK18;0);SE(21&lt;Input!J;0;SE(21&lt;Input!J;JK18/(Input!J-Input!J);0)))</f>
        <v/>
      </c>
      <c r="KG64" s="79">
        <f>SE(Input!J="bullet";SE(22=Input!J-1;JK18;0);SE(22&lt;Input!J;0;SE(22&lt;Input!J;JK18/(Input!J-Input!J);0)))</f>
        <v/>
      </c>
      <c r="KH64" s="79">
        <f>SE(Input!J="bullet";SE(23=Input!J-1;JK18;0);SE(23&lt;Input!J;0;SE(23&lt;Input!J;JK18/(Input!J-Input!J);0)))</f>
        <v/>
      </c>
      <c r="KI64" s="79">
        <f>SE(Input!J="bullet";SE(24=Input!J-1;JK18;0);SE(24&lt;Input!J;0;SE(24&lt;Input!J;JK18/(Input!J-Input!J);0)))</f>
        <v/>
      </c>
      <c r="KJ64" s="79">
        <f>SE(Input!J="bullet";SE(25=Input!J-1;JK18;0);SE(25&lt;Input!J;0;SE(25&lt;Input!J;JK18/(Input!J-Input!J);0)))</f>
        <v/>
      </c>
      <c r="KK64" s="79">
        <f>SE(Input!J="bullet";SE(26=Input!J-1;JK18;0);SE(26&lt;Input!J;0;SE(26&lt;Input!J;JK18/(Input!J-Input!J);0)))</f>
        <v/>
      </c>
      <c r="KL64" s="79">
        <f>SE(Input!J="bullet";SE(27=Input!J-1;JK18;0);SE(27&lt;Input!J;0;SE(27&lt;Input!J;JK18/(Input!J-Input!J);0)))</f>
        <v/>
      </c>
      <c r="KM64" s="79">
        <f>SE(Input!J="bullet";SE(28=Input!J-1;JK18;0);SE(28&lt;Input!J;0;SE(28&lt;Input!J;JK18/(Input!J-Input!J);0)))</f>
        <v/>
      </c>
      <c r="KP64" s="78" t="n">
        <v>12</v>
      </c>
      <c r="KQ64" s="79">
        <f>0</f>
        <v/>
      </c>
      <c r="KR64" s="79">
        <f>0</f>
        <v/>
      </c>
      <c r="KS64" s="79">
        <f>0</f>
        <v/>
      </c>
      <c r="KT64" s="79">
        <f>0</f>
        <v/>
      </c>
      <c r="KU64" s="79">
        <f>0</f>
        <v/>
      </c>
      <c r="KV64" s="79">
        <f>0</f>
        <v/>
      </c>
      <c r="KW64" s="79">
        <f>0</f>
        <v/>
      </c>
      <c r="KX64" s="79">
        <f>0</f>
        <v/>
      </c>
      <c r="KY64" s="79">
        <f>0</f>
        <v/>
      </c>
      <c r="KZ64" s="79">
        <f>0</f>
        <v/>
      </c>
      <c r="LA64" s="79">
        <f>0</f>
        <v/>
      </c>
      <c r="LB64" s="79">
        <f>SE(Input!K="bullet";SE(0=Input!K-1;LB18;0);SE(0&lt;Input!K;0;SE(0&lt;Input!K;LB18/(Input!K-Input!K);0)))</f>
        <v/>
      </c>
      <c r="LC64" s="79">
        <f>SE(Input!K="bullet";SE(1=Input!K-1;LB18;0);SE(1&lt;Input!K;0;SE(1&lt;Input!K;LB18/(Input!K-Input!K);0)))</f>
        <v/>
      </c>
      <c r="LD64" s="79">
        <f>SE(Input!K="bullet";SE(2=Input!K-1;LB18;0);SE(2&lt;Input!K;0;SE(2&lt;Input!K;LB18/(Input!K-Input!K);0)))</f>
        <v/>
      </c>
      <c r="LE64" s="79">
        <f>SE(Input!K="bullet";SE(3=Input!K-1;LB18;0);SE(3&lt;Input!K;0;SE(3&lt;Input!K;LB18/(Input!K-Input!K);0)))</f>
        <v/>
      </c>
      <c r="LF64" s="79">
        <f>SE(Input!K="bullet";SE(4=Input!K-1;LB18;0);SE(4&lt;Input!K;0;SE(4&lt;Input!K;LB18/(Input!K-Input!K);0)))</f>
        <v/>
      </c>
      <c r="LG64" s="79">
        <f>SE(Input!K="bullet";SE(5=Input!K-1;LB18;0);SE(5&lt;Input!K;0;SE(5&lt;Input!K;LB18/(Input!K-Input!K);0)))</f>
        <v/>
      </c>
      <c r="LH64" s="79">
        <f>SE(Input!K="bullet";SE(6=Input!K-1;LB18;0);SE(6&lt;Input!K;0;SE(6&lt;Input!K;LB18/(Input!K-Input!K);0)))</f>
        <v/>
      </c>
      <c r="LI64" s="79">
        <f>SE(Input!K="bullet";SE(7=Input!K-1;LB18;0);SE(7&lt;Input!K;0;SE(7&lt;Input!K;LB18/(Input!K-Input!K);0)))</f>
        <v/>
      </c>
      <c r="LJ64" s="79">
        <f>SE(Input!K="bullet";SE(8=Input!K-1;LB18;0);SE(8&lt;Input!K;0;SE(8&lt;Input!K;LB18/(Input!K-Input!K);0)))</f>
        <v/>
      </c>
      <c r="LK64" s="79">
        <f>SE(Input!K="bullet";SE(9=Input!K-1;LB18;0);SE(9&lt;Input!K;0;SE(9&lt;Input!K;LB18/(Input!K-Input!K);0)))</f>
        <v/>
      </c>
      <c r="LL64" s="79">
        <f>SE(Input!K="bullet";SE(10=Input!K-1;LB18;0);SE(10&lt;Input!K;0;SE(10&lt;Input!K;LB18/(Input!K-Input!K);0)))</f>
        <v/>
      </c>
      <c r="LM64" s="79">
        <f>SE(Input!K="bullet";SE(11=Input!K-1;LB18;0);SE(11&lt;Input!K;0;SE(11&lt;Input!K;LB18/(Input!K-Input!K);0)))</f>
        <v/>
      </c>
      <c r="LN64" s="79">
        <f>SE(Input!K="bullet";SE(12=Input!K-1;LB18;0);SE(12&lt;Input!K;0;SE(12&lt;Input!K;LB18/(Input!K-Input!K);0)))</f>
        <v/>
      </c>
      <c r="LO64" s="79">
        <f>SE(Input!K="bullet";SE(13=Input!K-1;LB18;0);SE(13&lt;Input!K;0;SE(13&lt;Input!K;LB18/(Input!K-Input!K);0)))</f>
        <v/>
      </c>
      <c r="LP64" s="79">
        <f>SE(Input!K="bullet";SE(14=Input!K-1;LB18;0);SE(14&lt;Input!K;0;SE(14&lt;Input!K;LB18/(Input!K-Input!K);0)))</f>
        <v/>
      </c>
      <c r="LQ64" s="79">
        <f>SE(Input!K="bullet";SE(15=Input!K-1;LB18;0);SE(15&lt;Input!K;0;SE(15&lt;Input!K;LB18/(Input!K-Input!K);0)))</f>
        <v/>
      </c>
      <c r="LR64" s="79">
        <f>SE(Input!K="bullet";SE(16=Input!K-1;LB18;0);SE(16&lt;Input!K;0;SE(16&lt;Input!K;LB18/(Input!K-Input!K);0)))</f>
        <v/>
      </c>
      <c r="LS64" s="79">
        <f>SE(Input!K="bullet";SE(17=Input!K-1;LB18;0);SE(17&lt;Input!K;0;SE(17&lt;Input!K;LB18/(Input!K-Input!K);0)))</f>
        <v/>
      </c>
      <c r="LT64" s="79">
        <f>SE(Input!K="bullet";SE(18=Input!K-1;LB18;0);SE(18&lt;Input!K;0;SE(18&lt;Input!K;LB18/(Input!K-Input!K);0)))</f>
        <v/>
      </c>
      <c r="LU64" s="79">
        <f>SE(Input!K="bullet";SE(19=Input!K-1;LB18;0);SE(19&lt;Input!K;0;SE(19&lt;Input!K;LB18/(Input!K-Input!K);0)))</f>
        <v/>
      </c>
      <c r="LV64" s="79">
        <f>SE(Input!K="bullet";SE(20=Input!K-1;LB18;0);SE(20&lt;Input!K;0;SE(20&lt;Input!K;LB18/(Input!K-Input!K);0)))</f>
        <v/>
      </c>
      <c r="LW64" s="79">
        <f>SE(Input!K="bullet";SE(21=Input!K-1;LB18;0);SE(21&lt;Input!K;0;SE(21&lt;Input!K;LB18/(Input!K-Input!K);0)))</f>
        <v/>
      </c>
      <c r="LX64" s="79">
        <f>SE(Input!K="bullet";SE(22=Input!K-1;LB18;0);SE(22&lt;Input!K;0;SE(22&lt;Input!K;LB18/(Input!K-Input!K);0)))</f>
        <v/>
      </c>
      <c r="LY64" s="79">
        <f>SE(Input!K="bullet";SE(23=Input!K-1;LB18;0);SE(23&lt;Input!K;0;SE(23&lt;Input!K;LB18/(Input!K-Input!K);0)))</f>
        <v/>
      </c>
      <c r="LZ64" s="79">
        <f>SE(Input!K="bullet";SE(24=Input!K-1;LB18;0);SE(24&lt;Input!K;0;SE(24&lt;Input!K;LB18/(Input!K-Input!K);0)))</f>
        <v/>
      </c>
      <c r="MA64" s="79">
        <f>SE(Input!K="bullet";SE(25=Input!K-1;LB18;0);SE(25&lt;Input!K;0;SE(25&lt;Input!K;LB18/(Input!K-Input!K);0)))</f>
        <v/>
      </c>
      <c r="MB64" s="79">
        <f>SE(Input!K="bullet";SE(26=Input!K-1;LB18;0);SE(26&lt;Input!K;0;SE(26&lt;Input!K;LB18/(Input!K-Input!K);0)))</f>
        <v/>
      </c>
      <c r="MC64" s="79">
        <f>SE(Input!K="bullet";SE(27=Input!K-1;LB18;0);SE(27&lt;Input!K;0;SE(27&lt;Input!K;LB18/(Input!K-Input!K);0)))</f>
        <v/>
      </c>
      <c r="MD64" s="79">
        <f>SE(Input!K="bullet";SE(28=Input!K-1;LB18;0);SE(28&lt;Input!K;0;SE(28&lt;Input!K;LB18/(Input!K-Input!K);0)))</f>
        <v/>
      </c>
      <c r="MG64" s="78" t="n">
        <v>12</v>
      </c>
      <c r="MH64" s="79">
        <f>0</f>
        <v/>
      </c>
      <c r="MI64" s="79">
        <f>0</f>
        <v/>
      </c>
      <c r="MJ64" s="79">
        <f>0</f>
        <v/>
      </c>
      <c r="MK64" s="79">
        <f>0</f>
        <v/>
      </c>
      <c r="ML64" s="79">
        <f>0</f>
        <v/>
      </c>
      <c r="MM64" s="79">
        <f>0</f>
        <v/>
      </c>
      <c r="MN64" s="79">
        <f>0</f>
        <v/>
      </c>
      <c r="MO64" s="79">
        <f>0</f>
        <v/>
      </c>
      <c r="MP64" s="79">
        <f>0</f>
        <v/>
      </c>
      <c r="MQ64" s="79">
        <f>0</f>
        <v/>
      </c>
      <c r="MR64" s="79">
        <f>0</f>
        <v/>
      </c>
      <c r="MS64" s="79">
        <f>SE(Input!L="bullet";SE(0=Input!L-1;MS18;0);SE(0&lt;Input!L;0;SE(0&lt;Input!L;MS18/(Input!L-Input!L);0)))</f>
        <v/>
      </c>
      <c r="MT64" s="79">
        <f>SE(Input!L="bullet";SE(1=Input!L-1;MS18;0);SE(1&lt;Input!L;0;SE(1&lt;Input!L;MS18/(Input!L-Input!L);0)))</f>
        <v/>
      </c>
      <c r="MU64" s="79">
        <f>SE(Input!L="bullet";SE(2=Input!L-1;MS18;0);SE(2&lt;Input!L;0;SE(2&lt;Input!L;MS18/(Input!L-Input!L);0)))</f>
        <v/>
      </c>
      <c r="MV64" s="79">
        <f>SE(Input!L="bullet";SE(3=Input!L-1;MS18;0);SE(3&lt;Input!L;0;SE(3&lt;Input!L;MS18/(Input!L-Input!L);0)))</f>
        <v/>
      </c>
      <c r="MW64" s="79">
        <f>SE(Input!L="bullet";SE(4=Input!L-1;MS18;0);SE(4&lt;Input!L;0;SE(4&lt;Input!L;MS18/(Input!L-Input!L);0)))</f>
        <v/>
      </c>
      <c r="MX64" s="79">
        <f>SE(Input!L="bullet";SE(5=Input!L-1;MS18;0);SE(5&lt;Input!L;0;SE(5&lt;Input!L;MS18/(Input!L-Input!L);0)))</f>
        <v/>
      </c>
      <c r="MY64" s="79">
        <f>SE(Input!L="bullet";SE(6=Input!L-1;MS18;0);SE(6&lt;Input!L;0;SE(6&lt;Input!L;MS18/(Input!L-Input!L);0)))</f>
        <v/>
      </c>
      <c r="MZ64" s="79">
        <f>SE(Input!L="bullet";SE(7=Input!L-1;MS18;0);SE(7&lt;Input!L;0;SE(7&lt;Input!L;MS18/(Input!L-Input!L);0)))</f>
        <v/>
      </c>
      <c r="NA64" s="79">
        <f>SE(Input!L="bullet";SE(8=Input!L-1;MS18;0);SE(8&lt;Input!L;0;SE(8&lt;Input!L;MS18/(Input!L-Input!L);0)))</f>
        <v/>
      </c>
      <c r="NB64" s="79">
        <f>SE(Input!L="bullet";SE(9=Input!L-1;MS18;0);SE(9&lt;Input!L;0;SE(9&lt;Input!L;MS18/(Input!L-Input!L);0)))</f>
        <v/>
      </c>
      <c r="NC64" s="79">
        <f>SE(Input!L="bullet";SE(10=Input!L-1;MS18;0);SE(10&lt;Input!L;0;SE(10&lt;Input!L;MS18/(Input!L-Input!L);0)))</f>
        <v/>
      </c>
      <c r="ND64" s="79">
        <f>SE(Input!L="bullet";SE(11=Input!L-1;MS18;0);SE(11&lt;Input!L;0;SE(11&lt;Input!L;MS18/(Input!L-Input!L);0)))</f>
        <v/>
      </c>
      <c r="NE64" s="79">
        <f>SE(Input!L="bullet";SE(12=Input!L-1;MS18;0);SE(12&lt;Input!L;0;SE(12&lt;Input!L;MS18/(Input!L-Input!L);0)))</f>
        <v/>
      </c>
      <c r="NF64" s="79">
        <f>SE(Input!L="bullet";SE(13=Input!L-1;MS18;0);SE(13&lt;Input!L;0;SE(13&lt;Input!L;MS18/(Input!L-Input!L);0)))</f>
        <v/>
      </c>
      <c r="NG64" s="79">
        <f>SE(Input!L="bullet";SE(14=Input!L-1;MS18;0);SE(14&lt;Input!L;0;SE(14&lt;Input!L;MS18/(Input!L-Input!L);0)))</f>
        <v/>
      </c>
      <c r="NH64" s="79">
        <f>SE(Input!L="bullet";SE(15=Input!L-1;MS18;0);SE(15&lt;Input!L;0;SE(15&lt;Input!L;MS18/(Input!L-Input!L);0)))</f>
        <v/>
      </c>
      <c r="NI64" s="79">
        <f>SE(Input!L="bullet";SE(16=Input!L-1;MS18;0);SE(16&lt;Input!L;0;SE(16&lt;Input!L;MS18/(Input!L-Input!L);0)))</f>
        <v/>
      </c>
      <c r="NJ64" s="79">
        <f>SE(Input!L="bullet";SE(17=Input!L-1;MS18;0);SE(17&lt;Input!L;0;SE(17&lt;Input!L;MS18/(Input!L-Input!L);0)))</f>
        <v/>
      </c>
      <c r="NK64" s="79">
        <f>SE(Input!L="bullet";SE(18=Input!L-1;MS18;0);SE(18&lt;Input!L;0;SE(18&lt;Input!L;MS18/(Input!L-Input!L);0)))</f>
        <v/>
      </c>
      <c r="NL64" s="79">
        <f>SE(Input!L="bullet";SE(19=Input!L-1;MS18;0);SE(19&lt;Input!L;0;SE(19&lt;Input!L;MS18/(Input!L-Input!L);0)))</f>
        <v/>
      </c>
      <c r="NM64" s="79">
        <f>SE(Input!L="bullet";SE(20=Input!L-1;MS18;0);SE(20&lt;Input!L;0;SE(20&lt;Input!L;MS18/(Input!L-Input!L);0)))</f>
        <v/>
      </c>
      <c r="NN64" s="79">
        <f>SE(Input!L="bullet";SE(21=Input!L-1;MS18;0);SE(21&lt;Input!L;0;SE(21&lt;Input!L;MS18/(Input!L-Input!L);0)))</f>
        <v/>
      </c>
      <c r="NO64" s="79">
        <f>SE(Input!L="bullet";SE(22=Input!L-1;MS18;0);SE(22&lt;Input!L;0;SE(22&lt;Input!L;MS18/(Input!L-Input!L);0)))</f>
        <v/>
      </c>
      <c r="NP64" s="79">
        <f>SE(Input!L="bullet";SE(23=Input!L-1;MS18;0);SE(23&lt;Input!L;0;SE(23&lt;Input!L;MS18/(Input!L-Input!L);0)))</f>
        <v/>
      </c>
      <c r="NQ64" s="79">
        <f>SE(Input!L="bullet";SE(24=Input!L-1;MS18;0);SE(24&lt;Input!L;0;SE(24&lt;Input!L;MS18/(Input!L-Input!L);0)))</f>
        <v/>
      </c>
      <c r="NR64" s="79">
        <f>SE(Input!L="bullet";SE(25=Input!L-1;MS18;0);SE(25&lt;Input!L;0;SE(25&lt;Input!L;MS18/(Input!L-Input!L);0)))</f>
        <v/>
      </c>
      <c r="NS64" s="79">
        <f>SE(Input!L="bullet";SE(26=Input!L-1;MS18;0);SE(26&lt;Input!L;0;SE(26&lt;Input!L;MS18/(Input!L-Input!L);0)))</f>
        <v/>
      </c>
      <c r="NT64" s="79">
        <f>SE(Input!L="bullet";SE(27=Input!L-1;MS18;0);SE(27&lt;Input!L;0;SE(27&lt;Input!L;MS18/(Input!L-Input!L);0)))</f>
        <v/>
      </c>
      <c r="NU64" s="79">
        <f>SE(Input!L="bullet";SE(28=Input!L-1;MS18;0);SE(28&lt;Input!L;0;SE(28&lt;Input!L;MS18/(Input!L-Input!L);0)))</f>
        <v/>
      </c>
      <c r="NX64" s="78" t="n">
        <v>12</v>
      </c>
      <c r="NY64" s="79">
        <f>0</f>
        <v/>
      </c>
      <c r="NZ64" s="79">
        <f>0</f>
        <v/>
      </c>
      <c r="OA64" s="79">
        <f>0</f>
        <v/>
      </c>
      <c r="OB64" s="79">
        <f>0</f>
        <v/>
      </c>
      <c r="OC64" s="79">
        <f>0</f>
        <v/>
      </c>
      <c r="OD64" s="79">
        <f>0</f>
        <v/>
      </c>
      <c r="OE64" s="79">
        <f>0</f>
        <v/>
      </c>
      <c r="OF64" s="79">
        <f>0</f>
        <v/>
      </c>
      <c r="OG64" s="79">
        <f>0</f>
        <v/>
      </c>
      <c r="OH64" s="79">
        <f>0</f>
        <v/>
      </c>
      <c r="OI64" s="79">
        <f>0</f>
        <v/>
      </c>
      <c r="OJ64" s="79">
        <f>SE(Input!M="bullet";SE(0=Input!M-1;OJ18;0);SE(0&lt;Input!M;0;SE(0&lt;Input!M;OJ18/(Input!M-Input!M);0)))</f>
        <v/>
      </c>
      <c r="OK64" s="79">
        <f>SE(Input!M="bullet";SE(1=Input!M-1;OJ18;0);SE(1&lt;Input!M;0;SE(1&lt;Input!M;OJ18/(Input!M-Input!M);0)))</f>
        <v/>
      </c>
      <c r="OL64" s="79">
        <f>SE(Input!M="bullet";SE(2=Input!M-1;OJ18;0);SE(2&lt;Input!M;0;SE(2&lt;Input!M;OJ18/(Input!M-Input!M);0)))</f>
        <v/>
      </c>
      <c r="OM64" s="79">
        <f>SE(Input!M="bullet";SE(3=Input!M-1;OJ18;0);SE(3&lt;Input!M;0;SE(3&lt;Input!M;OJ18/(Input!M-Input!M);0)))</f>
        <v/>
      </c>
      <c r="ON64" s="79">
        <f>SE(Input!M="bullet";SE(4=Input!M-1;OJ18;0);SE(4&lt;Input!M;0;SE(4&lt;Input!M;OJ18/(Input!M-Input!M);0)))</f>
        <v/>
      </c>
      <c r="OO64" s="79">
        <f>SE(Input!M="bullet";SE(5=Input!M-1;OJ18;0);SE(5&lt;Input!M;0;SE(5&lt;Input!M;OJ18/(Input!M-Input!M);0)))</f>
        <v/>
      </c>
      <c r="OP64" s="79">
        <f>SE(Input!M="bullet";SE(6=Input!M-1;OJ18;0);SE(6&lt;Input!M;0;SE(6&lt;Input!M;OJ18/(Input!M-Input!M);0)))</f>
        <v/>
      </c>
      <c r="OQ64" s="79">
        <f>SE(Input!M="bullet";SE(7=Input!M-1;OJ18;0);SE(7&lt;Input!M;0;SE(7&lt;Input!M;OJ18/(Input!M-Input!M);0)))</f>
        <v/>
      </c>
      <c r="OR64" s="79">
        <f>SE(Input!M="bullet";SE(8=Input!M-1;OJ18;0);SE(8&lt;Input!M;0;SE(8&lt;Input!M;OJ18/(Input!M-Input!M);0)))</f>
        <v/>
      </c>
      <c r="OS64" s="79">
        <f>SE(Input!M="bullet";SE(9=Input!M-1;OJ18;0);SE(9&lt;Input!M;0;SE(9&lt;Input!M;OJ18/(Input!M-Input!M);0)))</f>
        <v/>
      </c>
      <c r="OT64" s="79">
        <f>SE(Input!M="bullet";SE(10=Input!M-1;OJ18;0);SE(10&lt;Input!M;0;SE(10&lt;Input!M;OJ18/(Input!M-Input!M);0)))</f>
        <v/>
      </c>
      <c r="OU64" s="79">
        <f>SE(Input!M="bullet";SE(11=Input!M-1;OJ18;0);SE(11&lt;Input!M;0;SE(11&lt;Input!M;OJ18/(Input!M-Input!M);0)))</f>
        <v/>
      </c>
      <c r="OV64" s="79">
        <f>SE(Input!M="bullet";SE(12=Input!M-1;OJ18;0);SE(12&lt;Input!M;0;SE(12&lt;Input!M;OJ18/(Input!M-Input!M);0)))</f>
        <v/>
      </c>
      <c r="OW64" s="79">
        <f>SE(Input!M="bullet";SE(13=Input!M-1;OJ18;0);SE(13&lt;Input!M;0;SE(13&lt;Input!M;OJ18/(Input!M-Input!M);0)))</f>
        <v/>
      </c>
      <c r="OX64" s="79">
        <f>SE(Input!M="bullet";SE(14=Input!M-1;OJ18;0);SE(14&lt;Input!M;0;SE(14&lt;Input!M;OJ18/(Input!M-Input!M);0)))</f>
        <v/>
      </c>
      <c r="OY64" s="79">
        <f>SE(Input!M="bullet";SE(15=Input!M-1;OJ18;0);SE(15&lt;Input!M;0;SE(15&lt;Input!M;OJ18/(Input!M-Input!M);0)))</f>
        <v/>
      </c>
      <c r="OZ64" s="79">
        <f>SE(Input!M="bullet";SE(16=Input!M-1;OJ18;0);SE(16&lt;Input!M;0;SE(16&lt;Input!M;OJ18/(Input!M-Input!M);0)))</f>
        <v/>
      </c>
      <c r="PA64" s="79">
        <f>SE(Input!M="bullet";SE(17=Input!M-1;OJ18;0);SE(17&lt;Input!M;0;SE(17&lt;Input!M;OJ18/(Input!M-Input!M);0)))</f>
        <v/>
      </c>
      <c r="PB64" s="79">
        <f>SE(Input!M="bullet";SE(18=Input!M-1;OJ18;0);SE(18&lt;Input!M;0;SE(18&lt;Input!M;OJ18/(Input!M-Input!M);0)))</f>
        <v/>
      </c>
      <c r="PC64" s="79">
        <f>SE(Input!M="bullet";SE(19=Input!M-1;OJ18;0);SE(19&lt;Input!M;0;SE(19&lt;Input!M;OJ18/(Input!M-Input!M);0)))</f>
        <v/>
      </c>
      <c r="PD64" s="79">
        <f>SE(Input!M="bullet";SE(20=Input!M-1;OJ18;0);SE(20&lt;Input!M;0;SE(20&lt;Input!M;OJ18/(Input!M-Input!M);0)))</f>
        <v/>
      </c>
      <c r="PE64" s="79">
        <f>SE(Input!M="bullet";SE(21=Input!M-1;OJ18;0);SE(21&lt;Input!M;0;SE(21&lt;Input!M;OJ18/(Input!M-Input!M);0)))</f>
        <v/>
      </c>
      <c r="PF64" s="79">
        <f>SE(Input!M="bullet";SE(22=Input!M-1;OJ18;0);SE(22&lt;Input!M;0;SE(22&lt;Input!M;OJ18/(Input!M-Input!M);0)))</f>
        <v/>
      </c>
      <c r="PG64" s="79">
        <f>SE(Input!M="bullet";SE(23=Input!M-1;OJ18;0);SE(23&lt;Input!M;0;SE(23&lt;Input!M;OJ18/(Input!M-Input!M);0)))</f>
        <v/>
      </c>
      <c r="PH64" s="79">
        <f>SE(Input!M="bullet";SE(24=Input!M-1;OJ18;0);SE(24&lt;Input!M;0;SE(24&lt;Input!M;OJ18/(Input!M-Input!M);0)))</f>
        <v/>
      </c>
      <c r="PI64" s="79">
        <f>SE(Input!M="bullet";SE(25=Input!M-1;OJ18;0);SE(25&lt;Input!M;0;SE(25&lt;Input!M;OJ18/(Input!M-Input!M);0)))</f>
        <v/>
      </c>
      <c r="PJ64" s="79">
        <f>SE(Input!M="bullet";SE(26=Input!M-1;OJ18;0);SE(26&lt;Input!M;0;SE(26&lt;Input!M;OJ18/(Input!M-Input!M);0)))</f>
        <v/>
      </c>
      <c r="PK64" s="79">
        <f>SE(Input!M="bullet";SE(27=Input!M-1;OJ18;0);SE(27&lt;Input!M;0;SE(27&lt;Input!M;OJ18/(Input!M-Input!M);0)))</f>
        <v/>
      </c>
      <c r="PL64" s="79">
        <f>SE(Input!M="bullet";SE(28=Input!M-1;OJ18;0);SE(28&lt;Input!M;0;SE(28&lt;Input!M;OJ18/(Input!M-Input!M);0)))</f>
        <v/>
      </c>
      <c r="PO64" s="78" t="n">
        <v>12</v>
      </c>
      <c r="PP64" s="79">
        <f>0</f>
        <v/>
      </c>
      <c r="PQ64" s="79">
        <f>0</f>
        <v/>
      </c>
      <c r="PR64" s="79">
        <f>0</f>
        <v/>
      </c>
      <c r="PS64" s="79">
        <f>0</f>
        <v/>
      </c>
      <c r="PT64" s="79">
        <f>0</f>
        <v/>
      </c>
      <c r="PU64" s="79">
        <f>0</f>
        <v/>
      </c>
      <c r="PV64" s="79">
        <f>0</f>
        <v/>
      </c>
      <c r="PW64" s="79">
        <f>0</f>
        <v/>
      </c>
      <c r="PX64" s="79">
        <f>0</f>
        <v/>
      </c>
      <c r="PY64" s="79">
        <f>0</f>
        <v/>
      </c>
      <c r="PZ64" s="79">
        <f>0</f>
        <v/>
      </c>
      <c r="QA64" s="79">
        <f>SE(Input!N="bullet";SE(0=Input!N-1;QA18;0);SE(0&lt;Input!N;0;SE(0&lt;Input!N;QA18/(Input!N-Input!N);0)))</f>
        <v/>
      </c>
      <c r="QB64" s="79">
        <f>SE(Input!N="bullet";SE(1=Input!N-1;QA18;0);SE(1&lt;Input!N;0;SE(1&lt;Input!N;QA18/(Input!N-Input!N);0)))</f>
        <v/>
      </c>
      <c r="QC64" s="79">
        <f>SE(Input!N="bullet";SE(2=Input!N-1;QA18;0);SE(2&lt;Input!N;0;SE(2&lt;Input!N;QA18/(Input!N-Input!N);0)))</f>
        <v/>
      </c>
      <c r="QD64" s="79">
        <f>SE(Input!N="bullet";SE(3=Input!N-1;QA18;0);SE(3&lt;Input!N;0;SE(3&lt;Input!N;QA18/(Input!N-Input!N);0)))</f>
        <v/>
      </c>
      <c r="QE64" s="79">
        <f>SE(Input!N="bullet";SE(4=Input!N-1;QA18;0);SE(4&lt;Input!N;0;SE(4&lt;Input!N;QA18/(Input!N-Input!N);0)))</f>
        <v/>
      </c>
      <c r="QF64" s="79">
        <f>SE(Input!N="bullet";SE(5=Input!N-1;QA18;0);SE(5&lt;Input!N;0;SE(5&lt;Input!N;QA18/(Input!N-Input!N);0)))</f>
        <v/>
      </c>
      <c r="QG64" s="79">
        <f>SE(Input!N="bullet";SE(6=Input!N-1;QA18;0);SE(6&lt;Input!N;0;SE(6&lt;Input!N;QA18/(Input!N-Input!N);0)))</f>
        <v/>
      </c>
      <c r="QH64" s="79">
        <f>SE(Input!N="bullet";SE(7=Input!N-1;QA18;0);SE(7&lt;Input!N;0;SE(7&lt;Input!N;QA18/(Input!N-Input!N);0)))</f>
        <v/>
      </c>
      <c r="QI64" s="79">
        <f>SE(Input!N="bullet";SE(8=Input!N-1;QA18;0);SE(8&lt;Input!N;0;SE(8&lt;Input!N;QA18/(Input!N-Input!N);0)))</f>
        <v/>
      </c>
      <c r="QJ64" s="79">
        <f>SE(Input!N="bullet";SE(9=Input!N-1;QA18;0);SE(9&lt;Input!N;0;SE(9&lt;Input!N;QA18/(Input!N-Input!N);0)))</f>
        <v/>
      </c>
      <c r="QK64" s="79">
        <f>SE(Input!N="bullet";SE(10=Input!N-1;QA18;0);SE(10&lt;Input!N;0;SE(10&lt;Input!N;QA18/(Input!N-Input!N);0)))</f>
        <v/>
      </c>
      <c r="QL64" s="79">
        <f>SE(Input!N="bullet";SE(11=Input!N-1;QA18;0);SE(11&lt;Input!N;0;SE(11&lt;Input!N;QA18/(Input!N-Input!N);0)))</f>
        <v/>
      </c>
      <c r="QM64" s="79">
        <f>SE(Input!N="bullet";SE(12=Input!N-1;QA18;0);SE(12&lt;Input!N;0;SE(12&lt;Input!N;QA18/(Input!N-Input!N);0)))</f>
        <v/>
      </c>
      <c r="QN64" s="79">
        <f>SE(Input!N="bullet";SE(13=Input!N-1;QA18;0);SE(13&lt;Input!N;0;SE(13&lt;Input!N;QA18/(Input!N-Input!N);0)))</f>
        <v/>
      </c>
      <c r="QO64" s="79">
        <f>SE(Input!N="bullet";SE(14=Input!N-1;QA18;0);SE(14&lt;Input!N;0;SE(14&lt;Input!N;QA18/(Input!N-Input!N);0)))</f>
        <v/>
      </c>
      <c r="QP64" s="79">
        <f>SE(Input!N="bullet";SE(15=Input!N-1;QA18;0);SE(15&lt;Input!N;0;SE(15&lt;Input!N;QA18/(Input!N-Input!N);0)))</f>
        <v/>
      </c>
      <c r="QQ64" s="79">
        <f>SE(Input!N="bullet";SE(16=Input!N-1;QA18;0);SE(16&lt;Input!N;0;SE(16&lt;Input!N;QA18/(Input!N-Input!N);0)))</f>
        <v/>
      </c>
      <c r="QR64" s="79">
        <f>SE(Input!N="bullet";SE(17=Input!N-1;QA18;0);SE(17&lt;Input!N;0;SE(17&lt;Input!N;QA18/(Input!N-Input!N);0)))</f>
        <v/>
      </c>
      <c r="QS64" s="79">
        <f>SE(Input!N="bullet";SE(18=Input!N-1;QA18;0);SE(18&lt;Input!N;0;SE(18&lt;Input!N;QA18/(Input!N-Input!N);0)))</f>
        <v/>
      </c>
      <c r="QT64" s="79">
        <f>SE(Input!N="bullet";SE(19=Input!N-1;QA18;0);SE(19&lt;Input!N;0;SE(19&lt;Input!N;QA18/(Input!N-Input!N);0)))</f>
        <v/>
      </c>
      <c r="QU64" s="79">
        <f>SE(Input!N="bullet";SE(20=Input!N-1;QA18;0);SE(20&lt;Input!N;0;SE(20&lt;Input!N;QA18/(Input!N-Input!N);0)))</f>
        <v/>
      </c>
      <c r="QV64" s="79">
        <f>SE(Input!N="bullet";SE(21=Input!N-1;QA18;0);SE(21&lt;Input!N;0;SE(21&lt;Input!N;QA18/(Input!N-Input!N);0)))</f>
        <v/>
      </c>
      <c r="QW64" s="79">
        <f>SE(Input!N="bullet";SE(22=Input!N-1;QA18;0);SE(22&lt;Input!N;0;SE(22&lt;Input!N;QA18/(Input!N-Input!N);0)))</f>
        <v/>
      </c>
      <c r="QX64" s="79">
        <f>SE(Input!N="bullet";SE(23=Input!N-1;QA18;0);SE(23&lt;Input!N;0;SE(23&lt;Input!N;QA18/(Input!N-Input!N);0)))</f>
        <v/>
      </c>
      <c r="QY64" s="79">
        <f>SE(Input!N="bullet";SE(24=Input!N-1;QA18;0);SE(24&lt;Input!N;0;SE(24&lt;Input!N;QA18/(Input!N-Input!N);0)))</f>
        <v/>
      </c>
      <c r="QZ64" s="79">
        <f>SE(Input!N="bullet";SE(25=Input!N-1;QA18;0);SE(25&lt;Input!N;0;SE(25&lt;Input!N;QA18/(Input!N-Input!N);0)))</f>
        <v/>
      </c>
      <c r="RA64" s="79">
        <f>SE(Input!N="bullet";SE(26=Input!N-1;QA18;0);SE(26&lt;Input!N;0;SE(26&lt;Input!N;QA18/(Input!N-Input!N);0)))</f>
        <v/>
      </c>
      <c r="RB64" s="79">
        <f>SE(Input!N="bullet";SE(27=Input!N-1;QA18;0);SE(27&lt;Input!N;0;SE(27&lt;Input!N;QA18/(Input!N-Input!N);0)))</f>
        <v/>
      </c>
      <c r="RC64" s="79">
        <f>SE(Input!N="bullet";SE(28=Input!N-1;QA18;0);SE(28&lt;Input!N;0;SE(28&lt;Input!N;QA18/(Input!N-Input!N);0)))</f>
        <v/>
      </c>
      <c r="RF64" s="78" t="n">
        <v>12</v>
      </c>
      <c r="RG64" s="79">
        <f>0</f>
        <v/>
      </c>
      <c r="RH64" s="79">
        <f>0</f>
        <v/>
      </c>
      <c r="RI64" s="79">
        <f>0</f>
        <v/>
      </c>
      <c r="RJ64" s="79">
        <f>0</f>
        <v/>
      </c>
      <c r="RK64" s="79">
        <f>0</f>
        <v/>
      </c>
      <c r="RL64" s="79">
        <f>0</f>
        <v/>
      </c>
      <c r="RM64" s="79">
        <f>0</f>
        <v/>
      </c>
      <c r="RN64" s="79">
        <f>0</f>
        <v/>
      </c>
      <c r="RO64" s="79">
        <f>0</f>
        <v/>
      </c>
      <c r="RP64" s="79">
        <f>0</f>
        <v/>
      </c>
      <c r="RQ64" s="79">
        <f>0</f>
        <v/>
      </c>
      <c r="RR64" s="79">
        <f>SE(Input!O="bullet";SE(0=Input!O-1;RR18;0);SE(0&lt;Input!O;0;SE(0&lt;Input!O;RR18/(Input!O-Input!O);0)))</f>
        <v/>
      </c>
      <c r="RS64" s="79">
        <f>SE(Input!O="bullet";SE(1=Input!O-1;RR18;0);SE(1&lt;Input!O;0;SE(1&lt;Input!O;RR18/(Input!O-Input!O);0)))</f>
        <v/>
      </c>
      <c r="RT64" s="79">
        <f>SE(Input!O="bullet";SE(2=Input!O-1;RR18;0);SE(2&lt;Input!O;0;SE(2&lt;Input!O;RR18/(Input!O-Input!O);0)))</f>
        <v/>
      </c>
      <c r="RU64" s="79">
        <f>SE(Input!O="bullet";SE(3=Input!O-1;RR18;0);SE(3&lt;Input!O;0;SE(3&lt;Input!O;RR18/(Input!O-Input!O);0)))</f>
        <v/>
      </c>
      <c r="RV64" s="79">
        <f>SE(Input!O="bullet";SE(4=Input!O-1;RR18;0);SE(4&lt;Input!O;0;SE(4&lt;Input!O;RR18/(Input!O-Input!O);0)))</f>
        <v/>
      </c>
      <c r="RW64" s="79">
        <f>SE(Input!O="bullet";SE(5=Input!O-1;RR18;0);SE(5&lt;Input!O;0;SE(5&lt;Input!O;RR18/(Input!O-Input!O);0)))</f>
        <v/>
      </c>
      <c r="RX64" s="79">
        <f>SE(Input!O="bullet";SE(6=Input!O-1;RR18;0);SE(6&lt;Input!O;0;SE(6&lt;Input!O;RR18/(Input!O-Input!O);0)))</f>
        <v/>
      </c>
      <c r="RY64" s="79">
        <f>SE(Input!O="bullet";SE(7=Input!O-1;RR18;0);SE(7&lt;Input!O;0;SE(7&lt;Input!O;RR18/(Input!O-Input!O);0)))</f>
        <v/>
      </c>
      <c r="RZ64" s="79">
        <f>SE(Input!O="bullet";SE(8=Input!O-1;RR18;0);SE(8&lt;Input!O;0;SE(8&lt;Input!O;RR18/(Input!O-Input!O);0)))</f>
        <v/>
      </c>
      <c r="SA64" s="79">
        <f>SE(Input!O="bullet";SE(9=Input!O-1;RR18;0);SE(9&lt;Input!O;0;SE(9&lt;Input!O;RR18/(Input!O-Input!O);0)))</f>
        <v/>
      </c>
      <c r="SB64" s="79">
        <f>SE(Input!O="bullet";SE(10=Input!O-1;RR18;0);SE(10&lt;Input!O;0;SE(10&lt;Input!O;RR18/(Input!O-Input!O);0)))</f>
        <v/>
      </c>
      <c r="SC64" s="79">
        <f>SE(Input!O="bullet";SE(11=Input!O-1;RR18;0);SE(11&lt;Input!O;0;SE(11&lt;Input!O;RR18/(Input!O-Input!O);0)))</f>
        <v/>
      </c>
      <c r="SD64" s="79">
        <f>SE(Input!O="bullet";SE(12=Input!O-1;RR18;0);SE(12&lt;Input!O;0;SE(12&lt;Input!O;RR18/(Input!O-Input!O);0)))</f>
        <v/>
      </c>
      <c r="SE64" s="79">
        <f>SE(Input!O="bullet";SE(13=Input!O-1;RR18;0);SE(13&lt;Input!O;0;SE(13&lt;Input!O;RR18/(Input!O-Input!O);0)))</f>
        <v/>
      </c>
      <c r="SF64" s="79">
        <f>SE(Input!O="bullet";SE(14=Input!O-1;RR18;0);SE(14&lt;Input!O;0;SE(14&lt;Input!O;RR18/(Input!O-Input!O);0)))</f>
        <v/>
      </c>
      <c r="SG64" s="79">
        <f>SE(Input!O="bullet";SE(15=Input!O-1;RR18;0);SE(15&lt;Input!O;0;SE(15&lt;Input!O;RR18/(Input!O-Input!O);0)))</f>
        <v/>
      </c>
      <c r="SH64" s="79">
        <f>SE(Input!O="bullet";SE(16=Input!O-1;RR18;0);SE(16&lt;Input!O;0;SE(16&lt;Input!O;RR18/(Input!O-Input!O);0)))</f>
        <v/>
      </c>
      <c r="SI64" s="79">
        <f>SE(Input!O="bullet";SE(17=Input!O-1;RR18;0);SE(17&lt;Input!O;0;SE(17&lt;Input!O;RR18/(Input!O-Input!O);0)))</f>
        <v/>
      </c>
      <c r="SJ64" s="79">
        <f>SE(Input!O="bullet";SE(18=Input!O-1;RR18;0);SE(18&lt;Input!O;0;SE(18&lt;Input!O;RR18/(Input!O-Input!O);0)))</f>
        <v/>
      </c>
      <c r="SK64" s="79">
        <f>SE(Input!O="bullet";SE(19=Input!O-1;RR18;0);SE(19&lt;Input!O;0;SE(19&lt;Input!O;RR18/(Input!O-Input!O);0)))</f>
        <v/>
      </c>
      <c r="SL64" s="79">
        <f>SE(Input!O="bullet";SE(20=Input!O-1;RR18;0);SE(20&lt;Input!O;0;SE(20&lt;Input!O;RR18/(Input!O-Input!O);0)))</f>
        <v/>
      </c>
      <c r="SM64" s="79">
        <f>SE(Input!O="bullet";SE(21=Input!O-1;RR18;0);SE(21&lt;Input!O;0;SE(21&lt;Input!O;RR18/(Input!O-Input!O);0)))</f>
        <v/>
      </c>
      <c r="SN64" s="79">
        <f>SE(Input!O="bullet";SE(22=Input!O-1;RR18;0);SE(22&lt;Input!O;0;SE(22&lt;Input!O;RR18/(Input!O-Input!O);0)))</f>
        <v/>
      </c>
      <c r="SO64" s="79">
        <f>SE(Input!O="bullet";SE(23=Input!O-1;RR18;0);SE(23&lt;Input!O;0;SE(23&lt;Input!O;RR18/(Input!O-Input!O);0)))</f>
        <v/>
      </c>
      <c r="SP64" s="79">
        <f>SE(Input!O="bullet";SE(24=Input!O-1;RR18;0);SE(24&lt;Input!O;0;SE(24&lt;Input!O;RR18/(Input!O-Input!O);0)))</f>
        <v/>
      </c>
      <c r="SQ64" s="79">
        <f>SE(Input!O="bullet";SE(25=Input!O-1;RR18;0);SE(25&lt;Input!O;0;SE(25&lt;Input!O;RR18/(Input!O-Input!O);0)))</f>
        <v/>
      </c>
      <c r="SR64" s="79">
        <f>SE(Input!O="bullet";SE(26=Input!O-1;RR18;0);SE(26&lt;Input!O;0;SE(26&lt;Input!O;RR18/(Input!O-Input!O);0)))</f>
        <v/>
      </c>
      <c r="SS64" s="79">
        <f>SE(Input!O="bullet";SE(27=Input!O-1;RR18;0);SE(27&lt;Input!O;0;SE(27&lt;Input!O;RR18/(Input!O-Input!O);0)))</f>
        <v/>
      </c>
      <c r="ST64" s="79">
        <f>SE(Input!O="bullet";SE(28=Input!O-1;RR18;0);SE(28&lt;Input!O;0;SE(28&lt;Input!O;RR18/(Input!O-Input!O);0)))</f>
        <v/>
      </c>
      <c r="SW64" s="78" t="n">
        <v>12</v>
      </c>
      <c r="SX64" s="79">
        <f>0</f>
        <v/>
      </c>
      <c r="SY64" s="79">
        <f>0</f>
        <v/>
      </c>
      <c r="SZ64" s="79">
        <f>0</f>
        <v/>
      </c>
      <c r="TA64" s="79">
        <f>0</f>
        <v/>
      </c>
      <c r="TB64" s="79">
        <f>0</f>
        <v/>
      </c>
      <c r="TC64" s="79">
        <f>0</f>
        <v/>
      </c>
      <c r="TD64" s="79">
        <f>0</f>
        <v/>
      </c>
      <c r="TE64" s="79">
        <f>0</f>
        <v/>
      </c>
      <c r="TF64" s="79">
        <f>0</f>
        <v/>
      </c>
      <c r="TG64" s="79">
        <f>0</f>
        <v/>
      </c>
      <c r="TH64" s="79">
        <f>0</f>
        <v/>
      </c>
      <c r="TI64" s="79">
        <f>SE(Input!P="bullet";SE(0=Input!P-1;TI18;0);SE(0&lt;Input!P;0;SE(0&lt;Input!P;TI18/(Input!P-Input!P);0)))</f>
        <v/>
      </c>
      <c r="TJ64" s="79">
        <f>SE(Input!P="bullet";SE(1=Input!P-1;TI18;0);SE(1&lt;Input!P;0;SE(1&lt;Input!P;TI18/(Input!P-Input!P);0)))</f>
        <v/>
      </c>
      <c r="TK64" s="79">
        <f>SE(Input!P="bullet";SE(2=Input!P-1;TI18;0);SE(2&lt;Input!P;0;SE(2&lt;Input!P;TI18/(Input!P-Input!P);0)))</f>
        <v/>
      </c>
      <c r="TL64" s="79">
        <f>SE(Input!P="bullet";SE(3=Input!P-1;TI18;0);SE(3&lt;Input!P;0;SE(3&lt;Input!P;TI18/(Input!P-Input!P);0)))</f>
        <v/>
      </c>
      <c r="TM64" s="79">
        <f>SE(Input!P="bullet";SE(4=Input!P-1;TI18;0);SE(4&lt;Input!P;0;SE(4&lt;Input!P;TI18/(Input!P-Input!P);0)))</f>
        <v/>
      </c>
      <c r="TN64" s="79">
        <f>SE(Input!P="bullet";SE(5=Input!P-1;TI18;0);SE(5&lt;Input!P;0;SE(5&lt;Input!P;TI18/(Input!P-Input!P);0)))</f>
        <v/>
      </c>
      <c r="TO64" s="79">
        <f>SE(Input!P="bullet";SE(6=Input!P-1;TI18;0);SE(6&lt;Input!P;0;SE(6&lt;Input!P;TI18/(Input!P-Input!P);0)))</f>
        <v/>
      </c>
      <c r="TP64" s="79">
        <f>SE(Input!P="bullet";SE(7=Input!P-1;TI18;0);SE(7&lt;Input!P;0;SE(7&lt;Input!P;TI18/(Input!P-Input!P);0)))</f>
        <v/>
      </c>
      <c r="TQ64" s="79">
        <f>SE(Input!P="bullet";SE(8=Input!P-1;TI18;0);SE(8&lt;Input!P;0;SE(8&lt;Input!P;TI18/(Input!P-Input!P);0)))</f>
        <v/>
      </c>
      <c r="TR64" s="79">
        <f>SE(Input!P="bullet";SE(9=Input!P-1;TI18;0);SE(9&lt;Input!P;0;SE(9&lt;Input!P;TI18/(Input!P-Input!P);0)))</f>
        <v/>
      </c>
      <c r="TS64" s="79">
        <f>SE(Input!P="bullet";SE(10=Input!P-1;TI18;0);SE(10&lt;Input!P;0;SE(10&lt;Input!P;TI18/(Input!P-Input!P);0)))</f>
        <v/>
      </c>
      <c r="TT64" s="79">
        <f>SE(Input!P="bullet";SE(11=Input!P-1;TI18;0);SE(11&lt;Input!P;0;SE(11&lt;Input!P;TI18/(Input!P-Input!P);0)))</f>
        <v/>
      </c>
      <c r="TU64" s="79">
        <f>SE(Input!P="bullet";SE(12=Input!P-1;TI18;0);SE(12&lt;Input!P;0;SE(12&lt;Input!P;TI18/(Input!P-Input!P);0)))</f>
        <v/>
      </c>
      <c r="TV64" s="79">
        <f>SE(Input!P="bullet";SE(13=Input!P-1;TI18;0);SE(13&lt;Input!P;0;SE(13&lt;Input!P;TI18/(Input!P-Input!P);0)))</f>
        <v/>
      </c>
      <c r="TW64" s="79">
        <f>SE(Input!P="bullet";SE(14=Input!P-1;TI18;0);SE(14&lt;Input!P;0;SE(14&lt;Input!P;TI18/(Input!P-Input!P);0)))</f>
        <v/>
      </c>
      <c r="TX64" s="79">
        <f>SE(Input!P="bullet";SE(15=Input!P-1;TI18;0);SE(15&lt;Input!P;0;SE(15&lt;Input!P;TI18/(Input!P-Input!P);0)))</f>
        <v/>
      </c>
      <c r="TY64" s="79">
        <f>SE(Input!P="bullet";SE(16=Input!P-1;TI18;0);SE(16&lt;Input!P;0;SE(16&lt;Input!P;TI18/(Input!P-Input!P);0)))</f>
        <v/>
      </c>
      <c r="TZ64" s="79">
        <f>SE(Input!P="bullet";SE(17=Input!P-1;TI18;0);SE(17&lt;Input!P;0;SE(17&lt;Input!P;TI18/(Input!P-Input!P);0)))</f>
        <v/>
      </c>
      <c r="UA64" s="79">
        <f>SE(Input!P="bullet";SE(18=Input!P-1;TI18;0);SE(18&lt;Input!P;0;SE(18&lt;Input!P;TI18/(Input!P-Input!P);0)))</f>
        <v/>
      </c>
      <c r="UB64" s="79">
        <f>SE(Input!P="bullet";SE(19=Input!P-1;TI18;0);SE(19&lt;Input!P;0;SE(19&lt;Input!P;TI18/(Input!P-Input!P);0)))</f>
        <v/>
      </c>
      <c r="UC64" s="79">
        <f>SE(Input!P="bullet";SE(20=Input!P-1;TI18;0);SE(20&lt;Input!P;0;SE(20&lt;Input!P;TI18/(Input!P-Input!P);0)))</f>
        <v/>
      </c>
      <c r="UD64" s="79">
        <f>SE(Input!P="bullet";SE(21=Input!P-1;TI18;0);SE(21&lt;Input!P;0;SE(21&lt;Input!P;TI18/(Input!P-Input!P);0)))</f>
        <v/>
      </c>
      <c r="UE64" s="79">
        <f>SE(Input!P="bullet";SE(22=Input!P-1;TI18;0);SE(22&lt;Input!P;0;SE(22&lt;Input!P;TI18/(Input!P-Input!P);0)))</f>
        <v/>
      </c>
      <c r="UF64" s="79">
        <f>SE(Input!P="bullet";SE(23=Input!P-1;TI18;0);SE(23&lt;Input!P;0;SE(23&lt;Input!P;TI18/(Input!P-Input!P);0)))</f>
        <v/>
      </c>
      <c r="UG64" s="79">
        <f>SE(Input!P="bullet";SE(24=Input!P-1;TI18;0);SE(24&lt;Input!P;0;SE(24&lt;Input!P;TI18/(Input!P-Input!P);0)))</f>
        <v/>
      </c>
      <c r="UH64" s="79">
        <f>SE(Input!P="bullet";SE(25=Input!P-1;TI18;0);SE(25&lt;Input!P;0;SE(25&lt;Input!P;TI18/(Input!P-Input!P);0)))</f>
        <v/>
      </c>
      <c r="UI64" s="79">
        <f>SE(Input!P="bullet";SE(26=Input!P-1;TI18;0);SE(26&lt;Input!P;0;SE(26&lt;Input!P;TI18/(Input!P-Input!P);0)))</f>
        <v/>
      </c>
      <c r="UJ64" s="79">
        <f>SE(Input!P="bullet";SE(27=Input!P-1;TI18;0);SE(27&lt;Input!P;0;SE(27&lt;Input!P;TI18/(Input!P-Input!P);0)))</f>
        <v/>
      </c>
      <c r="UK64" s="79">
        <f>SE(Input!P="bullet";SE(28=Input!P-1;TI18;0);SE(28&lt;Input!P;0;SE(28&lt;Input!P;TI18/(Input!P-Input!P);0)))</f>
        <v/>
      </c>
      <c r="UN64" s="78" t="n">
        <v>12</v>
      </c>
      <c r="UO64" s="79">
        <f>0</f>
        <v/>
      </c>
      <c r="UP64" s="79">
        <f>0</f>
        <v/>
      </c>
      <c r="UQ64" s="79">
        <f>0</f>
        <v/>
      </c>
      <c r="UR64" s="79">
        <f>0</f>
        <v/>
      </c>
      <c r="US64" s="79">
        <f>0</f>
        <v/>
      </c>
      <c r="UT64" s="79">
        <f>0</f>
        <v/>
      </c>
      <c r="UU64" s="79">
        <f>0</f>
        <v/>
      </c>
      <c r="UV64" s="79">
        <f>0</f>
        <v/>
      </c>
      <c r="UW64" s="79">
        <f>0</f>
        <v/>
      </c>
      <c r="UX64" s="79">
        <f>0</f>
        <v/>
      </c>
      <c r="UY64" s="79">
        <f>0</f>
        <v/>
      </c>
      <c r="UZ64" s="79">
        <f>SE(Input!Q="bullet";SE(0=Input!Q-1;UZ18;0);SE(0&lt;Input!Q;0;SE(0&lt;Input!Q;UZ18/(Input!Q-Input!Q);0)))</f>
        <v/>
      </c>
      <c r="VA64" s="79">
        <f>SE(Input!Q="bullet";SE(1=Input!Q-1;UZ18;0);SE(1&lt;Input!Q;0;SE(1&lt;Input!Q;UZ18/(Input!Q-Input!Q);0)))</f>
        <v/>
      </c>
      <c r="VB64" s="79">
        <f>SE(Input!Q="bullet";SE(2=Input!Q-1;UZ18;0);SE(2&lt;Input!Q;0;SE(2&lt;Input!Q;UZ18/(Input!Q-Input!Q);0)))</f>
        <v/>
      </c>
      <c r="VC64" s="79">
        <f>SE(Input!Q="bullet";SE(3=Input!Q-1;UZ18;0);SE(3&lt;Input!Q;0;SE(3&lt;Input!Q;UZ18/(Input!Q-Input!Q);0)))</f>
        <v/>
      </c>
      <c r="VD64" s="79">
        <f>SE(Input!Q="bullet";SE(4=Input!Q-1;UZ18;0);SE(4&lt;Input!Q;0;SE(4&lt;Input!Q;UZ18/(Input!Q-Input!Q);0)))</f>
        <v/>
      </c>
      <c r="VE64" s="79">
        <f>SE(Input!Q="bullet";SE(5=Input!Q-1;UZ18;0);SE(5&lt;Input!Q;0;SE(5&lt;Input!Q;UZ18/(Input!Q-Input!Q);0)))</f>
        <v/>
      </c>
      <c r="VF64" s="79">
        <f>SE(Input!Q="bullet";SE(6=Input!Q-1;UZ18;0);SE(6&lt;Input!Q;0;SE(6&lt;Input!Q;UZ18/(Input!Q-Input!Q);0)))</f>
        <v/>
      </c>
      <c r="VG64" s="79">
        <f>SE(Input!Q="bullet";SE(7=Input!Q-1;UZ18;0);SE(7&lt;Input!Q;0;SE(7&lt;Input!Q;UZ18/(Input!Q-Input!Q);0)))</f>
        <v/>
      </c>
      <c r="VH64" s="79">
        <f>SE(Input!Q="bullet";SE(8=Input!Q-1;UZ18;0);SE(8&lt;Input!Q;0;SE(8&lt;Input!Q;UZ18/(Input!Q-Input!Q);0)))</f>
        <v/>
      </c>
      <c r="VI64" s="79">
        <f>SE(Input!Q="bullet";SE(9=Input!Q-1;UZ18;0);SE(9&lt;Input!Q;0;SE(9&lt;Input!Q;UZ18/(Input!Q-Input!Q);0)))</f>
        <v/>
      </c>
      <c r="VJ64" s="79">
        <f>SE(Input!Q="bullet";SE(10=Input!Q-1;UZ18;0);SE(10&lt;Input!Q;0;SE(10&lt;Input!Q;UZ18/(Input!Q-Input!Q);0)))</f>
        <v/>
      </c>
      <c r="VK64" s="79">
        <f>SE(Input!Q="bullet";SE(11=Input!Q-1;UZ18;0);SE(11&lt;Input!Q;0;SE(11&lt;Input!Q;UZ18/(Input!Q-Input!Q);0)))</f>
        <v/>
      </c>
      <c r="VL64" s="79">
        <f>SE(Input!Q="bullet";SE(12=Input!Q-1;UZ18;0);SE(12&lt;Input!Q;0;SE(12&lt;Input!Q;UZ18/(Input!Q-Input!Q);0)))</f>
        <v/>
      </c>
      <c r="VM64" s="79">
        <f>SE(Input!Q="bullet";SE(13=Input!Q-1;UZ18;0);SE(13&lt;Input!Q;0;SE(13&lt;Input!Q;UZ18/(Input!Q-Input!Q);0)))</f>
        <v/>
      </c>
      <c r="VN64" s="79">
        <f>SE(Input!Q="bullet";SE(14=Input!Q-1;UZ18;0);SE(14&lt;Input!Q;0;SE(14&lt;Input!Q;UZ18/(Input!Q-Input!Q);0)))</f>
        <v/>
      </c>
      <c r="VO64" s="79">
        <f>SE(Input!Q="bullet";SE(15=Input!Q-1;UZ18;0);SE(15&lt;Input!Q;0;SE(15&lt;Input!Q;UZ18/(Input!Q-Input!Q);0)))</f>
        <v/>
      </c>
      <c r="VP64" s="79">
        <f>SE(Input!Q="bullet";SE(16=Input!Q-1;UZ18;0);SE(16&lt;Input!Q;0;SE(16&lt;Input!Q;UZ18/(Input!Q-Input!Q);0)))</f>
        <v/>
      </c>
      <c r="VQ64" s="79">
        <f>SE(Input!Q="bullet";SE(17=Input!Q-1;UZ18;0);SE(17&lt;Input!Q;0;SE(17&lt;Input!Q;UZ18/(Input!Q-Input!Q);0)))</f>
        <v/>
      </c>
      <c r="VR64" s="79">
        <f>SE(Input!Q="bullet";SE(18=Input!Q-1;UZ18;0);SE(18&lt;Input!Q;0;SE(18&lt;Input!Q;UZ18/(Input!Q-Input!Q);0)))</f>
        <v/>
      </c>
      <c r="VS64" s="79">
        <f>SE(Input!Q="bullet";SE(19=Input!Q-1;UZ18;0);SE(19&lt;Input!Q;0;SE(19&lt;Input!Q;UZ18/(Input!Q-Input!Q);0)))</f>
        <v/>
      </c>
      <c r="VT64" s="79">
        <f>SE(Input!Q="bullet";SE(20=Input!Q-1;UZ18;0);SE(20&lt;Input!Q;0;SE(20&lt;Input!Q;UZ18/(Input!Q-Input!Q);0)))</f>
        <v/>
      </c>
      <c r="VU64" s="79">
        <f>SE(Input!Q="bullet";SE(21=Input!Q-1;UZ18;0);SE(21&lt;Input!Q;0;SE(21&lt;Input!Q;UZ18/(Input!Q-Input!Q);0)))</f>
        <v/>
      </c>
      <c r="VV64" s="79">
        <f>SE(Input!Q="bullet";SE(22=Input!Q-1;UZ18;0);SE(22&lt;Input!Q;0;SE(22&lt;Input!Q;UZ18/(Input!Q-Input!Q);0)))</f>
        <v/>
      </c>
      <c r="VW64" s="79">
        <f>SE(Input!Q="bullet";SE(23=Input!Q-1;UZ18;0);SE(23&lt;Input!Q;0;SE(23&lt;Input!Q;UZ18/(Input!Q-Input!Q);0)))</f>
        <v/>
      </c>
      <c r="VX64" s="79">
        <f>SE(Input!Q="bullet";SE(24=Input!Q-1;UZ18;0);SE(24&lt;Input!Q;0;SE(24&lt;Input!Q;UZ18/(Input!Q-Input!Q);0)))</f>
        <v/>
      </c>
      <c r="VY64" s="79">
        <f>SE(Input!Q="bullet";SE(25=Input!Q-1;UZ18;0);SE(25&lt;Input!Q;0;SE(25&lt;Input!Q;UZ18/(Input!Q-Input!Q);0)))</f>
        <v/>
      </c>
      <c r="VZ64" s="79">
        <f>SE(Input!Q="bullet";SE(26=Input!Q-1;UZ18;0);SE(26&lt;Input!Q;0;SE(26&lt;Input!Q;UZ18/(Input!Q-Input!Q);0)))</f>
        <v/>
      </c>
      <c r="WA64" s="79">
        <f>SE(Input!Q="bullet";SE(27=Input!Q-1;UZ18;0);SE(27&lt;Input!Q;0;SE(27&lt;Input!Q;UZ18/(Input!Q-Input!Q);0)))</f>
        <v/>
      </c>
      <c r="WB64" s="79">
        <f>SE(Input!Q="bullet";SE(28=Input!Q-1;UZ18;0);SE(28&lt;Input!Q;0;SE(28&lt;Input!Q;UZ18/(Input!Q-Input!Q);0)))</f>
        <v/>
      </c>
      <c r="WE64" s="78" t="n">
        <v>12</v>
      </c>
      <c r="WF64" s="79">
        <f>0</f>
        <v/>
      </c>
      <c r="WG64" s="79">
        <f>0</f>
        <v/>
      </c>
      <c r="WH64" s="79">
        <f>0</f>
        <v/>
      </c>
      <c r="WI64" s="79">
        <f>0</f>
        <v/>
      </c>
      <c r="WJ64" s="79">
        <f>0</f>
        <v/>
      </c>
      <c r="WK64" s="79">
        <f>0</f>
        <v/>
      </c>
      <c r="WL64" s="79">
        <f>0</f>
        <v/>
      </c>
      <c r="WM64" s="79">
        <f>0</f>
        <v/>
      </c>
      <c r="WN64" s="79">
        <f>0</f>
        <v/>
      </c>
      <c r="WO64" s="79">
        <f>0</f>
        <v/>
      </c>
      <c r="WP64" s="79">
        <f>0</f>
        <v/>
      </c>
      <c r="WQ64" s="79">
        <f>SE(Input!R="bullet";SE(0=Input!R-1;WQ18;0);SE(0&lt;Input!R;0;SE(0&lt;Input!R;WQ18/(Input!R-Input!R);0)))</f>
        <v/>
      </c>
      <c r="WR64" s="79">
        <f>SE(Input!R="bullet";SE(1=Input!R-1;WQ18;0);SE(1&lt;Input!R;0;SE(1&lt;Input!R;WQ18/(Input!R-Input!R);0)))</f>
        <v/>
      </c>
      <c r="WS64" s="79">
        <f>SE(Input!R="bullet";SE(2=Input!R-1;WQ18;0);SE(2&lt;Input!R;0;SE(2&lt;Input!R;WQ18/(Input!R-Input!R);0)))</f>
        <v/>
      </c>
      <c r="WT64" s="79">
        <f>SE(Input!R="bullet";SE(3=Input!R-1;WQ18;0);SE(3&lt;Input!R;0;SE(3&lt;Input!R;WQ18/(Input!R-Input!R);0)))</f>
        <v/>
      </c>
      <c r="WU64" s="79">
        <f>SE(Input!R="bullet";SE(4=Input!R-1;WQ18;0);SE(4&lt;Input!R;0;SE(4&lt;Input!R;WQ18/(Input!R-Input!R);0)))</f>
        <v/>
      </c>
      <c r="WV64" s="79">
        <f>SE(Input!R="bullet";SE(5=Input!R-1;WQ18;0);SE(5&lt;Input!R;0;SE(5&lt;Input!R;WQ18/(Input!R-Input!R);0)))</f>
        <v/>
      </c>
      <c r="WW64" s="79">
        <f>SE(Input!R="bullet";SE(6=Input!R-1;WQ18;0);SE(6&lt;Input!R;0;SE(6&lt;Input!R;WQ18/(Input!R-Input!R);0)))</f>
        <v/>
      </c>
      <c r="WX64" s="79">
        <f>SE(Input!R="bullet";SE(7=Input!R-1;WQ18;0);SE(7&lt;Input!R;0;SE(7&lt;Input!R;WQ18/(Input!R-Input!R);0)))</f>
        <v/>
      </c>
      <c r="WY64" s="79">
        <f>SE(Input!R="bullet";SE(8=Input!R-1;WQ18;0);SE(8&lt;Input!R;0;SE(8&lt;Input!R;WQ18/(Input!R-Input!R);0)))</f>
        <v/>
      </c>
      <c r="WZ64" s="79">
        <f>SE(Input!R="bullet";SE(9=Input!R-1;WQ18;0);SE(9&lt;Input!R;0;SE(9&lt;Input!R;WQ18/(Input!R-Input!R);0)))</f>
        <v/>
      </c>
      <c r="XA64" s="79">
        <f>SE(Input!R="bullet";SE(10=Input!R-1;WQ18;0);SE(10&lt;Input!R;0;SE(10&lt;Input!R;WQ18/(Input!R-Input!R);0)))</f>
        <v/>
      </c>
      <c r="XB64" s="79">
        <f>SE(Input!R="bullet";SE(11=Input!R-1;WQ18;0);SE(11&lt;Input!R;0;SE(11&lt;Input!R;WQ18/(Input!R-Input!R);0)))</f>
        <v/>
      </c>
      <c r="XC64" s="79">
        <f>SE(Input!R="bullet";SE(12=Input!R-1;WQ18;0);SE(12&lt;Input!R;0;SE(12&lt;Input!R;WQ18/(Input!R-Input!R);0)))</f>
        <v/>
      </c>
      <c r="XD64" s="79">
        <f>SE(Input!R="bullet";SE(13=Input!R-1;WQ18;0);SE(13&lt;Input!R;0;SE(13&lt;Input!R;WQ18/(Input!R-Input!R);0)))</f>
        <v/>
      </c>
      <c r="XE64" s="79">
        <f>SE(Input!R="bullet";SE(14=Input!R-1;WQ18;0);SE(14&lt;Input!R;0;SE(14&lt;Input!R;WQ18/(Input!R-Input!R);0)))</f>
        <v/>
      </c>
      <c r="XF64" s="79">
        <f>SE(Input!R="bullet";SE(15=Input!R-1;WQ18;0);SE(15&lt;Input!R;0;SE(15&lt;Input!R;WQ18/(Input!R-Input!R);0)))</f>
        <v/>
      </c>
      <c r="XG64" s="79">
        <f>SE(Input!R="bullet";SE(16=Input!R-1;WQ18;0);SE(16&lt;Input!R;0;SE(16&lt;Input!R;WQ18/(Input!R-Input!R);0)))</f>
        <v/>
      </c>
      <c r="XH64" s="79">
        <f>SE(Input!R="bullet";SE(17=Input!R-1;WQ18;0);SE(17&lt;Input!R;0;SE(17&lt;Input!R;WQ18/(Input!R-Input!R);0)))</f>
        <v/>
      </c>
      <c r="XI64" s="79">
        <f>SE(Input!R="bullet";SE(18=Input!R-1;WQ18;0);SE(18&lt;Input!R;0;SE(18&lt;Input!R;WQ18/(Input!R-Input!R);0)))</f>
        <v/>
      </c>
      <c r="XJ64" s="79">
        <f>SE(Input!R="bullet";SE(19=Input!R-1;WQ18;0);SE(19&lt;Input!R;0;SE(19&lt;Input!R;WQ18/(Input!R-Input!R);0)))</f>
        <v/>
      </c>
      <c r="XK64" s="79">
        <f>SE(Input!R="bullet";SE(20=Input!R-1;WQ18;0);SE(20&lt;Input!R;0;SE(20&lt;Input!R;WQ18/(Input!R-Input!R);0)))</f>
        <v/>
      </c>
      <c r="XL64" s="79">
        <f>SE(Input!R="bullet";SE(21=Input!R-1;WQ18;0);SE(21&lt;Input!R;0;SE(21&lt;Input!R;WQ18/(Input!R-Input!R);0)))</f>
        <v/>
      </c>
      <c r="XM64" s="79">
        <f>SE(Input!R="bullet";SE(22=Input!R-1;WQ18;0);SE(22&lt;Input!R;0;SE(22&lt;Input!R;WQ18/(Input!R-Input!R);0)))</f>
        <v/>
      </c>
      <c r="XN64" s="79">
        <f>SE(Input!R="bullet";SE(23=Input!R-1;WQ18;0);SE(23&lt;Input!R;0;SE(23&lt;Input!R;WQ18/(Input!R-Input!R);0)))</f>
        <v/>
      </c>
      <c r="XO64" s="79">
        <f>SE(Input!R="bullet";SE(24=Input!R-1;WQ18;0);SE(24&lt;Input!R;0;SE(24&lt;Input!R;WQ18/(Input!R-Input!R);0)))</f>
        <v/>
      </c>
      <c r="XP64" s="79">
        <f>SE(Input!R="bullet";SE(25=Input!R-1;WQ18;0);SE(25&lt;Input!R;0;SE(25&lt;Input!R;WQ18/(Input!R-Input!R);0)))</f>
        <v/>
      </c>
      <c r="XQ64" s="79">
        <f>SE(Input!R="bullet";SE(26=Input!R-1;WQ18;0);SE(26&lt;Input!R;0;SE(26&lt;Input!R;WQ18/(Input!R-Input!R);0)))</f>
        <v/>
      </c>
      <c r="XR64" s="79">
        <f>SE(Input!R="bullet";SE(27=Input!R-1;WQ18;0);SE(27&lt;Input!R;0;SE(27&lt;Input!R;WQ18/(Input!R-Input!R);0)))</f>
        <v/>
      </c>
      <c r="XS64" s="79">
        <f>SE(Input!R="bullet";SE(28=Input!R-1;WQ18;0);SE(28&lt;Input!R;0;SE(28&lt;Input!R;WQ18/(Input!R-Input!R);0)))</f>
        <v/>
      </c>
      <c r="XV64" s="78" t="n">
        <v>12</v>
      </c>
      <c r="XW64" s="79">
        <f>0</f>
        <v/>
      </c>
      <c r="XX64" s="79">
        <f>0</f>
        <v/>
      </c>
      <c r="XY64" s="79">
        <f>0</f>
        <v/>
      </c>
      <c r="XZ64" s="79">
        <f>0</f>
        <v/>
      </c>
      <c r="YA64" s="79">
        <f>0</f>
        <v/>
      </c>
      <c r="YB64" s="79">
        <f>0</f>
        <v/>
      </c>
      <c r="YC64" s="79">
        <f>0</f>
        <v/>
      </c>
      <c r="YD64" s="79">
        <f>0</f>
        <v/>
      </c>
      <c r="YE64" s="79">
        <f>0</f>
        <v/>
      </c>
      <c r="YF64" s="79">
        <f>0</f>
        <v/>
      </c>
      <c r="YG64" s="79">
        <f>0</f>
        <v/>
      </c>
      <c r="YH64" s="79">
        <f>SE(Input!S="bullet";SE(0=Input!S-1;YH18;0);SE(0&lt;Input!S;0;SE(0&lt;Input!S;YH18/(Input!S-Input!S);0)))</f>
        <v/>
      </c>
      <c r="YI64" s="79">
        <f>SE(Input!S="bullet";SE(1=Input!S-1;YH18;0);SE(1&lt;Input!S;0;SE(1&lt;Input!S;YH18/(Input!S-Input!S);0)))</f>
        <v/>
      </c>
      <c r="YJ64" s="79">
        <f>SE(Input!S="bullet";SE(2=Input!S-1;YH18;0);SE(2&lt;Input!S;0;SE(2&lt;Input!S;YH18/(Input!S-Input!S);0)))</f>
        <v/>
      </c>
      <c r="YK64" s="79">
        <f>SE(Input!S="bullet";SE(3=Input!S-1;YH18;0);SE(3&lt;Input!S;0;SE(3&lt;Input!S;YH18/(Input!S-Input!S);0)))</f>
        <v/>
      </c>
      <c r="YL64" s="79">
        <f>SE(Input!S="bullet";SE(4=Input!S-1;YH18;0);SE(4&lt;Input!S;0;SE(4&lt;Input!S;YH18/(Input!S-Input!S);0)))</f>
        <v/>
      </c>
      <c r="YM64" s="79">
        <f>SE(Input!S="bullet";SE(5=Input!S-1;YH18;0);SE(5&lt;Input!S;0;SE(5&lt;Input!S;YH18/(Input!S-Input!S);0)))</f>
        <v/>
      </c>
      <c r="YN64" s="79">
        <f>SE(Input!S="bullet";SE(6=Input!S-1;YH18;0);SE(6&lt;Input!S;0;SE(6&lt;Input!S;YH18/(Input!S-Input!S);0)))</f>
        <v/>
      </c>
      <c r="YO64" s="79">
        <f>SE(Input!S="bullet";SE(7=Input!S-1;YH18;0);SE(7&lt;Input!S;0;SE(7&lt;Input!S;YH18/(Input!S-Input!S);0)))</f>
        <v/>
      </c>
      <c r="YP64" s="79">
        <f>SE(Input!S="bullet";SE(8=Input!S-1;YH18;0);SE(8&lt;Input!S;0;SE(8&lt;Input!S;YH18/(Input!S-Input!S);0)))</f>
        <v/>
      </c>
      <c r="YQ64" s="79">
        <f>SE(Input!S="bullet";SE(9=Input!S-1;YH18;0);SE(9&lt;Input!S;0;SE(9&lt;Input!S;YH18/(Input!S-Input!S);0)))</f>
        <v/>
      </c>
      <c r="YR64" s="79">
        <f>SE(Input!S="bullet";SE(10=Input!S-1;YH18;0);SE(10&lt;Input!S;0;SE(10&lt;Input!S;YH18/(Input!S-Input!S);0)))</f>
        <v/>
      </c>
      <c r="YS64" s="79">
        <f>SE(Input!S="bullet";SE(11=Input!S-1;YH18;0);SE(11&lt;Input!S;0;SE(11&lt;Input!S;YH18/(Input!S-Input!S);0)))</f>
        <v/>
      </c>
      <c r="YT64" s="79">
        <f>SE(Input!S="bullet";SE(12=Input!S-1;YH18;0);SE(12&lt;Input!S;0;SE(12&lt;Input!S;YH18/(Input!S-Input!S);0)))</f>
        <v/>
      </c>
      <c r="YU64" s="79">
        <f>SE(Input!S="bullet";SE(13=Input!S-1;YH18;0);SE(13&lt;Input!S;0;SE(13&lt;Input!S;YH18/(Input!S-Input!S);0)))</f>
        <v/>
      </c>
      <c r="YV64" s="79">
        <f>SE(Input!S="bullet";SE(14=Input!S-1;YH18;0);SE(14&lt;Input!S;0;SE(14&lt;Input!S;YH18/(Input!S-Input!S);0)))</f>
        <v/>
      </c>
      <c r="YW64" s="79">
        <f>SE(Input!S="bullet";SE(15=Input!S-1;YH18;0);SE(15&lt;Input!S;0;SE(15&lt;Input!S;YH18/(Input!S-Input!S);0)))</f>
        <v/>
      </c>
      <c r="YX64" s="79">
        <f>SE(Input!S="bullet";SE(16=Input!S-1;YH18;0);SE(16&lt;Input!S;0;SE(16&lt;Input!S;YH18/(Input!S-Input!S);0)))</f>
        <v/>
      </c>
      <c r="YY64" s="79">
        <f>SE(Input!S="bullet";SE(17=Input!S-1;YH18;0);SE(17&lt;Input!S;0;SE(17&lt;Input!S;YH18/(Input!S-Input!S);0)))</f>
        <v/>
      </c>
      <c r="YZ64" s="79">
        <f>SE(Input!S="bullet";SE(18=Input!S-1;YH18;0);SE(18&lt;Input!S;0;SE(18&lt;Input!S;YH18/(Input!S-Input!S);0)))</f>
        <v/>
      </c>
      <c r="ZA64" s="79">
        <f>SE(Input!S="bullet";SE(19=Input!S-1;YH18;0);SE(19&lt;Input!S;0;SE(19&lt;Input!S;YH18/(Input!S-Input!S);0)))</f>
        <v/>
      </c>
      <c r="ZB64" s="79">
        <f>SE(Input!S="bullet";SE(20=Input!S-1;YH18;0);SE(20&lt;Input!S;0;SE(20&lt;Input!S;YH18/(Input!S-Input!S);0)))</f>
        <v/>
      </c>
      <c r="ZC64" s="79">
        <f>SE(Input!S="bullet";SE(21=Input!S-1;YH18;0);SE(21&lt;Input!S;0;SE(21&lt;Input!S;YH18/(Input!S-Input!S);0)))</f>
        <v/>
      </c>
      <c r="ZD64" s="79">
        <f>SE(Input!S="bullet";SE(22=Input!S-1;YH18;0);SE(22&lt;Input!S;0;SE(22&lt;Input!S;YH18/(Input!S-Input!S);0)))</f>
        <v/>
      </c>
      <c r="ZE64" s="79">
        <f>SE(Input!S="bullet";SE(23=Input!S-1;YH18;0);SE(23&lt;Input!S;0;SE(23&lt;Input!S;YH18/(Input!S-Input!S);0)))</f>
        <v/>
      </c>
      <c r="ZF64" s="79">
        <f>SE(Input!S="bullet";SE(24=Input!S-1;YH18;0);SE(24&lt;Input!S;0;SE(24&lt;Input!S;YH18/(Input!S-Input!S);0)))</f>
        <v/>
      </c>
      <c r="ZG64" s="79">
        <f>SE(Input!S="bullet";SE(25=Input!S-1;YH18;0);SE(25&lt;Input!S;0;SE(25&lt;Input!S;YH18/(Input!S-Input!S);0)))</f>
        <v/>
      </c>
      <c r="ZH64" s="79">
        <f>SE(Input!S="bullet";SE(26=Input!S-1;YH18;0);SE(26&lt;Input!S;0;SE(26&lt;Input!S;YH18/(Input!S-Input!S);0)))</f>
        <v/>
      </c>
      <c r="ZI64" s="79">
        <f>SE(Input!S="bullet";SE(27=Input!S-1;YH18;0);SE(27&lt;Input!S;0;SE(27&lt;Input!S;YH18/(Input!S-Input!S);0)))</f>
        <v/>
      </c>
      <c r="ZJ64" s="79">
        <f>SE(Input!S="bullet";SE(28=Input!S-1;YH18;0);SE(28&lt;Input!S;0;SE(28&lt;Input!S;YH18/(Input!S-Input!S);0)))</f>
        <v/>
      </c>
      <c r="ZM64" s="78" t="n">
        <v>12</v>
      </c>
      <c r="ZN64" s="79">
        <f>0</f>
        <v/>
      </c>
      <c r="ZO64" s="79">
        <f>0</f>
        <v/>
      </c>
      <c r="ZP64" s="79">
        <f>0</f>
        <v/>
      </c>
      <c r="ZQ64" s="79">
        <f>0</f>
        <v/>
      </c>
      <c r="ZR64" s="79">
        <f>0</f>
        <v/>
      </c>
      <c r="ZS64" s="79">
        <f>0</f>
        <v/>
      </c>
      <c r="ZT64" s="79">
        <f>0</f>
        <v/>
      </c>
      <c r="ZU64" s="79">
        <f>0</f>
        <v/>
      </c>
      <c r="ZV64" s="79">
        <f>0</f>
        <v/>
      </c>
      <c r="ZW64" s="79">
        <f>0</f>
        <v/>
      </c>
      <c r="ZX64" s="79">
        <f>0</f>
        <v/>
      </c>
      <c r="ZY64" s="79">
        <f>SE(Input!T="bullet";SE(0=Input!T-1;ZY18;0);SE(0&lt;Input!T;0;SE(0&lt;Input!T;ZY18/(Input!T-Input!T);0)))</f>
        <v/>
      </c>
      <c r="ZZ64" s="79">
        <f>SE(Input!T="bullet";SE(1=Input!T-1;ZY18;0);SE(1&lt;Input!T;0;SE(1&lt;Input!T;ZY18/(Input!T-Input!T);0)))</f>
        <v/>
      </c>
      <c r="AAA64" s="79">
        <f>SE(Input!T="bullet";SE(2=Input!T-1;ZY18;0);SE(2&lt;Input!T;0;SE(2&lt;Input!T;ZY18/(Input!T-Input!T);0)))</f>
        <v/>
      </c>
      <c r="AAB64" s="79">
        <f>SE(Input!T="bullet";SE(3=Input!T-1;ZY18;0);SE(3&lt;Input!T;0;SE(3&lt;Input!T;ZY18/(Input!T-Input!T);0)))</f>
        <v/>
      </c>
      <c r="AAC64" s="79">
        <f>SE(Input!T="bullet";SE(4=Input!T-1;ZY18;0);SE(4&lt;Input!T;0;SE(4&lt;Input!T;ZY18/(Input!T-Input!T);0)))</f>
        <v/>
      </c>
      <c r="AAD64" s="79">
        <f>SE(Input!T="bullet";SE(5=Input!T-1;ZY18;0);SE(5&lt;Input!T;0;SE(5&lt;Input!T;ZY18/(Input!T-Input!T);0)))</f>
        <v/>
      </c>
      <c r="AAE64" s="79">
        <f>SE(Input!T="bullet";SE(6=Input!T-1;ZY18;0);SE(6&lt;Input!T;0;SE(6&lt;Input!T;ZY18/(Input!T-Input!T);0)))</f>
        <v/>
      </c>
      <c r="AAF64" s="79">
        <f>SE(Input!T="bullet";SE(7=Input!T-1;ZY18;0);SE(7&lt;Input!T;0;SE(7&lt;Input!T;ZY18/(Input!T-Input!T);0)))</f>
        <v/>
      </c>
      <c r="AAG64" s="79">
        <f>SE(Input!T="bullet";SE(8=Input!T-1;ZY18;0);SE(8&lt;Input!T;0;SE(8&lt;Input!T;ZY18/(Input!T-Input!T);0)))</f>
        <v/>
      </c>
      <c r="AAH64" s="79">
        <f>SE(Input!T="bullet";SE(9=Input!T-1;ZY18;0);SE(9&lt;Input!T;0;SE(9&lt;Input!T;ZY18/(Input!T-Input!T);0)))</f>
        <v/>
      </c>
      <c r="AAI64" s="79">
        <f>SE(Input!T="bullet";SE(10=Input!T-1;ZY18;0);SE(10&lt;Input!T;0;SE(10&lt;Input!T;ZY18/(Input!T-Input!T);0)))</f>
        <v/>
      </c>
      <c r="AAJ64" s="79">
        <f>SE(Input!T="bullet";SE(11=Input!T-1;ZY18;0);SE(11&lt;Input!T;0;SE(11&lt;Input!T;ZY18/(Input!T-Input!T);0)))</f>
        <v/>
      </c>
      <c r="AAK64" s="79">
        <f>SE(Input!T="bullet";SE(12=Input!T-1;ZY18;0);SE(12&lt;Input!T;0;SE(12&lt;Input!T;ZY18/(Input!T-Input!T);0)))</f>
        <v/>
      </c>
      <c r="AAL64" s="79">
        <f>SE(Input!T="bullet";SE(13=Input!T-1;ZY18;0);SE(13&lt;Input!T;0;SE(13&lt;Input!T;ZY18/(Input!T-Input!T);0)))</f>
        <v/>
      </c>
      <c r="AAM64" s="79">
        <f>SE(Input!T="bullet";SE(14=Input!T-1;ZY18;0);SE(14&lt;Input!T;0;SE(14&lt;Input!T;ZY18/(Input!T-Input!T);0)))</f>
        <v/>
      </c>
      <c r="AAN64" s="79">
        <f>SE(Input!T="bullet";SE(15=Input!T-1;ZY18;0);SE(15&lt;Input!T;0;SE(15&lt;Input!T;ZY18/(Input!T-Input!T);0)))</f>
        <v/>
      </c>
      <c r="AAO64" s="79">
        <f>SE(Input!T="bullet";SE(16=Input!T-1;ZY18;0);SE(16&lt;Input!T;0;SE(16&lt;Input!T;ZY18/(Input!T-Input!T);0)))</f>
        <v/>
      </c>
      <c r="AAP64" s="79">
        <f>SE(Input!T="bullet";SE(17=Input!T-1;ZY18;0);SE(17&lt;Input!T;0;SE(17&lt;Input!T;ZY18/(Input!T-Input!T);0)))</f>
        <v/>
      </c>
      <c r="AAQ64" s="79">
        <f>SE(Input!T="bullet";SE(18=Input!T-1;ZY18;0);SE(18&lt;Input!T;0;SE(18&lt;Input!T;ZY18/(Input!T-Input!T);0)))</f>
        <v/>
      </c>
      <c r="AAR64" s="79">
        <f>SE(Input!T="bullet";SE(19=Input!T-1;ZY18;0);SE(19&lt;Input!T;0;SE(19&lt;Input!T;ZY18/(Input!T-Input!T);0)))</f>
        <v/>
      </c>
      <c r="AAS64" s="79">
        <f>SE(Input!T="bullet";SE(20=Input!T-1;ZY18;0);SE(20&lt;Input!T;0;SE(20&lt;Input!T;ZY18/(Input!T-Input!T);0)))</f>
        <v/>
      </c>
      <c r="AAT64" s="79">
        <f>SE(Input!T="bullet";SE(21=Input!T-1;ZY18;0);SE(21&lt;Input!T;0;SE(21&lt;Input!T;ZY18/(Input!T-Input!T);0)))</f>
        <v/>
      </c>
      <c r="AAU64" s="79">
        <f>SE(Input!T="bullet";SE(22=Input!T-1;ZY18;0);SE(22&lt;Input!T;0;SE(22&lt;Input!T;ZY18/(Input!T-Input!T);0)))</f>
        <v/>
      </c>
      <c r="AAV64" s="79">
        <f>SE(Input!T="bullet";SE(23=Input!T-1;ZY18;0);SE(23&lt;Input!T;0;SE(23&lt;Input!T;ZY18/(Input!T-Input!T);0)))</f>
        <v/>
      </c>
      <c r="AAW64" s="79">
        <f>SE(Input!T="bullet";SE(24=Input!T-1;ZY18;0);SE(24&lt;Input!T;0;SE(24&lt;Input!T;ZY18/(Input!T-Input!T);0)))</f>
        <v/>
      </c>
      <c r="AAX64" s="79">
        <f>SE(Input!T="bullet";SE(25=Input!T-1;ZY18;0);SE(25&lt;Input!T;0;SE(25&lt;Input!T;ZY18/(Input!T-Input!T);0)))</f>
        <v/>
      </c>
      <c r="AAY64" s="79">
        <f>SE(Input!T="bullet";SE(26=Input!T-1;ZY18;0);SE(26&lt;Input!T;0;SE(26&lt;Input!T;ZY18/(Input!T-Input!T);0)))</f>
        <v/>
      </c>
      <c r="AAZ64" s="79">
        <f>SE(Input!T="bullet";SE(27=Input!T-1;ZY18;0);SE(27&lt;Input!T;0;SE(27&lt;Input!T;ZY18/(Input!T-Input!T);0)))</f>
        <v/>
      </c>
      <c r="ABA64" s="79">
        <f>SE(Input!T="bullet";SE(28=Input!T-1;ZY18;0);SE(28&lt;Input!T;0;SE(28&lt;Input!T;ZY18/(Input!T-Input!T);0)))</f>
        <v/>
      </c>
      <c r="ABD64" s="78" t="n">
        <v>12</v>
      </c>
      <c r="ABE64" s="79">
        <f>0</f>
        <v/>
      </c>
      <c r="ABF64" s="79">
        <f>0</f>
        <v/>
      </c>
      <c r="ABG64" s="79">
        <f>0</f>
        <v/>
      </c>
      <c r="ABH64" s="79">
        <f>0</f>
        <v/>
      </c>
      <c r="ABI64" s="79">
        <f>0</f>
        <v/>
      </c>
      <c r="ABJ64" s="79">
        <f>0</f>
        <v/>
      </c>
      <c r="ABK64" s="79">
        <f>0</f>
        <v/>
      </c>
      <c r="ABL64" s="79">
        <f>0</f>
        <v/>
      </c>
      <c r="ABM64" s="79">
        <f>0</f>
        <v/>
      </c>
      <c r="ABN64" s="79">
        <f>0</f>
        <v/>
      </c>
      <c r="ABO64" s="79">
        <f>0</f>
        <v/>
      </c>
      <c r="ABP64" s="79">
        <f>SE(Input!U="bullet";SE(0=Input!U-1;ABP18;0);SE(0&lt;Input!U;0;SE(0&lt;Input!U;ABP18/(Input!U-Input!U);0)))</f>
        <v/>
      </c>
      <c r="ABQ64" s="79">
        <f>SE(Input!U="bullet";SE(1=Input!U-1;ABP18;0);SE(1&lt;Input!U;0;SE(1&lt;Input!U;ABP18/(Input!U-Input!U);0)))</f>
        <v/>
      </c>
      <c r="ABR64" s="79">
        <f>SE(Input!U="bullet";SE(2=Input!U-1;ABP18;0);SE(2&lt;Input!U;0;SE(2&lt;Input!U;ABP18/(Input!U-Input!U);0)))</f>
        <v/>
      </c>
      <c r="ABS64" s="79">
        <f>SE(Input!U="bullet";SE(3=Input!U-1;ABP18;0);SE(3&lt;Input!U;0;SE(3&lt;Input!U;ABP18/(Input!U-Input!U);0)))</f>
        <v/>
      </c>
      <c r="ABT64" s="79">
        <f>SE(Input!U="bullet";SE(4=Input!U-1;ABP18;0);SE(4&lt;Input!U;0;SE(4&lt;Input!U;ABP18/(Input!U-Input!U);0)))</f>
        <v/>
      </c>
      <c r="ABU64" s="79">
        <f>SE(Input!U="bullet";SE(5=Input!U-1;ABP18;0);SE(5&lt;Input!U;0;SE(5&lt;Input!U;ABP18/(Input!U-Input!U);0)))</f>
        <v/>
      </c>
      <c r="ABV64" s="79">
        <f>SE(Input!U="bullet";SE(6=Input!U-1;ABP18;0);SE(6&lt;Input!U;0;SE(6&lt;Input!U;ABP18/(Input!U-Input!U);0)))</f>
        <v/>
      </c>
      <c r="ABW64" s="79">
        <f>SE(Input!U="bullet";SE(7=Input!U-1;ABP18;0);SE(7&lt;Input!U;0;SE(7&lt;Input!U;ABP18/(Input!U-Input!U);0)))</f>
        <v/>
      </c>
      <c r="ABX64" s="79">
        <f>SE(Input!U="bullet";SE(8=Input!U-1;ABP18;0);SE(8&lt;Input!U;0;SE(8&lt;Input!U;ABP18/(Input!U-Input!U);0)))</f>
        <v/>
      </c>
      <c r="ABY64" s="79">
        <f>SE(Input!U="bullet";SE(9=Input!U-1;ABP18;0);SE(9&lt;Input!U;0;SE(9&lt;Input!U;ABP18/(Input!U-Input!U);0)))</f>
        <v/>
      </c>
      <c r="ABZ64" s="79">
        <f>SE(Input!U="bullet";SE(10=Input!U-1;ABP18;0);SE(10&lt;Input!U;0;SE(10&lt;Input!U;ABP18/(Input!U-Input!U);0)))</f>
        <v/>
      </c>
      <c r="ACA64" s="79">
        <f>SE(Input!U="bullet";SE(11=Input!U-1;ABP18;0);SE(11&lt;Input!U;0;SE(11&lt;Input!U;ABP18/(Input!U-Input!U);0)))</f>
        <v/>
      </c>
      <c r="ACB64" s="79">
        <f>SE(Input!U="bullet";SE(12=Input!U-1;ABP18;0);SE(12&lt;Input!U;0;SE(12&lt;Input!U;ABP18/(Input!U-Input!U);0)))</f>
        <v/>
      </c>
      <c r="ACC64" s="79">
        <f>SE(Input!U="bullet";SE(13=Input!U-1;ABP18;0);SE(13&lt;Input!U;0;SE(13&lt;Input!U;ABP18/(Input!U-Input!U);0)))</f>
        <v/>
      </c>
      <c r="ACD64" s="79">
        <f>SE(Input!U="bullet";SE(14=Input!U-1;ABP18;0);SE(14&lt;Input!U;0;SE(14&lt;Input!U;ABP18/(Input!U-Input!U);0)))</f>
        <v/>
      </c>
      <c r="ACE64" s="79">
        <f>SE(Input!U="bullet";SE(15=Input!U-1;ABP18;0);SE(15&lt;Input!U;0;SE(15&lt;Input!U;ABP18/(Input!U-Input!U);0)))</f>
        <v/>
      </c>
      <c r="ACF64" s="79">
        <f>SE(Input!U="bullet";SE(16=Input!U-1;ABP18;0);SE(16&lt;Input!U;0;SE(16&lt;Input!U;ABP18/(Input!U-Input!U);0)))</f>
        <v/>
      </c>
      <c r="ACG64" s="79">
        <f>SE(Input!U="bullet";SE(17=Input!U-1;ABP18;0);SE(17&lt;Input!U;0;SE(17&lt;Input!U;ABP18/(Input!U-Input!U);0)))</f>
        <v/>
      </c>
      <c r="ACH64" s="79">
        <f>SE(Input!U="bullet";SE(18=Input!U-1;ABP18;0);SE(18&lt;Input!U;0;SE(18&lt;Input!U;ABP18/(Input!U-Input!U);0)))</f>
        <v/>
      </c>
      <c r="ACI64" s="79">
        <f>SE(Input!U="bullet";SE(19=Input!U-1;ABP18;0);SE(19&lt;Input!U;0;SE(19&lt;Input!U;ABP18/(Input!U-Input!U);0)))</f>
        <v/>
      </c>
      <c r="ACJ64" s="79">
        <f>SE(Input!U="bullet";SE(20=Input!U-1;ABP18;0);SE(20&lt;Input!U;0;SE(20&lt;Input!U;ABP18/(Input!U-Input!U);0)))</f>
        <v/>
      </c>
      <c r="ACK64" s="79">
        <f>SE(Input!U="bullet";SE(21=Input!U-1;ABP18;0);SE(21&lt;Input!U;0;SE(21&lt;Input!U;ABP18/(Input!U-Input!U);0)))</f>
        <v/>
      </c>
      <c r="ACL64" s="79">
        <f>SE(Input!U="bullet";SE(22=Input!U-1;ABP18;0);SE(22&lt;Input!U;0;SE(22&lt;Input!U;ABP18/(Input!U-Input!U);0)))</f>
        <v/>
      </c>
      <c r="ACM64" s="79">
        <f>SE(Input!U="bullet";SE(23=Input!U-1;ABP18;0);SE(23&lt;Input!U;0;SE(23&lt;Input!U;ABP18/(Input!U-Input!U);0)))</f>
        <v/>
      </c>
      <c r="ACN64" s="79">
        <f>SE(Input!U="bullet";SE(24=Input!U-1;ABP18;0);SE(24&lt;Input!U;0;SE(24&lt;Input!U;ABP18/(Input!U-Input!U);0)))</f>
        <v/>
      </c>
      <c r="ACO64" s="79">
        <f>SE(Input!U="bullet";SE(25=Input!U-1;ABP18;0);SE(25&lt;Input!U;0;SE(25&lt;Input!U;ABP18/(Input!U-Input!U);0)))</f>
        <v/>
      </c>
      <c r="ACP64" s="79">
        <f>SE(Input!U="bullet";SE(26=Input!U-1;ABP18;0);SE(26&lt;Input!U;0;SE(26&lt;Input!U;ABP18/(Input!U-Input!U);0)))</f>
        <v/>
      </c>
      <c r="ACQ64" s="79">
        <f>SE(Input!U="bullet";SE(27=Input!U-1;ABP18;0);SE(27&lt;Input!U;0;SE(27&lt;Input!U;ABP18/(Input!U-Input!U);0)))</f>
        <v/>
      </c>
      <c r="ACR64" s="79">
        <f>SE(Input!U="bullet";SE(28=Input!U-1;ABP18;0);SE(28&lt;Input!U;0;SE(28&lt;Input!U;ABP18/(Input!U-Input!U);0)))</f>
        <v/>
      </c>
      <c r="ACU64" s="78" t="n">
        <v>12</v>
      </c>
      <c r="ACV64" s="79">
        <f>0</f>
        <v/>
      </c>
      <c r="ACW64" s="79">
        <f>0</f>
        <v/>
      </c>
      <c r="ACX64" s="79">
        <f>0</f>
        <v/>
      </c>
      <c r="ACY64" s="79">
        <f>0</f>
        <v/>
      </c>
      <c r="ACZ64" s="79">
        <f>0</f>
        <v/>
      </c>
      <c r="ADA64" s="79">
        <f>0</f>
        <v/>
      </c>
      <c r="ADB64" s="79">
        <f>0</f>
        <v/>
      </c>
      <c r="ADC64" s="79">
        <f>0</f>
        <v/>
      </c>
      <c r="ADD64" s="79">
        <f>0</f>
        <v/>
      </c>
      <c r="ADE64" s="79">
        <f>0</f>
        <v/>
      </c>
      <c r="ADF64" s="79">
        <f>0</f>
        <v/>
      </c>
      <c r="ADG64" s="79">
        <f>SE(Input!V="bullet";SE(0=Input!V-1;ADG18;0);SE(0&lt;Input!V;0;SE(0&lt;Input!V;ADG18/(Input!V-Input!V);0)))</f>
        <v/>
      </c>
      <c r="ADH64" s="79">
        <f>SE(Input!V="bullet";SE(1=Input!V-1;ADG18;0);SE(1&lt;Input!V;0;SE(1&lt;Input!V;ADG18/(Input!V-Input!V);0)))</f>
        <v/>
      </c>
      <c r="ADI64" s="79">
        <f>SE(Input!V="bullet";SE(2=Input!V-1;ADG18;0);SE(2&lt;Input!V;0;SE(2&lt;Input!V;ADG18/(Input!V-Input!V);0)))</f>
        <v/>
      </c>
      <c r="ADJ64" s="79">
        <f>SE(Input!V="bullet";SE(3=Input!V-1;ADG18;0);SE(3&lt;Input!V;0;SE(3&lt;Input!V;ADG18/(Input!V-Input!V);0)))</f>
        <v/>
      </c>
      <c r="ADK64" s="79">
        <f>SE(Input!V="bullet";SE(4=Input!V-1;ADG18;0);SE(4&lt;Input!V;0;SE(4&lt;Input!V;ADG18/(Input!V-Input!V);0)))</f>
        <v/>
      </c>
      <c r="ADL64" s="79">
        <f>SE(Input!V="bullet";SE(5=Input!V-1;ADG18;0);SE(5&lt;Input!V;0;SE(5&lt;Input!V;ADG18/(Input!V-Input!V);0)))</f>
        <v/>
      </c>
      <c r="ADM64" s="79">
        <f>SE(Input!V="bullet";SE(6=Input!V-1;ADG18;0);SE(6&lt;Input!V;0;SE(6&lt;Input!V;ADG18/(Input!V-Input!V);0)))</f>
        <v/>
      </c>
      <c r="ADN64" s="79">
        <f>SE(Input!V="bullet";SE(7=Input!V-1;ADG18;0);SE(7&lt;Input!V;0;SE(7&lt;Input!V;ADG18/(Input!V-Input!V);0)))</f>
        <v/>
      </c>
      <c r="ADO64" s="79">
        <f>SE(Input!V="bullet";SE(8=Input!V-1;ADG18;0);SE(8&lt;Input!V;0;SE(8&lt;Input!V;ADG18/(Input!V-Input!V);0)))</f>
        <v/>
      </c>
      <c r="ADP64" s="79">
        <f>SE(Input!V="bullet";SE(9=Input!V-1;ADG18;0);SE(9&lt;Input!V;0;SE(9&lt;Input!V;ADG18/(Input!V-Input!V);0)))</f>
        <v/>
      </c>
      <c r="ADQ64" s="79">
        <f>SE(Input!V="bullet";SE(10=Input!V-1;ADG18;0);SE(10&lt;Input!V;0;SE(10&lt;Input!V;ADG18/(Input!V-Input!V);0)))</f>
        <v/>
      </c>
      <c r="ADR64" s="79">
        <f>SE(Input!V="bullet";SE(11=Input!V-1;ADG18;0);SE(11&lt;Input!V;0;SE(11&lt;Input!V;ADG18/(Input!V-Input!V);0)))</f>
        <v/>
      </c>
      <c r="ADS64" s="79">
        <f>SE(Input!V="bullet";SE(12=Input!V-1;ADG18;0);SE(12&lt;Input!V;0;SE(12&lt;Input!V;ADG18/(Input!V-Input!V);0)))</f>
        <v/>
      </c>
      <c r="ADT64" s="79">
        <f>SE(Input!V="bullet";SE(13=Input!V-1;ADG18;0);SE(13&lt;Input!V;0;SE(13&lt;Input!V;ADG18/(Input!V-Input!V);0)))</f>
        <v/>
      </c>
      <c r="ADU64" s="79">
        <f>SE(Input!V="bullet";SE(14=Input!V-1;ADG18;0);SE(14&lt;Input!V;0;SE(14&lt;Input!V;ADG18/(Input!V-Input!V);0)))</f>
        <v/>
      </c>
      <c r="ADV64" s="79">
        <f>SE(Input!V="bullet";SE(15=Input!V-1;ADG18;0);SE(15&lt;Input!V;0;SE(15&lt;Input!V;ADG18/(Input!V-Input!V);0)))</f>
        <v/>
      </c>
      <c r="ADW64" s="79">
        <f>SE(Input!V="bullet";SE(16=Input!V-1;ADG18;0);SE(16&lt;Input!V;0;SE(16&lt;Input!V;ADG18/(Input!V-Input!V);0)))</f>
        <v/>
      </c>
      <c r="ADX64" s="79">
        <f>SE(Input!V="bullet";SE(17=Input!V-1;ADG18;0);SE(17&lt;Input!V;0;SE(17&lt;Input!V;ADG18/(Input!V-Input!V);0)))</f>
        <v/>
      </c>
      <c r="ADY64" s="79">
        <f>SE(Input!V="bullet";SE(18=Input!V-1;ADG18;0);SE(18&lt;Input!V;0;SE(18&lt;Input!V;ADG18/(Input!V-Input!V);0)))</f>
        <v/>
      </c>
      <c r="ADZ64" s="79">
        <f>SE(Input!V="bullet";SE(19=Input!V-1;ADG18;0);SE(19&lt;Input!V;0;SE(19&lt;Input!V;ADG18/(Input!V-Input!V);0)))</f>
        <v/>
      </c>
      <c r="AEA64" s="79">
        <f>SE(Input!V="bullet";SE(20=Input!V-1;ADG18;0);SE(20&lt;Input!V;0;SE(20&lt;Input!V;ADG18/(Input!V-Input!V);0)))</f>
        <v/>
      </c>
      <c r="AEB64" s="79">
        <f>SE(Input!V="bullet";SE(21=Input!V-1;ADG18;0);SE(21&lt;Input!V;0;SE(21&lt;Input!V;ADG18/(Input!V-Input!V);0)))</f>
        <v/>
      </c>
      <c r="AEC64" s="79">
        <f>SE(Input!V="bullet";SE(22=Input!V-1;ADG18;0);SE(22&lt;Input!V;0;SE(22&lt;Input!V;ADG18/(Input!V-Input!V);0)))</f>
        <v/>
      </c>
      <c r="AED64" s="79">
        <f>SE(Input!V="bullet";SE(23=Input!V-1;ADG18;0);SE(23&lt;Input!V;0;SE(23&lt;Input!V;ADG18/(Input!V-Input!V);0)))</f>
        <v/>
      </c>
      <c r="AEE64" s="79">
        <f>SE(Input!V="bullet";SE(24=Input!V-1;ADG18;0);SE(24&lt;Input!V;0;SE(24&lt;Input!V;ADG18/(Input!V-Input!V);0)))</f>
        <v/>
      </c>
      <c r="AEF64" s="79">
        <f>SE(Input!V="bullet";SE(25=Input!V-1;ADG18;0);SE(25&lt;Input!V;0;SE(25&lt;Input!V;ADG18/(Input!V-Input!V);0)))</f>
        <v/>
      </c>
      <c r="AEG64" s="79">
        <f>SE(Input!V="bullet";SE(26=Input!V-1;ADG18;0);SE(26&lt;Input!V;0;SE(26&lt;Input!V;ADG18/(Input!V-Input!V);0)))</f>
        <v/>
      </c>
      <c r="AEH64" s="79">
        <f>SE(Input!V="bullet";SE(27=Input!V-1;ADG18;0);SE(27&lt;Input!V;0;SE(27&lt;Input!V;ADG18/(Input!V-Input!V);0)))</f>
        <v/>
      </c>
      <c r="AEI64" s="79">
        <f>SE(Input!V="bullet";SE(28=Input!V-1;ADG18;0);SE(28&lt;Input!V;0;SE(28&lt;Input!V;ADG18/(Input!V-Input!V);0)))</f>
        <v/>
      </c>
      <c r="AEL64" s="78" t="n">
        <v>12</v>
      </c>
      <c r="AEM64" s="79">
        <f>0</f>
        <v/>
      </c>
      <c r="AEN64" s="79">
        <f>0</f>
        <v/>
      </c>
      <c r="AEO64" s="79">
        <f>0</f>
        <v/>
      </c>
      <c r="AEP64" s="79">
        <f>0</f>
        <v/>
      </c>
      <c r="AEQ64" s="79">
        <f>0</f>
        <v/>
      </c>
      <c r="AER64" s="79">
        <f>0</f>
        <v/>
      </c>
      <c r="AES64" s="79">
        <f>0</f>
        <v/>
      </c>
      <c r="AET64" s="79">
        <f>0</f>
        <v/>
      </c>
      <c r="AEU64" s="79">
        <f>0</f>
        <v/>
      </c>
      <c r="AEV64" s="79">
        <f>0</f>
        <v/>
      </c>
      <c r="AEW64" s="79">
        <f>0</f>
        <v/>
      </c>
      <c r="AEX64" s="79">
        <f>SE(Input!W="bullet";SE(0=Input!W-1;AEX18;0);SE(0&lt;Input!W;0;SE(0&lt;Input!W;AEX18/(Input!W-Input!W);0)))</f>
        <v/>
      </c>
      <c r="AEY64" s="79">
        <f>SE(Input!W="bullet";SE(1=Input!W-1;AEX18;0);SE(1&lt;Input!W;0;SE(1&lt;Input!W;AEX18/(Input!W-Input!W);0)))</f>
        <v/>
      </c>
      <c r="AEZ64" s="79">
        <f>SE(Input!W="bullet";SE(2=Input!W-1;AEX18;0);SE(2&lt;Input!W;0;SE(2&lt;Input!W;AEX18/(Input!W-Input!W);0)))</f>
        <v/>
      </c>
      <c r="AFA64" s="79">
        <f>SE(Input!W="bullet";SE(3=Input!W-1;AEX18;0);SE(3&lt;Input!W;0;SE(3&lt;Input!W;AEX18/(Input!W-Input!W);0)))</f>
        <v/>
      </c>
      <c r="AFB64" s="79">
        <f>SE(Input!W="bullet";SE(4=Input!W-1;AEX18;0);SE(4&lt;Input!W;0;SE(4&lt;Input!W;AEX18/(Input!W-Input!W);0)))</f>
        <v/>
      </c>
      <c r="AFC64" s="79">
        <f>SE(Input!W="bullet";SE(5=Input!W-1;AEX18;0);SE(5&lt;Input!W;0;SE(5&lt;Input!W;AEX18/(Input!W-Input!W);0)))</f>
        <v/>
      </c>
      <c r="AFD64" s="79">
        <f>SE(Input!W="bullet";SE(6=Input!W-1;AEX18;0);SE(6&lt;Input!W;0;SE(6&lt;Input!W;AEX18/(Input!W-Input!W);0)))</f>
        <v/>
      </c>
      <c r="AFE64" s="79">
        <f>SE(Input!W="bullet";SE(7=Input!W-1;AEX18;0);SE(7&lt;Input!W;0;SE(7&lt;Input!W;AEX18/(Input!W-Input!W);0)))</f>
        <v/>
      </c>
      <c r="AFF64" s="79">
        <f>SE(Input!W="bullet";SE(8=Input!W-1;AEX18;0);SE(8&lt;Input!W;0;SE(8&lt;Input!W;AEX18/(Input!W-Input!W);0)))</f>
        <v/>
      </c>
      <c r="AFG64" s="79">
        <f>SE(Input!W="bullet";SE(9=Input!W-1;AEX18;0);SE(9&lt;Input!W;0;SE(9&lt;Input!W;AEX18/(Input!W-Input!W);0)))</f>
        <v/>
      </c>
      <c r="AFH64" s="79">
        <f>SE(Input!W="bullet";SE(10=Input!W-1;AEX18;0);SE(10&lt;Input!W;0;SE(10&lt;Input!W;AEX18/(Input!W-Input!W);0)))</f>
        <v/>
      </c>
      <c r="AFI64" s="79">
        <f>SE(Input!W="bullet";SE(11=Input!W-1;AEX18;0);SE(11&lt;Input!W;0;SE(11&lt;Input!W;AEX18/(Input!W-Input!W);0)))</f>
        <v/>
      </c>
      <c r="AFJ64" s="79">
        <f>SE(Input!W="bullet";SE(12=Input!W-1;AEX18;0);SE(12&lt;Input!W;0;SE(12&lt;Input!W;AEX18/(Input!W-Input!W);0)))</f>
        <v/>
      </c>
      <c r="AFK64" s="79">
        <f>SE(Input!W="bullet";SE(13=Input!W-1;AEX18;0);SE(13&lt;Input!W;0;SE(13&lt;Input!W;AEX18/(Input!W-Input!W);0)))</f>
        <v/>
      </c>
      <c r="AFL64" s="79">
        <f>SE(Input!W="bullet";SE(14=Input!W-1;AEX18;0);SE(14&lt;Input!W;0;SE(14&lt;Input!W;AEX18/(Input!W-Input!W);0)))</f>
        <v/>
      </c>
      <c r="AFM64" s="79">
        <f>SE(Input!W="bullet";SE(15=Input!W-1;AEX18;0);SE(15&lt;Input!W;0;SE(15&lt;Input!W;AEX18/(Input!W-Input!W);0)))</f>
        <v/>
      </c>
      <c r="AFN64" s="79">
        <f>SE(Input!W="bullet";SE(16=Input!W-1;AEX18;0);SE(16&lt;Input!W;0;SE(16&lt;Input!W;AEX18/(Input!W-Input!W);0)))</f>
        <v/>
      </c>
      <c r="AFO64" s="79">
        <f>SE(Input!W="bullet";SE(17=Input!W-1;AEX18;0);SE(17&lt;Input!W;0;SE(17&lt;Input!W;AEX18/(Input!W-Input!W);0)))</f>
        <v/>
      </c>
      <c r="AFP64" s="79">
        <f>SE(Input!W="bullet";SE(18=Input!W-1;AEX18;0);SE(18&lt;Input!W;0;SE(18&lt;Input!W;AEX18/(Input!W-Input!W);0)))</f>
        <v/>
      </c>
      <c r="AFQ64" s="79">
        <f>SE(Input!W="bullet";SE(19=Input!W-1;AEX18;0);SE(19&lt;Input!W;0;SE(19&lt;Input!W;AEX18/(Input!W-Input!W);0)))</f>
        <v/>
      </c>
      <c r="AFR64" s="79">
        <f>SE(Input!W="bullet";SE(20=Input!W-1;AEX18;0);SE(20&lt;Input!W;0;SE(20&lt;Input!W;AEX18/(Input!W-Input!W);0)))</f>
        <v/>
      </c>
      <c r="AFS64" s="79">
        <f>SE(Input!W="bullet";SE(21=Input!W-1;AEX18;0);SE(21&lt;Input!W;0;SE(21&lt;Input!W;AEX18/(Input!W-Input!W);0)))</f>
        <v/>
      </c>
      <c r="AFT64" s="79">
        <f>SE(Input!W="bullet";SE(22=Input!W-1;AEX18;0);SE(22&lt;Input!W;0;SE(22&lt;Input!W;AEX18/(Input!W-Input!W);0)))</f>
        <v/>
      </c>
      <c r="AFU64" s="79">
        <f>SE(Input!W="bullet";SE(23=Input!W-1;AEX18;0);SE(23&lt;Input!W;0;SE(23&lt;Input!W;AEX18/(Input!W-Input!W);0)))</f>
        <v/>
      </c>
      <c r="AFV64" s="79">
        <f>SE(Input!W="bullet";SE(24=Input!W-1;AEX18;0);SE(24&lt;Input!W;0;SE(24&lt;Input!W;AEX18/(Input!W-Input!W);0)))</f>
        <v/>
      </c>
      <c r="AFW64" s="79">
        <f>SE(Input!W="bullet";SE(25=Input!W-1;AEX18;0);SE(25&lt;Input!W;0;SE(25&lt;Input!W;AEX18/(Input!W-Input!W);0)))</f>
        <v/>
      </c>
      <c r="AFX64" s="79">
        <f>SE(Input!W="bullet";SE(26=Input!W-1;AEX18;0);SE(26&lt;Input!W;0;SE(26&lt;Input!W;AEX18/(Input!W-Input!W);0)))</f>
        <v/>
      </c>
      <c r="AFY64" s="79">
        <f>SE(Input!W="bullet";SE(27=Input!W-1;AEX18;0);SE(27&lt;Input!W;0;SE(27&lt;Input!W;AEX18/(Input!W-Input!W);0)))</f>
        <v/>
      </c>
      <c r="AFZ64" s="79">
        <f>SE(Input!W="bullet";SE(28=Input!W-1;AEX18;0);SE(28&lt;Input!W;0;SE(28&lt;Input!W;AEX18/(Input!W-Input!W);0)))</f>
        <v/>
      </c>
    </row>
    <row r="65">
      <c r="A65" s="78" t="n">
        <v>13</v>
      </c>
      <c r="B65" s="79">
        <f>0</f>
        <v/>
      </c>
      <c r="C65" s="79">
        <f>0</f>
        <v/>
      </c>
      <c r="D65" s="79">
        <f>0</f>
        <v/>
      </c>
      <c r="E65" s="79">
        <f>0</f>
        <v/>
      </c>
      <c r="F65" s="79">
        <f>0</f>
        <v/>
      </c>
      <c r="G65" s="79">
        <f>0</f>
        <v/>
      </c>
      <c r="H65" s="79">
        <f>0</f>
        <v/>
      </c>
      <c r="I65" s="79">
        <f>0</f>
        <v/>
      </c>
      <c r="J65" s="79">
        <f>0</f>
        <v/>
      </c>
      <c r="K65" s="79">
        <f>0</f>
        <v/>
      </c>
      <c r="L65" s="79">
        <f>0</f>
        <v/>
      </c>
      <c r="M65" s="79">
        <f>0</f>
        <v/>
      </c>
      <c r="N65" s="79">
        <f>SE(Input!D="bullet";SE(0=Input!D-1;N19;0);SE(0&lt;Input!D;0;SE(0&lt;Input!D;N19/(Input!D-Input!D);0)))</f>
        <v/>
      </c>
      <c r="O65" s="79">
        <f>SE(Input!D="bullet";SE(1=Input!D-1;N19;0);SE(1&lt;Input!D;0;SE(1&lt;Input!D;N19/(Input!D-Input!D);0)))</f>
        <v/>
      </c>
      <c r="P65" s="79">
        <f>SE(Input!D="bullet";SE(2=Input!D-1;N19;0);SE(2&lt;Input!D;0;SE(2&lt;Input!D;N19/(Input!D-Input!D);0)))</f>
        <v/>
      </c>
      <c r="Q65" s="79">
        <f>SE(Input!D="bullet";SE(3=Input!D-1;N19;0);SE(3&lt;Input!D;0;SE(3&lt;Input!D;N19/(Input!D-Input!D);0)))</f>
        <v/>
      </c>
      <c r="R65" s="79">
        <f>SE(Input!D="bullet";SE(4=Input!D-1;N19;0);SE(4&lt;Input!D;0;SE(4&lt;Input!D;N19/(Input!D-Input!D);0)))</f>
        <v/>
      </c>
      <c r="S65" s="79">
        <f>SE(Input!D="bullet";SE(5=Input!D-1;N19;0);SE(5&lt;Input!D;0;SE(5&lt;Input!D;N19/(Input!D-Input!D);0)))</f>
        <v/>
      </c>
      <c r="T65" s="79">
        <f>SE(Input!D="bullet";SE(6=Input!D-1;N19;0);SE(6&lt;Input!D;0;SE(6&lt;Input!D;N19/(Input!D-Input!D);0)))</f>
        <v/>
      </c>
      <c r="U65" s="79">
        <f>SE(Input!D="bullet";SE(7=Input!D-1;N19;0);SE(7&lt;Input!D;0;SE(7&lt;Input!D;N19/(Input!D-Input!D);0)))</f>
        <v/>
      </c>
      <c r="V65" s="79">
        <f>SE(Input!D="bullet";SE(8=Input!D-1;N19;0);SE(8&lt;Input!D;0;SE(8&lt;Input!D;N19/(Input!D-Input!D);0)))</f>
        <v/>
      </c>
      <c r="W65" s="79">
        <f>SE(Input!D="bullet";SE(9=Input!D-1;N19;0);SE(9&lt;Input!D;0;SE(9&lt;Input!D;N19/(Input!D-Input!D);0)))</f>
        <v/>
      </c>
      <c r="X65" s="79">
        <f>SE(Input!D="bullet";SE(10=Input!D-1;N19;0);SE(10&lt;Input!D;0;SE(10&lt;Input!D;N19/(Input!D-Input!D);0)))</f>
        <v/>
      </c>
      <c r="Y65" s="79">
        <f>SE(Input!D="bullet";SE(11=Input!D-1;N19;0);SE(11&lt;Input!D;0;SE(11&lt;Input!D;N19/(Input!D-Input!D);0)))</f>
        <v/>
      </c>
      <c r="Z65" s="79">
        <f>SE(Input!D="bullet";SE(12=Input!D-1;N19;0);SE(12&lt;Input!D;0;SE(12&lt;Input!D;N19/(Input!D-Input!D);0)))</f>
        <v/>
      </c>
      <c r="AA65" s="79">
        <f>SE(Input!D="bullet";SE(13=Input!D-1;N19;0);SE(13&lt;Input!D;0;SE(13&lt;Input!D;N19/(Input!D-Input!D);0)))</f>
        <v/>
      </c>
      <c r="AB65" s="79">
        <f>SE(Input!D="bullet";SE(14=Input!D-1;N19;0);SE(14&lt;Input!D;0;SE(14&lt;Input!D;N19/(Input!D-Input!D);0)))</f>
        <v/>
      </c>
      <c r="AC65" s="79">
        <f>SE(Input!D="bullet";SE(15=Input!D-1;N19;0);SE(15&lt;Input!D;0;SE(15&lt;Input!D;N19/(Input!D-Input!D);0)))</f>
        <v/>
      </c>
      <c r="AD65" s="79">
        <f>SE(Input!D="bullet";SE(16=Input!D-1;N19;0);SE(16&lt;Input!D;0;SE(16&lt;Input!D;N19/(Input!D-Input!D);0)))</f>
        <v/>
      </c>
      <c r="AE65" s="79">
        <f>SE(Input!D="bullet";SE(17=Input!D-1;N19;0);SE(17&lt;Input!D;0;SE(17&lt;Input!D;N19/(Input!D-Input!D);0)))</f>
        <v/>
      </c>
      <c r="AF65" s="79">
        <f>SE(Input!D="bullet";SE(18=Input!D-1;N19;0);SE(18&lt;Input!D;0;SE(18&lt;Input!D;N19/(Input!D-Input!D);0)))</f>
        <v/>
      </c>
      <c r="AG65" s="79">
        <f>SE(Input!D="bullet";SE(19=Input!D-1;N19;0);SE(19&lt;Input!D;0;SE(19&lt;Input!D;N19/(Input!D-Input!D);0)))</f>
        <v/>
      </c>
      <c r="AH65" s="79">
        <f>SE(Input!D="bullet";SE(20=Input!D-1;N19;0);SE(20&lt;Input!D;0;SE(20&lt;Input!D;N19/(Input!D-Input!D);0)))</f>
        <v/>
      </c>
      <c r="AI65" s="79">
        <f>SE(Input!D="bullet";SE(21=Input!D-1;N19;0);SE(21&lt;Input!D;0;SE(21&lt;Input!D;N19/(Input!D-Input!D);0)))</f>
        <v/>
      </c>
      <c r="AJ65" s="79">
        <f>SE(Input!D="bullet";SE(22=Input!D-1;N19;0);SE(22&lt;Input!D;0;SE(22&lt;Input!D;N19/(Input!D-Input!D);0)))</f>
        <v/>
      </c>
      <c r="AK65" s="79">
        <f>SE(Input!D="bullet";SE(23=Input!D-1;N19;0);SE(23&lt;Input!D;0;SE(23&lt;Input!D;N19/(Input!D-Input!D);0)))</f>
        <v/>
      </c>
      <c r="AL65" s="79">
        <f>SE(Input!D="bullet";SE(24=Input!D-1;N19;0);SE(24&lt;Input!D;0;SE(24&lt;Input!D;N19/(Input!D-Input!D);0)))</f>
        <v/>
      </c>
      <c r="AM65" s="79">
        <f>SE(Input!D="bullet";SE(25=Input!D-1;N19;0);SE(25&lt;Input!D;0;SE(25&lt;Input!D;N19/(Input!D-Input!D);0)))</f>
        <v/>
      </c>
      <c r="AN65" s="79">
        <f>SE(Input!D="bullet";SE(26=Input!D-1;N19;0);SE(26&lt;Input!D;0;SE(26&lt;Input!D;N19/(Input!D-Input!D);0)))</f>
        <v/>
      </c>
      <c r="AO65" s="79">
        <f>SE(Input!D="bullet";SE(27=Input!D-1;N19;0);SE(27&lt;Input!D;0;SE(27&lt;Input!D;N19/(Input!D-Input!D);0)))</f>
        <v/>
      </c>
      <c r="AR65" s="78" t="n">
        <v>13</v>
      </c>
      <c r="AS65" s="79">
        <f>0</f>
        <v/>
      </c>
      <c r="AT65" s="79">
        <f>0</f>
        <v/>
      </c>
      <c r="AU65" s="79">
        <f>0</f>
        <v/>
      </c>
      <c r="AV65" s="79">
        <f>0</f>
        <v/>
      </c>
      <c r="AW65" s="79">
        <f>0</f>
        <v/>
      </c>
      <c r="AX65" s="79">
        <f>0</f>
        <v/>
      </c>
      <c r="AY65" s="79">
        <f>0</f>
        <v/>
      </c>
      <c r="AZ65" s="79">
        <f>0</f>
        <v/>
      </c>
      <c r="BA65" s="79">
        <f>0</f>
        <v/>
      </c>
      <c r="BB65" s="79">
        <f>0</f>
        <v/>
      </c>
      <c r="BC65" s="79">
        <f>0</f>
        <v/>
      </c>
      <c r="BD65" s="79">
        <f>0</f>
        <v/>
      </c>
      <c r="BE65" s="79">
        <f>SE(Input!E="bullet";SE(0=Input!E-1;BE19;0);SE(0&lt;Input!E;0;SE(0&lt;Input!E;BE19/(Input!E-Input!E);0)))</f>
        <v/>
      </c>
      <c r="BF65" s="79">
        <f>SE(Input!E="bullet";SE(1=Input!E-1;BE19;0);SE(1&lt;Input!E;0;SE(1&lt;Input!E;BE19/(Input!E-Input!E);0)))</f>
        <v/>
      </c>
      <c r="BG65" s="79">
        <f>SE(Input!E="bullet";SE(2=Input!E-1;BE19;0);SE(2&lt;Input!E;0;SE(2&lt;Input!E;BE19/(Input!E-Input!E);0)))</f>
        <v/>
      </c>
      <c r="BH65" s="79">
        <f>SE(Input!E="bullet";SE(3=Input!E-1;BE19;0);SE(3&lt;Input!E;0;SE(3&lt;Input!E;BE19/(Input!E-Input!E);0)))</f>
        <v/>
      </c>
      <c r="BI65" s="79">
        <f>SE(Input!E="bullet";SE(4=Input!E-1;BE19;0);SE(4&lt;Input!E;0;SE(4&lt;Input!E;BE19/(Input!E-Input!E);0)))</f>
        <v/>
      </c>
      <c r="BJ65" s="79">
        <f>SE(Input!E="bullet";SE(5=Input!E-1;BE19;0);SE(5&lt;Input!E;0;SE(5&lt;Input!E;BE19/(Input!E-Input!E);0)))</f>
        <v/>
      </c>
      <c r="BK65" s="79">
        <f>SE(Input!E="bullet";SE(6=Input!E-1;BE19;0);SE(6&lt;Input!E;0;SE(6&lt;Input!E;BE19/(Input!E-Input!E);0)))</f>
        <v/>
      </c>
      <c r="BL65" s="79">
        <f>SE(Input!E="bullet";SE(7=Input!E-1;BE19;0);SE(7&lt;Input!E;0;SE(7&lt;Input!E;BE19/(Input!E-Input!E);0)))</f>
        <v/>
      </c>
      <c r="BM65" s="79">
        <f>SE(Input!E="bullet";SE(8=Input!E-1;BE19;0);SE(8&lt;Input!E;0;SE(8&lt;Input!E;BE19/(Input!E-Input!E);0)))</f>
        <v/>
      </c>
      <c r="BN65" s="79">
        <f>SE(Input!E="bullet";SE(9=Input!E-1;BE19;0);SE(9&lt;Input!E;0;SE(9&lt;Input!E;BE19/(Input!E-Input!E);0)))</f>
        <v/>
      </c>
      <c r="BO65" s="79">
        <f>SE(Input!E="bullet";SE(10=Input!E-1;BE19;0);SE(10&lt;Input!E;0;SE(10&lt;Input!E;BE19/(Input!E-Input!E);0)))</f>
        <v/>
      </c>
      <c r="BP65" s="79">
        <f>SE(Input!E="bullet";SE(11=Input!E-1;BE19;0);SE(11&lt;Input!E;0;SE(11&lt;Input!E;BE19/(Input!E-Input!E);0)))</f>
        <v/>
      </c>
      <c r="BQ65" s="79">
        <f>SE(Input!E="bullet";SE(12=Input!E-1;BE19;0);SE(12&lt;Input!E;0;SE(12&lt;Input!E;BE19/(Input!E-Input!E);0)))</f>
        <v/>
      </c>
      <c r="BR65" s="79">
        <f>SE(Input!E="bullet";SE(13=Input!E-1;BE19;0);SE(13&lt;Input!E;0;SE(13&lt;Input!E;BE19/(Input!E-Input!E);0)))</f>
        <v/>
      </c>
      <c r="BS65" s="79">
        <f>SE(Input!E="bullet";SE(14=Input!E-1;BE19;0);SE(14&lt;Input!E;0;SE(14&lt;Input!E;BE19/(Input!E-Input!E);0)))</f>
        <v/>
      </c>
      <c r="BT65" s="79">
        <f>SE(Input!E="bullet";SE(15=Input!E-1;BE19;0);SE(15&lt;Input!E;0;SE(15&lt;Input!E;BE19/(Input!E-Input!E);0)))</f>
        <v/>
      </c>
      <c r="BU65" s="79">
        <f>SE(Input!E="bullet";SE(16=Input!E-1;BE19;0);SE(16&lt;Input!E;0;SE(16&lt;Input!E;BE19/(Input!E-Input!E);0)))</f>
        <v/>
      </c>
      <c r="BV65" s="79">
        <f>SE(Input!E="bullet";SE(17=Input!E-1;BE19;0);SE(17&lt;Input!E;0;SE(17&lt;Input!E;BE19/(Input!E-Input!E);0)))</f>
        <v/>
      </c>
      <c r="BW65" s="79">
        <f>SE(Input!E="bullet";SE(18=Input!E-1;BE19;0);SE(18&lt;Input!E;0;SE(18&lt;Input!E;BE19/(Input!E-Input!E);0)))</f>
        <v/>
      </c>
      <c r="BX65" s="79">
        <f>SE(Input!E="bullet";SE(19=Input!E-1;BE19;0);SE(19&lt;Input!E;0;SE(19&lt;Input!E;BE19/(Input!E-Input!E);0)))</f>
        <v/>
      </c>
      <c r="BY65" s="79">
        <f>SE(Input!E="bullet";SE(20=Input!E-1;BE19;0);SE(20&lt;Input!E;0;SE(20&lt;Input!E;BE19/(Input!E-Input!E);0)))</f>
        <v/>
      </c>
      <c r="BZ65" s="79">
        <f>SE(Input!E="bullet";SE(21=Input!E-1;BE19;0);SE(21&lt;Input!E;0;SE(21&lt;Input!E;BE19/(Input!E-Input!E);0)))</f>
        <v/>
      </c>
      <c r="CA65" s="79">
        <f>SE(Input!E="bullet";SE(22=Input!E-1;BE19;0);SE(22&lt;Input!E;0;SE(22&lt;Input!E;BE19/(Input!E-Input!E);0)))</f>
        <v/>
      </c>
      <c r="CB65" s="79">
        <f>SE(Input!E="bullet";SE(23=Input!E-1;BE19;0);SE(23&lt;Input!E;0;SE(23&lt;Input!E;BE19/(Input!E-Input!E);0)))</f>
        <v/>
      </c>
      <c r="CC65" s="79">
        <f>SE(Input!E="bullet";SE(24=Input!E-1;BE19;0);SE(24&lt;Input!E;0;SE(24&lt;Input!E;BE19/(Input!E-Input!E);0)))</f>
        <v/>
      </c>
      <c r="CD65" s="79">
        <f>SE(Input!E="bullet";SE(25=Input!E-1;BE19;0);SE(25&lt;Input!E;0;SE(25&lt;Input!E;BE19/(Input!E-Input!E);0)))</f>
        <v/>
      </c>
      <c r="CE65" s="79">
        <f>SE(Input!E="bullet";SE(26=Input!E-1;BE19;0);SE(26&lt;Input!E;0;SE(26&lt;Input!E;BE19/(Input!E-Input!E);0)))</f>
        <v/>
      </c>
      <c r="CF65" s="79">
        <f>SE(Input!E="bullet";SE(27=Input!E-1;BE19;0);SE(27&lt;Input!E;0;SE(27&lt;Input!E;BE19/(Input!E-Input!E);0)))</f>
        <v/>
      </c>
      <c r="CI65" s="78" t="n">
        <v>13</v>
      </c>
      <c r="CJ65" s="79">
        <f>0</f>
        <v/>
      </c>
      <c r="CK65" s="79">
        <f>0</f>
        <v/>
      </c>
      <c r="CL65" s="79">
        <f>0</f>
        <v/>
      </c>
      <c r="CM65" s="79">
        <f>0</f>
        <v/>
      </c>
      <c r="CN65" s="79">
        <f>0</f>
        <v/>
      </c>
      <c r="CO65" s="79">
        <f>0</f>
        <v/>
      </c>
      <c r="CP65" s="79">
        <f>0</f>
        <v/>
      </c>
      <c r="CQ65" s="79">
        <f>0</f>
        <v/>
      </c>
      <c r="CR65" s="79">
        <f>0</f>
        <v/>
      </c>
      <c r="CS65" s="79">
        <f>0</f>
        <v/>
      </c>
      <c r="CT65" s="79">
        <f>0</f>
        <v/>
      </c>
      <c r="CU65" s="79">
        <f>0</f>
        <v/>
      </c>
      <c r="CV65" s="79">
        <f>SE(Input!F="bullet";SE(0=Input!F-1;CV19;0);SE(0&lt;Input!F;0;SE(0&lt;Input!F;CV19/(Input!F-Input!F);0)))</f>
        <v/>
      </c>
      <c r="CW65" s="79">
        <f>SE(Input!F="bullet";SE(1=Input!F-1;CV19;0);SE(1&lt;Input!F;0;SE(1&lt;Input!F;CV19/(Input!F-Input!F);0)))</f>
        <v/>
      </c>
      <c r="CX65" s="79">
        <f>SE(Input!F="bullet";SE(2=Input!F-1;CV19;0);SE(2&lt;Input!F;0;SE(2&lt;Input!F;CV19/(Input!F-Input!F);0)))</f>
        <v/>
      </c>
      <c r="CY65" s="79">
        <f>SE(Input!F="bullet";SE(3=Input!F-1;CV19;0);SE(3&lt;Input!F;0;SE(3&lt;Input!F;CV19/(Input!F-Input!F);0)))</f>
        <v/>
      </c>
      <c r="CZ65" s="79">
        <f>SE(Input!F="bullet";SE(4=Input!F-1;CV19;0);SE(4&lt;Input!F;0;SE(4&lt;Input!F;CV19/(Input!F-Input!F);0)))</f>
        <v/>
      </c>
      <c r="DA65" s="79">
        <f>SE(Input!F="bullet";SE(5=Input!F-1;CV19;0);SE(5&lt;Input!F;0;SE(5&lt;Input!F;CV19/(Input!F-Input!F);0)))</f>
        <v/>
      </c>
      <c r="DB65" s="79">
        <f>SE(Input!F="bullet";SE(6=Input!F-1;CV19;0);SE(6&lt;Input!F;0;SE(6&lt;Input!F;CV19/(Input!F-Input!F);0)))</f>
        <v/>
      </c>
      <c r="DC65" s="79">
        <f>SE(Input!F="bullet";SE(7=Input!F-1;CV19;0);SE(7&lt;Input!F;0;SE(7&lt;Input!F;CV19/(Input!F-Input!F);0)))</f>
        <v/>
      </c>
      <c r="DD65" s="79">
        <f>SE(Input!F="bullet";SE(8=Input!F-1;CV19;0);SE(8&lt;Input!F;0;SE(8&lt;Input!F;CV19/(Input!F-Input!F);0)))</f>
        <v/>
      </c>
      <c r="DE65" s="79">
        <f>SE(Input!F="bullet";SE(9=Input!F-1;CV19;0);SE(9&lt;Input!F;0;SE(9&lt;Input!F;CV19/(Input!F-Input!F);0)))</f>
        <v/>
      </c>
      <c r="DF65" s="79">
        <f>SE(Input!F="bullet";SE(10=Input!F-1;CV19;0);SE(10&lt;Input!F;0;SE(10&lt;Input!F;CV19/(Input!F-Input!F);0)))</f>
        <v/>
      </c>
      <c r="DG65" s="79">
        <f>SE(Input!F="bullet";SE(11=Input!F-1;CV19;0);SE(11&lt;Input!F;0;SE(11&lt;Input!F;CV19/(Input!F-Input!F);0)))</f>
        <v/>
      </c>
      <c r="DH65" s="79">
        <f>SE(Input!F="bullet";SE(12=Input!F-1;CV19;0);SE(12&lt;Input!F;0;SE(12&lt;Input!F;CV19/(Input!F-Input!F);0)))</f>
        <v/>
      </c>
      <c r="DI65" s="79">
        <f>SE(Input!F="bullet";SE(13=Input!F-1;CV19;0);SE(13&lt;Input!F;0;SE(13&lt;Input!F;CV19/(Input!F-Input!F);0)))</f>
        <v/>
      </c>
      <c r="DJ65" s="79">
        <f>SE(Input!F="bullet";SE(14=Input!F-1;CV19;0);SE(14&lt;Input!F;0;SE(14&lt;Input!F;CV19/(Input!F-Input!F);0)))</f>
        <v/>
      </c>
      <c r="DK65" s="79">
        <f>SE(Input!F="bullet";SE(15=Input!F-1;CV19;0);SE(15&lt;Input!F;0;SE(15&lt;Input!F;CV19/(Input!F-Input!F);0)))</f>
        <v/>
      </c>
      <c r="DL65" s="79">
        <f>SE(Input!F="bullet";SE(16=Input!F-1;CV19;0);SE(16&lt;Input!F;0;SE(16&lt;Input!F;CV19/(Input!F-Input!F);0)))</f>
        <v/>
      </c>
      <c r="DM65" s="79">
        <f>SE(Input!F="bullet";SE(17=Input!F-1;CV19;0);SE(17&lt;Input!F;0;SE(17&lt;Input!F;CV19/(Input!F-Input!F);0)))</f>
        <v/>
      </c>
      <c r="DN65" s="79">
        <f>SE(Input!F="bullet";SE(18=Input!F-1;CV19;0);SE(18&lt;Input!F;0;SE(18&lt;Input!F;CV19/(Input!F-Input!F);0)))</f>
        <v/>
      </c>
      <c r="DO65" s="79">
        <f>SE(Input!F="bullet";SE(19=Input!F-1;CV19;0);SE(19&lt;Input!F;0;SE(19&lt;Input!F;CV19/(Input!F-Input!F);0)))</f>
        <v/>
      </c>
      <c r="DP65" s="79">
        <f>SE(Input!F="bullet";SE(20=Input!F-1;CV19;0);SE(20&lt;Input!F;0;SE(20&lt;Input!F;CV19/(Input!F-Input!F);0)))</f>
        <v/>
      </c>
      <c r="DQ65" s="79">
        <f>SE(Input!F="bullet";SE(21=Input!F-1;CV19;0);SE(21&lt;Input!F;0;SE(21&lt;Input!F;CV19/(Input!F-Input!F);0)))</f>
        <v/>
      </c>
      <c r="DR65" s="79">
        <f>SE(Input!F="bullet";SE(22=Input!F-1;CV19;0);SE(22&lt;Input!F;0;SE(22&lt;Input!F;CV19/(Input!F-Input!F);0)))</f>
        <v/>
      </c>
      <c r="DS65" s="79">
        <f>SE(Input!F="bullet";SE(23=Input!F-1;CV19;0);SE(23&lt;Input!F;0;SE(23&lt;Input!F;CV19/(Input!F-Input!F);0)))</f>
        <v/>
      </c>
      <c r="DT65" s="79">
        <f>SE(Input!F="bullet";SE(24=Input!F-1;CV19;0);SE(24&lt;Input!F;0;SE(24&lt;Input!F;CV19/(Input!F-Input!F);0)))</f>
        <v/>
      </c>
      <c r="DU65" s="79">
        <f>SE(Input!F="bullet";SE(25=Input!F-1;CV19;0);SE(25&lt;Input!F;0;SE(25&lt;Input!F;CV19/(Input!F-Input!F);0)))</f>
        <v/>
      </c>
      <c r="DV65" s="79">
        <f>SE(Input!F="bullet";SE(26=Input!F-1;CV19;0);SE(26&lt;Input!F;0;SE(26&lt;Input!F;CV19/(Input!F-Input!F);0)))</f>
        <v/>
      </c>
      <c r="DW65" s="79">
        <f>SE(Input!F="bullet";SE(27=Input!F-1;CV19;0);SE(27&lt;Input!F;0;SE(27&lt;Input!F;CV19/(Input!F-Input!F);0)))</f>
        <v/>
      </c>
      <c r="DZ65" s="78" t="n">
        <v>13</v>
      </c>
      <c r="EA65" s="79">
        <f>0</f>
        <v/>
      </c>
      <c r="EB65" s="79">
        <f>0</f>
        <v/>
      </c>
      <c r="EC65" s="79">
        <f>0</f>
        <v/>
      </c>
      <c r="ED65" s="79">
        <f>0</f>
        <v/>
      </c>
      <c r="EE65" s="79">
        <f>0</f>
        <v/>
      </c>
      <c r="EF65" s="79">
        <f>0</f>
        <v/>
      </c>
      <c r="EG65" s="79">
        <f>0</f>
        <v/>
      </c>
      <c r="EH65" s="79">
        <f>0</f>
        <v/>
      </c>
      <c r="EI65" s="79">
        <f>0</f>
        <v/>
      </c>
      <c r="EJ65" s="79">
        <f>0</f>
        <v/>
      </c>
      <c r="EK65" s="79">
        <f>0</f>
        <v/>
      </c>
      <c r="EL65" s="79">
        <f>0</f>
        <v/>
      </c>
      <c r="EM65" s="79">
        <f>SE(Input!G="bullet";SE(0=Input!G-1;EM19;0);SE(0&lt;Input!G;0;SE(0&lt;Input!G;EM19/(Input!G-Input!G);0)))</f>
        <v/>
      </c>
      <c r="EN65" s="79">
        <f>SE(Input!G="bullet";SE(1=Input!G-1;EM19;0);SE(1&lt;Input!G;0;SE(1&lt;Input!G;EM19/(Input!G-Input!G);0)))</f>
        <v/>
      </c>
      <c r="EO65" s="79">
        <f>SE(Input!G="bullet";SE(2=Input!G-1;EM19;0);SE(2&lt;Input!G;0;SE(2&lt;Input!G;EM19/(Input!G-Input!G);0)))</f>
        <v/>
      </c>
      <c r="EP65" s="79">
        <f>SE(Input!G="bullet";SE(3=Input!G-1;EM19;0);SE(3&lt;Input!G;0;SE(3&lt;Input!G;EM19/(Input!G-Input!G);0)))</f>
        <v/>
      </c>
      <c r="EQ65" s="79">
        <f>SE(Input!G="bullet";SE(4=Input!G-1;EM19;0);SE(4&lt;Input!G;0;SE(4&lt;Input!G;EM19/(Input!G-Input!G);0)))</f>
        <v/>
      </c>
      <c r="ER65" s="79">
        <f>SE(Input!G="bullet";SE(5=Input!G-1;EM19;0);SE(5&lt;Input!G;0;SE(5&lt;Input!G;EM19/(Input!G-Input!G);0)))</f>
        <v/>
      </c>
      <c r="ES65" s="79">
        <f>SE(Input!G="bullet";SE(6=Input!G-1;EM19;0);SE(6&lt;Input!G;0;SE(6&lt;Input!G;EM19/(Input!G-Input!G);0)))</f>
        <v/>
      </c>
      <c r="ET65" s="79">
        <f>SE(Input!G="bullet";SE(7=Input!G-1;EM19;0);SE(7&lt;Input!G;0;SE(7&lt;Input!G;EM19/(Input!G-Input!G);0)))</f>
        <v/>
      </c>
      <c r="EU65" s="79">
        <f>SE(Input!G="bullet";SE(8=Input!G-1;EM19;0);SE(8&lt;Input!G;0;SE(8&lt;Input!G;EM19/(Input!G-Input!G);0)))</f>
        <v/>
      </c>
      <c r="EV65" s="79">
        <f>SE(Input!G="bullet";SE(9=Input!G-1;EM19;0);SE(9&lt;Input!G;0;SE(9&lt;Input!G;EM19/(Input!G-Input!G);0)))</f>
        <v/>
      </c>
      <c r="EW65" s="79">
        <f>SE(Input!G="bullet";SE(10=Input!G-1;EM19;0);SE(10&lt;Input!G;0;SE(10&lt;Input!G;EM19/(Input!G-Input!G);0)))</f>
        <v/>
      </c>
      <c r="EX65" s="79">
        <f>SE(Input!G="bullet";SE(11=Input!G-1;EM19;0);SE(11&lt;Input!G;0;SE(11&lt;Input!G;EM19/(Input!G-Input!G);0)))</f>
        <v/>
      </c>
      <c r="EY65" s="79">
        <f>SE(Input!G="bullet";SE(12=Input!G-1;EM19;0);SE(12&lt;Input!G;0;SE(12&lt;Input!G;EM19/(Input!G-Input!G);0)))</f>
        <v/>
      </c>
      <c r="EZ65" s="79">
        <f>SE(Input!G="bullet";SE(13=Input!G-1;EM19;0);SE(13&lt;Input!G;0;SE(13&lt;Input!G;EM19/(Input!G-Input!G);0)))</f>
        <v/>
      </c>
      <c r="FA65" s="79">
        <f>SE(Input!G="bullet";SE(14=Input!G-1;EM19;0);SE(14&lt;Input!G;0;SE(14&lt;Input!G;EM19/(Input!G-Input!G);0)))</f>
        <v/>
      </c>
      <c r="FB65" s="79">
        <f>SE(Input!G="bullet";SE(15=Input!G-1;EM19;0);SE(15&lt;Input!G;0;SE(15&lt;Input!G;EM19/(Input!G-Input!G);0)))</f>
        <v/>
      </c>
      <c r="FC65" s="79">
        <f>SE(Input!G="bullet";SE(16=Input!G-1;EM19;0);SE(16&lt;Input!G;0;SE(16&lt;Input!G;EM19/(Input!G-Input!G);0)))</f>
        <v/>
      </c>
      <c r="FD65" s="79">
        <f>SE(Input!G="bullet";SE(17=Input!G-1;EM19;0);SE(17&lt;Input!G;0;SE(17&lt;Input!G;EM19/(Input!G-Input!G);0)))</f>
        <v/>
      </c>
      <c r="FE65" s="79">
        <f>SE(Input!G="bullet";SE(18=Input!G-1;EM19;0);SE(18&lt;Input!G;0;SE(18&lt;Input!G;EM19/(Input!G-Input!G);0)))</f>
        <v/>
      </c>
      <c r="FF65" s="79">
        <f>SE(Input!G="bullet";SE(19=Input!G-1;EM19;0);SE(19&lt;Input!G;0;SE(19&lt;Input!G;EM19/(Input!G-Input!G);0)))</f>
        <v/>
      </c>
      <c r="FG65" s="79">
        <f>SE(Input!G="bullet";SE(20=Input!G-1;EM19;0);SE(20&lt;Input!G;0;SE(20&lt;Input!G;EM19/(Input!G-Input!G);0)))</f>
        <v/>
      </c>
      <c r="FH65" s="79">
        <f>SE(Input!G="bullet";SE(21=Input!G-1;EM19;0);SE(21&lt;Input!G;0;SE(21&lt;Input!G;EM19/(Input!G-Input!G);0)))</f>
        <v/>
      </c>
      <c r="FI65" s="79">
        <f>SE(Input!G="bullet";SE(22=Input!G-1;EM19;0);SE(22&lt;Input!G;0;SE(22&lt;Input!G;EM19/(Input!G-Input!G);0)))</f>
        <v/>
      </c>
      <c r="FJ65" s="79">
        <f>SE(Input!G="bullet";SE(23=Input!G-1;EM19;0);SE(23&lt;Input!G;0;SE(23&lt;Input!G;EM19/(Input!G-Input!G);0)))</f>
        <v/>
      </c>
      <c r="FK65" s="79">
        <f>SE(Input!G="bullet";SE(24=Input!G-1;EM19;0);SE(24&lt;Input!G;0;SE(24&lt;Input!G;EM19/(Input!G-Input!G);0)))</f>
        <v/>
      </c>
      <c r="FL65" s="79">
        <f>SE(Input!G="bullet";SE(25=Input!G-1;EM19;0);SE(25&lt;Input!G;0;SE(25&lt;Input!G;EM19/(Input!G-Input!G);0)))</f>
        <v/>
      </c>
      <c r="FM65" s="79">
        <f>SE(Input!G="bullet";SE(26=Input!G-1;EM19;0);SE(26&lt;Input!G;0;SE(26&lt;Input!G;EM19/(Input!G-Input!G);0)))</f>
        <v/>
      </c>
      <c r="FN65" s="79">
        <f>SE(Input!G="bullet";SE(27=Input!G-1;EM19;0);SE(27&lt;Input!G;0;SE(27&lt;Input!G;EM19/(Input!G-Input!G);0)))</f>
        <v/>
      </c>
      <c r="FQ65" s="78" t="n">
        <v>13</v>
      </c>
      <c r="FR65" s="79">
        <f>0</f>
        <v/>
      </c>
      <c r="FS65" s="79">
        <f>0</f>
        <v/>
      </c>
      <c r="FT65" s="79">
        <f>0</f>
        <v/>
      </c>
      <c r="FU65" s="79">
        <f>0</f>
        <v/>
      </c>
      <c r="FV65" s="79">
        <f>0</f>
        <v/>
      </c>
      <c r="FW65" s="79">
        <f>0</f>
        <v/>
      </c>
      <c r="FX65" s="79">
        <f>0</f>
        <v/>
      </c>
      <c r="FY65" s="79">
        <f>0</f>
        <v/>
      </c>
      <c r="FZ65" s="79">
        <f>0</f>
        <v/>
      </c>
      <c r="GA65" s="79">
        <f>0</f>
        <v/>
      </c>
      <c r="GB65" s="79">
        <f>0</f>
        <v/>
      </c>
      <c r="GC65" s="79">
        <f>0</f>
        <v/>
      </c>
      <c r="GD65" s="79">
        <f>SE(Input!H="bullet";SE(0=Input!H-1;GD19;0);SE(0&lt;Input!H;0;SE(0&lt;Input!H;GD19/(Input!H-Input!H);0)))</f>
        <v/>
      </c>
      <c r="GE65" s="79">
        <f>SE(Input!H="bullet";SE(1=Input!H-1;GD19;0);SE(1&lt;Input!H;0;SE(1&lt;Input!H;GD19/(Input!H-Input!H);0)))</f>
        <v/>
      </c>
      <c r="GF65" s="79">
        <f>SE(Input!H="bullet";SE(2=Input!H-1;GD19;0);SE(2&lt;Input!H;0;SE(2&lt;Input!H;GD19/(Input!H-Input!H);0)))</f>
        <v/>
      </c>
      <c r="GG65" s="79">
        <f>SE(Input!H="bullet";SE(3=Input!H-1;GD19;0);SE(3&lt;Input!H;0;SE(3&lt;Input!H;GD19/(Input!H-Input!H);0)))</f>
        <v/>
      </c>
      <c r="GH65" s="79">
        <f>SE(Input!H="bullet";SE(4=Input!H-1;GD19;0);SE(4&lt;Input!H;0;SE(4&lt;Input!H;GD19/(Input!H-Input!H);0)))</f>
        <v/>
      </c>
      <c r="GI65" s="79">
        <f>SE(Input!H="bullet";SE(5=Input!H-1;GD19;0);SE(5&lt;Input!H;0;SE(5&lt;Input!H;GD19/(Input!H-Input!H);0)))</f>
        <v/>
      </c>
      <c r="GJ65" s="79">
        <f>SE(Input!H="bullet";SE(6=Input!H-1;GD19;0);SE(6&lt;Input!H;0;SE(6&lt;Input!H;GD19/(Input!H-Input!H);0)))</f>
        <v/>
      </c>
      <c r="GK65" s="79">
        <f>SE(Input!H="bullet";SE(7=Input!H-1;GD19;0);SE(7&lt;Input!H;0;SE(7&lt;Input!H;GD19/(Input!H-Input!H);0)))</f>
        <v/>
      </c>
      <c r="GL65" s="79">
        <f>SE(Input!H="bullet";SE(8=Input!H-1;GD19;0);SE(8&lt;Input!H;0;SE(8&lt;Input!H;GD19/(Input!H-Input!H);0)))</f>
        <v/>
      </c>
      <c r="GM65" s="79">
        <f>SE(Input!H="bullet";SE(9=Input!H-1;GD19;0);SE(9&lt;Input!H;0;SE(9&lt;Input!H;GD19/(Input!H-Input!H);0)))</f>
        <v/>
      </c>
      <c r="GN65" s="79">
        <f>SE(Input!H="bullet";SE(10=Input!H-1;GD19;0);SE(10&lt;Input!H;0;SE(10&lt;Input!H;GD19/(Input!H-Input!H);0)))</f>
        <v/>
      </c>
      <c r="GO65" s="79">
        <f>SE(Input!H="bullet";SE(11=Input!H-1;GD19;0);SE(11&lt;Input!H;0;SE(11&lt;Input!H;GD19/(Input!H-Input!H);0)))</f>
        <v/>
      </c>
      <c r="GP65" s="79">
        <f>SE(Input!H="bullet";SE(12=Input!H-1;GD19;0);SE(12&lt;Input!H;0;SE(12&lt;Input!H;GD19/(Input!H-Input!H);0)))</f>
        <v/>
      </c>
      <c r="GQ65" s="79">
        <f>SE(Input!H="bullet";SE(13=Input!H-1;GD19;0);SE(13&lt;Input!H;0;SE(13&lt;Input!H;GD19/(Input!H-Input!H);0)))</f>
        <v/>
      </c>
      <c r="GR65" s="79">
        <f>SE(Input!H="bullet";SE(14=Input!H-1;GD19;0);SE(14&lt;Input!H;0;SE(14&lt;Input!H;GD19/(Input!H-Input!H);0)))</f>
        <v/>
      </c>
      <c r="GS65" s="79">
        <f>SE(Input!H="bullet";SE(15=Input!H-1;GD19;0);SE(15&lt;Input!H;0;SE(15&lt;Input!H;GD19/(Input!H-Input!H);0)))</f>
        <v/>
      </c>
      <c r="GT65" s="79">
        <f>SE(Input!H="bullet";SE(16=Input!H-1;GD19;0);SE(16&lt;Input!H;0;SE(16&lt;Input!H;GD19/(Input!H-Input!H);0)))</f>
        <v/>
      </c>
      <c r="GU65" s="79">
        <f>SE(Input!H="bullet";SE(17=Input!H-1;GD19;0);SE(17&lt;Input!H;0;SE(17&lt;Input!H;GD19/(Input!H-Input!H);0)))</f>
        <v/>
      </c>
      <c r="GV65" s="79">
        <f>SE(Input!H="bullet";SE(18=Input!H-1;GD19;0);SE(18&lt;Input!H;0;SE(18&lt;Input!H;GD19/(Input!H-Input!H);0)))</f>
        <v/>
      </c>
      <c r="GW65" s="79">
        <f>SE(Input!H="bullet";SE(19=Input!H-1;GD19;0);SE(19&lt;Input!H;0;SE(19&lt;Input!H;GD19/(Input!H-Input!H);0)))</f>
        <v/>
      </c>
      <c r="GX65" s="79">
        <f>SE(Input!H="bullet";SE(20=Input!H-1;GD19;0);SE(20&lt;Input!H;0;SE(20&lt;Input!H;GD19/(Input!H-Input!H);0)))</f>
        <v/>
      </c>
      <c r="GY65" s="79">
        <f>SE(Input!H="bullet";SE(21=Input!H-1;GD19;0);SE(21&lt;Input!H;0;SE(21&lt;Input!H;GD19/(Input!H-Input!H);0)))</f>
        <v/>
      </c>
      <c r="GZ65" s="79">
        <f>SE(Input!H="bullet";SE(22=Input!H-1;GD19;0);SE(22&lt;Input!H;0;SE(22&lt;Input!H;GD19/(Input!H-Input!H);0)))</f>
        <v/>
      </c>
      <c r="HA65" s="79">
        <f>SE(Input!H="bullet";SE(23=Input!H-1;GD19;0);SE(23&lt;Input!H;0;SE(23&lt;Input!H;GD19/(Input!H-Input!H);0)))</f>
        <v/>
      </c>
      <c r="HB65" s="79">
        <f>SE(Input!H="bullet";SE(24=Input!H-1;GD19;0);SE(24&lt;Input!H;0;SE(24&lt;Input!H;GD19/(Input!H-Input!H);0)))</f>
        <v/>
      </c>
      <c r="HC65" s="79">
        <f>SE(Input!H="bullet";SE(25=Input!H-1;GD19;0);SE(25&lt;Input!H;0;SE(25&lt;Input!H;GD19/(Input!H-Input!H);0)))</f>
        <v/>
      </c>
      <c r="HD65" s="79">
        <f>SE(Input!H="bullet";SE(26=Input!H-1;GD19;0);SE(26&lt;Input!H;0;SE(26&lt;Input!H;GD19/(Input!H-Input!H);0)))</f>
        <v/>
      </c>
      <c r="HE65" s="79">
        <f>SE(Input!H="bullet";SE(27=Input!H-1;GD19;0);SE(27&lt;Input!H;0;SE(27&lt;Input!H;GD19/(Input!H-Input!H);0)))</f>
        <v/>
      </c>
      <c r="HH65" s="78" t="n">
        <v>13</v>
      </c>
      <c r="HI65" s="79">
        <f>0</f>
        <v/>
      </c>
      <c r="HJ65" s="79">
        <f>0</f>
        <v/>
      </c>
      <c r="HK65" s="79">
        <f>0</f>
        <v/>
      </c>
      <c r="HL65" s="79">
        <f>0</f>
        <v/>
      </c>
      <c r="HM65" s="79">
        <f>0</f>
        <v/>
      </c>
      <c r="HN65" s="79">
        <f>0</f>
        <v/>
      </c>
      <c r="HO65" s="79">
        <f>0</f>
        <v/>
      </c>
      <c r="HP65" s="79">
        <f>0</f>
        <v/>
      </c>
      <c r="HQ65" s="79">
        <f>0</f>
        <v/>
      </c>
      <c r="HR65" s="79">
        <f>0</f>
        <v/>
      </c>
      <c r="HS65" s="79">
        <f>0</f>
        <v/>
      </c>
      <c r="HT65" s="79">
        <f>0</f>
        <v/>
      </c>
      <c r="HU65" s="79">
        <f>SE(Input!I="bullet";SE(0=Input!I-1;HU19;0);SE(0&lt;Input!I;0;SE(0&lt;Input!I;HU19/(Input!I-Input!I);0)))</f>
        <v/>
      </c>
      <c r="HV65" s="79">
        <f>SE(Input!I="bullet";SE(1=Input!I-1;HU19;0);SE(1&lt;Input!I;0;SE(1&lt;Input!I;HU19/(Input!I-Input!I);0)))</f>
        <v/>
      </c>
      <c r="HW65" s="79">
        <f>SE(Input!I="bullet";SE(2=Input!I-1;HU19;0);SE(2&lt;Input!I;0;SE(2&lt;Input!I;HU19/(Input!I-Input!I);0)))</f>
        <v/>
      </c>
      <c r="HX65" s="79">
        <f>SE(Input!I="bullet";SE(3=Input!I-1;HU19;0);SE(3&lt;Input!I;0;SE(3&lt;Input!I;HU19/(Input!I-Input!I);0)))</f>
        <v/>
      </c>
      <c r="HY65" s="79">
        <f>SE(Input!I="bullet";SE(4=Input!I-1;HU19;0);SE(4&lt;Input!I;0;SE(4&lt;Input!I;HU19/(Input!I-Input!I);0)))</f>
        <v/>
      </c>
      <c r="HZ65" s="79">
        <f>SE(Input!I="bullet";SE(5=Input!I-1;HU19;0);SE(5&lt;Input!I;0;SE(5&lt;Input!I;HU19/(Input!I-Input!I);0)))</f>
        <v/>
      </c>
      <c r="IA65" s="79">
        <f>SE(Input!I="bullet";SE(6=Input!I-1;HU19;0);SE(6&lt;Input!I;0;SE(6&lt;Input!I;HU19/(Input!I-Input!I);0)))</f>
        <v/>
      </c>
      <c r="IB65" s="79">
        <f>SE(Input!I="bullet";SE(7=Input!I-1;HU19;0);SE(7&lt;Input!I;0;SE(7&lt;Input!I;HU19/(Input!I-Input!I);0)))</f>
        <v/>
      </c>
      <c r="IC65" s="79">
        <f>SE(Input!I="bullet";SE(8=Input!I-1;HU19;0);SE(8&lt;Input!I;0;SE(8&lt;Input!I;HU19/(Input!I-Input!I);0)))</f>
        <v/>
      </c>
      <c r="ID65" s="79">
        <f>SE(Input!I="bullet";SE(9=Input!I-1;HU19;0);SE(9&lt;Input!I;0;SE(9&lt;Input!I;HU19/(Input!I-Input!I);0)))</f>
        <v/>
      </c>
      <c r="IE65" s="79">
        <f>SE(Input!I="bullet";SE(10=Input!I-1;HU19;0);SE(10&lt;Input!I;0;SE(10&lt;Input!I;HU19/(Input!I-Input!I);0)))</f>
        <v/>
      </c>
      <c r="IF65" s="79">
        <f>SE(Input!I="bullet";SE(11=Input!I-1;HU19;0);SE(11&lt;Input!I;0;SE(11&lt;Input!I;HU19/(Input!I-Input!I);0)))</f>
        <v/>
      </c>
      <c r="IG65" s="79">
        <f>SE(Input!I="bullet";SE(12=Input!I-1;HU19;0);SE(12&lt;Input!I;0;SE(12&lt;Input!I;HU19/(Input!I-Input!I);0)))</f>
        <v/>
      </c>
      <c r="IH65" s="79">
        <f>SE(Input!I="bullet";SE(13=Input!I-1;HU19;0);SE(13&lt;Input!I;0;SE(13&lt;Input!I;HU19/(Input!I-Input!I);0)))</f>
        <v/>
      </c>
      <c r="II65" s="79">
        <f>SE(Input!I="bullet";SE(14=Input!I-1;HU19;0);SE(14&lt;Input!I;0;SE(14&lt;Input!I;HU19/(Input!I-Input!I);0)))</f>
        <v/>
      </c>
      <c r="IJ65" s="79">
        <f>SE(Input!I="bullet";SE(15=Input!I-1;HU19;0);SE(15&lt;Input!I;0;SE(15&lt;Input!I;HU19/(Input!I-Input!I);0)))</f>
        <v/>
      </c>
      <c r="IK65" s="79">
        <f>SE(Input!I="bullet";SE(16=Input!I-1;HU19;0);SE(16&lt;Input!I;0;SE(16&lt;Input!I;HU19/(Input!I-Input!I);0)))</f>
        <v/>
      </c>
      <c r="IL65" s="79">
        <f>SE(Input!I="bullet";SE(17=Input!I-1;HU19;0);SE(17&lt;Input!I;0;SE(17&lt;Input!I;HU19/(Input!I-Input!I);0)))</f>
        <v/>
      </c>
      <c r="IM65" s="79">
        <f>SE(Input!I="bullet";SE(18=Input!I-1;HU19;0);SE(18&lt;Input!I;0;SE(18&lt;Input!I;HU19/(Input!I-Input!I);0)))</f>
        <v/>
      </c>
      <c r="IN65" s="79">
        <f>SE(Input!I="bullet";SE(19=Input!I-1;HU19;0);SE(19&lt;Input!I;0;SE(19&lt;Input!I;HU19/(Input!I-Input!I);0)))</f>
        <v/>
      </c>
      <c r="IO65" s="79">
        <f>SE(Input!I="bullet";SE(20=Input!I-1;HU19;0);SE(20&lt;Input!I;0;SE(20&lt;Input!I;HU19/(Input!I-Input!I);0)))</f>
        <v/>
      </c>
      <c r="IP65" s="79">
        <f>SE(Input!I="bullet";SE(21=Input!I-1;HU19;0);SE(21&lt;Input!I;0;SE(21&lt;Input!I;HU19/(Input!I-Input!I);0)))</f>
        <v/>
      </c>
      <c r="IQ65" s="79">
        <f>SE(Input!I="bullet";SE(22=Input!I-1;HU19;0);SE(22&lt;Input!I;0;SE(22&lt;Input!I;HU19/(Input!I-Input!I);0)))</f>
        <v/>
      </c>
      <c r="IR65" s="79">
        <f>SE(Input!I="bullet";SE(23=Input!I-1;HU19;0);SE(23&lt;Input!I;0;SE(23&lt;Input!I;HU19/(Input!I-Input!I);0)))</f>
        <v/>
      </c>
      <c r="IS65" s="79">
        <f>SE(Input!I="bullet";SE(24=Input!I-1;HU19;0);SE(24&lt;Input!I;0;SE(24&lt;Input!I;HU19/(Input!I-Input!I);0)))</f>
        <v/>
      </c>
      <c r="IT65" s="79">
        <f>SE(Input!I="bullet";SE(25=Input!I-1;HU19;0);SE(25&lt;Input!I;0;SE(25&lt;Input!I;HU19/(Input!I-Input!I);0)))</f>
        <v/>
      </c>
      <c r="IU65" s="79">
        <f>SE(Input!I="bullet";SE(26=Input!I-1;HU19;0);SE(26&lt;Input!I;0;SE(26&lt;Input!I;HU19/(Input!I-Input!I);0)))</f>
        <v/>
      </c>
      <c r="IV65" s="79">
        <f>SE(Input!I="bullet";SE(27=Input!I-1;HU19;0);SE(27&lt;Input!I;0;SE(27&lt;Input!I;HU19/(Input!I-Input!I);0)))</f>
        <v/>
      </c>
      <c r="IY65" s="78" t="n">
        <v>13</v>
      </c>
      <c r="IZ65" s="79">
        <f>0</f>
        <v/>
      </c>
      <c r="JA65" s="79">
        <f>0</f>
        <v/>
      </c>
      <c r="JB65" s="79">
        <f>0</f>
        <v/>
      </c>
      <c r="JC65" s="79">
        <f>0</f>
        <v/>
      </c>
      <c r="JD65" s="79">
        <f>0</f>
        <v/>
      </c>
      <c r="JE65" s="79">
        <f>0</f>
        <v/>
      </c>
      <c r="JF65" s="79">
        <f>0</f>
        <v/>
      </c>
      <c r="JG65" s="79">
        <f>0</f>
        <v/>
      </c>
      <c r="JH65" s="79">
        <f>0</f>
        <v/>
      </c>
      <c r="JI65" s="79">
        <f>0</f>
        <v/>
      </c>
      <c r="JJ65" s="79">
        <f>0</f>
        <v/>
      </c>
      <c r="JK65" s="79">
        <f>0</f>
        <v/>
      </c>
      <c r="JL65" s="79">
        <f>SE(Input!J="bullet";SE(0=Input!J-1;JL19;0);SE(0&lt;Input!J;0;SE(0&lt;Input!J;JL19/(Input!J-Input!J);0)))</f>
        <v/>
      </c>
      <c r="JM65" s="79">
        <f>SE(Input!J="bullet";SE(1=Input!J-1;JL19;0);SE(1&lt;Input!J;0;SE(1&lt;Input!J;JL19/(Input!J-Input!J);0)))</f>
        <v/>
      </c>
      <c r="JN65" s="79">
        <f>SE(Input!J="bullet";SE(2=Input!J-1;JL19;0);SE(2&lt;Input!J;0;SE(2&lt;Input!J;JL19/(Input!J-Input!J);0)))</f>
        <v/>
      </c>
      <c r="JO65" s="79">
        <f>SE(Input!J="bullet";SE(3=Input!J-1;JL19;0);SE(3&lt;Input!J;0;SE(3&lt;Input!J;JL19/(Input!J-Input!J);0)))</f>
        <v/>
      </c>
      <c r="JP65" s="79">
        <f>SE(Input!J="bullet";SE(4=Input!J-1;JL19;0);SE(4&lt;Input!J;0;SE(4&lt;Input!J;JL19/(Input!J-Input!J);0)))</f>
        <v/>
      </c>
      <c r="JQ65" s="79">
        <f>SE(Input!J="bullet";SE(5=Input!J-1;JL19;0);SE(5&lt;Input!J;0;SE(5&lt;Input!J;JL19/(Input!J-Input!J);0)))</f>
        <v/>
      </c>
      <c r="JR65" s="79">
        <f>SE(Input!J="bullet";SE(6=Input!J-1;JL19;0);SE(6&lt;Input!J;0;SE(6&lt;Input!J;JL19/(Input!J-Input!J);0)))</f>
        <v/>
      </c>
      <c r="JS65" s="79">
        <f>SE(Input!J="bullet";SE(7=Input!J-1;JL19;0);SE(7&lt;Input!J;0;SE(7&lt;Input!J;JL19/(Input!J-Input!J);0)))</f>
        <v/>
      </c>
      <c r="JT65" s="79">
        <f>SE(Input!J="bullet";SE(8=Input!J-1;JL19;0);SE(8&lt;Input!J;0;SE(8&lt;Input!J;JL19/(Input!J-Input!J);0)))</f>
        <v/>
      </c>
      <c r="JU65" s="79">
        <f>SE(Input!J="bullet";SE(9=Input!J-1;JL19;0);SE(9&lt;Input!J;0;SE(9&lt;Input!J;JL19/(Input!J-Input!J);0)))</f>
        <v/>
      </c>
      <c r="JV65" s="79">
        <f>SE(Input!J="bullet";SE(10=Input!J-1;JL19;0);SE(10&lt;Input!J;0;SE(10&lt;Input!J;JL19/(Input!J-Input!J);0)))</f>
        <v/>
      </c>
      <c r="JW65" s="79">
        <f>SE(Input!J="bullet";SE(11=Input!J-1;JL19;0);SE(11&lt;Input!J;0;SE(11&lt;Input!J;JL19/(Input!J-Input!J);0)))</f>
        <v/>
      </c>
      <c r="JX65" s="79">
        <f>SE(Input!J="bullet";SE(12=Input!J-1;JL19;0);SE(12&lt;Input!J;0;SE(12&lt;Input!J;JL19/(Input!J-Input!J);0)))</f>
        <v/>
      </c>
      <c r="JY65" s="79">
        <f>SE(Input!J="bullet";SE(13=Input!J-1;JL19;0);SE(13&lt;Input!J;0;SE(13&lt;Input!J;JL19/(Input!J-Input!J);0)))</f>
        <v/>
      </c>
      <c r="JZ65" s="79">
        <f>SE(Input!J="bullet";SE(14=Input!J-1;JL19;0);SE(14&lt;Input!J;0;SE(14&lt;Input!J;JL19/(Input!J-Input!J);0)))</f>
        <v/>
      </c>
      <c r="KA65" s="79">
        <f>SE(Input!J="bullet";SE(15=Input!J-1;JL19;0);SE(15&lt;Input!J;0;SE(15&lt;Input!J;JL19/(Input!J-Input!J);0)))</f>
        <v/>
      </c>
      <c r="KB65" s="79">
        <f>SE(Input!J="bullet";SE(16=Input!J-1;JL19;0);SE(16&lt;Input!J;0;SE(16&lt;Input!J;JL19/(Input!J-Input!J);0)))</f>
        <v/>
      </c>
      <c r="KC65" s="79">
        <f>SE(Input!J="bullet";SE(17=Input!J-1;JL19;0);SE(17&lt;Input!J;0;SE(17&lt;Input!J;JL19/(Input!J-Input!J);0)))</f>
        <v/>
      </c>
      <c r="KD65" s="79">
        <f>SE(Input!J="bullet";SE(18=Input!J-1;JL19;0);SE(18&lt;Input!J;0;SE(18&lt;Input!J;JL19/(Input!J-Input!J);0)))</f>
        <v/>
      </c>
      <c r="KE65" s="79">
        <f>SE(Input!J="bullet";SE(19=Input!J-1;JL19;0);SE(19&lt;Input!J;0;SE(19&lt;Input!J;JL19/(Input!J-Input!J);0)))</f>
        <v/>
      </c>
      <c r="KF65" s="79">
        <f>SE(Input!J="bullet";SE(20=Input!J-1;JL19;0);SE(20&lt;Input!J;0;SE(20&lt;Input!J;JL19/(Input!J-Input!J);0)))</f>
        <v/>
      </c>
      <c r="KG65" s="79">
        <f>SE(Input!J="bullet";SE(21=Input!J-1;JL19;0);SE(21&lt;Input!J;0;SE(21&lt;Input!J;JL19/(Input!J-Input!J);0)))</f>
        <v/>
      </c>
      <c r="KH65" s="79">
        <f>SE(Input!J="bullet";SE(22=Input!J-1;JL19;0);SE(22&lt;Input!J;0;SE(22&lt;Input!J;JL19/(Input!J-Input!J);0)))</f>
        <v/>
      </c>
      <c r="KI65" s="79">
        <f>SE(Input!J="bullet";SE(23=Input!J-1;JL19;0);SE(23&lt;Input!J;0;SE(23&lt;Input!J;JL19/(Input!J-Input!J);0)))</f>
        <v/>
      </c>
      <c r="KJ65" s="79">
        <f>SE(Input!J="bullet";SE(24=Input!J-1;JL19;0);SE(24&lt;Input!J;0;SE(24&lt;Input!J;JL19/(Input!J-Input!J);0)))</f>
        <v/>
      </c>
      <c r="KK65" s="79">
        <f>SE(Input!J="bullet";SE(25=Input!J-1;JL19;0);SE(25&lt;Input!J;0;SE(25&lt;Input!J;JL19/(Input!J-Input!J);0)))</f>
        <v/>
      </c>
      <c r="KL65" s="79">
        <f>SE(Input!J="bullet";SE(26=Input!J-1;JL19;0);SE(26&lt;Input!J;0;SE(26&lt;Input!J;JL19/(Input!J-Input!J);0)))</f>
        <v/>
      </c>
      <c r="KM65" s="79">
        <f>SE(Input!J="bullet";SE(27=Input!J-1;JL19;0);SE(27&lt;Input!J;0;SE(27&lt;Input!J;JL19/(Input!J-Input!J);0)))</f>
        <v/>
      </c>
      <c r="KP65" s="78" t="n">
        <v>13</v>
      </c>
      <c r="KQ65" s="79">
        <f>0</f>
        <v/>
      </c>
      <c r="KR65" s="79">
        <f>0</f>
        <v/>
      </c>
      <c r="KS65" s="79">
        <f>0</f>
        <v/>
      </c>
      <c r="KT65" s="79">
        <f>0</f>
        <v/>
      </c>
      <c r="KU65" s="79">
        <f>0</f>
        <v/>
      </c>
      <c r="KV65" s="79">
        <f>0</f>
        <v/>
      </c>
      <c r="KW65" s="79">
        <f>0</f>
        <v/>
      </c>
      <c r="KX65" s="79">
        <f>0</f>
        <v/>
      </c>
      <c r="KY65" s="79">
        <f>0</f>
        <v/>
      </c>
      <c r="KZ65" s="79">
        <f>0</f>
        <v/>
      </c>
      <c r="LA65" s="79">
        <f>0</f>
        <v/>
      </c>
      <c r="LB65" s="79">
        <f>0</f>
        <v/>
      </c>
      <c r="LC65" s="79">
        <f>SE(Input!K="bullet";SE(0=Input!K-1;LC19;0);SE(0&lt;Input!K;0;SE(0&lt;Input!K;LC19/(Input!K-Input!K);0)))</f>
        <v/>
      </c>
      <c r="LD65" s="79">
        <f>SE(Input!K="bullet";SE(1=Input!K-1;LC19;0);SE(1&lt;Input!K;0;SE(1&lt;Input!K;LC19/(Input!K-Input!K);0)))</f>
        <v/>
      </c>
      <c r="LE65" s="79">
        <f>SE(Input!K="bullet";SE(2=Input!K-1;LC19;0);SE(2&lt;Input!K;0;SE(2&lt;Input!K;LC19/(Input!K-Input!K);0)))</f>
        <v/>
      </c>
      <c r="LF65" s="79">
        <f>SE(Input!K="bullet";SE(3=Input!K-1;LC19;0);SE(3&lt;Input!K;0;SE(3&lt;Input!K;LC19/(Input!K-Input!K);0)))</f>
        <v/>
      </c>
      <c r="LG65" s="79">
        <f>SE(Input!K="bullet";SE(4=Input!K-1;LC19;0);SE(4&lt;Input!K;0;SE(4&lt;Input!K;LC19/(Input!K-Input!K);0)))</f>
        <v/>
      </c>
      <c r="LH65" s="79">
        <f>SE(Input!K="bullet";SE(5=Input!K-1;LC19;0);SE(5&lt;Input!K;0;SE(5&lt;Input!K;LC19/(Input!K-Input!K);0)))</f>
        <v/>
      </c>
      <c r="LI65" s="79">
        <f>SE(Input!K="bullet";SE(6=Input!K-1;LC19;0);SE(6&lt;Input!K;0;SE(6&lt;Input!K;LC19/(Input!K-Input!K);0)))</f>
        <v/>
      </c>
      <c r="LJ65" s="79">
        <f>SE(Input!K="bullet";SE(7=Input!K-1;LC19;0);SE(7&lt;Input!K;0;SE(7&lt;Input!K;LC19/(Input!K-Input!K);0)))</f>
        <v/>
      </c>
      <c r="LK65" s="79">
        <f>SE(Input!K="bullet";SE(8=Input!K-1;LC19;0);SE(8&lt;Input!K;0;SE(8&lt;Input!K;LC19/(Input!K-Input!K);0)))</f>
        <v/>
      </c>
      <c r="LL65" s="79">
        <f>SE(Input!K="bullet";SE(9=Input!K-1;LC19;0);SE(9&lt;Input!K;0;SE(9&lt;Input!K;LC19/(Input!K-Input!K);0)))</f>
        <v/>
      </c>
      <c r="LM65" s="79">
        <f>SE(Input!K="bullet";SE(10=Input!K-1;LC19;0);SE(10&lt;Input!K;0;SE(10&lt;Input!K;LC19/(Input!K-Input!K);0)))</f>
        <v/>
      </c>
      <c r="LN65" s="79">
        <f>SE(Input!K="bullet";SE(11=Input!K-1;LC19;0);SE(11&lt;Input!K;0;SE(11&lt;Input!K;LC19/(Input!K-Input!K);0)))</f>
        <v/>
      </c>
      <c r="LO65" s="79">
        <f>SE(Input!K="bullet";SE(12=Input!K-1;LC19;0);SE(12&lt;Input!K;0;SE(12&lt;Input!K;LC19/(Input!K-Input!K);0)))</f>
        <v/>
      </c>
      <c r="LP65" s="79">
        <f>SE(Input!K="bullet";SE(13=Input!K-1;LC19;0);SE(13&lt;Input!K;0;SE(13&lt;Input!K;LC19/(Input!K-Input!K);0)))</f>
        <v/>
      </c>
      <c r="LQ65" s="79">
        <f>SE(Input!K="bullet";SE(14=Input!K-1;LC19;0);SE(14&lt;Input!K;0;SE(14&lt;Input!K;LC19/(Input!K-Input!K);0)))</f>
        <v/>
      </c>
      <c r="LR65" s="79">
        <f>SE(Input!K="bullet";SE(15=Input!K-1;LC19;0);SE(15&lt;Input!K;0;SE(15&lt;Input!K;LC19/(Input!K-Input!K);0)))</f>
        <v/>
      </c>
      <c r="LS65" s="79">
        <f>SE(Input!K="bullet";SE(16=Input!K-1;LC19;0);SE(16&lt;Input!K;0;SE(16&lt;Input!K;LC19/(Input!K-Input!K);0)))</f>
        <v/>
      </c>
      <c r="LT65" s="79">
        <f>SE(Input!K="bullet";SE(17=Input!K-1;LC19;0);SE(17&lt;Input!K;0;SE(17&lt;Input!K;LC19/(Input!K-Input!K);0)))</f>
        <v/>
      </c>
      <c r="LU65" s="79">
        <f>SE(Input!K="bullet";SE(18=Input!K-1;LC19;0);SE(18&lt;Input!K;0;SE(18&lt;Input!K;LC19/(Input!K-Input!K);0)))</f>
        <v/>
      </c>
      <c r="LV65" s="79">
        <f>SE(Input!K="bullet";SE(19=Input!K-1;LC19;0);SE(19&lt;Input!K;0;SE(19&lt;Input!K;LC19/(Input!K-Input!K);0)))</f>
        <v/>
      </c>
      <c r="LW65" s="79">
        <f>SE(Input!K="bullet";SE(20=Input!K-1;LC19;0);SE(20&lt;Input!K;0;SE(20&lt;Input!K;LC19/(Input!K-Input!K);0)))</f>
        <v/>
      </c>
      <c r="LX65" s="79">
        <f>SE(Input!K="bullet";SE(21=Input!K-1;LC19;0);SE(21&lt;Input!K;0;SE(21&lt;Input!K;LC19/(Input!K-Input!K);0)))</f>
        <v/>
      </c>
      <c r="LY65" s="79">
        <f>SE(Input!K="bullet";SE(22=Input!K-1;LC19;0);SE(22&lt;Input!K;0;SE(22&lt;Input!K;LC19/(Input!K-Input!K);0)))</f>
        <v/>
      </c>
      <c r="LZ65" s="79">
        <f>SE(Input!K="bullet";SE(23=Input!K-1;LC19;0);SE(23&lt;Input!K;0;SE(23&lt;Input!K;LC19/(Input!K-Input!K);0)))</f>
        <v/>
      </c>
      <c r="MA65" s="79">
        <f>SE(Input!K="bullet";SE(24=Input!K-1;LC19;0);SE(24&lt;Input!K;0;SE(24&lt;Input!K;LC19/(Input!K-Input!K);0)))</f>
        <v/>
      </c>
      <c r="MB65" s="79">
        <f>SE(Input!K="bullet";SE(25=Input!K-1;LC19;0);SE(25&lt;Input!K;0;SE(25&lt;Input!K;LC19/(Input!K-Input!K);0)))</f>
        <v/>
      </c>
      <c r="MC65" s="79">
        <f>SE(Input!K="bullet";SE(26=Input!K-1;LC19;0);SE(26&lt;Input!K;0;SE(26&lt;Input!K;LC19/(Input!K-Input!K);0)))</f>
        <v/>
      </c>
      <c r="MD65" s="79">
        <f>SE(Input!K="bullet";SE(27=Input!K-1;LC19;0);SE(27&lt;Input!K;0;SE(27&lt;Input!K;LC19/(Input!K-Input!K);0)))</f>
        <v/>
      </c>
      <c r="MG65" s="78" t="n">
        <v>13</v>
      </c>
      <c r="MH65" s="79">
        <f>0</f>
        <v/>
      </c>
      <c r="MI65" s="79">
        <f>0</f>
        <v/>
      </c>
      <c r="MJ65" s="79">
        <f>0</f>
        <v/>
      </c>
      <c r="MK65" s="79">
        <f>0</f>
        <v/>
      </c>
      <c r="ML65" s="79">
        <f>0</f>
        <v/>
      </c>
      <c r="MM65" s="79">
        <f>0</f>
        <v/>
      </c>
      <c r="MN65" s="79">
        <f>0</f>
        <v/>
      </c>
      <c r="MO65" s="79">
        <f>0</f>
        <v/>
      </c>
      <c r="MP65" s="79">
        <f>0</f>
        <v/>
      </c>
      <c r="MQ65" s="79">
        <f>0</f>
        <v/>
      </c>
      <c r="MR65" s="79">
        <f>0</f>
        <v/>
      </c>
      <c r="MS65" s="79">
        <f>0</f>
        <v/>
      </c>
      <c r="MT65" s="79">
        <f>SE(Input!L="bullet";SE(0=Input!L-1;MT19;0);SE(0&lt;Input!L;0;SE(0&lt;Input!L;MT19/(Input!L-Input!L);0)))</f>
        <v/>
      </c>
      <c r="MU65" s="79">
        <f>SE(Input!L="bullet";SE(1=Input!L-1;MT19;0);SE(1&lt;Input!L;0;SE(1&lt;Input!L;MT19/(Input!L-Input!L);0)))</f>
        <v/>
      </c>
      <c r="MV65" s="79">
        <f>SE(Input!L="bullet";SE(2=Input!L-1;MT19;0);SE(2&lt;Input!L;0;SE(2&lt;Input!L;MT19/(Input!L-Input!L);0)))</f>
        <v/>
      </c>
      <c r="MW65" s="79">
        <f>SE(Input!L="bullet";SE(3=Input!L-1;MT19;0);SE(3&lt;Input!L;0;SE(3&lt;Input!L;MT19/(Input!L-Input!L);0)))</f>
        <v/>
      </c>
      <c r="MX65" s="79">
        <f>SE(Input!L="bullet";SE(4=Input!L-1;MT19;0);SE(4&lt;Input!L;0;SE(4&lt;Input!L;MT19/(Input!L-Input!L);0)))</f>
        <v/>
      </c>
      <c r="MY65" s="79">
        <f>SE(Input!L="bullet";SE(5=Input!L-1;MT19;0);SE(5&lt;Input!L;0;SE(5&lt;Input!L;MT19/(Input!L-Input!L);0)))</f>
        <v/>
      </c>
      <c r="MZ65" s="79">
        <f>SE(Input!L="bullet";SE(6=Input!L-1;MT19;0);SE(6&lt;Input!L;0;SE(6&lt;Input!L;MT19/(Input!L-Input!L);0)))</f>
        <v/>
      </c>
      <c r="NA65" s="79">
        <f>SE(Input!L="bullet";SE(7=Input!L-1;MT19;0);SE(7&lt;Input!L;0;SE(7&lt;Input!L;MT19/(Input!L-Input!L);0)))</f>
        <v/>
      </c>
      <c r="NB65" s="79">
        <f>SE(Input!L="bullet";SE(8=Input!L-1;MT19;0);SE(8&lt;Input!L;0;SE(8&lt;Input!L;MT19/(Input!L-Input!L);0)))</f>
        <v/>
      </c>
      <c r="NC65" s="79">
        <f>SE(Input!L="bullet";SE(9=Input!L-1;MT19;0);SE(9&lt;Input!L;0;SE(9&lt;Input!L;MT19/(Input!L-Input!L);0)))</f>
        <v/>
      </c>
      <c r="ND65" s="79">
        <f>SE(Input!L="bullet";SE(10=Input!L-1;MT19;0);SE(10&lt;Input!L;0;SE(10&lt;Input!L;MT19/(Input!L-Input!L);0)))</f>
        <v/>
      </c>
      <c r="NE65" s="79">
        <f>SE(Input!L="bullet";SE(11=Input!L-1;MT19;0);SE(11&lt;Input!L;0;SE(11&lt;Input!L;MT19/(Input!L-Input!L);0)))</f>
        <v/>
      </c>
      <c r="NF65" s="79">
        <f>SE(Input!L="bullet";SE(12=Input!L-1;MT19;0);SE(12&lt;Input!L;0;SE(12&lt;Input!L;MT19/(Input!L-Input!L);0)))</f>
        <v/>
      </c>
      <c r="NG65" s="79">
        <f>SE(Input!L="bullet";SE(13=Input!L-1;MT19;0);SE(13&lt;Input!L;0;SE(13&lt;Input!L;MT19/(Input!L-Input!L);0)))</f>
        <v/>
      </c>
      <c r="NH65" s="79">
        <f>SE(Input!L="bullet";SE(14=Input!L-1;MT19;0);SE(14&lt;Input!L;0;SE(14&lt;Input!L;MT19/(Input!L-Input!L);0)))</f>
        <v/>
      </c>
      <c r="NI65" s="79">
        <f>SE(Input!L="bullet";SE(15=Input!L-1;MT19;0);SE(15&lt;Input!L;0;SE(15&lt;Input!L;MT19/(Input!L-Input!L);0)))</f>
        <v/>
      </c>
      <c r="NJ65" s="79">
        <f>SE(Input!L="bullet";SE(16=Input!L-1;MT19;0);SE(16&lt;Input!L;0;SE(16&lt;Input!L;MT19/(Input!L-Input!L);0)))</f>
        <v/>
      </c>
      <c r="NK65" s="79">
        <f>SE(Input!L="bullet";SE(17=Input!L-1;MT19;0);SE(17&lt;Input!L;0;SE(17&lt;Input!L;MT19/(Input!L-Input!L);0)))</f>
        <v/>
      </c>
      <c r="NL65" s="79">
        <f>SE(Input!L="bullet";SE(18=Input!L-1;MT19;0);SE(18&lt;Input!L;0;SE(18&lt;Input!L;MT19/(Input!L-Input!L);0)))</f>
        <v/>
      </c>
      <c r="NM65" s="79">
        <f>SE(Input!L="bullet";SE(19=Input!L-1;MT19;0);SE(19&lt;Input!L;0;SE(19&lt;Input!L;MT19/(Input!L-Input!L);0)))</f>
        <v/>
      </c>
      <c r="NN65" s="79">
        <f>SE(Input!L="bullet";SE(20=Input!L-1;MT19;0);SE(20&lt;Input!L;0;SE(20&lt;Input!L;MT19/(Input!L-Input!L);0)))</f>
        <v/>
      </c>
      <c r="NO65" s="79">
        <f>SE(Input!L="bullet";SE(21=Input!L-1;MT19;0);SE(21&lt;Input!L;0;SE(21&lt;Input!L;MT19/(Input!L-Input!L);0)))</f>
        <v/>
      </c>
      <c r="NP65" s="79">
        <f>SE(Input!L="bullet";SE(22=Input!L-1;MT19;0);SE(22&lt;Input!L;0;SE(22&lt;Input!L;MT19/(Input!L-Input!L);0)))</f>
        <v/>
      </c>
      <c r="NQ65" s="79">
        <f>SE(Input!L="bullet";SE(23=Input!L-1;MT19;0);SE(23&lt;Input!L;0;SE(23&lt;Input!L;MT19/(Input!L-Input!L);0)))</f>
        <v/>
      </c>
      <c r="NR65" s="79">
        <f>SE(Input!L="bullet";SE(24=Input!L-1;MT19;0);SE(24&lt;Input!L;0;SE(24&lt;Input!L;MT19/(Input!L-Input!L);0)))</f>
        <v/>
      </c>
      <c r="NS65" s="79">
        <f>SE(Input!L="bullet";SE(25=Input!L-1;MT19;0);SE(25&lt;Input!L;0;SE(25&lt;Input!L;MT19/(Input!L-Input!L);0)))</f>
        <v/>
      </c>
      <c r="NT65" s="79">
        <f>SE(Input!L="bullet";SE(26=Input!L-1;MT19;0);SE(26&lt;Input!L;0;SE(26&lt;Input!L;MT19/(Input!L-Input!L);0)))</f>
        <v/>
      </c>
      <c r="NU65" s="79">
        <f>SE(Input!L="bullet";SE(27=Input!L-1;MT19;0);SE(27&lt;Input!L;0;SE(27&lt;Input!L;MT19/(Input!L-Input!L);0)))</f>
        <v/>
      </c>
      <c r="NX65" s="78" t="n">
        <v>13</v>
      </c>
      <c r="NY65" s="79">
        <f>0</f>
        <v/>
      </c>
      <c r="NZ65" s="79">
        <f>0</f>
        <v/>
      </c>
      <c r="OA65" s="79">
        <f>0</f>
        <v/>
      </c>
      <c r="OB65" s="79">
        <f>0</f>
        <v/>
      </c>
      <c r="OC65" s="79">
        <f>0</f>
        <v/>
      </c>
      <c r="OD65" s="79">
        <f>0</f>
        <v/>
      </c>
      <c r="OE65" s="79">
        <f>0</f>
        <v/>
      </c>
      <c r="OF65" s="79">
        <f>0</f>
        <v/>
      </c>
      <c r="OG65" s="79">
        <f>0</f>
        <v/>
      </c>
      <c r="OH65" s="79">
        <f>0</f>
        <v/>
      </c>
      <c r="OI65" s="79">
        <f>0</f>
        <v/>
      </c>
      <c r="OJ65" s="79">
        <f>0</f>
        <v/>
      </c>
      <c r="OK65" s="79">
        <f>SE(Input!M="bullet";SE(0=Input!M-1;OK19;0);SE(0&lt;Input!M;0;SE(0&lt;Input!M;OK19/(Input!M-Input!M);0)))</f>
        <v/>
      </c>
      <c r="OL65" s="79">
        <f>SE(Input!M="bullet";SE(1=Input!M-1;OK19;0);SE(1&lt;Input!M;0;SE(1&lt;Input!M;OK19/(Input!M-Input!M);0)))</f>
        <v/>
      </c>
      <c r="OM65" s="79">
        <f>SE(Input!M="bullet";SE(2=Input!M-1;OK19;0);SE(2&lt;Input!M;0;SE(2&lt;Input!M;OK19/(Input!M-Input!M);0)))</f>
        <v/>
      </c>
      <c r="ON65" s="79">
        <f>SE(Input!M="bullet";SE(3=Input!M-1;OK19;0);SE(3&lt;Input!M;0;SE(3&lt;Input!M;OK19/(Input!M-Input!M);0)))</f>
        <v/>
      </c>
      <c r="OO65" s="79">
        <f>SE(Input!M="bullet";SE(4=Input!M-1;OK19;0);SE(4&lt;Input!M;0;SE(4&lt;Input!M;OK19/(Input!M-Input!M);0)))</f>
        <v/>
      </c>
      <c r="OP65" s="79">
        <f>SE(Input!M="bullet";SE(5=Input!M-1;OK19;0);SE(5&lt;Input!M;0;SE(5&lt;Input!M;OK19/(Input!M-Input!M);0)))</f>
        <v/>
      </c>
      <c r="OQ65" s="79">
        <f>SE(Input!M="bullet";SE(6=Input!M-1;OK19;0);SE(6&lt;Input!M;0;SE(6&lt;Input!M;OK19/(Input!M-Input!M);0)))</f>
        <v/>
      </c>
      <c r="OR65" s="79">
        <f>SE(Input!M="bullet";SE(7=Input!M-1;OK19;0);SE(7&lt;Input!M;0;SE(7&lt;Input!M;OK19/(Input!M-Input!M);0)))</f>
        <v/>
      </c>
      <c r="OS65" s="79">
        <f>SE(Input!M="bullet";SE(8=Input!M-1;OK19;0);SE(8&lt;Input!M;0;SE(8&lt;Input!M;OK19/(Input!M-Input!M);0)))</f>
        <v/>
      </c>
      <c r="OT65" s="79">
        <f>SE(Input!M="bullet";SE(9=Input!M-1;OK19;0);SE(9&lt;Input!M;0;SE(9&lt;Input!M;OK19/(Input!M-Input!M);0)))</f>
        <v/>
      </c>
      <c r="OU65" s="79">
        <f>SE(Input!M="bullet";SE(10=Input!M-1;OK19;0);SE(10&lt;Input!M;0;SE(10&lt;Input!M;OK19/(Input!M-Input!M);0)))</f>
        <v/>
      </c>
      <c r="OV65" s="79">
        <f>SE(Input!M="bullet";SE(11=Input!M-1;OK19;0);SE(11&lt;Input!M;0;SE(11&lt;Input!M;OK19/(Input!M-Input!M);0)))</f>
        <v/>
      </c>
      <c r="OW65" s="79">
        <f>SE(Input!M="bullet";SE(12=Input!M-1;OK19;0);SE(12&lt;Input!M;0;SE(12&lt;Input!M;OK19/(Input!M-Input!M);0)))</f>
        <v/>
      </c>
      <c r="OX65" s="79">
        <f>SE(Input!M="bullet";SE(13=Input!M-1;OK19;0);SE(13&lt;Input!M;0;SE(13&lt;Input!M;OK19/(Input!M-Input!M);0)))</f>
        <v/>
      </c>
      <c r="OY65" s="79">
        <f>SE(Input!M="bullet";SE(14=Input!M-1;OK19;0);SE(14&lt;Input!M;0;SE(14&lt;Input!M;OK19/(Input!M-Input!M);0)))</f>
        <v/>
      </c>
      <c r="OZ65" s="79">
        <f>SE(Input!M="bullet";SE(15=Input!M-1;OK19;0);SE(15&lt;Input!M;0;SE(15&lt;Input!M;OK19/(Input!M-Input!M);0)))</f>
        <v/>
      </c>
      <c r="PA65" s="79">
        <f>SE(Input!M="bullet";SE(16=Input!M-1;OK19;0);SE(16&lt;Input!M;0;SE(16&lt;Input!M;OK19/(Input!M-Input!M);0)))</f>
        <v/>
      </c>
      <c r="PB65" s="79">
        <f>SE(Input!M="bullet";SE(17=Input!M-1;OK19;0);SE(17&lt;Input!M;0;SE(17&lt;Input!M;OK19/(Input!M-Input!M);0)))</f>
        <v/>
      </c>
      <c r="PC65" s="79">
        <f>SE(Input!M="bullet";SE(18=Input!M-1;OK19;0);SE(18&lt;Input!M;0;SE(18&lt;Input!M;OK19/(Input!M-Input!M);0)))</f>
        <v/>
      </c>
      <c r="PD65" s="79">
        <f>SE(Input!M="bullet";SE(19=Input!M-1;OK19;0);SE(19&lt;Input!M;0;SE(19&lt;Input!M;OK19/(Input!M-Input!M);0)))</f>
        <v/>
      </c>
      <c r="PE65" s="79">
        <f>SE(Input!M="bullet";SE(20=Input!M-1;OK19;0);SE(20&lt;Input!M;0;SE(20&lt;Input!M;OK19/(Input!M-Input!M);0)))</f>
        <v/>
      </c>
      <c r="PF65" s="79">
        <f>SE(Input!M="bullet";SE(21=Input!M-1;OK19;0);SE(21&lt;Input!M;0;SE(21&lt;Input!M;OK19/(Input!M-Input!M);0)))</f>
        <v/>
      </c>
      <c r="PG65" s="79">
        <f>SE(Input!M="bullet";SE(22=Input!M-1;OK19;0);SE(22&lt;Input!M;0;SE(22&lt;Input!M;OK19/(Input!M-Input!M);0)))</f>
        <v/>
      </c>
      <c r="PH65" s="79">
        <f>SE(Input!M="bullet";SE(23=Input!M-1;OK19;0);SE(23&lt;Input!M;0;SE(23&lt;Input!M;OK19/(Input!M-Input!M);0)))</f>
        <v/>
      </c>
      <c r="PI65" s="79">
        <f>SE(Input!M="bullet";SE(24=Input!M-1;OK19;0);SE(24&lt;Input!M;0;SE(24&lt;Input!M;OK19/(Input!M-Input!M);0)))</f>
        <v/>
      </c>
      <c r="PJ65" s="79">
        <f>SE(Input!M="bullet";SE(25=Input!M-1;OK19;0);SE(25&lt;Input!M;0;SE(25&lt;Input!M;OK19/(Input!M-Input!M);0)))</f>
        <v/>
      </c>
      <c r="PK65" s="79">
        <f>SE(Input!M="bullet";SE(26=Input!M-1;OK19;0);SE(26&lt;Input!M;0;SE(26&lt;Input!M;OK19/(Input!M-Input!M);0)))</f>
        <v/>
      </c>
      <c r="PL65" s="79">
        <f>SE(Input!M="bullet";SE(27=Input!M-1;OK19;0);SE(27&lt;Input!M;0;SE(27&lt;Input!M;OK19/(Input!M-Input!M);0)))</f>
        <v/>
      </c>
      <c r="PO65" s="78" t="n">
        <v>13</v>
      </c>
      <c r="PP65" s="79">
        <f>0</f>
        <v/>
      </c>
      <c r="PQ65" s="79">
        <f>0</f>
        <v/>
      </c>
      <c r="PR65" s="79">
        <f>0</f>
        <v/>
      </c>
      <c r="PS65" s="79">
        <f>0</f>
        <v/>
      </c>
      <c r="PT65" s="79">
        <f>0</f>
        <v/>
      </c>
      <c r="PU65" s="79">
        <f>0</f>
        <v/>
      </c>
      <c r="PV65" s="79">
        <f>0</f>
        <v/>
      </c>
      <c r="PW65" s="79">
        <f>0</f>
        <v/>
      </c>
      <c r="PX65" s="79">
        <f>0</f>
        <v/>
      </c>
      <c r="PY65" s="79">
        <f>0</f>
        <v/>
      </c>
      <c r="PZ65" s="79">
        <f>0</f>
        <v/>
      </c>
      <c r="QA65" s="79">
        <f>0</f>
        <v/>
      </c>
      <c r="QB65" s="79">
        <f>SE(Input!N="bullet";SE(0=Input!N-1;QB19;0);SE(0&lt;Input!N;0;SE(0&lt;Input!N;QB19/(Input!N-Input!N);0)))</f>
        <v/>
      </c>
      <c r="QC65" s="79">
        <f>SE(Input!N="bullet";SE(1=Input!N-1;QB19;0);SE(1&lt;Input!N;0;SE(1&lt;Input!N;QB19/(Input!N-Input!N);0)))</f>
        <v/>
      </c>
      <c r="QD65" s="79">
        <f>SE(Input!N="bullet";SE(2=Input!N-1;QB19;0);SE(2&lt;Input!N;0;SE(2&lt;Input!N;QB19/(Input!N-Input!N);0)))</f>
        <v/>
      </c>
      <c r="QE65" s="79">
        <f>SE(Input!N="bullet";SE(3=Input!N-1;QB19;0);SE(3&lt;Input!N;0;SE(3&lt;Input!N;QB19/(Input!N-Input!N);0)))</f>
        <v/>
      </c>
      <c r="QF65" s="79">
        <f>SE(Input!N="bullet";SE(4=Input!N-1;QB19;0);SE(4&lt;Input!N;0;SE(4&lt;Input!N;QB19/(Input!N-Input!N);0)))</f>
        <v/>
      </c>
      <c r="QG65" s="79">
        <f>SE(Input!N="bullet";SE(5=Input!N-1;QB19;0);SE(5&lt;Input!N;0;SE(5&lt;Input!N;QB19/(Input!N-Input!N);0)))</f>
        <v/>
      </c>
      <c r="QH65" s="79">
        <f>SE(Input!N="bullet";SE(6=Input!N-1;QB19;0);SE(6&lt;Input!N;0;SE(6&lt;Input!N;QB19/(Input!N-Input!N);0)))</f>
        <v/>
      </c>
      <c r="QI65" s="79">
        <f>SE(Input!N="bullet";SE(7=Input!N-1;QB19;0);SE(7&lt;Input!N;0;SE(7&lt;Input!N;QB19/(Input!N-Input!N);0)))</f>
        <v/>
      </c>
      <c r="QJ65" s="79">
        <f>SE(Input!N="bullet";SE(8=Input!N-1;QB19;0);SE(8&lt;Input!N;0;SE(8&lt;Input!N;QB19/(Input!N-Input!N);0)))</f>
        <v/>
      </c>
      <c r="QK65" s="79">
        <f>SE(Input!N="bullet";SE(9=Input!N-1;QB19;0);SE(9&lt;Input!N;0;SE(9&lt;Input!N;QB19/(Input!N-Input!N);0)))</f>
        <v/>
      </c>
      <c r="QL65" s="79">
        <f>SE(Input!N="bullet";SE(10=Input!N-1;QB19;0);SE(10&lt;Input!N;0;SE(10&lt;Input!N;QB19/(Input!N-Input!N);0)))</f>
        <v/>
      </c>
      <c r="QM65" s="79">
        <f>SE(Input!N="bullet";SE(11=Input!N-1;QB19;0);SE(11&lt;Input!N;0;SE(11&lt;Input!N;QB19/(Input!N-Input!N);0)))</f>
        <v/>
      </c>
      <c r="QN65" s="79">
        <f>SE(Input!N="bullet";SE(12=Input!N-1;QB19;0);SE(12&lt;Input!N;0;SE(12&lt;Input!N;QB19/(Input!N-Input!N);0)))</f>
        <v/>
      </c>
      <c r="QO65" s="79">
        <f>SE(Input!N="bullet";SE(13=Input!N-1;QB19;0);SE(13&lt;Input!N;0;SE(13&lt;Input!N;QB19/(Input!N-Input!N);0)))</f>
        <v/>
      </c>
      <c r="QP65" s="79">
        <f>SE(Input!N="bullet";SE(14=Input!N-1;QB19;0);SE(14&lt;Input!N;0;SE(14&lt;Input!N;QB19/(Input!N-Input!N);0)))</f>
        <v/>
      </c>
      <c r="QQ65" s="79">
        <f>SE(Input!N="bullet";SE(15=Input!N-1;QB19;0);SE(15&lt;Input!N;0;SE(15&lt;Input!N;QB19/(Input!N-Input!N);0)))</f>
        <v/>
      </c>
      <c r="QR65" s="79">
        <f>SE(Input!N="bullet";SE(16=Input!N-1;QB19;0);SE(16&lt;Input!N;0;SE(16&lt;Input!N;QB19/(Input!N-Input!N);0)))</f>
        <v/>
      </c>
      <c r="QS65" s="79">
        <f>SE(Input!N="bullet";SE(17=Input!N-1;QB19;0);SE(17&lt;Input!N;0;SE(17&lt;Input!N;QB19/(Input!N-Input!N);0)))</f>
        <v/>
      </c>
      <c r="QT65" s="79">
        <f>SE(Input!N="bullet";SE(18=Input!N-1;QB19;0);SE(18&lt;Input!N;0;SE(18&lt;Input!N;QB19/(Input!N-Input!N);0)))</f>
        <v/>
      </c>
      <c r="QU65" s="79">
        <f>SE(Input!N="bullet";SE(19=Input!N-1;QB19;0);SE(19&lt;Input!N;0;SE(19&lt;Input!N;QB19/(Input!N-Input!N);0)))</f>
        <v/>
      </c>
      <c r="QV65" s="79">
        <f>SE(Input!N="bullet";SE(20=Input!N-1;QB19;0);SE(20&lt;Input!N;0;SE(20&lt;Input!N;QB19/(Input!N-Input!N);0)))</f>
        <v/>
      </c>
      <c r="QW65" s="79">
        <f>SE(Input!N="bullet";SE(21=Input!N-1;QB19;0);SE(21&lt;Input!N;0;SE(21&lt;Input!N;QB19/(Input!N-Input!N);0)))</f>
        <v/>
      </c>
      <c r="QX65" s="79">
        <f>SE(Input!N="bullet";SE(22=Input!N-1;QB19;0);SE(22&lt;Input!N;0;SE(22&lt;Input!N;QB19/(Input!N-Input!N);0)))</f>
        <v/>
      </c>
      <c r="QY65" s="79">
        <f>SE(Input!N="bullet";SE(23=Input!N-1;QB19;0);SE(23&lt;Input!N;0;SE(23&lt;Input!N;QB19/(Input!N-Input!N);0)))</f>
        <v/>
      </c>
      <c r="QZ65" s="79">
        <f>SE(Input!N="bullet";SE(24=Input!N-1;QB19;0);SE(24&lt;Input!N;0;SE(24&lt;Input!N;QB19/(Input!N-Input!N);0)))</f>
        <v/>
      </c>
      <c r="RA65" s="79">
        <f>SE(Input!N="bullet";SE(25=Input!N-1;QB19;0);SE(25&lt;Input!N;0;SE(25&lt;Input!N;QB19/(Input!N-Input!N);0)))</f>
        <v/>
      </c>
      <c r="RB65" s="79">
        <f>SE(Input!N="bullet";SE(26=Input!N-1;QB19;0);SE(26&lt;Input!N;0;SE(26&lt;Input!N;QB19/(Input!N-Input!N);0)))</f>
        <v/>
      </c>
      <c r="RC65" s="79">
        <f>SE(Input!N="bullet";SE(27=Input!N-1;QB19;0);SE(27&lt;Input!N;0;SE(27&lt;Input!N;QB19/(Input!N-Input!N);0)))</f>
        <v/>
      </c>
      <c r="RF65" s="78" t="n">
        <v>13</v>
      </c>
      <c r="RG65" s="79">
        <f>0</f>
        <v/>
      </c>
      <c r="RH65" s="79">
        <f>0</f>
        <v/>
      </c>
      <c r="RI65" s="79">
        <f>0</f>
        <v/>
      </c>
      <c r="RJ65" s="79">
        <f>0</f>
        <v/>
      </c>
      <c r="RK65" s="79">
        <f>0</f>
        <v/>
      </c>
      <c r="RL65" s="79">
        <f>0</f>
        <v/>
      </c>
      <c r="RM65" s="79">
        <f>0</f>
        <v/>
      </c>
      <c r="RN65" s="79">
        <f>0</f>
        <v/>
      </c>
      <c r="RO65" s="79">
        <f>0</f>
        <v/>
      </c>
      <c r="RP65" s="79">
        <f>0</f>
        <v/>
      </c>
      <c r="RQ65" s="79">
        <f>0</f>
        <v/>
      </c>
      <c r="RR65" s="79">
        <f>0</f>
        <v/>
      </c>
      <c r="RS65" s="79">
        <f>SE(Input!O="bullet";SE(0=Input!O-1;RS19;0);SE(0&lt;Input!O;0;SE(0&lt;Input!O;RS19/(Input!O-Input!O);0)))</f>
        <v/>
      </c>
      <c r="RT65" s="79">
        <f>SE(Input!O="bullet";SE(1=Input!O-1;RS19;0);SE(1&lt;Input!O;0;SE(1&lt;Input!O;RS19/(Input!O-Input!O);0)))</f>
        <v/>
      </c>
      <c r="RU65" s="79">
        <f>SE(Input!O="bullet";SE(2=Input!O-1;RS19;0);SE(2&lt;Input!O;0;SE(2&lt;Input!O;RS19/(Input!O-Input!O);0)))</f>
        <v/>
      </c>
      <c r="RV65" s="79">
        <f>SE(Input!O="bullet";SE(3=Input!O-1;RS19;0);SE(3&lt;Input!O;0;SE(3&lt;Input!O;RS19/(Input!O-Input!O);0)))</f>
        <v/>
      </c>
      <c r="RW65" s="79">
        <f>SE(Input!O="bullet";SE(4=Input!O-1;RS19;0);SE(4&lt;Input!O;0;SE(4&lt;Input!O;RS19/(Input!O-Input!O);0)))</f>
        <v/>
      </c>
      <c r="RX65" s="79">
        <f>SE(Input!O="bullet";SE(5=Input!O-1;RS19;0);SE(5&lt;Input!O;0;SE(5&lt;Input!O;RS19/(Input!O-Input!O);0)))</f>
        <v/>
      </c>
      <c r="RY65" s="79">
        <f>SE(Input!O="bullet";SE(6=Input!O-1;RS19;0);SE(6&lt;Input!O;0;SE(6&lt;Input!O;RS19/(Input!O-Input!O);0)))</f>
        <v/>
      </c>
      <c r="RZ65" s="79">
        <f>SE(Input!O="bullet";SE(7=Input!O-1;RS19;0);SE(7&lt;Input!O;0;SE(7&lt;Input!O;RS19/(Input!O-Input!O);0)))</f>
        <v/>
      </c>
      <c r="SA65" s="79">
        <f>SE(Input!O="bullet";SE(8=Input!O-1;RS19;0);SE(8&lt;Input!O;0;SE(8&lt;Input!O;RS19/(Input!O-Input!O);0)))</f>
        <v/>
      </c>
      <c r="SB65" s="79">
        <f>SE(Input!O="bullet";SE(9=Input!O-1;RS19;0);SE(9&lt;Input!O;0;SE(9&lt;Input!O;RS19/(Input!O-Input!O);0)))</f>
        <v/>
      </c>
      <c r="SC65" s="79">
        <f>SE(Input!O="bullet";SE(10=Input!O-1;RS19;0);SE(10&lt;Input!O;0;SE(10&lt;Input!O;RS19/(Input!O-Input!O);0)))</f>
        <v/>
      </c>
      <c r="SD65" s="79">
        <f>SE(Input!O="bullet";SE(11=Input!O-1;RS19;0);SE(11&lt;Input!O;0;SE(11&lt;Input!O;RS19/(Input!O-Input!O);0)))</f>
        <v/>
      </c>
      <c r="SE65" s="79">
        <f>SE(Input!O="bullet";SE(12=Input!O-1;RS19;0);SE(12&lt;Input!O;0;SE(12&lt;Input!O;RS19/(Input!O-Input!O);0)))</f>
        <v/>
      </c>
      <c r="SF65" s="79">
        <f>SE(Input!O="bullet";SE(13=Input!O-1;RS19;0);SE(13&lt;Input!O;0;SE(13&lt;Input!O;RS19/(Input!O-Input!O);0)))</f>
        <v/>
      </c>
      <c r="SG65" s="79">
        <f>SE(Input!O="bullet";SE(14=Input!O-1;RS19;0);SE(14&lt;Input!O;0;SE(14&lt;Input!O;RS19/(Input!O-Input!O);0)))</f>
        <v/>
      </c>
      <c r="SH65" s="79">
        <f>SE(Input!O="bullet";SE(15=Input!O-1;RS19;0);SE(15&lt;Input!O;0;SE(15&lt;Input!O;RS19/(Input!O-Input!O);0)))</f>
        <v/>
      </c>
      <c r="SI65" s="79">
        <f>SE(Input!O="bullet";SE(16=Input!O-1;RS19;0);SE(16&lt;Input!O;0;SE(16&lt;Input!O;RS19/(Input!O-Input!O);0)))</f>
        <v/>
      </c>
      <c r="SJ65" s="79">
        <f>SE(Input!O="bullet";SE(17=Input!O-1;RS19;0);SE(17&lt;Input!O;0;SE(17&lt;Input!O;RS19/(Input!O-Input!O);0)))</f>
        <v/>
      </c>
      <c r="SK65" s="79">
        <f>SE(Input!O="bullet";SE(18=Input!O-1;RS19;0);SE(18&lt;Input!O;0;SE(18&lt;Input!O;RS19/(Input!O-Input!O);0)))</f>
        <v/>
      </c>
      <c r="SL65" s="79">
        <f>SE(Input!O="bullet";SE(19=Input!O-1;RS19;0);SE(19&lt;Input!O;0;SE(19&lt;Input!O;RS19/(Input!O-Input!O);0)))</f>
        <v/>
      </c>
      <c r="SM65" s="79">
        <f>SE(Input!O="bullet";SE(20=Input!O-1;RS19;0);SE(20&lt;Input!O;0;SE(20&lt;Input!O;RS19/(Input!O-Input!O);0)))</f>
        <v/>
      </c>
      <c r="SN65" s="79">
        <f>SE(Input!O="bullet";SE(21=Input!O-1;RS19;0);SE(21&lt;Input!O;0;SE(21&lt;Input!O;RS19/(Input!O-Input!O);0)))</f>
        <v/>
      </c>
      <c r="SO65" s="79">
        <f>SE(Input!O="bullet";SE(22=Input!O-1;RS19;0);SE(22&lt;Input!O;0;SE(22&lt;Input!O;RS19/(Input!O-Input!O);0)))</f>
        <v/>
      </c>
      <c r="SP65" s="79">
        <f>SE(Input!O="bullet";SE(23=Input!O-1;RS19;0);SE(23&lt;Input!O;0;SE(23&lt;Input!O;RS19/(Input!O-Input!O);0)))</f>
        <v/>
      </c>
      <c r="SQ65" s="79">
        <f>SE(Input!O="bullet";SE(24=Input!O-1;RS19;0);SE(24&lt;Input!O;0;SE(24&lt;Input!O;RS19/(Input!O-Input!O);0)))</f>
        <v/>
      </c>
      <c r="SR65" s="79">
        <f>SE(Input!O="bullet";SE(25=Input!O-1;RS19;0);SE(25&lt;Input!O;0;SE(25&lt;Input!O;RS19/(Input!O-Input!O);0)))</f>
        <v/>
      </c>
      <c r="SS65" s="79">
        <f>SE(Input!O="bullet";SE(26=Input!O-1;RS19;0);SE(26&lt;Input!O;0;SE(26&lt;Input!O;RS19/(Input!O-Input!O);0)))</f>
        <v/>
      </c>
      <c r="ST65" s="79">
        <f>SE(Input!O="bullet";SE(27=Input!O-1;RS19;0);SE(27&lt;Input!O;0;SE(27&lt;Input!O;RS19/(Input!O-Input!O);0)))</f>
        <v/>
      </c>
      <c r="SW65" s="78" t="n">
        <v>13</v>
      </c>
      <c r="SX65" s="79">
        <f>0</f>
        <v/>
      </c>
      <c r="SY65" s="79">
        <f>0</f>
        <v/>
      </c>
      <c r="SZ65" s="79">
        <f>0</f>
        <v/>
      </c>
      <c r="TA65" s="79">
        <f>0</f>
        <v/>
      </c>
      <c r="TB65" s="79">
        <f>0</f>
        <v/>
      </c>
      <c r="TC65" s="79">
        <f>0</f>
        <v/>
      </c>
      <c r="TD65" s="79">
        <f>0</f>
        <v/>
      </c>
      <c r="TE65" s="79">
        <f>0</f>
        <v/>
      </c>
      <c r="TF65" s="79">
        <f>0</f>
        <v/>
      </c>
      <c r="TG65" s="79">
        <f>0</f>
        <v/>
      </c>
      <c r="TH65" s="79">
        <f>0</f>
        <v/>
      </c>
      <c r="TI65" s="79">
        <f>0</f>
        <v/>
      </c>
      <c r="TJ65" s="79">
        <f>SE(Input!P="bullet";SE(0=Input!P-1;TJ19;0);SE(0&lt;Input!P;0;SE(0&lt;Input!P;TJ19/(Input!P-Input!P);0)))</f>
        <v/>
      </c>
      <c r="TK65" s="79">
        <f>SE(Input!P="bullet";SE(1=Input!P-1;TJ19;0);SE(1&lt;Input!P;0;SE(1&lt;Input!P;TJ19/(Input!P-Input!P);0)))</f>
        <v/>
      </c>
      <c r="TL65" s="79">
        <f>SE(Input!P="bullet";SE(2=Input!P-1;TJ19;0);SE(2&lt;Input!P;0;SE(2&lt;Input!P;TJ19/(Input!P-Input!P);0)))</f>
        <v/>
      </c>
      <c r="TM65" s="79">
        <f>SE(Input!P="bullet";SE(3=Input!P-1;TJ19;0);SE(3&lt;Input!P;0;SE(3&lt;Input!P;TJ19/(Input!P-Input!P);0)))</f>
        <v/>
      </c>
      <c r="TN65" s="79">
        <f>SE(Input!P="bullet";SE(4=Input!P-1;TJ19;0);SE(4&lt;Input!P;0;SE(4&lt;Input!P;TJ19/(Input!P-Input!P);0)))</f>
        <v/>
      </c>
      <c r="TO65" s="79">
        <f>SE(Input!P="bullet";SE(5=Input!P-1;TJ19;0);SE(5&lt;Input!P;0;SE(5&lt;Input!P;TJ19/(Input!P-Input!P);0)))</f>
        <v/>
      </c>
      <c r="TP65" s="79">
        <f>SE(Input!P="bullet";SE(6=Input!P-1;TJ19;0);SE(6&lt;Input!P;0;SE(6&lt;Input!P;TJ19/(Input!P-Input!P);0)))</f>
        <v/>
      </c>
      <c r="TQ65" s="79">
        <f>SE(Input!P="bullet";SE(7=Input!P-1;TJ19;0);SE(7&lt;Input!P;0;SE(7&lt;Input!P;TJ19/(Input!P-Input!P);0)))</f>
        <v/>
      </c>
      <c r="TR65" s="79">
        <f>SE(Input!P="bullet";SE(8=Input!P-1;TJ19;0);SE(8&lt;Input!P;0;SE(8&lt;Input!P;TJ19/(Input!P-Input!P);0)))</f>
        <v/>
      </c>
      <c r="TS65" s="79">
        <f>SE(Input!P="bullet";SE(9=Input!P-1;TJ19;0);SE(9&lt;Input!P;0;SE(9&lt;Input!P;TJ19/(Input!P-Input!P);0)))</f>
        <v/>
      </c>
      <c r="TT65" s="79">
        <f>SE(Input!P="bullet";SE(10=Input!P-1;TJ19;0);SE(10&lt;Input!P;0;SE(10&lt;Input!P;TJ19/(Input!P-Input!P);0)))</f>
        <v/>
      </c>
      <c r="TU65" s="79">
        <f>SE(Input!P="bullet";SE(11=Input!P-1;TJ19;0);SE(11&lt;Input!P;0;SE(11&lt;Input!P;TJ19/(Input!P-Input!P);0)))</f>
        <v/>
      </c>
      <c r="TV65" s="79">
        <f>SE(Input!P="bullet";SE(12=Input!P-1;TJ19;0);SE(12&lt;Input!P;0;SE(12&lt;Input!P;TJ19/(Input!P-Input!P);0)))</f>
        <v/>
      </c>
      <c r="TW65" s="79">
        <f>SE(Input!P="bullet";SE(13=Input!P-1;TJ19;0);SE(13&lt;Input!P;0;SE(13&lt;Input!P;TJ19/(Input!P-Input!P);0)))</f>
        <v/>
      </c>
      <c r="TX65" s="79">
        <f>SE(Input!P="bullet";SE(14=Input!P-1;TJ19;0);SE(14&lt;Input!P;0;SE(14&lt;Input!P;TJ19/(Input!P-Input!P);0)))</f>
        <v/>
      </c>
      <c r="TY65" s="79">
        <f>SE(Input!P="bullet";SE(15=Input!P-1;TJ19;0);SE(15&lt;Input!P;0;SE(15&lt;Input!P;TJ19/(Input!P-Input!P);0)))</f>
        <v/>
      </c>
      <c r="TZ65" s="79">
        <f>SE(Input!P="bullet";SE(16=Input!P-1;TJ19;0);SE(16&lt;Input!P;0;SE(16&lt;Input!P;TJ19/(Input!P-Input!P);0)))</f>
        <v/>
      </c>
      <c r="UA65" s="79">
        <f>SE(Input!P="bullet";SE(17=Input!P-1;TJ19;0);SE(17&lt;Input!P;0;SE(17&lt;Input!P;TJ19/(Input!P-Input!P);0)))</f>
        <v/>
      </c>
      <c r="UB65" s="79">
        <f>SE(Input!P="bullet";SE(18=Input!P-1;TJ19;0);SE(18&lt;Input!P;0;SE(18&lt;Input!P;TJ19/(Input!P-Input!P);0)))</f>
        <v/>
      </c>
      <c r="UC65" s="79">
        <f>SE(Input!P="bullet";SE(19=Input!P-1;TJ19;0);SE(19&lt;Input!P;0;SE(19&lt;Input!P;TJ19/(Input!P-Input!P);0)))</f>
        <v/>
      </c>
      <c r="UD65" s="79">
        <f>SE(Input!P="bullet";SE(20=Input!P-1;TJ19;0);SE(20&lt;Input!P;0;SE(20&lt;Input!P;TJ19/(Input!P-Input!P);0)))</f>
        <v/>
      </c>
      <c r="UE65" s="79">
        <f>SE(Input!P="bullet";SE(21=Input!P-1;TJ19;0);SE(21&lt;Input!P;0;SE(21&lt;Input!P;TJ19/(Input!P-Input!P);0)))</f>
        <v/>
      </c>
      <c r="UF65" s="79">
        <f>SE(Input!P="bullet";SE(22=Input!P-1;TJ19;0);SE(22&lt;Input!P;0;SE(22&lt;Input!P;TJ19/(Input!P-Input!P);0)))</f>
        <v/>
      </c>
      <c r="UG65" s="79">
        <f>SE(Input!P="bullet";SE(23=Input!P-1;TJ19;0);SE(23&lt;Input!P;0;SE(23&lt;Input!P;TJ19/(Input!P-Input!P);0)))</f>
        <v/>
      </c>
      <c r="UH65" s="79">
        <f>SE(Input!P="bullet";SE(24=Input!P-1;TJ19;0);SE(24&lt;Input!P;0;SE(24&lt;Input!P;TJ19/(Input!P-Input!P);0)))</f>
        <v/>
      </c>
      <c r="UI65" s="79">
        <f>SE(Input!P="bullet";SE(25=Input!P-1;TJ19;0);SE(25&lt;Input!P;0;SE(25&lt;Input!P;TJ19/(Input!P-Input!P);0)))</f>
        <v/>
      </c>
      <c r="UJ65" s="79">
        <f>SE(Input!P="bullet";SE(26=Input!P-1;TJ19;0);SE(26&lt;Input!P;0;SE(26&lt;Input!P;TJ19/(Input!P-Input!P);0)))</f>
        <v/>
      </c>
      <c r="UK65" s="79">
        <f>SE(Input!P="bullet";SE(27=Input!P-1;TJ19;0);SE(27&lt;Input!P;0;SE(27&lt;Input!P;TJ19/(Input!P-Input!P);0)))</f>
        <v/>
      </c>
      <c r="UN65" s="78" t="n">
        <v>13</v>
      </c>
      <c r="UO65" s="79">
        <f>0</f>
        <v/>
      </c>
      <c r="UP65" s="79">
        <f>0</f>
        <v/>
      </c>
      <c r="UQ65" s="79">
        <f>0</f>
        <v/>
      </c>
      <c r="UR65" s="79">
        <f>0</f>
        <v/>
      </c>
      <c r="US65" s="79">
        <f>0</f>
        <v/>
      </c>
      <c r="UT65" s="79">
        <f>0</f>
        <v/>
      </c>
      <c r="UU65" s="79">
        <f>0</f>
        <v/>
      </c>
      <c r="UV65" s="79">
        <f>0</f>
        <v/>
      </c>
      <c r="UW65" s="79">
        <f>0</f>
        <v/>
      </c>
      <c r="UX65" s="79">
        <f>0</f>
        <v/>
      </c>
      <c r="UY65" s="79">
        <f>0</f>
        <v/>
      </c>
      <c r="UZ65" s="79">
        <f>0</f>
        <v/>
      </c>
      <c r="VA65" s="79">
        <f>SE(Input!Q="bullet";SE(0=Input!Q-1;VA19;0);SE(0&lt;Input!Q;0;SE(0&lt;Input!Q;VA19/(Input!Q-Input!Q);0)))</f>
        <v/>
      </c>
      <c r="VB65" s="79">
        <f>SE(Input!Q="bullet";SE(1=Input!Q-1;VA19;0);SE(1&lt;Input!Q;0;SE(1&lt;Input!Q;VA19/(Input!Q-Input!Q);0)))</f>
        <v/>
      </c>
      <c r="VC65" s="79">
        <f>SE(Input!Q="bullet";SE(2=Input!Q-1;VA19;0);SE(2&lt;Input!Q;0;SE(2&lt;Input!Q;VA19/(Input!Q-Input!Q);0)))</f>
        <v/>
      </c>
      <c r="VD65" s="79">
        <f>SE(Input!Q="bullet";SE(3=Input!Q-1;VA19;0);SE(3&lt;Input!Q;0;SE(3&lt;Input!Q;VA19/(Input!Q-Input!Q);0)))</f>
        <v/>
      </c>
      <c r="VE65" s="79">
        <f>SE(Input!Q="bullet";SE(4=Input!Q-1;VA19;0);SE(4&lt;Input!Q;0;SE(4&lt;Input!Q;VA19/(Input!Q-Input!Q);0)))</f>
        <v/>
      </c>
      <c r="VF65" s="79">
        <f>SE(Input!Q="bullet";SE(5=Input!Q-1;VA19;0);SE(5&lt;Input!Q;0;SE(5&lt;Input!Q;VA19/(Input!Q-Input!Q);0)))</f>
        <v/>
      </c>
      <c r="VG65" s="79">
        <f>SE(Input!Q="bullet";SE(6=Input!Q-1;VA19;0);SE(6&lt;Input!Q;0;SE(6&lt;Input!Q;VA19/(Input!Q-Input!Q);0)))</f>
        <v/>
      </c>
      <c r="VH65" s="79">
        <f>SE(Input!Q="bullet";SE(7=Input!Q-1;VA19;0);SE(7&lt;Input!Q;0;SE(7&lt;Input!Q;VA19/(Input!Q-Input!Q);0)))</f>
        <v/>
      </c>
      <c r="VI65" s="79">
        <f>SE(Input!Q="bullet";SE(8=Input!Q-1;VA19;0);SE(8&lt;Input!Q;0;SE(8&lt;Input!Q;VA19/(Input!Q-Input!Q);0)))</f>
        <v/>
      </c>
      <c r="VJ65" s="79">
        <f>SE(Input!Q="bullet";SE(9=Input!Q-1;VA19;0);SE(9&lt;Input!Q;0;SE(9&lt;Input!Q;VA19/(Input!Q-Input!Q);0)))</f>
        <v/>
      </c>
      <c r="VK65" s="79">
        <f>SE(Input!Q="bullet";SE(10=Input!Q-1;VA19;0);SE(10&lt;Input!Q;0;SE(10&lt;Input!Q;VA19/(Input!Q-Input!Q);0)))</f>
        <v/>
      </c>
      <c r="VL65" s="79">
        <f>SE(Input!Q="bullet";SE(11=Input!Q-1;VA19;0);SE(11&lt;Input!Q;0;SE(11&lt;Input!Q;VA19/(Input!Q-Input!Q);0)))</f>
        <v/>
      </c>
      <c r="VM65" s="79">
        <f>SE(Input!Q="bullet";SE(12=Input!Q-1;VA19;0);SE(12&lt;Input!Q;0;SE(12&lt;Input!Q;VA19/(Input!Q-Input!Q);0)))</f>
        <v/>
      </c>
      <c r="VN65" s="79">
        <f>SE(Input!Q="bullet";SE(13=Input!Q-1;VA19;0);SE(13&lt;Input!Q;0;SE(13&lt;Input!Q;VA19/(Input!Q-Input!Q);0)))</f>
        <v/>
      </c>
      <c r="VO65" s="79">
        <f>SE(Input!Q="bullet";SE(14=Input!Q-1;VA19;0);SE(14&lt;Input!Q;0;SE(14&lt;Input!Q;VA19/(Input!Q-Input!Q);0)))</f>
        <v/>
      </c>
      <c r="VP65" s="79">
        <f>SE(Input!Q="bullet";SE(15=Input!Q-1;VA19;0);SE(15&lt;Input!Q;0;SE(15&lt;Input!Q;VA19/(Input!Q-Input!Q);0)))</f>
        <v/>
      </c>
      <c r="VQ65" s="79">
        <f>SE(Input!Q="bullet";SE(16=Input!Q-1;VA19;0);SE(16&lt;Input!Q;0;SE(16&lt;Input!Q;VA19/(Input!Q-Input!Q);0)))</f>
        <v/>
      </c>
      <c r="VR65" s="79">
        <f>SE(Input!Q="bullet";SE(17=Input!Q-1;VA19;0);SE(17&lt;Input!Q;0;SE(17&lt;Input!Q;VA19/(Input!Q-Input!Q);0)))</f>
        <v/>
      </c>
      <c r="VS65" s="79">
        <f>SE(Input!Q="bullet";SE(18=Input!Q-1;VA19;0);SE(18&lt;Input!Q;0;SE(18&lt;Input!Q;VA19/(Input!Q-Input!Q);0)))</f>
        <v/>
      </c>
      <c r="VT65" s="79">
        <f>SE(Input!Q="bullet";SE(19=Input!Q-1;VA19;0);SE(19&lt;Input!Q;0;SE(19&lt;Input!Q;VA19/(Input!Q-Input!Q);0)))</f>
        <v/>
      </c>
      <c r="VU65" s="79">
        <f>SE(Input!Q="bullet";SE(20=Input!Q-1;VA19;0);SE(20&lt;Input!Q;0;SE(20&lt;Input!Q;VA19/(Input!Q-Input!Q);0)))</f>
        <v/>
      </c>
      <c r="VV65" s="79">
        <f>SE(Input!Q="bullet";SE(21=Input!Q-1;VA19;0);SE(21&lt;Input!Q;0;SE(21&lt;Input!Q;VA19/(Input!Q-Input!Q);0)))</f>
        <v/>
      </c>
      <c r="VW65" s="79">
        <f>SE(Input!Q="bullet";SE(22=Input!Q-1;VA19;0);SE(22&lt;Input!Q;0;SE(22&lt;Input!Q;VA19/(Input!Q-Input!Q);0)))</f>
        <v/>
      </c>
      <c r="VX65" s="79">
        <f>SE(Input!Q="bullet";SE(23=Input!Q-1;VA19;0);SE(23&lt;Input!Q;0;SE(23&lt;Input!Q;VA19/(Input!Q-Input!Q);0)))</f>
        <v/>
      </c>
      <c r="VY65" s="79">
        <f>SE(Input!Q="bullet";SE(24=Input!Q-1;VA19;0);SE(24&lt;Input!Q;0;SE(24&lt;Input!Q;VA19/(Input!Q-Input!Q);0)))</f>
        <v/>
      </c>
      <c r="VZ65" s="79">
        <f>SE(Input!Q="bullet";SE(25=Input!Q-1;VA19;0);SE(25&lt;Input!Q;0;SE(25&lt;Input!Q;VA19/(Input!Q-Input!Q);0)))</f>
        <v/>
      </c>
      <c r="WA65" s="79">
        <f>SE(Input!Q="bullet";SE(26=Input!Q-1;VA19;0);SE(26&lt;Input!Q;0;SE(26&lt;Input!Q;VA19/(Input!Q-Input!Q);0)))</f>
        <v/>
      </c>
      <c r="WB65" s="79">
        <f>SE(Input!Q="bullet";SE(27=Input!Q-1;VA19;0);SE(27&lt;Input!Q;0;SE(27&lt;Input!Q;VA19/(Input!Q-Input!Q);0)))</f>
        <v/>
      </c>
      <c r="WE65" s="78" t="n">
        <v>13</v>
      </c>
      <c r="WF65" s="79">
        <f>0</f>
        <v/>
      </c>
      <c r="WG65" s="79">
        <f>0</f>
        <v/>
      </c>
      <c r="WH65" s="79">
        <f>0</f>
        <v/>
      </c>
      <c r="WI65" s="79">
        <f>0</f>
        <v/>
      </c>
      <c r="WJ65" s="79">
        <f>0</f>
        <v/>
      </c>
      <c r="WK65" s="79">
        <f>0</f>
        <v/>
      </c>
      <c r="WL65" s="79">
        <f>0</f>
        <v/>
      </c>
      <c r="WM65" s="79">
        <f>0</f>
        <v/>
      </c>
      <c r="WN65" s="79">
        <f>0</f>
        <v/>
      </c>
      <c r="WO65" s="79">
        <f>0</f>
        <v/>
      </c>
      <c r="WP65" s="79">
        <f>0</f>
        <v/>
      </c>
      <c r="WQ65" s="79">
        <f>0</f>
        <v/>
      </c>
      <c r="WR65" s="79">
        <f>SE(Input!R="bullet";SE(0=Input!R-1;WR19;0);SE(0&lt;Input!R;0;SE(0&lt;Input!R;WR19/(Input!R-Input!R);0)))</f>
        <v/>
      </c>
      <c r="WS65" s="79">
        <f>SE(Input!R="bullet";SE(1=Input!R-1;WR19;0);SE(1&lt;Input!R;0;SE(1&lt;Input!R;WR19/(Input!R-Input!R);0)))</f>
        <v/>
      </c>
      <c r="WT65" s="79">
        <f>SE(Input!R="bullet";SE(2=Input!R-1;WR19;0);SE(2&lt;Input!R;0;SE(2&lt;Input!R;WR19/(Input!R-Input!R);0)))</f>
        <v/>
      </c>
      <c r="WU65" s="79">
        <f>SE(Input!R="bullet";SE(3=Input!R-1;WR19;0);SE(3&lt;Input!R;0;SE(3&lt;Input!R;WR19/(Input!R-Input!R);0)))</f>
        <v/>
      </c>
      <c r="WV65" s="79">
        <f>SE(Input!R="bullet";SE(4=Input!R-1;WR19;0);SE(4&lt;Input!R;0;SE(4&lt;Input!R;WR19/(Input!R-Input!R);0)))</f>
        <v/>
      </c>
      <c r="WW65" s="79">
        <f>SE(Input!R="bullet";SE(5=Input!R-1;WR19;0);SE(5&lt;Input!R;0;SE(5&lt;Input!R;WR19/(Input!R-Input!R);0)))</f>
        <v/>
      </c>
      <c r="WX65" s="79">
        <f>SE(Input!R="bullet";SE(6=Input!R-1;WR19;0);SE(6&lt;Input!R;0;SE(6&lt;Input!R;WR19/(Input!R-Input!R);0)))</f>
        <v/>
      </c>
      <c r="WY65" s="79">
        <f>SE(Input!R="bullet";SE(7=Input!R-1;WR19;0);SE(7&lt;Input!R;0;SE(7&lt;Input!R;WR19/(Input!R-Input!R);0)))</f>
        <v/>
      </c>
      <c r="WZ65" s="79">
        <f>SE(Input!R="bullet";SE(8=Input!R-1;WR19;0);SE(8&lt;Input!R;0;SE(8&lt;Input!R;WR19/(Input!R-Input!R);0)))</f>
        <v/>
      </c>
      <c r="XA65" s="79">
        <f>SE(Input!R="bullet";SE(9=Input!R-1;WR19;0);SE(9&lt;Input!R;0;SE(9&lt;Input!R;WR19/(Input!R-Input!R);0)))</f>
        <v/>
      </c>
      <c r="XB65" s="79">
        <f>SE(Input!R="bullet";SE(10=Input!R-1;WR19;0);SE(10&lt;Input!R;0;SE(10&lt;Input!R;WR19/(Input!R-Input!R);0)))</f>
        <v/>
      </c>
      <c r="XC65" s="79">
        <f>SE(Input!R="bullet";SE(11=Input!R-1;WR19;0);SE(11&lt;Input!R;0;SE(11&lt;Input!R;WR19/(Input!R-Input!R);0)))</f>
        <v/>
      </c>
      <c r="XD65" s="79">
        <f>SE(Input!R="bullet";SE(12=Input!R-1;WR19;0);SE(12&lt;Input!R;0;SE(12&lt;Input!R;WR19/(Input!R-Input!R);0)))</f>
        <v/>
      </c>
      <c r="XE65" s="79">
        <f>SE(Input!R="bullet";SE(13=Input!R-1;WR19;0);SE(13&lt;Input!R;0;SE(13&lt;Input!R;WR19/(Input!R-Input!R);0)))</f>
        <v/>
      </c>
      <c r="XF65" s="79">
        <f>SE(Input!R="bullet";SE(14=Input!R-1;WR19;0);SE(14&lt;Input!R;0;SE(14&lt;Input!R;WR19/(Input!R-Input!R);0)))</f>
        <v/>
      </c>
      <c r="XG65" s="79">
        <f>SE(Input!R="bullet";SE(15=Input!R-1;WR19;0);SE(15&lt;Input!R;0;SE(15&lt;Input!R;WR19/(Input!R-Input!R);0)))</f>
        <v/>
      </c>
      <c r="XH65" s="79">
        <f>SE(Input!R="bullet";SE(16=Input!R-1;WR19;0);SE(16&lt;Input!R;0;SE(16&lt;Input!R;WR19/(Input!R-Input!R);0)))</f>
        <v/>
      </c>
      <c r="XI65" s="79">
        <f>SE(Input!R="bullet";SE(17=Input!R-1;WR19;0);SE(17&lt;Input!R;0;SE(17&lt;Input!R;WR19/(Input!R-Input!R);0)))</f>
        <v/>
      </c>
      <c r="XJ65" s="79">
        <f>SE(Input!R="bullet";SE(18=Input!R-1;WR19;0);SE(18&lt;Input!R;0;SE(18&lt;Input!R;WR19/(Input!R-Input!R);0)))</f>
        <v/>
      </c>
      <c r="XK65" s="79">
        <f>SE(Input!R="bullet";SE(19=Input!R-1;WR19;0);SE(19&lt;Input!R;0;SE(19&lt;Input!R;WR19/(Input!R-Input!R);0)))</f>
        <v/>
      </c>
      <c r="XL65" s="79">
        <f>SE(Input!R="bullet";SE(20=Input!R-1;WR19;0);SE(20&lt;Input!R;0;SE(20&lt;Input!R;WR19/(Input!R-Input!R);0)))</f>
        <v/>
      </c>
      <c r="XM65" s="79">
        <f>SE(Input!R="bullet";SE(21=Input!R-1;WR19;0);SE(21&lt;Input!R;0;SE(21&lt;Input!R;WR19/(Input!R-Input!R);0)))</f>
        <v/>
      </c>
      <c r="XN65" s="79">
        <f>SE(Input!R="bullet";SE(22=Input!R-1;WR19;0);SE(22&lt;Input!R;0;SE(22&lt;Input!R;WR19/(Input!R-Input!R);0)))</f>
        <v/>
      </c>
      <c r="XO65" s="79">
        <f>SE(Input!R="bullet";SE(23=Input!R-1;WR19;0);SE(23&lt;Input!R;0;SE(23&lt;Input!R;WR19/(Input!R-Input!R);0)))</f>
        <v/>
      </c>
      <c r="XP65" s="79">
        <f>SE(Input!R="bullet";SE(24=Input!R-1;WR19;0);SE(24&lt;Input!R;0;SE(24&lt;Input!R;WR19/(Input!R-Input!R);0)))</f>
        <v/>
      </c>
      <c r="XQ65" s="79">
        <f>SE(Input!R="bullet";SE(25=Input!R-1;WR19;0);SE(25&lt;Input!R;0;SE(25&lt;Input!R;WR19/(Input!R-Input!R);0)))</f>
        <v/>
      </c>
      <c r="XR65" s="79">
        <f>SE(Input!R="bullet";SE(26=Input!R-1;WR19;0);SE(26&lt;Input!R;0;SE(26&lt;Input!R;WR19/(Input!R-Input!R);0)))</f>
        <v/>
      </c>
      <c r="XS65" s="79">
        <f>SE(Input!R="bullet";SE(27=Input!R-1;WR19;0);SE(27&lt;Input!R;0;SE(27&lt;Input!R;WR19/(Input!R-Input!R);0)))</f>
        <v/>
      </c>
      <c r="XV65" s="78" t="n">
        <v>13</v>
      </c>
      <c r="XW65" s="79">
        <f>0</f>
        <v/>
      </c>
      <c r="XX65" s="79">
        <f>0</f>
        <v/>
      </c>
      <c r="XY65" s="79">
        <f>0</f>
        <v/>
      </c>
      <c r="XZ65" s="79">
        <f>0</f>
        <v/>
      </c>
      <c r="YA65" s="79">
        <f>0</f>
        <v/>
      </c>
      <c r="YB65" s="79">
        <f>0</f>
        <v/>
      </c>
      <c r="YC65" s="79">
        <f>0</f>
        <v/>
      </c>
      <c r="YD65" s="79">
        <f>0</f>
        <v/>
      </c>
      <c r="YE65" s="79">
        <f>0</f>
        <v/>
      </c>
      <c r="YF65" s="79">
        <f>0</f>
        <v/>
      </c>
      <c r="YG65" s="79">
        <f>0</f>
        <v/>
      </c>
      <c r="YH65" s="79">
        <f>0</f>
        <v/>
      </c>
      <c r="YI65" s="79">
        <f>SE(Input!S="bullet";SE(0=Input!S-1;YI19;0);SE(0&lt;Input!S;0;SE(0&lt;Input!S;YI19/(Input!S-Input!S);0)))</f>
        <v/>
      </c>
      <c r="YJ65" s="79">
        <f>SE(Input!S="bullet";SE(1=Input!S-1;YI19;0);SE(1&lt;Input!S;0;SE(1&lt;Input!S;YI19/(Input!S-Input!S);0)))</f>
        <v/>
      </c>
      <c r="YK65" s="79">
        <f>SE(Input!S="bullet";SE(2=Input!S-1;YI19;0);SE(2&lt;Input!S;0;SE(2&lt;Input!S;YI19/(Input!S-Input!S);0)))</f>
        <v/>
      </c>
      <c r="YL65" s="79">
        <f>SE(Input!S="bullet";SE(3=Input!S-1;YI19;0);SE(3&lt;Input!S;0;SE(3&lt;Input!S;YI19/(Input!S-Input!S);0)))</f>
        <v/>
      </c>
      <c r="YM65" s="79">
        <f>SE(Input!S="bullet";SE(4=Input!S-1;YI19;0);SE(4&lt;Input!S;0;SE(4&lt;Input!S;YI19/(Input!S-Input!S);0)))</f>
        <v/>
      </c>
      <c r="YN65" s="79">
        <f>SE(Input!S="bullet";SE(5=Input!S-1;YI19;0);SE(5&lt;Input!S;0;SE(5&lt;Input!S;YI19/(Input!S-Input!S);0)))</f>
        <v/>
      </c>
      <c r="YO65" s="79">
        <f>SE(Input!S="bullet";SE(6=Input!S-1;YI19;0);SE(6&lt;Input!S;0;SE(6&lt;Input!S;YI19/(Input!S-Input!S);0)))</f>
        <v/>
      </c>
      <c r="YP65" s="79">
        <f>SE(Input!S="bullet";SE(7=Input!S-1;YI19;0);SE(7&lt;Input!S;0;SE(7&lt;Input!S;YI19/(Input!S-Input!S);0)))</f>
        <v/>
      </c>
      <c r="YQ65" s="79">
        <f>SE(Input!S="bullet";SE(8=Input!S-1;YI19;0);SE(8&lt;Input!S;0;SE(8&lt;Input!S;YI19/(Input!S-Input!S);0)))</f>
        <v/>
      </c>
      <c r="YR65" s="79">
        <f>SE(Input!S="bullet";SE(9=Input!S-1;YI19;0);SE(9&lt;Input!S;0;SE(9&lt;Input!S;YI19/(Input!S-Input!S);0)))</f>
        <v/>
      </c>
      <c r="YS65" s="79">
        <f>SE(Input!S="bullet";SE(10=Input!S-1;YI19;0);SE(10&lt;Input!S;0;SE(10&lt;Input!S;YI19/(Input!S-Input!S);0)))</f>
        <v/>
      </c>
      <c r="YT65" s="79">
        <f>SE(Input!S="bullet";SE(11=Input!S-1;YI19;0);SE(11&lt;Input!S;0;SE(11&lt;Input!S;YI19/(Input!S-Input!S);0)))</f>
        <v/>
      </c>
      <c r="YU65" s="79">
        <f>SE(Input!S="bullet";SE(12=Input!S-1;YI19;0);SE(12&lt;Input!S;0;SE(12&lt;Input!S;YI19/(Input!S-Input!S);0)))</f>
        <v/>
      </c>
      <c r="YV65" s="79">
        <f>SE(Input!S="bullet";SE(13=Input!S-1;YI19;0);SE(13&lt;Input!S;0;SE(13&lt;Input!S;YI19/(Input!S-Input!S);0)))</f>
        <v/>
      </c>
      <c r="YW65" s="79">
        <f>SE(Input!S="bullet";SE(14=Input!S-1;YI19;0);SE(14&lt;Input!S;0;SE(14&lt;Input!S;YI19/(Input!S-Input!S);0)))</f>
        <v/>
      </c>
      <c r="YX65" s="79">
        <f>SE(Input!S="bullet";SE(15=Input!S-1;YI19;0);SE(15&lt;Input!S;0;SE(15&lt;Input!S;YI19/(Input!S-Input!S);0)))</f>
        <v/>
      </c>
      <c r="YY65" s="79">
        <f>SE(Input!S="bullet";SE(16=Input!S-1;YI19;0);SE(16&lt;Input!S;0;SE(16&lt;Input!S;YI19/(Input!S-Input!S);0)))</f>
        <v/>
      </c>
      <c r="YZ65" s="79">
        <f>SE(Input!S="bullet";SE(17=Input!S-1;YI19;0);SE(17&lt;Input!S;0;SE(17&lt;Input!S;YI19/(Input!S-Input!S);0)))</f>
        <v/>
      </c>
      <c r="ZA65" s="79">
        <f>SE(Input!S="bullet";SE(18=Input!S-1;YI19;0);SE(18&lt;Input!S;0;SE(18&lt;Input!S;YI19/(Input!S-Input!S);0)))</f>
        <v/>
      </c>
      <c r="ZB65" s="79">
        <f>SE(Input!S="bullet";SE(19=Input!S-1;YI19;0);SE(19&lt;Input!S;0;SE(19&lt;Input!S;YI19/(Input!S-Input!S);0)))</f>
        <v/>
      </c>
      <c r="ZC65" s="79">
        <f>SE(Input!S="bullet";SE(20=Input!S-1;YI19;0);SE(20&lt;Input!S;0;SE(20&lt;Input!S;YI19/(Input!S-Input!S);0)))</f>
        <v/>
      </c>
      <c r="ZD65" s="79">
        <f>SE(Input!S="bullet";SE(21=Input!S-1;YI19;0);SE(21&lt;Input!S;0;SE(21&lt;Input!S;YI19/(Input!S-Input!S);0)))</f>
        <v/>
      </c>
      <c r="ZE65" s="79">
        <f>SE(Input!S="bullet";SE(22=Input!S-1;YI19;0);SE(22&lt;Input!S;0;SE(22&lt;Input!S;YI19/(Input!S-Input!S);0)))</f>
        <v/>
      </c>
      <c r="ZF65" s="79">
        <f>SE(Input!S="bullet";SE(23=Input!S-1;YI19;0);SE(23&lt;Input!S;0;SE(23&lt;Input!S;YI19/(Input!S-Input!S);0)))</f>
        <v/>
      </c>
      <c r="ZG65" s="79">
        <f>SE(Input!S="bullet";SE(24=Input!S-1;YI19;0);SE(24&lt;Input!S;0;SE(24&lt;Input!S;YI19/(Input!S-Input!S);0)))</f>
        <v/>
      </c>
      <c r="ZH65" s="79">
        <f>SE(Input!S="bullet";SE(25=Input!S-1;YI19;0);SE(25&lt;Input!S;0;SE(25&lt;Input!S;YI19/(Input!S-Input!S);0)))</f>
        <v/>
      </c>
      <c r="ZI65" s="79">
        <f>SE(Input!S="bullet";SE(26=Input!S-1;YI19;0);SE(26&lt;Input!S;0;SE(26&lt;Input!S;YI19/(Input!S-Input!S);0)))</f>
        <v/>
      </c>
      <c r="ZJ65" s="79">
        <f>SE(Input!S="bullet";SE(27=Input!S-1;YI19;0);SE(27&lt;Input!S;0;SE(27&lt;Input!S;YI19/(Input!S-Input!S);0)))</f>
        <v/>
      </c>
      <c r="ZM65" s="78" t="n">
        <v>13</v>
      </c>
      <c r="ZN65" s="79">
        <f>0</f>
        <v/>
      </c>
      <c r="ZO65" s="79">
        <f>0</f>
        <v/>
      </c>
      <c r="ZP65" s="79">
        <f>0</f>
        <v/>
      </c>
      <c r="ZQ65" s="79">
        <f>0</f>
        <v/>
      </c>
      <c r="ZR65" s="79">
        <f>0</f>
        <v/>
      </c>
      <c r="ZS65" s="79">
        <f>0</f>
        <v/>
      </c>
      <c r="ZT65" s="79">
        <f>0</f>
        <v/>
      </c>
      <c r="ZU65" s="79">
        <f>0</f>
        <v/>
      </c>
      <c r="ZV65" s="79">
        <f>0</f>
        <v/>
      </c>
      <c r="ZW65" s="79">
        <f>0</f>
        <v/>
      </c>
      <c r="ZX65" s="79">
        <f>0</f>
        <v/>
      </c>
      <c r="ZY65" s="79">
        <f>0</f>
        <v/>
      </c>
      <c r="ZZ65" s="79">
        <f>SE(Input!T="bullet";SE(0=Input!T-1;ZZ19;0);SE(0&lt;Input!T;0;SE(0&lt;Input!T;ZZ19/(Input!T-Input!T);0)))</f>
        <v/>
      </c>
      <c r="AAA65" s="79">
        <f>SE(Input!T="bullet";SE(1=Input!T-1;ZZ19;0);SE(1&lt;Input!T;0;SE(1&lt;Input!T;ZZ19/(Input!T-Input!T);0)))</f>
        <v/>
      </c>
      <c r="AAB65" s="79">
        <f>SE(Input!T="bullet";SE(2=Input!T-1;ZZ19;0);SE(2&lt;Input!T;0;SE(2&lt;Input!T;ZZ19/(Input!T-Input!T);0)))</f>
        <v/>
      </c>
      <c r="AAC65" s="79">
        <f>SE(Input!T="bullet";SE(3=Input!T-1;ZZ19;0);SE(3&lt;Input!T;0;SE(3&lt;Input!T;ZZ19/(Input!T-Input!T);0)))</f>
        <v/>
      </c>
      <c r="AAD65" s="79">
        <f>SE(Input!T="bullet";SE(4=Input!T-1;ZZ19;0);SE(4&lt;Input!T;0;SE(4&lt;Input!T;ZZ19/(Input!T-Input!T);0)))</f>
        <v/>
      </c>
      <c r="AAE65" s="79">
        <f>SE(Input!T="bullet";SE(5=Input!T-1;ZZ19;0);SE(5&lt;Input!T;0;SE(5&lt;Input!T;ZZ19/(Input!T-Input!T);0)))</f>
        <v/>
      </c>
      <c r="AAF65" s="79">
        <f>SE(Input!T="bullet";SE(6=Input!T-1;ZZ19;0);SE(6&lt;Input!T;0;SE(6&lt;Input!T;ZZ19/(Input!T-Input!T);0)))</f>
        <v/>
      </c>
      <c r="AAG65" s="79">
        <f>SE(Input!T="bullet";SE(7=Input!T-1;ZZ19;0);SE(7&lt;Input!T;0;SE(7&lt;Input!T;ZZ19/(Input!T-Input!T);0)))</f>
        <v/>
      </c>
      <c r="AAH65" s="79">
        <f>SE(Input!T="bullet";SE(8=Input!T-1;ZZ19;0);SE(8&lt;Input!T;0;SE(8&lt;Input!T;ZZ19/(Input!T-Input!T);0)))</f>
        <v/>
      </c>
      <c r="AAI65" s="79">
        <f>SE(Input!T="bullet";SE(9=Input!T-1;ZZ19;0);SE(9&lt;Input!T;0;SE(9&lt;Input!T;ZZ19/(Input!T-Input!T);0)))</f>
        <v/>
      </c>
      <c r="AAJ65" s="79">
        <f>SE(Input!T="bullet";SE(10=Input!T-1;ZZ19;0);SE(10&lt;Input!T;0;SE(10&lt;Input!T;ZZ19/(Input!T-Input!T);0)))</f>
        <v/>
      </c>
      <c r="AAK65" s="79">
        <f>SE(Input!T="bullet";SE(11=Input!T-1;ZZ19;0);SE(11&lt;Input!T;0;SE(11&lt;Input!T;ZZ19/(Input!T-Input!T);0)))</f>
        <v/>
      </c>
      <c r="AAL65" s="79">
        <f>SE(Input!T="bullet";SE(12=Input!T-1;ZZ19;0);SE(12&lt;Input!T;0;SE(12&lt;Input!T;ZZ19/(Input!T-Input!T);0)))</f>
        <v/>
      </c>
      <c r="AAM65" s="79">
        <f>SE(Input!T="bullet";SE(13=Input!T-1;ZZ19;0);SE(13&lt;Input!T;0;SE(13&lt;Input!T;ZZ19/(Input!T-Input!T);0)))</f>
        <v/>
      </c>
      <c r="AAN65" s="79">
        <f>SE(Input!T="bullet";SE(14=Input!T-1;ZZ19;0);SE(14&lt;Input!T;0;SE(14&lt;Input!T;ZZ19/(Input!T-Input!T);0)))</f>
        <v/>
      </c>
      <c r="AAO65" s="79">
        <f>SE(Input!T="bullet";SE(15=Input!T-1;ZZ19;0);SE(15&lt;Input!T;0;SE(15&lt;Input!T;ZZ19/(Input!T-Input!T);0)))</f>
        <v/>
      </c>
      <c r="AAP65" s="79">
        <f>SE(Input!T="bullet";SE(16=Input!T-1;ZZ19;0);SE(16&lt;Input!T;0;SE(16&lt;Input!T;ZZ19/(Input!T-Input!T);0)))</f>
        <v/>
      </c>
      <c r="AAQ65" s="79">
        <f>SE(Input!T="bullet";SE(17=Input!T-1;ZZ19;0);SE(17&lt;Input!T;0;SE(17&lt;Input!T;ZZ19/(Input!T-Input!T);0)))</f>
        <v/>
      </c>
      <c r="AAR65" s="79">
        <f>SE(Input!T="bullet";SE(18=Input!T-1;ZZ19;0);SE(18&lt;Input!T;0;SE(18&lt;Input!T;ZZ19/(Input!T-Input!T);0)))</f>
        <v/>
      </c>
      <c r="AAS65" s="79">
        <f>SE(Input!T="bullet";SE(19=Input!T-1;ZZ19;0);SE(19&lt;Input!T;0;SE(19&lt;Input!T;ZZ19/(Input!T-Input!T);0)))</f>
        <v/>
      </c>
      <c r="AAT65" s="79">
        <f>SE(Input!T="bullet";SE(20=Input!T-1;ZZ19;0);SE(20&lt;Input!T;0;SE(20&lt;Input!T;ZZ19/(Input!T-Input!T);0)))</f>
        <v/>
      </c>
      <c r="AAU65" s="79">
        <f>SE(Input!T="bullet";SE(21=Input!T-1;ZZ19;0);SE(21&lt;Input!T;0;SE(21&lt;Input!T;ZZ19/(Input!T-Input!T);0)))</f>
        <v/>
      </c>
      <c r="AAV65" s="79">
        <f>SE(Input!T="bullet";SE(22=Input!T-1;ZZ19;0);SE(22&lt;Input!T;0;SE(22&lt;Input!T;ZZ19/(Input!T-Input!T);0)))</f>
        <v/>
      </c>
      <c r="AAW65" s="79">
        <f>SE(Input!T="bullet";SE(23=Input!T-1;ZZ19;0);SE(23&lt;Input!T;0;SE(23&lt;Input!T;ZZ19/(Input!T-Input!T);0)))</f>
        <v/>
      </c>
      <c r="AAX65" s="79">
        <f>SE(Input!T="bullet";SE(24=Input!T-1;ZZ19;0);SE(24&lt;Input!T;0;SE(24&lt;Input!T;ZZ19/(Input!T-Input!T);0)))</f>
        <v/>
      </c>
      <c r="AAY65" s="79">
        <f>SE(Input!T="bullet";SE(25=Input!T-1;ZZ19;0);SE(25&lt;Input!T;0;SE(25&lt;Input!T;ZZ19/(Input!T-Input!T);0)))</f>
        <v/>
      </c>
      <c r="AAZ65" s="79">
        <f>SE(Input!T="bullet";SE(26=Input!T-1;ZZ19;0);SE(26&lt;Input!T;0;SE(26&lt;Input!T;ZZ19/(Input!T-Input!T);0)))</f>
        <v/>
      </c>
      <c r="ABA65" s="79">
        <f>SE(Input!T="bullet";SE(27=Input!T-1;ZZ19;0);SE(27&lt;Input!T;0;SE(27&lt;Input!T;ZZ19/(Input!T-Input!T);0)))</f>
        <v/>
      </c>
      <c r="ABD65" s="78" t="n">
        <v>13</v>
      </c>
      <c r="ABE65" s="79">
        <f>0</f>
        <v/>
      </c>
      <c r="ABF65" s="79">
        <f>0</f>
        <v/>
      </c>
      <c r="ABG65" s="79">
        <f>0</f>
        <v/>
      </c>
      <c r="ABH65" s="79">
        <f>0</f>
        <v/>
      </c>
      <c r="ABI65" s="79">
        <f>0</f>
        <v/>
      </c>
      <c r="ABJ65" s="79">
        <f>0</f>
        <v/>
      </c>
      <c r="ABK65" s="79">
        <f>0</f>
        <v/>
      </c>
      <c r="ABL65" s="79">
        <f>0</f>
        <v/>
      </c>
      <c r="ABM65" s="79">
        <f>0</f>
        <v/>
      </c>
      <c r="ABN65" s="79">
        <f>0</f>
        <v/>
      </c>
      <c r="ABO65" s="79">
        <f>0</f>
        <v/>
      </c>
      <c r="ABP65" s="79">
        <f>0</f>
        <v/>
      </c>
      <c r="ABQ65" s="79">
        <f>SE(Input!U="bullet";SE(0=Input!U-1;ABQ19;0);SE(0&lt;Input!U;0;SE(0&lt;Input!U;ABQ19/(Input!U-Input!U);0)))</f>
        <v/>
      </c>
      <c r="ABR65" s="79">
        <f>SE(Input!U="bullet";SE(1=Input!U-1;ABQ19;0);SE(1&lt;Input!U;0;SE(1&lt;Input!U;ABQ19/(Input!U-Input!U);0)))</f>
        <v/>
      </c>
      <c r="ABS65" s="79">
        <f>SE(Input!U="bullet";SE(2=Input!U-1;ABQ19;0);SE(2&lt;Input!U;0;SE(2&lt;Input!U;ABQ19/(Input!U-Input!U);0)))</f>
        <v/>
      </c>
      <c r="ABT65" s="79">
        <f>SE(Input!U="bullet";SE(3=Input!U-1;ABQ19;0);SE(3&lt;Input!U;0;SE(3&lt;Input!U;ABQ19/(Input!U-Input!U);0)))</f>
        <v/>
      </c>
      <c r="ABU65" s="79">
        <f>SE(Input!U="bullet";SE(4=Input!U-1;ABQ19;0);SE(4&lt;Input!U;0;SE(4&lt;Input!U;ABQ19/(Input!U-Input!U);0)))</f>
        <v/>
      </c>
      <c r="ABV65" s="79">
        <f>SE(Input!U="bullet";SE(5=Input!U-1;ABQ19;0);SE(5&lt;Input!U;0;SE(5&lt;Input!U;ABQ19/(Input!U-Input!U);0)))</f>
        <v/>
      </c>
      <c r="ABW65" s="79">
        <f>SE(Input!U="bullet";SE(6=Input!U-1;ABQ19;0);SE(6&lt;Input!U;0;SE(6&lt;Input!U;ABQ19/(Input!U-Input!U);0)))</f>
        <v/>
      </c>
      <c r="ABX65" s="79">
        <f>SE(Input!U="bullet";SE(7=Input!U-1;ABQ19;0);SE(7&lt;Input!U;0;SE(7&lt;Input!U;ABQ19/(Input!U-Input!U);0)))</f>
        <v/>
      </c>
      <c r="ABY65" s="79">
        <f>SE(Input!U="bullet";SE(8=Input!U-1;ABQ19;0);SE(8&lt;Input!U;0;SE(8&lt;Input!U;ABQ19/(Input!U-Input!U);0)))</f>
        <v/>
      </c>
      <c r="ABZ65" s="79">
        <f>SE(Input!U="bullet";SE(9=Input!U-1;ABQ19;0);SE(9&lt;Input!U;0;SE(9&lt;Input!U;ABQ19/(Input!U-Input!U);0)))</f>
        <v/>
      </c>
      <c r="ACA65" s="79">
        <f>SE(Input!U="bullet";SE(10=Input!U-1;ABQ19;0);SE(10&lt;Input!U;0;SE(10&lt;Input!U;ABQ19/(Input!U-Input!U);0)))</f>
        <v/>
      </c>
      <c r="ACB65" s="79">
        <f>SE(Input!U="bullet";SE(11=Input!U-1;ABQ19;0);SE(11&lt;Input!U;0;SE(11&lt;Input!U;ABQ19/(Input!U-Input!U);0)))</f>
        <v/>
      </c>
      <c r="ACC65" s="79">
        <f>SE(Input!U="bullet";SE(12=Input!U-1;ABQ19;0);SE(12&lt;Input!U;0;SE(12&lt;Input!U;ABQ19/(Input!U-Input!U);0)))</f>
        <v/>
      </c>
      <c r="ACD65" s="79">
        <f>SE(Input!U="bullet";SE(13=Input!U-1;ABQ19;0);SE(13&lt;Input!U;0;SE(13&lt;Input!U;ABQ19/(Input!U-Input!U);0)))</f>
        <v/>
      </c>
      <c r="ACE65" s="79">
        <f>SE(Input!U="bullet";SE(14=Input!U-1;ABQ19;0);SE(14&lt;Input!U;0;SE(14&lt;Input!U;ABQ19/(Input!U-Input!U);0)))</f>
        <v/>
      </c>
      <c r="ACF65" s="79">
        <f>SE(Input!U="bullet";SE(15=Input!U-1;ABQ19;0);SE(15&lt;Input!U;0;SE(15&lt;Input!U;ABQ19/(Input!U-Input!U);0)))</f>
        <v/>
      </c>
      <c r="ACG65" s="79">
        <f>SE(Input!U="bullet";SE(16=Input!U-1;ABQ19;0);SE(16&lt;Input!U;0;SE(16&lt;Input!U;ABQ19/(Input!U-Input!U);0)))</f>
        <v/>
      </c>
      <c r="ACH65" s="79">
        <f>SE(Input!U="bullet";SE(17=Input!U-1;ABQ19;0);SE(17&lt;Input!U;0;SE(17&lt;Input!U;ABQ19/(Input!U-Input!U);0)))</f>
        <v/>
      </c>
      <c r="ACI65" s="79">
        <f>SE(Input!U="bullet";SE(18=Input!U-1;ABQ19;0);SE(18&lt;Input!U;0;SE(18&lt;Input!U;ABQ19/(Input!U-Input!U);0)))</f>
        <v/>
      </c>
      <c r="ACJ65" s="79">
        <f>SE(Input!U="bullet";SE(19=Input!U-1;ABQ19;0);SE(19&lt;Input!U;0;SE(19&lt;Input!U;ABQ19/(Input!U-Input!U);0)))</f>
        <v/>
      </c>
      <c r="ACK65" s="79">
        <f>SE(Input!U="bullet";SE(20=Input!U-1;ABQ19;0);SE(20&lt;Input!U;0;SE(20&lt;Input!U;ABQ19/(Input!U-Input!U);0)))</f>
        <v/>
      </c>
      <c r="ACL65" s="79">
        <f>SE(Input!U="bullet";SE(21=Input!U-1;ABQ19;0);SE(21&lt;Input!U;0;SE(21&lt;Input!U;ABQ19/(Input!U-Input!U);0)))</f>
        <v/>
      </c>
      <c r="ACM65" s="79">
        <f>SE(Input!U="bullet";SE(22=Input!U-1;ABQ19;0);SE(22&lt;Input!U;0;SE(22&lt;Input!U;ABQ19/(Input!U-Input!U);0)))</f>
        <v/>
      </c>
      <c r="ACN65" s="79">
        <f>SE(Input!U="bullet";SE(23=Input!U-1;ABQ19;0);SE(23&lt;Input!U;0;SE(23&lt;Input!U;ABQ19/(Input!U-Input!U);0)))</f>
        <v/>
      </c>
      <c r="ACO65" s="79">
        <f>SE(Input!U="bullet";SE(24=Input!U-1;ABQ19;0);SE(24&lt;Input!U;0;SE(24&lt;Input!U;ABQ19/(Input!U-Input!U);0)))</f>
        <v/>
      </c>
      <c r="ACP65" s="79">
        <f>SE(Input!U="bullet";SE(25=Input!U-1;ABQ19;0);SE(25&lt;Input!U;0;SE(25&lt;Input!U;ABQ19/(Input!U-Input!U);0)))</f>
        <v/>
      </c>
      <c r="ACQ65" s="79">
        <f>SE(Input!U="bullet";SE(26=Input!U-1;ABQ19;0);SE(26&lt;Input!U;0;SE(26&lt;Input!U;ABQ19/(Input!U-Input!U);0)))</f>
        <v/>
      </c>
      <c r="ACR65" s="79">
        <f>SE(Input!U="bullet";SE(27=Input!U-1;ABQ19;0);SE(27&lt;Input!U;0;SE(27&lt;Input!U;ABQ19/(Input!U-Input!U);0)))</f>
        <v/>
      </c>
      <c r="ACU65" s="78" t="n">
        <v>13</v>
      </c>
      <c r="ACV65" s="79">
        <f>0</f>
        <v/>
      </c>
      <c r="ACW65" s="79">
        <f>0</f>
        <v/>
      </c>
      <c r="ACX65" s="79">
        <f>0</f>
        <v/>
      </c>
      <c r="ACY65" s="79">
        <f>0</f>
        <v/>
      </c>
      <c r="ACZ65" s="79">
        <f>0</f>
        <v/>
      </c>
      <c r="ADA65" s="79">
        <f>0</f>
        <v/>
      </c>
      <c r="ADB65" s="79">
        <f>0</f>
        <v/>
      </c>
      <c r="ADC65" s="79">
        <f>0</f>
        <v/>
      </c>
      <c r="ADD65" s="79">
        <f>0</f>
        <v/>
      </c>
      <c r="ADE65" s="79">
        <f>0</f>
        <v/>
      </c>
      <c r="ADF65" s="79">
        <f>0</f>
        <v/>
      </c>
      <c r="ADG65" s="79">
        <f>0</f>
        <v/>
      </c>
      <c r="ADH65" s="79">
        <f>SE(Input!V="bullet";SE(0=Input!V-1;ADH19;0);SE(0&lt;Input!V;0;SE(0&lt;Input!V;ADH19/(Input!V-Input!V);0)))</f>
        <v/>
      </c>
      <c r="ADI65" s="79">
        <f>SE(Input!V="bullet";SE(1=Input!V-1;ADH19;0);SE(1&lt;Input!V;0;SE(1&lt;Input!V;ADH19/(Input!V-Input!V);0)))</f>
        <v/>
      </c>
      <c r="ADJ65" s="79">
        <f>SE(Input!V="bullet";SE(2=Input!V-1;ADH19;0);SE(2&lt;Input!V;0;SE(2&lt;Input!V;ADH19/(Input!V-Input!V);0)))</f>
        <v/>
      </c>
      <c r="ADK65" s="79">
        <f>SE(Input!V="bullet";SE(3=Input!V-1;ADH19;0);SE(3&lt;Input!V;0;SE(3&lt;Input!V;ADH19/(Input!V-Input!V);0)))</f>
        <v/>
      </c>
      <c r="ADL65" s="79">
        <f>SE(Input!V="bullet";SE(4=Input!V-1;ADH19;0);SE(4&lt;Input!V;0;SE(4&lt;Input!V;ADH19/(Input!V-Input!V);0)))</f>
        <v/>
      </c>
      <c r="ADM65" s="79">
        <f>SE(Input!V="bullet";SE(5=Input!V-1;ADH19;0);SE(5&lt;Input!V;0;SE(5&lt;Input!V;ADH19/(Input!V-Input!V);0)))</f>
        <v/>
      </c>
      <c r="ADN65" s="79">
        <f>SE(Input!V="bullet";SE(6=Input!V-1;ADH19;0);SE(6&lt;Input!V;0;SE(6&lt;Input!V;ADH19/(Input!V-Input!V);0)))</f>
        <v/>
      </c>
      <c r="ADO65" s="79">
        <f>SE(Input!V="bullet";SE(7=Input!V-1;ADH19;0);SE(7&lt;Input!V;0;SE(7&lt;Input!V;ADH19/(Input!V-Input!V);0)))</f>
        <v/>
      </c>
      <c r="ADP65" s="79">
        <f>SE(Input!V="bullet";SE(8=Input!V-1;ADH19;0);SE(8&lt;Input!V;0;SE(8&lt;Input!V;ADH19/(Input!V-Input!V);0)))</f>
        <v/>
      </c>
      <c r="ADQ65" s="79">
        <f>SE(Input!V="bullet";SE(9=Input!V-1;ADH19;0);SE(9&lt;Input!V;0;SE(9&lt;Input!V;ADH19/(Input!V-Input!V);0)))</f>
        <v/>
      </c>
      <c r="ADR65" s="79">
        <f>SE(Input!V="bullet";SE(10=Input!V-1;ADH19;0);SE(10&lt;Input!V;0;SE(10&lt;Input!V;ADH19/(Input!V-Input!V);0)))</f>
        <v/>
      </c>
      <c r="ADS65" s="79">
        <f>SE(Input!V="bullet";SE(11=Input!V-1;ADH19;0);SE(11&lt;Input!V;0;SE(11&lt;Input!V;ADH19/(Input!V-Input!V);0)))</f>
        <v/>
      </c>
      <c r="ADT65" s="79">
        <f>SE(Input!V="bullet";SE(12=Input!V-1;ADH19;0);SE(12&lt;Input!V;0;SE(12&lt;Input!V;ADH19/(Input!V-Input!V);0)))</f>
        <v/>
      </c>
      <c r="ADU65" s="79">
        <f>SE(Input!V="bullet";SE(13=Input!V-1;ADH19;0);SE(13&lt;Input!V;0;SE(13&lt;Input!V;ADH19/(Input!V-Input!V);0)))</f>
        <v/>
      </c>
      <c r="ADV65" s="79">
        <f>SE(Input!V="bullet";SE(14=Input!V-1;ADH19;0);SE(14&lt;Input!V;0;SE(14&lt;Input!V;ADH19/(Input!V-Input!V);0)))</f>
        <v/>
      </c>
      <c r="ADW65" s="79">
        <f>SE(Input!V="bullet";SE(15=Input!V-1;ADH19;0);SE(15&lt;Input!V;0;SE(15&lt;Input!V;ADH19/(Input!V-Input!V);0)))</f>
        <v/>
      </c>
      <c r="ADX65" s="79">
        <f>SE(Input!V="bullet";SE(16=Input!V-1;ADH19;0);SE(16&lt;Input!V;0;SE(16&lt;Input!V;ADH19/(Input!V-Input!V);0)))</f>
        <v/>
      </c>
      <c r="ADY65" s="79">
        <f>SE(Input!V="bullet";SE(17=Input!V-1;ADH19;0);SE(17&lt;Input!V;0;SE(17&lt;Input!V;ADH19/(Input!V-Input!V);0)))</f>
        <v/>
      </c>
      <c r="ADZ65" s="79">
        <f>SE(Input!V="bullet";SE(18=Input!V-1;ADH19;0);SE(18&lt;Input!V;0;SE(18&lt;Input!V;ADH19/(Input!V-Input!V);0)))</f>
        <v/>
      </c>
      <c r="AEA65" s="79">
        <f>SE(Input!V="bullet";SE(19=Input!V-1;ADH19;0);SE(19&lt;Input!V;0;SE(19&lt;Input!V;ADH19/(Input!V-Input!V);0)))</f>
        <v/>
      </c>
      <c r="AEB65" s="79">
        <f>SE(Input!V="bullet";SE(20=Input!V-1;ADH19;0);SE(20&lt;Input!V;0;SE(20&lt;Input!V;ADH19/(Input!V-Input!V);0)))</f>
        <v/>
      </c>
      <c r="AEC65" s="79">
        <f>SE(Input!V="bullet";SE(21=Input!V-1;ADH19;0);SE(21&lt;Input!V;0;SE(21&lt;Input!V;ADH19/(Input!V-Input!V);0)))</f>
        <v/>
      </c>
      <c r="AED65" s="79">
        <f>SE(Input!V="bullet";SE(22=Input!V-1;ADH19;0);SE(22&lt;Input!V;0;SE(22&lt;Input!V;ADH19/(Input!V-Input!V);0)))</f>
        <v/>
      </c>
      <c r="AEE65" s="79">
        <f>SE(Input!V="bullet";SE(23=Input!V-1;ADH19;0);SE(23&lt;Input!V;0;SE(23&lt;Input!V;ADH19/(Input!V-Input!V);0)))</f>
        <v/>
      </c>
      <c r="AEF65" s="79">
        <f>SE(Input!V="bullet";SE(24=Input!V-1;ADH19;0);SE(24&lt;Input!V;0;SE(24&lt;Input!V;ADH19/(Input!V-Input!V);0)))</f>
        <v/>
      </c>
      <c r="AEG65" s="79">
        <f>SE(Input!V="bullet";SE(25=Input!V-1;ADH19;0);SE(25&lt;Input!V;0;SE(25&lt;Input!V;ADH19/(Input!V-Input!V);0)))</f>
        <v/>
      </c>
      <c r="AEH65" s="79">
        <f>SE(Input!V="bullet";SE(26=Input!V-1;ADH19;0);SE(26&lt;Input!V;0;SE(26&lt;Input!V;ADH19/(Input!V-Input!V);0)))</f>
        <v/>
      </c>
      <c r="AEI65" s="79">
        <f>SE(Input!V="bullet";SE(27=Input!V-1;ADH19;0);SE(27&lt;Input!V;0;SE(27&lt;Input!V;ADH19/(Input!V-Input!V);0)))</f>
        <v/>
      </c>
      <c r="AEL65" s="78" t="n">
        <v>13</v>
      </c>
      <c r="AEM65" s="79">
        <f>0</f>
        <v/>
      </c>
      <c r="AEN65" s="79">
        <f>0</f>
        <v/>
      </c>
      <c r="AEO65" s="79">
        <f>0</f>
        <v/>
      </c>
      <c r="AEP65" s="79">
        <f>0</f>
        <v/>
      </c>
      <c r="AEQ65" s="79">
        <f>0</f>
        <v/>
      </c>
      <c r="AER65" s="79">
        <f>0</f>
        <v/>
      </c>
      <c r="AES65" s="79">
        <f>0</f>
        <v/>
      </c>
      <c r="AET65" s="79">
        <f>0</f>
        <v/>
      </c>
      <c r="AEU65" s="79">
        <f>0</f>
        <v/>
      </c>
      <c r="AEV65" s="79">
        <f>0</f>
        <v/>
      </c>
      <c r="AEW65" s="79">
        <f>0</f>
        <v/>
      </c>
      <c r="AEX65" s="79">
        <f>0</f>
        <v/>
      </c>
      <c r="AEY65" s="79">
        <f>SE(Input!W="bullet";SE(0=Input!W-1;AEY19;0);SE(0&lt;Input!W;0;SE(0&lt;Input!W;AEY19/(Input!W-Input!W);0)))</f>
        <v/>
      </c>
      <c r="AEZ65" s="79">
        <f>SE(Input!W="bullet";SE(1=Input!W-1;AEY19;0);SE(1&lt;Input!W;0;SE(1&lt;Input!W;AEY19/(Input!W-Input!W);0)))</f>
        <v/>
      </c>
      <c r="AFA65" s="79">
        <f>SE(Input!W="bullet";SE(2=Input!W-1;AEY19;0);SE(2&lt;Input!W;0;SE(2&lt;Input!W;AEY19/(Input!W-Input!W);0)))</f>
        <v/>
      </c>
      <c r="AFB65" s="79">
        <f>SE(Input!W="bullet";SE(3=Input!W-1;AEY19;0);SE(3&lt;Input!W;0;SE(3&lt;Input!W;AEY19/(Input!W-Input!W);0)))</f>
        <v/>
      </c>
      <c r="AFC65" s="79">
        <f>SE(Input!W="bullet";SE(4=Input!W-1;AEY19;0);SE(4&lt;Input!W;0;SE(4&lt;Input!W;AEY19/(Input!W-Input!W);0)))</f>
        <v/>
      </c>
      <c r="AFD65" s="79">
        <f>SE(Input!W="bullet";SE(5=Input!W-1;AEY19;0);SE(5&lt;Input!W;0;SE(5&lt;Input!W;AEY19/(Input!W-Input!W);0)))</f>
        <v/>
      </c>
      <c r="AFE65" s="79">
        <f>SE(Input!W="bullet";SE(6=Input!W-1;AEY19;0);SE(6&lt;Input!W;0;SE(6&lt;Input!W;AEY19/(Input!W-Input!W);0)))</f>
        <v/>
      </c>
      <c r="AFF65" s="79">
        <f>SE(Input!W="bullet";SE(7=Input!W-1;AEY19;0);SE(7&lt;Input!W;0;SE(7&lt;Input!W;AEY19/(Input!W-Input!W);0)))</f>
        <v/>
      </c>
      <c r="AFG65" s="79">
        <f>SE(Input!W="bullet";SE(8=Input!W-1;AEY19;0);SE(8&lt;Input!W;0;SE(8&lt;Input!W;AEY19/(Input!W-Input!W);0)))</f>
        <v/>
      </c>
      <c r="AFH65" s="79">
        <f>SE(Input!W="bullet";SE(9=Input!W-1;AEY19;0);SE(9&lt;Input!W;0;SE(9&lt;Input!W;AEY19/(Input!W-Input!W);0)))</f>
        <v/>
      </c>
      <c r="AFI65" s="79">
        <f>SE(Input!W="bullet";SE(10=Input!W-1;AEY19;0);SE(10&lt;Input!W;0;SE(10&lt;Input!W;AEY19/(Input!W-Input!W);0)))</f>
        <v/>
      </c>
      <c r="AFJ65" s="79">
        <f>SE(Input!W="bullet";SE(11=Input!W-1;AEY19;0);SE(11&lt;Input!W;0;SE(11&lt;Input!W;AEY19/(Input!W-Input!W);0)))</f>
        <v/>
      </c>
      <c r="AFK65" s="79">
        <f>SE(Input!W="bullet";SE(12=Input!W-1;AEY19;0);SE(12&lt;Input!W;0;SE(12&lt;Input!W;AEY19/(Input!W-Input!W);0)))</f>
        <v/>
      </c>
      <c r="AFL65" s="79">
        <f>SE(Input!W="bullet";SE(13=Input!W-1;AEY19;0);SE(13&lt;Input!W;0;SE(13&lt;Input!W;AEY19/(Input!W-Input!W);0)))</f>
        <v/>
      </c>
      <c r="AFM65" s="79">
        <f>SE(Input!W="bullet";SE(14=Input!W-1;AEY19;0);SE(14&lt;Input!W;0;SE(14&lt;Input!W;AEY19/(Input!W-Input!W);0)))</f>
        <v/>
      </c>
      <c r="AFN65" s="79">
        <f>SE(Input!W="bullet";SE(15=Input!W-1;AEY19;0);SE(15&lt;Input!W;0;SE(15&lt;Input!W;AEY19/(Input!W-Input!W);0)))</f>
        <v/>
      </c>
      <c r="AFO65" s="79">
        <f>SE(Input!W="bullet";SE(16=Input!W-1;AEY19;0);SE(16&lt;Input!W;0;SE(16&lt;Input!W;AEY19/(Input!W-Input!W);0)))</f>
        <v/>
      </c>
      <c r="AFP65" s="79">
        <f>SE(Input!W="bullet";SE(17=Input!W-1;AEY19;0);SE(17&lt;Input!W;0;SE(17&lt;Input!W;AEY19/(Input!W-Input!W);0)))</f>
        <v/>
      </c>
      <c r="AFQ65" s="79">
        <f>SE(Input!W="bullet";SE(18=Input!W-1;AEY19;0);SE(18&lt;Input!W;0;SE(18&lt;Input!W;AEY19/(Input!W-Input!W);0)))</f>
        <v/>
      </c>
      <c r="AFR65" s="79">
        <f>SE(Input!W="bullet";SE(19=Input!W-1;AEY19;0);SE(19&lt;Input!W;0;SE(19&lt;Input!W;AEY19/(Input!W-Input!W);0)))</f>
        <v/>
      </c>
      <c r="AFS65" s="79">
        <f>SE(Input!W="bullet";SE(20=Input!W-1;AEY19;0);SE(20&lt;Input!W;0;SE(20&lt;Input!W;AEY19/(Input!W-Input!W);0)))</f>
        <v/>
      </c>
      <c r="AFT65" s="79">
        <f>SE(Input!W="bullet";SE(21=Input!W-1;AEY19;0);SE(21&lt;Input!W;0;SE(21&lt;Input!W;AEY19/(Input!W-Input!W);0)))</f>
        <v/>
      </c>
      <c r="AFU65" s="79">
        <f>SE(Input!W="bullet";SE(22=Input!W-1;AEY19;0);SE(22&lt;Input!W;0;SE(22&lt;Input!W;AEY19/(Input!W-Input!W);0)))</f>
        <v/>
      </c>
      <c r="AFV65" s="79">
        <f>SE(Input!W="bullet";SE(23=Input!W-1;AEY19;0);SE(23&lt;Input!W;0;SE(23&lt;Input!W;AEY19/(Input!W-Input!W);0)))</f>
        <v/>
      </c>
      <c r="AFW65" s="79">
        <f>SE(Input!W="bullet";SE(24=Input!W-1;AEY19;0);SE(24&lt;Input!W;0;SE(24&lt;Input!W;AEY19/(Input!W-Input!W);0)))</f>
        <v/>
      </c>
      <c r="AFX65" s="79">
        <f>SE(Input!W="bullet";SE(25=Input!W-1;AEY19;0);SE(25&lt;Input!W;0;SE(25&lt;Input!W;AEY19/(Input!W-Input!W);0)))</f>
        <v/>
      </c>
      <c r="AFY65" s="79">
        <f>SE(Input!W="bullet";SE(26=Input!W-1;AEY19;0);SE(26&lt;Input!W;0;SE(26&lt;Input!W;AEY19/(Input!W-Input!W);0)))</f>
        <v/>
      </c>
      <c r="AFZ65" s="79">
        <f>SE(Input!W="bullet";SE(27=Input!W-1;AEY19;0);SE(27&lt;Input!W;0;SE(27&lt;Input!W;AEY19/(Input!W-Input!W);0)))</f>
        <v/>
      </c>
    </row>
    <row r="66">
      <c r="A66" s="78" t="n">
        <v>14</v>
      </c>
      <c r="B66" s="79">
        <f>0</f>
        <v/>
      </c>
      <c r="C66" s="79">
        <f>0</f>
        <v/>
      </c>
      <c r="D66" s="79">
        <f>0</f>
        <v/>
      </c>
      <c r="E66" s="79">
        <f>0</f>
        <v/>
      </c>
      <c r="F66" s="79">
        <f>0</f>
        <v/>
      </c>
      <c r="G66" s="79">
        <f>0</f>
        <v/>
      </c>
      <c r="H66" s="79">
        <f>0</f>
        <v/>
      </c>
      <c r="I66" s="79">
        <f>0</f>
        <v/>
      </c>
      <c r="J66" s="79">
        <f>0</f>
        <v/>
      </c>
      <c r="K66" s="79">
        <f>0</f>
        <v/>
      </c>
      <c r="L66" s="79">
        <f>0</f>
        <v/>
      </c>
      <c r="M66" s="79">
        <f>0</f>
        <v/>
      </c>
      <c r="N66" s="79">
        <f>0</f>
        <v/>
      </c>
      <c r="O66" s="79">
        <f>SE(Input!D="bullet";SE(0=Input!D-1;O20;0);SE(0&lt;Input!D;0;SE(0&lt;Input!D;O20/(Input!D-Input!D);0)))</f>
        <v/>
      </c>
      <c r="P66" s="79">
        <f>SE(Input!D="bullet";SE(1=Input!D-1;O20;0);SE(1&lt;Input!D;0;SE(1&lt;Input!D;O20/(Input!D-Input!D);0)))</f>
        <v/>
      </c>
      <c r="Q66" s="79">
        <f>SE(Input!D="bullet";SE(2=Input!D-1;O20;0);SE(2&lt;Input!D;0;SE(2&lt;Input!D;O20/(Input!D-Input!D);0)))</f>
        <v/>
      </c>
      <c r="R66" s="79">
        <f>SE(Input!D="bullet";SE(3=Input!D-1;O20;0);SE(3&lt;Input!D;0;SE(3&lt;Input!D;O20/(Input!D-Input!D);0)))</f>
        <v/>
      </c>
      <c r="S66" s="79">
        <f>SE(Input!D="bullet";SE(4=Input!D-1;O20;0);SE(4&lt;Input!D;0;SE(4&lt;Input!D;O20/(Input!D-Input!D);0)))</f>
        <v/>
      </c>
      <c r="T66" s="79">
        <f>SE(Input!D="bullet";SE(5=Input!D-1;O20;0);SE(5&lt;Input!D;0;SE(5&lt;Input!D;O20/(Input!D-Input!D);0)))</f>
        <v/>
      </c>
      <c r="U66" s="79">
        <f>SE(Input!D="bullet";SE(6=Input!D-1;O20;0);SE(6&lt;Input!D;0;SE(6&lt;Input!D;O20/(Input!D-Input!D);0)))</f>
        <v/>
      </c>
      <c r="V66" s="79">
        <f>SE(Input!D="bullet";SE(7=Input!D-1;O20;0);SE(7&lt;Input!D;0;SE(7&lt;Input!D;O20/(Input!D-Input!D);0)))</f>
        <v/>
      </c>
      <c r="W66" s="79">
        <f>SE(Input!D="bullet";SE(8=Input!D-1;O20;0);SE(8&lt;Input!D;0;SE(8&lt;Input!D;O20/(Input!D-Input!D);0)))</f>
        <v/>
      </c>
      <c r="X66" s="79">
        <f>SE(Input!D="bullet";SE(9=Input!D-1;O20;0);SE(9&lt;Input!D;0;SE(9&lt;Input!D;O20/(Input!D-Input!D);0)))</f>
        <v/>
      </c>
      <c r="Y66" s="79">
        <f>SE(Input!D="bullet";SE(10=Input!D-1;O20;0);SE(10&lt;Input!D;0;SE(10&lt;Input!D;O20/(Input!D-Input!D);0)))</f>
        <v/>
      </c>
      <c r="Z66" s="79">
        <f>SE(Input!D="bullet";SE(11=Input!D-1;O20;0);SE(11&lt;Input!D;0;SE(11&lt;Input!D;O20/(Input!D-Input!D);0)))</f>
        <v/>
      </c>
      <c r="AA66" s="79">
        <f>SE(Input!D="bullet";SE(12=Input!D-1;O20;0);SE(12&lt;Input!D;0;SE(12&lt;Input!D;O20/(Input!D-Input!D);0)))</f>
        <v/>
      </c>
      <c r="AB66" s="79">
        <f>SE(Input!D="bullet";SE(13=Input!D-1;O20;0);SE(13&lt;Input!D;0;SE(13&lt;Input!D;O20/(Input!D-Input!D);0)))</f>
        <v/>
      </c>
      <c r="AC66" s="79">
        <f>SE(Input!D="bullet";SE(14=Input!D-1;O20;0);SE(14&lt;Input!D;0;SE(14&lt;Input!D;O20/(Input!D-Input!D);0)))</f>
        <v/>
      </c>
      <c r="AD66" s="79">
        <f>SE(Input!D="bullet";SE(15=Input!D-1;O20;0);SE(15&lt;Input!D;0;SE(15&lt;Input!D;O20/(Input!D-Input!D);0)))</f>
        <v/>
      </c>
      <c r="AE66" s="79">
        <f>SE(Input!D="bullet";SE(16=Input!D-1;O20;0);SE(16&lt;Input!D;0;SE(16&lt;Input!D;O20/(Input!D-Input!D);0)))</f>
        <v/>
      </c>
      <c r="AF66" s="79">
        <f>SE(Input!D="bullet";SE(17=Input!D-1;O20;0);SE(17&lt;Input!D;0;SE(17&lt;Input!D;O20/(Input!D-Input!D);0)))</f>
        <v/>
      </c>
      <c r="AG66" s="79">
        <f>SE(Input!D="bullet";SE(18=Input!D-1;O20;0);SE(18&lt;Input!D;0;SE(18&lt;Input!D;O20/(Input!D-Input!D);0)))</f>
        <v/>
      </c>
      <c r="AH66" s="79">
        <f>SE(Input!D="bullet";SE(19=Input!D-1;O20;0);SE(19&lt;Input!D;0;SE(19&lt;Input!D;O20/(Input!D-Input!D);0)))</f>
        <v/>
      </c>
      <c r="AI66" s="79">
        <f>SE(Input!D="bullet";SE(20=Input!D-1;O20;0);SE(20&lt;Input!D;0;SE(20&lt;Input!D;O20/(Input!D-Input!D);0)))</f>
        <v/>
      </c>
      <c r="AJ66" s="79">
        <f>SE(Input!D="bullet";SE(21=Input!D-1;O20;0);SE(21&lt;Input!D;0;SE(21&lt;Input!D;O20/(Input!D-Input!D);0)))</f>
        <v/>
      </c>
      <c r="AK66" s="79">
        <f>SE(Input!D="bullet";SE(22=Input!D-1;O20;0);SE(22&lt;Input!D;0;SE(22&lt;Input!D;O20/(Input!D-Input!D);0)))</f>
        <v/>
      </c>
      <c r="AL66" s="79">
        <f>SE(Input!D="bullet";SE(23=Input!D-1;O20;0);SE(23&lt;Input!D;0;SE(23&lt;Input!D;O20/(Input!D-Input!D);0)))</f>
        <v/>
      </c>
      <c r="AM66" s="79">
        <f>SE(Input!D="bullet";SE(24=Input!D-1;O20;0);SE(24&lt;Input!D;0;SE(24&lt;Input!D;O20/(Input!D-Input!D);0)))</f>
        <v/>
      </c>
      <c r="AN66" s="79">
        <f>SE(Input!D="bullet";SE(25=Input!D-1;O20;0);SE(25&lt;Input!D;0;SE(25&lt;Input!D;O20/(Input!D-Input!D);0)))</f>
        <v/>
      </c>
      <c r="AO66" s="79">
        <f>SE(Input!D="bullet";SE(26=Input!D-1;O20;0);SE(26&lt;Input!D;0;SE(26&lt;Input!D;O20/(Input!D-Input!D);0)))</f>
        <v/>
      </c>
      <c r="AR66" s="78" t="n">
        <v>14</v>
      </c>
      <c r="AS66" s="79">
        <f>0</f>
        <v/>
      </c>
      <c r="AT66" s="79">
        <f>0</f>
        <v/>
      </c>
      <c r="AU66" s="79">
        <f>0</f>
        <v/>
      </c>
      <c r="AV66" s="79">
        <f>0</f>
        <v/>
      </c>
      <c r="AW66" s="79">
        <f>0</f>
        <v/>
      </c>
      <c r="AX66" s="79">
        <f>0</f>
        <v/>
      </c>
      <c r="AY66" s="79">
        <f>0</f>
        <v/>
      </c>
      <c r="AZ66" s="79">
        <f>0</f>
        <v/>
      </c>
      <c r="BA66" s="79">
        <f>0</f>
        <v/>
      </c>
      <c r="BB66" s="79">
        <f>0</f>
        <v/>
      </c>
      <c r="BC66" s="79">
        <f>0</f>
        <v/>
      </c>
      <c r="BD66" s="79">
        <f>0</f>
        <v/>
      </c>
      <c r="BE66" s="79">
        <f>0</f>
        <v/>
      </c>
      <c r="BF66" s="79">
        <f>SE(Input!E="bullet";SE(0=Input!E-1;BF20;0);SE(0&lt;Input!E;0;SE(0&lt;Input!E;BF20/(Input!E-Input!E);0)))</f>
        <v/>
      </c>
      <c r="BG66" s="79">
        <f>SE(Input!E="bullet";SE(1=Input!E-1;BF20;0);SE(1&lt;Input!E;0;SE(1&lt;Input!E;BF20/(Input!E-Input!E);0)))</f>
        <v/>
      </c>
      <c r="BH66" s="79">
        <f>SE(Input!E="bullet";SE(2=Input!E-1;BF20;0);SE(2&lt;Input!E;0;SE(2&lt;Input!E;BF20/(Input!E-Input!E);0)))</f>
        <v/>
      </c>
      <c r="BI66" s="79">
        <f>SE(Input!E="bullet";SE(3=Input!E-1;BF20;0);SE(3&lt;Input!E;0;SE(3&lt;Input!E;BF20/(Input!E-Input!E);0)))</f>
        <v/>
      </c>
      <c r="BJ66" s="79">
        <f>SE(Input!E="bullet";SE(4=Input!E-1;BF20;0);SE(4&lt;Input!E;0;SE(4&lt;Input!E;BF20/(Input!E-Input!E);0)))</f>
        <v/>
      </c>
      <c r="BK66" s="79">
        <f>SE(Input!E="bullet";SE(5=Input!E-1;BF20;0);SE(5&lt;Input!E;0;SE(5&lt;Input!E;BF20/(Input!E-Input!E);0)))</f>
        <v/>
      </c>
      <c r="BL66" s="79">
        <f>SE(Input!E="bullet";SE(6=Input!E-1;BF20;0);SE(6&lt;Input!E;0;SE(6&lt;Input!E;BF20/(Input!E-Input!E);0)))</f>
        <v/>
      </c>
      <c r="BM66" s="79">
        <f>SE(Input!E="bullet";SE(7=Input!E-1;BF20;0);SE(7&lt;Input!E;0;SE(7&lt;Input!E;BF20/(Input!E-Input!E);0)))</f>
        <v/>
      </c>
      <c r="BN66" s="79">
        <f>SE(Input!E="bullet";SE(8=Input!E-1;BF20;0);SE(8&lt;Input!E;0;SE(8&lt;Input!E;BF20/(Input!E-Input!E);0)))</f>
        <v/>
      </c>
      <c r="BO66" s="79">
        <f>SE(Input!E="bullet";SE(9=Input!E-1;BF20;0);SE(9&lt;Input!E;0;SE(9&lt;Input!E;BF20/(Input!E-Input!E);0)))</f>
        <v/>
      </c>
      <c r="BP66" s="79">
        <f>SE(Input!E="bullet";SE(10=Input!E-1;BF20;0);SE(10&lt;Input!E;0;SE(10&lt;Input!E;BF20/(Input!E-Input!E);0)))</f>
        <v/>
      </c>
      <c r="BQ66" s="79">
        <f>SE(Input!E="bullet";SE(11=Input!E-1;BF20;0);SE(11&lt;Input!E;0;SE(11&lt;Input!E;BF20/(Input!E-Input!E);0)))</f>
        <v/>
      </c>
      <c r="BR66" s="79">
        <f>SE(Input!E="bullet";SE(12=Input!E-1;BF20;0);SE(12&lt;Input!E;0;SE(12&lt;Input!E;BF20/(Input!E-Input!E);0)))</f>
        <v/>
      </c>
      <c r="BS66" s="79">
        <f>SE(Input!E="bullet";SE(13=Input!E-1;BF20;0);SE(13&lt;Input!E;0;SE(13&lt;Input!E;BF20/(Input!E-Input!E);0)))</f>
        <v/>
      </c>
      <c r="BT66" s="79">
        <f>SE(Input!E="bullet";SE(14=Input!E-1;BF20;0);SE(14&lt;Input!E;0;SE(14&lt;Input!E;BF20/(Input!E-Input!E);0)))</f>
        <v/>
      </c>
      <c r="BU66" s="79">
        <f>SE(Input!E="bullet";SE(15=Input!E-1;BF20;0);SE(15&lt;Input!E;0;SE(15&lt;Input!E;BF20/(Input!E-Input!E);0)))</f>
        <v/>
      </c>
      <c r="BV66" s="79">
        <f>SE(Input!E="bullet";SE(16=Input!E-1;BF20;0);SE(16&lt;Input!E;0;SE(16&lt;Input!E;BF20/(Input!E-Input!E);0)))</f>
        <v/>
      </c>
      <c r="BW66" s="79">
        <f>SE(Input!E="bullet";SE(17=Input!E-1;BF20;0);SE(17&lt;Input!E;0;SE(17&lt;Input!E;BF20/(Input!E-Input!E);0)))</f>
        <v/>
      </c>
      <c r="BX66" s="79">
        <f>SE(Input!E="bullet";SE(18=Input!E-1;BF20;0);SE(18&lt;Input!E;0;SE(18&lt;Input!E;BF20/(Input!E-Input!E);0)))</f>
        <v/>
      </c>
      <c r="BY66" s="79">
        <f>SE(Input!E="bullet";SE(19=Input!E-1;BF20;0);SE(19&lt;Input!E;0;SE(19&lt;Input!E;BF20/(Input!E-Input!E);0)))</f>
        <v/>
      </c>
      <c r="BZ66" s="79">
        <f>SE(Input!E="bullet";SE(20=Input!E-1;BF20;0);SE(20&lt;Input!E;0;SE(20&lt;Input!E;BF20/(Input!E-Input!E);0)))</f>
        <v/>
      </c>
      <c r="CA66" s="79">
        <f>SE(Input!E="bullet";SE(21=Input!E-1;BF20;0);SE(21&lt;Input!E;0;SE(21&lt;Input!E;BF20/(Input!E-Input!E);0)))</f>
        <v/>
      </c>
      <c r="CB66" s="79">
        <f>SE(Input!E="bullet";SE(22=Input!E-1;BF20;0);SE(22&lt;Input!E;0;SE(22&lt;Input!E;BF20/(Input!E-Input!E);0)))</f>
        <v/>
      </c>
      <c r="CC66" s="79">
        <f>SE(Input!E="bullet";SE(23=Input!E-1;BF20;0);SE(23&lt;Input!E;0;SE(23&lt;Input!E;BF20/(Input!E-Input!E);0)))</f>
        <v/>
      </c>
      <c r="CD66" s="79">
        <f>SE(Input!E="bullet";SE(24=Input!E-1;BF20;0);SE(24&lt;Input!E;0;SE(24&lt;Input!E;BF20/(Input!E-Input!E);0)))</f>
        <v/>
      </c>
      <c r="CE66" s="79">
        <f>SE(Input!E="bullet";SE(25=Input!E-1;BF20;0);SE(25&lt;Input!E;0;SE(25&lt;Input!E;BF20/(Input!E-Input!E);0)))</f>
        <v/>
      </c>
      <c r="CF66" s="79">
        <f>SE(Input!E="bullet";SE(26=Input!E-1;BF20;0);SE(26&lt;Input!E;0;SE(26&lt;Input!E;BF20/(Input!E-Input!E);0)))</f>
        <v/>
      </c>
      <c r="CI66" s="78" t="n">
        <v>14</v>
      </c>
      <c r="CJ66" s="79">
        <f>0</f>
        <v/>
      </c>
      <c r="CK66" s="79">
        <f>0</f>
        <v/>
      </c>
      <c r="CL66" s="79">
        <f>0</f>
        <v/>
      </c>
      <c r="CM66" s="79">
        <f>0</f>
        <v/>
      </c>
      <c r="CN66" s="79">
        <f>0</f>
        <v/>
      </c>
      <c r="CO66" s="79">
        <f>0</f>
        <v/>
      </c>
      <c r="CP66" s="79">
        <f>0</f>
        <v/>
      </c>
      <c r="CQ66" s="79">
        <f>0</f>
        <v/>
      </c>
      <c r="CR66" s="79">
        <f>0</f>
        <v/>
      </c>
      <c r="CS66" s="79">
        <f>0</f>
        <v/>
      </c>
      <c r="CT66" s="79">
        <f>0</f>
        <v/>
      </c>
      <c r="CU66" s="79">
        <f>0</f>
        <v/>
      </c>
      <c r="CV66" s="79">
        <f>0</f>
        <v/>
      </c>
      <c r="CW66" s="79">
        <f>SE(Input!F="bullet";SE(0=Input!F-1;CW20;0);SE(0&lt;Input!F;0;SE(0&lt;Input!F;CW20/(Input!F-Input!F);0)))</f>
        <v/>
      </c>
      <c r="CX66" s="79">
        <f>SE(Input!F="bullet";SE(1=Input!F-1;CW20;0);SE(1&lt;Input!F;0;SE(1&lt;Input!F;CW20/(Input!F-Input!F);0)))</f>
        <v/>
      </c>
      <c r="CY66" s="79">
        <f>SE(Input!F="bullet";SE(2=Input!F-1;CW20;0);SE(2&lt;Input!F;0;SE(2&lt;Input!F;CW20/(Input!F-Input!F);0)))</f>
        <v/>
      </c>
      <c r="CZ66" s="79">
        <f>SE(Input!F="bullet";SE(3=Input!F-1;CW20;0);SE(3&lt;Input!F;0;SE(3&lt;Input!F;CW20/(Input!F-Input!F);0)))</f>
        <v/>
      </c>
      <c r="DA66" s="79">
        <f>SE(Input!F="bullet";SE(4=Input!F-1;CW20;0);SE(4&lt;Input!F;0;SE(4&lt;Input!F;CW20/(Input!F-Input!F);0)))</f>
        <v/>
      </c>
      <c r="DB66" s="79">
        <f>SE(Input!F="bullet";SE(5=Input!F-1;CW20;0);SE(5&lt;Input!F;0;SE(5&lt;Input!F;CW20/(Input!F-Input!F);0)))</f>
        <v/>
      </c>
      <c r="DC66" s="79">
        <f>SE(Input!F="bullet";SE(6=Input!F-1;CW20;0);SE(6&lt;Input!F;0;SE(6&lt;Input!F;CW20/(Input!F-Input!F);0)))</f>
        <v/>
      </c>
      <c r="DD66" s="79">
        <f>SE(Input!F="bullet";SE(7=Input!F-1;CW20;0);SE(7&lt;Input!F;0;SE(7&lt;Input!F;CW20/(Input!F-Input!F);0)))</f>
        <v/>
      </c>
      <c r="DE66" s="79">
        <f>SE(Input!F="bullet";SE(8=Input!F-1;CW20;0);SE(8&lt;Input!F;0;SE(8&lt;Input!F;CW20/(Input!F-Input!F);0)))</f>
        <v/>
      </c>
      <c r="DF66" s="79">
        <f>SE(Input!F="bullet";SE(9=Input!F-1;CW20;0);SE(9&lt;Input!F;0;SE(9&lt;Input!F;CW20/(Input!F-Input!F);0)))</f>
        <v/>
      </c>
      <c r="DG66" s="79">
        <f>SE(Input!F="bullet";SE(10=Input!F-1;CW20;0);SE(10&lt;Input!F;0;SE(10&lt;Input!F;CW20/(Input!F-Input!F);0)))</f>
        <v/>
      </c>
      <c r="DH66" s="79">
        <f>SE(Input!F="bullet";SE(11=Input!F-1;CW20;0);SE(11&lt;Input!F;0;SE(11&lt;Input!F;CW20/(Input!F-Input!F);0)))</f>
        <v/>
      </c>
      <c r="DI66" s="79">
        <f>SE(Input!F="bullet";SE(12=Input!F-1;CW20;0);SE(12&lt;Input!F;0;SE(12&lt;Input!F;CW20/(Input!F-Input!F);0)))</f>
        <v/>
      </c>
      <c r="DJ66" s="79">
        <f>SE(Input!F="bullet";SE(13=Input!F-1;CW20;0);SE(13&lt;Input!F;0;SE(13&lt;Input!F;CW20/(Input!F-Input!F);0)))</f>
        <v/>
      </c>
      <c r="DK66" s="79">
        <f>SE(Input!F="bullet";SE(14=Input!F-1;CW20;0);SE(14&lt;Input!F;0;SE(14&lt;Input!F;CW20/(Input!F-Input!F);0)))</f>
        <v/>
      </c>
      <c r="DL66" s="79">
        <f>SE(Input!F="bullet";SE(15=Input!F-1;CW20;0);SE(15&lt;Input!F;0;SE(15&lt;Input!F;CW20/(Input!F-Input!F);0)))</f>
        <v/>
      </c>
      <c r="DM66" s="79">
        <f>SE(Input!F="bullet";SE(16=Input!F-1;CW20;0);SE(16&lt;Input!F;0;SE(16&lt;Input!F;CW20/(Input!F-Input!F);0)))</f>
        <v/>
      </c>
      <c r="DN66" s="79">
        <f>SE(Input!F="bullet";SE(17=Input!F-1;CW20;0);SE(17&lt;Input!F;0;SE(17&lt;Input!F;CW20/(Input!F-Input!F);0)))</f>
        <v/>
      </c>
      <c r="DO66" s="79">
        <f>SE(Input!F="bullet";SE(18=Input!F-1;CW20;0);SE(18&lt;Input!F;0;SE(18&lt;Input!F;CW20/(Input!F-Input!F);0)))</f>
        <v/>
      </c>
      <c r="DP66" s="79">
        <f>SE(Input!F="bullet";SE(19=Input!F-1;CW20;0);SE(19&lt;Input!F;0;SE(19&lt;Input!F;CW20/(Input!F-Input!F);0)))</f>
        <v/>
      </c>
      <c r="DQ66" s="79">
        <f>SE(Input!F="bullet";SE(20=Input!F-1;CW20;0);SE(20&lt;Input!F;0;SE(20&lt;Input!F;CW20/(Input!F-Input!F);0)))</f>
        <v/>
      </c>
      <c r="DR66" s="79">
        <f>SE(Input!F="bullet";SE(21=Input!F-1;CW20;0);SE(21&lt;Input!F;0;SE(21&lt;Input!F;CW20/(Input!F-Input!F);0)))</f>
        <v/>
      </c>
      <c r="DS66" s="79">
        <f>SE(Input!F="bullet";SE(22=Input!F-1;CW20;0);SE(22&lt;Input!F;0;SE(22&lt;Input!F;CW20/(Input!F-Input!F);0)))</f>
        <v/>
      </c>
      <c r="DT66" s="79">
        <f>SE(Input!F="bullet";SE(23=Input!F-1;CW20;0);SE(23&lt;Input!F;0;SE(23&lt;Input!F;CW20/(Input!F-Input!F);0)))</f>
        <v/>
      </c>
      <c r="DU66" s="79">
        <f>SE(Input!F="bullet";SE(24=Input!F-1;CW20;0);SE(24&lt;Input!F;0;SE(24&lt;Input!F;CW20/(Input!F-Input!F);0)))</f>
        <v/>
      </c>
      <c r="DV66" s="79">
        <f>SE(Input!F="bullet";SE(25=Input!F-1;CW20;0);SE(25&lt;Input!F;0;SE(25&lt;Input!F;CW20/(Input!F-Input!F);0)))</f>
        <v/>
      </c>
      <c r="DW66" s="79">
        <f>SE(Input!F="bullet";SE(26=Input!F-1;CW20;0);SE(26&lt;Input!F;0;SE(26&lt;Input!F;CW20/(Input!F-Input!F);0)))</f>
        <v/>
      </c>
      <c r="DZ66" s="78" t="n">
        <v>14</v>
      </c>
      <c r="EA66" s="79">
        <f>0</f>
        <v/>
      </c>
      <c r="EB66" s="79">
        <f>0</f>
        <v/>
      </c>
      <c r="EC66" s="79">
        <f>0</f>
        <v/>
      </c>
      <c r="ED66" s="79">
        <f>0</f>
        <v/>
      </c>
      <c r="EE66" s="79">
        <f>0</f>
        <v/>
      </c>
      <c r="EF66" s="79">
        <f>0</f>
        <v/>
      </c>
      <c r="EG66" s="79">
        <f>0</f>
        <v/>
      </c>
      <c r="EH66" s="79">
        <f>0</f>
        <v/>
      </c>
      <c r="EI66" s="79">
        <f>0</f>
        <v/>
      </c>
      <c r="EJ66" s="79">
        <f>0</f>
        <v/>
      </c>
      <c r="EK66" s="79">
        <f>0</f>
        <v/>
      </c>
      <c r="EL66" s="79">
        <f>0</f>
        <v/>
      </c>
      <c r="EM66" s="79">
        <f>0</f>
        <v/>
      </c>
      <c r="EN66" s="79">
        <f>SE(Input!G="bullet";SE(0=Input!G-1;EN20;0);SE(0&lt;Input!G;0;SE(0&lt;Input!G;EN20/(Input!G-Input!G);0)))</f>
        <v/>
      </c>
      <c r="EO66" s="79">
        <f>SE(Input!G="bullet";SE(1=Input!G-1;EN20;0);SE(1&lt;Input!G;0;SE(1&lt;Input!G;EN20/(Input!G-Input!G);0)))</f>
        <v/>
      </c>
      <c r="EP66" s="79">
        <f>SE(Input!G="bullet";SE(2=Input!G-1;EN20;0);SE(2&lt;Input!G;0;SE(2&lt;Input!G;EN20/(Input!G-Input!G);0)))</f>
        <v/>
      </c>
      <c r="EQ66" s="79">
        <f>SE(Input!G="bullet";SE(3=Input!G-1;EN20;0);SE(3&lt;Input!G;0;SE(3&lt;Input!G;EN20/(Input!G-Input!G);0)))</f>
        <v/>
      </c>
      <c r="ER66" s="79">
        <f>SE(Input!G="bullet";SE(4=Input!G-1;EN20;0);SE(4&lt;Input!G;0;SE(4&lt;Input!G;EN20/(Input!G-Input!G);0)))</f>
        <v/>
      </c>
      <c r="ES66" s="79">
        <f>SE(Input!G="bullet";SE(5=Input!G-1;EN20;0);SE(5&lt;Input!G;0;SE(5&lt;Input!G;EN20/(Input!G-Input!G);0)))</f>
        <v/>
      </c>
      <c r="ET66" s="79">
        <f>SE(Input!G="bullet";SE(6=Input!G-1;EN20;0);SE(6&lt;Input!G;0;SE(6&lt;Input!G;EN20/(Input!G-Input!G);0)))</f>
        <v/>
      </c>
      <c r="EU66" s="79">
        <f>SE(Input!G="bullet";SE(7=Input!G-1;EN20;0);SE(7&lt;Input!G;0;SE(7&lt;Input!G;EN20/(Input!G-Input!G);0)))</f>
        <v/>
      </c>
      <c r="EV66" s="79">
        <f>SE(Input!G="bullet";SE(8=Input!G-1;EN20;0);SE(8&lt;Input!G;0;SE(8&lt;Input!G;EN20/(Input!G-Input!G);0)))</f>
        <v/>
      </c>
      <c r="EW66" s="79">
        <f>SE(Input!G="bullet";SE(9=Input!G-1;EN20;0);SE(9&lt;Input!G;0;SE(9&lt;Input!G;EN20/(Input!G-Input!G);0)))</f>
        <v/>
      </c>
      <c r="EX66" s="79">
        <f>SE(Input!G="bullet";SE(10=Input!G-1;EN20;0);SE(10&lt;Input!G;0;SE(10&lt;Input!G;EN20/(Input!G-Input!G);0)))</f>
        <v/>
      </c>
      <c r="EY66" s="79">
        <f>SE(Input!G="bullet";SE(11=Input!G-1;EN20;0);SE(11&lt;Input!G;0;SE(11&lt;Input!G;EN20/(Input!G-Input!G);0)))</f>
        <v/>
      </c>
      <c r="EZ66" s="79">
        <f>SE(Input!G="bullet";SE(12=Input!G-1;EN20;0);SE(12&lt;Input!G;0;SE(12&lt;Input!G;EN20/(Input!G-Input!G);0)))</f>
        <v/>
      </c>
      <c r="FA66" s="79">
        <f>SE(Input!G="bullet";SE(13=Input!G-1;EN20;0);SE(13&lt;Input!G;0;SE(13&lt;Input!G;EN20/(Input!G-Input!G);0)))</f>
        <v/>
      </c>
      <c r="FB66" s="79">
        <f>SE(Input!G="bullet";SE(14=Input!G-1;EN20;0);SE(14&lt;Input!G;0;SE(14&lt;Input!G;EN20/(Input!G-Input!G);0)))</f>
        <v/>
      </c>
      <c r="FC66" s="79">
        <f>SE(Input!G="bullet";SE(15=Input!G-1;EN20;0);SE(15&lt;Input!G;0;SE(15&lt;Input!G;EN20/(Input!G-Input!G);0)))</f>
        <v/>
      </c>
      <c r="FD66" s="79">
        <f>SE(Input!G="bullet";SE(16=Input!G-1;EN20;0);SE(16&lt;Input!G;0;SE(16&lt;Input!G;EN20/(Input!G-Input!G);0)))</f>
        <v/>
      </c>
      <c r="FE66" s="79">
        <f>SE(Input!G="bullet";SE(17=Input!G-1;EN20;0);SE(17&lt;Input!G;0;SE(17&lt;Input!G;EN20/(Input!G-Input!G);0)))</f>
        <v/>
      </c>
      <c r="FF66" s="79">
        <f>SE(Input!G="bullet";SE(18=Input!G-1;EN20;0);SE(18&lt;Input!G;0;SE(18&lt;Input!G;EN20/(Input!G-Input!G);0)))</f>
        <v/>
      </c>
      <c r="FG66" s="79">
        <f>SE(Input!G="bullet";SE(19=Input!G-1;EN20;0);SE(19&lt;Input!G;0;SE(19&lt;Input!G;EN20/(Input!G-Input!G);0)))</f>
        <v/>
      </c>
      <c r="FH66" s="79">
        <f>SE(Input!G="bullet";SE(20=Input!G-1;EN20;0);SE(20&lt;Input!G;0;SE(20&lt;Input!G;EN20/(Input!G-Input!G);0)))</f>
        <v/>
      </c>
      <c r="FI66" s="79">
        <f>SE(Input!G="bullet";SE(21=Input!G-1;EN20;0);SE(21&lt;Input!G;0;SE(21&lt;Input!G;EN20/(Input!G-Input!G);0)))</f>
        <v/>
      </c>
      <c r="FJ66" s="79">
        <f>SE(Input!G="bullet";SE(22=Input!G-1;EN20;0);SE(22&lt;Input!G;0;SE(22&lt;Input!G;EN20/(Input!G-Input!G);0)))</f>
        <v/>
      </c>
      <c r="FK66" s="79">
        <f>SE(Input!G="bullet";SE(23=Input!G-1;EN20;0);SE(23&lt;Input!G;0;SE(23&lt;Input!G;EN20/(Input!G-Input!G);0)))</f>
        <v/>
      </c>
      <c r="FL66" s="79">
        <f>SE(Input!G="bullet";SE(24=Input!G-1;EN20;0);SE(24&lt;Input!G;0;SE(24&lt;Input!G;EN20/(Input!G-Input!G);0)))</f>
        <v/>
      </c>
      <c r="FM66" s="79">
        <f>SE(Input!G="bullet";SE(25=Input!G-1;EN20;0);SE(25&lt;Input!G;0;SE(25&lt;Input!G;EN20/(Input!G-Input!G);0)))</f>
        <v/>
      </c>
      <c r="FN66" s="79">
        <f>SE(Input!G="bullet";SE(26=Input!G-1;EN20;0);SE(26&lt;Input!G;0;SE(26&lt;Input!G;EN20/(Input!G-Input!G);0)))</f>
        <v/>
      </c>
      <c r="FQ66" s="78" t="n">
        <v>14</v>
      </c>
      <c r="FR66" s="79">
        <f>0</f>
        <v/>
      </c>
      <c r="FS66" s="79">
        <f>0</f>
        <v/>
      </c>
      <c r="FT66" s="79">
        <f>0</f>
        <v/>
      </c>
      <c r="FU66" s="79">
        <f>0</f>
        <v/>
      </c>
      <c r="FV66" s="79">
        <f>0</f>
        <v/>
      </c>
      <c r="FW66" s="79">
        <f>0</f>
        <v/>
      </c>
      <c r="FX66" s="79">
        <f>0</f>
        <v/>
      </c>
      <c r="FY66" s="79">
        <f>0</f>
        <v/>
      </c>
      <c r="FZ66" s="79">
        <f>0</f>
        <v/>
      </c>
      <c r="GA66" s="79">
        <f>0</f>
        <v/>
      </c>
      <c r="GB66" s="79">
        <f>0</f>
        <v/>
      </c>
      <c r="GC66" s="79">
        <f>0</f>
        <v/>
      </c>
      <c r="GD66" s="79">
        <f>0</f>
        <v/>
      </c>
      <c r="GE66" s="79">
        <f>SE(Input!H="bullet";SE(0=Input!H-1;GE20;0);SE(0&lt;Input!H;0;SE(0&lt;Input!H;GE20/(Input!H-Input!H);0)))</f>
        <v/>
      </c>
      <c r="GF66" s="79">
        <f>SE(Input!H="bullet";SE(1=Input!H-1;GE20;0);SE(1&lt;Input!H;0;SE(1&lt;Input!H;GE20/(Input!H-Input!H);0)))</f>
        <v/>
      </c>
      <c r="GG66" s="79">
        <f>SE(Input!H="bullet";SE(2=Input!H-1;GE20;0);SE(2&lt;Input!H;0;SE(2&lt;Input!H;GE20/(Input!H-Input!H);0)))</f>
        <v/>
      </c>
      <c r="GH66" s="79">
        <f>SE(Input!H="bullet";SE(3=Input!H-1;GE20;0);SE(3&lt;Input!H;0;SE(3&lt;Input!H;GE20/(Input!H-Input!H);0)))</f>
        <v/>
      </c>
      <c r="GI66" s="79">
        <f>SE(Input!H="bullet";SE(4=Input!H-1;GE20;0);SE(4&lt;Input!H;0;SE(4&lt;Input!H;GE20/(Input!H-Input!H);0)))</f>
        <v/>
      </c>
      <c r="GJ66" s="79">
        <f>SE(Input!H="bullet";SE(5=Input!H-1;GE20;0);SE(5&lt;Input!H;0;SE(5&lt;Input!H;GE20/(Input!H-Input!H);0)))</f>
        <v/>
      </c>
      <c r="GK66" s="79">
        <f>SE(Input!H="bullet";SE(6=Input!H-1;GE20;0);SE(6&lt;Input!H;0;SE(6&lt;Input!H;GE20/(Input!H-Input!H);0)))</f>
        <v/>
      </c>
      <c r="GL66" s="79">
        <f>SE(Input!H="bullet";SE(7=Input!H-1;GE20;0);SE(7&lt;Input!H;0;SE(7&lt;Input!H;GE20/(Input!H-Input!H);0)))</f>
        <v/>
      </c>
      <c r="GM66" s="79">
        <f>SE(Input!H="bullet";SE(8=Input!H-1;GE20;0);SE(8&lt;Input!H;0;SE(8&lt;Input!H;GE20/(Input!H-Input!H);0)))</f>
        <v/>
      </c>
      <c r="GN66" s="79">
        <f>SE(Input!H="bullet";SE(9=Input!H-1;GE20;0);SE(9&lt;Input!H;0;SE(9&lt;Input!H;GE20/(Input!H-Input!H);0)))</f>
        <v/>
      </c>
      <c r="GO66" s="79">
        <f>SE(Input!H="bullet";SE(10=Input!H-1;GE20;0);SE(10&lt;Input!H;0;SE(10&lt;Input!H;GE20/(Input!H-Input!H);0)))</f>
        <v/>
      </c>
      <c r="GP66" s="79">
        <f>SE(Input!H="bullet";SE(11=Input!H-1;GE20;0);SE(11&lt;Input!H;0;SE(11&lt;Input!H;GE20/(Input!H-Input!H);0)))</f>
        <v/>
      </c>
      <c r="GQ66" s="79">
        <f>SE(Input!H="bullet";SE(12=Input!H-1;GE20;0);SE(12&lt;Input!H;0;SE(12&lt;Input!H;GE20/(Input!H-Input!H);0)))</f>
        <v/>
      </c>
      <c r="GR66" s="79">
        <f>SE(Input!H="bullet";SE(13=Input!H-1;GE20;0);SE(13&lt;Input!H;0;SE(13&lt;Input!H;GE20/(Input!H-Input!H);0)))</f>
        <v/>
      </c>
      <c r="GS66" s="79">
        <f>SE(Input!H="bullet";SE(14=Input!H-1;GE20;0);SE(14&lt;Input!H;0;SE(14&lt;Input!H;GE20/(Input!H-Input!H);0)))</f>
        <v/>
      </c>
      <c r="GT66" s="79">
        <f>SE(Input!H="bullet";SE(15=Input!H-1;GE20;0);SE(15&lt;Input!H;0;SE(15&lt;Input!H;GE20/(Input!H-Input!H);0)))</f>
        <v/>
      </c>
      <c r="GU66" s="79">
        <f>SE(Input!H="bullet";SE(16=Input!H-1;GE20;0);SE(16&lt;Input!H;0;SE(16&lt;Input!H;GE20/(Input!H-Input!H);0)))</f>
        <v/>
      </c>
      <c r="GV66" s="79">
        <f>SE(Input!H="bullet";SE(17=Input!H-1;GE20;0);SE(17&lt;Input!H;0;SE(17&lt;Input!H;GE20/(Input!H-Input!H);0)))</f>
        <v/>
      </c>
      <c r="GW66" s="79">
        <f>SE(Input!H="bullet";SE(18=Input!H-1;GE20;0);SE(18&lt;Input!H;0;SE(18&lt;Input!H;GE20/(Input!H-Input!H);0)))</f>
        <v/>
      </c>
      <c r="GX66" s="79">
        <f>SE(Input!H="bullet";SE(19=Input!H-1;GE20;0);SE(19&lt;Input!H;0;SE(19&lt;Input!H;GE20/(Input!H-Input!H);0)))</f>
        <v/>
      </c>
      <c r="GY66" s="79">
        <f>SE(Input!H="bullet";SE(20=Input!H-1;GE20;0);SE(20&lt;Input!H;0;SE(20&lt;Input!H;GE20/(Input!H-Input!H);0)))</f>
        <v/>
      </c>
      <c r="GZ66" s="79">
        <f>SE(Input!H="bullet";SE(21=Input!H-1;GE20;0);SE(21&lt;Input!H;0;SE(21&lt;Input!H;GE20/(Input!H-Input!H);0)))</f>
        <v/>
      </c>
      <c r="HA66" s="79">
        <f>SE(Input!H="bullet";SE(22=Input!H-1;GE20;0);SE(22&lt;Input!H;0;SE(22&lt;Input!H;GE20/(Input!H-Input!H);0)))</f>
        <v/>
      </c>
      <c r="HB66" s="79">
        <f>SE(Input!H="bullet";SE(23=Input!H-1;GE20;0);SE(23&lt;Input!H;0;SE(23&lt;Input!H;GE20/(Input!H-Input!H);0)))</f>
        <v/>
      </c>
      <c r="HC66" s="79">
        <f>SE(Input!H="bullet";SE(24=Input!H-1;GE20;0);SE(24&lt;Input!H;0;SE(24&lt;Input!H;GE20/(Input!H-Input!H);0)))</f>
        <v/>
      </c>
      <c r="HD66" s="79">
        <f>SE(Input!H="bullet";SE(25=Input!H-1;GE20;0);SE(25&lt;Input!H;0;SE(25&lt;Input!H;GE20/(Input!H-Input!H);0)))</f>
        <v/>
      </c>
      <c r="HE66" s="79">
        <f>SE(Input!H="bullet";SE(26=Input!H-1;GE20;0);SE(26&lt;Input!H;0;SE(26&lt;Input!H;GE20/(Input!H-Input!H);0)))</f>
        <v/>
      </c>
      <c r="HH66" s="78" t="n">
        <v>14</v>
      </c>
      <c r="HI66" s="79">
        <f>0</f>
        <v/>
      </c>
      <c r="HJ66" s="79">
        <f>0</f>
        <v/>
      </c>
      <c r="HK66" s="79">
        <f>0</f>
        <v/>
      </c>
      <c r="HL66" s="79">
        <f>0</f>
        <v/>
      </c>
      <c r="HM66" s="79">
        <f>0</f>
        <v/>
      </c>
      <c r="HN66" s="79">
        <f>0</f>
        <v/>
      </c>
      <c r="HO66" s="79">
        <f>0</f>
        <v/>
      </c>
      <c r="HP66" s="79">
        <f>0</f>
        <v/>
      </c>
      <c r="HQ66" s="79">
        <f>0</f>
        <v/>
      </c>
      <c r="HR66" s="79">
        <f>0</f>
        <v/>
      </c>
      <c r="HS66" s="79">
        <f>0</f>
        <v/>
      </c>
      <c r="HT66" s="79">
        <f>0</f>
        <v/>
      </c>
      <c r="HU66" s="79">
        <f>0</f>
        <v/>
      </c>
      <c r="HV66" s="79">
        <f>SE(Input!I="bullet";SE(0=Input!I-1;HV20;0);SE(0&lt;Input!I;0;SE(0&lt;Input!I;HV20/(Input!I-Input!I);0)))</f>
        <v/>
      </c>
      <c r="HW66" s="79">
        <f>SE(Input!I="bullet";SE(1=Input!I-1;HV20;0);SE(1&lt;Input!I;0;SE(1&lt;Input!I;HV20/(Input!I-Input!I);0)))</f>
        <v/>
      </c>
      <c r="HX66" s="79">
        <f>SE(Input!I="bullet";SE(2=Input!I-1;HV20;0);SE(2&lt;Input!I;0;SE(2&lt;Input!I;HV20/(Input!I-Input!I);0)))</f>
        <v/>
      </c>
      <c r="HY66" s="79">
        <f>SE(Input!I="bullet";SE(3=Input!I-1;HV20;0);SE(3&lt;Input!I;0;SE(3&lt;Input!I;HV20/(Input!I-Input!I);0)))</f>
        <v/>
      </c>
      <c r="HZ66" s="79">
        <f>SE(Input!I="bullet";SE(4=Input!I-1;HV20;0);SE(4&lt;Input!I;0;SE(4&lt;Input!I;HV20/(Input!I-Input!I);0)))</f>
        <v/>
      </c>
      <c r="IA66" s="79">
        <f>SE(Input!I="bullet";SE(5=Input!I-1;HV20;0);SE(5&lt;Input!I;0;SE(5&lt;Input!I;HV20/(Input!I-Input!I);0)))</f>
        <v/>
      </c>
      <c r="IB66" s="79">
        <f>SE(Input!I="bullet";SE(6=Input!I-1;HV20;0);SE(6&lt;Input!I;0;SE(6&lt;Input!I;HV20/(Input!I-Input!I);0)))</f>
        <v/>
      </c>
      <c r="IC66" s="79">
        <f>SE(Input!I="bullet";SE(7=Input!I-1;HV20;0);SE(7&lt;Input!I;0;SE(7&lt;Input!I;HV20/(Input!I-Input!I);0)))</f>
        <v/>
      </c>
      <c r="ID66" s="79">
        <f>SE(Input!I="bullet";SE(8=Input!I-1;HV20;0);SE(8&lt;Input!I;0;SE(8&lt;Input!I;HV20/(Input!I-Input!I);0)))</f>
        <v/>
      </c>
      <c r="IE66" s="79">
        <f>SE(Input!I="bullet";SE(9=Input!I-1;HV20;0);SE(9&lt;Input!I;0;SE(9&lt;Input!I;HV20/(Input!I-Input!I);0)))</f>
        <v/>
      </c>
      <c r="IF66" s="79">
        <f>SE(Input!I="bullet";SE(10=Input!I-1;HV20;0);SE(10&lt;Input!I;0;SE(10&lt;Input!I;HV20/(Input!I-Input!I);0)))</f>
        <v/>
      </c>
      <c r="IG66" s="79">
        <f>SE(Input!I="bullet";SE(11=Input!I-1;HV20;0);SE(11&lt;Input!I;0;SE(11&lt;Input!I;HV20/(Input!I-Input!I);0)))</f>
        <v/>
      </c>
      <c r="IH66" s="79">
        <f>SE(Input!I="bullet";SE(12=Input!I-1;HV20;0);SE(12&lt;Input!I;0;SE(12&lt;Input!I;HV20/(Input!I-Input!I);0)))</f>
        <v/>
      </c>
      <c r="II66" s="79">
        <f>SE(Input!I="bullet";SE(13=Input!I-1;HV20;0);SE(13&lt;Input!I;0;SE(13&lt;Input!I;HV20/(Input!I-Input!I);0)))</f>
        <v/>
      </c>
      <c r="IJ66" s="79">
        <f>SE(Input!I="bullet";SE(14=Input!I-1;HV20;0);SE(14&lt;Input!I;0;SE(14&lt;Input!I;HV20/(Input!I-Input!I);0)))</f>
        <v/>
      </c>
      <c r="IK66" s="79">
        <f>SE(Input!I="bullet";SE(15=Input!I-1;HV20;0);SE(15&lt;Input!I;0;SE(15&lt;Input!I;HV20/(Input!I-Input!I);0)))</f>
        <v/>
      </c>
      <c r="IL66" s="79">
        <f>SE(Input!I="bullet";SE(16=Input!I-1;HV20;0);SE(16&lt;Input!I;0;SE(16&lt;Input!I;HV20/(Input!I-Input!I);0)))</f>
        <v/>
      </c>
      <c r="IM66" s="79">
        <f>SE(Input!I="bullet";SE(17=Input!I-1;HV20;0);SE(17&lt;Input!I;0;SE(17&lt;Input!I;HV20/(Input!I-Input!I);0)))</f>
        <v/>
      </c>
      <c r="IN66" s="79">
        <f>SE(Input!I="bullet";SE(18=Input!I-1;HV20;0);SE(18&lt;Input!I;0;SE(18&lt;Input!I;HV20/(Input!I-Input!I);0)))</f>
        <v/>
      </c>
      <c r="IO66" s="79">
        <f>SE(Input!I="bullet";SE(19=Input!I-1;HV20;0);SE(19&lt;Input!I;0;SE(19&lt;Input!I;HV20/(Input!I-Input!I);0)))</f>
        <v/>
      </c>
      <c r="IP66" s="79">
        <f>SE(Input!I="bullet";SE(20=Input!I-1;HV20;0);SE(20&lt;Input!I;0;SE(20&lt;Input!I;HV20/(Input!I-Input!I);0)))</f>
        <v/>
      </c>
      <c r="IQ66" s="79">
        <f>SE(Input!I="bullet";SE(21=Input!I-1;HV20;0);SE(21&lt;Input!I;0;SE(21&lt;Input!I;HV20/(Input!I-Input!I);0)))</f>
        <v/>
      </c>
      <c r="IR66" s="79">
        <f>SE(Input!I="bullet";SE(22=Input!I-1;HV20;0);SE(22&lt;Input!I;0;SE(22&lt;Input!I;HV20/(Input!I-Input!I);0)))</f>
        <v/>
      </c>
      <c r="IS66" s="79">
        <f>SE(Input!I="bullet";SE(23=Input!I-1;HV20;0);SE(23&lt;Input!I;0;SE(23&lt;Input!I;HV20/(Input!I-Input!I);0)))</f>
        <v/>
      </c>
      <c r="IT66" s="79">
        <f>SE(Input!I="bullet";SE(24=Input!I-1;HV20;0);SE(24&lt;Input!I;0;SE(24&lt;Input!I;HV20/(Input!I-Input!I);0)))</f>
        <v/>
      </c>
      <c r="IU66" s="79">
        <f>SE(Input!I="bullet";SE(25=Input!I-1;HV20;0);SE(25&lt;Input!I;0;SE(25&lt;Input!I;HV20/(Input!I-Input!I);0)))</f>
        <v/>
      </c>
      <c r="IV66" s="79">
        <f>SE(Input!I="bullet";SE(26=Input!I-1;HV20;0);SE(26&lt;Input!I;0;SE(26&lt;Input!I;HV20/(Input!I-Input!I);0)))</f>
        <v/>
      </c>
      <c r="IY66" s="78" t="n">
        <v>14</v>
      </c>
      <c r="IZ66" s="79">
        <f>0</f>
        <v/>
      </c>
      <c r="JA66" s="79">
        <f>0</f>
        <v/>
      </c>
      <c r="JB66" s="79">
        <f>0</f>
        <v/>
      </c>
      <c r="JC66" s="79">
        <f>0</f>
        <v/>
      </c>
      <c r="JD66" s="79">
        <f>0</f>
        <v/>
      </c>
      <c r="JE66" s="79">
        <f>0</f>
        <v/>
      </c>
      <c r="JF66" s="79">
        <f>0</f>
        <v/>
      </c>
      <c r="JG66" s="79">
        <f>0</f>
        <v/>
      </c>
      <c r="JH66" s="79">
        <f>0</f>
        <v/>
      </c>
      <c r="JI66" s="79">
        <f>0</f>
        <v/>
      </c>
      <c r="JJ66" s="79">
        <f>0</f>
        <v/>
      </c>
      <c r="JK66" s="79">
        <f>0</f>
        <v/>
      </c>
      <c r="JL66" s="79">
        <f>0</f>
        <v/>
      </c>
      <c r="JM66" s="79">
        <f>SE(Input!J="bullet";SE(0=Input!J-1;JM20;0);SE(0&lt;Input!J;0;SE(0&lt;Input!J;JM20/(Input!J-Input!J);0)))</f>
        <v/>
      </c>
      <c r="JN66" s="79">
        <f>SE(Input!J="bullet";SE(1=Input!J-1;JM20;0);SE(1&lt;Input!J;0;SE(1&lt;Input!J;JM20/(Input!J-Input!J);0)))</f>
        <v/>
      </c>
      <c r="JO66" s="79">
        <f>SE(Input!J="bullet";SE(2=Input!J-1;JM20;0);SE(2&lt;Input!J;0;SE(2&lt;Input!J;JM20/(Input!J-Input!J);0)))</f>
        <v/>
      </c>
      <c r="JP66" s="79">
        <f>SE(Input!J="bullet";SE(3=Input!J-1;JM20;0);SE(3&lt;Input!J;0;SE(3&lt;Input!J;JM20/(Input!J-Input!J);0)))</f>
        <v/>
      </c>
      <c r="JQ66" s="79">
        <f>SE(Input!J="bullet";SE(4=Input!J-1;JM20;0);SE(4&lt;Input!J;0;SE(4&lt;Input!J;JM20/(Input!J-Input!J);0)))</f>
        <v/>
      </c>
      <c r="JR66" s="79">
        <f>SE(Input!J="bullet";SE(5=Input!J-1;JM20;0);SE(5&lt;Input!J;0;SE(5&lt;Input!J;JM20/(Input!J-Input!J);0)))</f>
        <v/>
      </c>
      <c r="JS66" s="79">
        <f>SE(Input!J="bullet";SE(6=Input!J-1;JM20;0);SE(6&lt;Input!J;0;SE(6&lt;Input!J;JM20/(Input!J-Input!J);0)))</f>
        <v/>
      </c>
      <c r="JT66" s="79">
        <f>SE(Input!J="bullet";SE(7=Input!J-1;JM20;0);SE(7&lt;Input!J;0;SE(7&lt;Input!J;JM20/(Input!J-Input!J);0)))</f>
        <v/>
      </c>
      <c r="JU66" s="79">
        <f>SE(Input!J="bullet";SE(8=Input!J-1;JM20;0);SE(8&lt;Input!J;0;SE(8&lt;Input!J;JM20/(Input!J-Input!J);0)))</f>
        <v/>
      </c>
      <c r="JV66" s="79">
        <f>SE(Input!J="bullet";SE(9=Input!J-1;JM20;0);SE(9&lt;Input!J;0;SE(9&lt;Input!J;JM20/(Input!J-Input!J);0)))</f>
        <v/>
      </c>
      <c r="JW66" s="79">
        <f>SE(Input!J="bullet";SE(10=Input!J-1;JM20;0);SE(10&lt;Input!J;0;SE(10&lt;Input!J;JM20/(Input!J-Input!J);0)))</f>
        <v/>
      </c>
      <c r="JX66" s="79">
        <f>SE(Input!J="bullet";SE(11=Input!J-1;JM20;0);SE(11&lt;Input!J;0;SE(11&lt;Input!J;JM20/(Input!J-Input!J);0)))</f>
        <v/>
      </c>
      <c r="JY66" s="79">
        <f>SE(Input!J="bullet";SE(12=Input!J-1;JM20;0);SE(12&lt;Input!J;0;SE(12&lt;Input!J;JM20/(Input!J-Input!J);0)))</f>
        <v/>
      </c>
      <c r="JZ66" s="79">
        <f>SE(Input!J="bullet";SE(13=Input!J-1;JM20;0);SE(13&lt;Input!J;0;SE(13&lt;Input!J;JM20/(Input!J-Input!J);0)))</f>
        <v/>
      </c>
      <c r="KA66" s="79">
        <f>SE(Input!J="bullet";SE(14=Input!J-1;JM20;0);SE(14&lt;Input!J;0;SE(14&lt;Input!J;JM20/(Input!J-Input!J);0)))</f>
        <v/>
      </c>
      <c r="KB66" s="79">
        <f>SE(Input!J="bullet";SE(15=Input!J-1;JM20;0);SE(15&lt;Input!J;0;SE(15&lt;Input!J;JM20/(Input!J-Input!J);0)))</f>
        <v/>
      </c>
      <c r="KC66" s="79">
        <f>SE(Input!J="bullet";SE(16=Input!J-1;JM20;0);SE(16&lt;Input!J;0;SE(16&lt;Input!J;JM20/(Input!J-Input!J);0)))</f>
        <v/>
      </c>
      <c r="KD66" s="79">
        <f>SE(Input!J="bullet";SE(17=Input!J-1;JM20;0);SE(17&lt;Input!J;0;SE(17&lt;Input!J;JM20/(Input!J-Input!J);0)))</f>
        <v/>
      </c>
      <c r="KE66" s="79">
        <f>SE(Input!J="bullet";SE(18=Input!J-1;JM20;0);SE(18&lt;Input!J;0;SE(18&lt;Input!J;JM20/(Input!J-Input!J);0)))</f>
        <v/>
      </c>
      <c r="KF66" s="79">
        <f>SE(Input!J="bullet";SE(19=Input!J-1;JM20;0);SE(19&lt;Input!J;0;SE(19&lt;Input!J;JM20/(Input!J-Input!J);0)))</f>
        <v/>
      </c>
      <c r="KG66" s="79">
        <f>SE(Input!J="bullet";SE(20=Input!J-1;JM20;0);SE(20&lt;Input!J;0;SE(20&lt;Input!J;JM20/(Input!J-Input!J);0)))</f>
        <v/>
      </c>
      <c r="KH66" s="79">
        <f>SE(Input!J="bullet";SE(21=Input!J-1;JM20;0);SE(21&lt;Input!J;0;SE(21&lt;Input!J;JM20/(Input!J-Input!J);0)))</f>
        <v/>
      </c>
      <c r="KI66" s="79">
        <f>SE(Input!J="bullet";SE(22=Input!J-1;JM20;0);SE(22&lt;Input!J;0;SE(22&lt;Input!J;JM20/(Input!J-Input!J);0)))</f>
        <v/>
      </c>
      <c r="KJ66" s="79">
        <f>SE(Input!J="bullet";SE(23=Input!J-1;JM20;0);SE(23&lt;Input!J;0;SE(23&lt;Input!J;JM20/(Input!J-Input!J);0)))</f>
        <v/>
      </c>
      <c r="KK66" s="79">
        <f>SE(Input!J="bullet";SE(24=Input!J-1;JM20;0);SE(24&lt;Input!J;0;SE(24&lt;Input!J;JM20/(Input!J-Input!J);0)))</f>
        <v/>
      </c>
      <c r="KL66" s="79">
        <f>SE(Input!J="bullet";SE(25=Input!J-1;JM20;0);SE(25&lt;Input!J;0;SE(25&lt;Input!J;JM20/(Input!J-Input!J);0)))</f>
        <v/>
      </c>
      <c r="KM66" s="79">
        <f>SE(Input!J="bullet";SE(26=Input!J-1;JM20;0);SE(26&lt;Input!J;0;SE(26&lt;Input!J;JM20/(Input!J-Input!J);0)))</f>
        <v/>
      </c>
      <c r="KP66" s="78" t="n">
        <v>14</v>
      </c>
      <c r="KQ66" s="79">
        <f>0</f>
        <v/>
      </c>
      <c r="KR66" s="79">
        <f>0</f>
        <v/>
      </c>
      <c r="KS66" s="79">
        <f>0</f>
        <v/>
      </c>
      <c r="KT66" s="79">
        <f>0</f>
        <v/>
      </c>
      <c r="KU66" s="79">
        <f>0</f>
        <v/>
      </c>
      <c r="KV66" s="79">
        <f>0</f>
        <v/>
      </c>
      <c r="KW66" s="79">
        <f>0</f>
        <v/>
      </c>
      <c r="KX66" s="79">
        <f>0</f>
        <v/>
      </c>
      <c r="KY66" s="79">
        <f>0</f>
        <v/>
      </c>
      <c r="KZ66" s="79">
        <f>0</f>
        <v/>
      </c>
      <c r="LA66" s="79">
        <f>0</f>
        <v/>
      </c>
      <c r="LB66" s="79">
        <f>0</f>
        <v/>
      </c>
      <c r="LC66" s="79">
        <f>0</f>
        <v/>
      </c>
      <c r="LD66" s="79">
        <f>SE(Input!K="bullet";SE(0=Input!K-1;LD20;0);SE(0&lt;Input!K;0;SE(0&lt;Input!K;LD20/(Input!K-Input!K);0)))</f>
        <v/>
      </c>
      <c r="LE66" s="79">
        <f>SE(Input!K="bullet";SE(1=Input!K-1;LD20;0);SE(1&lt;Input!K;0;SE(1&lt;Input!K;LD20/(Input!K-Input!K);0)))</f>
        <v/>
      </c>
      <c r="LF66" s="79">
        <f>SE(Input!K="bullet";SE(2=Input!K-1;LD20;0);SE(2&lt;Input!K;0;SE(2&lt;Input!K;LD20/(Input!K-Input!K);0)))</f>
        <v/>
      </c>
      <c r="LG66" s="79">
        <f>SE(Input!K="bullet";SE(3=Input!K-1;LD20;0);SE(3&lt;Input!K;0;SE(3&lt;Input!K;LD20/(Input!K-Input!K);0)))</f>
        <v/>
      </c>
      <c r="LH66" s="79">
        <f>SE(Input!K="bullet";SE(4=Input!K-1;LD20;0);SE(4&lt;Input!K;0;SE(4&lt;Input!K;LD20/(Input!K-Input!K);0)))</f>
        <v/>
      </c>
      <c r="LI66" s="79">
        <f>SE(Input!K="bullet";SE(5=Input!K-1;LD20;0);SE(5&lt;Input!K;0;SE(5&lt;Input!K;LD20/(Input!K-Input!K);0)))</f>
        <v/>
      </c>
      <c r="LJ66" s="79">
        <f>SE(Input!K="bullet";SE(6=Input!K-1;LD20;0);SE(6&lt;Input!K;0;SE(6&lt;Input!K;LD20/(Input!K-Input!K);0)))</f>
        <v/>
      </c>
      <c r="LK66" s="79">
        <f>SE(Input!K="bullet";SE(7=Input!K-1;LD20;0);SE(7&lt;Input!K;0;SE(7&lt;Input!K;LD20/(Input!K-Input!K);0)))</f>
        <v/>
      </c>
      <c r="LL66" s="79">
        <f>SE(Input!K="bullet";SE(8=Input!K-1;LD20;0);SE(8&lt;Input!K;0;SE(8&lt;Input!K;LD20/(Input!K-Input!K);0)))</f>
        <v/>
      </c>
      <c r="LM66" s="79">
        <f>SE(Input!K="bullet";SE(9=Input!K-1;LD20;0);SE(9&lt;Input!K;0;SE(9&lt;Input!K;LD20/(Input!K-Input!K);0)))</f>
        <v/>
      </c>
      <c r="LN66" s="79">
        <f>SE(Input!K="bullet";SE(10=Input!K-1;LD20;0);SE(10&lt;Input!K;0;SE(10&lt;Input!K;LD20/(Input!K-Input!K);0)))</f>
        <v/>
      </c>
      <c r="LO66" s="79">
        <f>SE(Input!K="bullet";SE(11=Input!K-1;LD20;0);SE(11&lt;Input!K;0;SE(11&lt;Input!K;LD20/(Input!K-Input!K);0)))</f>
        <v/>
      </c>
      <c r="LP66" s="79">
        <f>SE(Input!K="bullet";SE(12=Input!K-1;LD20;0);SE(12&lt;Input!K;0;SE(12&lt;Input!K;LD20/(Input!K-Input!K);0)))</f>
        <v/>
      </c>
      <c r="LQ66" s="79">
        <f>SE(Input!K="bullet";SE(13=Input!K-1;LD20;0);SE(13&lt;Input!K;0;SE(13&lt;Input!K;LD20/(Input!K-Input!K);0)))</f>
        <v/>
      </c>
      <c r="LR66" s="79">
        <f>SE(Input!K="bullet";SE(14=Input!K-1;LD20;0);SE(14&lt;Input!K;0;SE(14&lt;Input!K;LD20/(Input!K-Input!K);0)))</f>
        <v/>
      </c>
      <c r="LS66" s="79">
        <f>SE(Input!K="bullet";SE(15=Input!K-1;LD20;0);SE(15&lt;Input!K;0;SE(15&lt;Input!K;LD20/(Input!K-Input!K);0)))</f>
        <v/>
      </c>
      <c r="LT66" s="79">
        <f>SE(Input!K="bullet";SE(16=Input!K-1;LD20;0);SE(16&lt;Input!K;0;SE(16&lt;Input!K;LD20/(Input!K-Input!K);0)))</f>
        <v/>
      </c>
      <c r="LU66" s="79">
        <f>SE(Input!K="bullet";SE(17=Input!K-1;LD20;0);SE(17&lt;Input!K;0;SE(17&lt;Input!K;LD20/(Input!K-Input!K);0)))</f>
        <v/>
      </c>
      <c r="LV66" s="79">
        <f>SE(Input!K="bullet";SE(18=Input!K-1;LD20;0);SE(18&lt;Input!K;0;SE(18&lt;Input!K;LD20/(Input!K-Input!K);0)))</f>
        <v/>
      </c>
      <c r="LW66" s="79">
        <f>SE(Input!K="bullet";SE(19=Input!K-1;LD20;0);SE(19&lt;Input!K;0;SE(19&lt;Input!K;LD20/(Input!K-Input!K);0)))</f>
        <v/>
      </c>
      <c r="LX66" s="79">
        <f>SE(Input!K="bullet";SE(20=Input!K-1;LD20;0);SE(20&lt;Input!K;0;SE(20&lt;Input!K;LD20/(Input!K-Input!K);0)))</f>
        <v/>
      </c>
      <c r="LY66" s="79">
        <f>SE(Input!K="bullet";SE(21=Input!K-1;LD20;0);SE(21&lt;Input!K;0;SE(21&lt;Input!K;LD20/(Input!K-Input!K);0)))</f>
        <v/>
      </c>
      <c r="LZ66" s="79">
        <f>SE(Input!K="bullet";SE(22=Input!K-1;LD20;0);SE(22&lt;Input!K;0;SE(22&lt;Input!K;LD20/(Input!K-Input!K);0)))</f>
        <v/>
      </c>
      <c r="MA66" s="79">
        <f>SE(Input!K="bullet";SE(23=Input!K-1;LD20;0);SE(23&lt;Input!K;0;SE(23&lt;Input!K;LD20/(Input!K-Input!K);0)))</f>
        <v/>
      </c>
      <c r="MB66" s="79">
        <f>SE(Input!K="bullet";SE(24=Input!K-1;LD20;0);SE(24&lt;Input!K;0;SE(24&lt;Input!K;LD20/(Input!K-Input!K);0)))</f>
        <v/>
      </c>
      <c r="MC66" s="79">
        <f>SE(Input!K="bullet";SE(25=Input!K-1;LD20;0);SE(25&lt;Input!K;0;SE(25&lt;Input!K;LD20/(Input!K-Input!K);0)))</f>
        <v/>
      </c>
      <c r="MD66" s="79">
        <f>SE(Input!K="bullet";SE(26=Input!K-1;LD20;0);SE(26&lt;Input!K;0;SE(26&lt;Input!K;LD20/(Input!K-Input!K);0)))</f>
        <v/>
      </c>
      <c r="MG66" s="78" t="n">
        <v>14</v>
      </c>
      <c r="MH66" s="79">
        <f>0</f>
        <v/>
      </c>
      <c r="MI66" s="79">
        <f>0</f>
        <v/>
      </c>
      <c r="MJ66" s="79">
        <f>0</f>
        <v/>
      </c>
      <c r="MK66" s="79">
        <f>0</f>
        <v/>
      </c>
      <c r="ML66" s="79">
        <f>0</f>
        <v/>
      </c>
      <c r="MM66" s="79">
        <f>0</f>
        <v/>
      </c>
      <c r="MN66" s="79">
        <f>0</f>
        <v/>
      </c>
      <c r="MO66" s="79">
        <f>0</f>
        <v/>
      </c>
      <c r="MP66" s="79">
        <f>0</f>
        <v/>
      </c>
      <c r="MQ66" s="79">
        <f>0</f>
        <v/>
      </c>
      <c r="MR66" s="79">
        <f>0</f>
        <v/>
      </c>
      <c r="MS66" s="79">
        <f>0</f>
        <v/>
      </c>
      <c r="MT66" s="79">
        <f>0</f>
        <v/>
      </c>
      <c r="MU66" s="79">
        <f>SE(Input!L="bullet";SE(0=Input!L-1;MU20;0);SE(0&lt;Input!L;0;SE(0&lt;Input!L;MU20/(Input!L-Input!L);0)))</f>
        <v/>
      </c>
      <c r="MV66" s="79">
        <f>SE(Input!L="bullet";SE(1=Input!L-1;MU20;0);SE(1&lt;Input!L;0;SE(1&lt;Input!L;MU20/(Input!L-Input!L);0)))</f>
        <v/>
      </c>
      <c r="MW66" s="79">
        <f>SE(Input!L="bullet";SE(2=Input!L-1;MU20;0);SE(2&lt;Input!L;0;SE(2&lt;Input!L;MU20/(Input!L-Input!L);0)))</f>
        <v/>
      </c>
      <c r="MX66" s="79">
        <f>SE(Input!L="bullet";SE(3=Input!L-1;MU20;0);SE(3&lt;Input!L;0;SE(3&lt;Input!L;MU20/(Input!L-Input!L);0)))</f>
        <v/>
      </c>
      <c r="MY66" s="79">
        <f>SE(Input!L="bullet";SE(4=Input!L-1;MU20;0);SE(4&lt;Input!L;0;SE(4&lt;Input!L;MU20/(Input!L-Input!L);0)))</f>
        <v/>
      </c>
      <c r="MZ66" s="79">
        <f>SE(Input!L="bullet";SE(5=Input!L-1;MU20;0);SE(5&lt;Input!L;0;SE(5&lt;Input!L;MU20/(Input!L-Input!L);0)))</f>
        <v/>
      </c>
      <c r="NA66" s="79">
        <f>SE(Input!L="bullet";SE(6=Input!L-1;MU20;0);SE(6&lt;Input!L;0;SE(6&lt;Input!L;MU20/(Input!L-Input!L);0)))</f>
        <v/>
      </c>
      <c r="NB66" s="79">
        <f>SE(Input!L="bullet";SE(7=Input!L-1;MU20;0);SE(7&lt;Input!L;0;SE(7&lt;Input!L;MU20/(Input!L-Input!L);0)))</f>
        <v/>
      </c>
      <c r="NC66" s="79">
        <f>SE(Input!L="bullet";SE(8=Input!L-1;MU20;0);SE(8&lt;Input!L;0;SE(8&lt;Input!L;MU20/(Input!L-Input!L);0)))</f>
        <v/>
      </c>
      <c r="ND66" s="79">
        <f>SE(Input!L="bullet";SE(9=Input!L-1;MU20;0);SE(9&lt;Input!L;0;SE(9&lt;Input!L;MU20/(Input!L-Input!L);0)))</f>
        <v/>
      </c>
      <c r="NE66" s="79">
        <f>SE(Input!L="bullet";SE(10=Input!L-1;MU20;0);SE(10&lt;Input!L;0;SE(10&lt;Input!L;MU20/(Input!L-Input!L);0)))</f>
        <v/>
      </c>
      <c r="NF66" s="79">
        <f>SE(Input!L="bullet";SE(11=Input!L-1;MU20;0);SE(11&lt;Input!L;0;SE(11&lt;Input!L;MU20/(Input!L-Input!L);0)))</f>
        <v/>
      </c>
      <c r="NG66" s="79">
        <f>SE(Input!L="bullet";SE(12=Input!L-1;MU20;0);SE(12&lt;Input!L;0;SE(12&lt;Input!L;MU20/(Input!L-Input!L);0)))</f>
        <v/>
      </c>
      <c r="NH66" s="79">
        <f>SE(Input!L="bullet";SE(13=Input!L-1;MU20;0);SE(13&lt;Input!L;0;SE(13&lt;Input!L;MU20/(Input!L-Input!L);0)))</f>
        <v/>
      </c>
      <c r="NI66" s="79">
        <f>SE(Input!L="bullet";SE(14=Input!L-1;MU20;0);SE(14&lt;Input!L;0;SE(14&lt;Input!L;MU20/(Input!L-Input!L);0)))</f>
        <v/>
      </c>
      <c r="NJ66" s="79">
        <f>SE(Input!L="bullet";SE(15=Input!L-1;MU20;0);SE(15&lt;Input!L;0;SE(15&lt;Input!L;MU20/(Input!L-Input!L);0)))</f>
        <v/>
      </c>
      <c r="NK66" s="79">
        <f>SE(Input!L="bullet";SE(16=Input!L-1;MU20;0);SE(16&lt;Input!L;0;SE(16&lt;Input!L;MU20/(Input!L-Input!L);0)))</f>
        <v/>
      </c>
      <c r="NL66" s="79">
        <f>SE(Input!L="bullet";SE(17=Input!L-1;MU20;0);SE(17&lt;Input!L;0;SE(17&lt;Input!L;MU20/(Input!L-Input!L);0)))</f>
        <v/>
      </c>
      <c r="NM66" s="79">
        <f>SE(Input!L="bullet";SE(18=Input!L-1;MU20;0);SE(18&lt;Input!L;0;SE(18&lt;Input!L;MU20/(Input!L-Input!L);0)))</f>
        <v/>
      </c>
      <c r="NN66" s="79">
        <f>SE(Input!L="bullet";SE(19=Input!L-1;MU20;0);SE(19&lt;Input!L;0;SE(19&lt;Input!L;MU20/(Input!L-Input!L);0)))</f>
        <v/>
      </c>
      <c r="NO66" s="79">
        <f>SE(Input!L="bullet";SE(20=Input!L-1;MU20;0);SE(20&lt;Input!L;0;SE(20&lt;Input!L;MU20/(Input!L-Input!L);0)))</f>
        <v/>
      </c>
      <c r="NP66" s="79">
        <f>SE(Input!L="bullet";SE(21=Input!L-1;MU20;0);SE(21&lt;Input!L;0;SE(21&lt;Input!L;MU20/(Input!L-Input!L);0)))</f>
        <v/>
      </c>
      <c r="NQ66" s="79">
        <f>SE(Input!L="bullet";SE(22=Input!L-1;MU20;0);SE(22&lt;Input!L;0;SE(22&lt;Input!L;MU20/(Input!L-Input!L);0)))</f>
        <v/>
      </c>
      <c r="NR66" s="79">
        <f>SE(Input!L="bullet";SE(23=Input!L-1;MU20;0);SE(23&lt;Input!L;0;SE(23&lt;Input!L;MU20/(Input!L-Input!L);0)))</f>
        <v/>
      </c>
      <c r="NS66" s="79">
        <f>SE(Input!L="bullet";SE(24=Input!L-1;MU20;0);SE(24&lt;Input!L;0;SE(24&lt;Input!L;MU20/(Input!L-Input!L);0)))</f>
        <v/>
      </c>
      <c r="NT66" s="79">
        <f>SE(Input!L="bullet";SE(25=Input!L-1;MU20;0);SE(25&lt;Input!L;0;SE(25&lt;Input!L;MU20/(Input!L-Input!L);0)))</f>
        <v/>
      </c>
      <c r="NU66" s="79">
        <f>SE(Input!L="bullet";SE(26=Input!L-1;MU20;0);SE(26&lt;Input!L;0;SE(26&lt;Input!L;MU20/(Input!L-Input!L);0)))</f>
        <v/>
      </c>
      <c r="NX66" s="78" t="n">
        <v>14</v>
      </c>
      <c r="NY66" s="79">
        <f>0</f>
        <v/>
      </c>
      <c r="NZ66" s="79">
        <f>0</f>
        <v/>
      </c>
      <c r="OA66" s="79">
        <f>0</f>
        <v/>
      </c>
      <c r="OB66" s="79">
        <f>0</f>
        <v/>
      </c>
      <c r="OC66" s="79">
        <f>0</f>
        <v/>
      </c>
      <c r="OD66" s="79">
        <f>0</f>
        <v/>
      </c>
      <c r="OE66" s="79">
        <f>0</f>
        <v/>
      </c>
      <c r="OF66" s="79">
        <f>0</f>
        <v/>
      </c>
      <c r="OG66" s="79">
        <f>0</f>
        <v/>
      </c>
      <c r="OH66" s="79">
        <f>0</f>
        <v/>
      </c>
      <c r="OI66" s="79">
        <f>0</f>
        <v/>
      </c>
      <c r="OJ66" s="79">
        <f>0</f>
        <v/>
      </c>
      <c r="OK66" s="79">
        <f>0</f>
        <v/>
      </c>
      <c r="OL66" s="79">
        <f>SE(Input!M="bullet";SE(0=Input!M-1;OL20;0);SE(0&lt;Input!M;0;SE(0&lt;Input!M;OL20/(Input!M-Input!M);0)))</f>
        <v/>
      </c>
      <c r="OM66" s="79">
        <f>SE(Input!M="bullet";SE(1=Input!M-1;OL20;0);SE(1&lt;Input!M;0;SE(1&lt;Input!M;OL20/(Input!M-Input!M);0)))</f>
        <v/>
      </c>
      <c r="ON66" s="79">
        <f>SE(Input!M="bullet";SE(2=Input!M-1;OL20;0);SE(2&lt;Input!M;0;SE(2&lt;Input!M;OL20/(Input!M-Input!M);0)))</f>
        <v/>
      </c>
      <c r="OO66" s="79">
        <f>SE(Input!M="bullet";SE(3=Input!M-1;OL20;0);SE(3&lt;Input!M;0;SE(3&lt;Input!M;OL20/(Input!M-Input!M);0)))</f>
        <v/>
      </c>
      <c r="OP66" s="79">
        <f>SE(Input!M="bullet";SE(4=Input!M-1;OL20;0);SE(4&lt;Input!M;0;SE(4&lt;Input!M;OL20/(Input!M-Input!M);0)))</f>
        <v/>
      </c>
      <c r="OQ66" s="79">
        <f>SE(Input!M="bullet";SE(5=Input!M-1;OL20;0);SE(5&lt;Input!M;0;SE(5&lt;Input!M;OL20/(Input!M-Input!M);0)))</f>
        <v/>
      </c>
      <c r="OR66" s="79">
        <f>SE(Input!M="bullet";SE(6=Input!M-1;OL20;0);SE(6&lt;Input!M;0;SE(6&lt;Input!M;OL20/(Input!M-Input!M);0)))</f>
        <v/>
      </c>
      <c r="OS66" s="79">
        <f>SE(Input!M="bullet";SE(7=Input!M-1;OL20;0);SE(7&lt;Input!M;0;SE(7&lt;Input!M;OL20/(Input!M-Input!M);0)))</f>
        <v/>
      </c>
      <c r="OT66" s="79">
        <f>SE(Input!M="bullet";SE(8=Input!M-1;OL20;0);SE(8&lt;Input!M;0;SE(8&lt;Input!M;OL20/(Input!M-Input!M);0)))</f>
        <v/>
      </c>
      <c r="OU66" s="79">
        <f>SE(Input!M="bullet";SE(9=Input!M-1;OL20;0);SE(9&lt;Input!M;0;SE(9&lt;Input!M;OL20/(Input!M-Input!M);0)))</f>
        <v/>
      </c>
      <c r="OV66" s="79">
        <f>SE(Input!M="bullet";SE(10=Input!M-1;OL20;0);SE(10&lt;Input!M;0;SE(10&lt;Input!M;OL20/(Input!M-Input!M);0)))</f>
        <v/>
      </c>
      <c r="OW66" s="79">
        <f>SE(Input!M="bullet";SE(11=Input!M-1;OL20;0);SE(11&lt;Input!M;0;SE(11&lt;Input!M;OL20/(Input!M-Input!M);0)))</f>
        <v/>
      </c>
      <c r="OX66" s="79">
        <f>SE(Input!M="bullet";SE(12=Input!M-1;OL20;0);SE(12&lt;Input!M;0;SE(12&lt;Input!M;OL20/(Input!M-Input!M);0)))</f>
        <v/>
      </c>
      <c r="OY66" s="79">
        <f>SE(Input!M="bullet";SE(13=Input!M-1;OL20;0);SE(13&lt;Input!M;0;SE(13&lt;Input!M;OL20/(Input!M-Input!M);0)))</f>
        <v/>
      </c>
      <c r="OZ66" s="79">
        <f>SE(Input!M="bullet";SE(14=Input!M-1;OL20;0);SE(14&lt;Input!M;0;SE(14&lt;Input!M;OL20/(Input!M-Input!M);0)))</f>
        <v/>
      </c>
      <c r="PA66" s="79">
        <f>SE(Input!M="bullet";SE(15=Input!M-1;OL20;0);SE(15&lt;Input!M;0;SE(15&lt;Input!M;OL20/(Input!M-Input!M);0)))</f>
        <v/>
      </c>
      <c r="PB66" s="79">
        <f>SE(Input!M="bullet";SE(16=Input!M-1;OL20;0);SE(16&lt;Input!M;0;SE(16&lt;Input!M;OL20/(Input!M-Input!M);0)))</f>
        <v/>
      </c>
      <c r="PC66" s="79">
        <f>SE(Input!M="bullet";SE(17=Input!M-1;OL20;0);SE(17&lt;Input!M;0;SE(17&lt;Input!M;OL20/(Input!M-Input!M);0)))</f>
        <v/>
      </c>
      <c r="PD66" s="79">
        <f>SE(Input!M="bullet";SE(18=Input!M-1;OL20;0);SE(18&lt;Input!M;0;SE(18&lt;Input!M;OL20/(Input!M-Input!M);0)))</f>
        <v/>
      </c>
      <c r="PE66" s="79">
        <f>SE(Input!M="bullet";SE(19=Input!M-1;OL20;0);SE(19&lt;Input!M;0;SE(19&lt;Input!M;OL20/(Input!M-Input!M);0)))</f>
        <v/>
      </c>
      <c r="PF66" s="79">
        <f>SE(Input!M="bullet";SE(20=Input!M-1;OL20;0);SE(20&lt;Input!M;0;SE(20&lt;Input!M;OL20/(Input!M-Input!M);0)))</f>
        <v/>
      </c>
      <c r="PG66" s="79">
        <f>SE(Input!M="bullet";SE(21=Input!M-1;OL20;0);SE(21&lt;Input!M;0;SE(21&lt;Input!M;OL20/(Input!M-Input!M);0)))</f>
        <v/>
      </c>
      <c r="PH66" s="79">
        <f>SE(Input!M="bullet";SE(22=Input!M-1;OL20;0);SE(22&lt;Input!M;0;SE(22&lt;Input!M;OL20/(Input!M-Input!M);0)))</f>
        <v/>
      </c>
      <c r="PI66" s="79">
        <f>SE(Input!M="bullet";SE(23=Input!M-1;OL20;0);SE(23&lt;Input!M;0;SE(23&lt;Input!M;OL20/(Input!M-Input!M);0)))</f>
        <v/>
      </c>
      <c r="PJ66" s="79">
        <f>SE(Input!M="bullet";SE(24=Input!M-1;OL20;0);SE(24&lt;Input!M;0;SE(24&lt;Input!M;OL20/(Input!M-Input!M);0)))</f>
        <v/>
      </c>
      <c r="PK66" s="79">
        <f>SE(Input!M="bullet";SE(25=Input!M-1;OL20;0);SE(25&lt;Input!M;0;SE(25&lt;Input!M;OL20/(Input!M-Input!M);0)))</f>
        <v/>
      </c>
      <c r="PL66" s="79">
        <f>SE(Input!M="bullet";SE(26=Input!M-1;OL20;0);SE(26&lt;Input!M;0;SE(26&lt;Input!M;OL20/(Input!M-Input!M);0)))</f>
        <v/>
      </c>
      <c r="PO66" s="78" t="n">
        <v>14</v>
      </c>
      <c r="PP66" s="79">
        <f>0</f>
        <v/>
      </c>
      <c r="PQ66" s="79">
        <f>0</f>
        <v/>
      </c>
      <c r="PR66" s="79">
        <f>0</f>
        <v/>
      </c>
      <c r="PS66" s="79">
        <f>0</f>
        <v/>
      </c>
      <c r="PT66" s="79">
        <f>0</f>
        <v/>
      </c>
      <c r="PU66" s="79">
        <f>0</f>
        <v/>
      </c>
      <c r="PV66" s="79">
        <f>0</f>
        <v/>
      </c>
      <c r="PW66" s="79">
        <f>0</f>
        <v/>
      </c>
      <c r="PX66" s="79">
        <f>0</f>
        <v/>
      </c>
      <c r="PY66" s="79">
        <f>0</f>
        <v/>
      </c>
      <c r="PZ66" s="79">
        <f>0</f>
        <v/>
      </c>
      <c r="QA66" s="79">
        <f>0</f>
        <v/>
      </c>
      <c r="QB66" s="79">
        <f>0</f>
        <v/>
      </c>
      <c r="QC66" s="79">
        <f>SE(Input!N="bullet";SE(0=Input!N-1;QC20;0);SE(0&lt;Input!N;0;SE(0&lt;Input!N;QC20/(Input!N-Input!N);0)))</f>
        <v/>
      </c>
      <c r="QD66" s="79">
        <f>SE(Input!N="bullet";SE(1=Input!N-1;QC20;0);SE(1&lt;Input!N;0;SE(1&lt;Input!N;QC20/(Input!N-Input!N);0)))</f>
        <v/>
      </c>
      <c r="QE66" s="79">
        <f>SE(Input!N="bullet";SE(2=Input!N-1;QC20;0);SE(2&lt;Input!N;0;SE(2&lt;Input!N;QC20/(Input!N-Input!N);0)))</f>
        <v/>
      </c>
      <c r="QF66" s="79">
        <f>SE(Input!N="bullet";SE(3=Input!N-1;QC20;0);SE(3&lt;Input!N;0;SE(3&lt;Input!N;QC20/(Input!N-Input!N);0)))</f>
        <v/>
      </c>
      <c r="QG66" s="79">
        <f>SE(Input!N="bullet";SE(4=Input!N-1;QC20;0);SE(4&lt;Input!N;0;SE(4&lt;Input!N;QC20/(Input!N-Input!N);0)))</f>
        <v/>
      </c>
      <c r="QH66" s="79">
        <f>SE(Input!N="bullet";SE(5=Input!N-1;QC20;0);SE(5&lt;Input!N;0;SE(5&lt;Input!N;QC20/(Input!N-Input!N);0)))</f>
        <v/>
      </c>
      <c r="QI66" s="79">
        <f>SE(Input!N="bullet";SE(6=Input!N-1;QC20;0);SE(6&lt;Input!N;0;SE(6&lt;Input!N;QC20/(Input!N-Input!N);0)))</f>
        <v/>
      </c>
      <c r="QJ66" s="79">
        <f>SE(Input!N="bullet";SE(7=Input!N-1;QC20;0);SE(7&lt;Input!N;0;SE(7&lt;Input!N;QC20/(Input!N-Input!N);0)))</f>
        <v/>
      </c>
      <c r="QK66" s="79">
        <f>SE(Input!N="bullet";SE(8=Input!N-1;QC20;0);SE(8&lt;Input!N;0;SE(8&lt;Input!N;QC20/(Input!N-Input!N);0)))</f>
        <v/>
      </c>
      <c r="QL66" s="79">
        <f>SE(Input!N="bullet";SE(9=Input!N-1;QC20;0);SE(9&lt;Input!N;0;SE(9&lt;Input!N;QC20/(Input!N-Input!N);0)))</f>
        <v/>
      </c>
      <c r="QM66" s="79">
        <f>SE(Input!N="bullet";SE(10=Input!N-1;QC20;0);SE(10&lt;Input!N;0;SE(10&lt;Input!N;QC20/(Input!N-Input!N);0)))</f>
        <v/>
      </c>
      <c r="QN66" s="79">
        <f>SE(Input!N="bullet";SE(11=Input!N-1;QC20;0);SE(11&lt;Input!N;0;SE(11&lt;Input!N;QC20/(Input!N-Input!N);0)))</f>
        <v/>
      </c>
      <c r="QO66" s="79">
        <f>SE(Input!N="bullet";SE(12=Input!N-1;QC20;0);SE(12&lt;Input!N;0;SE(12&lt;Input!N;QC20/(Input!N-Input!N);0)))</f>
        <v/>
      </c>
      <c r="QP66" s="79">
        <f>SE(Input!N="bullet";SE(13=Input!N-1;QC20;0);SE(13&lt;Input!N;0;SE(13&lt;Input!N;QC20/(Input!N-Input!N);0)))</f>
        <v/>
      </c>
      <c r="QQ66" s="79">
        <f>SE(Input!N="bullet";SE(14=Input!N-1;QC20;0);SE(14&lt;Input!N;0;SE(14&lt;Input!N;QC20/(Input!N-Input!N);0)))</f>
        <v/>
      </c>
      <c r="QR66" s="79">
        <f>SE(Input!N="bullet";SE(15=Input!N-1;QC20;0);SE(15&lt;Input!N;0;SE(15&lt;Input!N;QC20/(Input!N-Input!N);0)))</f>
        <v/>
      </c>
      <c r="QS66" s="79">
        <f>SE(Input!N="bullet";SE(16=Input!N-1;QC20;0);SE(16&lt;Input!N;0;SE(16&lt;Input!N;QC20/(Input!N-Input!N);0)))</f>
        <v/>
      </c>
      <c r="QT66" s="79">
        <f>SE(Input!N="bullet";SE(17=Input!N-1;QC20;0);SE(17&lt;Input!N;0;SE(17&lt;Input!N;QC20/(Input!N-Input!N);0)))</f>
        <v/>
      </c>
      <c r="QU66" s="79">
        <f>SE(Input!N="bullet";SE(18=Input!N-1;QC20;0);SE(18&lt;Input!N;0;SE(18&lt;Input!N;QC20/(Input!N-Input!N);0)))</f>
        <v/>
      </c>
      <c r="QV66" s="79">
        <f>SE(Input!N="bullet";SE(19=Input!N-1;QC20;0);SE(19&lt;Input!N;0;SE(19&lt;Input!N;QC20/(Input!N-Input!N);0)))</f>
        <v/>
      </c>
      <c r="QW66" s="79">
        <f>SE(Input!N="bullet";SE(20=Input!N-1;QC20;0);SE(20&lt;Input!N;0;SE(20&lt;Input!N;QC20/(Input!N-Input!N);0)))</f>
        <v/>
      </c>
      <c r="QX66" s="79">
        <f>SE(Input!N="bullet";SE(21=Input!N-1;QC20;0);SE(21&lt;Input!N;0;SE(21&lt;Input!N;QC20/(Input!N-Input!N);0)))</f>
        <v/>
      </c>
      <c r="QY66" s="79">
        <f>SE(Input!N="bullet";SE(22=Input!N-1;QC20;0);SE(22&lt;Input!N;0;SE(22&lt;Input!N;QC20/(Input!N-Input!N);0)))</f>
        <v/>
      </c>
      <c r="QZ66" s="79">
        <f>SE(Input!N="bullet";SE(23=Input!N-1;QC20;0);SE(23&lt;Input!N;0;SE(23&lt;Input!N;QC20/(Input!N-Input!N);0)))</f>
        <v/>
      </c>
      <c r="RA66" s="79">
        <f>SE(Input!N="bullet";SE(24=Input!N-1;QC20;0);SE(24&lt;Input!N;0;SE(24&lt;Input!N;QC20/(Input!N-Input!N);0)))</f>
        <v/>
      </c>
      <c r="RB66" s="79">
        <f>SE(Input!N="bullet";SE(25=Input!N-1;QC20;0);SE(25&lt;Input!N;0;SE(25&lt;Input!N;QC20/(Input!N-Input!N);0)))</f>
        <v/>
      </c>
      <c r="RC66" s="79">
        <f>SE(Input!N="bullet";SE(26=Input!N-1;QC20;0);SE(26&lt;Input!N;0;SE(26&lt;Input!N;QC20/(Input!N-Input!N);0)))</f>
        <v/>
      </c>
      <c r="RF66" s="78" t="n">
        <v>14</v>
      </c>
      <c r="RG66" s="79">
        <f>0</f>
        <v/>
      </c>
      <c r="RH66" s="79">
        <f>0</f>
        <v/>
      </c>
      <c r="RI66" s="79">
        <f>0</f>
        <v/>
      </c>
      <c r="RJ66" s="79">
        <f>0</f>
        <v/>
      </c>
      <c r="RK66" s="79">
        <f>0</f>
        <v/>
      </c>
      <c r="RL66" s="79">
        <f>0</f>
        <v/>
      </c>
      <c r="RM66" s="79">
        <f>0</f>
        <v/>
      </c>
      <c r="RN66" s="79">
        <f>0</f>
        <v/>
      </c>
      <c r="RO66" s="79">
        <f>0</f>
        <v/>
      </c>
      <c r="RP66" s="79">
        <f>0</f>
        <v/>
      </c>
      <c r="RQ66" s="79">
        <f>0</f>
        <v/>
      </c>
      <c r="RR66" s="79">
        <f>0</f>
        <v/>
      </c>
      <c r="RS66" s="79">
        <f>0</f>
        <v/>
      </c>
      <c r="RT66" s="79">
        <f>SE(Input!O="bullet";SE(0=Input!O-1;RT20;0);SE(0&lt;Input!O;0;SE(0&lt;Input!O;RT20/(Input!O-Input!O);0)))</f>
        <v/>
      </c>
      <c r="RU66" s="79">
        <f>SE(Input!O="bullet";SE(1=Input!O-1;RT20;0);SE(1&lt;Input!O;0;SE(1&lt;Input!O;RT20/(Input!O-Input!O);0)))</f>
        <v/>
      </c>
      <c r="RV66" s="79">
        <f>SE(Input!O="bullet";SE(2=Input!O-1;RT20;0);SE(2&lt;Input!O;0;SE(2&lt;Input!O;RT20/(Input!O-Input!O);0)))</f>
        <v/>
      </c>
      <c r="RW66" s="79">
        <f>SE(Input!O="bullet";SE(3=Input!O-1;RT20;0);SE(3&lt;Input!O;0;SE(3&lt;Input!O;RT20/(Input!O-Input!O);0)))</f>
        <v/>
      </c>
      <c r="RX66" s="79">
        <f>SE(Input!O="bullet";SE(4=Input!O-1;RT20;0);SE(4&lt;Input!O;0;SE(4&lt;Input!O;RT20/(Input!O-Input!O);0)))</f>
        <v/>
      </c>
      <c r="RY66" s="79">
        <f>SE(Input!O="bullet";SE(5=Input!O-1;RT20;0);SE(5&lt;Input!O;0;SE(5&lt;Input!O;RT20/(Input!O-Input!O);0)))</f>
        <v/>
      </c>
      <c r="RZ66" s="79">
        <f>SE(Input!O="bullet";SE(6=Input!O-1;RT20;0);SE(6&lt;Input!O;0;SE(6&lt;Input!O;RT20/(Input!O-Input!O);0)))</f>
        <v/>
      </c>
      <c r="SA66" s="79">
        <f>SE(Input!O="bullet";SE(7=Input!O-1;RT20;0);SE(7&lt;Input!O;0;SE(7&lt;Input!O;RT20/(Input!O-Input!O);0)))</f>
        <v/>
      </c>
      <c r="SB66" s="79">
        <f>SE(Input!O="bullet";SE(8=Input!O-1;RT20;0);SE(8&lt;Input!O;0;SE(8&lt;Input!O;RT20/(Input!O-Input!O);0)))</f>
        <v/>
      </c>
      <c r="SC66" s="79">
        <f>SE(Input!O="bullet";SE(9=Input!O-1;RT20;0);SE(9&lt;Input!O;0;SE(9&lt;Input!O;RT20/(Input!O-Input!O);0)))</f>
        <v/>
      </c>
      <c r="SD66" s="79">
        <f>SE(Input!O="bullet";SE(10=Input!O-1;RT20;0);SE(10&lt;Input!O;0;SE(10&lt;Input!O;RT20/(Input!O-Input!O);0)))</f>
        <v/>
      </c>
      <c r="SE66" s="79">
        <f>SE(Input!O="bullet";SE(11=Input!O-1;RT20;0);SE(11&lt;Input!O;0;SE(11&lt;Input!O;RT20/(Input!O-Input!O);0)))</f>
        <v/>
      </c>
      <c r="SF66" s="79">
        <f>SE(Input!O="bullet";SE(12=Input!O-1;RT20;0);SE(12&lt;Input!O;0;SE(12&lt;Input!O;RT20/(Input!O-Input!O);0)))</f>
        <v/>
      </c>
      <c r="SG66" s="79">
        <f>SE(Input!O="bullet";SE(13=Input!O-1;RT20;0);SE(13&lt;Input!O;0;SE(13&lt;Input!O;RT20/(Input!O-Input!O);0)))</f>
        <v/>
      </c>
      <c r="SH66" s="79">
        <f>SE(Input!O="bullet";SE(14=Input!O-1;RT20;0);SE(14&lt;Input!O;0;SE(14&lt;Input!O;RT20/(Input!O-Input!O);0)))</f>
        <v/>
      </c>
      <c r="SI66" s="79">
        <f>SE(Input!O="bullet";SE(15=Input!O-1;RT20;0);SE(15&lt;Input!O;0;SE(15&lt;Input!O;RT20/(Input!O-Input!O);0)))</f>
        <v/>
      </c>
      <c r="SJ66" s="79">
        <f>SE(Input!O="bullet";SE(16=Input!O-1;RT20;0);SE(16&lt;Input!O;0;SE(16&lt;Input!O;RT20/(Input!O-Input!O);0)))</f>
        <v/>
      </c>
      <c r="SK66" s="79">
        <f>SE(Input!O="bullet";SE(17=Input!O-1;RT20;0);SE(17&lt;Input!O;0;SE(17&lt;Input!O;RT20/(Input!O-Input!O);0)))</f>
        <v/>
      </c>
      <c r="SL66" s="79">
        <f>SE(Input!O="bullet";SE(18=Input!O-1;RT20;0);SE(18&lt;Input!O;0;SE(18&lt;Input!O;RT20/(Input!O-Input!O);0)))</f>
        <v/>
      </c>
      <c r="SM66" s="79">
        <f>SE(Input!O="bullet";SE(19=Input!O-1;RT20;0);SE(19&lt;Input!O;0;SE(19&lt;Input!O;RT20/(Input!O-Input!O);0)))</f>
        <v/>
      </c>
      <c r="SN66" s="79">
        <f>SE(Input!O="bullet";SE(20=Input!O-1;RT20;0);SE(20&lt;Input!O;0;SE(20&lt;Input!O;RT20/(Input!O-Input!O);0)))</f>
        <v/>
      </c>
      <c r="SO66" s="79">
        <f>SE(Input!O="bullet";SE(21=Input!O-1;RT20;0);SE(21&lt;Input!O;0;SE(21&lt;Input!O;RT20/(Input!O-Input!O);0)))</f>
        <v/>
      </c>
      <c r="SP66" s="79">
        <f>SE(Input!O="bullet";SE(22=Input!O-1;RT20;0);SE(22&lt;Input!O;0;SE(22&lt;Input!O;RT20/(Input!O-Input!O);0)))</f>
        <v/>
      </c>
      <c r="SQ66" s="79">
        <f>SE(Input!O="bullet";SE(23=Input!O-1;RT20;0);SE(23&lt;Input!O;0;SE(23&lt;Input!O;RT20/(Input!O-Input!O);0)))</f>
        <v/>
      </c>
      <c r="SR66" s="79">
        <f>SE(Input!O="bullet";SE(24=Input!O-1;RT20;0);SE(24&lt;Input!O;0;SE(24&lt;Input!O;RT20/(Input!O-Input!O);0)))</f>
        <v/>
      </c>
      <c r="SS66" s="79">
        <f>SE(Input!O="bullet";SE(25=Input!O-1;RT20;0);SE(25&lt;Input!O;0;SE(25&lt;Input!O;RT20/(Input!O-Input!O);0)))</f>
        <v/>
      </c>
      <c r="ST66" s="79">
        <f>SE(Input!O="bullet";SE(26=Input!O-1;RT20;0);SE(26&lt;Input!O;0;SE(26&lt;Input!O;RT20/(Input!O-Input!O);0)))</f>
        <v/>
      </c>
      <c r="SW66" s="78" t="n">
        <v>14</v>
      </c>
      <c r="SX66" s="79">
        <f>0</f>
        <v/>
      </c>
      <c r="SY66" s="79">
        <f>0</f>
        <v/>
      </c>
      <c r="SZ66" s="79">
        <f>0</f>
        <v/>
      </c>
      <c r="TA66" s="79">
        <f>0</f>
        <v/>
      </c>
      <c r="TB66" s="79">
        <f>0</f>
        <v/>
      </c>
      <c r="TC66" s="79">
        <f>0</f>
        <v/>
      </c>
      <c r="TD66" s="79">
        <f>0</f>
        <v/>
      </c>
      <c r="TE66" s="79">
        <f>0</f>
        <v/>
      </c>
      <c r="TF66" s="79">
        <f>0</f>
        <v/>
      </c>
      <c r="TG66" s="79">
        <f>0</f>
        <v/>
      </c>
      <c r="TH66" s="79">
        <f>0</f>
        <v/>
      </c>
      <c r="TI66" s="79">
        <f>0</f>
        <v/>
      </c>
      <c r="TJ66" s="79">
        <f>0</f>
        <v/>
      </c>
      <c r="TK66" s="79">
        <f>SE(Input!P="bullet";SE(0=Input!P-1;TK20;0);SE(0&lt;Input!P;0;SE(0&lt;Input!P;TK20/(Input!P-Input!P);0)))</f>
        <v/>
      </c>
      <c r="TL66" s="79">
        <f>SE(Input!P="bullet";SE(1=Input!P-1;TK20;0);SE(1&lt;Input!P;0;SE(1&lt;Input!P;TK20/(Input!P-Input!P);0)))</f>
        <v/>
      </c>
      <c r="TM66" s="79">
        <f>SE(Input!P="bullet";SE(2=Input!P-1;TK20;0);SE(2&lt;Input!P;0;SE(2&lt;Input!P;TK20/(Input!P-Input!P);0)))</f>
        <v/>
      </c>
      <c r="TN66" s="79">
        <f>SE(Input!P="bullet";SE(3=Input!P-1;TK20;0);SE(3&lt;Input!P;0;SE(3&lt;Input!P;TK20/(Input!P-Input!P);0)))</f>
        <v/>
      </c>
      <c r="TO66" s="79">
        <f>SE(Input!P="bullet";SE(4=Input!P-1;TK20;0);SE(4&lt;Input!P;0;SE(4&lt;Input!P;TK20/(Input!P-Input!P);0)))</f>
        <v/>
      </c>
      <c r="TP66" s="79">
        <f>SE(Input!P="bullet";SE(5=Input!P-1;TK20;0);SE(5&lt;Input!P;0;SE(5&lt;Input!P;TK20/(Input!P-Input!P);0)))</f>
        <v/>
      </c>
      <c r="TQ66" s="79">
        <f>SE(Input!P="bullet";SE(6=Input!P-1;TK20;0);SE(6&lt;Input!P;0;SE(6&lt;Input!P;TK20/(Input!P-Input!P);0)))</f>
        <v/>
      </c>
      <c r="TR66" s="79">
        <f>SE(Input!P="bullet";SE(7=Input!P-1;TK20;0);SE(7&lt;Input!P;0;SE(7&lt;Input!P;TK20/(Input!P-Input!P);0)))</f>
        <v/>
      </c>
      <c r="TS66" s="79">
        <f>SE(Input!P="bullet";SE(8=Input!P-1;TK20;0);SE(8&lt;Input!P;0;SE(8&lt;Input!P;TK20/(Input!P-Input!P);0)))</f>
        <v/>
      </c>
      <c r="TT66" s="79">
        <f>SE(Input!P="bullet";SE(9=Input!P-1;TK20;0);SE(9&lt;Input!P;0;SE(9&lt;Input!P;TK20/(Input!P-Input!P);0)))</f>
        <v/>
      </c>
      <c r="TU66" s="79">
        <f>SE(Input!P="bullet";SE(10=Input!P-1;TK20;0);SE(10&lt;Input!P;0;SE(10&lt;Input!P;TK20/(Input!P-Input!P);0)))</f>
        <v/>
      </c>
      <c r="TV66" s="79">
        <f>SE(Input!P="bullet";SE(11=Input!P-1;TK20;0);SE(11&lt;Input!P;0;SE(11&lt;Input!P;TK20/(Input!P-Input!P);0)))</f>
        <v/>
      </c>
      <c r="TW66" s="79">
        <f>SE(Input!P="bullet";SE(12=Input!P-1;TK20;0);SE(12&lt;Input!P;0;SE(12&lt;Input!P;TK20/(Input!P-Input!P);0)))</f>
        <v/>
      </c>
      <c r="TX66" s="79">
        <f>SE(Input!P="bullet";SE(13=Input!P-1;TK20;0);SE(13&lt;Input!P;0;SE(13&lt;Input!P;TK20/(Input!P-Input!P);0)))</f>
        <v/>
      </c>
      <c r="TY66" s="79">
        <f>SE(Input!P="bullet";SE(14=Input!P-1;TK20;0);SE(14&lt;Input!P;0;SE(14&lt;Input!P;TK20/(Input!P-Input!P);0)))</f>
        <v/>
      </c>
      <c r="TZ66" s="79">
        <f>SE(Input!P="bullet";SE(15=Input!P-1;TK20;0);SE(15&lt;Input!P;0;SE(15&lt;Input!P;TK20/(Input!P-Input!P);0)))</f>
        <v/>
      </c>
      <c r="UA66" s="79">
        <f>SE(Input!P="bullet";SE(16=Input!P-1;TK20;0);SE(16&lt;Input!P;0;SE(16&lt;Input!P;TK20/(Input!P-Input!P);0)))</f>
        <v/>
      </c>
      <c r="UB66" s="79">
        <f>SE(Input!P="bullet";SE(17=Input!P-1;TK20;0);SE(17&lt;Input!P;0;SE(17&lt;Input!P;TK20/(Input!P-Input!P);0)))</f>
        <v/>
      </c>
      <c r="UC66" s="79">
        <f>SE(Input!P="bullet";SE(18=Input!P-1;TK20;0);SE(18&lt;Input!P;0;SE(18&lt;Input!P;TK20/(Input!P-Input!P);0)))</f>
        <v/>
      </c>
      <c r="UD66" s="79">
        <f>SE(Input!P="bullet";SE(19=Input!P-1;TK20;0);SE(19&lt;Input!P;0;SE(19&lt;Input!P;TK20/(Input!P-Input!P);0)))</f>
        <v/>
      </c>
      <c r="UE66" s="79">
        <f>SE(Input!P="bullet";SE(20=Input!P-1;TK20;0);SE(20&lt;Input!P;0;SE(20&lt;Input!P;TK20/(Input!P-Input!P);0)))</f>
        <v/>
      </c>
      <c r="UF66" s="79">
        <f>SE(Input!P="bullet";SE(21=Input!P-1;TK20;0);SE(21&lt;Input!P;0;SE(21&lt;Input!P;TK20/(Input!P-Input!P);0)))</f>
        <v/>
      </c>
      <c r="UG66" s="79">
        <f>SE(Input!P="bullet";SE(22=Input!P-1;TK20;0);SE(22&lt;Input!P;0;SE(22&lt;Input!P;TK20/(Input!P-Input!P);0)))</f>
        <v/>
      </c>
      <c r="UH66" s="79">
        <f>SE(Input!P="bullet";SE(23=Input!P-1;TK20;0);SE(23&lt;Input!P;0;SE(23&lt;Input!P;TK20/(Input!P-Input!P);0)))</f>
        <v/>
      </c>
      <c r="UI66" s="79">
        <f>SE(Input!P="bullet";SE(24=Input!P-1;TK20;0);SE(24&lt;Input!P;0;SE(24&lt;Input!P;TK20/(Input!P-Input!P);0)))</f>
        <v/>
      </c>
      <c r="UJ66" s="79">
        <f>SE(Input!P="bullet";SE(25=Input!P-1;TK20;0);SE(25&lt;Input!P;0;SE(25&lt;Input!P;TK20/(Input!P-Input!P);0)))</f>
        <v/>
      </c>
      <c r="UK66" s="79">
        <f>SE(Input!P="bullet";SE(26=Input!P-1;TK20;0);SE(26&lt;Input!P;0;SE(26&lt;Input!P;TK20/(Input!P-Input!P);0)))</f>
        <v/>
      </c>
      <c r="UN66" s="78" t="n">
        <v>14</v>
      </c>
      <c r="UO66" s="79">
        <f>0</f>
        <v/>
      </c>
      <c r="UP66" s="79">
        <f>0</f>
        <v/>
      </c>
      <c r="UQ66" s="79">
        <f>0</f>
        <v/>
      </c>
      <c r="UR66" s="79">
        <f>0</f>
        <v/>
      </c>
      <c r="US66" s="79">
        <f>0</f>
        <v/>
      </c>
      <c r="UT66" s="79">
        <f>0</f>
        <v/>
      </c>
      <c r="UU66" s="79">
        <f>0</f>
        <v/>
      </c>
      <c r="UV66" s="79">
        <f>0</f>
        <v/>
      </c>
      <c r="UW66" s="79">
        <f>0</f>
        <v/>
      </c>
      <c r="UX66" s="79">
        <f>0</f>
        <v/>
      </c>
      <c r="UY66" s="79">
        <f>0</f>
        <v/>
      </c>
      <c r="UZ66" s="79">
        <f>0</f>
        <v/>
      </c>
      <c r="VA66" s="79">
        <f>0</f>
        <v/>
      </c>
      <c r="VB66" s="79">
        <f>SE(Input!Q="bullet";SE(0=Input!Q-1;VB20;0);SE(0&lt;Input!Q;0;SE(0&lt;Input!Q;VB20/(Input!Q-Input!Q);0)))</f>
        <v/>
      </c>
      <c r="VC66" s="79">
        <f>SE(Input!Q="bullet";SE(1=Input!Q-1;VB20;0);SE(1&lt;Input!Q;0;SE(1&lt;Input!Q;VB20/(Input!Q-Input!Q);0)))</f>
        <v/>
      </c>
      <c r="VD66" s="79">
        <f>SE(Input!Q="bullet";SE(2=Input!Q-1;VB20;0);SE(2&lt;Input!Q;0;SE(2&lt;Input!Q;VB20/(Input!Q-Input!Q);0)))</f>
        <v/>
      </c>
      <c r="VE66" s="79">
        <f>SE(Input!Q="bullet";SE(3=Input!Q-1;VB20;0);SE(3&lt;Input!Q;0;SE(3&lt;Input!Q;VB20/(Input!Q-Input!Q);0)))</f>
        <v/>
      </c>
      <c r="VF66" s="79">
        <f>SE(Input!Q="bullet";SE(4=Input!Q-1;VB20;0);SE(4&lt;Input!Q;0;SE(4&lt;Input!Q;VB20/(Input!Q-Input!Q);0)))</f>
        <v/>
      </c>
      <c r="VG66" s="79">
        <f>SE(Input!Q="bullet";SE(5=Input!Q-1;VB20;0);SE(5&lt;Input!Q;0;SE(5&lt;Input!Q;VB20/(Input!Q-Input!Q);0)))</f>
        <v/>
      </c>
      <c r="VH66" s="79">
        <f>SE(Input!Q="bullet";SE(6=Input!Q-1;VB20;0);SE(6&lt;Input!Q;0;SE(6&lt;Input!Q;VB20/(Input!Q-Input!Q);0)))</f>
        <v/>
      </c>
      <c r="VI66" s="79">
        <f>SE(Input!Q="bullet";SE(7=Input!Q-1;VB20;0);SE(7&lt;Input!Q;0;SE(7&lt;Input!Q;VB20/(Input!Q-Input!Q);0)))</f>
        <v/>
      </c>
      <c r="VJ66" s="79">
        <f>SE(Input!Q="bullet";SE(8=Input!Q-1;VB20;0);SE(8&lt;Input!Q;0;SE(8&lt;Input!Q;VB20/(Input!Q-Input!Q);0)))</f>
        <v/>
      </c>
      <c r="VK66" s="79">
        <f>SE(Input!Q="bullet";SE(9=Input!Q-1;VB20;0);SE(9&lt;Input!Q;0;SE(9&lt;Input!Q;VB20/(Input!Q-Input!Q);0)))</f>
        <v/>
      </c>
      <c r="VL66" s="79">
        <f>SE(Input!Q="bullet";SE(10=Input!Q-1;VB20;0);SE(10&lt;Input!Q;0;SE(10&lt;Input!Q;VB20/(Input!Q-Input!Q);0)))</f>
        <v/>
      </c>
      <c r="VM66" s="79">
        <f>SE(Input!Q="bullet";SE(11=Input!Q-1;VB20;0);SE(11&lt;Input!Q;0;SE(11&lt;Input!Q;VB20/(Input!Q-Input!Q);0)))</f>
        <v/>
      </c>
      <c r="VN66" s="79">
        <f>SE(Input!Q="bullet";SE(12=Input!Q-1;VB20;0);SE(12&lt;Input!Q;0;SE(12&lt;Input!Q;VB20/(Input!Q-Input!Q);0)))</f>
        <v/>
      </c>
      <c r="VO66" s="79">
        <f>SE(Input!Q="bullet";SE(13=Input!Q-1;VB20;0);SE(13&lt;Input!Q;0;SE(13&lt;Input!Q;VB20/(Input!Q-Input!Q);0)))</f>
        <v/>
      </c>
      <c r="VP66" s="79">
        <f>SE(Input!Q="bullet";SE(14=Input!Q-1;VB20;0);SE(14&lt;Input!Q;0;SE(14&lt;Input!Q;VB20/(Input!Q-Input!Q);0)))</f>
        <v/>
      </c>
      <c r="VQ66" s="79">
        <f>SE(Input!Q="bullet";SE(15=Input!Q-1;VB20;0);SE(15&lt;Input!Q;0;SE(15&lt;Input!Q;VB20/(Input!Q-Input!Q);0)))</f>
        <v/>
      </c>
      <c r="VR66" s="79">
        <f>SE(Input!Q="bullet";SE(16=Input!Q-1;VB20;0);SE(16&lt;Input!Q;0;SE(16&lt;Input!Q;VB20/(Input!Q-Input!Q);0)))</f>
        <v/>
      </c>
      <c r="VS66" s="79">
        <f>SE(Input!Q="bullet";SE(17=Input!Q-1;VB20;0);SE(17&lt;Input!Q;0;SE(17&lt;Input!Q;VB20/(Input!Q-Input!Q);0)))</f>
        <v/>
      </c>
      <c r="VT66" s="79">
        <f>SE(Input!Q="bullet";SE(18=Input!Q-1;VB20;0);SE(18&lt;Input!Q;0;SE(18&lt;Input!Q;VB20/(Input!Q-Input!Q);0)))</f>
        <v/>
      </c>
      <c r="VU66" s="79">
        <f>SE(Input!Q="bullet";SE(19=Input!Q-1;VB20;0);SE(19&lt;Input!Q;0;SE(19&lt;Input!Q;VB20/(Input!Q-Input!Q);0)))</f>
        <v/>
      </c>
      <c r="VV66" s="79">
        <f>SE(Input!Q="bullet";SE(20=Input!Q-1;VB20;0);SE(20&lt;Input!Q;0;SE(20&lt;Input!Q;VB20/(Input!Q-Input!Q);0)))</f>
        <v/>
      </c>
      <c r="VW66" s="79">
        <f>SE(Input!Q="bullet";SE(21=Input!Q-1;VB20;0);SE(21&lt;Input!Q;0;SE(21&lt;Input!Q;VB20/(Input!Q-Input!Q);0)))</f>
        <v/>
      </c>
      <c r="VX66" s="79">
        <f>SE(Input!Q="bullet";SE(22=Input!Q-1;VB20;0);SE(22&lt;Input!Q;0;SE(22&lt;Input!Q;VB20/(Input!Q-Input!Q);0)))</f>
        <v/>
      </c>
      <c r="VY66" s="79">
        <f>SE(Input!Q="bullet";SE(23=Input!Q-1;VB20;0);SE(23&lt;Input!Q;0;SE(23&lt;Input!Q;VB20/(Input!Q-Input!Q);0)))</f>
        <v/>
      </c>
      <c r="VZ66" s="79">
        <f>SE(Input!Q="bullet";SE(24=Input!Q-1;VB20;0);SE(24&lt;Input!Q;0;SE(24&lt;Input!Q;VB20/(Input!Q-Input!Q);0)))</f>
        <v/>
      </c>
      <c r="WA66" s="79">
        <f>SE(Input!Q="bullet";SE(25=Input!Q-1;VB20;0);SE(25&lt;Input!Q;0;SE(25&lt;Input!Q;VB20/(Input!Q-Input!Q);0)))</f>
        <v/>
      </c>
      <c r="WB66" s="79">
        <f>SE(Input!Q="bullet";SE(26=Input!Q-1;VB20;0);SE(26&lt;Input!Q;0;SE(26&lt;Input!Q;VB20/(Input!Q-Input!Q);0)))</f>
        <v/>
      </c>
      <c r="WE66" s="78" t="n">
        <v>14</v>
      </c>
      <c r="WF66" s="79">
        <f>0</f>
        <v/>
      </c>
      <c r="WG66" s="79">
        <f>0</f>
        <v/>
      </c>
      <c r="WH66" s="79">
        <f>0</f>
        <v/>
      </c>
      <c r="WI66" s="79">
        <f>0</f>
        <v/>
      </c>
      <c r="WJ66" s="79">
        <f>0</f>
        <v/>
      </c>
      <c r="WK66" s="79">
        <f>0</f>
        <v/>
      </c>
      <c r="WL66" s="79">
        <f>0</f>
        <v/>
      </c>
      <c r="WM66" s="79">
        <f>0</f>
        <v/>
      </c>
      <c r="WN66" s="79">
        <f>0</f>
        <v/>
      </c>
      <c r="WO66" s="79">
        <f>0</f>
        <v/>
      </c>
      <c r="WP66" s="79">
        <f>0</f>
        <v/>
      </c>
      <c r="WQ66" s="79">
        <f>0</f>
        <v/>
      </c>
      <c r="WR66" s="79">
        <f>0</f>
        <v/>
      </c>
      <c r="WS66" s="79">
        <f>SE(Input!R="bullet";SE(0=Input!R-1;WS20;0);SE(0&lt;Input!R;0;SE(0&lt;Input!R;WS20/(Input!R-Input!R);0)))</f>
        <v/>
      </c>
      <c r="WT66" s="79">
        <f>SE(Input!R="bullet";SE(1=Input!R-1;WS20;0);SE(1&lt;Input!R;0;SE(1&lt;Input!R;WS20/(Input!R-Input!R);0)))</f>
        <v/>
      </c>
      <c r="WU66" s="79">
        <f>SE(Input!R="bullet";SE(2=Input!R-1;WS20;0);SE(2&lt;Input!R;0;SE(2&lt;Input!R;WS20/(Input!R-Input!R);0)))</f>
        <v/>
      </c>
      <c r="WV66" s="79">
        <f>SE(Input!R="bullet";SE(3=Input!R-1;WS20;0);SE(3&lt;Input!R;0;SE(3&lt;Input!R;WS20/(Input!R-Input!R);0)))</f>
        <v/>
      </c>
      <c r="WW66" s="79">
        <f>SE(Input!R="bullet";SE(4=Input!R-1;WS20;0);SE(4&lt;Input!R;0;SE(4&lt;Input!R;WS20/(Input!R-Input!R);0)))</f>
        <v/>
      </c>
      <c r="WX66" s="79">
        <f>SE(Input!R="bullet";SE(5=Input!R-1;WS20;0);SE(5&lt;Input!R;0;SE(5&lt;Input!R;WS20/(Input!R-Input!R);0)))</f>
        <v/>
      </c>
      <c r="WY66" s="79">
        <f>SE(Input!R="bullet";SE(6=Input!R-1;WS20;0);SE(6&lt;Input!R;0;SE(6&lt;Input!R;WS20/(Input!R-Input!R);0)))</f>
        <v/>
      </c>
      <c r="WZ66" s="79">
        <f>SE(Input!R="bullet";SE(7=Input!R-1;WS20;0);SE(7&lt;Input!R;0;SE(7&lt;Input!R;WS20/(Input!R-Input!R);0)))</f>
        <v/>
      </c>
      <c r="XA66" s="79">
        <f>SE(Input!R="bullet";SE(8=Input!R-1;WS20;0);SE(8&lt;Input!R;0;SE(8&lt;Input!R;WS20/(Input!R-Input!R);0)))</f>
        <v/>
      </c>
      <c r="XB66" s="79">
        <f>SE(Input!R="bullet";SE(9=Input!R-1;WS20;0);SE(9&lt;Input!R;0;SE(9&lt;Input!R;WS20/(Input!R-Input!R);0)))</f>
        <v/>
      </c>
      <c r="XC66" s="79">
        <f>SE(Input!R="bullet";SE(10=Input!R-1;WS20;0);SE(10&lt;Input!R;0;SE(10&lt;Input!R;WS20/(Input!R-Input!R);0)))</f>
        <v/>
      </c>
      <c r="XD66" s="79">
        <f>SE(Input!R="bullet";SE(11=Input!R-1;WS20;0);SE(11&lt;Input!R;0;SE(11&lt;Input!R;WS20/(Input!R-Input!R);0)))</f>
        <v/>
      </c>
      <c r="XE66" s="79">
        <f>SE(Input!R="bullet";SE(12=Input!R-1;WS20;0);SE(12&lt;Input!R;0;SE(12&lt;Input!R;WS20/(Input!R-Input!R);0)))</f>
        <v/>
      </c>
      <c r="XF66" s="79">
        <f>SE(Input!R="bullet";SE(13=Input!R-1;WS20;0);SE(13&lt;Input!R;0;SE(13&lt;Input!R;WS20/(Input!R-Input!R);0)))</f>
        <v/>
      </c>
      <c r="XG66" s="79">
        <f>SE(Input!R="bullet";SE(14=Input!R-1;WS20;0);SE(14&lt;Input!R;0;SE(14&lt;Input!R;WS20/(Input!R-Input!R);0)))</f>
        <v/>
      </c>
      <c r="XH66" s="79">
        <f>SE(Input!R="bullet";SE(15=Input!R-1;WS20;0);SE(15&lt;Input!R;0;SE(15&lt;Input!R;WS20/(Input!R-Input!R);0)))</f>
        <v/>
      </c>
      <c r="XI66" s="79">
        <f>SE(Input!R="bullet";SE(16=Input!R-1;WS20;0);SE(16&lt;Input!R;0;SE(16&lt;Input!R;WS20/(Input!R-Input!R);0)))</f>
        <v/>
      </c>
      <c r="XJ66" s="79">
        <f>SE(Input!R="bullet";SE(17=Input!R-1;WS20;0);SE(17&lt;Input!R;0;SE(17&lt;Input!R;WS20/(Input!R-Input!R);0)))</f>
        <v/>
      </c>
      <c r="XK66" s="79">
        <f>SE(Input!R="bullet";SE(18=Input!R-1;WS20;0);SE(18&lt;Input!R;0;SE(18&lt;Input!R;WS20/(Input!R-Input!R);0)))</f>
        <v/>
      </c>
      <c r="XL66" s="79">
        <f>SE(Input!R="bullet";SE(19=Input!R-1;WS20;0);SE(19&lt;Input!R;0;SE(19&lt;Input!R;WS20/(Input!R-Input!R);0)))</f>
        <v/>
      </c>
      <c r="XM66" s="79">
        <f>SE(Input!R="bullet";SE(20=Input!R-1;WS20;0);SE(20&lt;Input!R;0;SE(20&lt;Input!R;WS20/(Input!R-Input!R);0)))</f>
        <v/>
      </c>
      <c r="XN66" s="79">
        <f>SE(Input!R="bullet";SE(21=Input!R-1;WS20;0);SE(21&lt;Input!R;0;SE(21&lt;Input!R;WS20/(Input!R-Input!R);0)))</f>
        <v/>
      </c>
      <c r="XO66" s="79">
        <f>SE(Input!R="bullet";SE(22=Input!R-1;WS20;0);SE(22&lt;Input!R;0;SE(22&lt;Input!R;WS20/(Input!R-Input!R);0)))</f>
        <v/>
      </c>
      <c r="XP66" s="79">
        <f>SE(Input!R="bullet";SE(23=Input!R-1;WS20;0);SE(23&lt;Input!R;0;SE(23&lt;Input!R;WS20/(Input!R-Input!R);0)))</f>
        <v/>
      </c>
      <c r="XQ66" s="79">
        <f>SE(Input!R="bullet";SE(24=Input!R-1;WS20;0);SE(24&lt;Input!R;0;SE(24&lt;Input!R;WS20/(Input!R-Input!R);0)))</f>
        <v/>
      </c>
      <c r="XR66" s="79">
        <f>SE(Input!R="bullet";SE(25=Input!R-1;WS20;0);SE(25&lt;Input!R;0;SE(25&lt;Input!R;WS20/(Input!R-Input!R);0)))</f>
        <v/>
      </c>
      <c r="XS66" s="79">
        <f>SE(Input!R="bullet";SE(26=Input!R-1;WS20;0);SE(26&lt;Input!R;0;SE(26&lt;Input!R;WS20/(Input!R-Input!R);0)))</f>
        <v/>
      </c>
      <c r="XV66" s="78" t="n">
        <v>14</v>
      </c>
      <c r="XW66" s="79">
        <f>0</f>
        <v/>
      </c>
      <c r="XX66" s="79">
        <f>0</f>
        <v/>
      </c>
      <c r="XY66" s="79">
        <f>0</f>
        <v/>
      </c>
      <c r="XZ66" s="79">
        <f>0</f>
        <v/>
      </c>
      <c r="YA66" s="79">
        <f>0</f>
        <v/>
      </c>
      <c r="YB66" s="79">
        <f>0</f>
        <v/>
      </c>
      <c r="YC66" s="79">
        <f>0</f>
        <v/>
      </c>
      <c r="YD66" s="79">
        <f>0</f>
        <v/>
      </c>
      <c r="YE66" s="79">
        <f>0</f>
        <v/>
      </c>
      <c r="YF66" s="79">
        <f>0</f>
        <v/>
      </c>
      <c r="YG66" s="79">
        <f>0</f>
        <v/>
      </c>
      <c r="YH66" s="79">
        <f>0</f>
        <v/>
      </c>
      <c r="YI66" s="79">
        <f>0</f>
        <v/>
      </c>
      <c r="YJ66" s="79">
        <f>SE(Input!S="bullet";SE(0=Input!S-1;YJ20;0);SE(0&lt;Input!S;0;SE(0&lt;Input!S;YJ20/(Input!S-Input!S);0)))</f>
        <v/>
      </c>
      <c r="YK66" s="79">
        <f>SE(Input!S="bullet";SE(1=Input!S-1;YJ20;0);SE(1&lt;Input!S;0;SE(1&lt;Input!S;YJ20/(Input!S-Input!S);0)))</f>
        <v/>
      </c>
      <c r="YL66" s="79">
        <f>SE(Input!S="bullet";SE(2=Input!S-1;YJ20;0);SE(2&lt;Input!S;0;SE(2&lt;Input!S;YJ20/(Input!S-Input!S);0)))</f>
        <v/>
      </c>
      <c r="YM66" s="79">
        <f>SE(Input!S="bullet";SE(3=Input!S-1;YJ20;0);SE(3&lt;Input!S;0;SE(3&lt;Input!S;YJ20/(Input!S-Input!S);0)))</f>
        <v/>
      </c>
      <c r="YN66" s="79">
        <f>SE(Input!S="bullet";SE(4=Input!S-1;YJ20;0);SE(4&lt;Input!S;0;SE(4&lt;Input!S;YJ20/(Input!S-Input!S);0)))</f>
        <v/>
      </c>
      <c r="YO66" s="79">
        <f>SE(Input!S="bullet";SE(5=Input!S-1;YJ20;0);SE(5&lt;Input!S;0;SE(5&lt;Input!S;YJ20/(Input!S-Input!S);0)))</f>
        <v/>
      </c>
      <c r="YP66" s="79">
        <f>SE(Input!S="bullet";SE(6=Input!S-1;YJ20;0);SE(6&lt;Input!S;0;SE(6&lt;Input!S;YJ20/(Input!S-Input!S);0)))</f>
        <v/>
      </c>
      <c r="YQ66" s="79">
        <f>SE(Input!S="bullet";SE(7=Input!S-1;YJ20;0);SE(7&lt;Input!S;0;SE(7&lt;Input!S;YJ20/(Input!S-Input!S);0)))</f>
        <v/>
      </c>
      <c r="YR66" s="79">
        <f>SE(Input!S="bullet";SE(8=Input!S-1;YJ20;0);SE(8&lt;Input!S;0;SE(8&lt;Input!S;YJ20/(Input!S-Input!S);0)))</f>
        <v/>
      </c>
      <c r="YS66" s="79">
        <f>SE(Input!S="bullet";SE(9=Input!S-1;YJ20;0);SE(9&lt;Input!S;0;SE(9&lt;Input!S;YJ20/(Input!S-Input!S);0)))</f>
        <v/>
      </c>
      <c r="YT66" s="79">
        <f>SE(Input!S="bullet";SE(10=Input!S-1;YJ20;0);SE(10&lt;Input!S;0;SE(10&lt;Input!S;YJ20/(Input!S-Input!S);0)))</f>
        <v/>
      </c>
      <c r="YU66" s="79">
        <f>SE(Input!S="bullet";SE(11=Input!S-1;YJ20;0);SE(11&lt;Input!S;0;SE(11&lt;Input!S;YJ20/(Input!S-Input!S);0)))</f>
        <v/>
      </c>
      <c r="YV66" s="79">
        <f>SE(Input!S="bullet";SE(12=Input!S-1;YJ20;0);SE(12&lt;Input!S;0;SE(12&lt;Input!S;YJ20/(Input!S-Input!S);0)))</f>
        <v/>
      </c>
      <c r="YW66" s="79">
        <f>SE(Input!S="bullet";SE(13=Input!S-1;YJ20;0);SE(13&lt;Input!S;0;SE(13&lt;Input!S;YJ20/(Input!S-Input!S);0)))</f>
        <v/>
      </c>
      <c r="YX66" s="79">
        <f>SE(Input!S="bullet";SE(14=Input!S-1;YJ20;0);SE(14&lt;Input!S;0;SE(14&lt;Input!S;YJ20/(Input!S-Input!S);0)))</f>
        <v/>
      </c>
      <c r="YY66" s="79">
        <f>SE(Input!S="bullet";SE(15=Input!S-1;YJ20;0);SE(15&lt;Input!S;0;SE(15&lt;Input!S;YJ20/(Input!S-Input!S);0)))</f>
        <v/>
      </c>
      <c r="YZ66" s="79">
        <f>SE(Input!S="bullet";SE(16=Input!S-1;YJ20;0);SE(16&lt;Input!S;0;SE(16&lt;Input!S;YJ20/(Input!S-Input!S);0)))</f>
        <v/>
      </c>
      <c r="ZA66" s="79">
        <f>SE(Input!S="bullet";SE(17=Input!S-1;YJ20;0);SE(17&lt;Input!S;0;SE(17&lt;Input!S;YJ20/(Input!S-Input!S);0)))</f>
        <v/>
      </c>
      <c r="ZB66" s="79">
        <f>SE(Input!S="bullet";SE(18=Input!S-1;YJ20;0);SE(18&lt;Input!S;0;SE(18&lt;Input!S;YJ20/(Input!S-Input!S);0)))</f>
        <v/>
      </c>
      <c r="ZC66" s="79">
        <f>SE(Input!S="bullet";SE(19=Input!S-1;YJ20;0);SE(19&lt;Input!S;0;SE(19&lt;Input!S;YJ20/(Input!S-Input!S);0)))</f>
        <v/>
      </c>
      <c r="ZD66" s="79">
        <f>SE(Input!S="bullet";SE(20=Input!S-1;YJ20;0);SE(20&lt;Input!S;0;SE(20&lt;Input!S;YJ20/(Input!S-Input!S);0)))</f>
        <v/>
      </c>
      <c r="ZE66" s="79">
        <f>SE(Input!S="bullet";SE(21=Input!S-1;YJ20;0);SE(21&lt;Input!S;0;SE(21&lt;Input!S;YJ20/(Input!S-Input!S);0)))</f>
        <v/>
      </c>
      <c r="ZF66" s="79">
        <f>SE(Input!S="bullet";SE(22=Input!S-1;YJ20;0);SE(22&lt;Input!S;0;SE(22&lt;Input!S;YJ20/(Input!S-Input!S);0)))</f>
        <v/>
      </c>
      <c r="ZG66" s="79">
        <f>SE(Input!S="bullet";SE(23=Input!S-1;YJ20;0);SE(23&lt;Input!S;0;SE(23&lt;Input!S;YJ20/(Input!S-Input!S);0)))</f>
        <v/>
      </c>
      <c r="ZH66" s="79">
        <f>SE(Input!S="bullet";SE(24=Input!S-1;YJ20;0);SE(24&lt;Input!S;0;SE(24&lt;Input!S;YJ20/(Input!S-Input!S);0)))</f>
        <v/>
      </c>
      <c r="ZI66" s="79">
        <f>SE(Input!S="bullet";SE(25=Input!S-1;YJ20;0);SE(25&lt;Input!S;0;SE(25&lt;Input!S;YJ20/(Input!S-Input!S);0)))</f>
        <v/>
      </c>
      <c r="ZJ66" s="79">
        <f>SE(Input!S="bullet";SE(26=Input!S-1;YJ20;0);SE(26&lt;Input!S;0;SE(26&lt;Input!S;YJ20/(Input!S-Input!S);0)))</f>
        <v/>
      </c>
      <c r="ZM66" s="78" t="n">
        <v>14</v>
      </c>
      <c r="ZN66" s="79">
        <f>0</f>
        <v/>
      </c>
      <c r="ZO66" s="79">
        <f>0</f>
        <v/>
      </c>
      <c r="ZP66" s="79">
        <f>0</f>
        <v/>
      </c>
      <c r="ZQ66" s="79">
        <f>0</f>
        <v/>
      </c>
      <c r="ZR66" s="79">
        <f>0</f>
        <v/>
      </c>
      <c r="ZS66" s="79">
        <f>0</f>
        <v/>
      </c>
      <c r="ZT66" s="79">
        <f>0</f>
        <v/>
      </c>
      <c r="ZU66" s="79">
        <f>0</f>
        <v/>
      </c>
      <c r="ZV66" s="79">
        <f>0</f>
        <v/>
      </c>
      <c r="ZW66" s="79">
        <f>0</f>
        <v/>
      </c>
      <c r="ZX66" s="79">
        <f>0</f>
        <v/>
      </c>
      <c r="ZY66" s="79">
        <f>0</f>
        <v/>
      </c>
      <c r="ZZ66" s="79">
        <f>0</f>
        <v/>
      </c>
      <c r="AAA66" s="79">
        <f>SE(Input!T="bullet";SE(0=Input!T-1;AAA20;0);SE(0&lt;Input!T;0;SE(0&lt;Input!T;AAA20/(Input!T-Input!T);0)))</f>
        <v/>
      </c>
      <c r="AAB66" s="79">
        <f>SE(Input!T="bullet";SE(1=Input!T-1;AAA20;0);SE(1&lt;Input!T;0;SE(1&lt;Input!T;AAA20/(Input!T-Input!T);0)))</f>
        <v/>
      </c>
      <c r="AAC66" s="79">
        <f>SE(Input!T="bullet";SE(2=Input!T-1;AAA20;0);SE(2&lt;Input!T;0;SE(2&lt;Input!T;AAA20/(Input!T-Input!T);0)))</f>
        <v/>
      </c>
      <c r="AAD66" s="79">
        <f>SE(Input!T="bullet";SE(3=Input!T-1;AAA20;0);SE(3&lt;Input!T;0;SE(3&lt;Input!T;AAA20/(Input!T-Input!T);0)))</f>
        <v/>
      </c>
      <c r="AAE66" s="79">
        <f>SE(Input!T="bullet";SE(4=Input!T-1;AAA20;0);SE(4&lt;Input!T;0;SE(4&lt;Input!T;AAA20/(Input!T-Input!T);0)))</f>
        <v/>
      </c>
      <c r="AAF66" s="79">
        <f>SE(Input!T="bullet";SE(5=Input!T-1;AAA20;0);SE(5&lt;Input!T;0;SE(5&lt;Input!T;AAA20/(Input!T-Input!T);0)))</f>
        <v/>
      </c>
      <c r="AAG66" s="79">
        <f>SE(Input!T="bullet";SE(6=Input!T-1;AAA20;0);SE(6&lt;Input!T;0;SE(6&lt;Input!T;AAA20/(Input!T-Input!T);0)))</f>
        <v/>
      </c>
      <c r="AAH66" s="79">
        <f>SE(Input!T="bullet";SE(7=Input!T-1;AAA20;0);SE(7&lt;Input!T;0;SE(7&lt;Input!T;AAA20/(Input!T-Input!T);0)))</f>
        <v/>
      </c>
      <c r="AAI66" s="79">
        <f>SE(Input!T="bullet";SE(8=Input!T-1;AAA20;0);SE(8&lt;Input!T;0;SE(8&lt;Input!T;AAA20/(Input!T-Input!T);0)))</f>
        <v/>
      </c>
      <c r="AAJ66" s="79">
        <f>SE(Input!T="bullet";SE(9=Input!T-1;AAA20;0);SE(9&lt;Input!T;0;SE(9&lt;Input!T;AAA20/(Input!T-Input!T);0)))</f>
        <v/>
      </c>
      <c r="AAK66" s="79">
        <f>SE(Input!T="bullet";SE(10=Input!T-1;AAA20;0);SE(10&lt;Input!T;0;SE(10&lt;Input!T;AAA20/(Input!T-Input!T);0)))</f>
        <v/>
      </c>
      <c r="AAL66" s="79">
        <f>SE(Input!T="bullet";SE(11=Input!T-1;AAA20;0);SE(11&lt;Input!T;0;SE(11&lt;Input!T;AAA20/(Input!T-Input!T);0)))</f>
        <v/>
      </c>
      <c r="AAM66" s="79">
        <f>SE(Input!T="bullet";SE(12=Input!T-1;AAA20;0);SE(12&lt;Input!T;0;SE(12&lt;Input!T;AAA20/(Input!T-Input!T);0)))</f>
        <v/>
      </c>
      <c r="AAN66" s="79">
        <f>SE(Input!T="bullet";SE(13=Input!T-1;AAA20;0);SE(13&lt;Input!T;0;SE(13&lt;Input!T;AAA20/(Input!T-Input!T);0)))</f>
        <v/>
      </c>
      <c r="AAO66" s="79">
        <f>SE(Input!T="bullet";SE(14=Input!T-1;AAA20;0);SE(14&lt;Input!T;0;SE(14&lt;Input!T;AAA20/(Input!T-Input!T);0)))</f>
        <v/>
      </c>
      <c r="AAP66" s="79">
        <f>SE(Input!T="bullet";SE(15=Input!T-1;AAA20;0);SE(15&lt;Input!T;0;SE(15&lt;Input!T;AAA20/(Input!T-Input!T);0)))</f>
        <v/>
      </c>
      <c r="AAQ66" s="79">
        <f>SE(Input!T="bullet";SE(16=Input!T-1;AAA20;0);SE(16&lt;Input!T;0;SE(16&lt;Input!T;AAA20/(Input!T-Input!T);0)))</f>
        <v/>
      </c>
      <c r="AAR66" s="79">
        <f>SE(Input!T="bullet";SE(17=Input!T-1;AAA20;0);SE(17&lt;Input!T;0;SE(17&lt;Input!T;AAA20/(Input!T-Input!T);0)))</f>
        <v/>
      </c>
      <c r="AAS66" s="79">
        <f>SE(Input!T="bullet";SE(18=Input!T-1;AAA20;0);SE(18&lt;Input!T;0;SE(18&lt;Input!T;AAA20/(Input!T-Input!T);0)))</f>
        <v/>
      </c>
      <c r="AAT66" s="79">
        <f>SE(Input!T="bullet";SE(19=Input!T-1;AAA20;0);SE(19&lt;Input!T;0;SE(19&lt;Input!T;AAA20/(Input!T-Input!T);0)))</f>
        <v/>
      </c>
      <c r="AAU66" s="79">
        <f>SE(Input!T="bullet";SE(20=Input!T-1;AAA20;0);SE(20&lt;Input!T;0;SE(20&lt;Input!T;AAA20/(Input!T-Input!T);0)))</f>
        <v/>
      </c>
      <c r="AAV66" s="79">
        <f>SE(Input!T="bullet";SE(21=Input!T-1;AAA20;0);SE(21&lt;Input!T;0;SE(21&lt;Input!T;AAA20/(Input!T-Input!T);0)))</f>
        <v/>
      </c>
      <c r="AAW66" s="79">
        <f>SE(Input!T="bullet";SE(22=Input!T-1;AAA20;0);SE(22&lt;Input!T;0;SE(22&lt;Input!T;AAA20/(Input!T-Input!T);0)))</f>
        <v/>
      </c>
      <c r="AAX66" s="79">
        <f>SE(Input!T="bullet";SE(23=Input!T-1;AAA20;0);SE(23&lt;Input!T;0;SE(23&lt;Input!T;AAA20/(Input!T-Input!T);0)))</f>
        <v/>
      </c>
      <c r="AAY66" s="79">
        <f>SE(Input!T="bullet";SE(24=Input!T-1;AAA20;0);SE(24&lt;Input!T;0;SE(24&lt;Input!T;AAA20/(Input!T-Input!T);0)))</f>
        <v/>
      </c>
      <c r="AAZ66" s="79">
        <f>SE(Input!T="bullet";SE(25=Input!T-1;AAA20;0);SE(25&lt;Input!T;0;SE(25&lt;Input!T;AAA20/(Input!T-Input!T);0)))</f>
        <v/>
      </c>
      <c r="ABA66" s="79">
        <f>SE(Input!T="bullet";SE(26=Input!T-1;AAA20;0);SE(26&lt;Input!T;0;SE(26&lt;Input!T;AAA20/(Input!T-Input!T);0)))</f>
        <v/>
      </c>
      <c r="ABD66" s="78" t="n">
        <v>14</v>
      </c>
      <c r="ABE66" s="79">
        <f>0</f>
        <v/>
      </c>
      <c r="ABF66" s="79">
        <f>0</f>
        <v/>
      </c>
      <c r="ABG66" s="79">
        <f>0</f>
        <v/>
      </c>
      <c r="ABH66" s="79">
        <f>0</f>
        <v/>
      </c>
      <c r="ABI66" s="79">
        <f>0</f>
        <v/>
      </c>
      <c r="ABJ66" s="79">
        <f>0</f>
        <v/>
      </c>
      <c r="ABK66" s="79">
        <f>0</f>
        <v/>
      </c>
      <c r="ABL66" s="79">
        <f>0</f>
        <v/>
      </c>
      <c r="ABM66" s="79">
        <f>0</f>
        <v/>
      </c>
      <c r="ABN66" s="79">
        <f>0</f>
        <v/>
      </c>
      <c r="ABO66" s="79">
        <f>0</f>
        <v/>
      </c>
      <c r="ABP66" s="79">
        <f>0</f>
        <v/>
      </c>
      <c r="ABQ66" s="79">
        <f>0</f>
        <v/>
      </c>
      <c r="ABR66" s="79">
        <f>SE(Input!U="bullet";SE(0=Input!U-1;ABR20;0);SE(0&lt;Input!U;0;SE(0&lt;Input!U;ABR20/(Input!U-Input!U);0)))</f>
        <v/>
      </c>
      <c r="ABS66" s="79">
        <f>SE(Input!U="bullet";SE(1=Input!U-1;ABR20;0);SE(1&lt;Input!U;0;SE(1&lt;Input!U;ABR20/(Input!U-Input!U);0)))</f>
        <v/>
      </c>
      <c r="ABT66" s="79">
        <f>SE(Input!U="bullet";SE(2=Input!U-1;ABR20;0);SE(2&lt;Input!U;0;SE(2&lt;Input!U;ABR20/(Input!U-Input!U);0)))</f>
        <v/>
      </c>
      <c r="ABU66" s="79">
        <f>SE(Input!U="bullet";SE(3=Input!U-1;ABR20;0);SE(3&lt;Input!U;0;SE(3&lt;Input!U;ABR20/(Input!U-Input!U);0)))</f>
        <v/>
      </c>
      <c r="ABV66" s="79">
        <f>SE(Input!U="bullet";SE(4=Input!U-1;ABR20;0);SE(4&lt;Input!U;0;SE(4&lt;Input!U;ABR20/(Input!U-Input!U);0)))</f>
        <v/>
      </c>
      <c r="ABW66" s="79">
        <f>SE(Input!U="bullet";SE(5=Input!U-1;ABR20;0);SE(5&lt;Input!U;0;SE(5&lt;Input!U;ABR20/(Input!U-Input!U);0)))</f>
        <v/>
      </c>
      <c r="ABX66" s="79">
        <f>SE(Input!U="bullet";SE(6=Input!U-1;ABR20;0);SE(6&lt;Input!U;0;SE(6&lt;Input!U;ABR20/(Input!U-Input!U);0)))</f>
        <v/>
      </c>
      <c r="ABY66" s="79">
        <f>SE(Input!U="bullet";SE(7=Input!U-1;ABR20;0);SE(7&lt;Input!U;0;SE(7&lt;Input!U;ABR20/(Input!U-Input!U);0)))</f>
        <v/>
      </c>
      <c r="ABZ66" s="79">
        <f>SE(Input!U="bullet";SE(8=Input!U-1;ABR20;0);SE(8&lt;Input!U;0;SE(8&lt;Input!U;ABR20/(Input!U-Input!U);0)))</f>
        <v/>
      </c>
      <c r="ACA66" s="79">
        <f>SE(Input!U="bullet";SE(9=Input!U-1;ABR20;0);SE(9&lt;Input!U;0;SE(9&lt;Input!U;ABR20/(Input!U-Input!U);0)))</f>
        <v/>
      </c>
      <c r="ACB66" s="79">
        <f>SE(Input!U="bullet";SE(10=Input!U-1;ABR20;0);SE(10&lt;Input!U;0;SE(10&lt;Input!U;ABR20/(Input!U-Input!U);0)))</f>
        <v/>
      </c>
      <c r="ACC66" s="79">
        <f>SE(Input!U="bullet";SE(11=Input!U-1;ABR20;0);SE(11&lt;Input!U;0;SE(11&lt;Input!U;ABR20/(Input!U-Input!U);0)))</f>
        <v/>
      </c>
      <c r="ACD66" s="79">
        <f>SE(Input!U="bullet";SE(12=Input!U-1;ABR20;0);SE(12&lt;Input!U;0;SE(12&lt;Input!U;ABR20/(Input!U-Input!U);0)))</f>
        <v/>
      </c>
      <c r="ACE66" s="79">
        <f>SE(Input!U="bullet";SE(13=Input!U-1;ABR20;0);SE(13&lt;Input!U;0;SE(13&lt;Input!U;ABR20/(Input!U-Input!U);0)))</f>
        <v/>
      </c>
      <c r="ACF66" s="79">
        <f>SE(Input!U="bullet";SE(14=Input!U-1;ABR20;0);SE(14&lt;Input!U;0;SE(14&lt;Input!U;ABR20/(Input!U-Input!U);0)))</f>
        <v/>
      </c>
      <c r="ACG66" s="79">
        <f>SE(Input!U="bullet";SE(15=Input!U-1;ABR20;0);SE(15&lt;Input!U;0;SE(15&lt;Input!U;ABR20/(Input!U-Input!U);0)))</f>
        <v/>
      </c>
      <c r="ACH66" s="79">
        <f>SE(Input!U="bullet";SE(16=Input!U-1;ABR20;0);SE(16&lt;Input!U;0;SE(16&lt;Input!U;ABR20/(Input!U-Input!U);0)))</f>
        <v/>
      </c>
      <c r="ACI66" s="79">
        <f>SE(Input!U="bullet";SE(17=Input!U-1;ABR20;0);SE(17&lt;Input!U;0;SE(17&lt;Input!U;ABR20/(Input!U-Input!U);0)))</f>
        <v/>
      </c>
      <c r="ACJ66" s="79">
        <f>SE(Input!U="bullet";SE(18=Input!U-1;ABR20;0);SE(18&lt;Input!U;0;SE(18&lt;Input!U;ABR20/(Input!U-Input!U);0)))</f>
        <v/>
      </c>
      <c r="ACK66" s="79">
        <f>SE(Input!U="bullet";SE(19=Input!U-1;ABR20;0);SE(19&lt;Input!U;0;SE(19&lt;Input!U;ABR20/(Input!U-Input!U);0)))</f>
        <v/>
      </c>
      <c r="ACL66" s="79">
        <f>SE(Input!U="bullet";SE(20=Input!U-1;ABR20;0);SE(20&lt;Input!U;0;SE(20&lt;Input!U;ABR20/(Input!U-Input!U);0)))</f>
        <v/>
      </c>
      <c r="ACM66" s="79">
        <f>SE(Input!U="bullet";SE(21=Input!U-1;ABR20;0);SE(21&lt;Input!U;0;SE(21&lt;Input!U;ABR20/(Input!U-Input!U);0)))</f>
        <v/>
      </c>
      <c r="ACN66" s="79">
        <f>SE(Input!U="bullet";SE(22=Input!U-1;ABR20;0);SE(22&lt;Input!U;0;SE(22&lt;Input!U;ABR20/(Input!U-Input!U);0)))</f>
        <v/>
      </c>
      <c r="ACO66" s="79">
        <f>SE(Input!U="bullet";SE(23=Input!U-1;ABR20;0);SE(23&lt;Input!U;0;SE(23&lt;Input!U;ABR20/(Input!U-Input!U);0)))</f>
        <v/>
      </c>
      <c r="ACP66" s="79">
        <f>SE(Input!U="bullet";SE(24=Input!U-1;ABR20;0);SE(24&lt;Input!U;0;SE(24&lt;Input!U;ABR20/(Input!U-Input!U);0)))</f>
        <v/>
      </c>
      <c r="ACQ66" s="79">
        <f>SE(Input!U="bullet";SE(25=Input!U-1;ABR20;0);SE(25&lt;Input!U;0;SE(25&lt;Input!U;ABR20/(Input!U-Input!U);0)))</f>
        <v/>
      </c>
      <c r="ACR66" s="79">
        <f>SE(Input!U="bullet";SE(26=Input!U-1;ABR20;0);SE(26&lt;Input!U;0;SE(26&lt;Input!U;ABR20/(Input!U-Input!U);0)))</f>
        <v/>
      </c>
      <c r="ACU66" s="78" t="n">
        <v>14</v>
      </c>
      <c r="ACV66" s="79">
        <f>0</f>
        <v/>
      </c>
      <c r="ACW66" s="79">
        <f>0</f>
        <v/>
      </c>
      <c r="ACX66" s="79">
        <f>0</f>
        <v/>
      </c>
      <c r="ACY66" s="79">
        <f>0</f>
        <v/>
      </c>
      <c r="ACZ66" s="79">
        <f>0</f>
        <v/>
      </c>
      <c r="ADA66" s="79">
        <f>0</f>
        <v/>
      </c>
      <c r="ADB66" s="79">
        <f>0</f>
        <v/>
      </c>
      <c r="ADC66" s="79">
        <f>0</f>
        <v/>
      </c>
      <c r="ADD66" s="79">
        <f>0</f>
        <v/>
      </c>
      <c r="ADE66" s="79">
        <f>0</f>
        <v/>
      </c>
      <c r="ADF66" s="79">
        <f>0</f>
        <v/>
      </c>
      <c r="ADG66" s="79">
        <f>0</f>
        <v/>
      </c>
      <c r="ADH66" s="79">
        <f>0</f>
        <v/>
      </c>
      <c r="ADI66" s="79">
        <f>SE(Input!V="bullet";SE(0=Input!V-1;ADI20;0);SE(0&lt;Input!V;0;SE(0&lt;Input!V;ADI20/(Input!V-Input!V);0)))</f>
        <v/>
      </c>
      <c r="ADJ66" s="79">
        <f>SE(Input!V="bullet";SE(1=Input!V-1;ADI20;0);SE(1&lt;Input!V;0;SE(1&lt;Input!V;ADI20/(Input!V-Input!V);0)))</f>
        <v/>
      </c>
      <c r="ADK66" s="79">
        <f>SE(Input!V="bullet";SE(2=Input!V-1;ADI20;0);SE(2&lt;Input!V;0;SE(2&lt;Input!V;ADI20/(Input!V-Input!V);0)))</f>
        <v/>
      </c>
      <c r="ADL66" s="79">
        <f>SE(Input!V="bullet";SE(3=Input!V-1;ADI20;0);SE(3&lt;Input!V;0;SE(3&lt;Input!V;ADI20/(Input!V-Input!V);0)))</f>
        <v/>
      </c>
      <c r="ADM66" s="79">
        <f>SE(Input!V="bullet";SE(4=Input!V-1;ADI20;0);SE(4&lt;Input!V;0;SE(4&lt;Input!V;ADI20/(Input!V-Input!V);0)))</f>
        <v/>
      </c>
      <c r="ADN66" s="79">
        <f>SE(Input!V="bullet";SE(5=Input!V-1;ADI20;0);SE(5&lt;Input!V;0;SE(5&lt;Input!V;ADI20/(Input!V-Input!V);0)))</f>
        <v/>
      </c>
      <c r="ADO66" s="79">
        <f>SE(Input!V="bullet";SE(6=Input!V-1;ADI20;0);SE(6&lt;Input!V;0;SE(6&lt;Input!V;ADI20/(Input!V-Input!V);0)))</f>
        <v/>
      </c>
      <c r="ADP66" s="79">
        <f>SE(Input!V="bullet";SE(7=Input!V-1;ADI20;0);SE(7&lt;Input!V;0;SE(7&lt;Input!V;ADI20/(Input!V-Input!V);0)))</f>
        <v/>
      </c>
      <c r="ADQ66" s="79">
        <f>SE(Input!V="bullet";SE(8=Input!V-1;ADI20;0);SE(8&lt;Input!V;0;SE(8&lt;Input!V;ADI20/(Input!V-Input!V);0)))</f>
        <v/>
      </c>
      <c r="ADR66" s="79">
        <f>SE(Input!V="bullet";SE(9=Input!V-1;ADI20;0);SE(9&lt;Input!V;0;SE(9&lt;Input!V;ADI20/(Input!V-Input!V);0)))</f>
        <v/>
      </c>
      <c r="ADS66" s="79">
        <f>SE(Input!V="bullet";SE(10=Input!V-1;ADI20;0);SE(10&lt;Input!V;0;SE(10&lt;Input!V;ADI20/(Input!V-Input!V);0)))</f>
        <v/>
      </c>
      <c r="ADT66" s="79">
        <f>SE(Input!V="bullet";SE(11=Input!V-1;ADI20;0);SE(11&lt;Input!V;0;SE(11&lt;Input!V;ADI20/(Input!V-Input!V);0)))</f>
        <v/>
      </c>
      <c r="ADU66" s="79">
        <f>SE(Input!V="bullet";SE(12=Input!V-1;ADI20;0);SE(12&lt;Input!V;0;SE(12&lt;Input!V;ADI20/(Input!V-Input!V);0)))</f>
        <v/>
      </c>
      <c r="ADV66" s="79">
        <f>SE(Input!V="bullet";SE(13=Input!V-1;ADI20;0);SE(13&lt;Input!V;0;SE(13&lt;Input!V;ADI20/(Input!V-Input!V);0)))</f>
        <v/>
      </c>
      <c r="ADW66" s="79">
        <f>SE(Input!V="bullet";SE(14=Input!V-1;ADI20;0);SE(14&lt;Input!V;0;SE(14&lt;Input!V;ADI20/(Input!V-Input!V);0)))</f>
        <v/>
      </c>
      <c r="ADX66" s="79">
        <f>SE(Input!V="bullet";SE(15=Input!V-1;ADI20;0);SE(15&lt;Input!V;0;SE(15&lt;Input!V;ADI20/(Input!V-Input!V);0)))</f>
        <v/>
      </c>
      <c r="ADY66" s="79">
        <f>SE(Input!V="bullet";SE(16=Input!V-1;ADI20;0);SE(16&lt;Input!V;0;SE(16&lt;Input!V;ADI20/(Input!V-Input!V);0)))</f>
        <v/>
      </c>
      <c r="ADZ66" s="79">
        <f>SE(Input!V="bullet";SE(17=Input!V-1;ADI20;0);SE(17&lt;Input!V;0;SE(17&lt;Input!V;ADI20/(Input!V-Input!V);0)))</f>
        <v/>
      </c>
      <c r="AEA66" s="79">
        <f>SE(Input!V="bullet";SE(18=Input!V-1;ADI20;0);SE(18&lt;Input!V;0;SE(18&lt;Input!V;ADI20/(Input!V-Input!V);0)))</f>
        <v/>
      </c>
      <c r="AEB66" s="79">
        <f>SE(Input!V="bullet";SE(19=Input!V-1;ADI20;0);SE(19&lt;Input!V;0;SE(19&lt;Input!V;ADI20/(Input!V-Input!V);0)))</f>
        <v/>
      </c>
      <c r="AEC66" s="79">
        <f>SE(Input!V="bullet";SE(20=Input!V-1;ADI20;0);SE(20&lt;Input!V;0;SE(20&lt;Input!V;ADI20/(Input!V-Input!V);0)))</f>
        <v/>
      </c>
      <c r="AED66" s="79">
        <f>SE(Input!V="bullet";SE(21=Input!V-1;ADI20;0);SE(21&lt;Input!V;0;SE(21&lt;Input!V;ADI20/(Input!V-Input!V);0)))</f>
        <v/>
      </c>
      <c r="AEE66" s="79">
        <f>SE(Input!V="bullet";SE(22=Input!V-1;ADI20;0);SE(22&lt;Input!V;0;SE(22&lt;Input!V;ADI20/(Input!V-Input!V);0)))</f>
        <v/>
      </c>
      <c r="AEF66" s="79">
        <f>SE(Input!V="bullet";SE(23=Input!V-1;ADI20;0);SE(23&lt;Input!V;0;SE(23&lt;Input!V;ADI20/(Input!V-Input!V);0)))</f>
        <v/>
      </c>
      <c r="AEG66" s="79">
        <f>SE(Input!V="bullet";SE(24=Input!V-1;ADI20;0);SE(24&lt;Input!V;0;SE(24&lt;Input!V;ADI20/(Input!V-Input!V);0)))</f>
        <v/>
      </c>
      <c r="AEH66" s="79">
        <f>SE(Input!V="bullet";SE(25=Input!V-1;ADI20;0);SE(25&lt;Input!V;0;SE(25&lt;Input!V;ADI20/(Input!V-Input!V);0)))</f>
        <v/>
      </c>
      <c r="AEI66" s="79">
        <f>SE(Input!V="bullet";SE(26=Input!V-1;ADI20;0);SE(26&lt;Input!V;0;SE(26&lt;Input!V;ADI20/(Input!V-Input!V);0)))</f>
        <v/>
      </c>
      <c r="AEL66" s="78" t="n">
        <v>14</v>
      </c>
      <c r="AEM66" s="79">
        <f>0</f>
        <v/>
      </c>
      <c r="AEN66" s="79">
        <f>0</f>
        <v/>
      </c>
      <c r="AEO66" s="79">
        <f>0</f>
        <v/>
      </c>
      <c r="AEP66" s="79">
        <f>0</f>
        <v/>
      </c>
      <c r="AEQ66" s="79">
        <f>0</f>
        <v/>
      </c>
      <c r="AER66" s="79">
        <f>0</f>
        <v/>
      </c>
      <c r="AES66" s="79">
        <f>0</f>
        <v/>
      </c>
      <c r="AET66" s="79">
        <f>0</f>
        <v/>
      </c>
      <c r="AEU66" s="79">
        <f>0</f>
        <v/>
      </c>
      <c r="AEV66" s="79">
        <f>0</f>
        <v/>
      </c>
      <c r="AEW66" s="79">
        <f>0</f>
        <v/>
      </c>
      <c r="AEX66" s="79">
        <f>0</f>
        <v/>
      </c>
      <c r="AEY66" s="79">
        <f>0</f>
        <v/>
      </c>
      <c r="AEZ66" s="79">
        <f>SE(Input!W="bullet";SE(0=Input!W-1;AEZ20;0);SE(0&lt;Input!W;0;SE(0&lt;Input!W;AEZ20/(Input!W-Input!W);0)))</f>
        <v/>
      </c>
      <c r="AFA66" s="79">
        <f>SE(Input!W="bullet";SE(1=Input!W-1;AEZ20;0);SE(1&lt;Input!W;0;SE(1&lt;Input!W;AEZ20/(Input!W-Input!W);0)))</f>
        <v/>
      </c>
      <c r="AFB66" s="79">
        <f>SE(Input!W="bullet";SE(2=Input!W-1;AEZ20;0);SE(2&lt;Input!W;0;SE(2&lt;Input!W;AEZ20/(Input!W-Input!W);0)))</f>
        <v/>
      </c>
      <c r="AFC66" s="79">
        <f>SE(Input!W="bullet";SE(3=Input!W-1;AEZ20;0);SE(3&lt;Input!W;0;SE(3&lt;Input!W;AEZ20/(Input!W-Input!W);0)))</f>
        <v/>
      </c>
      <c r="AFD66" s="79">
        <f>SE(Input!W="bullet";SE(4=Input!W-1;AEZ20;0);SE(4&lt;Input!W;0;SE(4&lt;Input!W;AEZ20/(Input!W-Input!W);0)))</f>
        <v/>
      </c>
      <c r="AFE66" s="79">
        <f>SE(Input!W="bullet";SE(5=Input!W-1;AEZ20;0);SE(5&lt;Input!W;0;SE(5&lt;Input!W;AEZ20/(Input!W-Input!W);0)))</f>
        <v/>
      </c>
      <c r="AFF66" s="79">
        <f>SE(Input!W="bullet";SE(6=Input!W-1;AEZ20;0);SE(6&lt;Input!W;0;SE(6&lt;Input!W;AEZ20/(Input!W-Input!W);0)))</f>
        <v/>
      </c>
      <c r="AFG66" s="79">
        <f>SE(Input!W="bullet";SE(7=Input!W-1;AEZ20;0);SE(7&lt;Input!W;0;SE(7&lt;Input!W;AEZ20/(Input!W-Input!W);0)))</f>
        <v/>
      </c>
      <c r="AFH66" s="79">
        <f>SE(Input!W="bullet";SE(8=Input!W-1;AEZ20;0);SE(8&lt;Input!W;0;SE(8&lt;Input!W;AEZ20/(Input!W-Input!W);0)))</f>
        <v/>
      </c>
      <c r="AFI66" s="79">
        <f>SE(Input!W="bullet";SE(9=Input!W-1;AEZ20;0);SE(9&lt;Input!W;0;SE(9&lt;Input!W;AEZ20/(Input!W-Input!W);0)))</f>
        <v/>
      </c>
      <c r="AFJ66" s="79">
        <f>SE(Input!W="bullet";SE(10=Input!W-1;AEZ20;0);SE(10&lt;Input!W;0;SE(10&lt;Input!W;AEZ20/(Input!W-Input!W);0)))</f>
        <v/>
      </c>
      <c r="AFK66" s="79">
        <f>SE(Input!W="bullet";SE(11=Input!W-1;AEZ20;0);SE(11&lt;Input!W;0;SE(11&lt;Input!W;AEZ20/(Input!W-Input!W);0)))</f>
        <v/>
      </c>
      <c r="AFL66" s="79">
        <f>SE(Input!W="bullet";SE(12=Input!W-1;AEZ20;0);SE(12&lt;Input!W;0;SE(12&lt;Input!W;AEZ20/(Input!W-Input!W);0)))</f>
        <v/>
      </c>
      <c r="AFM66" s="79">
        <f>SE(Input!W="bullet";SE(13=Input!W-1;AEZ20;0);SE(13&lt;Input!W;0;SE(13&lt;Input!W;AEZ20/(Input!W-Input!W);0)))</f>
        <v/>
      </c>
      <c r="AFN66" s="79">
        <f>SE(Input!W="bullet";SE(14=Input!W-1;AEZ20;0);SE(14&lt;Input!W;0;SE(14&lt;Input!W;AEZ20/(Input!W-Input!W);0)))</f>
        <v/>
      </c>
      <c r="AFO66" s="79">
        <f>SE(Input!W="bullet";SE(15=Input!W-1;AEZ20;0);SE(15&lt;Input!W;0;SE(15&lt;Input!W;AEZ20/(Input!W-Input!W);0)))</f>
        <v/>
      </c>
      <c r="AFP66" s="79">
        <f>SE(Input!W="bullet";SE(16=Input!W-1;AEZ20;0);SE(16&lt;Input!W;0;SE(16&lt;Input!W;AEZ20/(Input!W-Input!W);0)))</f>
        <v/>
      </c>
      <c r="AFQ66" s="79">
        <f>SE(Input!W="bullet";SE(17=Input!W-1;AEZ20;0);SE(17&lt;Input!W;0;SE(17&lt;Input!W;AEZ20/(Input!W-Input!W);0)))</f>
        <v/>
      </c>
      <c r="AFR66" s="79">
        <f>SE(Input!W="bullet";SE(18=Input!W-1;AEZ20;0);SE(18&lt;Input!W;0;SE(18&lt;Input!W;AEZ20/(Input!W-Input!W);0)))</f>
        <v/>
      </c>
      <c r="AFS66" s="79">
        <f>SE(Input!W="bullet";SE(19=Input!W-1;AEZ20;0);SE(19&lt;Input!W;0;SE(19&lt;Input!W;AEZ20/(Input!W-Input!W);0)))</f>
        <v/>
      </c>
      <c r="AFT66" s="79">
        <f>SE(Input!W="bullet";SE(20=Input!W-1;AEZ20;0);SE(20&lt;Input!W;0;SE(20&lt;Input!W;AEZ20/(Input!W-Input!W);0)))</f>
        <v/>
      </c>
      <c r="AFU66" s="79">
        <f>SE(Input!W="bullet";SE(21=Input!W-1;AEZ20;0);SE(21&lt;Input!W;0;SE(21&lt;Input!W;AEZ20/(Input!W-Input!W);0)))</f>
        <v/>
      </c>
      <c r="AFV66" s="79">
        <f>SE(Input!W="bullet";SE(22=Input!W-1;AEZ20;0);SE(22&lt;Input!W;0;SE(22&lt;Input!W;AEZ20/(Input!W-Input!W);0)))</f>
        <v/>
      </c>
      <c r="AFW66" s="79">
        <f>SE(Input!W="bullet";SE(23=Input!W-1;AEZ20;0);SE(23&lt;Input!W;0;SE(23&lt;Input!W;AEZ20/(Input!W-Input!W);0)))</f>
        <v/>
      </c>
      <c r="AFX66" s="79">
        <f>SE(Input!W="bullet";SE(24=Input!W-1;AEZ20;0);SE(24&lt;Input!W;0;SE(24&lt;Input!W;AEZ20/(Input!W-Input!W);0)))</f>
        <v/>
      </c>
      <c r="AFY66" s="79">
        <f>SE(Input!W="bullet";SE(25=Input!W-1;AEZ20;0);SE(25&lt;Input!W;0;SE(25&lt;Input!W;AEZ20/(Input!W-Input!W);0)))</f>
        <v/>
      </c>
      <c r="AFZ66" s="79">
        <f>SE(Input!W="bullet";SE(26=Input!W-1;AEZ20;0);SE(26&lt;Input!W;0;SE(26&lt;Input!W;AEZ20/(Input!W-Input!W);0)))</f>
        <v/>
      </c>
    </row>
    <row r="67">
      <c r="A67" s="78" t="n">
        <v>15</v>
      </c>
      <c r="B67" s="79">
        <f>0</f>
        <v/>
      </c>
      <c r="C67" s="79">
        <f>0</f>
        <v/>
      </c>
      <c r="D67" s="79">
        <f>0</f>
        <v/>
      </c>
      <c r="E67" s="79">
        <f>0</f>
        <v/>
      </c>
      <c r="F67" s="79">
        <f>0</f>
        <v/>
      </c>
      <c r="G67" s="79">
        <f>0</f>
        <v/>
      </c>
      <c r="H67" s="79">
        <f>0</f>
        <v/>
      </c>
      <c r="I67" s="79">
        <f>0</f>
        <v/>
      </c>
      <c r="J67" s="79">
        <f>0</f>
        <v/>
      </c>
      <c r="K67" s="79">
        <f>0</f>
        <v/>
      </c>
      <c r="L67" s="79">
        <f>0</f>
        <v/>
      </c>
      <c r="M67" s="79">
        <f>0</f>
        <v/>
      </c>
      <c r="N67" s="79">
        <f>0</f>
        <v/>
      </c>
      <c r="O67" s="79">
        <f>0</f>
        <v/>
      </c>
      <c r="P67" s="79">
        <f>SE(Input!D="bullet";SE(0=Input!D-1;P21;0);SE(0&lt;Input!D;0;SE(0&lt;Input!D;P21/(Input!D-Input!D);0)))</f>
        <v/>
      </c>
      <c r="Q67" s="79">
        <f>SE(Input!D="bullet";SE(1=Input!D-1;P21;0);SE(1&lt;Input!D;0;SE(1&lt;Input!D;P21/(Input!D-Input!D);0)))</f>
        <v/>
      </c>
      <c r="R67" s="79">
        <f>SE(Input!D="bullet";SE(2=Input!D-1;P21;0);SE(2&lt;Input!D;0;SE(2&lt;Input!D;P21/(Input!D-Input!D);0)))</f>
        <v/>
      </c>
      <c r="S67" s="79">
        <f>SE(Input!D="bullet";SE(3=Input!D-1;P21;0);SE(3&lt;Input!D;0;SE(3&lt;Input!D;P21/(Input!D-Input!D);0)))</f>
        <v/>
      </c>
      <c r="T67" s="79">
        <f>SE(Input!D="bullet";SE(4=Input!D-1;P21;0);SE(4&lt;Input!D;0;SE(4&lt;Input!D;P21/(Input!D-Input!D);0)))</f>
        <v/>
      </c>
      <c r="U67" s="79">
        <f>SE(Input!D="bullet";SE(5=Input!D-1;P21;0);SE(5&lt;Input!D;0;SE(5&lt;Input!D;P21/(Input!D-Input!D);0)))</f>
        <v/>
      </c>
      <c r="V67" s="79">
        <f>SE(Input!D="bullet";SE(6=Input!D-1;P21;0);SE(6&lt;Input!D;0;SE(6&lt;Input!D;P21/(Input!D-Input!D);0)))</f>
        <v/>
      </c>
      <c r="W67" s="79">
        <f>SE(Input!D="bullet";SE(7=Input!D-1;P21;0);SE(7&lt;Input!D;0;SE(7&lt;Input!D;P21/(Input!D-Input!D);0)))</f>
        <v/>
      </c>
      <c r="X67" s="79">
        <f>SE(Input!D="bullet";SE(8=Input!D-1;P21;0);SE(8&lt;Input!D;0;SE(8&lt;Input!D;P21/(Input!D-Input!D);0)))</f>
        <v/>
      </c>
      <c r="Y67" s="79">
        <f>SE(Input!D="bullet";SE(9=Input!D-1;P21;0);SE(9&lt;Input!D;0;SE(9&lt;Input!D;P21/(Input!D-Input!D);0)))</f>
        <v/>
      </c>
      <c r="Z67" s="79">
        <f>SE(Input!D="bullet";SE(10=Input!D-1;P21;0);SE(10&lt;Input!D;0;SE(10&lt;Input!D;P21/(Input!D-Input!D);0)))</f>
        <v/>
      </c>
      <c r="AA67" s="79">
        <f>SE(Input!D="bullet";SE(11=Input!D-1;P21;0);SE(11&lt;Input!D;0;SE(11&lt;Input!D;P21/(Input!D-Input!D);0)))</f>
        <v/>
      </c>
      <c r="AB67" s="79">
        <f>SE(Input!D="bullet";SE(12=Input!D-1;P21;0);SE(12&lt;Input!D;0;SE(12&lt;Input!D;P21/(Input!D-Input!D);0)))</f>
        <v/>
      </c>
      <c r="AC67" s="79">
        <f>SE(Input!D="bullet";SE(13=Input!D-1;P21;0);SE(13&lt;Input!D;0;SE(13&lt;Input!D;P21/(Input!D-Input!D);0)))</f>
        <v/>
      </c>
      <c r="AD67" s="79">
        <f>SE(Input!D="bullet";SE(14=Input!D-1;P21;0);SE(14&lt;Input!D;0;SE(14&lt;Input!D;P21/(Input!D-Input!D);0)))</f>
        <v/>
      </c>
      <c r="AE67" s="79">
        <f>SE(Input!D="bullet";SE(15=Input!D-1;P21;0);SE(15&lt;Input!D;0;SE(15&lt;Input!D;P21/(Input!D-Input!D);0)))</f>
        <v/>
      </c>
      <c r="AF67" s="79">
        <f>SE(Input!D="bullet";SE(16=Input!D-1;P21;0);SE(16&lt;Input!D;0;SE(16&lt;Input!D;P21/(Input!D-Input!D);0)))</f>
        <v/>
      </c>
      <c r="AG67" s="79">
        <f>SE(Input!D="bullet";SE(17=Input!D-1;P21;0);SE(17&lt;Input!D;0;SE(17&lt;Input!D;P21/(Input!D-Input!D);0)))</f>
        <v/>
      </c>
      <c r="AH67" s="79">
        <f>SE(Input!D="bullet";SE(18=Input!D-1;P21;0);SE(18&lt;Input!D;0;SE(18&lt;Input!D;P21/(Input!D-Input!D);0)))</f>
        <v/>
      </c>
      <c r="AI67" s="79">
        <f>SE(Input!D="bullet";SE(19=Input!D-1;P21;0);SE(19&lt;Input!D;0;SE(19&lt;Input!D;P21/(Input!D-Input!D);0)))</f>
        <v/>
      </c>
      <c r="AJ67" s="79">
        <f>SE(Input!D="bullet";SE(20=Input!D-1;P21;0);SE(20&lt;Input!D;0;SE(20&lt;Input!D;P21/(Input!D-Input!D);0)))</f>
        <v/>
      </c>
      <c r="AK67" s="79">
        <f>SE(Input!D="bullet";SE(21=Input!D-1;P21;0);SE(21&lt;Input!D;0;SE(21&lt;Input!D;P21/(Input!D-Input!D);0)))</f>
        <v/>
      </c>
      <c r="AL67" s="79">
        <f>SE(Input!D="bullet";SE(22=Input!D-1;P21;0);SE(22&lt;Input!D;0;SE(22&lt;Input!D;P21/(Input!D-Input!D);0)))</f>
        <v/>
      </c>
      <c r="AM67" s="79">
        <f>SE(Input!D="bullet";SE(23=Input!D-1;P21;0);SE(23&lt;Input!D;0;SE(23&lt;Input!D;P21/(Input!D-Input!D);0)))</f>
        <v/>
      </c>
      <c r="AN67" s="79">
        <f>SE(Input!D="bullet";SE(24=Input!D-1;P21;0);SE(24&lt;Input!D;0;SE(24&lt;Input!D;P21/(Input!D-Input!D);0)))</f>
        <v/>
      </c>
      <c r="AO67" s="79">
        <f>SE(Input!D="bullet";SE(25=Input!D-1;P21;0);SE(25&lt;Input!D;0;SE(25&lt;Input!D;P21/(Input!D-Input!D);0)))</f>
        <v/>
      </c>
      <c r="AR67" s="78" t="n">
        <v>15</v>
      </c>
      <c r="AS67" s="79">
        <f>0</f>
        <v/>
      </c>
      <c r="AT67" s="79">
        <f>0</f>
        <v/>
      </c>
      <c r="AU67" s="79">
        <f>0</f>
        <v/>
      </c>
      <c r="AV67" s="79">
        <f>0</f>
        <v/>
      </c>
      <c r="AW67" s="79">
        <f>0</f>
        <v/>
      </c>
      <c r="AX67" s="79">
        <f>0</f>
        <v/>
      </c>
      <c r="AY67" s="79">
        <f>0</f>
        <v/>
      </c>
      <c r="AZ67" s="79">
        <f>0</f>
        <v/>
      </c>
      <c r="BA67" s="79">
        <f>0</f>
        <v/>
      </c>
      <c r="BB67" s="79">
        <f>0</f>
        <v/>
      </c>
      <c r="BC67" s="79">
        <f>0</f>
        <v/>
      </c>
      <c r="BD67" s="79">
        <f>0</f>
        <v/>
      </c>
      <c r="BE67" s="79">
        <f>0</f>
        <v/>
      </c>
      <c r="BF67" s="79">
        <f>0</f>
        <v/>
      </c>
      <c r="BG67" s="79">
        <f>SE(Input!E="bullet";SE(0=Input!E-1;BG21;0);SE(0&lt;Input!E;0;SE(0&lt;Input!E;BG21/(Input!E-Input!E);0)))</f>
        <v/>
      </c>
      <c r="BH67" s="79">
        <f>SE(Input!E="bullet";SE(1=Input!E-1;BG21;0);SE(1&lt;Input!E;0;SE(1&lt;Input!E;BG21/(Input!E-Input!E);0)))</f>
        <v/>
      </c>
      <c r="BI67" s="79">
        <f>SE(Input!E="bullet";SE(2=Input!E-1;BG21;0);SE(2&lt;Input!E;0;SE(2&lt;Input!E;BG21/(Input!E-Input!E);0)))</f>
        <v/>
      </c>
      <c r="BJ67" s="79">
        <f>SE(Input!E="bullet";SE(3=Input!E-1;BG21;0);SE(3&lt;Input!E;0;SE(3&lt;Input!E;BG21/(Input!E-Input!E);0)))</f>
        <v/>
      </c>
      <c r="BK67" s="79">
        <f>SE(Input!E="bullet";SE(4=Input!E-1;BG21;0);SE(4&lt;Input!E;0;SE(4&lt;Input!E;BG21/(Input!E-Input!E);0)))</f>
        <v/>
      </c>
      <c r="BL67" s="79">
        <f>SE(Input!E="bullet";SE(5=Input!E-1;BG21;0);SE(5&lt;Input!E;0;SE(5&lt;Input!E;BG21/(Input!E-Input!E);0)))</f>
        <v/>
      </c>
      <c r="BM67" s="79">
        <f>SE(Input!E="bullet";SE(6=Input!E-1;BG21;0);SE(6&lt;Input!E;0;SE(6&lt;Input!E;BG21/(Input!E-Input!E);0)))</f>
        <v/>
      </c>
      <c r="BN67" s="79">
        <f>SE(Input!E="bullet";SE(7=Input!E-1;BG21;0);SE(7&lt;Input!E;0;SE(7&lt;Input!E;BG21/(Input!E-Input!E);0)))</f>
        <v/>
      </c>
      <c r="BO67" s="79">
        <f>SE(Input!E="bullet";SE(8=Input!E-1;BG21;0);SE(8&lt;Input!E;0;SE(8&lt;Input!E;BG21/(Input!E-Input!E);0)))</f>
        <v/>
      </c>
      <c r="BP67" s="79">
        <f>SE(Input!E="bullet";SE(9=Input!E-1;BG21;0);SE(9&lt;Input!E;0;SE(9&lt;Input!E;BG21/(Input!E-Input!E);0)))</f>
        <v/>
      </c>
      <c r="BQ67" s="79">
        <f>SE(Input!E="bullet";SE(10=Input!E-1;BG21;0);SE(10&lt;Input!E;0;SE(10&lt;Input!E;BG21/(Input!E-Input!E);0)))</f>
        <v/>
      </c>
      <c r="BR67" s="79">
        <f>SE(Input!E="bullet";SE(11=Input!E-1;BG21;0);SE(11&lt;Input!E;0;SE(11&lt;Input!E;BG21/(Input!E-Input!E);0)))</f>
        <v/>
      </c>
      <c r="BS67" s="79">
        <f>SE(Input!E="bullet";SE(12=Input!E-1;BG21;0);SE(12&lt;Input!E;0;SE(12&lt;Input!E;BG21/(Input!E-Input!E);0)))</f>
        <v/>
      </c>
      <c r="BT67" s="79">
        <f>SE(Input!E="bullet";SE(13=Input!E-1;BG21;0);SE(13&lt;Input!E;0;SE(13&lt;Input!E;BG21/(Input!E-Input!E);0)))</f>
        <v/>
      </c>
      <c r="BU67" s="79">
        <f>SE(Input!E="bullet";SE(14=Input!E-1;BG21;0);SE(14&lt;Input!E;0;SE(14&lt;Input!E;BG21/(Input!E-Input!E);0)))</f>
        <v/>
      </c>
      <c r="BV67" s="79">
        <f>SE(Input!E="bullet";SE(15=Input!E-1;BG21;0);SE(15&lt;Input!E;0;SE(15&lt;Input!E;BG21/(Input!E-Input!E);0)))</f>
        <v/>
      </c>
      <c r="BW67" s="79">
        <f>SE(Input!E="bullet";SE(16=Input!E-1;BG21;0);SE(16&lt;Input!E;0;SE(16&lt;Input!E;BG21/(Input!E-Input!E);0)))</f>
        <v/>
      </c>
      <c r="BX67" s="79">
        <f>SE(Input!E="bullet";SE(17=Input!E-1;BG21;0);SE(17&lt;Input!E;0;SE(17&lt;Input!E;BG21/(Input!E-Input!E);0)))</f>
        <v/>
      </c>
      <c r="BY67" s="79">
        <f>SE(Input!E="bullet";SE(18=Input!E-1;BG21;0);SE(18&lt;Input!E;0;SE(18&lt;Input!E;BG21/(Input!E-Input!E);0)))</f>
        <v/>
      </c>
      <c r="BZ67" s="79">
        <f>SE(Input!E="bullet";SE(19=Input!E-1;BG21;0);SE(19&lt;Input!E;0;SE(19&lt;Input!E;BG21/(Input!E-Input!E);0)))</f>
        <v/>
      </c>
      <c r="CA67" s="79">
        <f>SE(Input!E="bullet";SE(20=Input!E-1;BG21;0);SE(20&lt;Input!E;0;SE(20&lt;Input!E;BG21/(Input!E-Input!E);0)))</f>
        <v/>
      </c>
      <c r="CB67" s="79">
        <f>SE(Input!E="bullet";SE(21=Input!E-1;BG21;0);SE(21&lt;Input!E;0;SE(21&lt;Input!E;BG21/(Input!E-Input!E);0)))</f>
        <v/>
      </c>
      <c r="CC67" s="79">
        <f>SE(Input!E="bullet";SE(22=Input!E-1;BG21;0);SE(22&lt;Input!E;0;SE(22&lt;Input!E;BG21/(Input!E-Input!E);0)))</f>
        <v/>
      </c>
      <c r="CD67" s="79">
        <f>SE(Input!E="bullet";SE(23=Input!E-1;BG21;0);SE(23&lt;Input!E;0;SE(23&lt;Input!E;BG21/(Input!E-Input!E);0)))</f>
        <v/>
      </c>
      <c r="CE67" s="79">
        <f>SE(Input!E="bullet";SE(24=Input!E-1;BG21;0);SE(24&lt;Input!E;0;SE(24&lt;Input!E;BG21/(Input!E-Input!E);0)))</f>
        <v/>
      </c>
      <c r="CF67" s="79">
        <f>SE(Input!E="bullet";SE(25=Input!E-1;BG21;0);SE(25&lt;Input!E;0;SE(25&lt;Input!E;BG21/(Input!E-Input!E);0)))</f>
        <v/>
      </c>
      <c r="CI67" s="78" t="n">
        <v>15</v>
      </c>
      <c r="CJ67" s="79">
        <f>0</f>
        <v/>
      </c>
      <c r="CK67" s="79">
        <f>0</f>
        <v/>
      </c>
      <c r="CL67" s="79">
        <f>0</f>
        <v/>
      </c>
      <c r="CM67" s="79">
        <f>0</f>
        <v/>
      </c>
      <c r="CN67" s="79">
        <f>0</f>
        <v/>
      </c>
      <c r="CO67" s="79">
        <f>0</f>
        <v/>
      </c>
      <c r="CP67" s="79">
        <f>0</f>
        <v/>
      </c>
      <c r="CQ67" s="79">
        <f>0</f>
        <v/>
      </c>
      <c r="CR67" s="79">
        <f>0</f>
        <v/>
      </c>
      <c r="CS67" s="79">
        <f>0</f>
        <v/>
      </c>
      <c r="CT67" s="79">
        <f>0</f>
        <v/>
      </c>
      <c r="CU67" s="79">
        <f>0</f>
        <v/>
      </c>
      <c r="CV67" s="79">
        <f>0</f>
        <v/>
      </c>
      <c r="CW67" s="79">
        <f>0</f>
        <v/>
      </c>
      <c r="CX67" s="79">
        <f>SE(Input!F="bullet";SE(0=Input!F-1;CX21;0);SE(0&lt;Input!F;0;SE(0&lt;Input!F;CX21/(Input!F-Input!F);0)))</f>
        <v/>
      </c>
      <c r="CY67" s="79">
        <f>SE(Input!F="bullet";SE(1=Input!F-1;CX21;0);SE(1&lt;Input!F;0;SE(1&lt;Input!F;CX21/(Input!F-Input!F);0)))</f>
        <v/>
      </c>
      <c r="CZ67" s="79">
        <f>SE(Input!F="bullet";SE(2=Input!F-1;CX21;0);SE(2&lt;Input!F;0;SE(2&lt;Input!F;CX21/(Input!F-Input!F);0)))</f>
        <v/>
      </c>
      <c r="DA67" s="79">
        <f>SE(Input!F="bullet";SE(3=Input!F-1;CX21;0);SE(3&lt;Input!F;0;SE(3&lt;Input!F;CX21/(Input!F-Input!F);0)))</f>
        <v/>
      </c>
      <c r="DB67" s="79">
        <f>SE(Input!F="bullet";SE(4=Input!F-1;CX21;0);SE(4&lt;Input!F;0;SE(4&lt;Input!F;CX21/(Input!F-Input!F);0)))</f>
        <v/>
      </c>
      <c r="DC67" s="79">
        <f>SE(Input!F="bullet";SE(5=Input!F-1;CX21;0);SE(5&lt;Input!F;0;SE(5&lt;Input!F;CX21/(Input!F-Input!F);0)))</f>
        <v/>
      </c>
      <c r="DD67" s="79">
        <f>SE(Input!F="bullet";SE(6=Input!F-1;CX21;0);SE(6&lt;Input!F;0;SE(6&lt;Input!F;CX21/(Input!F-Input!F);0)))</f>
        <v/>
      </c>
      <c r="DE67" s="79">
        <f>SE(Input!F="bullet";SE(7=Input!F-1;CX21;0);SE(7&lt;Input!F;0;SE(7&lt;Input!F;CX21/(Input!F-Input!F);0)))</f>
        <v/>
      </c>
      <c r="DF67" s="79">
        <f>SE(Input!F="bullet";SE(8=Input!F-1;CX21;0);SE(8&lt;Input!F;0;SE(8&lt;Input!F;CX21/(Input!F-Input!F);0)))</f>
        <v/>
      </c>
      <c r="DG67" s="79">
        <f>SE(Input!F="bullet";SE(9=Input!F-1;CX21;0);SE(9&lt;Input!F;0;SE(9&lt;Input!F;CX21/(Input!F-Input!F);0)))</f>
        <v/>
      </c>
      <c r="DH67" s="79">
        <f>SE(Input!F="bullet";SE(10=Input!F-1;CX21;0);SE(10&lt;Input!F;0;SE(10&lt;Input!F;CX21/(Input!F-Input!F);0)))</f>
        <v/>
      </c>
      <c r="DI67" s="79">
        <f>SE(Input!F="bullet";SE(11=Input!F-1;CX21;0);SE(11&lt;Input!F;0;SE(11&lt;Input!F;CX21/(Input!F-Input!F);0)))</f>
        <v/>
      </c>
      <c r="DJ67" s="79">
        <f>SE(Input!F="bullet";SE(12=Input!F-1;CX21;0);SE(12&lt;Input!F;0;SE(12&lt;Input!F;CX21/(Input!F-Input!F);0)))</f>
        <v/>
      </c>
      <c r="DK67" s="79">
        <f>SE(Input!F="bullet";SE(13=Input!F-1;CX21;0);SE(13&lt;Input!F;0;SE(13&lt;Input!F;CX21/(Input!F-Input!F);0)))</f>
        <v/>
      </c>
      <c r="DL67" s="79">
        <f>SE(Input!F="bullet";SE(14=Input!F-1;CX21;0);SE(14&lt;Input!F;0;SE(14&lt;Input!F;CX21/(Input!F-Input!F);0)))</f>
        <v/>
      </c>
      <c r="DM67" s="79">
        <f>SE(Input!F="bullet";SE(15=Input!F-1;CX21;0);SE(15&lt;Input!F;0;SE(15&lt;Input!F;CX21/(Input!F-Input!F);0)))</f>
        <v/>
      </c>
      <c r="DN67" s="79">
        <f>SE(Input!F="bullet";SE(16=Input!F-1;CX21;0);SE(16&lt;Input!F;0;SE(16&lt;Input!F;CX21/(Input!F-Input!F);0)))</f>
        <v/>
      </c>
      <c r="DO67" s="79">
        <f>SE(Input!F="bullet";SE(17=Input!F-1;CX21;0);SE(17&lt;Input!F;0;SE(17&lt;Input!F;CX21/(Input!F-Input!F);0)))</f>
        <v/>
      </c>
      <c r="DP67" s="79">
        <f>SE(Input!F="bullet";SE(18=Input!F-1;CX21;0);SE(18&lt;Input!F;0;SE(18&lt;Input!F;CX21/(Input!F-Input!F);0)))</f>
        <v/>
      </c>
      <c r="DQ67" s="79">
        <f>SE(Input!F="bullet";SE(19=Input!F-1;CX21;0);SE(19&lt;Input!F;0;SE(19&lt;Input!F;CX21/(Input!F-Input!F);0)))</f>
        <v/>
      </c>
      <c r="DR67" s="79">
        <f>SE(Input!F="bullet";SE(20=Input!F-1;CX21;0);SE(20&lt;Input!F;0;SE(20&lt;Input!F;CX21/(Input!F-Input!F);0)))</f>
        <v/>
      </c>
      <c r="DS67" s="79">
        <f>SE(Input!F="bullet";SE(21=Input!F-1;CX21;0);SE(21&lt;Input!F;0;SE(21&lt;Input!F;CX21/(Input!F-Input!F);0)))</f>
        <v/>
      </c>
      <c r="DT67" s="79">
        <f>SE(Input!F="bullet";SE(22=Input!F-1;CX21;0);SE(22&lt;Input!F;0;SE(22&lt;Input!F;CX21/(Input!F-Input!F);0)))</f>
        <v/>
      </c>
      <c r="DU67" s="79">
        <f>SE(Input!F="bullet";SE(23=Input!F-1;CX21;0);SE(23&lt;Input!F;0;SE(23&lt;Input!F;CX21/(Input!F-Input!F);0)))</f>
        <v/>
      </c>
      <c r="DV67" s="79">
        <f>SE(Input!F="bullet";SE(24=Input!F-1;CX21;0);SE(24&lt;Input!F;0;SE(24&lt;Input!F;CX21/(Input!F-Input!F);0)))</f>
        <v/>
      </c>
      <c r="DW67" s="79">
        <f>SE(Input!F="bullet";SE(25=Input!F-1;CX21;0);SE(25&lt;Input!F;0;SE(25&lt;Input!F;CX21/(Input!F-Input!F);0)))</f>
        <v/>
      </c>
      <c r="DZ67" s="78" t="n">
        <v>15</v>
      </c>
      <c r="EA67" s="79">
        <f>0</f>
        <v/>
      </c>
      <c r="EB67" s="79">
        <f>0</f>
        <v/>
      </c>
      <c r="EC67" s="79">
        <f>0</f>
        <v/>
      </c>
      <c r="ED67" s="79">
        <f>0</f>
        <v/>
      </c>
      <c r="EE67" s="79">
        <f>0</f>
        <v/>
      </c>
      <c r="EF67" s="79">
        <f>0</f>
        <v/>
      </c>
      <c r="EG67" s="79">
        <f>0</f>
        <v/>
      </c>
      <c r="EH67" s="79">
        <f>0</f>
        <v/>
      </c>
      <c r="EI67" s="79">
        <f>0</f>
        <v/>
      </c>
      <c r="EJ67" s="79">
        <f>0</f>
        <v/>
      </c>
      <c r="EK67" s="79">
        <f>0</f>
        <v/>
      </c>
      <c r="EL67" s="79">
        <f>0</f>
        <v/>
      </c>
      <c r="EM67" s="79">
        <f>0</f>
        <v/>
      </c>
      <c r="EN67" s="79">
        <f>0</f>
        <v/>
      </c>
      <c r="EO67" s="79">
        <f>SE(Input!G="bullet";SE(0=Input!G-1;EO21;0);SE(0&lt;Input!G;0;SE(0&lt;Input!G;EO21/(Input!G-Input!G);0)))</f>
        <v/>
      </c>
      <c r="EP67" s="79">
        <f>SE(Input!G="bullet";SE(1=Input!G-1;EO21;0);SE(1&lt;Input!G;0;SE(1&lt;Input!G;EO21/(Input!G-Input!G);0)))</f>
        <v/>
      </c>
      <c r="EQ67" s="79">
        <f>SE(Input!G="bullet";SE(2=Input!G-1;EO21;0);SE(2&lt;Input!G;0;SE(2&lt;Input!G;EO21/(Input!G-Input!G);0)))</f>
        <v/>
      </c>
      <c r="ER67" s="79">
        <f>SE(Input!G="bullet";SE(3=Input!G-1;EO21;0);SE(3&lt;Input!G;0;SE(3&lt;Input!G;EO21/(Input!G-Input!G);0)))</f>
        <v/>
      </c>
      <c r="ES67" s="79">
        <f>SE(Input!G="bullet";SE(4=Input!G-1;EO21;0);SE(4&lt;Input!G;0;SE(4&lt;Input!G;EO21/(Input!G-Input!G);0)))</f>
        <v/>
      </c>
      <c r="ET67" s="79">
        <f>SE(Input!G="bullet";SE(5=Input!G-1;EO21;0);SE(5&lt;Input!G;0;SE(5&lt;Input!G;EO21/(Input!G-Input!G);0)))</f>
        <v/>
      </c>
      <c r="EU67" s="79">
        <f>SE(Input!G="bullet";SE(6=Input!G-1;EO21;0);SE(6&lt;Input!G;0;SE(6&lt;Input!G;EO21/(Input!G-Input!G);0)))</f>
        <v/>
      </c>
      <c r="EV67" s="79">
        <f>SE(Input!G="bullet";SE(7=Input!G-1;EO21;0);SE(7&lt;Input!G;0;SE(7&lt;Input!G;EO21/(Input!G-Input!G);0)))</f>
        <v/>
      </c>
      <c r="EW67" s="79">
        <f>SE(Input!G="bullet";SE(8=Input!G-1;EO21;0);SE(8&lt;Input!G;0;SE(8&lt;Input!G;EO21/(Input!G-Input!G);0)))</f>
        <v/>
      </c>
      <c r="EX67" s="79">
        <f>SE(Input!G="bullet";SE(9=Input!G-1;EO21;0);SE(9&lt;Input!G;0;SE(9&lt;Input!G;EO21/(Input!G-Input!G);0)))</f>
        <v/>
      </c>
      <c r="EY67" s="79">
        <f>SE(Input!G="bullet";SE(10=Input!G-1;EO21;0);SE(10&lt;Input!G;0;SE(10&lt;Input!G;EO21/(Input!G-Input!G);0)))</f>
        <v/>
      </c>
      <c r="EZ67" s="79">
        <f>SE(Input!G="bullet";SE(11=Input!G-1;EO21;0);SE(11&lt;Input!G;0;SE(11&lt;Input!G;EO21/(Input!G-Input!G);0)))</f>
        <v/>
      </c>
      <c r="FA67" s="79">
        <f>SE(Input!G="bullet";SE(12=Input!G-1;EO21;0);SE(12&lt;Input!G;0;SE(12&lt;Input!G;EO21/(Input!G-Input!G);0)))</f>
        <v/>
      </c>
      <c r="FB67" s="79">
        <f>SE(Input!G="bullet";SE(13=Input!G-1;EO21;0);SE(13&lt;Input!G;0;SE(13&lt;Input!G;EO21/(Input!G-Input!G);0)))</f>
        <v/>
      </c>
      <c r="FC67" s="79">
        <f>SE(Input!G="bullet";SE(14=Input!G-1;EO21;0);SE(14&lt;Input!G;0;SE(14&lt;Input!G;EO21/(Input!G-Input!G);0)))</f>
        <v/>
      </c>
      <c r="FD67" s="79">
        <f>SE(Input!G="bullet";SE(15=Input!G-1;EO21;0);SE(15&lt;Input!G;0;SE(15&lt;Input!G;EO21/(Input!G-Input!G);0)))</f>
        <v/>
      </c>
      <c r="FE67" s="79">
        <f>SE(Input!G="bullet";SE(16=Input!G-1;EO21;0);SE(16&lt;Input!G;0;SE(16&lt;Input!G;EO21/(Input!G-Input!G);0)))</f>
        <v/>
      </c>
      <c r="FF67" s="79">
        <f>SE(Input!G="bullet";SE(17=Input!G-1;EO21;0);SE(17&lt;Input!G;0;SE(17&lt;Input!G;EO21/(Input!G-Input!G);0)))</f>
        <v/>
      </c>
      <c r="FG67" s="79">
        <f>SE(Input!G="bullet";SE(18=Input!G-1;EO21;0);SE(18&lt;Input!G;0;SE(18&lt;Input!G;EO21/(Input!G-Input!G);0)))</f>
        <v/>
      </c>
      <c r="FH67" s="79">
        <f>SE(Input!G="bullet";SE(19=Input!G-1;EO21;0);SE(19&lt;Input!G;0;SE(19&lt;Input!G;EO21/(Input!G-Input!G);0)))</f>
        <v/>
      </c>
      <c r="FI67" s="79">
        <f>SE(Input!G="bullet";SE(20=Input!G-1;EO21;0);SE(20&lt;Input!G;0;SE(20&lt;Input!G;EO21/(Input!G-Input!G);0)))</f>
        <v/>
      </c>
      <c r="FJ67" s="79">
        <f>SE(Input!G="bullet";SE(21=Input!G-1;EO21;0);SE(21&lt;Input!G;0;SE(21&lt;Input!G;EO21/(Input!G-Input!G);0)))</f>
        <v/>
      </c>
      <c r="FK67" s="79">
        <f>SE(Input!G="bullet";SE(22=Input!G-1;EO21;0);SE(22&lt;Input!G;0;SE(22&lt;Input!G;EO21/(Input!G-Input!G);0)))</f>
        <v/>
      </c>
      <c r="FL67" s="79">
        <f>SE(Input!G="bullet";SE(23=Input!G-1;EO21;0);SE(23&lt;Input!G;0;SE(23&lt;Input!G;EO21/(Input!G-Input!G);0)))</f>
        <v/>
      </c>
      <c r="FM67" s="79">
        <f>SE(Input!G="bullet";SE(24=Input!G-1;EO21;0);SE(24&lt;Input!G;0;SE(24&lt;Input!G;EO21/(Input!G-Input!G);0)))</f>
        <v/>
      </c>
      <c r="FN67" s="79">
        <f>SE(Input!G="bullet";SE(25=Input!G-1;EO21;0);SE(25&lt;Input!G;0;SE(25&lt;Input!G;EO21/(Input!G-Input!G);0)))</f>
        <v/>
      </c>
      <c r="FQ67" s="78" t="n">
        <v>15</v>
      </c>
      <c r="FR67" s="79">
        <f>0</f>
        <v/>
      </c>
      <c r="FS67" s="79">
        <f>0</f>
        <v/>
      </c>
      <c r="FT67" s="79">
        <f>0</f>
        <v/>
      </c>
      <c r="FU67" s="79">
        <f>0</f>
        <v/>
      </c>
      <c r="FV67" s="79">
        <f>0</f>
        <v/>
      </c>
      <c r="FW67" s="79">
        <f>0</f>
        <v/>
      </c>
      <c r="FX67" s="79">
        <f>0</f>
        <v/>
      </c>
      <c r="FY67" s="79">
        <f>0</f>
        <v/>
      </c>
      <c r="FZ67" s="79">
        <f>0</f>
        <v/>
      </c>
      <c r="GA67" s="79">
        <f>0</f>
        <v/>
      </c>
      <c r="GB67" s="79">
        <f>0</f>
        <v/>
      </c>
      <c r="GC67" s="79">
        <f>0</f>
        <v/>
      </c>
      <c r="GD67" s="79">
        <f>0</f>
        <v/>
      </c>
      <c r="GE67" s="79">
        <f>0</f>
        <v/>
      </c>
      <c r="GF67" s="79">
        <f>SE(Input!H="bullet";SE(0=Input!H-1;GF21;0);SE(0&lt;Input!H;0;SE(0&lt;Input!H;GF21/(Input!H-Input!H);0)))</f>
        <v/>
      </c>
      <c r="GG67" s="79">
        <f>SE(Input!H="bullet";SE(1=Input!H-1;GF21;0);SE(1&lt;Input!H;0;SE(1&lt;Input!H;GF21/(Input!H-Input!H);0)))</f>
        <v/>
      </c>
      <c r="GH67" s="79">
        <f>SE(Input!H="bullet";SE(2=Input!H-1;GF21;0);SE(2&lt;Input!H;0;SE(2&lt;Input!H;GF21/(Input!H-Input!H);0)))</f>
        <v/>
      </c>
      <c r="GI67" s="79">
        <f>SE(Input!H="bullet";SE(3=Input!H-1;GF21;0);SE(3&lt;Input!H;0;SE(3&lt;Input!H;GF21/(Input!H-Input!H);0)))</f>
        <v/>
      </c>
      <c r="GJ67" s="79">
        <f>SE(Input!H="bullet";SE(4=Input!H-1;GF21;0);SE(4&lt;Input!H;0;SE(4&lt;Input!H;GF21/(Input!H-Input!H);0)))</f>
        <v/>
      </c>
      <c r="GK67" s="79">
        <f>SE(Input!H="bullet";SE(5=Input!H-1;GF21;0);SE(5&lt;Input!H;0;SE(5&lt;Input!H;GF21/(Input!H-Input!H);0)))</f>
        <v/>
      </c>
      <c r="GL67" s="79">
        <f>SE(Input!H="bullet";SE(6=Input!H-1;GF21;0);SE(6&lt;Input!H;0;SE(6&lt;Input!H;GF21/(Input!H-Input!H);0)))</f>
        <v/>
      </c>
      <c r="GM67" s="79">
        <f>SE(Input!H="bullet";SE(7=Input!H-1;GF21;0);SE(7&lt;Input!H;0;SE(7&lt;Input!H;GF21/(Input!H-Input!H);0)))</f>
        <v/>
      </c>
      <c r="GN67" s="79">
        <f>SE(Input!H="bullet";SE(8=Input!H-1;GF21;0);SE(8&lt;Input!H;0;SE(8&lt;Input!H;GF21/(Input!H-Input!H);0)))</f>
        <v/>
      </c>
      <c r="GO67" s="79">
        <f>SE(Input!H="bullet";SE(9=Input!H-1;GF21;0);SE(9&lt;Input!H;0;SE(9&lt;Input!H;GF21/(Input!H-Input!H);0)))</f>
        <v/>
      </c>
      <c r="GP67" s="79">
        <f>SE(Input!H="bullet";SE(10=Input!H-1;GF21;0);SE(10&lt;Input!H;0;SE(10&lt;Input!H;GF21/(Input!H-Input!H);0)))</f>
        <v/>
      </c>
      <c r="GQ67" s="79">
        <f>SE(Input!H="bullet";SE(11=Input!H-1;GF21;0);SE(11&lt;Input!H;0;SE(11&lt;Input!H;GF21/(Input!H-Input!H);0)))</f>
        <v/>
      </c>
      <c r="GR67" s="79">
        <f>SE(Input!H="bullet";SE(12=Input!H-1;GF21;0);SE(12&lt;Input!H;0;SE(12&lt;Input!H;GF21/(Input!H-Input!H);0)))</f>
        <v/>
      </c>
      <c r="GS67" s="79">
        <f>SE(Input!H="bullet";SE(13=Input!H-1;GF21;0);SE(13&lt;Input!H;0;SE(13&lt;Input!H;GF21/(Input!H-Input!H);0)))</f>
        <v/>
      </c>
      <c r="GT67" s="79">
        <f>SE(Input!H="bullet";SE(14=Input!H-1;GF21;0);SE(14&lt;Input!H;0;SE(14&lt;Input!H;GF21/(Input!H-Input!H);0)))</f>
        <v/>
      </c>
      <c r="GU67" s="79">
        <f>SE(Input!H="bullet";SE(15=Input!H-1;GF21;0);SE(15&lt;Input!H;0;SE(15&lt;Input!H;GF21/(Input!H-Input!H);0)))</f>
        <v/>
      </c>
      <c r="GV67" s="79">
        <f>SE(Input!H="bullet";SE(16=Input!H-1;GF21;0);SE(16&lt;Input!H;0;SE(16&lt;Input!H;GF21/(Input!H-Input!H);0)))</f>
        <v/>
      </c>
      <c r="GW67" s="79">
        <f>SE(Input!H="bullet";SE(17=Input!H-1;GF21;0);SE(17&lt;Input!H;0;SE(17&lt;Input!H;GF21/(Input!H-Input!H);0)))</f>
        <v/>
      </c>
      <c r="GX67" s="79">
        <f>SE(Input!H="bullet";SE(18=Input!H-1;GF21;0);SE(18&lt;Input!H;0;SE(18&lt;Input!H;GF21/(Input!H-Input!H);0)))</f>
        <v/>
      </c>
      <c r="GY67" s="79">
        <f>SE(Input!H="bullet";SE(19=Input!H-1;GF21;0);SE(19&lt;Input!H;0;SE(19&lt;Input!H;GF21/(Input!H-Input!H);0)))</f>
        <v/>
      </c>
      <c r="GZ67" s="79">
        <f>SE(Input!H="bullet";SE(20=Input!H-1;GF21;0);SE(20&lt;Input!H;0;SE(20&lt;Input!H;GF21/(Input!H-Input!H);0)))</f>
        <v/>
      </c>
      <c r="HA67" s="79">
        <f>SE(Input!H="bullet";SE(21=Input!H-1;GF21;0);SE(21&lt;Input!H;0;SE(21&lt;Input!H;GF21/(Input!H-Input!H);0)))</f>
        <v/>
      </c>
      <c r="HB67" s="79">
        <f>SE(Input!H="bullet";SE(22=Input!H-1;GF21;0);SE(22&lt;Input!H;0;SE(22&lt;Input!H;GF21/(Input!H-Input!H);0)))</f>
        <v/>
      </c>
      <c r="HC67" s="79">
        <f>SE(Input!H="bullet";SE(23=Input!H-1;GF21;0);SE(23&lt;Input!H;0;SE(23&lt;Input!H;GF21/(Input!H-Input!H);0)))</f>
        <v/>
      </c>
      <c r="HD67" s="79">
        <f>SE(Input!H="bullet";SE(24=Input!H-1;GF21;0);SE(24&lt;Input!H;0;SE(24&lt;Input!H;GF21/(Input!H-Input!H);0)))</f>
        <v/>
      </c>
      <c r="HE67" s="79">
        <f>SE(Input!H="bullet";SE(25=Input!H-1;GF21;0);SE(25&lt;Input!H;0;SE(25&lt;Input!H;GF21/(Input!H-Input!H);0)))</f>
        <v/>
      </c>
      <c r="HH67" s="78" t="n">
        <v>15</v>
      </c>
      <c r="HI67" s="79">
        <f>0</f>
        <v/>
      </c>
      <c r="HJ67" s="79">
        <f>0</f>
        <v/>
      </c>
      <c r="HK67" s="79">
        <f>0</f>
        <v/>
      </c>
      <c r="HL67" s="79">
        <f>0</f>
        <v/>
      </c>
      <c r="HM67" s="79">
        <f>0</f>
        <v/>
      </c>
      <c r="HN67" s="79">
        <f>0</f>
        <v/>
      </c>
      <c r="HO67" s="79">
        <f>0</f>
        <v/>
      </c>
      <c r="HP67" s="79">
        <f>0</f>
        <v/>
      </c>
      <c r="HQ67" s="79">
        <f>0</f>
        <v/>
      </c>
      <c r="HR67" s="79">
        <f>0</f>
        <v/>
      </c>
      <c r="HS67" s="79">
        <f>0</f>
        <v/>
      </c>
      <c r="HT67" s="79">
        <f>0</f>
        <v/>
      </c>
      <c r="HU67" s="79">
        <f>0</f>
        <v/>
      </c>
      <c r="HV67" s="79">
        <f>0</f>
        <v/>
      </c>
      <c r="HW67" s="79">
        <f>SE(Input!I="bullet";SE(0=Input!I-1;HW21;0);SE(0&lt;Input!I;0;SE(0&lt;Input!I;HW21/(Input!I-Input!I);0)))</f>
        <v/>
      </c>
      <c r="HX67" s="79">
        <f>SE(Input!I="bullet";SE(1=Input!I-1;HW21;0);SE(1&lt;Input!I;0;SE(1&lt;Input!I;HW21/(Input!I-Input!I);0)))</f>
        <v/>
      </c>
      <c r="HY67" s="79">
        <f>SE(Input!I="bullet";SE(2=Input!I-1;HW21;0);SE(2&lt;Input!I;0;SE(2&lt;Input!I;HW21/(Input!I-Input!I);0)))</f>
        <v/>
      </c>
      <c r="HZ67" s="79">
        <f>SE(Input!I="bullet";SE(3=Input!I-1;HW21;0);SE(3&lt;Input!I;0;SE(3&lt;Input!I;HW21/(Input!I-Input!I);0)))</f>
        <v/>
      </c>
      <c r="IA67" s="79">
        <f>SE(Input!I="bullet";SE(4=Input!I-1;HW21;0);SE(4&lt;Input!I;0;SE(4&lt;Input!I;HW21/(Input!I-Input!I);0)))</f>
        <v/>
      </c>
      <c r="IB67" s="79">
        <f>SE(Input!I="bullet";SE(5=Input!I-1;HW21;0);SE(5&lt;Input!I;0;SE(5&lt;Input!I;HW21/(Input!I-Input!I);0)))</f>
        <v/>
      </c>
      <c r="IC67" s="79">
        <f>SE(Input!I="bullet";SE(6=Input!I-1;HW21;0);SE(6&lt;Input!I;0;SE(6&lt;Input!I;HW21/(Input!I-Input!I);0)))</f>
        <v/>
      </c>
      <c r="ID67" s="79">
        <f>SE(Input!I="bullet";SE(7=Input!I-1;HW21;0);SE(7&lt;Input!I;0;SE(7&lt;Input!I;HW21/(Input!I-Input!I);0)))</f>
        <v/>
      </c>
      <c r="IE67" s="79">
        <f>SE(Input!I="bullet";SE(8=Input!I-1;HW21;0);SE(8&lt;Input!I;0;SE(8&lt;Input!I;HW21/(Input!I-Input!I);0)))</f>
        <v/>
      </c>
      <c r="IF67" s="79">
        <f>SE(Input!I="bullet";SE(9=Input!I-1;HW21;0);SE(9&lt;Input!I;0;SE(9&lt;Input!I;HW21/(Input!I-Input!I);0)))</f>
        <v/>
      </c>
      <c r="IG67" s="79">
        <f>SE(Input!I="bullet";SE(10=Input!I-1;HW21;0);SE(10&lt;Input!I;0;SE(10&lt;Input!I;HW21/(Input!I-Input!I);0)))</f>
        <v/>
      </c>
      <c r="IH67" s="79">
        <f>SE(Input!I="bullet";SE(11=Input!I-1;HW21;0);SE(11&lt;Input!I;0;SE(11&lt;Input!I;HW21/(Input!I-Input!I);0)))</f>
        <v/>
      </c>
      <c r="II67" s="79">
        <f>SE(Input!I="bullet";SE(12=Input!I-1;HW21;0);SE(12&lt;Input!I;0;SE(12&lt;Input!I;HW21/(Input!I-Input!I);0)))</f>
        <v/>
      </c>
      <c r="IJ67" s="79">
        <f>SE(Input!I="bullet";SE(13=Input!I-1;HW21;0);SE(13&lt;Input!I;0;SE(13&lt;Input!I;HW21/(Input!I-Input!I);0)))</f>
        <v/>
      </c>
      <c r="IK67" s="79">
        <f>SE(Input!I="bullet";SE(14=Input!I-1;HW21;0);SE(14&lt;Input!I;0;SE(14&lt;Input!I;HW21/(Input!I-Input!I);0)))</f>
        <v/>
      </c>
      <c r="IL67" s="79">
        <f>SE(Input!I="bullet";SE(15=Input!I-1;HW21;0);SE(15&lt;Input!I;0;SE(15&lt;Input!I;HW21/(Input!I-Input!I);0)))</f>
        <v/>
      </c>
      <c r="IM67" s="79">
        <f>SE(Input!I="bullet";SE(16=Input!I-1;HW21;0);SE(16&lt;Input!I;0;SE(16&lt;Input!I;HW21/(Input!I-Input!I);0)))</f>
        <v/>
      </c>
      <c r="IN67" s="79">
        <f>SE(Input!I="bullet";SE(17=Input!I-1;HW21;0);SE(17&lt;Input!I;0;SE(17&lt;Input!I;HW21/(Input!I-Input!I);0)))</f>
        <v/>
      </c>
      <c r="IO67" s="79">
        <f>SE(Input!I="bullet";SE(18=Input!I-1;HW21;0);SE(18&lt;Input!I;0;SE(18&lt;Input!I;HW21/(Input!I-Input!I);0)))</f>
        <v/>
      </c>
      <c r="IP67" s="79">
        <f>SE(Input!I="bullet";SE(19=Input!I-1;HW21;0);SE(19&lt;Input!I;0;SE(19&lt;Input!I;HW21/(Input!I-Input!I);0)))</f>
        <v/>
      </c>
      <c r="IQ67" s="79">
        <f>SE(Input!I="bullet";SE(20=Input!I-1;HW21;0);SE(20&lt;Input!I;0;SE(20&lt;Input!I;HW21/(Input!I-Input!I);0)))</f>
        <v/>
      </c>
      <c r="IR67" s="79">
        <f>SE(Input!I="bullet";SE(21=Input!I-1;HW21;0);SE(21&lt;Input!I;0;SE(21&lt;Input!I;HW21/(Input!I-Input!I);0)))</f>
        <v/>
      </c>
      <c r="IS67" s="79">
        <f>SE(Input!I="bullet";SE(22=Input!I-1;HW21;0);SE(22&lt;Input!I;0;SE(22&lt;Input!I;HW21/(Input!I-Input!I);0)))</f>
        <v/>
      </c>
      <c r="IT67" s="79">
        <f>SE(Input!I="bullet";SE(23=Input!I-1;HW21;0);SE(23&lt;Input!I;0;SE(23&lt;Input!I;HW21/(Input!I-Input!I);0)))</f>
        <v/>
      </c>
      <c r="IU67" s="79">
        <f>SE(Input!I="bullet";SE(24=Input!I-1;HW21;0);SE(24&lt;Input!I;0;SE(24&lt;Input!I;HW21/(Input!I-Input!I);0)))</f>
        <v/>
      </c>
      <c r="IV67" s="79">
        <f>SE(Input!I="bullet";SE(25=Input!I-1;HW21;0);SE(25&lt;Input!I;0;SE(25&lt;Input!I;HW21/(Input!I-Input!I);0)))</f>
        <v/>
      </c>
      <c r="IY67" s="78" t="n">
        <v>15</v>
      </c>
      <c r="IZ67" s="79">
        <f>0</f>
        <v/>
      </c>
      <c r="JA67" s="79">
        <f>0</f>
        <v/>
      </c>
      <c r="JB67" s="79">
        <f>0</f>
        <v/>
      </c>
      <c r="JC67" s="79">
        <f>0</f>
        <v/>
      </c>
      <c r="JD67" s="79">
        <f>0</f>
        <v/>
      </c>
      <c r="JE67" s="79">
        <f>0</f>
        <v/>
      </c>
      <c r="JF67" s="79">
        <f>0</f>
        <v/>
      </c>
      <c r="JG67" s="79">
        <f>0</f>
        <v/>
      </c>
      <c r="JH67" s="79">
        <f>0</f>
        <v/>
      </c>
      <c r="JI67" s="79">
        <f>0</f>
        <v/>
      </c>
      <c r="JJ67" s="79">
        <f>0</f>
        <v/>
      </c>
      <c r="JK67" s="79">
        <f>0</f>
        <v/>
      </c>
      <c r="JL67" s="79">
        <f>0</f>
        <v/>
      </c>
      <c r="JM67" s="79">
        <f>0</f>
        <v/>
      </c>
      <c r="JN67" s="79">
        <f>SE(Input!J="bullet";SE(0=Input!J-1;JN21;0);SE(0&lt;Input!J;0;SE(0&lt;Input!J;JN21/(Input!J-Input!J);0)))</f>
        <v/>
      </c>
      <c r="JO67" s="79">
        <f>SE(Input!J="bullet";SE(1=Input!J-1;JN21;0);SE(1&lt;Input!J;0;SE(1&lt;Input!J;JN21/(Input!J-Input!J);0)))</f>
        <v/>
      </c>
      <c r="JP67" s="79">
        <f>SE(Input!J="bullet";SE(2=Input!J-1;JN21;0);SE(2&lt;Input!J;0;SE(2&lt;Input!J;JN21/(Input!J-Input!J);0)))</f>
        <v/>
      </c>
      <c r="JQ67" s="79">
        <f>SE(Input!J="bullet";SE(3=Input!J-1;JN21;0);SE(3&lt;Input!J;0;SE(3&lt;Input!J;JN21/(Input!J-Input!J);0)))</f>
        <v/>
      </c>
      <c r="JR67" s="79">
        <f>SE(Input!J="bullet";SE(4=Input!J-1;JN21;0);SE(4&lt;Input!J;0;SE(4&lt;Input!J;JN21/(Input!J-Input!J);0)))</f>
        <v/>
      </c>
      <c r="JS67" s="79">
        <f>SE(Input!J="bullet";SE(5=Input!J-1;JN21;0);SE(5&lt;Input!J;0;SE(5&lt;Input!J;JN21/(Input!J-Input!J);0)))</f>
        <v/>
      </c>
      <c r="JT67" s="79">
        <f>SE(Input!J="bullet";SE(6=Input!J-1;JN21;0);SE(6&lt;Input!J;0;SE(6&lt;Input!J;JN21/(Input!J-Input!J);0)))</f>
        <v/>
      </c>
      <c r="JU67" s="79">
        <f>SE(Input!J="bullet";SE(7=Input!J-1;JN21;0);SE(7&lt;Input!J;0;SE(7&lt;Input!J;JN21/(Input!J-Input!J);0)))</f>
        <v/>
      </c>
      <c r="JV67" s="79">
        <f>SE(Input!J="bullet";SE(8=Input!J-1;JN21;0);SE(8&lt;Input!J;0;SE(8&lt;Input!J;JN21/(Input!J-Input!J);0)))</f>
        <v/>
      </c>
      <c r="JW67" s="79">
        <f>SE(Input!J="bullet";SE(9=Input!J-1;JN21;0);SE(9&lt;Input!J;0;SE(9&lt;Input!J;JN21/(Input!J-Input!J);0)))</f>
        <v/>
      </c>
      <c r="JX67" s="79">
        <f>SE(Input!J="bullet";SE(10=Input!J-1;JN21;0);SE(10&lt;Input!J;0;SE(10&lt;Input!J;JN21/(Input!J-Input!J);0)))</f>
        <v/>
      </c>
      <c r="JY67" s="79">
        <f>SE(Input!J="bullet";SE(11=Input!J-1;JN21;0);SE(11&lt;Input!J;0;SE(11&lt;Input!J;JN21/(Input!J-Input!J);0)))</f>
        <v/>
      </c>
      <c r="JZ67" s="79">
        <f>SE(Input!J="bullet";SE(12=Input!J-1;JN21;0);SE(12&lt;Input!J;0;SE(12&lt;Input!J;JN21/(Input!J-Input!J);0)))</f>
        <v/>
      </c>
      <c r="KA67" s="79">
        <f>SE(Input!J="bullet";SE(13=Input!J-1;JN21;0);SE(13&lt;Input!J;0;SE(13&lt;Input!J;JN21/(Input!J-Input!J);0)))</f>
        <v/>
      </c>
      <c r="KB67" s="79">
        <f>SE(Input!J="bullet";SE(14=Input!J-1;JN21;0);SE(14&lt;Input!J;0;SE(14&lt;Input!J;JN21/(Input!J-Input!J);0)))</f>
        <v/>
      </c>
      <c r="KC67" s="79">
        <f>SE(Input!J="bullet";SE(15=Input!J-1;JN21;0);SE(15&lt;Input!J;0;SE(15&lt;Input!J;JN21/(Input!J-Input!J);0)))</f>
        <v/>
      </c>
      <c r="KD67" s="79">
        <f>SE(Input!J="bullet";SE(16=Input!J-1;JN21;0);SE(16&lt;Input!J;0;SE(16&lt;Input!J;JN21/(Input!J-Input!J);0)))</f>
        <v/>
      </c>
      <c r="KE67" s="79">
        <f>SE(Input!J="bullet";SE(17=Input!J-1;JN21;0);SE(17&lt;Input!J;0;SE(17&lt;Input!J;JN21/(Input!J-Input!J);0)))</f>
        <v/>
      </c>
      <c r="KF67" s="79">
        <f>SE(Input!J="bullet";SE(18=Input!J-1;JN21;0);SE(18&lt;Input!J;0;SE(18&lt;Input!J;JN21/(Input!J-Input!J);0)))</f>
        <v/>
      </c>
      <c r="KG67" s="79">
        <f>SE(Input!J="bullet";SE(19=Input!J-1;JN21;0);SE(19&lt;Input!J;0;SE(19&lt;Input!J;JN21/(Input!J-Input!J);0)))</f>
        <v/>
      </c>
      <c r="KH67" s="79">
        <f>SE(Input!J="bullet";SE(20=Input!J-1;JN21;0);SE(20&lt;Input!J;0;SE(20&lt;Input!J;JN21/(Input!J-Input!J);0)))</f>
        <v/>
      </c>
      <c r="KI67" s="79">
        <f>SE(Input!J="bullet";SE(21=Input!J-1;JN21;0);SE(21&lt;Input!J;0;SE(21&lt;Input!J;JN21/(Input!J-Input!J);0)))</f>
        <v/>
      </c>
      <c r="KJ67" s="79">
        <f>SE(Input!J="bullet";SE(22=Input!J-1;JN21;0);SE(22&lt;Input!J;0;SE(22&lt;Input!J;JN21/(Input!J-Input!J);0)))</f>
        <v/>
      </c>
      <c r="KK67" s="79">
        <f>SE(Input!J="bullet";SE(23=Input!J-1;JN21;0);SE(23&lt;Input!J;0;SE(23&lt;Input!J;JN21/(Input!J-Input!J);0)))</f>
        <v/>
      </c>
      <c r="KL67" s="79">
        <f>SE(Input!J="bullet";SE(24=Input!J-1;JN21;0);SE(24&lt;Input!J;0;SE(24&lt;Input!J;JN21/(Input!J-Input!J);0)))</f>
        <v/>
      </c>
      <c r="KM67" s="79">
        <f>SE(Input!J="bullet";SE(25=Input!J-1;JN21;0);SE(25&lt;Input!J;0;SE(25&lt;Input!J;JN21/(Input!J-Input!J);0)))</f>
        <v/>
      </c>
      <c r="KP67" s="78" t="n">
        <v>15</v>
      </c>
      <c r="KQ67" s="79">
        <f>0</f>
        <v/>
      </c>
      <c r="KR67" s="79">
        <f>0</f>
        <v/>
      </c>
      <c r="KS67" s="79">
        <f>0</f>
        <v/>
      </c>
      <c r="KT67" s="79">
        <f>0</f>
        <v/>
      </c>
      <c r="KU67" s="79">
        <f>0</f>
        <v/>
      </c>
      <c r="KV67" s="79">
        <f>0</f>
        <v/>
      </c>
      <c r="KW67" s="79">
        <f>0</f>
        <v/>
      </c>
      <c r="KX67" s="79">
        <f>0</f>
        <v/>
      </c>
      <c r="KY67" s="79">
        <f>0</f>
        <v/>
      </c>
      <c r="KZ67" s="79">
        <f>0</f>
        <v/>
      </c>
      <c r="LA67" s="79">
        <f>0</f>
        <v/>
      </c>
      <c r="LB67" s="79">
        <f>0</f>
        <v/>
      </c>
      <c r="LC67" s="79">
        <f>0</f>
        <v/>
      </c>
      <c r="LD67" s="79">
        <f>0</f>
        <v/>
      </c>
      <c r="LE67" s="79">
        <f>SE(Input!K="bullet";SE(0=Input!K-1;LE21;0);SE(0&lt;Input!K;0;SE(0&lt;Input!K;LE21/(Input!K-Input!K);0)))</f>
        <v/>
      </c>
      <c r="LF67" s="79">
        <f>SE(Input!K="bullet";SE(1=Input!K-1;LE21;0);SE(1&lt;Input!K;0;SE(1&lt;Input!K;LE21/(Input!K-Input!K);0)))</f>
        <v/>
      </c>
      <c r="LG67" s="79">
        <f>SE(Input!K="bullet";SE(2=Input!K-1;LE21;0);SE(2&lt;Input!K;0;SE(2&lt;Input!K;LE21/(Input!K-Input!K);0)))</f>
        <v/>
      </c>
      <c r="LH67" s="79">
        <f>SE(Input!K="bullet";SE(3=Input!K-1;LE21;0);SE(3&lt;Input!K;0;SE(3&lt;Input!K;LE21/(Input!K-Input!K);0)))</f>
        <v/>
      </c>
      <c r="LI67" s="79">
        <f>SE(Input!K="bullet";SE(4=Input!K-1;LE21;0);SE(4&lt;Input!K;0;SE(4&lt;Input!K;LE21/(Input!K-Input!K);0)))</f>
        <v/>
      </c>
      <c r="LJ67" s="79">
        <f>SE(Input!K="bullet";SE(5=Input!K-1;LE21;0);SE(5&lt;Input!K;0;SE(5&lt;Input!K;LE21/(Input!K-Input!K);0)))</f>
        <v/>
      </c>
      <c r="LK67" s="79">
        <f>SE(Input!K="bullet";SE(6=Input!K-1;LE21;0);SE(6&lt;Input!K;0;SE(6&lt;Input!K;LE21/(Input!K-Input!K);0)))</f>
        <v/>
      </c>
      <c r="LL67" s="79">
        <f>SE(Input!K="bullet";SE(7=Input!K-1;LE21;0);SE(7&lt;Input!K;0;SE(7&lt;Input!K;LE21/(Input!K-Input!K);0)))</f>
        <v/>
      </c>
      <c r="LM67" s="79">
        <f>SE(Input!K="bullet";SE(8=Input!K-1;LE21;0);SE(8&lt;Input!K;0;SE(8&lt;Input!K;LE21/(Input!K-Input!K);0)))</f>
        <v/>
      </c>
      <c r="LN67" s="79">
        <f>SE(Input!K="bullet";SE(9=Input!K-1;LE21;0);SE(9&lt;Input!K;0;SE(9&lt;Input!K;LE21/(Input!K-Input!K);0)))</f>
        <v/>
      </c>
      <c r="LO67" s="79">
        <f>SE(Input!K="bullet";SE(10=Input!K-1;LE21;0);SE(10&lt;Input!K;0;SE(10&lt;Input!K;LE21/(Input!K-Input!K);0)))</f>
        <v/>
      </c>
      <c r="LP67" s="79">
        <f>SE(Input!K="bullet";SE(11=Input!K-1;LE21;0);SE(11&lt;Input!K;0;SE(11&lt;Input!K;LE21/(Input!K-Input!K);0)))</f>
        <v/>
      </c>
      <c r="LQ67" s="79">
        <f>SE(Input!K="bullet";SE(12=Input!K-1;LE21;0);SE(12&lt;Input!K;0;SE(12&lt;Input!K;LE21/(Input!K-Input!K);0)))</f>
        <v/>
      </c>
      <c r="LR67" s="79">
        <f>SE(Input!K="bullet";SE(13=Input!K-1;LE21;0);SE(13&lt;Input!K;0;SE(13&lt;Input!K;LE21/(Input!K-Input!K);0)))</f>
        <v/>
      </c>
      <c r="LS67" s="79">
        <f>SE(Input!K="bullet";SE(14=Input!K-1;LE21;0);SE(14&lt;Input!K;0;SE(14&lt;Input!K;LE21/(Input!K-Input!K);0)))</f>
        <v/>
      </c>
      <c r="LT67" s="79">
        <f>SE(Input!K="bullet";SE(15=Input!K-1;LE21;0);SE(15&lt;Input!K;0;SE(15&lt;Input!K;LE21/(Input!K-Input!K);0)))</f>
        <v/>
      </c>
      <c r="LU67" s="79">
        <f>SE(Input!K="bullet";SE(16=Input!K-1;LE21;0);SE(16&lt;Input!K;0;SE(16&lt;Input!K;LE21/(Input!K-Input!K);0)))</f>
        <v/>
      </c>
      <c r="LV67" s="79">
        <f>SE(Input!K="bullet";SE(17=Input!K-1;LE21;0);SE(17&lt;Input!K;0;SE(17&lt;Input!K;LE21/(Input!K-Input!K);0)))</f>
        <v/>
      </c>
      <c r="LW67" s="79">
        <f>SE(Input!K="bullet";SE(18=Input!K-1;LE21;0);SE(18&lt;Input!K;0;SE(18&lt;Input!K;LE21/(Input!K-Input!K);0)))</f>
        <v/>
      </c>
      <c r="LX67" s="79">
        <f>SE(Input!K="bullet";SE(19=Input!K-1;LE21;0);SE(19&lt;Input!K;0;SE(19&lt;Input!K;LE21/(Input!K-Input!K);0)))</f>
        <v/>
      </c>
      <c r="LY67" s="79">
        <f>SE(Input!K="bullet";SE(20=Input!K-1;LE21;0);SE(20&lt;Input!K;0;SE(20&lt;Input!K;LE21/(Input!K-Input!K);0)))</f>
        <v/>
      </c>
      <c r="LZ67" s="79">
        <f>SE(Input!K="bullet";SE(21=Input!K-1;LE21;0);SE(21&lt;Input!K;0;SE(21&lt;Input!K;LE21/(Input!K-Input!K);0)))</f>
        <v/>
      </c>
      <c r="MA67" s="79">
        <f>SE(Input!K="bullet";SE(22=Input!K-1;LE21;0);SE(22&lt;Input!K;0;SE(22&lt;Input!K;LE21/(Input!K-Input!K);0)))</f>
        <v/>
      </c>
      <c r="MB67" s="79">
        <f>SE(Input!K="bullet";SE(23=Input!K-1;LE21;0);SE(23&lt;Input!K;0;SE(23&lt;Input!K;LE21/(Input!K-Input!K);0)))</f>
        <v/>
      </c>
      <c r="MC67" s="79">
        <f>SE(Input!K="bullet";SE(24=Input!K-1;LE21;0);SE(24&lt;Input!K;0;SE(24&lt;Input!K;LE21/(Input!K-Input!K);0)))</f>
        <v/>
      </c>
      <c r="MD67" s="79">
        <f>SE(Input!K="bullet";SE(25=Input!K-1;LE21;0);SE(25&lt;Input!K;0;SE(25&lt;Input!K;LE21/(Input!K-Input!K);0)))</f>
        <v/>
      </c>
      <c r="MG67" s="78" t="n">
        <v>15</v>
      </c>
      <c r="MH67" s="79">
        <f>0</f>
        <v/>
      </c>
      <c r="MI67" s="79">
        <f>0</f>
        <v/>
      </c>
      <c r="MJ67" s="79">
        <f>0</f>
        <v/>
      </c>
      <c r="MK67" s="79">
        <f>0</f>
        <v/>
      </c>
      <c r="ML67" s="79">
        <f>0</f>
        <v/>
      </c>
      <c r="MM67" s="79">
        <f>0</f>
        <v/>
      </c>
      <c r="MN67" s="79">
        <f>0</f>
        <v/>
      </c>
      <c r="MO67" s="79">
        <f>0</f>
        <v/>
      </c>
      <c r="MP67" s="79">
        <f>0</f>
        <v/>
      </c>
      <c r="MQ67" s="79">
        <f>0</f>
        <v/>
      </c>
      <c r="MR67" s="79">
        <f>0</f>
        <v/>
      </c>
      <c r="MS67" s="79">
        <f>0</f>
        <v/>
      </c>
      <c r="MT67" s="79">
        <f>0</f>
        <v/>
      </c>
      <c r="MU67" s="79">
        <f>0</f>
        <v/>
      </c>
      <c r="MV67" s="79">
        <f>SE(Input!L="bullet";SE(0=Input!L-1;MV21;0);SE(0&lt;Input!L;0;SE(0&lt;Input!L;MV21/(Input!L-Input!L);0)))</f>
        <v/>
      </c>
      <c r="MW67" s="79">
        <f>SE(Input!L="bullet";SE(1=Input!L-1;MV21;0);SE(1&lt;Input!L;0;SE(1&lt;Input!L;MV21/(Input!L-Input!L);0)))</f>
        <v/>
      </c>
      <c r="MX67" s="79">
        <f>SE(Input!L="bullet";SE(2=Input!L-1;MV21;0);SE(2&lt;Input!L;0;SE(2&lt;Input!L;MV21/(Input!L-Input!L);0)))</f>
        <v/>
      </c>
      <c r="MY67" s="79">
        <f>SE(Input!L="bullet";SE(3=Input!L-1;MV21;0);SE(3&lt;Input!L;0;SE(3&lt;Input!L;MV21/(Input!L-Input!L);0)))</f>
        <v/>
      </c>
      <c r="MZ67" s="79">
        <f>SE(Input!L="bullet";SE(4=Input!L-1;MV21;0);SE(4&lt;Input!L;0;SE(4&lt;Input!L;MV21/(Input!L-Input!L);0)))</f>
        <v/>
      </c>
      <c r="NA67" s="79">
        <f>SE(Input!L="bullet";SE(5=Input!L-1;MV21;0);SE(5&lt;Input!L;0;SE(5&lt;Input!L;MV21/(Input!L-Input!L);0)))</f>
        <v/>
      </c>
      <c r="NB67" s="79">
        <f>SE(Input!L="bullet";SE(6=Input!L-1;MV21;0);SE(6&lt;Input!L;0;SE(6&lt;Input!L;MV21/(Input!L-Input!L);0)))</f>
        <v/>
      </c>
      <c r="NC67" s="79">
        <f>SE(Input!L="bullet";SE(7=Input!L-1;MV21;0);SE(7&lt;Input!L;0;SE(7&lt;Input!L;MV21/(Input!L-Input!L);0)))</f>
        <v/>
      </c>
      <c r="ND67" s="79">
        <f>SE(Input!L="bullet";SE(8=Input!L-1;MV21;0);SE(8&lt;Input!L;0;SE(8&lt;Input!L;MV21/(Input!L-Input!L);0)))</f>
        <v/>
      </c>
      <c r="NE67" s="79">
        <f>SE(Input!L="bullet";SE(9=Input!L-1;MV21;0);SE(9&lt;Input!L;0;SE(9&lt;Input!L;MV21/(Input!L-Input!L);0)))</f>
        <v/>
      </c>
      <c r="NF67" s="79">
        <f>SE(Input!L="bullet";SE(10=Input!L-1;MV21;0);SE(10&lt;Input!L;0;SE(10&lt;Input!L;MV21/(Input!L-Input!L);0)))</f>
        <v/>
      </c>
      <c r="NG67" s="79">
        <f>SE(Input!L="bullet";SE(11=Input!L-1;MV21;0);SE(11&lt;Input!L;0;SE(11&lt;Input!L;MV21/(Input!L-Input!L);0)))</f>
        <v/>
      </c>
      <c r="NH67" s="79">
        <f>SE(Input!L="bullet";SE(12=Input!L-1;MV21;0);SE(12&lt;Input!L;0;SE(12&lt;Input!L;MV21/(Input!L-Input!L);0)))</f>
        <v/>
      </c>
      <c r="NI67" s="79">
        <f>SE(Input!L="bullet";SE(13=Input!L-1;MV21;0);SE(13&lt;Input!L;0;SE(13&lt;Input!L;MV21/(Input!L-Input!L);0)))</f>
        <v/>
      </c>
      <c r="NJ67" s="79">
        <f>SE(Input!L="bullet";SE(14=Input!L-1;MV21;0);SE(14&lt;Input!L;0;SE(14&lt;Input!L;MV21/(Input!L-Input!L);0)))</f>
        <v/>
      </c>
      <c r="NK67" s="79">
        <f>SE(Input!L="bullet";SE(15=Input!L-1;MV21;0);SE(15&lt;Input!L;0;SE(15&lt;Input!L;MV21/(Input!L-Input!L);0)))</f>
        <v/>
      </c>
      <c r="NL67" s="79">
        <f>SE(Input!L="bullet";SE(16=Input!L-1;MV21;0);SE(16&lt;Input!L;0;SE(16&lt;Input!L;MV21/(Input!L-Input!L);0)))</f>
        <v/>
      </c>
      <c r="NM67" s="79">
        <f>SE(Input!L="bullet";SE(17=Input!L-1;MV21;0);SE(17&lt;Input!L;0;SE(17&lt;Input!L;MV21/(Input!L-Input!L);0)))</f>
        <v/>
      </c>
      <c r="NN67" s="79">
        <f>SE(Input!L="bullet";SE(18=Input!L-1;MV21;0);SE(18&lt;Input!L;0;SE(18&lt;Input!L;MV21/(Input!L-Input!L);0)))</f>
        <v/>
      </c>
      <c r="NO67" s="79">
        <f>SE(Input!L="bullet";SE(19=Input!L-1;MV21;0);SE(19&lt;Input!L;0;SE(19&lt;Input!L;MV21/(Input!L-Input!L);0)))</f>
        <v/>
      </c>
      <c r="NP67" s="79">
        <f>SE(Input!L="bullet";SE(20=Input!L-1;MV21;0);SE(20&lt;Input!L;0;SE(20&lt;Input!L;MV21/(Input!L-Input!L);0)))</f>
        <v/>
      </c>
      <c r="NQ67" s="79">
        <f>SE(Input!L="bullet";SE(21=Input!L-1;MV21;0);SE(21&lt;Input!L;0;SE(21&lt;Input!L;MV21/(Input!L-Input!L);0)))</f>
        <v/>
      </c>
      <c r="NR67" s="79">
        <f>SE(Input!L="bullet";SE(22=Input!L-1;MV21;0);SE(22&lt;Input!L;0;SE(22&lt;Input!L;MV21/(Input!L-Input!L);0)))</f>
        <v/>
      </c>
      <c r="NS67" s="79">
        <f>SE(Input!L="bullet";SE(23=Input!L-1;MV21;0);SE(23&lt;Input!L;0;SE(23&lt;Input!L;MV21/(Input!L-Input!L);0)))</f>
        <v/>
      </c>
      <c r="NT67" s="79">
        <f>SE(Input!L="bullet";SE(24=Input!L-1;MV21;0);SE(24&lt;Input!L;0;SE(24&lt;Input!L;MV21/(Input!L-Input!L);0)))</f>
        <v/>
      </c>
      <c r="NU67" s="79">
        <f>SE(Input!L="bullet";SE(25=Input!L-1;MV21;0);SE(25&lt;Input!L;0;SE(25&lt;Input!L;MV21/(Input!L-Input!L);0)))</f>
        <v/>
      </c>
      <c r="NX67" s="78" t="n">
        <v>15</v>
      </c>
      <c r="NY67" s="79">
        <f>0</f>
        <v/>
      </c>
      <c r="NZ67" s="79">
        <f>0</f>
        <v/>
      </c>
      <c r="OA67" s="79">
        <f>0</f>
        <v/>
      </c>
      <c r="OB67" s="79">
        <f>0</f>
        <v/>
      </c>
      <c r="OC67" s="79">
        <f>0</f>
        <v/>
      </c>
      <c r="OD67" s="79">
        <f>0</f>
        <v/>
      </c>
      <c r="OE67" s="79">
        <f>0</f>
        <v/>
      </c>
      <c r="OF67" s="79">
        <f>0</f>
        <v/>
      </c>
      <c r="OG67" s="79">
        <f>0</f>
        <v/>
      </c>
      <c r="OH67" s="79">
        <f>0</f>
        <v/>
      </c>
      <c r="OI67" s="79">
        <f>0</f>
        <v/>
      </c>
      <c r="OJ67" s="79">
        <f>0</f>
        <v/>
      </c>
      <c r="OK67" s="79">
        <f>0</f>
        <v/>
      </c>
      <c r="OL67" s="79">
        <f>0</f>
        <v/>
      </c>
      <c r="OM67" s="79">
        <f>SE(Input!M="bullet";SE(0=Input!M-1;OM21;0);SE(0&lt;Input!M;0;SE(0&lt;Input!M;OM21/(Input!M-Input!M);0)))</f>
        <v/>
      </c>
      <c r="ON67" s="79">
        <f>SE(Input!M="bullet";SE(1=Input!M-1;OM21;0);SE(1&lt;Input!M;0;SE(1&lt;Input!M;OM21/(Input!M-Input!M);0)))</f>
        <v/>
      </c>
      <c r="OO67" s="79">
        <f>SE(Input!M="bullet";SE(2=Input!M-1;OM21;0);SE(2&lt;Input!M;0;SE(2&lt;Input!M;OM21/(Input!M-Input!M);0)))</f>
        <v/>
      </c>
      <c r="OP67" s="79">
        <f>SE(Input!M="bullet";SE(3=Input!M-1;OM21;0);SE(3&lt;Input!M;0;SE(3&lt;Input!M;OM21/(Input!M-Input!M);0)))</f>
        <v/>
      </c>
      <c r="OQ67" s="79">
        <f>SE(Input!M="bullet";SE(4=Input!M-1;OM21;0);SE(4&lt;Input!M;0;SE(4&lt;Input!M;OM21/(Input!M-Input!M);0)))</f>
        <v/>
      </c>
      <c r="OR67" s="79">
        <f>SE(Input!M="bullet";SE(5=Input!M-1;OM21;0);SE(5&lt;Input!M;0;SE(5&lt;Input!M;OM21/(Input!M-Input!M);0)))</f>
        <v/>
      </c>
      <c r="OS67" s="79">
        <f>SE(Input!M="bullet";SE(6=Input!M-1;OM21;0);SE(6&lt;Input!M;0;SE(6&lt;Input!M;OM21/(Input!M-Input!M);0)))</f>
        <v/>
      </c>
      <c r="OT67" s="79">
        <f>SE(Input!M="bullet";SE(7=Input!M-1;OM21;0);SE(7&lt;Input!M;0;SE(7&lt;Input!M;OM21/(Input!M-Input!M);0)))</f>
        <v/>
      </c>
      <c r="OU67" s="79">
        <f>SE(Input!M="bullet";SE(8=Input!M-1;OM21;0);SE(8&lt;Input!M;0;SE(8&lt;Input!M;OM21/(Input!M-Input!M);0)))</f>
        <v/>
      </c>
      <c r="OV67" s="79">
        <f>SE(Input!M="bullet";SE(9=Input!M-1;OM21;0);SE(9&lt;Input!M;0;SE(9&lt;Input!M;OM21/(Input!M-Input!M);0)))</f>
        <v/>
      </c>
      <c r="OW67" s="79">
        <f>SE(Input!M="bullet";SE(10=Input!M-1;OM21;0);SE(10&lt;Input!M;0;SE(10&lt;Input!M;OM21/(Input!M-Input!M);0)))</f>
        <v/>
      </c>
      <c r="OX67" s="79">
        <f>SE(Input!M="bullet";SE(11=Input!M-1;OM21;0);SE(11&lt;Input!M;0;SE(11&lt;Input!M;OM21/(Input!M-Input!M);0)))</f>
        <v/>
      </c>
      <c r="OY67" s="79">
        <f>SE(Input!M="bullet";SE(12=Input!M-1;OM21;0);SE(12&lt;Input!M;0;SE(12&lt;Input!M;OM21/(Input!M-Input!M);0)))</f>
        <v/>
      </c>
      <c r="OZ67" s="79">
        <f>SE(Input!M="bullet";SE(13=Input!M-1;OM21;0);SE(13&lt;Input!M;0;SE(13&lt;Input!M;OM21/(Input!M-Input!M);0)))</f>
        <v/>
      </c>
      <c r="PA67" s="79">
        <f>SE(Input!M="bullet";SE(14=Input!M-1;OM21;0);SE(14&lt;Input!M;0;SE(14&lt;Input!M;OM21/(Input!M-Input!M);0)))</f>
        <v/>
      </c>
      <c r="PB67" s="79">
        <f>SE(Input!M="bullet";SE(15=Input!M-1;OM21;0);SE(15&lt;Input!M;0;SE(15&lt;Input!M;OM21/(Input!M-Input!M);0)))</f>
        <v/>
      </c>
      <c r="PC67" s="79">
        <f>SE(Input!M="bullet";SE(16=Input!M-1;OM21;0);SE(16&lt;Input!M;0;SE(16&lt;Input!M;OM21/(Input!M-Input!M);0)))</f>
        <v/>
      </c>
      <c r="PD67" s="79">
        <f>SE(Input!M="bullet";SE(17=Input!M-1;OM21;0);SE(17&lt;Input!M;0;SE(17&lt;Input!M;OM21/(Input!M-Input!M);0)))</f>
        <v/>
      </c>
      <c r="PE67" s="79">
        <f>SE(Input!M="bullet";SE(18=Input!M-1;OM21;0);SE(18&lt;Input!M;0;SE(18&lt;Input!M;OM21/(Input!M-Input!M);0)))</f>
        <v/>
      </c>
      <c r="PF67" s="79">
        <f>SE(Input!M="bullet";SE(19=Input!M-1;OM21;0);SE(19&lt;Input!M;0;SE(19&lt;Input!M;OM21/(Input!M-Input!M);0)))</f>
        <v/>
      </c>
      <c r="PG67" s="79">
        <f>SE(Input!M="bullet";SE(20=Input!M-1;OM21;0);SE(20&lt;Input!M;0;SE(20&lt;Input!M;OM21/(Input!M-Input!M);0)))</f>
        <v/>
      </c>
      <c r="PH67" s="79">
        <f>SE(Input!M="bullet";SE(21=Input!M-1;OM21;0);SE(21&lt;Input!M;0;SE(21&lt;Input!M;OM21/(Input!M-Input!M);0)))</f>
        <v/>
      </c>
      <c r="PI67" s="79">
        <f>SE(Input!M="bullet";SE(22=Input!M-1;OM21;0);SE(22&lt;Input!M;0;SE(22&lt;Input!M;OM21/(Input!M-Input!M);0)))</f>
        <v/>
      </c>
      <c r="PJ67" s="79">
        <f>SE(Input!M="bullet";SE(23=Input!M-1;OM21;0);SE(23&lt;Input!M;0;SE(23&lt;Input!M;OM21/(Input!M-Input!M);0)))</f>
        <v/>
      </c>
      <c r="PK67" s="79">
        <f>SE(Input!M="bullet";SE(24=Input!M-1;OM21;0);SE(24&lt;Input!M;0;SE(24&lt;Input!M;OM21/(Input!M-Input!M);0)))</f>
        <v/>
      </c>
      <c r="PL67" s="79">
        <f>SE(Input!M="bullet";SE(25=Input!M-1;OM21;0);SE(25&lt;Input!M;0;SE(25&lt;Input!M;OM21/(Input!M-Input!M);0)))</f>
        <v/>
      </c>
      <c r="PO67" s="78" t="n">
        <v>15</v>
      </c>
      <c r="PP67" s="79">
        <f>0</f>
        <v/>
      </c>
      <c r="PQ67" s="79">
        <f>0</f>
        <v/>
      </c>
      <c r="PR67" s="79">
        <f>0</f>
        <v/>
      </c>
      <c r="PS67" s="79">
        <f>0</f>
        <v/>
      </c>
      <c r="PT67" s="79">
        <f>0</f>
        <v/>
      </c>
      <c r="PU67" s="79">
        <f>0</f>
        <v/>
      </c>
      <c r="PV67" s="79">
        <f>0</f>
        <v/>
      </c>
      <c r="PW67" s="79">
        <f>0</f>
        <v/>
      </c>
      <c r="PX67" s="79">
        <f>0</f>
        <v/>
      </c>
      <c r="PY67" s="79">
        <f>0</f>
        <v/>
      </c>
      <c r="PZ67" s="79">
        <f>0</f>
        <v/>
      </c>
      <c r="QA67" s="79">
        <f>0</f>
        <v/>
      </c>
      <c r="QB67" s="79">
        <f>0</f>
        <v/>
      </c>
      <c r="QC67" s="79">
        <f>0</f>
        <v/>
      </c>
      <c r="QD67" s="79">
        <f>SE(Input!N="bullet";SE(0=Input!N-1;QD21;0);SE(0&lt;Input!N;0;SE(0&lt;Input!N;QD21/(Input!N-Input!N);0)))</f>
        <v/>
      </c>
      <c r="QE67" s="79">
        <f>SE(Input!N="bullet";SE(1=Input!N-1;QD21;0);SE(1&lt;Input!N;0;SE(1&lt;Input!N;QD21/(Input!N-Input!N);0)))</f>
        <v/>
      </c>
      <c r="QF67" s="79">
        <f>SE(Input!N="bullet";SE(2=Input!N-1;QD21;0);SE(2&lt;Input!N;0;SE(2&lt;Input!N;QD21/(Input!N-Input!N);0)))</f>
        <v/>
      </c>
      <c r="QG67" s="79">
        <f>SE(Input!N="bullet";SE(3=Input!N-1;QD21;0);SE(3&lt;Input!N;0;SE(3&lt;Input!N;QD21/(Input!N-Input!N);0)))</f>
        <v/>
      </c>
      <c r="QH67" s="79">
        <f>SE(Input!N="bullet";SE(4=Input!N-1;QD21;0);SE(4&lt;Input!N;0;SE(4&lt;Input!N;QD21/(Input!N-Input!N);0)))</f>
        <v/>
      </c>
      <c r="QI67" s="79">
        <f>SE(Input!N="bullet";SE(5=Input!N-1;QD21;0);SE(5&lt;Input!N;0;SE(5&lt;Input!N;QD21/(Input!N-Input!N);0)))</f>
        <v/>
      </c>
      <c r="QJ67" s="79">
        <f>SE(Input!N="bullet";SE(6=Input!N-1;QD21;0);SE(6&lt;Input!N;0;SE(6&lt;Input!N;QD21/(Input!N-Input!N);0)))</f>
        <v/>
      </c>
      <c r="QK67" s="79">
        <f>SE(Input!N="bullet";SE(7=Input!N-1;QD21;0);SE(7&lt;Input!N;0;SE(7&lt;Input!N;QD21/(Input!N-Input!N);0)))</f>
        <v/>
      </c>
      <c r="QL67" s="79">
        <f>SE(Input!N="bullet";SE(8=Input!N-1;QD21;0);SE(8&lt;Input!N;0;SE(8&lt;Input!N;QD21/(Input!N-Input!N);0)))</f>
        <v/>
      </c>
      <c r="QM67" s="79">
        <f>SE(Input!N="bullet";SE(9=Input!N-1;QD21;0);SE(9&lt;Input!N;0;SE(9&lt;Input!N;QD21/(Input!N-Input!N);0)))</f>
        <v/>
      </c>
      <c r="QN67" s="79">
        <f>SE(Input!N="bullet";SE(10=Input!N-1;QD21;0);SE(10&lt;Input!N;0;SE(10&lt;Input!N;QD21/(Input!N-Input!N);0)))</f>
        <v/>
      </c>
      <c r="QO67" s="79">
        <f>SE(Input!N="bullet";SE(11=Input!N-1;QD21;0);SE(11&lt;Input!N;0;SE(11&lt;Input!N;QD21/(Input!N-Input!N);0)))</f>
        <v/>
      </c>
      <c r="QP67" s="79">
        <f>SE(Input!N="bullet";SE(12=Input!N-1;QD21;0);SE(12&lt;Input!N;0;SE(12&lt;Input!N;QD21/(Input!N-Input!N);0)))</f>
        <v/>
      </c>
      <c r="QQ67" s="79">
        <f>SE(Input!N="bullet";SE(13=Input!N-1;QD21;0);SE(13&lt;Input!N;0;SE(13&lt;Input!N;QD21/(Input!N-Input!N);0)))</f>
        <v/>
      </c>
      <c r="QR67" s="79">
        <f>SE(Input!N="bullet";SE(14=Input!N-1;QD21;0);SE(14&lt;Input!N;0;SE(14&lt;Input!N;QD21/(Input!N-Input!N);0)))</f>
        <v/>
      </c>
      <c r="QS67" s="79">
        <f>SE(Input!N="bullet";SE(15=Input!N-1;QD21;0);SE(15&lt;Input!N;0;SE(15&lt;Input!N;QD21/(Input!N-Input!N);0)))</f>
        <v/>
      </c>
      <c r="QT67" s="79">
        <f>SE(Input!N="bullet";SE(16=Input!N-1;QD21;0);SE(16&lt;Input!N;0;SE(16&lt;Input!N;QD21/(Input!N-Input!N);0)))</f>
        <v/>
      </c>
      <c r="QU67" s="79">
        <f>SE(Input!N="bullet";SE(17=Input!N-1;QD21;0);SE(17&lt;Input!N;0;SE(17&lt;Input!N;QD21/(Input!N-Input!N);0)))</f>
        <v/>
      </c>
      <c r="QV67" s="79">
        <f>SE(Input!N="bullet";SE(18=Input!N-1;QD21;0);SE(18&lt;Input!N;0;SE(18&lt;Input!N;QD21/(Input!N-Input!N);0)))</f>
        <v/>
      </c>
      <c r="QW67" s="79">
        <f>SE(Input!N="bullet";SE(19=Input!N-1;QD21;0);SE(19&lt;Input!N;0;SE(19&lt;Input!N;QD21/(Input!N-Input!N);0)))</f>
        <v/>
      </c>
      <c r="QX67" s="79">
        <f>SE(Input!N="bullet";SE(20=Input!N-1;QD21;0);SE(20&lt;Input!N;0;SE(20&lt;Input!N;QD21/(Input!N-Input!N);0)))</f>
        <v/>
      </c>
      <c r="QY67" s="79">
        <f>SE(Input!N="bullet";SE(21=Input!N-1;QD21;0);SE(21&lt;Input!N;0;SE(21&lt;Input!N;QD21/(Input!N-Input!N);0)))</f>
        <v/>
      </c>
      <c r="QZ67" s="79">
        <f>SE(Input!N="bullet";SE(22=Input!N-1;QD21;0);SE(22&lt;Input!N;0;SE(22&lt;Input!N;QD21/(Input!N-Input!N);0)))</f>
        <v/>
      </c>
      <c r="RA67" s="79">
        <f>SE(Input!N="bullet";SE(23=Input!N-1;QD21;0);SE(23&lt;Input!N;0;SE(23&lt;Input!N;QD21/(Input!N-Input!N);0)))</f>
        <v/>
      </c>
      <c r="RB67" s="79">
        <f>SE(Input!N="bullet";SE(24=Input!N-1;QD21;0);SE(24&lt;Input!N;0;SE(24&lt;Input!N;QD21/(Input!N-Input!N);0)))</f>
        <v/>
      </c>
      <c r="RC67" s="79">
        <f>SE(Input!N="bullet";SE(25=Input!N-1;QD21;0);SE(25&lt;Input!N;0;SE(25&lt;Input!N;QD21/(Input!N-Input!N);0)))</f>
        <v/>
      </c>
      <c r="RF67" s="78" t="n">
        <v>15</v>
      </c>
      <c r="RG67" s="79">
        <f>0</f>
        <v/>
      </c>
      <c r="RH67" s="79">
        <f>0</f>
        <v/>
      </c>
      <c r="RI67" s="79">
        <f>0</f>
        <v/>
      </c>
      <c r="RJ67" s="79">
        <f>0</f>
        <v/>
      </c>
      <c r="RK67" s="79">
        <f>0</f>
        <v/>
      </c>
      <c r="RL67" s="79">
        <f>0</f>
        <v/>
      </c>
      <c r="RM67" s="79">
        <f>0</f>
        <v/>
      </c>
      <c r="RN67" s="79">
        <f>0</f>
        <v/>
      </c>
      <c r="RO67" s="79">
        <f>0</f>
        <v/>
      </c>
      <c r="RP67" s="79">
        <f>0</f>
        <v/>
      </c>
      <c r="RQ67" s="79">
        <f>0</f>
        <v/>
      </c>
      <c r="RR67" s="79">
        <f>0</f>
        <v/>
      </c>
      <c r="RS67" s="79">
        <f>0</f>
        <v/>
      </c>
      <c r="RT67" s="79">
        <f>0</f>
        <v/>
      </c>
      <c r="RU67" s="79">
        <f>SE(Input!O="bullet";SE(0=Input!O-1;RU21;0);SE(0&lt;Input!O;0;SE(0&lt;Input!O;RU21/(Input!O-Input!O);0)))</f>
        <v/>
      </c>
      <c r="RV67" s="79">
        <f>SE(Input!O="bullet";SE(1=Input!O-1;RU21;0);SE(1&lt;Input!O;0;SE(1&lt;Input!O;RU21/(Input!O-Input!O);0)))</f>
        <v/>
      </c>
      <c r="RW67" s="79">
        <f>SE(Input!O="bullet";SE(2=Input!O-1;RU21;0);SE(2&lt;Input!O;0;SE(2&lt;Input!O;RU21/(Input!O-Input!O);0)))</f>
        <v/>
      </c>
      <c r="RX67" s="79">
        <f>SE(Input!O="bullet";SE(3=Input!O-1;RU21;0);SE(3&lt;Input!O;0;SE(3&lt;Input!O;RU21/(Input!O-Input!O);0)))</f>
        <v/>
      </c>
      <c r="RY67" s="79">
        <f>SE(Input!O="bullet";SE(4=Input!O-1;RU21;0);SE(4&lt;Input!O;0;SE(4&lt;Input!O;RU21/(Input!O-Input!O);0)))</f>
        <v/>
      </c>
      <c r="RZ67" s="79">
        <f>SE(Input!O="bullet";SE(5=Input!O-1;RU21;0);SE(5&lt;Input!O;0;SE(5&lt;Input!O;RU21/(Input!O-Input!O);0)))</f>
        <v/>
      </c>
      <c r="SA67" s="79">
        <f>SE(Input!O="bullet";SE(6=Input!O-1;RU21;0);SE(6&lt;Input!O;0;SE(6&lt;Input!O;RU21/(Input!O-Input!O);0)))</f>
        <v/>
      </c>
      <c r="SB67" s="79">
        <f>SE(Input!O="bullet";SE(7=Input!O-1;RU21;0);SE(7&lt;Input!O;0;SE(7&lt;Input!O;RU21/(Input!O-Input!O);0)))</f>
        <v/>
      </c>
      <c r="SC67" s="79">
        <f>SE(Input!O="bullet";SE(8=Input!O-1;RU21;0);SE(8&lt;Input!O;0;SE(8&lt;Input!O;RU21/(Input!O-Input!O);0)))</f>
        <v/>
      </c>
      <c r="SD67" s="79">
        <f>SE(Input!O="bullet";SE(9=Input!O-1;RU21;0);SE(9&lt;Input!O;0;SE(9&lt;Input!O;RU21/(Input!O-Input!O);0)))</f>
        <v/>
      </c>
      <c r="SE67" s="79">
        <f>SE(Input!O="bullet";SE(10=Input!O-1;RU21;0);SE(10&lt;Input!O;0;SE(10&lt;Input!O;RU21/(Input!O-Input!O);0)))</f>
        <v/>
      </c>
      <c r="SF67" s="79">
        <f>SE(Input!O="bullet";SE(11=Input!O-1;RU21;0);SE(11&lt;Input!O;0;SE(11&lt;Input!O;RU21/(Input!O-Input!O);0)))</f>
        <v/>
      </c>
      <c r="SG67" s="79">
        <f>SE(Input!O="bullet";SE(12=Input!O-1;RU21;0);SE(12&lt;Input!O;0;SE(12&lt;Input!O;RU21/(Input!O-Input!O);0)))</f>
        <v/>
      </c>
      <c r="SH67" s="79">
        <f>SE(Input!O="bullet";SE(13=Input!O-1;RU21;0);SE(13&lt;Input!O;0;SE(13&lt;Input!O;RU21/(Input!O-Input!O);0)))</f>
        <v/>
      </c>
      <c r="SI67" s="79">
        <f>SE(Input!O="bullet";SE(14=Input!O-1;RU21;0);SE(14&lt;Input!O;0;SE(14&lt;Input!O;RU21/(Input!O-Input!O);0)))</f>
        <v/>
      </c>
      <c r="SJ67" s="79">
        <f>SE(Input!O="bullet";SE(15=Input!O-1;RU21;0);SE(15&lt;Input!O;0;SE(15&lt;Input!O;RU21/(Input!O-Input!O);0)))</f>
        <v/>
      </c>
      <c r="SK67" s="79">
        <f>SE(Input!O="bullet";SE(16=Input!O-1;RU21;0);SE(16&lt;Input!O;0;SE(16&lt;Input!O;RU21/(Input!O-Input!O);0)))</f>
        <v/>
      </c>
      <c r="SL67" s="79">
        <f>SE(Input!O="bullet";SE(17=Input!O-1;RU21;0);SE(17&lt;Input!O;0;SE(17&lt;Input!O;RU21/(Input!O-Input!O);0)))</f>
        <v/>
      </c>
      <c r="SM67" s="79">
        <f>SE(Input!O="bullet";SE(18=Input!O-1;RU21;0);SE(18&lt;Input!O;0;SE(18&lt;Input!O;RU21/(Input!O-Input!O);0)))</f>
        <v/>
      </c>
      <c r="SN67" s="79">
        <f>SE(Input!O="bullet";SE(19=Input!O-1;RU21;0);SE(19&lt;Input!O;0;SE(19&lt;Input!O;RU21/(Input!O-Input!O);0)))</f>
        <v/>
      </c>
      <c r="SO67" s="79">
        <f>SE(Input!O="bullet";SE(20=Input!O-1;RU21;0);SE(20&lt;Input!O;0;SE(20&lt;Input!O;RU21/(Input!O-Input!O);0)))</f>
        <v/>
      </c>
      <c r="SP67" s="79">
        <f>SE(Input!O="bullet";SE(21=Input!O-1;RU21;0);SE(21&lt;Input!O;0;SE(21&lt;Input!O;RU21/(Input!O-Input!O);0)))</f>
        <v/>
      </c>
      <c r="SQ67" s="79">
        <f>SE(Input!O="bullet";SE(22=Input!O-1;RU21;0);SE(22&lt;Input!O;0;SE(22&lt;Input!O;RU21/(Input!O-Input!O);0)))</f>
        <v/>
      </c>
      <c r="SR67" s="79">
        <f>SE(Input!O="bullet";SE(23=Input!O-1;RU21;0);SE(23&lt;Input!O;0;SE(23&lt;Input!O;RU21/(Input!O-Input!O);0)))</f>
        <v/>
      </c>
      <c r="SS67" s="79">
        <f>SE(Input!O="bullet";SE(24=Input!O-1;RU21;0);SE(24&lt;Input!O;0;SE(24&lt;Input!O;RU21/(Input!O-Input!O);0)))</f>
        <v/>
      </c>
      <c r="ST67" s="79">
        <f>SE(Input!O="bullet";SE(25=Input!O-1;RU21;0);SE(25&lt;Input!O;0;SE(25&lt;Input!O;RU21/(Input!O-Input!O);0)))</f>
        <v/>
      </c>
      <c r="SW67" s="78" t="n">
        <v>15</v>
      </c>
      <c r="SX67" s="79">
        <f>0</f>
        <v/>
      </c>
      <c r="SY67" s="79">
        <f>0</f>
        <v/>
      </c>
      <c r="SZ67" s="79">
        <f>0</f>
        <v/>
      </c>
      <c r="TA67" s="79">
        <f>0</f>
        <v/>
      </c>
      <c r="TB67" s="79">
        <f>0</f>
        <v/>
      </c>
      <c r="TC67" s="79">
        <f>0</f>
        <v/>
      </c>
      <c r="TD67" s="79">
        <f>0</f>
        <v/>
      </c>
      <c r="TE67" s="79">
        <f>0</f>
        <v/>
      </c>
      <c r="TF67" s="79">
        <f>0</f>
        <v/>
      </c>
      <c r="TG67" s="79">
        <f>0</f>
        <v/>
      </c>
      <c r="TH67" s="79">
        <f>0</f>
        <v/>
      </c>
      <c r="TI67" s="79">
        <f>0</f>
        <v/>
      </c>
      <c r="TJ67" s="79">
        <f>0</f>
        <v/>
      </c>
      <c r="TK67" s="79">
        <f>0</f>
        <v/>
      </c>
      <c r="TL67" s="79">
        <f>SE(Input!P="bullet";SE(0=Input!P-1;TL21;0);SE(0&lt;Input!P;0;SE(0&lt;Input!P;TL21/(Input!P-Input!P);0)))</f>
        <v/>
      </c>
      <c r="TM67" s="79">
        <f>SE(Input!P="bullet";SE(1=Input!P-1;TL21;0);SE(1&lt;Input!P;0;SE(1&lt;Input!P;TL21/(Input!P-Input!P);0)))</f>
        <v/>
      </c>
      <c r="TN67" s="79">
        <f>SE(Input!P="bullet";SE(2=Input!P-1;TL21;0);SE(2&lt;Input!P;0;SE(2&lt;Input!P;TL21/(Input!P-Input!P);0)))</f>
        <v/>
      </c>
      <c r="TO67" s="79">
        <f>SE(Input!P="bullet";SE(3=Input!P-1;TL21;0);SE(3&lt;Input!P;0;SE(3&lt;Input!P;TL21/(Input!P-Input!P);0)))</f>
        <v/>
      </c>
      <c r="TP67" s="79">
        <f>SE(Input!P="bullet";SE(4=Input!P-1;TL21;0);SE(4&lt;Input!P;0;SE(4&lt;Input!P;TL21/(Input!P-Input!P);0)))</f>
        <v/>
      </c>
      <c r="TQ67" s="79">
        <f>SE(Input!P="bullet";SE(5=Input!P-1;TL21;0);SE(5&lt;Input!P;0;SE(5&lt;Input!P;TL21/(Input!P-Input!P);0)))</f>
        <v/>
      </c>
      <c r="TR67" s="79">
        <f>SE(Input!P="bullet";SE(6=Input!P-1;TL21;0);SE(6&lt;Input!P;0;SE(6&lt;Input!P;TL21/(Input!P-Input!P);0)))</f>
        <v/>
      </c>
      <c r="TS67" s="79">
        <f>SE(Input!P="bullet";SE(7=Input!P-1;TL21;0);SE(7&lt;Input!P;0;SE(7&lt;Input!P;TL21/(Input!P-Input!P);0)))</f>
        <v/>
      </c>
      <c r="TT67" s="79">
        <f>SE(Input!P="bullet";SE(8=Input!P-1;TL21;0);SE(8&lt;Input!P;0;SE(8&lt;Input!P;TL21/(Input!P-Input!P);0)))</f>
        <v/>
      </c>
      <c r="TU67" s="79">
        <f>SE(Input!P="bullet";SE(9=Input!P-1;TL21;0);SE(9&lt;Input!P;0;SE(9&lt;Input!P;TL21/(Input!P-Input!P);0)))</f>
        <v/>
      </c>
      <c r="TV67" s="79">
        <f>SE(Input!P="bullet";SE(10=Input!P-1;TL21;0);SE(10&lt;Input!P;0;SE(10&lt;Input!P;TL21/(Input!P-Input!P);0)))</f>
        <v/>
      </c>
      <c r="TW67" s="79">
        <f>SE(Input!P="bullet";SE(11=Input!P-1;TL21;0);SE(11&lt;Input!P;0;SE(11&lt;Input!P;TL21/(Input!P-Input!P);0)))</f>
        <v/>
      </c>
      <c r="TX67" s="79">
        <f>SE(Input!P="bullet";SE(12=Input!P-1;TL21;0);SE(12&lt;Input!P;0;SE(12&lt;Input!P;TL21/(Input!P-Input!P);0)))</f>
        <v/>
      </c>
      <c r="TY67" s="79">
        <f>SE(Input!P="bullet";SE(13=Input!P-1;TL21;0);SE(13&lt;Input!P;0;SE(13&lt;Input!P;TL21/(Input!P-Input!P);0)))</f>
        <v/>
      </c>
      <c r="TZ67" s="79">
        <f>SE(Input!P="bullet";SE(14=Input!P-1;TL21;0);SE(14&lt;Input!P;0;SE(14&lt;Input!P;TL21/(Input!P-Input!P);0)))</f>
        <v/>
      </c>
      <c r="UA67" s="79">
        <f>SE(Input!P="bullet";SE(15=Input!P-1;TL21;0);SE(15&lt;Input!P;0;SE(15&lt;Input!P;TL21/(Input!P-Input!P);0)))</f>
        <v/>
      </c>
      <c r="UB67" s="79">
        <f>SE(Input!P="bullet";SE(16=Input!P-1;TL21;0);SE(16&lt;Input!P;0;SE(16&lt;Input!P;TL21/(Input!P-Input!P);0)))</f>
        <v/>
      </c>
      <c r="UC67" s="79">
        <f>SE(Input!P="bullet";SE(17=Input!P-1;TL21;0);SE(17&lt;Input!P;0;SE(17&lt;Input!P;TL21/(Input!P-Input!P);0)))</f>
        <v/>
      </c>
      <c r="UD67" s="79">
        <f>SE(Input!P="bullet";SE(18=Input!P-1;TL21;0);SE(18&lt;Input!P;0;SE(18&lt;Input!P;TL21/(Input!P-Input!P);0)))</f>
        <v/>
      </c>
      <c r="UE67" s="79">
        <f>SE(Input!P="bullet";SE(19=Input!P-1;TL21;0);SE(19&lt;Input!P;0;SE(19&lt;Input!P;TL21/(Input!P-Input!P);0)))</f>
        <v/>
      </c>
      <c r="UF67" s="79">
        <f>SE(Input!P="bullet";SE(20=Input!P-1;TL21;0);SE(20&lt;Input!P;0;SE(20&lt;Input!P;TL21/(Input!P-Input!P);0)))</f>
        <v/>
      </c>
      <c r="UG67" s="79">
        <f>SE(Input!P="bullet";SE(21=Input!P-1;TL21;0);SE(21&lt;Input!P;0;SE(21&lt;Input!P;TL21/(Input!P-Input!P);0)))</f>
        <v/>
      </c>
      <c r="UH67" s="79">
        <f>SE(Input!P="bullet";SE(22=Input!P-1;TL21;0);SE(22&lt;Input!P;0;SE(22&lt;Input!P;TL21/(Input!P-Input!P);0)))</f>
        <v/>
      </c>
      <c r="UI67" s="79">
        <f>SE(Input!P="bullet";SE(23=Input!P-1;TL21;0);SE(23&lt;Input!P;0;SE(23&lt;Input!P;TL21/(Input!P-Input!P);0)))</f>
        <v/>
      </c>
      <c r="UJ67" s="79">
        <f>SE(Input!P="bullet";SE(24=Input!P-1;TL21;0);SE(24&lt;Input!P;0;SE(24&lt;Input!P;TL21/(Input!P-Input!P);0)))</f>
        <v/>
      </c>
      <c r="UK67" s="79">
        <f>SE(Input!P="bullet";SE(25=Input!P-1;TL21;0);SE(25&lt;Input!P;0;SE(25&lt;Input!P;TL21/(Input!P-Input!P);0)))</f>
        <v/>
      </c>
      <c r="UN67" s="78" t="n">
        <v>15</v>
      </c>
      <c r="UO67" s="79">
        <f>0</f>
        <v/>
      </c>
      <c r="UP67" s="79">
        <f>0</f>
        <v/>
      </c>
      <c r="UQ67" s="79">
        <f>0</f>
        <v/>
      </c>
      <c r="UR67" s="79">
        <f>0</f>
        <v/>
      </c>
      <c r="US67" s="79">
        <f>0</f>
        <v/>
      </c>
      <c r="UT67" s="79">
        <f>0</f>
        <v/>
      </c>
      <c r="UU67" s="79">
        <f>0</f>
        <v/>
      </c>
      <c r="UV67" s="79">
        <f>0</f>
        <v/>
      </c>
      <c r="UW67" s="79">
        <f>0</f>
        <v/>
      </c>
      <c r="UX67" s="79">
        <f>0</f>
        <v/>
      </c>
      <c r="UY67" s="79">
        <f>0</f>
        <v/>
      </c>
      <c r="UZ67" s="79">
        <f>0</f>
        <v/>
      </c>
      <c r="VA67" s="79">
        <f>0</f>
        <v/>
      </c>
      <c r="VB67" s="79">
        <f>0</f>
        <v/>
      </c>
      <c r="VC67" s="79">
        <f>SE(Input!Q="bullet";SE(0=Input!Q-1;VC21;0);SE(0&lt;Input!Q;0;SE(0&lt;Input!Q;VC21/(Input!Q-Input!Q);0)))</f>
        <v/>
      </c>
      <c r="VD67" s="79">
        <f>SE(Input!Q="bullet";SE(1=Input!Q-1;VC21;0);SE(1&lt;Input!Q;0;SE(1&lt;Input!Q;VC21/(Input!Q-Input!Q);0)))</f>
        <v/>
      </c>
      <c r="VE67" s="79">
        <f>SE(Input!Q="bullet";SE(2=Input!Q-1;VC21;0);SE(2&lt;Input!Q;0;SE(2&lt;Input!Q;VC21/(Input!Q-Input!Q);0)))</f>
        <v/>
      </c>
      <c r="VF67" s="79">
        <f>SE(Input!Q="bullet";SE(3=Input!Q-1;VC21;0);SE(3&lt;Input!Q;0;SE(3&lt;Input!Q;VC21/(Input!Q-Input!Q);0)))</f>
        <v/>
      </c>
      <c r="VG67" s="79">
        <f>SE(Input!Q="bullet";SE(4=Input!Q-1;VC21;0);SE(4&lt;Input!Q;0;SE(4&lt;Input!Q;VC21/(Input!Q-Input!Q);0)))</f>
        <v/>
      </c>
      <c r="VH67" s="79">
        <f>SE(Input!Q="bullet";SE(5=Input!Q-1;VC21;0);SE(5&lt;Input!Q;0;SE(5&lt;Input!Q;VC21/(Input!Q-Input!Q);0)))</f>
        <v/>
      </c>
      <c r="VI67" s="79">
        <f>SE(Input!Q="bullet";SE(6=Input!Q-1;VC21;0);SE(6&lt;Input!Q;0;SE(6&lt;Input!Q;VC21/(Input!Q-Input!Q);0)))</f>
        <v/>
      </c>
      <c r="VJ67" s="79">
        <f>SE(Input!Q="bullet";SE(7=Input!Q-1;VC21;0);SE(7&lt;Input!Q;0;SE(7&lt;Input!Q;VC21/(Input!Q-Input!Q);0)))</f>
        <v/>
      </c>
      <c r="VK67" s="79">
        <f>SE(Input!Q="bullet";SE(8=Input!Q-1;VC21;0);SE(8&lt;Input!Q;0;SE(8&lt;Input!Q;VC21/(Input!Q-Input!Q);0)))</f>
        <v/>
      </c>
      <c r="VL67" s="79">
        <f>SE(Input!Q="bullet";SE(9=Input!Q-1;VC21;0);SE(9&lt;Input!Q;0;SE(9&lt;Input!Q;VC21/(Input!Q-Input!Q);0)))</f>
        <v/>
      </c>
      <c r="VM67" s="79">
        <f>SE(Input!Q="bullet";SE(10=Input!Q-1;VC21;0);SE(10&lt;Input!Q;0;SE(10&lt;Input!Q;VC21/(Input!Q-Input!Q);0)))</f>
        <v/>
      </c>
      <c r="VN67" s="79">
        <f>SE(Input!Q="bullet";SE(11=Input!Q-1;VC21;0);SE(11&lt;Input!Q;0;SE(11&lt;Input!Q;VC21/(Input!Q-Input!Q);0)))</f>
        <v/>
      </c>
      <c r="VO67" s="79">
        <f>SE(Input!Q="bullet";SE(12=Input!Q-1;VC21;0);SE(12&lt;Input!Q;0;SE(12&lt;Input!Q;VC21/(Input!Q-Input!Q);0)))</f>
        <v/>
      </c>
      <c r="VP67" s="79">
        <f>SE(Input!Q="bullet";SE(13=Input!Q-1;VC21;0);SE(13&lt;Input!Q;0;SE(13&lt;Input!Q;VC21/(Input!Q-Input!Q);0)))</f>
        <v/>
      </c>
      <c r="VQ67" s="79">
        <f>SE(Input!Q="bullet";SE(14=Input!Q-1;VC21;0);SE(14&lt;Input!Q;0;SE(14&lt;Input!Q;VC21/(Input!Q-Input!Q);0)))</f>
        <v/>
      </c>
      <c r="VR67" s="79">
        <f>SE(Input!Q="bullet";SE(15=Input!Q-1;VC21;0);SE(15&lt;Input!Q;0;SE(15&lt;Input!Q;VC21/(Input!Q-Input!Q);0)))</f>
        <v/>
      </c>
      <c r="VS67" s="79">
        <f>SE(Input!Q="bullet";SE(16=Input!Q-1;VC21;0);SE(16&lt;Input!Q;0;SE(16&lt;Input!Q;VC21/(Input!Q-Input!Q);0)))</f>
        <v/>
      </c>
      <c r="VT67" s="79">
        <f>SE(Input!Q="bullet";SE(17=Input!Q-1;VC21;0);SE(17&lt;Input!Q;0;SE(17&lt;Input!Q;VC21/(Input!Q-Input!Q);0)))</f>
        <v/>
      </c>
      <c r="VU67" s="79">
        <f>SE(Input!Q="bullet";SE(18=Input!Q-1;VC21;0);SE(18&lt;Input!Q;0;SE(18&lt;Input!Q;VC21/(Input!Q-Input!Q);0)))</f>
        <v/>
      </c>
      <c r="VV67" s="79">
        <f>SE(Input!Q="bullet";SE(19=Input!Q-1;VC21;0);SE(19&lt;Input!Q;0;SE(19&lt;Input!Q;VC21/(Input!Q-Input!Q);0)))</f>
        <v/>
      </c>
      <c r="VW67" s="79">
        <f>SE(Input!Q="bullet";SE(20=Input!Q-1;VC21;0);SE(20&lt;Input!Q;0;SE(20&lt;Input!Q;VC21/(Input!Q-Input!Q);0)))</f>
        <v/>
      </c>
      <c r="VX67" s="79">
        <f>SE(Input!Q="bullet";SE(21=Input!Q-1;VC21;0);SE(21&lt;Input!Q;0;SE(21&lt;Input!Q;VC21/(Input!Q-Input!Q);0)))</f>
        <v/>
      </c>
      <c r="VY67" s="79">
        <f>SE(Input!Q="bullet";SE(22=Input!Q-1;VC21;0);SE(22&lt;Input!Q;0;SE(22&lt;Input!Q;VC21/(Input!Q-Input!Q);0)))</f>
        <v/>
      </c>
      <c r="VZ67" s="79">
        <f>SE(Input!Q="bullet";SE(23=Input!Q-1;VC21;0);SE(23&lt;Input!Q;0;SE(23&lt;Input!Q;VC21/(Input!Q-Input!Q);0)))</f>
        <v/>
      </c>
      <c r="WA67" s="79">
        <f>SE(Input!Q="bullet";SE(24=Input!Q-1;VC21;0);SE(24&lt;Input!Q;0;SE(24&lt;Input!Q;VC21/(Input!Q-Input!Q);0)))</f>
        <v/>
      </c>
      <c r="WB67" s="79">
        <f>SE(Input!Q="bullet";SE(25=Input!Q-1;VC21;0);SE(25&lt;Input!Q;0;SE(25&lt;Input!Q;VC21/(Input!Q-Input!Q);0)))</f>
        <v/>
      </c>
      <c r="WE67" s="78" t="n">
        <v>15</v>
      </c>
      <c r="WF67" s="79">
        <f>0</f>
        <v/>
      </c>
      <c r="WG67" s="79">
        <f>0</f>
        <v/>
      </c>
      <c r="WH67" s="79">
        <f>0</f>
        <v/>
      </c>
      <c r="WI67" s="79">
        <f>0</f>
        <v/>
      </c>
      <c r="WJ67" s="79">
        <f>0</f>
        <v/>
      </c>
      <c r="WK67" s="79">
        <f>0</f>
        <v/>
      </c>
      <c r="WL67" s="79">
        <f>0</f>
        <v/>
      </c>
      <c r="WM67" s="79">
        <f>0</f>
        <v/>
      </c>
      <c r="WN67" s="79">
        <f>0</f>
        <v/>
      </c>
      <c r="WO67" s="79">
        <f>0</f>
        <v/>
      </c>
      <c r="WP67" s="79">
        <f>0</f>
        <v/>
      </c>
      <c r="WQ67" s="79">
        <f>0</f>
        <v/>
      </c>
      <c r="WR67" s="79">
        <f>0</f>
        <v/>
      </c>
      <c r="WS67" s="79">
        <f>0</f>
        <v/>
      </c>
      <c r="WT67" s="79">
        <f>SE(Input!R="bullet";SE(0=Input!R-1;WT21;0);SE(0&lt;Input!R;0;SE(0&lt;Input!R;WT21/(Input!R-Input!R);0)))</f>
        <v/>
      </c>
      <c r="WU67" s="79">
        <f>SE(Input!R="bullet";SE(1=Input!R-1;WT21;0);SE(1&lt;Input!R;0;SE(1&lt;Input!R;WT21/(Input!R-Input!R);0)))</f>
        <v/>
      </c>
      <c r="WV67" s="79">
        <f>SE(Input!R="bullet";SE(2=Input!R-1;WT21;0);SE(2&lt;Input!R;0;SE(2&lt;Input!R;WT21/(Input!R-Input!R);0)))</f>
        <v/>
      </c>
      <c r="WW67" s="79">
        <f>SE(Input!R="bullet";SE(3=Input!R-1;WT21;0);SE(3&lt;Input!R;0;SE(3&lt;Input!R;WT21/(Input!R-Input!R);0)))</f>
        <v/>
      </c>
      <c r="WX67" s="79">
        <f>SE(Input!R="bullet";SE(4=Input!R-1;WT21;0);SE(4&lt;Input!R;0;SE(4&lt;Input!R;WT21/(Input!R-Input!R);0)))</f>
        <v/>
      </c>
      <c r="WY67" s="79">
        <f>SE(Input!R="bullet";SE(5=Input!R-1;WT21;0);SE(5&lt;Input!R;0;SE(5&lt;Input!R;WT21/(Input!R-Input!R);0)))</f>
        <v/>
      </c>
      <c r="WZ67" s="79">
        <f>SE(Input!R="bullet";SE(6=Input!R-1;WT21;0);SE(6&lt;Input!R;0;SE(6&lt;Input!R;WT21/(Input!R-Input!R);0)))</f>
        <v/>
      </c>
      <c r="XA67" s="79">
        <f>SE(Input!R="bullet";SE(7=Input!R-1;WT21;0);SE(7&lt;Input!R;0;SE(7&lt;Input!R;WT21/(Input!R-Input!R);0)))</f>
        <v/>
      </c>
      <c r="XB67" s="79">
        <f>SE(Input!R="bullet";SE(8=Input!R-1;WT21;0);SE(8&lt;Input!R;0;SE(8&lt;Input!R;WT21/(Input!R-Input!R);0)))</f>
        <v/>
      </c>
      <c r="XC67" s="79">
        <f>SE(Input!R="bullet";SE(9=Input!R-1;WT21;0);SE(9&lt;Input!R;0;SE(9&lt;Input!R;WT21/(Input!R-Input!R);0)))</f>
        <v/>
      </c>
      <c r="XD67" s="79">
        <f>SE(Input!R="bullet";SE(10=Input!R-1;WT21;0);SE(10&lt;Input!R;0;SE(10&lt;Input!R;WT21/(Input!R-Input!R);0)))</f>
        <v/>
      </c>
      <c r="XE67" s="79">
        <f>SE(Input!R="bullet";SE(11=Input!R-1;WT21;0);SE(11&lt;Input!R;0;SE(11&lt;Input!R;WT21/(Input!R-Input!R);0)))</f>
        <v/>
      </c>
      <c r="XF67" s="79">
        <f>SE(Input!R="bullet";SE(12=Input!R-1;WT21;0);SE(12&lt;Input!R;0;SE(12&lt;Input!R;WT21/(Input!R-Input!R);0)))</f>
        <v/>
      </c>
      <c r="XG67" s="79">
        <f>SE(Input!R="bullet";SE(13=Input!R-1;WT21;0);SE(13&lt;Input!R;0;SE(13&lt;Input!R;WT21/(Input!R-Input!R);0)))</f>
        <v/>
      </c>
      <c r="XH67" s="79">
        <f>SE(Input!R="bullet";SE(14=Input!R-1;WT21;0);SE(14&lt;Input!R;0;SE(14&lt;Input!R;WT21/(Input!R-Input!R);0)))</f>
        <v/>
      </c>
      <c r="XI67" s="79">
        <f>SE(Input!R="bullet";SE(15=Input!R-1;WT21;0);SE(15&lt;Input!R;0;SE(15&lt;Input!R;WT21/(Input!R-Input!R);0)))</f>
        <v/>
      </c>
      <c r="XJ67" s="79">
        <f>SE(Input!R="bullet";SE(16=Input!R-1;WT21;0);SE(16&lt;Input!R;0;SE(16&lt;Input!R;WT21/(Input!R-Input!R);0)))</f>
        <v/>
      </c>
      <c r="XK67" s="79">
        <f>SE(Input!R="bullet";SE(17=Input!R-1;WT21;0);SE(17&lt;Input!R;0;SE(17&lt;Input!R;WT21/(Input!R-Input!R);0)))</f>
        <v/>
      </c>
      <c r="XL67" s="79">
        <f>SE(Input!R="bullet";SE(18=Input!R-1;WT21;0);SE(18&lt;Input!R;0;SE(18&lt;Input!R;WT21/(Input!R-Input!R);0)))</f>
        <v/>
      </c>
      <c r="XM67" s="79">
        <f>SE(Input!R="bullet";SE(19=Input!R-1;WT21;0);SE(19&lt;Input!R;0;SE(19&lt;Input!R;WT21/(Input!R-Input!R);0)))</f>
        <v/>
      </c>
      <c r="XN67" s="79">
        <f>SE(Input!R="bullet";SE(20=Input!R-1;WT21;0);SE(20&lt;Input!R;0;SE(20&lt;Input!R;WT21/(Input!R-Input!R);0)))</f>
        <v/>
      </c>
      <c r="XO67" s="79">
        <f>SE(Input!R="bullet";SE(21=Input!R-1;WT21;0);SE(21&lt;Input!R;0;SE(21&lt;Input!R;WT21/(Input!R-Input!R);0)))</f>
        <v/>
      </c>
      <c r="XP67" s="79">
        <f>SE(Input!R="bullet";SE(22=Input!R-1;WT21;0);SE(22&lt;Input!R;0;SE(22&lt;Input!R;WT21/(Input!R-Input!R);0)))</f>
        <v/>
      </c>
      <c r="XQ67" s="79">
        <f>SE(Input!R="bullet";SE(23=Input!R-1;WT21;0);SE(23&lt;Input!R;0;SE(23&lt;Input!R;WT21/(Input!R-Input!R);0)))</f>
        <v/>
      </c>
      <c r="XR67" s="79">
        <f>SE(Input!R="bullet";SE(24=Input!R-1;WT21;0);SE(24&lt;Input!R;0;SE(24&lt;Input!R;WT21/(Input!R-Input!R);0)))</f>
        <v/>
      </c>
      <c r="XS67" s="79">
        <f>SE(Input!R="bullet";SE(25=Input!R-1;WT21;0);SE(25&lt;Input!R;0;SE(25&lt;Input!R;WT21/(Input!R-Input!R);0)))</f>
        <v/>
      </c>
      <c r="XV67" s="78" t="n">
        <v>15</v>
      </c>
      <c r="XW67" s="79">
        <f>0</f>
        <v/>
      </c>
      <c r="XX67" s="79">
        <f>0</f>
        <v/>
      </c>
      <c r="XY67" s="79">
        <f>0</f>
        <v/>
      </c>
      <c r="XZ67" s="79">
        <f>0</f>
        <v/>
      </c>
      <c r="YA67" s="79">
        <f>0</f>
        <v/>
      </c>
      <c r="YB67" s="79">
        <f>0</f>
        <v/>
      </c>
      <c r="YC67" s="79">
        <f>0</f>
        <v/>
      </c>
      <c r="YD67" s="79">
        <f>0</f>
        <v/>
      </c>
      <c r="YE67" s="79">
        <f>0</f>
        <v/>
      </c>
      <c r="YF67" s="79">
        <f>0</f>
        <v/>
      </c>
      <c r="YG67" s="79">
        <f>0</f>
        <v/>
      </c>
      <c r="YH67" s="79">
        <f>0</f>
        <v/>
      </c>
      <c r="YI67" s="79">
        <f>0</f>
        <v/>
      </c>
      <c r="YJ67" s="79">
        <f>0</f>
        <v/>
      </c>
      <c r="YK67" s="79">
        <f>SE(Input!S="bullet";SE(0=Input!S-1;YK21;0);SE(0&lt;Input!S;0;SE(0&lt;Input!S;YK21/(Input!S-Input!S);0)))</f>
        <v/>
      </c>
      <c r="YL67" s="79">
        <f>SE(Input!S="bullet";SE(1=Input!S-1;YK21;0);SE(1&lt;Input!S;0;SE(1&lt;Input!S;YK21/(Input!S-Input!S);0)))</f>
        <v/>
      </c>
      <c r="YM67" s="79">
        <f>SE(Input!S="bullet";SE(2=Input!S-1;YK21;0);SE(2&lt;Input!S;0;SE(2&lt;Input!S;YK21/(Input!S-Input!S);0)))</f>
        <v/>
      </c>
      <c r="YN67" s="79">
        <f>SE(Input!S="bullet";SE(3=Input!S-1;YK21;0);SE(3&lt;Input!S;0;SE(3&lt;Input!S;YK21/(Input!S-Input!S);0)))</f>
        <v/>
      </c>
      <c r="YO67" s="79">
        <f>SE(Input!S="bullet";SE(4=Input!S-1;YK21;0);SE(4&lt;Input!S;0;SE(4&lt;Input!S;YK21/(Input!S-Input!S);0)))</f>
        <v/>
      </c>
      <c r="YP67" s="79">
        <f>SE(Input!S="bullet";SE(5=Input!S-1;YK21;0);SE(5&lt;Input!S;0;SE(5&lt;Input!S;YK21/(Input!S-Input!S);0)))</f>
        <v/>
      </c>
      <c r="YQ67" s="79">
        <f>SE(Input!S="bullet";SE(6=Input!S-1;YK21;0);SE(6&lt;Input!S;0;SE(6&lt;Input!S;YK21/(Input!S-Input!S);0)))</f>
        <v/>
      </c>
      <c r="YR67" s="79">
        <f>SE(Input!S="bullet";SE(7=Input!S-1;YK21;0);SE(7&lt;Input!S;0;SE(7&lt;Input!S;YK21/(Input!S-Input!S);0)))</f>
        <v/>
      </c>
      <c r="YS67" s="79">
        <f>SE(Input!S="bullet";SE(8=Input!S-1;YK21;0);SE(8&lt;Input!S;0;SE(8&lt;Input!S;YK21/(Input!S-Input!S);0)))</f>
        <v/>
      </c>
      <c r="YT67" s="79">
        <f>SE(Input!S="bullet";SE(9=Input!S-1;YK21;0);SE(9&lt;Input!S;0;SE(9&lt;Input!S;YK21/(Input!S-Input!S);0)))</f>
        <v/>
      </c>
      <c r="YU67" s="79">
        <f>SE(Input!S="bullet";SE(10=Input!S-1;YK21;0);SE(10&lt;Input!S;0;SE(10&lt;Input!S;YK21/(Input!S-Input!S);0)))</f>
        <v/>
      </c>
      <c r="YV67" s="79">
        <f>SE(Input!S="bullet";SE(11=Input!S-1;YK21;0);SE(11&lt;Input!S;0;SE(11&lt;Input!S;YK21/(Input!S-Input!S);0)))</f>
        <v/>
      </c>
      <c r="YW67" s="79">
        <f>SE(Input!S="bullet";SE(12=Input!S-1;YK21;0);SE(12&lt;Input!S;0;SE(12&lt;Input!S;YK21/(Input!S-Input!S);0)))</f>
        <v/>
      </c>
      <c r="YX67" s="79">
        <f>SE(Input!S="bullet";SE(13=Input!S-1;YK21;0);SE(13&lt;Input!S;0;SE(13&lt;Input!S;YK21/(Input!S-Input!S);0)))</f>
        <v/>
      </c>
      <c r="YY67" s="79">
        <f>SE(Input!S="bullet";SE(14=Input!S-1;YK21;0);SE(14&lt;Input!S;0;SE(14&lt;Input!S;YK21/(Input!S-Input!S);0)))</f>
        <v/>
      </c>
      <c r="YZ67" s="79">
        <f>SE(Input!S="bullet";SE(15=Input!S-1;YK21;0);SE(15&lt;Input!S;0;SE(15&lt;Input!S;YK21/(Input!S-Input!S);0)))</f>
        <v/>
      </c>
      <c r="ZA67" s="79">
        <f>SE(Input!S="bullet";SE(16=Input!S-1;YK21;0);SE(16&lt;Input!S;0;SE(16&lt;Input!S;YK21/(Input!S-Input!S);0)))</f>
        <v/>
      </c>
      <c r="ZB67" s="79">
        <f>SE(Input!S="bullet";SE(17=Input!S-1;YK21;0);SE(17&lt;Input!S;0;SE(17&lt;Input!S;YK21/(Input!S-Input!S);0)))</f>
        <v/>
      </c>
      <c r="ZC67" s="79">
        <f>SE(Input!S="bullet";SE(18=Input!S-1;YK21;0);SE(18&lt;Input!S;0;SE(18&lt;Input!S;YK21/(Input!S-Input!S);0)))</f>
        <v/>
      </c>
      <c r="ZD67" s="79">
        <f>SE(Input!S="bullet";SE(19=Input!S-1;YK21;0);SE(19&lt;Input!S;0;SE(19&lt;Input!S;YK21/(Input!S-Input!S);0)))</f>
        <v/>
      </c>
      <c r="ZE67" s="79">
        <f>SE(Input!S="bullet";SE(20=Input!S-1;YK21;0);SE(20&lt;Input!S;0;SE(20&lt;Input!S;YK21/(Input!S-Input!S);0)))</f>
        <v/>
      </c>
      <c r="ZF67" s="79">
        <f>SE(Input!S="bullet";SE(21=Input!S-1;YK21;0);SE(21&lt;Input!S;0;SE(21&lt;Input!S;YK21/(Input!S-Input!S);0)))</f>
        <v/>
      </c>
      <c r="ZG67" s="79">
        <f>SE(Input!S="bullet";SE(22=Input!S-1;YK21;0);SE(22&lt;Input!S;0;SE(22&lt;Input!S;YK21/(Input!S-Input!S);0)))</f>
        <v/>
      </c>
      <c r="ZH67" s="79">
        <f>SE(Input!S="bullet";SE(23=Input!S-1;YK21;0);SE(23&lt;Input!S;0;SE(23&lt;Input!S;YK21/(Input!S-Input!S);0)))</f>
        <v/>
      </c>
      <c r="ZI67" s="79">
        <f>SE(Input!S="bullet";SE(24=Input!S-1;YK21;0);SE(24&lt;Input!S;0;SE(24&lt;Input!S;YK21/(Input!S-Input!S);0)))</f>
        <v/>
      </c>
      <c r="ZJ67" s="79">
        <f>SE(Input!S="bullet";SE(25=Input!S-1;YK21;0);SE(25&lt;Input!S;0;SE(25&lt;Input!S;YK21/(Input!S-Input!S);0)))</f>
        <v/>
      </c>
      <c r="ZM67" s="78" t="n">
        <v>15</v>
      </c>
      <c r="ZN67" s="79">
        <f>0</f>
        <v/>
      </c>
      <c r="ZO67" s="79">
        <f>0</f>
        <v/>
      </c>
      <c r="ZP67" s="79">
        <f>0</f>
        <v/>
      </c>
      <c r="ZQ67" s="79">
        <f>0</f>
        <v/>
      </c>
      <c r="ZR67" s="79">
        <f>0</f>
        <v/>
      </c>
      <c r="ZS67" s="79">
        <f>0</f>
        <v/>
      </c>
      <c r="ZT67" s="79">
        <f>0</f>
        <v/>
      </c>
      <c r="ZU67" s="79">
        <f>0</f>
        <v/>
      </c>
      <c r="ZV67" s="79">
        <f>0</f>
        <v/>
      </c>
      <c r="ZW67" s="79">
        <f>0</f>
        <v/>
      </c>
      <c r="ZX67" s="79">
        <f>0</f>
        <v/>
      </c>
      <c r="ZY67" s="79">
        <f>0</f>
        <v/>
      </c>
      <c r="ZZ67" s="79">
        <f>0</f>
        <v/>
      </c>
      <c r="AAA67" s="79">
        <f>0</f>
        <v/>
      </c>
      <c r="AAB67" s="79">
        <f>SE(Input!T="bullet";SE(0=Input!T-1;AAB21;0);SE(0&lt;Input!T;0;SE(0&lt;Input!T;AAB21/(Input!T-Input!T);0)))</f>
        <v/>
      </c>
      <c r="AAC67" s="79">
        <f>SE(Input!T="bullet";SE(1=Input!T-1;AAB21;0);SE(1&lt;Input!T;0;SE(1&lt;Input!T;AAB21/(Input!T-Input!T);0)))</f>
        <v/>
      </c>
      <c r="AAD67" s="79">
        <f>SE(Input!T="bullet";SE(2=Input!T-1;AAB21;0);SE(2&lt;Input!T;0;SE(2&lt;Input!T;AAB21/(Input!T-Input!T);0)))</f>
        <v/>
      </c>
      <c r="AAE67" s="79">
        <f>SE(Input!T="bullet";SE(3=Input!T-1;AAB21;0);SE(3&lt;Input!T;0;SE(3&lt;Input!T;AAB21/(Input!T-Input!T);0)))</f>
        <v/>
      </c>
      <c r="AAF67" s="79">
        <f>SE(Input!T="bullet";SE(4=Input!T-1;AAB21;0);SE(4&lt;Input!T;0;SE(4&lt;Input!T;AAB21/(Input!T-Input!T);0)))</f>
        <v/>
      </c>
      <c r="AAG67" s="79">
        <f>SE(Input!T="bullet";SE(5=Input!T-1;AAB21;0);SE(5&lt;Input!T;0;SE(5&lt;Input!T;AAB21/(Input!T-Input!T);0)))</f>
        <v/>
      </c>
      <c r="AAH67" s="79">
        <f>SE(Input!T="bullet";SE(6=Input!T-1;AAB21;0);SE(6&lt;Input!T;0;SE(6&lt;Input!T;AAB21/(Input!T-Input!T);0)))</f>
        <v/>
      </c>
      <c r="AAI67" s="79">
        <f>SE(Input!T="bullet";SE(7=Input!T-1;AAB21;0);SE(7&lt;Input!T;0;SE(7&lt;Input!T;AAB21/(Input!T-Input!T);0)))</f>
        <v/>
      </c>
      <c r="AAJ67" s="79">
        <f>SE(Input!T="bullet";SE(8=Input!T-1;AAB21;0);SE(8&lt;Input!T;0;SE(8&lt;Input!T;AAB21/(Input!T-Input!T);0)))</f>
        <v/>
      </c>
      <c r="AAK67" s="79">
        <f>SE(Input!T="bullet";SE(9=Input!T-1;AAB21;0);SE(9&lt;Input!T;0;SE(9&lt;Input!T;AAB21/(Input!T-Input!T);0)))</f>
        <v/>
      </c>
      <c r="AAL67" s="79">
        <f>SE(Input!T="bullet";SE(10=Input!T-1;AAB21;0);SE(10&lt;Input!T;0;SE(10&lt;Input!T;AAB21/(Input!T-Input!T);0)))</f>
        <v/>
      </c>
      <c r="AAM67" s="79">
        <f>SE(Input!T="bullet";SE(11=Input!T-1;AAB21;0);SE(11&lt;Input!T;0;SE(11&lt;Input!T;AAB21/(Input!T-Input!T);0)))</f>
        <v/>
      </c>
      <c r="AAN67" s="79">
        <f>SE(Input!T="bullet";SE(12=Input!T-1;AAB21;0);SE(12&lt;Input!T;0;SE(12&lt;Input!T;AAB21/(Input!T-Input!T);0)))</f>
        <v/>
      </c>
      <c r="AAO67" s="79">
        <f>SE(Input!T="bullet";SE(13=Input!T-1;AAB21;0);SE(13&lt;Input!T;0;SE(13&lt;Input!T;AAB21/(Input!T-Input!T);0)))</f>
        <v/>
      </c>
      <c r="AAP67" s="79">
        <f>SE(Input!T="bullet";SE(14=Input!T-1;AAB21;0);SE(14&lt;Input!T;0;SE(14&lt;Input!T;AAB21/(Input!T-Input!T);0)))</f>
        <v/>
      </c>
      <c r="AAQ67" s="79">
        <f>SE(Input!T="bullet";SE(15=Input!T-1;AAB21;0);SE(15&lt;Input!T;0;SE(15&lt;Input!T;AAB21/(Input!T-Input!T);0)))</f>
        <v/>
      </c>
      <c r="AAR67" s="79">
        <f>SE(Input!T="bullet";SE(16=Input!T-1;AAB21;0);SE(16&lt;Input!T;0;SE(16&lt;Input!T;AAB21/(Input!T-Input!T);0)))</f>
        <v/>
      </c>
      <c r="AAS67" s="79">
        <f>SE(Input!T="bullet";SE(17=Input!T-1;AAB21;0);SE(17&lt;Input!T;0;SE(17&lt;Input!T;AAB21/(Input!T-Input!T);0)))</f>
        <v/>
      </c>
      <c r="AAT67" s="79">
        <f>SE(Input!T="bullet";SE(18=Input!T-1;AAB21;0);SE(18&lt;Input!T;0;SE(18&lt;Input!T;AAB21/(Input!T-Input!T);0)))</f>
        <v/>
      </c>
      <c r="AAU67" s="79">
        <f>SE(Input!T="bullet";SE(19=Input!T-1;AAB21;0);SE(19&lt;Input!T;0;SE(19&lt;Input!T;AAB21/(Input!T-Input!T);0)))</f>
        <v/>
      </c>
      <c r="AAV67" s="79">
        <f>SE(Input!T="bullet";SE(20=Input!T-1;AAB21;0);SE(20&lt;Input!T;0;SE(20&lt;Input!T;AAB21/(Input!T-Input!T);0)))</f>
        <v/>
      </c>
      <c r="AAW67" s="79">
        <f>SE(Input!T="bullet";SE(21=Input!T-1;AAB21;0);SE(21&lt;Input!T;0;SE(21&lt;Input!T;AAB21/(Input!T-Input!T);0)))</f>
        <v/>
      </c>
      <c r="AAX67" s="79">
        <f>SE(Input!T="bullet";SE(22=Input!T-1;AAB21;0);SE(22&lt;Input!T;0;SE(22&lt;Input!T;AAB21/(Input!T-Input!T);0)))</f>
        <v/>
      </c>
      <c r="AAY67" s="79">
        <f>SE(Input!T="bullet";SE(23=Input!T-1;AAB21;0);SE(23&lt;Input!T;0;SE(23&lt;Input!T;AAB21/(Input!T-Input!T);0)))</f>
        <v/>
      </c>
      <c r="AAZ67" s="79">
        <f>SE(Input!T="bullet";SE(24=Input!T-1;AAB21;0);SE(24&lt;Input!T;0;SE(24&lt;Input!T;AAB21/(Input!T-Input!T);0)))</f>
        <v/>
      </c>
      <c r="ABA67" s="79">
        <f>SE(Input!T="bullet";SE(25=Input!T-1;AAB21;0);SE(25&lt;Input!T;0;SE(25&lt;Input!T;AAB21/(Input!T-Input!T);0)))</f>
        <v/>
      </c>
      <c r="ABD67" s="78" t="n">
        <v>15</v>
      </c>
      <c r="ABE67" s="79">
        <f>0</f>
        <v/>
      </c>
      <c r="ABF67" s="79">
        <f>0</f>
        <v/>
      </c>
      <c r="ABG67" s="79">
        <f>0</f>
        <v/>
      </c>
      <c r="ABH67" s="79">
        <f>0</f>
        <v/>
      </c>
      <c r="ABI67" s="79">
        <f>0</f>
        <v/>
      </c>
      <c r="ABJ67" s="79">
        <f>0</f>
        <v/>
      </c>
      <c r="ABK67" s="79">
        <f>0</f>
        <v/>
      </c>
      <c r="ABL67" s="79">
        <f>0</f>
        <v/>
      </c>
      <c r="ABM67" s="79">
        <f>0</f>
        <v/>
      </c>
      <c r="ABN67" s="79">
        <f>0</f>
        <v/>
      </c>
      <c r="ABO67" s="79">
        <f>0</f>
        <v/>
      </c>
      <c r="ABP67" s="79">
        <f>0</f>
        <v/>
      </c>
      <c r="ABQ67" s="79">
        <f>0</f>
        <v/>
      </c>
      <c r="ABR67" s="79">
        <f>0</f>
        <v/>
      </c>
      <c r="ABS67" s="79">
        <f>SE(Input!U="bullet";SE(0=Input!U-1;ABS21;0);SE(0&lt;Input!U;0;SE(0&lt;Input!U;ABS21/(Input!U-Input!U);0)))</f>
        <v/>
      </c>
      <c r="ABT67" s="79">
        <f>SE(Input!U="bullet";SE(1=Input!U-1;ABS21;0);SE(1&lt;Input!U;0;SE(1&lt;Input!U;ABS21/(Input!U-Input!U);0)))</f>
        <v/>
      </c>
      <c r="ABU67" s="79">
        <f>SE(Input!U="bullet";SE(2=Input!U-1;ABS21;0);SE(2&lt;Input!U;0;SE(2&lt;Input!U;ABS21/(Input!U-Input!U);0)))</f>
        <v/>
      </c>
      <c r="ABV67" s="79">
        <f>SE(Input!U="bullet";SE(3=Input!U-1;ABS21;0);SE(3&lt;Input!U;0;SE(3&lt;Input!U;ABS21/(Input!U-Input!U);0)))</f>
        <v/>
      </c>
      <c r="ABW67" s="79">
        <f>SE(Input!U="bullet";SE(4=Input!U-1;ABS21;0);SE(4&lt;Input!U;0;SE(4&lt;Input!U;ABS21/(Input!U-Input!U);0)))</f>
        <v/>
      </c>
      <c r="ABX67" s="79">
        <f>SE(Input!U="bullet";SE(5=Input!U-1;ABS21;0);SE(5&lt;Input!U;0;SE(5&lt;Input!U;ABS21/(Input!U-Input!U);0)))</f>
        <v/>
      </c>
      <c r="ABY67" s="79">
        <f>SE(Input!U="bullet";SE(6=Input!U-1;ABS21;0);SE(6&lt;Input!U;0;SE(6&lt;Input!U;ABS21/(Input!U-Input!U);0)))</f>
        <v/>
      </c>
      <c r="ABZ67" s="79">
        <f>SE(Input!U="bullet";SE(7=Input!U-1;ABS21;0);SE(7&lt;Input!U;0;SE(7&lt;Input!U;ABS21/(Input!U-Input!U);0)))</f>
        <v/>
      </c>
      <c r="ACA67" s="79">
        <f>SE(Input!U="bullet";SE(8=Input!U-1;ABS21;0);SE(8&lt;Input!U;0;SE(8&lt;Input!U;ABS21/(Input!U-Input!U);0)))</f>
        <v/>
      </c>
      <c r="ACB67" s="79">
        <f>SE(Input!U="bullet";SE(9=Input!U-1;ABS21;0);SE(9&lt;Input!U;0;SE(9&lt;Input!U;ABS21/(Input!U-Input!U);0)))</f>
        <v/>
      </c>
      <c r="ACC67" s="79">
        <f>SE(Input!U="bullet";SE(10=Input!U-1;ABS21;0);SE(10&lt;Input!U;0;SE(10&lt;Input!U;ABS21/(Input!U-Input!U);0)))</f>
        <v/>
      </c>
      <c r="ACD67" s="79">
        <f>SE(Input!U="bullet";SE(11=Input!U-1;ABS21;0);SE(11&lt;Input!U;0;SE(11&lt;Input!U;ABS21/(Input!U-Input!U);0)))</f>
        <v/>
      </c>
      <c r="ACE67" s="79">
        <f>SE(Input!U="bullet";SE(12=Input!U-1;ABS21;0);SE(12&lt;Input!U;0;SE(12&lt;Input!U;ABS21/(Input!U-Input!U);0)))</f>
        <v/>
      </c>
      <c r="ACF67" s="79">
        <f>SE(Input!U="bullet";SE(13=Input!U-1;ABS21;0);SE(13&lt;Input!U;0;SE(13&lt;Input!U;ABS21/(Input!U-Input!U);0)))</f>
        <v/>
      </c>
      <c r="ACG67" s="79">
        <f>SE(Input!U="bullet";SE(14=Input!U-1;ABS21;0);SE(14&lt;Input!U;0;SE(14&lt;Input!U;ABS21/(Input!U-Input!U);0)))</f>
        <v/>
      </c>
      <c r="ACH67" s="79">
        <f>SE(Input!U="bullet";SE(15=Input!U-1;ABS21;0);SE(15&lt;Input!U;0;SE(15&lt;Input!U;ABS21/(Input!U-Input!U);0)))</f>
        <v/>
      </c>
      <c r="ACI67" s="79">
        <f>SE(Input!U="bullet";SE(16=Input!U-1;ABS21;0);SE(16&lt;Input!U;0;SE(16&lt;Input!U;ABS21/(Input!U-Input!U);0)))</f>
        <v/>
      </c>
      <c r="ACJ67" s="79">
        <f>SE(Input!U="bullet";SE(17=Input!U-1;ABS21;0);SE(17&lt;Input!U;0;SE(17&lt;Input!U;ABS21/(Input!U-Input!U);0)))</f>
        <v/>
      </c>
      <c r="ACK67" s="79">
        <f>SE(Input!U="bullet";SE(18=Input!U-1;ABS21;0);SE(18&lt;Input!U;0;SE(18&lt;Input!U;ABS21/(Input!U-Input!U);0)))</f>
        <v/>
      </c>
      <c r="ACL67" s="79">
        <f>SE(Input!U="bullet";SE(19=Input!U-1;ABS21;0);SE(19&lt;Input!U;0;SE(19&lt;Input!U;ABS21/(Input!U-Input!U);0)))</f>
        <v/>
      </c>
      <c r="ACM67" s="79">
        <f>SE(Input!U="bullet";SE(20=Input!U-1;ABS21;0);SE(20&lt;Input!U;0;SE(20&lt;Input!U;ABS21/(Input!U-Input!U);0)))</f>
        <v/>
      </c>
      <c r="ACN67" s="79">
        <f>SE(Input!U="bullet";SE(21=Input!U-1;ABS21;0);SE(21&lt;Input!U;0;SE(21&lt;Input!U;ABS21/(Input!U-Input!U);0)))</f>
        <v/>
      </c>
      <c r="ACO67" s="79">
        <f>SE(Input!U="bullet";SE(22=Input!U-1;ABS21;0);SE(22&lt;Input!U;0;SE(22&lt;Input!U;ABS21/(Input!U-Input!U);0)))</f>
        <v/>
      </c>
      <c r="ACP67" s="79">
        <f>SE(Input!U="bullet";SE(23=Input!U-1;ABS21;0);SE(23&lt;Input!U;0;SE(23&lt;Input!U;ABS21/(Input!U-Input!U);0)))</f>
        <v/>
      </c>
      <c r="ACQ67" s="79">
        <f>SE(Input!U="bullet";SE(24=Input!U-1;ABS21;0);SE(24&lt;Input!U;0;SE(24&lt;Input!U;ABS21/(Input!U-Input!U);0)))</f>
        <v/>
      </c>
      <c r="ACR67" s="79">
        <f>SE(Input!U="bullet";SE(25=Input!U-1;ABS21;0);SE(25&lt;Input!U;0;SE(25&lt;Input!U;ABS21/(Input!U-Input!U);0)))</f>
        <v/>
      </c>
      <c r="ACU67" s="78" t="n">
        <v>15</v>
      </c>
      <c r="ACV67" s="79">
        <f>0</f>
        <v/>
      </c>
      <c r="ACW67" s="79">
        <f>0</f>
        <v/>
      </c>
      <c r="ACX67" s="79">
        <f>0</f>
        <v/>
      </c>
      <c r="ACY67" s="79">
        <f>0</f>
        <v/>
      </c>
      <c r="ACZ67" s="79">
        <f>0</f>
        <v/>
      </c>
      <c r="ADA67" s="79">
        <f>0</f>
        <v/>
      </c>
      <c r="ADB67" s="79">
        <f>0</f>
        <v/>
      </c>
      <c r="ADC67" s="79">
        <f>0</f>
        <v/>
      </c>
      <c r="ADD67" s="79">
        <f>0</f>
        <v/>
      </c>
      <c r="ADE67" s="79">
        <f>0</f>
        <v/>
      </c>
      <c r="ADF67" s="79">
        <f>0</f>
        <v/>
      </c>
      <c r="ADG67" s="79">
        <f>0</f>
        <v/>
      </c>
      <c r="ADH67" s="79">
        <f>0</f>
        <v/>
      </c>
      <c r="ADI67" s="79">
        <f>0</f>
        <v/>
      </c>
      <c r="ADJ67" s="79">
        <f>SE(Input!V="bullet";SE(0=Input!V-1;ADJ21;0);SE(0&lt;Input!V;0;SE(0&lt;Input!V;ADJ21/(Input!V-Input!V);0)))</f>
        <v/>
      </c>
      <c r="ADK67" s="79">
        <f>SE(Input!V="bullet";SE(1=Input!V-1;ADJ21;0);SE(1&lt;Input!V;0;SE(1&lt;Input!V;ADJ21/(Input!V-Input!V);0)))</f>
        <v/>
      </c>
      <c r="ADL67" s="79">
        <f>SE(Input!V="bullet";SE(2=Input!V-1;ADJ21;0);SE(2&lt;Input!V;0;SE(2&lt;Input!V;ADJ21/(Input!V-Input!V);0)))</f>
        <v/>
      </c>
      <c r="ADM67" s="79">
        <f>SE(Input!V="bullet";SE(3=Input!V-1;ADJ21;0);SE(3&lt;Input!V;0;SE(3&lt;Input!V;ADJ21/(Input!V-Input!V);0)))</f>
        <v/>
      </c>
      <c r="ADN67" s="79">
        <f>SE(Input!V="bullet";SE(4=Input!V-1;ADJ21;0);SE(4&lt;Input!V;0;SE(4&lt;Input!V;ADJ21/(Input!V-Input!V);0)))</f>
        <v/>
      </c>
      <c r="ADO67" s="79">
        <f>SE(Input!V="bullet";SE(5=Input!V-1;ADJ21;0);SE(5&lt;Input!V;0;SE(5&lt;Input!V;ADJ21/(Input!V-Input!V);0)))</f>
        <v/>
      </c>
      <c r="ADP67" s="79">
        <f>SE(Input!V="bullet";SE(6=Input!V-1;ADJ21;0);SE(6&lt;Input!V;0;SE(6&lt;Input!V;ADJ21/(Input!V-Input!V);0)))</f>
        <v/>
      </c>
      <c r="ADQ67" s="79">
        <f>SE(Input!V="bullet";SE(7=Input!V-1;ADJ21;0);SE(7&lt;Input!V;0;SE(7&lt;Input!V;ADJ21/(Input!V-Input!V);0)))</f>
        <v/>
      </c>
      <c r="ADR67" s="79">
        <f>SE(Input!V="bullet";SE(8=Input!V-1;ADJ21;0);SE(8&lt;Input!V;0;SE(8&lt;Input!V;ADJ21/(Input!V-Input!V);0)))</f>
        <v/>
      </c>
      <c r="ADS67" s="79">
        <f>SE(Input!V="bullet";SE(9=Input!V-1;ADJ21;0);SE(9&lt;Input!V;0;SE(9&lt;Input!V;ADJ21/(Input!V-Input!V);0)))</f>
        <v/>
      </c>
      <c r="ADT67" s="79">
        <f>SE(Input!V="bullet";SE(10=Input!V-1;ADJ21;0);SE(10&lt;Input!V;0;SE(10&lt;Input!V;ADJ21/(Input!V-Input!V);0)))</f>
        <v/>
      </c>
      <c r="ADU67" s="79">
        <f>SE(Input!V="bullet";SE(11=Input!V-1;ADJ21;0);SE(11&lt;Input!V;0;SE(11&lt;Input!V;ADJ21/(Input!V-Input!V);0)))</f>
        <v/>
      </c>
      <c r="ADV67" s="79">
        <f>SE(Input!V="bullet";SE(12=Input!V-1;ADJ21;0);SE(12&lt;Input!V;0;SE(12&lt;Input!V;ADJ21/(Input!V-Input!V);0)))</f>
        <v/>
      </c>
      <c r="ADW67" s="79">
        <f>SE(Input!V="bullet";SE(13=Input!V-1;ADJ21;0);SE(13&lt;Input!V;0;SE(13&lt;Input!V;ADJ21/(Input!V-Input!V);0)))</f>
        <v/>
      </c>
      <c r="ADX67" s="79">
        <f>SE(Input!V="bullet";SE(14=Input!V-1;ADJ21;0);SE(14&lt;Input!V;0;SE(14&lt;Input!V;ADJ21/(Input!V-Input!V);0)))</f>
        <v/>
      </c>
      <c r="ADY67" s="79">
        <f>SE(Input!V="bullet";SE(15=Input!V-1;ADJ21;0);SE(15&lt;Input!V;0;SE(15&lt;Input!V;ADJ21/(Input!V-Input!V);0)))</f>
        <v/>
      </c>
      <c r="ADZ67" s="79">
        <f>SE(Input!V="bullet";SE(16=Input!V-1;ADJ21;0);SE(16&lt;Input!V;0;SE(16&lt;Input!V;ADJ21/(Input!V-Input!V);0)))</f>
        <v/>
      </c>
      <c r="AEA67" s="79">
        <f>SE(Input!V="bullet";SE(17=Input!V-1;ADJ21;0);SE(17&lt;Input!V;0;SE(17&lt;Input!V;ADJ21/(Input!V-Input!V);0)))</f>
        <v/>
      </c>
      <c r="AEB67" s="79">
        <f>SE(Input!V="bullet";SE(18=Input!V-1;ADJ21;0);SE(18&lt;Input!V;0;SE(18&lt;Input!V;ADJ21/(Input!V-Input!V);0)))</f>
        <v/>
      </c>
      <c r="AEC67" s="79">
        <f>SE(Input!V="bullet";SE(19=Input!V-1;ADJ21;0);SE(19&lt;Input!V;0;SE(19&lt;Input!V;ADJ21/(Input!V-Input!V);0)))</f>
        <v/>
      </c>
      <c r="AED67" s="79">
        <f>SE(Input!V="bullet";SE(20=Input!V-1;ADJ21;0);SE(20&lt;Input!V;0;SE(20&lt;Input!V;ADJ21/(Input!V-Input!V);0)))</f>
        <v/>
      </c>
      <c r="AEE67" s="79">
        <f>SE(Input!V="bullet";SE(21=Input!V-1;ADJ21;0);SE(21&lt;Input!V;0;SE(21&lt;Input!V;ADJ21/(Input!V-Input!V);0)))</f>
        <v/>
      </c>
      <c r="AEF67" s="79">
        <f>SE(Input!V="bullet";SE(22=Input!V-1;ADJ21;0);SE(22&lt;Input!V;0;SE(22&lt;Input!V;ADJ21/(Input!V-Input!V);0)))</f>
        <v/>
      </c>
      <c r="AEG67" s="79">
        <f>SE(Input!V="bullet";SE(23=Input!V-1;ADJ21;0);SE(23&lt;Input!V;0;SE(23&lt;Input!V;ADJ21/(Input!V-Input!V);0)))</f>
        <v/>
      </c>
      <c r="AEH67" s="79">
        <f>SE(Input!V="bullet";SE(24=Input!V-1;ADJ21;0);SE(24&lt;Input!V;0;SE(24&lt;Input!V;ADJ21/(Input!V-Input!V);0)))</f>
        <v/>
      </c>
      <c r="AEI67" s="79">
        <f>SE(Input!V="bullet";SE(25=Input!V-1;ADJ21;0);SE(25&lt;Input!V;0;SE(25&lt;Input!V;ADJ21/(Input!V-Input!V);0)))</f>
        <v/>
      </c>
      <c r="AEL67" s="78" t="n">
        <v>15</v>
      </c>
      <c r="AEM67" s="79">
        <f>0</f>
        <v/>
      </c>
      <c r="AEN67" s="79">
        <f>0</f>
        <v/>
      </c>
      <c r="AEO67" s="79">
        <f>0</f>
        <v/>
      </c>
      <c r="AEP67" s="79">
        <f>0</f>
        <v/>
      </c>
      <c r="AEQ67" s="79">
        <f>0</f>
        <v/>
      </c>
      <c r="AER67" s="79">
        <f>0</f>
        <v/>
      </c>
      <c r="AES67" s="79">
        <f>0</f>
        <v/>
      </c>
      <c r="AET67" s="79">
        <f>0</f>
        <v/>
      </c>
      <c r="AEU67" s="79">
        <f>0</f>
        <v/>
      </c>
      <c r="AEV67" s="79">
        <f>0</f>
        <v/>
      </c>
      <c r="AEW67" s="79">
        <f>0</f>
        <v/>
      </c>
      <c r="AEX67" s="79">
        <f>0</f>
        <v/>
      </c>
      <c r="AEY67" s="79">
        <f>0</f>
        <v/>
      </c>
      <c r="AEZ67" s="79">
        <f>0</f>
        <v/>
      </c>
      <c r="AFA67" s="79">
        <f>SE(Input!W="bullet";SE(0=Input!W-1;AFA21;0);SE(0&lt;Input!W;0;SE(0&lt;Input!W;AFA21/(Input!W-Input!W);0)))</f>
        <v/>
      </c>
      <c r="AFB67" s="79">
        <f>SE(Input!W="bullet";SE(1=Input!W-1;AFA21;0);SE(1&lt;Input!W;0;SE(1&lt;Input!W;AFA21/(Input!W-Input!W);0)))</f>
        <v/>
      </c>
      <c r="AFC67" s="79">
        <f>SE(Input!W="bullet";SE(2=Input!W-1;AFA21;0);SE(2&lt;Input!W;0;SE(2&lt;Input!W;AFA21/(Input!W-Input!W);0)))</f>
        <v/>
      </c>
      <c r="AFD67" s="79">
        <f>SE(Input!W="bullet";SE(3=Input!W-1;AFA21;0);SE(3&lt;Input!W;0;SE(3&lt;Input!W;AFA21/(Input!W-Input!W);0)))</f>
        <v/>
      </c>
      <c r="AFE67" s="79">
        <f>SE(Input!W="bullet";SE(4=Input!W-1;AFA21;0);SE(4&lt;Input!W;0;SE(4&lt;Input!W;AFA21/(Input!W-Input!W);0)))</f>
        <v/>
      </c>
      <c r="AFF67" s="79">
        <f>SE(Input!W="bullet";SE(5=Input!W-1;AFA21;0);SE(5&lt;Input!W;0;SE(5&lt;Input!W;AFA21/(Input!W-Input!W);0)))</f>
        <v/>
      </c>
      <c r="AFG67" s="79">
        <f>SE(Input!W="bullet";SE(6=Input!W-1;AFA21;0);SE(6&lt;Input!W;0;SE(6&lt;Input!W;AFA21/(Input!W-Input!W);0)))</f>
        <v/>
      </c>
      <c r="AFH67" s="79">
        <f>SE(Input!W="bullet";SE(7=Input!W-1;AFA21;0);SE(7&lt;Input!W;0;SE(7&lt;Input!W;AFA21/(Input!W-Input!W);0)))</f>
        <v/>
      </c>
      <c r="AFI67" s="79">
        <f>SE(Input!W="bullet";SE(8=Input!W-1;AFA21;0);SE(8&lt;Input!W;0;SE(8&lt;Input!W;AFA21/(Input!W-Input!W);0)))</f>
        <v/>
      </c>
      <c r="AFJ67" s="79">
        <f>SE(Input!W="bullet";SE(9=Input!W-1;AFA21;0);SE(9&lt;Input!W;0;SE(9&lt;Input!W;AFA21/(Input!W-Input!W);0)))</f>
        <v/>
      </c>
      <c r="AFK67" s="79">
        <f>SE(Input!W="bullet";SE(10=Input!W-1;AFA21;0);SE(10&lt;Input!W;0;SE(10&lt;Input!W;AFA21/(Input!W-Input!W);0)))</f>
        <v/>
      </c>
      <c r="AFL67" s="79">
        <f>SE(Input!W="bullet";SE(11=Input!W-1;AFA21;0);SE(11&lt;Input!W;0;SE(11&lt;Input!W;AFA21/(Input!W-Input!W);0)))</f>
        <v/>
      </c>
      <c r="AFM67" s="79">
        <f>SE(Input!W="bullet";SE(12=Input!W-1;AFA21;0);SE(12&lt;Input!W;0;SE(12&lt;Input!W;AFA21/(Input!W-Input!W);0)))</f>
        <v/>
      </c>
      <c r="AFN67" s="79">
        <f>SE(Input!W="bullet";SE(13=Input!W-1;AFA21;0);SE(13&lt;Input!W;0;SE(13&lt;Input!W;AFA21/(Input!W-Input!W);0)))</f>
        <v/>
      </c>
      <c r="AFO67" s="79">
        <f>SE(Input!W="bullet";SE(14=Input!W-1;AFA21;0);SE(14&lt;Input!W;0;SE(14&lt;Input!W;AFA21/(Input!W-Input!W);0)))</f>
        <v/>
      </c>
      <c r="AFP67" s="79">
        <f>SE(Input!W="bullet";SE(15=Input!W-1;AFA21;0);SE(15&lt;Input!W;0;SE(15&lt;Input!W;AFA21/(Input!W-Input!W);0)))</f>
        <v/>
      </c>
      <c r="AFQ67" s="79">
        <f>SE(Input!W="bullet";SE(16=Input!W-1;AFA21;0);SE(16&lt;Input!W;0;SE(16&lt;Input!W;AFA21/(Input!W-Input!W);0)))</f>
        <v/>
      </c>
      <c r="AFR67" s="79">
        <f>SE(Input!W="bullet";SE(17=Input!W-1;AFA21;0);SE(17&lt;Input!W;0;SE(17&lt;Input!W;AFA21/(Input!W-Input!W);0)))</f>
        <v/>
      </c>
      <c r="AFS67" s="79">
        <f>SE(Input!W="bullet";SE(18=Input!W-1;AFA21;0);SE(18&lt;Input!W;0;SE(18&lt;Input!W;AFA21/(Input!W-Input!W);0)))</f>
        <v/>
      </c>
      <c r="AFT67" s="79">
        <f>SE(Input!W="bullet";SE(19=Input!W-1;AFA21;0);SE(19&lt;Input!W;0;SE(19&lt;Input!W;AFA21/(Input!W-Input!W);0)))</f>
        <v/>
      </c>
      <c r="AFU67" s="79">
        <f>SE(Input!W="bullet";SE(20=Input!W-1;AFA21;0);SE(20&lt;Input!W;0;SE(20&lt;Input!W;AFA21/(Input!W-Input!W);0)))</f>
        <v/>
      </c>
      <c r="AFV67" s="79">
        <f>SE(Input!W="bullet";SE(21=Input!W-1;AFA21;0);SE(21&lt;Input!W;0;SE(21&lt;Input!W;AFA21/(Input!W-Input!W);0)))</f>
        <v/>
      </c>
      <c r="AFW67" s="79">
        <f>SE(Input!W="bullet";SE(22=Input!W-1;AFA21;0);SE(22&lt;Input!W;0;SE(22&lt;Input!W;AFA21/(Input!W-Input!W);0)))</f>
        <v/>
      </c>
      <c r="AFX67" s="79">
        <f>SE(Input!W="bullet";SE(23=Input!W-1;AFA21;0);SE(23&lt;Input!W;0;SE(23&lt;Input!W;AFA21/(Input!W-Input!W);0)))</f>
        <v/>
      </c>
      <c r="AFY67" s="79">
        <f>SE(Input!W="bullet";SE(24=Input!W-1;AFA21;0);SE(24&lt;Input!W;0;SE(24&lt;Input!W;AFA21/(Input!W-Input!W);0)))</f>
        <v/>
      </c>
      <c r="AFZ67" s="79">
        <f>SE(Input!W="bullet";SE(25=Input!W-1;AFA21;0);SE(25&lt;Input!W;0;SE(25&lt;Input!W;AFA21/(Input!W-Input!W);0)))</f>
        <v/>
      </c>
    </row>
    <row r="68">
      <c r="A68" s="78" t="n">
        <v>16</v>
      </c>
      <c r="B68" s="79">
        <f>0</f>
        <v/>
      </c>
      <c r="C68" s="79">
        <f>0</f>
        <v/>
      </c>
      <c r="D68" s="79">
        <f>0</f>
        <v/>
      </c>
      <c r="E68" s="79">
        <f>0</f>
        <v/>
      </c>
      <c r="F68" s="79">
        <f>0</f>
        <v/>
      </c>
      <c r="G68" s="79">
        <f>0</f>
        <v/>
      </c>
      <c r="H68" s="79">
        <f>0</f>
        <v/>
      </c>
      <c r="I68" s="79">
        <f>0</f>
        <v/>
      </c>
      <c r="J68" s="79">
        <f>0</f>
        <v/>
      </c>
      <c r="K68" s="79">
        <f>0</f>
        <v/>
      </c>
      <c r="L68" s="79">
        <f>0</f>
        <v/>
      </c>
      <c r="M68" s="79">
        <f>0</f>
        <v/>
      </c>
      <c r="N68" s="79">
        <f>0</f>
        <v/>
      </c>
      <c r="O68" s="79">
        <f>0</f>
        <v/>
      </c>
      <c r="P68" s="79">
        <f>0</f>
        <v/>
      </c>
      <c r="Q68" s="79">
        <f>SE(Input!D="bullet";SE(0=Input!D-1;Q22;0);SE(0&lt;Input!D;0;SE(0&lt;Input!D;Q22/(Input!D-Input!D);0)))</f>
        <v/>
      </c>
      <c r="R68" s="79">
        <f>SE(Input!D="bullet";SE(1=Input!D-1;Q22;0);SE(1&lt;Input!D;0;SE(1&lt;Input!D;Q22/(Input!D-Input!D);0)))</f>
        <v/>
      </c>
      <c r="S68" s="79">
        <f>SE(Input!D="bullet";SE(2=Input!D-1;Q22;0);SE(2&lt;Input!D;0;SE(2&lt;Input!D;Q22/(Input!D-Input!D);0)))</f>
        <v/>
      </c>
      <c r="T68" s="79">
        <f>SE(Input!D="bullet";SE(3=Input!D-1;Q22;0);SE(3&lt;Input!D;0;SE(3&lt;Input!D;Q22/(Input!D-Input!D);0)))</f>
        <v/>
      </c>
      <c r="U68" s="79">
        <f>SE(Input!D="bullet";SE(4=Input!D-1;Q22;0);SE(4&lt;Input!D;0;SE(4&lt;Input!D;Q22/(Input!D-Input!D);0)))</f>
        <v/>
      </c>
      <c r="V68" s="79">
        <f>SE(Input!D="bullet";SE(5=Input!D-1;Q22;0);SE(5&lt;Input!D;0;SE(5&lt;Input!D;Q22/(Input!D-Input!D);0)))</f>
        <v/>
      </c>
      <c r="W68" s="79">
        <f>SE(Input!D="bullet";SE(6=Input!D-1;Q22;0);SE(6&lt;Input!D;0;SE(6&lt;Input!D;Q22/(Input!D-Input!D);0)))</f>
        <v/>
      </c>
      <c r="X68" s="79">
        <f>SE(Input!D="bullet";SE(7=Input!D-1;Q22;0);SE(7&lt;Input!D;0;SE(7&lt;Input!D;Q22/(Input!D-Input!D);0)))</f>
        <v/>
      </c>
      <c r="Y68" s="79">
        <f>SE(Input!D="bullet";SE(8=Input!D-1;Q22;0);SE(8&lt;Input!D;0;SE(8&lt;Input!D;Q22/(Input!D-Input!D);0)))</f>
        <v/>
      </c>
      <c r="Z68" s="79">
        <f>SE(Input!D="bullet";SE(9=Input!D-1;Q22;0);SE(9&lt;Input!D;0;SE(9&lt;Input!D;Q22/(Input!D-Input!D);0)))</f>
        <v/>
      </c>
      <c r="AA68" s="79">
        <f>SE(Input!D="bullet";SE(10=Input!D-1;Q22;0);SE(10&lt;Input!D;0;SE(10&lt;Input!D;Q22/(Input!D-Input!D);0)))</f>
        <v/>
      </c>
      <c r="AB68" s="79">
        <f>SE(Input!D="bullet";SE(11=Input!D-1;Q22;0);SE(11&lt;Input!D;0;SE(11&lt;Input!D;Q22/(Input!D-Input!D);0)))</f>
        <v/>
      </c>
      <c r="AC68" s="79">
        <f>SE(Input!D="bullet";SE(12=Input!D-1;Q22;0);SE(12&lt;Input!D;0;SE(12&lt;Input!D;Q22/(Input!D-Input!D);0)))</f>
        <v/>
      </c>
      <c r="AD68" s="79">
        <f>SE(Input!D="bullet";SE(13=Input!D-1;Q22;0);SE(13&lt;Input!D;0;SE(13&lt;Input!D;Q22/(Input!D-Input!D);0)))</f>
        <v/>
      </c>
      <c r="AE68" s="79">
        <f>SE(Input!D="bullet";SE(14=Input!D-1;Q22;0);SE(14&lt;Input!D;0;SE(14&lt;Input!D;Q22/(Input!D-Input!D);0)))</f>
        <v/>
      </c>
      <c r="AF68" s="79">
        <f>SE(Input!D="bullet";SE(15=Input!D-1;Q22;0);SE(15&lt;Input!D;0;SE(15&lt;Input!D;Q22/(Input!D-Input!D);0)))</f>
        <v/>
      </c>
      <c r="AG68" s="79">
        <f>SE(Input!D="bullet";SE(16=Input!D-1;Q22;0);SE(16&lt;Input!D;0;SE(16&lt;Input!D;Q22/(Input!D-Input!D);0)))</f>
        <v/>
      </c>
      <c r="AH68" s="79">
        <f>SE(Input!D="bullet";SE(17=Input!D-1;Q22;0);SE(17&lt;Input!D;0;SE(17&lt;Input!D;Q22/(Input!D-Input!D);0)))</f>
        <v/>
      </c>
      <c r="AI68" s="79">
        <f>SE(Input!D="bullet";SE(18=Input!D-1;Q22;0);SE(18&lt;Input!D;0;SE(18&lt;Input!D;Q22/(Input!D-Input!D);0)))</f>
        <v/>
      </c>
      <c r="AJ68" s="79">
        <f>SE(Input!D="bullet";SE(19=Input!D-1;Q22;0);SE(19&lt;Input!D;0;SE(19&lt;Input!D;Q22/(Input!D-Input!D);0)))</f>
        <v/>
      </c>
      <c r="AK68" s="79">
        <f>SE(Input!D="bullet";SE(20=Input!D-1;Q22;0);SE(20&lt;Input!D;0;SE(20&lt;Input!D;Q22/(Input!D-Input!D);0)))</f>
        <v/>
      </c>
      <c r="AL68" s="79">
        <f>SE(Input!D="bullet";SE(21=Input!D-1;Q22;0);SE(21&lt;Input!D;0;SE(21&lt;Input!D;Q22/(Input!D-Input!D);0)))</f>
        <v/>
      </c>
      <c r="AM68" s="79">
        <f>SE(Input!D="bullet";SE(22=Input!D-1;Q22;0);SE(22&lt;Input!D;0;SE(22&lt;Input!D;Q22/(Input!D-Input!D);0)))</f>
        <v/>
      </c>
      <c r="AN68" s="79">
        <f>SE(Input!D="bullet";SE(23=Input!D-1;Q22;0);SE(23&lt;Input!D;0;SE(23&lt;Input!D;Q22/(Input!D-Input!D);0)))</f>
        <v/>
      </c>
      <c r="AO68" s="79">
        <f>SE(Input!D="bullet";SE(24=Input!D-1;Q22;0);SE(24&lt;Input!D;0;SE(24&lt;Input!D;Q22/(Input!D-Input!D);0)))</f>
        <v/>
      </c>
      <c r="AR68" s="78" t="n">
        <v>16</v>
      </c>
      <c r="AS68" s="79">
        <f>0</f>
        <v/>
      </c>
      <c r="AT68" s="79">
        <f>0</f>
        <v/>
      </c>
      <c r="AU68" s="79">
        <f>0</f>
        <v/>
      </c>
      <c r="AV68" s="79">
        <f>0</f>
        <v/>
      </c>
      <c r="AW68" s="79">
        <f>0</f>
        <v/>
      </c>
      <c r="AX68" s="79">
        <f>0</f>
        <v/>
      </c>
      <c r="AY68" s="79">
        <f>0</f>
        <v/>
      </c>
      <c r="AZ68" s="79">
        <f>0</f>
        <v/>
      </c>
      <c r="BA68" s="79">
        <f>0</f>
        <v/>
      </c>
      <c r="BB68" s="79">
        <f>0</f>
        <v/>
      </c>
      <c r="BC68" s="79">
        <f>0</f>
        <v/>
      </c>
      <c r="BD68" s="79">
        <f>0</f>
        <v/>
      </c>
      <c r="BE68" s="79">
        <f>0</f>
        <v/>
      </c>
      <c r="BF68" s="79">
        <f>0</f>
        <v/>
      </c>
      <c r="BG68" s="79">
        <f>0</f>
        <v/>
      </c>
      <c r="BH68" s="79">
        <f>SE(Input!E="bullet";SE(0=Input!E-1;BH22;0);SE(0&lt;Input!E;0;SE(0&lt;Input!E;BH22/(Input!E-Input!E);0)))</f>
        <v/>
      </c>
      <c r="BI68" s="79">
        <f>SE(Input!E="bullet";SE(1=Input!E-1;BH22;0);SE(1&lt;Input!E;0;SE(1&lt;Input!E;BH22/(Input!E-Input!E);0)))</f>
        <v/>
      </c>
      <c r="BJ68" s="79">
        <f>SE(Input!E="bullet";SE(2=Input!E-1;BH22;0);SE(2&lt;Input!E;0;SE(2&lt;Input!E;BH22/(Input!E-Input!E);0)))</f>
        <v/>
      </c>
      <c r="BK68" s="79">
        <f>SE(Input!E="bullet";SE(3=Input!E-1;BH22;0);SE(3&lt;Input!E;0;SE(3&lt;Input!E;BH22/(Input!E-Input!E);0)))</f>
        <v/>
      </c>
      <c r="BL68" s="79">
        <f>SE(Input!E="bullet";SE(4=Input!E-1;BH22;0);SE(4&lt;Input!E;0;SE(4&lt;Input!E;BH22/(Input!E-Input!E);0)))</f>
        <v/>
      </c>
      <c r="BM68" s="79">
        <f>SE(Input!E="bullet";SE(5=Input!E-1;BH22;0);SE(5&lt;Input!E;0;SE(5&lt;Input!E;BH22/(Input!E-Input!E);0)))</f>
        <v/>
      </c>
      <c r="BN68" s="79">
        <f>SE(Input!E="bullet";SE(6=Input!E-1;BH22;0);SE(6&lt;Input!E;0;SE(6&lt;Input!E;BH22/(Input!E-Input!E);0)))</f>
        <v/>
      </c>
      <c r="BO68" s="79">
        <f>SE(Input!E="bullet";SE(7=Input!E-1;BH22;0);SE(7&lt;Input!E;0;SE(7&lt;Input!E;BH22/(Input!E-Input!E);0)))</f>
        <v/>
      </c>
      <c r="BP68" s="79">
        <f>SE(Input!E="bullet";SE(8=Input!E-1;BH22;0);SE(8&lt;Input!E;0;SE(8&lt;Input!E;BH22/(Input!E-Input!E);0)))</f>
        <v/>
      </c>
      <c r="BQ68" s="79">
        <f>SE(Input!E="bullet";SE(9=Input!E-1;BH22;0);SE(9&lt;Input!E;0;SE(9&lt;Input!E;BH22/(Input!E-Input!E);0)))</f>
        <v/>
      </c>
      <c r="BR68" s="79">
        <f>SE(Input!E="bullet";SE(10=Input!E-1;BH22;0);SE(10&lt;Input!E;0;SE(10&lt;Input!E;BH22/(Input!E-Input!E);0)))</f>
        <v/>
      </c>
      <c r="BS68" s="79">
        <f>SE(Input!E="bullet";SE(11=Input!E-1;BH22;0);SE(11&lt;Input!E;0;SE(11&lt;Input!E;BH22/(Input!E-Input!E);0)))</f>
        <v/>
      </c>
      <c r="BT68" s="79">
        <f>SE(Input!E="bullet";SE(12=Input!E-1;BH22;0);SE(12&lt;Input!E;0;SE(12&lt;Input!E;BH22/(Input!E-Input!E);0)))</f>
        <v/>
      </c>
      <c r="BU68" s="79">
        <f>SE(Input!E="bullet";SE(13=Input!E-1;BH22;0);SE(13&lt;Input!E;0;SE(13&lt;Input!E;BH22/(Input!E-Input!E);0)))</f>
        <v/>
      </c>
      <c r="BV68" s="79">
        <f>SE(Input!E="bullet";SE(14=Input!E-1;BH22;0);SE(14&lt;Input!E;0;SE(14&lt;Input!E;BH22/(Input!E-Input!E);0)))</f>
        <v/>
      </c>
      <c r="BW68" s="79">
        <f>SE(Input!E="bullet";SE(15=Input!E-1;BH22;0);SE(15&lt;Input!E;0;SE(15&lt;Input!E;BH22/(Input!E-Input!E);0)))</f>
        <v/>
      </c>
      <c r="BX68" s="79">
        <f>SE(Input!E="bullet";SE(16=Input!E-1;BH22;0);SE(16&lt;Input!E;0;SE(16&lt;Input!E;BH22/(Input!E-Input!E);0)))</f>
        <v/>
      </c>
      <c r="BY68" s="79">
        <f>SE(Input!E="bullet";SE(17=Input!E-1;BH22;0);SE(17&lt;Input!E;0;SE(17&lt;Input!E;BH22/(Input!E-Input!E);0)))</f>
        <v/>
      </c>
      <c r="BZ68" s="79">
        <f>SE(Input!E="bullet";SE(18=Input!E-1;BH22;0);SE(18&lt;Input!E;0;SE(18&lt;Input!E;BH22/(Input!E-Input!E);0)))</f>
        <v/>
      </c>
      <c r="CA68" s="79">
        <f>SE(Input!E="bullet";SE(19=Input!E-1;BH22;0);SE(19&lt;Input!E;0;SE(19&lt;Input!E;BH22/(Input!E-Input!E);0)))</f>
        <v/>
      </c>
      <c r="CB68" s="79">
        <f>SE(Input!E="bullet";SE(20=Input!E-1;BH22;0);SE(20&lt;Input!E;0;SE(20&lt;Input!E;BH22/(Input!E-Input!E);0)))</f>
        <v/>
      </c>
      <c r="CC68" s="79">
        <f>SE(Input!E="bullet";SE(21=Input!E-1;BH22;0);SE(21&lt;Input!E;0;SE(21&lt;Input!E;BH22/(Input!E-Input!E);0)))</f>
        <v/>
      </c>
      <c r="CD68" s="79">
        <f>SE(Input!E="bullet";SE(22=Input!E-1;BH22;0);SE(22&lt;Input!E;0;SE(22&lt;Input!E;BH22/(Input!E-Input!E);0)))</f>
        <v/>
      </c>
      <c r="CE68" s="79">
        <f>SE(Input!E="bullet";SE(23=Input!E-1;BH22;0);SE(23&lt;Input!E;0;SE(23&lt;Input!E;BH22/(Input!E-Input!E);0)))</f>
        <v/>
      </c>
      <c r="CF68" s="79">
        <f>SE(Input!E="bullet";SE(24=Input!E-1;BH22;0);SE(24&lt;Input!E;0;SE(24&lt;Input!E;BH22/(Input!E-Input!E);0)))</f>
        <v/>
      </c>
      <c r="CI68" s="78" t="n">
        <v>16</v>
      </c>
      <c r="CJ68" s="79">
        <f>0</f>
        <v/>
      </c>
      <c r="CK68" s="79">
        <f>0</f>
        <v/>
      </c>
      <c r="CL68" s="79">
        <f>0</f>
        <v/>
      </c>
      <c r="CM68" s="79">
        <f>0</f>
        <v/>
      </c>
      <c r="CN68" s="79">
        <f>0</f>
        <v/>
      </c>
      <c r="CO68" s="79">
        <f>0</f>
        <v/>
      </c>
      <c r="CP68" s="79">
        <f>0</f>
        <v/>
      </c>
      <c r="CQ68" s="79">
        <f>0</f>
        <v/>
      </c>
      <c r="CR68" s="79">
        <f>0</f>
        <v/>
      </c>
      <c r="CS68" s="79">
        <f>0</f>
        <v/>
      </c>
      <c r="CT68" s="79">
        <f>0</f>
        <v/>
      </c>
      <c r="CU68" s="79">
        <f>0</f>
        <v/>
      </c>
      <c r="CV68" s="79">
        <f>0</f>
        <v/>
      </c>
      <c r="CW68" s="79">
        <f>0</f>
        <v/>
      </c>
      <c r="CX68" s="79">
        <f>0</f>
        <v/>
      </c>
      <c r="CY68" s="79">
        <f>SE(Input!F="bullet";SE(0=Input!F-1;CY22;0);SE(0&lt;Input!F;0;SE(0&lt;Input!F;CY22/(Input!F-Input!F);0)))</f>
        <v/>
      </c>
      <c r="CZ68" s="79">
        <f>SE(Input!F="bullet";SE(1=Input!F-1;CY22;0);SE(1&lt;Input!F;0;SE(1&lt;Input!F;CY22/(Input!F-Input!F);0)))</f>
        <v/>
      </c>
      <c r="DA68" s="79">
        <f>SE(Input!F="bullet";SE(2=Input!F-1;CY22;0);SE(2&lt;Input!F;0;SE(2&lt;Input!F;CY22/(Input!F-Input!F);0)))</f>
        <v/>
      </c>
      <c r="DB68" s="79">
        <f>SE(Input!F="bullet";SE(3=Input!F-1;CY22;0);SE(3&lt;Input!F;0;SE(3&lt;Input!F;CY22/(Input!F-Input!F);0)))</f>
        <v/>
      </c>
      <c r="DC68" s="79">
        <f>SE(Input!F="bullet";SE(4=Input!F-1;CY22;0);SE(4&lt;Input!F;0;SE(4&lt;Input!F;CY22/(Input!F-Input!F);0)))</f>
        <v/>
      </c>
      <c r="DD68" s="79">
        <f>SE(Input!F="bullet";SE(5=Input!F-1;CY22;0);SE(5&lt;Input!F;0;SE(5&lt;Input!F;CY22/(Input!F-Input!F);0)))</f>
        <v/>
      </c>
      <c r="DE68" s="79">
        <f>SE(Input!F="bullet";SE(6=Input!F-1;CY22;0);SE(6&lt;Input!F;0;SE(6&lt;Input!F;CY22/(Input!F-Input!F);0)))</f>
        <v/>
      </c>
      <c r="DF68" s="79">
        <f>SE(Input!F="bullet";SE(7=Input!F-1;CY22;0);SE(7&lt;Input!F;0;SE(7&lt;Input!F;CY22/(Input!F-Input!F);0)))</f>
        <v/>
      </c>
      <c r="DG68" s="79">
        <f>SE(Input!F="bullet";SE(8=Input!F-1;CY22;0);SE(8&lt;Input!F;0;SE(8&lt;Input!F;CY22/(Input!F-Input!F);0)))</f>
        <v/>
      </c>
      <c r="DH68" s="79">
        <f>SE(Input!F="bullet";SE(9=Input!F-1;CY22;0);SE(9&lt;Input!F;0;SE(9&lt;Input!F;CY22/(Input!F-Input!F);0)))</f>
        <v/>
      </c>
      <c r="DI68" s="79">
        <f>SE(Input!F="bullet";SE(10=Input!F-1;CY22;0);SE(10&lt;Input!F;0;SE(10&lt;Input!F;CY22/(Input!F-Input!F);0)))</f>
        <v/>
      </c>
      <c r="DJ68" s="79">
        <f>SE(Input!F="bullet";SE(11=Input!F-1;CY22;0);SE(11&lt;Input!F;0;SE(11&lt;Input!F;CY22/(Input!F-Input!F);0)))</f>
        <v/>
      </c>
      <c r="DK68" s="79">
        <f>SE(Input!F="bullet";SE(12=Input!F-1;CY22;0);SE(12&lt;Input!F;0;SE(12&lt;Input!F;CY22/(Input!F-Input!F);0)))</f>
        <v/>
      </c>
      <c r="DL68" s="79">
        <f>SE(Input!F="bullet";SE(13=Input!F-1;CY22;0);SE(13&lt;Input!F;0;SE(13&lt;Input!F;CY22/(Input!F-Input!F);0)))</f>
        <v/>
      </c>
      <c r="DM68" s="79">
        <f>SE(Input!F="bullet";SE(14=Input!F-1;CY22;0);SE(14&lt;Input!F;0;SE(14&lt;Input!F;CY22/(Input!F-Input!F);0)))</f>
        <v/>
      </c>
      <c r="DN68" s="79">
        <f>SE(Input!F="bullet";SE(15=Input!F-1;CY22;0);SE(15&lt;Input!F;0;SE(15&lt;Input!F;CY22/(Input!F-Input!F);0)))</f>
        <v/>
      </c>
      <c r="DO68" s="79">
        <f>SE(Input!F="bullet";SE(16=Input!F-1;CY22;0);SE(16&lt;Input!F;0;SE(16&lt;Input!F;CY22/(Input!F-Input!F);0)))</f>
        <v/>
      </c>
      <c r="DP68" s="79">
        <f>SE(Input!F="bullet";SE(17=Input!F-1;CY22;0);SE(17&lt;Input!F;0;SE(17&lt;Input!F;CY22/(Input!F-Input!F);0)))</f>
        <v/>
      </c>
      <c r="DQ68" s="79">
        <f>SE(Input!F="bullet";SE(18=Input!F-1;CY22;0);SE(18&lt;Input!F;0;SE(18&lt;Input!F;CY22/(Input!F-Input!F);0)))</f>
        <v/>
      </c>
      <c r="DR68" s="79">
        <f>SE(Input!F="bullet";SE(19=Input!F-1;CY22;0);SE(19&lt;Input!F;0;SE(19&lt;Input!F;CY22/(Input!F-Input!F);0)))</f>
        <v/>
      </c>
      <c r="DS68" s="79">
        <f>SE(Input!F="bullet";SE(20=Input!F-1;CY22;0);SE(20&lt;Input!F;0;SE(20&lt;Input!F;CY22/(Input!F-Input!F);0)))</f>
        <v/>
      </c>
      <c r="DT68" s="79">
        <f>SE(Input!F="bullet";SE(21=Input!F-1;CY22;0);SE(21&lt;Input!F;0;SE(21&lt;Input!F;CY22/(Input!F-Input!F);0)))</f>
        <v/>
      </c>
      <c r="DU68" s="79">
        <f>SE(Input!F="bullet";SE(22=Input!F-1;CY22;0);SE(22&lt;Input!F;0;SE(22&lt;Input!F;CY22/(Input!F-Input!F);0)))</f>
        <v/>
      </c>
      <c r="DV68" s="79">
        <f>SE(Input!F="bullet";SE(23=Input!F-1;CY22;0);SE(23&lt;Input!F;0;SE(23&lt;Input!F;CY22/(Input!F-Input!F);0)))</f>
        <v/>
      </c>
      <c r="DW68" s="79">
        <f>SE(Input!F="bullet";SE(24=Input!F-1;CY22;0);SE(24&lt;Input!F;0;SE(24&lt;Input!F;CY22/(Input!F-Input!F);0)))</f>
        <v/>
      </c>
      <c r="DZ68" s="78" t="n">
        <v>16</v>
      </c>
      <c r="EA68" s="79">
        <f>0</f>
        <v/>
      </c>
      <c r="EB68" s="79">
        <f>0</f>
        <v/>
      </c>
      <c r="EC68" s="79">
        <f>0</f>
        <v/>
      </c>
      <c r="ED68" s="79">
        <f>0</f>
        <v/>
      </c>
      <c r="EE68" s="79">
        <f>0</f>
        <v/>
      </c>
      <c r="EF68" s="79">
        <f>0</f>
        <v/>
      </c>
      <c r="EG68" s="79">
        <f>0</f>
        <v/>
      </c>
      <c r="EH68" s="79">
        <f>0</f>
        <v/>
      </c>
      <c r="EI68" s="79">
        <f>0</f>
        <v/>
      </c>
      <c r="EJ68" s="79">
        <f>0</f>
        <v/>
      </c>
      <c r="EK68" s="79">
        <f>0</f>
        <v/>
      </c>
      <c r="EL68" s="79">
        <f>0</f>
        <v/>
      </c>
      <c r="EM68" s="79">
        <f>0</f>
        <v/>
      </c>
      <c r="EN68" s="79">
        <f>0</f>
        <v/>
      </c>
      <c r="EO68" s="79">
        <f>0</f>
        <v/>
      </c>
      <c r="EP68" s="79">
        <f>SE(Input!G="bullet";SE(0=Input!G-1;EP22;0);SE(0&lt;Input!G;0;SE(0&lt;Input!G;EP22/(Input!G-Input!G);0)))</f>
        <v/>
      </c>
      <c r="EQ68" s="79">
        <f>SE(Input!G="bullet";SE(1=Input!G-1;EP22;0);SE(1&lt;Input!G;0;SE(1&lt;Input!G;EP22/(Input!G-Input!G);0)))</f>
        <v/>
      </c>
      <c r="ER68" s="79">
        <f>SE(Input!G="bullet";SE(2=Input!G-1;EP22;0);SE(2&lt;Input!G;0;SE(2&lt;Input!G;EP22/(Input!G-Input!G);0)))</f>
        <v/>
      </c>
      <c r="ES68" s="79">
        <f>SE(Input!G="bullet";SE(3=Input!G-1;EP22;0);SE(3&lt;Input!G;0;SE(3&lt;Input!G;EP22/(Input!G-Input!G);0)))</f>
        <v/>
      </c>
      <c r="ET68" s="79">
        <f>SE(Input!G="bullet";SE(4=Input!G-1;EP22;0);SE(4&lt;Input!G;0;SE(4&lt;Input!G;EP22/(Input!G-Input!G);0)))</f>
        <v/>
      </c>
      <c r="EU68" s="79">
        <f>SE(Input!G="bullet";SE(5=Input!G-1;EP22;0);SE(5&lt;Input!G;0;SE(5&lt;Input!G;EP22/(Input!G-Input!G);0)))</f>
        <v/>
      </c>
      <c r="EV68" s="79">
        <f>SE(Input!G="bullet";SE(6=Input!G-1;EP22;0);SE(6&lt;Input!G;0;SE(6&lt;Input!G;EP22/(Input!G-Input!G);0)))</f>
        <v/>
      </c>
      <c r="EW68" s="79">
        <f>SE(Input!G="bullet";SE(7=Input!G-1;EP22;0);SE(7&lt;Input!G;0;SE(7&lt;Input!G;EP22/(Input!G-Input!G);0)))</f>
        <v/>
      </c>
      <c r="EX68" s="79">
        <f>SE(Input!G="bullet";SE(8=Input!G-1;EP22;0);SE(8&lt;Input!G;0;SE(8&lt;Input!G;EP22/(Input!G-Input!G);0)))</f>
        <v/>
      </c>
      <c r="EY68" s="79">
        <f>SE(Input!G="bullet";SE(9=Input!G-1;EP22;0);SE(9&lt;Input!G;0;SE(9&lt;Input!G;EP22/(Input!G-Input!G);0)))</f>
        <v/>
      </c>
      <c r="EZ68" s="79">
        <f>SE(Input!G="bullet";SE(10=Input!G-1;EP22;0);SE(10&lt;Input!G;0;SE(10&lt;Input!G;EP22/(Input!G-Input!G);0)))</f>
        <v/>
      </c>
      <c r="FA68" s="79">
        <f>SE(Input!G="bullet";SE(11=Input!G-1;EP22;0);SE(11&lt;Input!G;0;SE(11&lt;Input!G;EP22/(Input!G-Input!G);0)))</f>
        <v/>
      </c>
      <c r="FB68" s="79">
        <f>SE(Input!G="bullet";SE(12=Input!G-1;EP22;0);SE(12&lt;Input!G;0;SE(12&lt;Input!G;EP22/(Input!G-Input!G);0)))</f>
        <v/>
      </c>
      <c r="FC68" s="79">
        <f>SE(Input!G="bullet";SE(13=Input!G-1;EP22;0);SE(13&lt;Input!G;0;SE(13&lt;Input!G;EP22/(Input!G-Input!G);0)))</f>
        <v/>
      </c>
      <c r="FD68" s="79">
        <f>SE(Input!G="bullet";SE(14=Input!G-1;EP22;0);SE(14&lt;Input!G;0;SE(14&lt;Input!G;EP22/(Input!G-Input!G);0)))</f>
        <v/>
      </c>
      <c r="FE68" s="79">
        <f>SE(Input!G="bullet";SE(15=Input!G-1;EP22;0);SE(15&lt;Input!G;0;SE(15&lt;Input!G;EP22/(Input!G-Input!G);0)))</f>
        <v/>
      </c>
      <c r="FF68" s="79">
        <f>SE(Input!G="bullet";SE(16=Input!G-1;EP22;0);SE(16&lt;Input!G;0;SE(16&lt;Input!G;EP22/(Input!G-Input!G);0)))</f>
        <v/>
      </c>
      <c r="FG68" s="79">
        <f>SE(Input!G="bullet";SE(17=Input!G-1;EP22;0);SE(17&lt;Input!G;0;SE(17&lt;Input!G;EP22/(Input!G-Input!G);0)))</f>
        <v/>
      </c>
      <c r="FH68" s="79">
        <f>SE(Input!G="bullet";SE(18=Input!G-1;EP22;0);SE(18&lt;Input!G;0;SE(18&lt;Input!G;EP22/(Input!G-Input!G);0)))</f>
        <v/>
      </c>
      <c r="FI68" s="79">
        <f>SE(Input!G="bullet";SE(19=Input!G-1;EP22;0);SE(19&lt;Input!G;0;SE(19&lt;Input!G;EP22/(Input!G-Input!G);0)))</f>
        <v/>
      </c>
      <c r="FJ68" s="79">
        <f>SE(Input!G="bullet";SE(20=Input!G-1;EP22;0);SE(20&lt;Input!G;0;SE(20&lt;Input!G;EP22/(Input!G-Input!G);0)))</f>
        <v/>
      </c>
      <c r="FK68" s="79">
        <f>SE(Input!G="bullet";SE(21=Input!G-1;EP22;0);SE(21&lt;Input!G;0;SE(21&lt;Input!G;EP22/(Input!G-Input!G);0)))</f>
        <v/>
      </c>
      <c r="FL68" s="79">
        <f>SE(Input!G="bullet";SE(22=Input!G-1;EP22;0);SE(22&lt;Input!G;0;SE(22&lt;Input!G;EP22/(Input!G-Input!G);0)))</f>
        <v/>
      </c>
      <c r="FM68" s="79">
        <f>SE(Input!G="bullet";SE(23=Input!G-1;EP22;0);SE(23&lt;Input!G;0;SE(23&lt;Input!G;EP22/(Input!G-Input!G);0)))</f>
        <v/>
      </c>
      <c r="FN68" s="79">
        <f>SE(Input!G="bullet";SE(24=Input!G-1;EP22;0);SE(24&lt;Input!G;0;SE(24&lt;Input!G;EP22/(Input!G-Input!G);0)))</f>
        <v/>
      </c>
      <c r="FQ68" s="78" t="n">
        <v>16</v>
      </c>
      <c r="FR68" s="79">
        <f>0</f>
        <v/>
      </c>
      <c r="FS68" s="79">
        <f>0</f>
        <v/>
      </c>
      <c r="FT68" s="79">
        <f>0</f>
        <v/>
      </c>
      <c r="FU68" s="79">
        <f>0</f>
        <v/>
      </c>
      <c r="FV68" s="79">
        <f>0</f>
        <v/>
      </c>
      <c r="FW68" s="79">
        <f>0</f>
        <v/>
      </c>
      <c r="FX68" s="79">
        <f>0</f>
        <v/>
      </c>
      <c r="FY68" s="79">
        <f>0</f>
        <v/>
      </c>
      <c r="FZ68" s="79">
        <f>0</f>
        <v/>
      </c>
      <c r="GA68" s="79">
        <f>0</f>
        <v/>
      </c>
      <c r="GB68" s="79">
        <f>0</f>
        <v/>
      </c>
      <c r="GC68" s="79">
        <f>0</f>
        <v/>
      </c>
      <c r="GD68" s="79">
        <f>0</f>
        <v/>
      </c>
      <c r="GE68" s="79">
        <f>0</f>
        <v/>
      </c>
      <c r="GF68" s="79">
        <f>0</f>
        <v/>
      </c>
      <c r="GG68" s="79">
        <f>SE(Input!H="bullet";SE(0=Input!H-1;GG22;0);SE(0&lt;Input!H;0;SE(0&lt;Input!H;GG22/(Input!H-Input!H);0)))</f>
        <v/>
      </c>
      <c r="GH68" s="79">
        <f>SE(Input!H="bullet";SE(1=Input!H-1;GG22;0);SE(1&lt;Input!H;0;SE(1&lt;Input!H;GG22/(Input!H-Input!H);0)))</f>
        <v/>
      </c>
      <c r="GI68" s="79">
        <f>SE(Input!H="bullet";SE(2=Input!H-1;GG22;0);SE(2&lt;Input!H;0;SE(2&lt;Input!H;GG22/(Input!H-Input!H);0)))</f>
        <v/>
      </c>
      <c r="GJ68" s="79">
        <f>SE(Input!H="bullet";SE(3=Input!H-1;GG22;0);SE(3&lt;Input!H;0;SE(3&lt;Input!H;GG22/(Input!H-Input!H);0)))</f>
        <v/>
      </c>
      <c r="GK68" s="79">
        <f>SE(Input!H="bullet";SE(4=Input!H-1;GG22;0);SE(4&lt;Input!H;0;SE(4&lt;Input!H;GG22/(Input!H-Input!H);0)))</f>
        <v/>
      </c>
      <c r="GL68" s="79">
        <f>SE(Input!H="bullet";SE(5=Input!H-1;GG22;0);SE(5&lt;Input!H;0;SE(5&lt;Input!H;GG22/(Input!H-Input!H);0)))</f>
        <v/>
      </c>
      <c r="GM68" s="79">
        <f>SE(Input!H="bullet";SE(6=Input!H-1;GG22;0);SE(6&lt;Input!H;0;SE(6&lt;Input!H;GG22/(Input!H-Input!H);0)))</f>
        <v/>
      </c>
      <c r="GN68" s="79">
        <f>SE(Input!H="bullet";SE(7=Input!H-1;GG22;0);SE(7&lt;Input!H;0;SE(7&lt;Input!H;GG22/(Input!H-Input!H);0)))</f>
        <v/>
      </c>
      <c r="GO68" s="79">
        <f>SE(Input!H="bullet";SE(8=Input!H-1;GG22;0);SE(8&lt;Input!H;0;SE(8&lt;Input!H;GG22/(Input!H-Input!H);0)))</f>
        <v/>
      </c>
      <c r="GP68" s="79">
        <f>SE(Input!H="bullet";SE(9=Input!H-1;GG22;0);SE(9&lt;Input!H;0;SE(9&lt;Input!H;GG22/(Input!H-Input!H);0)))</f>
        <v/>
      </c>
      <c r="GQ68" s="79">
        <f>SE(Input!H="bullet";SE(10=Input!H-1;GG22;0);SE(10&lt;Input!H;0;SE(10&lt;Input!H;GG22/(Input!H-Input!H);0)))</f>
        <v/>
      </c>
      <c r="GR68" s="79">
        <f>SE(Input!H="bullet";SE(11=Input!H-1;GG22;0);SE(11&lt;Input!H;0;SE(11&lt;Input!H;GG22/(Input!H-Input!H);0)))</f>
        <v/>
      </c>
      <c r="GS68" s="79">
        <f>SE(Input!H="bullet";SE(12=Input!H-1;GG22;0);SE(12&lt;Input!H;0;SE(12&lt;Input!H;GG22/(Input!H-Input!H);0)))</f>
        <v/>
      </c>
      <c r="GT68" s="79">
        <f>SE(Input!H="bullet";SE(13=Input!H-1;GG22;0);SE(13&lt;Input!H;0;SE(13&lt;Input!H;GG22/(Input!H-Input!H);0)))</f>
        <v/>
      </c>
      <c r="GU68" s="79">
        <f>SE(Input!H="bullet";SE(14=Input!H-1;GG22;0);SE(14&lt;Input!H;0;SE(14&lt;Input!H;GG22/(Input!H-Input!H);0)))</f>
        <v/>
      </c>
      <c r="GV68" s="79">
        <f>SE(Input!H="bullet";SE(15=Input!H-1;GG22;0);SE(15&lt;Input!H;0;SE(15&lt;Input!H;GG22/(Input!H-Input!H);0)))</f>
        <v/>
      </c>
      <c r="GW68" s="79">
        <f>SE(Input!H="bullet";SE(16=Input!H-1;GG22;0);SE(16&lt;Input!H;0;SE(16&lt;Input!H;GG22/(Input!H-Input!H);0)))</f>
        <v/>
      </c>
      <c r="GX68" s="79">
        <f>SE(Input!H="bullet";SE(17=Input!H-1;GG22;0);SE(17&lt;Input!H;0;SE(17&lt;Input!H;GG22/(Input!H-Input!H);0)))</f>
        <v/>
      </c>
      <c r="GY68" s="79">
        <f>SE(Input!H="bullet";SE(18=Input!H-1;GG22;0);SE(18&lt;Input!H;0;SE(18&lt;Input!H;GG22/(Input!H-Input!H);0)))</f>
        <v/>
      </c>
      <c r="GZ68" s="79">
        <f>SE(Input!H="bullet";SE(19=Input!H-1;GG22;0);SE(19&lt;Input!H;0;SE(19&lt;Input!H;GG22/(Input!H-Input!H);0)))</f>
        <v/>
      </c>
      <c r="HA68" s="79">
        <f>SE(Input!H="bullet";SE(20=Input!H-1;GG22;0);SE(20&lt;Input!H;0;SE(20&lt;Input!H;GG22/(Input!H-Input!H);0)))</f>
        <v/>
      </c>
      <c r="HB68" s="79">
        <f>SE(Input!H="bullet";SE(21=Input!H-1;GG22;0);SE(21&lt;Input!H;0;SE(21&lt;Input!H;GG22/(Input!H-Input!H);0)))</f>
        <v/>
      </c>
      <c r="HC68" s="79">
        <f>SE(Input!H="bullet";SE(22=Input!H-1;GG22;0);SE(22&lt;Input!H;0;SE(22&lt;Input!H;GG22/(Input!H-Input!H);0)))</f>
        <v/>
      </c>
      <c r="HD68" s="79">
        <f>SE(Input!H="bullet";SE(23=Input!H-1;GG22;0);SE(23&lt;Input!H;0;SE(23&lt;Input!H;GG22/(Input!H-Input!H);0)))</f>
        <v/>
      </c>
      <c r="HE68" s="79">
        <f>SE(Input!H="bullet";SE(24=Input!H-1;GG22;0);SE(24&lt;Input!H;0;SE(24&lt;Input!H;GG22/(Input!H-Input!H);0)))</f>
        <v/>
      </c>
      <c r="HH68" s="78" t="n">
        <v>16</v>
      </c>
      <c r="HI68" s="79">
        <f>0</f>
        <v/>
      </c>
      <c r="HJ68" s="79">
        <f>0</f>
        <v/>
      </c>
      <c r="HK68" s="79">
        <f>0</f>
        <v/>
      </c>
      <c r="HL68" s="79">
        <f>0</f>
        <v/>
      </c>
      <c r="HM68" s="79">
        <f>0</f>
        <v/>
      </c>
      <c r="HN68" s="79">
        <f>0</f>
        <v/>
      </c>
      <c r="HO68" s="79">
        <f>0</f>
        <v/>
      </c>
      <c r="HP68" s="79">
        <f>0</f>
        <v/>
      </c>
      <c r="HQ68" s="79">
        <f>0</f>
        <v/>
      </c>
      <c r="HR68" s="79">
        <f>0</f>
        <v/>
      </c>
      <c r="HS68" s="79">
        <f>0</f>
        <v/>
      </c>
      <c r="HT68" s="79">
        <f>0</f>
        <v/>
      </c>
      <c r="HU68" s="79">
        <f>0</f>
        <v/>
      </c>
      <c r="HV68" s="79">
        <f>0</f>
        <v/>
      </c>
      <c r="HW68" s="79">
        <f>0</f>
        <v/>
      </c>
      <c r="HX68" s="79">
        <f>SE(Input!I="bullet";SE(0=Input!I-1;HX22;0);SE(0&lt;Input!I;0;SE(0&lt;Input!I;HX22/(Input!I-Input!I);0)))</f>
        <v/>
      </c>
      <c r="HY68" s="79">
        <f>SE(Input!I="bullet";SE(1=Input!I-1;HX22;0);SE(1&lt;Input!I;0;SE(1&lt;Input!I;HX22/(Input!I-Input!I);0)))</f>
        <v/>
      </c>
      <c r="HZ68" s="79">
        <f>SE(Input!I="bullet";SE(2=Input!I-1;HX22;0);SE(2&lt;Input!I;0;SE(2&lt;Input!I;HX22/(Input!I-Input!I);0)))</f>
        <v/>
      </c>
      <c r="IA68" s="79">
        <f>SE(Input!I="bullet";SE(3=Input!I-1;HX22;0);SE(3&lt;Input!I;0;SE(3&lt;Input!I;HX22/(Input!I-Input!I);0)))</f>
        <v/>
      </c>
      <c r="IB68" s="79">
        <f>SE(Input!I="bullet";SE(4=Input!I-1;HX22;0);SE(4&lt;Input!I;0;SE(4&lt;Input!I;HX22/(Input!I-Input!I);0)))</f>
        <v/>
      </c>
      <c r="IC68" s="79">
        <f>SE(Input!I="bullet";SE(5=Input!I-1;HX22;0);SE(5&lt;Input!I;0;SE(5&lt;Input!I;HX22/(Input!I-Input!I);0)))</f>
        <v/>
      </c>
      <c r="ID68" s="79">
        <f>SE(Input!I="bullet";SE(6=Input!I-1;HX22;0);SE(6&lt;Input!I;0;SE(6&lt;Input!I;HX22/(Input!I-Input!I);0)))</f>
        <v/>
      </c>
      <c r="IE68" s="79">
        <f>SE(Input!I="bullet";SE(7=Input!I-1;HX22;0);SE(7&lt;Input!I;0;SE(7&lt;Input!I;HX22/(Input!I-Input!I);0)))</f>
        <v/>
      </c>
      <c r="IF68" s="79">
        <f>SE(Input!I="bullet";SE(8=Input!I-1;HX22;0);SE(8&lt;Input!I;0;SE(8&lt;Input!I;HX22/(Input!I-Input!I);0)))</f>
        <v/>
      </c>
      <c r="IG68" s="79">
        <f>SE(Input!I="bullet";SE(9=Input!I-1;HX22;0);SE(9&lt;Input!I;0;SE(9&lt;Input!I;HX22/(Input!I-Input!I);0)))</f>
        <v/>
      </c>
      <c r="IH68" s="79">
        <f>SE(Input!I="bullet";SE(10=Input!I-1;HX22;0);SE(10&lt;Input!I;0;SE(10&lt;Input!I;HX22/(Input!I-Input!I);0)))</f>
        <v/>
      </c>
      <c r="II68" s="79">
        <f>SE(Input!I="bullet";SE(11=Input!I-1;HX22;0);SE(11&lt;Input!I;0;SE(11&lt;Input!I;HX22/(Input!I-Input!I);0)))</f>
        <v/>
      </c>
      <c r="IJ68" s="79">
        <f>SE(Input!I="bullet";SE(12=Input!I-1;HX22;0);SE(12&lt;Input!I;0;SE(12&lt;Input!I;HX22/(Input!I-Input!I);0)))</f>
        <v/>
      </c>
      <c r="IK68" s="79">
        <f>SE(Input!I="bullet";SE(13=Input!I-1;HX22;0);SE(13&lt;Input!I;0;SE(13&lt;Input!I;HX22/(Input!I-Input!I);0)))</f>
        <v/>
      </c>
      <c r="IL68" s="79">
        <f>SE(Input!I="bullet";SE(14=Input!I-1;HX22;0);SE(14&lt;Input!I;0;SE(14&lt;Input!I;HX22/(Input!I-Input!I);0)))</f>
        <v/>
      </c>
      <c r="IM68" s="79">
        <f>SE(Input!I="bullet";SE(15=Input!I-1;HX22;0);SE(15&lt;Input!I;0;SE(15&lt;Input!I;HX22/(Input!I-Input!I);0)))</f>
        <v/>
      </c>
      <c r="IN68" s="79">
        <f>SE(Input!I="bullet";SE(16=Input!I-1;HX22;0);SE(16&lt;Input!I;0;SE(16&lt;Input!I;HX22/(Input!I-Input!I);0)))</f>
        <v/>
      </c>
      <c r="IO68" s="79">
        <f>SE(Input!I="bullet";SE(17=Input!I-1;HX22;0);SE(17&lt;Input!I;0;SE(17&lt;Input!I;HX22/(Input!I-Input!I);0)))</f>
        <v/>
      </c>
      <c r="IP68" s="79">
        <f>SE(Input!I="bullet";SE(18=Input!I-1;HX22;0);SE(18&lt;Input!I;0;SE(18&lt;Input!I;HX22/(Input!I-Input!I);0)))</f>
        <v/>
      </c>
      <c r="IQ68" s="79">
        <f>SE(Input!I="bullet";SE(19=Input!I-1;HX22;0);SE(19&lt;Input!I;0;SE(19&lt;Input!I;HX22/(Input!I-Input!I);0)))</f>
        <v/>
      </c>
      <c r="IR68" s="79">
        <f>SE(Input!I="bullet";SE(20=Input!I-1;HX22;0);SE(20&lt;Input!I;0;SE(20&lt;Input!I;HX22/(Input!I-Input!I);0)))</f>
        <v/>
      </c>
      <c r="IS68" s="79">
        <f>SE(Input!I="bullet";SE(21=Input!I-1;HX22;0);SE(21&lt;Input!I;0;SE(21&lt;Input!I;HX22/(Input!I-Input!I);0)))</f>
        <v/>
      </c>
      <c r="IT68" s="79">
        <f>SE(Input!I="bullet";SE(22=Input!I-1;HX22;0);SE(22&lt;Input!I;0;SE(22&lt;Input!I;HX22/(Input!I-Input!I);0)))</f>
        <v/>
      </c>
      <c r="IU68" s="79">
        <f>SE(Input!I="bullet";SE(23=Input!I-1;HX22;0);SE(23&lt;Input!I;0;SE(23&lt;Input!I;HX22/(Input!I-Input!I);0)))</f>
        <v/>
      </c>
      <c r="IV68" s="79">
        <f>SE(Input!I="bullet";SE(24=Input!I-1;HX22;0);SE(24&lt;Input!I;0;SE(24&lt;Input!I;HX22/(Input!I-Input!I);0)))</f>
        <v/>
      </c>
      <c r="IY68" s="78" t="n">
        <v>16</v>
      </c>
      <c r="IZ68" s="79">
        <f>0</f>
        <v/>
      </c>
      <c r="JA68" s="79">
        <f>0</f>
        <v/>
      </c>
      <c r="JB68" s="79">
        <f>0</f>
        <v/>
      </c>
      <c r="JC68" s="79">
        <f>0</f>
        <v/>
      </c>
      <c r="JD68" s="79">
        <f>0</f>
        <v/>
      </c>
      <c r="JE68" s="79">
        <f>0</f>
        <v/>
      </c>
      <c r="JF68" s="79">
        <f>0</f>
        <v/>
      </c>
      <c r="JG68" s="79">
        <f>0</f>
        <v/>
      </c>
      <c r="JH68" s="79">
        <f>0</f>
        <v/>
      </c>
      <c r="JI68" s="79">
        <f>0</f>
        <v/>
      </c>
      <c r="JJ68" s="79">
        <f>0</f>
        <v/>
      </c>
      <c r="JK68" s="79">
        <f>0</f>
        <v/>
      </c>
      <c r="JL68" s="79">
        <f>0</f>
        <v/>
      </c>
      <c r="JM68" s="79">
        <f>0</f>
        <v/>
      </c>
      <c r="JN68" s="79">
        <f>0</f>
        <v/>
      </c>
      <c r="JO68" s="79">
        <f>SE(Input!J="bullet";SE(0=Input!J-1;JO22;0);SE(0&lt;Input!J;0;SE(0&lt;Input!J;JO22/(Input!J-Input!J);0)))</f>
        <v/>
      </c>
      <c r="JP68" s="79">
        <f>SE(Input!J="bullet";SE(1=Input!J-1;JO22;0);SE(1&lt;Input!J;0;SE(1&lt;Input!J;JO22/(Input!J-Input!J);0)))</f>
        <v/>
      </c>
      <c r="JQ68" s="79">
        <f>SE(Input!J="bullet";SE(2=Input!J-1;JO22;0);SE(2&lt;Input!J;0;SE(2&lt;Input!J;JO22/(Input!J-Input!J);0)))</f>
        <v/>
      </c>
      <c r="JR68" s="79">
        <f>SE(Input!J="bullet";SE(3=Input!J-1;JO22;0);SE(3&lt;Input!J;0;SE(3&lt;Input!J;JO22/(Input!J-Input!J);0)))</f>
        <v/>
      </c>
      <c r="JS68" s="79">
        <f>SE(Input!J="bullet";SE(4=Input!J-1;JO22;0);SE(4&lt;Input!J;0;SE(4&lt;Input!J;JO22/(Input!J-Input!J);0)))</f>
        <v/>
      </c>
      <c r="JT68" s="79">
        <f>SE(Input!J="bullet";SE(5=Input!J-1;JO22;0);SE(5&lt;Input!J;0;SE(5&lt;Input!J;JO22/(Input!J-Input!J);0)))</f>
        <v/>
      </c>
      <c r="JU68" s="79">
        <f>SE(Input!J="bullet";SE(6=Input!J-1;JO22;0);SE(6&lt;Input!J;0;SE(6&lt;Input!J;JO22/(Input!J-Input!J);0)))</f>
        <v/>
      </c>
      <c r="JV68" s="79">
        <f>SE(Input!J="bullet";SE(7=Input!J-1;JO22;0);SE(7&lt;Input!J;0;SE(7&lt;Input!J;JO22/(Input!J-Input!J);0)))</f>
        <v/>
      </c>
      <c r="JW68" s="79">
        <f>SE(Input!J="bullet";SE(8=Input!J-1;JO22;0);SE(8&lt;Input!J;0;SE(8&lt;Input!J;JO22/(Input!J-Input!J);0)))</f>
        <v/>
      </c>
      <c r="JX68" s="79">
        <f>SE(Input!J="bullet";SE(9=Input!J-1;JO22;0);SE(9&lt;Input!J;0;SE(9&lt;Input!J;JO22/(Input!J-Input!J);0)))</f>
        <v/>
      </c>
      <c r="JY68" s="79">
        <f>SE(Input!J="bullet";SE(10=Input!J-1;JO22;0);SE(10&lt;Input!J;0;SE(10&lt;Input!J;JO22/(Input!J-Input!J);0)))</f>
        <v/>
      </c>
      <c r="JZ68" s="79">
        <f>SE(Input!J="bullet";SE(11=Input!J-1;JO22;0);SE(11&lt;Input!J;0;SE(11&lt;Input!J;JO22/(Input!J-Input!J);0)))</f>
        <v/>
      </c>
      <c r="KA68" s="79">
        <f>SE(Input!J="bullet";SE(12=Input!J-1;JO22;0);SE(12&lt;Input!J;0;SE(12&lt;Input!J;JO22/(Input!J-Input!J);0)))</f>
        <v/>
      </c>
      <c r="KB68" s="79">
        <f>SE(Input!J="bullet";SE(13=Input!J-1;JO22;0);SE(13&lt;Input!J;0;SE(13&lt;Input!J;JO22/(Input!J-Input!J);0)))</f>
        <v/>
      </c>
      <c r="KC68" s="79">
        <f>SE(Input!J="bullet";SE(14=Input!J-1;JO22;0);SE(14&lt;Input!J;0;SE(14&lt;Input!J;JO22/(Input!J-Input!J);0)))</f>
        <v/>
      </c>
      <c r="KD68" s="79">
        <f>SE(Input!J="bullet";SE(15=Input!J-1;JO22;0);SE(15&lt;Input!J;0;SE(15&lt;Input!J;JO22/(Input!J-Input!J);0)))</f>
        <v/>
      </c>
      <c r="KE68" s="79">
        <f>SE(Input!J="bullet";SE(16=Input!J-1;JO22;0);SE(16&lt;Input!J;0;SE(16&lt;Input!J;JO22/(Input!J-Input!J);0)))</f>
        <v/>
      </c>
      <c r="KF68" s="79">
        <f>SE(Input!J="bullet";SE(17=Input!J-1;JO22;0);SE(17&lt;Input!J;0;SE(17&lt;Input!J;JO22/(Input!J-Input!J);0)))</f>
        <v/>
      </c>
      <c r="KG68" s="79">
        <f>SE(Input!J="bullet";SE(18=Input!J-1;JO22;0);SE(18&lt;Input!J;0;SE(18&lt;Input!J;JO22/(Input!J-Input!J);0)))</f>
        <v/>
      </c>
      <c r="KH68" s="79">
        <f>SE(Input!J="bullet";SE(19=Input!J-1;JO22;0);SE(19&lt;Input!J;0;SE(19&lt;Input!J;JO22/(Input!J-Input!J);0)))</f>
        <v/>
      </c>
      <c r="KI68" s="79">
        <f>SE(Input!J="bullet";SE(20=Input!J-1;JO22;0);SE(20&lt;Input!J;0;SE(20&lt;Input!J;JO22/(Input!J-Input!J);0)))</f>
        <v/>
      </c>
      <c r="KJ68" s="79">
        <f>SE(Input!J="bullet";SE(21=Input!J-1;JO22;0);SE(21&lt;Input!J;0;SE(21&lt;Input!J;JO22/(Input!J-Input!J);0)))</f>
        <v/>
      </c>
      <c r="KK68" s="79">
        <f>SE(Input!J="bullet";SE(22=Input!J-1;JO22;0);SE(22&lt;Input!J;0;SE(22&lt;Input!J;JO22/(Input!J-Input!J);0)))</f>
        <v/>
      </c>
      <c r="KL68" s="79">
        <f>SE(Input!J="bullet";SE(23=Input!J-1;JO22;0);SE(23&lt;Input!J;0;SE(23&lt;Input!J;JO22/(Input!J-Input!J);0)))</f>
        <v/>
      </c>
      <c r="KM68" s="79">
        <f>SE(Input!J="bullet";SE(24=Input!J-1;JO22;0);SE(24&lt;Input!J;0;SE(24&lt;Input!J;JO22/(Input!J-Input!J);0)))</f>
        <v/>
      </c>
      <c r="KP68" s="78" t="n">
        <v>16</v>
      </c>
      <c r="KQ68" s="79">
        <f>0</f>
        <v/>
      </c>
      <c r="KR68" s="79">
        <f>0</f>
        <v/>
      </c>
      <c r="KS68" s="79">
        <f>0</f>
        <v/>
      </c>
      <c r="KT68" s="79">
        <f>0</f>
        <v/>
      </c>
      <c r="KU68" s="79">
        <f>0</f>
        <v/>
      </c>
      <c r="KV68" s="79">
        <f>0</f>
        <v/>
      </c>
      <c r="KW68" s="79">
        <f>0</f>
        <v/>
      </c>
      <c r="KX68" s="79">
        <f>0</f>
        <v/>
      </c>
      <c r="KY68" s="79">
        <f>0</f>
        <v/>
      </c>
      <c r="KZ68" s="79">
        <f>0</f>
        <v/>
      </c>
      <c r="LA68" s="79">
        <f>0</f>
        <v/>
      </c>
      <c r="LB68" s="79">
        <f>0</f>
        <v/>
      </c>
      <c r="LC68" s="79">
        <f>0</f>
        <v/>
      </c>
      <c r="LD68" s="79">
        <f>0</f>
        <v/>
      </c>
      <c r="LE68" s="79">
        <f>0</f>
        <v/>
      </c>
      <c r="LF68" s="79">
        <f>SE(Input!K="bullet";SE(0=Input!K-1;LF22;0);SE(0&lt;Input!K;0;SE(0&lt;Input!K;LF22/(Input!K-Input!K);0)))</f>
        <v/>
      </c>
      <c r="LG68" s="79">
        <f>SE(Input!K="bullet";SE(1=Input!K-1;LF22;0);SE(1&lt;Input!K;0;SE(1&lt;Input!K;LF22/(Input!K-Input!K);0)))</f>
        <v/>
      </c>
      <c r="LH68" s="79">
        <f>SE(Input!K="bullet";SE(2=Input!K-1;LF22;0);SE(2&lt;Input!K;0;SE(2&lt;Input!K;LF22/(Input!K-Input!K);0)))</f>
        <v/>
      </c>
      <c r="LI68" s="79">
        <f>SE(Input!K="bullet";SE(3=Input!K-1;LF22;0);SE(3&lt;Input!K;0;SE(3&lt;Input!K;LF22/(Input!K-Input!K);0)))</f>
        <v/>
      </c>
      <c r="LJ68" s="79">
        <f>SE(Input!K="bullet";SE(4=Input!K-1;LF22;0);SE(4&lt;Input!K;0;SE(4&lt;Input!K;LF22/(Input!K-Input!K);0)))</f>
        <v/>
      </c>
      <c r="LK68" s="79">
        <f>SE(Input!K="bullet";SE(5=Input!K-1;LF22;0);SE(5&lt;Input!K;0;SE(5&lt;Input!K;LF22/(Input!K-Input!K);0)))</f>
        <v/>
      </c>
      <c r="LL68" s="79">
        <f>SE(Input!K="bullet";SE(6=Input!K-1;LF22;0);SE(6&lt;Input!K;0;SE(6&lt;Input!K;LF22/(Input!K-Input!K);0)))</f>
        <v/>
      </c>
      <c r="LM68" s="79">
        <f>SE(Input!K="bullet";SE(7=Input!K-1;LF22;0);SE(7&lt;Input!K;0;SE(7&lt;Input!K;LF22/(Input!K-Input!K);0)))</f>
        <v/>
      </c>
      <c r="LN68" s="79">
        <f>SE(Input!K="bullet";SE(8=Input!K-1;LF22;0);SE(8&lt;Input!K;0;SE(8&lt;Input!K;LF22/(Input!K-Input!K);0)))</f>
        <v/>
      </c>
      <c r="LO68" s="79">
        <f>SE(Input!K="bullet";SE(9=Input!K-1;LF22;0);SE(9&lt;Input!K;0;SE(9&lt;Input!K;LF22/(Input!K-Input!K);0)))</f>
        <v/>
      </c>
      <c r="LP68" s="79">
        <f>SE(Input!K="bullet";SE(10=Input!K-1;LF22;0);SE(10&lt;Input!K;0;SE(10&lt;Input!K;LF22/(Input!K-Input!K);0)))</f>
        <v/>
      </c>
      <c r="LQ68" s="79">
        <f>SE(Input!K="bullet";SE(11=Input!K-1;LF22;0);SE(11&lt;Input!K;0;SE(11&lt;Input!K;LF22/(Input!K-Input!K);0)))</f>
        <v/>
      </c>
      <c r="LR68" s="79">
        <f>SE(Input!K="bullet";SE(12=Input!K-1;LF22;0);SE(12&lt;Input!K;0;SE(12&lt;Input!K;LF22/(Input!K-Input!K);0)))</f>
        <v/>
      </c>
      <c r="LS68" s="79">
        <f>SE(Input!K="bullet";SE(13=Input!K-1;LF22;0);SE(13&lt;Input!K;0;SE(13&lt;Input!K;LF22/(Input!K-Input!K);0)))</f>
        <v/>
      </c>
      <c r="LT68" s="79">
        <f>SE(Input!K="bullet";SE(14=Input!K-1;LF22;0);SE(14&lt;Input!K;0;SE(14&lt;Input!K;LF22/(Input!K-Input!K);0)))</f>
        <v/>
      </c>
      <c r="LU68" s="79">
        <f>SE(Input!K="bullet";SE(15=Input!K-1;LF22;0);SE(15&lt;Input!K;0;SE(15&lt;Input!K;LF22/(Input!K-Input!K);0)))</f>
        <v/>
      </c>
      <c r="LV68" s="79">
        <f>SE(Input!K="bullet";SE(16=Input!K-1;LF22;0);SE(16&lt;Input!K;0;SE(16&lt;Input!K;LF22/(Input!K-Input!K);0)))</f>
        <v/>
      </c>
      <c r="LW68" s="79">
        <f>SE(Input!K="bullet";SE(17=Input!K-1;LF22;0);SE(17&lt;Input!K;0;SE(17&lt;Input!K;LF22/(Input!K-Input!K);0)))</f>
        <v/>
      </c>
      <c r="LX68" s="79">
        <f>SE(Input!K="bullet";SE(18=Input!K-1;LF22;0);SE(18&lt;Input!K;0;SE(18&lt;Input!K;LF22/(Input!K-Input!K);0)))</f>
        <v/>
      </c>
      <c r="LY68" s="79">
        <f>SE(Input!K="bullet";SE(19=Input!K-1;LF22;0);SE(19&lt;Input!K;0;SE(19&lt;Input!K;LF22/(Input!K-Input!K);0)))</f>
        <v/>
      </c>
      <c r="LZ68" s="79">
        <f>SE(Input!K="bullet";SE(20=Input!K-1;LF22;0);SE(20&lt;Input!K;0;SE(20&lt;Input!K;LF22/(Input!K-Input!K);0)))</f>
        <v/>
      </c>
      <c r="MA68" s="79">
        <f>SE(Input!K="bullet";SE(21=Input!K-1;LF22;0);SE(21&lt;Input!K;0;SE(21&lt;Input!K;LF22/(Input!K-Input!K);0)))</f>
        <v/>
      </c>
      <c r="MB68" s="79">
        <f>SE(Input!K="bullet";SE(22=Input!K-1;LF22;0);SE(22&lt;Input!K;0;SE(22&lt;Input!K;LF22/(Input!K-Input!K);0)))</f>
        <v/>
      </c>
      <c r="MC68" s="79">
        <f>SE(Input!K="bullet";SE(23=Input!K-1;LF22;0);SE(23&lt;Input!K;0;SE(23&lt;Input!K;LF22/(Input!K-Input!K);0)))</f>
        <v/>
      </c>
      <c r="MD68" s="79">
        <f>SE(Input!K="bullet";SE(24=Input!K-1;LF22;0);SE(24&lt;Input!K;0;SE(24&lt;Input!K;LF22/(Input!K-Input!K);0)))</f>
        <v/>
      </c>
      <c r="MG68" s="78" t="n">
        <v>16</v>
      </c>
      <c r="MH68" s="79">
        <f>0</f>
        <v/>
      </c>
      <c r="MI68" s="79">
        <f>0</f>
        <v/>
      </c>
      <c r="MJ68" s="79">
        <f>0</f>
        <v/>
      </c>
      <c r="MK68" s="79">
        <f>0</f>
        <v/>
      </c>
      <c r="ML68" s="79">
        <f>0</f>
        <v/>
      </c>
      <c r="MM68" s="79">
        <f>0</f>
        <v/>
      </c>
      <c r="MN68" s="79">
        <f>0</f>
        <v/>
      </c>
      <c r="MO68" s="79">
        <f>0</f>
        <v/>
      </c>
      <c r="MP68" s="79">
        <f>0</f>
        <v/>
      </c>
      <c r="MQ68" s="79">
        <f>0</f>
        <v/>
      </c>
      <c r="MR68" s="79">
        <f>0</f>
        <v/>
      </c>
      <c r="MS68" s="79">
        <f>0</f>
        <v/>
      </c>
      <c r="MT68" s="79">
        <f>0</f>
        <v/>
      </c>
      <c r="MU68" s="79">
        <f>0</f>
        <v/>
      </c>
      <c r="MV68" s="79">
        <f>0</f>
        <v/>
      </c>
      <c r="MW68" s="79">
        <f>SE(Input!L="bullet";SE(0=Input!L-1;MW22;0);SE(0&lt;Input!L;0;SE(0&lt;Input!L;MW22/(Input!L-Input!L);0)))</f>
        <v/>
      </c>
      <c r="MX68" s="79">
        <f>SE(Input!L="bullet";SE(1=Input!L-1;MW22;0);SE(1&lt;Input!L;0;SE(1&lt;Input!L;MW22/(Input!L-Input!L);0)))</f>
        <v/>
      </c>
      <c r="MY68" s="79">
        <f>SE(Input!L="bullet";SE(2=Input!L-1;MW22;0);SE(2&lt;Input!L;0;SE(2&lt;Input!L;MW22/(Input!L-Input!L);0)))</f>
        <v/>
      </c>
      <c r="MZ68" s="79">
        <f>SE(Input!L="bullet";SE(3=Input!L-1;MW22;0);SE(3&lt;Input!L;0;SE(3&lt;Input!L;MW22/(Input!L-Input!L);0)))</f>
        <v/>
      </c>
      <c r="NA68" s="79">
        <f>SE(Input!L="bullet";SE(4=Input!L-1;MW22;0);SE(4&lt;Input!L;0;SE(4&lt;Input!L;MW22/(Input!L-Input!L);0)))</f>
        <v/>
      </c>
      <c r="NB68" s="79">
        <f>SE(Input!L="bullet";SE(5=Input!L-1;MW22;0);SE(5&lt;Input!L;0;SE(5&lt;Input!L;MW22/(Input!L-Input!L);0)))</f>
        <v/>
      </c>
      <c r="NC68" s="79">
        <f>SE(Input!L="bullet";SE(6=Input!L-1;MW22;0);SE(6&lt;Input!L;0;SE(6&lt;Input!L;MW22/(Input!L-Input!L);0)))</f>
        <v/>
      </c>
      <c r="ND68" s="79">
        <f>SE(Input!L="bullet";SE(7=Input!L-1;MW22;0);SE(7&lt;Input!L;0;SE(7&lt;Input!L;MW22/(Input!L-Input!L);0)))</f>
        <v/>
      </c>
      <c r="NE68" s="79">
        <f>SE(Input!L="bullet";SE(8=Input!L-1;MW22;0);SE(8&lt;Input!L;0;SE(8&lt;Input!L;MW22/(Input!L-Input!L);0)))</f>
        <v/>
      </c>
      <c r="NF68" s="79">
        <f>SE(Input!L="bullet";SE(9=Input!L-1;MW22;0);SE(9&lt;Input!L;0;SE(9&lt;Input!L;MW22/(Input!L-Input!L);0)))</f>
        <v/>
      </c>
      <c r="NG68" s="79">
        <f>SE(Input!L="bullet";SE(10=Input!L-1;MW22;0);SE(10&lt;Input!L;0;SE(10&lt;Input!L;MW22/(Input!L-Input!L);0)))</f>
        <v/>
      </c>
      <c r="NH68" s="79">
        <f>SE(Input!L="bullet";SE(11=Input!L-1;MW22;0);SE(11&lt;Input!L;0;SE(11&lt;Input!L;MW22/(Input!L-Input!L);0)))</f>
        <v/>
      </c>
      <c r="NI68" s="79">
        <f>SE(Input!L="bullet";SE(12=Input!L-1;MW22;0);SE(12&lt;Input!L;0;SE(12&lt;Input!L;MW22/(Input!L-Input!L);0)))</f>
        <v/>
      </c>
      <c r="NJ68" s="79">
        <f>SE(Input!L="bullet";SE(13=Input!L-1;MW22;0);SE(13&lt;Input!L;0;SE(13&lt;Input!L;MW22/(Input!L-Input!L);0)))</f>
        <v/>
      </c>
      <c r="NK68" s="79">
        <f>SE(Input!L="bullet";SE(14=Input!L-1;MW22;0);SE(14&lt;Input!L;0;SE(14&lt;Input!L;MW22/(Input!L-Input!L);0)))</f>
        <v/>
      </c>
      <c r="NL68" s="79">
        <f>SE(Input!L="bullet";SE(15=Input!L-1;MW22;0);SE(15&lt;Input!L;0;SE(15&lt;Input!L;MW22/(Input!L-Input!L);0)))</f>
        <v/>
      </c>
      <c r="NM68" s="79">
        <f>SE(Input!L="bullet";SE(16=Input!L-1;MW22;0);SE(16&lt;Input!L;0;SE(16&lt;Input!L;MW22/(Input!L-Input!L);0)))</f>
        <v/>
      </c>
      <c r="NN68" s="79">
        <f>SE(Input!L="bullet";SE(17=Input!L-1;MW22;0);SE(17&lt;Input!L;0;SE(17&lt;Input!L;MW22/(Input!L-Input!L);0)))</f>
        <v/>
      </c>
      <c r="NO68" s="79">
        <f>SE(Input!L="bullet";SE(18=Input!L-1;MW22;0);SE(18&lt;Input!L;0;SE(18&lt;Input!L;MW22/(Input!L-Input!L);0)))</f>
        <v/>
      </c>
      <c r="NP68" s="79">
        <f>SE(Input!L="bullet";SE(19=Input!L-1;MW22;0);SE(19&lt;Input!L;0;SE(19&lt;Input!L;MW22/(Input!L-Input!L);0)))</f>
        <v/>
      </c>
      <c r="NQ68" s="79">
        <f>SE(Input!L="bullet";SE(20=Input!L-1;MW22;0);SE(20&lt;Input!L;0;SE(20&lt;Input!L;MW22/(Input!L-Input!L);0)))</f>
        <v/>
      </c>
      <c r="NR68" s="79">
        <f>SE(Input!L="bullet";SE(21=Input!L-1;MW22;0);SE(21&lt;Input!L;0;SE(21&lt;Input!L;MW22/(Input!L-Input!L);0)))</f>
        <v/>
      </c>
      <c r="NS68" s="79">
        <f>SE(Input!L="bullet";SE(22=Input!L-1;MW22;0);SE(22&lt;Input!L;0;SE(22&lt;Input!L;MW22/(Input!L-Input!L);0)))</f>
        <v/>
      </c>
      <c r="NT68" s="79">
        <f>SE(Input!L="bullet";SE(23=Input!L-1;MW22;0);SE(23&lt;Input!L;0;SE(23&lt;Input!L;MW22/(Input!L-Input!L);0)))</f>
        <v/>
      </c>
      <c r="NU68" s="79">
        <f>SE(Input!L="bullet";SE(24=Input!L-1;MW22;0);SE(24&lt;Input!L;0;SE(24&lt;Input!L;MW22/(Input!L-Input!L);0)))</f>
        <v/>
      </c>
      <c r="NX68" s="78" t="n">
        <v>16</v>
      </c>
      <c r="NY68" s="79">
        <f>0</f>
        <v/>
      </c>
      <c r="NZ68" s="79">
        <f>0</f>
        <v/>
      </c>
      <c r="OA68" s="79">
        <f>0</f>
        <v/>
      </c>
      <c r="OB68" s="79">
        <f>0</f>
        <v/>
      </c>
      <c r="OC68" s="79">
        <f>0</f>
        <v/>
      </c>
      <c r="OD68" s="79">
        <f>0</f>
        <v/>
      </c>
      <c r="OE68" s="79">
        <f>0</f>
        <v/>
      </c>
      <c r="OF68" s="79">
        <f>0</f>
        <v/>
      </c>
      <c r="OG68" s="79">
        <f>0</f>
        <v/>
      </c>
      <c r="OH68" s="79">
        <f>0</f>
        <v/>
      </c>
      <c r="OI68" s="79">
        <f>0</f>
        <v/>
      </c>
      <c r="OJ68" s="79">
        <f>0</f>
        <v/>
      </c>
      <c r="OK68" s="79">
        <f>0</f>
        <v/>
      </c>
      <c r="OL68" s="79">
        <f>0</f>
        <v/>
      </c>
      <c r="OM68" s="79">
        <f>0</f>
        <v/>
      </c>
      <c r="ON68" s="79">
        <f>SE(Input!M="bullet";SE(0=Input!M-1;ON22;0);SE(0&lt;Input!M;0;SE(0&lt;Input!M;ON22/(Input!M-Input!M);0)))</f>
        <v/>
      </c>
      <c r="OO68" s="79">
        <f>SE(Input!M="bullet";SE(1=Input!M-1;ON22;0);SE(1&lt;Input!M;0;SE(1&lt;Input!M;ON22/(Input!M-Input!M);0)))</f>
        <v/>
      </c>
      <c r="OP68" s="79">
        <f>SE(Input!M="bullet";SE(2=Input!M-1;ON22;0);SE(2&lt;Input!M;0;SE(2&lt;Input!M;ON22/(Input!M-Input!M);0)))</f>
        <v/>
      </c>
      <c r="OQ68" s="79">
        <f>SE(Input!M="bullet";SE(3=Input!M-1;ON22;0);SE(3&lt;Input!M;0;SE(3&lt;Input!M;ON22/(Input!M-Input!M);0)))</f>
        <v/>
      </c>
      <c r="OR68" s="79">
        <f>SE(Input!M="bullet";SE(4=Input!M-1;ON22;0);SE(4&lt;Input!M;0;SE(4&lt;Input!M;ON22/(Input!M-Input!M);0)))</f>
        <v/>
      </c>
      <c r="OS68" s="79">
        <f>SE(Input!M="bullet";SE(5=Input!M-1;ON22;0);SE(5&lt;Input!M;0;SE(5&lt;Input!M;ON22/(Input!M-Input!M);0)))</f>
        <v/>
      </c>
      <c r="OT68" s="79">
        <f>SE(Input!M="bullet";SE(6=Input!M-1;ON22;0);SE(6&lt;Input!M;0;SE(6&lt;Input!M;ON22/(Input!M-Input!M);0)))</f>
        <v/>
      </c>
      <c r="OU68" s="79">
        <f>SE(Input!M="bullet";SE(7=Input!M-1;ON22;0);SE(7&lt;Input!M;0;SE(7&lt;Input!M;ON22/(Input!M-Input!M);0)))</f>
        <v/>
      </c>
      <c r="OV68" s="79">
        <f>SE(Input!M="bullet";SE(8=Input!M-1;ON22;0);SE(8&lt;Input!M;0;SE(8&lt;Input!M;ON22/(Input!M-Input!M);0)))</f>
        <v/>
      </c>
      <c r="OW68" s="79">
        <f>SE(Input!M="bullet";SE(9=Input!M-1;ON22;0);SE(9&lt;Input!M;0;SE(9&lt;Input!M;ON22/(Input!M-Input!M);0)))</f>
        <v/>
      </c>
      <c r="OX68" s="79">
        <f>SE(Input!M="bullet";SE(10=Input!M-1;ON22;0);SE(10&lt;Input!M;0;SE(10&lt;Input!M;ON22/(Input!M-Input!M);0)))</f>
        <v/>
      </c>
      <c r="OY68" s="79">
        <f>SE(Input!M="bullet";SE(11=Input!M-1;ON22;0);SE(11&lt;Input!M;0;SE(11&lt;Input!M;ON22/(Input!M-Input!M);0)))</f>
        <v/>
      </c>
      <c r="OZ68" s="79">
        <f>SE(Input!M="bullet";SE(12=Input!M-1;ON22;0);SE(12&lt;Input!M;0;SE(12&lt;Input!M;ON22/(Input!M-Input!M);0)))</f>
        <v/>
      </c>
      <c r="PA68" s="79">
        <f>SE(Input!M="bullet";SE(13=Input!M-1;ON22;0);SE(13&lt;Input!M;0;SE(13&lt;Input!M;ON22/(Input!M-Input!M);0)))</f>
        <v/>
      </c>
      <c r="PB68" s="79">
        <f>SE(Input!M="bullet";SE(14=Input!M-1;ON22;0);SE(14&lt;Input!M;0;SE(14&lt;Input!M;ON22/(Input!M-Input!M);0)))</f>
        <v/>
      </c>
      <c r="PC68" s="79">
        <f>SE(Input!M="bullet";SE(15=Input!M-1;ON22;0);SE(15&lt;Input!M;0;SE(15&lt;Input!M;ON22/(Input!M-Input!M);0)))</f>
        <v/>
      </c>
      <c r="PD68" s="79">
        <f>SE(Input!M="bullet";SE(16=Input!M-1;ON22;0);SE(16&lt;Input!M;0;SE(16&lt;Input!M;ON22/(Input!M-Input!M);0)))</f>
        <v/>
      </c>
      <c r="PE68" s="79">
        <f>SE(Input!M="bullet";SE(17=Input!M-1;ON22;0);SE(17&lt;Input!M;0;SE(17&lt;Input!M;ON22/(Input!M-Input!M);0)))</f>
        <v/>
      </c>
      <c r="PF68" s="79">
        <f>SE(Input!M="bullet";SE(18=Input!M-1;ON22;0);SE(18&lt;Input!M;0;SE(18&lt;Input!M;ON22/(Input!M-Input!M);0)))</f>
        <v/>
      </c>
      <c r="PG68" s="79">
        <f>SE(Input!M="bullet";SE(19=Input!M-1;ON22;0);SE(19&lt;Input!M;0;SE(19&lt;Input!M;ON22/(Input!M-Input!M);0)))</f>
        <v/>
      </c>
      <c r="PH68" s="79">
        <f>SE(Input!M="bullet";SE(20=Input!M-1;ON22;0);SE(20&lt;Input!M;0;SE(20&lt;Input!M;ON22/(Input!M-Input!M);0)))</f>
        <v/>
      </c>
      <c r="PI68" s="79">
        <f>SE(Input!M="bullet";SE(21=Input!M-1;ON22;0);SE(21&lt;Input!M;0;SE(21&lt;Input!M;ON22/(Input!M-Input!M);0)))</f>
        <v/>
      </c>
      <c r="PJ68" s="79">
        <f>SE(Input!M="bullet";SE(22=Input!M-1;ON22;0);SE(22&lt;Input!M;0;SE(22&lt;Input!M;ON22/(Input!M-Input!M);0)))</f>
        <v/>
      </c>
      <c r="PK68" s="79">
        <f>SE(Input!M="bullet";SE(23=Input!M-1;ON22;0);SE(23&lt;Input!M;0;SE(23&lt;Input!M;ON22/(Input!M-Input!M);0)))</f>
        <v/>
      </c>
      <c r="PL68" s="79">
        <f>SE(Input!M="bullet";SE(24=Input!M-1;ON22;0);SE(24&lt;Input!M;0;SE(24&lt;Input!M;ON22/(Input!M-Input!M);0)))</f>
        <v/>
      </c>
      <c r="PO68" s="78" t="n">
        <v>16</v>
      </c>
      <c r="PP68" s="79">
        <f>0</f>
        <v/>
      </c>
      <c r="PQ68" s="79">
        <f>0</f>
        <v/>
      </c>
      <c r="PR68" s="79">
        <f>0</f>
        <v/>
      </c>
      <c r="PS68" s="79">
        <f>0</f>
        <v/>
      </c>
      <c r="PT68" s="79">
        <f>0</f>
        <v/>
      </c>
      <c r="PU68" s="79">
        <f>0</f>
        <v/>
      </c>
      <c r="PV68" s="79">
        <f>0</f>
        <v/>
      </c>
      <c r="PW68" s="79">
        <f>0</f>
        <v/>
      </c>
      <c r="PX68" s="79">
        <f>0</f>
        <v/>
      </c>
      <c r="PY68" s="79">
        <f>0</f>
        <v/>
      </c>
      <c r="PZ68" s="79">
        <f>0</f>
        <v/>
      </c>
      <c r="QA68" s="79">
        <f>0</f>
        <v/>
      </c>
      <c r="QB68" s="79">
        <f>0</f>
        <v/>
      </c>
      <c r="QC68" s="79">
        <f>0</f>
        <v/>
      </c>
      <c r="QD68" s="79">
        <f>0</f>
        <v/>
      </c>
      <c r="QE68" s="79">
        <f>SE(Input!N="bullet";SE(0=Input!N-1;QE22;0);SE(0&lt;Input!N;0;SE(0&lt;Input!N;QE22/(Input!N-Input!N);0)))</f>
        <v/>
      </c>
      <c r="QF68" s="79">
        <f>SE(Input!N="bullet";SE(1=Input!N-1;QE22;0);SE(1&lt;Input!N;0;SE(1&lt;Input!N;QE22/(Input!N-Input!N);0)))</f>
        <v/>
      </c>
      <c r="QG68" s="79">
        <f>SE(Input!N="bullet";SE(2=Input!N-1;QE22;0);SE(2&lt;Input!N;0;SE(2&lt;Input!N;QE22/(Input!N-Input!N);0)))</f>
        <v/>
      </c>
      <c r="QH68" s="79">
        <f>SE(Input!N="bullet";SE(3=Input!N-1;QE22;0);SE(3&lt;Input!N;0;SE(3&lt;Input!N;QE22/(Input!N-Input!N);0)))</f>
        <v/>
      </c>
      <c r="QI68" s="79">
        <f>SE(Input!N="bullet";SE(4=Input!N-1;QE22;0);SE(4&lt;Input!N;0;SE(4&lt;Input!N;QE22/(Input!N-Input!N);0)))</f>
        <v/>
      </c>
      <c r="QJ68" s="79">
        <f>SE(Input!N="bullet";SE(5=Input!N-1;QE22;0);SE(5&lt;Input!N;0;SE(5&lt;Input!N;QE22/(Input!N-Input!N);0)))</f>
        <v/>
      </c>
      <c r="QK68" s="79">
        <f>SE(Input!N="bullet";SE(6=Input!N-1;QE22;0);SE(6&lt;Input!N;0;SE(6&lt;Input!N;QE22/(Input!N-Input!N);0)))</f>
        <v/>
      </c>
      <c r="QL68" s="79">
        <f>SE(Input!N="bullet";SE(7=Input!N-1;QE22;0);SE(7&lt;Input!N;0;SE(7&lt;Input!N;QE22/(Input!N-Input!N);0)))</f>
        <v/>
      </c>
      <c r="QM68" s="79">
        <f>SE(Input!N="bullet";SE(8=Input!N-1;QE22;0);SE(8&lt;Input!N;0;SE(8&lt;Input!N;QE22/(Input!N-Input!N);0)))</f>
        <v/>
      </c>
      <c r="QN68" s="79">
        <f>SE(Input!N="bullet";SE(9=Input!N-1;QE22;0);SE(9&lt;Input!N;0;SE(9&lt;Input!N;QE22/(Input!N-Input!N);0)))</f>
        <v/>
      </c>
      <c r="QO68" s="79">
        <f>SE(Input!N="bullet";SE(10=Input!N-1;QE22;0);SE(10&lt;Input!N;0;SE(10&lt;Input!N;QE22/(Input!N-Input!N);0)))</f>
        <v/>
      </c>
      <c r="QP68" s="79">
        <f>SE(Input!N="bullet";SE(11=Input!N-1;QE22;0);SE(11&lt;Input!N;0;SE(11&lt;Input!N;QE22/(Input!N-Input!N);0)))</f>
        <v/>
      </c>
      <c r="QQ68" s="79">
        <f>SE(Input!N="bullet";SE(12=Input!N-1;QE22;0);SE(12&lt;Input!N;0;SE(12&lt;Input!N;QE22/(Input!N-Input!N);0)))</f>
        <v/>
      </c>
      <c r="QR68" s="79">
        <f>SE(Input!N="bullet";SE(13=Input!N-1;QE22;0);SE(13&lt;Input!N;0;SE(13&lt;Input!N;QE22/(Input!N-Input!N);0)))</f>
        <v/>
      </c>
      <c r="QS68" s="79">
        <f>SE(Input!N="bullet";SE(14=Input!N-1;QE22;0);SE(14&lt;Input!N;0;SE(14&lt;Input!N;QE22/(Input!N-Input!N);0)))</f>
        <v/>
      </c>
      <c r="QT68" s="79">
        <f>SE(Input!N="bullet";SE(15=Input!N-1;QE22;0);SE(15&lt;Input!N;0;SE(15&lt;Input!N;QE22/(Input!N-Input!N);0)))</f>
        <v/>
      </c>
      <c r="QU68" s="79">
        <f>SE(Input!N="bullet";SE(16=Input!N-1;QE22;0);SE(16&lt;Input!N;0;SE(16&lt;Input!N;QE22/(Input!N-Input!N);0)))</f>
        <v/>
      </c>
      <c r="QV68" s="79">
        <f>SE(Input!N="bullet";SE(17=Input!N-1;QE22;0);SE(17&lt;Input!N;0;SE(17&lt;Input!N;QE22/(Input!N-Input!N);0)))</f>
        <v/>
      </c>
      <c r="QW68" s="79">
        <f>SE(Input!N="bullet";SE(18=Input!N-1;QE22;0);SE(18&lt;Input!N;0;SE(18&lt;Input!N;QE22/(Input!N-Input!N);0)))</f>
        <v/>
      </c>
      <c r="QX68" s="79">
        <f>SE(Input!N="bullet";SE(19=Input!N-1;QE22;0);SE(19&lt;Input!N;0;SE(19&lt;Input!N;QE22/(Input!N-Input!N);0)))</f>
        <v/>
      </c>
      <c r="QY68" s="79">
        <f>SE(Input!N="bullet";SE(20=Input!N-1;QE22;0);SE(20&lt;Input!N;0;SE(20&lt;Input!N;QE22/(Input!N-Input!N);0)))</f>
        <v/>
      </c>
      <c r="QZ68" s="79">
        <f>SE(Input!N="bullet";SE(21=Input!N-1;QE22;0);SE(21&lt;Input!N;0;SE(21&lt;Input!N;QE22/(Input!N-Input!N);0)))</f>
        <v/>
      </c>
      <c r="RA68" s="79">
        <f>SE(Input!N="bullet";SE(22=Input!N-1;QE22;0);SE(22&lt;Input!N;0;SE(22&lt;Input!N;QE22/(Input!N-Input!N);0)))</f>
        <v/>
      </c>
      <c r="RB68" s="79">
        <f>SE(Input!N="bullet";SE(23=Input!N-1;QE22;0);SE(23&lt;Input!N;0;SE(23&lt;Input!N;QE22/(Input!N-Input!N);0)))</f>
        <v/>
      </c>
      <c r="RC68" s="79">
        <f>SE(Input!N="bullet";SE(24=Input!N-1;QE22;0);SE(24&lt;Input!N;0;SE(24&lt;Input!N;QE22/(Input!N-Input!N);0)))</f>
        <v/>
      </c>
      <c r="RF68" s="78" t="n">
        <v>16</v>
      </c>
      <c r="RG68" s="79">
        <f>0</f>
        <v/>
      </c>
      <c r="RH68" s="79">
        <f>0</f>
        <v/>
      </c>
      <c r="RI68" s="79">
        <f>0</f>
        <v/>
      </c>
      <c r="RJ68" s="79">
        <f>0</f>
        <v/>
      </c>
      <c r="RK68" s="79">
        <f>0</f>
        <v/>
      </c>
      <c r="RL68" s="79">
        <f>0</f>
        <v/>
      </c>
      <c r="RM68" s="79">
        <f>0</f>
        <v/>
      </c>
      <c r="RN68" s="79">
        <f>0</f>
        <v/>
      </c>
      <c r="RO68" s="79">
        <f>0</f>
        <v/>
      </c>
      <c r="RP68" s="79">
        <f>0</f>
        <v/>
      </c>
      <c r="RQ68" s="79">
        <f>0</f>
        <v/>
      </c>
      <c r="RR68" s="79">
        <f>0</f>
        <v/>
      </c>
      <c r="RS68" s="79">
        <f>0</f>
        <v/>
      </c>
      <c r="RT68" s="79">
        <f>0</f>
        <v/>
      </c>
      <c r="RU68" s="79">
        <f>0</f>
        <v/>
      </c>
      <c r="RV68" s="79">
        <f>SE(Input!O="bullet";SE(0=Input!O-1;RV22;0);SE(0&lt;Input!O;0;SE(0&lt;Input!O;RV22/(Input!O-Input!O);0)))</f>
        <v/>
      </c>
      <c r="RW68" s="79">
        <f>SE(Input!O="bullet";SE(1=Input!O-1;RV22;0);SE(1&lt;Input!O;0;SE(1&lt;Input!O;RV22/(Input!O-Input!O);0)))</f>
        <v/>
      </c>
      <c r="RX68" s="79">
        <f>SE(Input!O="bullet";SE(2=Input!O-1;RV22;0);SE(2&lt;Input!O;0;SE(2&lt;Input!O;RV22/(Input!O-Input!O);0)))</f>
        <v/>
      </c>
      <c r="RY68" s="79">
        <f>SE(Input!O="bullet";SE(3=Input!O-1;RV22;0);SE(3&lt;Input!O;0;SE(3&lt;Input!O;RV22/(Input!O-Input!O);0)))</f>
        <v/>
      </c>
      <c r="RZ68" s="79">
        <f>SE(Input!O="bullet";SE(4=Input!O-1;RV22;0);SE(4&lt;Input!O;0;SE(4&lt;Input!O;RV22/(Input!O-Input!O);0)))</f>
        <v/>
      </c>
      <c r="SA68" s="79">
        <f>SE(Input!O="bullet";SE(5=Input!O-1;RV22;0);SE(5&lt;Input!O;0;SE(5&lt;Input!O;RV22/(Input!O-Input!O);0)))</f>
        <v/>
      </c>
      <c r="SB68" s="79">
        <f>SE(Input!O="bullet";SE(6=Input!O-1;RV22;0);SE(6&lt;Input!O;0;SE(6&lt;Input!O;RV22/(Input!O-Input!O);0)))</f>
        <v/>
      </c>
      <c r="SC68" s="79">
        <f>SE(Input!O="bullet";SE(7=Input!O-1;RV22;0);SE(7&lt;Input!O;0;SE(7&lt;Input!O;RV22/(Input!O-Input!O);0)))</f>
        <v/>
      </c>
      <c r="SD68" s="79">
        <f>SE(Input!O="bullet";SE(8=Input!O-1;RV22;0);SE(8&lt;Input!O;0;SE(8&lt;Input!O;RV22/(Input!O-Input!O);0)))</f>
        <v/>
      </c>
      <c r="SE68" s="79">
        <f>SE(Input!O="bullet";SE(9=Input!O-1;RV22;0);SE(9&lt;Input!O;0;SE(9&lt;Input!O;RV22/(Input!O-Input!O);0)))</f>
        <v/>
      </c>
      <c r="SF68" s="79">
        <f>SE(Input!O="bullet";SE(10=Input!O-1;RV22;0);SE(10&lt;Input!O;0;SE(10&lt;Input!O;RV22/(Input!O-Input!O);0)))</f>
        <v/>
      </c>
      <c r="SG68" s="79">
        <f>SE(Input!O="bullet";SE(11=Input!O-1;RV22;0);SE(11&lt;Input!O;0;SE(11&lt;Input!O;RV22/(Input!O-Input!O);0)))</f>
        <v/>
      </c>
      <c r="SH68" s="79">
        <f>SE(Input!O="bullet";SE(12=Input!O-1;RV22;0);SE(12&lt;Input!O;0;SE(12&lt;Input!O;RV22/(Input!O-Input!O);0)))</f>
        <v/>
      </c>
      <c r="SI68" s="79">
        <f>SE(Input!O="bullet";SE(13=Input!O-1;RV22;0);SE(13&lt;Input!O;0;SE(13&lt;Input!O;RV22/(Input!O-Input!O);0)))</f>
        <v/>
      </c>
      <c r="SJ68" s="79">
        <f>SE(Input!O="bullet";SE(14=Input!O-1;RV22;0);SE(14&lt;Input!O;0;SE(14&lt;Input!O;RV22/(Input!O-Input!O);0)))</f>
        <v/>
      </c>
      <c r="SK68" s="79">
        <f>SE(Input!O="bullet";SE(15=Input!O-1;RV22;0);SE(15&lt;Input!O;0;SE(15&lt;Input!O;RV22/(Input!O-Input!O);0)))</f>
        <v/>
      </c>
      <c r="SL68" s="79">
        <f>SE(Input!O="bullet";SE(16=Input!O-1;RV22;0);SE(16&lt;Input!O;0;SE(16&lt;Input!O;RV22/(Input!O-Input!O);0)))</f>
        <v/>
      </c>
      <c r="SM68" s="79">
        <f>SE(Input!O="bullet";SE(17=Input!O-1;RV22;0);SE(17&lt;Input!O;0;SE(17&lt;Input!O;RV22/(Input!O-Input!O);0)))</f>
        <v/>
      </c>
      <c r="SN68" s="79">
        <f>SE(Input!O="bullet";SE(18=Input!O-1;RV22;0);SE(18&lt;Input!O;0;SE(18&lt;Input!O;RV22/(Input!O-Input!O);0)))</f>
        <v/>
      </c>
      <c r="SO68" s="79">
        <f>SE(Input!O="bullet";SE(19=Input!O-1;RV22;0);SE(19&lt;Input!O;0;SE(19&lt;Input!O;RV22/(Input!O-Input!O);0)))</f>
        <v/>
      </c>
      <c r="SP68" s="79">
        <f>SE(Input!O="bullet";SE(20=Input!O-1;RV22;0);SE(20&lt;Input!O;0;SE(20&lt;Input!O;RV22/(Input!O-Input!O);0)))</f>
        <v/>
      </c>
      <c r="SQ68" s="79">
        <f>SE(Input!O="bullet";SE(21=Input!O-1;RV22;0);SE(21&lt;Input!O;0;SE(21&lt;Input!O;RV22/(Input!O-Input!O);0)))</f>
        <v/>
      </c>
      <c r="SR68" s="79">
        <f>SE(Input!O="bullet";SE(22=Input!O-1;RV22;0);SE(22&lt;Input!O;0;SE(22&lt;Input!O;RV22/(Input!O-Input!O);0)))</f>
        <v/>
      </c>
      <c r="SS68" s="79">
        <f>SE(Input!O="bullet";SE(23=Input!O-1;RV22;0);SE(23&lt;Input!O;0;SE(23&lt;Input!O;RV22/(Input!O-Input!O);0)))</f>
        <v/>
      </c>
      <c r="ST68" s="79">
        <f>SE(Input!O="bullet";SE(24=Input!O-1;RV22;0);SE(24&lt;Input!O;0;SE(24&lt;Input!O;RV22/(Input!O-Input!O);0)))</f>
        <v/>
      </c>
      <c r="SW68" s="78" t="n">
        <v>16</v>
      </c>
      <c r="SX68" s="79">
        <f>0</f>
        <v/>
      </c>
      <c r="SY68" s="79">
        <f>0</f>
        <v/>
      </c>
      <c r="SZ68" s="79">
        <f>0</f>
        <v/>
      </c>
      <c r="TA68" s="79">
        <f>0</f>
        <v/>
      </c>
      <c r="TB68" s="79">
        <f>0</f>
        <v/>
      </c>
      <c r="TC68" s="79">
        <f>0</f>
        <v/>
      </c>
      <c r="TD68" s="79">
        <f>0</f>
        <v/>
      </c>
      <c r="TE68" s="79">
        <f>0</f>
        <v/>
      </c>
      <c r="TF68" s="79">
        <f>0</f>
        <v/>
      </c>
      <c r="TG68" s="79">
        <f>0</f>
        <v/>
      </c>
      <c r="TH68" s="79">
        <f>0</f>
        <v/>
      </c>
      <c r="TI68" s="79">
        <f>0</f>
        <v/>
      </c>
      <c r="TJ68" s="79">
        <f>0</f>
        <v/>
      </c>
      <c r="TK68" s="79">
        <f>0</f>
        <v/>
      </c>
      <c r="TL68" s="79">
        <f>0</f>
        <v/>
      </c>
      <c r="TM68" s="79">
        <f>SE(Input!P="bullet";SE(0=Input!P-1;TM22;0);SE(0&lt;Input!P;0;SE(0&lt;Input!P;TM22/(Input!P-Input!P);0)))</f>
        <v/>
      </c>
      <c r="TN68" s="79">
        <f>SE(Input!P="bullet";SE(1=Input!P-1;TM22;0);SE(1&lt;Input!P;0;SE(1&lt;Input!P;TM22/(Input!P-Input!P);0)))</f>
        <v/>
      </c>
      <c r="TO68" s="79">
        <f>SE(Input!P="bullet";SE(2=Input!P-1;TM22;0);SE(2&lt;Input!P;0;SE(2&lt;Input!P;TM22/(Input!P-Input!P);0)))</f>
        <v/>
      </c>
      <c r="TP68" s="79">
        <f>SE(Input!P="bullet";SE(3=Input!P-1;TM22;0);SE(3&lt;Input!P;0;SE(3&lt;Input!P;TM22/(Input!P-Input!P);0)))</f>
        <v/>
      </c>
      <c r="TQ68" s="79">
        <f>SE(Input!P="bullet";SE(4=Input!P-1;TM22;0);SE(4&lt;Input!P;0;SE(4&lt;Input!P;TM22/(Input!P-Input!P);0)))</f>
        <v/>
      </c>
      <c r="TR68" s="79">
        <f>SE(Input!P="bullet";SE(5=Input!P-1;TM22;0);SE(5&lt;Input!P;0;SE(5&lt;Input!P;TM22/(Input!P-Input!P);0)))</f>
        <v/>
      </c>
      <c r="TS68" s="79">
        <f>SE(Input!P="bullet";SE(6=Input!P-1;TM22;0);SE(6&lt;Input!P;0;SE(6&lt;Input!P;TM22/(Input!P-Input!P);0)))</f>
        <v/>
      </c>
      <c r="TT68" s="79">
        <f>SE(Input!P="bullet";SE(7=Input!P-1;TM22;0);SE(7&lt;Input!P;0;SE(7&lt;Input!P;TM22/(Input!P-Input!P);0)))</f>
        <v/>
      </c>
      <c r="TU68" s="79">
        <f>SE(Input!P="bullet";SE(8=Input!P-1;TM22;0);SE(8&lt;Input!P;0;SE(8&lt;Input!P;TM22/(Input!P-Input!P);0)))</f>
        <v/>
      </c>
      <c r="TV68" s="79">
        <f>SE(Input!P="bullet";SE(9=Input!P-1;TM22;0);SE(9&lt;Input!P;0;SE(9&lt;Input!P;TM22/(Input!P-Input!P);0)))</f>
        <v/>
      </c>
      <c r="TW68" s="79">
        <f>SE(Input!P="bullet";SE(10=Input!P-1;TM22;0);SE(10&lt;Input!P;0;SE(10&lt;Input!P;TM22/(Input!P-Input!P);0)))</f>
        <v/>
      </c>
      <c r="TX68" s="79">
        <f>SE(Input!P="bullet";SE(11=Input!P-1;TM22;0);SE(11&lt;Input!P;0;SE(11&lt;Input!P;TM22/(Input!P-Input!P);0)))</f>
        <v/>
      </c>
      <c r="TY68" s="79">
        <f>SE(Input!P="bullet";SE(12=Input!P-1;TM22;0);SE(12&lt;Input!P;0;SE(12&lt;Input!P;TM22/(Input!P-Input!P);0)))</f>
        <v/>
      </c>
      <c r="TZ68" s="79">
        <f>SE(Input!P="bullet";SE(13=Input!P-1;TM22;0);SE(13&lt;Input!P;0;SE(13&lt;Input!P;TM22/(Input!P-Input!P);0)))</f>
        <v/>
      </c>
      <c r="UA68" s="79">
        <f>SE(Input!P="bullet";SE(14=Input!P-1;TM22;0);SE(14&lt;Input!P;0;SE(14&lt;Input!P;TM22/(Input!P-Input!P);0)))</f>
        <v/>
      </c>
      <c r="UB68" s="79">
        <f>SE(Input!P="bullet";SE(15=Input!P-1;TM22;0);SE(15&lt;Input!P;0;SE(15&lt;Input!P;TM22/(Input!P-Input!P);0)))</f>
        <v/>
      </c>
      <c r="UC68" s="79">
        <f>SE(Input!P="bullet";SE(16=Input!P-1;TM22;0);SE(16&lt;Input!P;0;SE(16&lt;Input!P;TM22/(Input!P-Input!P);0)))</f>
        <v/>
      </c>
      <c r="UD68" s="79">
        <f>SE(Input!P="bullet";SE(17=Input!P-1;TM22;0);SE(17&lt;Input!P;0;SE(17&lt;Input!P;TM22/(Input!P-Input!P);0)))</f>
        <v/>
      </c>
      <c r="UE68" s="79">
        <f>SE(Input!P="bullet";SE(18=Input!P-1;TM22;0);SE(18&lt;Input!P;0;SE(18&lt;Input!P;TM22/(Input!P-Input!P);0)))</f>
        <v/>
      </c>
      <c r="UF68" s="79">
        <f>SE(Input!P="bullet";SE(19=Input!P-1;TM22;0);SE(19&lt;Input!P;0;SE(19&lt;Input!P;TM22/(Input!P-Input!P);0)))</f>
        <v/>
      </c>
      <c r="UG68" s="79">
        <f>SE(Input!P="bullet";SE(20=Input!P-1;TM22;0);SE(20&lt;Input!P;0;SE(20&lt;Input!P;TM22/(Input!P-Input!P);0)))</f>
        <v/>
      </c>
      <c r="UH68" s="79">
        <f>SE(Input!P="bullet";SE(21=Input!P-1;TM22;0);SE(21&lt;Input!P;0;SE(21&lt;Input!P;TM22/(Input!P-Input!P);0)))</f>
        <v/>
      </c>
      <c r="UI68" s="79">
        <f>SE(Input!P="bullet";SE(22=Input!P-1;TM22;0);SE(22&lt;Input!P;0;SE(22&lt;Input!P;TM22/(Input!P-Input!P);0)))</f>
        <v/>
      </c>
      <c r="UJ68" s="79">
        <f>SE(Input!P="bullet";SE(23=Input!P-1;TM22;0);SE(23&lt;Input!P;0;SE(23&lt;Input!P;TM22/(Input!P-Input!P);0)))</f>
        <v/>
      </c>
      <c r="UK68" s="79">
        <f>SE(Input!P="bullet";SE(24=Input!P-1;TM22;0);SE(24&lt;Input!P;0;SE(24&lt;Input!P;TM22/(Input!P-Input!P);0)))</f>
        <v/>
      </c>
      <c r="UN68" s="78" t="n">
        <v>16</v>
      </c>
      <c r="UO68" s="79">
        <f>0</f>
        <v/>
      </c>
      <c r="UP68" s="79">
        <f>0</f>
        <v/>
      </c>
      <c r="UQ68" s="79">
        <f>0</f>
        <v/>
      </c>
      <c r="UR68" s="79">
        <f>0</f>
        <v/>
      </c>
      <c r="US68" s="79">
        <f>0</f>
        <v/>
      </c>
      <c r="UT68" s="79">
        <f>0</f>
        <v/>
      </c>
      <c r="UU68" s="79">
        <f>0</f>
        <v/>
      </c>
      <c r="UV68" s="79">
        <f>0</f>
        <v/>
      </c>
      <c r="UW68" s="79">
        <f>0</f>
        <v/>
      </c>
      <c r="UX68" s="79">
        <f>0</f>
        <v/>
      </c>
      <c r="UY68" s="79">
        <f>0</f>
        <v/>
      </c>
      <c r="UZ68" s="79">
        <f>0</f>
        <v/>
      </c>
      <c r="VA68" s="79">
        <f>0</f>
        <v/>
      </c>
      <c r="VB68" s="79">
        <f>0</f>
        <v/>
      </c>
      <c r="VC68" s="79">
        <f>0</f>
        <v/>
      </c>
      <c r="VD68" s="79">
        <f>SE(Input!Q="bullet";SE(0=Input!Q-1;VD22;0);SE(0&lt;Input!Q;0;SE(0&lt;Input!Q;VD22/(Input!Q-Input!Q);0)))</f>
        <v/>
      </c>
      <c r="VE68" s="79">
        <f>SE(Input!Q="bullet";SE(1=Input!Q-1;VD22;0);SE(1&lt;Input!Q;0;SE(1&lt;Input!Q;VD22/(Input!Q-Input!Q);0)))</f>
        <v/>
      </c>
      <c r="VF68" s="79">
        <f>SE(Input!Q="bullet";SE(2=Input!Q-1;VD22;0);SE(2&lt;Input!Q;0;SE(2&lt;Input!Q;VD22/(Input!Q-Input!Q);0)))</f>
        <v/>
      </c>
      <c r="VG68" s="79">
        <f>SE(Input!Q="bullet";SE(3=Input!Q-1;VD22;0);SE(3&lt;Input!Q;0;SE(3&lt;Input!Q;VD22/(Input!Q-Input!Q);0)))</f>
        <v/>
      </c>
      <c r="VH68" s="79">
        <f>SE(Input!Q="bullet";SE(4=Input!Q-1;VD22;0);SE(4&lt;Input!Q;0;SE(4&lt;Input!Q;VD22/(Input!Q-Input!Q);0)))</f>
        <v/>
      </c>
      <c r="VI68" s="79">
        <f>SE(Input!Q="bullet";SE(5=Input!Q-1;VD22;0);SE(5&lt;Input!Q;0;SE(5&lt;Input!Q;VD22/(Input!Q-Input!Q);0)))</f>
        <v/>
      </c>
      <c r="VJ68" s="79">
        <f>SE(Input!Q="bullet";SE(6=Input!Q-1;VD22;0);SE(6&lt;Input!Q;0;SE(6&lt;Input!Q;VD22/(Input!Q-Input!Q);0)))</f>
        <v/>
      </c>
      <c r="VK68" s="79">
        <f>SE(Input!Q="bullet";SE(7=Input!Q-1;VD22;0);SE(7&lt;Input!Q;0;SE(7&lt;Input!Q;VD22/(Input!Q-Input!Q);0)))</f>
        <v/>
      </c>
      <c r="VL68" s="79">
        <f>SE(Input!Q="bullet";SE(8=Input!Q-1;VD22;0);SE(8&lt;Input!Q;0;SE(8&lt;Input!Q;VD22/(Input!Q-Input!Q);0)))</f>
        <v/>
      </c>
      <c r="VM68" s="79">
        <f>SE(Input!Q="bullet";SE(9=Input!Q-1;VD22;0);SE(9&lt;Input!Q;0;SE(9&lt;Input!Q;VD22/(Input!Q-Input!Q);0)))</f>
        <v/>
      </c>
      <c r="VN68" s="79">
        <f>SE(Input!Q="bullet";SE(10=Input!Q-1;VD22;0);SE(10&lt;Input!Q;0;SE(10&lt;Input!Q;VD22/(Input!Q-Input!Q);0)))</f>
        <v/>
      </c>
      <c r="VO68" s="79">
        <f>SE(Input!Q="bullet";SE(11=Input!Q-1;VD22;0);SE(11&lt;Input!Q;0;SE(11&lt;Input!Q;VD22/(Input!Q-Input!Q);0)))</f>
        <v/>
      </c>
      <c r="VP68" s="79">
        <f>SE(Input!Q="bullet";SE(12=Input!Q-1;VD22;0);SE(12&lt;Input!Q;0;SE(12&lt;Input!Q;VD22/(Input!Q-Input!Q);0)))</f>
        <v/>
      </c>
      <c r="VQ68" s="79">
        <f>SE(Input!Q="bullet";SE(13=Input!Q-1;VD22;0);SE(13&lt;Input!Q;0;SE(13&lt;Input!Q;VD22/(Input!Q-Input!Q);0)))</f>
        <v/>
      </c>
      <c r="VR68" s="79">
        <f>SE(Input!Q="bullet";SE(14=Input!Q-1;VD22;0);SE(14&lt;Input!Q;0;SE(14&lt;Input!Q;VD22/(Input!Q-Input!Q);0)))</f>
        <v/>
      </c>
      <c r="VS68" s="79">
        <f>SE(Input!Q="bullet";SE(15=Input!Q-1;VD22;0);SE(15&lt;Input!Q;0;SE(15&lt;Input!Q;VD22/(Input!Q-Input!Q);0)))</f>
        <v/>
      </c>
      <c r="VT68" s="79">
        <f>SE(Input!Q="bullet";SE(16=Input!Q-1;VD22;0);SE(16&lt;Input!Q;0;SE(16&lt;Input!Q;VD22/(Input!Q-Input!Q);0)))</f>
        <v/>
      </c>
      <c r="VU68" s="79">
        <f>SE(Input!Q="bullet";SE(17=Input!Q-1;VD22;0);SE(17&lt;Input!Q;0;SE(17&lt;Input!Q;VD22/(Input!Q-Input!Q);0)))</f>
        <v/>
      </c>
      <c r="VV68" s="79">
        <f>SE(Input!Q="bullet";SE(18=Input!Q-1;VD22;0);SE(18&lt;Input!Q;0;SE(18&lt;Input!Q;VD22/(Input!Q-Input!Q);0)))</f>
        <v/>
      </c>
      <c r="VW68" s="79">
        <f>SE(Input!Q="bullet";SE(19=Input!Q-1;VD22;0);SE(19&lt;Input!Q;0;SE(19&lt;Input!Q;VD22/(Input!Q-Input!Q);0)))</f>
        <v/>
      </c>
      <c r="VX68" s="79">
        <f>SE(Input!Q="bullet";SE(20=Input!Q-1;VD22;0);SE(20&lt;Input!Q;0;SE(20&lt;Input!Q;VD22/(Input!Q-Input!Q);0)))</f>
        <v/>
      </c>
      <c r="VY68" s="79">
        <f>SE(Input!Q="bullet";SE(21=Input!Q-1;VD22;0);SE(21&lt;Input!Q;0;SE(21&lt;Input!Q;VD22/(Input!Q-Input!Q);0)))</f>
        <v/>
      </c>
      <c r="VZ68" s="79">
        <f>SE(Input!Q="bullet";SE(22=Input!Q-1;VD22;0);SE(22&lt;Input!Q;0;SE(22&lt;Input!Q;VD22/(Input!Q-Input!Q);0)))</f>
        <v/>
      </c>
      <c r="WA68" s="79">
        <f>SE(Input!Q="bullet";SE(23=Input!Q-1;VD22;0);SE(23&lt;Input!Q;0;SE(23&lt;Input!Q;VD22/(Input!Q-Input!Q);0)))</f>
        <v/>
      </c>
      <c r="WB68" s="79">
        <f>SE(Input!Q="bullet";SE(24=Input!Q-1;VD22;0);SE(24&lt;Input!Q;0;SE(24&lt;Input!Q;VD22/(Input!Q-Input!Q);0)))</f>
        <v/>
      </c>
      <c r="WE68" s="78" t="n">
        <v>16</v>
      </c>
      <c r="WF68" s="79">
        <f>0</f>
        <v/>
      </c>
      <c r="WG68" s="79">
        <f>0</f>
        <v/>
      </c>
      <c r="WH68" s="79">
        <f>0</f>
        <v/>
      </c>
      <c r="WI68" s="79">
        <f>0</f>
        <v/>
      </c>
      <c r="WJ68" s="79">
        <f>0</f>
        <v/>
      </c>
      <c r="WK68" s="79">
        <f>0</f>
        <v/>
      </c>
      <c r="WL68" s="79">
        <f>0</f>
        <v/>
      </c>
      <c r="WM68" s="79">
        <f>0</f>
        <v/>
      </c>
      <c r="WN68" s="79">
        <f>0</f>
        <v/>
      </c>
      <c r="WO68" s="79">
        <f>0</f>
        <v/>
      </c>
      <c r="WP68" s="79">
        <f>0</f>
        <v/>
      </c>
      <c r="WQ68" s="79">
        <f>0</f>
        <v/>
      </c>
      <c r="WR68" s="79">
        <f>0</f>
        <v/>
      </c>
      <c r="WS68" s="79">
        <f>0</f>
        <v/>
      </c>
      <c r="WT68" s="79">
        <f>0</f>
        <v/>
      </c>
      <c r="WU68" s="79">
        <f>SE(Input!R="bullet";SE(0=Input!R-1;WU22;0);SE(0&lt;Input!R;0;SE(0&lt;Input!R;WU22/(Input!R-Input!R);0)))</f>
        <v/>
      </c>
      <c r="WV68" s="79">
        <f>SE(Input!R="bullet";SE(1=Input!R-1;WU22;0);SE(1&lt;Input!R;0;SE(1&lt;Input!R;WU22/(Input!R-Input!R);0)))</f>
        <v/>
      </c>
      <c r="WW68" s="79">
        <f>SE(Input!R="bullet";SE(2=Input!R-1;WU22;0);SE(2&lt;Input!R;0;SE(2&lt;Input!R;WU22/(Input!R-Input!R);0)))</f>
        <v/>
      </c>
      <c r="WX68" s="79">
        <f>SE(Input!R="bullet";SE(3=Input!R-1;WU22;0);SE(3&lt;Input!R;0;SE(3&lt;Input!R;WU22/(Input!R-Input!R);0)))</f>
        <v/>
      </c>
      <c r="WY68" s="79">
        <f>SE(Input!R="bullet";SE(4=Input!R-1;WU22;0);SE(4&lt;Input!R;0;SE(4&lt;Input!R;WU22/(Input!R-Input!R);0)))</f>
        <v/>
      </c>
      <c r="WZ68" s="79">
        <f>SE(Input!R="bullet";SE(5=Input!R-1;WU22;0);SE(5&lt;Input!R;0;SE(5&lt;Input!R;WU22/(Input!R-Input!R);0)))</f>
        <v/>
      </c>
      <c r="XA68" s="79">
        <f>SE(Input!R="bullet";SE(6=Input!R-1;WU22;0);SE(6&lt;Input!R;0;SE(6&lt;Input!R;WU22/(Input!R-Input!R);0)))</f>
        <v/>
      </c>
      <c r="XB68" s="79">
        <f>SE(Input!R="bullet";SE(7=Input!R-1;WU22;0);SE(7&lt;Input!R;0;SE(7&lt;Input!R;WU22/(Input!R-Input!R);0)))</f>
        <v/>
      </c>
      <c r="XC68" s="79">
        <f>SE(Input!R="bullet";SE(8=Input!R-1;WU22;0);SE(8&lt;Input!R;0;SE(8&lt;Input!R;WU22/(Input!R-Input!R);0)))</f>
        <v/>
      </c>
      <c r="XD68" s="79">
        <f>SE(Input!R="bullet";SE(9=Input!R-1;WU22;0);SE(9&lt;Input!R;0;SE(9&lt;Input!R;WU22/(Input!R-Input!R);0)))</f>
        <v/>
      </c>
      <c r="XE68" s="79">
        <f>SE(Input!R="bullet";SE(10=Input!R-1;WU22;0);SE(10&lt;Input!R;0;SE(10&lt;Input!R;WU22/(Input!R-Input!R);0)))</f>
        <v/>
      </c>
      <c r="XF68" s="79">
        <f>SE(Input!R="bullet";SE(11=Input!R-1;WU22;0);SE(11&lt;Input!R;0;SE(11&lt;Input!R;WU22/(Input!R-Input!R);0)))</f>
        <v/>
      </c>
      <c r="XG68" s="79">
        <f>SE(Input!R="bullet";SE(12=Input!R-1;WU22;0);SE(12&lt;Input!R;0;SE(12&lt;Input!R;WU22/(Input!R-Input!R);0)))</f>
        <v/>
      </c>
      <c r="XH68" s="79">
        <f>SE(Input!R="bullet";SE(13=Input!R-1;WU22;0);SE(13&lt;Input!R;0;SE(13&lt;Input!R;WU22/(Input!R-Input!R);0)))</f>
        <v/>
      </c>
      <c r="XI68" s="79">
        <f>SE(Input!R="bullet";SE(14=Input!R-1;WU22;0);SE(14&lt;Input!R;0;SE(14&lt;Input!R;WU22/(Input!R-Input!R);0)))</f>
        <v/>
      </c>
      <c r="XJ68" s="79">
        <f>SE(Input!R="bullet";SE(15=Input!R-1;WU22;0);SE(15&lt;Input!R;0;SE(15&lt;Input!R;WU22/(Input!R-Input!R);0)))</f>
        <v/>
      </c>
      <c r="XK68" s="79">
        <f>SE(Input!R="bullet";SE(16=Input!R-1;WU22;0);SE(16&lt;Input!R;0;SE(16&lt;Input!R;WU22/(Input!R-Input!R);0)))</f>
        <v/>
      </c>
      <c r="XL68" s="79">
        <f>SE(Input!R="bullet";SE(17=Input!R-1;WU22;0);SE(17&lt;Input!R;0;SE(17&lt;Input!R;WU22/(Input!R-Input!R);0)))</f>
        <v/>
      </c>
      <c r="XM68" s="79">
        <f>SE(Input!R="bullet";SE(18=Input!R-1;WU22;0);SE(18&lt;Input!R;0;SE(18&lt;Input!R;WU22/(Input!R-Input!R);0)))</f>
        <v/>
      </c>
      <c r="XN68" s="79">
        <f>SE(Input!R="bullet";SE(19=Input!R-1;WU22;0);SE(19&lt;Input!R;0;SE(19&lt;Input!R;WU22/(Input!R-Input!R);0)))</f>
        <v/>
      </c>
      <c r="XO68" s="79">
        <f>SE(Input!R="bullet";SE(20=Input!R-1;WU22;0);SE(20&lt;Input!R;0;SE(20&lt;Input!R;WU22/(Input!R-Input!R);0)))</f>
        <v/>
      </c>
      <c r="XP68" s="79">
        <f>SE(Input!R="bullet";SE(21=Input!R-1;WU22;0);SE(21&lt;Input!R;0;SE(21&lt;Input!R;WU22/(Input!R-Input!R);0)))</f>
        <v/>
      </c>
      <c r="XQ68" s="79">
        <f>SE(Input!R="bullet";SE(22=Input!R-1;WU22;0);SE(22&lt;Input!R;0;SE(22&lt;Input!R;WU22/(Input!R-Input!R);0)))</f>
        <v/>
      </c>
      <c r="XR68" s="79">
        <f>SE(Input!R="bullet";SE(23=Input!R-1;WU22;0);SE(23&lt;Input!R;0;SE(23&lt;Input!R;WU22/(Input!R-Input!R);0)))</f>
        <v/>
      </c>
      <c r="XS68" s="79">
        <f>SE(Input!R="bullet";SE(24=Input!R-1;WU22;0);SE(24&lt;Input!R;0;SE(24&lt;Input!R;WU22/(Input!R-Input!R);0)))</f>
        <v/>
      </c>
      <c r="XV68" s="78" t="n">
        <v>16</v>
      </c>
      <c r="XW68" s="79">
        <f>0</f>
        <v/>
      </c>
      <c r="XX68" s="79">
        <f>0</f>
        <v/>
      </c>
      <c r="XY68" s="79">
        <f>0</f>
        <v/>
      </c>
      <c r="XZ68" s="79">
        <f>0</f>
        <v/>
      </c>
      <c r="YA68" s="79">
        <f>0</f>
        <v/>
      </c>
      <c r="YB68" s="79">
        <f>0</f>
        <v/>
      </c>
      <c r="YC68" s="79">
        <f>0</f>
        <v/>
      </c>
      <c r="YD68" s="79">
        <f>0</f>
        <v/>
      </c>
      <c r="YE68" s="79">
        <f>0</f>
        <v/>
      </c>
      <c r="YF68" s="79">
        <f>0</f>
        <v/>
      </c>
      <c r="YG68" s="79">
        <f>0</f>
        <v/>
      </c>
      <c r="YH68" s="79">
        <f>0</f>
        <v/>
      </c>
      <c r="YI68" s="79">
        <f>0</f>
        <v/>
      </c>
      <c r="YJ68" s="79">
        <f>0</f>
        <v/>
      </c>
      <c r="YK68" s="79">
        <f>0</f>
        <v/>
      </c>
      <c r="YL68" s="79">
        <f>SE(Input!S="bullet";SE(0=Input!S-1;YL22;0);SE(0&lt;Input!S;0;SE(0&lt;Input!S;YL22/(Input!S-Input!S);0)))</f>
        <v/>
      </c>
      <c r="YM68" s="79">
        <f>SE(Input!S="bullet";SE(1=Input!S-1;YL22;0);SE(1&lt;Input!S;0;SE(1&lt;Input!S;YL22/(Input!S-Input!S);0)))</f>
        <v/>
      </c>
      <c r="YN68" s="79">
        <f>SE(Input!S="bullet";SE(2=Input!S-1;YL22;0);SE(2&lt;Input!S;0;SE(2&lt;Input!S;YL22/(Input!S-Input!S);0)))</f>
        <v/>
      </c>
      <c r="YO68" s="79">
        <f>SE(Input!S="bullet";SE(3=Input!S-1;YL22;0);SE(3&lt;Input!S;0;SE(3&lt;Input!S;YL22/(Input!S-Input!S);0)))</f>
        <v/>
      </c>
      <c r="YP68" s="79">
        <f>SE(Input!S="bullet";SE(4=Input!S-1;YL22;0);SE(4&lt;Input!S;0;SE(4&lt;Input!S;YL22/(Input!S-Input!S);0)))</f>
        <v/>
      </c>
      <c r="YQ68" s="79">
        <f>SE(Input!S="bullet";SE(5=Input!S-1;YL22;0);SE(5&lt;Input!S;0;SE(5&lt;Input!S;YL22/(Input!S-Input!S);0)))</f>
        <v/>
      </c>
      <c r="YR68" s="79">
        <f>SE(Input!S="bullet";SE(6=Input!S-1;YL22;0);SE(6&lt;Input!S;0;SE(6&lt;Input!S;YL22/(Input!S-Input!S);0)))</f>
        <v/>
      </c>
      <c r="YS68" s="79">
        <f>SE(Input!S="bullet";SE(7=Input!S-1;YL22;0);SE(7&lt;Input!S;0;SE(7&lt;Input!S;YL22/(Input!S-Input!S);0)))</f>
        <v/>
      </c>
      <c r="YT68" s="79">
        <f>SE(Input!S="bullet";SE(8=Input!S-1;YL22;0);SE(8&lt;Input!S;0;SE(8&lt;Input!S;YL22/(Input!S-Input!S);0)))</f>
        <v/>
      </c>
      <c r="YU68" s="79">
        <f>SE(Input!S="bullet";SE(9=Input!S-1;YL22;0);SE(9&lt;Input!S;0;SE(9&lt;Input!S;YL22/(Input!S-Input!S);0)))</f>
        <v/>
      </c>
      <c r="YV68" s="79">
        <f>SE(Input!S="bullet";SE(10=Input!S-1;YL22;0);SE(10&lt;Input!S;0;SE(10&lt;Input!S;YL22/(Input!S-Input!S);0)))</f>
        <v/>
      </c>
      <c r="YW68" s="79">
        <f>SE(Input!S="bullet";SE(11=Input!S-1;YL22;0);SE(11&lt;Input!S;0;SE(11&lt;Input!S;YL22/(Input!S-Input!S);0)))</f>
        <v/>
      </c>
      <c r="YX68" s="79">
        <f>SE(Input!S="bullet";SE(12=Input!S-1;YL22;0);SE(12&lt;Input!S;0;SE(12&lt;Input!S;YL22/(Input!S-Input!S);0)))</f>
        <v/>
      </c>
      <c r="YY68" s="79">
        <f>SE(Input!S="bullet";SE(13=Input!S-1;YL22;0);SE(13&lt;Input!S;0;SE(13&lt;Input!S;YL22/(Input!S-Input!S);0)))</f>
        <v/>
      </c>
      <c r="YZ68" s="79">
        <f>SE(Input!S="bullet";SE(14=Input!S-1;YL22;0);SE(14&lt;Input!S;0;SE(14&lt;Input!S;YL22/(Input!S-Input!S);0)))</f>
        <v/>
      </c>
      <c r="ZA68" s="79">
        <f>SE(Input!S="bullet";SE(15=Input!S-1;YL22;0);SE(15&lt;Input!S;0;SE(15&lt;Input!S;YL22/(Input!S-Input!S);0)))</f>
        <v/>
      </c>
      <c r="ZB68" s="79">
        <f>SE(Input!S="bullet";SE(16=Input!S-1;YL22;0);SE(16&lt;Input!S;0;SE(16&lt;Input!S;YL22/(Input!S-Input!S);0)))</f>
        <v/>
      </c>
      <c r="ZC68" s="79">
        <f>SE(Input!S="bullet";SE(17=Input!S-1;YL22;0);SE(17&lt;Input!S;0;SE(17&lt;Input!S;YL22/(Input!S-Input!S);0)))</f>
        <v/>
      </c>
      <c r="ZD68" s="79">
        <f>SE(Input!S="bullet";SE(18=Input!S-1;YL22;0);SE(18&lt;Input!S;0;SE(18&lt;Input!S;YL22/(Input!S-Input!S);0)))</f>
        <v/>
      </c>
      <c r="ZE68" s="79">
        <f>SE(Input!S="bullet";SE(19=Input!S-1;YL22;0);SE(19&lt;Input!S;0;SE(19&lt;Input!S;YL22/(Input!S-Input!S);0)))</f>
        <v/>
      </c>
      <c r="ZF68" s="79">
        <f>SE(Input!S="bullet";SE(20=Input!S-1;YL22;0);SE(20&lt;Input!S;0;SE(20&lt;Input!S;YL22/(Input!S-Input!S);0)))</f>
        <v/>
      </c>
      <c r="ZG68" s="79">
        <f>SE(Input!S="bullet";SE(21=Input!S-1;YL22;0);SE(21&lt;Input!S;0;SE(21&lt;Input!S;YL22/(Input!S-Input!S);0)))</f>
        <v/>
      </c>
      <c r="ZH68" s="79">
        <f>SE(Input!S="bullet";SE(22=Input!S-1;YL22;0);SE(22&lt;Input!S;0;SE(22&lt;Input!S;YL22/(Input!S-Input!S);0)))</f>
        <v/>
      </c>
      <c r="ZI68" s="79">
        <f>SE(Input!S="bullet";SE(23=Input!S-1;YL22;0);SE(23&lt;Input!S;0;SE(23&lt;Input!S;YL22/(Input!S-Input!S);0)))</f>
        <v/>
      </c>
      <c r="ZJ68" s="79">
        <f>SE(Input!S="bullet";SE(24=Input!S-1;YL22;0);SE(24&lt;Input!S;0;SE(24&lt;Input!S;YL22/(Input!S-Input!S);0)))</f>
        <v/>
      </c>
      <c r="ZM68" s="78" t="n">
        <v>16</v>
      </c>
      <c r="ZN68" s="79">
        <f>0</f>
        <v/>
      </c>
      <c r="ZO68" s="79">
        <f>0</f>
        <v/>
      </c>
      <c r="ZP68" s="79">
        <f>0</f>
        <v/>
      </c>
      <c r="ZQ68" s="79">
        <f>0</f>
        <v/>
      </c>
      <c r="ZR68" s="79">
        <f>0</f>
        <v/>
      </c>
      <c r="ZS68" s="79">
        <f>0</f>
        <v/>
      </c>
      <c r="ZT68" s="79">
        <f>0</f>
        <v/>
      </c>
      <c r="ZU68" s="79">
        <f>0</f>
        <v/>
      </c>
      <c r="ZV68" s="79">
        <f>0</f>
        <v/>
      </c>
      <c r="ZW68" s="79">
        <f>0</f>
        <v/>
      </c>
      <c r="ZX68" s="79">
        <f>0</f>
        <v/>
      </c>
      <c r="ZY68" s="79">
        <f>0</f>
        <v/>
      </c>
      <c r="ZZ68" s="79">
        <f>0</f>
        <v/>
      </c>
      <c r="AAA68" s="79">
        <f>0</f>
        <v/>
      </c>
      <c r="AAB68" s="79">
        <f>0</f>
        <v/>
      </c>
      <c r="AAC68" s="79">
        <f>SE(Input!T="bullet";SE(0=Input!T-1;AAC22;0);SE(0&lt;Input!T;0;SE(0&lt;Input!T;AAC22/(Input!T-Input!T);0)))</f>
        <v/>
      </c>
      <c r="AAD68" s="79">
        <f>SE(Input!T="bullet";SE(1=Input!T-1;AAC22;0);SE(1&lt;Input!T;0;SE(1&lt;Input!T;AAC22/(Input!T-Input!T);0)))</f>
        <v/>
      </c>
      <c r="AAE68" s="79">
        <f>SE(Input!T="bullet";SE(2=Input!T-1;AAC22;0);SE(2&lt;Input!T;0;SE(2&lt;Input!T;AAC22/(Input!T-Input!T);0)))</f>
        <v/>
      </c>
      <c r="AAF68" s="79">
        <f>SE(Input!T="bullet";SE(3=Input!T-1;AAC22;0);SE(3&lt;Input!T;0;SE(3&lt;Input!T;AAC22/(Input!T-Input!T);0)))</f>
        <v/>
      </c>
      <c r="AAG68" s="79">
        <f>SE(Input!T="bullet";SE(4=Input!T-1;AAC22;0);SE(4&lt;Input!T;0;SE(4&lt;Input!T;AAC22/(Input!T-Input!T);0)))</f>
        <v/>
      </c>
      <c r="AAH68" s="79">
        <f>SE(Input!T="bullet";SE(5=Input!T-1;AAC22;0);SE(5&lt;Input!T;0;SE(5&lt;Input!T;AAC22/(Input!T-Input!T);0)))</f>
        <v/>
      </c>
      <c r="AAI68" s="79">
        <f>SE(Input!T="bullet";SE(6=Input!T-1;AAC22;0);SE(6&lt;Input!T;0;SE(6&lt;Input!T;AAC22/(Input!T-Input!T);0)))</f>
        <v/>
      </c>
      <c r="AAJ68" s="79">
        <f>SE(Input!T="bullet";SE(7=Input!T-1;AAC22;0);SE(7&lt;Input!T;0;SE(7&lt;Input!T;AAC22/(Input!T-Input!T);0)))</f>
        <v/>
      </c>
      <c r="AAK68" s="79">
        <f>SE(Input!T="bullet";SE(8=Input!T-1;AAC22;0);SE(8&lt;Input!T;0;SE(8&lt;Input!T;AAC22/(Input!T-Input!T);0)))</f>
        <v/>
      </c>
      <c r="AAL68" s="79">
        <f>SE(Input!T="bullet";SE(9=Input!T-1;AAC22;0);SE(9&lt;Input!T;0;SE(9&lt;Input!T;AAC22/(Input!T-Input!T);0)))</f>
        <v/>
      </c>
      <c r="AAM68" s="79">
        <f>SE(Input!T="bullet";SE(10=Input!T-1;AAC22;0);SE(10&lt;Input!T;0;SE(10&lt;Input!T;AAC22/(Input!T-Input!T);0)))</f>
        <v/>
      </c>
      <c r="AAN68" s="79">
        <f>SE(Input!T="bullet";SE(11=Input!T-1;AAC22;0);SE(11&lt;Input!T;0;SE(11&lt;Input!T;AAC22/(Input!T-Input!T);0)))</f>
        <v/>
      </c>
      <c r="AAO68" s="79">
        <f>SE(Input!T="bullet";SE(12=Input!T-1;AAC22;0);SE(12&lt;Input!T;0;SE(12&lt;Input!T;AAC22/(Input!T-Input!T);0)))</f>
        <v/>
      </c>
      <c r="AAP68" s="79">
        <f>SE(Input!T="bullet";SE(13=Input!T-1;AAC22;0);SE(13&lt;Input!T;0;SE(13&lt;Input!T;AAC22/(Input!T-Input!T);0)))</f>
        <v/>
      </c>
      <c r="AAQ68" s="79">
        <f>SE(Input!T="bullet";SE(14=Input!T-1;AAC22;0);SE(14&lt;Input!T;0;SE(14&lt;Input!T;AAC22/(Input!T-Input!T);0)))</f>
        <v/>
      </c>
      <c r="AAR68" s="79">
        <f>SE(Input!T="bullet";SE(15=Input!T-1;AAC22;0);SE(15&lt;Input!T;0;SE(15&lt;Input!T;AAC22/(Input!T-Input!T);0)))</f>
        <v/>
      </c>
      <c r="AAS68" s="79">
        <f>SE(Input!T="bullet";SE(16=Input!T-1;AAC22;0);SE(16&lt;Input!T;0;SE(16&lt;Input!T;AAC22/(Input!T-Input!T);0)))</f>
        <v/>
      </c>
      <c r="AAT68" s="79">
        <f>SE(Input!T="bullet";SE(17=Input!T-1;AAC22;0);SE(17&lt;Input!T;0;SE(17&lt;Input!T;AAC22/(Input!T-Input!T);0)))</f>
        <v/>
      </c>
      <c r="AAU68" s="79">
        <f>SE(Input!T="bullet";SE(18=Input!T-1;AAC22;0);SE(18&lt;Input!T;0;SE(18&lt;Input!T;AAC22/(Input!T-Input!T);0)))</f>
        <v/>
      </c>
      <c r="AAV68" s="79">
        <f>SE(Input!T="bullet";SE(19=Input!T-1;AAC22;0);SE(19&lt;Input!T;0;SE(19&lt;Input!T;AAC22/(Input!T-Input!T);0)))</f>
        <v/>
      </c>
      <c r="AAW68" s="79">
        <f>SE(Input!T="bullet";SE(20=Input!T-1;AAC22;0);SE(20&lt;Input!T;0;SE(20&lt;Input!T;AAC22/(Input!T-Input!T);0)))</f>
        <v/>
      </c>
      <c r="AAX68" s="79">
        <f>SE(Input!T="bullet";SE(21=Input!T-1;AAC22;0);SE(21&lt;Input!T;0;SE(21&lt;Input!T;AAC22/(Input!T-Input!T);0)))</f>
        <v/>
      </c>
      <c r="AAY68" s="79">
        <f>SE(Input!T="bullet";SE(22=Input!T-1;AAC22;0);SE(22&lt;Input!T;0;SE(22&lt;Input!T;AAC22/(Input!T-Input!T);0)))</f>
        <v/>
      </c>
      <c r="AAZ68" s="79">
        <f>SE(Input!T="bullet";SE(23=Input!T-1;AAC22;0);SE(23&lt;Input!T;0;SE(23&lt;Input!T;AAC22/(Input!T-Input!T);0)))</f>
        <v/>
      </c>
      <c r="ABA68" s="79">
        <f>SE(Input!T="bullet";SE(24=Input!T-1;AAC22;0);SE(24&lt;Input!T;0;SE(24&lt;Input!T;AAC22/(Input!T-Input!T);0)))</f>
        <v/>
      </c>
      <c r="ABD68" s="78" t="n">
        <v>16</v>
      </c>
      <c r="ABE68" s="79">
        <f>0</f>
        <v/>
      </c>
      <c r="ABF68" s="79">
        <f>0</f>
        <v/>
      </c>
      <c r="ABG68" s="79">
        <f>0</f>
        <v/>
      </c>
      <c r="ABH68" s="79">
        <f>0</f>
        <v/>
      </c>
      <c r="ABI68" s="79">
        <f>0</f>
        <v/>
      </c>
      <c r="ABJ68" s="79">
        <f>0</f>
        <v/>
      </c>
      <c r="ABK68" s="79">
        <f>0</f>
        <v/>
      </c>
      <c r="ABL68" s="79">
        <f>0</f>
        <v/>
      </c>
      <c r="ABM68" s="79">
        <f>0</f>
        <v/>
      </c>
      <c r="ABN68" s="79">
        <f>0</f>
        <v/>
      </c>
      <c r="ABO68" s="79">
        <f>0</f>
        <v/>
      </c>
      <c r="ABP68" s="79">
        <f>0</f>
        <v/>
      </c>
      <c r="ABQ68" s="79">
        <f>0</f>
        <v/>
      </c>
      <c r="ABR68" s="79">
        <f>0</f>
        <v/>
      </c>
      <c r="ABS68" s="79">
        <f>0</f>
        <v/>
      </c>
      <c r="ABT68" s="79">
        <f>SE(Input!U="bullet";SE(0=Input!U-1;ABT22;0);SE(0&lt;Input!U;0;SE(0&lt;Input!U;ABT22/(Input!U-Input!U);0)))</f>
        <v/>
      </c>
      <c r="ABU68" s="79">
        <f>SE(Input!U="bullet";SE(1=Input!U-1;ABT22;0);SE(1&lt;Input!U;0;SE(1&lt;Input!U;ABT22/(Input!U-Input!U);0)))</f>
        <v/>
      </c>
      <c r="ABV68" s="79">
        <f>SE(Input!U="bullet";SE(2=Input!U-1;ABT22;0);SE(2&lt;Input!U;0;SE(2&lt;Input!U;ABT22/(Input!U-Input!U);0)))</f>
        <v/>
      </c>
      <c r="ABW68" s="79">
        <f>SE(Input!U="bullet";SE(3=Input!U-1;ABT22;0);SE(3&lt;Input!U;0;SE(3&lt;Input!U;ABT22/(Input!U-Input!U);0)))</f>
        <v/>
      </c>
      <c r="ABX68" s="79">
        <f>SE(Input!U="bullet";SE(4=Input!U-1;ABT22;0);SE(4&lt;Input!U;0;SE(4&lt;Input!U;ABT22/(Input!U-Input!U);0)))</f>
        <v/>
      </c>
      <c r="ABY68" s="79">
        <f>SE(Input!U="bullet";SE(5=Input!U-1;ABT22;0);SE(5&lt;Input!U;0;SE(5&lt;Input!U;ABT22/(Input!U-Input!U);0)))</f>
        <v/>
      </c>
      <c r="ABZ68" s="79">
        <f>SE(Input!U="bullet";SE(6=Input!U-1;ABT22;0);SE(6&lt;Input!U;0;SE(6&lt;Input!U;ABT22/(Input!U-Input!U);0)))</f>
        <v/>
      </c>
      <c r="ACA68" s="79">
        <f>SE(Input!U="bullet";SE(7=Input!U-1;ABT22;0);SE(7&lt;Input!U;0;SE(7&lt;Input!U;ABT22/(Input!U-Input!U);0)))</f>
        <v/>
      </c>
      <c r="ACB68" s="79">
        <f>SE(Input!U="bullet";SE(8=Input!U-1;ABT22;0);SE(8&lt;Input!U;0;SE(8&lt;Input!U;ABT22/(Input!U-Input!U);0)))</f>
        <v/>
      </c>
      <c r="ACC68" s="79">
        <f>SE(Input!U="bullet";SE(9=Input!U-1;ABT22;0);SE(9&lt;Input!U;0;SE(9&lt;Input!U;ABT22/(Input!U-Input!U);0)))</f>
        <v/>
      </c>
      <c r="ACD68" s="79">
        <f>SE(Input!U="bullet";SE(10=Input!U-1;ABT22;0);SE(10&lt;Input!U;0;SE(10&lt;Input!U;ABT22/(Input!U-Input!U);0)))</f>
        <v/>
      </c>
      <c r="ACE68" s="79">
        <f>SE(Input!U="bullet";SE(11=Input!U-1;ABT22;0);SE(11&lt;Input!U;0;SE(11&lt;Input!U;ABT22/(Input!U-Input!U);0)))</f>
        <v/>
      </c>
      <c r="ACF68" s="79">
        <f>SE(Input!U="bullet";SE(12=Input!U-1;ABT22;0);SE(12&lt;Input!U;0;SE(12&lt;Input!U;ABT22/(Input!U-Input!U);0)))</f>
        <v/>
      </c>
      <c r="ACG68" s="79">
        <f>SE(Input!U="bullet";SE(13=Input!U-1;ABT22;0);SE(13&lt;Input!U;0;SE(13&lt;Input!U;ABT22/(Input!U-Input!U);0)))</f>
        <v/>
      </c>
      <c r="ACH68" s="79">
        <f>SE(Input!U="bullet";SE(14=Input!U-1;ABT22;0);SE(14&lt;Input!U;0;SE(14&lt;Input!U;ABT22/(Input!U-Input!U);0)))</f>
        <v/>
      </c>
      <c r="ACI68" s="79">
        <f>SE(Input!U="bullet";SE(15=Input!U-1;ABT22;0);SE(15&lt;Input!U;0;SE(15&lt;Input!U;ABT22/(Input!U-Input!U);0)))</f>
        <v/>
      </c>
      <c r="ACJ68" s="79">
        <f>SE(Input!U="bullet";SE(16=Input!U-1;ABT22;0);SE(16&lt;Input!U;0;SE(16&lt;Input!U;ABT22/(Input!U-Input!U);0)))</f>
        <v/>
      </c>
      <c r="ACK68" s="79">
        <f>SE(Input!U="bullet";SE(17=Input!U-1;ABT22;0);SE(17&lt;Input!U;0;SE(17&lt;Input!U;ABT22/(Input!U-Input!U);0)))</f>
        <v/>
      </c>
      <c r="ACL68" s="79">
        <f>SE(Input!U="bullet";SE(18=Input!U-1;ABT22;0);SE(18&lt;Input!U;0;SE(18&lt;Input!U;ABT22/(Input!U-Input!U);0)))</f>
        <v/>
      </c>
      <c r="ACM68" s="79">
        <f>SE(Input!U="bullet";SE(19=Input!U-1;ABT22;0);SE(19&lt;Input!U;0;SE(19&lt;Input!U;ABT22/(Input!U-Input!U);0)))</f>
        <v/>
      </c>
      <c r="ACN68" s="79">
        <f>SE(Input!U="bullet";SE(20=Input!U-1;ABT22;0);SE(20&lt;Input!U;0;SE(20&lt;Input!U;ABT22/(Input!U-Input!U);0)))</f>
        <v/>
      </c>
      <c r="ACO68" s="79">
        <f>SE(Input!U="bullet";SE(21=Input!U-1;ABT22;0);SE(21&lt;Input!U;0;SE(21&lt;Input!U;ABT22/(Input!U-Input!U);0)))</f>
        <v/>
      </c>
      <c r="ACP68" s="79">
        <f>SE(Input!U="bullet";SE(22=Input!U-1;ABT22;0);SE(22&lt;Input!U;0;SE(22&lt;Input!U;ABT22/(Input!U-Input!U);0)))</f>
        <v/>
      </c>
      <c r="ACQ68" s="79">
        <f>SE(Input!U="bullet";SE(23=Input!U-1;ABT22;0);SE(23&lt;Input!U;0;SE(23&lt;Input!U;ABT22/(Input!U-Input!U);0)))</f>
        <v/>
      </c>
      <c r="ACR68" s="79">
        <f>SE(Input!U="bullet";SE(24=Input!U-1;ABT22;0);SE(24&lt;Input!U;0;SE(24&lt;Input!U;ABT22/(Input!U-Input!U);0)))</f>
        <v/>
      </c>
      <c r="ACU68" s="78" t="n">
        <v>16</v>
      </c>
      <c r="ACV68" s="79">
        <f>0</f>
        <v/>
      </c>
      <c r="ACW68" s="79">
        <f>0</f>
        <v/>
      </c>
      <c r="ACX68" s="79">
        <f>0</f>
        <v/>
      </c>
      <c r="ACY68" s="79">
        <f>0</f>
        <v/>
      </c>
      <c r="ACZ68" s="79">
        <f>0</f>
        <v/>
      </c>
      <c r="ADA68" s="79">
        <f>0</f>
        <v/>
      </c>
      <c r="ADB68" s="79">
        <f>0</f>
        <v/>
      </c>
      <c r="ADC68" s="79">
        <f>0</f>
        <v/>
      </c>
      <c r="ADD68" s="79">
        <f>0</f>
        <v/>
      </c>
      <c r="ADE68" s="79">
        <f>0</f>
        <v/>
      </c>
      <c r="ADF68" s="79">
        <f>0</f>
        <v/>
      </c>
      <c r="ADG68" s="79">
        <f>0</f>
        <v/>
      </c>
      <c r="ADH68" s="79">
        <f>0</f>
        <v/>
      </c>
      <c r="ADI68" s="79">
        <f>0</f>
        <v/>
      </c>
      <c r="ADJ68" s="79">
        <f>0</f>
        <v/>
      </c>
      <c r="ADK68" s="79">
        <f>SE(Input!V="bullet";SE(0=Input!V-1;ADK22;0);SE(0&lt;Input!V;0;SE(0&lt;Input!V;ADK22/(Input!V-Input!V);0)))</f>
        <v/>
      </c>
      <c r="ADL68" s="79">
        <f>SE(Input!V="bullet";SE(1=Input!V-1;ADK22;0);SE(1&lt;Input!V;0;SE(1&lt;Input!V;ADK22/(Input!V-Input!V);0)))</f>
        <v/>
      </c>
      <c r="ADM68" s="79">
        <f>SE(Input!V="bullet";SE(2=Input!V-1;ADK22;0);SE(2&lt;Input!V;0;SE(2&lt;Input!V;ADK22/(Input!V-Input!V);0)))</f>
        <v/>
      </c>
      <c r="ADN68" s="79">
        <f>SE(Input!V="bullet";SE(3=Input!V-1;ADK22;0);SE(3&lt;Input!V;0;SE(3&lt;Input!V;ADK22/(Input!V-Input!V);0)))</f>
        <v/>
      </c>
      <c r="ADO68" s="79">
        <f>SE(Input!V="bullet";SE(4=Input!V-1;ADK22;0);SE(4&lt;Input!V;0;SE(4&lt;Input!V;ADK22/(Input!V-Input!V);0)))</f>
        <v/>
      </c>
      <c r="ADP68" s="79">
        <f>SE(Input!V="bullet";SE(5=Input!V-1;ADK22;0);SE(5&lt;Input!V;0;SE(5&lt;Input!V;ADK22/(Input!V-Input!V);0)))</f>
        <v/>
      </c>
      <c r="ADQ68" s="79">
        <f>SE(Input!V="bullet";SE(6=Input!V-1;ADK22;0);SE(6&lt;Input!V;0;SE(6&lt;Input!V;ADK22/(Input!V-Input!V);0)))</f>
        <v/>
      </c>
      <c r="ADR68" s="79">
        <f>SE(Input!V="bullet";SE(7=Input!V-1;ADK22;0);SE(7&lt;Input!V;0;SE(7&lt;Input!V;ADK22/(Input!V-Input!V);0)))</f>
        <v/>
      </c>
      <c r="ADS68" s="79">
        <f>SE(Input!V="bullet";SE(8=Input!V-1;ADK22;0);SE(8&lt;Input!V;0;SE(8&lt;Input!V;ADK22/(Input!V-Input!V);0)))</f>
        <v/>
      </c>
      <c r="ADT68" s="79">
        <f>SE(Input!V="bullet";SE(9=Input!V-1;ADK22;0);SE(9&lt;Input!V;0;SE(9&lt;Input!V;ADK22/(Input!V-Input!V);0)))</f>
        <v/>
      </c>
      <c r="ADU68" s="79">
        <f>SE(Input!V="bullet";SE(10=Input!V-1;ADK22;0);SE(10&lt;Input!V;0;SE(10&lt;Input!V;ADK22/(Input!V-Input!V);0)))</f>
        <v/>
      </c>
      <c r="ADV68" s="79">
        <f>SE(Input!V="bullet";SE(11=Input!V-1;ADK22;0);SE(11&lt;Input!V;0;SE(11&lt;Input!V;ADK22/(Input!V-Input!V);0)))</f>
        <v/>
      </c>
      <c r="ADW68" s="79">
        <f>SE(Input!V="bullet";SE(12=Input!V-1;ADK22;0);SE(12&lt;Input!V;0;SE(12&lt;Input!V;ADK22/(Input!V-Input!V);0)))</f>
        <v/>
      </c>
      <c r="ADX68" s="79">
        <f>SE(Input!V="bullet";SE(13=Input!V-1;ADK22;0);SE(13&lt;Input!V;0;SE(13&lt;Input!V;ADK22/(Input!V-Input!V);0)))</f>
        <v/>
      </c>
      <c r="ADY68" s="79">
        <f>SE(Input!V="bullet";SE(14=Input!V-1;ADK22;0);SE(14&lt;Input!V;0;SE(14&lt;Input!V;ADK22/(Input!V-Input!V);0)))</f>
        <v/>
      </c>
      <c r="ADZ68" s="79">
        <f>SE(Input!V="bullet";SE(15=Input!V-1;ADK22;0);SE(15&lt;Input!V;0;SE(15&lt;Input!V;ADK22/(Input!V-Input!V);0)))</f>
        <v/>
      </c>
      <c r="AEA68" s="79">
        <f>SE(Input!V="bullet";SE(16=Input!V-1;ADK22;0);SE(16&lt;Input!V;0;SE(16&lt;Input!V;ADK22/(Input!V-Input!V);0)))</f>
        <v/>
      </c>
      <c r="AEB68" s="79">
        <f>SE(Input!V="bullet";SE(17=Input!V-1;ADK22;0);SE(17&lt;Input!V;0;SE(17&lt;Input!V;ADK22/(Input!V-Input!V);0)))</f>
        <v/>
      </c>
      <c r="AEC68" s="79">
        <f>SE(Input!V="bullet";SE(18=Input!V-1;ADK22;0);SE(18&lt;Input!V;0;SE(18&lt;Input!V;ADK22/(Input!V-Input!V);0)))</f>
        <v/>
      </c>
      <c r="AED68" s="79">
        <f>SE(Input!V="bullet";SE(19=Input!V-1;ADK22;0);SE(19&lt;Input!V;0;SE(19&lt;Input!V;ADK22/(Input!V-Input!V);0)))</f>
        <v/>
      </c>
      <c r="AEE68" s="79">
        <f>SE(Input!V="bullet";SE(20=Input!V-1;ADK22;0);SE(20&lt;Input!V;0;SE(20&lt;Input!V;ADK22/(Input!V-Input!V);0)))</f>
        <v/>
      </c>
      <c r="AEF68" s="79">
        <f>SE(Input!V="bullet";SE(21=Input!V-1;ADK22;0);SE(21&lt;Input!V;0;SE(21&lt;Input!V;ADK22/(Input!V-Input!V);0)))</f>
        <v/>
      </c>
      <c r="AEG68" s="79">
        <f>SE(Input!V="bullet";SE(22=Input!V-1;ADK22;0);SE(22&lt;Input!V;0;SE(22&lt;Input!V;ADK22/(Input!V-Input!V);0)))</f>
        <v/>
      </c>
      <c r="AEH68" s="79">
        <f>SE(Input!V="bullet";SE(23=Input!V-1;ADK22;0);SE(23&lt;Input!V;0;SE(23&lt;Input!V;ADK22/(Input!V-Input!V);0)))</f>
        <v/>
      </c>
      <c r="AEI68" s="79">
        <f>SE(Input!V="bullet";SE(24=Input!V-1;ADK22;0);SE(24&lt;Input!V;0;SE(24&lt;Input!V;ADK22/(Input!V-Input!V);0)))</f>
        <v/>
      </c>
      <c r="AEL68" s="78" t="n">
        <v>16</v>
      </c>
      <c r="AEM68" s="79">
        <f>0</f>
        <v/>
      </c>
      <c r="AEN68" s="79">
        <f>0</f>
        <v/>
      </c>
      <c r="AEO68" s="79">
        <f>0</f>
        <v/>
      </c>
      <c r="AEP68" s="79">
        <f>0</f>
        <v/>
      </c>
      <c r="AEQ68" s="79">
        <f>0</f>
        <v/>
      </c>
      <c r="AER68" s="79">
        <f>0</f>
        <v/>
      </c>
      <c r="AES68" s="79">
        <f>0</f>
        <v/>
      </c>
      <c r="AET68" s="79">
        <f>0</f>
        <v/>
      </c>
      <c r="AEU68" s="79">
        <f>0</f>
        <v/>
      </c>
      <c r="AEV68" s="79">
        <f>0</f>
        <v/>
      </c>
      <c r="AEW68" s="79">
        <f>0</f>
        <v/>
      </c>
      <c r="AEX68" s="79">
        <f>0</f>
        <v/>
      </c>
      <c r="AEY68" s="79">
        <f>0</f>
        <v/>
      </c>
      <c r="AEZ68" s="79">
        <f>0</f>
        <v/>
      </c>
      <c r="AFA68" s="79">
        <f>0</f>
        <v/>
      </c>
      <c r="AFB68" s="79">
        <f>SE(Input!W="bullet";SE(0=Input!W-1;AFB22;0);SE(0&lt;Input!W;0;SE(0&lt;Input!W;AFB22/(Input!W-Input!W);0)))</f>
        <v/>
      </c>
      <c r="AFC68" s="79">
        <f>SE(Input!W="bullet";SE(1=Input!W-1;AFB22;0);SE(1&lt;Input!W;0;SE(1&lt;Input!W;AFB22/(Input!W-Input!W);0)))</f>
        <v/>
      </c>
      <c r="AFD68" s="79">
        <f>SE(Input!W="bullet";SE(2=Input!W-1;AFB22;0);SE(2&lt;Input!W;0;SE(2&lt;Input!W;AFB22/(Input!W-Input!W);0)))</f>
        <v/>
      </c>
      <c r="AFE68" s="79">
        <f>SE(Input!W="bullet";SE(3=Input!W-1;AFB22;0);SE(3&lt;Input!W;0;SE(3&lt;Input!W;AFB22/(Input!W-Input!W);0)))</f>
        <v/>
      </c>
      <c r="AFF68" s="79">
        <f>SE(Input!W="bullet";SE(4=Input!W-1;AFB22;0);SE(4&lt;Input!W;0;SE(4&lt;Input!W;AFB22/(Input!W-Input!W);0)))</f>
        <v/>
      </c>
      <c r="AFG68" s="79">
        <f>SE(Input!W="bullet";SE(5=Input!W-1;AFB22;0);SE(5&lt;Input!W;0;SE(5&lt;Input!W;AFB22/(Input!W-Input!W);0)))</f>
        <v/>
      </c>
      <c r="AFH68" s="79">
        <f>SE(Input!W="bullet";SE(6=Input!W-1;AFB22;0);SE(6&lt;Input!W;0;SE(6&lt;Input!W;AFB22/(Input!W-Input!W);0)))</f>
        <v/>
      </c>
      <c r="AFI68" s="79">
        <f>SE(Input!W="bullet";SE(7=Input!W-1;AFB22;0);SE(7&lt;Input!W;0;SE(7&lt;Input!W;AFB22/(Input!W-Input!W);0)))</f>
        <v/>
      </c>
      <c r="AFJ68" s="79">
        <f>SE(Input!W="bullet";SE(8=Input!W-1;AFB22;0);SE(8&lt;Input!W;0;SE(8&lt;Input!W;AFB22/(Input!W-Input!W);0)))</f>
        <v/>
      </c>
      <c r="AFK68" s="79">
        <f>SE(Input!W="bullet";SE(9=Input!W-1;AFB22;0);SE(9&lt;Input!W;0;SE(9&lt;Input!W;AFB22/(Input!W-Input!W);0)))</f>
        <v/>
      </c>
      <c r="AFL68" s="79">
        <f>SE(Input!W="bullet";SE(10=Input!W-1;AFB22;0);SE(10&lt;Input!W;0;SE(10&lt;Input!W;AFB22/(Input!W-Input!W);0)))</f>
        <v/>
      </c>
      <c r="AFM68" s="79">
        <f>SE(Input!W="bullet";SE(11=Input!W-1;AFB22;0);SE(11&lt;Input!W;0;SE(11&lt;Input!W;AFB22/(Input!W-Input!W);0)))</f>
        <v/>
      </c>
      <c r="AFN68" s="79">
        <f>SE(Input!W="bullet";SE(12=Input!W-1;AFB22;0);SE(12&lt;Input!W;0;SE(12&lt;Input!W;AFB22/(Input!W-Input!W);0)))</f>
        <v/>
      </c>
      <c r="AFO68" s="79">
        <f>SE(Input!W="bullet";SE(13=Input!W-1;AFB22;0);SE(13&lt;Input!W;0;SE(13&lt;Input!W;AFB22/(Input!W-Input!W);0)))</f>
        <v/>
      </c>
      <c r="AFP68" s="79">
        <f>SE(Input!W="bullet";SE(14=Input!W-1;AFB22;0);SE(14&lt;Input!W;0;SE(14&lt;Input!W;AFB22/(Input!W-Input!W);0)))</f>
        <v/>
      </c>
      <c r="AFQ68" s="79">
        <f>SE(Input!W="bullet";SE(15=Input!W-1;AFB22;0);SE(15&lt;Input!W;0;SE(15&lt;Input!W;AFB22/(Input!W-Input!W);0)))</f>
        <v/>
      </c>
      <c r="AFR68" s="79">
        <f>SE(Input!W="bullet";SE(16=Input!W-1;AFB22;0);SE(16&lt;Input!W;0;SE(16&lt;Input!W;AFB22/(Input!W-Input!W);0)))</f>
        <v/>
      </c>
      <c r="AFS68" s="79">
        <f>SE(Input!W="bullet";SE(17=Input!W-1;AFB22;0);SE(17&lt;Input!W;0;SE(17&lt;Input!W;AFB22/(Input!W-Input!W);0)))</f>
        <v/>
      </c>
      <c r="AFT68" s="79">
        <f>SE(Input!W="bullet";SE(18=Input!W-1;AFB22;0);SE(18&lt;Input!W;0;SE(18&lt;Input!W;AFB22/(Input!W-Input!W);0)))</f>
        <v/>
      </c>
      <c r="AFU68" s="79">
        <f>SE(Input!W="bullet";SE(19=Input!W-1;AFB22;0);SE(19&lt;Input!W;0;SE(19&lt;Input!W;AFB22/(Input!W-Input!W);0)))</f>
        <v/>
      </c>
      <c r="AFV68" s="79">
        <f>SE(Input!W="bullet";SE(20=Input!W-1;AFB22;0);SE(20&lt;Input!W;0;SE(20&lt;Input!W;AFB22/(Input!W-Input!W);0)))</f>
        <v/>
      </c>
      <c r="AFW68" s="79">
        <f>SE(Input!W="bullet";SE(21=Input!W-1;AFB22;0);SE(21&lt;Input!W;0;SE(21&lt;Input!W;AFB22/(Input!W-Input!W);0)))</f>
        <v/>
      </c>
      <c r="AFX68" s="79">
        <f>SE(Input!W="bullet";SE(22=Input!W-1;AFB22;0);SE(22&lt;Input!W;0;SE(22&lt;Input!W;AFB22/(Input!W-Input!W);0)))</f>
        <v/>
      </c>
      <c r="AFY68" s="79">
        <f>SE(Input!W="bullet";SE(23=Input!W-1;AFB22;0);SE(23&lt;Input!W;0;SE(23&lt;Input!W;AFB22/(Input!W-Input!W);0)))</f>
        <v/>
      </c>
      <c r="AFZ68" s="79">
        <f>SE(Input!W="bullet";SE(24=Input!W-1;AFB22;0);SE(24&lt;Input!W;0;SE(24&lt;Input!W;AFB22/(Input!W-Input!W);0)))</f>
        <v/>
      </c>
    </row>
    <row r="69">
      <c r="A69" s="78" t="n">
        <v>17</v>
      </c>
      <c r="B69" s="79">
        <f>0</f>
        <v/>
      </c>
      <c r="C69" s="79">
        <f>0</f>
        <v/>
      </c>
      <c r="D69" s="79">
        <f>0</f>
        <v/>
      </c>
      <c r="E69" s="79">
        <f>0</f>
        <v/>
      </c>
      <c r="F69" s="79">
        <f>0</f>
        <v/>
      </c>
      <c r="G69" s="79">
        <f>0</f>
        <v/>
      </c>
      <c r="H69" s="79">
        <f>0</f>
        <v/>
      </c>
      <c r="I69" s="79">
        <f>0</f>
        <v/>
      </c>
      <c r="J69" s="79">
        <f>0</f>
        <v/>
      </c>
      <c r="K69" s="79">
        <f>0</f>
        <v/>
      </c>
      <c r="L69" s="79">
        <f>0</f>
        <v/>
      </c>
      <c r="M69" s="79">
        <f>0</f>
        <v/>
      </c>
      <c r="N69" s="79">
        <f>0</f>
        <v/>
      </c>
      <c r="O69" s="79">
        <f>0</f>
        <v/>
      </c>
      <c r="P69" s="79">
        <f>0</f>
        <v/>
      </c>
      <c r="Q69" s="79">
        <f>0</f>
        <v/>
      </c>
      <c r="R69" s="79">
        <f>SE(Input!D="bullet";SE(0=Input!D-1;R23;0);SE(0&lt;Input!D;0;SE(0&lt;Input!D;R23/(Input!D-Input!D);0)))</f>
        <v/>
      </c>
      <c r="S69" s="79">
        <f>SE(Input!D="bullet";SE(1=Input!D-1;R23;0);SE(1&lt;Input!D;0;SE(1&lt;Input!D;R23/(Input!D-Input!D);0)))</f>
        <v/>
      </c>
      <c r="T69" s="79">
        <f>SE(Input!D="bullet";SE(2=Input!D-1;R23;0);SE(2&lt;Input!D;0;SE(2&lt;Input!D;R23/(Input!D-Input!D);0)))</f>
        <v/>
      </c>
      <c r="U69" s="79">
        <f>SE(Input!D="bullet";SE(3=Input!D-1;R23;0);SE(3&lt;Input!D;0;SE(3&lt;Input!D;R23/(Input!D-Input!D);0)))</f>
        <v/>
      </c>
      <c r="V69" s="79">
        <f>SE(Input!D="bullet";SE(4=Input!D-1;R23;0);SE(4&lt;Input!D;0;SE(4&lt;Input!D;R23/(Input!D-Input!D);0)))</f>
        <v/>
      </c>
      <c r="W69" s="79">
        <f>SE(Input!D="bullet";SE(5=Input!D-1;R23;0);SE(5&lt;Input!D;0;SE(5&lt;Input!D;R23/(Input!D-Input!D);0)))</f>
        <v/>
      </c>
      <c r="X69" s="79">
        <f>SE(Input!D="bullet";SE(6=Input!D-1;R23;0);SE(6&lt;Input!D;0;SE(6&lt;Input!D;R23/(Input!D-Input!D);0)))</f>
        <v/>
      </c>
      <c r="Y69" s="79">
        <f>SE(Input!D="bullet";SE(7=Input!D-1;R23;0);SE(7&lt;Input!D;0;SE(7&lt;Input!D;R23/(Input!D-Input!D);0)))</f>
        <v/>
      </c>
      <c r="Z69" s="79">
        <f>SE(Input!D="bullet";SE(8=Input!D-1;R23;0);SE(8&lt;Input!D;0;SE(8&lt;Input!D;R23/(Input!D-Input!D);0)))</f>
        <v/>
      </c>
      <c r="AA69" s="79">
        <f>SE(Input!D="bullet";SE(9=Input!D-1;R23;0);SE(9&lt;Input!D;0;SE(9&lt;Input!D;R23/(Input!D-Input!D);0)))</f>
        <v/>
      </c>
      <c r="AB69" s="79">
        <f>SE(Input!D="bullet";SE(10=Input!D-1;R23;0);SE(10&lt;Input!D;0;SE(10&lt;Input!D;R23/(Input!D-Input!D);0)))</f>
        <v/>
      </c>
      <c r="AC69" s="79">
        <f>SE(Input!D="bullet";SE(11=Input!D-1;R23;0);SE(11&lt;Input!D;0;SE(11&lt;Input!D;R23/(Input!D-Input!D);0)))</f>
        <v/>
      </c>
      <c r="AD69" s="79">
        <f>SE(Input!D="bullet";SE(12=Input!D-1;R23;0);SE(12&lt;Input!D;0;SE(12&lt;Input!D;R23/(Input!D-Input!D);0)))</f>
        <v/>
      </c>
      <c r="AE69" s="79">
        <f>SE(Input!D="bullet";SE(13=Input!D-1;R23;0);SE(13&lt;Input!D;0;SE(13&lt;Input!D;R23/(Input!D-Input!D);0)))</f>
        <v/>
      </c>
      <c r="AF69" s="79">
        <f>SE(Input!D="bullet";SE(14=Input!D-1;R23;0);SE(14&lt;Input!D;0;SE(14&lt;Input!D;R23/(Input!D-Input!D);0)))</f>
        <v/>
      </c>
      <c r="AG69" s="79">
        <f>SE(Input!D="bullet";SE(15=Input!D-1;R23;0);SE(15&lt;Input!D;0;SE(15&lt;Input!D;R23/(Input!D-Input!D);0)))</f>
        <v/>
      </c>
      <c r="AH69" s="79">
        <f>SE(Input!D="bullet";SE(16=Input!D-1;R23;0);SE(16&lt;Input!D;0;SE(16&lt;Input!D;R23/(Input!D-Input!D);0)))</f>
        <v/>
      </c>
      <c r="AI69" s="79">
        <f>SE(Input!D="bullet";SE(17=Input!D-1;R23;0);SE(17&lt;Input!D;0;SE(17&lt;Input!D;R23/(Input!D-Input!D);0)))</f>
        <v/>
      </c>
      <c r="AJ69" s="79">
        <f>SE(Input!D="bullet";SE(18=Input!D-1;R23;0);SE(18&lt;Input!D;0;SE(18&lt;Input!D;R23/(Input!D-Input!D);0)))</f>
        <v/>
      </c>
      <c r="AK69" s="79">
        <f>SE(Input!D="bullet";SE(19=Input!D-1;R23;0);SE(19&lt;Input!D;0;SE(19&lt;Input!D;R23/(Input!D-Input!D);0)))</f>
        <v/>
      </c>
      <c r="AL69" s="79">
        <f>SE(Input!D="bullet";SE(20=Input!D-1;R23;0);SE(20&lt;Input!D;0;SE(20&lt;Input!D;R23/(Input!D-Input!D);0)))</f>
        <v/>
      </c>
      <c r="AM69" s="79">
        <f>SE(Input!D="bullet";SE(21=Input!D-1;R23;0);SE(21&lt;Input!D;0;SE(21&lt;Input!D;R23/(Input!D-Input!D);0)))</f>
        <v/>
      </c>
      <c r="AN69" s="79">
        <f>SE(Input!D="bullet";SE(22=Input!D-1;R23;0);SE(22&lt;Input!D;0;SE(22&lt;Input!D;R23/(Input!D-Input!D);0)))</f>
        <v/>
      </c>
      <c r="AO69" s="79">
        <f>SE(Input!D="bullet";SE(23=Input!D-1;R23;0);SE(23&lt;Input!D;0;SE(23&lt;Input!D;R23/(Input!D-Input!D);0)))</f>
        <v/>
      </c>
      <c r="AR69" s="78" t="n">
        <v>17</v>
      </c>
      <c r="AS69" s="79">
        <f>0</f>
        <v/>
      </c>
      <c r="AT69" s="79">
        <f>0</f>
        <v/>
      </c>
      <c r="AU69" s="79">
        <f>0</f>
        <v/>
      </c>
      <c r="AV69" s="79">
        <f>0</f>
        <v/>
      </c>
      <c r="AW69" s="79">
        <f>0</f>
        <v/>
      </c>
      <c r="AX69" s="79">
        <f>0</f>
        <v/>
      </c>
      <c r="AY69" s="79">
        <f>0</f>
        <v/>
      </c>
      <c r="AZ69" s="79">
        <f>0</f>
        <v/>
      </c>
      <c r="BA69" s="79">
        <f>0</f>
        <v/>
      </c>
      <c r="BB69" s="79">
        <f>0</f>
        <v/>
      </c>
      <c r="BC69" s="79">
        <f>0</f>
        <v/>
      </c>
      <c r="BD69" s="79">
        <f>0</f>
        <v/>
      </c>
      <c r="BE69" s="79">
        <f>0</f>
        <v/>
      </c>
      <c r="BF69" s="79">
        <f>0</f>
        <v/>
      </c>
      <c r="BG69" s="79">
        <f>0</f>
        <v/>
      </c>
      <c r="BH69" s="79">
        <f>0</f>
        <v/>
      </c>
      <c r="BI69" s="79">
        <f>SE(Input!E="bullet";SE(0=Input!E-1;BI23;0);SE(0&lt;Input!E;0;SE(0&lt;Input!E;BI23/(Input!E-Input!E);0)))</f>
        <v/>
      </c>
      <c r="BJ69" s="79">
        <f>SE(Input!E="bullet";SE(1=Input!E-1;BI23;0);SE(1&lt;Input!E;0;SE(1&lt;Input!E;BI23/(Input!E-Input!E);0)))</f>
        <v/>
      </c>
      <c r="BK69" s="79">
        <f>SE(Input!E="bullet";SE(2=Input!E-1;BI23;0);SE(2&lt;Input!E;0;SE(2&lt;Input!E;BI23/(Input!E-Input!E);0)))</f>
        <v/>
      </c>
      <c r="BL69" s="79">
        <f>SE(Input!E="bullet";SE(3=Input!E-1;BI23;0);SE(3&lt;Input!E;0;SE(3&lt;Input!E;BI23/(Input!E-Input!E);0)))</f>
        <v/>
      </c>
      <c r="BM69" s="79">
        <f>SE(Input!E="bullet";SE(4=Input!E-1;BI23;0);SE(4&lt;Input!E;0;SE(4&lt;Input!E;BI23/(Input!E-Input!E);0)))</f>
        <v/>
      </c>
      <c r="BN69" s="79">
        <f>SE(Input!E="bullet";SE(5=Input!E-1;BI23;0);SE(5&lt;Input!E;0;SE(5&lt;Input!E;BI23/(Input!E-Input!E);0)))</f>
        <v/>
      </c>
      <c r="BO69" s="79">
        <f>SE(Input!E="bullet";SE(6=Input!E-1;BI23;0);SE(6&lt;Input!E;0;SE(6&lt;Input!E;BI23/(Input!E-Input!E);0)))</f>
        <v/>
      </c>
      <c r="BP69" s="79">
        <f>SE(Input!E="bullet";SE(7=Input!E-1;BI23;0);SE(7&lt;Input!E;0;SE(7&lt;Input!E;BI23/(Input!E-Input!E);0)))</f>
        <v/>
      </c>
      <c r="BQ69" s="79">
        <f>SE(Input!E="bullet";SE(8=Input!E-1;BI23;0);SE(8&lt;Input!E;0;SE(8&lt;Input!E;BI23/(Input!E-Input!E);0)))</f>
        <v/>
      </c>
      <c r="BR69" s="79">
        <f>SE(Input!E="bullet";SE(9=Input!E-1;BI23;0);SE(9&lt;Input!E;0;SE(9&lt;Input!E;BI23/(Input!E-Input!E);0)))</f>
        <v/>
      </c>
      <c r="BS69" s="79">
        <f>SE(Input!E="bullet";SE(10=Input!E-1;BI23;0);SE(10&lt;Input!E;0;SE(10&lt;Input!E;BI23/(Input!E-Input!E);0)))</f>
        <v/>
      </c>
      <c r="BT69" s="79">
        <f>SE(Input!E="bullet";SE(11=Input!E-1;BI23;0);SE(11&lt;Input!E;0;SE(11&lt;Input!E;BI23/(Input!E-Input!E);0)))</f>
        <v/>
      </c>
      <c r="BU69" s="79">
        <f>SE(Input!E="bullet";SE(12=Input!E-1;BI23;0);SE(12&lt;Input!E;0;SE(12&lt;Input!E;BI23/(Input!E-Input!E);0)))</f>
        <v/>
      </c>
      <c r="BV69" s="79">
        <f>SE(Input!E="bullet";SE(13=Input!E-1;BI23;0);SE(13&lt;Input!E;0;SE(13&lt;Input!E;BI23/(Input!E-Input!E);0)))</f>
        <v/>
      </c>
      <c r="BW69" s="79">
        <f>SE(Input!E="bullet";SE(14=Input!E-1;BI23;0);SE(14&lt;Input!E;0;SE(14&lt;Input!E;BI23/(Input!E-Input!E);0)))</f>
        <v/>
      </c>
      <c r="BX69" s="79">
        <f>SE(Input!E="bullet";SE(15=Input!E-1;BI23;0);SE(15&lt;Input!E;0;SE(15&lt;Input!E;BI23/(Input!E-Input!E);0)))</f>
        <v/>
      </c>
      <c r="BY69" s="79">
        <f>SE(Input!E="bullet";SE(16=Input!E-1;BI23;0);SE(16&lt;Input!E;0;SE(16&lt;Input!E;BI23/(Input!E-Input!E);0)))</f>
        <v/>
      </c>
      <c r="BZ69" s="79">
        <f>SE(Input!E="bullet";SE(17=Input!E-1;BI23;0);SE(17&lt;Input!E;0;SE(17&lt;Input!E;BI23/(Input!E-Input!E);0)))</f>
        <v/>
      </c>
      <c r="CA69" s="79">
        <f>SE(Input!E="bullet";SE(18=Input!E-1;BI23;0);SE(18&lt;Input!E;0;SE(18&lt;Input!E;BI23/(Input!E-Input!E);0)))</f>
        <v/>
      </c>
      <c r="CB69" s="79">
        <f>SE(Input!E="bullet";SE(19=Input!E-1;BI23;0);SE(19&lt;Input!E;0;SE(19&lt;Input!E;BI23/(Input!E-Input!E);0)))</f>
        <v/>
      </c>
      <c r="CC69" s="79">
        <f>SE(Input!E="bullet";SE(20=Input!E-1;BI23;0);SE(20&lt;Input!E;0;SE(20&lt;Input!E;BI23/(Input!E-Input!E);0)))</f>
        <v/>
      </c>
      <c r="CD69" s="79">
        <f>SE(Input!E="bullet";SE(21=Input!E-1;BI23;0);SE(21&lt;Input!E;0;SE(21&lt;Input!E;BI23/(Input!E-Input!E);0)))</f>
        <v/>
      </c>
      <c r="CE69" s="79">
        <f>SE(Input!E="bullet";SE(22=Input!E-1;BI23;0);SE(22&lt;Input!E;0;SE(22&lt;Input!E;BI23/(Input!E-Input!E);0)))</f>
        <v/>
      </c>
      <c r="CF69" s="79">
        <f>SE(Input!E="bullet";SE(23=Input!E-1;BI23;0);SE(23&lt;Input!E;0;SE(23&lt;Input!E;BI23/(Input!E-Input!E);0)))</f>
        <v/>
      </c>
      <c r="CI69" s="78" t="n">
        <v>17</v>
      </c>
      <c r="CJ69" s="79">
        <f>0</f>
        <v/>
      </c>
      <c r="CK69" s="79">
        <f>0</f>
        <v/>
      </c>
      <c r="CL69" s="79">
        <f>0</f>
        <v/>
      </c>
      <c r="CM69" s="79">
        <f>0</f>
        <v/>
      </c>
      <c r="CN69" s="79">
        <f>0</f>
        <v/>
      </c>
      <c r="CO69" s="79">
        <f>0</f>
        <v/>
      </c>
      <c r="CP69" s="79">
        <f>0</f>
        <v/>
      </c>
      <c r="CQ69" s="79">
        <f>0</f>
        <v/>
      </c>
      <c r="CR69" s="79">
        <f>0</f>
        <v/>
      </c>
      <c r="CS69" s="79">
        <f>0</f>
        <v/>
      </c>
      <c r="CT69" s="79">
        <f>0</f>
        <v/>
      </c>
      <c r="CU69" s="79">
        <f>0</f>
        <v/>
      </c>
      <c r="CV69" s="79">
        <f>0</f>
        <v/>
      </c>
      <c r="CW69" s="79">
        <f>0</f>
        <v/>
      </c>
      <c r="CX69" s="79">
        <f>0</f>
        <v/>
      </c>
      <c r="CY69" s="79">
        <f>0</f>
        <v/>
      </c>
      <c r="CZ69" s="79">
        <f>SE(Input!F="bullet";SE(0=Input!F-1;CZ23;0);SE(0&lt;Input!F;0;SE(0&lt;Input!F;CZ23/(Input!F-Input!F);0)))</f>
        <v/>
      </c>
      <c r="DA69" s="79">
        <f>SE(Input!F="bullet";SE(1=Input!F-1;CZ23;0);SE(1&lt;Input!F;0;SE(1&lt;Input!F;CZ23/(Input!F-Input!F);0)))</f>
        <v/>
      </c>
      <c r="DB69" s="79">
        <f>SE(Input!F="bullet";SE(2=Input!F-1;CZ23;0);SE(2&lt;Input!F;0;SE(2&lt;Input!F;CZ23/(Input!F-Input!F);0)))</f>
        <v/>
      </c>
      <c r="DC69" s="79">
        <f>SE(Input!F="bullet";SE(3=Input!F-1;CZ23;0);SE(3&lt;Input!F;0;SE(3&lt;Input!F;CZ23/(Input!F-Input!F);0)))</f>
        <v/>
      </c>
      <c r="DD69" s="79">
        <f>SE(Input!F="bullet";SE(4=Input!F-1;CZ23;0);SE(4&lt;Input!F;0;SE(4&lt;Input!F;CZ23/(Input!F-Input!F);0)))</f>
        <v/>
      </c>
      <c r="DE69" s="79">
        <f>SE(Input!F="bullet";SE(5=Input!F-1;CZ23;0);SE(5&lt;Input!F;0;SE(5&lt;Input!F;CZ23/(Input!F-Input!F);0)))</f>
        <v/>
      </c>
      <c r="DF69" s="79">
        <f>SE(Input!F="bullet";SE(6=Input!F-1;CZ23;0);SE(6&lt;Input!F;0;SE(6&lt;Input!F;CZ23/(Input!F-Input!F);0)))</f>
        <v/>
      </c>
      <c r="DG69" s="79">
        <f>SE(Input!F="bullet";SE(7=Input!F-1;CZ23;0);SE(7&lt;Input!F;0;SE(7&lt;Input!F;CZ23/(Input!F-Input!F);0)))</f>
        <v/>
      </c>
      <c r="DH69" s="79">
        <f>SE(Input!F="bullet";SE(8=Input!F-1;CZ23;0);SE(8&lt;Input!F;0;SE(8&lt;Input!F;CZ23/(Input!F-Input!F);0)))</f>
        <v/>
      </c>
      <c r="DI69" s="79">
        <f>SE(Input!F="bullet";SE(9=Input!F-1;CZ23;0);SE(9&lt;Input!F;0;SE(9&lt;Input!F;CZ23/(Input!F-Input!F);0)))</f>
        <v/>
      </c>
      <c r="DJ69" s="79">
        <f>SE(Input!F="bullet";SE(10=Input!F-1;CZ23;0);SE(10&lt;Input!F;0;SE(10&lt;Input!F;CZ23/(Input!F-Input!F);0)))</f>
        <v/>
      </c>
      <c r="DK69" s="79">
        <f>SE(Input!F="bullet";SE(11=Input!F-1;CZ23;0);SE(11&lt;Input!F;0;SE(11&lt;Input!F;CZ23/(Input!F-Input!F);0)))</f>
        <v/>
      </c>
      <c r="DL69" s="79">
        <f>SE(Input!F="bullet";SE(12=Input!F-1;CZ23;0);SE(12&lt;Input!F;0;SE(12&lt;Input!F;CZ23/(Input!F-Input!F);0)))</f>
        <v/>
      </c>
      <c r="DM69" s="79">
        <f>SE(Input!F="bullet";SE(13=Input!F-1;CZ23;0);SE(13&lt;Input!F;0;SE(13&lt;Input!F;CZ23/(Input!F-Input!F);0)))</f>
        <v/>
      </c>
      <c r="DN69" s="79">
        <f>SE(Input!F="bullet";SE(14=Input!F-1;CZ23;0);SE(14&lt;Input!F;0;SE(14&lt;Input!F;CZ23/(Input!F-Input!F);0)))</f>
        <v/>
      </c>
      <c r="DO69" s="79">
        <f>SE(Input!F="bullet";SE(15=Input!F-1;CZ23;0);SE(15&lt;Input!F;0;SE(15&lt;Input!F;CZ23/(Input!F-Input!F);0)))</f>
        <v/>
      </c>
      <c r="DP69" s="79">
        <f>SE(Input!F="bullet";SE(16=Input!F-1;CZ23;0);SE(16&lt;Input!F;0;SE(16&lt;Input!F;CZ23/(Input!F-Input!F);0)))</f>
        <v/>
      </c>
      <c r="DQ69" s="79">
        <f>SE(Input!F="bullet";SE(17=Input!F-1;CZ23;0);SE(17&lt;Input!F;0;SE(17&lt;Input!F;CZ23/(Input!F-Input!F);0)))</f>
        <v/>
      </c>
      <c r="DR69" s="79">
        <f>SE(Input!F="bullet";SE(18=Input!F-1;CZ23;0);SE(18&lt;Input!F;0;SE(18&lt;Input!F;CZ23/(Input!F-Input!F);0)))</f>
        <v/>
      </c>
      <c r="DS69" s="79">
        <f>SE(Input!F="bullet";SE(19=Input!F-1;CZ23;0);SE(19&lt;Input!F;0;SE(19&lt;Input!F;CZ23/(Input!F-Input!F);0)))</f>
        <v/>
      </c>
      <c r="DT69" s="79">
        <f>SE(Input!F="bullet";SE(20=Input!F-1;CZ23;0);SE(20&lt;Input!F;0;SE(20&lt;Input!F;CZ23/(Input!F-Input!F);0)))</f>
        <v/>
      </c>
      <c r="DU69" s="79">
        <f>SE(Input!F="bullet";SE(21=Input!F-1;CZ23;0);SE(21&lt;Input!F;0;SE(21&lt;Input!F;CZ23/(Input!F-Input!F);0)))</f>
        <v/>
      </c>
      <c r="DV69" s="79">
        <f>SE(Input!F="bullet";SE(22=Input!F-1;CZ23;0);SE(22&lt;Input!F;0;SE(22&lt;Input!F;CZ23/(Input!F-Input!F);0)))</f>
        <v/>
      </c>
      <c r="DW69" s="79">
        <f>SE(Input!F="bullet";SE(23=Input!F-1;CZ23;0);SE(23&lt;Input!F;0;SE(23&lt;Input!F;CZ23/(Input!F-Input!F);0)))</f>
        <v/>
      </c>
      <c r="DZ69" s="78" t="n">
        <v>17</v>
      </c>
      <c r="EA69" s="79">
        <f>0</f>
        <v/>
      </c>
      <c r="EB69" s="79">
        <f>0</f>
        <v/>
      </c>
      <c r="EC69" s="79">
        <f>0</f>
        <v/>
      </c>
      <c r="ED69" s="79">
        <f>0</f>
        <v/>
      </c>
      <c r="EE69" s="79">
        <f>0</f>
        <v/>
      </c>
      <c r="EF69" s="79">
        <f>0</f>
        <v/>
      </c>
      <c r="EG69" s="79">
        <f>0</f>
        <v/>
      </c>
      <c r="EH69" s="79">
        <f>0</f>
        <v/>
      </c>
      <c r="EI69" s="79">
        <f>0</f>
        <v/>
      </c>
      <c r="EJ69" s="79">
        <f>0</f>
        <v/>
      </c>
      <c r="EK69" s="79">
        <f>0</f>
        <v/>
      </c>
      <c r="EL69" s="79">
        <f>0</f>
        <v/>
      </c>
      <c r="EM69" s="79">
        <f>0</f>
        <v/>
      </c>
      <c r="EN69" s="79">
        <f>0</f>
        <v/>
      </c>
      <c r="EO69" s="79">
        <f>0</f>
        <v/>
      </c>
      <c r="EP69" s="79">
        <f>0</f>
        <v/>
      </c>
      <c r="EQ69" s="79">
        <f>SE(Input!G="bullet";SE(0=Input!G-1;EQ23;0);SE(0&lt;Input!G;0;SE(0&lt;Input!G;EQ23/(Input!G-Input!G);0)))</f>
        <v/>
      </c>
      <c r="ER69" s="79">
        <f>SE(Input!G="bullet";SE(1=Input!G-1;EQ23;0);SE(1&lt;Input!G;0;SE(1&lt;Input!G;EQ23/(Input!G-Input!G);0)))</f>
        <v/>
      </c>
      <c r="ES69" s="79">
        <f>SE(Input!G="bullet";SE(2=Input!G-1;EQ23;0);SE(2&lt;Input!G;0;SE(2&lt;Input!G;EQ23/(Input!G-Input!G);0)))</f>
        <v/>
      </c>
      <c r="ET69" s="79">
        <f>SE(Input!G="bullet";SE(3=Input!G-1;EQ23;0);SE(3&lt;Input!G;0;SE(3&lt;Input!G;EQ23/(Input!G-Input!G);0)))</f>
        <v/>
      </c>
      <c r="EU69" s="79">
        <f>SE(Input!G="bullet";SE(4=Input!G-1;EQ23;0);SE(4&lt;Input!G;0;SE(4&lt;Input!G;EQ23/(Input!G-Input!G);0)))</f>
        <v/>
      </c>
      <c r="EV69" s="79">
        <f>SE(Input!G="bullet";SE(5=Input!G-1;EQ23;0);SE(5&lt;Input!G;0;SE(5&lt;Input!G;EQ23/(Input!G-Input!G);0)))</f>
        <v/>
      </c>
      <c r="EW69" s="79">
        <f>SE(Input!G="bullet";SE(6=Input!G-1;EQ23;0);SE(6&lt;Input!G;0;SE(6&lt;Input!G;EQ23/(Input!G-Input!G);0)))</f>
        <v/>
      </c>
      <c r="EX69" s="79">
        <f>SE(Input!G="bullet";SE(7=Input!G-1;EQ23;0);SE(7&lt;Input!G;0;SE(7&lt;Input!G;EQ23/(Input!G-Input!G);0)))</f>
        <v/>
      </c>
      <c r="EY69" s="79">
        <f>SE(Input!G="bullet";SE(8=Input!G-1;EQ23;0);SE(8&lt;Input!G;0;SE(8&lt;Input!G;EQ23/(Input!G-Input!G);0)))</f>
        <v/>
      </c>
      <c r="EZ69" s="79">
        <f>SE(Input!G="bullet";SE(9=Input!G-1;EQ23;0);SE(9&lt;Input!G;0;SE(9&lt;Input!G;EQ23/(Input!G-Input!G);0)))</f>
        <v/>
      </c>
      <c r="FA69" s="79">
        <f>SE(Input!G="bullet";SE(10=Input!G-1;EQ23;0);SE(10&lt;Input!G;0;SE(10&lt;Input!G;EQ23/(Input!G-Input!G);0)))</f>
        <v/>
      </c>
      <c r="FB69" s="79">
        <f>SE(Input!G="bullet";SE(11=Input!G-1;EQ23;0);SE(11&lt;Input!G;0;SE(11&lt;Input!G;EQ23/(Input!G-Input!G);0)))</f>
        <v/>
      </c>
      <c r="FC69" s="79">
        <f>SE(Input!G="bullet";SE(12=Input!G-1;EQ23;0);SE(12&lt;Input!G;0;SE(12&lt;Input!G;EQ23/(Input!G-Input!G);0)))</f>
        <v/>
      </c>
      <c r="FD69" s="79">
        <f>SE(Input!G="bullet";SE(13=Input!G-1;EQ23;0);SE(13&lt;Input!G;0;SE(13&lt;Input!G;EQ23/(Input!G-Input!G);0)))</f>
        <v/>
      </c>
      <c r="FE69" s="79">
        <f>SE(Input!G="bullet";SE(14=Input!G-1;EQ23;0);SE(14&lt;Input!G;0;SE(14&lt;Input!G;EQ23/(Input!G-Input!G);0)))</f>
        <v/>
      </c>
      <c r="FF69" s="79">
        <f>SE(Input!G="bullet";SE(15=Input!G-1;EQ23;0);SE(15&lt;Input!G;0;SE(15&lt;Input!G;EQ23/(Input!G-Input!G);0)))</f>
        <v/>
      </c>
      <c r="FG69" s="79">
        <f>SE(Input!G="bullet";SE(16=Input!G-1;EQ23;0);SE(16&lt;Input!G;0;SE(16&lt;Input!G;EQ23/(Input!G-Input!G);0)))</f>
        <v/>
      </c>
      <c r="FH69" s="79">
        <f>SE(Input!G="bullet";SE(17=Input!G-1;EQ23;0);SE(17&lt;Input!G;0;SE(17&lt;Input!G;EQ23/(Input!G-Input!G);0)))</f>
        <v/>
      </c>
      <c r="FI69" s="79">
        <f>SE(Input!G="bullet";SE(18=Input!G-1;EQ23;0);SE(18&lt;Input!G;0;SE(18&lt;Input!G;EQ23/(Input!G-Input!G);0)))</f>
        <v/>
      </c>
      <c r="FJ69" s="79">
        <f>SE(Input!G="bullet";SE(19=Input!G-1;EQ23;0);SE(19&lt;Input!G;0;SE(19&lt;Input!G;EQ23/(Input!G-Input!G);0)))</f>
        <v/>
      </c>
      <c r="FK69" s="79">
        <f>SE(Input!G="bullet";SE(20=Input!G-1;EQ23;0);SE(20&lt;Input!G;0;SE(20&lt;Input!G;EQ23/(Input!G-Input!G);0)))</f>
        <v/>
      </c>
      <c r="FL69" s="79">
        <f>SE(Input!G="bullet";SE(21=Input!G-1;EQ23;0);SE(21&lt;Input!G;0;SE(21&lt;Input!G;EQ23/(Input!G-Input!G);0)))</f>
        <v/>
      </c>
      <c r="FM69" s="79">
        <f>SE(Input!G="bullet";SE(22=Input!G-1;EQ23;0);SE(22&lt;Input!G;0;SE(22&lt;Input!G;EQ23/(Input!G-Input!G);0)))</f>
        <v/>
      </c>
      <c r="FN69" s="79">
        <f>SE(Input!G="bullet";SE(23=Input!G-1;EQ23;0);SE(23&lt;Input!G;0;SE(23&lt;Input!G;EQ23/(Input!G-Input!G);0)))</f>
        <v/>
      </c>
      <c r="FQ69" s="78" t="n">
        <v>17</v>
      </c>
      <c r="FR69" s="79">
        <f>0</f>
        <v/>
      </c>
      <c r="FS69" s="79">
        <f>0</f>
        <v/>
      </c>
      <c r="FT69" s="79">
        <f>0</f>
        <v/>
      </c>
      <c r="FU69" s="79">
        <f>0</f>
        <v/>
      </c>
      <c r="FV69" s="79">
        <f>0</f>
        <v/>
      </c>
      <c r="FW69" s="79">
        <f>0</f>
        <v/>
      </c>
      <c r="FX69" s="79">
        <f>0</f>
        <v/>
      </c>
      <c r="FY69" s="79">
        <f>0</f>
        <v/>
      </c>
      <c r="FZ69" s="79">
        <f>0</f>
        <v/>
      </c>
      <c r="GA69" s="79">
        <f>0</f>
        <v/>
      </c>
      <c r="GB69" s="79">
        <f>0</f>
        <v/>
      </c>
      <c r="GC69" s="79">
        <f>0</f>
        <v/>
      </c>
      <c r="GD69" s="79">
        <f>0</f>
        <v/>
      </c>
      <c r="GE69" s="79">
        <f>0</f>
        <v/>
      </c>
      <c r="GF69" s="79">
        <f>0</f>
        <v/>
      </c>
      <c r="GG69" s="79">
        <f>0</f>
        <v/>
      </c>
      <c r="GH69" s="79">
        <f>SE(Input!H="bullet";SE(0=Input!H-1;GH23;0);SE(0&lt;Input!H;0;SE(0&lt;Input!H;GH23/(Input!H-Input!H);0)))</f>
        <v/>
      </c>
      <c r="GI69" s="79">
        <f>SE(Input!H="bullet";SE(1=Input!H-1;GH23;0);SE(1&lt;Input!H;0;SE(1&lt;Input!H;GH23/(Input!H-Input!H);0)))</f>
        <v/>
      </c>
      <c r="GJ69" s="79">
        <f>SE(Input!H="bullet";SE(2=Input!H-1;GH23;0);SE(2&lt;Input!H;0;SE(2&lt;Input!H;GH23/(Input!H-Input!H);0)))</f>
        <v/>
      </c>
      <c r="GK69" s="79">
        <f>SE(Input!H="bullet";SE(3=Input!H-1;GH23;0);SE(3&lt;Input!H;0;SE(3&lt;Input!H;GH23/(Input!H-Input!H);0)))</f>
        <v/>
      </c>
      <c r="GL69" s="79">
        <f>SE(Input!H="bullet";SE(4=Input!H-1;GH23;0);SE(4&lt;Input!H;0;SE(4&lt;Input!H;GH23/(Input!H-Input!H);0)))</f>
        <v/>
      </c>
      <c r="GM69" s="79">
        <f>SE(Input!H="bullet";SE(5=Input!H-1;GH23;0);SE(5&lt;Input!H;0;SE(5&lt;Input!H;GH23/(Input!H-Input!H);0)))</f>
        <v/>
      </c>
      <c r="GN69" s="79">
        <f>SE(Input!H="bullet";SE(6=Input!H-1;GH23;0);SE(6&lt;Input!H;0;SE(6&lt;Input!H;GH23/(Input!H-Input!H);0)))</f>
        <v/>
      </c>
      <c r="GO69" s="79">
        <f>SE(Input!H="bullet";SE(7=Input!H-1;GH23;0);SE(7&lt;Input!H;0;SE(7&lt;Input!H;GH23/(Input!H-Input!H);0)))</f>
        <v/>
      </c>
      <c r="GP69" s="79">
        <f>SE(Input!H="bullet";SE(8=Input!H-1;GH23;0);SE(8&lt;Input!H;0;SE(8&lt;Input!H;GH23/(Input!H-Input!H);0)))</f>
        <v/>
      </c>
      <c r="GQ69" s="79">
        <f>SE(Input!H="bullet";SE(9=Input!H-1;GH23;0);SE(9&lt;Input!H;0;SE(9&lt;Input!H;GH23/(Input!H-Input!H);0)))</f>
        <v/>
      </c>
      <c r="GR69" s="79">
        <f>SE(Input!H="bullet";SE(10=Input!H-1;GH23;0);SE(10&lt;Input!H;0;SE(10&lt;Input!H;GH23/(Input!H-Input!H);0)))</f>
        <v/>
      </c>
      <c r="GS69" s="79">
        <f>SE(Input!H="bullet";SE(11=Input!H-1;GH23;0);SE(11&lt;Input!H;0;SE(11&lt;Input!H;GH23/(Input!H-Input!H);0)))</f>
        <v/>
      </c>
      <c r="GT69" s="79">
        <f>SE(Input!H="bullet";SE(12=Input!H-1;GH23;0);SE(12&lt;Input!H;0;SE(12&lt;Input!H;GH23/(Input!H-Input!H);0)))</f>
        <v/>
      </c>
      <c r="GU69" s="79">
        <f>SE(Input!H="bullet";SE(13=Input!H-1;GH23;0);SE(13&lt;Input!H;0;SE(13&lt;Input!H;GH23/(Input!H-Input!H);0)))</f>
        <v/>
      </c>
      <c r="GV69" s="79">
        <f>SE(Input!H="bullet";SE(14=Input!H-1;GH23;0);SE(14&lt;Input!H;0;SE(14&lt;Input!H;GH23/(Input!H-Input!H);0)))</f>
        <v/>
      </c>
      <c r="GW69" s="79">
        <f>SE(Input!H="bullet";SE(15=Input!H-1;GH23;0);SE(15&lt;Input!H;0;SE(15&lt;Input!H;GH23/(Input!H-Input!H);0)))</f>
        <v/>
      </c>
      <c r="GX69" s="79">
        <f>SE(Input!H="bullet";SE(16=Input!H-1;GH23;0);SE(16&lt;Input!H;0;SE(16&lt;Input!H;GH23/(Input!H-Input!H);0)))</f>
        <v/>
      </c>
      <c r="GY69" s="79">
        <f>SE(Input!H="bullet";SE(17=Input!H-1;GH23;0);SE(17&lt;Input!H;0;SE(17&lt;Input!H;GH23/(Input!H-Input!H);0)))</f>
        <v/>
      </c>
      <c r="GZ69" s="79">
        <f>SE(Input!H="bullet";SE(18=Input!H-1;GH23;0);SE(18&lt;Input!H;0;SE(18&lt;Input!H;GH23/(Input!H-Input!H);0)))</f>
        <v/>
      </c>
      <c r="HA69" s="79">
        <f>SE(Input!H="bullet";SE(19=Input!H-1;GH23;0);SE(19&lt;Input!H;0;SE(19&lt;Input!H;GH23/(Input!H-Input!H);0)))</f>
        <v/>
      </c>
      <c r="HB69" s="79">
        <f>SE(Input!H="bullet";SE(20=Input!H-1;GH23;0);SE(20&lt;Input!H;0;SE(20&lt;Input!H;GH23/(Input!H-Input!H);0)))</f>
        <v/>
      </c>
      <c r="HC69" s="79">
        <f>SE(Input!H="bullet";SE(21=Input!H-1;GH23;0);SE(21&lt;Input!H;0;SE(21&lt;Input!H;GH23/(Input!H-Input!H);0)))</f>
        <v/>
      </c>
      <c r="HD69" s="79">
        <f>SE(Input!H="bullet";SE(22=Input!H-1;GH23;0);SE(22&lt;Input!H;0;SE(22&lt;Input!H;GH23/(Input!H-Input!H);0)))</f>
        <v/>
      </c>
      <c r="HE69" s="79">
        <f>SE(Input!H="bullet";SE(23=Input!H-1;GH23;0);SE(23&lt;Input!H;0;SE(23&lt;Input!H;GH23/(Input!H-Input!H);0)))</f>
        <v/>
      </c>
      <c r="HH69" s="78" t="n">
        <v>17</v>
      </c>
      <c r="HI69" s="79">
        <f>0</f>
        <v/>
      </c>
      <c r="HJ69" s="79">
        <f>0</f>
        <v/>
      </c>
      <c r="HK69" s="79">
        <f>0</f>
        <v/>
      </c>
      <c r="HL69" s="79">
        <f>0</f>
        <v/>
      </c>
      <c r="HM69" s="79">
        <f>0</f>
        <v/>
      </c>
      <c r="HN69" s="79">
        <f>0</f>
        <v/>
      </c>
      <c r="HO69" s="79">
        <f>0</f>
        <v/>
      </c>
      <c r="HP69" s="79">
        <f>0</f>
        <v/>
      </c>
      <c r="HQ69" s="79">
        <f>0</f>
        <v/>
      </c>
      <c r="HR69" s="79">
        <f>0</f>
        <v/>
      </c>
      <c r="HS69" s="79">
        <f>0</f>
        <v/>
      </c>
      <c r="HT69" s="79">
        <f>0</f>
        <v/>
      </c>
      <c r="HU69" s="79">
        <f>0</f>
        <v/>
      </c>
      <c r="HV69" s="79">
        <f>0</f>
        <v/>
      </c>
      <c r="HW69" s="79">
        <f>0</f>
        <v/>
      </c>
      <c r="HX69" s="79">
        <f>0</f>
        <v/>
      </c>
      <c r="HY69" s="79">
        <f>SE(Input!I="bullet";SE(0=Input!I-1;HY23;0);SE(0&lt;Input!I;0;SE(0&lt;Input!I;HY23/(Input!I-Input!I);0)))</f>
        <v/>
      </c>
      <c r="HZ69" s="79">
        <f>SE(Input!I="bullet";SE(1=Input!I-1;HY23;0);SE(1&lt;Input!I;0;SE(1&lt;Input!I;HY23/(Input!I-Input!I);0)))</f>
        <v/>
      </c>
      <c r="IA69" s="79">
        <f>SE(Input!I="bullet";SE(2=Input!I-1;HY23;0);SE(2&lt;Input!I;0;SE(2&lt;Input!I;HY23/(Input!I-Input!I);0)))</f>
        <v/>
      </c>
      <c r="IB69" s="79">
        <f>SE(Input!I="bullet";SE(3=Input!I-1;HY23;0);SE(3&lt;Input!I;0;SE(3&lt;Input!I;HY23/(Input!I-Input!I);0)))</f>
        <v/>
      </c>
      <c r="IC69" s="79">
        <f>SE(Input!I="bullet";SE(4=Input!I-1;HY23;0);SE(4&lt;Input!I;0;SE(4&lt;Input!I;HY23/(Input!I-Input!I);0)))</f>
        <v/>
      </c>
      <c r="ID69" s="79">
        <f>SE(Input!I="bullet";SE(5=Input!I-1;HY23;0);SE(5&lt;Input!I;0;SE(5&lt;Input!I;HY23/(Input!I-Input!I);0)))</f>
        <v/>
      </c>
      <c r="IE69" s="79">
        <f>SE(Input!I="bullet";SE(6=Input!I-1;HY23;0);SE(6&lt;Input!I;0;SE(6&lt;Input!I;HY23/(Input!I-Input!I);0)))</f>
        <v/>
      </c>
      <c r="IF69" s="79">
        <f>SE(Input!I="bullet";SE(7=Input!I-1;HY23;0);SE(7&lt;Input!I;0;SE(7&lt;Input!I;HY23/(Input!I-Input!I);0)))</f>
        <v/>
      </c>
      <c r="IG69" s="79">
        <f>SE(Input!I="bullet";SE(8=Input!I-1;HY23;0);SE(8&lt;Input!I;0;SE(8&lt;Input!I;HY23/(Input!I-Input!I);0)))</f>
        <v/>
      </c>
      <c r="IH69" s="79">
        <f>SE(Input!I="bullet";SE(9=Input!I-1;HY23;0);SE(9&lt;Input!I;0;SE(9&lt;Input!I;HY23/(Input!I-Input!I);0)))</f>
        <v/>
      </c>
      <c r="II69" s="79">
        <f>SE(Input!I="bullet";SE(10=Input!I-1;HY23;0);SE(10&lt;Input!I;0;SE(10&lt;Input!I;HY23/(Input!I-Input!I);0)))</f>
        <v/>
      </c>
      <c r="IJ69" s="79">
        <f>SE(Input!I="bullet";SE(11=Input!I-1;HY23;0);SE(11&lt;Input!I;0;SE(11&lt;Input!I;HY23/(Input!I-Input!I);0)))</f>
        <v/>
      </c>
      <c r="IK69" s="79">
        <f>SE(Input!I="bullet";SE(12=Input!I-1;HY23;0);SE(12&lt;Input!I;0;SE(12&lt;Input!I;HY23/(Input!I-Input!I);0)))</f>
        <v/>
      </c>
      <c r="IL69" s="79">
        <f>SE(Input!I="bullet";SE(13=Input!I-1;HY23;0);SE(13&lt;Input!I;0;SE(13&lt;Input!I;HY23/(Input!I-Input!I);0)))</f>
        <v/>
      </c>
      <c r="IM69" s="79">
        <f>SE(Input!I="bullet";SE(14=Input!I-1;HY23;0);SE(14&lt;Input!I;0;SE(14&lt;Input!I;HY23/(Input!I-Input!I);0)))</f>
        <v/>
      </c>
      <c r="IN69" s="79">
        <f>SE(Input!I="bullet";SE(15=Input!I-1;HY23;0);SE(15&lt;Input!I;0;SE(15&lt;Input!I;HY23/(Input!I-Input!I);0)))</f>
        <v/>
      </c>
      <c r="IO69" s="79">
        <f>SE(Input!I="bullet";SE(16=Input!I-1;HY23;0);SE(16&lt;Input!I;0;SE(16&lt;Input!I;HY23/(Input!I-Input!I);0)))</f>
        <v/>
      </c>
      <c r="IP69" s="79">
        <f>SE(Input!I="bullet";SE(17=Input!I-1;HY23;0);SE(17&lt;Input!I;0;SE(17&lt;Input!I;HY23/(Input!I-Input!I);0)))</f>
        <v/>
      </c>
      <c r="IQ69" s="79">
        <f>SE(Input!I="bullet";SE(18=Input!I-1;HY23;0);SE(18&lt;Input!I;0;SE(18&lt;Input!I;HY23/(Input!I-Input!I);0)))</f>
        <v/>
      </c>
      <c r="IR69" s="79">
        <f>SE(Input!I="bullet";SE(19=Input!I-1;HY23;0);SE(19&lt;Input!I;0;SE(19&lt;Input!I;HY23/(Input!I-Input!I);0)))</f>
        <v/>
      </c>
      <c r="IS69" s="79">
        <f>SE(Input!I="bullet";SE(20=Input!I-1;HY23;0);SE(20&lt;Input!I;0;SE(20&lt;Input!I;HY23/(Input!I-Input!I);0)))</f>
        <v/>
      </c>
      <c r="IT69" s="79">
        <f>SE(Input!I="bullet";SE(21=Input!I-1;HY23;0);SE(21&lt;Input!I;0;SE(21&lt;Input!I;HY23/(Input!I-Input!I);0)))</f>
        <v/>
      </c>
      <c r="IU69" s="79">
        <f>SE(Input!I="bullet";SE(22=Input!I-1;HY23;0);SE(22&lt;Input!I;0;SE(22&lt;Input!I;HY23/(Input!I-Input!I);0)))</f>
        <v/>
      </c>
      <c r="IV69" s="79">
        <f>SE(Input!I="bullet";SE(23=Input!I-1;HY23;0);SE(23&lt;Input!I;0;SE(23&lt;Input!I;HY23/(Input!I-Input!I);0)))</f>
        <v/>
      </c>
      <c r="IY69" s="78" t="n">
        <v>17</v>
      </c>
      <c r="IZ69" s="79">
        <f>0</f>
        <v/>
      </c>
      <c r="JA69" s="79">
        <f>0</f>
        <v/>
      </c>
      <c r="JB69" s="79">
        <f>0</f>
        <v/>
      </c>
      <c r="JC69" s="79">
        <f>0</f>
        <v/>
      </c>
      <c r="JD69" s="79">
        <f>0</f>
        <v/>
      </c>
      <c r="JE69" s="79">
        <f>0</f>
        <v/>
      </c>
      <c r="JF69" s="79">
        <f>0</f>
        <v/>
      </c>
      <c r="JG69" s="79">
        <f>0</f>
        <v/>
      </c>
      <c r="JH69" s="79">
        <f>0</f>
        <v/>
      </c>
      <c r="JI69" s="79">
        <f>0</f>
        <v/>
      </c>
      <c r="JJ69" s="79">
        <f>0</f>
        <v/>
      </c>
      <c r="JK69" s="79">
        <f>0</f>
        <v/>
      </c>
      <c r="JL69" s="79">
        <f>0</f>
        <v/>
      </c>
      <c r="JM69" s="79">
        <f>0</f>
        <v/>
      </c>
      <c r="JN69" s="79">
        <f>0</f>
        <v/>
      </c>
      <c r="JO69" s="79">
        <f>0</f>
        <v/>
      </c>
      <c r="JP69" s="79">
        <f>SE(Input!J="bullet";SE(0=Input!J-1;JP23;0);SE(0&lt;Input!J;0;SE(0&lt;Input!J;JP23/(Input!J-Input!J);0)))</f>
        <v/>
      </c>
      <c r="JQ69" s="79">
        <f>SE(Input!J="bullet";SE(1=Input!J-1;JP23;0);SE(1&lt;Input!J;0;SE(1&lt;Input!J;JP23/(Input!J-Input!J);0)))</f>
        <v/>
      </c>
      <c r="JR69" s="79">
        <f>SE(Input!J="bullet";SE(2=Input!J-1;JP23;0);SE(2&lt;Input!J;0;SE(2&lt;Input!J;JP23/(Input!J-Input!J);0)))</f>
        <v/>
      </c>
      <c r="JS69" s="79">
        <f>SE(Input!J="bullet";SE(3=Input!J-1;JP23;0);SE(3&lt;Input!J;0;SE(3&lt;Input!J;JP23/(Input!J-Input!J);0)))</f>
        <v/>
      </c>
      <c r="JT69" s="79">
        <f>SE(Input!J="bullet";SE(4=Input!J-1;JP23;0);SE(4&lt;Input!J;0;SE(4&lt;Input!J;JP23/(Input!J-Input!J);0)))</f>
        <v/>
      </c>
      <c r="JU69" s="79">
        <f>SE(Input!J="bullet";SE(5=Input!J-1;JP23;0);SE(5&lt;Input!J;0;SE(5&lt;Input!J;JP23/(Input!J-Input!J);0)))</f>
        <v/>
      </c>
      <c r="JV69" s="79">
        <f>SE(Input!J="bullet";SE(6=Input!J-1;JP23;0);SE(6&lt;Input!J;0;SE(6&lt;Input!J;JP23/(Input!J-Input!J);0)))</f>
        <v/>
      </c>
      <c r="JW69" s="79">
        <f>SE(Input!J="bullet";SE(7=Input!J-1;JP23;0);SE(7&lt;Input!J;0;SE(7&lt;Input!J;JP23/(Input!J-Input!J);0)))</f>
        <v/>
      </c>
      <c r="JX69" s="79">
        <f>SE(Input!J="bullet";SE(8=Input!J-1;JP23;0);SE(8&lt;Input!J;0;SE(8&lt;Input!J;JP23/(Input!J-Input!J);0)))</f>
        <v/>
      </c>
      <c r="JY69" s="79">
        <f>SE(Input!J="bullet";SE(9=Input!J-1;JP23;0);SE(9&lt;Input!J;0;SE(9&lt;Input!J;JP23/(Input!J-Input!J);0)))</f>
        <v/>
      </c>
      <c r="JZ69" s="79">
        <f>SE(Input!J="bullet";SE(10=Input!J-1;JP23;0);SE(10&lt;Input!J;0;SE(10&lt;Input!J;JP23/(Input!J-Input!J);0)))</f>
        <v/>
      </c>
      <c r="KA69" s="79">
        <f>SE(Input!J="bullet";SE(11=Input!J-1;JP23;0);SE(11&lt;Input!J;0;SE(11&lt;Input!J;JP23/(Input!J-Input!J);0)))</f>
        <v/>
      </c>
      <c r="KB69" s="79">
        <f>SE(Input!J="bullet";SE(12=Input!J-1;JP23;0);SE(12&lt;Input!J;0;SE(12&lt;Input!J;JP23/(Input!J-Input!J);0)))</f>
        <v/>
      </c>
      <c r="KC69" s="79">
        <f>SE(Input!J="bullet";SE(13=Input!J-1;JP23;0);SE(13&lt;Input!J;0;SE(13&lt;Input!J;JP23/(Input!J-Input!J);0)))</f>
        <v/>
      </c>
      <c r="KD69" s="79">
        <f>SE(Input!J="bullet";SE(14=Input!J-1;JP23;0);SE(14&lt;Input!J;0;SE(14&lt;Input!J;JP23/(Input!J-Input!J);0)))</f>
        <v/>
      </c>
      <c r="KE69" s="79">
        <f>SE(Input!J="bullet";SE(15=Input!J-1;JP23;0);SE(15&lt;Input!J;0;SE(15&lt;Input!J;JP23/(Input!J-Input!J);0)))</f>
        <v/>
      </c>
      <c r="KF69" s="79">
        <f>SE(Input!J="bullet";SE(16=Input!J-1;JP23;0);SE(16&lt;Input!J;0;SE(16&lt;Input!J;JP23/(Input!J-Input!J);0)))</f>
        <v/>
      </c>
      <c r="KG69" s="79">
        <f>SE(Input!J="bullet";SE(17=Input!J-1;JP23;0);SE(17&lt;Input!J;0;SE(17&lt;Input!J;JP23/(Input!J-Input!J);0)))</f>
        <v/>
      </c>
      <c r="KH69" s="79">
        <f>SE(Input!J="bullet";SE(18=Input!J-1;JP23;0);SE(18&lt;Input!J;0;SE(18&lt;Input!J;JP23/(Input!J-Input!J);0)))</f>
        <v/>
      </c>
      <c r="KI69" s="79">
        <f>SE(Input!J="bullet";SE(19=Input!J-1;JP23;0);SE(19&lt;Input!J;0;SE(19&lt;Input!J;JP23/(Input!J-Input!J);0)))</f>
        <v/>
      </c>
      <c r="KJ69" s="79">
        <f>SE(Input!J="bullet";SE(20=Input!J-1;JP23;0);SE(20&lt;Input!J;0;SE(20&lt;Input!J;JP23/(Input!J-Input!J);0)))</f>
        <v/>
      </c>
      <c r="KK69" s="79">
        <f>SE(Input!J="bullet";SE(21=Input!J-1;JP23;0);SE(21&lt;Input!J;0;SE(21&lt;Input!J;JP23/(Input!J-Input!J);0)))</f>
        <v/>
      </c>
      <c r="KL69" s="79">
        <f>SE(Input!J="bullet";SE(22=Input!J-1;JP23;0);SE(22&lt;Input!J;0;SE(22&lt;Input!J;JP23/(Input!J-Input!J);0)))</f>
        <v/>
      </c>
      <c r="KM69" s="79">
        <f>SE(Input!J="bullet";SE(23=Input!J-1;JP23;0);SE(23&lt;Input!J;0;SE(23&lt;Input!J;JP23/(Input!J-Input!J);0)))</f>
        <v/>
      </c>
      <c r="KP69" s="78" t="n">
        <v>17</v>
      </c>
      <c r="KQ69" s="79">
        <f>0</f>
        <v/>
      </c>
      <c r="KR69" s="79">
        <f>0</f>
        <v/>
      </c>
      <c r="KS69" s="79">
        <f>0</f>
        <v/>
      </c>
      <c r="KT69" s="79">
        <f>0</f>
        <v/>
      </c>
      <c r="KU69" s="79">
        <f>0</f>
        <v/>
      </c>
      <c r="KV69" s="79">
        <f>0</f>
        <v/>
      </c>
      <c r="KW69" s="79">
        <f>0</f>
        <v/>
      </c>
      <c r="KX69" s="79">
        <f>0</f>
        <v/>
      </c>
      <c r="KY69" s="79">
        <f>0</f>
        <v/>
      </c>
      <c r="KZ69" s="79">
        <f>0</f>
        <v/>
      </c>
      <c r="LA69" s="79">
        <f>0</f>
        <v/>
      </c>
      <c r="LB69" s="79">
        <f>0</f>
        <v/>
      </c>
      <c r="LC69" s="79">
        <f>0</f>
        <v/>
      </c>
      <c r="LD69" s="79">
        <f>0</f>
        <v/>
      </c>
      <c r="LE69" s="79">
        <f>0</f>
        <v/>
      </c>
      <c r="LF69" s="79">
        <f>0</f>
        <v/>
      </c>
      <c r="LG69" s="79">
        <f>SE(Input!K="bullet";SE(0=Input!K-1;LG23;0);SE(0&lt;Input!K;0;SE(0&lt;Input!K;LG23/(Input!K-Input!K);0)))</f>
        <v/>
      </c>
      <c r="LH69" s="79">
        <f>SE(Input!K="bullet";SE(1=Input!K-1;LG23;0);SE(1&lt;Input!K;0;SE(1&lt;Input!K;LG23/(Input!K-Input!K);0)))</f>
        <v/>
      </c>
      <c r="LI69" s="79">
        <f>SE(Input!K="bullet";SE(2=Input!K-1;LG23;0);SE(2&lt;Input!K;0;SE(2&lt;Input!K;LG23/(Input!K-Input!K);0)))</f>
        <v/>
      </c>
      <c r="LJ69" s="79">
        <f>SE(Input!K="bullet";SE(3=Input!K-1;LG23;0);SE(3&lt;Input!K;0;SE(3&lt;Input!K;LG23/(Input!K-Input!K);0)))</f>
        <v/>
      </c>
      <c r="LK69" s="79">
        <f>SE(Input!K="bullet";SE(4=Input!K-1;LG23;0);SE(4&lt;Input!K;0;SE(4&lt;Input!K;LG23/(Input!K-Input!K);0)))</f>
        <v/>
      </c>
      <c r="LL69" s="79">
        <f>SE(Input!K="bullet";SE(5=Input!K-1;LG23;0);SE(5&lt;Input!K;0;SE(5&lt;Input!K;LG23/(Input!K-Input!K);0)))</f>
        <v/>
      </c>
      <c r="LM69" s="79">
        <f>SE(Input!K="bullet";SE(6=Input!K-1;LG23;0);SE(6&lt;Input!K;0;SE(6&lt;Input!K;LG23/(Input!K-Input!K);0)))</f>
        <v/>
      </c>
      <c r="LN69" s="79">
        <f>SE(Input!K="bullet";SE(7=Input!K-1;LG23;0);SE(7&lt;Input!K;0;SE(7&lt;Input!K;LG23/(Input!K-Input!K);0)))</f>
        <v/>
      </c>
      <c r="LO69" s="79">
        <f>SE(Input!K="bullet";SE(8=Input!K-1;LG23;0);SE(8&lt;Input!K;0;SE(8&lt;Input!K;LG23/(Input!K-Input!K);0)))</f>
        <v/>
      </c>
      <c r="LP69" s="79">
        <f>SE(Input!K="bullet";SE(9=Input!K-1;LG23;0);SE(9&lt;Input!K;0;SE(9&lt;Input!K;LG23/(Input!K-Input!K);0)))</f>
        <v/>
      </c>
      <c r="LQ69" s="79">
        <f>SE(Input!K="bullet";SE(10=Input!K-1;LG23;0);SE(10&lt;Input!K;0;SE(10&lt;Input!K;LG23/(Input!K-Input!K);0)))</f>
        <v/>
      </c>
      <c r="LR69" s="79">
        <f>SE(Input!K="bullet";SE(11=Input!K-1;LG23;0);SE(11&lt;Input!K;0;SE(11&lt;Input!K;LG23/(Input!K-Input!K);0)))</f>
        <v/>
      </c>
      <c r="LS69" s="79">
        <f>SE(Input!K="bullet";SE(12=Input!K-1;LG23;0);SE(12&lt;Input!K;0;SE(12&lt;Input!K;LG23/(Input!K-Input!K);0)))</f>
        <v/>
      </c>
      <c r="LT69" s="79">
        <f>SE(Input!K="bullet";SE(13=Input!K-1;LG23;0);SE(13&lt;Input!K;0;SE(13&lt;Input!K;LG23/(Input!K-Input!K);0)))</f>
        <v/>
      </c>
      <c r="LU69" s="79">
        <f>SE(Input!K="bullet";SE(14=Input!K-1;LG23;0);SE(14&lt;Input!K;0;SE(14&lt;Input!K;LG23/(Input!K-Input!K);0)))</f>
        <v/>
      </c>
      <c r="LV69" s="79">
        <f>SE(Input!K="bullet";SE(15=Input!K-1;LG23;0);SE(15&lt;Input!K;0;SE(15&lt;Input!K;LG23/(Input!K-Input!K);0)))</f>
        <v/>
      </c>
      <c r="LW69" s="79">
        <f>SE(Input!K="bullet";SE(16=Input!K-1;LG23;0);SE(16&lt;Input!K;0;SE(16&lt;Input!K;LG23/(Input!K-Input!K);0)))</f>
        <v/>
      </c>
      <c r="LX69" s="79">
        <f>SE(Input!K="bullet";SE(17=Input!K-1;LG23;0);SE(17&lt;Input!K;0;SE(17&lt;Input!K;LG23/(Input!K-Input!K);0)))</f>
        <v/>
      </c>
      <c r="LY69" s="79">
        <f>SE(Input!K="bullet";SE(18=Input!K-1;LG23;0);SE(18&lt;Input!K;0;SE(18&lt;Input!K;LG23/(Input!K-Input!K);0)))</f>
        <v/>
      </c>
      <c r="LZ69" s="79">
        <f>SE(Input!K="bullet";SE(19=Input!K-1;LG23;0);SE(19&lt;Input!K;0;SE(19&lt;Input!K;LG23/(Input!K-Input!K);0)))</f>
        <v/>
      </c>
      <c r="MA69" s="79">
        <f>SE(Input!K="bullet";SE(20=Input!K-1;LG23;0);SE(20&lt;Input!K;0;SE(20&lt;Input!K;LG23/(Input!K-Input!K);0)))</f>
        <v/>
      </c>
      <c r="MB69" s="79">
        <f>SE(Input!K="bullet";SE(21=Input!K-1;LG23;0);SE(21&lt;Input!K;0;SE(21&lt;Input!K;LG23/(Input!K-Input!K);0)))</f>
        <v/>
      </c>
      <c r="MC69" s="79">
        <f>SE(Input!K="bullet";SE(22=Input!K-1;LG23;0);SE(22&lt;Input!K;0;SE(22&lt;Input!K;LG23/(Input!K-Input!K);0)))</f>
        <v/>
      </c>
      <c r="MD69" s="79">
        <f>SE(Input!K="bullet";SE(23=Input!K-1;LG23;0);SE(23&lt;Input!K;0;SE(23&lt;Input!K;LG23/(Input!K-Input!K);0)))</f>
        <v/>
      </c>
      <c r="MG69" s="78" t="n">
        <v>17</v>
      </c>
      <c r="MH69" s="79">
        <f>0</f>
        <v/>
      </c>
      <c r="MI69" s="79">
        <f>0</f>
        <v/>
      </c>
      <c r="MJ69" s="79">
        <f>0</f>
        <v/>
      </c>
      <c r="MK69" s="79">
        <f>0</f>
        <v/>
      </c>
      <c r="ML69" s="79">
        <f>0</f>
        <v/>
      </c>
      <c r="MM69" s="79">
        <f>0</f>
        <v/>
      </c>
      <c r="MN69" s="79">
        <f>0</f>
        <v/>
      </c>
      <c r="MO69" s="79">
        <f>0</f>
        <v/>
      </c>
      <c r="MP69" s="79">
        <f>0</f>
        <v/>
      </c>
      <c r="MQ69" s="79">
        <f>0</f>
        <v/>
      </c>
      <c r="MR69" s="79">
        <f>0</f>
        <v/>
      </c>
      <c r="MS69" s="79">
        <f>0</f>
        <v/>
      </c>
      <c r="MT69" s="79">
        <f>0</f>
        <v/>
      </c>
      <c r="MU69" s="79">
        <f>0</f>
        <v/>
      </c>
      <c r="MV69" s="79">
        <f>0</f>
        <v/>
      </c>
      <c r="MW69" s="79">
        <f>0</f>
        <v/>
      </c>
      <c r="MX69" s="79">
        <f>SE(Input!L="bullet";SE(0=Input!L-1;MX23;0);SE(0&lt;Input!L;0;SE(0&lt;Input!L;MX23/(Input!L-Input!L);0)))</f>
        <v/>
      </c>
      <c r="MY69" s="79">
        <f>SE(Input!L="bullet";SE(1=Input!L-1;MX23;0);SE(1&lt;Input!L;0;SE(1&lt;Input!L;MX23/(Input!L-Input!L);0)))</f>
        <v/>
      </c>
      <c r="MZ69" s="79">
        <f>SE(Input!L="bullet";SE(2=Input!L-1;MX23;0);SE(2&lt;Input!L;0;SE(2&lt;Input!L;MX23/(Input!L-Input!L);0)))</f>
        <v/>
      </c>
      <c r="NA69" s="79">
        <f>SE(Input!L="bullet";SE(3=Input!L-1;MX23;0);SE(3&lt;Input!L;0;SE(3&lt;Input!L;MX23/(Input!L-Input!L);0)))</f>
        <v/>
      </c>
      <c r="NB69" s="79">
        <f>SE(Input!L="bullet";SE(4=Input!L-1;MX23;0);SE(4&lt;Input!L;0;SE(4&lt;Input!L;MX23/(Input!L-Input!L);0)))</f>
        <v/>
      </c>
      <c r="NC69" s="79">
        <f>SE(Input!L="bullet";SE(5=Input!L-1;MX23;0);SE(5&lt;Input!L;0;SE(5&lt;Input!L;MX23/(Input!L-Input!L);0)))</f>
        <v/>
      </c>
      <c r="ND69" s="79">
        <f>SE(Input!L="bullet";SE(6=Input!L-1;MX23;0);SE(6&lt;Input!L;0;SE(6&lt;Input!L;MX23/(Input!L-Input!L);0)))</f>
        <v/>
      </c>
      <c r="NE69" s="79">
        <f>SE(Input!L="bullet";SE(7=Input!L-1;MX23;0);SE(7&lt;Input!L;0;SE(7&lt;Input!L;MX23/(Input!L-Input!L);0)))</f>
        <v/>
      </c>
      <c r="NF69" s="79">
        <f>SE(Input!L="bullet";SE(8=Input!L-1;MX23;0);SE(8&lt;Input!L;0;SE(8&lt;Input!L;MX23/(Input!L-Input!L);0)))</f>
        <v/>
      </c>
      <c r="NG69" s="79">
        <f>SE(Input!L="bullet";SE(9=Input!L-1;MX23;0);SE(9&lt;Input!L;0;SE(9&lt;Input!L;MX23/(Input!L-Input!L);0)))</f>
        <v/>
      </c>
      <c r="NH69" s="79">
        <f>SE(Input!L="bullet";SE(10=Input!L-1;MX23;0);SE(10&lt;Input!L;0;SE(10&lt;Input!L;MX23/(Input!L-Input!L);0)))</f>
        <v/>
      </c>
      <c r="NI69" s="79">
        <f>SE(Input!L="bullet";SE(11=Input!L-1;MX23;0);SE(11&lt;Input!L;0;SE(11&lt;Input!L;MX23/(Input!L-Input!L);0)))</f>
        <v/>
      </c>
      <c r="NJ69" s="79">
        <f>SE(Input!L="bullet";SE(12=Input!L-1;MX23;0);SE(12&lt;Input!L;0;SE(12&lt;Input!L;MX23/(Input!L-Input!L);0)))</f>
        <v/>
      </c>
      <c r="NK69" s="79">
        <f>SE(Input!L="bullet";SE(13=Input!L-1;MX23;0);SE(13&lt;Input!L;0;SE(13&lt;Input!L;MX23/(Input!L-Input!L);0)))</f>
        <v/>
      </c>
      <c r="NL69" s="79">
        <f>SE(Input!L="bullet";SE(14=Input!L-1;MX23;0);SE(14&lt;Input!L;0;SE(14&lt;Input!L;MX23/(Input!L-Input!L);0)))</f>
        <v/>
      </c>
      <c r="NM69" s="79">
        <f>SE(Input!L="bullet";SE(15=Input!L-1;MX23;0);SE(15&lt;Input!L;0;SE(15&lt;Input!L;MX23/(Input!L-Input!L);0)))</f>
        <v/>
      </c>
      <c r="NN69" s="79">
        <f>SE(Input!L="bullet";SE(16=Input!L-1;MX23;0);SE(16&lt;Input!L;0;SE(16&lt;Input!L;MX23/(Input!L-Input!L);0)))</f>
        <v/>
      </c>
      <c r="NO69" s="79">
        <f>SE(Input!L="bullet";SE(17=Input!L-1;MX23;0);SE(17&lt;Input!L;0;SE(17&lt;Input!L;MX23/(Input!L-Input!L);0)))</f>
        <v/>
      </c>
      <c r="NP69" s="79">
        <f>SE(Input!L="bullet";SE(18=Input!L-1;MX23;0);SE(18&lt;Input!L;0;SE(18&lt;Input!L;MX23/(Input!L-Input!L);0)))</f>
        <v/>
      </c>
      <c r="NQ69" s="79">
        <f>SE(Input!L="bullet";SE(19=Input!L-1;MX23;0);SE(19&lt;Input!L;0;SE(19&lt;Input!L;MX23/(Input!L-Input!L);0)))</f>
        <v/>
      </c>
      <c r="NR69" s="79">
        <f>SE(Input!L="bullet";SE(20=Input!L-1;MX23;0);SE(20&lt;Input!L;0;SE(20&lt;Input!L;MX23/(Input!L-Input!L);0)))</f>
        <v/>
      </c>
      <c r="NS69" s="79">
        <f>SE(Input!L="bullet";SE(21=Input!L-1;MX23;0);SE(21&lt;Input!L;0;SE(21&lt;Input!L;MX23/(Input!L-Input!L);0)))</f>
        <v/>
      </c>
      <c r="NT69" s="79">
        <f>SE(Input!L="bullet";SE(22=Input!L-1;MX23;0);SE(22&lt;Input!L;0;SE(22&lt;Input!L;MX23/(Input!L-Input!L);0)))</f>
        <v/>
      </c>
      <c r="NU69" s="79">
        <f>SE(Input!L="bullet";SE(23=Input!L-1;MX23;0);SE(23&lt;Input!L;0;SE(23&lt;Input!L;MX23/(Input!L-Input!L);0)))</f>
        <v/>
      </c>
      <c r="NX69" s="78" t="n">
        <v>17</v>
      </c>
      <c r="NY69" s="79">
        <f>0</f>
        <v/>
      </c>
      <c r="NZ69" s="79">
        <f>0</f>
        <v/>
      </c>
      <c r="OA69" s="79">
        <f>0</f>
        <v/>
      </c>
      <c r="OB69" s="79">
        <f>0</f>
        <v/>
      </c>
      <c r="OC69" s="79">
        <f>0</f>
        <v/>
      </c>
      <c r="OD69" s="79">
        <f>0</f>
        <v/>
      </c>
      <c r="OE69" s="79">
        <f>0</f>
        <v/>
      </c>
      <c r="OF69" s="79">
        <f>0</f>
        <v/>
      </c>
      <c r="OG69" s="79">
        <f>0</f>
        <v/>
      </c>
      <c r="OH69" s="79">
        <f>0</f>
        <v/>
      </c>
      <c r="OI69" s="79">
        <f>0</f>
        <v/>
      </c>
      <c r="OJ69" s="79">
        <f>0</f>
        <v/>
      </c>
      <c r="OK69" s="79">
        <f>0</f>
        <v/>
      </c>
      <c r="OL69" s="79">
        <f>0</f>
        <v/>
      </c>
      <c r="OM69" s="79">
        <f>0</f>
        <v/>
      </c>
      <c r="ON69" s="79">
        <f>0</f>
        <v/>
      </c>
      <c r="OO69" s="79">
        <f>SE(Input!M="bullet";SE(0=Input!M-1;OO23;0);SE(0&lt;Input!M;0;SE(0&lt;Input!M;OO23/(Input!M-Input!M);0)))</f>
        <v/>
      </c>
      <c r="OP69" s="79">
        <f>SE(Input!M="bullet";SE(1=Input!M-1;OO23;0);SE(1&lt;Input!M;0;SE(1&lt;Input!M;OO23/(Input!M-Input!M);0)))</f>
        <v/>
      </c>
      <c r="OQ69" s="79">
        <f>SE(Input!M="bullet";SE(2=Input!M-1;OO23;0);SE(2&lt;Input!M;0;SE(2&lt;Input!M;OO23/(Input!M-Input!M);0)))</f>
        <v/>
      </c>
      <c r="OR69" s="79">
        <f>SE(Input!M="bullet";SE(3=Input!M-1;OO23;0);SE(3&lt;Input!M;0;SE(3&lt;Input!M;OO23/(Input!M-Input!M);0)))</f>
        <v/>
      </c>
      <c r="OS69" s="79">
        <f>SE(Input!M="bullet";SE(4=Input!M-1;OO23;0);SE(4&lt;Input!M;0;SE(4&lt;Input!M;OO23/(Input!M-Input!M);0)))</f>
        <v/>
      </c>
      <c r="OT69" s="79">
        <f>SE(Input!M="bullet";SE(5=Input!M-1;OO23;0);SE(5&lt;Input!M;0;SE(5&lt;Input!M;OO23/(Input!M-Input!M);0)))</f>
        <v/>
      </c>
      <c r="OU69" s="79">
        <f>SE(Input!M="bullet";SE(6=Input!M-1;OO23;0);SE(6&lt;Input!M;0;SE(6&lt;Input!M;OO23/(Input!M-Input!M);0)))</f>
        <v/>
      </c>
      <c r="OV69" s="79">
        <f>SE(Input!M="bullet";SE(7=Input!M-1;OO23;0);SE(7&lt;Input!M;0;SE(7&lt;Input!M;OO23/(Input!M-Input!M);0)))</f>
        <v/>
      </c>
      <c r="OW69" s="79">
        <f>SE(Input!M="bullet";SE(8=Input!M-1;OO23;0);SE(8&lt;Input!M;0;SE(8&lt;Input!M;OO23/(Input!M-Input!M);0)))</f>
        <v/>
      </c>
      <c r="OX69" s="79">
        <f>SE(Input!M="bullet";SE(9=Input!M-1;OO23;0);SE(9&lt;Input!M;0;SE(9&lt;Input!M;OO23/(Input!M-Input!M);0)))</f>
        <v/>
      </c>
      <c r="OY69" s="79">
        <f>SE(Input!M="bullet";SE(10=Input!M-1;OO23;0);SE(10&lt;Input!M;0;SE(10&lt;Input!M;OO23/(Input!M-Input!M);0)))</f>
        <v/>
      </c>
      <c r="OZ69" s="79">
        <f>SE(Input!M="bullet";SE(11=Input!M-1;OO23;0);SE(11&lt;Input!M;0;SE(11&lt;Input!M;OO23/(Input!M-Input!M);0)))</f>
        <v/>
      </c>
      <c r="PA69" s="79">
        <f>SE(Input!M="bullet";SE(12=Input!M-1;OO23;0);SE(12&lt;Input!M;0;SE(12&lt;Input!M;OO23/(Input!M-Input!M);0)))</f>
        <v/>
      </c>
      <c r="PB69" s="79">
        <f>SE(Input!M="bullet";SE(13=Input!M-1;OO23;0);SE(13&lt;Input!M;0;SE(13&lt;Input!M;OO23/(Input!M-Input!M);0)))</f>
        <v/>
      </c>
      <c r="PC69" s="79">
        <f>SE(Input!M="bullet";SE(14=Input!M-1;OO23;0);SE(14&lt;Input!M;0;SE(14&lt;Input!M;OO23/(Input!M-Input!M);0)))</f>
        <v/>
      </c>
      <c r="PD69" s="79">
        <f>SE(Input!M="bullet";SE(15=Input!M-1;OO23;0);SE(15&lt;Input!M;0;SE(15&lt;Input!M;OO23/(Input!M-Input!M);0)))</f>
        <v/>
      </c>
      <c r="PE69" s="79">
        <f>SE(Input!M="bullet";SE(16=Input!M-1;OO23;0);SE(16&lt;Input!M;0;SE(16&lt;Input!M;OO23/(Input!M-Input!M);0)))</f>
        <v/>
      </c>
      <c r="PF69" s="79">
        <f>SE(Input!M="bullet";SE(17=Input!M-1;OO23;0);SE(17&lt;Input!M;0;SE(17&lt;Input!M;OO23/(Input!M-Input!M);0)))</f>
        <v/>
      </c>
      <c r="PG69" s="79">
        <f>SE(Input!M="bullet";SE(18=Input!M-1;OO23;0);SE(18&lt;Input!M;0;SE(18&lt;Input!M;OO23/(Input!M-Input!M);0)))</f>
        <v/>
      </c>
      <c r="PH69" s="79">
        <f>SE(Input!M="bullet";SE(19=Input!M-1;OO23;0);SE(19&lt;Input!M;0;SE(19&lt;Input!M;OO23/(Input!M-Input!M);0)))</f>
        <v/>
      </c>
      <c r="PI69" s="79">
        <f>SE(Input!M="bullet";SE(20=Input!M-1;OO23;0);SE(20&lt;Input!M;0;SE(20&lt;Input!M;OO23/(Input!M-Input!M);0)))</f>
        <v/>
      </c>
      <c r="PJ69" s="79">
        <f>SE(Input!M="bullet";SE(21=Input!M-1;OO23;0);SE(21&lt;Input!M;0;SE(21&lt;Input!M;OO23/(Input!M-Input!M);0)))</f>
        <v/>
      </c>
      <c r="PK69" s="79">
        <f>SE(Input!M="bullet";SE(22=Input!M-1;OO23;0);SE(22&lt;Input!M;0;SE(22&lt;Input!M;OO23/(Input!M-Input!M);0)))</f>
        <v/>
      </c>
      <c r="PL69" s="79">
        <f>SE(Input!M="bullet";SE(23=Input!M-1;OO23;0);SE(23&lt;Input!M;0;SE(23&lt;Input!M;OO23/(Input!M-Input!M);0)))</f>
        <v/>
      </c>
      <c r="PO69" s="78" t="n">
        <v>17</v>
      </c>
      <c r="PP69" s="79">
        <f>0</f>
        <v/>
      </c>
      <c r="PQ69" s="79">
        <f>0</f>
        <v/>
      </c>
      <c r="PR69" s="79">
        <f>0</f>
        <v/>
      </c>
      <c r="PS69" s="79">
        <f>0</f>
        <v/>
      </c>
      <c r="PT69" s="79">
        <f>0</f>
        <v/>
      </c>
      <c r="PU69" s="79">
        <f>0</f>
        <v/>
      </c>
      <c r="PV69" s="79">
        <f>0</f>
        <v/>
      </c>
      <c r="PW69" s="79">
        <f>0</f>
        <v/>
      </c>
      <c r="PX69" s="79">
        <f>0</f>
        <v/>
      </c>
      <c r="PY69" s="79">
        <f>0</f>
        <v/>
      </c>
      <c r="PZ69" s="79">
        <f>0</f>
        <v/>
      </c>
      <c r="QA69" s="79">
        <f>0</f>
        <v/>
      </c>
      <c r="QB69" s="79">
        <f>0</f>
        <v/>
      </c>
      <c r="QC69" s="79">
        <f>0</f>
        <v/>
      </c>
      <c r="QD69" s="79">
        <f>0</f>
        <v/>
      </c>
      <c r="QE69" s="79">
        <f>0</f>
        <v/>
      </c>
      <c r="QF69" s="79">
        <f>SE(Input!N="bullet";SE(0=Input!N-1;QF23;0);SE(0&lt;Input!N;0;SE(0&lt;Input!N;QF23/(Input!N-Input!N);0)))</f>
        <v/>
      </c>
      <c r="QG69" s="79">
        <f>SE(Input!N="bullet";SE(1=Input!N-1;QF23;0);SE(1&lt;Input!N;0;SE(1&lt;Input!N;QF23/(Input!N-Input!N);0)))</f>
        <v/>
      </c>
      <c r="QH69" s="79">
        <f>SE(Input!N="bullet";SE(2=Input!N-1;QF23;0);SE(2&lt;Input!N;0;SE(2&lt;Input!N;QF23/(Input!N-Input!N);0)))</f>
        <v/>
      </c>
      <c r="QI69" s="79">
        <f>SE(Input!N="bullet";SE(3=Input!N-1;QF23;0);SE(3&lt;Input!N;0;SE(3&lt;Input!N;QF23/(Input!N-Input!N);0)))</f>
        <v/>
      </c>
      <c r="QJ69" s="79">
        <f>SE(Input!N="bullet";SE(4=Input!N-1;QF23;0);SE(4&lt;Input!N;0;SE(4&lt;Input!N;QF23/(Input!N-Input!N);0)))</f>
        <v/>
      </c>
      <c r="QK69" s="79">
        <f>SE(Input!N="bullet";SE(5=Input!N-1;QF23;0);SE(5&lt;Input!N;0;SE(5&lt;Input!N;QF23/(Input!N-Input!N);0)))</f>
        <v/>
      </c>
      <c r="QL69" s="79">
        <f>SE(Input!N="bullet";SE(6=Input!N-1;QF23;0);SE(6&lt;Input!N;0;SE(6&lt;Input!N;QF23/(Input!N-Input!N);0)))</f>
        <v/>
      </c>
      <c r="QM69" s="79">
        <f>SE(Input!N="bullet";SE(7=Input!N-1;QF23;0);SE(7&lt;Input!N;0;SE(7&lt;Input!N;QF23/(Input!N-Input!N);0)))</f>
        <v/>
      </c>
      <c r="QN69" s="79">
        <f>SE(Input!N="bullet";SE(8=Input!N-1;QF23;0);SE(8&lt;Input!N;0;SE(8&lt;Input!N;QF23/(Input!N-Input!N);0)))</f>
        <v/>
      </c>
      <c r="QO69" s="79">
        <f>SE(Input!N="bullet";SE(9=Input!N-1;QF23;0);SE(9&lt;Input!N;0;SE(9&lt;Input!N;QF23/(Input!N-Input!N);0)))</f>
        <v/>
      </c>
      <c r="QP69" s="79">
        <f>SE(Input!N="bullet";SE(10=Input!N-1;QF23;0);SE(10&lt;Input!N;0;SE(10&lt;Input!N;QF23/(Input!N-Input!N);0)))</f>
        <v/>
      </c>
      <c r="QQ69" s="79">
        <f>SE(Input!N="bullet";SE(11=Input!N-1;QF23;0);SE(11&lt;Input!N;0;SE(11&lt;Input!N;QF23/(Input!N-Input!N);0)))</f>
        <v/>
      </c>
      <c r="QR69" s="79">
        <f>SE(Input!N="bullet";SE(12=Input!N-1;QF23;0);SE(12&lt;Input!N;0;SE(12&lt;Input!N;QF23/(Input!N-Input!N);0)))</f>
        <v/>
      </c>
      <c r="QS69" s="79">
        <f>SE(Input!N="bullet";SE(13=Input!N-1;QF23;0);SE(13&lt;Input!N;0;SE(13&lt;Input!N;QF23/(Input!N-Input!N);0)))</f>
        <v/>
      </c>
      <c r="QT69" s="79">
        <f>SE(Input!N="bullet";SE(14=Input!N-1;QF23;0);SE(14&lt;Input!N;0;SE(14&lt;Input!N;QF23/(Input!N-Input!N);0)))</f>
        <v/>
      </c>
      <c r="QU69" s="79">
        <f>SE(Input!N="bullet";SE(15=Input!N-1;QF23;0);SE(15&lt;Input!N;0;SE(15&lt;Input!N;QF23/(Input!N-Input!N);0)))</f>
        <v/>
      </c>
      <c r="QV69" s="79">
        <f>SE(Input!N="bullet";SE(16=Input!N-1;QF23;0);SE(16&lt;Input!N;0;SE(16&lt;Input!N;QF23/(Input!N-Input!N);0)))</f>
        <v/>
      </c>
      <c r="QW69" s="79">
        <f>SE(Input!N="bullet";SE(17=Input!N-1;QF23;0);SE(17&lt;Input!N;0;SE(17&lt;Input!N;QF23/(Input!N-Input!N);0)))</f>
        <v/>
      </c>
      <c r="QX69" s="79">
        <f>SE(Input!N="bullet";SE(18=Input!N-1;QF23;0);SE(18&lt;Input!N;0;SE(18&lt;Input!N;QF23/(Input!N-Input!N);0)))</f>
        <v/>
      </c>
      <c r="QY69" s="79">
        <f>SE(Input!N="bullet";SE(19=Input!N-1;QF23;0);SE(19&lt;Input!N;0;SE(19&lt;Input!N;QF23/(Input!N-Input!N);0)))</f>
        <v/>
      </c>
      <c r="QZ69" s="79">
        <f>SE(Input!N="bullet";SE(20=Input!N-1;QF23;0);SE(20&lt;Input!N;0;SE(20&lt;Input!N;QF23/(Input!N-Input!N);0)))</f>
        <v/>
      </c>
      <c r="RA69" s="79">
        <f>SE(Input!N="bullet";SE(21=Input!N-1;QF23;0);SE(21&lt;Input!N;0;SE(21&lt;Input!N;QF23/(Input!N-Input!N);0)))</f>
        <v/>
      </c>
      <c r="RB69" s="79">
        <f>SE(Input!N="bullet";SE(22=Input!N-1;QF23;0);SE(22&lt;Input!N;0;SE(22&lt;Input!N;QF23/(Input!N-Input!N);0)))</f>
        <v/>
      </c>
      <c r="RC69" s="79">
        <f>SE(Input!N="bullet";SE(23=Input!N-1;QF23;0);SE(23&lt;Input!N;0;SE(23&lt;Input!N;QF23/(Input!N-Input!N);0)))</f>
        <v/>
      </c>
      <c r="RF69" s="78" t="n">
        <v>17</v>
      </c>
      <c r="RG69" s="79">
        <f>0</f>
        <v/>
      </c>
      <c r="RH69" s="79">
        <f>0</f>
        <v/>
      </c>
      <c r="RI69" s="79">
        <f>0</f>
        <v/>
      </c>
      <c r="RJ69" s="79">
        <f>0</f>
        <v/>
      </c>
      <c r="RK69" s="79">
        <f>0</f>
        <v/>
      </c>
      <c r="RL69" s="79">
        <f>0</f>
        <v/>
      </c>
      <c r="RM69" s="79">
        <f>0</f>
        <v/>
      </c>
      <c r="RN69" s="79">
        <f>0</f>
        <v/>
      </c>
      <c r="RO69" s="79">
        <f>0</f>
        <v/>
      </c>
      <c r="RP69" s="79">
        <f>0</f>
        <v/>
      </c>
      <c r="RQ69" s="79">
        <f>0</f>
        <v/>
      </c>
      <c r="RR69" s="79">
        <f>0</f>
        <v/>
      </c>
      <c r="RS69" s="79">
        <f>0</f>
        <v/>
      </c>
      <c r="RT69" s="79">
        <f>0</f>
        <v/>
      </c>
      <c r="RU69" s="79">
        <f>0</f>
        <v/>
      </c>
      <c r="RV69" s="79">
        <f>0</f>
        <v/>
      </c>
      <c r="RW69" s="79">
        <f>SE(Input!O="bullet";SE(0=Input!O-1;RW23;0);SE(0&lt;Input!O;0;SE(0&lt;Input!O;RW23/(Input!O-Input!O);0)))</f>
        <v/>
      </c>
      <c r="RX69" s="79">
        <f>SE(Input!O="bullet";SE(1=Input!O-1;RW23;0);SE(1&lt;Input!O;0;SE(1&lt;Input!O;RW23/(Input!O-Input!O);0)))</f>
        <v/>
      </c>
      <c r="RY69" s="79">
        <f>SE(Input!O="bullet";SE(2=Input!O-1;RW23;0);SE(2&lt;Input!O;0;SE(2&lt;Input!O;RW23/(Input!O-Input!O);0)))</f>
        <v/>
      </c>
      <c r="RZ69" s="79">
        <f>SE(Input!O="bullet";SE(3=Input!O-1;RW23;0);SE(3&lt;Input!O;0;SE(3&lt;Input!O;RW23/(Input!O-Input!O);0)))</f>
        <v/>
      </c>
      <c r="SA69" s="79">
        <f>SE(Input!O="bullet";SE(4=Input!O-1;RW23;0);SE(4&lt;Input!O;0;SE(4&lt;Input!O;RW23/(Input!O-Input!O);0)))</f>
        <v/>
      </c>
      <c r="SB69" s="79">
        <f>SE(Input!O="bullet";SE(5=Input!O-1;RW23;0);SE(5&lt;Input!O;0;SE(5&lt;Input!O;RW23/(Input!O-Input!O);0)))</f>
        <v/>
      </c>
      <c r="SC69" s="79">
        <f>SE(Input!O="bullet";SE(6=Input!O-1;RW23;0);SE(6&lt;Input!O;0;SE(6&lt;Input!O;RW23/(Input!O-Input!O);0)))</f>
        <v/>
      </c>
      <c r="SD69" s="79">
        <f>SE(Input!O="bullet";SE(7=Input!O-1;RW23;0);SE(7&lt;Input!O;0;SE(7&lt;Input!O;RW23/(Input!O-Input!O);0)))</f>
        <v/>
      </c>
      <c r="SE69" s="79">
        <f>SE(Input!O="bullet";SE(8=Input!O-1;RW23;0);SE(8&lt;Input!O;0;SE(8&lt;Input!O;RW23/(Input!O-Input!O);0)))</f>
        <v/>
      </c>
      <c r="SF69" s="79">
        <f>SE(Input!O="bullet";SE(9=Input!O-1;RW23;0);SE(9&lt;Input!O;0;SE(9&lt;Input!O;RW23/(Input!O-Input!O);0)))</f>
        <v/>
      </c>
      <c r="SG69" s="79">
        <f>SE(Input!O="bullet";SE(10=Input!O-1;RW23;0);SE(10&lt;Input!O;0;SE(10&lt;Input!O;RW23/(Input!O-Input!O);0)))</f>
        <v/>
      </c>
      <c r="SH69" s="79">
        <f>SE(Input!O="bullet";SE(11=Input!O-1;RW23;0);SE(11&lt;Input!O;0;SE(11&lt;Input!O;RW23/(Input!O-Input!O);0)))</f>
        <v/>
      </c>
      <c r="SI69" s="79">
        <f>SE(Input!O="bullet";SE(12=Input!O-1;RW23;0);SE(12&lt;Input!O;0;SE(12&lt;Input!O;RW23/(Input!O-Input!O);0)))</f>
        <v/>
      </c>
      <c r="SJ69" s="79">
        <f>SE(Input!O="bullet";SE(13=Input!O-1;RW23;0);SE(13&lt;Input!O;0;SE(13&lt;Input!O;RW23/(Input!O-Input!O);0)))</f>
        <v/>
      </c>
      <c r="SK69" s="79">
        <f>SE(Input!O="bullet";SE(14=Input!O-1;RW23;0);SE(14&lt;Input!O;0;SE(14&lt;Input!O;RW23/(Input!O-Input!O);0)))</f>
        <v/>
      </c>
      <c r="SL69" s="79">
        <f>SE(Input!O="bullet";SE(15=Input!O-1;RW23;0);SE(15&lt;Input!O;0;SE(15&lt;Input!O;RW23/(Input!O-Input!O);0)))</f>
        <v/>
      </c>
      <c r="SM69" s="79">
        <f>SE(Input!O="bullet";SE(16=Input!O-1;RW23;0);SE(16&lt;Input!O;0;SE(16&lt;Input!O;RW23/(Input!O-Input!O);0)))</f>
        <v/>
      </c>
      <c r="SN69" s="79">
        <f>SE(Input!O="bullet";SE(17=Input!O-1;RW23;0);SE(17&lt;Input!O;0;SE(17&lt;Input!O;RW23/(Input!O-Input!O);0)))</f>
        <v/>
      </c>
      <c r="SO69" s="79">
        <f>SE(Input!O="bullet";SE(18=Input!O-1;RW23;0);SE(18&lt;Input!O;0;SE(18&lt;Input!O;RW23/(Input!O-Input!O);0)))</f>
        <v/>
      </c>
      <c r="SP69" s="79">
        <f>SE(Input!O="bullet";SE(19=Input!O-1;RW23;0);SE(19&lt;Input!O;0;SE(19&lt;Input!O;RW23/(Input!O-Input!O);0)))</f>
        <v/>
      </c>
      <c r="SQ69" s="79">
        <f>SE(Input!O="bullet";SE(20=Input!O-1;RW23;0);SE(20&lt;Input!O;0;SE(20&lt;Input!O;RW23/(Input!O-Input!O);0)))</f>
        <v/>
      </c>
      <c r="SR69" s="79">
        <f>SE(Input!O="bullet";SE(21=Input!O-1;RW23;0);SE(21&lt;Input!O;0;SE(21&lt;Input!O;RW23/(Input!O-Input!O);0)))</f>
        <v/>
      </c>
      <c r="SS69" s="79">
        <f>SE(Input!O="bullet";SE(22=Input!O-1;RW23;0);SE(22&lt;Input!O;0;SE(22&lt;Input!O;RW23/(Input!O-Input!O);0)))</f>
        <v/>
      </c>
      <c r="ST69" s="79">
        <f>SE(Input!O="bullet";SE(23=Input!O-1;RW23;0);SE(23&lt;Input!O;0;SE(23&lt;Input!O;RW23/(Input!O-Input!O);0)))</f>
        <v/>
      </c>
      <c r="SW69" s="78" t="n">
        <v>17</v>
      </c>
      <c r="SX69" s="79">
        <f>0</f>
        <v/>
      </c>
      <c r="SY69" s="79">
        <f>0</f>
        <v/>
      </c>
      <c r="SZ69" s="79">
        <f>0</f>
        <v/>
      </c>
      <c r="TA69" s="79">
        <f>0</f>
        <v/>
      </c>
      <c r="TB69" s="79">
        <f>0</f>
        <v/>
      </c>
      <c r="TC69" s="79">
        <f>0</f>
        <v/>
      </c>
      <c r="TD69" s="79">
        <f>0</f>
        <v/>
      </c>
      <c r="TE69" s="79">
        <f>0</f>
        <v/>
      </c>
      <c r="TF69" s="79">
        <f>0</f>
        <v/>
      </c>
      <c r="TG69" s="79">
        <f>0</f>
        <v/>
      </c>
      <c r="TH69" s="79">
        <f>0</f>
        <v/>
      </c>
      <c r="TI69" s="79">
        <f>0</f>
        <v/>
      </c>
      <c r="TJ69" s="79">
        <f>0</f>
        <v/>
      </c>
      <c r="TK69" s="79">
        <f>0</f>
        <v/>
      </c>
      <c r="TL69" s="79">
        <f>0</f>
        <v/>
      </c>
      <c r="TM69" s="79">
        <f>0</f>
        <v/>
      </c>
      <c r="TN69" s="79">
        <f>SE(Input!P="bullet";SE(0=Input!P-1;TN23;0);SE(0&lt;Input!P;0;SE(0&lt;Input!P;TN23/(Input!P-Input!P);0)))</f>
        <v/>
      </c>
      <c r="TO69" s="79">
        <f>SE(Input!P="bullet";SE(1=Input!P-1;TN23;0);SE(1&lt;Input!P;0;SE(1&lt;Input!P;TN23/(Input!P-Input!P);0)))</f>
        <v/>
      </c>
      <c r="TP69" s="79">
        <f>SE(Input!P="bullet";SE(2=Input!P-1;TN23;0);SE(2&lt;Input!P;0;SE(2&lt;Input!P;TN23/(Input!P-Input!P);0)))</f>
        <v/>
      </c>
      <c r="TQ69" s="79">
        <f>SE(Input!P="bullet";SE(3=Input!P-1;TN23;0);SE(3&lt;Input!P;0;SE(3&lt;Input!P;TN23/(Input!P-Input!P);0)))</f>
        <v/>
      </c>
      <c r="TR69" s="79">
        <f>SE(Input!P="bullet";SE(4=Input!P-1;TN23;0);SE(4&lt;Input!P;0;SE(4&lt;Input!P;TN23/(Input!P-Input!P);0)))</f>
        <v/>
      </c>
      <c r="TS69" s="79">
        <f>SE(Input!P="bullet";SE(5=Input!P-1;TN23;0);SE(5&lt;Input!P;0;SE(5&lt;Input!P;TN23/(Input!P-Input!P);0)))</f>
        <v/>
      </c>
      <c r="TT69" s="79">
        <f>SE(Input!P="bullet";SE(6=Input!P-1;TN23;0);SE(6&lt;Input!P;0;SE(6&lt;Input!P;TN23/(Input!P-Input!P);0)))</f>
        <v/>
      </c>
      <c r="TU69" s="79">
        <f>SE(Input!P="bullet";SE(7=Input!P-1;TN23;0);SE(7&lt;Input!P;0;SE(7&lt;Input!P;TN23/(Input!P-Input!P);0)))</f>
        <v/>
      </c>
      <c r="TV69" s="79">
        <f>SE(Input!P="bullet";SE(8=Input!P-1;TN23;0);SE(8&lt;Input!P;0;SE(8&lt;Input!P;TN23/(Input!P-Input!P);0)))</f>
        <v/>
      </c>
      <c r="TW69" s="79">
        <f>SE(Input!P="bullet";SE(9=Input!P-1;TN23;0);SE(9&lt;Input!P;0;SE(9&lt;Input!P;TN23/(Input!P-Input!P);0)))</f>
        <v/>
      </c>
      <c r="TX69" s="79">
        <f>SE(Input!P="bullet";SE(10=Input!P-1;TN23;0);SE(10&lt;Input!P;0;SE(10&lt;Input!P;TN23/(Input!P-Input!P);0)))</f>
        <v/>
      </c>
      <c r="TY69" s="79">
        <f>SE(Input!P="bullet";SE(11=Input!P-1;TN23;0);SE(11&lt;Input!P;0;SE(11&lt;Input!P;TN23/(Input!P-Input!P);0)))</f>
        <v/>
      </c>
      <c r="TZ69" s="79">
        <f>SE(Input!P="bullet";SE(12=Input!P-1;TN23;0);SE(12&lt;Input!P;0;SE(12&lt;Input!P;TN23/(Input!P-Input!P);0)))</f>
        <v/>
      </c>
      <c r="UA69" s="79">
        <f>SE(Input!P="bullet";SE(13=Input!P-1;TN23;0);SE(13&lt;Input!P;0;SE(13&lt;Input!P;TN23/(Input!P-Input!P);0)))</f>
        <v/>
      </c>
      <c r="UB69" s="79">
        <f>SE(Input!P="bullet";SE(14=Input!P-1;TN23;0);SE(14&lt;Input!P;0;SE(14&lt;Input!P;TN23/(Input!P-Input!P);0)))</f>
        <v/>
      </c>
      <c r="UC69" s="79">
        <f>SE(Input!P="bullet";SE(15=Input!P-1;TN23;0);SE(15&lt;Input!P;0;SE(15&lt;Input!P;TN23/(Input!P-Input!P);0)))</f>
        <v/>
      </c>
      <c r="UD69" s="79">
        <f>SE(Input!P="bullet";SE(16=Input!P-1;TN23;0);SE(16&lt;Input!P;0;SE(16&lt;Input!P;TN23/(Input!P-Input!P);0)))</f>
        <v/>
      </c>
      <c r="UE69" s="79">
        <f>SE(Input!P="bullet";SE(17=Input!P-1;TN23;0);SE(17&lt;Input!P;0;SE(17&lt;Input!P;TN23/(Input!P-Input!P);0)))</f>
        <v/>
      </c>
      <c r="UF69" s="79">
        <f>SE(Input!P="bullet";SE(18=Input!P-1;TN23;0);SE(18&lt;Input!P;0;SE(18&lt;Input!P;TN23/(Input!P-Input!P);0)))</f>
        <v/>
      </c>
      <c r="UG69" s="79">
        <f>SE(Input!P="bullet";SE(19=Input!P-1;TN23;0);SE(19&lt;Input!P;0;SE(19&lt;Input!P;TN23/(Input!P-Input!P);0)))</f>
        <v/>
      </c>
      <c r="UH69" s="79">
        <f>SE(Input!P="bullet";SE(20=Input!P-1;TN23;0);SE(20&lt;Input!P;0;SE(20&lt;Input!P;TN23/(Input!P-Input!P);0)))</f>
        <v/>
      </c>
      <c r="UI69" s="79">
        <f>SE(Input!P="bullet";SE(21=Input!P-1;TN23;0);SE(21&lt;Input!P;0;SE(21&lt;Input!P;TN23/(Input!P-Input!P);0)))</f>
        <v/>
      </c>
      <c r="UJ69" s="79">
        <f>SE(Input!P="bullet";SE(22=Input!P-1;TN23;0);SE(22&lt;Input!P;0;SE(22&lt;Input!P;TN23/(Input!P-Input!P);0)))</f>
        <v/>
      </c>
      <c r="UK69" s="79">
        <f>SE(Input!P="bullet";SE(23=Input!P-1;TN23;0);SE(23&lt;Input!P;0;SE(23&lt;Input!P;TN23/(Input!P-Input!P);0)))</f>
        <v/>
      </c>
      <c r="UN69" s="78" t="n">
        <v>17</v>
      </c>
      <c r="UO69" s="79">
        <f>0</f>
        <v/>
      </c>
      <c r="UP69" s="79">
        <f>0</f>
        <v/>
      </c>
      <c r="UQ69" s="79">
        <f>0</f>
        <v/>
      </c>
      <c r="UR69" s="79">
        <f>0</f>
        <v/>
      </c>
      <c r="US69" s="79">
        <f>0</f>
        <v/>
      </c>
      <c r="UT69" s="79">
        <f>0</f>
        <v/>
      </c>
      <c r="UU69" s="79">
        <f>0</f>
        <v/>
      </c>
      <c r="UV69" s="79">
        <f>0</f>
        <v/>
      </c>
      <c r="UW69" s="79">
        <f>0</f>
        <v/>
      </c>
      <c r="UX69" s="79">
        <f>0</f>
        <v/>
      </c>
      <c r="UY69" s="79">
        <f>0</f>
        <v/>
      </c>
      <c r="UZ69" s="79">
        <f>0</f>
        <v/>
      </c>
      <c r="VA69" s="79">
        <f>0</f>
        <v/>
      </c>
      <c r="VB69" s="79">
        <f>0</f>
        <v/>
      </c>
      <c r="VC69" s="79">
        <f>0</f>
        <v/>
      </c>
      <c r="VD69" s="79">
        <f>0</f>
        <v/>
      </c>
      <c r="VE69" s="79">
        <f>SE(Input!Q="bullet";SE(0=Input!Q-1;VE23;0);SE(0&lt;Input!Q;0;SE(0&lt;Input!Q;VE23/(Input!Q-Input!Q);0)))</f>
        <v/>
      </c>
      <c r="VF69" s="79">
        <f>SE(Input!Q="bullet";SE(1=Input!Q-1;VE23;0);SE(1&lt;Input!Q;0;SE(1&lt;Input!Q;VE23/(Input!Q-Input!Q);0)))</f>
        <v/>
      </c>
      <c r="VG69" s="79">
        <f>SE(Input!Q="bullet";SE(2=Input!Q-1;VE23;0);SE(2&lt;Input!Q;0;SE(2&lt;Input!Q;VE23/(Input!Q-Input!Q);0)))</f>
        <v/>
      </c>
      <c r="VH69" s="79">
        <f>SE(Input!Q="bullet";SE(3=Input!Q-1;VE23;0);SE(3&lt;Input!Q;0;SE(3&lt;Input!Q;VE23/(Input!Q-Input!Q);0)))</f>
        <v/>
      </c>
      <c r="VI69" s="79">
        <f>SE(Input!Q="bullet";SE(4=Input!Q-1;VE23;0);SE(4&lt;Input!Q;0;SE(4&lt;Input!Q;VE23/(Input!Q-Input!Q);0)))</f>
        <v/>
      </c>
      <c r="VJ69" s="79">
        <f>SE(Input!Q="bullet";SE(5=Input!Q-1;VE23;0);SE(5&lt;Input!Q;0;SE(5&lt;Input!Q;VE23/(Input!Q-Input!Q);0)))</f>
        <v/>
      </c>
      <c r="VK69" s="79">
        <f>SE(Input!Q="bullet";SE(6=Input!Q-1;VE23;0);SE(6&lt;Input!Q;0;SE(6&lt;Input!Q;VE23/(Input!Q-Input!Q);0)))</f>
        <v/>
      </c>
      <c r="VL69" s="79">
        <f>SE(Input!Q="bullet";SE(7=Input!Q-1;VE23;0);SE(7&lt;Input!Q;0;SE(7&lt;Input!Q;VE23/(Input!Q-Input!Q);0)))</f>
        <v/>
      </c>
      <c r="VM69" s="79">
        <f>SE(Input!Q="bullet";SE(8=Input!Q-1;VE23;0);SE(8&lt;Input!Q;0;SE(8&lt;Input!Q;VE23/(Input!Q-Input!Q);0)))</f>
        <v/>
      </c>
      <c r="VN69" s="79">
        <f>SE(Input!Q="bullet";SE(9=Input!Q-1;VE23;0);SE(9&lt;Input!Q;0;SE(9&lt;Input!Q;VE23/(Input!Q-Input!Q);0)))</f>
        <v/>
      </c>
      <c r="VO69" s="79">
        <f>SE(Input!Q="bullet";SE(10=Input!Q-1;VE23;0);SE(10&lt;Input!Q;0;SE(10&lt;Input!Q;VE23/(Input!Q-Input!Q);0)))</f>
        <v/>
      </c>
      <c r="VP69" s="79">
        <f>SE(Input!Q="bullet";SE(11=Input!Q-1;VE23;0);SE(11&lt;Input!Q;0;SE(11&lt;Input!Q;VE23/(Input!Q-Input!Q);0)))</f>
        <v/>
      </c>
      <c r="VQ69" s="79">
        <f>SE(Input!Q="bullet";SE(12=Input!Q-1;VE23;0);SE(12&lt;Input!Q;0;SE(12&lt;Input!Q;VE23/(Input!Q-Input!Q);0)))</f>
        <v/>
      </c>
      <c r="VR69" s="79">
        <f>SE(Input!Q="bullet";SE(13=Input!Q-1;VE23;0);SE(13&lt;Input!Q;0;SE(13&lt;Input!Q;VE23/(Input!Q-Input!Q);0)))</f>
        <v/>
      </c>
      <c r="VS69" s="79">
        <f>SE(Input!Q="bullet";SE(14=Input!Q-1;VE23;0);SE(14&lt;Input!Q;0;SE(14&lt;Input!Q;VE23/(Input!Q-Input!Q);0)))</f>
        <v/>
      </c>
      <c r="VT69" s="79">
        <f>SE(Input!Q="bullet";SE(15=Input!Q-1;VE23;0);SE(15&lt;Input!Q;0;SE(15&lt;Input!Q;VE23/(Input!Q-Input!Q);0)))</f>
        <v/>
      </c>
      <c r="VU69" s="79">
        <f>SE(Input!Q="bullet";SE(16=Input!Q-1;VE23;0);SE(16&lt;Input!Q;0;SE(16&lt;Input!Q;VE23/(Input!Q-Input!Q);0)))</f>
        <v/>
      </c>
      <c r="VV69" s="79">
        <f>SE(Input!Q="bullet";SE(17=Input!Q-1;VE23;0);SE(17&lt;Input!Q;0;SE(17&lt;Input!Q;VE23/(Input!Q-Input!Q);0)))</f>
        <v/>
      </c>
      <c r="VW69" s="79">
        <f>SE(Input!Q="bullet";SE(18=Input!Q-1;VE23;0);SE(18&lt;Input!Q;0;SE(18&lt;Input!Q;VE23/(Input!Q-Input!Q);0)))</f>
        <v/>
      </c>
      <c r="VX69" s="79">
        <f>SE(Input!Q="bullet";SE(19=Input!Q-1;VE23;0);SE(19&lt;Input!Q;0;SE(19&lt;Input!Q;VE23/(Input!Q-Input!Q);0)))</f>
        <v/>
      </c>
      <c r="VY69" s="79">
        <f>SE(Input!Q="bullet";SE(20=Input!Q-1;VE23;0);SE(20&lt;Input!Q;0;SE(20&lt;Input!Q;VE23/(Input!Q-Input!Q);0)))</f>
        <v/>
      </c>
      <c r="VZ69" s="79">
        <f>SE(Input!Q="bullet";SE(21=Input!Q-1;VE23;0);SE(21&lt;Input!Q;0;SE(21&lt;Input!Q;VE23/(Input!Q-Input!Q);0)))</f>
        <v/>
      </c>
      <c r="WA69" s="79">
        <f>SE(Input!Q="bullet";SE(22=Input!Q-1;VE23;0);SE(22&lt;Input!Q;0;SE(22&lt;Input!Q;VE23/(Input!Q-Input!Q);0)))</f>
        <v/>
      </c>
      <c r="WB69" s="79">
        <f>SE(Input!Q="bullet";SE(23=Input!Q-1;VE23;0);SE(23&lt;Input!Q;0;SE(23&lt;Input!Q;VE23/(Input!Q-Input!Q);0)))</f>
        <v/>
      </c>
      <c r="WE69" s="78" t="n">
        <v>17</v>
      </c>
      <c r="WF69" s="79">
        <f>0</f>
        <v/>
      </c>
      <c r="WG69" s="79">
        <f>0</f>
        <v/>
      </c>
      <c r="WH69" s="79">
        <f>0</f>
        <v/>
      </c>
      <c r="WI69" s="79">
        <f>0</f>
        <v/>
      </c>
      <c r="WJ69" s="79">
        <f>0</f>
        <v/>
      </c>
      <c r="WK69" s="79">
        <f>0</f>
        <v/>
      </c>
      <c r="WL69" s="79">
        <f>0</f>
        <v/>
      </c>
      <c r="WM69" s="79">
        <f>0</f>
        <v/>
      </c>
      <c r="WN69" s="79">
        <f>0</f>
        <v/>
      </c>
      <c r="WO69" s="79">
        <f>0</f>
        <v/>
      </c>
      <c r="WP69" s="79">
        <f>0</f>
        <v/>
      </c>
      <c r="WQ69" s="79">
        <f>0</f>
        <v/>
      </c>
      <c r="WR69" s="79">
        <f>0</f>
        <v/>
      </c>
      <c r="WS69" s="79">
        <f>0</f>
        <v/>
      </c>
      <c r="WT69" s="79">
        <f>0</f>
        <v/>
      </c>
      <c r="WU69" s="79">
        <f>0</f>
        <v/>
      </c>
      <c r="WV69" s="79">
        <f>SE(Input!R="bullet";SE(0=Input!R-1;WV23;0);SE(0&lt;Input!R;0;SE(0&lt;Input!R;WV23/(Input!R-Input!R);0)))</f>
        <v/>
      </c>
      <c r="WW69" s="79">
        <f>SE(Input!R="bullet";SE(1=Input!R-1;WV23;0);SE(1&lt;Input!R;0;SE(1&lt;Input!R;WV23/(Input!R-Input!R);0)))</f>
        <v/>
      </c>
      <c r="WX69" s="79">
        <f>SE(Input!R="bullet";SE(2=Input!R-1;WV23;0);SE(2&lt;Input!R;0;SE(2&lt;Input!R;WV23/(Input!R-Input!R);0)))</f>
        <v/>
      </c>
      <c r="WY69" s="79">
        <f>SE(Input!R="bullet";SE(3=Input!R-1;WV23;0);SE(3&lt;Input!R;0;SE(3&lt;Input!R;WV23/(Input!R-Input!R);0)))</f>
        <v/>
      </c>
      <c r="WZ69" s="79">
        <f>SE(Input!R="bullet";SE(4=Input!R-1;WV23;0);SE(4&lt;Input!R;0;SE(4&lt;Input!R;WV23/(Input!R-Input!R);0)))</f>
        <v/>
      </c>
      <c r="XA69" s="79">
        <f>SE(Input!R="bullet";SE(5=Input!R-1;WV23;0);SE(5&lt;Input!R;0;SE(5&lt;Input!R;WV23/(Input!R-Input!R);0)))</f>
        <v/>
      </c>
      <c r="XB69" s="79">
        <f>SE(Input!R="bullet";SE(6=Input!R-1;WV23;0);SE(6&lt;Input!R;0;SE(6&lt;Input!R;WV23/(Input!R-Input!R);0)))</f>
        <v/>
      </c>
      <c r="XC69" s="79">
        <f>SE(Input!R="bullet";SE(7=Input!R-1;WV23;0);SE(7&lt;Input!R;0;SE(7&lt;Input!R;WV23/(Input!R-Input!R);0)))</f>
        <v/>
      </c>
      <c r="XD69" s="79">
        <f>SE(Input!R="bullet";SE(8=Input!R-1;WV23;0);SE(8&lt;Input!R;0;SE(8&lt;Input!R;WV23/(Input!R-Input!R);0)))</f>
        <v/>
      </c>
      <c r="XE69" s="79">
        <f>SE(Input!R="bullet";SE(9=Input!R-1;WV23;0);SE(9&lt;Input!R;0;SE(9&lt;Input!R;WV23/(Input!R-Input!R);0)))</f>
        <v/>
      </c>
      <c r="XF69" s="79">
        <f>SE(Input!R="bullet";SE(10=Input!R-1;WV23;0);SE(10&lt;Input!R;0;SE(10&lt;Input!R;WV23/(Input!R-Input!R);0)))</f>
        <v/>
      </c>
      <c r="XG69" s="79">
        <f>SE(Input!R="bullet";SE(11=Input!R-1;WV23;0);SE(11&lt;Input!R;0;SE(11&lt;Input!R;WV23/(Input!R-Input!R);0)))</f>
        <v/>
      </c>
      <c r="XH69" s="79">
        <f>SE(Input!R="bullet";SE(12=Input!R-1;WV23;0);SE(12&lt;Input!R;0;SE(12&lt;Input!R;WV23/(Input!R-Input!R);0)))</f>
        <v/>
      </c>
      <c r="XI69" s="79">
        <f>SE(Input!R="bullet";SE(13=Input!R-1;WV23;0);SE(13&lt;Input!R;0;SE(13&lt;Input!R;WV23/(Input!R-Input!R);0)))</f>
        <v/>
      </c>
      <c r="XJ69" s="79">
        <f>SE(Input!R="bullet";SE(14=Input!R-1;WV23;0);SE(14&lt;Input!R;0;SE(14&lt;Input!R;WV23/(Input!R-Input!R);0)))</f>
        <v/>
      </c>
      <c r="XK69" s="79">
        <f>SE(Input!R="bullet";SE(15=Input!R-1;WV23;0);SE(15&lt;Input!R;0;SE(15&lt;Input!R;WV23/(Input!R-Input!R);0)))</f>
        <v/>
      </c>
      <c r="XL69" s="79">
        <f>SE(Input!R="bullet";SE(16=Input!R-1;WV23;0);SE(16&lt;Input!R;0;SE(16&lt;Input!R;WV23/(Input!R-Input!R);0)))</f>
        <v/>
      </c>
      <c r="XM69" s="79">
        <f>SE(Input!R="bullet";SE(17=Input!R-1;WV23;0);SE(17&lt;Input!R;0;SE(17&lt;Input!R;WV23/(Input!R-Input!R);0)))</f>
        <v/>
      </c>
      <c r="XN69" s="79">
        <f>SE(Input!R="bullet";SE(18=Input!R-1;WV23;0);SE(18&lt;Input!R;0;SE(18&lt;Input!R;WV23/(Input!R-Input!R);0)))</f>
        <v/>
      </c>
      <c r="XO69" s="79">
        <f>SE(Input!R="bullet";SE(19=Input!R-1;WV23;0);SE(19&lt;Input!R;0;SE(19&lt;Input!R;WV23/(Input!R-Input!R);0)))</f>
        <v/>
      </c>
      <c r="XP69" s="79">
        <f>SE(Input!R="bullet";SE(20=Input!R-1;WV23;0);SE(20&lt;Input!R;0;SE(20&lt;Input!R;WV23/(Input!R-Input!R);0)))</f>
        <v/>
      </c>
      <c r="XQ69" s="79">
        <f>SE(Input!R="bullet";SE(21=Input!R-1;WV23;0);SE(21&lt;Input!R;0;SE(21&lt;Input!R;WV23/(Input!R-Input!R);0)))</f>
        <v/>
      </c>
      <c r="XR69" s="79">
        <f>SE(Input!R="bullet";SE(22=Input!R-1;WV23;0);SE(22&lt;Input!R;0;SE(22&lt;Input!R;WV23/(Input!R-Input!R);0)))</f>
        <v/>
      </c>
      <c r="XS69" s="79">
        <f>SE(Input!R="bullet";SE(23=Input!R-1;WV23;0);SE(23&lt;Input!R;0;SE(23&lt;Input!R;WV23/(Input!R-Input!R);0)))</f>
        <v/>
      </c>
      <c r="XV69" s="78" t="n">
        <v>17</v>
      </c>
      <c r="XW69" s="79">
        <f>0</f>
        <v/>
      </c>
      <c r="XX69" s="79">
        <f>0</f>
        <v/>
      </c>
      <c r="XY69" s="79">
        <f>0</f>
        <v/>
      </c>
      <c r="XZ69" s="79">
        <f>0</f>
        <v/>
      </c>
      <c r="YA69" s="79">
        <f>0</f>
        <v/>
      </c>
      <c r="YB69" s="79">
        <f>0</f>
        <v/>
      </c>
      <c r="YC69" s="79">
        <f>0</f>
        <v/>
      </c>
      <c r="YD69" s="79">
        <f>0</f>
        <v/>
      </c>
      <c r="YE69" s="79">
        <f>0</f>
        <v/>
      </c>
      <c r="YF69" s="79">
        <f>0</f>
        <v/>
      </c>
      <c r="YG69" s="79">
        <f>0</f>
        <v/>
      </c>
      <c r="YH69" s="79">
        <f>0</f>
        <v/>
      </c>
      <c r="YI69" s="79">
        <f>0</f>
        <v/>
      </c>
      <c r="YJ69" s="79">
        <f>0</f>
        <v/>
      </c>
      <c r="YK69" s="79">
        <f>0</f>
        <v/>
      </c>
      <c r="YL69" s="79">
        <f>0</f>
        <v/>
      </c>
      <c r="YM69" s="79">
        <f>SE(Input!S="bullet";SE(0=Input!S-1;YM23;0);SE(0&lt;Input!S;0;SE(0&lt;Input!S;YM23/(Input!S-Input!S);0)))</f>
        <v/>
      </c>
      <c r="YN69" s="79">
        <f>SE(Input!S="bullet";SE(1=Input!S-1;YM23;0);SE(1&lt;Input!S;0;SE(1&lt;Input!S;YM23/(Input!S-Input!S);0)))</f>
        <v/>
      </c>
      <c r="YO69" s="79">
        <f>SE(Input!S="bullet";SE(2=Input!S-1;YM23;0);SE(2&lt;Input!S;0;SE(2&lt;Input!S;YM23/(Input!S-Input!S);0)))</f>
        <v/>
      </c>
      <c r="YP69" s="79">
        <f>SE(Input!S="bullet";SE(3=Input!S-1;YM23;0);SE(3&lt;Input!S;0;SE(3&lt;Input!S;YM23/(Input!S-Input!S);0)))</f>
        <v/>
      </c>
      <c r="YQ69" s="79">
        <f>SE(Input!S="bullet";SE(4=Input!S-1;YM23;0);SE(4&lt;Input!S;0;SE(4&lt;Input!S;YM23/(Input!S-Input!S);0)))</f>
        <v/>
      </c>
      <c r="YR69" s="79">
        <f>SE(Input!S="bullet";SE(5=Input!S-1;YM23;0);SE(5&lt;Input!S;0;SE(5&lt;Input!S;YM23/(Input!S-Input!S);0)))</f>
        <v/>
      </c>
      <c r="YS69" s="79">
        <f>SE(Input!S="bullet";SE(6=Input!S-1;YM23;0);SE(6&lt;Input!S;0;SE(6&lt;Input!S;YM23/(Input!S-Input!S);0)))</f>
        <v/>
      </c>
      <c r="YT69" s="79">
        <f>SE(Input!S="bullet";SE(7=Input!S-1;YM23;0);SE(7&lt;Input!S;0;SE(7&lt;Input!S;YM23/(Input!S-Input!S);0)))</f>
        <v/>
      </c>
      <c r="YU69" s="79">
        <f>SE(Input!S="bullet";SE(8=Input!S-1;YM23;0);SE(8&lt;Input!S;0;SE(8&lt;Input!S;YM23/(Input!S-Input!S);0)))</f>
        <v/>
      </c>
      <c r="YV69" s="79">
        <f>SE(Input!S="bullet";SE(9=Input!S-1;YM23;0);SE(9&lt;Input!S;0;SE(9&lt;Input!S;YM23/(Input!S-Input!S);0)))</f>
        <v/>
      </c>
      <c r="YW69" s="79">
        <f>SE(Input!S="bullet";SE(10=Input!S-1;YM23;0);SE(10&lt;Input!S;0;SE(10&lt;Input!S;YM23/(Input!S-Input!S);0)))</f>
        <v/>
      </c>
      <c r="YX69" s="79">
        <f>SE(Input!S="bullet";SE(11=Input!S-1;YM23;0);SE(11&lt;Input!S;0;SE(11&lt;Input!S;YM23/(Input!S-Input!S);0)))</f>
        <v/>
      </c>
      <c r="YY69" s="79">
        <f>SE(Input!S="bullet";SE(12=Input!S-1;YM23;0);SE(12&lt;Input!S;0;SE(12&lt;Input!S;YM23/(Input!S-Input!S);0)))</f>
        <v/>
      </c>
      <c r="YZ69" s="79">
        <f>SE(Input!S="bullet";SE(13=Input!S-1;YM23;0);SE(13&lt;Input!S;0;SE(13&lt;Input!S;YM23/(Input!S-Input!S);0)))</f>
        <v/>
      </c>
      <c r="ZA69" s="79">
        <f>SE(Input!S="bullet";SE(14=Input!S-1;YM23;0);SE(14&lt;Input!S;0;SE(14&lt;Input!S;YM23/(Input!S-Input!S);0)))</f>
        <v/>
      </c>
      <c r="ZB69" s="79">
        <f>SE(Input!S="bullet";SE(15=Input!S-1;YM23;0);SE(15&lt;Input!S;0;SE(15&lt;Input!S;YM23/(Input!S-Input!S);0)))</f>
        <v/>
      </c>
      <c r="ZC69" s="79">
        <f>SE(Input!S="bullet";SE(16=Input!S-1;YM23;0);SE(16&lt;Input!S;0;SE(16&lt;Input!S;YM23/(Input!S-Input!S);0)))</f>
        <v/>
      </c>
      <c r="ZD69" s="79">
        <f>SE(Input!S="bullet";SE(17=Input!S-1;YM23;0);SE(17&lt;Input!S;0;SE(17&lt;Input!S;YM23/(Input!S-Input!S);0)))</f>
        <v/>
      </c>
      <c r="ZE69" s="79">
        <f>SE(Input!S="bullet";SE(18=Input!S-1;YM23;0);SE(18&lt;Input!S;0;SE(18&lt;Input!S;YM23/(Input!S-Input!S);0)))</f>
        <v/>
      </c>
      <c r="ZF69" s="79">
        <f>SE(Input!S="bullet";SE(19=Input!S-1;YM23;0);SE(19&lt;Input!S;0;SE(19&lt;Input!S;YM23/(Input!S-Input!S);0)))</f>
        <v/>
      </c>
      <c r="ZG69" s="79">
        <f>SE(Input!S="bullet";SE(20=Input!S-1;YM23;0);SE(20&lt;Input!S;0;SE(20&lt;Input!S;YM23/(Input!S-Input!S);0)))</f>
        <v/>
      </c>
      <c r="ZH69" s="79">
        <f>SE(Input!S="bullet";SE(21=Input!S-1;YM23;0);SE(21&lt;Input!S;0;SE(21&lt;Input!S;YM23/(Input!S-Input!S);0)))</f>
        <v/>
      </c>
      <c r="ZI69" s="79">
        <f>SE(Input!S="bullet";SE(22=Input!S-1;YM23;0);SE(22&lt;Input!S;0;SE(22&lt;Input!S;YM23/(Input!S-Input!S);0)))</f>
        <v/>
      </c>
      <c r="ZJ69" s="79">
        <f>SE(Input!S="bullet";SE(23=Input!S-1;YM23;0);SE(23&lt;Input!S;0;SE(23&lt;Input!S;YM23/(Input!S-Input!S);0)))</f>
        <v/>
      </c>
      <c r="ZM69" s="78" t="n">
        <v>17</v>
      </c>
      <c r="ZN69" s="79">
        <f>0</f>
        <v/>
      </c>
      <c r="ZO69" s="79">
        <f>0</f>
        <v/>
      </c>
      <c r="ZP69" s="79">
        <f>0</f>
        <v/>
      </c>
      <c r="ZQ69" s="79">
        <f>0</f>
        <v/>
      </c>
      <c r="ZR69" s="79">
        <f>0</f>
        <v/>
      </c>
      <c r="ZS69" s="79">
        <f>0</f>
        <v/>
      </c>
      <c r="ZT69" s="79">
        <f>0</f>
        <v/>
      </c>
      <c r="ZU69" s="79">
        <f>0</f>
        <v/>
      </c>
      <c r="ZV69" s="79">
        <f>0</f>
        <v/>
      </c>
      <c r="ZW69" s="79">
        <f>0</f>
        <v/>
      </c>
      <c r="ZX69" s="79">
        <f>0</f>
        <v/>
      </c>
      <c r="ZY69" s="79">
        <f>0</f>
        <v/>
      </c>
      <c r="ZZ69" s="79">
        <f>0</f>
        <v/>
      </c>
      <c r="AAA69" s="79">
        <f>0</f>
        <v/>
      </c>
      <c r="AAB69" s="79">
        <f>0</f>
        <v/>
      </c>
      <c r="AAC69" s="79">
        <f>0</f>
        <v/>
      </c>
      <c r="AAD69" s="79">
        <f>SE(Input!T="bullet";SE(0=Input!T-1;AAD23;0);SE(0&lt;Input!T;0;SE(0&lt;Input!T;AAD23/(Input!T-Input!T);0)))</f>
        <v/>
      </c>
      <c r="AAE69" s="79">
        <f>SE(Input!T="bullet";SE(1=Input!T-1;AAD23;0);SE(1&lt;Input!T;0;SE(1&lt;Input!T;AAD23/(Input!T-Input!T);0)))</f>
        <v/>
      </c>
      <c r="AAF69" s="79">
        <f>SE(Input!T="bullet";SE(2=Input!T-1;AAD23;0);SE(2&lt;Input!T;0;SE(2&lt;Input!T;AAD23/(Input!T-Input!T);0)))</f>
        <v/>
      </c>
      <c r="AAG69" s="79">
        <f>SE(Input!T="bullet";SE(3=Input!T-1;AAD23;0);SE(3&lt;Input!T;0;SE(3&lt;Input!T;AAD23/(Input!T-Input!T);0)))</f>
        <v/>
      </c>
      <c r="AAH69" s="79">
        <f>SE(Input!T="bullet";SE(4=Input!T-1;AAD23;0);SE(4&lt;Input!T;0;SE(4&lt;Input!T;AAD23/(Input!T-Input!T);0)))</f>
        <v/>
      </c>
      <c r="AAI69" s="79">
        <f>SE(Input!T="bullet";SE(5=Input!T-1;AAD23;0);SE(5&lt;Input!T;0;SE(5&lt;Input!T;AAD23/(Input!T-Input!T);0)))</f>
        <v/>
      </c>
      <c r="AAJ69" s="79">
        <f>SE(Input!T="bullet";SE(6=Input!T-1;AAD23;0);SE(6&lt;Input!T;0;SE(6&lt;Input!T;AAD23/(Input!T-Input!T);0)))</f>
        <v/>
      </c>
      <c r="AAK69" s="79">
        <f>SE(Input!T="bullet";SE(7=Input!T-1;AAD23;0);SE(7&lt;Input!T;0;SE(7&lt;Input!T;AAD23/(Input!T-Input!T);0)))</f>
        <v/>
      </c>
      <c r="AAL69" s="79">
        <f>SE(Input!T="bullet";SE(8=Input!T-1;AAD23;0);SE(8&lt;Input!T;0;SE(8&lt;Input!T;AAD23/(Input!T-Input!T);0)))</f>
        <v/>
      </c>
      <c r="AAM69" s="79">
        <f>SE(Input!T="bullet";SE(9=Input!T-1;AAD23;0);SE(9&lt;Input!T;0;SE(9&lt;Input!T;AAD23/(Input!T-Input!T);0)))</f>
        <v/>
      </c>
      <c r="AAN69" s="79">
        <f>SE(Input!T="bullet";SE(10=Input!T-1;AAD23;0);SE(10&lt;Input!T;0;SE(10&lt;Input!T;AAD23/(Input!T-Input!T);0)))</f>
        <v/>
      </c>
      <c r="AAO69" s="79">
        <f>SE(Input!T="bullet";SE(11=Input!T-1;AAD23;0);SE(11&lt;Input!T;0;SE(11&lt;Input!T;AAD23/(Input!T-Input!T);0)))</f>
        <v/>
      </c>
      <c r="AAP69" s="79">
        <f>SE(Input!T="bullet";SE(12=Input!T-1;AAD23;0);SE(12&lt;Input!T;0;SE(12&lt;Input!T;AAD23/(Input!T-Input!T);0)))</f>
        <v/>
      </c>
      <c r="AAQ69" s="79">
        <f>SE(Input!T="bullet";SE(13=Input!T-1;AAD23;0);SE(13&lt;Input!T;0;SE(13&lt;Input!T;AAD23/(Input!T-Input!T);0)))</f>
        <v/>
      </c>
      <c r="AAR69" s="79">
        <f>SE(Input!T="bullet";SE(14=Input!T-1;AAD23;0);SE(14&lt;Input!T;0;SE(14&lt;Input!T;AAD23/(Input!T-Input!T);0)))</f>
        <v/>
      </c>
      <c r="AAS69" s="79">
        <f>SE(Input!T="bullet";SE(15=Input!T-1;AAD23;0);SE(15&lt;Input!T;0;SE(15&lt;Input!T;AAD23/(Input!T-Input!T);0)))</f>
        <v/>
      </c>
      <c r="AAT69" s="79">
        <f>SE(Input!T="bullet";SE(16=Input!T-1;AAD23;0);SE(16&lt;Input!T;0;SE(16&lt;Input!T;AAD23/(Input!T-Input!T);0)))</f>
        <v/>
      </c>
      <c r="AAU69" s="79">
        <f>SE(Input!T="bullet";SE(17=Input!T-1;AAD23;0);SE(17&lt;Input!T;0;SE(17&lt;Input!T;AAD23/(Input!T-Input!T);0)))</f>
        <v/>
      </c>
      <c r="AAV69" s="79">
        <f>SE(Input!T="bullet";SE(18=Input!T-1;AAD23;0);SE(18&lt;Input!T;0;SE(18&lt;Input!T;AAD23/(Input!T-Input!T);0)))</f>
        <v/>
      </c>
      <c r="AAW69" s="79">
        <f>SE(Input!T="bullet";SE(19=Input!T-1;AAD23;0);SE(19&lt;Input!T;0;SE(19&lt;Input!T;AAD23/(Input!T-Input!T);0)))</f>
        <v/>
      </c>
      <c r="AAX69" s="79">
        <f>SE(Input!T="bullet";SE(20=Input!T-1;AAD23;0);SE(20&lt;Input!T;0;SE(20&lt;Input!T;AAD23/(Input!T-Input!T);0)))</f>
        <v/>
      </c>
      <c r="AAY69" s="79">
        <f>SE(Input!T="bullet";SE(21=Input!T-1;AAD23;0);SE(21&lt;Input!T;0;SE(21&lt;Input!T;AAD23/(Input!T-Input!T);0)))</f>
        <v/>
      </c>
      <c r="AAZ69" s="79">
        <f>SE(Input!T="bullet";SE(22=Input!T-1;AAD23;0);SE(22&lt;Input!T;0;SE(22&lt;Input!T;AAD23/(Input!T-Input!T);0)))</f>
        <v/>
      </c>
      <c r="ABA69" s="79">
        <f>SE(Input!T="bullet";SE(23=Input!T-1;AAD23;0);SE(23&lt;Input!T;0;SE(23&lt;Input!T;AAD23/(Input!T-Input!T);0)))</f>
        <v/>
      </c>
      <c r="ABD69" s="78" t="n">
        <v>17</v>
      </c>
      <c r="ABE69" s="79">
        <f>0</f>
        <v/>
      </c>
      <c r="ABF69" s="79">
        <f>0</f>
        <v/>
      </c>
      <c r="ABG69" s="79">
        <f>0</f>
        <v/>
      </c>
      <c r="ABH69" s="79">
        <f>0</f>
        <v/>
      </c>
      <c r="ABI69" s="79">
        <f>0</f>
        <v/>
      </c>
      <c r="ABJ69" s="79">
        <f>0</f>
        <v/>
      </c>
      <c r="ABK69" s="79">
        <f>0</f>
        <v/>
      </c>
      <c r="ABL69" s="79">
        <f>0</f>
        <v/>
      </c>
      <c r="ABM69" s="79">
        <f>0</f>
        <v/>
      </c>
      <c r="ABN69" s="79">
        <f>0</f>
        <v/>
      </c>
      <c r="ABO69" s="79">
        <f>0</f>
        <v/>
      </c>
      <c r="ABP69" s="79">
        <f>0</f>
        <v/>
      </c>
      <c r="ABQ69" s="79">
        <f>0</f>
        <v/>
      </c>
      <c r="ABR69" s="79">
        <f>0</f>
        <v/>
      </c>
      <c r="ABS69" s="79">
        <f>0</f>
        <v/>
      </c>
      <c r="ABT69" s="79">
        <f>0</f>
        <v/>
      </c>
      <c r="ABU69" s="79">
        <f>SE(Input!U="bullet";SE(0=Input!U-1;ABU23;0);SE(0&lt;Input!U;0;SE(0&lt;Input!U;ABU23/(Input!U-Input!U);0)))</f>
        <v/>
      </c>
      <c r="ABV69" s="79">
        <f>SE(Input!U="bullet";SE(1=Input!U-1;ABU23;0);SE(1&lt;Input!U;0;SE(1&lt;Input!U;ABU23/(Input!U-Input!U);0)))</f>
        <v/>
      </c>
      <c r="ABW69" s="79">
        <f>SE(Input!U="bullet";SE(2=Input!U-1;ABU23;0);SE(2&lt;Input!U;0;SE(2&lt;Input!U;ABU23/(Input!U-Input!U);0)))</f>
        <v/>
      </c>
      <c r="ABX69" s="79">
        <f>SE(Input!U="bullet";SE(3=Input!U-1;ABU23;0);SE(3&lt;Input!U;0;SE(3&lt;Input!U;ABU23/(Input!U-Input!U);0)))</f>
        <v/>
      </c>
      <c r="ABY69" s="79">
        <f>SE(Input!U="bullet";SE(4=Input!U-1;ABU23;0);SE(4&lt;Input!U;0;SE(4&lt;Input!U;ABU23/(Input!U-Input!U);0)))</f>
        <v/>
      </c>
      <c r="ABZ69" s="79">
        <f>SE(Input!U="bullet";SE(5=Input!U-1;ABU23;0);SE(5&lt;Input!U;0;SE(5&lt;Input!U;ABU23/(Input!U-Input!U);0)))</f>
        <v/>
      </c>
      <c r="ACA69" s="79">
        <f>SE(Input!U="bullet";SE(6=Input!U-1;ABU23;0);SE(6&lt;Input!U;0;SE(6&lt;Input!U;ABU23/(Input!U-Input!U);0)))</f>
        <v/>
      </c>
      <c r="ACB69" s="79">
        <f>SE(Input!U="bullet";SE(7=Input!U-1;ABU23;0);SE(7&lt;Input!U;0;SE(7&lt;Input!U;ABU23/(Input!U-Input!U);0)))</f>
        <v/>
      </c>
      <c r="ACC69" s="79">
        <f>SE(Input!U="bullet";SE(8=Input!U-1;ABU23;0);SE(8&lt;Input!U;0;SE(8&lt;Input!U;ABU23/(Input!U-Input!U);0)))</f>
        <v/>
      </c>
      <c r="ACD69" s="79">
        <f>SE(Input!U="bullet";SE(9=Input!U-1;ABU23;0);SE(9&lt;Input!U;0;SE(9&lt;Input!U;ABU23/(Input!U-Input!U);0)))</f>
        <v/>
      </c>
      <c r="ACE69" s="79">
        <f>SE(Input!U="bullet";SE(10=Input!U-1;ABU23;0);SE(10&lt;Input!U;0;SE(10&lt;Input!U;ABU23/(Input!U-Input!U);0)))</f>
        <v/>
      </c>
      <c r="ACF69" s="79">
        <f>SE(Input!U="bullet";SE(11=Input!U-1;ABU23;0);SE(11&lt;Input!U;0;SE(11&lt;Input!U;ABU23/(Input!U-Input!U);0)))</f>
        <v/>
      </c>
      <c r="ACG69" s="79">
        <f>SE(Input!U="bullet";SE(12=Input!U-1;ABU23;0);SE(12&lt;Input!U;0;SE(12&lt;Input!U;ABU23/(Input!U-Input!U);0)))</f>
        <v/>
      </c>
      <c r="ACH69" s="79">
        <f>SE(Input!U="bullet";SE(13=Input!U-1;ABU23;0);SE(13&lt;Input!U;0;SE(13&lt;Input!U;ABU23/(Input!U-Input!U);0)))</f>
        <v/>
      </c>
      <c r="ACI69" s="79">
        <f>SE(Input!U="bullet";SE(14=Input!U-1;ABU23;0);SE(14&lt;Input!U;0;SE(14&lt;Input!U;ABU23/(Input!U-Input!U);0)))</f>
        <v/>
      </c>
      <c r="ACJ69" s="79">
        <f>SE(Input!U="bullet";SE(15=Input!U-1;ABU23;0);SE(15&lt;Input!U;0;SE(15&lt;Input!U;ABU23/(Input!U-Input!U);0)))</f>
        <v/>
      </c>
      <c r="ACK69" s="79">
        <f>SE(Input!U="bullet";SE(16=Input!U-1;ABU23;0);SE(16&lt;Input!U;0;SE(16&lt;Input!U;ABU23/(Input!U-Input!U);0)))</f>
        <v/>
      </c>
      <c r="ACL69" s="79">
        <f>SE(Input!U="bullet";SE(17=Input!U-1;ABU23;0);SE(17&lt;Input!U;0;SE(17&lt;Input!U;ABU23/(Input!U-Input!U);0)))</f>
        <v/>
      </c>
      <c r="ACM69" s="79">
        <f>SE(Input!U="bullet";SE(18=Input!U-1;ABU23;0);SE(18&lt;Input!U;0;SE(18&lt;Input!U;ABU23/(Input!U-Input!U);0)))</f>
        <v/>
      </c>
      <c r="ACN69" s="79">
        <f>SE(Input!U="bullet";SE(19=Input!U-1;ABU23;0);SE(19&lt;Input!U;0;SE(19&lt;Input!U;ABU23/(Input!U-Input!U);0)))</f>
        <v/>
      </c>
      <c r="ACO69" s="79">
        <f>SE(Input!U="bullet";SE(20=Input!U-1;ABU23;0);SE(20&lt;Input!U;0;SE(20&lt;Input!U;ABU23/(Input!U-Input!U);0)))</f>
        <v/>
      </c>
      <c r="ACP69" s="79">
        <f>SE(Input!U="bullet";SE(21=Input!U-1;ABU23;0);SE(21&lt;Input!U;0;SE(21&lt;Input!U;ABU23/(Input!U-Input!U);0)))</f>
        <v/>
      </c>
      <c r="ACQ69" s="79">
        <f>SE(Input!U="bullet";SE(22=Input!U-1;ABU23;0);SE(22&lt;Input!U;0;SE(22&lt;Input!U;ABU23/(Input!U-Input!U);0)))</f>
        <v/>
      </c>
      <c r="ACR69" s="79">
        <f>SE(Input!U="bullet";SE(23=Input!U-1;ABU23;0);SE(23&lt;Input!U;0;SE(23&lt;Input!U;ABU23/(Input!U-Input!U);0)))</f>
        <v/>
      </c>
      <c r="ACU69" s="78" t="n">
        <v>17</v>
      </c>
      <c r="ACV69" s="79">
        <f>0</f>
        <v/>
      </c>
      <c r="ACW69" s="79">
        <f>0</f>
        <v/>
      </c>
      <c r="ACX69" s="79">
        <f>0</f>
        <v/>
      </c>
      <c r="ACY69" s="79">
        <f>0</f>
        <v/>
      </c>
      <c r="ACZ69" s="79">
        <f>0</f>
        <v/>
      </c>
      <c r="ADA69" s="79">
        <f>0</f>
        <v/>
      </c>
      <c r="ADB69" s="79">
        <f>0</f>
        <v/>
      </c>
      <c r="ADC69" s="79">
        <f>0</f>
        <v/>
      </c>
      <c r="ADD69" s="79">
        <f>0</f>
        <v/>
      </c>
      <c r="ADE69" s="79">
        <f>0</f>
        <v/>
      </c>
      <c r="ADF69" s="79">
        <f>0</f>
        <v/>
      </c>
      <c r="ADG69" s="79">
        <f>0</f>
        <v/>
      </c>
      <c r="ADH69" s="79">
        <f>0</f>
        <v/>
      </c>
      <c r="ADI69" s="79">
        <f>0</f>
        <v/>
      </c>
      <c r="ADJ69" s="79">
        <f>0</f>
        <v/>
      </c>
      <c r="ADK69" s="79">
        <f>0</f>
        <v/>
      </c>
      <c r="ADL69" s="79">
        <f>SE(Input!V="bullet";SE(0=Input!V-1;ADL23;0);SE(0&lt;Input!V;0;SE(0&lt;Input!V;ADL23/(Input!V-Input!V);0)))</f>
        <v/>
      </c>
      <c r="ADM69" s="79">
        <f>SE(Input!V="bullet";SE(1=Input!V-1;ADL23;0);SE(1&lt;Input!V;0;SE(1&lt;Input!V;ADL23/(Input!V-Input!V);0)))</f>
        <v/>
      </c>
      <c r="ADN69" s="79">
        <f>SE(Input!V="bullet";SE(2=Input!V-1;ADL23;0);SE(2&lt;Input!V;0;SE(2&lt;Input!V;ADL23/(Input!V-Input!V);0)))</f>
        <v/>
      </c>
      <c r="ADO69" s="79">
        <f>SE(Input!V="bullet";SE(3=Input!V-1;ADL23;0);SE(3&lt;Input!V;0;SE(3&lt;Input!V;ADL23/(Input!V-Input!V);0)))</f>
        <v/>
      </c>
      <c r="ADP69" s="79">
        <f>SE(Input!V="bullet";SE(4=Input!V-1;ADL23;0);SE(4&lt;Input!V;0;SE(4&lt;Input!V;ADL23/(Input!V-Input!V);0)))</f>
        <v/>
      </c>
      <c r="ADQ69" s="79">
        <f>SE(Input!V="bullet";SE(5=Input!V-1;ADL23;0);SE(5&lt;Input!V;0;SE(5&lt;Input!V;ADL23/(Input!V-Input!V);0)))</f>
        <v/>
      </c>
      <c r="ADR69" s="79">
        <f>SE(Input!V="bullet";SE(6=Input!V-1;ADL23;0);SE(6&lt;Input!V;0;SE(6&lt;Input!V;ADL23/(Input!V-Input!V);0)))</f>
        <v/>
      </c>
      <c r="ADS69" s="79">
        <f>SE(Input!V="bullet";SE(7=Input!V-1;ADL23;0);SE(7&lt;Input!V;0;SE(7&lt;Input!V;ADL23/(Input!V-Input!V);0)))</f>
        <v/>
      </c>
      <c r="ADT69" s="79">
        <f>SE(Input!V="bullet";SE(8=Input!V-1;ADL23;0);SE(8&lt;Input!V;0;SE(8&lt;Input!V;ADL23/(Input!V-Input!V);0)))</f>
        <v/>
      </c>
      <c r="ADU69" s="79">
        <f>SE(Input!V="bullet";SE(9=Input!V-1;ADL23;0);SE(9&lt;Input!V;0;SE(9&lt;Input!V;ADL23/(Input!V-Input!V);0)))</f>
        <v/>
      </c>
      <c r="ADV69" s="79">
        <f>SE(Input!V="bullet";SE(10=Input!V-1;ADL23;0);SE(10&lt;Input!V;0;SE(10&lt;Input!V;ADL23/(Input!V-Input!V);0)))</f>
        <v/>
      </c>
      <c r="ADW69" s="79">
        <f>SE(Input!V="bullet";SE(11=Input!V-1;ADL23;0);SE(11&lt;Input!V;0;SE(11&lt;Input!V;ADL23/(Input!V-Input!V);0)))</f>
        <v/>
      </c>
      <c r="ADX69" s="79">
        <f>SE(Input!V="bullet";SE(12=Input!V-1;ADL23;0);SE(12&lt;Input!V;0;SE(12&lt;Input!V;ADL23/(Input!V-Input!V);0)))</f>
        <v/>
      </c>
      <c r="ADY69" s="79">
        <f>SE(Input!V="bullet";SE(13=Input!V-1;ADL23;0);SE(13&lt;Input!V;0;SE(13&lt;Input!V;ADL23/(Input!V-Input!V);0)))</f>
        <v/>
      </c>
      <c r="ADZ69" s="79">
        <f>SE(Input!V="bullet";SE(14=Input!V-1;ADL23;0);SE(14&lt;Input!V;0;SE(14&lt;Input!V;ADL23/(Input!V-Input!V);0)))</f>
        <v/>
      </c>
      <c r="AEA69" s="79">
        <f>SE(Input!V="bullet";SE(15=Input!V-1;ADL23;0);SE(15&lt;Input!V;0;SE(15&lt;Input!V;ADL23/(Input!V-Input!V);0)))</f>
        <v/>
      </c>
      <c r="AEB69" s="79">
        <f>SE(Input!V="bullet";SE(16=Input!V-1;ADL23;0);SE(16&lt;Input!V;0;SE(16&lt;Input!V;ADL23/(Input!V-Input!V);0)))</f>
        <v/>
      </c>
      <c r="AEC69" s="79">
        <f>SE(Input!V="bullet";SE(17=Input!V-1;ADL23;0);SE(17&lt;Input!V;0;SE(17&lt;Input!V;ADL23/(Input!V-Input!V);0)))</f>
        <v/>
      </c>
      <c r="AED69" s="79">
        <f>SE(Input!V="bullet";SE(18=Input!V-1;ADL23;0);SE(18&lt;Input!V;0;SE(18&lt;Input!V;ADL23/(Input!V-Input!V);0)))</f>
        <v/>
      </c>
      <c r="AEE69" s="79">
        <f>SE(Input!V="bullet";SE(19=Input!V-1;ADL23;0);SE(19&lt;Input!V;0;SE(19&lt;Input!V;ADL23/(Input!V-Input!V);0)))</f>
        <v/>
      </c>
      <c r="AEF69" s="79">
        <f>SE(Input!V="bullet";SE(20=Input!V-1;ADL23;0);SE(20&lt;Input!V;0;SE(20&lt;Input!V;ADL23/(Input!V-Input!V);0)))</f>
        <v/>
      </c>
      <c r="AEG69" s="79">
        <f>SE(Input!V="bullet";SE(21=Input!V-1;ADL23;0);SE(21&lt;Input!V;0;SE(21&lt;Input!V;ADL23/(Input!V-Input!V);0)))</f>
        <v/>
      </c>
      <c r="AEH69" s="79">
        <f>SE(Input!V="bullet";SE(22=Input!V-1;ADL23;0);SE(22&lt;Input!V;0;SE(22&lt;Input!V;ADL23/(Input!V-Input!V);0)))</f>
        <v/>
      </c>
      <c r="AEI69" s="79">
        <f>SE(Input!V="bullet";SE(23=Input!V-1;ADL23;0);SE(23&lt;Input!V;0;SE(23&lt;Input!V;ADL23/(Input!V-Input!V);0)))</f>
        <v/>
      </c>
      <c r="AEL69" s="78" t="n">
        <v>17</v>
      </c>
      <c r="AEM69" s="79">
        <f>0</f>
        <v/>
      </c>
      <c r="AEN69" s="79">
        <f>0</f>
        <v/>
      </c>
      <c r="AEO69" s="79">
        <f>0</f>
        <v/>
      </c>
      <c r="AEP69" s="79">
        <f>0</f>
        <v/>
      </c>
      <c r="AEQ69" s="79">
        <f>0</f>
        <v/>
      </c>
      <c r="AER69" s="79">
        <f>0</f>
        <v/>
      </c>
      <c r="AES69" s="79">
        <f>0</f>
        <v/>
      </c>
      <c r="AET69" s="79">
        <f>0</f>
        <v/>
      </c>
      <c r="AEU69" s="79">
        <f>0</f>
        <v/>
      </c>
      <c r="AEV69" s="79">
        <f>0</f>
        <v/>
      </c>
      <c r="AEW69" s="79">
        <f>0</f>
        <v/>
      </c>
      <c r="AEX69" s="79">
        <f>0</f>
        <v/>
      </c>
      <c r="AEY69" s="79">
        <f>0</f>
        <v/>
      </c>
      <c r="AEZ69" s="79">
        <f>0</f>
        <v/>
      </c>
      <c r="AFA69" s="79">
        <f>0</f>
        <v/>
      </c>
      <c r="AFB69" s="79">
        <f>0</f>
        <v/>
      </c>
      <c r="AFC69" s="79">
        <f>SE(Input!W="bullet";SE(0=Input!W-1;AFC23;0);SE(0&lt;Input!W;0;SE(0&lt;Input!W;AFC23/(Input!W-Input!W);0)))</f>
        <v/>
      </c>
      <c r="AFD69" s="79">
        <f>SE(Input!W="bullet";SE(1=Input!W-1;AFC23;0);SE(1&lt;Input!W;0;SE(1&lt;Input!W;AFC23/(Input!W-Input!W);0)))</f>
        <v/>
      </c>
      <c r="AFE69" s="79">
        <f>SE(Input!W="bullet";SE(2=Input!W-1;AFC23;0);SE(2&lt;Input!W;0;SE(2&lt;Input!W;AFC23/(Input!W-Input!W);0)))</f>
        <v/>
      </c>
      <c r="AFF69" s="79">
        <f>SE(Input!W="bullet";SE(3=Input!W-1;AFC23;0);SE(3&lt;Input!W;0;SE(3&lt;Input!W;AFC23/(Input!W-Input!W);0)))</f>
        <v/>
      </c>
      <c r="AFG69" s="79">
        <f>SE(Input!W="bullet";SE(4=Input!W-1;AFC23;0);SE(4&lt;Input!W;0;SE(4&lt;Input!W;AFC23/(Input!W-Input!W);0)))</f>
        <v/>
      </c>
      <c r="AFH69" s="79">
        <f>SE(Input!W="bullet";SE(5=Input!W-1;AFC23;0);SE(5&lt;Input!W;0;SE(5&lt;Input!W;AFC23/(Input!W-Input!W);0)))</f>
        <v/>
      </c>
      <c r="AFI69" s="79">
        <f>SE(Input!W="bullet";SE(6=Input!W-1;AFC23;0);SE(6&lt;Input!W;0;SE(6&lt;Input!W;AFC23/(Input!W-Input!W);0)))</f>
        <v/>
      </c>
      <c r="AFJ69" s="79">
        <f>SE(Input!W="bullet";SE(7=Input!W-1;AFC23;0);SE(7&lt;Input!W;0;SE(7&lt;Input!W;AFC23/(Input!W-Input!W);0)))</f>
        <v/>
      </c>
      <c r="AFK69" s="79">
        <f>SE(Input!W="bullet";SE(8=Input!W-1;AFC23;0);SE(8&lt;Input!W;0;SE(8&lt;Input!W;AFC23/(Input!W-Input!W);0)))</f>
        <v/>
      </c>
      <c r="AFL69" s="79">
        <f>SE(Input!W="bullet";SE(9=Input!W-1;AFC23;0);SE(9&lt;Input!W;0;SE(9&lt;Input!W;AFC23/(Input!W-Input!W);0)))</f>
        <v/>
      </c>
      <c r="AFM69" s="79">
        <f>SE(Input!W="bullet";SE(10=Input!W-1;AFC23;0);SE(10&lt;Input!W;0;SE(10&lt;Input!W;AFC23/(Input!W-Input!W);0)))</f>
        <v/>
      </c>
      <c r="AFN69" s="79">
        <f>SE(Input!W="bullet";SE(11=Input!W-1;AFC23;0);SE(11&lt;Input!W;0;SE(11&lt;Input!W;AFC23/(Input!W-Input!W);0)))</f>
        <v/>
      </c>
      <c r="AFO69" s="79">
        <f>SE(Input!W="bullet";SE(12=Input!W-1;AFC23;0);SE(12&lt;Input!W;0;SE(12&lt;Input!W;AFC23/(Input!W-Input!W);0)))</f>
        <v/>
      </c>
      <c r="AFP69" s="79">
        <f>SE(Input!W="bullet";SE(13=Input!W-1;AFC23;0);SE(13&lt;Input!W;0;SE(13&lt;Input!W;AFC23/(Input!W-Input!W);0)))</f>
        <v/>
      </c>
      <c r="AFQ69" s="79">
        <f>SE(Input!W="bullet";SE(14=Input!W-1;AFC23;0);SE(14&lt;Input!W;0;SE(14&lt;Input!W;AFC23/(Input!W-Input!W);0)))</f>
        <v/>
      </c>
      <c r="AFR69" s="79">
        <f>SE(Input!W="bullet";SE(15=Input!W-1;AFC23;0);SE(15&lt;Input!W;0;SE(15&lt;Input!W;AFC23/(Input!W-Input!W);0)))</f>
        <v/>
      </c>
      <c r="AFS69" s="79">
        <f>SE(Input!W="bullet";SE(16=Input!W-1;AFC23;0);SE(16&lt;Input!W;0;SE(16&lt;Input!W;AFC23/(Input!W-Input!W);0)))</f>
        <v/>
      </c>
      <c r="AFT69" s="79">
        <f>SE(Input!W="bullet";SE(17=Input!W-1;AFC23;0);SE(17&lt;Input!W;0;SE(17&lt;Input!W;AFC23/(Input!W-Input!W);0)))</f>
        <v/>
      </c>
      <c r="AFU69" s="79">
        <f>SE(Input!W="bullet";SE(18=Input!W-1;AFC23;0);SE(18&lt;Input!W;0;SE(18&lt;Input!W;AFC23/(Input!W-Input!W);0)))</f>
        <v/>
      </c>
      <c r="AFV69" s="79">
        <f>SE(Input!W="bullet";SE(19=Input!W-1;AFC23;0);SE(19&lt;Input!W;0;SE(19&lt;Input!W;AFC23/(Input!W-Input!W);0)))</f>
        <v/>
      </c>
      <c r="AFW69" s="79">
        <f>SE(Input!W="bullet";SE(20=Input!W-1;AFC23;0);SE(20&lt;Input!W;0;SE(20&lt;Input!W;AFC23/(Input!W-Input!W);0)))</f>
        <v/>
      </c>
      <c r="AFX69" s="79">
        <f>SE(Input!W="bullet";SE(21=Input!W-1;AFC23;0);SE(21&lt;Input!W;0;SE(21&lt;Input!W;AFC23/(Input!W-Input!W);0)))</f>
        <v/>
      </c>
      <c r="AFY69" s="79">
        <f>SE(Input!W="bullet";SE(22=Input!W-1;AFC23;0);SE(22&lt;Input!W;0;SE(22&lt;Input!W;AFC23/(Input!W-Input!W);0)))</f>
        <v/>
      </c>
      <c r="AFZ69" s="79">
        <f>SE(Input!W="bullet";SE(23=Input!W-1;AFC23;0);SE(23&lt;Input!W;0;SE(23&lt;Input!W;AFC23/(Input!W-Input!W);0)))</f>
        <v/>
      </c>
    </row>
    <row r="70">
      <c r="A70" s="78" t="n">
        <v>18</v>
      </c>
      <c r="B70" s="79">
        <f>0</f>
        <v/>
      </c>
      <c r="C70" s="79">
        <f>0</f>
        <v/>
      </c>
      <c r="D70" s="79">
        <f>0</f>
        <v/>
      </c>
      <c r="E70" s="79">
        <f>0</f>
        <v/>
      </c>
      <c r="F70" s="79">
        <f>0</f>
        <v/>
      </c>
      <c r="G70" s="79">
        <f>0</f>
        <v/>
      </c>
      <c r="H70" s="79">
        <f>0</f>
        <v/>
      </c>
      <c r="I70" s="79">
        <f>0</f>
        <v/>
      </c>
      <c r="J70" s="79">
        <f>0</f>
        <v/>
      </c>
      <c r="K70" s="79">
        <f>0</f>
        <v/>
      </c>
      <c r="L70" s="79">
        <f>0</f>
        <v/>
      </c>
      <c r="M70" s="79">
        <f>0</f>
        <v/>
      </c>
      <c r="N70" s="79">
        <f>0</f>
        <v/>
      </c>
      <c r="O70" s="79">
        <f>0</f>
        <v/>
      </c>
      <c r="P70" s="79">
        <f>0</f>
        <v/>
      </c>
      <c r="Q70" s="79">
        <f>0</f>
        <v/>
      </c>
      <c r="R70" s="79">
        <f>0</f>
        <v/>
      </c>
      <c r="S70" s="79">
        <f>SE(Input!D="bullet";SE(0=Input!D-1;S24;0);SE(0&lt;Input!D;0;SE(0&lt;Input!D;S24/(Input!D-Input!D);0)))</f>
        <v/>
      </c>
      <c r="T70" s="79">
        <f>SE(Input!D="bullet";SE(1=Input!D-1;S24;0);SE(1&lt;Input!D;0;SE(1&lt;Input!D;S24/(Input!D-Input!D);0)))</f>
        <v/>
      </c>
      <c r="U70" s="79">
        <f>SE(Input!D="bullet";SE(2=Input!D-1;S24;0);SE(2&lt;Input!D;0;SE(2&lt;Input!D;S24/(Input!D-Input!D);0)))</f>
        <v/>
      </c>
      <c r="V70" s="79">
        <f>SE(Input!D="bullet";SE(3=Input!D-1;S24;0);SE(3&lt;Input!D;0;SE(3&lt;Input!D;S24/(Input!D-Input!D);0)))</f>
        <v/>
      </c>
      <c r="W70" s="79">
        <f>SE(Input!D="bullet";SE(4=Input!D-1;S24;0);SE(4&lt;Input!D;0;SE(4&lt;Input!D;S24/(Input!D-Input!D);0)))</f>
        <v/>
      </c>
      <c r="X70" s="79">
        <f>SE(Input!D="bullet";SE(5=Input!D-1;S24;0);SE(5&lt;Input!D;0;SE(5&lt;Input!D;S24/(Input!D-Input!D);0)))</f>
        <v/>
      </c>
      <c r="Y70" s="79">
        <f>SE(Input!D="bullet";SE(6=Input!D-1;S24;0);SE(6&lt;Input!D;0;SE(6&lt;Input!D;S24/(Input!D-Input!D);0)))</f>
        <v/>
      </c>
      <c r="Z70" s="79">
        <f>SE(Input!D="bullet";SE(7=Input!D-1;S24;0);SE(7&lt;Input!D;0;SE(7&lt;Input!D;S24/(Input!D-Input!D);0)))</f>
        <v/>
      </c>
      <c r="AA70" s="79">
        <f>SE(Input!D="bullet";SE(8=Input!D-1;S24;0);SE(8&lt;Input!D;0;SE(8&lt;Input!D;S24/(Input!D-Input!D);0)))</f>
        <v/>
      </c>
      <c r="AB70" s="79">
        <f>SE(Input!D="bullet";SE(9=Input!D-1;S24;0);SE(9&lt;Input!D;0;SE(9&lt;Input!D;S24/(Input!D-Input!D);0)))</f>
        <v/>
      </c>
      <c r="AC70" s="79">
        <f>SE(Input!D="bullet";SE(10=Input!D-1;S24;0);SE(10&lt;Input!D;0;SE(10&lt;Input!D;S24/(Input!D-Input!D);0)))</f>
        <v/>
      </c>
      <c r="AD70" s="79">
        <f>SE(Input!D="bullet";SE(11=Input!D-1;S24;0);SE(11&lt;Input!D;0;SE(11&lt;Input!D;S24/(Input!D-Input!D);0)))</f>
        <v/>
      </c>
      <c r="AE70" s="79">
        <f>SE(Input!D="bullet";SE(12=Input!D-1;S24;0);SE(12&lt;Input!D;0;SE(12&lt;Input!D;S24/(Input!D-Input!D);0)))</f>
        <v/>
      </c>
      <c r="AF70" s="79">
        <f>SE(Input!D="bullet";SE(13=Input!D-1;S24;0);SE(13&lt;Input!D;0;SE(13&lt;Input!D;S24/(Input!D-Input!D);0)))</f>
        <v/>
      </c>
      <c r="AG70" s="79">
        <f>SE(Input!D="bullet";SE(14=Input!D-1;S24;0);SE(14&lt;Input!D;0;SE(14&lt;Input!D;S24/(Input!D-Input!D);0)))</f>
        <v/>
      </c>
      <c r="AH70" s="79">
        <f>SE(Input!D="bullet";SE(15=Input!D-1;S24;0);SE(15&lt;Input!D;0;SE(15&lt;Input!D;S24/(Input!D-Input!D);0)))</f>
        <v/>
      </c>
      <c r="AI70" s="79">
        <f>SE(Input!D="bullet";SE(16=Input!D-1;S24;0);SE(16&lt;Input!D;0;SE(16&lt;Input!D;S24/(Input!D-Input!D);0)))</f>
        <v/>
      </c>
      <c r="AJ70" s="79">
        <f>SE(Input!D="bullet";SE(17=Input!D-1;S24;0);SE(17&lt;Input!D;0;SE(17&lt;Input!D;S24/(Input!D-Input!D);0)))</f>
        <v/>
      </c>
      <c r="AK70" s="79">
        <f>SE(Input!D="bullet";SE(18=Input!D-1;S24;0);SE(18&lt;Input!D;0;SE(18&lt;Input!D;S24/(Input!D-Input!D);0)))</f>
        <v/>
      </c>
      <c r="AL70" s="79">
        <f>SE(Input!D="bullet";SE(19=Input!D-1;S24;0);SE(19&lt;Input!D;0;SE(19&lt;Input!D;S24/(Input!D-Input!D);0)))</f>
        <v/>
      </c>
      <c r="AM70" s="79">
        <f>SE(Input!D="bullet";SE(20=Input!D-1;S24;0);SE(20&lt;Input!D;0;SE(20&lt;Input!D;S24/(Input!D-Input!D);0)))</f>
        <v/>
      </c>
      <c r="AN70" s="79">
        <f>SE(Input!D="bullet";SE(21=Input!D-1;S24;0);SE(21&lt;Input!D;0;SE(21&lt;Input!D;S24/(Input!D-Input!D);0)))</f>
        <v/>
      </c>
      <c r="AO70" s="79">
        <f>SE(Input!D="bullet";SE(22=Input!D-1;S24;0);SE(22&lt;Input!D;0;SE(22&lt;Input!D;S24/(Input!D-Input!D);0)))</f>
        <v/>
      </c>
      <c r="AR70" s="78" t="n">
        <v>18</v>
      </c>
      <c r="AS70" s="79">
        <f>0</f>
        <v/>
      </c>
      <c r="AT70" s="79">
        <f>0</f>
        <v/>
      </c>
      <c r="AU70" s="79">
        <f>0</f>
        <v/>
      </c>
      <c r="AV70" s="79">
        <f>0</f>
        <v/>
      </c>
      <c r="AW70" s="79">
        <f>0</f>
        <v/>
      </c>
      <c r="AX70" s="79">
        <f>0</f>
        <v/>
      </c>
      <c r="AY70" s="79">
        <f>0</f>
        <v/>
      </c>
      <c r="AZ70" s="79">
        <f>0</f>
        <v/>
      </c>
      <c r="BA70" s="79">
        <f>0</f>
        <v/>
      </c>
      <c r="BB70" s="79">
        <f>0</f>
        <v/>
      </c>
      <c r="BC70" s="79">
        <f>0</f>
        <v/>
      </c>
      <c r="BD70" s="79">
        <f>0</f>
        <v/>
      </c>
      <c r="BE70" s="79">
        <f>0</f>
        <v/>
      </c>
      <c r="BF70" s="79">
        <f>0</f>
        <v/>
      </c>
      <c r="BG70" s="79">
        <f>0</f>
        <v/>
      </c>
      <c r="BH70" s="79">
        <f>0</f>
        <v/>
      </c>
      <c r="BI70" s="79">
        <f>0</f>
        <v/>
      </c>
      <c r="BJ70" s="79">
        <f>SE(Input!E="bullet";SE(0=Input!E-1;BJ24;0);SE(0&lt;Input!E;0;SE(0&lt;Input!E;BJ24/(Input!E-Input!E);0)))</f>
        <v/>
      </c>
      <c r="BK70" s="79">
        <f>SE(Input!E="bullet";SE(1=Input!E-1;BJ24;0);SE(1&lt;Input!E;0;SE(1&lt;Input!E;BJ24/(Input!E-Input!E);0)))</f>
        <v/>
      </c>
      <c r="BL70" s="79">
        <f>SE(Input!E="bullet";SE(2=Input!E-1;BJ24;0);SE(2&lt;Input!E;0;SE(2&lt;Input!E;BJ24/(Input!E-Input!E);0)))</f>
        <v/>
      </c>
      <c r="BM70" s="79">
        <f>SE(Input!E="bullet";SE(3=Input!E-1;BJ24;0);SE(3&lt;Input!E;0;SE(3&lt;Input!E;BJ24/(Input!E-Input!E);0)))</f>
        <v/>
      </c>
      <c r="BN70" s="79">
        <f>SE(Input!E="bullet";SE(4=Input!E-1;BJ24;0);SE(4&lt;Input!E;0;SE(4&lt;Input!E;BJ24/(Input!E-Input!E);0)))</f>
        <v/>
      </c>
      <c r="BO70" s="79">
        <f>SE(Input!E="bullet";SE(5=Input!E-1;BJ24;0);SE(5&lt;Input!E;0;SE(5&lt;Input!E;BJ24/(Input!E-Input!E);0)))</f>
        <v/>
      </c>
      <c r="BP70" s="79">
        <f>SE(Input!E="bullet";SE(6=Input!E-1;BJ24;0);SE(6&lt;Input!E;0;SE(6&lt;Input!E;BJ24/(Input!E-Input!E);0)))</f>
        <v/>
      </c>
      <c r="BQ70" s="79">
        <f>SE(Input!E="bullet";SE(7=Input!E-1;BJ24;0);SE(7&lt;Input!E;0;SE(7&lt;Input!E;BJ24/(Input!E-Input!E);0)))</f>
        <v/>
      </c>
      <c r="BR70" s="79">
        <f>SE(Input!E="bullet";SE(8=Input!E-1;BJ24;0);SE(8&lt;Input!E;0;SE(8&lt;Input!E;BJ24/(Input!E-Input!E);0)))</f>
        <v/>
      </c>
      <c r="BS70" s="79">
        <f>SE(Input!E="bullet";SE(9=Input!E-1;BJ24;0);SE(9&lt;Input!E;0;SE(9&lt;Input!E;BJ24/(Input!E-Input!E);0)))</f>
        <v/>
      </c>
      <c r="BT70" s="79">
        <f>SE(Input!E="bullet";SE(10=Input!E-1;BJ24;0);SE(10&lt;Input!E;0;SE(10&lt;Input!E;BJ24/(Input!E-Input!E);0)))</f>
        <v/>
      </c>
      <c r="BU70" s="79">
        <f>SE(Input!E="bullet";SE(11=Input!E-1;BJ24;0);SE(11&lt;Input!E;0;SE(11&lt;Input!E;BJ24/(Input!E-Input!E);0)))</f>
        <v/>
      </c>
      <c r="BV70" s="79">
        <f>SE(Input!E="bullet";SE(12=Input!E-1;BJ24;0);SE(12&lt;Input!E;0;SE(12&lt;Input!E;BJ24/(Input!E-Input!E);0)))</f>
        <v/>
      </c>
      <c r="BW70" s="79">
        <f>SE(Input!E="bullet";SE(13=Input!E-1;BJ24;0);SE(13&lt;Input!E;0;SE(13&lt;Input!E;BJ24/(Input!E-Input!E);0)))</f>
        <v/>
      </c>
      <c r="BX70" s="79">
        <f>SE(Input!E="bullet";SE(14=Input!E-1;BJ24;0);SE(14&lt;Input!E;0;SE(14&lt;Input!E;BJ24/(Input!E-Input!E);0)))</f>
        <v/>
      </c>
      <c r="BY70" s="79">
        <f>SE(Input!E="bullet";SE(15=Input!E-1;BJ24;0);SE(15&lt;Input!E;0;SE(15&lt;Input!E;BJ24/(Input!E-Input!E);0)))</f>
        <v/>
      </c>
      <c r="BZ70" s="79">
        <f>SE(Input!E="bullet";SE(16=Input!E-1;BJ24;0);SE(16&lt;Input!E;0;SE(16&lt;Input!E;BJ24/(Input!E-Input!E);0)))</f>
        <v/>
      </c>
      <c r="CA70" s="79">
        <f>SE(Input!E="bullet";SE(17=Input!E-1;BJ24;0);SE(17&lt;Input!E;0;SE(17&lt;Input!E;BJ24/(Input!E-Input!E);0)))</f>
        <v/>
      </c>
      <c r="CB70" s="79">
        <f>SE(Input!E="bullet";SE(18=Input!E-1;BJ24;0);SE(18&lt;Input!E;0;SE(18&lt;Input!E;BJ24/(Input!E-Input!E);0)))</f>
        <v/>
      </c>
      <c r="CC70" s="79">
        <f>SE(Input!E="bullet";SE(19=Input!E-1;BJ24;0);SE(19&lt;Input!E;0;SE(19&lt;Input!E;BJ24/(Input!E-Input!E);0)))</f>
        <v/>
      </c>
      <c r="CD70" s="79">
        <f>SE(Input!E="bullet";SE(20=Input!E-1;BJ24;0);SE(20&lt;Input!E;0;SE(20&lt;Input!E;BJ24/(Input!E-Input!E);0)))</f>
        <v/>
      </c>
      <c r="CE70" s="79">
        <f>SE(Input!E="bullet";SE(21=Input!E-1;BJ24;0);SE(21&lt;Input!E;0;SE(21&lt;Input!E;BJ24/(Input!E-Input!E);0)))</f>
        <v/>
      </c>
      <c r="CF70" s="79">
        <f>SE(Input!E="bullet";SE(22=Input!E-1;BJ24;0);SE(22&lt;Input!E;0;SE(22&lt;Input!E;BJ24/(Input!E-Input!E);0)))</f>
        <v/>
      </c>
      <c r="CI70" s="78" t="n">
        <v>18</v>
      </c>
      <c r="CJ70" s="79">
        <f>0</f>
        <v/>
      </c>
      <c r="CK70" s="79">
        <f>0</f>
        <v/>
      </c>
      <c r="CL70" s="79">
        <f>0</f>
        <v/>
      </c>
      <c r="CM70" s="79">
        <f>0</f>
        <v/>
      </c>
      <c r="CN70" s="79">
        <f>0</f>
        <v/>
      </c>
      <c r="CO70" s="79">
        <f>0</f>
        <v/>
      </c>
      <c r="CP70" s="79">
        <f>0</f>
        <v/>
      </c>
      <c r="CQ70" s="79">
        <f>0</f>
        <v/>
      </c>
      <c r="CR70" s="79">
        <f>0</f>
        <v/>
      </c>
      <c r="CS70" s="79">
        <f>0</f>
        <v/>
      </c>
      <c r="CT70" s="79">
        <f>0</f>
        <v/>
      </c>
      <c r="CU70" s="79">
        <f>0</f>
        <v/>
      </c>
      <c r="CV70" s="79">
        <f>0</f>
        <v/>
      </c>
      <c r="CW70" s="79">
        <f>0</f>
        <v/>
      </c>
      <c r="CX70" s="79">
        <f>0</f>
        <v/>
      </c>
      <c r="CY70" s="79">
        <f>0</f>
        <v/>
      </c>
      <c r="CZ70" s="79">
        <f>0</f>
        <v/>
      </c>
      <c r="DA70" s="79">
        <f>SE(Input!F="bullet";SE(0=Input!F-1;DA24;0);SE(0&lt;Input!F;0;SE(0&lt;Input!F;DA24/(Input!F-Input!F);0)))</f>
        <v/>
      </c>
      <c r="DB70" s="79">
        <f>SE(Input!F="bullet";SE(1=Input!F-1;DA24;0);SE(1&lt;Input!F;0;SE(1&lt;Input!F;DA24/(Input!F-Input!F);0)))</f>
        <v/>
      </c>
      <c r="DC70" s="79">
        <f>SE(Input!F="bullet";SE(2=Input!F-1;DA24;0);SE(2&lt;Input!F;0;SE(2&lt;Input!F;DA24/(Input!F-Input!F);0)))</f>
        <v/>
      </c>
      <c r="DD70" s="79">
        <f>SE(Input!F="bullet";SE(3=Input!F-1;DA24;0);SE(3&lt;Input!F;0;SE(3&lt;Input!F;DA24/(Input!F-Input!F);0)))</f>
        <v/>
      </c>
      <c r="DE70" s="79">
        <f>SE(Input!F="bullet";SE(4=Input!F-1;DA24;0);SE(4&lt;Input!F;0;SE(4&lt;Input!F;DA24/(Input!F-Input!F);0)))</f>
        <v/>
      </c>
      <c r="DF70" s="79">
        <f>SE(Input!F="bullet";SE(5=Input!F-1;DA24;0);SE(5&lt;Input!F;0;SE(5&lt;Input!F;DA24/(Input!F-Input!F);0)))</f>
        <v/>
      </c>
      <c r="DG70" s="79">
        <f>SE(Input!F="bullet";SE(6=Input!F-1;DA24;0);SE(6&lt;Input!F;0;SE(6&lt;Input!F;DA24/(Input!F-Input!F);0)))</f>
        <v/>
      </c>
      <c r="DH70" s="79">
        <f>SE(Input!F="bullet";SE(7=Input!F-1;DA24;0);SE(7&lt;Input!F;0;SE(7&lt;Input!F;DA24/(Input!F-Input!F);0)))</f>
        <v/>
      </c>
      <c r="DI70" s="79">
        <f>SE(Input!F="bullet";SE(8=Input!F-1;DA24;0);SE(8&lt;Input!F;0;SE(8&lt;Input!F;DA24/(Input!F-Input!F);0)))</f>
        <v/>
      </c>
      <c r="DJ70" s="79">
        <f>SE(Input!F="bullet";SE(9=Input!F-1;DA24;0);SE(9&lt;Input!F;0;SE(9&lt;Input!F;DA24/(Input!F-Input!F);0)))</f>
        <v/>
      </c>
      <c r="DK70" s="79">
        <f>SE(Input!F="bullet";SE(10=Input!F-1;DA24;0);SE(10&lt;Input!F;0;SE(10&lt;Input!F;DA24/(Input!F-Input!F);0)))</f>
        <v/>
      </c>
      <c r="DL70" s="79">
        <f>SE(Input!F="bullet";SE(11=Input!F-1;DA24;0);SE(11&lt;Input!F;0;SE(11&lt;Input!F;DA24/(Input!F-Input!F);0)))</f>
        <v/>
      </c>
      <c r="DM70" s="79">
        <f>SE(Input!F="bullet";SE(12=Input!F-1;DA24;0);SE(12&lt;Input!F;0;SE(12&lt;Input!F;DA24/(Input!F-Input!F);0)))</f>
        <v/>
      </c>
      <c r="DN70" s="79">
        <f>SE(Input!F="bullet";SE(13=Input!F-1;DA24;0);SE(13&lt;Input!F;0;SE(13&lt;Input!F;DA24/(Input!F-Input!F);0)))</f>
        <v/>
      </c>
      <c r="DO70" s="79">
        <f>SE(Input!F="bullet";SE(14=Input!F-1;DA24;0);SE(14&lt;Input!F;0;SE(14&lt;Input!F;DA24/(Input!F-Input!F);0)))</f>
        <v/>
      </c>
      <c r="DP70" s="79">
        <f>SE(Input!F="bullet";SE(15=Input!F-1;DA24;0);SE(15&lt;Input!F;0;SE(15&lt;Input!F;DA24/(Input!F-Input!F);0)))</f>
        <v/>
      </c>
      <c r="DQ70" s="79">
        <f>SE(Input!F="bullet";SE(16=Input!F-1;DA24;0);SE(16&lt;Input!F;0;SE(16&lt;Input!F;DA24/(Input!F-Input!F);0)))</f>
        <v/>
      </c>
      <c r="DR70" s="79">
        <f>SE(Input!F="bullet";SE(17=Input!F-1;DA24;0);SE(17&lt;Input!F;0;SE(17&lt;Input!F;DA24/(Input!F-Input!F);0)))</f>
        <v/>
      </c>
      <c r="DS70" s="79">
        <f>SE(Input!F="bullet";SE(18=Input!F-1;DA24;0);SE(18&lt;Input!F;0;SE(18&lt;Input!F;DA24/(Input!F-Input!F);0)))</f>
        <v/>
      </c>
      <c r="DT70" s="79">
        <f>SE(Input!F="bullet";SE(19=Input!F-1;DA24;0);SE(19&lt;Input!F;0;SE(19&lt;Input!F;DA24/(Input!F-Input!F);0)))</f>
        <v/>
      </c>
      <c r="DU70" s="79">
        <f>SE(Input!F="bullet";SE(20=Input!F-1;DA24;0);SE(20&lt;Input!F;0;SE(20&lt;Input!F;DA24/(Input!F-Input!F);0)))</f>
        <v/>
      </c>
      <c r="DV70" s="79">
        <f>SE(Input!F="bullet";SE(21=Input!F-1;DA24;0);SE(21&lt;Input!F;0;SE(21&lt;Input!F;DA24/(Input!F-Input!F);0)))</f>
        <v/>
      </c>
      <c r="DW70" s="79">
        <f>SE(Input!F="bullet";SE(22=Input!F-1;DA24;0);SE(22&lt;Input!F;0;SE(22&lt;Input!F;DA24/(Input!F-Input!F);0)))</f>
        <v/>
      </c>
      <c r="DZ70" s="78" t="n">
        <v>18</v>
      </c>
      <c r="EA70" s="79">
        <f>0</f>
        <v/>
      </c>
      <c r="EB70" s="79">
        <f>0</f>
        <v/>
      </c>
      <c r="EC70" s="79">
        <f>0</f>
        <v/>
      </c>
      <c r="ED70" s="79">
        <f>0</f>
        <v/>
      </c>
      <c r="EE70" s="79">
        <f>0</f>
        <v/>
      </c>
      <c r="EF70" s="79">
        <f>0</f>
        <v/>
      </c>
      <c r="EG70" s="79">
        <f>0</f>
        <v/>
      </c>
      <c r="EH70" s="79">
        <f>0</f>
        <v/>
      </c>
      <c r="EI70" s="79">
        <f>0</f>
        <v/>
      </c>
      <c r="EJ70" s="79">
        <f>0</f>
        <v/>
      </c>
      <c r="EK70" s="79">
        <f>0</f>
        <v/>
      </c>
      <c r="EL70" s="79">
        <f>0</f>
        <v/>
      </c>
      <c r="EM70" s="79">
        <f>0</f>
        <v/>
      </c>
      <c r="EN70" s="79">
        <f>0</f>
        <v/>
      </c>
      <c r="EO70" s="79">
        <f>0</f>
        <v/>
      </c>
      <c r="EP70" s="79">
        <f>0</f>
        <v/>
      </c>
      <c r="EQ70" s="79">
        <f>0</f>
        <v/>
      </c>
      <c r="ER70" s="79">
        <f>SE(Input!G="bullet";SE(0=Input!G-1;ER24;0);SE(0&lt;Input!G;0;SE(0&lt;Input!G;ER24/(Input!G-Input!G);0)))</f>
        <v/>
      </c>
      <c r="ES70" s="79">
        <f>SE(Input!G="bullet";SE(1=Input!G-1;ER24;0);SE(1&lt;Input!G;0;SE(1&lt;Input!G;ER24/(Input!G-Input!G);0)))</f>
        <v/>
      </c>
      <c r="ET70" s="79">
        <f>SE(Input!G="bullet";SE(2=Input!G-1;ER24;0);SE(2&lt;Input!G;0;SE(2&lt;Input!G;ER24/(Input!G-Input!G);0)))</f>
        <v/>
      </c>
      <c r="EU70" s="79">
        <f>SE(Input!G="bullet";SE(3=Input!G-1;ER24;0);SE(3&lt;Input!G;0;SE(3&lt;Input!G;ER24/(Input!G-Input!G);0)))</f>
        <v/>
      </c>
      <c r="EV70" s="79">
        <f>SE(Input!G="bullet";SE(4=Input!G-1;ER24;0);SE(4&lt;Input!G;0;SE(4&lt;Input!G;ER24/(Input!G-Input!G);0)))</f>
        <v/>
      </c>
      <c r="EW70" s="79">
        <f>SE(Input!G="bullet";SE(5=Input!G-1;ER24;0);SE(5&lt;Input!G;0;SE(5&lt;Input!G;ER24/(Input!G-Input!G);0)))</f>
        <v/>
      </c>
      <c r="EX70" s="79">
        <f>SE(Input!G="bullet";SE(6=Input!G-1;ER24;0);SE(6&lt;Input!G;0;SE(6&lt;Input!G;ER24/(Input!G-Input!G);0)))</f>
        <v/>
      </c>
      <c r="EY70" s="79">
        <f>SE(Input!G="bullet";SE(7=Input!G-1;ER24;0);SE(7&lt;Input!G;0;SE(7&lt;Input!G;ER24/(Input!G-Input!G);0)))</f>
        <v/>
      </c>
      <c r="EZ70" s="79">
        <f>SE(Input!G="bullet";SE(8=Input!G-1;ER24;0);SE(8&lt;Input!G;0;SE(8&lt;Input!G;ER24/(Input!G-Input!G);0)))</f>
        <v/>
      </c>
      <c r="FA70" s="79">
        <f>SE(Input!G="bullet";SE(9=Input!G-1;ER24;0);SE(9&lt;Input!G;0;SE(9&lt;Input!G;ER24/(Input!G-Input!G);0)))</f>
        <v/>
      </c>
      <c r="FB70" s="79">
        <f>SE(Input!G="bullet";SE(10=Input!G-1;ER24;0);SE(10&lt;Input!G;0;SE(10&lt;Input!G;ER24/(Input!G-Input!G);0)))</f>
        <v/>
      </c>
      <c r="FC70" s="79">
        <f>SE(Input!G="bullet";SE(11=Input!G-1;ER24;0);SE(11&lt;Input!G;0;SE(11&lt;Input!G;ER24/(Input!G-Input!G);0)))</f>
        <v/>
      </c>
      <c r="FD70" s="79">
        <f>SE(Input!G="bullet";SE(12=Input!G-1;ER24;0);SE(12&lt;Input!G;0;SE(12&lt;Input!G;ER24/(Input!G-Input!G);0)))</f>
        <v/>
      </c>
      <c r="FE70" s="79">
        <f>SE(Input!G="bullet";SE(13=Input!G-1;ER24;0);SE(13&lt;Input!G;0;SE(13&lt;Input!G;ER24/(Input!G-Input!G);0)))</f>
        <v/>
      </c>
      <c r="FF70" s="79">
        <f>SE(Input!G="bullet";SE(14=Input!G-1;ER24;0);SE(14&lt;Input!G;0;SE(14&lt;Input!G;ER24/(Input!G-Input!G);0)))</f>
        <v/>
      </c>
      <c r="FG70" s="79">
        <f>SE(Input!G="bullet";SE(15=Input!G-1;ER24;0);SE(15&lt;Input!G;0;SE(15&lt;Input!G;ER24/(Input!G-Input!G);0)))</f>
        <v/>
      </c>
      <c r="FH70" s="79">
        <f>SE(Input!G="bullet";SE(16=Input!G-1;ER24;0);SE(16&lt;Input!G;0;SE(16&lt;Input!G;ER24/(Input!G-Input!G);0)))</f>
        <v/>
      </c>
      <c r="FI70" s="79">
        <f>SE(Input!G="bullet";SE(17=Input!G-1;ER24;0);SE(17&lt;Input!G;0;SE(17&lt;Input!G;ER24/(Input!G-Input!G);0)))</f>
        <v/>
      </c>
      <c r="FJ70" s="79">
        <f>SE(Input!G="bullet";SE(18=Input!G-1;ER24;0);SE(18&lt;Input!G;0;SE(18&lt;Input!G;ER24/(Input!G-Input!G);0)))</f>
        <v/>
      </c>
      <c r="FK70" s="79">
        <f>SE(Input!G="bullet";SE(19=Input!G-1;ER24;0);SE(19&lt;Input!G;0;SE(19&lt;Input!G;ER24/(Input!G-Input!G);0)))</f>
        <v/>
      </c>
      <c r="FL70" s="79">
        <f>SE(Input!G="bullet";SE(20=Input!G-1;ER24;0);SE(20&lt;Input!G;0;SE(20&lt;Input!G;ER24/(Input!G-Input!G);0)))</f>
        <v/>
      </c>
      <c r="FM70" s="79">
        <f>SE(Input!G="bullet";SE(21=Input!G-1;ER24;0);SE(21&lt;Input!G;0;SE(21&lt;Input!G;ER24/(Input!G-Input!G);0)))</f>
        <v/>
      </c>
      <c r="FN70" s="79">
        <f>SE(Input!G="bullet";SE(22=Input!G-1;ER24;0);SE(22&lt;Input!G;0;SE(22&lt;Input!G;ER24/(Input!G-Input!G);0)))</f>
        <v/>
      </c>
      <c r="FQ70" s="78" t="n">
        <v>18</v>
      </c>
      <c r="FR70" s="79">
        <f>0</f>
        <v/>
      </c>
      <c r="FS70" s="79">
        <f>0</f>
        <v/>
      </c>
      <c r="FT70" s="79">
        <f>0</f>
        <v/>
      </c>
      <c r="FU70" s="79">
        <f>0</f>
        <v/>
      </c>
      <c r="FV70" s="79">
        <f>0</f>
        <v/>
      </c>
      <c r="FW70" s="79">
        <f>0</f>
        <v/>
      </c>
      <c r="FX70" s="79">
        <f>0</f>
        <v/>
      </c>
      <c r="FY70" s="79">
        <f>0</f>
        <v/>
      </c>
      <c r="FZ70" s="79">
        <f>0</f>
        <v/>
      </c>
      <c r="GA70" s="79">
        <f>0</f>
        <v/>
      </c>
      <c r="GB70" s="79">
        <f>0</f>
        <v/>
      </c>
      <c r="GC70" s="79">
        <f>0</f>
        <v/>
      </c>
      <c r="GD70" s="79">
        <f>0</f>
        <v/>
      </c>
      <c r="GE70" s="79">
        <f>0</f>
        <v/>
      </c>
      <c r="GF70" s="79">
        <f>0</f>
        <v/>
      </c>
      <c r="GG70" s="79">
        <f>0</f>
        <v/>
      </c>
      <c r="GH70" s="79">
        <f>0</f>
        <v/>
      </c>
      <c r="GI70" s="79">
        <f>SE(Input!H="bullet";SE(0=Input!H-1;GI24;0);SE(0&lt;Input!H;0;SE(0&lt;Input!H;GI24/(Input!H-Input!H);0)))</f>
        <v/>
      </c>
      <c r="GJ70" s="79">
        <f>SE(Input!H="bullet";SE(1=Input!H-1;GI24;0);SE(1&lt;Input!H;0;SE(1&lt;Input!H;GI24/(Input!H-Input!H);0)))</f>
        <v/>
      </c>
      <c r="GK70" s="79">
        <f>SE(Input!H="bullet";SE(2=Input!H-1;GI24;0);SE(2&lt;Input!H;0;SE(2&lt;Input!H;GI24/(Input!H-Input!H);0)))</f>
        <v/>
      </c>
      <c r="GL70" s="79">
        <f>SE(Input!H="bullet";SE(3=Input!H-1;GI24;0);SE(3&lt;Input!H;0;SE(3&lt;Input!H;GI24/(Input!H-Input!H);0)))</f>
        <v/>
      </c>
      <c r="GM70" s="79">
        <f>SE(Input!H="bullet";SE(4=Input!H-1;GI24;0);SE(4&lt;Input!H;0;SE(4&lt;Input!H;GI24/(Input!H-Input!H);0)))</f>
        <v/>
      </c>
      <c r="GN70" s="79">
        <f>SE(Input!H="bullet";SE(5=Input!H-1;GI24;0);SE(5&lt;Input!H;0;SE(5&lt;Input!H;GI24/(Input!H-Input!H);0)))</f>
        <v/>
      </c>
      <c r="GO70" s="79">
        <f>SE(Input!H="bullet";SE(6=Input!H-1;GI24;0);SE(6&lt;Input!H;0;SE(6&lt;Input!H;GI24/(Input!H-Input!H);0)))</f>
        <v/>
      </c>
      <c r="GP70" s="79">
        <f>SE(Input!H="bullet";SE(7=Input!H-1;GI24;0);SE(7&lt;Input!H;0;SE(7&lt;Input!H;GI24/(Input!H-Input!H);0)))</f>
        <v/>
      </c>
      <c r="GQ70" s="79">
        <f>SE(Input!H="bullet";SE(8=Input!H-1;GI24;0);SE(8&lt;Input!H;0;SE(8&lt;Input!H;GI24/(Input!H-Input!H);0)))</f>
        <v/>
      </c>
      <c r="GR70" s="79">
        <f>SE(Input!H="bullet";SE(9=Input!H-1;GI24;0);SE(9&lt;Input!H;0;SE(9&lt;Input!H;GI24/(Input!H-Input!H);0)))</f>
        <v/>
      </c>
      <c r="GS70" s="79">
        <f>SE(Input!H="bullet";SE(10=Input!H-1;GI24;0);SE(10&lt;Input!H;0;SE(10&lt;Input!H;GI24/(Input!H-Input!H);0)))</f>
        <v/>
      </c>
      <c r="GT70" s="79">
        <f>SE(Input!H="bullet";SE(11=Input!H-1;GI24;0);SE(11&lt;Input!H;0;SE(11&lt;Input!H;GI24/(Input!H-Input!H);0)))</f>
        <v/>
      </c>
      <c r="GU70" s="79">
        <f>SE(Input!H="bullet";SE(12=Input!H-1;GI24;0);SE(12&lt;Input!H;0;SE(12&lt;Input!H;GI24/(Input!H-Input!H);0)))</f>
        <v/>
      </c>
      <c r="GV70" s="79">
        <f>SE(Input!H="bullet";SE(13=Input!H-1;GI24;0);SE(13&lt;Input!H;0;SE(13&lt;Input!H;GI24/(Input!H-Input!H);0)))</f>
        <v/>
      </c>
      <c r="GW70" s="79">
        <f>SE(Input!H="bullet";SE(14=Input!H-1;GI24;0);SE(14&lt;Input!H;0;SE(14&lt;Input!H;GI24/(Input!H-Input!H);0)))</f>
        <v/>
      </c>
      <c r="GX70" s="79">
        <f>SE(Input!H="bullet";SE(15=Input!H-1;GI24;0);SE(15&lt;Input!H;0;SE(15&lt;Input!H;GI24/(Input!H-Input!H);0)))</f>
        <v/>
      </c>
      <c r="GY70" s="79">
        <f>SE(Input!H="bullet";SE(16=Input!H-1;GI24;0);SE(16&lt;Input!H;0;SE(16&lt;Input!H;GI24/(Input!H-Input!H);0)))</f>
        <v/>
      </c>
      <c r="GZ70" s="79">
        <f>SE(Input!H="bullet";SE(17=Input!H-1;GI24;0);SE(17&lt;Input!H;0;SE(17&lt;Input!H;GI24/(Input!H-Input!H);0)))</f>
        <v/>
      </c>
      <c r="HA70" s="79">
        <f>SE(Input!H="bullet";SE(18=Input!H-1;GI24;0);SE(18&lt;Input!H;0;SE(18&lt;Input!H;GI24/(Input!H-Input!H);0)))</f>
        <v/>
      </c>
      <c r="HB70" s="79">
        <f>SE(Input!H="bullet";SE(19=Input!H-1;GI24;0);SE(19&lt;Input!H;0;SE(19&lt;Input!H;GI24/(Input!H-Input!H);0)))</f>
        <v/>
      </c>
      <c r="HC70" s="79">
        <f>SE(Input!H="bullet";SE(20=Input!H-1;GI24;0);SE(20&lt;Input!H;0;SE(20&lt;Input!H;GI24/(Input!H-Input!H);0)))</f>
        <v/>
      </c>
      <c r="HD70" s="79">
        <f>SE(Input!H="bullet";SE(21=Input!H-1;GI24;0);SE(21&lt;Input!H;0;SE(21&lt;Input!H;GI24/(Input!H-Input!H);0)))</f>
        <v/>
      </c>
      <c r="HE70" s="79">
        <f>SE(Input!H="bullet";SE(22=Input!H-1;GI24;0);SE(22&lt;Input!H;0;SE(22&lt;Input!H;GI24/(Input!H-Input!H);0)))</f>
        <v/>
      </c>
      <c r="HH70" s="78" t="n">
        <v>18</v>
      </c>
      <c r="HI70" s="79">
        <f>0</f>
        <v/>
      </c>
      <c r="HJ70" s="79">
        <f>0</f>
        <v/>
      </c>
      <c r="HK70" s="79">
        <f>0</f>
        <v/>
      </c>
      <c r="HL70" s="79">
        <f>0</f>
        <v/>
      </c>
      <c r="HM70" s="79">
        <f>0</f>
        <v/>
      </c>
      <c r="HN70" s="79">
        <f>0</f>
        <v/>
      </c>
      <c r="HO70" s="79">
        <f>0</f>
        <v/>
      </c>
      <c r="HP70" s="79">
        <f>0</f>
        <v/>
      </c>
      <c r="HQ70" s="79">
        <f>0</f>
        <v/>
      </c>
      <c r="HR70" s="79">
        <f>0</f>
        <v/>
      </c>
      <c r="HS70" s="79">
        <f>0</f>
        <v/>
      </c>
      <c r="HT70" s="79">
        <f>0</f>
        <v/>
      </c>
      <c r="HU70" s="79">
        <f>0</f>
        <v/>
      </c>
      <c r="HV70" s="79">
        <f>0</f>
        <v/>
      </c>
      <c r="HW70" s="79">
        <f>0</f>
        <v/>
      </c>
      <c r="HX70" s="79">
        <f>0</f>
        <v/>
      </c>
      <c r="HY70" s="79">
        <f>0</f>
        <v/>
      </c>
      <c r="HZ70" s="79">
        <f>SE(Input!I="bullet";SE(0=Input!I-1;HZ24;0);SE(0&lt;Input!I;0;SE(0&lt;Input!I;HZ24/(Input!I-Input!I);0)))</f>
        <v/>
      </c>
      <c r="IA70" s="79">
        <f>SE(Input!I="bullet";SE(1=Input!I-1;HZ24;0);SE(1&lt;Input!I;0;SE(1&lt;Input!I;HZ24/(Input!I-Input!I);0)))</f>
        <v/>
      </c>
      <c r="IB70" s="79">
        <f>SE(Input!I="bullet";SE(2=Input!I-1;HZ24;0);SE(2&lt;Input!I;0;SE(2&lt;Input!I;HZ24/(Input!I-Input!I);0)))</f>
        <v/>
      </c>
      <c r="IC70" s="79">
        <f>SE(Input!I="bullet";SE(3=Input!I-1;HZ24;0);SE(3&lt;Input!I;0;SE(3&lt;Input!I;HZ24/(Input!I-Input!I);0)))</f>
        <v/>
      </c>
      <c r="ID70" s="79">
        <f>SE(Input!I="bullet";SE(4=Input!I-1;HZ24;0);SE(4&lt;Input!I;0;SE(4&lt;Input!I;HZ24/(Input!I-Input!I);0)))</f>
        <v/>
      </c>
      <c r="IE70" s="79">
        <f>SE(Input!I="bullet";SE(5=Input!I-1;HZ24;0);SE(5&lt;Input!I;0;SE(5&lt;Input!I;HZ24/(Input!I-Input!I);0)))</f>
        <v/>
      </c>
      <c r="IF70" s="79">
        <f>SE(Input!I="bullet";SE(6=Input!I-1;HZ24;0);SE(6&lt;Input!I;0;SE(6&lt;Input!I;HZ24/(Input!I-Input!I);0)))</f>
        <v/>
      </c>
      <c r="IG70" s="79">
        <f>SE(Input!I="bullet";SE(7=Input!I-1;HZ24;0);SE(7&lt;Input!I;0;SE(7&lt;Input!I;HZ24/(Input!I-Input!I);0)))</f>
        <v/>
      </c>
      <c r="IH70" s="79">
        <f>SE(Input!I="bullet";SE(8=Input!I-1;HZ24;0);SE(8&lt;Input!I;0;SE(8&lt;Input!I;HZ24/(Input!I-Input!I);0)))</f>
        <v/>
      </c>
      <c r="II70" s="79">
        <f>SE(Input!I="bullet";SE(9=Input!I-1;HZ24;0);SE(9&lt;Input!I;0;SE(9&lt;Input!I;HZ24/(Input!I-Input!I);0)))</f>
        <v/>
      </c>
      <c r="IJ70" s="79">
        <f>SE(Input!I="bullet";SE(10=Input!I-1;HZ24;0);SE(10&lt;Input!I;0;SE(10&lt;Input!I;HZ24/(Input!I-Input!I);0)))</f>
        <v/>
      </c>
      <c r="IK70" s="79">
        <f>SE(Input!I="bullet";SE(11=Input!I-1;HZ24;0);SE(11&lt;Input!I;0;SE(11&lt;Input!I;HZ24/(Input!I-Input!I);0)))</f>
        <v/>
      </c>
      <c r="IL70" s="79">
        <f>SE(Input!I="bullet";SE(12=Input!I-1;HZ24;0);SE(12&lt;Input!I;0;SE(12&lt;Input!I;HZ24/(Input!I-Input!I);0)))</f>
        <v/>
      </c>
      <c r="IM70" s="79">
        <f>SE(Input!I="bullet";SE(13=Input!I-1;HZ24;0);SE(13&lt;Input!I;0;SE(13&lt;Input!I;HZ24/(Input!I-Input!I);0)))</f>
        <v/>
      </c>
      <c r="IN70" s="79">
        <f>SE(Input!I="bullet";SE(14=Input!I-1;HZ24;0);SE(14&lt;Input!I;0;SE(14&lt;Input!I;HZ24/(Input!I-Input!I);0)))</f>
        <v/>
      </c>
      <c r="IO70" s="79">
        <f>SE(Input!I="bullet";SE(15=Input!I-1;HZ24;0);SE(15&lt;Input!I;0;SE(15&lt;Input!I;HZ24/(Input!I-Input!I);0)))</f>
        <v/>
      </c>
      <c r="IP70" s="79">
        <f>SE(Input!I="bullet";SE(16=Input!I-1;HZ24;0);SE(16&lt;Input!I;0;SE(16&lt;Input!I;HZ24/(Input!I-Input!I);0)))</f>
        <v/>
      </c>
      <c r="IQ70" s="79">
        <f>SE(Input!I="bullet";SE(17=Input!I-1;HZ24;0);SE(17&lt;Input!I;0;SE(17&lt;Input!I;HZ24/(Input!I-Input!I);0)))</f>
        <v/>
      </c>
      <c r="IR70" s="79">
        <f>SE(Input!I="bullet";SE(18=Input!I-1;HZ24;0);SE(18&lt;Input!I;0;SE(18&lt;Input!I;HZ24/(Input!I-Input!I);0)))</f>
        <v/>
      </c>
      <c r="IS70" s="79">
        <f>SE(Input!I="bullet";SE(19=Input!I-1;HZ24;0);SE(19&lt;Input!I;0;SE(19&lt;Input!I;HZ24/(Input!I-Input!I);0)))</f>
        <v/>
      </c>
      <c r="IT70" s="79">
        <f>SE(Input!I="bullet";SE(20=Input!I-1;HZ24;0);SE(20&lt;Input!I;0;SE(20&lt;Input!I;HZ24/(Input!I-Input!I);0)))</f>
        <v/>
      </c>
      <c r="IU70" s="79">
        <f>SE(Input!I="bullet";SE(21=Input!I-1;HZ24;0);SE(21&lt;Input!I;0;SE(21&lt;Input!I;HZ24/(Input!I-Input!I);0)))</f>
        <v/>
      </c>
      <c r="IV70" s="79">
        <f>SE(Input!I="bullet";SE(22=Input!I-1;HZ24;0);SE(22&lt;Input!I;0;SE(22&lt;Input!I;HZ24/(Input!I-Input!I);0)))</f>
        <v/>
      </c>
      <c r="IY70" s="78" t="n">
        <v>18</v>
      </c>
      <c r="IZ70" s="79">
        <f>0</f>
        <v/>
      </c>
      <c r="JA70" s="79">
        <f>0</f>
        <v/>
      </c>
      <c r="JB70" s="79">
        <f>0</f>
        <v/>
      </c>
      <c r="JC70" s="79">
        <f>0</f>
        <v/>
      </c>
      <c r="JD70" s="79">
        <f>0</f>
        <v/>
      </c>
      <c r="JE70" s="79">
        <f>0</f>
        <v/>
      </c>
      <c r="JF70" s="79">
        <f>0</f>
        <v/>
      </c>
      <c r="JG70" s="79">
        <f>0</f>
        <v/>
      </c>
      <c r="JH70" s="79">
        <f>0</f>
        <v/>
      </c>
      <c r="JI70" s="79">
        <f>0</f>
        <v/>
      </c>
      <c r="JJ70" s="79">
        <f>0</f>
        <v/>
      </c>
      <c r="JK70" s="79">
        <f>0</f>
        <v/>
      </c>
      <c r="JL70" s="79">
        <f>0</f>
        <v/>
      </c>
      <c r="JM70" s="79">
        <f>0</f>
        <v/>
      </c>
      <c r="JN70" s="79">
        <f>0</f>
        <v/>
      </c>
      <c r="JO70" s="79">
        <f>0</f>
        <v/>
      </c>
      <c r="JP70" s="79">
        <f>0</f>
        <v/>
      </c>
      <c r="JQ70" s="79">
        <f>SE(Input!J="bullet";SE(0=Input!J-1;JQ24;0);SE(0&lt;Input!J;0;SE(0&lt;Input!J;JQ24/(Input!J-Input!J);0)))</f>
        <v/>
      </c>
      <c r="JR70" s="79">
        <f>SE(Input!J="bullet";SE(1=Input!J-1;JQ24;0);SE(1&lt;Input!J;0;SE(1&lt;Input!J;JQ24/(Input!J-Input!J);0)))</f>
        <v/>
      </c>
      <c r="JS70" s="79">
        <f>SE(Input!J="bullet";SE(2=Input!J-1;JQ24;0);SE(2&lt;Input!J;0;SE(2&lt;Input!J;JQ24/(Input!J-Input!J);0)))</f>
        <v/>
      </c>
      <c r="JT70" s="79">
        <f>SE(Input!J="bullet";SE(3=Input!J-1;JQ24;0);SE(3&lt;Input!J;0;SE(3&lt;Input!J;JQ24/(Input!J-Input!J);0)))</f>
        <v/>
      </c>
      <c r="JU70" s="79">
        <f>SE(Input!J="bullet";SE(4=Input!J-1;JQ24;0);SE(4&lt;Input!J;0;SE(4&lt;Input!J;JQ24/(Input!J-Input!J);0)))</f>
        <v/>
      </c>
      <c r="JV70" s="79">
        <f>SE(Input!J="bullet";SE(5=Input!J-1;JQ24;0);SE(5&lt;Input!J;0;SE(5&lt;Input!J;JQ24/(Input!J-Input!J);0)))</f>
        <v/>
      </c>
      <c r="JW70" s="79">
        <f>SE(Input!J="bullet";SE(6=Input!J-1;JQ24;0);SE(6&lt;Input!J;0;SE(6&lt;Input!J;JQ24/(Input!J-Input!J);0)))</f>
        <v/>
      </c>
      <c r="JX70" s="79">
        <f>SE(Input!J="bullet";SE(7=Input!J-1;JQ24;0);SE(7&lt;Input!J;0;SE(7&lt;Input!J;JQ24/(Input!J-Input!J);0)))</f>
        <v/>
      </c>
      <c r="JY70" s="79">
        <f>SE(Input!J="bullet";SE(8=Input!J-1;JQ24;0);SE(8&lt;Input!J;0;SE(8&lt;Input!J;JQ24/(Input!J-Input!J);0)))</f>
        <v/>
      </c>
      <c r="JZ70" s="79">
        <f>SE(Input!J="bullet";SE(9=Input!J-1;JQ24;0);SE(9&lt;Input!J;0;SE(9&lt;Input!J;JQ24/(Input!J-Input!J);0)))</f>
        <v/>
      </c>
      <c r="KA70" s="79">
        <f>SE(Input!J="bullet";SE(10=Input!J-1;JQ24;0);SE(10&lt;Input!J;0;SE(10&lt;Input!J;JQ24/(Input!J-Input!J);0)))</f>
        <v/>
      </c>
      <c r="KB70" s="79">
        <f>SE(Input!J="bullet";SE(11=Input!J-1;JQ24;0);SE(11&lt;Input!J;0;SE(11&lt;Input!J;JQ24/(Input!J-Input!J);0)))</f>
        <v/>
      </c>
      <c r="KC70" s="79">
        <f>SE(Input!J="bullet";SE(12=Input!J-1;JQ24;0);SE(12&lt;Input!J;0;SE(12&lt;Input!J;JQ24/(Input!J-Input!J);0)))</f>
        <v/>
      </c>
      <c r="KD70" s="79">
        <f>SE(Input!J="bullet";SE(13=Input!J-1;JQ24;0);SE(13&lt;Input!J;0;SE(13&lt;Input!J;JQ24/(Input!J-Input!J);0)))</f>
        <v/>
      </c>
      <c r="KE70" s="79">
        <f>SE(Input!J="bullet";SE(14=Input!J-1;JQ24;0);SE(14&lt;Input!J;0;SE(14&lt;Input!J;JQ24/(Input!J-Input!J);0)))</f>
        <v/>
      </c>
      <c r="KF70" s="79">
        <f>SE(Input!J="bullet";SE(15=Input!J-1;JQ24;0);SE(15&lt;Input!J;0;SE(15&lt;Input!J;JQ24/(Input!J-Input!J);0)))</f>
        <v/>
      </c>
      <c r="KG70" s="79">
        <f>SE(Input!J="bullet";SE(16=Input!J-1;JQ24;0);SE(16&lt;Input!J;0;SE(16&lt;Input!J;JQ24/(Input!J-Input!J);0)))</f>
        <v/>
      </c>
      <c r="KH70" s="79">
        <f>SE(Input!J="bullet";SE(17=Input!J-1;JQ24;0);SE(17&lt;Input!J;0;SE(17&lt;Input!J;JQ24/(Input!J-Input!J);0)))</f>
        <v/>
      </c>
      <c r="KI70" s="79">
        <f>SE(Input!J="bullet";SE(18=Input!J-1;JQ24;0);SE(18&lt;Input!J;0;SE(18&lt;Input!J;JQ24/(Input!J-Input!J);0)))</f>
        <v/>
      </c>
      <c r="KJ70" s="79">
        <f>SE(Input!J="bullet";SE(19=Input!J-1;JQ24;0);SE(19&lt;Input!J;0;SE(19&lt;Input!J;JQ24/(Input!J-Input!J);0)))</f>
        <v/>
      </c>
      <c r="KK70" s="79">
        <f>SE(Input!J="bullet";SE(20=Input!J-1;JQ24;0);SE(20&lt;Input!J;0;SE(20&lt;Input!J;JQ24/(Input!J-Input!J);0)))</f>
        <v/>
      </c>
      <c r="KL70" s="79">
        <f>SE(Input!J="bullet";SE(21=Input!J-1;JQ24;0);SE(21&lt;Input!J;0;SE(21&lt;Input!J;JQ24/(Input!J-Input!J);0)))</f>
        <v/>
      </c>
      <c r="KM70" s="79">
        <f>SE(Input!J="bullet";SE(22=Input!J-1;JQ24;0);SE(22&lt;Input!J;0;SE(22&lt;Input!J;JQ24/(Input!J-Input!J);0)))</f>
        <v/>
      </c>
      <c r="KP70" s="78" t="n">
        <v>18</v>
      </c>
      <c r="KQ70" s="79">
        <f>0</f>
        <v/>
      </c>
      <c r="KR70" s="79">
        <f>0</f>
        <v/>
      </c>
      <c r="KS70" s="79">
        <f>0</f>
        <v/>
      </c>
      <c r="KT70" s="79">
        <f>0</f>
        <v/>
      </c>
      <c r="KU70" s="79">
        <f>0</f>
        <v/>
      </c>
      <c r="KV70" s="79">
        <f>0</f>
        <v/>
      </c>
      <c r="KW70" s="79">
        <f>0</f>
        <v/>
      </c>
      <c r="KX70" s="79">
        <f>0</f>
        <v/>
      </c>
      <c r="KY70" s="79">
        <f>0</f>
        <v/>
      </c>
      <c r="KZ70" s="79">
        <f>0</f>
        <v/>
      </c>
      <c r="LA70" s="79">
        <f>0</f>
        <v/>
      </c>
      <c r="LB70" s="79">
        <f>0</f>
        <v/>
      </c>
      <c r="LC70" s="79">
        <f>0</f>
        <v/>
      </c>
      <c r="LD70" s="79">
        <f>0</f>
        <v/>
      </c>
      <c r="LE70" s="79">
        <f>0</f>
        <v/>
      </c>
      <c r="LF70" s="79">
        <f>0</f>
        <v/>
      </c>
      <c r="LG70" s="79">
        <f>0</f>
        <v/>
      </c>
      <c r="LH70" s="79">
        <f>SE(Input!K="bullet";SE(0=Input!K-1;LH24;0);SE(0&lt;Input!K;0;SE(0&lt;Input!K;LH24/(Input!K-Input!K);0)))</f>
        <v/>
      </c>
      <c r="LI70" s="79">
        <f>SE(Input!K="bullet";SE(1=Input!K-1;LH24;0);SE(1&lt;Input!K;0;SE(1&lt;Input!K;LH24/(Input!K-Input!K);0)))</f>
        <v/>
      </c>
      <c r="LJ70" s="79">
        <f>SE(Input!K="bullet";SE(2=Input!K-1;LH24;0);SE(2&lt;Input!K;0;SE(2&lt;Input!K;LH24/(Input!K-Input!K);0)))</f>
        <v/>
      </c>
      <c r="LK70" s="79">
        <f>SE(Input!K="bullet";SE(3=Input!K-1;LH24;0);SE(3&lt;Input!K;0;SE(3&lt;Input!K;LH24/(Input!K-Input!K);0)))</f>
        <v/>
      </c>
      <c r="LL70" s="79">
        <f>SE(Input!K="bullet";SE(4=Input!K-1;LH24;0);SE(4&lt;Input!K;0;SE(4&lt;Input!K;LH24/(Input!K-Input!K);0)))</f>
        <v/>
      </c>
      <c r="LM70" s="79">
        <f>SE(Input!K="bullet";SE(5=Input!K-1;LH24;0);SE(5&lt;Input!K;0;SE(5&lt;Input!K;LH24/(Input!K-Input!K);0)))</f>
        <v/>
      </c>
      <c r="LN70" s="79">
        <f>SE(Input!K="bullet";SE(6=Input!K-1;LH24;0);SE(6&lt;Input!K;0;SE(6&lt;Input!K;LH24/(Input!K-Input!K);0)))</f>
        <v/>
      </c>
      <c r="LO70" s="79">
        <f>SE(Input!K="bullet";SE(7=Input!K-1;LH24;0);SE(7&lt;Input!K;0;SE(7&lt;Input!K;LH24/(Input!K-Input!K);0)))</f>
        <v/>
      </c>
      <c r="LP70" s="79">
        <f>SE(Input!K="bullet";SE(8=Input!K-1;LH24;0);SE(8&lt;Input!K;0;SE(8&lt;Input!K;LH24/(Input!K-Input!K);0)))</f>
        <v/>
      </c>
      <c r="LQ70" s="79">
        <f>SE(Input!K="bullet";SE(9=Input!K-1;LH24;0);SE(9&lt;Input!K;0;SE(9&lt;Input!K;LH24/(Input!K-Input!K);0)))</f>
        <v/>
      </c>
      <c r="LR70" s="79">
        <f>SE(Input!K="bullet";SE(10=Input!K-1;LH24;0);SE(10&lt;Input!K;0;SE(10&lt;Input!K;LH24/(Input!K-Input!K);0)))</f>
        <v/>
      </c>
      <c r="LS70" s="79">
        <f>SE(Input!K="bullet";SE(11=Input!K-1;LH24;0);SE(11&lt;Input!K;0;SE(11&lt;Input!K;LH24/(Input!K-Input!K);0)))</f>
        <v/>
      </c>
      <c r="LT70" s="79">
        <f>SE(Input!K="bullet";SE(12=Input!K-1;LH24;0);SE(12&lt;Input!K;0;SE(12&lt;Input!K;LH24/(Input!K-Input!K);0)))</f>
        <v/>
      </c>
      <c r="LU70" s="79">
        <f>SE(Input!K="bullet";SE(13=Input!K-1;LH24;0);SE(13&lt;Input!K;0;SE(13&lt;Input!K;LH24/(Input!K-Input!K);0)))</f>
        <v/>
      </c>
      <c r="LV70" s="79">
        <f>SE(Input!K="bullet";SE(14=Input!K-1;LH24;0);SE(14&lt;Input!K;0;SE(14&lt;Input!K;LH24/(Input!K-Input!K);0)))</f>
        <v/>
      </c>
      <c r="LW70" s="79">
        <f>SE(Input!K="bullet";SE(15=Input!K-1;LH24;0);SE(15&lt;Input!K;0;SE(15&lt;Input!K;LH24/(Input!K-Input!K);0)))</f>
        <v/>
      </c>
      <c r="LX70" s="79">
        <f>SE(Input!K="bullet";SE(16=Input!K-1;LH24;0);SE(16&lt;Input!K;0;SE(16&lt;Input!K;LH24/(Input!K-Input!K);0)))</f>
        <v/>
      </c>
      <c r="LY70" s="79">
        <f>SE(Input!K="bullet";SE(17=Input!K-1;LH24;0);SE(17&lt;Input!K;0;SE(17&lt;Input!K;LH24/(Input!K-Input!K);0)))</f>
        <v/>
      </c>
      <c r="LZ70" s="79">
        <f>SE(Input!K="bullet";SE(18=Input!K-1;LH24;0);SE(18&lt;Input!K;0;SE(18&lt;Input!K;LH24/(Input!K-Input!K);0)))</f>
        <v/>
      </c>
      <c r="MA70" s="79">
        <f>SE(Input!K="bullet";SE(19=Input!K-1;LH24;0);SE(19&lt;Input!K;0;SE(19&lt;Input!K;LH24/(Input!K-Input!K);0)))</f>
        <v/>
      </c>
      <c r="MB70" s="79">
        <f>SE(Input!K="bullet";SE(20=Input!K-1;LH24;0);SE(20&lt;Input!K;0;SE(20&lt;Input!K;LH24/(Input!K-Input!K);0)))</f>
        <v/>
      </c>
      <c r="MC70" s="79">
        <f>SE(Input!K="bullet";SE(21=Input!K-1;LH24;0);SE(21&lt;Input!K;0;SE(21&lt;Input!K;LH24/(Input!K-Input!K);0)))</f>
        <v/>
      </c>
      <c r="MD70" s="79">
        <f>SE(Input!K="bullet";SE(22=Input!K-1;LH24;0);SE(22&lt;Input!K;0;SE(22&lt;Input!K;LH24/(Input!K-Input!K);0)))</f>
        <v/>
      </c>
      <c r="MG70" s="78" t="n">
        <v>18</v>
      </c>
      <c r="MH70" s="79">
        <f>0</f>
        <v/>
      </c>
      <c r="MI70" s="79">
        <f>0</f>
        <v/>
      </c>
      <c r="MJ70" s="79">
        <f>0</f>
        <v/>
      </c>
      <c r="MK70" s="79">
        <f>0</f>
        <v/>
      </c>
      <c r="ML70" s="79">
        <f>0</f>
        <v/>
      </c>
      <c r="MM70" s="79">
        <f>0</f>
        <v/>
      </c>
      <c r="MN70" s="79">
        <f>0</f>
        <v/>
      </c>
      <c r="MO70" s="79">
        <f>0</f>
        <v/>
      </c>
      <c r="MP70" s="79">
        <f>0</f>
        <v/>
      </c>
      <c r="MQ70" s="79">
        <f>0</f>
        <v/>
      </c>
      <c r="MR70" s="79">
        <f>0</f>
        <v/>
      </c>
      <c r="MS70" s="79">
        <f>0</f>
        <v/>
      </c>
      <c r="MT70" s="79">
        <f>0</f>
        <v/>
      </c>
      <c r="MU70" s="79">
        <f>0</f>
        <v/>
      </c>
      <c r="MV70" s="79">
        <f>0</f>
        <v/>
      </c>
      <c r="MW70" s="79">
        <f>0</f>
        <v/>
      </c>
      <c r="MX70" s="79">
        <f>0</f>
        <v/>
      </c>
      <c r="MY70" s="79">
        <f>SE(Input!L="bullet";SE(0=Input!L-1;MY24;0);SE(0&lt;Input!L;0;SE(0&lt;Input!L;MY24/(Input!L-Input!L);0)))</f>
        <v/>
      </c>
      <c r="MZ70" s="79">
        <f>SE(Input!L="bullet";SE(1=Input!L-1;MY24;0);SE(1&lt;Input!L;0;SE(1&lt;Input!L;MY24/(Input!L-Input!L);0)))</f>
        <v/>
      </c>
      <c r="NA70" s="79">
        <f>SE(Input!L="bullet";SE(2=Input!L-1;MY24;0);SE(2&lt;Input!L;0;SE(2&lt;Input!L;MY24/(Input!L-Input!L);0)))</f>
        <v/>
      </c>
      <c r="NB70" s="79">
        <f>SE(Input!L="bullet";SE(3=Input!L-1;MY24;0);SE(3&lt;Input!L;0;SE(3&lt;Input!L;MY24/(Input!L-Input!L);0)))</f>
        <v/>
      </c>
      <c r="NC70" s="79">
        <f>SE(Input!L="bullet";SE(4=Input!L-1;MY24;0);SE(4&lt;Input!L;0;SE(4&lt;Input!L;MY24/(Input!L-Input!L);0)))</f>
        <v/>
      </c>
      <c r="ND70" s="79">
        <f>SE(Input!L="bullet";SE(5=Input!L-1;MY24;0);SE(5&lt;Input!L;0;SE(5&lt;Input!L;MY24/(Input!L-Input!L);0)))</f>
        <v/>
      </c>
      <c r="NE70" s="79">
        <f>SE(Input!L="bullet";SE(6=Input!L-1;MY24;0);SE(6&lt;Input!L;0;SE(6&lt;Input!L;MY24/(Input!L-Input!L);0)))</f>
        <v/>
      </c>
      <c r="NF70" s="79">
        <f>SE(Input!L="bullet";SE(7=Input!L-1;MY24;0);SE(7&lt;Input!L;0;SE(7&lt;Input!L;MY24/(Input!L-Input!L);0)))</f>
        <v/>
      </c>
      <c r="NG70" s="79">
        <f>SE(Input!L="bullet";SE(8=Input!L-1;MY24;0);SE(8&lt;Input!L;0;SE(8&lt;Input!L;MY24/(Input!L-Input!L);0)))</f>
        <v/>
      </c>
      <c r="NH70" s="79">
        <f>SE(Input!L="bullet";SE(9=Input!L-1;MY24;0);SE(9&lt;Input!L;0;SE(9&lt;Input!L;MY24/(Input!L-Input!L);0)))</f>
        <v/>
      </c>
      <c r="NI70" s="79">
        <f>SE(Input!L="bullet";SE(10=Input!L-1;MY24;0);SE(10&lt;Input!L;0;SE(10&lt;Input!L;MY24/(Input!L-Input!L);0)))</f>
        <v/>
      </c>
      <c r="NJ70" s="79">
        <f>SE(Input!L="bullet";SE(11=Input!L-1;MY24;0);SE(11&lt;Input!L;0;SE(11&lt;Input!L;MY24/(Input!L-Input!L);0)))</f>
        <v/>
      </c>
      <c r="NK70" s="79">
        <f>SE(Input!L="bullet";SE(12=Input!L-1;MY24;0);SE(12&lt;Input!L;0;SE(12&lt;Input!L;MY24/(Input!L-Input!L);0)))</f>
        <v/>
      </c>
      <c r="NL70" s="79">
        <f>SE(Input!L="bullet";SE(13=Input!L-1;MY24;0);SE(13&lt;Input!L;0;SE(13&lt;Input!L;MY24/(Input!L-Input!L);0)))</f>
        <v/>
      </c>
      <c r="NM70" s="79">
        <f>SE(Input!L="bullet";SE(14=Input!L-1;MY24;0);SE(14&lt;Input!L;0;SE(14&lt;Input!L;MY24/(Input!L-Input!L);0)))</f>
        <v/>
      </c>
      <c r="NN70" s="79">
        <f>SE(Input!L="bullet";SE(15=Input!L-1;MY24;0);SE(15&lt;Input!L;0;SE(15&lt;Input!L;MY24/(Input!L-Input!L);0)))</f>
        <v/>
      </c>
      <c r="NO70" s="79">
        <f>SE(Input!L="bullet";SE(16=Input!L-1;MY24;0);SE(16&lt;Input!L;0;SE(16&lt;Input!L;MY24/(Input!L-Input!L);0)))</f>
        <v/>
      </c>
      <c r="NP70" s="79">
        <f>SE(Input!L="bullet";SE(17=Input!L-1;MY24;0);SE(17&lt;Input!L;0;SE(17&lt;Input!L;MY24/(Input!L-Input!L);0)))</f>
        <v/>
      </c>
      <c r="NQ70" s="79">
        <f>SE(Input!L="bullet";SE(18=Input!L-1;MY24;0);SE(18&lt;Input!L;0;SE(18&lt;Input!L;MY24/(Input!L-Input!L);0)))</f>
        <v/>
      </c>
      <c r="NR70" s="79">
        <f>SE(Input!L="bullet";SE(19=Input!L-1;MY24;0);SE(19&lt;Input!L;0;SE(19&lt;Input!L;MY24/(Input!L-Input!L);0)))</f>
        <v/>
      </c>
      <c r="NS70" s="79">
        <f>SE(Input!L="bullet";SE(20=Input!L-1;MY24;0);SE(20&lt;Input!L;0;SE(20&lt;Input!L;MY24/(Input!L-Input!L);0)))</f>
        <v/>
      </c>
      <c r="NT70" s="79">
        <f>SE(Input!L="bullet";SE(21=Input!L-1;MY24;0);SE(21&lt;Input!L;0;SE(21&lt;Input!L;MY24/(Input!L-Input!L);0)))</f>
        <v/>
      </c>
      <c r="NU70" s="79">
        <f>SE(Input!L="bullet";SE(22=Input!L-1;MY24;0);SE(22&lt;Input!L;0;SE(22&lt;Input!L;MY24/(Input!L-Input!L);0)))</f>
        <v/>
      </c>
      <c r="NX70" s="78" t="n">
        <v>18</v>
      </c>
      <c r="NY70" s="79">
        <f>0</f>
        <v/>
      </c>
      <c r="NZ70" s="79">
        <f>0</f>
        <v/>
      </c>
      <c r="OA70" s="79">
        <f>0</f>
        <v/>
      </c>
      <c r="OB70" s="79">
        <f>0</f>
        <v/>
      </c>
      <c r="OC70" s="79">
        <f>0</f>
        <v/>
      </c>
      <c r="OD70" s="79">
        <f>0</f>
        <v/>
      </c>
      <c r="OE70" s="79">
        <f>0</f>
        <v/>
      </c>
      <c r="OF70" s="79">
        <f>0</f>
        <v/>
      </c>
      <c r="OG70" s="79">
        <f>0</f>
        <v/>
      </c>
      <c r="OH70" s="79">
        <f>0</f>
        <v/>
      </c>
      <c r="OI70" s="79">
        <f>0</f>
        <v/>
      </c>
      <c r="OJ70" s="79">
        <f>0</f>
        <v/>
      </c>
      <c r="OK70" s="79">
        <f>0</f>
        <v/>
      </c>
      <c r="OL70" s="79">
        <f>0</f>
        <v/>
      </c>
      <c r="OM70" s="79">
        <f>0</f>
        <v/>
      </c>
      <c r="ON70" s="79">
        <f>0</f>
        <v/>
      </c>
      <c r="OO70" s="79">
        <f>0</f>
        <v/>
      </c>
      <c r="OP70" s="79">
        <f>SE(Input!M="bullet";SE(0=Input!M-1;OP24;0);SE(0&lt;Input!M;0;SE(0&lt;Input!M;OP24/(Input!M-Input!M);0)))</f>
        <v/>
      </c>
      <c r="OQ70" s="79">
        <f>SE(Input!M="bullet";SE(1=Input!M-1;OP24;0);SE(1&lt;Input!M;0;SE(1&lt;Input!M;OP24/(Input!M-Input!M);0)))</f>
        <v/>
      </c>
      <c r="OR70" s="79">
        <f>SE(Input!M="bullet";SE(2=Input!M-1;OP24;0);SE(2&lt;Input!M;0;SE(2&lt;Input!M;OP24/(Input!M-Input!M);0)))</f>
        <v/>
      </c>
      <c r="OS70" s="79">
        <f>SE(Input!M="bullet";SE(3=Input!M-1;OP24;0);SE(3&lt;Input!M;0;SE(3&lt;Input!M;OP24/(Input!M-Input!M);0)))</f>
        <v/>
      </c>
      <c r="OT70" s="79">
        <f>SE(Input!M="bullet";SE(4=Input!M-1;OP24;0);SE(4&lt;Input!M;0;SE(4&lt;Input!M;OP24/(Input!M-Input!M);0)))</f>
        <v/>
      </c>
      <c r="OU70" s="79">
        <f>SE(Input!M="bullet";SE(5=Input!M-1;OP24;0);SE(5&lt;Input!M;0;SE(5&lt;Input!M;OP24/(Input!M-Input!M);0)))</f>
        <v/>
      </c>
      <c r="OV70" s="79">
        <f>SE(Input!M="bullet";SE(6=Input!M-1;OP24;0);SE(6&lt;Input!M;0;SE(6&lt;Input!M;OP24/(Input!M-Input!M);0)))</f>
        <v/>
      </c>
      <c r="OW70" s="79">
        <f>SE(Input!M="bullet";SE(7=Input!M-1;OP24;0);SE(7&lt;Input!M;0;SE(7&lt;Input!M;OP24/(Input!M-Input!M);0)))</f>
        <v/>
      </c>
      <c r="OX70" s="79">
        <f>SE(Input!M="bullet";SE(8=Input!M-1;OP24;0);SE(8&lt;Input!M;0;SE(8&lt;Input!M;OP24/(Input!M-Input!M);0)))</f>
        <v/>
      </c>
      <c r="OY70" s="79">
        <f>SE(Input!M="bullet";SE(9=Input!M-1;OP24;0);SE(9&lt;Input!M;0;SE(9&lt;Input!M;OP24/(Input!M-Input!M);0)))</f>
        <v/>
      </c>
      <c r="OZ70" s="79">
        <f>SE(Input!M="bullet";SE(10=Input!M-1;OP24;0);SE(10&lt;Input!M;0;SE(10&lt;Input!M;OP24/(Input!M-Input!M);0)))</f>
        <v/>
      </c>
      <c r="PA70" s="79">
        <f>SE(Input!M="bullet";SE(11=Input!M-1;OP24;0);SE(11&lt;Input!M;0;SE(11&lt;Input!M;OP24/(Input!M-Input!M);0)))</f>
        <v/>
      </c>
      <c r="PB70" s="79">
        <f>SE(Input!M="bullet";SE(12=Input!M-1;OP24;0);SE(12&lt;Input!M;0;SE(12&lt;Input!M;OP24/(Input!M-Input!M);0)))</f>
        <v/>
      </c>
      <c r="PC70" s="79">
        <f>SE(Input!M="bullet";SE(13=Input!M-1;OP24;0);SE(13&lt;Input!M;0;SE(13&lt;Input!M;OP24/(Input!M-Input!M);0)))</f>
        <v/>
      </c>
      <c r="PD70" s="79">
        <f>SE(Input!M="bullet";SE(14=Input!M-1;OP24;0);SE(14&lt;Input!M;0;SE(14&lt;Input!M;OP24/(Input!M-Input!M);0)))</f>
        <v/>
      </c>
      <c r="PE70" s="79">
        <f>SE(Input!M="bullet";SE(15=Input!M-1;OP24;0);SE(15&lt;Input!M;0;SE(15&lt;Input!M;OP24/(Input!M-Input!M);0)))</f>
        <v/>
      </c>
      <c r="PF70" s="79">
        <f>SE(Input!M="bullet";SE(16=Input!M-1;OP24;0);SE(16&lt;Input!M;0;SE(16&lt;Input!M;OP24/(Input!M-Input!M);0)))</f>
        <v/>
      </c>
      <c r="PG70" s="79">
        <f>SE(Input!M="bullet";SE(17=Input!M-1;OP24;0);SE(17&lt;Input!M;0;SE(17&lt;Input!M;OP24/(Input!M-Input!M);0)))</f>
        <v/>
      </c>
      <c r="PH70" s="79">
        <f>SE(Input!M="bullet";SE(18=Input!M-1;OP24;0);SE(18&lt;Input!M;0;SE(18&lt;Input!M;OP24/(Input!M-Input!M);0)))</f>
        <v/>
      </c>
      <c r="PI70" s="79">
        <f>SE(Input!M="bullet";SE(19=Input!M-1;OP24;0);SE(19&lt;Input!M;0;SE(19&lt;Input!M;OP24/(Input!M-Input!M);0)))</f>
        <v/>
      </c>
      <c r="PJ70" s="79">
        <f>SE(Input!M="bullet";SE(20=Input!M-1;OP24;0);SE(20&lt;Input!M;0;SE(20&lt;Input!M;OP24/(Input!M-Input!M);0)))</f>
        <v/>
      </c>
      <c r="PK70" s="79">
        <f>SE(Input!M="bullet";SE(21=Input!M-1;OP24;0);SE(21&lt;Input!M;0;SE(21&lt;Input!M;OP24/(Input!M-Input!M);0)))</f>
        <v/>
      </c>
      <c r="PL70" s="79">
        <f>SE(Input!M="bullet";SE(22=Input!M-1;OP24;0);SE(22&lt;Input!M;0;SE(22&lt;Input!M;OP24/(Input!M-Input!M);0)))</f>
        <v/>
      </c>
      <c r="PO70" s="78" t="n">
        <v>18</v>
      </c>
      <c r="PP70" s="79">
        <f>0</f>
        <v/>
      </c>
      <c r="PQ70" s="79">
        <f>0</f>
        <v/>
      </c>
      <c r="PR70" s="79">
        <f>0</f>
        <v/>
      </c>
      <c r="PS70" s="79">
        <f>0</f>
        <v/>
      </c>
      <c r="PT70" s="79">
        <f>0</f>
        <v/>
      </c>
      <c r="PU70" s="79">
        <f>0</f>
        <v/>
      </c>
      <c r="PV70" s="79">
        <f>0</f>
        <v/>
      </c>
      <c r="PW70" s="79">
        <f>0</f>
        <v/>
      </c>
      <c r="PX70" s="79">
        <f>0</f>
        <v/>
      </c>
      <c r="PY70" s="79">
        <f>0</f>
        <v/>
      </c>
      <c r="PZ70" s="79">
        <f>0</f>
        <v/>
      </c>
      <c r="QA70" s="79">
        <f>0</f>
        <v/>
      </c>
      <c r="QB70" s="79">
        <f>0</f>
        <v/>
      </c>
      <c r="QC70" s="79">
        <f>0</f>
        <v/>
      </c>
      <c r="QD70" s="79">
        <f>0</f>
        <v/>
      </c>
      <c r="QE70" s="79">
        <f>0</f>
        <v/>
      </c>
      <c r="QF70" s="79">
        <f>0</f>
        <v/>
      </c>
      <c r="QG70" s="79">
        <f>SE(Input!N="bullet";SE(0=Input!N-1;QG24;0);SE(0&lt;Input!N;0;SE(0&lt;Input!N;QG24/(Input!N-Input!N);0)))</f>
        <v/>
      </c>
      <c r="QH70" s="79">
        <f>SE(Input!N="bullet";SE(1=Input!N-1;QG24;0);SE(1&lt;Input!N;0;SE(1&lt;Input!N;QG24/(Input!N-Input!N);0)))</f>
        <v/>
      </c>
      <c r="QI70" s="79">
        <f>SE(Input!N="bullet";SE(2=Input!N-1;QG24;0);SE(2&lt;Input!N;0;SE(2&lt;Input!N;QG24/(Input!N-Input!N);0)))</f>
        <v/>
      </c>
      <c r="QJ70" s="79">
        <f>SE(Input!N="bullet";SE(3=Input!N-1;QG24;0);SE(3&lt;Input!N;0;SE(3&lt;Input!N;QG24/(Input!N-Input!N);0)))</f>
        <v/>
      </c>
      <c r="QK70" s="79">
        <f>SE(Input!N="bullet";SE(4=Input!N-1;QG24;0);SE(4&lt;Input!N;0;SE(4&lt;Input!N;QG24/(Input!N-Input!N);0)))</f>
        <v/>
      </c>
      <c r="QL70" s="79">
        <f>SE(Input!N="bullet";SE(5=Input!N-1;QG24;0);SE(5&lt;Input!N;0;SE(5&lt;Input!N;QG24/(Input!N-Input!N);0)))</f>
        <v/>
      </c>
      <c r="QM70" s="79">
        <f>SE(Input!N="bullet";SE(6=Input!N-1;QG24;0);SE(6&lt;Input!N;0;SE(6&lt;Input!N;QG24/(Input!N-Input!N);0)))</f>
        <v/>
      </c>
      <c r="QN70" s="79">
        <f>SE(Input!N="bullet";SE(7=Input!N-1;QG24;0);SE(7&lt;Input!N;0;SE(7&lt;Input!N;QG24/(Input!N-Input!N);0)))</f>
        <v/>
      </c>
      <c r="QO70" s="79">
        <f>SE(Input!N="bullet";SE(8=Input!N-1;QG24;0);SE(8&lt;Input!N;0;SE(8&lt;Input!N;QG24/(Input!N-Input!N);0)))</f>
        <v/>
      </c>
      <c r="QP70" s="79">
        <f>SE(Input!N="bullet";SE(9=Input!N-1;QG24;0);SE(9&lt;Input!N;0;SE(9&lt;Input!N;QG24/(Input!N-Input!N);0)))</f>
        <v/>
      </c>
      <c r="QQ70" s="79">
        <f>SE(Input!N="bullet";SE(10=Input!N-1;QG24;0);SE(10&lt;Input!N;0;SE(10&lt;Input!N;QG24/(Input!N-Input!N);0)))</f>
        <v/>
      </c>
      <c r="QR70" s="79">
        <f>SE(Input!N="bullet";SE(11=Input!N-1;QG24;0);SE(11&lt;Input!N;0;SE(11&lt;Input!N;QG24/(Input!N-Input!N);0)))</f>
        <v/>
      </c>
      <c r="QS70" s="79">
        <f>SE(Input!N="bullet";SE(12=Input!N-1;QG24;0);SE(12&lt;Input!N;0;SE(12&lt;Input!N;QG24/(Input!N-Input!N);0)))</f>
        <v/>
      </c>
      <c r="QT70" s="79">
        <f>SE(Input!N="bullet";SE(13=Input!N-1;QG24;0);SE(13&lt;Input!N;0;SE(13&lt;Input!N;QG24/(Input!N-Input!N);0)))</f>
        <v/>
      </c>
      <c r="QU70" s="79">
        <f>SE(Input!N="bullet";SE(14=Input!N-1;QG24;0);SE(14&lt;Input!N;0;SE(14&lt;Input!N;QG24/(Input!N-Input!N);0)))</f>
        <v/>
      </c>
      <c r="QV70" s="79">
        <f>SE(Input!N="bullet";SE(15=Input!N-1;QG24;0);SE(15&lt;Input!N;0;SE(15&lt;Input!N;QG24/(Input!N-Input!N);0)))</f>
        <v/>
      </c>
      <c r="QW70" s="79">
        <f>SE(Input!N="bullet";SE(16=Input!N-1;QG24;0);SE(16&lt;Input!N;0;SE(16&lt;Input!N;QG24/(Input!N-Input!N);0)))</f>
        <v/>
      </c>
      <c r="QX70" s="79">
        <f>SE(Input!N="bullet";SE(17=Input!N-1;QG24;0);SE(17&lt;Input!N;0;SE(17&lt;Input!N;QG24/(Input!N-Input!N);0)))</f>
        <v/>
      </c>
      <c r="QY70" s="79">
        <f>SE(Input!N="bullet";SE(18=Input!N-1;QG24;0);SE(18&lt;Input!N;0;SE(18&lt;Input!N;QG24/(Input!N-Input!N);0)))</f>
        <v/>
      </c>
      <c r="QZ70" s="79">
        <f>SE(Input!N="bullet";SE(19=Input!N-1;QG24;0);SE(19&lt;Input!N;0;SE(19&lt;Input!N;QG24/(Input!N-Input!N);0)))</f>
        <v/>
      </c>
      <c r="RA70" s="79">
        <f>SE(Input!N="bullet";SE(20=Input!N-1;QG24;0);SE(20&lt;Input!N;0;SE(20&lt;Input!N;QG24/(Input!N-Input!N);0)))</f>
        <v/>
      </c>
      <c r="RB70" s="79">
        <f>SE(Input!N="bullet";SE(21=Input!N-1;QG24;0);SE(21&lt;Input!N;0;SE(21&lt;Input!N;QG24/(Input!N-Input!N);0)))</f>
        <v/>
      </c>
      <c r="RC70" s="79">
        <f>SE(Input!N="bullet";SE(22=Input!N-1;QG24;0);SE(22&lt;Input!N;0;SE(22&lt;Input!N;QG24/(Input!N-Input!N);0)))</f>
        <v/>
      </c>
      <c r="RF70" s="78" t="n">
        <v>18</v>
      </c>
      <c r="RG70" s="79">
        <f>0</f>
        <v/>
      </c>
      <c r="RH70" s="79">
        <f>0</f>
        <v/>
      </c>
      <c r="RI70" s="79">
        <f>0</f>
        <v/>
      </c>
      <c r="RJ70" s="79">
        <f>0</f>
        <v/>
      </c>
      <c r="RK70" s="79">
        <f>0</f>
        <v/>
      </c>
      <c r="RL70" s="79">
        <f>0</f>
        <v/>
      </c>
      <c r="RM70" s="79">
        <f>0</f>
        <v/>
      </c>
      <c r="RN70" s="79">
        <f>0</f>
        <v/>
      </c>
      <c r="RO70" s="79">
        <f>0</f>
        <v/>
      </c>
      <c r="RP70" s="79">
        <f>0</f>
        <v/>
      </c>
      <c r="RQ70" s="79">
        <f>0</f>
        <v/>
      </c>
      <c r="RR70" s="79">
        <f>0</f>
        <v/>
      </c>
      <c r="RS70" s="79">
        <f>0</f>
        <v/>
      </c>
      <c r="RT70" s="79">
        <f>0</f>
        <v/>
      </c>
      <c r="RU70" s="79">
        <f>0</f>
        <v/>
      </c>
      <c r="RV70" s="79">
        <f>0</f>
        <v/>
      </c>
      <c r="RW70" s="79">
        <f>0</f>
        <v/>
      </c>
      <c r="RX70" s="79">
        <f>SE(Input!O="bullet";SE(0=Input!O-1;RX24;0);SE(0&lt;Input!O;0;SE(0&lt;Input!O;RX24/(Input!O-Input!O);0)))</f>
        <v/>
      </c>
      <c r="RY70" s="79">
        <f>SE(Input!O="bullet";SE(1=Input!O-1;RX24;0);SE(1&lt;Input!O;0;SE(1&lt;Input!O;RX24/(Input!O-Input!O);0)))</f>
        <v/>
      </c>
      <c r="RZ70" s="79">
        <f>SE(Input!O="bullet";SE(2=Input!O-1;RX24;0);SE(2&lt;Input!O;0;SE(2&lt;Input!O;RX24/(Input!O-Input!O);0)))</f>
        <v/>
      </c>
      <c r="SA70" s="79">
        <f>SE(Input!O="bullet";SE(3=Input!O-1;RX24;0);SE(3&lt;Input!O;0;SE(3&lt;Input!O;RX24/(Input!O-Input!O);0)))</f>
        <v/>
      </c>
      <c r="SB70" s="79">
        <f>SE(Input!O="bullet";SE(4=Input!O-1;RX24;0);SE(4&lt;Input!O;0;SE(4&lt;Input!O;RX24/(Input!O-Input!O);0)))</f>
        <v/>
      </c>
      <c r="SC70" s="79">
        <f>SE(Input!O="bullet";SE(5=Input!O-1;RX24;0);SE(5&lt;Input!O;0;SE(5&lt;Input!O;RX24/(Input!O-Input!O);0)))</f>
        <v/>
      </c>
      <c r="SD70" s="79">
        <f>SE(Input!O="bullet";SE(6=Input!O-1;RX24;0);SE(6&lt;Input!O;0;SE(6&lt;Input!O;RX24/(Input!O-Input!O);0)))</f>
        <v/>
      </c>
      <c r="SE70" s="79">
        <f>SE(Input!O="bullet";SE(7=Input!O-1;RX24;0);SE(7&lt;Input!O;0;SE(7&lt;Input!O;RX24/(Input!O-Input!O);0)))</f>
        <v/>
      </c>
      <c r="SF70" s="79">
        <f>SE(Input!O="bullet";SE(8=Input!O-1;RX24;0);SE(8&lt;Input!O;0;SE(8&lt;Input!O;RX24/(Input!O-Input!O);0)))</f>
        <v/>
      </c>
      <c r="SG70" s="79">
        <f>SE(Input!O="bullet";SE(9=Input!O-1;RX24;0);SE(9&lt;Input!O;0;SE(9&lt;Input!O;RX24/(Input!O-Input!O);0)))</f>
        <v/>
      </c>
      <c r="SH70" s="79">
        <f>SE(Input!O="bullet";SE(10=Input!O-1;RX24;0);SE(10&lt;Input!O;0;SE(10&lt;Input!O;RX24/(Input!O-Input!O);0)))</f>
        <v/>
      </c>
      <c r="SI70" s="79">
        <f>SE(Input!O="bullet";SE(11=Input!O-1;RX24;0);SE(11&lt;Input!O;0;SE(11&lt;Input!O;RX24/(Input!O-Input!O);0)))</f>
        <v/>
      </c>
      <c r="SJ70" s="79">
        <f>SE(Input!O="bullet";SE(12=Input!O-1;RX24;0);SE(12&lt;Input!O;0;SE(12&lt;Input!O;RX24/(Input!O-Input!O);0)))</f>
        <v/>
      </c>
      <c r="SK70" s="79">
        <f>SE(Input!O="bullet";SE(13=Input!O-1;RX24;0);SE(13&lt;Input!O;0;SE(13&lt;Input!O;RX24/(Input!O-Input!O);0)))</f>
        <v/>
      </c>
      <c r="SL70" s="79">
        <f>SE(Input!O="bullet";SE(14=Input!O-1;RX24;0);SE(14&lt;Input!O;0;SE(14&lt;Input!O;RX24/(Input!O-Input!O);0)))</f>
        <v/>
      </c>
      <c r="SM70" s="79">
        <f>SE(Input!O="bullet";SE(15=Input!O-1;RX24;0);SE(15&lt;Input!O;0;SE(15&lt;Input!O;RX24/(Input!O-Input!O);0)))</f>
        <v/>
      </c>
      <c r="SN70" s="79">
        <f>SE(Input!O="bullet";SE(16=Input!O-1;RX24;0);SE(16&lt;Input!O;0;SE(16&lt;Input!O;RX24/(Input!O-Input!O);0)))</f>
        <v/>
      </c>
      <c r="SO70" s="79">
        <f>SE(Input!O="bullet";SE(17=Input!O-1;RX24;0);SE(17&lt;Input!O;0;SE(17&lt;Input!O;RX24/(Input!O-Input!O);0)))</f>
        <v/>
      </c>
      <c r="SP70" s="79">
        <f>SE(Input!O="bullet";SE(18=Input!O-1;RX24;0);SE(18&lt;Input!O;0;SE(18&lt;Input!O;RX24/(Input!O-Input!O);0)))</f>
        <v/>
      </c>
      <c r="SQ70" s="79">
        <f>SE(Input!O="bullet";SE(19=Input!O-1;RX24;0);SE(19&lt;Input!O;0;SE(19&lt;Input!O;RX24/(Input!O-Input!O);0)))</f>
        <v/>
      </c>
      <c r="SR70" s="79">
        <f>SE(Input!O="bullet";SE(20=Input!O-1;RX24;0);SE(20&lt;Input!O;0;SE(20&lt;Input!O;RX24/(Input!O-Input!O);0)))</f>
        <v/>
      </c>
      <c r="SS70" s="79">
        <f>SE(Input!O="bullet";SE(21=Input!O-1;RX24;0);SE(21&lt;Input!O;0;SE(21&lt;Input!O;RX24/(Input!O-Input!O);0)))</f>
        <v/>
      </c>
      <c r="ST70" s="79">
        <f>SE(Input!O="bullet";SE(22=Input!O-1;RX24;0);SE(22&lt;Input!O;0;SE(22&lt;Input!O;RX24/(Input!O-Input!O);0)))</f>
        <v/>
      </c>
      <c r="SW70" s="78" t="n">
        <v>18</v>
      </c>
      <c r="SX70" s="79">
        <f>0</f>
        <v/>
      </c>
      <c r="SY70" s="79">
        <f>0</f>
        <v/>
      </c>
      <c r="SZ70" s="79">
        <f>0</f>
        <v/>
      </c>
      <c r="TA70" s="79">
        <f>0</f>
        <v/>
      </c>
      <c r="TB70" s="79">
        <f>0</f>
        <v/>
      </c>
      <c r="TC70" s="79">
        <f>0</f>
        <v/>
      </c>
      <c r="TD70" s="79">
        <f>0</f>
        <v/>
      </c>
      <c r="TE70" s="79">
        <f>0</f>
        <v/>
      </c>
      <c r="TF70" s="79">
        <f>0</f>
        <v/>
      </c>
      <c r="TG70" s="79">
        <f>0</f>
        <v/>
      </c>
      <c r="TH70" s="79">
        <f>0</f>
        <v/>
      </c>
      <c r="TI70" s="79">
        <f>0</f>
        <v/>
      </c>
      <c r="TJ70" s="79">
        <f>0</f>
        <v/>
      </c>
      <c r="TK70" s="79">
        <f>0</f>
        <v/>
      </c>
      <c r="TL70" s="79">
        <f>0</f>
        <v/>
      </c>
      <c r="TM70" s="79">
        <f>0</f>
        <v/>
      </c>
      <c r="TN70" s="79">
        <f>0</f>
        <v/>
      </c>
      <c r="TO70" s="79">
        <f>SE(Input!P="bullet";SE(0=Input!P-1;TO24;0);SE(0&lt;Input!P;0;SE(0&lt;Input!P;TO24/(Input!P-Input!P);0)))</f>
        <v/>
      </c>
      <c r="TP70" s="79">
        <f>SE(Input!P="bullet";SE(1=Input!P-1;TO24;0);SE(1&lt;Input!P;0;SE(1&lt;Input!P;TO24/(Input!P-Input!P);0)))</f>
        <v/>
      </c>
      <c r="TQ70" s="79">
        <f>SE(Input!P="bullet";SE(2=Input!P-1;TO24;0);SE(2&lt;Input!P;0;SE(2&lt;Input!P;TO24/(Input!P-Input!P);0)))</f>
        <v/>
      </c>
      <c r="TR70" s="79">
        <f>SE(Input!P="bullet";SE(3=Input!P-1;TO24;0);SE(3&lt;Input!P;0;SE(3&lt;Input!P;TO24/(Input!P-Input!P);0)))</f>
        <v/>
      </c>
      <c r="TS70" s="79">
        <f>SE(Input!P="bullet";SE(4=Input!P-1;TO24;0);SE(4&lt;Input!P;0;SE(4&lt;Input!P;TO24/(Input!P-Input!P);0)))</f>
        <v/>
      </c>
      <c r="TT70" s="79">
        <f>SE(Input!P="bullet";SE(5=Input!P-1;TO24;0);SE(5&lt;Input!P;0;SE(5&lt;Input!P;TO24/(Input!P-Input!P);0)))</f>
        <v/>
      </c>
      <c r="TU70" s="79">
        <f>SE(Input!P="bullet";SE(6=Input!P-1;TO24;0);SE(6&lt;Input!P;0;SE(6&lt;Input!P;TO24/(Input!P-Input!P);0)))</f>
        <v/>
      </c>
      <c r="TV70" s="79">
        <f>SE(Input!P="bullet";SE(7=Input!P-1;TO24;0);SE(7&lt;Input!P;0;SE(7&lt;Input!P;TO24/(Input!P-Input!P);0)))</f>
        <v/>
      </c>
      <c r="TW70" s="79">
        <f>SE(Input!P="bullet";SE(8=Input!P-1;TO24;0);SE(8&lt;Input!P;0;SE(8&lt;Input!P;TO24/(Input!P-Input!P);0)))</f>
        <v/>
      </c>
      <c r="TX70" s="79">
        <f>SE(Input!P="bullet";SE(9=Input!P-1;TO24;0);SE(9&lt;Input!P;0;SE(9&lt;Input!P;TO24/(Input!P-Input!P);0)))</f>
        <v/>
      </c>
      <c r="TY70" s="79">
        <f>SE(Input!P="bullet";SE(10=Input!P-1;TO24;0);SE(10&lt;Input!P;0;SE(10&lt;Input!P;TO24/(Input!P-Input!P);0)))</f>
        <v/>
      </c>
      <c r="TZ70" s="79">
        <f>SE(Input!P="bullet";SE(11=Input!P-1;TO24;0);SE(11&lt;Input!P;0;SE(11&lt;Input!P;TO24/(Input!P-Input!P);0)))</f>
        <v/>
      </c>
      <c r="UA70" s="79">
        <f>SE(Input!P="bullet";SE(12=Input!P-1;TO24;0);SE(12&lt;Input!P;0;SE(12&lt;Input!P;TO24/(Input!P-Input!P);0)))</f>
        <v/>
      </c>
      <c r="UB70" s="79">
        <f>SE(Input!P="bullet";SE(13=Input!P-1;TO24;0);SE(13&lt;Input!P;0;SE(13&lt;Input!P;TO24/(Input!P-Input!P);0)))</f>
        <v/>
      </c>
      <c r="UC70" s="79">
        <f>SE(Input!P="bullet";SE(14=Input!P-1;TO24;0);SE(14&lt;Input!P;0;SE(14&lt;Input!P;TO24/(Input!P-Input!P);0)))</f>
        <v/>
      </c>
      <c r="UD70" s="79">
        <f>SE(Input!P="bullet";SE(15=Input!P-1;TO24;0);SE(15&lt;Input!P;0;SE(15&lt;Input!P;TO24/(Input!P-Input!P);0)))</f>
        <v/>
      </c>
      <c r="UE70" s="79">
        <f>SE(Input!P="bullet";SE(16=Input!P-1;TO24;0);SE(16&lt;Input!P;0;SE(16&lt;Input!P;TO24/(Input!P-Input!P);0)))</f>
        <v/>
      </c>
      <c r="UF70" s="79">
        <f>SE(Input!P="bullet";SE(17=Input!P-1;TO24;0);SE(17&lt;Input!P;0;SE(17&lt;Input!P;TO24/(Input!P-Input!P);0)))</f>
        <v/>
      </c>
      <c r="UG70" s="79">
        <f>SE(Input!P="bullet";SE(18=Input!P-1;TO24;0);SE(18&lt;Input!P;0;SE(18&lt;Input!P;TO24/(Input!P-Input!P);0)))</f>
        <v/>
      </c>
      <c r="UH70" s="79">
        <f>SE(Input!P="bullet";SE(19=Input!P-1;TO24;0);SE(19&lt;Input!P;0;SE(19&lt;Input!P;TO24/(Input!P-Input!P);0)))</f>
        <v/>
      </c>
      <c r="UI70" s="79">
        <f>SE(Input!P="bullet";SE(20=Input!P-1;TO24;0);SE(20&lt;Input!P;0;SE(20&lt;Input!P;TO24/(Input!P-Input!P);0)))</f>
        <v/>
      </c>
      <c r="UJ70" s="79">
        <f>SE(Input!P="bullet";SE(21=Input!P-1;TO24;0);SE(21&lt;Input!P;0;SE(21&lt;Input!P;TO24/(Input!P-Input!P);0)))</f>
        <v/>
      </c>
      <c r="UK70" s="79">
        <f>SE(Input!P="bullet";SE(22=Input!P-1;TO24;0);SE(22&lt;Input!P;0;SE(22&lt;Input!P;TO24/(Input!P-Input!P);0)))</f>
        <v/>
      </c>
      <c r="UN70" s="78" t="n">
        <v>18</v>
      </c>
      <c r="UO70" s="79">
        <f>0</f>
        <v/>
      </c>
      <c r="UP70" s="79">
        <f>0</f>
        <v/>
      </c>
      <c r="UQ70" s="79">
        <f>0</f>
        <v/>
      </c>
      <c r="UR70" s="79">
        <f>0</f>
        <v/>
      </c>
      <c r="US70" s="79">
        <f>0</f>
        <v/>
      </c>
      <c r="UT70" s="79">
        <f>0</f>
        <v/>
      </c>
      <c r="UU70" s="79">
        <f>0</f>
        <v/>
      </c>
      <c r="UV70" s="79">
        <f>0</f>
        <v/>
      </c>
      <c r="UW70" s="79">
        <f>0</f>
        <v/>
      </c>
      <c r="UX70" s="79">
        <f>0</f>
        <v/>
      </c>
      <c r="UY70" s="79">
        <f>0</f>
        <v/>
      </c>
      <c r="UZ70" s="79">
        <f>0</f>
        <v/>
      </c>
      <c r="VA70" s="79">
        <f>0</f>
        <v/>
      </c>
      <c r="VB70" s="79">
        <f>0</f>
        <v/>
      </c>
      <c r="VC70" s="79">
        <f>0</f>
        <v/>
      </c>
      <c r="VD70" s="79">
        <f>0</f>
        <v/>
      </c>
      <c r="VE70" s="79">
        <f>0</f>
        <v/>
      </c>
      <c r="VF70" s="79">
        <f>SE(Input!Q="bullet";SE(0=Input!Q-1;VF24;0);SE(0&lt;Input!Q;0;SE(0&lt;Input!Q;VF24/(Input!Q-Input!Q);0)))</f>
        <v/>
      </c>
      <c r="VG70" s="79">
        <f>SE(Input!Q="bullet";SE(1=Input!Q-1;VF24;0);SE(1&lt;Input!Q;0;SE(1&lt;Input!Q;VF24/(Input!Q-Input!Q);0)))</f>
        <v/>
      </c>
      <c r="VH70" s="79">
        <f>SE(Input!Q="bullet";SE(2=Input!Q-1;VF24;0);SE(2&lt;Input!Q;0;SE(2&lt;Input!Q;VF24/(Input!Q-Input!Q);0)))</f>
        <v/>
      </c>
      <c r="VI70" s="79">
        <f>SE(Input!Q="bullet";SE(3=Input!Q-1;VF24;0);SE(3&lt;Input!Q;0;SE(3&lt;Input!Q;VF24/(Input!Q-Input!Q);0)))</f>
        <v/>
      </c>
      <c r="VJ70" s="79">
        <f>SE(Input!Q="bullet";SE(4=Input!Q-1;VF24;0);SE(4&lt;Input!Q;0;SE(4&lt;Input!Q;VF24/(Input!Q-Input!Q);0)))</f>
        <v/>
      </c>
      <c r="VK70" s="79">
        <f>SE(Input!Q="bullet";SE(5=Input!Q-1;VF24;0);SE(5&lt;Input!Q;0;SE(5&lt;Input!Q;VF24/(Input!Q-Input!Q);0)))</f>
        <v/>
      </c>
      <c r="VL70" s="79">
        <f>SE(Input!Q="bullet";SE(6=Input!Q-1;VF24;0);SE(6&lt;Input!Q;0;SE(6&lt;Input!Q;VF24/(Input!Q-Input!Q);0)))</f>
        <v/>
      </c>
      <c r="VM70" s="79">
        <f>SE(Input!Q="bullet";SE(7=Input!Q-1;VF24;0);SE(7&lt;Input!Q;0;SE(7&lt;Input!Q;VF24/(Input!Q-Input!Q);0)))</f>
        <v/>
      </c>
      <c r="VN70" s="79">
        <f>SE(Input!Q="bullet";SE(8=Input!Q-1;VF24;0);SE(8&lt;Input!Q;0;SE(8&lt;Input!Q;VF24/(Input!Q-Input!Q);0)))</f>
        <v/>
      </c>
      <c r="VO70" s="79">
        <f>SE(Input!Q="bullet";SE(9=Input!Q-1;VF24;0);SE(9&lt;Input!Q;0;SE(9&lt;Input!Q;VF24/(Input!Q-Input!Q);0)))</f>
        <v/>
      </c>
      <c r="VP70" s="79">
        <f>SE(Input!Q="bullet";SE(10=Input!Q-1;VF24;0);SE(10&lt;Input!Q;0;SE(10&lt;Input!Q;VF24/(Input!Q-Input!Q);0)))</f>
        <v/>
      </c>
      <c r="VQ70" s="79">
        <f>SE(Input!Q="bullet";SE(11=Input!Q-1;VF24;0);SE(11&lt;Input!Q;0;SE(11&lt;Input!Q;VF24/(Input!Q-Input!Q);0)))</f>
        <v/>
      </c>
      <c r="VR70" s="79">
        <f>SE(Input!Q="bullet";SE(12=Input!Q-1;VF24;0);SE(12&lt;Input!Q;0;SE(12&lt;Input!Q;VF24/(Input!Q-Input!Q);0)))</f>
        <v/>
      </c>
      <c r="VS70" s="79">
        <f>SE(Input!Q="bullet";SE(13=Input!Q-1;VF24;0);SE(13&lt;Input!Q;0;SE(13&lt;Input!Q;VF24/(Input!Q-Input!Q);0)))</f>
        <v/>
      </c>
      <c r="VT70" s="79">
        <f>SE(Input!Q="bullet";SE(14=Input!Q-1;VF24;0);SE(14&lt;Input!Q;0;SE(14&lt;Input!Q;VF24/(Input!Q-Input!Q);0)))</f>
        <v/>
      </c>
      <c r="VU70" s="79">
        <f>SE(Input!Q="bullet";SE(15=Input!Q-1;VF24;0);SE(15&lt;Input!Q;0;SE(15&lt;Input!Q;VF24/(Input!Q-Input!Q);0)))</f>
        <v/>
      </c>
      <c r="VV70" s="79">
        <f>SE(Input!Q="bullet";SE(16=Input!Q-1;VF24;0);SE(16&lt;Input!Q;0;SE(16&lt;Input!Q;VF24/(Input!Q-Input!Q);0)))</f>
        <v/>
      </c>
      <c r="VW70" s="79">
        <f>SE(Input!Q="bullet";SE(17=Input!Q-1;VF24;0);SE(17&lt;Input!Q;0;SE(17&lt;Input!Q;VF24/(Input!Q-Input!Q);0)))</f>
        <v/>
      </c>
      <c r="VX70" s="79">
        <f>SE(Input!Q="bullet";SE(18=Input!Q-1;VF24;0);SE(18&lt;Input!Q;0;SE(18&lt;Input!Q;VF24/(Input!Q-Input!Q);0)))</f>
        <v/>
      </c>
      <c r="VY70" s="79">
        <f>SE(Input!Q="bullet";SE(19=Input!Q-1;VF24;0);SE(19&lt;Input!Q;0;SE(19&lt;Input!Q;VF24/(Input!Q-Input!Q);0)))</f>
        <v/>
      </c>
      <c r="VZ70" s="79">
        <f>SE(Input!Q="bullet";SE(20=Input!Q-1;VF24;0);SE(20&lt;Input!Q;0;SE(20&lt;Input!Q;VF24/(Input!Q-Input!Q);0)))</f>
        <v/>
      </c>
      <c r="WA70" s="79">
        <f>SE(Input!Q="bullet";SE(21=Input!Q-1;VF24;0);SE(21&lt;Input!Q;0;SE(21&lt;Input!Q;VF24/(Input!Q-Input!Q);0)))</f>
        <v/>
      </c>
      <c r="WB70" s="79">
        <f>SE(Input!Q="bullet";SE(22=Input!Q-1;VF24;0);SE(22&lt;Input!Q;0;SE(22&lt;Input!Q;VF24/(Input!Q-Input!Q);0)))</f>
        <v/>
      </c>
      <c r="WE70" s="78" t="n">
        <v>18</v>
      </c>
      <c r="WF70" s="79">
        <f>0</f>
        <v/>
      </c>
      <c r="WG70" s="79">
        <f>0</f>
        <v/>
      </c>
      <c r="WH70" s="79">
        <f>0</f>
        <v/>
      </c>
      <c r="WI70" s="79">
        <f>0</f>
        <v/>
      </c>
      <c r="WJ70" s="79">
        <f>0</f>
        <v/>
      </c>
      <c r="WK70" s="79">
        <f>0</f>
        <v/>
      </c>
      <c r="WL70" s="79">
        <f>0</f>
        <v/>
      </c>
      <c r="WM70" s="79">
        <f>0</f>
        <v/>
      </c>
      <c r="WN70" s="79">
        <f>0</f>
        <v/>
      </c>
      <c r="WO70" s="79">
        <f>0</f>
        <v/>
      </c>
      <c r="WP70" s="79">
        <f>0</f>
        <v/>
      </c>
      <c r="WQ70" s="79">
        <f>0</f>
        <v/>
      </c>
      <c r="WR70" s="79">
        <f>0</f>
        <v/>
      </c>
      <c r="WS70" s="79">
        <f>0</f>
        <v/>
      </c>
      <c r="WT70" s="79">
        <f>0</f>
        <v/>
      </c>
      <c r="WU70" s="79">
        <f>0</f>
        <v/>
      </c>
      <c r="WV70" s="79">
        <f>0</f>
        <v/>
      </c>
      <c r="WW70" s="79">
        <f>SE(Input!R="bullet";SE(0=Input!R-1;WW24;0);SE(0&lt;Input!R;0;SE(0&lt;Input!R;WW24/(Input!R-Input!R);0)))</f>
        <v/>
      </c>
      <c r="WX70" s="79">
        <f>SE(Input!R="bullet";SE(1=Input!R-1;WW24;0);SE(1&lt;Input!R;0;SE(1&lt;Input!R;WW24/(Input!R-Input!R);0)))</f>
        <v/>
      </c>
      <c r="WY70" s="79">
        <f>SE(Input!R="bullet";SE(2=Input!R-1;WW24;0);SE(2&lt;Input!R;0;SE(2&lt;Input!R;WW24/(Input!R-Input!R);0)))</f>
        <v/>
      </c>
      <c r="WZ70" s="79">
        <f>SE(Input!R="bullet";SE(3=Input!R-1;WW24;0);SE(3&lt;Input!R;0;SE(3&lt;Input!R;WW24/(Input!R-Input!R);0)))</f>
        <v/>
      </c>
      <c r="XA70" s="79">
        <f>SE(Input!R="bullet";SE(4=Input!R-1;WW24;0);SE(4&lt;Input!R;0;SE(4&lt;Input!R;WW24/(Input!R-Input!R);0)))</f>
        <v/>
      </c>
      <c r="XB70" s="79">
        <f>SE(Input!R="bullet";SE(5=Input!R-1;WW24;0);SE(5&lt;Input!R;0;SE(5&lt;Input!R;WW24/(Input!R-Input!R);0)))</f>
        <v/>
      </c>
      <c r="XC70" s="79">
        <f>SE(Input!R="bullet";SE(6=Input!R-1;WW24;0);SE(6&lt;Input!R;0;SE(6&lt;Input!R;WW24/(Input!R-Input!R);0)))</f>
        <v/>
      </c>
      <c r="XD70" s="79">
        <f>SE(Input!R="bullet";SE(7=Input!R-1;WW24;0);SE(7&lt;Input!R;0;SE(7&lt;Input!R;WW24/(Input!R-Input!R);0)))</f>
        <v/>
      </c>
      <c r="XE70" s="79">
        <f>SE(Input!R="bullet";SE(8=Input!R-1;WW24;0);SE(8&lt;Input!R;0;SE(8&lt;Input!R;WW24/(Input!R-Input!R);0)))</f>
        <v/>
      </c>
      <c r="XF70" s="79">
        <f>SE(Input!R="bullet";SE(9=Input!R-1;WW24;0);SE(9&lt;Input!R;0;SE(9&lt;Input!R;WW24/(Input!R-Input!R);0)))</f>
        <v/>
      </c>
      <c r="XG70" s="79">
        <f>SE(Input!R="bullet";SE(10=Input!R-1;WW24;0);SE(10&lt;Input!R;0;SE(10&lt;Input!R;WW24/(Input!R-Input!R);0)))</f>
        <v/>
      </c>
      <c r="XH70" s="79">
        <f>SE(Input!R="bullet";SE(11=Input!R-1;WW24;0);SE(11&lt;Input!R;0;SE(11&lt;Input!R;WW24/(Input!R-Input!R);0)))</f>
        <v/>
      </c>
      <c r="XI70" s="79">
        <f>SE(Input!R="bullet";SE(12=Input!R-1;WW24;0);SE(12&lt;Input!R;0;SE(12&lt;Input!R;WW24/(Input!R-Input!R);0)))</f>
        <v/>
      </c>
      <c r="XJ70" s="79">
        <f>SE(Input!R="bullet";SE(13=Input!R-1;WW24;0);SE(13&lt;Input!R;0;SE(13&lt;Input!R;WW24/(Input!R-Input!R);0)))</f>
        <v/>
      </c>
      <c r="XK70" s="79">
        <f>SE(Input!R="bullet";SE(14=Input!R-1;WW24;0);SE(14&lt;Input!R;0;SE(14&lt;Input!R;WW24/(Input!R-Input!R);0)))</f>
        <v/>
      </c>
      <c r="XL70" s="79">
        <f>SE(Input!R="bullet";SE(15=Input!R-1;WW24;0);SE(15&lt;Input!R;0;SE(15&lt;Input!R;WW24/(Input!R-Input!R);0)))</f>
        <v/>
      </c>
      <c r="XM70" s="79">
        <f>SE(Input!R="bullet";SE(16=Input!R-1;WW24;0);SE(16&lt;Input!R;0;SE(16&lt;Input!R;WW24/(Input!R-Input!R);0)))</f>
        <v/>
      </c>
      <c r="XN70" s="79">
        <f>SE(Input!R="bullet";SE(17=Input!R-1;WW24;0);SE(17&lt;Input!R;0;SE(17&lt;Input!R;WW24/(Input!R-Input!R);0)))</f>
        <v/>
      </c>
      <c r="XO70" s="79">
        <f>SE(Input!R="bullet";SE(18=Input!R-1;WW24;0);SE(18&lt;Input!R;0;SE(18&lt;Input!R;WW24/(Input!R-Input!R);0)))</f>
        <v/>
      </c>
      <c r="XP70" s="79">
        <f>SE(Input!R="bullet";SE(19=Input!R-1;WW24;0);SE(19&lt;Input!R;0;SE(19&lt;Input!R;WW24/(Input!R-Input!R);0)))</f>
        <v/>
      </c>
      <c r="XQ70" s="79">
        <f>SE(Input!R="bullet";SE(20=Input!R-1;WW24;0);SE(20&lt;Input!R;0;SE(20&lt;Input!R;WW24/(Input!R-Input!R);0)))</f>
        <v/>
      </c>
      <c r="XR70" s="79">
        <f>SE(Input!R="bullet";SE(21=Input!R-1;WW24;0);SE(21&lt;Input!R;0;SE(21&lt;Input!R;WW24/(Input!R-Input!R);0)))</f>
        <v/>
      </c>
      <c r="XS70" s="79">
        <f>SE(Input!R="bullet";SE(22=Input!R-1;WW24;0);SE(22&lt;Input!R;0;SE(22&lt;Input!R;WW24/(Input!R-Input!R);0)))</f>
        <v/>
      </c>
      <c r="XV70" s="78" t="n">
        <v>18</v>
      </c>
      <c r="XW70" s="79">
        <f>0</f>
        <v/>
      </c>
      <c r="XX70" s="79">
        <f>0</f>
        <v/>
      </c>
      <c r="XY70" s="79">
        <f>0</f>
        <v/>
      </c>
      <c r="XZ70" s="79">
        <f>0</f>
        <v/>
      </c>
      <c r="YA70" s="79">
        <f>0</f>
        <v/>
      </c>
      <c r="YB70" s="79">
        <f>0</f>
        <v/>
      </c>
      <c r="YC70" s="79">
        <f>0</f>
        <v/>
      </c>
      <c r="YD70" s="79">
        <f>0</f>
        <v/>
      </c>
      <c r="YE70" s="79">
        <f>0</f>
        <v/>
      </c>
      <c r="YF70" s="79">
        <f>0</f>
        <v/>
      </c>
      <c r="YG70" s="79">
        <f>0</f>
        <v/>
      </c>
      <c r="YH70" s="79">
        <f>0</f>
        <v/>
      </c>
      <c r="YI70" s="79">
        <f>0</f>
        <v/>
      </c>
      <c r="YJ70" s="79">
        <f>0</f>
        <v/>
      </c>
      <c r="YK70" s="79">
        <f>0</f>
        <v/>
      </c>
      <c r="YL70" s="79">
        <f>0</f>
        <v/>
      </c>
      <c r="YM70" s="79">
        <f>0</f>
        <v/>
      </c>
      <c r="YN70" s="79">
        <f>SE(Input!S="bullet";SE(0=Input!S-1;YN24;0);SE(0&lt;Input!S;0;SE(0&lt;Input!S;YN24/(Input!S-Input!S);0)))</f>
        <v/>
      </c>
      <c r="YO70" s="79">
        <f>SE(Input!S="bullet";SE(1=Input!S-1;YN24;0);SE(1&lt;Input!S;0;SE(1&lt;Input!S;YN24/(Input!S-Input!S);0)))</f>
        <v/>
      </c>
      <c r="YP70" s="79">
        <f>SE(Input!S="bullet";SE(2=Input!S-1;YN24;0);SE(2&lt;Input!S;0;SE(2&lt;Input!S;YN24/(Input!S-Input!S);0)))</f>
        <v/>
      </c>
      <c r="YQ70" s="79">
        <f>SE(Input!S="bullet";SE(3=Input!S-1;YN24;0);SE(3&lt;Input!S;0;SE(3&lt;Input!S;YN24/(Input!S-Input!S);0)))</f>
        <v/>
      </c>
      <c r="YR70" s="79">
        <f>SE(Input!S="bullet";SE(4=Input!S-1;YN24;0);SE(4&lt;Input!S;0;SE(4&lt;Input!S;YN24/(Input!S-Input!S);0)))</f>
        <v/>
      </c>
      <c r="YS70" s="79">
        <f>SE(Input!S="bullet";SE(5=Input!S-1;YN24;0);SE(5&lt;Input!S;0;SE(5&lt;Input!S;YN24/(Input!S-Input!S);0)))</f>
        <v/>
      </c>
      <c r="YT70" s="79">
        <f>SE(Input!S="bullet";SE(6=Input!S-1;YN24;0);SE(6&lt;Input!S;0;SE(6&lt;Input!S;YN24/(Input!S-Input!S);0)))</f>
        <v/>
      </c>
      <c r="YU70" s="79">
        <f>SE(Input!S="bullet";SE(7=Input!S-1;YN24;0);SE(7&lt;Input!S;0;SE(7&lt;Input!S;YN24/(Input!S-Input!S);0)))</f>
        <v/>
      </c>
      <c r="YV70" s="79">
        <f>SE(Input!S="bullet";SE(8=Input!S-1;YN24;0);SE(8&lt;Input!S;0;SE(8&lt;Input!S;YN24/(Input!S-Input!S);0)))</f>
        <v/>
      </c>
      <c r="YW70" s="79">
        <f>SE(Input!S="bullet";SE(9=Input!S-1;YN24;0);SE(9&lt;Input!S;0;SE(9&lt;Input!S;YN24/(Input!S-Input!S);0)))</f>
        <v/>
      </c>
      <c r="YX70" s="79">
        <f>SE(Input!S="bullet";SE(10=Input!S-1;YN24;0);SE(10&lt;Input!S;0;SE(10&lt;Input!S;YN24/(Input!S-Input!S);0)))</f>
        <v/>
      </c>
      <c r="YY70" s="79">
        <f>SE(Input!S="bullet";SE(11=Input!S-1;YN24;0);SE(11&lt;Input!S;0;SE(11&lt;Input!S;YN24/(Input!S-Input!S);0)))</f>
        <v/>
      </c>
      <c r="YZ70" s="79">
        <f>SE(Input!S="bullet";SE(12=Input!S-1;YN24;0);SE(12&lt;Input!S;0;SE(12&lt;Input!S;YN24/(Input!S-Input!S);0)))</f>
        <v/>
      </c>
      <c r="ZA70" s="79">
        <f>SE(Input!S="bullet";SE(13=Input!S-1;YN24;0);SE(13&lt;Input!S;0;SE(13&lt;Input!S;YN24/(Input!S-Input!S);0)))</f>
        <v/>
      </c>
      <c r="ZB70" s="79">
        <f>SE(Input!S="bullet";SE(14=Input!S-1;YN24;0);SE(14&lt;Input!S;0;SE(14&lt;Input!S;YN24/(Input!S-Input!S);0)))</f>
        <v/>
      </c>
      <c r="ZC70" s="79">
        <f>SE(Input!S="bullet";SE(15=Input!S-1;YN24;0);SE(15&lt;Input!S;0;SE(15&lt;Input!S;YN24/(Input!S-Input!S);0)))</f>
        <v/>
      </c>
      <c r="ZD70" s="79">
        <f>SE(Input!S="bullet";SE(16=Input!S-1;YN24;0);SE(16&lt;Input!S;0;SE(16&lt;Input!S;YN24/(Input!S-Input!S);0)))</f>
        <v/>
      </c>
      <c r="ZE70" s="79">
        <f>SE(Input!S="bullet";SE(17=Input!S-1;YN24;0);SE(17&lt;Input!S;0;SE(17&lt;Input!S;YN24/(Input!S-Input!S);0)))</f>
        <v/>
      </c>
      <c r="ZF70" s="79">
        <f>SE(Input!S="bullet";SE(18=Input!S-1;YN24;0);SE(18&lt;Input!S;0;SE(18&lt;Input!S;YN24/(Input!S-Input!S);0)))</f>
        <v/>
      </c>
      <c r="ZG70" s="79">
        <f>SE(Input!S="bullet";SE(19=Input!S-1;YN24;0);SE(19&lt;Input!S;0;SE(19&lt;Input!S;YN24/(Input!S-Input!S);0)))</f>
        <v/>
      </c>
      <c r="ZH70" s="79">
        <f>SE(Input!S="bullet";SE(20=Input!S-1;YN24;0);SE(20&lt;Input!S;0;SE(20&lt;Input!S;YN24/(Input!S-Input!S);0)))</f>
        <v/>
      </c>
      <c r="ZI70" s="79">
        <f>SE(Input!S="bullet";SE(21=Input!S-1;YN24;0);SE(21&lt;Input!S;0;SE(21&lt;Input!S;YN24/(Input!S-Input!S);0)))</f>
        <v/>
      </c>
      <c r="ZJ70" s="79">
        <f>SE(Input!S="bullet";SE(22=Input!S-1;YN24;0);SE(22&lt;Input!S;0;SE(22&lt;Input!S;YN24/(Input!S-Input!S);0)))</f>
        <v/>
      </c>
      <c r="ZM70" s="78" t="n">
        <v>18</v>
      </c>
      <c r="ZN70" s="79">
        <f>0</f>
        <v/>
      </c>
      <c r="ZO70" s="79">
        <f>0</f>
        <v/>
      </c>
      <c r="ZP70" s="79">
        <f>0</f>
        <v/>
      </c>
      <c r="ZQ70" s="79">
        <f>0</f>
        <v/>
      </c>
      <c r="ZR70" s="79">
        <f>0</f>
        <v/>
      </c>
      <c r="ZS70" s="79">
        <f>0</f>
        <v/>
      </c>
      <c r="ZT70" s="79">
        <f>0</f>
        <v/>
      </c>
      <c r="ZU70" s="79">
        <f>0</f>
        <v/>
      </c>
      <c r="ZV70" s="79">
        <f>0</f>
        <v/>
      </c>
      <c r="ZW70" s="79">
        <f>0</f>
        <v/>
      </c>
      <c r="ZX70" s="79">
        <f>0</f>
        <v/>
      </c>
      <c r="ZY70" s="79">
        <f>0</f>
        <v/>
      </c>
      <c r="ZZ70" s="79">
        <f>0</f>
        <v/>
      </c>
      <c r="AAA70" s="79">
        <f>0</f>
        <v/>
      </c>
      <c r="AAB70" s="79">
        <f>0</f>
        <v/>
      </c>
      <c r="AAC70" s="79">
        <f>0</f>
        <v/>
      </c>
      <c r="AAD70" s="79">
        <f>0</f>
        <v/>
      </c>
      <c r="AAE70" s="79">
        <f>SE(Input!T="bullet";SE(0=Input!T-1;AAE24;0);SE(0&lt;Input!T;0;SE(0&lt;Input!T;AAE24/(Input!T-Input!T);0)))</f>
        <v/>
      </c>
      <c r="AAF70" s="79">
        <f>SE(Input!T="bullet";SE(1=Input!T-1;AAE24;0);SE(1&lt;Input!T;0;SE(1&lt;Input!T;AAE24/(Input!T-Input!T);0)))</f>
        <v/>
      </c>
      <c r="AAG70" s="79">
        <f>SE(Input!T="bullet";SE(2=Input!T-1;AAE24;0);SE(2&lt;Input!T;0;SE(2&lt;Input!T;AAE24/(Input!T-Input!T);0)))</f>
        <v/>
      </c>
      <c r="AAH70" s="79">
        <f>SE(Input!T="bullet";SE(3=Input!T-1;AAE24;0);SE(3&lt;Input!T;0;SE(3&lt;Input!T;AAE24/(Input!T-Input!T);0)))</f>
        <v/>
      </c>
      <c r="AAI70" s="79">
        <f>SE(Input!T="bullet";SE(4=Input!T-1;AAE24;0);SE(4&lt;Input!T;0;SE(4&lt;Input!T;AAE24/(Input!T-Input!T);0)))</f>
        <v/>
      </c>
      <c r="AAJ70" s="79">
        <f>SE(Input!T="bullet";SE(5=Input!T-1;AAE24;0);SE(5&lt;Input!T;0;SE(5&lt;Input!T;AAE24/(Input!T-Input!T);0)))</f>
        <v/>
      </c>
      <c r="AAK70" s="79">
        <f>SE(Input!T="bullet";SE(6=Input!T-1;AAE24;0);SE(6&lt;Input!T;0;SE(6&lt;Input!T;AAE24/(Input!T-Input!T);0)))</f>
        <v/>
      </c>
      <c r="AAL70" s="79">
        <f>SE(Input!T="bullet";SE(7=Input!T-1;AAE24;0);SE(7&lt;Input!T;0;SE(7&lt;Input!T;AAE24/(Input!T-Input!T);0)))</f>
        <v/>
      </c>
      <c r="AAM70" s="79">
        <f>SE(Input!T="bullet";SE(8=Input!T-1;AAE24;0);SE(8&lt;Input!T;0;SE(8&lt;Input!T;AAE24/(Input!T-Input!T);0)))</f>
        <v/>
      </c>
      <c r="AAN70" s="79">
        <f>SE(Input!T="bullet";SE(9=Input!T-1;AAE24;0);SE(9&lt;Input!T;0;SE(9&lt;Input!T;AAE24/(Input!T-Input!T);0)))</f>
        <v/>
      </c>
      <c r="AAO70" s="79">
        <f>SE(Input!T="bullet";SE(10=Input!T-1;AAE24;0);SE(10&lt;Input!T;0;SE(10&lt;Input!T;AAE24/(Input!T-Input!T);0)))</f>
        <v/>
      </c>
      <c r="AAP70" s="79">
        <f>SE(Input!T="bullet";SE(11=Input!T-1;AAE24;0);SE(11&lt;Input!T;0;SE(11&lt;Input!T;AAE24/(Input!T-Input!T);0)))</f>
        <v/>
      </c>
      <c r="AAQ70" s="79">
        <f>SE(Input!T="bullet";SE(12=Input!T-1;AAE24;0);SE(12&lt;Input!T;0;SE(12&lt;Input!T;AAE24/(Input!T-Input!T);0)))</f>
        <v/>
      </c>
      <c r="AAR70" s="79">
        <f>SE(Input!T="bullet";SE(13=Input!T-1;AAE24;0);SE(13&lt;Input!T;0;SE(13&lt;Input!T;AAE24/(Input!T-Input!T);0)))</f>
        <v/>
      </c>
      <c r="AAS70" s="79">
        <f>SE(Input!T="bullet";SE(14=Input!T-1;AAE24;0);SE(14&lt;Input!T;0;SE(14&lt;Input!T;AAE24/(Input!T-Input!T);0)))</f>
        <v/>
      </c>
      <c r="AAT70" s="79">
        <f>SE(Input!T="bullet";SE(15=Input!T-1;AAE24;0);SE(15&lt;Input!T;0;SE(15&lt;Input!T;AAE24/(Input!T-Input!T);0)))</f>
        <v/>
      </c>
      <c r="AAU70" s="79">
        <f>SE(Input!T="bullet";SE(16=Input!T-1;AAE24;0);SE(16&lt;Input!T;0;SE(16&lt;Input!T;AAE24/(Input!T-Input!T);0)))</f>
        <v/>
      </c>
      <c r="AAV70" s="79">
        <f>SE(Input!T="bullet";SE(17=Input!T-1;AAE24;0);SE(17&lt;Input!T;0;SE(17&lt;Input!T;AAE24/(Input!T-Input!T);0)))</f>
        <v/>
      </c>
      <c r="AAW70" s="79">
        <f>SE(Input!T="bullet";SE(18=Input!T-1;AAE24;0);SE(18&lt;Input!T;0;SE(18&lt;Input!T;AAE24/(Input!T-Input!T);0)))</f>
        <v/>
      </c>
      <c r="AAX70" s="79">
        <f>SE(Input!T="bullet";SE(19=Input!T-1;AAE24;0);SE(19&lt;Input!T;0;SE(19&lt;Input!T;AAE24/(Input!T-Input!T);0)))</f>
        <v/>
      </c>
      <c r="AAY70" s="79">
        <f>SE(Input!T="bullet";SE(20=Input!T-1;AAE24;0);SE(20&lt;Input!T;0;SE(20&lt;Input!T;AAE24/(Input!T-Input!T);0)))</f>
        <v/>
      </c>
      <c r="AAZ70" s="79">
        <f>SE(Input!T="bullet";SE(21=Input!T-1;AAE24;0);SE(21&lt;Input!T;0;SE(21&lt;Input!T;AAE24/(Input!T-Input!T);0)))</f>
        <v/>
      </c>
      <c r="ABA70" s="79">
        <f>SE(Input!T="bullet";SE(22=Input!T-1;AAE24;0);SE(22&lt;Input!T;0;SE(22&lt;Input!T;AAE24/(Input!T-Input!T);0)))</f>
        <v/>
      </c>
      <c r="ABD70" s="78" t="n">
        <v>18</v>
      </c>
      <c r="ABE70" s="79">
        <f>0</f>
        <v/>
      </c>
      <c r="ABF70" s="79">
        <f>0</f>
        <v/>
      </c>
      <c r="ABG70" s="79">
        <f>0</f>
        <v/>
      </c>
      <c r="ABH70" s="79">
        <f>0</f>
        <v/>
      </c>
      <c r="ABI70" s="79">
        <f>0</f>
        <v/>
      </c>
      <c r="ABJ70" s="79">
        <f>0</f>
        <v/>
      </c>
      <c r="ABK70" s="79">
        <f>0</f>
        <v/>
      </c>
      <c r="ABL70" s="79">
        <f>0</f>
        <v/>
      </c>
      <c r="ABM70" s="79">
        <f>0</f>
        <v/>
      </c>
      <c r="ABN70" s="79">
        <f>0</f>
        <v/>
      </c>
      <c r="ABO70" s="79">
        <f>0</f>
        <v/>
      </c>
      <c r="ABP70" s="79">
        <f>0</f>
        <v/>
      </c>
      <c r="ABQ70" s="79">
        <f>0</f>
        <v/>
      </c>
      <c r="ABR70" s="79">
        <f>0</f>
        <v/>
      </c>
      <c r="ABS70" s="79">
        <f>0</f>
        <v/>
      </c>
      <c r="ABT70" s="79">
        <f>0</f>
        <v/>
      </c>
      <c r="ABU70" s="79">
        <f>0</f>
        <v/>
      </c>
      <c r="ABV70" s="79">
        <f>SE(Input!U="bullet";SE(0=Input!U-1;ABV24;0);SE(0&lt;Input!U;0;SE(0&lt;Input!U;ABV24/(Input!U-Input!U);0)))</f>
        <v/>
      </c>
      <c r="ABW70" s="79">
        <f>SE(Input!U="bullet";SE(1=Input!U-1;ABV24;0);SE(1&lt;Input!U;0;SE(1&lt;Input!U;ABV24/(Input!U-Input!U);0)))</f>
        <v/>
      </c>
      <c r="ABX70" s="79">
        <f>SE(Input!U="bullet";SE(2=Input!U-1;ABV24;0);SE(2&lt;Input!U;0;SE(2&lt;Input!U;ABV24/(Input!U-Input!U);0)))</f>
        <v/>
      </c>
      <c r="ABY70" s="79">
        <f>SE(Input!U="bullet";SE(3=Input!U-1;ABV24;0);SE(3&lt;Input!U;0;SE(3&lt;Input!U;ABV24/(Input!U-Input!U);0)))</f>
        <v/>
      </c>
      <c r="ABZ70" s="79">
        <f>SE(Input!U="bullet";SE(4=Input!U-1;ABV24;0);SE(4&lt;Input!U;0;SE(4&lt;Input!U;ABV24/(Input!U-Input!U);0)))</f>
        <v/>
      </c>
      <c r="ACA70" s="79">
        <f>SE(Input!U="bullet";SE(5=Input!U-1;ABV24;0);SE(5&lt;Input!U;0;SE(5&lt;Input!U;ABV24/(Input!U-Input!U);0)))</f>
        <v/>
      </c>
      <c r="ACB70" s="79">
        <f>SE(Input!U="bullet";SE(6=Input!U-1;ABV24;0);SE(6&lt;Input!U;0;SE(6&lt;Input!U;ABV24/(Input!U-Input!U);0)))</f>
        <v/>
      </c>
      <c r="ACC70" s="79">
        <f>SE(Input!U="bullet";SE(7=Input!U-1;ABV24;0);SE(7&lt;Input!U;0;SE(7&lt;Input!U;ABV24/(Input!U-Input!U);0)))</f>
        <v/>
      </c>
      <c r="ACD70" s="79">
        <f>SE(Input!U="bullet";SE(8=Input!U-1;ABV24;0);SE(8&lt;Input!U;0;SE(8&lt;Input!U;ABV24/(Input!U-Input!U);0)))</f>
        <v/>
      </c>
      <c r="ACE70" s="79">
        <f>SE(Input!U="bullet";SE(9=Input!U-1;ABV24;0);SE(9&lt;Input!U;0;SE(9&lt;Input!U;ABV24/(Input!U-Input!U);0)))</f>
        <v/>
      </c>
      <c r="ACF70" s="79">
        <f>SE(Input!U="bullet";SE(10=Input!U-1;ABV24;0);SE(10&lt;Input!U;0;SE(10&lt;Input!U;ABV24/(Input!U-Input!U);0)))</f>
        <v/>
      </c>
      <c r="ACG70" s="79">
        <f>SE(Input!U="bullet";SE(11=Input!U-1;ABV24;0);SE(11&lt;Input!U;0;SE(11&lt;Input!U;ABV24/(Input!U-Input!U);0)))</f>
        <v/>
      </c>
      <c r="ACH70" s="79">
        <f>SE(Input!U="bullet";SE(12=Input!U-1;ABV24;0);SE(12&lt;Input!U;0;SE(12&lt;Input!U;ABV24/(Input!U-Input!U);0)))</f>
        <v/>
      </c>
      <c r="ACI70" s="79">
        <f>SE(Input!U="bullet";SE(13=Input!U-1;ABV24;0);SE(13&lt;Input!U;0;SE(13&lt;Input!U;ABV24/(Input!U-Input!U);0)))</f>
        <v/>
      </c>
      <c r="ACJ70" s="79">
        <f>SE(Input!U="bullet";SE(14=Input!U-1;ABV24;0);SE(14&lt;Input!U;0;SE(14&lt;Input!U;ABV24/(Input!U-Input!U);0)))</f>
        <v/>
      </c>
      <c r="ACK70" s="79">
        <f>SE(Input!U="bullet";SE(15=Input!U-1;ABV24;0);SE(15&lt;Input!U;0;SE(15&lt;Input!U;ABV24/(Input!U-Input!U);0)))</f>
        <v/>
      </c>
      <c r="ACL70" s="79">
        <f>SE(Input!U="bullet";SE(16=Input!U-1;ABV24;0);SE(16&lt;Input!U;0;SE(16&lt;Input!U;ABV24/(Input!U-Input!U);0)))</f>
        <v/>
      </c>
      <c r="ACM70" s="79">
        <f>SE(Input!U="bullet";SE(17=Input!U-1;ABV24;0);SE(17&lt;Input!U;0;SE(17&lt;Input!U;ABV24/(Input!U-Input!U);0)))</f>
        <v/>
      </c>
      <c r="ACN70" s="79">
        <f>SE(Input!U="bullet";SE(18=Input!U-1;ABV24;0);SE(18&lt;Input!U;0;SE(18&lt;Input!U;ABV24/(Input!U-Input!U);0)))</f>
        <v/>
      </c>
      <c r="ACO70" s="79">
        <f>SE(Input!U="bullet";SE(19=Input!U-1;ABV24;0);SE(19&lt;Input!U;0;SE(19&lt;Input!U;ABV24/(Input!U-Input!U);0)))</f>
        <v/>
      </c>
      <c r="ACP70" s="79">
        <f>SE(Input!U="bullet";SE(20=Input!U-1;ABV24;0);SE(20&lt;Input!U;0;SE(20&lt;Input!U;ABV24/(Input!U-Input!U);0)))</f>
        <v/>
      </c>
      <c r="ACQ70" s="79">
        <f>SE(Input!U="bullet";SE(21=Input!U-1;ABV24;0);SE(21&lt;Input!U;0;SE(21&lt;Input!U;ABV24/(Input!U-Input!U);0)))</f>
        <v/>
      </c>
      <c r="ACR70" s="79">
        <f>SE(Input!U="bullet";SE(22=Input!U-1;ABV24;0);SE(22&lt;Input!U;0;SE(22&lt;Input!U;ABV24/(Input!U-Input!U);0)))</f>
        <v/>
      </c>
      <c r="ACU70" s="78" t="n">
        <v>18</v>
      </c>
      <c r="ACV70" s="79">
        <f>0</f>
        <v/>
      </c>
      <c r="ACW70" s="79">
        <f>0</f>
        <v/>
      </c>
      <c r="ACX70" s="79">
        <f>0</f>
        <v/>
      </c>
      <c r="ACY70" s="79">
        <f>0</f>
        <v/>
      </c>
      <c r="ACZ70" s="79">
        <f>0</f>
        <v/>
      </c>
      <c r="ADA70" s="79">
        <f>0</f>
        <v/>
      </c>
      <c r="ADB70" s="79">
        <f>0</f>
        <v/>
      </c>
      <c r="ADC70" s="79">
        <f>0</f>
        <v/>
      </c>
      <c r="ADD70" s="79">
        <f>0</f>
        <v/>
      </c>
      <c r="ADE70" s="79">
        <f>0</f>
        <v/>
      </c>
      <c r="ADF70" s="79">
        <f>0</f>
        <v/>
      </c>
      <c r="ADG70" s="79">
        <f>0</f>
        <v/>
      </c>
      <c r="ADH70" s="79">
        <f>0</f>
        <v/>
      </c>
      <c r="ADI70" s="79">
        <f>0</f>
        <v/>
      </c>
      <c r="ADJ70" s="79">
        <f>0</f>
        <v/>
      </c>
      <c r="ADK70" s="79">
        <f>0</f>
        <v/>
      </c>
      <c r="ADL70" s="79">
        <f>0</f>
        <v/>
      </c>
      <c r="ADM70" s="79">
        <f>SE(Input!V="bullet";SE(0=Input!V-1;ADM24;0);SE(0&lt;Input!V;0;SE(0&lt;Input!V;ADM24/(Input!V-Input!V);0)))</f>
        <v/>
      </c>
      <c r="ADN70" s="79">
        <f>SE(Input!V="bullet";SE(1=Input!V-1;ADM24;0);SE(1&lt;Input!V;0;SE(1&lt;Input!V;ADM24/(Input!V-Input!V);0)))</f>
        <v/>
      </c>
      <c r="ADO70" s="79">
        <f>SE(Input!V="bullet";SE(2=Input!V-1;ADM24;0);SE(2&lt;Input!V;0;SE(2&lt;Input!V;ADM24/(Input!V-Input!V);0)))</f>
        <v/>
      </c>
      <c r="ADP70" s="79">
        <f>SE(Input!V="bullet";SE(3=Input!V-1;ADM24;0);SE(3&lt;Input!V;0;SE(3&lt;Input!V;ADM24/(Input!V-Input!V);0)))</f>
        <v/>
      </c>
      <c r="ADQ70" s="79">
        <f>SE(Input!V="bullet";SE(4=Input!V-1;ADM24;0);SE(4&lt;Input!V;0;SE(4&lt;Input!V;ADM24/(Input!V-Input!V);0)))</f>
        <v/>
      </c>
      <c r="ADR70" s="79">
        <f>SE(Input!V="bullet";SE(5=Input!V-1;ADM24;0);SE(5&lt;Input!V;0;SE(5&lt;Input!V;ADM24/(Input!V-Input!V);0)))</f>
        <v/>
      </c>
      <c r="ADS70" s="79">
        <f>SE(Input!V="bullet";SE(6=Input!V-1;ADM24;0);SE(6&lt;Input!V;0;SE(6&lt;Input!V;ADM24/(Input!V-Input!V);0)))</f>
        <v/>
      </c>
      <c r="ADT70" s="79">
        <f>SE(Input!V="bullet";SE(7=Input!V-1;ADM24;0);SE(7&lt;Input!V;0;SE(7&lt;Input!V;ADM24/(Input!V-Input!V);0)))</f>
        <v/>
      </c>
      <c r="ADU70" s="79">
        <f>SE(Input!V="bullet";SE(8=Input!V-1;ADM24;0);SE(8&lt;Input!V;0;SE(8&lt;Input!V;ADM24/(Input!V-Input!V);0)))</f>
        <v/>
      </c>
      <c r="ADV70" s="79">
        <f>SE(Input!V="bullet";SE(9=Input!V-1;ADM24;0);SE(9&lt;Input!V;0;SE(9&lt;Input!V;ADM24/(Input!V-Input!V);0)))</f>
        <v/>
      </c>
      <c r="ADW70" s="79">
        <f>SE(Input!V="bullet";SE(10=Input!V-1;ADM24;0);SE(10&lt;Input!V;0;SE(10&lt;Input!V;ADM24/(Input!V-Input!V);0)))</f>
        <v/>
      </c>
      <c r="ADX70" s="79">
        <f>SE(Input!V="bullet";SE(11=Input!V-1;ADM24;0);SE(11&lt;Input!V;0;SE(11&lt;Input!V;ADM24/(Input!V-Input!V);0)))</f>
        <v/>
      </c>
      <c r="ADY70" s="79">
        <f>SE(Input!V="bullet";SE(12=Input!V-1;ADM24;0);SE(12&lt;Input!V;0;SE(12&lt;Input!V;ADM24/(Input!V-Input!V);0)))</f>
        <v/>
      </c>
      <c r="ADZ70" s="79">
        <f>SE(Input!V="bullet";SE(13=Input!V-1;ADM24;0);SE(13&lt;Input!V;0;SE(13&lt;Input!V;ADM24/(Input!V-Input!V);0)))</f>
        <v/>
      </c>
      <c r="AEA70" s="79">
        <f>SE(Input!V="bullet";SE(14=Input!V-1;ADM24;0);SE(14&lt;Input!V;0;SE(14&lt;Input!V;ADM24/(Input!V-Input!V);0)))</f>
        <v/>
      </c>
      <c r="AEB70" s="79">
        <f>SE(Input!V="bullet";SE(15=Input!V-1;ADM24;0);SE(15&lt;Input!V;0;SE(15&lt;Input!V;ADM24/(Input!V-Input!V);0)))</f>
        <v/>
      </c>
      <c r="AEC70" s="79">
        <f>SE(Input!V="bullet";SE(16=Input!V-1;ADM24;0);SE(16&lt;Input!V;0;SE(16&lt;Input!V;ADM24/(Input!V-Input!V);0)))</f>
        <v/>
      </c>
      <c r="AED70" s="79">
        <f>SE(Input!V="bullet";SE(17=Input!V-1;ADM24;0);SE(17&lt;Input!V;0;SE(17&lt;Input!V;ADM24/(Input!V-Input!V);0)))</f>
        <v/>
      </c>
      <c r="AEE70" s="79">
        <f>SE(Input!V="bullet";SE(18=Input!V-1;ADM24;0);SE(18&lt;Input!V;0;SE(18&lt;Input!V;ADM24/(Input!V-Input!V);0)))</f>
        <v/>
      </c>
      <c r="AEF70" s="79">
        <f>SE(Input!V="bullet";SE(19=Input!V-1;ADM24;0);SE(19&lt;Input!V;0;SE(19&lt;Input!V;ADM24/(Input!V-Input!V);0)))</f>
        <v/>
      </c>
      <c r="AEG70" s="79">
        <f>SE(Input!V="bullet";SE(20=Input!V-1;ADM24;0);SE(20&lt;Input!V;0;SE(20&lt;Input!V;ADM24/(Input!V-Input!V);0)))</f>
        <v/>
      </c>
      <c r="AEH70" s="79">
        <f>SE(Input!V="bullet";SE(21=Input!V-1;ADM24;0);SE(21&lt;Input!V;0;SE(21&lt;Input!V;ADM24/(Input!V-Input!V);0)))</f>
        <v/>
      </c>
      <c r="AEI70" s="79">
        <f>SE(Input!V="bullet";SE(22=Input!V-1;ADM24;0);SE(22&lt;Input!V;0;SE(22&lt;Input!V;ADM24/(Input!V-Input!V);0)))</f>
        <v/>
      </c>
      <c r="AEL70" s="78" t="n">
        <v>18</v>
      </c>
      <c r="AEM70" s="79">
        <f>0</f>
        <v/>
      </c>
      <c r="AEN70" s="79">
        <f>0</f>
        <v/>
      </c>
      <c r="AEO70" s="79">
        <f>0</f>
        <v/>
      </c>
      <c r="AEP70" s="79">
        <f>0</f>
        <v/>
      </c>
      <c r="AEQ70" s="79">
        <f>0</f>
        <v/>
      </c>
      <c r="AER70" s="79">
        <f>0</f>
        <v/>
      </c>
      <c r="AES70" s="79">
        <f>0</f>
        <v/>
      </c>
      <c r="AET70" s="79">
        <f>0</f>
        <v/>
      </c>
      <c r="AEU70" s="79">
        <f>0</f>
        <v/>
      </c>
      <c r="AEV70" s="79">
        <f>0</f>
        <v/>
      </c>
      <c r="AEW70" s="79">
        <f>0</f>
        <v/>
      </c>
      <c r="AEX70" s="79">
        <f>0</f>
        <v/>
      </c>
      <c r="AEY70" s="79">
        <f>0</f>
        <v/>
      </c>
      <c r="AEZ70" s="79">
        <f>0</f>
        <v/>
      </c>
      <c r="AFA70" s="79">
        <f>0</f>
        <v/>
      </c>
      <c r="AFB70" s="79">
        <f>0</f>
        <v/>
      </c>
      <c r="AFC70" s="79">
        <f>0</f>
        <v/>
      </c>
      <c r="AFD70" s="79">
        <f>SE(Input!W="bullet";SE(0=Input!W-1;AFD24;0);SE(0&lt;Input!W;0;SE(0&lt;Input!W;AFD24/(Input!W-Input!W);0)))</f>
        <v/>
      </c>
      <c r="AFE70" s="79">
        <f>SE(Input!W="bullet";SE(1=Input!W-1;AFD24;0);SE(1&lt;Input!W;0;SE(1&lt;Input!W;AFD24/(Input!W-Input!W);0)))</f>
        <v/>
      </c>
      <c r="AFF70" s="79">
        <f>SE(Input!W="bullet";SE(2=Input!W-1;AFD24;0);SE(2&lt;Input!W;0;SE(2&lt;Input!W;AFD24/(Input!W-Input!W);0)))</f>
        <v/>
      </c>
      <c r="AFG70" s="79">
        <f>SE(Input!W="bullet";SE(3=Input!W-1;AFD24;0);SE(3&lt;Input!W;0;SE(3&lt;Input!W;AFD24/(Input!W-Input!W);0)))</f>
        <v/>
      </c>
      <c r="AFH70" s="79">
        <f>SE(Input!W="bullet";SE(4=Input!W-1;AFD24;0);SE(4&lt;Input!W;0;SE(4&lt;Input!W;AFD24/(Input!W-Input!W);0)))</f>
        <v/>
      </c>
      <c r="AFI70" s="79">
        <f>SE(Input!W="bullet";SE(5=Input!W-1;AFD24;0);SE(5&lt;Input!W;0;SE(5&lt;Input!W;AFD24/(Input!W-Input!W);0)))</f>
        <v/>
      </c>
      <c r="AFJ70" s="79">
        <f>SE(Input!W="bullet";SE(6=Input!W-1;AFD24;0);SE(6&lt;Input!W;0;SE(6&lt;Input!W;AFD24/(Input!W-Input!W);0)))</f>
        <v/>
      </c>
      <c r="AFK70" s="79">
        <f>SE(Input!W="bullet";SE(7=Input!W-1;AFD24;0);SE(7&lt;Input!W;0;SE(7&lt;Input!W;AFD24/(Input!W-Input!W);0)))</f>
        <v/>
      </c>
      <c r="AFL70" s="79">
        <f>SE(Input!W="bullet";SE(8=Input!W-1;AFD24;0);SE(8&lt;Input!W;0;SE(8&lt;Input!W;AFD24/(Input!W-Input!W);0)))</f>
        <v/>
      </c>
      <c r="AFM70" s="79">
        <f>SE(Input!W="bullet";SE(9=Input!W-1;AFD24;0);SE(9&lt;Input!W;0;SE(9&lt;Input!W;AFD24/(Input!W-Input!W);0)))</f>
        <v/>
      </c>
      <c r="AFN70" s="79">
        <f>SE(Input!W="bullet";SE(10=Input!W-1;AFD24;0);SE(10&lt;Input!W;0;SE(10&lt;Input!W;AFD24/(Input!W-Input!W);0)))</f>
        <v/>
      </c>
      <c r="AFO70" s="79">
        <f>SE(Input!W="bullet";SE(11=Input!W-1;AFD24;0);SE(11&lt;Input!W;0;SE(11&lt;Input!W;AFD24/(Input!W-Input!W);0)))</f>
        <v/>
      </c>
      <c r="AFP70" s="79">
        <f>SE(Input!W="bullet";SE(12=Input!W-1;AFD24;0);SE(12&lt;Input!W;0;SE(12&lt;Input!W;AFD24/(Input!W-Input!W);0)))</f>
        <v/>
      </c>
      <c r="AFQ70" s="79">
        <f>SE(Input!W="bullet";SE(13=Input!W-1;AFD24;0);SE(13&lt;Input!W;0;SE(13&lt;Input!W;AFD24/(Input!W-Input!W);0)))</f>
        <v/>
      </c>
      <c r="AFR70" s="79">
        <f>SE(Input!W="bullet";SE(14=Input!W-1;AFD24;0);SE(14&lt;Input!W;0;SE(14&lt;Input!W;AFD24/(Input!W-Input!W);0)))</f>
        <v/>
      </c>
      <c r="AFS70" s="79">
        <f>SE(Input!W="bullet";SE(15=Input!W-1;AFD24;0);SE(15&lt;Input!W;0;SE(15&lt;Input!W;AFD24/(Input!W-Input!W);0)))</f>
        <v/>
      </c>
      <c r="AFT70" s="79">
        <f>SE(Input!W="bullet";SE(16=Input!W-1;AFD24;0);SE(16&lt;Input!W;0;SE(16&lt;Input!W;AFD24/(Input!W-Input!W);0)))</f>
        <v/>
      </c>
      <c r="AFU70" s="79">
        <f>SE(Input!W="bullet";SE(17=Input!W-1;AFD24;0);SE(17&lt;Input!W;0;SE(17&lt;Input!W;AFD24/(Input!W-Input!W);0)))</f>
        <v/>
      </c>
      <c r="AFV70" s="79">
        <f>SE(Input!W="bullet";SE(18=Input!W-1;AFD24;0);SE(18&lt;Input!W;0;SE(18&lt;Input!W;AFD24/(Input!W-Input!W);0)))</f>
        <v/>
      </c>
      <c r="AFW70" s="79">
        <f>SE(Input!W="bullet";SE(19=Input!W-1;AFD24;0);SE(19&lt;Input!W;0;SE(19&lt;Input!W;AFD24/(Input!W-Input!W);0)))</f>
        <v/>
      </c>
      <c r="AFX70" s="79">
        <f>SE(Input!W="bullet";SE(20=Input!W-1;AFD24;0);SE(20&lt;Input!W;0;SE(20&lt;Input!W;AFD24/(Input!W-Input!W);0)))</f>
        <v/>
      </c>
      <c r="AFY70" s="79">
        <f>SE(Input!W="bullet";SE(21=Input!W-1;AFD24;0);SE(21&lt;Input!W;0;SE(21&lt;Input!W;AFD24/(Input!W-Input!W);0)))</f>
        <v/>
      </c>
      <c r="AFZ70" s="79">
        <f>SE(Input!W="bullet";SE(22=Input!W-1;AFD24;0);SE(22&lt;Input!W;0;SE(22&lt;Input!W;AFD24/(Input!W-Input!W);0)))</f>
        <v/>
      </c>
    </row>
    <row r="71">
      <c r="A71" s="78" t="n">
        <v>19</v>
      </c>
      <c r="B71" s="79">
        <f>0</f>
        <v/>
      </c>
      <c r="C71" s="79">
        <f>0</f>
        <v/>
      </c>
      <c r="D71" s="79">
        <f>0</f>
        <v/>
      </c>
      <c r="E71" s="79">
        <f>0</f>
        <v/>
      </c>
      <c r="F71" s="79">
        <f>0</f>
        <v/>
      </c>
      <c r="G71" s="79">
        <f>0</f>
        <v/>
      </c>
      <c r="H71" s="79">
        <f>0</f>
        <v/>
      </c>
      <c r="I71" s="79">
        <f>0</f>
        <v/>
      </c>
      <c r="J71" s="79">
        <f>0</f>
        <v/>
      </c>
      <c r="K71" s="79">
        <f>0</f>
        <v/>
      </c>
      <c r="L71" s="79">
        <f>0</f>
        <v/>
      </c>
      <c r="M71" s="79">
        <f>0</f>
        <v/>
      </c>
      <c r="N71" s="79">
        <f>0</f>
        <v/>
      </c>
      <c r="O71" s="79">
        <f>0</f>
        <v/>
      </c>
      <c r="P71" s="79">
        <f>0</f>
        <v/>
      </c>
      <c r="Q71" s="79">
        <f>0</f>
        <v/>
      </c>
      <c r="R71" s="79">
        <f>0</f>
        <v/>
      </c>
      <c r="S71" s="79">
        <f>0</f>
        <v/>
      </c>
      <c r="T71" s="79">
        <f>SE(Input!D="bullet";SE(0=Input!D-1;T25;0);SE(0&lt;Input!D;0;SE(0&lt;Input!D;T25/(Input!D-Input!D);0)))</f>
        <v/>
      </c>
      <c r="U71" s="79">
        <f>SE(Input!D="bullet";SE(1=Input!D-1;T25;0);SE(1&lt;Input!D;0;SE(1&lt;Input!D;T25/(Input!D-Input!D);0)))</f>
        <v/>
      </c>
      <c r="V71" s="79">
        <f>SE(Input!D="bullet";SE(2=Input!D-1;T25;0);SE(2&lt;Input!D;0;SE(2&lt;Input!D;T25/(Input!D-Input!D);0)))</f>
        <v/>
      </c>
      <c r="W71" s="79">
        <f>SE(Input!D="bullet";SE(3=Input!D-1;T25;0);SE(3&lt;Input!D;0;SE(3&lt;Input!D;T25/(Input!D-Input!D);0)))</f>
        <v/>
      </c>
      <c r="X71" s="79">
        <f>SE(Input!D="bullet";SE(4=Input!D-1;T25;0);SE(4&lt;Input!D;0;SE(4&lt;Input!D;T25/(Input!D-Input!D);0)))</f>
        <v/>
      </c>
      <c r="Y71" s="79">
        <f>SE(Input!D="bullet";SE(5=Input!D-1;T25;0);SE(5&lt;Input!D;0;SE(5&lt;Input!D;T25/(Input!D-Input!D);0)))</f>
        <v/>
      </c>
      <c r="Z71" s="79">
        <f>SE(Input!D="bullet";SE(6=Input!D-1;T25;0);SE(6&lt;Input!D;0;SE(6&lt;Input!D;T25/(Input!D-Input!D);0)))</f>
        <v/>
      </c>
      <c r="AA71" s="79">
        <f>SE(Input!D="bullet";SE(7=Input!D-1;T25;0);SE(7&lt;Input!D;0;SE(7&lt;Input!D;T25/(Input!D-Input!D);0)))</f>
        <v/>
      </c>
      <c r="AB71" s="79">
        <f>SE(Input!D="bullet";SE(8=Input!D-1;T25;0);SE(8&lt;Input!D;0;SE(8&lt;Input!D;T25/(Input!D-Input!D);0)))</f>
        <v/>
      </c>
      <c r="AC71" s="79">
        <f>SE(Input!D="bullet";SE(9=Input!D-1;T25;0);SE(9&lt;Input!D;0;SE(9&lt;Input!D;T25/(Input!D-Input!D);0)))</f>
        <v/>
      </c>
      <c r="AD71" s="79">
        <f>SE(Input!D="bullet";SE(10=Input!D-1;T25;0);SE(10&lt;Input!D;0;SE(10&lt;Input!D;T25/(Input!D-Input!D);0)))</f>
        <v/>
      </c>
      <c r="AE71" s="79">
        <f>SE(Input!D="bullet";SE(11=Input!D-1;T25;0);SE(11&lt;Input!D;0;SE(11&lt;Input!D;T25/(Input!D-Input!D);0)))</f>
        <v/>
      </c>
      <c r="AF71" s="79">
        <f>SE(Input!D="bullet";SE(12=Input!D-1;T25;0);SE(12&lt;Input!D;0;SE(12&lt;Input!D;T25/(Input!D-Input!D);0)))</f>
        <v/>
      </c>
      <c r="AG71" s="79">
        <f>SE(Input!D="bullet";SE(13=Input!D-1;T25;0);SE(13&lt;Input!D;0;SE(13&lt;Input!D;T25/(Input!D-Input!D);0)))</f>
        <v/>
      </c>
      <c r="AH71" s="79">
        <f>SE(Input!D="bullet";SE(14=Input!D-1;T25;0);SE(14&lt;Input!D;0;SE(14&lt;Input!D;T25/(Input!D-Input!D);0)))</f>
        <v/>
      </c>
      <c r="AI71" s="79">
        <f>SE(Input!D="bullet";SE(15=Input!D-1;T25;0);SE(15&lt;Input!D;0;SE(15&lt;Input!D;T25/(Input!D-Input!D);0)))</f>
        <v/>
      </c>
      <c r="AJ71" s="79">
        <f>SE(Input!D="bullet";SE(16=Input!D-1;T25;0);SE(16&lt;Input!D;0;SE(16&lt;Input!D;T25/(Input!D-Input!D);0)))</f>
        <v/>
      </c>
      <c r="AK71" s="79">
        <f>SE(Input!D="bullet";SE(17=Input!D-1;T25;0);SE(17&lt;Input!D;0;SE(17&lt;Input!D;T25/(Input!D-Input!D);0)))</f>
        <v/>
      </c>
      <c r="AL71" s="79">
        <f>SE(Input!D="bullet";SE(18=Input!D-1;T25;0);SE(18&lt;Input!D;0;SE(18&lt;Input!D;T25/(Input!D-Input!D);0)))</f>
        <v/>
      </c>
      <c r="AM71" s="79">
        <f>SE(Input!D="bullet";SE(19=Input!D-1;T25;0);SE(19&lt;Input!D;0;SE(19&lt;Input!D;T25/(Input!D-Input!D);0)))</f>
        <v/>
      </c>
      <c r="AN71" s="79">
        <f>SE(Input!D="bullet";SE(20=Input!D-1;T25;0);SE(20&lt;Input!D;0;SE(20&lt;Input!D;T25/(Input!D-Input!D);0)))</f>
        <v/>
      </c>
      <c r="AO71" s="79">
        <f>SE(Input!D="bullet";SE(21=Input!D-1;T25;0);SE(21&lt;Input!D;0;SE(21&lt;Input!D;T25/(Input!D-Input!D);0)))</f>
        <v/>
      </c>
      <c r="AR71" s="78" t="n">
        <v>19</v>
      </c>
      <c r="AS71" s="79">
        <f>0</f>
        <v/>
      </c>
      <c r="AT71" s="79">
        <f>0</f>
        <v/>
      </c>
      <c r="AU71" s="79">
        <f>0</f>
        <v/>
      </c>
      <c r="AV71" s="79">
        <f>0</f>
        <v/>
      </c>
      <c r="AW71" s="79">
        <f>0</f>
        <v/>
      </c>
      <c r="AX71" s="79">
        <f>0</f>
        <v/>
      </c>
      <c r="AY71" s="79">
        <f>0</f>
        <v/>
      </c>
      <c r="AZ71" s="79">
        <f>0</f>
        <v/>
      </c>
      <c r="BA71" s="79">
        <f>0</f>
        <v/>
      </c>
      <c r="BB71" s="79">
        <f>0</f>
        <v/>
      </c>
      <c r="BC71" s="79">
        <f>0</f>
        <v/>
      </c>
      <c r="BD71" s="79">
        <f>0</f>
        <v/>
      </c>
      <c r="BE71" s="79">
        <f>0</f>
        <v/>
      </c>
      <c r="BF71" s="79">
        <f>0</f>
        <v/>
      </c>
      <c r="BG71" s="79">
        <f>0</f>
        <v/>
      </c>
      <c r="BH71" s="79">
        <f>0</f>
        <v/>
      </c>
      <c r="BI71" s="79">
        <f>0</f>
        <v/>
      </c>
      <c r="BJ71" s="79">
        <f>0</f>
        <v/>
      </c>
      <c r="BK71" s="79">
        <f>SE(Input!E="bullet";SE(0=Input!E-1;BK25;0);SE(0&lt;Input!E;0;SE(0&lt;Input!E;BK25/(Input!E-Input!E);0)))</f>
        <v/>
      </c>
      <c r="BL71" s="79">
        <f>SE(Input!E="bullet";SE(1=Input!E-1;BK25;0);SE(1&lt;Input!E;0;SE(1&lt;Input!E;BK25/(Input!E-Input!E);0)))</f>
        <v/>
      </c>
      <c r="BM71" s="79">
        <f>SE(Input!E="bullet";SE(2=Input!E-1;BK25;0);SE(2&lt;Input!E;0;SE(2&lt;Input!E;BK25/(Input!E-Input!E);0)))</f>
        <v/>
      </c>
      <c r="BN71" s="79">
        <f>SE(Input!E="bullet";SE(3=Input!E-1;BK25;0);SE(3&lt;Input!E;0;SE(3&lt;Input!E;BK25/(Input!E-Input!E);0)))</f>
        <v/>
      </c>
      <c r="BO71" s="79">
        <f>SE(Input!E="bullet";SE(4=Input!E-1;BK25;0);SE(4&lt;Input!E;0;SE(4&lt;Input!E;BK25/(Input!E-Input!E);0)))</f>
        <v/>
      </c>
      <c r="BP71" s="79">
        <f>SE(Input!E="bullet";SE(5=Input!E-1;BK25;0);SE(5&lt;Input!E;0;SE(5&lt;Input!E;BK25/(Input!E-Input!E);0)))</f>
        <v/>
      </c>
      <c r="BQ71" s="79">
        <f>SE(Input!E="bullet";SE(6=Input!E-1;BK25;0);SE(6&lt;Input!E;0;SE(6&lt;Input!E;BK25/(Input!E-Input!E);0)))</f>
        <v/>
      </c>
      <c r="BR71" s="79">
        <f>SE(Input!E="bullet";SE(7=Input!E-1;BK25;0);SE(7&lt;Input!E;0;SE(7&lt;Input!E;BK25/(Input!E-Input!E);0)))</f>
        <v/>
      </c>
      <c r="BS71" s="79">
        <f>SE(Input!E="bullet";SE(8=Input!E-1;BK25;0);SE(8&lt;Input!E;0;SE(8&lt;Input!E;BK25/(Input!E-Input!E);0)))</f>
        <v/>
      </c>
      <c r="BT71" s="79">
        <f>SE(Input!E="bullet";SE(9=Input!E-1;BK25;0);SE(9&lt;Input!E;0;SE(9&lt;Input!E;BK25/(Input!E-Input!E);0)))</f>
        <v/>
      </c>
      <c r="BU71" s="79">
        <f>SE(Input!E="bullet";SE(10=Input!E-1;BK25;0);SE(10&lt;Input!E;0;SE(10&lt;Input!E;BK25/(Input!E-Input!E);0)))</f>
        <v/>
      </c>
      <c r="BV71" s="79">
        <f>SE(Input!E="bullet";SE(11=Input!E-1;BK25;0);SE(11&lt;Input!E;0;SE(11&lt;Input!E;BK25/(Input!E-Input!E);0)))</f>
        <v/>
      </c>
      <c r="BW71" s="79">
        <f>SE(Input!E="bullet";SE(12=Input!E-1;BK25;0);SE(12&lt;Input!E;0;SE(12&lt;Input!E;BK25/(Input!E-Input!E);0)))</f>
        <v/>
      </c>
      <c r="BX71" s="79">
        <f>SE(Input!E="bullet";SE(13=Input!E-1;BK25;0);SE(13&lt;Input!E;0;SE(13&lt;Input!E;BK25/(Input!E-Input!E);0)))</f>
        <v/>
      </c>
      <c r="BY71" s="79">
        <f>SE(Input!E="bullet";SE(14=Input!E-1;BK25;0);SE(14&lt;Input!E;0;SE(14&lt;Input!E;BK25/(Input!E-Input!E);0)))</f>
        <v/>
      </c>
      <c r="BZ71" s="79">
        <f>SE(Input!E="bullet";SE(15=Input!E-1;BK25;0);SE(15&lt;Input!E;0;SE(15&lt;Input!E;BK25/(Input!E-Input!E);0)))</f>
        <v/>
      </c>
      <c r="CA71" s="79">
        <f>SE(Input!E="bullet";SE(16=Input!E-1;BK25;0);SE(16&lt;Input!E;0;SE(16&lt;Input!E;BK25/(Input!E-Input!E);0)))</f>
        <v/>
      </c>
      <c r="CB71" s="79">
        <f>SE(Input!E="bullet";SE(17=Input!E-1;BK25;0);SE(17&lt;Input!E;0;SE(17&lt;Input!E;BK25/(Input!E-Input!E);0)))</f>
        <v/>
      </c>
      <c r="CC71" s="79">
        <f>SE(Input!E="bullet";SE(18=Input!E-1;BK25;0);SE(18&lt;Input!E;0;SE(18&lt;Input!E;BK25/(Input!E-Input!E);0)))</f>
        <v/>
      </c>
      <c r="CD71" s="79">
        <f>SE(Input!E="bullet";SE(19=Input!E-1;BK25;0);SE(19&lt;Input!E;0;SE(19&lt;Input!E;BK25/(Input!E-Input!E);0)))</f>
        <v/>
      </c>
      <c r="CE71" s="79">
        <f>SE(Input!E="bullet";SE(20=Input!E-1;BK25;0);SE(20&lt;Input!E;0;SE(20&lt;Input!E;BK25/(Input!E-Input!E);0)))</f>
        <v/>
      </c>
      <c r="CF71" s="79">
        <f>SE(Input!E="bullet";SE(21=Input!E-1;BK25;0);SE(21&lt;Input!E;0;SE(21&lt;Input!E;BK25/(Input!E-Input!E);0)))</f>
        <v/>
      </c>
      <c r="CI71" s="78" t="n">
        <v>19</v>
      </c>
      <c r="CJ71" s="79">
        <f>0</f>
        <v/>
      </c>
      <c r="CK71" s="79">
        <f>0</f>
        <v/>
      </c>
      <c r="CL71" s="79">
        <f>0</f>
        <v/>
      </c>
      <c r="CM71" s="79">
        <f>0</f>
        <v/>
      </c>
      <c r="CN71" s="79">
        <f>0</f>
        <v/>
      </c>
      <c r="CO71" s="79">
        <f>0</f>
        <v/>
      </c>
      <c r="CP71" s="79">
        <f>0</f>
        <v/>
      </c>
      <c r="CQ71" s="79">
        <f>0</f>
        <v/>
      </c>
      <c r="CR71" s="79">
        <f>0</f>
        <v/>
      </c>
      <c r="CS71" s="79">
        <f>0</f>
        <v/>
      </c>
      <c r="CT71" s="79">
        <f>0</f>
        <v/>
      </c>
      <c r="CU71" s="79">
        <f>0</f>
        <v/>
      </c>
      <c r="CV71" s="79">
        <f>0</f>
        <v/>
      </c>
      <c r="CW71" s="79">
        <f>0</f>
        <v/>
      </c>
      <c r="CX71" s="79">
        <f>0</f>
        <v/>
      </c>
      <c r="CY71" s="79">
        <f>0</f>
        <v/>
      </c>
      <c r="CZ71" s="79">
        <f>0</f>
        <v/>
      </c>
      <c r="DA71" s="79">
        <f>0</f>
        <v/>
      </c>
      <c r="DB71" s="79">
        <f>SE(Input!F="bullet";SE(0=Input!F-1;DB25;0);SE(0&lt;Input!F;0;SE(0&lt;Input!F;DB25/(Input!F-Input!F);0)))</f>
        <v/>
      </c>
      <c r="DC71" s="79">
        <f>SE(Input!F="bullet";SE(1=Input!F-1;DB25;0);SE(1&lt;Input!F;0;SE(1&lt;Input!F;DB25/(Input!F-Input!F);0)))</f>
        <v/>
      </c>
      <c r="DD71" s="79">
        <f>SE(Input!F="bullet";SE(2=Input!F-1;DB25;0);SE(2&lt;Input!F;0;SE(2&lt;Input!F;DB25/(Input!F-Input!F);0)))</f>
        <v/>
      </c>
      <c r="DE71" s="79">
        <f>SE(Input!F="bullet";SE(3=Input!F-1;DB25;0);SE(3&lt;Input!F;0;SE(3&lt;Input!F;DB25/(Input!F-Input!F);0)))</f>
        <v/>
      </c>
      <c r="DF71" s="79">
        <f>SE(Input!F="bullet";SE(4=Input!F-1;DB25;0);SE(4&lt;Input!F;0;SE(4&lt;Input!F;DB25/(Input!F-Input!F);0)))</f>
        <v/>
      </c>
      <c r="DG71" s="79">
        <f>SE(Input!F="bullet";SE(5=Input!F-1;DB25;0);SE(5&lt;Input!F;0;SE(5&lt;Input!F;DB25/(Input!F-Input!F);0)))</f>
        <v/>
      </c>
      <c r="DH71" s="79">
        <f>SE(Input!F="bullet";SE(6=Input!F-1;DB25;0);SE(6&lt;Input!F;0;SE(6&lt;Input!F;DB25/(Input!F-Input!F);0)))</f>
        <v/>
      </c>
      <c r="DI71" s="79">
        <f>SE(Input!F="bullet";SE(7=Input!F-1;DB25;0);SE(7&lt;Input!F;0;SE(7&lt;Input!F;DB25/(Input!F-Input!F);0)))</f>
        <v/>
      </c>
      <c r="DJ71" s="79">
        <f>SE(Input!F="bullet";SE(8=Input!F-1;DB25;0);SE(8&lt;Input!F;0;SE(8&lt;Input!F;DB25/(Input!F-Input!F);0)))</f>
        <v/>
      </c>
      <c r="DK71" s="79">
        <f>SE(Input!F="bullet";SE(9=Input!F-1;DB25;0);SE(9&lt;Input!F;0;SE(9&lt;Input!F;DB25/(Input!F-Input!F);0)))</f>
        <v/>
      </c>
      <c r="DL71" s="79">
        <f>SE(Input!F="bullet";SE(10=Input!F-1;DB25;0);SE(10&lt;Input!F;0;SE(10&lt;Input!F;DB25/(Input!F-Input!F);0)))</f>
        <v/>
      </c>
      <c r="DM71" s="79">
        <f>SE(Input!F="bullet";SE(11=Input!F-1;DB25;0);SE(11&lt;Input!F;0;SE(11&lt;Input!F;DB25/(Input!F-Input!F);0)))</f>
        <v/>
      </c>
      <c r="DN71" s="79">
        <f>SE(Input!F="bullet";SE(12=Input!F-1;DB25;0);SE(12&lt;Input!F;0;SE(12&lt;Input!F;DB25/(Input!F-Input!F);0)))</f>
        <v/>
      </c>
      <c r="DO71" s="79">
        <f>SE(Input!F="bullet";SE(13=Input!F-1;DB25;0);SE(13&lt;Input!F;0;SE(13&lt;Input!F;DB25/(Input!F-Input!F);0)))</f>
        <v/>
      </c>
      <c r="DP71" s="79">
        <f>SE(Input!F="bullet";SE(14=Input!F-1;DB25;0);SE(14&lt;Input!F;0;SE(14&lt;Input!F;DB25/(Input!F-Input!F);0)))</f>
        <v/>
      </c>
      <c r="DQ71" s="79">
        <f>SE(Input!F="bullet";SE(15=Input!F-1;DB25;0);SE(15&lt;Input!F;0;SE(15&lt;Input!F;DB25/(Input!F-Input!F);0)))</f>
        <v/>
      </c>
      <c r="DR71" s="79">
        <f>SE(Input!F="bullet";SE(16=Input!F-1;DB25;0);SE(16&lt;Input!F;0;SE(16&lt;Input!F;DB25/(Input!F-Input!F);0)))</f>
        <v/>
      </c>
      <c r="DS71" s="79">
        <f>SE(Input!F="bullet";SE(17=Input!F-1;DB25;0);SE(17&lt;Input!F;0;SE(17&lt;Input!F;DB25/(Input!F-Input!F);0)))</f>
        <v/>
      </c>
      <c r="DT71" s="79">
        <f>SE(Input!F="bullet";SE(18=Input!F-1;DB25;0);SE(18&lt;Input!F;0;SE(18&lt;Input!F;DB25/(Input!F-Input!F);0)))</f>
        <v/>
      </c>
      <c r="DU71" s="79">
        <f>SE(Input!F="bullet";SE(19=Input!F-1;DB25;0);SE(19&lt;Input!F;0;SE(19&lt;Input!F;DB25/(Input!F-Input!F);0)))</f>
        <v/>
      </c>
      <c r="DV71" s="79">
        <f>SE(Input!F="bullet";SE(20=Input!F-1;DB25;0);SE(20&lt;Input!F;0;SE(20&lt;Input!F;DB25/(Input!F-Input!F);0)))</f>
        <v/>
      </c>
      <c r="DW71" s="79">
        <f>SE(Input!F="bullet";SE(21=Input!F-1;DB25;0);SE(21&lt;Input!F;0;SE(21&lt;Input!F;DB25/(Input!F-Input!F);0)))</f>
        <v/>
      </c>
      <c r="DZ71" s="78" t="n">
        <v>19</v>
      </c>
      <c r="EA71" s="79">
        <f>0</f>
        <v/>
      </c>
      <c r="EB71" s="79">
        <f>0</f>
        <v/>
      </c>
      <c r="EC71" s="79">
        <f>0</f>
        <v/>
      </c>
      <c r="ED71" s="79">
        <f>0</f>
        <v/>
      </c>
      <c r="EE71" s="79">
        <f>0</f>
        <v/>
      </c>
      <c r="EF71" s="79">
        <f>0</f>
        <v/>
      </c>
      <c r="EG71" s="79">
        <f>0</f>
        <v/>
      </c>
      <c r="EH71" s="79">
        <f>0</f>
        <v/>
      </c>
      <c r="EI71" s="79">
        <f>0</f>
        <v/>
      </c>
      <c r="EJ71" s="79">
        <f>0</f>
        <v/>
      </c>
      <c r="EK71" s="79">
        <f>0</f>
        <v/>
      </c>
      <c r="EL71" s="79">
        <f>0</f>
        <v/>
      </c>
      <c r="EM71" s="79">
        <f>0</f>
        <v/>
      </c>
      <c r="EN71" s="79">
        <f>0</f>
        <v/>
      </c>
      <c r="EO71" s="79">
        <f>0</f>
        <v/>
      </c>
      <c r="EP71" s="79">
        <f>0</f>
        <v/>
      </c>
      <c r="EQ71" s="79">
        <f>0</f>
        <v/>
      </c>
      <c r="ER71" s="79">
        <f>0</f>
        <v/>
      </c>
      <c r="ES71" s="79">
        <f>SE(Input!G="bullet";SE(0=Input!G-1;ES25;0);SE(0&lt;Input!G;0;SE(0&lt;Input!G;ES25/(Input!G-Input!G);0)))</f>
        <v/>
      </c>
      <c r="ET71" s="79">
        <f>SE(Input!G="bullet";SE(1=Input!G-1;ES25;0);SE(1&lt;Input!G;0;SE(1&lt;Input!G;ES25/(Input!G-Input!G);0)))</f>
        <v/>
      </c>
      <c r="EU71" s="79">
        <f>SE(Input!G="bullet";SE(2=Input!G-1;ES25;0);SE(2&lt;Input!G;0;SE(2&lt;Input!G;ES25/(Input!G-Input!G);0)))</f>
        <v/>
      </c>
      <c r="EV71" s="79">
        <f>SE(Input!G="bullet";SE(3=Input!G-1;ES25;0);SE(3&lt;Input!G;0;SE(3&lt;Input!G;ES25/(Input!G-Input!G);0)))</f>
        <v/>
      </c>
      <c r="EW71" s="79">
        <f>SE(Input!G="bullet";SE(4=Input!G-1;ES25;0);SE(4&lt;Input!G;0;SE(4&lt;Input!G;ES25/(Input!G-Input!G);0)))</f>
        <v/>
      </c>
      <c r="EX71" s="79">
        <f>SE(Input!G="bullet";SE(5=Input!G-1;ES25;0);SE(5&lt;Input!G;0;SE(5&lt;Input!G;ES25/(Input!G-Input!G);0)))</f>
        <v/>
      </c>
      <c r="EY71" s="79">
        <f>SE(Input!G="bullet";SE(6=Input!G-1;ES25;0);SE(6&lt;Input!G;0;SE(6&lt;Input!G;ES25/(Input!G-Input!G);0)))</f>
        <v/>
      </c>
      <c r="EZ71" s="79">
        <f>SE(Input!G="bullet";SE(7=Input!G-1;ES25;0);SE(7&lt;Input!G;0;SE(7&lt;Input!G;ES25/(Input!G-Input!G);0)))</f>
        <v/>
      </c>
      <c r="FA71" s="79">
        <f>SE(Input!G="bullet";SE(8=Input!G-1;ES25;0);SE(8&lt;Input!G;0;SE(8&lt;Input!G;ES25/(Input!G-Input!G);0)))</f>
        <v/>
      </c>
      <c r="FB71" s="79">
        <f>SE(Input!G="bullet";SE(9=Input!G-1;ES25;0);SE(9&lt;Input!G;0;SE(9&lt;Input!G;ES25/(Input!G-Input!G);0)))</f>
        <v/>
      </c>
      <c r="FC71" s="79">
        <f>SE(Input!G="bullet";SE(10=Input!G-1;ES25;0);SE(10&lt;Input!G;0;SE(10&lt;Input!G;ES25/(Input!G-Input!G);0)))</f>
        <v/>
      </c>
      <c r="FD71" s="79">
        <f>SE(Input!G="bullet";SE(11=Input!G-1;ES25;0);SE(11&lt;Input!G;0;SE(11&lt;Input!G;ES25/(Input!G-Input!G);0)))</f>
        <v/>
      </c>
      <c r="FE71" s="79">
        <f>SE(Input!G="bullet";SE(12=Input!G-1;ES25;0);SE(12&lt;Input!G;0;SE(12&lt;Input!G;ES25/(Input!G-Input!G);0)))</f>
        <v/>
      </c>
      <c r="FF71" s="79">
        <f>SE(Input!G="bullet";SE(13=Input!G-1;ES25;0);SE(13&lt;Input!G;0;SE(13&lt;Input!G;ES25/(Input!G-Input!G);0)))</f>
        <v/>
      </c>
      <c r="FG71" s="79">
        <f>SE(Input!G="bullet";SE(14=Input!G-1;ES25;0);SE(14&lt;Input!G;0;SE(14&lt;Input!G;ES25/(Input!G-Input!G);0)))</f>
        <v/>
      </c>
      <c r="FH71" s="79">
        <f>SE(Input!G="bullet";SE(15=Input!G-1;ES25;0);SE(15&lt;Input!G;0;SE(15&lt;Input!G;ES25/(Input!G-Input!G);0)))</f>
        <v/>
      </c>
      <c r="FI71" s="79">
        <f>SE(Input!G="bullet";SE(16=Input!G-1;ES25;0);SE(16&lt;Input!G;0;SE(16&lt;Input!G;ES25/(Input!G-Input!G);0)))</f>
        <v/>
      </c>
      <c r="FJ71" s="79">
        <f>SE(Input!G="bullet";SE(17=Input!G-1;ES25;0);SE(17&lt;Input!G;0;SE(17&lt;Input!G;ES25/(Input!G-Input!G);0)))</f>
        <v/>
      </c>
      <c r="FK71" s="79">
        <f>SE(Input!G="bullet";SE(18=Input!G-1;ES25;0);SE(18&lt;Input!G;0;SE(18&lt;Input!G;ES25/(Input!G-Input!G);0)))</f>
        <v/>
      </c>
      <c r="FL71" s="79">
        <f>SE(Input!G="bullet";SE(19=Input!G-1;ES25;0);SE(19&lt;Input!G;0;SE(19&lt;Input!G;ES25/(Input!G-Input!G);0)))</f>
        <v/>
      </c>
      <c r="FM71" s="79">
        <f>SE(Input!G="bullet";SE(20=Input!G-1;ES25;0);SE(20&lt;Input!G;0;SE(20&lt;Input!G;ES25/(Input!G-Input!G);0)))</f>
        <v/>
      </c>
      <c r="FN71" s="79">
        <f>SE(Input!G="bullet";SE(21=Input!G-1;ES25;0);SE(21&lt;Input!G;0;SE(21&lt;Input!G;ES25/(Input!G-Input!G);0)))</f>
        <v/>
      </c>
      <c r="FQ71" s="78" t="n">
        <v>19</v>
      </c>
      <c r="FR71" s="79">
        <f>0</f>
        <v/>
      </c>
      <c r="FS71" s="79">
        <f>0</f>
        <v/>
      </c>
      <c r="FT71" s="79">
        <f>0</f>
        <v/>
      </c>
      <c r="FU71" s="79">
        <f>0</f>
        <v/>
      </c>
      <c r="FV71" s="79">
        <f>0</f>
        <v/>
      </c>
      <c r="FW71" s="79">
        <f>0</f>
        <v/>
      </c>
      <c r="FX71" s="79">
        <f>0</f>
        <v/>
      </c>
      <c r="FY71" s="79">
        <f>0</f>
        <v/>
      </c>
      <c r="FZ71" s="79">
        <f>0</f>
        <v/>
      </c>
      <c r="GA71" s="79">
        <f>0</f>
        <v/>
      </c>
      <c r="GB71" s="79">
        <f>0</f>
        <v/>
      </c>
      <c r="GC71" s="79">
        <f>0</f>
        <v/>
      </c>
      <c r="GD71" s="79">
        <f>0</f>
        <v/>
      </c>
      <c r="GE71" s="79">
        <f>0</f>
        <v/>
      </c>
      <c r="GF71" s="79">
        <f>0</f>
        <v/>
      </c>
      <c r="GG71" s="79">
        <f>0</f>
        <v/>
      </c>
      <c r="GH71" s="79">
        <f>0</f>
        <v/>
      </c>
      <c r="GI71" s="79">
        <f>0</f>
        <v/>
      </c>
      <c r="GJ71" s="79">
        <f>SE(Input!H="bullet";SE(0=Input!H-1;GJ25;0);SE(0&lt;Input!H;0;SE(0&lt;Input!H;GJ25/(Input!H-Input!H);0)))</f>
        <v/>
      </c>
      <c r="GK71" s="79">
        <f>SE(Input!H="bullet";SE(1=Input!H-1;GJ25;0);SE(1&lt;Input!H;0;SE(1&lt;Input!H;GJ25/(Input!H-Input!H);0)))</f>
        <v/>
      </c>
      <c r="GL71" s="79">
        <f>SE(Input!H="bullet";SE(2=Input!H-1;GJ25;0);SE(2&lt;Input!H;0;SE(2&lt;Input!H;GJ25/(Input!H-Input!H);0)))</f>
        <v/>
      </c>
      <c r="GM71" s="79">
        <f>SE(Input!H="bullet";SE(3=Input!H-1;GJ25;0);SE(3&lt;Input!H;0;SE(3&lt;Input!H;GJ25/(Input!H-Input!H);0)))</f>
        <v/>
      </c>
      <c r="GN71" s="79">
        <f>SE(Input!H="bullet";SE(4=Input!H-1;GJ25;0);SE(4&lt;Input!H;0;SE(4&lt;Input!H;GJ25/(Input!H-Input!H);0)))</f>
        <v/>
      </c>
      <c r="GO71" s="79">
        <f>SE(Input!H="bullet";SE(5=Input!H-1;GJ25;0);SE(5&lt;Input!H;0;SE(5&lt;Input!H;GJ25/(Input!H-Input!H);0)))</f>
        <v/>
      </c>
      <c r="GP71" s="79">
        <f>SE(Input!H="bullet";SE(6=Input!H-1;GJ25;0);SE(6&lt;Input!H;0;SE(6&lt;Input!H;GJ25/(Input!H-Input!H);0)))</f>
        <v/>
      </c>
      <c r="GQ71" s="79">
        <f>SE(Input!H="bullet";SE(7=Input!H-1;GJ25;0);SE(7&lt;Input!H;0;SE(7&lt;Input!H;GJ25/(Input!H-Input!H);0)))</f>
        <v/>
      </c>
      <c r="GR71" s="79">
        <f>SE(Input!H="bullet";SE(8=Input!H-1;GJ25;0);SE(8&lt;Input!H;0;SE(8&lt;Input!H;GJ25/(Input!H-Input!H);0)))</f>
        <v/>
      </c>
      <c r="GS71" s="79">
        <f>SE(Input!H="bullet";SE(9=Input!H-1;GJ25;0);SE(9&lt;Input!H;0;SE(9&lt;Input!H;GJ25/(Input!H-Input!H);0)))</f>
        <v/>
      </c>
      <c r="GT71" s="79">
        <f>SE(Input!H="bullet";SE(10=Input!H-1;GJ25;0);SE(10&lt;Input!H;0;SE(10&lt;Input!H;GJ25/(Input!H-Input!H);0)))</f>
        <v/>
      </c>
      <c r="GU71" s="79">
        <f>SE(Input!H="bullet";SE(11=Input!H-1;GJ25;0);SE(11&lt;Input!H;0;SE(11&lt;Input!H;GJ25/(Input!H-Input!H);0)))</f>
        <v/>
      </c>
      <c r="GV71" s="79">
        <f>SE(Input!H="bullet";SE(12=Input!H-1;GJ25;0);SE(12&lt;Input!H;0;SE(12&lt;Input!H;GJ25/(Input!H-Input!H);0)))</f>
        <v/>
      </c>
      <c r="GW71" s="79">
        <f>SE(Input!H="bullet";SE(13=Input!H-1;GJ25;0);SE(13&lt;Input!H;0;SE(13&lt;Input!H;GJ25/(Input!H-Input!H);0)))</f>
        <v/>
      </c>
      <c r="GX71" s="79">
        <f>SE(Input!H="bullet";SE(14=Input!H-1;GJ25;0);SE(14&lt;Input!H;0;SE(14&lt;Input!H;GJ25/(Input!H-Input!H);0)))</f>
        <v/>
      </c>
      <c r="GY71" s="79">
        <f>SE(Input!H="bullet";SE(15=Input!H-1;GJ25;0);SE(15&lt;Input!H;0;SE(15&lt;Input!H;GJ25/(Input!H-Input!H);0)))</f>
        <v/>
      </c>
      <c r="GZ71" s="79">
        <f>SE(Input!H="bullet";SE(16=Input!H-1;GJ25;0);SE(16&lt;Input!H;0;SE(16&lt;Input!H;GJ25/(Input!H-Input!H);0)))</f>
        <v/>
      </c>
      <c r="HA71" s="79">
        <f>SE(Input!H="bullet";SE(17=Input!H-1;GJ25;0);SE(17&lt;Input!H;0;SE(17&lt;Input!H;GJ25/(Input!H-Input!H);0)))</f>
        <v/>
      </c>
      <c r="HB71" s="79">
        <f>SE(Input!H="bullet";SE(18=Input!H-1;GJ25;0);SE(18&lt;Input!H;0;SE(18&lt;Input!H;GJ25/(Input!H-Input!H);0)))</f>
        <v/>
      </c>
      <c r="HC71" s="79">
        <f>SE(Input!H="bullet";SE(19=Input!H-1;GJ25;0);SE(19&lt;Input!H;0;SE(19&lt;Input!H;GJ25/(Input!H-Input!H);0)))</f>
        <v/>
      </c>
      <c r="HD71" s="79">
        <f>SE(Input!H="bullet";SE(20=Input!H-1;GJ25;0);SE(20&lt;Input!H;0;SE(20&lt;Input!H;GJ25/(Input!H-Input!H);0)))</f>
        <v/>
      </c>
      <c r="HE71" s="79">
        <f>SE(Input!H="bullet";SE(21=Input!H-1;GJ25;0);SE(21&lt;Input!H;0;SE(21&lt;Input!H;GJ25/(Input!H-Input!H);0)))</f>
        <v/>
      </c>
      <c r="HH71" s="78" t="n">
        <v>19</v>
      </c>
      <c r="HI71" s="79">
        <f>0</f>
        <v/>
      </c>
      <c r="HJ71" s="79">
        <f>0</f>
        <v/>
      </c>
      <c r="HK71" s="79">
        <f>0</f>
        <v/>
      </c>
      <c r="HL71" s="79">
        <f>0</f>
        <v/>
      </c>
      <c r="HM71" s="79">
        <f>0</f>
        <v/>
      </c>
      <c r="HN71" s="79">
        <f>0</f>
        <v/>
      </c>
      <c r="HO71" s="79">
        <f>0</f>
        <v/>
      </c>
      <c r="HP71" s="79">
        <f>0</f>
        <v/>
      </c>
      <c r="HQ71" s="79">
        <f>0</f>
        <v/>
      </c>
      <c r="HR71" s="79">
        <f>0</f>
        <v/>
      </c>
      <c r="HS71" s="79">
        <f>0</f>
        <v/>
      </c>
      <c r="HT71" s="79">
        <f>0</f>
        <v/>
      </c>
      <c r="HU71" s="79">
        <f>0</f>
        <v/>
      </c>
      <c r="HV71" s="79">
        <f>0</f>
        <v/>
      </c>
      <c r="HW71" s="79">
        <f>0</f>
        <v/>
      </c>
      <c r="HX71" s="79">
        <f>0</f>
        <v/>
      </c>
      <c r="HY71" s="79">
        <f>0</f>
        <v/>
      </c>
      <c r="HZ71" s="79">
        <f>0</f>
        <v/>
      </c>
      <c r="IA71" s="79">
        <f>SE(Input!I="bullet";SE(0=Input!I-1;IA25;0);SE(0&lt;Input!I;0;SE(0&lt;Input!I;IA25/(Input!I-Input!I);0)))</f>
        <v/>
      </c>
      <c r="IB71" s="79">
        <f>SE(Input!I="bullet";SE(1=Input!I-1;IA25;0);SE(1&lt;Input!I;0;SE(1&lt;Input!I;IA25/(Input!I-Input!I);0)))</f>
        <v/>
      </c>
      <c r="IC71" s="79">
        <f>SE(Input!I="bullet";SE(2=Input!I-1;IA25;0);SE(2&lt;Input!I;0;SE(2&lt;Input!I;IA25/(Input!I-Input!I);0)))</f>
        <v/>
      </c>
      <c r="ID71" s="79">
        <f>SE(Input!I="bullet";SE(3=Input!I-1;IA25;0);SE(3&lt;Input!I;0;SE(3&lt;Input!I;IA25/(Input!I-Input!I);0)))</f>
        <v/>
      </c>
      <c r="IE71" s="79">
        <f>SE(Input!I="bullet";SE(4=Input!I-1;IA25;0);SE(4&lt;Input!I;0;SE(4&lt;Input!I;IA25/(Input!I-Input!I);0)))</f>
        <v/>
      </c>
      <c r="IF71" s="79">
        <f>SE(Input!I="bullet";SE(5=Input!I-1;IA25;0);SE(5&lt;Input!I;0;SE(5&lt;Input!I;IA25/(Input!I-Input!I);0)))</f>
        <v/>
      </c>
      <c r="IG71" s="79">
        <f>SE(Input!I="bullet";SE(6=Input!I-1;IA25;0);SE(6&lt;Input!I;0;SE(6&lt;Input!I;IA25/(Input!I-Input!I);0)))</f>
        <v/>
      </c>
      <c r="IH71" s="79">
        <f>SE(Input!I="bullet";SE(7=Input!I-1;IA25;0);SE(7&lt;Input!I;0;SE(7&lt;Input!I;IA25/(Input!I-Input!I);0)))</f>
        <v/>
      </c>
      <c r="II71" s="79">
        <f>SE(Input!I="bullet";SE(8=Input!I-1;IA25;0);SE(8&lt;Input!I;0;SE(8&lt;Input!I;IA25/(Input!I-Input!I);0)))</f>
        <v/>
      </c>
      <c r="IJ71" s="79">
        <f>SE(Input!I="bullet";SE(9=Input!I-1;IA25;0);SE(9&lt;Input!I;0;SE(9&lt;Input!I;IA25/(Input!I-Input!I);0)))</f>
        <v/>
      </c>
      <c r="IK71" s="79">
        <f>SE(Input!I="bullet";SE(10=Input!I-1;IA25;0);SE(10&lt;Input!I;0;SE(10&lt;Input!I;IA25/(Input!I-Input!I);0)))</f>
        <v/>
      </c>
      <c r="IL71" s="79">
        <f>SE(Input!I="bullet";SE(11=Input!I-1;IA25;0);SE(11&lt;Input!I;0;SE(11&lt;Input!I;IA25/(Input!I-Input!I);0)))</f>
        <v/>
      </c>
      <c r="IM71" s="79">
        <f>SE(Input!I="bullet";SE(12=Input!I-1;IA25;0);SE(12&lt;Input!I;0;SE(12&lt;Input!I;IA25/(Input!I-Input!I);0)))</f>
        <v/>
      </c>
      <c r="IN71" s="79">
        <f>SE(Input!I="bullet";SE(13=Input!I-1;IA25;0);SE(13&lt;Input!I;0;SE(13&lt;Input!I;IA25/(Input!I-Input!I);0)))</f>
        <v/>
      </c>
      <c r="IO71" s="79">
        <f>SE(Input!I="bullet";SE(14=Input!I-1;IA25;0);SE(14&lt;Input!I;0;SE(14&lt;Input!I;IA25/(Input!I-Input!I);0)))</f>
        <v/>
      </c>
      <c r="IP71" s="79">
        <f>SE(Input!I="bullet";SE(15=Input!I-1;IA25;0);SE(15&lt;Input!I;0;SE(15&lt;Input!I;IA25/(Input!I-Input!I);0)))</f>
        <v/>
      </c>
      <c r="IQ71" s="79">
        <f>SE(Input!I="bullet";SE(16=Input!I-1;IA25;0);SE(16&lt;Input!I;0;SE(16&lt;Input!I;IA25/(Input!I-Input!I);0)))</f>
        <v/>
      </c>
      <c r="IR71" s="79">
        <f>SE(Input!I="bullet";SE(17=Input!I-1;IA25;0);SE(17&lt;Input!I;0;SE(17&lt;Input!I;IA25/(Input!I-Input!I);0)))</f>
        <v/>
      </c>
      <c r="IS71" s="79">
        <f>SE(Input!I="bullet";SE(18=Input!I-1;IA25;0);SE(18&lt;Input!I;0;SE(18&lt;Input!I;IA25/(Input!I-Input!I);0)))</f>
        <v/>
      </c>
      <c r="IT71" s="79">
        <f>SE(Input!I="bullet";SE(19=Input!I-1;IA25;0);SE(19&lt;Input!I;0;SE(19&lt;Input!I;IA25/(Input!I-Input!I);0)))</f>
        <v/>
      </c>
      <c r="IU71" s="79">
        <f>SE(Input!I="bullet";SE(20=Input!I-1;IA25;0);SE(20&lt;Input!I;0;SE(20&lt;Input!I;IA25/(Input!I-Input!I);0)))</f>
        <v/>
      </c>
      <c r="IV71" s="79">
        <f>SE(Input!I="bullet";SE(21=Input!I-1;IA25;0);SE(21&lt;Input!I;0;SE(21&lt;Input!I;IA25/(Input!I-Input!I);0)))</f>
        <v/>
      </c>
      <c r="IY71" s="78" t="n">
        <v>19</v>
      </c>
      <c r="IZ71" s="79">
        <f>0</f>
        <v/>
      </c>
      <c r="JA71" s="79">
        <f>0</f>
        <v/>
      </c>
      <c r="JB71" s="79">
        <f>0</f>
        <v/>
      </c>
      <c r="JC71" s="79">
        <f>0</f>
        <v/>
      </c>
      <c r="JD71" s="79">
        <f>0</f>
        <v/>
      </c>
      <c r="JE71" s="79">
        <f>0</f>
        <v/>
      </c>
      <c r="JF71" s="79">
        <f>0</f>
        <v/>
      </c>
      <c r="JG71" s="79">
        <f>0</f>
        <v/>
      </c>
      <c r="JH71" s="79">
        <f>0</f>
        <v/>
      </c>
      <c r="JI71" s="79">
        <f>0</f>
        <v/>
      </c>
      <c r="JJ71" s="79">
        <f>0</f>
        <v/>
      </c>
      <c r="JK71" s="79">
        <f>0</f>
        <v/>
      </c>
      <c r="JL71" s="79">
        <f>0</f>
        <v/>
      </c>
      <c r="JM71" s="79">
        <f>0</f>
        <v/>
      </c>
      <c r="JN71" s="79">
        <f>0</f>
        <v/>
      </c>
      <c r="JO71" s="79">
        <f>0</f>
        <v/>
      </c>
      <c r="JP71" s="79">
        <f>0</f>
        <v/>
      </c>
      <c r="JQ71" s="79">
        <f>0</f>
        <v/>
      </c>
      <c r="JR71" s="79">
        <f>SE(Input!J="bullet";SE(0=Input!J-1;JR25;0);SE(0&lt;Input!J;0;SE(0&lt;Input!J;JR25/(Input!J-Input!J);0)))</f>
        <v/>
      </c>
      <c r="JS71" s="79">
        <f>SE(Input!J="bullet";SE(1=Input!J-1;JR25;0);SE(1&lt;Input!J;0;SE(1&lt;Input!J;JR25/(Input!J-Input!J);0)))</f>
        <v/>
      </c>
      <c r="JT71" s="79">
        <f>SE(Input!J="bullet";SE(2=Input!J-1;JR25;0);SE(2&lt;Input!J;0;SE(2&lt;Input!J;JR25/(Input!J-Input!J);0)))</f>
        <v/>
      </c>
      <c r="JU71" s="79">
        <f>SE(Input!J="bullet";SE(3=Input!J-1;JR25;0);SE(3&lt;Input!J;0;SE(3&lt;Input!J;JR25/(Input!J-Input!J);0)))</f>
        <v/>
      </c>
      <c r="JV71" s="79">
        <f>SE(Input!J="bullet";SE(4=Input!J-1;JR25;0);SE(4&lt;Input!J;0;SE(4&lt;Input!J;JR25/(Input!J-Input!J);0)))</f>
        <v/>
      </c>
      <c r="JW71" s="79">
        <f>SE(Input!J="bullet";SE(5=Input!J-1;JR25;0);SE(5&lt;Input!J;0;SE(5&lt;Input!J;JR25/(Input!J-Input!J);0)))</f>
        <v/>
      </c>
      <c r="JX71" s="79">
        <f>SE(Input!J="bullet";SE(6=Input!J-1;JR25;0);SE(6&lt;Input!J;0;SE(6&lt;Input!J;JR25/(Input!J-Input!J);0)))</f>
        <v/>
      </c>
      <c r="JY71" s="79">
        <f>SE(Input!J="bullet";SE(7=Input!J-1;JR25;0);SE(7&lt;Input!J;0;SE(7&lt;Input!J;JR25/(Input!J-Input!J);0)))</f>
        <v/>
      </c>
      <c r="JZ71" s="79">
        <f>SE(Input!J="bullet";SE(8=Input!J-1;JR25;0);SE(8&lt;Input!J;0;SE(8&lt;Input!J;JR25/(Input!J-Input!J);0)))</f>
        <v/>
      </c>
      <c r="KA71" s="79">
        <f>SE(Input!J="bullet";SE(9=Input!J-1;JR25;0);SE(9&lt;Input!J;0;SE(9&lt;Input!J;JR25/(Input!J-Input!J);0)))</f>
        <v/>
      </c>
      <c r="KB71" s="79">
        <f>SE(Input!J="bullet";SE(10=Input!J-1;JR25;0);SE(10&lt;Input!J;0;SE(10&lt;Input!J;JR25/(Input!J-Input!J);0)))</f>
        <v/>
      </c>
      <c r="KC71" s="79">
        <f>SE(Input!J="bullet";SE(11=Input!J-1;JR25;0);SE(11&lt;Input!J;0;SE(11&lt;Input!J;JR25/(Input!J-Input!J);0)))</f>
        <v/>
      </c>
      <c r="KD71" s="79">
        <f>SE(Input!J="bullet";SE(12=Input!J-1;JR25;0);SE(12&lt;Input!J;0;SE(12&lt;Input!J;JR25/(Input!J-Input!J);0)))</f>
        <v/>
      </c>
      <c r="KE71" s="79">
        <f>SE(Input!J="bullet";SE(13=Input!J-1;JR25;0);SE(13&lt;Input!J;0;SE(13&lt;Input!J;JR25/(Input!J-Input!J);0)))</f>
        <v/>
      </c>
      <c r="KF71" s="79">
        <f>SE(Input!J="bullet";SE(14=Input!J-1;JR25;0);SE(14&lt;Input!J;0;SE(14&lt;Input!J;JR25/(Input!J-Input!J);0)))</f>
        <v/>
      </c>
      <c r="KG71" s="79">
        <f>SE(Input!J="bullet";SE(15=Input!J-1;JR25;0);SE(15&lt;Input!J;0;SE(15&lt;Input!J;JR25/(Input!J-Input!J);0)))</f>
        <v/>
      </c>
      <c r="KH71" s="79">
        <f>SE(Input!J="bullet";SE(16=Input!J-1;JR25;0);SE(16&lt;Input!J;0;SE(16&lt;Input!J;JR25/(Input!J-Input!J);0)))</f>
        <v/>
      </c>
      <c r="KI71" s="79">
        <f>SE(Input!J="bullet";SE(17=Input!J-1;JR25;0);SE(17&lt;Input!J;0;SE(17&lt;Input!J;JR25/(Input!J-Input!J);0)))</f>
        <v/>
      </c>
      <c r="KJ71" s="79">
        <f>SE(Input!J="bullet";SE(18=Input!J-1;JR25;0);SE(18&lt;Input!J;0;SE(18&lt;Input!J;JR25/(Input!J-Input!J);0)))</f>
        <v/>
      </c>
      <c r="KK71" s="79">
        <f>SE(Input!J="bullet";SE(19=Input!J-1;JR25;0);SE(19&lt;Input!J;0;SE(19&lt;Input!J;JR25/(Input!J-Input!J);0)))</f>
        <v/>
      </c>
      <c r="KL71" s="79">
        <f>SE(Input!J="bullet";SE(20=Input!J-1;JR25;0);SE(20&lt;Input!J;0;SE(20&lt;Input!J;JR25/(Input!J-Input!J);0)))</f>
        <v/>
      </c>
      <c r="KM71" s="79">
        <f>SE(Input!J="bullet";SE(21=Input!J-1;JR25;0);SE(21&lt;Input!J;0;SE(21&lt;Input!J;JR25/(Input!J-Input!J);0)))</f>
        <v/>
      </c>
      <c r="KP71" s="78" t="n">
        <v>19</v>
      </c>
      <c r="KQ71" s="79">
        <f>0</f>
        <v/>
      </c>
      <c r="KR71" s="79">
        <f>0</f>
        <v/>
      </c>
      <c r="KS71" s="79">
        <f>0</f>
        <v/>
      </c>
      <c r="KT71" s="79">
        <f>0</f>
        <v/>
      </c>
      <c r="KU71" s="79">
        <f>0</f>
        <v/>
      </c>
      <c r="KV71" s="79">
        <f>0</f>
        <v/>
      </c>
      <c r="KW71" s="79">
        <f>0</f>
        <v/>
      </c>
      <c r="KX71" s="79">
        <f>0</f>
        <v/>
      </c>
      <c r="KY71" s="79">
        <f>0</f>
        <v/>
      </c>
      <c r="KZ71" s="79">
        <f>0</f>
        <v/>
      </c>
      <c r="LA71" s="79">
        <f>0</f>
        <v/>
      </c>
      <c r="LB71" s="79">
        <f>0</f>
        <v/>
      </c>
      <c r="LC71" s="79">
        <f>0</f>
        <v/>
      </c>
      <c r="LD71" s="79">
        <f>0</f>
        <v/>
      </c>
      <c r="LE71" s="79">
        <f>0</f>
        <v/>
      </c>
      <c r="LF71" s="79">
        <f>0</f>
        <v/>
      </c>
      <c r="LG71" s="79">
        <f>0</f>
        <v/>
      </c>
      <c r="LH71" s="79">
        <f>0</f>
        <v/>
      </c>
      <c r="LI71" s="79">
        <f>SE(Input!K="bullet";SE(0=Input!K-1;LI25;0);SE(0&lt;Input!K;0;SE(0&lt;Input!K;LI25/(Input!K-Input!K);0)))</f>
        <v/>
      </c>
      <c r="LJ71" s="79">
        <f>SE(Input!K="bullet";SE(1=Input!K-1;LI25;0);SE(1&lt;Input!K;0;SE(1&lt;Input!K;LI25/(Input!K-Input!K);0)))</f>
        <v/>
      </c>
      <c r="LK71" s="79">
        <f>SE(Input!K="bullet";SE(2=Input!K-1;LI25;0);SE(2&lt;Input!K;0;SE(2&lt;Input!K;LI25/(Input!K-Input!K);0)))</f>
        <v/>
      </c>
      <c r="LL71" s="79">
        <f>SE(Input!K="bullet";SE(3=Input!K-1;LI25;0);SE(3&lt;Input!K;0;SE(3&lt;Input!K;LI25/(Input!K-Input!K);0)))</f>
        <v/>
      </c>
      <c r="LM71" s="79">
        <f>SE(Input!K="bullet";SE(4=Input!K-1;LI25;0);SE(4&lt;Input!K;0;SE(4&lt;Input!K;LI25/(Input!K-Input!K);0)))</f>
        <v/>
      </c>
      <c r="LN71" s="79">
        <f>SE(Input!K="bullet";SE(5=Input!K-1;LI25;0);SE(5&lt;Input!K;0;SE(5&lt;Input!K;LI25/(Input!K-Input!K);0)))</f>
        <v/>
      </c>
      <c r="LO71" s="79">
        <f>SE(Input!K="bullet";SE(6=Input!K-1;LI25;0);SE(6&lt;Input!K;0;SE(6&lt;Input!K;LI25/(Input!K-Input!K);0)))</f>
        <v/>
      </c>
      <c r="LP71" s="79">
        <f>SE(Input!K="bullet";SE(7=Input!K-1;LI25;0);SE(7&lt;Input!K;0;SE(7&lt;Input!K;LI25/(Input!K-Input!K);0)))</f>
        <v/>
      </c>
      <c r="LQ71" s="79">
        <f>SE(Input!K="bullet";SE(8=Input!K-1;LI25;0);SE(8&lt;Input!K;0;SE(8&lt;Input!K;LI25/(Input!K-Input!K);0)))</f>
        <v/>
      </c>
      <c r="LR71" s="79">
        <f>SE(Input!K="bullet";SE(9=Input!K-1;LI25;0);SE(9&lt;Input!K;0;SE(9&lt;Input!K;LI25/(Input!K-Input!K);0)))</f>
        <v/>
      </c>
      <c r="LS71" s="79">
        <f>SE(Input!K="bullet";SE(10=Input!K-1;LI25;0);SE(10&lt;Input!K;0;SE(10&lt;Input!K;LI25/(Input!K-Input!K);0)))</f>
        <v/>
      </c>
      <c r="LT71" s="79">
        <f>SE(Input!K="bullet";SE(11=Input!K-1;LI25;0);SE(11&lt;Input!K;0;SE(11&lt;Input!K;LI25/(Input!K-Input!K);0)))</f>
        <v/>
      </c>
      <c r="LU71" s="79">
        <f>SE(Input!K="bullet";SE(12=Input!K-1;LI25;0);SE(12&lt;Input!K;0;SE(12&lt;Input!K;LI25/(Input!K-Input!K);0)))</f>
        <v/>
      </c>
      <c r="LV71" s="79">
        <f>SE(Input!K="bullet";SE(13=Input!K-1;LI25;0);SE(13&lt;Input!K;0;SE(13&lt;Input!K;LI25/(Input!K-Input!K);0)))</f>
        <v/>
      </c>
      <c r="LW71" s="79">
        <f>SE(Input!K="bullet";SE(14=Input!K-1;LI25;0);SE(14&lt;Input!K;0;SE(14&lt;Input!K;LI25/(Input!K-Input!K);0)))</f>
        <v/>
      </c>
      <c r="LX71" s="79">
        <f>SE(Input!K="bullet";SE(15=Input!K-1;LI25;0);SE(15&lt;Input!K;0;SE(15&lt;Input!K;LI25/(Input!K-Input!K);0)))</f>
        <v/>
      </c>
      <c r="LY71" s="79">
        <f>SE(Input!K="bullet";SE(16=Input!K-1;LI25;0);SE(16&lt;Input!K;0;SE(16&lt;Input!K;LI25/(Input!K-Input!K);0)))</f>
        <v/>
      </c>
      <c r="LZ71" s="79">
        <f>SE(Input!K="bullet";SE(17=Input!K-1;LI25;0);SE(17&lt;Input!K;0;SE(17&lt;Input!K;LI25/(Input!K-Input!K);0)))</f>
        <v/>
      </c>
      <c r="MA71" s="79">
        <f>SE(Input!K="bullet";SE(18=Input!K-1;LI25;0);SE(18&lt;Input!K;0;SE(18&lt;Input!K;LI25/(Input!K-Input!K);0)))</f>
        <v/>
      </c>
      <c r="MB71" s="79">
        <f>SE(Input!K="bullet";SE(19=Input!K-1;LI25;0);SE(19&lt;Input!K;0;SE(19&lt;Input!K;LI25/(Input!K-Input!K);0)))</f>
        <v/>
      </c>
      <c r="MC71" s="79">
        <f>SE(Input!K="bullet";SE(20=Input!K-1;LI25;0);SE(20&lt;Input!K;0;SE(20&lt;Input!K;LI25/(Input!K-Input!K);0)))</f>
        <v/>
      </c>
      <c r="MD71" s="79">
        <f>SE(Input!K="bullet";SE(21=Input!K-1;LI25;0);SE(21&lt;Input!K;0;SE(21&lt;Input!K;LI25/(Input!K-Input!K);0)))</f>
        <v/>
      </c>
      <c r="MG71" s="78" t="n">
        <v>19</v>
      </c>
      <c r="MH71" s="79">
        <f>0</f>
        <v/>
      </c>
      <c r="MI71" s="79">
        <f>0</f>
        <v/>
      </c>
      <c r="MJ71" s="79">
        <f>0</f>
        <v/>
      </c>
      <c r="MK71" s="79">
        <f>0</f>
        <v/>
      </c>
      <c r="ML71" s="79">
        <f>0</f>
        <v/>
      </c>
      <c r="MM71" s="79">
        <f>0</f>
        <v/>
      </c>
      <c r="MN71" s="79">
        <f>0</f>
        <v/>
      </c>
      <c r="MO71" s="79">
        <f>0</f>
        <v/>
      </c>
      <c r="MP71" s="79">
        <f>0</f>
        <v/>
      </c>
      <c r="MQ71" s="79">
        <f>0</f>
        <v/>
      </c>
      <c r="MR71" s="79">
        <f>0</f>
        <v/>
      </c>
      <c r="MS71" s="79">
        <f>0</f>
        <v/>
      </c>
      <c r="MT71" s="79">
        <f>0</f>
        <v/>
      </c>
      <c r="MU71" s="79">
        <f>0</f>
        <v/>
      </c>
      <c r="MV71" s="79">
        <f>0</f>
        <v/>
      </c>
      <c r="MW71" s="79">
        <f>0</f>
        <v/>
      </c>
      <c r="MX71" s="79">
        <f>0</f>
        <v/>
      </c>
      <c r="MY71" s="79">
        <f>0</f>
        <v/>
      </c>
      <c r="MZ71" s="79">
        <f>SE(Input!L="bullet";SE(0=Input!L-1;MZ25;0);SE(0&lt;Input!L;0;SE(0&lt;Input!L;MZ25/(Input!L-Input!L);0)))</f>
        <v/>
      </c>
      <c r="NA71" s="79">
        <f>SE(Input!L="bullet";SE(1=Input!L-1;MZ25;0);SE(1&lt;Input!L;0;SE(1&lt;Input!L;MZ25/(Input!L-Input!L);0)))</f>
        <v/>
      </c>
      <c r="NB71" s="79">
        <f>SE(Input!L="bullet";SE(2=Input!L-1;MZ25;0);SE(2&lt;Input!L;0;SE(2&lt;Input!L;MZ25/(Input!L-Input!L);0)))</f>
        <v/>
      </c>
      <c r="NC71" s="79">
        <f>SE(Input!L="bullet";SE(3=Input!L-1;MZ25;0);SE(3&lt;Input!L;0;SE(3&lt;Input!L;MZ25/(Input!L-Input!L);0)))</f>
        <v/>
      </c>
      <c r="ND71" s="79">
        <f>SE(Input!L="bullet";SE(4=Input!L-1;MZ25;0);SE(4&lt;Input!L;0;SE(4&lt;Input!L;MZ25/(Input!L-Input!L);0)))</f>
        <v/>
      </c>
      <c r="NE71" s="79">
        <f>SE(Input!L="bullet";SE(5=Input!L-1;MZ25;0);SE(5&lt;Input!L;0;SE(5&lt;Input!L;MZ25/(Input!L-Input!L);0)))</f>
        <v/>
      </c>
      <c r="NF71" s="79">
        <f>SE(Input!L="bullet";SE(6=Input!L-1;MZ25;0);SE(6&lt;Input!L;0;SE(6&lt;Input!L;MZ25/(Input!L-Input!L);0)))</f>
        <v/>
      </c>
      <c r="NG71" s="79">
        <f>SE(Input!L="bullet";SE(7=Input!L-1;MZ25;0);SE(7&lt;Input!L;0;SE(7&lt;Input!L;MZ25/(Input!L-Input!L);0)))</f>
        <v/>
      </c>
      <c r="NH71" s="79">
        <f>SE(Input!L="bullet";SE(8=Input!L-1;MZ25;0);SE(8&lt;Input!L;0;SE(8&lt;Input!L;MZ25/(Input!L-Input!L);0)))</f>
        <v/>
      </c>
      <c r="NI71" s="79">
        <f>SE(Input!L="bullet";SE(9=Input!L-1;MZ25;0);SE(9&lt;Input!L;0;SE(9&lt;Input!L;MZ25/(Input!L-Input!L);0)))</f>
        <v/>
      </c>
      <c r="NJ71" s="79">
        <f>SE(Input!L="bullet";SE(10=Input!L-1;MZ25;0);SE(10&lt;Input!L;0;SE(10&lt;Input!L;MZ25/(Input!L-Input!L);0)))</f>
        <v/>
      </c>
      <c r="NK71" s="79">
        <f>SE(Input!L="bullet";SE(11=Input!L-1;MZ25;0);SE(11&lt;Input!L;0;SE(11&lt;Input!L;MZ25/(Input!L-Input!L);0)))</f>
        <v/>
      </c>
      <c r="NL71" s="79">
        <f>SE(Input!L="bullet";SE(12=Input!L-1;MZ25;0);SE(12&lt;Input!L;0;SE(12&lt;Input!L;MZ25/(Input!L-Input!L);0)))</f>
        <v/>
      </c>
      <c r="NM71" s="79">
        <f>SE(Input!L="bullet";SE(13=Input!L-1;MZ25;0);SE(13&lt;Input!L;0;SE(13&lt;Input!L;MZ25/(Input!L-Input!L);0)))</f>
        <v/>
      </c>
      <c r="NN71" s="79">
        <f>SE(Input!L="bullet";SE(14=Input!L-1;MZ25;0);SE(14&lt;Input!L;0;SE(14&lt;Input!L;MZ25/(Input!L-Input!L);0)))</f>
        <v/>
      </c>
      <c r="NO71" s="79">
        <f>SE(Input!L="bullet";SE(15=Input!L-1;MZ25;0);SE(15&lt;Input!L;0;SE(15&lt;Input!L;MZ25/(Input!L-Input!L);0)))</f>
        <v/>
      </c>
      <c r="NP71" s="79">
        <f>SE(Input!L="bullet";SE(16=Input!L-1;MZ25;0);SE(16&lt;Input!L;0;SE(16&lt;Input!L;MZ25/(Input!L-Input!L);0)))</f>
        <v/>
      </c>
      <c r="NQ71" s="79">
        <f>SE(Input!L="bullet";SE(17=Input!L-1;MZ25;0);SE(17&lt;Input!L;0;SE(17&lt;Input!L;MZ25/(Input!L-Input!L);0)))</f>
        <v/>
      </c>
      <c r="NR71" s="79">
        <f>SE(Input!L="bullet";SE(18=Input!L-1;MZ25;0);SE(18&lt;Input!L;0;SE(18&lt;Input!L;MZ25/(Input!L-Input!L);0)))</f>
        <v/>
      </c>
      <c r="NS71" s="79">
        <f>SE(Input!L="bullet";SE(19=Input!L-1;MZ25;0);SE(19&lt;Input!L;0;SE(19&lt;Input!L;MZ25/(Input!L-Input!L);0)))</f>
        <v/>
      </c>
      <c r="NT71" s="79">
        <f>SE(Input!L="bullet";SE(20=Input!L-1;MZ25;0);SE(20&lt;Input!L;0;SE(20&lt;Input!L;MZ25/(Input!L-Input!L);0)))</f>
        <v/>
      </c>
      <c r="NU71" s="79">
        <f>SE(Input!L="bullet";SE(21=Input!L-1;MZ25;0);SE(21&lt;Input!L;0;SE(21&lt;Input!L;MZ25/(Input!L-Input!L);0)))</f>
        <v/>
      </c>
      <c r="NX71" s="78" t="n">
        <v>19</v>
      </c>
      <c r="NY71" s="79">
        <f>0</f>
        <v/>
      </c>
      <c r="NZ71" s="79">
        <f>0</f>
        <v/>
      </c>
      <c r="OA71" s="79">
        <f>0</f>
        <v/>
      </c>
      <c r="OB71" s="79">
        <f>0</f>
        <v/>
      </c>
      <c r="OC71" s="79">
        <f>0</f>
        <v/>
      </c>
      <c r="OD71" s="79">
        <f>0</f>
        <v/>
      </c>
      <c r="OE71" s="79">
        <f>0</f>
        <v/>
      </c>
      <c r="OF71" s="79">
        <f>0</f>
        <v/>
      </c>
      <c r="OG71" s="79">
        <f>0</f>
        <v/>
      </c>
      <c r="OH71" s="79">
        <f>0</f>
        <v/>
      </c>
      <c r="OI71" s="79">
        <f>0</f>
        <v/>
      </c>
      <c r="OJ71" s="79">
        <f>0</f>
        <v/>
      </c>
      <c r="OK71" s="79">
        <f>0</f>
        <v/>
      </c>
      <c r="OL71" s="79">
        <f>0</f>
        <v/>
      </c>
      <c r="OM71" s="79">
        <f>0</f>
        <v/>
      </c>
      <c r="ON71" s="79">
        <f>0</f>
        <v/>
      </c>
      <c r="OO71" s="79">
        <f>0</f>
        <v/>
      </c>
      <c r="OP71" s="79">
        <f>0</f>
        <v/>
      </c>
      <c r="OQ71" s="79">
        <f>SE(Input!M="bullet";SE(0=Input!M-1;OQ25;0);SE(0&lt;Input!M;0;SE(0&lt;Input!M;OQ25/(Input!M-Input!M);0)))</f>
        <v/>
      </c>
      <c r="OR71" s="79">
        <f>SE(Input!M="bullet";SE(1=Input!M-1;OQ25;0);SE(1&lt;Input!M;0;SE(1&lt;Input!M;OQ25/(Input!M-Input!M);0)))</f>
        <v/>
      </c>
      <c r="OS71" s="79">
        <f>SE(Input!M="bullet";SE(2=Input!M-1;OQ25;0);SE(2&lt;Input!M;0;SE(2&lt;Input!M;OQ25/(Input!M-Input!M);0)))</f>
        <v/>
      </c>
      <c r="OT71" s="79">
        <f>SE(Input!M="bullet";SE(3=Input!M-1;OQ25;0);SE(3&lt;Input!M;0;SE(3&lt;Input!M;OQ25/(Input!M-Input!M);0)))</f>
        <v/>
      </c>
      <c r="OU71" s="79">
        <f>SE(Input!M="bullet";SE(4=Input!M-1;OQ25;0);SE(4&lt;Input!M;0;SE(4&lt;Input!M;OQ25/(Input!M-Input!M);0)))</f>
        <v/>
      </c>
      <c r="OV71" s="79">
        <f>SE(Input!M="bullet";SE(5=Input!M-1;OQ25;0);SE(5&lt;Input!M;0;SE(5&lt;Input!M;OQ25/(Input!M-Input!M);0)))</f>
        <v/>
      </c>
      <c r="OW71" s="79">
        <f>SE(Input!M="bullet";SE(6=Input!M-1;OQ25;0);SE(6&lt;Input!M;0;SE(6&lt;Input!M;OQ25/(Input!M-Input!M);0)))</f>
        <v/>
      </c>
      <c r="OX71" s="79">
        <f>SE(Input!M="bullet";SE(7=Input!M-1;OQ25;0);SE(7&lt;Input!M;0;SE(7&lt;Input!M;OQ25/(Input!M-Input!M);0)))</f>
        <v/>
      </c>
      <c r="OY71" s="79">
        <f>SE(Input!M="bullet";SE(8=Input!M-1;OQ25;0);SE(8&lt;Input!M;0;SE(8&lt;Input!M;OQ25/(Input!M-Input!M);0)))</f>
        <v/>
      </c>
      <c r="OZ71" s="79">
        <f>SE(Input!M="bullet";SE(9=Input!M-1;OQ25;0);SE(9&lt;Input!M;0;SE(9&lt;Input!M;OQ25/(Input!M-Input!M);0)))</f>
        <v/>
      </c>
      <c r="PA71" s="79">
        <f>SE(Input!M="bullet";SE(10=Input!M-1;OQ25;0);SE(10&lt;Input!M;0;SE(10&lt;Input!M;OQ25/(Input!M-Input!M);0)))</f>
        <v/>
      </c>
      <c r="PB71" s="79">
        <f>SE(Input!M="bullet";SE(11=Input!M-1;OQ25;0);SE(11&lt;Input!M;0;SE(11&lt;Input!M;OQ25/(Input!M-Input!M);0)))</f>
        <v/>
      </c>
      <c r="PC71" s="79">
        <f>SE(Input!M="bullet";SE(12=Input!M-1;OQ25;0);SE(12&lt;Input!M;0;SE(12&lt;Input!M;OQ25/(Input!M-Input!M);0)))</f>
        <v/>
      </c>
      <c r="PD71" s="79">
        <f>SE(Input!M="bullet";SE(13=Input!M-1;OQ25;0);SE(13&lt;Input!M;0;SE(13&lt;Input!M;OQ25/(Input!M-Input!M);0)))</f>
        <v/>
      </c>
      <c r="PE71" s="79">
        <f>SE(Input!M="bullet";SE(14=Input!M-1;OQ25;0);SE(14&lt;Input!M;0;SE(14&lt;Input!M;OQ25/(Input!M-Input!M);0)))</f>
        <v/>
      </c>
      <c r="PF71" s="79">
        <f>SE(Input!M="bullet";SE(15=Input!M-1;OQ25;0);SE(15&lt;Input!M;0;SE(15&lt;Input!M;OQ25/(Input!M-Input!M);0)))</f>
        <v/>
      </c>
      <c r="PG71" s="79">
        <f>SE(Input!M="bullet";SE(16=Input!M-1;OQ25;0);SE(16&lt;Input!M;0;SE(16&lt;Input!M;OQ25/(Input!M-Input!M);0)))</f>
        <v/>
      </c>
      <c r="PH71" s="79">
        <f>SE(Input!M="bullet";SE(17=Input!M-1;OQ25;0);SE(17&lt;Input!M;0;SE(17&lt;Input!M;OQ25/(Input!M-Input!M);0)))</f>
        <v/>
      </c>
      <c r="PI71" s="79">
        <f>SE(Input!M="bullet";SE(18=Input!M-1;OQ25;0);SE(18&lt;Input!M;0;SE(18&lt;Input!M;OQ25/(Input!M-Input!M);0)))</f>
        <v/>
      </c>
      <c r="PJ71" s="79">
        <f>SE(Input!M="bullet";SE(19=Input!M-1;OQ25;0);SE(19&lt;Input!M;0;SE(19&lt;Input!M;OQ25/(Input!M-Input!M);0)))</f>
        <v/>
      </c>
      <c r="PK71" s="79">
        <f>SE(Input!M="bullet";SE(20=Input!M-1;OQ25;0);SE(20&lt;Input!M;0;SE(20&lt;Input!M;OQ25/(Input!M-Input!M);0)))</f>
        <v/>
      </c>
      <c r="PL71" s="79">
        <f>SE(Input!M="bullet";SE(21=Input!M-1;OQ25;0);SE(21&lt;Input!M;0;SE(21&lt;Input!M;OQ25/(Input!M-Input!M);0)))</f>
        <v/>
      </c>
      <c r="PO71" s="78" t="n">
        <v>19</v>
      </c>
      <c r="PP71" s="79">
        <f>0</f>
        <v/>
      </c>
      <c r="PQ71" s="79">
        <f>0</f>
        <v/>
      </c>
      <c r="PR71" s="79">
        <f>0</f>
        <v/>
      </c>
      <c r="PS71" s="79">
        <f>0</f>
        <v/>
      </c>
      <c r="PT71" s="79">
        <f>0</f>
        <v/>
      </c>
      <c r="PU71" s="79">
        <f>0</f>
        <v/>
      </c>
      <c r="PV71" s="79">
        <f>0</f>
        <v/>
      </c>
      <c r="PW71" s="79">
        <f>0</f>
        <v/>
      </c>
      <c r="PX71" s="79">
        <f>0</f>
        <v/>
      </c>
      <c r="PY71" s="79">
        <f>0</f>
        <v/>
      </c>
      <c r="PZ71" s="79">
        <f>0</f>
        <v/>
      </c>
      <c r="QA71" s="79">
        <f>0</f>
        <v/>
      </c>
      <c r="QB71" s="79">
        <f>0</f>
        <v/>
      </c>
      <c r="QC71" s="79">
        <f>0</f>
        <v/>
      </c>
      <c r="QD71" s="79">
        <f>0</f>
        <v/>
      </c>
      <c r="QE71" s="79">
        <f>0</f>
        <v/>
      </c>
      <c r="QF71" s="79">
        <f>0</f>
        <v/>
      </c>
      <c r="QG71" s="79">
        <f>0</f>
        <v/>
      </c>
      <c r="QH71" s="79">
        <f>SE(Input!N="bullet";SE(0=Input!N-1;QH25;0);SE(0&lt;Input!N;0;SE(0&lt;Input!N;QH25/(Input!N-Input!N);0)))</f>
        <v/>
      </c>
      <c r="QI71" s="79">
        <f>SE(Input!N="bullet";SE(1=Input!N-1;QH25;0);SE(1&lt;Input!N;0;SE(1&lt;Input!N;QH25/(Input!N-Input!N);0)))</f>
        <v/>
      </c>
      <c r="QJ71" s="79">
        <f>SE(Input!N="bullet";SE(2=Input!N-1;QH25;0);SE(2&lt;Input!N;0;SE(2&lt;Input!N;QH25/(Input!N-Input!N);0)))</f>
        <v/>
      </c>
      <c r="QK71" s="79">
        <f>SE(Input!N="bullet";SE(3=Input!N-1;QH25;0);SE(3&lt;Input!N;0;SE(3&lt;Input!N;QH25/(Input!N-Input!N);0)))</f>
        <v/>
      </c>
      <c r="QL71" s="79">
        <f>SE(Input!N="bullet";SE(4=Input!N-1;QH25;0);SE(4&lt;Input!N;0;SE(4&lt;Input!N;QH25/(Input!N-Input!N);0)))</f>
        <v/>
      </c>
      <c r="QM71" s="79">
        <f>SE(Input!N="bullet";SE(5=Input!N-1;QH25;0);SE(5&lt;Input!N;0;SE(5&lt;Input!N;QH25/(Input!N-Input!N);0)))</f>
        <v/>
      </c>
      <c r="QN71" s="79">
        <f>SE(Input!N="bullet";SE(6=Input!N-1;QH25;0);SE(6&lt;Input!N;0;SE(6&lt;Input!N;QH25/(Input!N-Input!N);0)))</f>
        <v/>
      </c>
      <c r="QO71" s="79">
        <f>SE(Input!N="bullet";SE(7=Input!N-1;QH25;0);SE(7&lt;Input!N;0;SE(7&lt;Input!N;QH25/(Input!N-Input!N);0)))</f>
        <v/>
      </c>
      <c r="QP71" s="79">
        <f>SE(Input!N="bullet";SE(8=Input!N-1;QH25;0);SE(8&lt;Input!N;0;SE(8&lt;Input!N;QH25/(Input!N-Input!N);0)))</f>
        <v/>
      </c>
      <c r="QQ71" s="79">
        <f>SE(Input!N="bullet";SE(9=Input!N-1;QH25;0);SE(9&lt;Input!N;0;SE(9&lt;Input!N;QH25/(Input!N-Input!N);0)))</f>
        <v/>
      </c>
      <c r="QR71" s="79">
        <f>SE(Input!N="bullet";SE(10=Input!N-1;QH25;0);SE(10&lt;Input!N;0;SE(10&lt;Input!N;QH25/(Input!N-Input!N);0)))</f>
        <v/>
      </c>
      <c r="QS71" s="79">
        <f>SE(Input!N="bullet";SE(11=Input!N-1;QH25;0);SE(11&lt;Input!N;0;SE(11&lt;Input!N;QH25/(Input!N-Input!N);0)))</f>
        <v/>
      </c>
      <c r="QT71" s="79">
        <f>SE(Input!N="bullet";SE(12=Input!N-1;QH25;0);SE(12&lt;Input!N;0;SE(12&lt;Input!N;QH25/(Input!N-Input!N);0)))</f>
        <v/>
      </c>
      <c r="QU71" s="79">
        <f>SE(Input!N="bullet";SE(13=Input!N-1;QH25;0);SE(13&lt;Input!N;0;SE(13&lt;Input!N;QH25/(Input!N-Input!N);0)))</f>
        <v/>
      </c>
      <c r="QV71" s="79">
        <f>SE(Input!N="bullet";SE(14=Input!N-1;QH25;0);SE(14&lt;Input!N;0;SE(14&lt;Input!N;QH25/(Input!N-Input!N);0)))</f>
        <v/>
      </c>
      <c r="QW71" s="79">
        <f>SE(Input!N="bullet";SE(15=Input!N-1;QH25;0);SE(15&lt;Input!N;0;SE(15&lt;Input!N;QH25/(Input!N-Input!N);0)))</f>
        <v/>
      </c>
      <c r="QX71" s="79">
        <f>SE(Input!N="bullet";SE(16=Input!N-1;QH25;0);SE(16&lt;Input!N;0;SE(16&lt;Input!N;QH25/(Input!N-Input!N);0)))</f>
        <v/>
      </c>
      <c r="QY71" s="79">
        <f>SE(Input!N="bullet";SE(17=Input!N-1;QH25;0);SE(17&lt;Input!N;0;SE(17&lt;Input!N;QH25/(Input!N-Input!N);0)))</f>
        <v/>
      </c>
      <c r="QZ71" s="79">
        <f>SE(Input!N="bullet";SE(18=Input!N-1;QH25;0);SE(18&lt;Input!N;0;SE(18&lt;Input!N;QH25/(Input!N-Input!N);0)))</f>
        <v/>
      </c>
      <c r="RA71" s="79">
        <f>SE(Input!N="bullet";SE(19=Input!N-1;QH25;0);SE(19&lt;Input!N;0;SE(19&lt;Input!N;QH25/(Input!N-Input!N);0)))</f>
        <v/>
      </c>
      <c r="RB71" s="79">
        <f>SE(Input!N="bullet";SE(20=Input!N-1;QH25;0);SE(20&lt;Input!N;0;SE(20&lt;Input!N;QH25/(Input!N-Input!N);0)))</f>
        <v/>
      </c>
      <c r="RC71" s="79">
        <f>SE(Input!N="bullet";SE(21=Input!N-1;QH25;0);SE(21&lt;Input!N;0;SE(21&lt;Input!N;QH25/(Input!N-Input!N);0)))</f>
        <v/>
      </c>
      <c r="RF71" s="78" t="n">
        <v>19</v>
      </c>
      <c r="RG71" s="79">
        <f>0</f>
        <v/>
      </c>
      <c r="RH71" s="79">
        <f>0</f>
        <v/>
      </c>
      <c r="RI71" s="79">
        <f>0</f>
        <v/>
      </c>
      <c r="RJ71" s="79">
        <f>0</f>
        <v/>
      </c>
      <c r="RK71" s="79">
        <f>0</f>
        <v/>
      </c>
      <c r="RL71" s="79">
        <f>0</f>
        <v/>
      </c>
      <c r="RM71" s="79">
        <f>0</f>
        <v/>
      </c>
      <c r="RN71" s="79">
        <f>0</f>
        <v/>
      </c>
      <c r="RO71" s="79">
        <f>0</f>
        <v/>
      </c>
      <c r="RP71" s="79">
        <f>0</f>
        <v/>
      </c>
      <c r="RQ71" s="79">
        <f>0</f>
        <v/>
      </c>
      <c r="RR71" s="79">
        <f>0</f>
        <v/>
      </c>
      <c r="RS71" s="79">
        <f>0</f>
        <v/>
      </c>
      <c r="RT71" s="79">
        <f>0</f>
        <v/>
      </c>
      <c r="RU71" s="79">
        <f>0</f>
        <v/>
      </c>
      <c r="RV71" s="79">
        <f>0</f>
        <v/>
      </c>
      <c r="RW71" s="79">
        <f>0</f>
        <v/>
      </c>
      <c r="RX71" s="79">
        <f>0</f>
        <v/>
      </c>
      <c r="RY71" s="79">
        <f>SE(Input!O="bullet";SE(0=Input!O-1;RY25;0);SE(0&lt;Input!O;0;SE(0&lt;Input!O;RY25/(Input!O-Input!O);0)))</f>
        <v/>
      </c>
      <c r="RZ71" s="79">
        <f>SE(Input!O="bullet";SE(1=Input!O-1;RY25;0);SE(1&lt;Input!O;0;SE(1&lt;Input!O;RY25/(Input!O-Input!O);0)))</f>
        <v/>
      </c>
      <c r="SA71" s="79">
        <f>SE(Input!O="bullet";SE(2=Input!O-1;RY25;0);SE(2&lt;Input!O;0;SE(2&lt;Input!O;RY25/(Input!O-Input!O);0)))</f>
        <v/>
      </c>
      <c r="SB71" s="79">
        <f>SE(Input!O="bullet";SE(3=Input!O-1;RY25;0);SE(3&lt;Input!O;0;SE(3&lt;Input!O;RY25/(Input!O-Input!O);0)))</f>
        <v/>
      </c>
      <c r="SC71" s="79">
        <f>SE(Input!O="bullet";SE(4=Input!O-1;RY25;0);SE(4&lt;Input!O;0;SE(4&lt;Input!O;RY25/(Input!O-Input!O);0)))</f>
        <v/>
      </c>
      <c r="SD71" s="79">
        <f>SE(Input!O="bullet";SE(5=Input!O-1;RY25;0);SE(5&lt;Input!O;0;SE(5&lt;Input!O;RY25/(Input!O-Input!O);0)))</f>
        <v/>
      </c>
      <c r="SE71" s="79">
        <f>SE(Input!O="bullet";SE(6=Input!O-1;RY25;0);SE(6&lt;Input!O;0;SE(6&lt;Input!O;RY25/(Input!O-Input!O);0)))</f>
        <v/>
      </c>
      <c r="SF71" s="79">
        <f>SE(Input!O="bullet";SE(7=Input!O-1;RY25;0);SE(7&lt;Input!O;0;SE(7&lt;Input!O;RY25/(Input!O-Input!O);0)))</f>
        <v/>
      </c>
      <c r="SG71" s="79">
        <f>SE(Input!O="bullet";SE(8=Input!O-1;RY25;0);SE(8&lt;Input!O;0;SE(8&lt;Input!O;RY25/(Input!O-Input!O);0)))</f>
        <v/>
      </c>
      <c r="SH71" s="79">
        <f>SE(Input!O="bullet";SE(9=Input!O-1;RY25;0);SE(9&lt;Input!O;0;SE(9&lt;Input!O;RY25/(Input!O-Input!O);0)))</f>
        <v/>
      </c>
      <c r="SI71" s="79">
        <f>SE(Input!O="bullet";SE(10=Input!O-1;RY25;0);SE(10&lt;Input!O;0;SE(10&lt;Input!O;RY25/(Input!O-Input!O);0)))</f>
        <v/>
      </c>
      <c r="SJ71" s="79">
        <f>SE(Input!O="bullet";SE(11=Input!O-1;RY25;0);SE(11&lt;Input!O;0;SE(11&lt;Input!O;RY25/(Input!O-Input!O);0)))</f>
        <v/>
      </c>
      <c r="SK71" s="79">
        <f>SE(Input!O="bullet";SE(12=Input!O-1;RY25;0);SE(12&lt;Input!O;0;SE(12&lt;Input!O;RY25/(Input!O-Input!O);0)))</f>
        <v/>
      </c>
      <c r="SL71" s="79">
        <f>SE(Input!O="bullet";SE(13=Input!O-1;RY25;0);SE(13&lt;Input!O;0;SE(13&lt;Input!O;RY25/(Input!O-Input!O);0)))</f>
        <v/>
      </c>
      <c r="SM71" s="79">
        <f>SE(Input!O="bullet";SE(14=Input!O-1;RY25;0);SE(14&lt;Input!O;0;SE(14&lt;Input!O;RY25/(Input!O-Input!O);0)))</f>
        <v/>
      </c>
      <c r="SN71" s="79">
        <f>SE(Input!O="bullet";SE(15=Input!O-1;RY25;0);SE(15&lt;Input!O;0;SE(15&lt;Input!O;RY25/(Input!O-Input!O);0)))</f>
        <v/>
      </c>
      <c r="SO71" s="79">
        <f>SE(Input!O="bullet";SE(16=Input!O-1;RY25;0);SE(16&lt;Input!O;0;SE(16&lt;Input!O;RY25/(Input!O-Input!O);0)))</f>
        <v/>
      </c>
      <c r="SP71" s="79">
        <f>SE(Input!O="bullet";SE(17=Input!O-1;RY25;0);SE(17&lt;Input!O;0;SE(17&lt;Input!O;RY25/(Input!O-Input!O);0)))</f>
        <v/>
      </c>
      <c r="SQ71" s="79">
        <f>SE(Input!O="bullet";SE(18=Input!O-1;RY25;0);SE(18&lt;Input!O;0;SE(18&lt;Input!O;RY25/(Input!O-Input!O);0)))</f>
        <v/>
      </c>
      <c r="SR71" s="79">
        <f>SE(Input!O="bullet";SE(19=Input!O-1;RY25;0);SE(19&lt;Input!O;0;SE(19&lt;Input!O;RY25/(Input!O-Input!O);0)))</f>
        <v/>
      </c>
      <c r="SS71" s="79">
        <f>SE(Input!O="bullet";SE(20=Input!O-1;RY25;0);SE(20&lt;Input!O;0;SE(20&lt;Input!O;RY25/(Input!O-Input!O);0)))</f>
        <v/>
      </c>
      <c r="ST71" s="79">
        <f>SE(Input!O="bullet";SE(21=Input!O-1;RY25;0);SE(21&lt;Input!O;0;SE(21&lt;Input!O;RY25/(Input!O-Input!O);0)))</f>
        <v/>
      </c>
      <c r="SW71" s="78" t="n">
        <v>19</v>
      </c>
      <c r="SX71" s="79">
        <f>0</f>
        <v/>
      </c>
      <c r="SY71" s="79">
        <f>0</f>
        <v/>
      </c>
      <c r="SZ71" s="79">
        <f>0</f>
        <v/>
      </c>
      <c r="TA71" s="79">
        <f>0</f>
        <v/>
      </c>
      <c r="TB71" s="79">
        <f>0</f>
        <v/>
      </c>
      <c r="TC71" s="79">
        <f>0</f>
        <v/>
      </c>
      <c r="TD71" s="79">
        <f>0</f>
        <v/>
      </c>
      <c r="TE71" s="79">
        <f>0</f>
        <v/>
      </c>
      <c r="TF71" s="79">
        <f>0</f>
        <v/>
      </c>
      <c r="TG71" s="79">
        <f>0</f>
        <v/>
      </c>
      <c r="TH71" s="79">
        <f>0</f>
        <v/>
      </c>
      <c r="TI71" s="79">
        <f>0</f>
        <v/>
      </c>
      <c r="TJ71" s="79">
        <f>0</f>
        <v/>
      </c>
      <c r="TK71" s="79">
        <f>0</f>
        <v/>
      </c>
      <c r="TL71" s="79">
        <f>0</f>
        <v/>
      </c>
      <c r="TM71" s="79">
        <f>0</f>
        <v/>
      </c>
      <c r="TN71" s="79">
        <f>0</f>
        <v/>
      </c>
      <c r="TO71" s="79">
        <f>0</f>
        <v/>
      </c>
      <c r="TP71" s="79">
        <f>SE(Input!P="bullet";SE(0=Input!P-1;TP25;0);SE(0&lt;Input!P;0;SE(0&lt;Input!P;TP25/(Input!P-Input!P);0)))</f>
        <v/>
      </c>
      <c r="TQ71" s="79">
        <f>SE(Input!P="bullet";SE(1=Input!P-1;TP25;0);SE(1&lt;Input!P;0;SE(1&lt;Input!P;TP25/(Input!P-Input!P);0)))</f>
        <v/>
      </c>
      <c r="TR71" s="79">
        <f>SE(Input!P="bullet";SE(2=Input!P-1;TP25;0);SE(2&lt;Input!P;0;SE(2&lt;Input!P;TP25/(Input!P-Input!P);0)))</f>
        <v/>
      </c>
      <c r="TS71" s="79">
        <f>SE(Input!P="bullet";SE(3=Input!P-1;TP25;0);SE(3&lt;Input!P;0;SE(3&lt;Input!P;TP25/(Input!P-Input!P);0)))</f>
        <v/>
      </c>
      <c r="TT71" s="79">
        <f>SE(Input!P="bullet";SE(4=Input!P-1;TP25;0);SE(4&lt;Input!P;0;SE(4&lt;Input!P;TP25/(Input!P-Input!P);0)))</f>
        <v/>
      </c>
      <c r="TU71" s="79">
        <f>SE(Input!P="bullet";SE(5=Input!P-1;TP25;0);SE(5&lt;Input!P;0;SE(5&lt;Input!P;TP25/(Input!P-Input!P);0)))</f>
        <v/>
      </c>
      <c r="TV71" s="79">
        <f>SE(Input!P="bullet";SE(6=Input!P-1;TP25;0);SE(6&lt;Input!P;0;SE(6&lt;Input!P;TP25/(Input!P-Input!P);0)))</f>
        <v/>
      </c>
      <c r="TW71" s="79">
        <f>SE(Input!P="bullet";SE(7=Input!P-1;TP25;0);SE(7&lt;Input!P;0;SE(7&lt;Input!P;TP25/(Input!P-Input!P);0)))</f>
        <v/>
      </c>
      <c r="TX71" s="79">
        <f>SE(Input!P="bullet";SE(8=Input!P-1;TP25;0);SE(8&lt;Input!P;0;SE(8&lt;Input!P;TP25/(Input!P-Input!P);0)))</f>
        <v/>
      </c>
      <c r="TY71" s="79">
        <f>SE(Input!P="bullet";SE(9=Input!P-1;TP25;0);SE(9&lt;Input!P;0;SE(9&lt;Input!P;TP25/(Input!P-Input!P);0)))</f>
        <v/>
      </c>
      <c r="TZ71" s="79">
        <f>SE(Input!P="bullet";SE(10=Input!P-1;TP25;0);SE(10&lt;Input!P;0;SE(10&lt;Input!P;TP25/(Input!P-Input!P);0)))</f>
        <v/>
      </c>
      <c r="UA71" s="79">
        <f>SE(Input!P="bullet";SE(11=Input!P-1;TP25;0);SE(11&lt;Input!P;0;SE(11&lt;Input!P;TP25/(Input!P-Input!P);0)))</f>
        <v/>
      </c>
      <c r="UB71" s="79">
        <f>SE(Input!P="bullet";SE(12=Input!P-1;TP25;0);SE(12&lt;Input!P;0;SE(12&lt;Input!P;TP25/(Input!P-Input!P);0)))</f>
        <v/>
      </c>
      <c r="UC71" s="79">
        <f>SE(Input!P="bullet";SE(13=Input!P-1;TP25;0);SE(13&lt;Input!P;0;SE(13&lt;Input!P;TP25/(Input!P-Input!P);0)))</f>
        <v/>
      </c>
      <c r="UD71" s="79">
        <f>SE(Input!P="bullet";SE(14=Input!P-1;TP25;0);SE(14&lt;Input!P;0;SE(14&lt;Input!P;TP25/(Input!P-Input!P);0)))</f>
        <v/>
      </c>
      <c r="UE71" s="79">
        <f>SE(Input!P="bullet";SE(15=Input!P-1;TP25;0);SE(15&lt;Input!P;0;SE(15&lt;Input!P;TP25/(Input!P-Input!P);0)))</f>
        <v/>
      </c>
      <c r="UF71" s="79">
        <f>SE(Input!P="bullet";SE(16=Input!P-1;TP25;0);SE(16&lt;Input!P;0;SE(16&lt;Input!P;TP25/(Input!P-Input!P);0)))</f>
        <v/>
      </c>
      <c r="UG71" s="79">
        <f>SE(Input!P="bullet";SE(17=Input!P-1;TP25;0);SE(17&lt;Input!P;0;SE(17&lt;Input!P;TP25/(Input!P-Input!P);0)))</f>
        <v/>
      </c>
      <c r="UH71" s="79">
        <f>SE(Input!P="bullet";SE(18=Input!P-1;TP25;0);SE(18&lt;Input!P;0;SE(18&lt;Input!P;TP25/(Input!P-Input!P);0)))</f>
        <v/>
      </c>
      <c r="UI71" s="79">
        <f>SE(Input!P="bullet";SE(19=Input!P-1;TP25;0);SE(19&lt;Input!P;0;SE(19&lt;Input!P;TP25/(Input!P-Input!P);0)))</f>
        <v/>
      </c>
      <c r="UJ71" s="79">
        <f>SE(Input!P="bullet";SE(20=Input!P-1;TP25;0);SE(20&lt;Input!P;0;SE(20&lt;Input!P;TP25/(Input!P-Input!P);0)))</f>
        <v/>
      </c>
      <c r="UK71" s="79">
        <f>SE(Input!P="bullet";SE(21=Input!P-1;TP25;0);SE(21&lt;Input!P;0;SE(21&lt;Input!P;TP25/(Input!P-Input!P);0)))</f>
        <v/>
      </c>
      <c r="UN71" s="78" t="n">
        <v>19</v>
      </c>
      <c r="UO71" s="79">
        <f>0</f>
        <v/>
      </c>
      <c r="UP71" s="79">
        <f>0</f>
        <v/>
      </c>
      <c r="UQ71" s="79">
        <f>0</f>
        <v/>
      </c>
      <c r="UR71" s="79">
        <f>0</f>
        <v/>
      </c>
      <c r="US71" s="79">
        <f>0</f>
        <v/>
      </c>
      <c r="UT71" s="79">
        <f>0</f>
        <v/>
      </c>
      <c r="UU71" s="79">
        <f>0</f>
        <v/>
      </c>
      <c r="UV71" s="79">
        <f>0</f>
        <v/>
      </c>
      <c r="UW71" s="79">
        <f>0</f>
        <v/>
      </c>
      <c r="UX71" s="79">
        <f>0</f>
        <v/>
      </c>
      <c r="UY71" s="79">
        <f>0</f>
        <v/>
      </c>
      <c r="UZ71" s="79">
        <f>0</f>
        <v/>
      </c>
      <c r="VA71" s="79">
        <f>0</f>
        <v/>
      </c>
      <c r="VB71" s="79">
        <f>0</f>
        <v/>
      </c>
      <c r="VC71" s="79">
        <f>0</f>
        <v/>
      </c>
      <c r="VD71" s="79">
        <f>0</f>
        <v/>
      </c>
      <c r="VE71" s="79">
        <f>0</f>
        <v/>
      </c>
      <c r="VF71" s="79">
        <f>0</f>
        <v/>
      </c>
      <c r="VG71" s="79">
        <f>SE(Input!Q="bullet";SE(0=Input!Q-1;VG25;0);SE(0&lt;Input!Q;0;SE(0&lt;Input!Q;VG25/(Input!Q-Input!Q);0)))</f>
        <v/>
      </c>
      <c r="VH71" s="79">
        <f>SE(Input!Q="bullet";SE(1=Input!Q-1;VG25;0);SE(1&lt;Input!Q;0;SE(1&lt;Input!Q;VG25/(Input!Q-Input!Q);0)))</f>
        <v/>
      </c>
      <c r="VI71" s="79">
        <f>SE(Input!Q="bullet";SE(2=Input!Q-1;VG25;0);SE(2&lt;Input!Q;0;SE(2&lt;Input!Q;VG25/(Input!Q-Input!Q);0)))</f>
        <v/>
      </c>
      <c r="VJ71" s="79">
        <f>SE(Input!Q="bullet";SE(3=Input!Q-1;VG25;0);SE(3&lt;Input!Q;0;SE(3&lt;Input!Q;VG25/(Input!Q-Input!Q);0)))</f>
        <v/>
      </c>
      <c r="VK71" s="79">
        <f>SE(Input!Q="bullet";SE(4=Input!Q-1;VG25;0);SE(4&lt;Input!Q;0;SE(4&lt;Input!Q;VG25/(Input!Q-Input!Q);0)))</f>
        <v/>
      </c>
      <c r="VL71" s="79">
        <f>SE(Input!Q="bullet";SE(5=Input!Q-1;VG25;0);SE(5&lt;Input!Q;0;SE(5&lt;Input!Q;VG25/(Input!Q-Input!Q);0)))</f>
        <v/>
      </c>
      <c r="VM71" s="79">
        <f>SE(Input!Q="bullet";SE(6=Input!Q-1;VG25;0);SE(6&lt;Input!Q;0;SE(6&lt;Input!Q;VG25/(Input!Q-Input!Q);0)))</f>
        <v/>
      </c>
      <c r="VN71" s="79">
        <f>SE(Input!Q="bullet";SE(7=Input!Q-1;VG25;0);SE(7&lt;Input!Q;0;SE(7&lt;Input!Q;VG25/(Input!Q-Input!Q);0)))</f>
        <v/>
      </c>
      <c r="VO71" s="79">
        <f>SE(Input!Q="bullet";SE(8=Input!Q-1;VG25;0);SE(8&lt;Input!Q;0;SE(8&lt;Input!Q;VG25/(Input!Q-Input!Q);0)))</f>
        <v/>
      </c>
      <c r="VP71" s="79">
        <f>SE(Input!Q="bullet";SE(9=Input!Q-1;VG25;0);SE(9&lt;Input!Q;0;SE(9&lt;Input!Q;VG25/(Input!Q-Input!Q);0)))</f>
        <v/>
      </c>
      <c r="VQ71" s="79">
        <f>SE(Input!Q="bullet";SE(10=Input!Q-1;VG25;0);SE(10&lt;Input!Q;0;SE(10&lt;Input!Q;VG25/(Input!Q-Input!Q);0)))</f>
        <v/>
      </c>
      <c r="VR71" s="79">
        <f>SE(Input!Q="bullet";SE(11=Input!Q-1;VG25;0);SE(11&lt;Input!Q;0;SE(11&lt;Input!Q;VG25/(Input!Q-Input!Q);0)))</f>
        <v/>
      </c>
      <c r="VS71" s="79">
        <f>SE(Input!Q="bullet";SE(12=Input!Q-1;VG25;0);SE(12&lt;Input!Q;0;SE(12&lt;Input!Q;VG25/(Input!Q-Input!Q);0)))</f>
        <v/>
      </c>
      <c r="VT71" s="79">
        <f>SE(Input!Q="bullet";SE(13=Input!Q-1;VG25;0);SE(13&lt;Input!Q;0;SE(13&lt;Input!Q;VG25/(Input!Q-Input!Q);0)))</f>
        <v/>
      </c>
      <c r="VU71" s="79">
        <f>SE(Input!Q="bullet";SE(14=Input!Q-1;VG25;0);SE(14&lt;Input!Q;0;SE(14&lt;Input!Q;VG25/(Input!Q-Input!Q);0)))</f>
        <v/>
      </c>
      <c r="VV71" s="79">
        <f>SE(Input!Q="bullet";SE(15=Input!Q-1;VG25;0);SE(15&lt;Input!Q;0;SE(15&lt;Input!Q;VG25/(Input!Q-Input!Q);0)))</f>
        <v/>
      </c>
      <c r="VW71" s="79">
        <f>SE(Input!Q="bullet";SE(16=Input!Q-1;VG25;0);SE(16&lt;Input!Q;0;SE(16&lt;Input!Q;VG25/(Input!Q-Input!Q);0)))</f>
        <v/>
      </c>
      <c r="VX71" s="79">
        <f>SE(Input!Q="bullet";SE(17=Input!Q-1;VG25;0);SE(17&lt;Input!Q;0;SE(17&lt;Input!Q;VG25/(Input!Q-Input!Q);0)))</f>
        <v/>
      </c>
      <c r="VY71" s="79">
        <f>SE(Input!Q="bullet";SE(18=Input!Q-1;VG25;0);SE(18&lt;Input!Q;0;SE(18&lt;Input!Q;VG25/(Input!Q-Input!Q);0)))</f>
        <v/>
      </c>
      <c r="VZ71" s="79">
        <f>SE(Input!Q="bullet";SE(19=Input!Q-1;VG25;0);SE(19&lt;Input!Q;0;SE(19&lt;Input!Q;VG25/(Input!Q-Input!Q);0)))</f>
        <v/>
      </c>
      <c r="WA71" s="79">
        <f>SE(Input!Q="bullet";SE(20=Input!Q-1;VG25;0);SE(20&lt;Input!Q;0;SE(20&lt;Input!Q;VG25/(Input!Q-Input!Q);0)))</f>
        <v/>
      </c>
      <c r="WB71" s="79">
        <f>SE(Input!Q="bullet";SE(21=Input!Q-1;VG25;0);SE(21&lt;Input!Q;0;SE(21&lt;Input!Q;VG25/(Input!Q-Input!Q);0)))</f>
        <v/>
      </c>
      <c r="WE71" s="78" t="n">
        <v>19</v>
      </c>
      <c r="WF71" s="79">
        <f>0</f>
        <v/>
      </c>
      <c r="WG71" s="79">
        <f>0</f>
        <v/>
      </c>
      <c r="WH71" s="79">
        <f>0</f>
        <v/>
      </c>
      <c r="WI71" s="79">
        <f>0</f>
        <v/>
      </c>
      <c r="WJ71" s="79">
        <f>0</f>
        <v/>
      </c>
      <c r="WK71" s="79">
        <f>0</f>
        <v/>
      </c>
      <c r="WL71" s="79">
        <f>0</f>
        <v/>
      </c>
      <c r="WM71" s="79">
        <f>0</f>
        <v/>
      </c>
      <c r="WN71" s="79">
        <f>0</f>
        <v/>
      </c>
      <c r="WO71" s="79">
        <f>0</f>
        <v/>
      </c>
      <c r="WP71" s="79">
        <f>0</f>
        <v/>
      </c>
      <c r="WQ71" s="79">
        <f>0</f>
        <v/>
      </c>
      <c r="WR71" s="79">
        <f>0</f>
        <v/>
      </c>
      <c r="WS71" s="79">
        <f>0</f>
        <v/>
      </c>
      <c r="WT71" s="79">
        <f>0</f>
        <v/>
      </c>
      <c r="WU71" s="79">
        <f>0</f>
        <v/>
      </c>
      <c r="WV71" s="79">
        <f>0</f>
        <v/>
      </c>
      <c r="WW71" s="79">
        <f>0</f>
        <v/>
      </c>
      <c r="WX71" s="79">
        <f>SE(Input!R="bullet";SE(0=Input!R-1;WX25;0);SE(0&lt;Input!R;0;SE(0&lt;Input!R;WX25/(Input!R-Input!R);0)))</f>
        <v/>
      </c>
      <c r="WY71" s="79">
        <f>SE(Input!R="bullet";SE(1=Input!R-1;WX25;0);SE(1&lt;Input!R;0;SE(1&lt;Input!R;WX25/(Input!R-Input!R);0)))</f>
        <v/>
      </c>
      <c r="WZ71" s="79">
        <f>SE(Input!R="bullet";SE(2=Input!R-1;WX25;0);SE(2&lt;Input!R;0;SE(2&lt;Input!R;WX25/(Input!R-Input!R);0)))</f>
        <v/>
      </c>
      <c r="XA71" s="79">
        <f>SE(Input!R="bullet";SE(3=Input!R-1;WX25;0);SE(3&lt;Input!R;0;SE(3&lt;Input!R;WX25/(Input!R-Input!R);0)))</f>
        <v/>
      </c>
      <c r="XB71" s="79">
        <f>SE(Input!R="bullet";SE(4=Input!R-1;WX25;0);SE(4&lt;Input!R;0;SE(4&lt;Input!R;WX25/(Input!R-Input!R);0)))</f>
        <v/>
      </c>
      <c r="XC71" s="79">
        <f>SE(Input!R="bullet";SE(5=Input!R-1;WX25;0);SE(5&lt;Input!R;0;SE(5&lt;Input!R;WX25/(Input!R-Input!R);0)))</f>
        <v/>
      </c>
      <c r="XD71" s="79">
        <f>SE(Input!R="bullet";SE(6=Input!R-1;WX25;0);SE(6&lt;Input!R;0;SE(6&lt;Input!R;WX25/(Input!R-Input!R);0)))</f>
        <v/>
      </c>
      <c r="XE71" s="79">
        <f>SE(Input!R="bullet";SE(7=Input!R-1;WX25;0);SE(7&lt;Input!R;0;SE(7&lt;Input!R;WX25/(Input!R-Input!R);0)))</f>
        <v/>
      </c>
      <c r="XF71" s="79">
        <f>SE(Input!R="bullet";SE(8=Input!R-1;WX25;0);SE(8&lt;Input!R;0;SE(8&lt;Input!R;WX25/(Input!R-Input!R);0)))</f>
        <v/>
      </c>
      <c r="XG71" s="79">
        <f>SE(Input!R="bullet";SE(9=Input!R-1;WX25;0);SE(9&lt;Input!R;0;SE(9&lt;Input!R;WX25/(Input!R-Input!R);0)))</f>
        <v/>
      </c>
      <c r="XH71" s="79">
        <f>SE(Input!R="bullet";SE(10=Input!R-1;WX25;0);SE(10&lt;Input!R;0;SE(10&lt;Input!R;WX25/(Input!R-Input!R);0)))</f>
        <v/>
      </c>
      <c r="XI71" s="79">
        <f>SE(Input!R="bullet";SE(11=Input!R-1;WX25;0);SE(11&lt;Input!R;0;SE(11&lt;Input!R;WX25/(Input!R-Input!R);0)))</f>
        <v/>
      </c>
      <c r="XJ71" s="79">
        <f>SE(Input!R="bullet";SE(12=Input!R-1;WX25;0);SE(12&lt;Input!R;0;SE(12&lt;Input!R;WX25/(Input!R-Input!R);0)))</f>
        <v/>
      </c>
      <c r="XK71" s="79">
        <f>SE(Input!R="bullet";SE(13=Input!R-1;WX25;0);SE(13&lt;Input!R;0;SE(13&lt;Input!R;WX25/(Input!R-Input!R);0)))</f>
        <v/>
      </c>
      <c r="XL71" s="79">
        <f>SE(Input!R="bullet";SE(14=Input!R-1;WX25;0);SE(14&lt;Input!R;0;SE(14&lt;Input!R;WX25/(Input!R-Input!R);0)))</f>
        <v/>
      </c>
      <c r="XM71" s="79">
        <f>SE(Input!R="bullet";SE(15=Input!R-1;WX25;0);SE(15&lt;Input!R;0;SE(15&lt;Input!R;WX25/(Input!R-Input!R);0)))</f>
        <v/>
      </c>
      <c r="XN71" s="79">
        <f>SE(Input!R="bullet";SE(16=Input!R-1;WX25;0);SE(16&lt;Input!R;0;SE(16&lt;Input!R;WX25/(Input!R-Input!R);0)))</f>
        <v/>
      </c>
      <c r="XO71" s="79">
        <f>SE(Input!R="bullet";SE(17=Input!R-1;WX25;0);SE(17&lt;Input!R;0;SE(17&lt;Input!R;WX25/(Input!R-Input!R);0)))</f>
        <v/>
      </c>
      <c r="XP71" s="79">
        <f>SE(Input!R="bullet";SE(18=Input!R-1;WX25;0);SE(18&lt;Input!R;0;SE(18&lt;Input!R;WX25/(Input!R-Input!R);0)))</f>
        <v/>
      </c>
      <c r="XQ71" s="79">
        <f>SE(Input!R="bullet";SE(19=Input!R-1;WX25;0);SE(19&lt;Input!R;0;SE(19&lt;Input!R;WX25/(Input!R-Input!R);0)))</f>
        <v/>
      </c>
      <c r="XR71" s="79">
        <f>SE(Input!R="bullet";SE(20=Input!R-1;WX25;0);SE(20&lt;Input!R;0;SE(20&lt;Input!R;WX25/(Input!R-Input!R);0)))</f>
        <v/>
      </c>
      <c r="XS71" s="79">
        <f>SE(Input!R="bullet";SE(21=Input!R-1;WX25;0);SE(21&lt;Input!R;0;SE(21&lt;Input!R;WX25/(Input!R-Input!R);0)))</f>
        <v/>
      </c>
      <c r="XV71" s="78" t="n">
        <v>19</v>
      </c>
      <c r="XW71" s="79">
        <f>0</f>
        <v/>
      </c>
      <c r="XX71" s="79">
        <f>0</f>
        <v/>
      </c>
      <c r="XY71" s="79">
        <f>0</f>
        <v/>
      </c>
      <c r="XZ71" s="79">
        <f>0</f>
        <v/>
      </c>
      <c r="YA71" s="79">
        <f>0</f>
        <v/>
      </c>
      <c r="YB71" s="79">
        <f>0</f>
        <v/>
      </c>
      <c r="YC71" s="79">
        <f>0</f>
        <v/>
      </c>
      <c r="YD71" s="79">
        <f>0</f>
        <v/>
      </c>
      <c r="YE71" s="79">
        <f>0</f>
        <v/>
      </c>
      <c r="YF71" s="79">
        <f>0</f>
        <v/>
      </c>
      <c r="YG71" s="79">
        <f>0</f>
        <v/>
      </c>
      <c r="YH71" s="79">
        <f>0</f>
        <v/>
      </c>
      <c r="YI71" s="79">
        <f>0</f>
        <v/>
      </c>
      <c r="YJ71" s="79">
        <f>0</f>
        <v/>
      </c>
      <c r="YK71" s="79">
        <f>0</f>
        <v/>
      </c>
      <c r="YL71" s="79">
        <f>0</f>
        <v/>
      </c>
      <c r="YM71" s="79">
        <f>0</f>
        <v/>
      </c>
      <c r="YN71" s="79">
        <f>0</f>
        <v/>
      </c>
      <c r="YO71" s="79">
        <f>SE(Input!S="bullet";SE(0=Input!S-1;YO25;0);SE(0&lt;Input!S;0;SE(0&lt;Input!S;YO25/(Input!S-Input!S);0)))</f>
        <v/>
      </c>
      <c r="YP71" s="79">
        <f>SE(Input!S="bullet";SE(1=Input!S-1;YO25;0);SE(1&lt;Input!S;0;SE(1&lt;Input!S;YO25/(Input!S-Input!S);0)))</f>
        <v/>
      </c>
      <c r="YQ71" s="79">
        <f>SE(Input!S="bullet";SE(2=Input!S-1;YO25;0);SE(2&lt;Input!S;0;SE(2&lt;Input!S;YO25/(Input!S-Input!S);0)))</f>
        <v/>
      </c>
      <c r="YR71" s="79">
        <f>SE(Input!S="bullet";SE(3=Input!S-1;YO25;0);SE(3&lt;Input!S;0;SE(3&lt;Input!S;YO25/(Input!S-Input!S);0)))</f>
        <v/>
      </c>
      <c r="YS71" s="79">
        <f>SE(Input!S="bullet";SE(4=Input!S-1;YO25;0);SE(4&lt;Input!S;0;SE(4&lt;Input!S;YO25/(Input!S-Input!S);0)))</f>
        <v/>
      </c>
      <c r="YT71" s="79">
        <f>SE(Input!S="bullet";SE(5=Input!S-1;YO25;0);SE(5&lt;Input!S;0;SE(5&lt;Input!S;YO25/(Input!S-Input!S);0)))</f>
        <v/>
      </c>
      <c r="YU71" s="79">
        <f>SE(Input!S="bullet";SE(6=Input!S-1;YO25;0);SE(6&lt;Input!S;0;SE(6&lt;Input!S;YO25/(Input!S-Input!S);0)))</f>
        <v/>
      </c>
      <c r="YV71" s="79">
        <f>SE(Input!S="bullet";SE(7=Input!S-1;YO25;0);SE(7&lt;Input!S;0;SE(7&lt;Input!S;YO25/(Input!S-Input!S);0)))</f>
        <v/>
      </c>
      <c r="YW71" s="79">
        <f>SE(Input!S="bullet";SE(8=Input!S-1;YO25;0);SE(8&lt;Input!S;0;SE(8&lt;Input!S;YO25/(Input!S-Input!S);0)))</f>
        <v/>
      </c>
      <c r="YX71" s="79">
        <f>SE(Input!S="bullet";SE(9=Input!S-1;YO25;0);SE(9&lt;Input!S;0;SE(9&lt;Input!S;YO25/(Input!S-Input!S);0)))</f>
        <v/>
      </c>
      <c r="YY71" s="79">
        <f>SE(Input!S="bullet";SE(10=Input!S-1;YO25;0);SE(10&lt;Input!S;0;SE(10&lt;Input!S;YO25/(Input!S-Input!S);0)))</f>
        <v/>
      </c>
      <c r="YZ71" s="79">
        <f>SE(Input!S="bullet";SE(11=Input!S-1;YO25;0);SE(11&lt;Input!S;0;SE(11&lt;Input!S;YO25/(Input!S-Input!S);0)))</f>
        <v/>
      </c>
      <c r="ZA71" s="79">
        <f>SE(Input!S="bullet";SE(12=Input!S-1;YO25;0);SE(12&lt;Input!S;0;SE(12&lt;Input!S;YO25/(Input!S-Input!S);0)))</f>
        <v/>
      </c>
      <c r="ZB71" s="79">
        <f>SE(Input!S="bullet";SE(13=Input!S-1;YO25;0);SE(13&lt;Input!S;0;SE(13&lt;Input!S;YO25/(Input!S-Input!S);0)))</f>
        <v/>
      </c>
      <c r="ZC71" s="79">
        <f>SE(Input!S="bullet";SE(14=Input!S-1;YO25;0);SE(14&lt;Input!S;0;SE(14&lt;Input!S;YO25/(Input!S-Input!S);0)))</f>
        <v/>
      </c>
      <c r="ZD71" s="79">
        <f>SE(Input!S="bullet";SE(15=Input!S-1;YO25;0);SE(15&lt;Input!S;0;SE(15&lt;Input!S;YO25/(Input!S-Input!S);0)))</f>
        <v/>
      </c>
      <c r="ZE71" s="79">
        <f>SE(Input!S="bullet";SE(16=Input!S-1;YO25;0);SE(16&lt;Input!S;0;SE(16&lt;Input!S;YO25/(Input!S-Input!S);0)))</f>
        <v/>
      </c>
      <c r="ZF71" s="79">
        <f>SE(Input!S="bullet";SE(17=Input!S-1;YO25;0);SE(17&lt;Input!S;0;SE(17&lt;Input!S;YO25/(Input!S-Input!S);0)))</f>
        <v/>
      </c>
      <c r="ZG71" s="79">
        <f>SE(Input!S="bullet";SE(18=Input!S-1;YO25;0);SE(18&lt;Input!S;0;SE(18&lt;Input!S;YO25/(Input!S-Input!S);0)))</f>
        <v/>
      </c>
      <c r="ZH71" s="79">
        <f>SE(Input!S="bullet";SE(19=Input!S-1;YO25;0);SE(19&lt;Input!S;0;SE(19&lt;Input!S;YO25/(Input!S-Input!S);0)))</f>
        <v/>
      </c>
      <c r="ZI71" s="79">
        <f>SE(Input!S="bullet";SE(20=Input!S-1;YO25;0);SE(20&lt;Input!S;0;SE(20&lt;Input!S;YO25/(Input!S-Input!S);0)))</f>
        <v/>
      </c>
      <c r="ZJ71" s="79">
        <f>SE(Input!S="bullet";SE(21=Input!S-1;YO25;0);SE(21&lt;Input!S;0;SE(21&lt;Input!S;YO25/(Input!S-Input!S);0)))</f>
        <v/>
      </c>
      <c r="ZM71" s="78" t="n">
        <v>19</v>
      </c>
      <c r="ZN71" s="79">
        <f>0</f>
        <v/>
      </c>
      <c r="ZO71" s="79">
        <f>0</f>
        <v/>
      </c>
      <c r="ZP71" s="79">
        <f>0</f>
        <v/>
      </c>
      <c r="ZQ71" s="79">
        <f>0</f>
        <v/>
      </c>
      <c r="ZR71" s="79">
        <f>0</f>
        <v/>
      </c>
      <c r="ZS71" s="79">
        <f>0</f>
        <v/>
      </c>
      <c r="ZT71" s="79">
        <f>0</f>
        <v/>
      </c>
      <c r="ZU71" s="79">
        <f>0</f>
        <v/>
      </c>
      <c r="ZV71" s="79">
        <f>0</f>
        <v/>
      </c>
      <c r="ZW71" s="79">
        <f>0</f>
        <v/>
      </c>
      <c r="ZX71" s="79">
        <f>0</f>
        <v/>
      </c>
      <c r="ZY71" s="79">
        <f>0</f>
        <v/>
      </c>
      <c r="ZZ71" s="79">
        <f>0</f>
        <v/>
      </c>
      <c r="AAA71" s="79">
        <f>0</f>
        <v/>
      </c>
      <c r="AAB71" s="79">
        <f>0</f>
        <v/>
      </c>
      <c r="AAC71" s="79">
        <f>0</f>
        <v/>
      </c>
      <c r="AAD71" s="79">
        <f>0</f>
        <v/>
      </c>
      <c r="AAE71" s="79">
        <f>0</f>
        <v/>
      </c>
      <c r="AAF71" s="79">
        <f>SE(Input!T="bullet";SE(0=Input!T-1;AAF25;0);SE(0&lt;Input!T;0;SE(0&lt;Input!T;AAF25/(Input!T-Input!T);0)))</f>
        <v/>
      </c>
      <c r="AAG71" s="79">
        <f>SE(Input!T="bullet";SE(1=Input!T-1;AAF25;0);SE(1&lt;Input!T;0;SE(1&lt;Input!T;AAF25/(Input!T-Input!T);0)))</f>
        <v/>
      </c>
      <c r="AAH71" s="79">
        <f>SE(Input!T="bullet";SE(2=Input!T-1;AAF25;0);SE(2&lt;Input!T;0;SE(2&lt;Input!T;AAF25/(Input!T-Input!T);0)))</f>
        <v/>
      </c>
      <c r="AAI71" s="79">
        <f>SE(Input!T="bullet";SE(3=Input!T-1;AAF25;0);SE(3&lt;Input!T;0;SE(3&lt;Input!T;AAF25/(Input!T-Input!T);0)))</f>
        <v/>
      </c>
      <c r="AAJ71" s="79">
        <f>SE(Input!T="bullet";SE(4=Input!T-1;AAF25;0);SE(4&lt;Input!T;0;SE(4&lt;Input!T;AAF25/(Input!T-Input!T);0)))</f>
        <v/>
      </c>
      <c r="AAK71" s="79">
        <f>SE(Input!T="bullet";SE(5=Input!T-1;AAF25;0);SE(5&lt;Input!T;0;SE(5&lt;Input!T;AAF25/(Input!T-Input!T);0)))</f>
        <v/>
      </c>
      <c r="AAL71" s="79">
        <f>SE(Input!T="bullet";SE(6=Input!T-1;AAF25;0);SE(6&lt;Input!T;0;SE(6&lt;Input!T;AAF25/(Input!T-Input!T);0)))</f>
        <v/>
      </c>
      <c r="AAM71" s="79">
        <f>SE(Input!T="bullet";SE(7=Input!T-1;AAF25;0);SE(7&lt;Input!T;0;SE(7&lt;Input!T;AAF25/(Input!T-Input!T);0)))</f>
        <v/>
      </c>
      <c r="AAN71" s="79">
        <f>SE(Input!T="bullet";SE(8=Input!T-1;AAF25;0);SE(8&lt;Input!T;0;SE(8&lt;Input!T;AAF25/(Input!T-Input!T);0)))</f>
        <v/>
      </c>
      <c r="AAO71" s="79">
        <f>SE(Input!T="bullet";SE(9=Input!T-1;AAF25;0);SE(9&lt;Input!T;0;SE(9&lt;Input!T;AAF25/(Input!T-Input!T);0)))</f>
        <v/>
      </c>
      <c r="AAP71" s="79">
        <f>SE(Input!T="bullet";SE(10=Input!T-1;AAF25;0);SE(10&lt;Input!T;0;SE(10&lt;Input!T;AAF25/(Input!T-Input!T);0)))</f>
        <v/>
      </c>
      <c r="AAQ71" s="79">
        <f>SE(Input!T="bullet";SE(11=Input!T-1;AAF25;0);SE(11&lt;Input!T;0;SE(11&lt;Input!T;AAF25/(Input!T-Input!T);0)))</f>
        <v/>
      </c>
      <c r="AAR71" s="79">
        <f>SE(Input!T="bullet";SE(12=Input!T-1;AAF25;0);SE(12&lt;Input!T;0;SE(12&lt;Input!T;AAF25/(Input!T-Input!T);0)))</f>
        <v/>
      </c>
      <c r="AAS71" s="79">
        <f>SE(Input!T="bullet";SE(13=Input!T-1;AAF25;0);SE(13&lt;Input!T;0;SE(13&lt;Input!T;AAF25/(Input!T-Input!T);0)))</f>
        <v/>
      </c>
      <c r="AAT71" s="79">
        <f>SE(Input!T="bullet";SE(14=Input!T-1;AAF25;0);SE(14&lt;Input!T;0;SE(14&lt;Input!T;AAF25/(Input!T-Input!T);0)))</f>
        <v/>
      </c>
      <c r="AAU71" s="79">
        <f>SE(Input!T="bullet";SE(15=Input!T-1;AAF25;0);SE(15&lt;Input!T;0;SE(15&lt;Input!T;AAF25/(Input!T-Input!T);0)))</f>
        <v/>
      </c>
      <c r="AAV71" s="79">
        <f>SE(Input!T="bullet";SE(16=Input!T-1;AAF25;0);SE(16&lt;Input!T;0;SE(16&lt;Input!T;AAF25/(Input!T-Input!T);0)))</f>
        <v/>
      </c>
      <c r="AAW71" s="79">
        <f>SE(Input!T="bullet";SE(17=Input!T-1;AAF25;0);SE(17&lt;Input!T;0;SE(17&lt;Input!T;AAF25/(Input!T-Input!T);0)))</f>
        <v/>
      </c>
      <c r="AAX71" s="79">
        <f>SE(Input!T="bullet";SE(18=Input!T-1;AAF25;0);SE(18&lt;Input!T;0;SE(18&lt;Input!T;AAF25/(Input!T-Input!T);0)))</f>
        <v/>
      </c>
      <c r="AAY71" s="79">
        <f>SE(Input!T="bullet";SE(19=Input!T-1;AAF25;0);SE(19&lt;Input!T;0;SE(19&lt;Input!T;AAF25/(Input!T-Input!T);0)))</f>
        <v/>
      </c>
      <c r="AAZ71" s="79">
        <f>SE(Input!T="bullet";SE(20=Input!T-1;AAF25;0);SE(20&lt;Input!T;0;SE(20&lt;Input!T;AAF25/(Input!T-Input!T);0)))</f>
        <v/>
      </c>
      <c r="ABA71" s="79">
        <f>SE(Input!T="bullet";SE(21=Input!T-1;AAF25;0);SE(21&lt;Input!T;0;SE(21&lt;Input!T;AAF25/(Input!T-Input!T);0)))</f>
        <v/>
      </c>
      <c r="ABD71" s="78" t="n">
        <v>19</v>
      </c>
      <c r="ABE71" s="79">
        <f>0</f>
        <v/>
      </c>
      <c r="ABF71" s="79">
        <f>0</f>
        <v/>
      </c>
      <c r="ABG71" s="79">
        <f>0</f>
        <v/>
      </c>
      <c r="ABH71" s="79">
        <f>0</f>
        <v/>
      </c>
      <c r="ABI71" s="79">
        <f>0</f>
        <v/>
      </c>
      <c r="ABJ71" s="79">
        <f>0</f>
        <v/>
      </c>
      <c r="ABK71" s="79">
        <f>0</f>
        <v/>
      </c>
      <c r="ABL71" s="79">
        <f>0</f>
        <v/>
      </c>
      <c r="ABM71" s="79">
        <f>0</f>
        <v/>
      </c>
      <c r="ABN71" s="79">
        <f>0</f>
        <v/>
      </c>
      <c r="ABO71" s="79">
        <f>0</f>
        <v/>
      </c>
      <c r="ABP71" s="79">
        <f>0</f>
        <v/>
      </c>
      <c r="ABQ71" s="79">
        <f>0</f>
        <v/>
      </c>
      <c r="ABR71" s="79">
        <f>0</f>
        <v/>
      </c>
      <c r="ABS71" s="79">
        <f>0</f>
        <v/>
      </c>
      <c r="ABT71" s="79">
        <f>0</f>
        <v/>
      </c>
      <c r="ABU71" s="79">
        <f>0</f>
        <v/>
      </c>
      <c r="ABV71" s="79">
        <f>0</f>
        <v/>
      </c>
      <c r="ABW71" s="79">
        <f>SE(Input!U="bullet";SE(0=Input!U-1;ABW25;0);SE(0&lt;Input!U;0;SE(0&lt;Input!U;ABW25/(Input!U-Input!U);0)))</f>
        <v/>
      </c>
      <c r="ABX71" s="79">
        <f>SE(Input!U="bullet";SE(1=Input!U-1;ABW25;0);SE(1&lt;Input!U;0;SE(1&lt;Input!U;ABW25/(Input!U-Input!U);0)))</f>
        <v/>
      </c>
      <c r="ABY71" s="79">
        <f>SE(Input!U="bullet";SE(2=Input!U-1;ABW25;0);SE(2&lt;Input!U;0;SE(2&lt;Input!U;ABW25/(Input!U-Input!U);0)))</f>
        <v/>
      </c>
      <c r="ABZ71" s="79">
        <f>SE(Input!U="bullet";SE(3=Input!U-1;ABW25;0);SE(3&lt;Input!U;0;SE(3&lt;Input!U;ABW25/(Input!U-Input!U);0)))</f>
        <v/>
      </c>
      <c r="ACA71" s="79">
        <f>SE(Input!U="bullet";SE(4=Input!U-1;ABW25;0);SE(4&lt;Input!U;0;SE(4&lt;Input!U;ABW25/(Input!U-Input!U);0)))</f>
        <v/>
      </c>
      <c r="ACB71" s="79">
        <f>SE(Input!U="bullet";SE(5=Input!U-1;ABW25;0);SE(5&lt;Input!U;0;SE(5&lt;Input!U;ABW25/(Input!U-Input!U);0)))</f>
        <v/>
      </c>
      <c r="ACC71" s="79">
        <f>SE(Input!U="bullet";SE(6=Input!U-1;ABW25;0);SE(6&lt;Input!U;0;SE(6&lt;Input!U;ABW25/(Input!U-Input!U);0)))</f>
        <v/>
      </c>
      <c r="ACD71" s="79">
        <f>SE(Input!U="bullet";SE(7=Input!U-1;ABW25;0);SE(7&lt;Input!U;0;SE(7&lt;Input!U;ABW25/(Input!U-Input!U);0)))</f>
        <v/>
      </c>
      <c r="ACE71" s="79">
        <f>SE(Input!U="bullet";SE(8=Input!U-1;ABW25;0);SE(8&lt;Input!U;0;SE(8&lt;Input!U;ABW25/(Input!U-Input!U);0)))</f>
        <v/>
      </c>
      <c r="ACF71" s="79">
        <f>SE(Input!U="bullet";SE(9=Input!U-1;ABW25;0);SE(9&lt;Input!U;0;SE(9&lt;Input!U;ABW25/(Input!U-Input!U);0)))</f>
        <v/>
      </c>
      <c r="ACG71" s="79">
        <f>SE(Input!U="bullet";SE(10=Input!U-1;ABW25;0);SE(10&lt;Input!U;0;SE(10&lt;Input!U;ABW25/(Input!U-Input!U);0)))</f>
        <v/>
      </c>
      <c r="ACH71" s="79">
        <f>SE(Input!U="bullet";SE(11=Input!U-1;ABW25;0);SE(11&lt;Input!U;0;SE(11&lt;Input!U;ABW25/(Input!U-Input!U);0)))</f>
        <v/>
      </c>
      <c r="ACI71" s="79">
        <f>SE(Input!U="bullet";SE(12=Input!U-1;ABW25;0);SE(12&lt;Input!U;0;SE(12&lt;Input!U;ABW25/(Input!U-Input!U);0)))</f>
        <v/>
      </c>
      <c r="ACJ71" s="79">
        <f>SE(Input!U="bullet";SE(13=Input!U-1;ABW25;0);SE(13&lt;Input!U;0;SE(13&lt;Input!U;ABW25/(Input!U-Input!U);0)))</f>
        <v/>
      </c>
      <c r="ACK71" s="79">
        <f>SE(Input!U="bullet";SE(14=Input!U-1;ABW25;0);SE(14&lt;Input!U;0;SE(14&lt;Input!U;ABW25/(Input!U-Input!U);0)))</f>
        <v/>
      </c>
      <c r="ACL71" s="79">
        <f>SE(Input!U="bullet";SE(15=Input!U-1;ABW25;0);SE(15&lt;Input!U;0;SE(15&lt;Input!U;ABW25/(Input!U-Input!U);0)))</f>
        <v/>
      </c>
      <c r="ACM71" s="79">
        <f>SE(Input!U="bullet";SE(16=Input!U-1;ABW25;0);SE(16&lt;Input!U;0;SE(16&lt;Input!U;ABW25/(Input!U-Input!U);0)))</f>
        <v/>
      </c>
      <c r="ACN71" s="79">
        <f>SE(Input!U="bullet";SE(17=Input!U-1;ABW25;0);SE(17&lt;Input!U;0;SE(17&lt;Input!U;ABW25/(Input!U-Input!U);0)))</f>
        <v/>
      </c>
      <c r="ACO71" s="79">
        <f>SE(Input!U="bullet";SE(18=Input!U-1;ABW25;0);SE(18&lt;Input!U;0;SE(18&lt;Input!U;ABW25/(Input!U-Input!U);0)))</f>
        <v/>
      </c>
      <c r="ACP71" s="79">
        <f>SE(Input!U="bullet";SE(19=Input!U-1;ABW25;0);SE(19&lt;Input!U;0;SE(19&lt;Input!U;ABW25/(Input!U-Input!U);0)))</f>
        <v/>
      </c>
      <c r="ACQ71" s="79">
        <f>SE(Input!U="bullet";SE(20=Input!U-1;ABW25;0);SE(20&lt;Input!U;0;SE(20&lt;Input!U;ABW25/(Input!U-Input!U);0)))</f>
        <v/>
      </c>
      <c r="ACR71" s="79">
        <f>SE(Input!U="bullet";SE(21=Input!U-1;ABW25;0);SE(21&lt;Input!U;0;SE(21&lt;Input!U;ABW25/(Input!U-Input!U);0)))</f>
        <v/>
      </c>
      <c r="ACU71" s="78" t="n">
        <v>19</v>
      </c>
      <c r="ACV71" s="79">
        <f>0</f>
        <v/>
      </c>
      <c r="ACW71" s="79">
        <f>0</f>
        <v/>
      </c>
      <c r="ACX71" s="79">
        <f>0</f>
        <v/>
      </c>
      <c r="ACY71" s="79">
        <f>0</f>
        <v/>
      </c>
      <c r="ACZ71" s="79">
        <f>0</f>
        <v/>
      </c>
      <c r="ADA71" s="79">
        <f>0</f>
        <v/>
      </c>
      <c r="ADB71" s="79">
        <f>0</f>
        <v/>
      </c>
      <c r="ADC71" s="79">
        <f>0</f>
        <v/>
      </c>
      <c r="ADD71" s="79">
        <f>0</f>
        <v/>
      </c>
      <c r="ADE71" s="79">
        <f>0</f>
        <v/>
      </c>
      <c r="ADF71" s="79">
        <f>0</f>
        <v/>
      </c>
      <c r="ADG71" s="79">
        <f>0</f>
        <v/>
      </c>
      <c r="ADH71" s="79">
        <f>0</f>
        <v/>
      </c>
      <c r="ADI71" s="79">
        <f>0</f>
        <v/>
      </c>
      <c r="ADJ71" s="79">
        <f>0</f>
        <v/>
      </c>
      <c r="ADK71" s="79">
        <f>0</f>
        <v/>
      </c>
      <c r="ADL71" s="79">
        <f>0</f>
        <v/>
      </c>
      <c r="ADM71" s="79">
        <f>0</f>
        <v/>
      </c>
      <c r="ADN71" s="79">
        <f>SE(Input!V="bullet";SE(0=Input!V-1;ADN25;0);SE(0&lt;Input!V;0;SE(0&lt;Input!V;ADN25/(Input!V-Input!V);0)))</f>
        <v/>
      </c>
      <c r="ADO71" s="79">
        <f>SE(Input!V="bullet";SE(1=Input!V-1;ADN25;0);SE(1&lt;Input!V;0;SE(1&lt;Input!V;ADN25/(Input!V-Input!V);0)))</f>
        <v/>
      </c>
      <c r="ADP71" s="79">
        <f>SE(Input!V="bullet";SE(2=Input!V-1;ADN25;0);SE(2&lt;Input!V;0;SE(2&lt;Input!V;ADN25/(Input!V-Input!V);0)))</f>
        <v/>
      </c>
      <c r="ADQ71" s="79">
        <f>SE(Input!V="bullet";SE(3=Input!V-1;ADN25;0);SE(3&lt;Input!V;0;SE(3&lt;Input!V;ADN25/(Input!V-Input!V);0)))</f>
        <v/>
      </c>
      <c r="ADR71" s="79">
        <f>SE(Input!V="bullet";SE(4=Input!V-1;ADN25;0);SE(4&lt;Input!V;0;SE(4&lt;Input!V;ADN25/(Input!V-Input!V);0)))</f>
        <v/>
      </c>
      <c r="ADS71" s="79">
        <f>SE(Input!V="bullet";SE(5=Input!V-1;ADN25;0);SE(5&lt;Input!V;0;SE(5&lt;Input!V;ADN25/(Input!V-Input!V);0)))</f>
        <v/>
      </c>
      <c r="ADT71" s="79">
        <f>SE(Input!V="bullet";SE(6=Input!V-1;ADN25;0);SE(6&lt;Input!V;0;SE(6&lt;Input!V;ADN25/(Input!V-Input!V);0)))</f>
        <v/>
      </c>
      <c r="ADU71" s="79">
        <f>SE(Input!V="bullet";SE(7=Input!V-1;ADN25;0);SE(7&lt;Input!V;0;SE(7&lt;Input!V;ADN25/(Input!V-Input!V);0)))</f>
        <v/>
      </c>
      <c r="ADV71" s="79">
        <f>SE(Input!V="bullet";SE(8=Input!V-1;ADN25;0);SE(8&lt;Input!V;0;SE(8&lt;Input!V;ADN25/(Input!V-Input!V);0)))</f>
        <v/>
      </c>
      <c r="ADW71" s="79">
        <f>SE(Input!V="bullet";SE(9=Input!V-1;ADN25;0);SE(9&lt;Input!V;0;SE(9&lt;Input!V;ADN25/(Input!V-Input!V);0)))</f>
        <v/>
      </c>
      <c r="ADX71" s="79">
        <f>SE(Input!V="bullet";SE(10=Input!V-1;ADN25;0);SE(10&lt;Input!V;0;SE(10&lt;Input!V;ADN25/(Input!V-Input!V);0)))</f>
        <v/>
      </c>
      <c r="ADY71" s="79">
        <f>SE(Input!V="bullet";SE(11=Input!V-1;ADN25;0);SE(11&lt;Input!V;0;SE(11&lt;Input!V;ADN25/(Input!V-Input!V);0)))</f>
        <v/>
      </c>
      <c r="ADZ71" s="79">
        <f>SE(Input!V="bullet";SE(12=Input!V-1;ADN25;0);SE(12&lt;Input!V;0;SE(12&lt;Input!V;ADN25/(Input!V-Input!V);0)))</f>
        <v/>
      </c>
      <c r="AEA71" s="79">
        <f>SE(Input!V="bullet";SE(13=Input!V-1;ADN25;0);SE(13&lt;Input!V;0;SE(13&lt;Input!V;ADN25/(Input!V-Input!V);0)))</f>
        <v/>
      </c>
      <c r="AEB71" s="79">
        <f>SE(Input!V="bullet";SE(14=Input!V-1;ADN25;0);SE(14&lt;Input!V;0;SE(14&lt;Input!V;ADN25/(Input!V-Input!V);0)))</f>
        <v/>
      </c>
      <c r="AEC71" s="79">
        <f>SE(Input!V="bullet";SE(15=Input!V-1;ADN25;0);SE(15&lt;Input!V;0;SE(15&lt;Input!V;ADN25/(Input!V-Input!V);0)))</f>
        <v/>
      </c>
      <c r="AED71" s="79">
        <f>SE(Input!V="bullet";SE(16=Input!V-1;ADN25;0);SE(16&lt;Input!V;0;SE(16&lt;Input!V;ADN25/(Input!V-Input!V);0)))</f>
        <v/>
      </c>
      <c r="AEE71" s="79">
        <f>SE(Input!V="bullet";SE(17=Input!V-1;ADN25;0);SE(17&lt;Input!V;0;SE(17&lt;Input!V;ADN25/(Input!V-Input!V);0)))</f>
        <v/>
      </c>
      <c r="AEF71" s="79">
        <f>SE(Input!V="bullet";SE(18=Input!V-1;ADN25;0);SE(18&lt;Input!V;0;SE(18&lt;Input!V;ADN25/(Input!V-Input!V);0)))</f>
        <v/>
      </c>
      <c r="AEG71" s="79">
        <f>SE(Input!V="bullet";SE(19=Input!V-1;ADN25;0);SE(19&lt;Input!V;0;SE(19&lt;Input!V;ADN25/(Input!V-Input!V);0)))</f>
        <v/>
      </c>
      <c r="AEH71" s="79">
        <f>SE(Input!V="bullet";SE(20=Input!V-1;ADN25;0);SE(20&lt;Input!V;0;SE(20&lt;Input!V;ADN25/(Input!V-Input!V);0)))</f>
        <v/>
      </c>
      <c r="AEI71" s="79">
        <f>SE(Input!V="bullet";SE(21=Input!V-1;ADN25;0);SE(21&lt;Input!V;0;SE(21&lt;Input!V;ADN25/(Input!V-Input!V);0)))</f>
        <v/>
      </c>
      <c r="AEL71" s="78" t="n">
        <v>19</v>
      </c>
      <c r="AEM71" s="79">
        <f>0</f>
        <v/>
      </c>
      <c r="AEN71" s="79">
        <f>0</f>
        <v/>
      </c>
      <c r="AEO71" s="79">
        <f>0</f>
        <v/>
      </c>
      <c r="AEP71" s="79">
        <f>0</f>
        <v/>
      </c>
      <c r="AEQ71" s="79">
        <f>0</f>
        <v/>
      </c>
      <c r="AER71" s="79">
        <f>0</f>
        <v/>
      </c>
      <c r="AES71" s="79">
        <f>0</f>
        <v/>
      </c>
      <c r="AET71" s="79">
        <f>0</f>
        <v/>
      </c>
      <c r="AEU71" s="79">
        <f>0</f>
        <v/>
      </c>
      <c r="AEV71" s="79">
        <f>0</f>
        <v/>
      </c>
      <c r="AEW71" s="79">
        <f>0</f>
        <v/>
      </c>
      <c r="AEX71" s="79">
        <f>0</f>
        <v/>
      </c>
      <c r="AEY71" s="79">
        <f>0</f>
        <v/>
      </c>
      <c r="AEZ71" s="79">
        <f>0</f>
        <v/>
      </c>
      <c r="AFA71" s="79">
        <f>0</f>
        <v/>
      </c>
      <c r="AFB71" s="79">
        <f>0</f>
        <v/>
      </c>
      <c r="AFC71" s="79">
        <f>0</f>
        <v/>
      </c>
      <c r="AFD71" s="79">
        <f>0</f>
        <v/>
      </c>
      <c r="AFE71" s="79">
        <f>SE(Input!W="bullet";SE(0=Input!W-1;AFE25;0);SE(0&lt;Input!W;0;SE(0&lt;Input!W;AFE25/(Input!W-Input!W);0)))</f>
        <v/>
      </c>
      <c r="AFF71" s="79">
        <f>SE(Input!W="bullet";SE(1=Input!W-1;AFE25;0);SE(1&lt;Input!W;0;SE(1&lt;Input!W;AFE25/(Input!W-Input!W);0)))</f>
        <v/>
      </c>
      <c r="AFG71" s="79">
        <f>SE(Input!W="bullet";SE(2=Input!W-1;AFE25;0);SE(2&lt;Input!W;0;SE(2&lt;Input!W;AFE25/(Input!W-Input!W);0)))</f>
        <v/>
      </c>
      <c r="AFH71" s="79">
        <f>SE(Input!W="bullet";SE(3=Input!W-1;AFE25;0);SE(3&lt;Input!W;0;SE(3&lt;Input!W;AFE25/(Input!W-Input!W);0)))</f>
        <v/>
      </c>
      <c r="AFI71" s="79">
        <f>SE(Input!W="bullet";SE(4=Input!W-1;AFE25;0);SE(4&lt;Input!W;0;SE(4&lt;Input!W;AFE25/(Input!W-Input!W);0)))</f>
        <v/>
      </c>
      <c r="AFJ71" s="79">
        <f>SE(Input!W="bullet";SE(5=Input!W-1;AFE25;0);SE(5&lt;Input!W;0;SE(5&lt;Input!W;AFE25/(Input!W-Input!W);0)))</f>
        <v/>
      </c>
      <c r="AFK71" s="79">
        <f>SE(Input!W="bullet";SE(6=Input!W-1;AFE25;0);SE(6&lt;Input!W;0;SE(6&lt;Input!W;AFE25/(Input!W-Input!W);0)))</f>
        <v/>
      </c>
      <c r="AFL71" s="79">
        <f>SE(Input!W="bullet";SE(7=Input!W-1;AFE25;0);SE(7&lt;Input!W;0;SE(7&lt;Input!W;AFE25/(Input!W-Input!W);0)))</f>
        <v/>
      </c>
      <c r="AFM71" s="79">
        <f>SE(Input!W="bullet";SE(8=Input!W-1;AFE25;0);SE(8&lt;Input!W;0;SE(8&lt;Input!W;AFE25/(Input!W-Input!W);0)))</f>
        <v/>
      </c>
      <c r="AFN71" s="79">
        <f>SE(Input!W="bullet";SE(9=Input!W-1;AFE25;0);SE(9&lt;Input!W;0;SE(9&lt;Input!W;AFE25/(Input!W-Input!W);0)))</f>
        <v/>
      </c>
      <c r="AFO71" s="79">
        <f>SE(Input!W="bullet";SE(10=Input!W-1;AFE25;0);SE(10&lt;Input!W;0;SE(10&lt;Input!W;AFE25/(Input!W-Input!W);0)))</f>
        <v/>
      </c>
      <c r="AFP71" s="79">
        <f>SE(Input!W="bullet";SE(11=Input!W-1;AFE25;0);SE(11&lt;Input!W;0;SE(11&lt;Input!W;AFE25/(Input!W-Input!W);0)))</f>
        <v/>
      </c>
      <c r="AFQ71" s="79">
        <f>SE(Input!W="bullet";SE(12=Input!W-1;AFE25;0);SE(12&lt;Input!W;0;SE(12&lt;Input!W;AFE25/(Input!W-Input!W);0)))</f>
        <v/>
      </c>
      <c r="AFR71" s="79">
        <f>SE(Input!W="bullet";SE(13=Input!W-1;AFE25;0);SE(13&lt;Input!W;0;SE(13&lt;Input!W;AFE25/(Input!W-Input!W);0)))</f>
        <v/>
      </c>
      <c r="AFS71" s="79">
        <f>SE(Input!W="bullet";SE(14=Input!W-1;AFE25;0);SE(14&lt;Input!W;0;SE(14&lt;Input!W;AFE25/(Input!W-Input!W);0)))</f>
        <v/>
      </c>
      <c r="AFT71" s="79">
        <f>SE(Input!W="bullet";SE(15=Input!W-1;AFE25;0);SE(15&lt;Input!W;0;SE(15&lt;Input!W;AFE25/(Input!W-Input!W);0)))</f>
        <v/>
      </c>
      <c r="AFU71" s="79">
        <f>SE(Input!W="bullet";SE(16=Input!W-1;AFE25;0);SE(16&lt;Input!W;0;SE(16&lt;Input!W;AFE25/(Input!W-Input!W);0)))</f>
        <v/>
      </c>
      <c r="AFV71" s="79">
        <f>SE(Input!W="bullet";SE(17=Input!W-1;AFE25;0);SE(17&lt;Input!W;0;SE(17&lt;Input!W;AFE25/(Input!W-Input!W);0)))</f>
        <v/>
      </c>
      <c r="AFW71" s="79">
        <f>SE(Input!W="bullet";SE(18=Input!W-1;AFE25;0);SE(18&lt;Input!W;0;SE(18&lt;Input!W;AFE25/(Input!W-Input!W);0)))</f>
        <v/>
      </c>
      <c r="AFX71" s="79">
        <f>SE(Input!W="bullet";SE(19=Input!W-1;AFE25;0);SE(19&lt;Input!W;0;SE(19&lt;Input!W;AFE25/(Input!W-Input!W);0)))</f>
        <v/>
      </c>
      <c r="AFY71" s="79">
        <f>SE(Input!W="bullet";SE(20=Input!W-1;AFE25;0);SE(20&lt;Input!W;0;SE(20&lt;Input!W;AFE25/(Input!W-Input!W);0)))</f>
        <v/>
      </c>
      <c r="AFZ71" s="79">
        <f>SE(Input!W="bullet";SE(21=Input!W-1;AFE25;0);SE(21&lt;Input!W;0;SE(21&lt;Input!W;AFE25/(Input!W-Input!W);0)))</f>
        <v/>
      </c>
    </row>
    <row r="72">
      <c r="A72" s="78" t="n">
        <v>20</v>
      </c>
      <c r="B72" s="79">
        <f>0</f>
        <v/>
      </c>
      <c r="C72" s="79">
        <f>0</f>
        <v/>
      </c>
      <c r="D72" s="79">
        <f>0</f>
        <v/>
      </c>
      <c r="E72" s="79">
        <f>0</f>
        <v/>
      </c>
      <c r="F72" s="79">
        <f>0</f>
        <v/>
      </c>
      <c r="G72" s="79">
        <f>0</f>
        <v/>
      </c>
      <c r="H72" s="79">
        <f>0</f>
        <v/>
      </c>
      <c r="I72" s="79">
        <f>0</f>
        <v/>
      </c>
      <c r="J72" s="79">
        <f>0</f>
        <v/>
      </c>
      <c r="K72" s="79">
        <f>0</f>
        <v/>
      </c>
      <c r="L72" s="79">
        <f>0</f>
        <v/>
      </c>
      <c r="M72" s="79">
        <f>0</f>
        <v/>
      </c>
      <c r="N72" s="79">
        <f>0</f>
        <v/>
      </c>
      <c r="O72" s="79">
        <f>0</f>
        <v/>
      </c>
      <c r="P72" s="79">
        <f>0</f>
        <v/>
      </c>
      <c r="Q72" s="79">
        <f>0</f>
        <v/>
      </c>
      <c r="R72" s="79">
        <f>0</f>
        <v/>
      </c>
      <c r="S72" s="79">
        <f>0</f>
        <v/>
      </c>
      <c r="T72" s="79">
        <f>0</f>
        <v/>
      </c>
      <c r="U72" s="79">
        <f>SE(Input!D="bullet";SE(0=Input!D-1;U26;0);SE(0&lt;Input!D;0;SE(0&lt;Input!D;U26/(Input!D-Input!D);0)))</f>
        <v/>
      </c>
      <c r="V72" s="79">
        <f>SE(Input!D="bullet";SE(1=Input!D-1;U26;0);SE(1&lt;Input!D;0;SE(1&lt;Input!D;U26/(Input!D-Input!D);0)))</f>
        <v/>
      </c>
      <c r="W72" s="79">
        <f>SE(Input!D="bullet";SE(2=Input!D-1;U26;0);SE(2&lt;Input!D;0;SE(2&lt;Input!D;U26/(Input!D-Input!D);0)))</f>
        <v/>
      </c>
      <c r="X72" s="79">
        <f>SE(Input!D="bullet";SE(3=Input!D-1;U26;0);SE(3&lt;Input!D;0;SE(3&lt;Input!D;U26/(Input!D-Input!D);0)))</f>
        <v/>
      </c>
      <c r="Y72" s="79">
        <f>SE(Input!D="bullet";SE(4=Input!D-1;U26;0);SE(4&lt;Input!D;0;SE(4&lt;Input!D;U26/(Input!D-Input!D);0)))</f>
        <v/>
      </c>
      <c r="Z72" s="79">
        <f>SE(Input!D="bullet";SE(5=Input!D-1;U26;0);SE(5&lt;Input!D;0;SE(5&lt;Input!D;U26/(Input!D-Input!D);0)))</f>
        <v/>
      </c>
      <c r="AA72" s="79">
        <f>SE(Input!D="bullet";SE(6=Input!D-1;U26;0);SE(6&lt;Input!D;0;SE(6&lt;Input!D;U26/(Input!D-Input!D);0)))</f>
        <v/>
      </c>
      <c r="AB72" s="79">
        <f>SE(Input!D="bullet";SE(7=Input!D-1;U26;0);SE(7&lt;Input!D;0;SE(7&lt;Input!D;U26/(Input!D-Input!D);0)))</f>
        <v/>
      </c>
      <c r="AC72" s="79">
        <f>SE(Input!D="bullet";SE(8=Input!D-1;U26;0);SE(8&lt;Input!D;0;SE(8&lt;Input!D;U26/(Input!D-Input!D);0)))</f>
        <v/>
      </c>
      <c r="AD72" s="79">
        <f>SE(Input!D="bullet";SE(9=Input!D-1;U26;0);SE(9&lt;Input!D;0;SE(9&lt;Input!D;U26/(Input!D-Input!D);0)))</f>
        <v/>
      </c>
      <c r="AE72" s="79">
        <f>SE(Input!D="bullet";SE(10=Input!D-1;U26;0);SE(10&lt;Input!D;0;SE(10&lt;Input!D;U26/(Input!D-Input!D);0)))</f>
        <v/>
      </c>
      <c r="AF72" s="79">
        <f>SE(Input!D="bullet";SE(11=Input!D-1;U26;0);SE(11&lt;Input!D;0;SE(11&lt;Input!D;U26/(Input!D-Input!D);0)))</f>
        <v/>
      </c>
      <c r="AG72" s="79">
        <f>SE(Input!D="bullet";SE(12=Input!D-1;U26;0);SE(12&lt;Input!D;0;SE(12&lt;Input!D;U26/(Input!D-Input!D);0)))</f>
        <v/>
      </c>
      <c r="AH72" s="79">
        <f>SE(Input!D="bullet";SE(13=Input!D-1;U26;0);SE(13&lt;Input!D;0;SE(13&lt;Input!D;U26/(Input!D-Input!D);0)))</f>
        <v/>
      </c>
      <c r="AI72" s="79">
        <f>SE(Input!D="bullet";SE(14=Input!D-1;U26;0);SE(14&lt;Input!D;0;SE(14&lt;Input!D;U26/(Input!D-Input!D);0)))</f>
        <v/>
      </c>
      <c r="AJ72" s="79">
        <f>SE(Input!D="bullet";SE(15=Input!D-1;U26;0);SE(15&lt;Input!D;0;SE(15&lt;Input!D;U26/(Input!D-Input!D);0)))</f>
        <v/>
      </c>
      <c r="AK72" s="79">
        <f>SE(Input!D="bullet";SE(16=Input!D-1;U26;0);SE(16&lt;Input!D;0;SE(16&lt;Input!D;U26/(Input!D-Input!D);0)))</f>
        <v/>
      </c>
      <c r="AL72" s="79">
        <f>SE(Input!D="bullet";SE(17=Input!D-1;U26;0);SE(17&lt;Input!D;0;SE(17&lt;Input!D;U26/(Input!D-Input!D);0)))</f>
        <v/>
      </c>
      <c r="AM72" s="79">
        <f>SE(Input!D="bullet";SE(18=Input!D-1;U26;0);SE(18&lt;Input!D;0;SE(18&lt;Input!D;U26/(Input!D-Input!D);0)))</f>
        <v/>
      </c>
      <c r="AN72" s="79">
        <f>SE(Input!D="bullet";SE(19=Input!D-1;U26;0);SE(19&lt;Input!D;0;SE(19&lt;Input!D;U26/(Input!D-Input!D);0)))</f>
        <v/>
      </c>
      <c r="AO72" s="79">
        <f>SE(Input!D="bullet";SE(20=Input!D-1;U26;0);SE(20&lt;Input!D;0;SE(20&lt;Input!D;U26/(Input!D-Input!D);0)))</f>
        <v/>
      </c>
      <c r="AR72" s="78" t="n">
        <v>20</v>
      </c>
      <c r="AS72" s="79">
        <f>0</f>
        <v/>
      </c>
      <c r="AT72" s="79">
        <f>0</f>
        <v/>
      </c>
      <c r="AU72" s="79">
        <f>0</f>
        <v/>
      </c>
      <c r="AV72" s="79">
        <f>0</f>
        <v/>
      </c>
      <c r="AW72" s="79">
        <f>0</f>
        <v/>
      </c>
      <c r="AX72" s="79">
        <f>0</f>
        <v/>
      </c>
      <c r="AY72" s="79">
        <f>0</f>
        <v/>
      </c>
      <c r="AZ72" s="79">
        <f>0</f>
        <v/>
      </c>
      <c r="BA72" s="79">
        <f>0</f>
        <v/>
      </c>
      <c r="BB72" s="79">
        <f>0</f>
        <v/>
      </c>
      <c r="BC72" s="79">
        <f>0</f>
        <v/>
      </c>
      <c r="BD72" s="79">
        <f>0</f>
        <v/>
      </c>
      <c r="BE72" s="79">
        <f>0</f>
        <v/>
      </c>
      <c r="BF72" s="79">
        <f>0</f>
        <v/>
      </c>
      <c r="BG72" s="79">
        <f>0</f>
        <v/>
      </c>
      <c r="BH72" s="79">
        <f>0</f>
        <v/>
      </c>
      <c r="BI72" s="79">
        <f>0</f>
        <v/>
      </c>
      <c r="BJ72" s="79">
        <f>0</f>
        <v/>
      </c>
      <c r="BK72" s="79">
        <f>0</f>
        <v/>
      </c>
      <c r="BL72" s="79">
        <f>SE(Input!E="bullet";SE(0=Input!E-1;BL26;0);SE(0&lt;Input!E;0;SE(0&lt;Input!E;BL26/(Input!E-Input!E);0)))</f>
        <v/>
      </c>
      <c r="BM72" s="79">
        <f>SE(Input!E="bullet";SE(1=Input!E-1;BL26;0);SE(1&lt;Input!E;0;SE(1&lt;Input!E;BL26/(Input!E-Input!E);0)))</f>
        <v/>
      </c>
      <c r="BN72" s="79">
        <f>SE(Input!E="bullet";SE(2=Input!E-1;BL26;0);SE(2&lt;Input!E;0;SE(2&lt;Input!E;BL26/(Input!E-Input!E);0)))</f>
        <v/>
      </c>
      <c r="BO72" s="79">
        <f>SE(Input!E="bullet";SE(3=Input!E-1;BL26;0);SE(3&lt;Input!E;0;SE(3&lt;Input!E;BL26/(Input!E-Input!E);0)))</f>
        <v/>
      </c>
      <c r="BP72" s="79">
        <f>SE(Input!E="bullet";SE(4=Input!E-1;BL26;0);SE(4&lt;Input!E;0;SE(4&lt;Input!E;BL26/(Input!E-Input!E);0)))</f>
        <v/>
      </c>
      <c r="BQ72" s="79">
        <f>SE(Input!E="bullet";SE(5=Input!E-1;BL26;0);SE(5&lt;Input!E;0;SE(5&lt;Input!E;BL26/(Input!E-Input!E);0)))</f>
        <v/>
      </c>
      <c r="BR72" s="79">
        <f>SE(Input!E="bullet";SE(6=Input!E-1;BL26;0);SE(6&lt;Input!E;0;SE(6&lt;Input!E;BL26/(Input!E-Input!E);0)))</f>
        <v/>
      </c>
      <c r="BS72" s="79">
        <f>SE(Input!E="bullet";SE(7=Input!E-1;BL26;0);SE(7&lt;Input!E;0;SE(7&lt;Input!E;BL26/(Input!E-Input!E);0)))</f>
        <v/>
      </c>
      <c r="BT72" s="79">
        <f>SE(Input!E="bullet";SE(8=Input!E-1;BL26;0);SE(8&lt;Input!E;0;SE(8&lt;Input!E;BL26/(Input!E-Input!E);0)))</f>
        <v/>
      </c>
      <c r="BU72" s="79">
        <f>SE(Input!E="bullet";SE(9=Input!E-1;BL26;0);SE(9&lt;Input!E;0;SE(9&lt;Input!E;BL26/(Input!E-Input!E);0)))</f>
        <v/>
      </c>
      <c r="BV72" s="79">
        <f>SE(Input!E="bullet";SE(10=Input!E-1;BL26;0);SE(10&lt;Input!E;0;SE(10&lt;Input!E;BL26/(Input!E-Input!E);0)))</f>
        <v/>
      </c>
      <c r="BW72" s="79">
        <f>SE(Input!E="bullet";SE(11=Input!E-1;BL26;0);SE(11&lt;Input!E;0;SE(11&lt;Input!E;BL26/(Input!E-Input!E);0)))</f>
        <v/>
      </c>
      <c r="BX72" s="79">
        <f>SE(Input!E="bullet";SE(12=Input!E-1;BL26;0);SE(12&lt;Input!E;0;SE(12&lt;Input!E;BL26/(Input!E-Input!E);0)))</f>
        <v/>
      </c>
      <c r="BY72" s="79">
        <f>SE(Input!E="bullet";SE(13=Input!E-1;BL26;0);SE(13&lt;Input!E;0;SE(13&lt;Input!E;BL26/(Input!E-Input!E);0)))</f>
        <v/>
      </c>
      <c r="BZ72" s="79">
        <f>SE(Input!E="bullet";SE(14=Input!E-1;BL26;0);SE(14&lt;Input!E;0;SE(14&lt;Input!E;BL26/(Input!E-Input!E);0)))</f>
        <v/>
      </c>
      <c r="CA72" s="79">
        <f>SE(Input!E="bullet";SE(15=Input!E-1;BL26;0);SE(15&lt;Input!E;0;SE(15&lt;Input!E;BL26/(Input!E-Input!E);0)))</f>
        <v/>
      </c>
      <c r="CB72" s="79">
        <f>SE(Input!E="bullet";SE(16=Input!E-1;BL26;0);SE(16&lt;Input!E;0;SE(16&lt;Input!E;BL26/(Input!E-Input!E);0)))</f>
        <v/>
      </c>
      <c r="CC72" s="79">
        <f>SE(Input!E="bullet";SE(17=Input!E-1;BL26;0);SE(17&lt;Input!E;0;SE(17&lt;Input!E;BL26/(Input!E-Input!E);0)))</f>
        <v/>
      </c>
      <c r="CD72" s="79">
        <f>SE(Input!E="bullet";SE(18=Input!E-1;BL26;0);SE(18&lt;Input!E;0;SE(18&lt;Input!E;BL26/(Input!E-Input!E);0)))</f>
        <v/>
      </c>
      <c r="CE72" s="79">
        <f>SE(Input!E="bullet";SE(19=Input!E-1;BL26;0);SE(19&lt;Input!E;0;SE(19&lt;Input!E;BL26/(Input!E-Input!E);0)))</f>
        <v/>
      </c>
      <c r="CF72" s="79">
        <f>SE(Input!E="bullet";SE(20=Input!E-1;BL26;0);SE(20&lt;Input!E;0;SE(20&lt;Input!E;BL26/(Input!E-Input!E);0)))</f>
        <v/>
      </c>
      <c r="CI72" s="78" t="n">
        <v>20</v>
      </c>
      <c r="CJ72" s="79">
        <f>0</f>
        <v/>
      </c>
      <c r="CK72" s="79">
        <f>0</f>
        <v/>
      </c>
      <c r="CL72" s="79">
        <f>0</f>
        <v/>
      </c>
      <c r="CM72" s="79">
        <f>0</f>
        <v/>
      </c>
      <c r="CN72" s="79">
        <f>0</f>
        <v/>
      </c>
      <c r="CO72" s="79">
        <f>0</f>
        <v/>
      </c>
      <c r="CP72" s="79">
        <f>0</f>
        <v/>
      </c>
      <c r="CQ72" s="79">
        <f>0</f>
        <v/>
      </c>
      <c r="CR72" s="79">
        <f>0</f>
        <v/>
      </c>
      <c r="CS72" s="79">
        <f>0</f>
        <v/>
      </c>
      <c r="CT72" s="79">
        <f>0</f>
        <v/>
      </c>
      <c r="CU72" s="79">
        <f>0</f>
        <v/>
      </c>
      <c r="CV72" s="79">
        <f>0</f>
        <v/>
      </c>
      <c r="CW72" s="79">
        <f>0</f>
        <v/>
      </c>
      <c r="CX72" s="79">
        <f>0</f>
        <v/>
      </c>
      <c r="CY72" s="79">
        <f>0</f>
        <v/>
      </c>
      <c r="CZ72" s="79">
        <f>0</f>
        <v/>
      </c>
      <c r="DA72" s="79">
        <f>0</f>
        <v/>
      </c>
      <c r="DB72" s="79">
        <f>0</f>
        <v/>
      </c>
      <c r="DC72" s="79">
        <f>SE(Input!F="bullet";SE(0=Input!F-1;DC26;0);SE(0&lt;Input!F;0;SE(0&lt;Input!F;DC26/(Input!F-Input!F);0)))</f>
        <v/>
      </c>
      <c r="DD72" s="79">
        <f>SE(Input!F="bullet";SE(1=Input!F-1;DC26;0);SE(1&lt;Input!F;0;SE(1&lt;Input!F;DC26/(Input!F-Input!F);0)))</f>
        <v/>
      </c>
      <c r="DE72" s="79">
        <f>SE(Input!F="bullet";SE(2=Input!F-1;DC26;0);SE(2&lt;Input!F;0;SE(2&lt;Input!F;DC26/(Input!F-Input!F);0)))</f>
        <v/>
      </c>
      <c r="DF72" s="79">
        <f>SE(Input!F="bullet";SE(3=Input!F-1;DC26;0);SE(3&lt;Input!F;0;SE(3&lt;Input!F;DC26/(Input!F-Input!F);0)))</f>
        <v/>
      </c>
      <c r="DG72" s="79">
        <f>SE(Input!F="bullet";SE(4=Input!F-1;DC26;0);SE(4&lt;Input!F;0;SE(4&lt;Input!F;DC26/(Input!F-Input!F);0)))</f>
        <v/>
      </c>
      <c r="DH72" s="79">
        <f>SE(Input!F="bullet";SE(5=Input!F-1;DC26;0);SE(5&lt;Input!F;0;SE(5&lt;Input!F;DC26/(Input!F-Input!F);0)))</f>
        <v/>
      </c>
      <c r="DI72" s="79">
        <f>SE(Input!F="bullet";SE(6=Input!F-1;DC26;0);SE(6&lt;Input!F;0;SE(6&lt;Input!F;DC26/(Input!F-Input!F);0)))</f>
        <v/>
      </c>
      <c r="DJ72" s="79">
        <f>SE(Input!F="bullet";SE(7=Input!F-1;DC26;0);SE(7&lt;Input!F;0;SE(7&lt;Input!F;DC26/(Input!F-Input!F);0)))</f>
        <v/>
      </c>
      <c r="DK72" s="79">
        <f>SE(Input!F="bullet";SE(8=Input!F-1;DC26;0);SE(8&lt;Input!F;0;SE(8&lt;Input!F;DC26/(Input!F-Input!F);0)))</f>
        <v/>
      </c>
      <c r="DL72" s="79">
        <f>SE(Input!F="bullet";SE(9=Input!F-1;DC26;0);SE(9&lt;Input!F;0;SE(9&lt;Input!F;DC26/(Input!F-Input!F);0)))</f>
        <v/>
      </c>
      <c r="DM72" s="79">
        <f>SE(Input!F="bullet";SE(10=Input!F-1;DC26;0);SE(10&lt;Input!F;0;SE(10&lt;Input!F;DC26/(Input!F-Input!F);0)))</f>
        <v/>
      </c>
      <c r="DN72" s="79">
        <f>SE(Input!F="bullet";SE(11=Input!F-1;DC26;0);SE(11&lt;Input!F;0;SE(11&lt;Input!F;DC26/(Input!F-Input!F);0)))</f>
        <v/>
      </c>
      <c r="DO72" s="79">
        <f>SE(Input!F="bullet";SE(12=Input!F-1;DC26;0);SE(12&lt;Input!F;0;SE(12&lt;Input!F;DC26/(Input!F-Input!F);0)))</f>
        <v/>
      </c>
      <c r="DP72" s="79">
        <f>SE(Input!F="bullet";SE(13=Input!F-1;DC26;0);SE(13&lt;Input!F;0;SE(13&lt;Input!F;DC26/(Input!F-Input!F);0)))</f>
        <v/>
      </c>
      <c r="DQ72" s="79">
        <f>SE(Input!F="bullet";SE(14=Input!F-1;DC26;0);SE(14&lt;Input!F;0;SE(14&lt;Input!F;DC26/(Input!F-Input!F);0)))</f>
        <v/>
      </c>
      <c r="DR72" s="79">
        <f>SE(Input!F="bullet";SE(15=Input!F-1;DC26;0);SE(15&lt;Input!F;0;SE(15&lt;Input!F;DC26/(Input!F-Input!F);0)))</f>
        <v/>
      </c>
      <c r="DS72" s="79">
        <f>SE(Input!F="bullet";SE(16=Input!F-1;DC26;0);SE(16&lt;Input!F;0;SE(16&lt;Input!F;DC26/(Input!F-Input!F);0)))</f>
        <v/>
      </c>
      <c r="DT72" s="79">
        <f>SE(Input!F="bullet";SE(17=Input!F-1;DC26;0);SE(17&lt;Input!F;0;SE(17&lt;Input!F;DC26/(Input!F-Input!F);0)))</f>
        <v/>
      </c>
      <c r="DU72" s="79">
        <f>SE(Input!F="bullet";SE(18=Input!F-1;DC26;0);SE(18&lt;Input!F;0;SE(18&lt;Input!F;DC26/(Input!F-Input!F);0)))</f>
        <v/>
      </c>
      <c r="DV72" s="79">
        <f>SE(Input!F="bullet";SE(19=Input!F-1;DC26;0);SE(19&lt;Input!F;0;SE(19&lt;Input!F;DC26/(Input!F-Input!F);0)))</f>
        <v/>
      </c>
      <c r="DW72" s="79">
        <f>SE(Input!F="bullet";SE(20=Input!F-1;DC26;0);SE(20&lt;Input!F;0;SE(20&lt;Input!F;DC26/(Input!F-Input!F);0)))</f>
        <v/>
      </c>
      <c r="DZ72" s="78" t="n">
        <v>20</v>
      </c>
      <c r="EA72" s="79">
        <f>0</f>
        <v/>
      </c>
      <c r="EB72" s="79">
        <f>0</f>
        <v/>
      </c>
      <c r="EC72" s="79">
        <f>0</f>
        <v/>
      </c>
      <c r="ED72" s="79">
        <f>0</f>
        <v/>
      </c>
      <c r="EE72" s="79">
        <f>0</f>
        <v/>
      </c>
      <c r="EF72" s="79">
        <f>0</f>
        <v/>
      </c>
      <c r="EG72" s="79">
        <f>0</f>
        <v/>
      </c>
      <c r="EH72" s="79">
        <f>0</f>
        <v/>
      </c>
      <c r="EI72" s="79">
        <f>0</f>
        <v/>
      </c>
      <c r="EJ72" s="79">
        <f>0</f>
        <v/>
      </c>
      <c r="EK72" s="79">
        <f>0</f>
        <v/>
      </c>
      <c r="EL72" s="79">
        <f>0</f>
        <v/>
      </c>
      <c r="EM72" s="79">
        <f>0</f>
        <v/>
      </c>
      <c r="EN72" s="79">
        <f>0</f>
        <v/>
      </c>
      <c r="EO72" s="79">
        <f>0</f>
        <v/>
      </c>
      <c r="EP72" s="79">
        <f>0</f>
        <v/>
      </c>
      <c r="EQ72" s="79">
        <f>0</f>
        <v/>
      </c>
      <c r="ER72" s="79">
        <f>0</f>
        <v/>
      </c>
      <c r="ES72" s="79">
        <f>0</f>
        <v/>
      </c>
      <c r="ET72" s="79">
        <f>SE(Input!G="bullet";SE(0=Input!G-1;ET26;0);SE(0&lt;Input!G;0;SE(0&lt;Input!G;ET26/(Input!G-Input!G);0)))</f>
        <v/>
      </c>
      <c r="EU72" s="79">
        <f>SE(Input!G="bullet";SE(1=Input!G-1;ET26;0);SE(1&lt;Input!G;0;SE(1&lt;Input!G;ET26/(Input!G-Input!G);0)))</f>
        <v/>
      </c>
      <c r="EV72" s="79">
        <f>SE(Input!G="bullet";SE(2=Input!G-1;ET26;0);SE(2&lt;Input!G;0;SE(2&lt;Input!G;ET26/(Input!G-Input!G);0)))</f>
        <v/>
      </c>
      <c r="EW72" s="79">
        <f>SE(Input!G="bullet";SE(3=Input!G-1;ET26;0);SE(3&lt;Input!G;0;SE(3&lt;Input!G;ET26/(Input!G-Input!G);0)))</f>
        <v/>
      </c>
      <c r="EX72" s="79">
        <f>SE(Input!G="bullet";SE(4=Input!G-1;ET26;0);SE(4&lt;Input!G;0;SE(4&lt;Input!G;ET26/(Input!G-Input!G);0)))</f>
        <v/>
      </c>
      <c r="EY72" s="79">
        <f>SE(Input!G="bullet";SE(5=Input!G-1;ET26;0);SE(5&lt;Input!G;0;SE(5&lt;Input!G;ET26/(Input!G-Input!G);0)))</f>
        <v/>
      </c>
      <c r="EZ72" s="79">
        <f>SE(Input!G="bullet";SE(6=Input!G-1;ET26;0);SE(6&lt;Input!G;0;SE(6&lt;Input!G;ET26/(Input!G-Input!G);0)))</f>
        <v/>
      </c>
      <c r="FA72" s="79">
        <f>SE(Input!G="bullet";SE(7=Input!G-1;ET26;0);SE(7&lt;Input!G;0;SE(7&lt;Input!G;ET26/(Input!G-Input!G);0)))</f>
        <v/>
      </c>
      <c r="FB72" s="79">
        <f>SE(Input!G="bullet";SE(8=Input!G-1;ET26;0);SE(8&lt;Input!G;0;SE(8&lt;Input!G;ET26/(Input!G-Input!G);0)))</f>
        <v/>
      </c>
      <c r="FC72" s="79">
        <f>SE(Input!G="bullet";SE(9=Input!G-1;ET26;0);SE(9&lt;Input!G;0;SE(9&lt;Input!G;ET26/(Input!G-Input!G);0)))</f>
        <v/>
      </c>
      <c r="FD72" s="79">
        <f>SE(Input!G="bullet";SE(10=Input!G-1;ET26;0);SE(10&lt;Input!G;0;SE(10&lt;Input!G;ET26/(Input!G-Input!G);0)))</f>
        <v/>
      </c>
      <c r="FE72" s="79">
        <f>SE(Input!G="bullet";SE(11=Input!G-1;ET26;0);SE(11&lt;Input!G;0;SE(11&lt;Input!G;ET26/(Input!G-Input!G);0)))</f>
        <v/>
      </c>
      <c r="FF72" s="79">
        <f>SE(Input!G="bullet";SE(12=Input!G-1;ET26;0);SE(12&lt;Input!G;0;SE(12&lt;Input!G;ET26/(Input!G-Input!G);0)))</f>
        <v/>
      </c>
      <c r="FG72" s="79">
        <f>SE(Input!G="bullet";SE(13=Input!G-1;ET26;0);SE(13&lt;Input!G;0;SE(13&lt;Input!G;ET26/(Input!G-Input!G);0)))</f>
        <v/>
      </c>
      <c r="FH72" s="79">
        <f>SE(Input!G="bullet";SE(14=Input!G-1;ET26;0);SE(14&lt;Input!G;0;SE(14&lt;Input!G;ET26/(Input!G-Input!G);0)))</f>
        <v/>
      </c>
      <c r="FI72" s="79">
        <f>SE(Input!G="bullet";SE(15=Input!G-1;ET26;0);SE(15&lt;Input!G;0;SE(15&lt;Input!G;ET26/(Input!G-Input!G);0)))</f>
        <v/>
      </c>
      <c r="FJ72" s="79">
        <f>SE(Input!G="bullet";SE(16=Input!G-1;ET26;0);SE(16&lt;Input!G;0;SE(16&lt;Input!G;ET26/(Input!G-Input!G);0)))</f>
        <v/>
      </c>
      <c r="FK72" s="79">
        <f>SE(Input!G="bullet";SE(17=Input!G-1;ET26;0);SE(17&lt;Input!G;0;SE(17&lt;Input!G;ET26/(Input!G-Input!G);0)))</f>
        <v/>
      </c>
      <c r="FL72" s="79">
        <f>SE(Input!G="bullet";SE(18=Input!G-1;ET26;0);SE(18&lt;Input!G;0;SE(18&lt;Input!G;ET26/(Input!G-Input!G);0)))</f>
        <v/>
      </c>
      <c r="FM72" s="79">
        <f>SE(Input!G="bullet";SE(19=Input!G-1;ET26;0);SE(19&lt;Input!G;0;SE(19&lt;Input!G;ET26/(Input!G-Input!G);0)))</f>
        <v/>
      </c>
      <c r="FN72" s="79">
        <f>SE(Input!G="bullet";SE(20=Input!G-1;ET26;0);SE(20&lt;Input!G;0;SE(20&lt;Input!G;ET26/(Input!G-Input!G);0)))</f>
        <v/>
      </c>
      <c r="FQ72" s="78" t="n">
        <v>20</v>
      </c>
      <c r="FR72" s="79">
        <f>0</f>
        <v/>
      </c>
      <c r="FS72" s="79">
        <f>0</f>
        <v/>
      </c>
      <c r="FT72" s="79">
        <f>0</f>
        <v/>
      </c>
      <c r="FU72" s="79">
        <f>0</f>
        <v/>
      </c>
      <c r="FV72" s="79">
        <f>0</f>
        <v/>
      </c>
      <c r="FW72" s="79">
        <f>0</f>
        <v/>
      </c>
      <c r="FX72" s="79">
        <f>0</f>
        <v/>
      </c>
      <c r="FY72" s="79">
        <f>0</f>
        <v/>
      </c>
      <c r="FZ72" s="79">
        <f>0</f>
        <v/>
      </c>
      <c r="GA72" s="79">
        <f>0</f>
        <v/>
      </c>
      <c r="GB72" s="79">
        <f>0</f>
        <v/>
      </c>
      <c r="GC72" s="79">
        <f>0</f>
        <v/>
      </c>
      <c r="GD72" s="79">
        <f>0</f>
        <v/>
      </c>
      <c r="GE72" s="79">
        <f>0</f>
        <v/>
      </c>
      <c r="GF72" s="79">
        <f>0</f>
        <v/>
      </c>
      <c r="GG72" s="79">
        <f>0</f>
        <v/>
      </c>
      <c r="GH72" s="79">
        <f>0</f>
        <v/>
      </c>
      <c r="GI72" s="79">
        <f>0</f>
        <v/>
      </c>
      <c r="GJ72" s="79">
        <f>0</f>
        <v/>
      </c>
      <c r="GK72" s="79">
        <f>SE(Input!H="bullet";SE(0=Input!H-1;GK26;0);SE(0&lt;Input!H;0;SE(0&lt;Input!H;GK26/(Input!H-Input!H);0)))</f>
        <v/>
      </c>
      <c r="GL72" s="79">
        <f>SE(Input!H="bullet";SE(1=Input!H-1;GK26;0);SE(1&lt;Input!H;0;SE(1&lt;Input!H;GK26/(Input!H-Input!H);0)))</f>
        <v/>
      </c>
      <c r="GM72" s="79">
        <f>SE(Input!H="bullet";SE(2=Input!H-1;GK26;0);SE(2&lt;Input!H;0;SE(2&lt;Input!H;GK26/(Input!H-Input!H);0)))</f>
        <v/>
      </c>
      <c r="GN72" s="79">
        <f>SE(Input!H="bullet";SE(3=Input!H-1;GK26;0);SE(3&lt;Input!H;0;SE(3&lt;Input!H;GK26/(Input!H-Input!H);0)))</f>
        <v/>
      </c>
      <c r="GO72" s="79">
        <f>SE(Input!H="bullet";SE(4=Input!H-1;GK26;0);SE(4&lt;Input!H;0;SE(4&lt;Input!H;GK26/(Input!H-Input!H);0)))</f>
        <v/>
      </c>
      <c r="GP72" s="79">
        <f>SE(Input!H="bullet";SE(5=Input!H-1;GK26;0);SE(5&lt;Input!H;0;SE(5&lt;Input!H;GK26/(Input!H-Input!H);0)))</f>
        <v/>
      </c>
      <c r="GQ72" s="79">
        <f>SE(Input!H="bullet";SE(6=Input!H-1;GK26;0);SE(6&lt;Input!H;0;SE(6&lt;Input!H;GK26/(Input!H-Input!H);0)))</f>
        <v/>
      </c>
      <c r="GR72" s="79">
        <f>SE(Input!H="bullet";SE(7=Input!H-1;GK26;0);SE(7&lt;Input!H;0;SE(7&lt;Input!H;GK26/(Input!H-Input!H);0)))</f>
        <v/>
      </c>
      <c r="GS72" s="79">
        <f>SE(Input!H="bullet";SE(8=Input!H-1;GK26;0);SE(8&lt;Input!H;0;SE(8&lt;Input!H;GK26/(Input!H-Input!H);0)))</f>
        <v/>
      </c>
      <c r="GT72" s="79">
        <f>SE(Input!H="bullet";SE(9=Input!H-1;GK26;0);SE(9&lt;Input!H;0;SE(9&lt;Input!H;GK26/(Input!H-Input!H);0)))</f>
        <v/>
      </c>
      <c r="GU72" s="79">
        <f>SE(Input!H="bullet";SE(10=Input!H-1;GK26;0);SE(10&lt;Input!H;0;SE(10&lt;Input!H;GK26/(Input!H-Input!H);0)))</f>
        <v/>
      </c>
      <c r="GV72" s="79">
        <f>SE(Input!H="bullet";SE(11=Input!H-1;GK26;0);SE(11&lt;Input!H;0;SE(11&lt;Input!H;GK26/(Input!H-Input!H);0)))</f>
        <v/>
      </c>
      <c r="GW72" s="79">
        <f>SE(Input!H="bullet";SE(12=Input!H-1;GK26;0);SE(12&lt;Input!H;0;SE(12&lt;Input!H;GK26/(Input!H-Input!H);0)))</f>
        <v/>
      </c>
      <c r="GX72" s="79">
        <f>SE(Input!H="bullet";SE(13=Input!H-1;GK26;0);SE(13&lt;Input!H;0;SE(13&lt;Input!H;GK26/(Input!H-Input!H);0)))</f>
        <v/>
      </c>
      <c r="GY72" s="79">
        <f>SE(Input!H="bullet";SE(14=Input!H-1;GK26;0);SE(14&lt;Input!H;0;SE(14&lt;Input!H;GK26/(Input!H-Input!H);0)))</f>
        <v/>
      </c>
      <c r="GZ72" s="79">
        <f>SE(Input!H="bullet";SE(15=Input!H-1;GK26;0);SE(15&lt;Input!H;0;SE(15&lt;Input!H;GK26/(Input!H-Input!H);0)))</f>
        <v/>
      </c>
      <c r="HA72" s="79">
        <f>SE(Input!H="bullet";SE(16=Input!H-1;GK26;0);SE(16&lt;Input!H;0;SE(16&lt;Input!H;GK26/(Input!H-Input!H);0)))</f>
        <v/>
      </c>
      <c r="HB72" s="79">
        <f>SE(Input!H="bullet";SE(17=Input!H-1;GK26;0);SE(17&lt;Input!H;0;SE(17&lt;Input!H;GK26/(Input!H-Input!H);0)))</f>
        <v/>
      </c>
      <c r="HC72" s="79">
        <f>SE(Input!H="bullet";SE(18=Input!H-1;GK26;0);SE(18&lt;Input!H;0;SE(18&lt;Input!H;GK26/(Input!H-Input!H);0)))</f>
        <v/>
      </c>
      <c r="HD72" s="79">
        <f>SE(Input!H="bullet";SE(19=Input!H-1;GK26;0);SE(19&lt;Input!H;0;SE(19&lt;Input!H;GK26/(Input!H-Input!H);0)))</f>
        <v/>
      </c>
      <c r="HE72" s="79">
        <f>SE(Input!H="bullet";SE(20=Input!H-1;GK26;0);SE(20&lt;Input!H;0;SE(20&lt;Input!H;GK26/(Input!H-Input!H);0)))</f>
        <v/>
      </c>
      <c r="HH72" s="78" t="n">
        <v>20</v>
      </c>
      <c r="HI72" s="79">
        <f>0</f>
        <v/>
      </c>
      <c r="HJ72" s="79">
        <f>0</f>
        <v/>
      </c>
      <c r="HK72" s="79">
        <f>0</f>
        <v/>
      </c>
      <c r="HL72" s="79">
        <f>0</f>
        <v/>
      </c>
      <c r="HM72" s="79">
        <f>0</f>
        <v/>
      </c>
      <c r="HN72" s="79">
        <f>0</f>
        <v/>
      </c>
      <c r="HO72" s="79">
        <f>0</f>
        <v/>
      </c>
      <c r="HP72" s="79">
        <f>0</f>
        <v/>
      </c>
      <c r="HQ72" s="79">
        <f>0</f>
        <v/>
      </c>
      <c r="HR72" s="79">
        <f>0</f>
        <v/>
      </c>
      <c r="HS72" s="79">
        <f>0</f>
        <v/>
      </c>
      <c r="HT72" s="79">
        <f>0</f>
        <v/>
      </c>
      <c r="HU72" s="79">
        <f>0</f>
        <v/>
      </c>
      <c r="HV72" s="79">
        <f>0</f>
        <v/>
      </c>
      <c r="HW72" s="79">
        <f>0</f>
        <v/>
      </c>
      <c r="HX72" s="79">
        <f>0</f>
        <v/>
      </c>
      <c r="HY72" s="79">
        <f>0</f>
        <v/>
      </c>
      <c r="HZ72" s="79">
        <f>0</f>
        <v/>
      </c>
      <c r="IA72" s="79">
        <f>0</f>
        <v/>
      </c>
      <c r="IB72" s="79">
        <f>SE(Input!I="bullet";SE(0=Input!I-1;IB26;0);SE(0&lt;Input!I;0;SE(0&lt;Input!I;IB26/(Input!I-Input!I);0)))</f>
        <v/>
      </c>
      <c r="IC72" s="79">
        <f>SE(Input!I="bullet";SE(1=Input!I-1;IB26;0);SE(1&lt;Input!I;0;SE(1&lt;Input!I;IB26/(Input!I-Input!I);0)))</f>
        <v/>
      </c>
      <c r="ID72" s="79">
        <f>SE(Input!I="bullet";SE(2=Input!I-1;IB26;0);SE(2&lt;Input!I;0;SE(2&lt;Input!I;IB26/(Input!I-Input!I);0)))</f>
        <v/>
      </c>
      <c r="IE72" s="79">
        <f>SE(Input!I="bullet";SE(3=Input!I-1;IB26;0);SE(3&lt;Input!I;0;SE(3&lt;Input!I;IB26/(Input!I-Input!I);0)))</f>
        <v/>
      </c>
      <c r="IF72" s="79">
        <f>SE(Input!I="bullet";SE(4=Input!I-1;IB26;0);SE(4&lt;Input!I;0;SE(4&lt;Input!I;IB26/(Input!I-Input!I);0)))</f>
        <v/>
      </c>
      <c r="IG72" s="79">
        <f>SE(Input!I="bullet";SE(5=Input!I-1;IB26;0);SE(5&lt;Input!I;0;SE(5&lt;Input!I;IB26/(Input!I-Input!I);0)))</f>
        <v/>
      </c>
      <c r="IH72" s="79">
        <f>SE(Input!I="bullet";SE(6=Input!I-1;IB26;0);SE(6&lt;Input!I;0;SE(6&lt;Input!I;IB26/(Input!I-Input!I);0)))</f>
        <v/>
      </c>
      <c r="II72" s="79">
        <f>SE(Input!I="bullet";SE(7=Input!I-1;IB26;0);SE(7&lt;Input!I;0;SE(7&lt;Input!I;IB26/(Input!I-Input!I);0)))</f>
        <v/>
      </c>
      <c r="IJ72" s="79">
        <f>SE(Input!I="bullet";SE(8=Input!I-1;IB26;0);SE(8&lt;Input!I;0;SE(8&lt;Input!I;IB26/(Input!I-Input!I);0)))</f>
        <v/>
      </c>
      <c r="IK72" s="79">
        <f>SE(Input!I="bullet";SE(9=Input!I-1;IB26;0);SE(9&lt;Input!I;0;SE(9&lt;Input!I;IB26/(Input!I-Input!I);0)))</f>
        <v/>
      </c>
      <c r="IL72" s="79">
        <f>SE(Input!I="bullet";SE(10=Input!I-1;IB26;0);SE(10&lt;Input!I;0;SE(10&lt;Input!I;IB26/(Input!I-Input!I);0)))</f>
        <v/>
      </c>
      <c r="IM72" s="79">
        <f>SE(Input!I="bullet";SE(11=Input!I-1;IB26;0);SE(11&lt;Input!I;0;SE(11&lt;Input!I;IB26/(Input!I-Input!I);0)))</f>
        <v/>
      </c>
      <c r="IN72" s="79">
        <f>SE(Input!I="bullet";SE(12=Input!I-1;IB26;0);SE(12&lt;Input!I;0;SE(12&lt;Input!I;IB26/(Input!I-Input!I);0)))</f>
        <v/>
      </c>
      <c r="IO72" s="79">
        <f>SE(Input!I="bullet";SE(13=Input!I-1;IB26;0);SE(13&lt;Input!I;0;SE(13&lt;Input!I;IB26/(Input!I-Input!I);0)))</f>
        <v/>
      </c>
      <c r="IP72" s="79">
        <f>SE(Input!I="bullet";SE(14=Input!I-1;IB26;0);SE(14&lt;Input!I;0;SE(14&lt;Input!I;IB26/(Input!I-Input!I);0)))</f>
        <v/>
      </c>
      <c r="IQ72" s="79">
        <f>SE(Input!I="bullet";SE(15=Input!I-1;IB26;0);SE(15&lt;Input!I;0;SE(15&lt;Input!I;IB26/(Input!I-Input!I);0)))</f>
        <v/>
      </c>
      <c r="IR72" s="79">
        <f>SE(Input!I="bullet";SE(16=Input!I-1;IB26;0);SE(16&lt;Input!I;0;SE(16&lt;Input!I;IB26/(Input!I-Input!I);0)))</f>
        <v/>
      </c>
      <c r="IS72" s="79">
        <f>SE(Input!I="bullet";SE(17=Input!I-1;IB26;0);SE(17&lt;Input!I;0;SE(17&lt;Input!I;IB26/(Input!I-Input!I);0)))</f>
        <v/>
      </c>
      <c r="IT72" s="79">
        <f>SE(Input!I="bullet";SE(18=Input!I-1;IB26;0);SE(18&lt;Input!I;0;SE(18&lt;Input!I;IB26/(Input!I-Input!I);0)))</f>
        <v/>
      </c>
      <c r="IU72" s="79">
        <f>SE(Input!I="bullet";SE(19=Input!I-1;IB26;0);SE(19&lt;Input!I;0;SE(19&lt;Input!I;IB26/(Input!I-Input!I);0)))</f>
        <v/>
      </c>
      <c r="IV72" s="79">
        <f>SE(Input!I="bullet";SE(20=Input!I-1;IB26;0);SE(20&lt;Input!I;0;SE(20&lt;Input!I;IB26/(Input!I-Input!I);0)))</f>
        <v/>
      </c>
      <c r="IY72" s="78" t="n">
        <v>20</v>
      </c>
      <c r="IZ72" s="79">
        <f>0</f>
        <v/>
      </c>
      <c r="JA72" s="79">
        <f>0</f>
        <v/>
      </c>
      <c r="JB72" s="79">
        <f>0</f>
        <v/>
      </c>
      <c r="JC72" s="79">
        <f>0</f>
        <v/>
      </c>
      <c r="JD72" s="79">
        <f>0</f>
        <v/>
      </c>
      <c r="JE72" s="79">
        <f>0</f>
        <v/>
      </c>
      <c r="JF72" s="79">
        <f>0</f>
        <v/>
      </c>
      <c r="JG72" s="79">
        <f>0</f>
        <v/>
      </c>
      <c r="JH72" s="79">
        <f>0</f>
        <v/>
      </c>
      <c r="JI72" s="79">
        <f>0</f>
        <v/>
      </c>
      <c r="JJ72" s="79">
        <f>0</f>
        <v/>
      </c>
      <c r="JK72" s="79">
        <f>0</f>
        <v/>
      </c>
      <c r="JL72" s="79">
        <f>0</f>
        <v/>
      </c>
      <c r="JM72" s="79">
        <f>0</f>
        <v/>
      </c>
      <c r="JN72" s="79">
        <f>0</f>
        <v/>
      </c>
      <c r="JO72" s="79">
        <f>0</f>
        <v/>
      </c>
      <c r="JP72" s="79">
        <f>0</f>
        <v/>
      </c>
      <c r="JQ72" s="79">
        <f>0</f>
        <v/>
      </c>
      <c r="JR72" s="79">
        <f>0</f>
        <v/>
      </c>
      <c r="JS72" s="79">
        <f>SE(Input!J="bullet";SE(0=Input!J-1;JS26;0);SE(0&lt;Input!J;0;SE(0&lt;Input!J;JS26/(Input!J-Input!J);0)))</f>
        <v/>
      </c>
      <c r="JT72" s="79">
        <f>SE(Input!J="bullet";SE(1=Input!J-1;JS26;0);SE(1&lt;Input!J;0;SE(1&lt;Input!J;JS26/(Input!J-Input!J);0)))</f>
        <v/>
      </c>
      <c r="JU72" s="79">
        <f>SE(Input!J="bullet";SE(2=Input!J-1;JS26;0);SE(2&lt;Input!J;0;SE(2&lt;Input!J;JS26/(Input!J-Input!J);0)))</f>
        <v/>
      </c>
      <c r="JV72" s="79">
        <f>SE(Input!J="bullet";SE(3=Input!J-1;JS26;0);SE(3&lt;Input!J;0;SE(3&lt;Input!J;JS26/(Input!J-Input!J);0)))</f>
        <v/>
      </c>
      <c r="JW72" s="79">
        <f>SE(Input!J="bullet";SE(4=Input!J-1;JS26;0);SE(4&lt;Input!J;0;SE(4&lt;Input!J;JS26/(Input!J-Input!J);0)))</f>
        <v/>
      </c>
      <c r="JX72" s="79">
        <f>SE(Input!J="bullet";SE(5=Input!J-1;JS26;0);SE(5&lt;Input!J;0;SE(5&lt;Input!J;JS26/(Input!J-Input!J);0)))</f>
        <v/>
      </c>
      <c r="JY72" s="79">
        <f>SE(Input!J="bullet";SE(6=Input!J-1;JS26;0);SE(6&lt;Input!J;0;SE(6&lt;Input!J;JS26/(Input!J-Input!J);0)))</f>
        <v/>
      </c>
      <c r="JZ72" s="79">
        <f>SE(Input!J="bullet";SE(7=Input!J-1;JS26;0);SE(7&lt;Input!J;0;SE(7&lt;Input!J;JS26/(Input!J-Input!J);0)))</f>
        <v/>
      </c>
      <c r="KA72" s="79">
        <f>SE(Input!J="bullet";SE(8=Input!J-1;JS26;0);SE(8&lt;Input!J;0;SE(8&lt;Input!J;JS26/(Input!J-Input!J);0)))</f>
        <v/>
      </c>
      <c r="KB72" s="79">
        <f>SE(Input!J="bullet";SE(9=Input!J-1;JS26;0);SE(9&lt;Input!J;0;SE(9&lt;Input!J;JS26/(Input!J-Input!J);0)))</f>
        <v/>
      </c>
      <c r="KC72" s="79">
        <f>SE(Input!J="bullet";SE(10=Input!J-1;JS26;0);SE(10&lt;Input!J;0;SE(10&lt;Input!J;JS26/(Input!J-Input!J);0)))</f>
        <v/>
      </c>
      <c r="KD72" s="79">
        <f>SE(Input!J="bullet";SE(11=Input!J-1;JS26;0);SE(11&lt;Input!J;0;SE(11&lt;Input!J;JS26/(Input!J-Input!J);0)))</f>
        <v/>
      </c>
      <c r="KE72" s="79">
        <f>SE(Input!J="bullet";SE(12=Input!J-1;JS26;0);SE(12&lt;Input!J;0;SE(12&lt;Input!J;JS26/(Input!J-Input!J);0)))</f>
        <v/>
      </c>
      <c r="KF72" s="79">
        <f>SE(Input!J="bullet";SE(13=Input!J-1;JS26;0);SE(13&lt;Input!J;0;SE(13&lt;Input!J;JS26/(Input!J-Input!J);0)))</f>
        <v/>
      </c>
      <c r="KG72" s="79">
        <f>SE(Input!J="bullet";SE(14=Input!J-1;JS26;0);SE(14&lt;Input!J;0;SE(14&lt;Input!J;JS26/(Input!J-Input!J);0)))</f>
        <v/>
      </c>
      <c r="KH72" s="79">
        <f>SE(Input!J="bullet";SE(15=Input!J-1;JS26;0);SE(15&lt;Input!J;0;SE(15&lt;Input!J;JS26/(Input!J-Input!J);0)))</f>
        <v/>
      </c>
      <c r="KI72" s="79">
        <f>SE(Input!J="bullet";SE(16=Input!J-1;JS26;0);SE(16&lt;Input!J;0;SE(16&lt;Input!J;JS26/(Input!J-Input!J);0)))</f>
        <v/>
      </c>
      <c r="KJ72" s="79">
        <f>SE(Input!J="bullet";SE(17=Input!J-1;JS26;0);SE(17&lt;Input!J;0;SE(17&lt;Input!J;JS26/(Input!J-Input!J);0)))</f>
        <v/>
      </c>
      <c r="KK72" s="79">
        <f>SE(Input!J="bullet";SE(18=Input!J-1;JS26;0);SE(18&lt;Input!J;0;SE(18&lt;Input!J;JS26/(Input!J-Input!J);0)))</f>
        <v/>
      </c>
      <c r="KL72" s="79">
        <f>SE(Input!J="bullet";SE(19=Input!J-1;JS26;0);SE(19&lt;Input!J;0;SE(19&lt;Input!J;JS26/(Input!J-Input!J);0)))</f>
        <v/>
      </c>
      <c r="KM72" s="79">
        <f>SE(Input!J="bullet";SE(20=Input!J-1;JS26;0);SE(20&lt;Input!J;0;SE(20&lt;Input!J;JS26/(Input!J-Input!J);0)))</f>
        <v/>
      </c>
      <c r="KP72" s="78" t="n">
        <v>20</v>
      </c>
      <c r="KQ72" s="79">
        <f>0</f>
        <v/>
      </c>
      <c r="KR72" s="79">
        <f>0</f>
        <v/>
      </c>
      <c r="KS72" s="79">
        <f>0</f>
        <v/>
      </c>
      <c r="KT72" s="79">
        <f>0</f>
        <v/>
      </c>
      <c r="KU72" s="79">
        <f>0</f>
        <v/>
      </c>
      <c r="KV72" s="79">
        <f>0</f>
        <v/>
      </c>
      <c r="KW72" s="79">
        <f>0</f>
        <v/>
      </c>
      <c r="KX72" s="79">
        <f>0</f>
        <v/>
      </c>
      <c r="KY72" s="79">
        <f>0</f>
        <v/>
      </c>
      <c r="KZ72" s="79">
        <f>0</f>
        <v/>
      </c>
      <c r="LA72" s="79">
        <f>0</f>
        <v/>
      </c>
      <c r="LB72" s="79">
        <f>0</f>
        <v/>
      </c>
      <c r="LC72" s="79">
        <f>0</f>
        <v/>
      </c>
      <c r="LD72" s="79">
        <f>0</f>
        <v/>
      </c>
      <c r="LE72" s="79">
        <f>0</f>
        <v/>
      </c>
      <c r="LF72" s="79">
        <f>0</f>
        <v/>
      </c>
      <c r="LG72" s="79">
        <f>0</f>
        <v/>
      </c>
      <c r="LH72" s="79">
        <f>0</f>
        <v/>
      </c>
      <c r="LI72" s="79">
        <f>0</f>
        <v/>
      </c>
      <c r="LJ72" s="79">
        <f>SE(Input!K="bullet";SE(0=Input!K-1;LJ26;0);SE(0&lt;Input!K;0;SE(0&lt;Input!K;LJ26/(Input!K-Input!K);0)))</f>
        <v/>
      </c>
      <c r="LK72" s="79">
        <f>SE(Input!K="bullet";SE(1=Input!K-1;LJ26;0);SE(1&lt;Input!K;0;SE(1&lt;Input!K;LJ26/(Input!K-Input!K);0)))</f>
        <v/>
      </c>
      <c r="LL72" s="79">
        <f>SE(Input!K="bullet";SE(2=Input!K-1;LJ26;0);SE(2&lt;Input!K;0;SE(2&lt;Input!K;LJ26/(Input!K-Input!K);0)))</f>
        <v/>
      </c>
      <c r="LM72" s="79">
        <f>SE(Input!K="bullet";SE(3=Input!K-1;LJ26;0);SE(3&lt;Input!K;0;SE(3&lt;Input!K;LJ26/(Input!K-Input!K);0)))</f>
        <v/>
      </c>
      <c r="LN72" s="79">
        <f>SE(Input!K="bullet";SE(4=Input!K-1;LJ26;0);SE(4&lt;Input!K;0;SE(4&lt;Input!K;LJ26/(Input!K-Input!K);0)))</f>
        <v/>
      </c>
      <c r="LO72" s="79">
        <f>SE(Input!K="bullet";SE(5=Input!K-1;LJ26;0);SE(5&lt;Input!K;0;SE(5&lt;Input!K;LJ26/(Input!K-Input!K);0)))</f>
        <v/>
      </c>
      <c r="LP72" s="79">
        <f>SE(Input!K="bullet";SE(6=Input!K-1;LJ26;0);SE(6&lt;Input!K;0;SE(6&lt;Input!K;LJ26/(Input!K-Input!K);0)))</f>
        <v/>
      </c>
      <c r="LQ72" s="79">
        <f>SE(Input!K="bullet";SE(7=Input!K-1;LJ26;0);SE(7&lt;Input!K;0;SE(7&lt;Input!K;LJ26/(Input!K-Input!K);0)))</f>
        <v/>
      </c>
      <c r="LR72" s="79">
        <f>SE(Input!K="bullet";SE(8=Input!K-1;LJ26;0);SE(8&lt;Input!K;0;SE(8&lt;Input!K;LJ26/(Input!K-Input!K);0)))</f>
        <v/>
      </c>
      <c r="LS72" s="79">
        <f>SE(Input!K="bullet";SE(9=Input!K-1;LJ26;0);SE(9&lt;Input!K;0;SE(9&lt;Input!K;LJ26/(Input!K-Input!K);0)))</f>
        <v/>
      </c>
      <c r="LT72" s="79">
        <f>SE(Input!K="bullet";SE(10=Input!K-1;LJ26;0);SE(10&lt;Input!K;0;SE(10&lt;Input!K;LJ26/(Input!K-Input!K);0)))</f>
        <v/>
      </c>
      <c r="LU72" s="79">
        <f>SE(Input!K="bullet";SE(11=Input!K-1;LJ26;0);SE(11&lt;Input!K;0;SE(11&lt;Input!K;LJ26/(Input!K-Input!K);0)))</f>
        <v/>
      </c>
      <c r="LV72" s="79">
        <f>SE(Input!K="bullet";SE(12=Input!K-1;LJ26;0);SE(12&lt;Input!K;0;SE(12&lt;Input!K;LJ26/(Input!K-Input!K);0)))</f>
        <v/>
      </c>
      <c r="LW72" s="79">
        <f>SE(Input!K="bullet";SE(13=Input!K-1;LJ26;0);SE(13&lt;Input!K;0;SE(13&lt;Input!K;LJ26/(Input!K-Input!K);0)))</f>
        <v/>
      </c>
      <c r="LX72" s="79">
        <f>SE(Input!K="bullet";SE(14=Input!K-1;LJ26;0);SE(14&lt;Input!K;0;SE(14&lt;Input!K;LJ26/(Input!K-Input!K);0)))</f>
        <v/>
      </c>
      <c r="LY72" s="79">
        <f>SE(Input!K="bullet";SE(15=Input!K-1;LJ26;0);SE(15&lt;Input!K;0;SE(15&lt;Input!K;LJ26/(Input!K-Input!K);0)))</f>
        <v/>
      </c>
      <c r="LZ72" s="79">
        <f>SE(Input!K="bullet";SE(16=Input!K-1;LJ26;0);SE(16&lt;Input!K;0;SE(16&lt;Input!K;LJ26/(Input!K-Input!K);0)))</f>
        <v/>
      </c>
      <c r="MA72" s="79">
        <f>SE(Input!K="bullet";SE(17=Input!K-1;LJ26;0);SE(17&lt;Input!K;0;SE(17&lt;Input!K;LJ26/(Input!K-Input!K);0)))</f>
        <v/>
      </c>
      <c r="MB72" s="79">
        <f>SE(Input!K="bullet";SE(18=Input!K-1;LJ26;0);SE(18&lt;Input!K;0;SE(18&lt;Input!K;LJ26/(Input!K-Input!K);0)))</f>
        <v/>
      </c>
      <c r="MC72" s="79">
        <f>SE(Input!K="bullet";SE(19=Input!K-1;LJ26;0);SE(19&lt;Input!K;0;SE(19&lt;Input!K;LJ26/(Input!K-Input!K);0)))</f>
        <v/>
      </c>
      <c r="MD72" s="79">
        <f>SE(Input!K="bullet";SE(20=Input!K-1;LJ26;0);SE(20&lt;Input!K;0;SE(20&lt;Input!K;LJ26/(Input!K-Input!K);0)))</f>
        <v/>
      </c>
      <c r="MG72" s="78" t="n">
        <v>20</v>
      </c>
      <c r="MH72" s="79">
        <f>0</f>
        <v/>
      </c>
      <c r="MI72" s="79">
        <f>0</f>
        <v/>
      </c>
      <c r="MJ72" s="79">
        <f>0</f>
        <v/>
      </c>
      <c r="MK72" s="79">
        <f>0</f>
        <v/>
      </c>
      <c r="ML72" s="79">
        <f>0</f>
        <v/>
      </c>
      <c r="MM72" s="79">
        <f>0</f>
        <v/>
      </c>
      <c r="MN72" s="79">
        <f>0</f>
        <v/>
      </c>
      <c r="MO72" s="79">
        <f>0</f>
        <v/>
      </c>
      <c r="MP72" s="79">
        <f>0</f>
        <v/>
      </c>
      <c r="MQ72" s="79">
        <f>0</f>
        <v/>
      </c>
      <c r="MR72" s="79">
        <f>0</f>
        <v/>
      </c>
      <c r="MS72" s="79">
        <f>0</f>
        <v/>
      </c>
      <c r="MT72" s="79">
        <f>0</f>
        <v/>
      </c>
      <c r="MU72" s="79">
        <f>0</f>
        <v/>
      </c>
      <c r="MV72" s="79">
        <f>0</f>
        <v/>
      </c>
      <c r="MW72" s="79">
        <f>0</f>
        <v/>
      </c>
      <c r="MX72" s="79">
        <f>0</f>
        <v/>
      </c>
      <c r="MY72" s="79">
        <f>0</f>
        <v/>
      </c>
      <c r="MZ72" s="79">
        <f>0</f>
        <v/>
      </c>
      <c r="NA72" s="79">
        <f>SE(Input!L="bullet";SE(0=Input!L-1;NA26;0);SE(0&lt;Input!L;0;SE(0&lt;Input!L;NA26/(Input!L-Input!L);0)))</f>
        <v/>
      </c>
      <c r="NB72" s="79">
        <f>SE(Input!L="bullet";SE(1=Input!L-1;NA26;0);SE(1&lt;Input!L;0;SE(1&lt;Input!L;NA26/(Input!L-Input!L);0)))</f>
        <v/>
      </c>
      <c r="NC72" s="79">
        <f>SE(Input!L="bullet";SE(2=Input!L-1;NA26;0);SE(2&lt;Input!L;0;SE(2&lt;Input!L;NA26/(Input!L-Input!L);0)))</f>
        <v/>
      </c>
      <c r="ND72" s="79">
        <f>SE(Input!L="bullet";SE(3=Input!L-1;NA26;0);SE(3&lt;Input!L;0;SE(3&lt;Input!L;NA26/(Input!L-Input!L);0)))</f>
        <v/>
      </c>
      <c r="NE72" s="79">
        <f>SE(Input!L="bullet";SE(4=Input!L-1;NA26;0);SE(4&lt;Input!L;0;SE(4&lt;Input!L;NA26/(Input!L-Input!L);0)))</f>
        <v/>
      </c>
      <c r="NF72" s="79">
        <f>SE(Input!L="bullet";SE(5=Input!L-1;NA26;0);SE(5&lt;Input!L;0;SE(5&lt;Input!L;NA26/(Input!L-Input!L);0)))</f>
        <v/>
      </c>
      <c r="NG72" s="79">
        <f>SE(Input!L="bullet";SE(6=Input!L-1;NA26;0);SE(6&lt;Input!L;0;SE(6&lt;Input!L;NA26/(Input!L-Input!L);0)))</f>
        <v/>
      </c>
      <c r="NH72" s="79">
        <f>SE(Input!L="bullet";SE(7=Input!L-1;NA26;0);SE(7&lt;Input!L;0;SE(7&lt;Input!L;NA26/(Input!L-Input!L);0)))</f>
        <v/>
      </c>
      <c r="NI72" s="79">
        <f>SE(Input!L="bullet";SE(8=Input!L-1;NA26;0);SE(8&lt;Input!L;0;SE(8&lt;Input!L;NA26/(Input!L-Input!L);0)))</f>
        <v/>
      </c>
      <c r="NJ72" s="79">
        <f>SE(Input!L="bullet";SE(9=Input!L-1;NA26;0);SE(9&lt;Input!L;0;SE(9&lt;Input!L;NA26/(Input!L-Input!L);0)))</f>
        <v/>
      </c>
      <c r="NK72" s="79">
        <f>SE(Input!L="bullet";SE(10=Input!L-1;NA26;0);SE(10&lt;Input!L;0;SE(10&lt;Input!L;NA26/(Input!L-Input!L);0)))</f>
        <v/>
      </c>
      <c r="NL72" s="79">
        <f>SE(Input!L="bullet";SE(11=Input!L-1;NA26;0);SE(11&lt;Input!L;0;SE(11&lt;Input!L;NA26/(Input!L-Input!L);0)))</f>
        <v/>
      </c>
      <c r="NM72" s="79">
        <f>SE(Input!L="bullet";SE(12=Input!L-1;NA26;0);SE(12&lt;Input!L;0;SE(12&lt;Input!L;NA26/(Input!L-Input!L);0)))</f>
        <v/>
      </c>
      <c r="NN72" s="79">
        <f>SE(Input!L="bullet";SE(13=Input!L-1;NA26;0);SE(13&lt;Input!L;0;SE(13&lt;Input!L;NA26/(Input!L-Input!L);0)))</f>
        <v/>
      </c>
      <c r="NO72" s="79">
        <f>SE(Input!L="bullet";SE(14=Input!L-1;NA26;0);SE(14&lt;Input!L;0;SE(14&lt;Input!L;NA26/(Input!L-Input!L);0)))</f>
        <v/>
      </c>
      <c r="NP72" s="79">
        <f>SE(Input!L="bullet";SE(15=Input!L-1;NA26;0);SE(15&lt;Input!L;0;SE(15&lt;Input!L;NA26/(Input!L-Input!L);0)))</f>
        <v/>
      </c>
      <c r="NQ72" s="79">
        <f>SE(Input!L="bullet";SE(16=Input!L-1;NA26;0);SE(16&lt;Input!L;0;SE(16&lt;Input!L;NA26/(Input!L-Input!L);0)))</f>
        <v/>
      </c>
      <c r="NR72" s="79">
        <f>SE(Input!L="bullet";SE(17=Input!L-1;NA26;0);SE(17&lt;Input!L;0;SE(17&lt;Input!L;NA26/(Input!L-Input!L);0)))</f>
        <v/>
      </c>
      <c r="NS72" s="79">
        <f>SE(Input!L="bullet";SE(18=Input!L-1;NA26;0);SE(18&lt;Input!L;0;SE(18&lt;Input!L;NA26/(Input!L-Input!L);0)))</f>
        <v/>
      </c>
      <c r="NT72" s="79">
        <f>SE(Input!L="bullet";SE(19=Input!L-1;NA26;0);SE(19&lt;Input!L;0;SE(19&lt;Input!L;NA26/(Input!L-Input!L);0)))</f>
        <v/>
      </c>
      <c r="NU72" s="79">
        <f>SE(Input!L="bullet";SE(20=Input!L-1;NA26;0);SE(20&lt;Input!L;0;SE(20&lt;Input!L;NA26/(Input!L-Input!L);0)))</f>
        <v/>
      </c>
      <c r="NX72" s="78" t="n">
        <v>20</v>
      </c>
      <c r="NY72" s="79">
        <f>0</f>
        <v/>
      </c>
      <c r="NZ72" s="79">
        <f>0</f>
        <v/>
      </c>
      <c r="OA72" s="79">
        <f>0</f>
        <v/>
      </c>
      <c r="OB72" s="79">
        <f>0</f>
        <v/>
      </c>
      <c r="OC72" s="79">
        <f>0</f>
        <v/>
      </c>
      <c r="OD72" s="79">
        <f>0</f>
        <v/>
      </c>
      <c r="OE72" s="79">
        <f>0</f>
        <v/>
      </c>
      <c r="OF72" s="79">
        <f>0</f>
        <v/>
      </c>
      <c r="OG72" s="79">
        <f>0</f>
        <v/>
      </c>
      <c r="OH72" s="79">
        <f>0</f>
        <v/>
      </c>
      <c r="OI72" s="79">
        <f>0</f>
        <v/>
      </c>
      <c r="OJ72" s="79">
        <f>0</f>
        <v/>
      </c>
      <c r="OK72" s="79">
        <f>0</f>
        <v/>
      </c>
      <c r="OL72" s="79">
        <f>0</f>
        <v/>
      </c>
      <c r="OM72" s="79">
        <f>0</f>
        <v/>
      </c>
      <c r="ON72" s="79">
        <f>0</f>
        <v/>
      </c>
      <c r="OO72" s="79">
        <f>0</f>
        <v/>
      </c>
      <c r="OP72" s="79">
        <f>0</f>
        <v/>
      </c>
      <c r="OQ72" s="79">
        <f>0</f>
        <v/>
      </c>
      <c r="OR72" s="79">
        <f>SE(Input!M="bullet";SE(0=Input!M-1;OR26;0);SE(0&lt;Input!M;0;SE(0&lt;Input!M;OR26/(Input!M-Input!M);0)))</f>
        <v/>
      </c>
      <c r="OS72" s="79">
        <f>SE(Input!M="bullet";SE(1=Input!M-1;OR26;0);SE(1&lt;Input!M;0;SE(1&lt;Input!M;OR26/(Input!M-Input!M);0)))</f>
        <v/>
      </c>
      <c r="OT72" s="79">
        <f>SE(Input!M="bullet";SE(2=Input!M-1;OR26;0);SE(2&lt;Input!M;0;SE(2&lt;Input!M;OR26/(Input!M-Input!M);0)))</f>
        <v/>
      </c>
      <c r="OU72" s="79">
        <f>SE(Input!M="bullet";SE(3=Input!M-1;OR26;0);SE(3&lt;Input!M;0;SE(3&lt;Input!M;OR26/(Input!M-Input!M);0)))</f>
        <v/>
      </c>
      <c r="OV72" s="79">
        <f>SE(Input!M="bullet";SE(4=Input!M-1;OR26;0);SE(4&lt;Input!M;0;SE(4&lt;Input!M;OR26/(Input!M-Input!M);0)))</f>
        <v/>
      </c>
      <c r="OW72" s="79">
        <f>SE(Input!M="bullet";SE(5=Input!M-1;OR26;0);SE(5&lt;Input!M;0;SE(5&lt;Input!M;OR26/(Input!M-Input!M);0)))</f>
        <v/>
      </c>
      <c r="OX72" s="79">
        <f>SE(Input!M="bullet";SE(6=Input!M-1;OR26;0);SE(6&lt;Input!M;0;SE(6&lt;Input!M;OR26/(Input!M-Input!M);0)))</f>
        <v/>
      </c>
      <c r="OY72" s="79">
        <f>SE(Input!M="bullet";SE(7=Input!M-1;OR26;0);SE(7&lt;Input!M;0;SE(7&lt;Input!M;OR26/(Input!M-Input!M);0)))</f>
        <v/>
      </c>
      <c r="OZ72" s="79">
        <f>SE(Input!M="bullet";SE(8=Input!M-1;OR26;0);SE(8&lt;Input!M;0;SE(8&lt;Input!M;OR26/(Input!M-Input!M);0)))</f>
        <v/>
      </c>
      <c r="PA72" s="79">
        <f>SE(Input!M="bullet";SE(9=Input!M-1;OR26;0);SE(9&lt;Input!M;0;SE(9&lt;Input!M;OR26/(Input!M-Input!M);0)))</f>
        <v/>
      </c>
      <c r="PB72" s="79">
        <f>SE(Input!M="bullet";SE(10=Input!M-1;OR26;0);SE(10&lt;Input!M;0;SE(10&lt;Input!M;OR26/(Input!M-Input!M);0)))</f>
        <v/>
      </c>
      <c r="PC72" s="79">
        <f>SE(Input!M="bullet";SE(11=Input!M-1;OR26;0);SE(11&lt;Input!M;0;SE(11&lt;Input!M;OR26/(Input!M-Input!M);0)))</f>
        <v/>
      </c>
      <c r="PD72" s="79">
        <f>SE(Input!M="bullet";SE(12=Input!M-1;OR26;0);SE(12&lt;Input!M;0;SE(12&lt;Input!M;OR26/(Input!M-Input!M);0)))</f>
        <v/>
      </c>
      <c r="PE72" s="79">
        <f>SE(Input!M="bullet";SE(13=Input!M-1;OR26;0);SE(13&lt;Input!M;0;SE(13&lt;Input!M;OR26/(Input!M-Input!M);0)))</f>
        <v/>
      </c>
      <c r="PF72" s="79">
        <f>SE(Input!M="bullet";SE(14=Input!M-1;OR26;0);SE(14&lt;Input!M;0;SE(14&lt;Input!M;OR26/(Input!M-Input!M);0)))</f>
        <v/>
      </c>
      <c r="PG72" s="79">
        <f>SE(Input!M="bullet";SE(15=Input!M-1;OR26;0);SE(15&lt;Input!M;0;SE(15&lt;Input!M;OR26/(Input!M-Input!M);0)))</f>
        <v/>
      </c>
      <c r="PH72" s="79">
        <f>SE(Input!M="bullet";SE(16=Input!M-1;OR26;0);SE(16&lt;Input!M;0;SE(16&lt;Input!M;OR26/(Input!M-Input!M);0)))</f>
        <v/>
      </c>
      <c r="PI72" s="79">
        <f>SE(Input!M="bullet";SE(17=Input!M-1;OR26;0);SE(17&lt;Input!M;0;SE(17&lt;Input!M;OR26/(Input!M-Input!M);0)))</f>
        <v/>
      </c>
      <c r="PJ72" s="79">
        <f>SE(Input!M="bullet";SE(18=Input!M-1;OR26;0);SE(18&lt;Input!M;0;SE(18&lt;Input!M;OR26/(Input!M-Input!M);0)))</f>
        <v/>
      </c>
      <c r="PK72" s="79">
        <f>SE(Input!M="bullet";SE(19=Input!M-1;OR26;0);SE(19&lt;Input!M;0;SE(19&lt;Input!M;OR26/(Input!M-Input!M);0)))</f>
        <v/>
      </c>
      <c r="PL72" s="79">
        <f>SE(Input!M="bullet";SE(20=Input!M-1;OR26;0);SE(20&lt;Input!M;0;SE(20&lt;Input!M;OR26/(Input!M-Input!M);0)))</f>
        <v/>
      </c>
      <c r="PO72" s="78" t="n">
        <v>20</v>
      </c>
      <c r="PP72" s="79">
        <f>0</f>
        <v/>
      </c>
      <c r="PQ72" s="79">
        <f>0</f>
        <v/>
      </c>
      <c r="PR72" s="79">
        <f>0</f>
        <v/>
      </c>
      <c r="PS72" s="79">
        <f>0</f>
        <v/>
      </c>
      <c r="PT72" s="79">
        <f>0</f>
        <v/>
      </c>
      <c r="PU72" s="79">
        <f>0</f>
        <v/>
      </c>
      <c r="PV72" s="79">
        <f>0</f>
        <v/>
      </c>
      <c r="PW72" s="79">
        <f>0</f>
        <v/>
      </c>
      <c r="PX72" s="79">
        <f>0</f>
        <v/>
      </c>
      <c r="PY72" s="79">
        <f>0</f>
        <v/>
      </c>
      <c r="PZ72" s="79">
        <f>0</f>
        <v/>
      </c>
      <c r="QA72" s="79">
        <f>0</f>
        <v/>
      </c>
      <c r="QB72" s="79">
        <f>0</f>
        <v/>
      </c>
      <c r="QC72" s="79">
        <f>0</f>
        <v/>
      </c>
      <c r="QD72" s="79">
        <f>0</f>
        <v/>
      </c>
      <c r="QE72" s="79">
        <f>0</f>
        <v/>
      </c>
      <c r="QF72" s="79">
        <f>0</f>
        <v/>
      </c>
      <c r="QG72" s="79">
        <f>0</f>
        <v/>
      </c>
      <c r="QH72" s="79">
        <f>0</f>
        <v/>
      </c>
      <c r="QI72" s="79">
        <f>SE(Input!N="bullet";SE(0=Input!N-1;QI26;0);SE(0&lt;Input!N;0;SE(0&lt;Input!N;QI26/(Input!N-Input!N);0)))</f>
        <v/>
      </c>
      <c r="QJ72" s="79">
        <f>SE(Input!N="bullet";SE(1=Input!N-1;QI26;0);SE(1&lt;Input!N;0;SE(1&lt;Input!N;QI26/(Input!N-Input!N);0)))</f>
        <v/>
      </c>
      <c r="QK72" s="79">
        <f>SE(Input!N="bullet";SE(2=Input!N-1;QI26;0);SE(2&lt;Input!N;0;SE(2&lt;Input!N;QI26/(Input!N-Input!N);0)))</f>
        <v/>
      </c>
      <c r="QL72" s="79">
        <f>SE(Input!N="bullet";SE(3=Input!N-1;QI26;0);SE(3&lt;Input!N;0;SE(3&lt;Input!N;QI26/(Input!N-Input!N);0)))</f>
        <v/>
      </c>
      <c r="QM72" s="79">
        <f>SE(Input!N="bullet";SE(4=Input!N-1;QI26;0);SE(4&lt;Input!N;0;SE(4&lt;Input!N;QI26/(Input!N-Input!N);0)))</f>
        <v/>
      </c>
      <c r="QN72" s="79">
        <f>SE(Input!N="bullet";SE(5=Input!N-1;QI26;0);SE(5&lt;Input!N;0;SE(5&lt;Input!N;QI26/(Input!N-Input!N);0)))</f>
        <v/>
      </c>
      <c r="QO72" s="79">
        <f>SE(Input!N="bullet";SE(6=Input!N-1;QI26;0);SE(6&lt;Input!N;0;SE(6&lt;Input!N;QI26/(Input!N-Input!N);0)))</f>
        <v/>
      </c>
      <c r="QP72" s="79">
        <f>SE(Input!N="bullet";SE(7=Input!N-1;QI26;0);SE(7&lt;Input!N;0;SE(7&lt;Input!N;QI26/(Input!N-Input!N);0)))</f>
        <v/>
      </c>
      <c r="QQ72" s="79">
        <f>SE(Input!N="bullet";SE(8=Input!N-1;QI26;0);SE(8&lt;Input!N;0;SE(8&lt;Input!N;QI26/(Input!N-Input!N);0)))</f>
        <v/>
      </c>
      <c r="QR72" s="79">
        <f>SE(Input!N="bullet";SE(9=Input!N-1;QI26;0);SE(9&lt;Input!N;0;SE(9&lt;Input!N;QI26/(Input!N-Input!N);0)))</f>
        <v/>
      </c>
      <c r="QS72" s="79">
        <f>SE(Input!N="bullet";SE(10=Input!N-1;QI26;0);SE(10&lt;Input!N;0;SE(10&lt;Input!N;QI26/(Input!N-Input!N);0)))</f>
        <v/>
      </c>
      <c r="QT72" s="79">
        <f>SE(Input!N="bullet";SE(11=Input!N-1;QI26;0);SE(11&lt;Input!N;0;SE(11&lt;Input!N;QI26/(Input!N-Input!N);0)))</f>
        <v/>
      </c>
      <c r="QU72" s="79">
        <f>SE(Input!N="bullet";SE(12=Input!N-1;QI26;0);SE(12&lt;Input!N;0;SE(12&lt;Input!N;QI26/(Input!N-Input!N);0)))</f>
        <v/>
      </c>
      <c r="QV72" s="79">
        <f>SE(Input!N="bullet";SE(13=Input!N-1;QI26;0);SE(13&lt;Input!N;0;SE(13&lt;Input!N;QI26/(Input!N-Input!N);0)))</f>
        <v/>
      </c>
      <c r="QW72" s="79">
        <f>SE(Input!N="bullet";SE(14=Input!N-1;QI26;0);SE(14&lt;Input!N;0;SE(14&lt;Input!N;QI26/(Input!N-Input!N);0)))</f>
        <v/>
      </c>
      <c r="QX72" s="79">
        <f>SE(Input!N="bullet";SE(15=Input!N-1;QI26;0);SE(15&lt;Input!N;0;SE(15&lt;Input!N;QI26/(Input!N-Input!N);0)))</f>
        <v/>
      </c>
      <c r="QY72" s="79">
        <f>SE(Input!N="bullet";SE(16=Input!N-1;QI26;0);SE(16&lt;Input!N;0;SE(16&lt;Input!N;QI26/(Input!N-Input!N);0)))</f>
        <v/>
      </c>
      <c r="QZ72" s="79">
        <f>SE(Input!N="bullet";SE(17=Input!N-1;QI26;0);SE(17&lt;Input!N;0;SE(17&lt;Input!N;QI26/(Input!N-Input!N);0)))</f>
        <v/>
      </c>
      <c r="RA72" s="79">
        <f>SE(Input!N="bullet";SE(18=Input!N-1;QI26;0);SE(18&lt;Input!N;0;SE(18&lt;Input!N;QI26/(Input!N-Input!N);0)))</f>
        <v/>
      </c>
      <c r="RB72" s="79">
        <f>SE(Input!N="bullet";SE(19=Input!N-1;QI26;0);SE(19&lt;Input!N;0;SE(19&lt;Input!N;QI26/(Input!N-Input!N);0)))</f>
        <v/>
      </c>
      <c r="RC72" s="79">
        <f>SE(Input!N="bullet";SE(20=Input!N-1;QI26;0);SE(20&lt;Input!N;0;SE(20&lt;Input!N;QI26/(Input!N-Input!N);0)))</f>
        <v/>
      </c>
      <c r="RF72" s="78" t="n">
        <v>20</v>
      </c>
      <c r="RG72" s="79">
        <f>0</f>
        <v/>
      </c>
      <c r="RH72" s="79">
        <f>0</f>
        <v/>
      </c>
      <c r="RI72" s="79">
        <f>0</f>
        <v/>
      </c>
      <c r="RJ72" s="79">
        <f>0</f>
        <v/>
      </c>
      <c r="RK72" s="79">
        <f>0</f>
        <v/>
      </c>
      <c r="RL72" s="79">
        <f>0</f>
        <v/>
      </c>
      <c r="RM72" s="79">
        <f>0</f>
        <v/>
      </c>
      <c r="RN72" s="79">
        <f>0</f>
        <v/>
      </c>
      <c r="RO72" s="79">
        <f>0</f>
        <v/>
      </c>
      <c r="RP72" s="79">
        <f>0</f>
        <v/>
      </c>
      <c r="RQ72" s="79">
        <f>0</f>
        <v/>
      </c>
      <c r="RR72" s="79">
        <f>0</f>
        <v/>
      </c>
      <c r="RS72" s="79">
        <f>0</f>
        <v/>
      </c>
      <c r="RT72" s="79">
        <f>0</f>
        <v/>
      </c>
      <c r="RU72" s="79">
        <f>0</f>
        <v/>
      </c>
      <c r="RV72" s="79">
        <f>0</f>
        <v/>
      </c>
      <c r="RW72" s="79">
        <f>0</f>
        <v/>
      </c>
      <c r="RX72" s="79">
        <f>0</f>
        <v/>
      </c>
      <c r="RY72" s="79">
        <f>0</f>
        <v/>
      </c>
      <c r="RZ72" s="79">
        <f>SE(Input!O="bullet";SE(0=Input!O-1;RZ26;0);SE(0&lt;Input!O;0;SE(0&lt;Input!O;RZ26/(Input!O-Input!O);0)))</f>
        <v/>
      </c>
      <c r="SA72" s="79">
        <f>SE(Input!O="bullet";SE(1=Input!O-1;RZ26;0);SE(1&lt;Input!O;0;SE(1&lt;Input!O;RZ26/(Input!O-Input!O);0)))</f>
        <v/>
      </c>
      <c r="SB72" s="79">
        <f>SE(Input!O="bullet";SE(2=Input!O-1;RZ26;0);SE(2&lt;Input!O;0;SE(2&lt;Input!O;RZ26/(Input!O-Input!O);0)))</f>
        <v/>
      </c>
      <c r="SC72" s="79">
        <f>SE(Input!O="bullet";SE(3=Input!O-1;RZ26;0);SE(3&lt;Input!O;0;SE(3&lt;Input!O;RZ26/(Input!O-Input!O);0)))</f>
        <v/>
      </c>
      <c r="SD72" s="79">
        <f>SE(Input!O="bullet";SE(4=Input!O-1;RZ26;0);SE(4&lt;Input!O;0;SE(4&lt;Input!O;RZ26/(Input!O-Input!O);0)))</f>
        <v/>
      </c>
      <c r="SE72" s="79">
        <f>SE(Input!O="bullet";SE(5=Input!O-1;RZ26;0);SE(5&lt;Input!O;0;SE(5&lt;Input!O;RZ26/(Input!O-Input!O);0)))</f>
        <v/>
      </c>
      <c r="SF72" s="79">
        <f>SE(Input!O="bullet";SE(6=Input!O-1;RZ26;0);SE(6&lt;Input!O;0;SE(6&lt;Input!O;RZ26/(Input!O-Input!O);0)))</f>
        <v/>
      </c>
      <c r="SG72" s="79">
        <f>SE(Input!O="bullet";SE(7=Input!O-1;RZ26;0);SE(7&lt;Input!O;0;SE(7&lt;Input!O;RZ26/(Input!O-Input!O);0)))</f>
        <v/>
      </c>
      <c r="SH72" s="79">
        <f>SE(Input!O="bullet";SE(8=Input!O-1;RZ26;0);SE(8&lt;Input!O;0;SE(8&lt;Input!O;RZ26/(Input!O-Input!O);0)))</f>
        <v/>
      </c>
      <c r="SI72" s="79">
        <f>SE(Input!O="bullet";SE(9=Input!O-1;RZ26;0);SE(9&lt;Input!O;0;SE(9&lt;Input!O;RZ26/(Input!O-Input!O);0)))</f>
        <v/>
      </c>
      <c r="SJ72" s="79">
        <f>SE(Input!O="bullet";SE(10=Input!O-1;RZ26;0);SE(10&lt;Input!O;0;SE(10&lt;Input!O;RZ26/(Input!O-Input!O);0)))</f>
        <v/>
      </c>
      <c r="SK72" s="79">
        <f>SE(Input!O="bullet";SE(11=Input!O-1;RZ26;0);SE(11&lt;Input!O;0;SE(11&lt;Input!O;RZ26/(Input!O-Input!O);0)))</f>
        <v/>
      </c>
      <c r="SL72" s="79">
        <f>SE(Input!O="bullet";SE(12=Input!O-1;RZ26;0);SE(12&lt;Input!O;0;SE(12&lt;Input!O;RZ26/(Input!O-Input!O);0)))</f>
        <v/>
      </c>
      <c r="SM72" s="79">
        <f>SE(Input!O="bullet";SE(13=Input!O-1;RZ26;0);SE(13&lt;Input!O;0;SE(13&lt;Input!O;RZ26/(Input!O-Input!O);0)))</f>
        <v/>
      </c>
      <c r="SN72" s="79">
        <f>SE(Input!O="bullet";SE(14=Input!O-1;RZ26;0);SE(14&lt;Input!O;0;SE(14&lt;Input!O;RZ26/(Input!O-Input!O);0)))</f>
        <v/>
      </c>
      <c r="SO72" s="79">
        <f>SE(Input!O="bullet";SE(15=Input!O-1;RZ26;0);SE(15&lt;Input!O;0;SE(15&lt;Input!O;RZ26/(Input!O-Input!O);0)))</f>
        <v/>
      </c>
      <c r="SP72" s="79">
        <f>SE(Input!O="bullet";SE(16=Input!O-1;RZ26;0);SE(16&lt;Input!O;0;SE(16&lt;Input!O;RZ26/(Input!O-Input!O);0)))</f>
        <v/>
      </c>
      <c r="SQ72" s="79">
        <f>SE(Input!O="bullet";SE(17=Input!O-1;RZ26;0);SE(17&lt;Input!O;0;SE(17&lt;Input!O;RZ26/(Input!O-Input!O);0)))</f>
        <v/>
      </c>
      <c r="SR72" s="79">
        <f>SE(Input!O="bullet";SE(18=Input!O-1;RZ26;0);SE(18&lt;Input!O;0;SE(18&lt;Input!O;RZ26/(Input!O-Input!O);0)))</f>
        <v/>
      </c>
      <c r="SS72" s="79">
        <f>SE(Input!O="bullet";SE(19=Input!O-1;RZ26;0);SE(19&lt;Input!O;0;SE(19&lt;Input!O;RZ26/(Input!O-Input!O);0)))</f>
        <v/>
      </c>
      <c r="ST72" s="79">
        <f>SE(Input!O="bullet";SE(20=Input!O-1;RZ26;0);SE(20&lt;Input!O;0;SE(20&lt;Input!O;RZ26/(Input!O-Input!O);0)))</f>
        <v/>
      </c>
      <c r="SW72" s="78" t="n">
        <v>20</v>
      </c>
      <c r="SX72" s="79">
        <f>0</f>
        <v/>
      </c>
      <c r="SY72" s="79">
        <f>0</f>
        <v/>
      </c>
      <c r="SZ72" s="79">
        <f>0</f>
        <v/>
      </c>
      <c r="TA72" s="79">
        <f>0</f>
        <v/>
      </c>
      <c r="TB72" s="79">
        <f>0</f>
        <v/>
      </c>
      <c r="TC72" s="79">
        <f>0</f>
        <v/>
      </c>
      <c r="TD72" s="79">
        <f>0</f>
        <v/>
      </c>
      <c r="TE72" s="79">
        <f>0</f>
        <v/>
      </c>
      <c r="TF72" s="79">
        <f>0</f>
        <v/>
      </c>
      <c r="TG72" s="79">
        <f>0</f>
        <v/>
      </c>
      <c r="TH72" s="79">
        <f>0</f>
        <v/>
      </c>
      <c r="TI72" s="79">
        <f>0</f>
        <v/>
      </c>
      <c r="TJ72" s="79">
        <f>0</f>
        <v/>
      </c>
      <c r="TK72" s="79">
        <f>0</f>
        <v/>
      </c>
      <c r="TL72" s="79">
        <f>0</f>
        <v/>
      </c>
      <c r="TM72" s="79">
        <f>0</f>
        <v/>
      </c>
      <c r="TN72" s="79">
        <f>0</f>
        <v/>
      </c>
      <c r="TO72" s="79">
        <f>0</f>
        <v/>
      </c>
      <c r="TP72" s="79">
        <f>0</f>
        <v/>
      </c>
      <c r="TQ72" s="79">
        <f>SE(Input!P="bullet";SE(0=Input!P-1;TQ26;0);SE(0&lt;Input!P;0;SE(0&lt;Input!P;TQ26/(Input!P-Input!P);0)))</f>
        <v/>
      </c>
      <c r="TR72" s="79">
        <f>SE(Input!P="bullet";SE(1=Input!P-1;TQ26;0);SE(1&lt;Input!P;0;SE(1&lt;Input!P;TQ26/(Input!P-Input!P);0)))</f>
        <v/>
      </c>
      <c r="TS72" s="79">
        <f>SE(Input!P="bullet";SE(2=Input!P-1;TQ26;0);SE(2&lt;Input!P;0;SE(2&lt;Input!P;TQ26/(Input!P-Input!P);0)))</f>
        <v/>
      </c>
      <c r="TT72" s="79">
        <f>SE(Input!P="bullet";SE(3=Input!P-1;TQ26;0);SE(3&lt;Input!P;0;SE(3&lt;Input!P;TQ26/(Input!P-Input!P);0)))</f>
        <v/>
      </c>
      <c r="TU72" s="79">
        <f>SE(Input!P="bullet";SE(4=Input!P-1;TQ26;0);SE(4&lt;Input!P;0;SE(4&lt;Input!P;TQ26/(Input!P-Input!P);0)))</f>
        <v/>
      </c>
      <c r="TV72" s="79">
        <f>SE(Input!P="bullet";SE(5=Input!P-1;TQ26;0);SE(5&lt;Input!P;0;SE(5&lt;Input!P;TQ26/(Input!P-Input!P);0)))</f>
        <v/>
      </c>
      <c r="TW72" s="79">
        <f>SE(Input!P="bullet";SE(6=Input!P-1;TQ26;0);SE(6&lt;Input!P;0;SE(6&lt;Input!P;TQ26/(Input!P-Input!P);0)))</f>
        <v/>
      </c>
      <c r="TX72" s="79">
        <f>SE(Input!P="bullet";SE(7=Input!P-1;TQ26;0);SE(7&lt;Input!P;0;SE(7&lt;Input!P;TQ26/(Input!P-Input!P);0)))</f>
        <v/>
      </c>
      <c r="TY72" s="79">
        <f>SE(Input!P="bullet";SE(8=Input!P-1;TQ26;0);SE(8&lt;Input!P;0;SE(8&lt;Input!P;TQ26/(Input!P-Input!P);0)))</f>
        <v/>
      </c>
      <c r="TZ72" s="79">
        <f>SE(Input!P="bullet";SE(9=Input!P-1;TQ26;0);SE(9&lt;Input!P;0;SE(9&lt;Input!P;TQ26/(Input!P-Input!P);0)))</f>
        <v/>
      </c>
      <c r="UA72" s="79">
        <f>SE(Input!P="bullet";SE(10=Input!P-1;TQ26;0);SE(10&lt;Input!P;0;SE(10&lt;Input!P;TQ26/(Input!P-Input!P);0)))</f>
        <v/>
      </c>
      <c r="UB72" s="79">
        <f>SE(Input!P="bullet";SE(11=Input!P-1;TQ26;0);SE(11&lt;Input!P;0;SE(11&lt;Input!P;TQ26/(Input!P-Input!P);0)))</f>
        <v/>
      </c>
      <c r="UC72" s="79">
        <f>SE(Input!P="bullet";SE(12=Input!P-1;TQ26;0);SE(12&lt;Input!P;0;SE(12&lt;Input!P;TQ26/(Input!P-Input!P);0)))</f>
        <v/>
      </c>
      <c r="UD72" s="79">
        <f>SE(Input!P="bullet";SE(13=Input!P-1;TQ26;0);SE(13&lt;Input!P;0;SE(13&lt;Input!P;TQ26/(Input!P-Input!P);0)))</f>
        <v/>
      </c>
      <c r="UE72" s="79">
        <f>SE(Input!P="bullet";SE(14=Input!P-1;TQ26;0);SE(14&lt;Input!P;0;SE(14&lt;Input!P;TQ26/(Input!P-Input!P);0)))</f>
        <v/>
      </c>
      <c r="UF72" s="79">
        <f>SE(Input!P="bullet";SE(15=Input!P-1;TQ26;0);SE(15&lt;Input!P;0;SE(15&lt;Input!P;TQ26/(Input!P-Input!P);0)))</f>
        <v/>
      </c>
      <c r="UG72" s="79">
        <f>SE(Input!P="bullet";SE(16=Input!P-1;TQ26;0);SE(16&lt;Input!P;0;SE(16&lt;Input!P;TQ26/(Input!P-Input!P);0)))</f>
        <v/>
      </c>
      <c r="UH72" s="79">
        <f>SE(Input!P="bullet";SE(17=Input!P-1;TQ26;0);SE(17&lt;Input!P;0;SE(17&lt;Input!P;TQ26/(Input!P-Input!P);0)))</f>
        <v/>
      </c>
      <c r="UI72" s="79">
        <f>SE(Input!P="bullet";SE(18=Input!P-1;TQ26;0);SE(18&lt;Input!P;0;SE(18&lt;Input!P;TQ26/(Input!P-Input!P);0)))</f>
        <v/>
      </c>
      <c r="UJ72" s="79">
        <f>SE(Input!P="bullet";SE(19=Input!P-1;TQ26;0);SE(19&lt;Input!P;0;SE(19&lt;Input!P;TQ26/(Input!P-Input!P);0)))</f>
        <v/>
      </c>
      <c r="UK72" s="79">
        <f>SE(Input!P="bullet";SE(20=Input!P-1;TQ26;0);SE(20&lt;Input!P;0;SE(20&lt;Input!P;TQ26/(Input!P-Input!P);0)))</f>
        <v/>
      </c>
      <c r="UN72" s="78" t="n">
        <v>20</v>
      </c>
      <c r="UO72" s="79">
        <f>0</f>
        <v/>
      </c>
      <c r="UP72" s="79">
        <f>0</f>
        <v/>
      </c>
      <c r="UQ72" s="79">
        <f>0</f>
        <v/>
      </c>
      <c r="UR72" s="79">
        <f>0</f>
        <v/>
      </c>
      <c r="US72" s="79">
        <f>0</f>
        <v/>
      </c>
      <c r="UT72" s="79">
        <f>0</f>
        <v/>
      </c>
      <c r="UU72" s="79">
        <f>0</f>
        <v/>
      </c>
      <c r="UV72" s="79">
        <f>0</f>
        <v/>
      </c>
      <c r="UW72" s="79">
        <f>0</f>
        <v/>
      </c>
      <c r="UX72" s="79">
        <f>0</f>
        <v/>
      </c>
      <c r="UY72" s="79">
        <f>0</f>
        <v/>
      </c>
      <c r="UZ72" s="79">
        <f>0</f>
        <v/>
      </c>
      <c r="VA72" s="79">
        <f>0</f>
        <v/>
      </c>
      <c r="VB72" s="79">
        <f>0</f>
        <v/>
      </c>
      <c r="VC72" s="79">
        <f>0</f>
        <v/>
      </c>
      <c r="VD72" s="79">
        <f>0</f>
        <v/>
      </c>
      <c r="VE72" s="79">
        <f>0</f>
        <v/>
      </c>
      <c r="VF72" s="79">
        <f>0</f>
        <v/>
      </c>
      <c r="VG72" s="79">
        <f>0</f>
        <v/>
      </c>
      <c r="VH72" s="79">
        <f>SE(Input!Q="bullet";SE(0=Input!Q-1;VH26;0);SE(0&lt;Input!Q;0;SE(0&lt;Input!Q;VH26/(Input!Q-Input!Q);0)))</f>
        <v/>
      </c>
      <c r="VI72" s="79">
        <f>SE(Input!Q="bullet";SE(1=Input!Q-1;VH26;0);SE(1&lt;Input!Q;0;SE(1&lt;Input!Q;VH26/(Input!Q-Input!Q);0)))</f>
        <v/>
      </c>
      <c r="VJ72" s="79">
        <f>SE(Input!Q="bullet";SE(2=Input!Q-1;VH26;0);SE(2&lt;Input!Q;0;SE(2&lt;Input!Q;VH26/(Input!Q-Input!Q);0)))</f>
        <v/>
      </c>
      <c r="VK72" s="79">
        <f>SE(Input!Q="bullet";SE(3=Input!Q-1;VH26;0);SE(3&lt;Input!Q;0;SE(3&lt;Input!Q;VH26/(Input!Q-Input!Q);0)))</f>
        <v/>
      </c>
      <c r="VL72" s="79">
        <f>SE(Input!Q="bullet";SE(4=Input!Q-1;VH26;0);SE(4&lt;Input!Q;0;SE(4&lt;Input!Q;VH26/(Input!Q-Input!Q);0)))</f>
        <v/>
      </c>
      <c r="VM72" s="79">
        <f>SE(Input!Q="bullet";SE(5=Input!Q-1;VH26;0);SE(5&lt;Input!Q;0;SE(5&lt;Input!Q;VH26/(Input!Q-Input!Q);0)))</f>
        <v/>
      </c>
      <c r="VN72" s="79">
        <f>SE(Input!Q="bullet";SE(6=Input!Q-1;VH26;0);SE(6&lt;Input!Q;0;SE(6&lt;Input!Q;VH26/(Input!Q-Input!Q);0)))</f>
        <v/>
      </c>
      <c r="VO72" s="79">
        <f>SE(Input!Q="bullet";SE(7=Input!Q-1;VH26;0);SE(7&lt;Input!Q;0;SE(7&lt;Input!Q;VH26/(Input!Q-Input!Q);0)))</f>
        <v/>
      </c>
      <c r="VP72" s="79">
        <f>SE(Input!Q="bullet";SE(8=Input!Q-1;VH26;0);SE(8&lt;Input!Q;0;SE(8&lt;Input!Q;VH26/(Input!Q-Input!Q);0)))</f>
        <v/>
      </c>
      <c r="VQ72" s="79">
        <f>SE(Input!Q="bullet";SE(9=Input!Q-1;VH26;0);SE(9&lt;Input!Q;0;SE(9&lt;Input!Q;VH26/(Input!Q-Input!Q);0)))</f>
        <v/>
      </c>
      <c r="VR72" s="79">
        <f>SE(Input!Q="bullet";SE(10=Input!Q-1;VH26;0);SE(10&lt;Input!Q;0;SE(10&lt;Input!Q;VH26/(Input!Q-Input!Q);0)))</f>
        <v/>
      </c>
      <c r="VS72" s="79">
        <f>SE(Input!Q="bullet";SE(11=Input!Q-1;VH26;0);SE(11&lt;Input!Q;0;SE(11&lt;Input!Q;VH26/(Input!Q-Input!Q);0)))</f>
        <v/>
      </c>
      <c r="VT72" s="79">
        <f>SE(Input!Q="bullet";SE(12=Input!Q-1;VH26;0);SE(12&lt;Input!Q;0;SE(12&lt;Input!Q;VH26/(Input!Q-Input!Q);0)))</f>
        <v/>
      </c>
      <c r="VU72" s="79">
        <f>SE(Input!Q="bullet";SE(13=Input!Q-1;VH26;0);SE(13&lt;Input!Q;0;SE(13&lt;Input!Q;VH26/(Input!Q-Input!Q);0)))</f>
        <v/>
      </c>
      <c r="VV72" s="79">
        <f>SE(Input!Q="bullet";SE(14=Input!Q-1;VH26;0);SE(14&lt;Input!Q;0;SE(14&lt;Input!Q;VH26/(Input!Q-Input!Q);0)))</f>
        <v/>
      </c>
      <c r="VW72" s="79">
        <f>SE(Input!Q="bullet";SE(15=Input!Q-1;VH26;0);SE(15&lt;Input!Q;0;SE(15&lt;Input!Q;VH26/(Input!Q-Input!Q);0)))</f>
        <v/>
      </c>
      <c r="VX72" s="79">
        <f>SE(Input!Q="bullet";SE(16=Input!Q-1;VH26;0);SE(16&lt;Input!Q;0;SE(16&lt;Input!Q;VH26/(Input!Q-Input!Q);0)))</f>
        <v/>
      </c>
      <c r="VY72" s="79">
        <f>SE(Input!Q="bullet";SE(17=Input!Q-1;VH26;0);SE(17&lt;Input!Q;0;SE(17&lt;Input!Q;VH26/(Input!Q-Input!Q);0)))</f>
        <v/>
      </c>
      <c r="VZ72" s="79">
        <f>SE(Input!Q="bullet";SE(18=Input!Q-1;VH26;0);SE(18&lt;Input!Q;0;SE(18&lt;Input!Q;VH26/(Input!Q-Input!Q);0)))</f>
        <v/>
      </c>
      <c r="WA72" s="79">
        <f>SE(Input!Q="bullet";SE(19=Input!Q-1;VH26;0);SE(19&lt;Input!Q;0;SE(19&lt;Input!Q;VH26/(Input!Q-Input!Q);0)))</f>
        <v/>
      </c>
      <c r="WB72" s="79">
        <f>SE(Input!Q="bullet";SE(20=Input!Q-1;VH26;0);SE(20&lt;Input!Q;0;SE(20&lt;Input!Q;VH26/(Input!Q-Input!Q);0)))</f>
        <v/>
      </c>
      <c r="WE72" s="78" t="n">
        <v>20</v>
      </c>
      <c r="WF72" s="79">
        <f>0</f>
        <v/>
      </c>
      <c r="WG72" s="79">
        <f>0</f>
        <v/>
      </c>
      <c r="WH72" s="79">
        <f>0</f>
        <v/>
      </c>
      <c r="WI72" s="79">
        <f>0</f>
        <v/>
      </c>
      <c r="WJ72" s="79">
        <f>0</f>
        <v/>
      </c>
      <c r="WK72" s="79">
        <f>0</f>
        <v/>
      </c>
      <c r="WL72" s="79">
        <f>0</f>
        <v/>
      </c>
      <c r="WM72" s="79">
        <f>0</f>
        <v/>
      </c>
      <c r="WN72" s="79">
        <f>0</f>
        <v/>
      </c>
      <c r="WO72" s="79">
        <f>0</f>
        <v/>
      </c>
      <c r="WP72" s="79">
        <f>0</f>
        <v/>
      </c>
      <c r="WQ72" s="79">
        <f>0</f>
        <v/>
      </c>
      <c r="WR72" s="79">
        <f>0</f>
        <v/>
      </c>
      <c r="WS72" s="79">
        <f>0</f>
        <v/>
      </c>
      <c r="WT72" s="79">
        <f>0</f>
        <v/>
      </c>
      <c r="WU72" s="79">
        <f>0</f>
        <v/>
      </c>
      <c r="WV72" s="79">
        <f>0</f>
        <v/>
      </c>
      <c r="WW72" s="79">
        <f>0</f>
        <v/>
      </c>
      <c r="WX72" s="79">
        <f>0</f>
        <v/>
      </c>
      <c r="WY72" s="79">
        <f>SE(Input!R="bullet";SE(0=Input!R-1;WY26;0);SE(0&lt;Input!R;0;SE(0&lt;Input!R;WY26/(Input!R-Input!R);0)))</f>
        <v/>
      </c>
      <c r="WZ72" s="79">
        <f>SE(Input!R="bullet";SE(1=Input!R-1;WY26;0);SE(1&lt;Input!R;0;SE(1&lt;Input!R;WY26/(Input!R-Input!R);0)))</f>
        <v/>
      </c>
      <c r="XA72" s="79">
        <f>SE(Input!R="bullet";SE(2=Input!R-1;WY26;0);SE(2&lt;Input!R;0;SE(2&lt;Input!R;WY26/(Input!R-Input!R);0)))</f>
        <v/>
      </c>
      <c r="XB72" s="79">
        <f>SE(Input!R="bullet";SE(3=Input!R-1;WY26;0);SE(3&lt;Input!R;0;SE(3&lt;Input!R;WY26/(Input!R-Input!R);0)))</f>
        <v/>
      </c>
      <c r="XC72" s="79">
        <f>SE(Input!R="bullet";SE(4=Input!R-1;WY26;0);SE(4&lt;Input!R;0;SE(4&lt;Input!R;WY26/(Input!R-Input!R);0)))</f>
        <v/>
      </c>
      <c r="XD72" s="79">
        <f>SE(Input!R="bullet";SE(5=Input!R-1;WY26;0);SE(5&lt;Input!R;0;SE(5&lt;Input!R;WY26/(Input!R-Input!R);0)))</f>
        <v/>
      </c>
      <c r="XE72" s="79">
        <f>SE(Input!R="bullet";SE(6=Input!R-1;WY26;0);SE(6&lt;Input!R;0;SE(6&lt;Input!R;WY26/(Input!R-Input!R);0)))</f>
        <v/>
      </c>
      <c r="XF72" s="79">
        <f>SE(Input!R="bullet";SE(7=Input!R-1;WY26;0);SE(7&lt;Input!R;0;SE(7&lt;Input!R;WY26/(Input!R-Input!R);0)))</f>
        <v/>
      </c>
      <c r="XG72" s="79">
        <f>SE(Input!R="bullet";SE(8=Input!R-1;WY26;0);SE(8&lt;Input!R;0;SE(8&lt;Input!R;WY26/(Input!R-Input!R);0)))</f>
        <v/>
      </c>
      <c r="XH72" s="79">
        <f>SE(Input!R="bullet";SE(9=Input!R-1;WY26;0);SE(9&lt;Input!R;0;SE(9&lt;Input!R;WY26/(Input!R-Input!R);0)))</f>
        <v/>
      </c>
      <c r="XI72" s="79">
        <f>SE(Input!R="bullet";SE(10=Input!R-1;WY26;0);SE(10&lt;Input!R;0;SE(10&lt;Input!R;WY26/(Input!R-Input!R);0)))</f>
        <v/>
      </c>
      <c r="XJ72" s="79">
        <f>SE(Input!R="bullet";SE(11=Input!R-1;WY26;0);SE(11&lt;Input!R;0;SE(11&lt;Input!R;WY26/(Input!R-Input!R);0)))</f>
        <v/>
      </c>
      <c r="XK72" s="79">
        <f>SE(Input!R="bullet";SE(12=Input!R-1;WY26;0);SE(12&lt;Input!R;0;SE(12&lt;Input!R;WY26/(Input!R-Input!R);0)))</f>
        <v/>
      </c>
      <c r="XL72" s="79">
        <f>SE(Input!R="bullet";SE(13=Input!R-1;WY26;0);SE(13&lt;Input!R;0;SE(13&lt;Input!R;WY26/(Input!R-Input!R);0)))</f>
        <v/>
      </c>
      <c r="XM72" s="79">
        <f>SE(Input!R="bullet";SE(14=Input!R-1;WY26;0);SE(14&lt;Input!R;0;SE(14&lt;Input!R;WY26/(Input!R-Input!R);0)))</f>
        <v/>
      </c>
      <c r="XN72" s="79">
        <f>SE(Input!R="bullet";SE(15=Input!R-1;WY26;0);SE(15&lt;Input!R;0;SE(15&lt;Input!R;WY26/(Input!R-Input!R);0)))</f>
        <v/>
      </c>
      <c r="XO72" s="79">
        <f>SE(Input!R="bullet";SE(16=Input!R-1;WY26;0);SE(16&lt;Input!R;0;SE(16&lt;Input!R;WY26/(Input!R-Input!R);0)))</f>
        <v/>
      </c>
      <c r="XP72" s="79">
        <f>SE(Input!R="bullet";SE(17=Input!R-1;WY26;0);SE(17&lt;Input!R;0;SE(17&lt;Input!R;WY26/(Input!R-Input!R);0)))</f>
        <v/>
      </c>
      <c r="XQ72" s="79">
        <f>SE(Input!R="bullet";SE(18=Input!R-1;WY26;0);SE(18&lt;Input!R;0;SE(18&lt;Input!R;WY26/(Input!R-Input!R);0)))</f>
        <v/>
      </c>
      <c r="XR72" s="79">
        <f>SE(Input!R="bullet";SE(19=Input!R-1;WY26;0);SE(19&lt;Input!R;0;SE(19&lt;Input!R;WY26/(Input!R-Input!R);0)))</f>
        <v/>
      </c>
      <c r="XS72" s="79">
        <f>SE(Input!R="bullet";SE(20=Input!R-1;WY26;0);SE(20&lt;Input!R;0;SE(20&lt;Input!R;WY26/(Input!R-Input!R);0)))</f>
        <v/>
      </c>
      <c r="XV72" s="78" t="n">
        <v>20</v>
      </c>
      <c r="XW72" s="79">
        <f>0</f>
        <v/>
      </c>
      <c r="XX72" s="79">
        <f>0</f>
        <v/>
      </c>
      <c r="XY72" s="79">
        <f>0</f>
        <v/>
      </c>
      <c r="XZ72" s="79">
        <f>0</f>
        <v/>
      </c>
      <c r="YA72" s="79">
        <f>0</f>
        <v/>
      </c>
      <c r="YB72" s="79">
        <f>0</f>
        <v/>
      </c>
      <c r="YC72" s="79">
        <f>0</f>
        <v/>
      </c>
      <c r="YD72" s="79">
        <f>0</f>
        <v/>
      </c>
      <c r="YE72" s="79">
        <f>0</f>
        <v/>
      </c>
      <c r="YF72" s="79">
        <f>0</f>
        <v/>
      </c>
      <c r="YG72" s="79">
        <f>0</f>
        <v/>
      </c>
      <c r="YH72" s="79">
        <f>0</f>
        <v/>
      </c>
      <c r="YI72" s="79">
        <f>0</f>
        <v/>
      </c>
      <c r="YJ72" s="79">
        <f>0</f>
        <v/>
      </c>
      <c r="YK72" s="79">
        <f>0</f>
        <v/>
      </c>
      <c r="YL72" s="79">
        <f>0</f>
        <v/>
      </c>
      <c r="YM72" s="79">
        <f>0</f>
        <v/>
      </c>
      <c r="YN72" s="79">
        <f>0</f>
        <v/>
      </c>
      <c r="YO72" s="79">
        <f>0</f>
        <v/>
      </c>
      <c r="YP72" s="79">
        <f>SE(Input!S="bullet";SE(0=Input!S-1;YP26;0);SE(0&lt;Input!S;0;SE(0&lt;Input!S;YP26/(Input!S-Input!S);0)))</f>
        <v/>
      </c>
      <c r="YQ72" s="79">
        <f>SE(Input!S="bullet";SE(1=Input!S-1;YP26;0);SE(1&lt;Input!S;0;SE(1&lt;Input!S;YP26/(Input!S-Input!S);0)))</f>
        <v/>
      </c>
      <c r="YR72" s="79">
        <f>SE(Input!S="bullet";SE(2=Input!S-1;YP26;0);SE(2&lt;Input!S;0;SE(2&lt;Input!S;YP26/(Input!S-Input!S);0)))</f>
        <v/>
      </c>
      <c r="YS72" s="79">
        <f>SE(Input!S="bullet";SE(3=Input!S-1;YP26;0);SE(3&lt;Input!S;0;SE(3&lt;Input!S;YP26/(Input!S-Input!S);0)))</f>
        <v/>
      </c>
      <c r="YT72" s="79">
        <f>SE(Input!S="bullet";SE(4=Input!S-1;YP26;0);SE(4&lt;Input!S;0;SE(4&lt;Input!S;YP26/(Input!S-Input!S);0)))</f>
        <v/>
      </c>
      <c r="YU72" s="79">
        <f>SE(Input!S="bullet";SE(5=Input!S-1;YP26;0);SE(5&lt;Input!S;0;SE(5&lt;Input!S;YP26/(Input!S-Input!S);0)))</f>
        <v/>
      </c>
      <c r="YV72" s="79">
        <f>SE(Input!S="bullet";SE(6=Input!S-1;YP26;0);SE(6&lt;Input!S;0;SE(6&lt;Input!S;YP26/(Input!S-Input!S);0)))</f>
        <v/>
      </c>
      <c r="YW72" s="79">
        <f>SE(Input!S="bullet";SE(7=Input!S-1;YP26;0);SE(7&lt;Input!S;0;SE(7&lt;Input!S;YP26/(Input!S-Input!S);0)))</f>
        <v/>
      </c>
      <c r="YX72" s="79">
        <f>SE(Input!S="bullet";SE(8=Input!S-1;YP26;0);SE(8&lt;Input!S;0;SE(8&lt;Input!S;YP26/(Input!S-Input!S);0)))</f>
        <v/>
      </c>
      <c r="YY72" s="79">
        <f>SE(Input!S="bullet";SE(9=Input!S-1;YP26;0);SE(9&lt;Input!S;0;SE(9&lt;Input!S;YP26/(Input!S-Input!S);0)))</f>
        <v/>
      </c>
      <c r="YZ72" s="79">
        <f>SE(Input!S="bullet";SE(10=Input!S-1;YP26;0);SE(10&lt;Input!S;0;SE(10&lt;Input!S;YP26/(Input!S-Input!S);0)))</f>
        <v/>
      </c>
      <c r="ZA72" s="79">
        <f>SE(Input!S="bullet";SE(11=Input!S-1;YP26;0);SE(11&lt;Input!S;0;SE(11&lt;Input!S;YP26/(Input!S-Input!S);0)))</f>
        <v/>
      </c>
      <c r="ZB72" s="79">
        <f>SE(Input!S="bullet";SE(12=Input!S-1;YP26;0);SE(12&lt;Input!S;0;SE(12&lt;Input!S;YP26/(Input!S-Input!S);0)))</f>
        <v/>
      </c>
      <c r="ZC72" s="79">
        <f>SE(Input!S="bullet";SE(13=Input!S-1;YP26;0);SE(13&lt;Input!S;0;SE(13&lt;Input!S;YP26/(Input!S-Input!S);0)))</f>
        <v/>
      </c>
      <c r="ZD72" s="79">
        <f>SE(Input!S="bullet";SE(14=Input!S-1;YP26;0);SE(14&lt;Input!S;0;SE(14&lt;Input!S;YP26/(Input!S-Input!S);0)))</f>
        <v/>
      </c>
      <c r="ZE72" s="79">
        <f>SE(Input!S="bullet";SE(15=Input!S-1;YP26;0);SE(15&lt;Input!S;0;SE(15&lt;Input!S;YP26/(Input!S-Input!S);0)))</f>
        <v/>
      </c>
      <c r="ZF72" s="79">
        <f>SE(Input!S="bullet";SE(16=Input!S-1;YP26;0);SE(16&lt;Input!S;0;SE(16&lt;Input!S;YP26/(Input!S-Input!S);0)))</f>
        <v/>
      </c>
      <c r="ZG72" s="79">
        <f>SE(Input!S="bullet";SE(17=Input!S-1;YP26;0);SE(17&lt;Input!S;0;SE(17&lt;Input!S;YP26/(Input!S-Input!S);0)))</f>
        <v/>
      </c>
      <c r="ZH72" s="79">
        <f>SE(Input!S="bullet";SE(18=Input!S-1;YP26;0);SE(18&lt;Input!S;0;SE(18&lt;Input!S;YP26/(Input!S-Input!S);0)))</f>
        <v/>
      </c>
      <c r="ZI72" s="79">
        <f>SE(Input!S="bullet";SE(19=Input!S-1;YP26;0);SE(19&lt;Input!S;0;SE(19&lt;Input!S;YP26/(Input!S-Input!S);0)))</f>
        <v/>
      </c>
      <c r="ZJ72" s="79">
        <f>SE(Input!S="bullet";SE(20=Input!S-1;YP26;0);SE(20&lt;Input!S;0;SE(20&lt;Input!S;YP26/(Input!S-Input!S);0)))</f>
        <v/>
      </c>
      <c r="ZM72" s="78" t="n">
        <v>20</v>
      </c>
      <c r="ZN72" s="79">
        <f>0</f>
        <v/>
      </c>
      <c r="ZO72" s="79">
        <f>0</f>
        <v/>
      </c>
      <c r="ZP72" s="79">
        <f>0</f>
        <v/>
      </c>
      <c r="ZQ72" s="79">
        <f>0</f>
        <v/>
      </c>
      <c r="ZR72" s="79">
        <f>0</f>
        <v/>
      </c>
      <c r="ZS72" s="79">
        <f>0</f>
        <v/>
      </c>
      <c r="ZT72" s="79">
        <f>0</f>
        <v/>
      </c>
      <c r="ZU72" s="79">
        <f>0</f>
        <v/>
      </c>
      <c r="ZV72" s="79">
        <f>0</f>
        <v/>
      </c>
      <c r="ZW72" s="79">
        <f>0</f>
        <v/>
      </c>
      <c r="ZX72" s="79">
        <f>0</f>
        <v/>
      </c>
      <c r="ZY72" s="79">
        <f>0</f>
        <v/>
      </c>
      <c r="ZZ72" s="79">
        <f>0</f>
        <v/>
      </c>
      <c r="AAA72" s="79">
        <f>0</f>
        <v/>
      </c>
      <c r="AAB72" s="79">
        <f>0</f>
        <v/>
      </c>
      <c r="AAC72" s="79">
        <f>0</f>
        <v/>
      </c>
      <c r="AAD72" s="79">
        <f>0</f>
        <v/>
      </c>
      <c r="AAE72" s="79">
        <f>0</f>
        <v/>
      </c>
      <c r="AAF72" s="79">
        <f>0</f>
        <v/>
      </c>
      <c r="AAG72" s="79">
        <f>SE(Input!T="bullet";SE(0=Input!T-1;AAG26;0);SE(0&lt;Input!T;0;SE(0&lt;Input!T;AAG26/(Input!T-Input!T);0)))</f>
        <v/>
      </c>
      <c r="AAH72" s="79">
        <f>SE(Input!T="bullet";SE(1=Input!T-1;AAG26;0);SE(1&lt;Input!T;0;SE(1&lt;Input!T;AAG26/(Input!T-Input!T);0)))</f>
        <v/>
      </c>
      <c r="AAI72" s="79">
        <f>SE(Input!T="bullet";SE(2=Input!T-1;AAG26;0);SE(2&lt;Input!T;0;SE(2&lt;Input!T;AAG26/(Input!T-Input!T);0)))</f>
        <v/>
      </c>
      <c r="AAJ72" s="79">
        <f>SE(Input!T="bullet";SE(3=Input!T-1;AAG26;0);SE(3&lt;Input!T;0;SE(3&lt;Input!T;AAG26/(Input!T-Input!T);0)))</f>
        <v/>
      </c>
      <c r="AAK72" s="79">
        <f>SE(Input!T="bullet";SE(4=Input!T-1;AAG26;0);SE(4&lt;Input!T;0;SE(4&lt;Input!T;AAG26/(Input!T-Input!T);0)))</f>
        <v/>
      </c>
      <c r="AAL72" s="79">
        <f>SE(Input!T="bullet";SE(5=Input!T-1;AAG26;0);SE(5&lt;Input!T;0;SE(5&lt;Input!T;AAG26/(Input!T-Input!T);0)))</f>
        <v/>
      </c>
      <c r="AAM72" s="79">
        <f>SE(Input!T="bullet";SE(6=Input!T-1;AAG26;0);SE(6&lt;Input!T;0;SE(6&lt;Input!T;AAG26/(Input!T-Input!T);0)))</f>
        <v/>
      </c>
      <c r="AAN72" s="79">
        <f>SE(Input!T="bullet";SE(7=Input!T-1;AAG26;0);SE(7&lt;Input!T;0;SE(7&lt;Input!T;AAG26/(Input!T-Input!T);0)))</f>
        <v/>
      </c>
      <c r="AAO72" s="79">
        <f>SE(Input!T="bullet";SE(8=Input!T-1;AAG26;0);SE(8&lt;Input!T;0;SE(8&lt;Input!T;AAG26/(Input!T-Input!T);0)))</f>
        <v/>
      </c>
      <c r="AAP72" s="79">
        <f>SE(Input!T="bullet";SE(9=Input!T-1;AAG26;0);SE(9&lt;Input!T;0;SE(9&lt;Input!T;AAG26/(Input!T-Input!T);0)))</f>
        <v/>
      </c>
      <c r="AAQ72" s="79">
        <f>SE(Input!T="bullet";SE(10=Input!T-1;AAG26;0);SE(10&lt;Input!T;0;SE(10&lt;Input!T;AAG26/(Input!T-Input!T);0)))</f>
        <v/>
      </c>
      <c r="AAR72" s="79">
        <f>SE(Input!T="bullet";SE(11=Input!T-1;AAG26;0);SE(11&lt;Input!T;0;SE(11&lt;Input!T;AAG26/(Input!T-Input!T);0)))</f>
        <v/>
      </c>
      <c r="AAS72" s="79">
        <f>SE(Input!T="bullet";SE(12=Input!T-1;AAG26;0);SE(12&lt;Input!T;0;SE(12&lt;Input!T;AAG26/(Input!T-Input!T);0)))</f>
        <v/>
      </c>
      <c r="AAT72" s="79">
        <f>SE(Input!T="bullet";SE(13=Input!T-1;AAG26;0);SE(13&lt;Input!T;0;SE(13&lt;Input!T;AAG26/(Input!T-Input!T);0)))</f>
        <v/>
      </c>
      <c r="AAU72" s="79">
        <f>SE(Input!T="bullet";SE(14=Input!T-1;AAG26;0);SE(14&lt;Input!T;0;SE(14&lt;Input!T;AAG26/(Input!T-Input!T);0)))</f>
        <v/>
      </c>
      <c r="AAV72" s="79">
        <f>SE(Input!T="bullet";SE(15=Input!T-1;AAG26;0);SE(15&lt;Input!T;0;SE(15&lt;Input!T;AAG26/(Input!T-Input!T);0)))</f>
        <v/>
      </c>
      <c r="AAW72" s="79">
        <f>SE(Input!T="bullet";SE(16=Input!T-1;AAG26;0);SE(16&lt;Input!T;0;SE(16&lt;Input!T;AAG26/(Input!T-Input!T);0)))</f>
        <v/>
      </c>
      <c r="AAX72" s="79">
        <f>SE(Input!T="bullet";SE(17=Input!T-1;AAG26;0);SE(17&lt;Input!T;0;SE(17&lt;Input!T;AAG26/(Input!T-Input!T);0)))</f>
        <v/>
      </c>
      <c r="AAY72" s="79">
        <f>SE(Input!T="bullet";SE(18=Input!T-1;AAG26;0);SE(18&lt;Input!T;0;SE(18&lt;Input!T;AAG26/(Input!T-Input!T);0)))</f>
        <v/>
      </c>
      <c r="AAZ72" s="79">
        <f>SE(Input!T="bullet";SE(19=Input!T-1;AAG26;0);SE(19&lt;Input!T;0;SE(19&lt;Input!T;AAG26/(Input!T-Input!T);0)))</f>
        <v/>
      </c>
      <c r="ABA72" s="79">
        <f>SE(Input!T="bullet";SE(20=Input!T-1;AAG26;0);SE(20&lt;Input!T;0;SE(20&lt;Input!T;AAG26/(Input!T-Input!T);0)))</f>
        <v/>
      </c>
      <c r="ABD72" s="78" t="n">
        <v>20</v>
      </c>
      <c r="ABE72" s="79">
        <f>0</f>
        <v/>
      </c>
      <c r="ABF72" s="79">
        <f>0</f>
        <v/>
      </c>
      <c r="ABG72" s="79">
        <f>0</f>
        <v/>
      </c>
      <c r="ABH72" s="79">
        <f>0</f>
        <v/>
      </c>
      <c r="ABI72" s="79">
        <f>0</f>
        <v/>
      </c>
      <c r="ABJ72" s="79">
        <f>0</f>
        <v/>
      </c>
      <c r="ABK72" s="79">
        <f>0</f>
        <v/>
      </c>
      <c r="ABL72" s="79">
        <f>0</f>
        <v/>
      </c>
      <c r="ABM72" s="79">
        <f>0</f>
        <v/>
      </c>
      <c r="ABN72" s="79">
        <f>0</f>
        <v/>
      </c>
      <c r="ABO72" s="79">
        <f>0</f>
        <v/>
      </c>
      <c r="ABP72" s="79">
        <f>0</f>
        <v/>
      </c>
      <c r="ABQ72" s="79">
        <f>0</f>
        <v/>
      </c>
      <c r="ABR72" s="79">
        <f>0</f>
        <v/>
      </c>
      <c r="ABS72" s="79">
        <f>0</f>
        <v/>
      </c>
      <c r="ABT72" s="79">
        <f>0</f>
        <v/>
      </c>
      <c r="ABU72" s="79">
        <f>0</f>
        <v/>
      </c>
      <c r="ABV72" s="79">
        <f>0</f>
        <v/>
      </c>
      <c r="ABW72" s="79">
        <f>0</f>
        <v/>
      </c>
      <c r="ABX72" s="79">
        <f>SE(Input!U="bullet";SE(0=Input!U-1;ABX26;0);SE(0&lt;Input!U;0;SE(0&lt;Input!U;ABX26/(Input!U-Input!U);0)))</f>
        <v/>
      </c>
      <c r="ABY72" s="79">
        <f>SE(Input!U="bullet";SE(1=Input!U-1;ABX26;0);SE(1&lt;Input!U;0;SE(1&lt;Input!U;ABX26/(Input!U-Input!U);0)))</f>
        <v/>
      </c>
      <c r="ABZ72" s="79">
        <f>SE(Input!U="bullet";SE(2=Input!U-1;ABX26;0);SE(2&lt;Input!U;0;SE(2&lt;Input!U;ABX26/(Input!U-Input!U);0)))</f>
        <v/>
      </c>
      <c r="ACA72" s="79">
        <f>SE(Input!U="bullet";SE(3=Input!U-1;ABX26;0);SE(3&lt;Input!U;0;SE(3&lt;Input!U;ABX26/(Input!U-Input!U);0)))</f>
        <v/>
      </c>
      <c r="ACB72" s="79">
        <f>SE(Input!U="bullet";SE(4=Input!U-1;ABX26;0);SE(4&lt;Input!U;0;SE(4&lt;Input!U;ABX26/(Input!U-Input!U);0)))</f>
        <v/>
      </c>
      <c r="ACC72" s="79">
        <f>SE(Input!U="bullet";SE(5=Input!U-1;ABX26;0);SE(5&lt;Input!U;0;SE(5&lt;Input!U;ABX26/(Input!U-Input!U);0)))</f>
        <v/>
      </c>
      <c r="ACD72" s="79">
        <f>SE(Input!U="bullet";SE(6=Input!U-1;ABX26;0);SE(6&lt;Input!U;0;SE(6&lt;Input!U;ABX26/(Input!U-Input!U);0)))</f>
        <v/>
      </c>
      <c r="ACE72" s="79">
        <f>SE(Input!U="bullet";SE(7=Input!U-1;ABX26;0);SE(7&lt;Input!U;0;SE(7&lt;Input!U;ABX26/(Input!U-Input!U);0)))</f>
        <v/>
      </c>
      <c r="ACF72" s="79">
        <f>SE(Input!U="bullet";SE(8=Input!U-1;ABX26;0);SE(8&lt;Input!U;0;SE(8&lt;Input!U;ABX26/(Input!U-Input!U);0)))</f>
        <v/>
      </c>
      <c r="ACG72" s="79">
        <f>SE(Input!U="bullet";SE(9=Input!U-1;ABX26;0);SE(9&lt;Input!U;0;SE(9&lt;Input!U;ABX26/(Input!U-Input!U);0)))</f>
        <v/>
      </c>
      <c r="ACH72" s="79">
        <f>SE(Input!U="bullet";SE(10=Input!U-1;ABX26;0);SE(10&lt;Input!U;0;SE(10&lt;Input!U;ABX26/(Input!U-Input!U);0)))</f>
        <v/>
      </c>
      <c r="ACI72" s="79">
        <f>SE(Input!U="bullet";SE(11=Input!U-1;ABX26;0);SE(11&lt;Input!U;0;SE(11&lt;Input!U;ABX26/(Input!U-Input!U);0)))</f>
        <v/>
      </c>
      <c r="ACJ72" s="79">
        <f>SE(Input!U="bullet";SE(12=Input!U-1;ABX26;0);SE(12&lt;Input!U;0;SE(12&lt;Input!U;ABX26/(Input!U-Input!U);0)))</f>
        <v/>
      </c>
      <c r="ACK72" s="79">
        <f>SE(Input!U="bullet";SE(13=Input!U-1;ABX26;0);SE(13&lt;Input!U;0;SE(13&lt;Input!U;ABX26/(Input!U-Input!U);0)))</f>
        <v/>
      </c>
      <c r="ACL72" s="79">
        <f>SE(Input!U="bullet";SE(14=Input!U-1;ABX26;0);SE(14&lt;Input!U;0;SE(14&lt;Input!U;ABX26/(Input!U-Input!U);0)))</f>
        <v/>
      </c>
      <c r="ACM72" s="79">
        <f>SE(Input!U="bullet";SE(15=Input!U-1;ABX26;0);SE(15&lt;Input!U;0;SE(15&lt;Input!U;ABX26/(Input!U-Input!U);0)))</f>
        <v/>
      </c>
      <c r="ACN72" s="79">
        <f>SE(Input!U="bullet";SE(16=Input!U-1;ABX26;0);SE(16&lt;Input!U;0;SE(16&lt;Input!U;ABX26/(Input!U-Input!U);0)))</f>
        <v/>
      </c>
      <c r="ACO72" s="79">
        <f>SE(Input!U="bullet";SE(17=Input!U-1;ABX26;0);SE(17&lt;Input!U;0;SE(17&lt;Input!U;ABX26/(Input!U-Input!U);0)))</f>
        <v/>
      </c>
      <c r="ACP72" s="79">
        <f>SE(Input!U="bullet";SE(18=Input!U-1;ABX26;0);SE(18&lt;Input!U;0;SE(18&lt;Input!U;ABX26/(Input!U-Input!U);0)))</f>
        <v/>
      </c>
      <c r="ACQ72" s="79">
        <f>SE(Input!U="bullet";SE(19=Input!U-1;ABX26;0);SE(19&lt;Input!U;0;SE(19&lt;Input!U;ABX26/(Input!U-Input!U);0)))</f>
        <v/>
      </c>
      <c r="ACR72" s="79">
        <f>SE(Input!U="bullet";SE(20=Input!U-1;ABX26;0);SE(20&lt;Input!U;0;SE(20&lt;Input!U;ABX26/(Input!U-Input!U);0)))</f>
        <v/>
      </c>
      <c r="ACU72" s="78" t="n">
        <v>20</v>
      </c>
      <c r="ACV72" s="79">
        <f>0</f>
        <v/>
      </c>
      <c r="ACW72" s="79">
        <f>0</f>
        <v/>
      </c>
      <c r="ACX72" s="79">
        <f>0</f>
        <v/>
      </c>
      <c r="ACY72" s="79">
        <f>0</f>
        <v/>
      </c>
      <c r="ACZ72" s="79">
        <f>0</f>
        <v/>
      </c>
      <c r="ADA72" s="79">
        <f>0</f>
        <v/>
      </c>
      <c r="ADB72" s="79">
        <f>0</f>
        <v/>
      </c>
      <c r="ADC72" s="79">
        <f>0</f>
        <v/>
      </c>
      <c r="ADD72" s="79">
        <f>0</f>
        <v/>
      </c>
      <c r="ADE72" s="79">
        <f>0</f>
        <v/>
      </c>
      <c r="ADF72" s="79">
        <f>0</f>
        <v/>
      </c>
      <c r="ADG72" s="79">
        <f>0</f>
        <v/>
      </c>
      <c r="ADH72" s="79">
        <f>0</f>
        <v/>
      </c>
      <c r="ADI72" s="79">
        <f>0</f>
        <v/>
      </c>
      <c r="ADJ72" s="79">
        <f>0</f>
        <v/>
      </c>
      <c r="ADK72" s="79">
        <f>0</f>
        <v/>
      </c>
      <c r="ADL72" s="79">
        <f>0</f>
        <v/>
      </c>
      <c r="ADM72" s="79">
        <f>0</f>
        <v/>
      </c>
      <c r="ADN72" s="79">
        <f>0</f>
        <v/>
      </c>
      <c r="ADO72" s="79">
        <f>SE(Input!V="bullet";SE(0=Input!V-1;ADO26;0);SE(0&lt;Input!V;0;SE(0&lt;Input!V;ADO26/(Input!V-Input!V);0)))</f>
        <v/>
      </c>
      <c r="ADP72" s="79">
        <f>SE(Input!V="bullet";SE(1=Input!V-1;ADO26;0);SE(1&lt;Input!V;0;SE(1&lt;Input!V;ADO26/(Input!V-Input!V);0)))</f>
        <v/>
      </c>
      <c r="ADQ72" s="79">
        <f>SE(Input!V="bullet";SE(2=Input!V-1;ADO26;0);SE(2&lt;Input!V;0;SE(2&lt;Input!V;ADO26/(Input!V-Input!V);0)))</f>
        <v/>
      </c>
      <c r="ADR72" s="79">
        <f>SE(Input!V="bullet";SE(3=Input!V-1;ADO26;0);SE(3&lt;Input!V;0;SE(3&lt;Input!V;ADO26/(Input!V-Input!V);0)))</f>
        <v/>
      </c>
      <c r="ADS72" s="79">
        <f>SE(Input!V="bullet";SE(4=Input!V-1;ADO26;0);SE(4&lt;Input!V;0;SE(4&lt;Input!V;ADO26/(Input!V-Input!V);0)))</f>
        <v/>
      </c>
      <c r="ADT72" s="79">
        <f>SE(Input!V="bullet";SE(5=Input!V-1;ADO26;0);SE(5&lt;Input!V;0;SE(5&lt;Input!V;ADO26/(Input!V-Input!V);0)))</f>
        <v/>
      </c>
      <c r="ADU72" s="79">
        <f>SE(Input!V="bullet";SE(6=Input!V-1;ADO26;0);SE(6&lt;Input!V;0;SE(6&lt;Input!V;ADO26/(Input!V-Input!V);0)))</f>
        <v/>
      </c>
      <c r="ADV72" s="79">
        <f>SE(Input!V="bullet";SE(7=Input!V-1;ADO26;0);SE(7&lt;Input!V;0;SE(7&lt;Input!V;ADO26/(Input!V-Input!V);0)))</f>
        <v/>
      </c>
      <c r="ADW72" s="79">
        <f>SE(Input!V="bullet";SE(8=Input!V-1;ADO26;0);SE(8&lt;Input!V;0;SE(8&lt;Input!V;ADO26/(Input!V-Input!V);0)))</f>
        <v/>
      </c>
      <c r="ADX72" s="79">
        <f>SE(Input!V="bullet";SE(9=Input!V-1;ADO26;0);SE(9&lt;Input!V;0;SE(9&lt;Input!V;ADO26/(Input!V-Input!V);0)))</f>
        <v/>
      </c>
      <c r="ADY72" s="79">
        <f>SE(Input!V="bullet";SE(10=Input!V-1;ADO26;0);SE(10&lt;Input!V;0;SE(10&lt;Input!V;ADO26/(Input!V-Input!V);0)))</f>
        <v/>
      </c>
      <c r="ADZ72" s="79">
        <f>SE(Input!V="bullet";SE(11=Input!V-1;ADO26;0);SE(11&lt;Input!V;0;SE(11&lt;Input!V;ADO26/(Input!V-Input!V);0)))</f>
        <v/>
      </c>
      <c r="AEA72" s="79">
        <f>SE(Input!V="bullet";SE(12=Input!V-1;ADO26;0);SE(12&lt;Input!V;0;SE(12&lt;Input!V;ADO26/(Input!V-Input!V);0)))</f>
        <v/>
      </c>
      <c r="AEB72" s="79">
        <f>SE(Input!V="bullet";SE(13=Input!V-1;ADO26;0);SE(13&lt;Input!V;0;SE(13&lt;Input!V;ADO26/(Input!V-Input!V);0)))</f>
        <v/>
      </c>
      <c r="AEC72" s="79">
        <f>SE(Input!V="bullet";SE(14=Input!V-1;ADO26;0);SE(14&lt;Input!V;0;SE(14&lt;Input!V;ADO26/(Input!V-Input!V);0)))</f>
        <v/>
      </c>
      <c r="AED72" s="79">
        <f>SE(Input!V="bullet";SE(15=Input!V-1;ADO26;0);SE(15&lt;Input!V;0;SE(15&lt;Input!V;ADO26/(Input!V-Input!V);0)))</f>
        <v/>
      </c>
      <c r="AEE72" s="79">
        <f>SE(Input!V="bullet";SE(16=Input!V-1;ADO26;0);SE(16&lt;Input!V;0;SE(16&lt;Input!V;ADO26/(Input!V-Input!V);0)))</f>
        <v/>
      </c>
      <c r="AEF72" s="79">
        <f>SE(Input!V="bullet";SE(17=Input!V-1;ADO26;0);SE(17&lt;Input!V;0;SE(17&lt;Input!V;ADO26/(Input!V-Input!V);0)))</f>
        <v/>
      </c>
      <c r="AEG72" s="79">
        <f>SE(Input!V="bullet";SE(18=Input!V-1;ADO26;0);SE(18&lt;Input!V;0;SE(18&lt;Input!V;ADO26/(Input!V-Input!V);0)))</f>
        <v/>
      </c>
      <c r="AEH72" s="79">
        <f>SE(Input!V="bullet";SE(19=Input!V-1;ADO26;0);SE(19&lt;Input!V;0;SE(19&lt;Input!V;ADO26/(Input!V-Input!V);0)))</f>
        <v/>
      </c>
      <c r="AEI72" s="79">
        <f>SE(Input!V="bullet";SE(20=Input!V-1;ADO26;0);SE(20&lt;Input!V;0;SE(20&lt;Input!V;ADO26/(Input!V-Input!V);0)))</f>
        <v/>
      </c>
      <c r="AEL72" s="78" t="n">
        <v>20</v>
      </c>
      <c r="AEM72" s="79">
        <f>0</f>
        <v/>
      </c>
      <c r="AEN72" s="79">
        <f>0</f>
        <v/>
      </c>
      <c r="AEO72" s="79">
        <f>0</f>
        <v/>
      </c>
      <c r="AEP72" s="79">
        <f>0</f>
        <v/>
      </c>
      <c r="AEQ72" s="79">
        <f>0</f>
        <v/>
      </c>
      <c r="AER72" s="79">
        <f>0</f>
        <v/>
      </c>
      <c r="AES72" s="79">
        <f>0</f>
        <v/>
      </c>
      <c r="AET72" s="79">
        <f>0</f>
        <v/>
      </c>
      <c r="AEU72" s="79">
        <f>0</f>
        <v/>
      </c>
      <c r="AEV72" s="79">
        <f>0</f>
        <v/>
      </c>
      <c r="AEW72" s="79">
        <f>0</f>
        <v/>
      </c>
      <c r="AEX72" s="79">
        <f>0</f>
        <v/>
      </c>
      <c r="AEY72" s="79">
        <f>0</f>
        <v/>
      </c>
      <c r="AEZ72" s="79">
        <f>0</f>
        <v/>
      </c>
      <c r="AFA72" s="79">
        <f>0</f>
        <v/>
      </c>
      <c r="AFB72" s="79">
        <f>0</f>
        <v/>
      </c>
      <c r="AFC72" s="79">
        <f>0</f>
        <v/>
      </c>
      <c r="AFD72" s="79">
        <f>0</f>
        <v/>
      </c>
      <c r="AFE72" s="79">
        <f>0</f>
        <v/>
      </c>
      <c r="AFF72" s="79">
        <f>SE(Input!W="bullet";SE(0=Input!W-1;AFF26;0);SE(0&lt;Input!W;0;SE(0&lt;Input!W;AFF26/(Input!W-Input!W);0)))</f>
        <v/>
      </c>
      <c r="AFG72" s="79">
        <f>SE(Input!W="bullet";SE(1=Input!W-1;AFF26;0);SE(1&lt;Input!W;0;SE(1&lt;Input!W;AFF26/(Input!W-Input!W);0)))</f>
        <v/>
      </c>
      <c r="AFH72" s="79">
        <f>SE(Input!W="bullet";SE(2=Input!W-1;AFF26;0);SE(2&lt;Input!W;0;SE(2&lt;Input!W;AFF26/(Input!W-Input!W);0)))</f>
        <v/>
      </c>
      <c r="AFI72" s="79">
        <f>SE(Input!W="bullet";SE(3=Input!W-1;AFF26;0);SE(3&lt;Input!W;0;SE(3&lt;Input!W;AFF26/(Input!W-Input!W);0)))</f>
        <v/>
      </c>
      <c r="AFJ72" s="79">
        <f>SE(Input!W="bullet";SE(4=Input!W-1;AFF26;0);SE(4&lt;Input!W;0;SE(4&lt;Input!W;AFF26/(Input!W-Input!W);0)))</f>
        <v/>
      </c>
      <c r="AFK72" s="79">
        <f>SE(Input!W="bullet";SE(5=Input!W-1;AFF26;0);SE(5&lt;Input!W;0;SE(5&lt;Input!W;AFF26/(Input!W-Input!W);0)))</f>
        <v/>
      </c>
      <c r="AFL72" s="79">
        <f>SE(Input!W="bullet";SE(6=Input!W-1;AFF26;0);SE(6&lt;Input!W;0;SE(6&lt;Input!W;AFF26/(Input!W-Input!W);0)))</f>
        <v/>
      </c>
      <c r="AFM72" s="79">
        <f>SE(Input!W="bullet";SE(7=Input!W-1;AFF26;0);SE(7&lt;Input!W;0;SE(7&lt;Input!W;AFF26/(Input!W-Input!W);0)))</f>
        <v/>
      </c>
      <c r="AFN72" s="79">
        <f>SE(Input!W="bullet";SE(8=Input!W-1;AFF26;0);SE(8&lt;Input!W;0;SE(8&lt;Input!W;AFF26/(Input!W-Input!W);0)))</f>
        <v/>
      </c>
      <c r="AFO72" s="79">
        <f>SE(Input!W="bullet";SE(9=Input!W-1;AFF26;0);SE(9&lt;Input!W;0;SE(9&lt;Input!W;AFF26/(Input!W-Input!W);0)))</f>
        <v/>
      </c>
      <c r="AFP72" s="79">
        <f>SE(Input!W="bullet";SE(10=Input!W-1;AFF26;0);SE(10&lt;Input!W;0;SE(10&lt;Input!W;AFF26/(Input!W-Input!W);0)))</f>
        <v/>
      </c>
      <c r="AFQ72" s="79">
        <f>SE(Input!W="bullet";SE(11=Input!W-1;AFF26;0);SE(11&lt;Input!W;0;SE(11&lt;Input!W;AFF26/(Input!W-Input!W);0)))</f>
        <v/>
      </c>
      <c r="AFR72" s="79">
        <f>SE(Input!W="bullet";SE(12=Input!W-1;AFF26;0);SE(12&lt;Input!W;0;SE(12&lt;Input!W;AFF26/(Input!W-Input!W);0)))</f>
        <v/>
      </c>
      <c r="AFS72" s="79">
        <f>SE(Input!W="bullet";SE(13=Input!W-1;AFF26;0);SE(13&lt;Input!W;0;SE(13&lt;Input!W;AFF26/(Input!W-Input!W);0)))</f>
        <v/>
      </c>
      <c r="AFT72" s="79">
        <f>SE(Input!W="bullet";SE(14=Input!W-1;AFF26;0);SE(14&lt;Input!W;0;SE(14&lt;Input!W;AFF26/(Input!W-Input!W);0)))</f>
        <v/>
      </c>
      <c r="AFU72" s="79">
        <f>SE(Input!W="bullet";SE(15=Input!W-1;AFF26;0);SE(15&lt;Input!W;0;SE(15&lt;Input!W;AFF26/(Input!W-Input!W);0)))</f>
        <v/>
      </c>
      <c r="AFV72" s="79">
        <f>SE(Input!W="bullet";SE(16=Input!W-1;AFF26;0);SE(16&lt;Input!W;0;SE(16&lt;Input!W;AFF26/(Input!W-Input!W);0)))</f>
        <v/>
      </c>
      <c r="AFW72" s="79">
        <f>SE(Input!W="bullet";SE(17=Input!W-1;AFF26;0);SE(17&lt;Input!W;0;SE(17&lt;Input!W;AFF26/(Input!W-Input!W);0)))</f>
        <v/>
      </c>
      <c r="AFX72" s="79">
        <f>SE(Input!W="bullet";SE(18=Input!W-1;AFF26;0);SE(18&lt;Input!W;0;SE(18&lt;Input!W;AFF26/(Input!W-Input!W);0)))</f>
        <v/>
      </c>
      <c r="AFY72" s="79">
        <f>SE(Input!W="bullet";SE(19=Input!W-1;AFF26;0);SE(19&lt;Input!W;0;SE(19&lt;Input!W;AFF26/(Input!W-Input!W);0)))</f>
        <v/>
      </c>
      <c r="AFZ72" s="79">
        <f>SE(Input!W="bullet";SE(20=Input!W-1;AFF26;0);SE(20&lt;Input!W;0;SE(20&lt;Input!W;AFF26/(Input!W-Input!W);0)))</f>
        <v/>
      </c>
    </row>
    <row r="73">
      <c r="A73" s="78" t="n">
        <v>21</v>
      </c>
      <c r="B73" s="79">
        <f>0</f>
        <v/>
      </c>
      <c r="C73" s="79">
        <f>0</f>
        <v/>
      </c>
      <c r="D73" s="79">
        <f>0</f>
        <v/>
      </c>
      <c r="E73" s="79">
        <f>0</f>
        <v/>
      </c>
      <c r="F73" s="79">
        <f>0</f>
        <v/>
      </c>
      <c r="G73" s="79">
        <f>0</f>
        <v/>
      </c>
      <c r="H73" s="79">
        <f>0</f>
        <v/>
      </c>
      <c r="I73" s="79">
        <f>0</f>
        <v/>
      </c>
      <c r="J73" s="79">
        <f>0</f>
        <v/>
      </c>
      <c r="K73" s="79">
        <f>0</f>
        <v/>
      </c>
      <c r="L73" s="79">
        <f>0</f>
        <v/>
      </c>
      <c r="M73" s="79">
        <f>0</f>
        <v/>
      </c>
      <c r="N73" s="79">
        <f>0</f>
        <v/>
      </c>
      <c r="O73" s="79">
        <f>0</f>
        <v/>
      </c>
      <c r="P73" s="79">
        <f>0</f>
        <v/>
      </c>
      <c r="Q73" s="79">
        <f>0</f>
        <v/>
      </c>
      <c r="R73" s="79">
        <f>0</f>
        <v/>
      </c>
      <c r="S73" s="79">
        <f>0</f>
        <v/>
      </c>
      <c r="T73" s="79">
        <f>0</f>
        <v/>
      </c>
      <c r="U73" s="79">
        <f>0</f>
        <v/>
      </c>
      <c r="V73" s="79">
        <f>SE(Input!D="bullet";SE(0=Input!D-1;V27;0);SE(0&lt;Input!D;0;SE(0&lt;Input!D;V27/(Input!D-Input!D);0)))</f>
        <v/>
      </c>
      <c r="W73" s="79">
        <f>SE(Input!D="bullet";SE(1=Input!D-1;V27;0);SE(1&lt;Input!D;0;SE(1&lt;Input!D;V27/(Input!D-Input!D);0)))</f>
        <v/>
      </c>
      <c r="X73" s="79">
        <f>SE(Input!D="bullet";SE(2=Input!D-1;V27;0);SE(2&lt;Input!D;0;SE(2&lt;Input!D;V27/(Input!D-Input!D);0)))</f>
        <v/>
      </c>
      <c r="Y73" s="79">
        <f>SE(Input!D="bullet";SE(3=Input!D-1;V27;0);SE(3&lt;Input!D;0;SE(3&lt;Input!D;V27/(Input!D-Input!D);0)))</f>
        <v/>
      </c>
      <c r="Z73" s="79">
        <f>SE(Input!D="bullet";SE(4=Input!D-1;V27;0);SE(4&lt;Input!D;0;SE(4&lt;Input!D;V27/(Input!D-Input!D);0)))</f>
        <v/>
      </c>
      <c r="AA73" s="79">
        <f>SE(Input!D="bullet";SE(5=Input!D-1;V27;0);SE(5&lt;Input!D;0;SE(5&lt;Input!D;V27/(Input!D-Input!D);0)))</f>
        <v/>
      </c>
      <c r="AB73" s="79">
        <f>SE(Input!D="bullet";SE(6=Input!D-1;V27;0);SE(6&lt;Input!D;0;SE(6&lt;Input!D;V27/(Input!D-Input!D);0)))</f>
        <v/>
      </c>
      <c r="AC73" s="79">
        <f>SE(Input!D="bullet";SE(7=Input!D-1;V27;0);SE(7&lt;Input!D;0;SE(7&lt;Input!D;V27/(Input!D-Input!D);0)))</f>
        <v/>
      </c>
      <c r="AD73" s="79">
        <f>SE(Input!D="bullet";SE(8=Input!D-1;V27;0);SE(8&lt;Input!D;0;SE(8&lt;Input!D;V27/(Input!D-Input!D);0)))</f>
        <v/>
      </c>
      <c r="AE73" s="79">
        <f>SE(Input!D="bullet";SE(9=Input!D-1;V27;0);SE(9&lt;Input!D;0;SE(9&lt;Input!D;V27/(Input!D-Input!D);0)))</f>
        <v/>
      </c>
      <c r="AF73" s="79">
        <f>SE(Input!D="bullet";SE(10=Input!D-1;V27;0);SE(10&lt;Input!D;0;SE(10&lt;Input!D;V27/(Input!D-Input!D);0)))</f>
        <v/>
      </c>
      <c r="AG73" s="79">
        <f>SE(Input!D="bullet";SE(11=Input!D-1;V27;0);SE(11&lt;Input!D;0;SE(11&lt;Input!D;V27/(Input!D-Input!D);0)))</f>
        <v/>
      </c>
      <c r="AH73" s="79">
        <f>SE(Input!D="bullet";SE(12=Input!D-1;V27;0);SE(12&lt;Input!D;0;SE(12&lt;Input!D;V27/(Input!D-Input!D);0)))</f>
        <v/>
      </c>
      <c r="AI73" s="79">
        <f>SE(Input!D="bullet";SE(13=Input!D-1;V27;0);SE(13&lt;Input!D;0;SE(13&lt;Input!D;V27/(Input!D-Input!D);0)))</f>
        <v/>
      </c>
      <c r="AJ73" s="79">
        <f>SE(Input!D="bullet";SE(14=Input!D-1;V27;0);SE(14&lt;Input!D;0;SE(14&lt;Input!D;V27/(Input!D-Input!D);0)))</f>
        <v/>
      </c>
      <c r="AK73" s="79">
        <f>SE(Input!D="bullet";SE(15=Input!D-1;V27;0);SE(15&lt;Input!D;0;SE(15&lt;Input!D;V27/(Input!D-Input!D);0)))</f>
        <v/>
      </c>
      <c r="AL73" s="79">
        <f>SE(Input!D="bullet";SE(16=Input!D-1;V27;0);SE(16&lt;Input!D;0;SE(16&lt;Input!D;V27/(Input!D-Input!D);0)))</f>
        <v/>
      </c>
      <c r="AM73" s="79">
        <f>SE(Input!D="bullet";SE(17=Input!D-1;V27;0);SE(17&lt;Input!D;0;SE(17&lt;Input!D;V27/(Input!D-Input!D);0)))</f>
        <v/>
      </c>
      <c r="AN73" s="79">
        <f>SE(Input!D="bullet";SE(18=Input!D-1;V27;0);SE(18&lt;Input!D;0;SE(18&lt;Input!D;V27/(Input!D-Input!D);0)))</f>
        <v/>
      </c>
      <c r="AO73" s="79">
        <f>SE(Input!D="bullet";SE(19=Input!D-1;V27;0);SE(19&lt;Input!D;0;SE(19&lt;Input!D;V27/(Input!D-Input!D);0)))</f>
        <v/>
      </c>
      <c r="AR73" s="78" t="n">
        <v>21</v>
      </c>
      <c r="AS73" s="79">
        <f>0</f>
        <v/>
      </c>
      <c r="AT73" s="79">
        <f>0</f>
        <v/>
      </c>
      <c r="AU73" s="79">
        <f>0</f>
        <v/>
      </c>
      <c r="AV73" s="79">
        <f>0</f>
        <v/>
      </c>
      <c r="AW73" s="79">
        <f>0</f>
        <v/>
      </c>
      <c r="AX73" s="79">
        <f>0</f>
        <v/>
      </c>
      <c r="AY73" s="79">
        <f>0</f>
        <v/>
      </c>
      <c r="AZ73" s="79">
        <f>0</f>
        <v/>
      </c>
      <c r="BA73" s="79">
        <f>0</f>
        <v/>
      </c>
      <c r="BB73" s="79">
        <f>0</f>
        <v/>
      </c>
      <c r="BC73" s="79">
        <f>0</f>
        <v/>
      </c>
      <c r="BD73" s="79">
        <f>0</f>
        <v/>
      </c>
      <c r="BE73" s="79">
        <f>0</f>
        <v/>
      </c>
      <c r="BF73" s="79">
        <f>0</f>
        <v/>
      </c>
      <c r="BG73" s="79">
        <f>0</f>
        <v/>
      </c>
      <c r="BH73" s="79">
        <f>0</f>
        <v/>
      </c>
      <c r="BI73" s="79">
        <f>0</f>
        <v/>
      </c>
      <c r="BJ73" s="79">
        <f>0</f>
        <v/>
      </c>
      <c r="BK73" s="79">
        <f>0</f>
        <v/>
      </c>
      <c r="BL73" s="79">
        <f>0</f>
        <v/>
      </c>
      <c r="BM73" s="79">
        <f>SE(Input!E="bullet";SE(0=Input!E-1;BM27;0);SE(0&lt;Input!E;0;SE(0&lt;Input!E;BM27/(Input!E-Input!E);0)))</f>
        <v/>
      </c>
      <c r="BN73" s="79">
        <f>SE(Input!E="bullet";SE(1=Input!E-1;BM27;0);SE(1&lt;Input!E;0;SE(1&lt;Input!E;BM27/(Input!E-Input!E);0)))</f>
        <v/>
      </c>
      <c r="BO73" s="79">
        <f>SE(Input!E="bullet";SE(2=Input!E-1;BM27;0);SE(2&lt;Input!E;0;SE(2&lt;Input!E;BM27/(Input!E-Input!E);0)))</f>
        <v/>
      </c>
      <c r="BP73" s="79">
        <f>SE(Input!E="bullet";SE(3=Input!E-1;BM27;0);SE(3&lt;Input!E;0;SE(3&lt;Input!E;BM27/(Input!E-Input!E);0)))</f>
        <v/>
      </c>
      <c r="BQ73" s="79">
        <f>SE(Input!E="bullet";SE(4=Input!E-1;BM27;0);SE(4&lt;Input!E;0;SE(4&lt;Input!E;BM27/(Input!E-Input!E);0)))</f>
        <v/>
      </c>
      <c r="BR73" s="79">
        <f>SE(Input!E="bullet";SE(5=Input!E-1;BM27;0);SE(5&lt;Input!E;0;SE(5&lt;Input!E;BM27/(Input!E-Input!E);0)))</f>
        <v/>
      </c>
      <c r="BS73" s="79">
        <f>SE(Input!E="bullet";SE(6=Input!E-1;BM27;0);SE(6&lt;Input!E;0;SE(6&lt;Input!E;BM27/(Input!E-Input!E);0)))</f>
        <v/>
      </c>
      <c r="BT73" s="79">
        <f>SE(Input!E="bullet";SE(7=Input!E-1;BM27;0);SE(7&lt;Input!E;0;SE(7&lt;Input!E;BM27/(Input!E-Input!E);0)))</f>
        <v/>
      </c>
      <c r="BU73" s="79">
        <f>SE(Input!E="bullet";SE(8=Input!E-1;BM27;0);SE(8&lt;Input!E;0;SE(8&lt;Input!E;BM27/(Input!E-Input!E);0)))</f>
        <v/>
      </c>
      <c r="BV73" s="79">
        <f>SE(Input!E="bullet";SE(9=Input!E-1;BM27;0);SE(9&lt;Input!E;0;SE(9&lt;Input!E;BM27/(Input!E-Input!E);0)))</f>
        <v/>
      </c>
      <c r="BW73" s="79">
        <f>SE(Input!E="bullet";SE(10=Input!E-1;BM27;0);SE(10&lt;Input!E;0;SE(10&lt;Input!E;BM27/(Input!E-Input!E);0)))</f>
        <v/>
      </c>
      <c r="BX73" s="79">
        <f>SE(Input!E="bullet";SE(11=Input!E-1;BM27;0);SE(11&lt;Input!E;0;SE(11&lt;Input!E;BM27/(Input!E-Input!E);0)))</f>
        <v/>
      </c>
      <c r="BY73" s="79">
        <f>SE(Input!E="bullet";SE(12=Input!E-1;BM27;0);SE(12&lt;Input!E;0;SE(12&lt;Input!E;BM27/(Input!E-Input!E);0)))</f>
        <v/>
      </c>
      <c r="BZ73" s="79">
        <f>SE(Input!E="bullet";SE(13=Input!E-1;BM27;0);SE(13&lt;Input!E;0;SE(13&lt;Input!E;BM27/(Input!E-Input!E);0)))</f>
        <v/>
      </c>
      <c r="CA73" s="79">
        <f>SE(Input!E="bullet";SE(14=Input!E-1;BM27;0);SE(14&lt;Input!E;0;SE(14&lt;Input!E;BM27/(Input!E-Input!E);0)))</f>
        <v/>
      </c>
      <c r="CB73" s="79">
        <f>SE(Input!E="bullet";SE(15=Input!E-1;BM27;0);SE(15&lt;Input!E;0;SE(15&lt;Input!E;BM27/(Input!E-Input!E);0)))</f>
        <v/>
      </c>
      <c r="CC73" s="79">
        <f>SE(Input!E="bullet";SE(16=Input!E-1;BM27;0);SE(16&lt;Input!E;0;SE(16&lt;Input!E;BM27/(Input!E-Input!E);0)))</f>
        <v/>
      </c>
      <c r="CD73" s="79">
        <f>SE(Input!E="bullet";SE(17=Input!E-1;BM27;0);SE(17&lt;Input!E;0;SE(17&lt;Input!E;BM27/(Input!E-Input!E);0)))</f>
        <v/>
      </c>
      <c r="CE73" s="79">
        <f>SE(Input!E="bullet";SE(18=Input!E-1;BM27;0);SE(18&lt;Input!E;0;SE(18&lt;Input!E;BM27/(Input!E-Input!E);0)))</f>
        <v/>
      </c>
      <c r="CF73" s="79">
        <f>SE(Input!E="bullet";SE(19=Input!E-1;BM27;0);SE(19&lt;Input!E;0;SE(19&lt;Input!E;BM27/(Input!E-Input!E);0)))</f>
        <v/>
      </c>
      <c r="CI73" s="78" t="n">
        <v>21</v>
      </c>
      <c r="CJ73" s="79">
        <f>0</f>
        <v/>
      </c>
      <c r="CK73" s="79">
        <f>0</f>
        <v/>
      </c>
      <c r="CL73" s="79">
        <f>0</f>
        <v/>
      </c>
      <c r="CM73" s="79">
        <f>0</f>
        <v/>
      </c>
      <c r="CN73" s="79">
        <f>0</f>
        <v/>
      </c>
      <c r="CO73" s="79">
        <f>0</f>
        <v/>
      </c>
      <c r="CP73" s="79">
        <f>0</f>
        <v/>
      </c>
      <c r="CQ73" s="79">
        <f>0</f>
        <v/>
      </c>
      <c r="CR73" s="79">
        <f>0</f>
        <v/>
      </c>
      <c r="CS73" s="79">
        <f>0</f>
        <v/>
      </c>
      <c r="CT73" s="79">
        <f>0</f>
        <v/>
      </c>
      <c r="CU73" s="79">
        <f>0</f>
        <v/>
      </c>
      <c r="CV73" s="79">
        <f>0</f>
        <v/>
      </c>
      <c r="CW73" s="79">
        <f>0</f>
        <v/>
      </c>
      <c r="CX73" s="79">
        <f>0</f>
        <v/>
      </c>
      <c r="CY73" s="79">
        <f>0</f>
        <v/>
      </c>
      <c r="CZ73" s="79">
        <f>0</f>
        <v/>
      </c>
      <c r="DA73" s="79">
        <f>0</f>
        <v/>
      </c>
      <c r="DB73" s="79">
        <f>0</f>
        <v/>
      </c>
      <c r="DC73" s="79">
        <f>0</f>
        <v/>
      </c>
      <c r="DD73" s="79">
        <f>SE(Input!F="bullet";SE(0=Input!F-1;DD27;0);SE(0&lt;Input!F;0;SE(0&lt;Input!F;DD27/(Input!F-Input!F);0)))</f>
        <v/>
      </c>
      <c r="DE73" s="79">
        <f>SE(Input!F="bullet";SE(1=Input!F-1;DD27;0);SE(1&lt;Input!F;0;SE(1&lt;Input!F;DD27/(Input!F-Input!F);0)))</f>
        <v/>
      </c>
      <c r="DF73" s="79">
        <f>SE(Input!F="bullet";SE(2=Input!F-1;DD27;0);SE(2&lt;Input!F;0;SE(2&lt;Input!F;DD27/(Input!F-Input!F);0)))</f>
        <v/>
      </c>
      <c r="DG73" s="79">
        <f>SE(Input!F="bullet";SE(3=Input!F-1;DD27;0);SE(3&lt;Input!F;0;SE(3&lt;Input!F;DD27/(Input!F-Input!F);0)))</f>
        <v/>
      </c>
      <c r="DH73" s="79">
        <f>SE(Input!F="bullet";SE(4=Input!F-1;DD27;0);SE(4&lt;Input!F;0;SE(4&lt;Input!F;DD27/(Input!F-Input!F);0)))</f>
        <v/>
      </c>
      <c r="DI73" s="79">
        <f>SE(Input!F="bullet";SE(5=Input!F-1;DD27;0);SE(5&lt;Input!F;0;SE(5&lt;Input!F;DD27/(Input!F-Input!F);0)))</f>
        <v/>
      </c>
      <c r="DJ73" s="79">
        <f>SE(Input!F="bullet";SE(6=Input!F-1;DD27;0);SE(6&lt;Input!F;0;SE(6&lt;Input!F;DD27/(Input!F-Input!F);0)))</f>
        <v/>
      </c>
      <c r="DK73" s="79">
        <f>SE(Input!F="bullet";SE(7=Input!F-1;DD27;0);SE(7&lt;Input!F;0;SE(7&lt;Input!F;DD27/(Input!F-Input!F);0)))</f>
        <v/>
      </c>
      <c r="DL73" s="79">
        <f>SE(Input!F="bullet";SE(8=Input!F-1;DD27;0);SE(8&lt;Input!F;0;SE(8&lt;Input!F;DD27/(Input!F-Input!F);0)))</f>
        <v/>
      </c>
      <c r="DM73" s="79">
        <f>SE(Input!F="bullet";SE(9=Input!F-1;DD27;0);SE(9&lt;Input!F;0;SE(9&lt;Input!F;DD27/(Input!F-Input!F);0)))</f>
        <v/>
      </c>
      <c r="DN73" s="79">
        <f>SE(Input!F="bullet";SE(10=Input!F-1;DD27;0);SE(10&lt;Input!F;0;SE(10&lt;Input!F;DD27/(Input!F-Input!F);0)))</f>
        <v/>
      </c>
      <c r="DO73" s="79">
        <f>SE(Input!F="bullet";SE(11=Input!F-1;DD27;0);SE(11&lt;Input!F;0;SE(11&lt;Input!F;DD27/(Input!F-Input!F);0)))</f>
        <v/>
      </c>
      <c r="DP73" s="79">
        <f>SE(Input!F="bullet";SE(12=Input!F-1;DD27;0);SE(12&lt;Input!F;0;SE(12&lt;Input!F;DD27/(Input!F-Input!F);0)))</f>
        <v/>
      </c>
      <c r="DQ73" s="79">
        <f>SE(Input!F="bullet";SE(13=Input!F-1;DD27;0);SE(13&lt;Input!F;0;SE(13&lt;Input!F;DD27/(Input!F-Input!F);0)))</f>
        <v/>
      </c>
      <c r="DR73" s="79">
        <f>SE(Input!F="bullet";SE(14=Input!F-1;DD27;0);SE(14&lt;Input!F;0;SE(14&lt;Input!F;DD27/(Input!F-Input!F);0)))</f>
        <v/>
      </c>
      <c r="DS73" s="79">
        <f>SE(Input!F="bullet";SE(15=Input!F-1;DD27;0);SE(15&lt;Input!F;0;SE(15&lt;Input!F;DD27/(Input!F-Input!F);0)))</f>
        <v/>
      </c>
      <c r="DT73" s="79">
        <f>SE(Input!F="bullet";SE(16=Input!F-1;DD27;0);SE(16&lt;Input!F;0;SE(16&lt;Input!F;DD27/(Input!F-Input!F);0)))</f>
        <v/>
      </c>
      <c r="DU73" s="79">
        <f>SE(Input!F="bullet";SE(17=Input!F-1;DD27;0);SE(17&lt;Input!F;0;SE(17&lt;Input!F;DD27/(Input!F-Input!F);0)))</f>
        <v/>
      </c>
      <c r="DV73" s="79">
        <f>SE(Input!F="bullet";SE(18=Input!F-1;DD27;0);SE(18&lt;Input!F;0;SE(18&lt;Input!F;DD27/(Input!F-Input!F);0)))</f>
        <v/>
      </c>
      <c r="DW73" s="79">
        <f>SE(Input!F="bullet";SE(19=Input!F-1;DD27;0);SE(19&lt;Input!F;0;SE(19&lt;Input!F;DD27/(Input!F-Input!F);0)))</f>
        <v/>
      </c>
      <c r="DZ73" s="78" t="n">
        <v>21</v>
      </c>
      <c r="EA73" s="79">
        <f>0</f>
        <v/>
      </c>
      <c r="EB73" s="79">
        <f>0</f>
        <v/>
      </c>
      <c r="EC73" s="79">
        <f>0</f>
        <v/>
      </c>
      <c r="ED73" s="79">
        <f>0</f>
        <v/>
      </c>
      <c r="EE73" s="79">
        <f>0</f>
        <v/>
      </c>
      <c r="EF73" s="79">
        <f>0</f>
        <v/>
      </c>
      <c r="EG73" s="79">
        <f>0</f>
        <v/>
      </c>
      <c r="EH73" s="79">
        <f>0</f>
        <v/>
      </c>
      <c r="EI73" s="79">
        <f>0</f>
        <v/>
      </c>
      <c r="EJ73" s="79">
        <f>0</f>
        <v/>
      </c>
      <c r="EK73" s="79">
        <f>0</f>
        <v/>
      </c>
      <c r="EL73" s="79">
        <f>0</f>
        <v/>
      </c>
      <c r="EM73" s="79">
        <f>0</f>
        <v/>
      </c>
      <c r="EN73" s="79">
        <f>0</f>
        <v/>
      </c>
      <c r="EO73" s="79">
        <f>0</f>
        <v/>
      </c>
      <c r="EP73" s="79">
        <f>0</f>
        <v/>
      </c>
      <c r="EQ73" s="79">
        <f>0</f>
        <v/>
      </c>
      <c r="ER73" s="79">
        <f>0</f>
        <v/>
      </c>
      <c r="ES73" s="79">
        <f>0</f>
        <v/>
      </c>
      <c r="ET73" s="79">
        <f>0</f>
        <v/>
      </c>
      <c r="EU73" s="79">
        <f>SE(Input!G="bullet";SE(0=Input!G-1;EU27;0);SE(0&lt;Input!G;0;SE(0&lt;Input!G;EU27/(Input!G-Input!G);0)))</f>
        <v/>
      </c>
      <c r="EV73" s="79">
        <f>SE(Input!G="bullet";SE(1=Input!G-1;EU27;0);SE(1&lt;Input!G;0;SE(1&lt;Input!G;EU27/(Input!G-Input!G);0)))</f>
        <v/>
      </c>
      <c r="EW73" s="79">
        <f>SE(Input!G="bullet";SE(2=Input!G-1;EU27;0);SE(2&lt;Input!G;0;SE(2&lt;Input!G;EU27/(Input!G-Input!G);0)))</f>
        <v/>
      </c>
      <c r="EX73" s="79">
        <f>SE(Input!G="bullet";SE(3=Input!G-1;EU27;0);SE(3&lt;Input!G;0;SE(3&lt;Input!G;EU27/(Input!G-Input!G);0)))</f>
        <v/>
      </c>
      <c r="EY73" s="79">
        <f>SE(Input!G="bullet";SE(4=Input!G-1;EU27;0);SE(4&lt;Input!G;0;SE(4&lt;Input!G;EU27/(Input!G-Input!G);0)))</f>
        <v/>
      </c>
      <c r="EZ73" s="79">
        <f>SE(Input!G="bullet";SE(5=Input!G-1;EU27;0);SE(5&lt;Input!G;0;SE(5&lt;Input!G;EU27/(Input!G-Input!G);0)))</f>
        <v/>
      </c>
      <c r="FA73" s="79">
        <f>SE(Input!G="bullet";SE(6=Input!G-1;EU27;0);SE(6&lt;Input!G;0;SE(6&lt;Input!G;EU27/(Input!G-Input!G);0)))</f>
        <v/>
      </c>
      <c r="FB73" s="79">
        <f>SE(Input!G="bullet";SE(7=Input!G-1;EU27;0);SE(7&lt;Input!G;0;SE(7&lt;Input!G;EU27/(Input!G-Input!G);0)))</f>
        <v/>
      </c>
      <c r="FC73" s="79">
        <f>SE(Input!G="bullet";SE(8=Input!G-1;EU27;0);SE(8&lt;Input!G;0;SE(8&lt;Input!G;EU27/(Input!G-Input!G);0)))</f>
        <v/>
      </c>
      <c r="FD73" s="79">
        <f>SE(Input!G="bullet";SE(9=Input!G-1;EU27;0);SE(9&lt;Input!G;0;SE(9&lt;Input!G;EU27/(Input!G-Input!G);0)))</f>
        <v/>
      </c>
      <c r="FE73" s="79">
        <f>SE(Input!G="bullet";SE(10=Input!G-1;EU27;0);SE(10&lt;Input!G;0;SE(10&lt;Input!G;EU27/(Input!G-Input!G);0)))</f>
        <v/>
      </c>
      <c r="FF73" s="79">
        <f>SE(Input!G="bullet";SE(11=Input!G-1;EU27;0);SE(11&lt;Input!G;0;SE(11&lt;Input!G;EU27/(Input!G-Input!G);0)))</f>
        <v/>
      </c>
      <c r="FG73" s="79">
        <f>SE(Input!G="bullet";SE(12=Input!G-1;EU27;0);SE(12&lt;Input!G;0;SE(12&lt;Input!G;EU27/(Input!G-Input!G);0)))</f>
        <v/>
      </c>
      <c r="FH73" s="79">
        <f>SE(Input!G="bullet";SE(13=Input!G-1;EU27;0);SE(13&lt;Input!G;0;SE(13&lt;Input!G;EU27/(Input!G-Input!G);0)))</f>
        <v/>
      </c>
      <c r="FI73" s="79">
        <f>SE(Input!G="bullet";SE(14=Input!G-1;EU27;0);SE(14&lt;Input!G;0;SE(14&lt;Input!G;EU27/(Input!G-Input!G);0)))</f>
        <v/>
      </c>
      <c r="FJ73" s="79">
        <f>SE(Input!G="bullet";SE(15=Input!G-1;EU27;0);SE(15&lt;Input!G;0;SE(15&lt;Input!G;EU27/(Input!G-Input!G);0)))</f>
        <v/>
      </c>
      <c r="FK73" s="79">
        <f>SE(Input!G="bullet";SE(16=Input!G-1;EU27;0);SE(16&lt;Input!G;0;SE(16&lt;Input!G;EU27/(Input!G-Input!G);0)))</f>
        <v/>
      </c>
      <c r="FL73" s="79">
        <f>SE(Input!G="bullet";SE(17=Input!G-1;EU27;0);SE(17&lt;Input!G;0;SE(17&lt;Input!G;EU27/(Input!G-Input!G);0)))</f>
        <v/>
      </c>
      <c r="FM73" s="79">
        <f>SE(Input!G="bullet";SE(18=Input!G-1;EU27;0);SE(18&lt;Input!G;0;SE(18&lt;Input!G;EU27/(Input!G-Input!G);0)))</f>
        <v/>
      </c>
      <c r="FN73" s="79">
        <f>SE(Input!G="bullet";SE(19=Input!G-1;EU27;0);SE(19&lt;Input!G;0;SE(19&lt;Input!G;EU27/(Input!G-Input!G);0)))</f>
        <v/>
      </c>
      <c r="FQ73" s="78" t="n">
        <v>21</v>
      </c>
      <c r="FR73" s="79">
        <f>0</f>
        <v/>
      </c>
      <c r="FS73" s="79">
        <f>0</f>
        <v/>
      </c>
      <c r="FT73" s="79">
        <f>0</f>
        <v/>
      </c>
      <c r="FU73" s="79">
        <f>0</f>
        <v/>
      </c>
      <c r="FV73" s="79">
        <f>0</f>
        <v/>
      </c>
      <c r="FW73" s="79">
        <f>0</f>
        <v/>
      </c>
      <c r="FX73" s="79">
        <f>0</f>
        <v/>
      </c>
      <c r="FY73" s="79">
        <f>0</f>
        <v/>
      </c>
      <c r="FZ73" s="79">
        <f>0</f>
        <v/>
      </c>
      <c r="GA73" s="79">
        <f>0</f>
        <v/>
      </c>
      <c r="GB73" s="79">
        <f>0</f>
        <v/>
      </c>
      <c r="GC73" s="79">
        <f>0</f>
        <v/>
      </c>
      <c r="GD73" s="79">
        <f>0</f>
        <v/>
      </c>
      <c r="GE73" s="79">
        <f>0</f>
        <v/>
      </c>
      <c r="GF73" s="79">
        <f>0</f>
        <v/>
      </c>
      <c r="GG73" s="79">
        <f>0</f>
        <v/>
      </c>
      <c r="GH73" s="79">
        <f>0</f>
        <v/>
      </c>
      <c r="GI73" s="79">
        <f>0</f>
        <v/>
      </c>
      <c r="GJ73" s="79">
        <f>0</f>
        <v/>
      </c>
      <c r="GK73" s="79">
        <f>0</f>
        <v/>
      </c>
      <c r="GL73" s="79">
        <f>SE(Input!H="bullet";SE(0=Input!H-1;GL27;0);SE(0&lt;Input!H;0;SE(0&lt;Input!H;GL27/(Input!H-Input!H);0)))</f>
        <v/>
      </c>
      <c r="GM73" s="79">
        <f>SE(Input!H="bullet";SE(1=Input!H-1;GL27;0);SE(1&lt;Input!H;0;SE(1&lt;Input!H;GL27/(Input!H-Input!H);0)))</f>
        <v/>
      </c>
      <c r="GN73" s="79">
        <f>SE(Input!H="bullet";SE(2=Input!H-1;GL27;0);SE(2&lt;Input!H;0;SE(2&lt;Input!H;GL27/(Input!H-Input!H);0)))</f>
        <v/>
      </c>
      <c r="GO73" s="79">
        <f>SE(Input!H="bullet";SE(3=Input!H-1;GL27;0);SE(3&lt;Input!H;0;SE(3&lt;Input!H;GL27/(Input!H-Input!H);0)))</f>
        <v/>
      </c>
      <c r="GP73" s="79">
        <f>SE(Input!H="bullet";SE(4=Input!H-1;GL27;0);SE(4&lt;Input!H;0;SE(4&lt;Input!H;GL27/(Input!H-Input!H);0)))</f>
        <v/>
      </c>
      <c r="GQ73" s="79">
        <f>SE(Input!H="bullet";SE(5=Input!H-1;GL27;0);SE(5&lt;Input!H;0;SE(5&lt;Input!H;GL27/(Input!H-Input!H);0)))</f>
        <v/>
      </c>
      <c r="GR73" s="79">
        <f>SE(Input!H="bullet";SE(6=Input!H-1;GL27;0);SE(6&lt;Input!H;0;SE(6&lt;Input!H;GL27/(Input!H-Input!H);0)))</f>
        <v/>
      </c>
      <c r="GS73" s="79">
        <f>SE(Input!H="bullet";SE(7=Input!H-1;GL27;0);SE(7&lt;Input!H;0;SE(7&lt;Input!H;GL27/(Input!H-Input!H);0)))</f>
        <v/>
      </c>
      <c r="GT73" s="79">
        <f>SE(Input!H="bullet";SE(8=Input!H-1;GL27;0);SE(8&lt;Input!H;0;SE(8&lt;Input!H;GL27/(Input!H-Input!H);0)))</f>
        <v/>
      </c>
      <c r="GU73" s="79">
        <f>SE(Input!H="bullet";SE(9=Input!H-1;GL27;0);SE(9&lt;Input!H;0;SE(9&lt;Input!H;GL27/(Input!H-Input!H);0)))</f>
        <v/>
      </c>
      <c r="GV73" s="79">
        <f>SE(Input!H="bullet";SE(10=Input!H-1;GL27;0);SE(10&lt;Input!H;0;SE(10&lt;Input!H;GL27/(Input!H-Input!H);0)))</f>
        <v/>
      </c>
      <c r="GW73" s="79">
        <f>SE(Input!H="bullet";SE(11=Input!H-1;GL27;0);SE(11&lt;Input!H;0;SE(11&lt;Input!H;GL27/(Input!H-Input!H);0)))</f>
        <v/>
      </c>
      <c r="GX73" s="79">
        <f>SE(Input!H="bullet";SE(12=Input!H-1;GL27;0);SE(12&lt;Input!H;0;SE(12&lt;Input!H;GL27/(Input!H-Input!H);0)))</f>
        <v/>
      </c>
      <c r="GY73" s="79">
        <f>SE(Input!H="bullet";SE(13=Input!H-1;GL27;0);SE(13&lt;Input!H;0;SE(13&lt;Input!H;GL27/(Input!H-Input!H);0)))</f>
        <v/>
      </c>
      <c r="GZ73" s="79">
        <f>SE(Input!H="bullet";SE(14=Input!H-1;GL27;0);SE(14&lt;Input!H;0;SE(14&lt;Input!H;GL27/(Input!H-Input!H);0)))</f>
        <v/>
      </c>
      <c r="HA73" s="79">
        <f>SE(Input!H="bullet";SE(15=Input!H-1;GL27;0);SE(15&lt;Input!H;0;SE(15&lt;Input!H;GL27/(Input!H-Input!H);0)))</f>
        <v/>
      </c>
      <c r="HB73" s="79">
        <f>SE(Input!H="bullet";SE(16=Input!H-1;GL27;0);SE(16&lt;Input!H;0;SE(16&lt;Input!H;GL27/(Input!H-Input!H);0)))</f>
        <v/>
      </c>
      <c r="HC73" s="79">
        <f>SE(Input!H="bullet";SE(17=Input!H-1;GL27;0);SE(17&lt;Input!H;0;SE(17&lt;Input!H;GL27/(Input!H-Input!H);0)))</f>
        <v/>
      </c>
      <c r="HD73" s="79">
        <f>SE(Input!H="bullet";SE(18=Input!H-1;GL27;0);SE(18&lt;Input!H;0;SE(18&lt;Input!H;GL27/(Input!H-Input!H);0)))</f>
        <v/>
      </c>
      <c r="HE73" s="79">
        <f>SE(Input!H="bullet";SE(19=Input!H-1;GL27;0);SE(19&lt;Input!H;0;SE(19&lt;Input!H;GL27/(Input!H-Input!H);0)))</f>
        <v/>
      </c>
      <c r="HH73" s="78" t="n">
        <v>21</v>
      </c>
      <c r="HI73" s="79">
        <f>0</f>
        <v/>
      </c>
      <c r="HJ73" s="79">
        <f>0</f>
        <v/>
      </c>
      <c r="HK73" s="79">
        <f>0</f>
        <v/>
      </c>
      <c r="HL73" s="79">
        <f>0</f>
        <v/>
      </c>
      <c r="HM73" s="79">
        <f>0</f>
        <v/>
      </c>
      <c r="HN73" s="79">
        <f>0</f>
        <v/>
      </c>
      <c r="HO73" s="79">
        <f>0</f>
        <v/>
      </c>
      <c r="HP73" s="79">
        <f>0</f>
        <v/>
      </c>
      <c r="HQ73" s="79">
        <f>0</f>
        <v/>
      </c>
      <c r="HR73" s="79">
        <f>0</f>
        <v/>
      </c>
      <c r="HS73" s="79">
        <f>0</f>
        <v/>
      </c>
      <c r="HT73" s="79">
        <f>0</f>
        <v/>
      </c>
      <c r="HU73" s="79">
        <f>0</f>
        <v/>
      </c>
      <c r="HV73" s="79">
        <f>0</f>
        <v/>
      </c>
      <c r="HW73" s="79">
        <f>0</f>
        <v/>
      </c>
      <c r="HX73" s="79">
        <f>0</f>
        <v/>
      </c>
      <c r="HY73" s="79">
        <f>0</f>
        <v/>
      </c>
      <c r="HZ73" s="79">
        <f>0</f>
        <v/>
      </c>
      <c r="IA73" s="79">
        <f>0</f>
        <v/>
      </c>
      <c r="IB73" s="79">
        <f>0</f>
        <v/>
      </c>
      <c r="IC73" s="79">
        <f>SE(Input!I="bullet";SE(0=Input!I-1;IC27;0);SE(0&lt;Input!I;0;SE(0&lt;Input!I;IC27/(Input!I-Input!I);0)))</f>
        <v/>
      </c>
      <c r="ID73" s="79">
        <f>SE(Input!I="bullet";SE(1=Input!I-1;IC27;0);SE(1&lt;Input!I;0;SE(1&lt;Input!I;IC27/(Input!I-Input!I);0)))</f>
        <v/>
      </c>
      <c r="IE73" s="79">
        <f>SE(Input!I="bullet";SE(2=Input!I-1;IC27;0);SE(2&lt;Input!I;0;SE(2&lt;Input!I;IC27/(Input!I-Input!I);0)))</f>
        <v/>
      </c>
      <c r="IF73" s="79">
        <f>SE(Input!I="bullet";SE(3=Input!I-1;IC27;0);SE(3&lt;Input!I;0;SE(3&lt;Input!I;IC27/(Input!I-Input!I);0)))</f>
        <v/>
      </c>
      <c r="IG73" s="79">
        <f>SE(Input!I="bullet";SE(4=Input!I-1;IC27;0);SE(4&lt;Input!I;0;SE(4&lt;Input!I;IC27/(Input!I-Input!I);0)))</f>
        <v/>
      </c>
      <c r="IH73" s="79">
        <f>SE(Input!I="bullet";SE(5=Input!I-1;IC27;0);SE(5&lt;Input!I;0;SE(5&lt;Input!I;IC27/(Input!I-Input!I);0)))</f>
        <v/>
      </c>
      <c r="II73" s="79">
        <f>SE(Input!I="bullet";SE(6=Input!I-1;IC27;0);SE(6&lt;Input!I;0;SE(6&lt;Input!I;IC27/(Input!I-Input!I);0)))</f>
        <v/>
      </c>
      <c r="IJ73" s="79">
        <f>SE(Input!I="bullet";SE(7=Input!I-1;IC27;0);SE(7&lt;Input!I;0;SE(7&lt;Input!I;IC27/(Input!I-Input!I);0)))</f>
        <v/>
      </c>
      <c r="IK73" s="79">
        <f>SE(Input!I="bullet";SE(8=Input!I-1;IC27;0);SE(8&lt;Input!I;0;SE(8&lt;Input!I;IC27/(Input!I-Input!I);0)))</f>
        <v/>
      </c>
      <c r="IL73" s="79">
        <f>SE(Input!I="bullet";SE(9=Input!I-1;IC27;0);SE(9&lt;Input!I;0;SE(9&lt;Input!I;IC27/(Input!I-Input!I);0)))</f>
        <v/>
      </c>
      <c r="IM73" s="79">
        <f>SE(Input!I="bullet";SE(10=Input!I-1;IC27;0);SE(10&lt;Input!I;0;SE(10&lt;Input!I;IC27/(Input!I-Input!I);0)))</f>
        <v/>
      </c>
      <c r="IN73" s="79">
        <f>SE(Input!I="bullet";SE(11=Input!I-1;IC27;0);SE(11&lt;Input!I;0;SE(11&lt;Input!I;IC27/(Input!I-Input!I);0)))</f>
        <v/>
      </c>
      <c r="IO73" s="79">
        <f>SE(Input!I="bullet";SE(12=Input!I-1;IC27;0);SE(12&lt;Input!I;0;SE(12&lt;Input!I;IC27/(Input!I-Input!I);0)))</f>
        <v/>
      </c>
      <c r="IP73" s="79">
        <f>SE(Input!I="bullet";SE(13=Input!I-1;IC27;0);SE(13&lt;Input!I;0;SE(13&lt;Input!I;IC27/(Input!I-Input!I);0)))</f>
        <v/>
      </c>
      <c r="IQ73" s="79">
        <f>SE(Input!I="bullet";SE(14=Input!I-1;IC27;0);SE(14&lt;Input!I;0;SE(14&lt;Input!I;IC27/(Input!I-Input!I);0)))</f>
        <v/>
      </c>
      <c r="IR73" s="79">
        <f>SE(Input!I="bullet";SE(15=Input!I-1;IC27;0);SE(15&lt;Input!I;0;SE(15&lt;Input!I;IC27/(Input!I-Input!I);0)))</f>
        <v/>
      </c>
      <c r="IS73" s="79">
        <f>SE(Input!I="bullet";SE(16=Input!I-1;IC27;0);SE(16&lt;Input!I;0;SE(16&lt;Input!I;IC27/(Input!I-Input!I);0)))</f>
        <v/>
      </c>
      <c r="IT73" s="79">
        <f>SE(Input!I="bullet";SE(17=Input!I-1;IC27;0);SE(17&lt;Input!I;0;SE(17&lt;Input!I;IC27/(Input!I-Input!I);0)))</f>
        <v/>
      </c>
      <c r="IU73" s="79">
        <f>SE(Input!I="bullet";SE(18=Input!I-1;IC27;0);SE(18&lt;Input!I;0;SE(18&lt;Input!I;IC27/(Input!I-Input!I);0)))</f>
        <v/>
      </c>
      <c r="IV73" s="79">
        <f>SE(Input!I="bullet";SE(19=Input!I-1;IC27;0);SE(19&lt;Input!I;0;SE(19&lt;Input!I;IC27/(Input!I-Input!I);0)))</f>
        <v/>
      </c>
      <c r="IY73" s="78" t="n">
        <v>21</v>
      </c>
      <c r="IZ73" s="79">
        <f>0</f>
        <v/>
      </c>
      <c r="JA73" s="79">
        <f>0</f>
        <v/>
      </c>
      <c r="JB73" s="79">
        <f>0</f>
        <v/>
      </c>
      <c r="JC73" s="79">
        <f>0</f>
        <v/>
      </c>
      <c r="JD73" s="79">
        <f>0</f>
        <v/>
      </c>
      <c r="JE73" s="79">
        <f>0</f>
        <v/>
      </c>
      <c r="JF73" s="79">
        <f>0</f>
        <v/>
      </c>
      <c r="JG73" s="79">
        <f>0</f>
        <v/>
      </c>
      <c r="JH73" s="79">
        <f>0</f>
        <v/>
      </c>
      <c r="JI73" s="79">
        <f>0</f>
        <v/>
      </c>
      <c r="JJ73" s="79">
        <f>0</f>
        <v/>
      </c>
      <c r="JK73" s="79">
        <f>0</f>
        <v/>
      </c>
      <c r="JL73" s="79">
        <f>0</f>
        <v/>
      </c>
      <c r="JM73" s="79">
        <f>0</f>
        <v/>
      </c>
      <c r="JN73" s="79">
        <f>0</f>
        <v/>
      </c>
      <c r="JO73" s="79">
        <f>0</f>
        <v/>
      </c>
      <c r="JP73" s="79">
        <f>0</f>
        <v/>
      </c>
      <c r="JQ73" s="79">
        <f>0</f>
        <v/>
      </c>
      <c r="JR73" s="79">
        <f>0</f>
        <v/>
      </c>
      <c r="JS73" s="79">
        <f>0</f>
        <v/>
      </c>
      <c r="JT73" s="79">
        <f>SE(Input!J="bullet";SE(0=Input!J-1;JT27;0);SE(0&lt;Input!J;0;SE(0&lt;Input!J;JT27/(Input!J-Input!J);0)))</f>
        <v/>
      </c>
      <c r="JU73" s="79">
        <f>SE(Input!J="bullet";SE(1=Input!J-1;JT27;0);SE(1&lt;Input!J;0;SE(1&lt;Input!J;JT27/(Input!J-Input!J);0)))</f>
        <v/>
      </c>
      <c r="JV73" s="79">
        <f>SE(Input!J="bullet";SE(2=Input!J-1;JT27;0);SE(2&lt;Input!J;0;SE(2&lt;Input!J;JT27/(Input!J-Input!J);0)))</f>
        <v/>
      </c>
      <c r="JW73" s="79">
        <f>SE(Input!J="bullet";SE(3=Input!J-1;JT27;0);SE(3&lt;Input!J;0;SE(3&lt;Input!J;JT27/(Input!J-Input!J);0)))</f>
        <v/>
      </c>
      <c r="JX73" s="79">
        <f>SE(Input!J="bullet";SE(4=Input!J-1;JT27;0);SE(4&lt;Input!J;0;SE(4&lt;Input!J;JT27/(Input!J-Input!J);0)))</f>
        <v/>
      </c>
      <c r="JY73" s="79">
        <f>SE(Input!J="bullet";SE(5=Input!J-1;JT27;0);SE(5&lt;Input!J;0;SE(5&lt;Input!J;JT27/(Input!J-Input!J);0)))</f>
        <v/>
      </c>
      <c r="JZ73" s="79">
        <f>SE(Input!J="bullet";SE(6=Input!J-1;JT27;0);SE(6&lt;Input!J;0;SE(6&lt;Input!J;JT27/(Input!J-Input!J);0)))</f>
        <v/>
      </c>
      <c r="KA73" s="79">
        <f>SE(Input!J="bullet";SE(7=Input!J-1;JT27;0);SE(7&lt;Input!J;0;SE(7&lt;Input!J;JT27/(Input!J-Input!J);0)))</f>
        <v/>
      </c>
      <c r="KB73" s="79">
        <f>SE(Input!J="bullet";SE(8=Input!J-1;JT27;0);SE(8&lt;Input!J;0;SE(8&lt;Input!J;JT27/(Input!J-Input!J);0)))</f>
        <v/>
      </c>
      <c r="KC73" s="79">
        <f>SE(Input!J="bullet";SE(9=Input!J-1;JT27;0);SE(9&lt;Input!J;0;SE(9&lt;Input!J;JT27/(Input!J-Input!J);0)))</f>
        <v/>
      </c>
      <c r="KD73" s="79">
        <f>SE(Input!J="bullet";SE(10=Input!J-1;JT27;0);SE(10&lt;Input!J;0;SE(10&lt;Input!J;JT27/(Input!J-Input!J);0)))</f>
        <v/>
      </c>
      <c r="KE73" s="79">
        <f>SE(Input!J="bullet";SE(11=Input!J-1;JT27;0);SE(11&lt;Input!J;0;SE(11&lt;Input!J;JT27/(Input!J-Input!J);0)))</f>
        <v/>
      </c>
      <c r="KF73" s="79">
        <f>SE(Input!J="bullet";SE(12=Input!J-1;JT27;0);SE(12&lt;Input!J;0;SE(12&lt;Input!J;JT27/(Input!J-Input!J);0)))</f>
        <v/>
      </c>
      <c r="KG73" s="79">
        <f>SE(Input!J="bullet";SE(13=Input!J-1;JT27;0);SE(13&lt;Input!J;0;SE(13&lt;Input!J;JT27/(Input!J-Input!J);0)))</f>
        <v/>
      </c>
      <c r="KH73" s="79">
        <f>SE(Input!J="bullet";SE(14=Input!J-1;JT27;0);SE(14&lt;Input!J;0;SE(14&lt;Input!J;JT27/(Input!J-Input!J);0)))</f>
        <v/>
      </c>
      <c r="KI73" s="79">
        <f>SE(Input!J="bullet";SE(15=Input!J-1;JT27;0);SE(15&lt;Input!J;0;SE(15&lt;Input!J;JT27/(Input!J-Input!J);0)))</f>
        <v/>
      </c>
      <c r="KJ73" s="79">
        <f>SE(Input!J="bullet";SE(16=Input!J-1;JT27;0);SE(16&lt;Input!J;0;SE(16&lt;Input!J;JT27/(Input!J-Input!J);0)))</f>
        <v/>
      </c>
      <c r="KK73" s="79">
        <f>SE(Input!J="bullet";SE(17=Input!J-1;JT27;0);SE(17&lt;Input!J;0;SE(17&lt;Input!J;JT27/(Input!J-Input!J);0)))</f>
        <v/>
      </c>
      <c r="KL73" s="79">
        <f>SE(Input!J="bullet";SE(18=Input!J-1;JT27;0);SE(18&lt;Input!J;0;SE(18&lt;Input!J;JT27/(Input!J-Input!J);0)))</f>
        <v/>
      </c>
      <c r="KM73" s="79">
        <f>SE(Input!J="bullet";SE(19=Input!J-1;JT27;0);SE(19&lt;Input!J;0;SE(19&lt;Input!J;JT27/(Input!J-Input!J);0)))</f>
        <v/>
      </c>
      <c r="KP73" s="78" t="n">
        <v>21</v>
      </c>
      <c r="KQ73" s="79">
        <f>0</f>
        <v/>
      </c>
      <c r="KR73" s="79">
        <f>0</f>
        <v/>
      </c>
      <c r="KS73" s="79">
        <f>0</f>
        <v/>
      </c>
      <c r="KT73" s="79">
        <f>0</f>
        <v/>
      </c>
      <c r="KU73" s="79">
        <f>0</f>
        <v/>
      </c>
      <c r="KV73" s="79">
        <f>0</f>
        <v/>
      </c>
      <c r="KW73" s="79">
        <f>0</f>
        <v/>
      </c>
      <c r="KX73" s="79">
        <f>0</f>
        <v/>
      </c>
      <c r="KY73" s="79">
        <f>0</f>
        <v/>
      </c>
      <c r="KZ73" s="79">
        <f>0</f>
        <v/>
      </c>
      <c r="LA73" s="79">
        <f>0</f>
        <v/>
      </c>
      <c r="LB73" s="79">
        <f>0</f>
        <v/>
      </c>
      <c r="LC73" s="79">
        <f>0</f>
        <v/>
      </c>
      <c r="LD73" s="79">
        <f>0</f>
        <v/>
      </c>
      <c r="LE73" s="79">
        <f>0</f>
        <v/>
      </c>
      <c r="LF73" s="79">
        <f>0</f>
        <v/>
      </c>
      <c r="LG73" s="79">
        <f>0</f>
        <v/>
      </c>
      <c r="LH73" s="79">
        <f>0</f>
        <v/>
      </c>
      <c r="LI73" s="79">
        <f>0</f>
        <v/>
      </c>
      <c r="LJ73" s="79">
        <f>0</f>
        <v/>
      </c>
      <c r="LK73" s="79">
        <f>SE(Input!K="bullet";SE(0=Input!K-1;LK27;0);SE(0&lt;Input!K;0;SE(0&lt;Input!K;LK27/(Input!K-Input!K);0)))</f>
        <v/>
      </c>
      <c r="LL73" s="79">
        <f>SE(Input!K="bullet";SE(1=Input!K-1;LK27;0);SE(1&lt;Input!K;0;SE(1&lt;Input!K;LK27/(Input!K-Input!K);0)))</f>
        <v/>
      </c>
      <c r="LM73" s="79">
        <f>SE(Input!K="bullet";SE(2=Input!K-1;LK27;0);SE(2&lt;Input!K;0;SE(2&lt;Input!K;LK27/(Input!K-Input!K);0)))</f>
        <v/>
      </c>
      <c r="LN73" s="79">
        <f>SE(Input!K="bullet";SE(3=Input!K-1;LK27;0);SE(3&lt;Input!K;0;SE(3&lt;Input!K;LK27/(Input!K-Input!K);0)))</f>
        <v/>
      </c>
      <c r="LO73" s="79">
        <f>SE(Input!K="bullet";SE(4=Input!K-1;LK27;0);SE(4&lt;Input!K;0;SE(4&lt;Input!K;LK27/(Input!K-Input!K);0)))</f>
        <v/>
      </c>
      <c r="LP73" s="79">
        <f>SE(Input!K="bullet";SE(5=Input!K-1;LK27;0);SE(5&lt;Input!K;0;SE(5&lt;Input!K;LK27/(Input!K-Input!K);0)))</f>
        <v/>
      </c>
      <c r="LQ73" s="79">
        <f>SE(Input!K="bullet";SE(6=Input!K-1;LK27;0);SE(6&lt;Input!K;0;SE(6&lt;Input!K;LK27/(Input!K-Input!K);0)))</f>
        <v/>
      </c>
      <c r="LR73" s="79">
        <f>SE(Input!K="bullet";SE(7=Input!K-1;LK27;0);SE(7&lt;Input!K;0;SE(7&lt;Input!K;LK27/(Input!K-Input!K);0)))</f>
        <v/>
      </c>
      <c r="LS73" s="79">
        <f>SE(Input!K="bullet";SE(8=Input!K-1;LK27;0);SE(8&lt;Input!K;0;SE(8&lt;Input!K;LK27/(Input!K-Input!K);0)))</f>
        <v/>
      </c>
      <c r="LT73" s="79">
        <f>SE(Input!K="bullet";SE(9=Input!K-1;LK27;0);SE(9&lt;Input!K;0;SE(9&lt;Input!K;LK27/(Input!K-Input!K);0)))</f>
        <v/>
      </c>
      <c r="LU73" s="79">
        <f>SE(Input!K="bullet";SE(10=Input!K-1;LK27;0);SE(10&lt;Input!K;0;SE(10&lt;Input!K;LK27/(Input!K-Input!K);0)))</f>
        <v/>
      </c>
      <c r="LV73" s="79">
        <f>SE(Input!K="bullet";SE(11=Input!K-1;LK27;0);SE(11&lt;Input!K;0;SE(11&lt;Input!K;LK27/(Input!K-Input!K);0)))</f>
        <v/>
      </c>
      <c r="LW73" s="79">
        <f>SE(Input!K="bullet";SE(12=Input!K-1;LK27;0);SE(12&lt;Input!K;0;SE(12&lt;Input!K;LK27/(Input!K-Input!K);0)))</f>
        <v/>
      </c>
      <c r="LX73" s="79">
        <f>SE(Input!K="bullet";SE(13=Input!K-1;LK27;0);SE(13&lt;Input!K;0;SE(13&lt;Input!K;LK27/(Input!K-Input!K);0)))</f>
        <v/>
      </c>
      <c r="LY73" s="79">
        <f>SE(Input!K="bullet";SE(14=Input!K-1;LK27;0);SE(14&lt;Input!K;0;SE(14&lt;Input!K;LK27/(Input!K-Input!K);0)))</f>
        <v/>
      </c>
      <c r="LZ73" s="79">
        <f>SE(Input!K="bullet";SE(15=Input!K-1;LK27;0);SE(15&lt;Input!K;0;SE(15&lt;Input!K;LK27/(Input!K-Input!K);0)))</f>
        <v/>
      </c>
      <c r="MA73" s="79">
        <f>SE(Input!K="bullet";SE(16=Input!K-1;LK27;0);SE(16&lt;Input!K;0;SE(16&lt;Input!K;LK27/(Input!K-Input!K);0)))</f>
        <v/>
      </c>
      <c r="MB73" s="79">
        <f>SE(Input!K="bullet";SE(17=Input!K-1;LK27;0);SE(17&lt;Input!K;0;SE(17&lt;Input!K;LK27/(Input!K-Input!K);0)))</f>
        <v/>
      </c>
      <c r="MC73" s="79">
        <f>SE(Input!K="bullet";SE(18=Input!K-1;LK27;0);SE(18&lt;Input!K;0;SE(18&lt;Input!K;LK27/(Input!K-Input!K);0)))</f>
        <v/>
      </c>
      <c r="MD73" s="79">
        <f>SE(Input!K="bullet";SE(19=Input!K-1;LK27;0);SE(19&lt;Input!K;0;SE(19&lt;Input!K;LK27/(Input!K-Input!K);0)))</f>
        <v/>
      </c>
      <c r="MG73" s="78" t="n">
        <v>21</v>
      </c>
      <c r="MH73" s="79">
        <f>0</f>
        <v/>
      </c>
      <c r="MI73" s="79">
        <f>0</f>
        <v/>
      </c>
      <c r="MJ73" s="79">
        <f>0</f>
        <v/>
      </c>
      <c r="MK73" s="79">
        <f>0</f>
        <v/>
      </c>
      <c r="ML73" s="79">
        <f>0</f>
        <v/>
      </c>
      <c r="MM73" s="79">
        <f>0</f>
        <v/>
      </c>
      <c r="MN73" s="79">
        <f>0</f>
        <v/>
      </c>
      <c r="MO73" s="79">
        <f>0</f>
        <v/>
      </c>
      <c r="MP73" s="79">
        <f>0</f>
        <v/>
      </c>
      <c r="MQ73" s="79">
        <f>0</f>
        <v/>
      </c>
      <c r="MR73" s="79">
        <f>0</f>
        <v/>
      </c>
      <c r="MS73" s="79">
        <f>0</f>
        <v/>
      </c>
      <c r="MT73" s="79">
        <f>0</f>
        <v/>
      </c>
      <c r="MU73" s="79">
        <f>0</f>
        <v/>
      </c>
      <c r="MV73" s="79">
        <f>0</f>
        <v/>
      </c>
      <c r="MW73" s="79">
        <f>0</f>
        <v/>
      </c>
      <c r="MX73" s="79">
        <f>0</f>
        <v/>
      </c>
      <c r="MY73" s="79">
        <f>0</f>
        <v/>
      </c>
      <c r="MZ73" s="79">
        <f>0</f>
        <v/>
      </c>
      <c r="NA73" s="79">
        <f>0</f>
        <v/>
      </c>
      <c r="NB73" s="79">
        <f>SE(Input!L="bullet";SE(0=Input!L-1;NB27;0);SE(0&lt;Input!L;0;SE(0&lt;Input!L;NB27/(Input!L-Input!L);0)))</f>
        <v/>
      </c>
      <c r="NC73" s="79">
        <f>SE(Input!L="bullet";SE(1=Input!L-1;NB27;0);SE(1&lt;Input!L;0;SE(1&lt;Input!L;NB27/(Input!L-Input!L);0)))</f>
        <v/>
      </c>
      <c r="ND73" s="79">
        <f>SE(Input!L="bullet";SE(2=Input!L-1;NB27;0);SE(2&lt;Input!L;0;SE(2&lt;Input!L;NB27/(Input!L-Input!L);0)))</f>
        <v/>
      </c>
      <c r="NE73" s="79">
        <f>SE(Input!L="bullet";SE(3=Input!L-1;NB27;0);SE(3&lt;Input!L;0;SE(3&lt;Input!L;NB27/(Input!L-Input!L);0)))</f>
        <v/>
      </c>
      <c r="NF73" s="79">
        <f>SE(Input!L="bullet";SE(4=Input!L-1;NB27;0);SE(4&lt;Input!L;0;SE(4&lt;Input!L;NB27/(Input!L-Input!L);0)))</f>
        <v/>
      </c>
      <c r="NG73" s="79">
        <f>SE(Input!L="bullet";SE(5=Input!L-1;NB27;0);SE(5&lt;Input!L;0;SE(5&lt;Input!L;NB27/(Input!L-Input!L);0)))</f>
        <v/>
      </c>
      <c r="NH73" s="79">
        <f>SE(Input!L="bullet";SE(6=Input!L-1;NB27;0);SE(6&lt;Input!L;0;SE(6&lt;Input!L;NB27/(Input!L-Input!L);0)))</f>
        <v/>
      </c>
      <c r="NI73" s="79">
        <f>SE(Input!L="bullet";SE(7=Input!L-1;NB27;0);SE(7&lt;Input!L;0;SE(7&lt;Input!L;NB27/(Input!L-Input!L);0)))</f>
        <v/>
      </c>
      <c r="NJ73" s="79">
        <f>SE(Input!L="bullet";SE(8=Input!L-1;NB27;0);SE(8&lt;Input!L;0;SE(8&lt;Input!L;NB27/(Input!L-Input!L);0)))</f>
        <v/>
      </c>
      <c r="NK73" s="79">
        <f>SE(Input!L="bullet";SE(9=Input!L-1;NB27;0);SE(9&lt;Input!L;0;SE(9&lt;Input!L;NB27/(Input!L-Input!L);0)))</f>
        <v/>
      </c>
      <c r="NL73" s="79">
        <f>SE(Input!L="bullet";SE(10=Input!L-1;NB27;0);SE(10&lt;Input!L;0;SE(10&lt;Input!L;NB27/(Input!L-Input!L);0)))</f>
        <v/>
      </c>
      <c r="NM73" s="79">
        <f>SE(Input!L="bullet";SE(11=Input!L-1;NB27;0);SE(11&lt;Input!L;0;SE(11&lt;Input!L;NB27/(Input!L-Input!L);0)))</f>
        <v/>
      </c>
      <c r="NN73" s="79">
        <f>SE(Input!L="bullet";SE(12=Input!L-1;NB27;0);SE(12&lt;Input!L;0;SE(12&lt;Input!L;NB27/(Input!L-Input!L);0)))</f>
        <v/>
      </c>
      <c r="NO73" s="79">
        <f>SE(Input!L="bullet";SE(13=Input!L-1;NB27;0);SE(13&lt;Input!L;0;SE(13&lt;Input!L;NB27/(Input!L-Input!L);0)))</f>
        <v/>
      </c>
      <c r="NP73" s="79">
        <f>SE(Input!L="bullet";SE(14=Input!L-1;NB27;0);SE(14&lt;Input!L;0;SE(14&lt;Input!L;NB27/(Input!L-Input!L);0)))</f>
        <v/>
      </c>
      <c r="NQ73" s="79">
        <f>SE(Input!L="bullet";SE(15=Input!L-1;NB27;0);SE(15&lt;Input!L;0;SE(15&lt;Input!L;NB27/(Input!L-Input!L);0)))</f>
        <v/>
      </c>
      <c r="NR73" s="79">
        <f>SE(Input!L="bullet";SE(16=Input!L-1;NB27;0);SE(16&lt;Input!L;0;SE(16&lt;Input!L;NB27/(Input!L-Input!L);0)))</f>
        <v/>
      </c>
      <c r="NS73" s="79">
        <f>SE(Input!L="bullet";SE(17=Input!L-1;NB27;0);SE(17&lt;Input!L;0;SE(17&lt;Input!L;NB27/(Input!L-Input!L);0)))</f>
        <v/>
      </c>
      <c r="NT73" s="79">
        <f>SE(Input!L="bullet";SE(18=Input!L-1;NB27;0);SE(18&lt;Input!L;0;SE(18&lt;Input!L;NB27/(Input!L-Input!L);0)))</f>
        <v/>
      </c>
      <c r="NU73" s="79">
        <f>SE(Input!L="bullet";SE(19=Input!L-1;NB27;0);SE(19&lt;Input!L;0;SE(19&lt;Input!L;NB27/(Input!L-Input!L);0)))</f>
        <v/>
      </c>
      <c r="NX73" s="78" t="n">
        <v>21</v>
      </c>
      <c r="NY73" s="79">
        <f>0</f>
        <v/>
      </c>
      <c r="NZ73" s="79">
        <f>0</f>
        <v/>
      </c>
      <c r="OA73" s="79">
        <f>0</f>
        <v/>
      </c>
      <c r="OB73" s="79">
        <f>0</f>
        <v/>
      </c>
      <c r="OC73" s="79">
        <f>0</f>
        <v/>
      </c>
      <c r="OD73" s="79">
        <f>0</f>
        <v/>
      </c>
      <c r="OE73" s="79">
        <f>0</f>
        <v/>
      </c>
      <c r="OF73" s="79">
        <f>0</f>
        <v/>
      </c>
      <c r="OG73" s="79">
        <f>0</f>
        <v/>
      </c>
      <c r="OH73" s="79">
        <f>0</f>
        <v/>
      </c>
      <c r="OI73" s="79">
        <f>0</f>
        <v/>
      </c>
      <c r="OJ73" s="79">
        <f>0</f>
        <v/>
      </c>
      <c r="OK73" s="79">
        <f>0</f>
        <v/>
      </c>
      <c r="OL73" s="79">
        <f>0</f>
        <v/>
      </c>
      <c r="OM73" s="79">
        <f>0</f>
        <v/>
      </c>
      <c r="ON73" s="79">
        <f>0</f>
        <v/>
      </c>
      <c r="OO73" s="79">
        <f>0</f>
        <v/>
      </c>
      <c r="OP73" s="79">
        <f>0</f>
        <v/>
      </c>
      <c r="OQ73" s="79">
        <f>0</f>
        <v/>
      </c>
      <c r="OR73" s="79">
        <f>0</f>
        <v/>
      </c>
      <c r="OS73" s="79">
        <f>SE(Input!M="bullet";SE(0=Input!M-1;OS27;0);SE(0&lt;Input!M;0;SE(0&lt;Input!M;OS27/(Input!M-Input!M);0)))</f>
        <v/>
      </c>
      <c r="OT73" s="79">
        <f>SE(Input!M="bullet";SE(1=Input!M-1;OS27;0);SE(1&lt;Input!M;0;SE(1&lt;Input!M;OS27/(Input!M-Input!M);0)))</f>
        <v/>
      </c>
      <c r="OU73" s="79">
        <f>SE(Input!M="bullet";SE(2=Input!M-1;OS27;0);SE(2&lt;Input!M;0;SE(2&lt;Input!M;OS27/(Input!M-Input!M);0)))</f>
        <v/>
      </c>
      <c r="OV73" s="79">
        <f>SE(Input!M="bullet";SE(3=Input!M-1;OS27;0);SE(3&lt;Input!M;0;SE(3&lt;Input!M;OS27/(Input!M-Input!M);0)))</f>
        <v/>
      </c>
      <c r="OW73" s="79">
        <f>SE(Input!M="bullet";SE(4=Input!M-1;OS27;0);SE(4&lt;Input!M;0;SE(4&lt;Input!M;OS27/(Input!M-Input!M);0)))</f>
        <v/>
      </c>
      <c r="OX73" s="79">
        <f>SE(Input!M="bullet";SE(5=Input!M-1;OS27;0);SE(5&lt;Input!M;0;SE(5&lt;Input!M;OS27/(Input!M-Input!M);0)))</f>
        <v/>
      </c>
      <c r="OY73" s="79">
        <f>SE(Input!M="bullet";SE(6=Input!M-1;OS27;0);SE(6&lt;Input!M;0;SE(6&lt;Input!M;OS27/(Input!M-Input!M);0)))</f>
        <v/>
      </c>
      <c r="OZ73" s="79">
        <f>SE(Input!M="bullet";SE(7=Input!M-1;OS27;0);SE(7&lt;Input!M;0;SE(7&lt;Input!M;OS27/(Input!M-Input!M);0)))</f>
        <v/>
      </c>
      <c r="PA73" s="79">
        <f>SE(Input!M="bullet";SE(8=Input!M-1;OS27;0);SE(8&lt;Input!M;0;SE(8&lt;Input!M;OS27/(Input!M-Input!M);0)))</f>
        <v/>
      </c>
      <c r="PB73" s="79">
        <f>SE(Input!M="bullet";SE(9=Input!M-1;OS27;0);SE(9&lt;Input!M;0;SE(9&lt;Input!M;OS27/(Input!M-Input!M);0)))</f>
        <v/>
      </c>
      <c r="PC73" s="79">
        <f>SE(Input!M="bullet";SE(10=Input!M-1;OS27;0);SE(10&lt;Input!M;0;SE(10&lt;Input!M;OS27/(Input!M-Input!M);0)))</f>
        <v/>
      </c>
      <c r="PD73" s="79">
        <f>SE(Input!M="bullet";SE(11=Input!M-1;OS27;0);SE(11&lt;Input!M;0;SE(11&lt;Input!M;OS27/(Input!M-Input!M);0)))</f>
        <v/>
      </c>
      <c r="PE73" s="79">
        <f>SE(Input!M="bullet";SE(12=Input!M-1;OS27;0);SE(12&lt;Input!M;0;SE(12&lt;Input!M;OS27/(Input!M-Input!M);0)))</f>
        <v/>
      </c>
      <c r="PF73" s="79">
        <f>SE(Input!M="bullet";SE(13=Input!M-1;OS27;0);SE(13&lt;Input!M;0;SE(13&lt;Input!M;OS27/(Input!M-Input!M);0)))</f>
        <v/>
      </c>
      <c r="PG73" s="79">
        <f>SE(Input!M="bullet";SE(14=Input!M-1;OS27;0);SE(14&lt;Input!M;0;SE(14&lt;Input!M;OS27/(Input!M-Input!M);0)))</f>
        <v/>
      </c>
      <c r="PH73" s="79">
        <f>SE(Input!M="bullet";SE(15=Input!M-1;OS27;0);SE(15&lt;Input!M;0;SE(15&lt;Input!M;OS27/(Input!M-Input!M);0)))</f>
        <v/>
      </c>
      <c r="PI73" s="79">
        <f>SE(Input!M="bullet";SE(16=Input!M-1;OS27;0);SE(16&lt;Input!M;0;SE(16&lt;Input!M;OS27/(Input!M-Input!M);0)))</f>
        <v/>
      </c>
      <c r="PJ73" s="79">
        <f>SE(Input!M="bullet";SE(17=Input!M-1;OS27;0);SE(17&lt;Input!M;0;SE(17&lt;Input!M;OS27/(Input!M-Input!M);0)))</f>
        <v/>
      </c>
      <c r="PK73" s="79">
        <f>SE(Input!M="bullet";SE(18=Input!M-1;OS27;0);SE(18&lt;Input!M;0;SE(18&lt;Input!M;OS27/(Input!M-Input!M);0)))</f>
        <v/>
      </c>
      <c r="PL73" s="79">
        <f>SE(Input!M="bullet";SE(19=Input!M-1;OS27;0);SE(19&lt;Input!M;0;SE(19&lt;Input!M;OS27/(Input!M-Input!M);0)))</f>
        <v/>
      </c>
      <c r="PO73" s="78" t="n">
        <v>21</v>
      </c>
      <c r="PP73" s="79">
        <f>0</f>
        <v/>
      </c>
      <c r="PQ73" s="79">
        <f>0</f>
        <v/>
      </c>
      <c r="PR73" s="79">
        <f>0</f>
        <v/>
      </c>
      <c r="PS73" s="79">
        <f>0</f>
        <v/>
      </c>
      <c r="PT73" s="79">
        <f>0</f>
        <v/>
      </c>
      <c r="PU73" s="79">
        <f>0</f>
        <v/>
      </c>
      <c r="PV73" s="79">
        <f>0</f>
        <v/>
      </c>
      <c r="PW73" s="79">
        <f>0</f>
        <v/>
      </c>
      <c r="PX73" s="79">
        <f>0</f>
        <v/>
      </c>
      <c r="PY73" s="79">
        <f>0</f>
        <v/>
      </c>
      <c r="PZ73" s="79">
        <f>0</f>
        <v/>
      </c>
      <c r="QA73" s="79">
        <f>0</f>
        <v/>
      </c>
      <c r="QB73" s="79">
        <f>0</f>
        <v/>
      </c>
      <c r="QC73" s="79">
        <f>0</f>
        <v/>
      </c>
      <c r="QD73" s="79">
        <f>0</f>
        <v/>
      </c>
      <c r="QE73" s="79">
        <f>0</f>
        <v/>
      </c>
      <c r="QF73" s="79">
        <f>0</f>
        <v/>
      </c>
      <c r="QG73" s="79">
        <f>0</f>
        <v/>
      </c>
      <c r="QH73" s="79">
        <f>0</f>
        <v/>
      </c>
      <c r="QI73" s="79">
        <f>0</f>
        <v/>
      </c>
      <c r="QJ73" s="79">
        <f>SE(Input!N="bullet";SE(0=Input!N-1;QJ27;0);SE(0&lt;Input!N;0;SE(0&lt;Input!N;QJ27/(Input!N-Input!N);0)))</f>
        <v/>
      </c>
      <c r="QK73" s="79">
        <f>SE(Input!N="bullet";SE(1=Input!N-1;QJ27;0);SE(1&lt;Input!N;0;SE(1&lt;Input!N;QJ27/(Input!N-Input!N);0)))</f>
        <v/>
      </c>
      <c r="QL73" s="79">
        <f>SE(Input!N="bullet";SE(2=Input!N-1;QJ27;0);SE(2&lt;Input!N;0;SE(2&lt;Input!N;QJ27/(Input!N-Input!N);0)))</f>
        <v/>
      </c>
      <c r="QM73" s="79">
        <f>SE(Input!N="bullet";SE(3=Input!N-1;QJ27;0);SE(3&lt;Input!N;0;SE(3&lt;Input!N;QJ27/(Input!N-Input!N);0)))</f>
        <v/>
      </c>
      <c r="QN73" s="79">
        <f>SE(Input!N="bullet";SE(4=Input!N-1;QJ27;0);SE(4&lt;Input!N;0;SE(4&lt;Input!N;QJ27/(Input!N-Input!N);0)))</f>
        <v/>
      </c>
      <c r="QO73" s="79">
        <f>SE(Input!N="bullet";SE(5=Input!N-1;QJ27;0);SE(5&lt;Input!N;0;SE(5&lt;Input!N;QJ27/(Input!N-Input!N);0)))</f>
        <v/>
      </c>
      <c r="QP73" s="79">
        <f>SE(Input!N="bullet";SE(6=Input!N-1;QJ27;0);SE(6&lt;Input!N;0;SE(6&lt;Input!N;QJ27/(Input!N-Input!N);0)))</f>
        <v/>
      </c>
      <c r="QQ73" s="79">
        <f>SE(Input!N="bullet";SE(7=Input!N-1;QJ27;0);SE(7&lt;Input!N;0;SE(7&lt;Input!N;QJ27/(Input!N-Input!N);0)))</f>
        <v/>
      </c>
      <c r="QR73" s="79">
        <f>SE(Input!N="bullet";SE(8=Input!N-1;QJ27;0);SE(8&lt;Input!N;0;SE(8&lt;Input!N;QJ27/(Input!N-Input!N);0)))</f>
        <v/>
      </c>
      <c r="QS73" s="79">
        <f>SE(Input!N="bullet";SE(9=Input!N-1;QJ27;0);SE(9&lt;Input!N;0;SE(9&lt;Input!N;QJ27/(Input!N-Input!N);0)))</f>
        <v/>
      </c>
      <c r="QT73" s="79">
        <f>SE(Input!N="bullet";SE(10=Input!N-1;QJ27;0);SE(10&lt;Input!N;0;SE(10&lt;Input!N;QJ27/(Input!N-Input!N);0)))</f>
        <v/>
      </c>
      <c r="QU73" s="79">
        <f>SE(Input!N="bullet";SE(11=Input!N-1;QJ27;0);SE(11&lt;Input!N;0;SE(11&lt;Input!N;QJ27/(Input!N-Input!N);0)))</f>
        <v/>
      </c>
      <c r="QV73" s="79">
        <f>SE(Input!N="bullet";SE(12=Input!N-1;QJ27;0);SE(12&lt;Input!N;0;SE(12&lt;Input!N;QJ27/(Input!N-Input!N);0)))</f>
        <v/>
      </c>
      <c r="QW73" s="79">
        <f>SE(Input!N="bullet";SE(13=Input!N-1;QJ27;0);SE(13&lt;Input!N;0;SE(13&lt;Input!N;QJ27/(Input!N-Input!N);0)))</f>
        <v/>
      </c>
      <c r="QX73" s="79">
        <f>SE(Input!N="bullet";SE(14=Input!N-1;QJ27;0);SE(14&lt;Input!N;0;SE(14&lt;Input!N;QJ27/(Input!N-Input!N);0)))</f>
        <v/>
      </c>
      <c r="QY73" s="79">
        <f>SE(Input!N="bullet";SE(15=Input!N-1;QJ27;0);SE(15&lt;Input!N;0;SE(15&lt;Input!N;QJ27/(Input!N-Input!N);0)))</f>
        <v/>
      </c>
      <c r="QZ73" s="79">
        <f>SE(Input!N="bullet";SE(16=Input!N-1;QJ27;0);SE(16&lt;Input!N;0;SE(16&lt;Input!N;QJ27/(Input!N-Input!N);0)))</f>
        <v/>
      </c>
      <c r="RA73" s="79">
        <f>SE(Input!N="bullet";SE(17=Input!N-1;QJ27;0);SE(17&lt;Input!N;0;SE(17&lt;Input!N;QJ27/(Input!N-Input!N);0)))</f>
        <v/>
      </c>
      <c r="RB73" s="79">
        <f>SE(Input!N="bullet";SE(18=Input!N-1;QJ27;0);SE(18&lt;Input!N;0;SE(18&lt;Input!N;QJ27/(Input!N-Input!N);0)))</f>
        <v/>
      </c>
      <c r="RC73" s="79">
        <f>SE(Input!N="bullet";SE(19=Input!N-1;QJ27;0);SE(19&lt;Input!N;0;SE(19&lt;Input!N;QJ27/(Input!N-Input!N);0)))</f>
        <v/>
      </c>
      <c r="RF73" s="78" t="n">
        <v>21</v>
      </c>
      <c r="RG73" s="79">
        <f>0</f>
        <v/>
      </c>
      <c r="RH73" s="79">
        <f>0</f>
        <v/>
      </c>
      <c r="RI73" s="79">
        <f>0</f>
        <v/>
      </c>
      <c r="RJ73" s="79">
        <f>0</f>
        <v/>
      </c>
      <c r="RK73" s="79">
        <f>0</f>
        <v/>
      </c>
      <c r="RL73" s="79">
        <f>0</f>
        <v/>
      </c>
      <c r="RM73" s="79">
        <f>0</f>
        <v/>
      </c>
      <c r="RN73" s="79">
        <f>0</f>
        <v/>
      </c>
      <c r="RO73" s="79">
        <f>0</f>
        <v/>
      </c>
      <c r="RP73" s="79">
        <f>0</f>
        <v/>
      </c>
      <c r="RQ73" s="79">
        <f>0</f>
        <v/>
      </c>
      <c r="RR73" s="79">
        <f>0</f>
        <v/>
      </c>
      <c r="RS73" s="79">
        <f>0</f>
        <v/>
      </c>
      <c r="RT73" s="79">
        <f>0</f>
        <v/>
      </c>
      <c r="RU73" s="79">
        <f>0</f>
        <v/>
      </c>
      <c r="RV73" s="79">
        <f>0</f>
        <v/>
      </c>
      <c r="RW73" s="79">
        <f>0</f>
        <v/>
      </c>
      <c r="RX73" s="79">
        <f>0</f>
        <v/>
      </c>
      <c r="RY73" s="79">
        <f>0</f>
        <v/>
      </c>
      <c r="RZ73" s="79">
        <f>0</f>
        <v/>
      </c>
      <c r="SA73" s="79">
        <f>SE(Input!O="bullet";SE(0=Input!O-1;SA27;0);SE(0&lt;Input!O;0;SE(0&lt;Input!O;SA27/(Input!O-Input!O);0)))</f>
        <v/>
      </c>
      <c r="SB73" s="79">
        <f>SE(Input!O="bullet";SE(1=Input!O-1;SA27;0);SE(1&lt;Input!O;0;SE(1&lt;Input!O;SA27/(Input!O-Input!O);0)))</f>
        <v/>
      </c>
      <c r="SC73" s="79">
        <f>SE(Input!O="bullet";SE(2=Input!O-1;SA27;0);SE(2&lt;Input!O;0;SE(2&lt;Input!O;SA27/(Input!O-Input!O);0)))</f>
        <v/>
      </c>
      <c r="SD73" s="79">
        <f>SE(Input!O="bullet";SE(3=Input!O-1;SA27;0);SE(3&lt;Input!O;0;SE(3&lt;Input!O;SA27/(Input!O-Input!O);0)))</f>
        <v/>
      </c>
      <c r="SE73" s="79">
        <f>SE(Input!O="bullet";SE(4=Input!O-1;SA27;0);SE(4&lt;Input!O;0;SE(4&lt;Input!O;SA27/(Input!O-Input!O);0)))</f>
        <v/>
      </c>
      <c r="SF73" s="79">
        <f>SE(Input!O="bullet";SE(5=Input!O-1;SA27;0);SE(5&lt;Input!O;0;SE(5&lt;Input!O;SA27/(Input!O-Input!O);0)))</f>
        <v/>
      </c>
      <c r="SG73" s="79">
        <f>SE(Input!O="bullet";SE(6=Input!O-1;SA27;0);SE(6&lt;Input!O;0;SE(6&lt;Input!O;SA27/(Input!O-Input!O);0)))</f>
        <v/>
      </c>
      <c r="SH73" s="79">
        <f>SE(Input!O="bullet";SE(7=Input!O-1;SA27;0);SE(7&lt;Input!O;0;SE(7&lt;Input!O;SA27/(Input!O-Input!O);0)))</f>
        <v/>
      </c>
      <c r="SI73" s="79">
        <f>SE(Input!O="bullet";SE(8=Input!O-1;SA27;0);SE(8&lt;Input!O;0;SE(8&lt;Input!O;SA27/(Input!O-Input!O);0)))</f>
        <v/>
      </c>
      <c r="SJ73" s="79">
        <f>SE(Input!O="bullet";SE(9=Input!O-1;SA27;0);SE(9&lt;Input!O;0;SE(9&lt;Input!O;SA27/(Input!O-Input!O);0)))</f>
        <v/>
      </c>
      <c r="SK73" s="79">
        <f>SE(Input!O="bullet";SE(10=Input!O-1;SA27;0);SE(10&lt;Input!O;0;SE(10&lt;Input!O;SA27/(Input!O-Input!O);0)))</f>
        <v/>
      </c>
      <c r="SL73" s="79">
        <f>SE(Input!O="bullet";SE(11=Input!O-1;SA27;0);SE(11&lt;Input!O;0;SE(11&lt;Input!O;SA27/(Input!O-Input!O);0)))</f>
        <v/>
      </c>
      <c r="SM73" s="79">
        <f>SE(Input!O="bullet";SE(12=Input!O-1;SA27;0);SE(12&lt;Input!O;0;SE(12&lt;Input!O;SA27/(Input!O-Input!O);0)))</f>
        <v/>
      </c>
      <c r="SN73" s="79">
        <f>SE(Input!O="bullet";SE(13=Input!O-1;SA27;0);SE(13&lt;Input!O;0;SE(13&lt;Input!O;SA27/(Input!O-Input!O);0)))</f>
        <v/>
      </c>
      <c r="SO73" s="79">
        <f>SE(Input!O="bullet";SE(14=Input!O-1;SA27;0);SE(14&lt;Input!O;0;SE(14&lt;Input!O;SA27/(Input!O-Input!O);0)))</f>
        <v/>
      </c>
      <c r="SP73" s="79">
        <f>SE(Input!O="bullet";SE(15=Input!O-1;SA27;0);SE(15&lt;Input!O;0;SE(15&lt;Input!O;SA27/(Input!O-Input!O);0)))</f>
        <v/>
      </c>
      <c r="SQ73" s="79">
        <f>SE(Input!O="bullet";SE(16=Input!O-1;SA27;0);SE(16&lt;Input!O;0;SE(16&lt;Input!O;SA27/(Input!O-Input!O);0)))</f>
        <v/>
      </c>
      <c r="SR73" s="79">
        <f>SE(Input!O="bullet";SE(17=Input!O-1;SA27;0);SE(17&lt;Input!O;0;SE(17&lt;Input!O;SA27/(Input!O-Input!O);0)))</f>
        <v/>
      </c>
      <c r="SS73" s="79">
        <f>SE(Input!O="bullet";SE(18=Input!O-1;SA27;0);SE(18&lt;Input!O;0;SE(18&lt;Input!O;SA27/(Input!O-Input!O);0)))</f>
        <v/>
      </c>
      <c r="ST73" s="79">
        <f>SE(Input!O="bullet";SE(19=Input!O-1;SA27;0);SE(19&lt;Input!O;0;SE(19&lt;Input!O;SA27/(Input!O-Input!O);0)))</f>
        <v/>
      </c>
      <c r="SW73" s="78" t="n">
        <v>21</v>
      </c>
      <c r="SX73" s="79">
        <f>0</f>
        <v/>
      </c>
      <c r="SY73" s="79">
        <f>0</f>
        <v/>
      </c>
      <c r="SZ73" s="79">
        <f>0</f>
        <v/>
      </c>
      <c r="TA73" s="79">
        <f>0</f>
        <v/>
      </c>
      <c r="TB73" s="79">
        <f>0</f>
        <v/>
      </c>
      <c r="TC73" s="79">
        <f>0</f>
        <v/>
      </c>
      <c r="TD73" s="79">
        <f>0</f>
        <v/>
      </c>
      <c r="TE73" s="79">
        <f>0</f>
        <v/>
      </c>
      <c r="TF73" s="79">
        <f>0</f>
        <v/>
      </c>
      <c r="TG73" s="79">
        <f>0</f>
        <v/>
      </c>
      <c r="TH73" s="79">
        <f>0</f>
        <v/>
      </c>
      <c r="TI73" s="79">
        <f>0</f>
        <v/>
      </c>
      <c r="TJ73" s="79">
        <f>0</f>
        <v/>
      </c>
      <c r="TK73" s="79">
        <f>0</f>
        <v/>
      </c>
      <c r="TL73" s="79">
        <f>0</f>
        <v/>
      </c>
      <c r="TM73" s="79">
        <f>0</f>
        <v/>
      </c>
      <c r="TN73" s="79">
        <f>0</f>
        <v/>
      </c>
      <c r="TO73" s="79">
        <f>0</f>
        <v/>
      </c>
      <c r="TP73" s="79">
        <f>0</f>
        <v/>
      </c>
      <c r="TQ73" s="79">
        <f>0</f>
        <v/>
      </c>
      <c r="TR73" s="79">
        <f>SE(Input!P="bullet";SE(0=Input!P-1;TR27;0);SE(0&lt;Input!P;0;SE(0&lt;Input!P;TR27/(Input!P-Input!P);0)))</f>
        <v/>
      </c>
      <c r="TS73" s="79">
        <f>SE(Input!P="bullet";SE(1=Input!P-1;TR27;0);SE(1&lt;Input!P;0;SE(1&lt;Input!P;TR27/(Input!P-Input!P);0)))</f>
        <v/>
      </c>
      <c r="TT73" s="79">
        <f>SE(Input!P="bullet";SE(2=Input!P-1;TR27;0);SE(2&lt;Input!P;0;SE(2&lt;Input!P;TR27/(Input!P-Input!P);0)))</f>
        <v/>
      </c>
      <c r="TU73" s="79">
        <f>SE(Input!P="bullet";SE(3=Input!P-1;TR27;0);SE(3&lt;Input!P;0;SE(3&lt;Input!P;TR27/(Input!P-Input!P);0)))</f>
        <v/>
      </c>
      <c r="TV73" s="79">
        <f>SE(Input!P="bullet";SE(4=Input!P-1;TR27;0);SE(4&lt;Input!P;0;SE(4&lt;Input!P;TR27/(Input!P-Input!P);0)))</f>
        <v/>
      </c>
      <c r="TW73" s="79">
        <f>SE(Input!P="bullet";SE(5=Input!P-1;TR27;0);SE(5&lt;Input!P;0;SE(5&lt;Input!P;TR27/(Input!P-Input!P);0)))</f>
        <v/>
      </c>
      <c r="TX73" s="79">
        <f>SE(Input!P="bullet";SE(6=Input!P-1;TR27;0);SE(6&lt;Input!P;0;SE(6&lt;Input!P;TR27/(Input!P-Input!P);0)))</f>
        <v/>
      </c>
      <c r="TY73" s="79">
        <f>SE(Input!P="bullet";SE(7=Input!P-1;TR27;0);SE(7&lt;Input!P;0;SE(7&lt;Input!P;TR27/(Input!P-Input!P);0)))</f>
        <v/>
      </c>
      <c r="TZ73" s="79">
        <f>SE(Input!P="bullet";SE(8=Input!P-1;TR27;0);SE(8&lt;Input!P;0;SE(8&lt;Input!P;TR27/(Input!P-Input!P);0)))</f>
        <v/>
      </c>
      <c r="UA73" s="79">
        <f>SE(Input!P="bullet";SE(9=Input!P-1;TR27;0);SE(9&lt;Input!P;0;SE(9&lt;Input!P;TR27/(Input!P-Input!P);0)))</f>
        <v/>
      </c>
      <c r="UB73" s="79">
        <f>SE(Input!P="bullet";SE(10=Input!P-1;TR27;0);SE(10&lt;Input!P;0;SE(10&lt;Input!P;TR27/(Input!P-Input!P);0)))</f>
        <v/>
      </c>
      <c r="UC73" s="79">
        <f>SE(Input!P="bullet";SE(11=Input!P-1;TR27;0);SE(11&lt;Input!P;0;SE(11&lt;Input!P;TR27/(Input!P-Input!P);0)))</f>
        <v/>
      </c>
      <c r="UD73" s="79">
        <f>SE(Input!P="bullet";SE(12=Input!P-1;TR27;0);SE(12&lt;Input!P;0;SE(12&lt;Input!P;TR27/(Input!P-Input!P);0)))</f>
        <v/>
      </c>
      <c r="UE73" s="79">
        <f>SE(Input!P="bullet";SE(13=Input!P-1;TR27;0);SE(13&lt;Input!P;0;SE(13&lt;Input!P;TR27/(Input!P-Input!P);0)))</f>
        <v/>
      </c>
      <c r="UF73" s="79">
        <f>SE(Input!P="bullet";SE(14=Input!P-1;TR27;0);SE(14&lt;Input!P;0;SE(14&lt;Input!P;TR27/(Input!P-Input!P);0)))</f>
        <v/>
      </c>
      <c r="UG73" s="79">
        <f>SE(Input!P="bullet";SE(15=Input!P-1;TR27;0);SE(15&lt;Input!P;0;SE(15&lt;Input!P;TR27/(Input!P-Input!P);0)))</f>
        <v/>
      </c>
      <c r="UH73" s="79">
        <f>SE(Input!P="bullet";SE(16=Input!P-1;TR27;0);SE(16&lt;Input!P;0;SE(16&lt;Input!P;TR27/(Input!P-Input!P);0)))</f>
        <v/>
      </c>
      <c r="UI73" s="79">
        <f>SE(Input!P="bullet";SE(17=Input!P-1;TR27;0);SE(17&lt;Input!P;0;SE(17&lt;Input!P;TR27/(Input!P-Input!P);0)))</f>
        <v/>
      </c>
      <c r="UJ73" s="79">
        <f>SE(Input!P="bullet";SE(18=Input!P-1;TR27;0);SE(18&lt;Input!P;0;SE(18&lt;Input!P;TR27/(Input!P-Input!P);0)))</f>
        <v/>
      </c>
      <c r="UK73" s="79">
        <f>SE(Input!P="bullet";SE(19=Input!P-1;TR27;0);SE(19&lt;Input!P;0;SE(19&lt;Input!P;TR27/(Input!P-Input!P);0)))</f>
        <v/>
      </c>
      <c r="UN73" s="78" t="n">
        <v>21</v>
      </c>
      <c r="UO73" s="79">
        <f>0</f>
        <v/>
      </c>
      <c r="UP73" s="79">
        <f>0</f>
        <v/>
      </c>
      <c r="UQ73" s="79">
        <f>0</f>
        <v/>
      </c>
      <c r="UR73" s="79">
        <f>0</f>
        <v/>
      </c>
      <c r="US73" s="79">
        <f>0</f>
        <v/>
      </c>
      <c r="UT73" s="79">
        <f>0</f>
        <v/>
      </c>
      <c r="UU73" s="79">
        <f>0</f>
        <v/>
      </c>
      <c r="UV73" s="79">
        <f>0</f>
        <v/>
      </c>
      <c r="UW73" s="79">
        <f>0</f>
        <v/>
      </c>
      <c r="UX73" s="79">
        <f>0</f>
        <v/>
      </c>
      <c r="UY73" s="79">
        <f>0</f>
        <v/>
      </c>
      <c r="UZ73" s="79">
        <f>0</f>
        <v/>
      </c>
      <c r="VA73" s="79">
        <f>0</f>
        <v/>
      </c>
      <c r="VB73" s="79">
        <f>0</f>
        <v/>
      </c>
      <c r="VC73" s="79">
        <f>0</f>
        <v/>
      </c>
      <c r="VD73" s="79">
        <f>0</f>
        <v/>
      </c>
      <c r="VE73" s="79">
        <f>0</f>
        <v/>
      </c>
      <c r="VF73" s="79">
        <f>0</f>
        <v/>
      </c>
      <c r="VG73" s="79">
        <f>0</f>
        <v/>
      </c>
      <c r="VH73" s="79">
        <f>0</f>
        <v/>
      </c>
      <c r="VI73" s="79">
        <f>SE(Input!Q="bullet";SE(0=Input!Q-1;VI27;0);SE(0&lt;Input!Q;0;SE(0&lt;Input!Q;VI27/(Input!Q-Input!Q);0)))</f>
        <v/>
      </c>
      <c r="VJ73" s="79">
        <f>SE(Input!Q="bullet";SE(1=Input!Q-1;VI27;0);SE(1&lt;Input!Q;0;SE(1&lt;Input!Q;VI27/(Input!Q-Input!Q);0)))</f>
        <v/>
      </c>
      <c r="VK73" s="79">
        <f>SE(Input!Q="bullet";SE(2=Input!Q-1;VI27;0);SE(2&lt;Input!Q;0;SE(2&lt;Input!Q;VI27/(Input!Q-Input!Q);0)))</f>
        <v/>
      </c>
      <c r="VL73" s="79">
        <f>SE(Input!Q="bullet";SE(3=Input!Q-1;VI27;0);SE(3&lt;Input!Q;0;SE(3&lt;Input!Q;VI27/(Input!Q-Input!Q);0)))</f>
        <v/>
      </c>
      <c r="VM73" s="79">
        <f>SE(Input!Q="bullet";SE(4=Input!Q-1;VI27;0);SE(4&lt;Input!Q;0;SE(4&lt;Input!Q;VI27/(Input!Q-Input!Q);0)))</f>
        <v/>
      </c>
      <c r="VN73" s="79">
        <f>SE(Input!Q="bullet";SE(5=Input!Q-1;VI27;0);SE(5&lt;Input!Q;0;SE(5&lt;Input!Q;VI27/(Input!Q-Input!Q);0)))</f>
        <v/>
      </c>
      <c r="VO73" s="79">
        <f>SE(Input!Q="bullet";SE(6=Input!Q-1;VI27;0);SE(6&lt;Input!Q;0;SE(6&lt;Input!Q;VI27/(Input!Q-Input!Q);0)))</f>
        <v/>
      </c>
      <c r="VP73" s="79">
        <f>SE(Input!Q="bullet";SE(7=Input!Q-1;VI27;0);SE(7&lt;Input!Q;0;SE(7&lt;Input!Q;VI27/(Input!Q-Input!Q);0)))</f>
        <v/>
      </c>
      <c r="VQ73" s="79">
        <f>SE(Input!Q="bullet";SE(8=Input!Q-1;VI27;0);SE(8&lt;Input!Q;0;SE(8&lt;Input!Q;VI27/(Input!Q-Input!Q);0)))</f>
        <v/>
      </c>
      <c r="VR73" s="79">
        <f>SE(Input!Q="bullet";SE(9=Input!Q-1;VI27;0);SE(9&lt;Input!Q;0;SE(9&lt;Input!Q;VI27/(Input!Q-Input!Q);0)))</f>
        <v/>
      </c>
      <c r="VS73" s="79">
        <f>SE(Input!Q="bullet";SE(10=Input!Q-1;VI27;0);SE(10&lt;Input!Q;0;SE(10&lt;Input!Q;VI27/(Input!Q-Input!Q);0)))</f>
        <v/>
      </c>
      <c r="VT73" s="79">
        <f>SE(Input!Q="bullet";SE(11=Input!Q-1;VI27;0);SE(11&lt;Input!Q;0;SE(11&lt;Input!Q;VI27/(Input!Q-Input!Q);0)))</f>
        <v/>
      </c>
      <c r="VU73" s="79">
        <f>SE(Input!Q="bullet";SE(12=Input!Q-1;VI27;0);SE(12&lt;Input!Q;0;SE(12&lt;Input!Q;VI27/(Input!Q-Input!Q);0)))</f>
        <v/>
      </c>
      <c r="VV73" s="79">
        <f>SE(Input!Q="bullet";SE(13=Input!Q-1;VI27;0);SE(13&lt;Input!Q;0;SE(13&lt;Input!Q;VI27/(Input!Q-Input!Q);0)))</f>
        <v/>
      </c>
      <c r="VW73" s="79">
        <f>SE(Input!Q="bullet";SE(14=Input!Q-1;VI27;0);SE(14&lt;Input!Q;0;SE(14&lt;Input!Q;VI27/(Input!Q-Input!Q);0)))</f>
        <v/>
      </c>
      <c r="VX73" s="79">
        <f>SE(Input!Q="bullet";SE(15=Input!Q-1;VI27;0);SE(15&lt;Input!Q;0;SE(15&lt;Input!Q;VI27/(Input!Q-Input!Q);0)))</f>
        <v/>
      </c>
      <c r="VY73" s="79">
        <f>SE(Input!Q="bullet";SE(16=Input!Q-1;VI27;0);SE(16&lt;Input!Q;0;SE(16&lt;Input!Q;VI27/(Input!Q-Input!Q);0)))</f>
        <v/>
      </c>
      <c r="VZ73" s="79">
        <f>SE(Input!Q="bullet";SE(17=Input!Q-1;VI27;0);SE(17&lt;Input!Q;0;SE(17&lt;Input!Q;VI27/(Input!Q-Input!Q);0)))</f>
        <v/>
      </c>
      <c r="WA73" s="79">
        <f>SE(Input!Q="bullet";SE(18=Input!Q-1;VI27;0);SE(18&lt;Input!Q;0;SE(18&lt;Input!Q;VI27/(Input!Q-Input!Q);0)))</f>
        <v/>
      </c>
      <c r="WB73" s="79">
        <f>SE(Input!Q="bullet";SE(19=Input!Q-1;VI27;0);SE(19&lt;Input!Q;0;SE(19&lt;Input!Q;VI27/(Input!Q-Input!Q);0)))</f>
        <v/>
      </c>
      <c r="WE73" s="78" t="n">
        <v>21</v>
      </c>
      <c r="WF73" s="79">
        <f>0</f>
        <v/>
      </c>
      <c r="WG73" s="79">
        <f>0</f>
        <v/>
      </c>
      <c r="WH73" s="79">
        <f>0</f>
        <v/>
      </c>
      <c r="WI73" s="79">
        <f>0</f>
        <v/>
      </c>
      <c r="WJ73" s="79">
        <f>0</f>
        <v/>
      </c>
      <c r="WK73" s="79">
        <f>0</f>
        <v/>
      </c>
      <c r="WL73" s="79">
        <f>0</f>
        <v/>
      </c>
      <c r="WM73" s="79">
        <f>0</f>
        <v/>
      </c>
      <c r="WN73" s="79">
        <f>0</f>
        <v/>
      </c>
      <c r="WO73" s="79">
        <f>0</f>
        <v/>
      </c>
      <c r="WP73" s="79">
        <f>0</f>
        <v/>
      </c>
      <c r="WQ73" s="79">
        <f>0</f>
        <v/>
      </c>
      <c r="WR73" s="79">
        <f>0</f>
        <v/>
      </c>
      <c r="WS73" s="79">
        <f>0</f>
        <v/>
      </c>
      <c r="WT73" s="79">
        <f>0</f>
        <v/>
      </c>
      <c r="WU73" s="79">
        <f>0</f>
        <v/>
      </c>
      <c r="WV73" s="79">
        <f>0</f>
        <v/>
      </c>
      <c r="WW73" s="79">
        <f>0</f>
        <v/>
      </c>
      <c r="WX73" s="79">
        <f>0</f>
        <v/>
      </c>
      <c r="WY73" s="79">
        <f>0</f>
        <v/>
      </c>
      <c r="WZ73" s="79">
        <f>SE(Input!R="bullet";SE(0=Input!R-1;WZ27;0);SE(0&lt;Input!R;0;SE(0&lt;Input!R;WZ27/(Input!R-Input!R);0)))</f>
        <v/>
      </c>
      <c r="XA73" s="79">
        <f>SE(Input!R="bullet";SE(1=Input!R-1;WZ27;0);SE(1&lt;Input!R;0;SE(1&lt;Input!R;WZ27/(Input!R-Input!R);0)))</f>
        <v/>
      </c>
      <c r="XB73" s="79">
        <f>SE(Input!R="bullet";SE(2=Input!R-1;WZ27;0);SE(2&lt;Input!R;0;SE(2&lt;Input!R;WZ27/(Input!R-Input!R);0)))</f>
        <v/>
      </c>
      <c r="XC73" s="79">
        <f>SE(Input!R="bullet";SE(3=Input!R-1;WZ27;0);SE(3&lt;Input!R;0;SE(3&lt;Input!R;WZ27/(Input!R-Input!R);0)))</f>
        <v/>
      </c>
      <c r="XD73" s="79">
        <f>SE(Input!R="bullet";SE(4=Input!R-1;WZ27;0);SE(4&lt;Input!R;0;SE(4&lt;Input!R;WZ27/(Input!R-Input!R);0)))</f>
        <v/>
      </c>
      <c r="XE73" s="79">
        <f>SE(Input!R="bullet";SE(5=Input!R-1;WZ27;0);SE(5&lt;Input!R;0;SE(5&lt;Input!R;WZ27/(Input!R-Input!R);0)))</f>
        <v/>
      </c>
      <c r="XF73" s="79">
        <f>SE(Input!R="bullet";SE(6=Input!R-1;WZ27;0);SE(6&lt;Input!R;0;SE(6&lt;Input!R;WZ27/(Input!R-Input!R);0)))</f>
        <v/>
      </c>
      <c r="XG73" s="79">
        <f>SE(Input!R="bullet";SE(7=Input!R-1;WZ27;0);SE(7&lt;Input!R;0;SE(7&lt;Input!R;WZ27/(Input!R-Input!R);0)))</f>
        <v/>
      </c>
      <c r="XH73" s="79">
        <f>SE(Input!R="bullet";SE(8=Input!R-1;WZ27;0);SE(8&lt;Input!R;0;SE(8&lt;Input!R;WZ27/(Input!R-Input!R);0)))</f>
        <v/>
      </c>
      <c r="XI73" s="79">
        <f>SE(Input!R="bullet";SE(9=Input!R-1;WZ27;0);SE(9&lt;Input!R;0;SE(9&lt;Input!R;WZ27/(Input!R-Input!R);0)))</f>
        <v/>
      </c>
      <c r="XJ73" s="79">
        <f>SE(Input!R="bullet";SE(10=Input!R-1;WZ27;0);SE(10&lt;Input!R;0;SE(10&lt;Input!R;WZ27/(Input!R-Input!R);0)))</f>
        <v/>
      </c>
      <c r="XK73" s="79">
        <f>SE(Input!R="bullet";SE(11=Input!R-1;WZ27;0);SE(11&lt;Input!R;0;SE(11&lt;Input!R;WZ27/(Input!R-Input!R);0)))</f>
        <v/>
      </c>
      <c r="XL73" s="79">
        <f>SE(Input!R="bullet";SE(12=Input!R-1;WZ27;0);SE(12&lt;Input!R;0;SE(12&lt;Input!R;WZ27/(Input!R-Input!R);0)))</f>
        <v/>
      </c>
      <c r="XM73" s="79">
        <f>SE(Input!R="bullet";SE(13=Input!R-1;WZ27;0);SE(13&lt;Input!R;0;SE(13&lt;Input!R;WZ27/(Input!R-Input!R);0)))</f>
        <v/>
      </c>
      <c r="XN73" s="79">
        <f>SE(Input!R="bullet";SE(14=Input!R-1;WZ27;0);SE(14&lt;Input!R;0;SE(14&lt;Input!R;WZ27/(Input!R-Input!R);0)))</f>
        <v/>
      </c>
      <c r="XO73" s="79">
        <f>SE(Input!R="bullet";SE(15=Input!R-1;WZ27;0);SE(15&lt;Input!R;0;SE(15&lt;Input!R;WZ27/(Input!R-Input!R);0)))</f>
        <v/>
      </c>
      <c r="XP73" s="79">
        <f>SE(Input!R="bullet";SE(16=Input!R-1;WZ27;0);SE(16&lt;Input!R;0;SE(16&lt;Input!R;WZ27/(Input!R-Input!R);0)))</f>
        <v/>
      </c>
      <c r="XQ73" s="79">
        <f>SE(Input!R="bullet";SE(17=Input!R-1;WZ27;0);SE(17&lt;Input!R;0;SE(17&lt;Input!R;WZ27/(Input!R-Input!R);0)))</f>
        <v/>
      </c>
      <c r="XR73" s="79">
        <f>SE(Input!R="bullet";SE(18=Input!R-1;WZ27;0);SE(18&lt;Input!R;0;SE(18&lt;Input!R;WZ27/(Input!R-Input!R);0)))</f>
        <v/>
      </c>
      <c r="XS73" s="79">
        <f>SE(Input!R="bullet";SE(19=Input!R-1;WZ27;0);SE(19&lt;Input!R;0;SE(19&lt;Input!R;WZ27/(Input!R-Input!R);0)))</f>
        <v/>
      </c>
      <c r="XV73" s="78" t="n">
        <v>21</v>
      </c>
      <c r="XW73" s="79">
        <f>0</f>
        <v/>
      </c>
      <c r="XX73" s="79">
        <f>0</f>
        <v/>
      </c>
      <c r="XY73" s="79">
        <f>0</f>
        <v/>
      </c>
      <c r="XZ73" s="79">
        <f>0</f>
        <v/>
      </c>
      <c r="YA73" s="79">
        <f>0</f>
        <v/>
      </c>
      <c r="YB73" s="79">
        <f>0</f>
        <v/>
      </c>
      <c r="YC73" s="79">
        <f>0</f>
        <v/>
      </c>
      <c r="YD73" s="79">
        <f>0</f>
        <v/>
      </c>
      <c r="YE73" s="79">
        <f>0</f>
        <v/>
      </c>
      <c r="YF73" s="79">
        <f>0</f>
        <v/>
      </c>
      <c r="YG73" s="79">
        <f>0</f>
        <v/>
      </c>
      <c r="YH73" s="79">
        <f>0</f>
        <v/>
      </c>
      <c r="YI73" s="79">
        <f>0</f>
        <v/>
      </c>
      <c r="YJ73" s="79">
        <f>0</f>
        <v/>
      </c>
      <c r="YK73" s="79">
        <f>0</f>
        <v/>
      </c>
      <c r="YL73" s="79">
        <f>0</f>
        <v/>
      </c>
      <c r="YM73" s="79">
        <f>0</f>
        <v/>
      </c>
      <c r="YN73" s="79">
        <f>0</f>
        <v/>
      </c>
      <c r="YO73" s="79">
        <f>0</f>
        <v/>
      </c>
      <c r="YP73" s="79">
        <f>0</f>
        <v/>
      </c>
      <c r="YQ73" s="79">
        <f>SE(Input!S="bullet";SE(0=Input!S-1;YQ27;0);SE(0&lt;Input!S;0;SE(0&lt;Input!S;YQ27/(Input!S-Input!S);0)))</f>
        <v/>
      </c>
      <c r="YR73" s="79">
        <f>SE(Input!S="bullet";SE(1=Input!S-1;YQ27;0);SE(1&lt;Input!S;0;SE(1&lt;Input!S;YQ27/(Input!S-Input!S);0)))</f>
        <v/>
      </c>
      <c r="YS73" s="79">
        <f>SE(Input!S="bullet";SE(2=Input!S-1;YQ27;0);SE(2&lt;Input!S;0;SE(2&lt;Input!S;YQ27/(Input!S-Input!S);0)))</f>
        <v/>
      </c>
      <c r="YT73" s="79">
        <f>SE(Input!S="bullet";SE(3=Input!S-1;YQ27;0);SE(3&lt;Input!S;0;SE(3&lt;Input!S;YQ27/(Input!S-Input!S);0)))</f>
        <v/>
      </c>
      <c r="YU73" s="79">
        <f>SE(Input!S="bullet";SE(4=Input!S-1;YQ27;0);SE(4&lt;Input!S;0;SE(4&lt;Input!S;YQ27/(Input!S-Input!S);0)))</f>
        <v/>
      </c>
      <c r="YV73" s="79">
        <f>SE(Input!S="bullet";SE(5=Input!S-1;YQ27;0);SE(5&lt;Input!S;0;SE(5&lt;Input!S;YQ27/(Input!S-Input!S);0)))</f>
        <v/>
      </c>
      <c r="YW73" s="79">
        <f>SE(Input!S="bullet";SE(6=Input!S-1;YQ27;0);SE(6&lt;Input!S;0;SE(6&lt;Input!S;YQ27/(Input!S-Input!S);0)))</f>
        <v/>
      </c>
      <c r="YX73" s="79">
        <f>SE(Input!S="bullet";SE(7=Input!S-1;YQ27;0);SE(7&lt;Input!S;0;SE(7&lt;Input!S;YQ27/(Input!S-Input!S);0)))</f>
        <v/>
      </c>
      <c r="YY73" s="79">
        <f>SE(Input!S="bullet";SE(8=Input!S-1;YQ27;0);SE(8&lt;Input!S;0;SE(8&lt;Input!S;YQ27/(Input!S-Input!S);0)))</f>
        <v/>
      </c>
      <c r="YZ73" s="79">
        <f>SE(Input!S="bullet";SE(9=Input!S-1;YQ27;0);SE(9&lt;Input!S;0;SE(9&lt;Input!S;YQ27/(Input!S-Input!S);0)))</f>
        <v/>
      </c>
      <c r="ZA73" s="79">
        <f>SE(Input!S="bullet";SE(10=Input!S-1;YQ27;0);SE(10&lt;Input!S;0;SE(10&lt;Input!S;YQ27/(Input!S-Input!S);0)))</f>
        <v/>
      </c>
      <c r="ZB73" s="79">
        <f>SE(Input!S="bullet";SE(11=Input!S-1;YQ27;0);SE(11&lt;Input!S;0;SE(11&lt;Input!S;YQ27/(Input!S-Input!S);0)))</f>
        <v/>
      </c>
      <c r="ZC73" s="79">
        <f>SE(Input!S="bullet";SE(12=Input!S-1;YQ27;0);SE(12&lt;Input!S;0;SE(12&lt;Input!S;YQ27/(Input!S-Input!S);0)))</f>
        <v/>
      </c>
      <c r="ZD73" s="79">
        <f>SE(Input!S="bullet";SE(13=Input!S-1;YQ27;0);SE(13&lt;Input!S;0;SE(13&lt;Input!S;YQ27/(Input!S-Input!S);0)))</f>
        <v/>
      </c>
      <c r="ZE73" s="79">
        <f>SE(Input!S="bullet";SE(14=Input!S-1;YQ27;0);SE(14&lt;Input!S;0;SE(14&lt;Input!S;YQ27/(Input!S-Input!S);0)))</f>
        <v/>
      </c>
      <c r="ZF73" s="79">
        <f>SE(Input!S="bullet";SE(15=Input!S-1;YQ27;0);SE(15&lt;Input!S;0;SE(15&lt;Input!S;YQ27/(Input!S-Input!S);0)))</f>
        <v/>
      </c>
      <c r="ZG73" s="79">
        <f>SE(Input!S="bullet";SE(16=Input!S-1;YQ27;0);SE(16&lt;Input!S;0;SE(16&lt;Input!S;YQ27/(Input!S-Input!S);0)))</f>
        <v/>
      </c>
      <c r="ZH73" s="79">
        <f>SE(Input!S="bullet";SE(17=Input!S-1;YQ27;0);SE(17&lt;Input!S;0;SE(17&lt;Input!S;YQ27/(Input!S-Input!S);0)))</f>
        <v/>
      </c>
      <c r="ZI73" s="79">
        <f>SE(Input!S="bullet";SE(18=Input!S-1;YQ27;0);SE(18&lt;Input!S;0;SE(18&lt;Input!S;YQ27/(Input!S-Input!S);0)))</f>
        <v/>
      </c>
      <c r="ZJ73" s="79">
        <f>SE(Input!S="bullet";SE(19=Input!S-1;YQ27;0);SE(19&lt;Input!S;0;SE(19&lt;Input!S;YQ27/(Input!S-Input!S);0)))</f>
        <v/>
      </c>
      <c r="ZM73" s="78" t="n">
        <v>21</v>
      </c>
      <c r="ZN73" s="79">
        <f>0</f>
        <v/>
      </c>
      <c r="ZO73" s="79">
        <f>0</f>
        <v/>
      </c>
      <c r="ZP73" s="79">
        <f>0</f>
        <v/>
      </c>
      <c r="ZQ73" s="79">
        <f>0</f>
        <v/>
      </c>
      <c r="ZR73" s="79">
        <f>0</f>
        <v/>
      </c>
      <c r="ZS73" s="79">
        <f>0</f>
        <v/>
      </c>
      <c r="ZT73" s="79">
        <f>0</f>
        <v/>
      </c>
      <c r="ZU73" s="79">
        <f>0</f>
        <v/>
      </c>
      <c r="ZV73" s="79">
        <f>0</f>
        <v/>
      </c>
      <c r="ZW73" s="79">
        <f>0</f>
        <v/>
      </c>
      <c r="ZX73" s="79">
        <f>0</f>
        <v/>
      </c>
      <c r="ZY73" s="79">
        <f>0</f>
        <v/>
      </c>
      <c r="ZZ73" s="79">
        <f>0</f>
        <v/>
      </c>
      <c r="AAA73" s="79">
        <f>0</f>
        <v/>
      </c>
      <c r="AAB73" s="79">
        <f>0</f>
        <v/>
      </c>
      <c r="AAC73" s="79">
        <f>0</f>
        <v/>
      </c>
      <c r="AAD73" s="79">
        <f>0</f>
        <v/>
      </c>
      <c r="AAE73" s="79">
        <f>0</f>
        <v/>
      </c>
      <c r="AAF73" s="79">
        <f>0</f>
        <v/>
      </c>
      <c r="AAG73" s="79">
        <f>0</f>
        <v/>
      </c>
      <c r="AAH73" s="79">
        <f>SE(Input!T="bullet";SE(0=Input!T-1;AAH27;0);SE(0&lt;Input!T;0;SE(0&lt;Input!T;AAH27/(Input!T-Input!T);0)))</f>
        <v/>
      </c>
      <c r="AAI73" s="79">
        <f>SE(Input!T="bullet";SE(1=Input!T-1;AAH27;0);SE(1&lt;Input!T;0;SE(1&lt;Input!T;AAH27/(Input!T-Input!T);0)))</f>
        <v/>
      </c>
      <c r="AAJ73" s="79">
        <f>SE(Input!T="bullet";SE(2=Input!T-1;AAH27;0);SE(2&lt;Input!T;0;SE(2&lt;Input!T;AAH27/(Input!T-Input!T);0)))</f>
        <v/>
      </c>
      <c r="AAK73" s="79">
        <f>SE(Input!T="bullet";SE(3=Input!T-1;AAH27;0);SE(3&lt;Input!T;0;SE(3&lt;Input!T;AAH27/(Input!T-Input!T);0)))</f>
        <v/>
      </c>
      <c r="AAL73" s="79">
        <f>SE(Input!T="bullet";SE(4=Input!T-1;AAH27;0);SE(4&lt;Input!T;0;SE(4&lt;Input!T;AAH27/(Input!T-Input!T);0)))</f>
        <v/>
      </c>
      <c r="AAM73" s="79">
        <f>SE(Input!T="bullet";SE(5=Input!T-1;AAH27;0);SE(5&lt;Input!T;0;SE(5&lt;Input!T;AAH27/(Input!T-Input!T);0)))</f>
        <v/>
      </c>
      <c r="AAN73" s="79">
        <f>SE(Input!T="bullet";SE(6=Input!T-1;AAH27;0);SE(6&lt;Input!T;0;SE(6&lt;Input!T;AAH27/(Input!T-Input!T);0)))</f>
        <v/>
      </c>
      <c r="AAO73" s="79">
        <f>SE(Input!T="bullet";SE(7=Input!T-1;AAH27;0);SE(7&lt;Input!T;0;SE(7&lt;Input!T;AAH27/(Input!T-Input!T);0)))</f>
        <v/>
      </c>
      <c r="AAP73" s="79">
        <f>SE(Input!T="bullet";SE(8=Input!T-1;AAH27;0);SE(8&lt;Input!T;0;SE(8&lt;Input!T;AAH27/(Input!T-Input!T);0)))</f>
        <v/>
      </c>
      <c r="AAQ73" s="79">
        <f>SE(Input!T="bullet";SE(9=Input!T-1;AAH27;0);SE(9&lt;Input!T;0;SE(9&lt;Input!T;AAH27/(Input!T-Input!T);0)))</f>
        <v/>
      </c>
      <c r="AAR73" s="79">
        <f>SE(Input!T="bullet";SE(10=Input!T-1;AAH27;0);SE(10&lt;Input!T;0;SE(10&lt;Input!T;AAH27/(Input!T-Input!T);0)))</f>
        <v/>
      </c>
      <c r="AAS73" s="79">
        <f>SE(Input!T="bullet";SE(11=Input!T-1;AAH27;0);SE(11&lt;Input!T;0;SE(11&lt;Input!T;AAH27/(Input!T-Input!T);0)))</f>
        <v/>
      </c>
      <c r="AAT73" s="79">
        <f>SE(Input!T="bullet";SE(12=Input!T-1;AAH27;0);SE(12&lt;Input!T;0;SE(12&lt;Input!T;AAH27/(Input!T-Input!T);0)))</f>
        <v/>
      </c>
      <c r="AAU73" s="79">
        <f>SE(Input!T="bullet";SE(13=Input!T-1;AAH27;0);SE(13&lt;Input!T;0;SE(13&lt;Input!T;AAH27/(Input!T-Input!T);0)))</f>
        <v/>
      </c>
      <c r="AAV73" s="79">
        <f>SE(Input!T="bullet";SE(14=Input!T-1;AAH27;0);SE(14&lt;Input!T;0;SE(14&lt;Input!T;AAH27/(Input!T-Input!T);0)))</f>
        <v/>
      </c>
      <c r="AAW73" s="79">
        <f>SE(Input!T="bullet";SE(15=Input!T-1;AAH27;0);SE(15&lt;Input!T;0;SE(15&lt;Input!T;AAH27/(Input!T-Input!T);0)))</f>
        <v/>
      </c>
      <c r="AAX73" s="79">
        <f>SE(Input!T="bullet";SE(16=Input!T-1;AAH27;0);SE(16&lt;Input!T;0;SE(16&lt;Input!T;AAH27/(Input!T-Input!T);0)))</f>
        <v/>
      </c>
      <c r="AAY73" s="79">
        <f>SE(Input!T="bullet";SE(17=Input!T-1;AAH27;0);SE(17&lt;Input!T;0;SE(17&lt;Input!T;AAH27/(Input!T-Input!T);0)))</f>
        <v/>
      </c>
      <c r="AAZ73" s="79">
        <f>SE(Input!T="bullet";SE(18=Input!T-1;AAH27;0);SE(18&lt;Input!T;0;SE(18&lt;Input!T;AAH27/(Input!T-Input!T);0)))</f>
        <v/>
      </c>
      <c r="ABA73" s="79">
        <f>SE(Input!T="bullet";SE(19=Input!T-1;AAH27;0);SE(19&lt;Input!T;0;SE(19&lt;Input!T;AAH27/(Input!T-Input!T);0)))</f>
        <v/>
      </c>
      <c r="ABD73" s="78" t="n">
        <v>21</v>
      </c>
      <c r="ABE73" s="79">
        <f>0</f>
        <v/>
      </c>
      <c r="ABF73" s="79">
        <f>0</f>
        <v/>
      </c>
      <c r="ABG73" s="79">
        <f>0</f>
        <v/>
      </c>
      <c r="ABH73" s="79">
        <f>0</f>
        <v/>
      </c>
      <c r="ABI73" s="79">
        <f>0</f>
        <v/>
      </c>
      <c r="ABJ73" s="79">
        <f>0</f>
        <v/>
      </c>
      <c r="ABK73" s="79">
        <f>0</f>
        <v/>
      </c>
      <c r="ABL73" s="79">
        <f>0</f>
        <v/>
      </c>
      <c r="ABM73" s="79">
        <f>0</f>
        <v/>
      </c>
      <c r="ABN73" s="79">
        <f>0</f>
        <v/>
      </c>
      <c r="ABO73" s="79">
        <f>0</f>
        <v/>
      </c>
      <c r="ABP73" s="79">
        <f>0</f>
        <v/>
      </c>
      <c r="ABQ73" s="79">
        <f>0</f>
        <v/>
      </c>
      <c r="ABR73" s="79">
        <f>0</f>
        <v/>
      </c>
      <c r="ABS73" s="79">
        <f>0</f>
        <v/>
      </c>
      <c r="ABT73" s="79">
        <f>0</f>
        <v/>
      </c>
      <c r="ABU73" s="79">
        <f>0</f>
        <v/>
      </c>
      <c r="ABV73" s="79">
        <f>0</f>
        <v/>
      </c>
      <c r="ABW73" s="79">
        <f>0</f>
        <v/>
      </c>
      <c r="ABX73" s="79">
        <f>0</f>
        <v/>
      </c>
      <c r="ABY73" s="79">
        <f>SE(Input!U="bullet";SE(0=Input!U-1;ABY27;0);SE(0&lt;Input!U;0;SE(0&lt;Input!U;ABY27/(Input!U-Input!U);0)))</f>
        <v/>
      </c>
      <c r="ABZ73" s="79">
        <f>SE(Input!U="bullet";SE(1=Input!U-1;ABY27;0);SE(1&lt;Input!U;0;SE(1&lt;Input!U;ABY27/(Input!U-Input!U);0)))</f>
        <v/>
      </c>
      <c r="ACA73" s="79">
        <f>SE(Input!U="bullet";SE(2=Input!U-1;ABY27;0);SE(2&lt;Input!U;0;SE(2&lt;Input!U;ABY27/(Input!U-Input!U);0)))</f>
        <v/>
      </c>
      <c r="ACB73" s="79">
        <f>SE(Input!U="bullet";SE(3=Input!U-1;ABY27;0);SE(3&lt;Input!U;0;SE(3&lt;Input!U;ABY27/(Input!U-Input!U);0)))</f>
        <v/>
      </c>
      <c r="ACC73" s="79">
        <f>SE(Input!U="bullet";SE(4=Input!U-1;ABY27;0);SE(4&lt;Input!U;0;SE(4&lt;Input!U;ABY27/(Input!U-Input!U);0)))</f>
        <v/>
      </c>
      <c r="ACD73" s="79">
        <f>SE(Input!U="bullet";SE(5=Input!U-1;ABY27;0);SE(5&lt;Input!U;0;SE(5&lt;Input!U;ABY27/(Input!U-Input!U);0)))</f>
        <v/>
      </c>
      <c r="ACE73" s="79">
        <f>SE(Input!U="bullet";SE(6=Input!U-1;ABY27;0);SE(6&lt;Input!U;0;SE(6&lt;Input!U;ABY27/(Input!U-Input!U);0)))</f>
        <v/>
      </c>
      <c r="ACF73" s="79">
        <f>SE(Input!U="bullet";SE(7=Input!U-1;ABY27;0);SE(7&lt;Input!U;0;SE(7&lt;Input!U;ABY27/(Input!U-Input!U);0)))</f>
        <v/>
      </c>
      <c r="ACG73" s="79">
        <f>SE(Input!U="bullet";SE(8=Input!U-1;ABY27;0);SE(8&lt;Input!U;0;SE(8&lt;Input!U;ABY27/(Input!U-Input!U);0)))</f>
        <v/>
      </c>
      <c r="ACH73" s="79">
        <f>SE(Input!U="bullet";SE(9=Input!U-1;ABY27;0);SE(9&lt;Input!U;0;SE(9&lt;Input!U;ABY27/(Input!U-Input!U);0)))</f>
        <v/>
      </c>
      <c r="ACI73" s="79">
        <f>SE(Input!U="bullet";SE(10=Input!U-1;ABY27;0);SE(10&lt;Input!U;0;SE(10&lt;Input!U;ABY27/(Input!U-Input!U);0)))</f>
        <v/>
      </c>
      <c r="ACJ73" s="79">
        <f>SE(Input!U="bullet";SE(11=Input!U-1;ABY27;0);SE(11&lt;Input!U;0;SE(11&lt;Input!U;ABY27/(Input!U-Input!U);0)))</f>
        <v/>
      </c>
      <c r="ACK73" s="79">
        <f>SE(Input!U="bullet";SE(12=Input!U-1;ABY27;0);SE(12&lt;Input!U;0;SE(12&lt;Input!U;ABY27/(Input!U-Input!U);0)))</f>
        <v/>
      </c>
      <c r="ACL73" s="79">
        <f>SE(Input!U="bullet";SE(13=Input!U-1;ABY27;0);SE(13&lt;Input!U;0;SE(13&lt;Input!U;ABY27/(Input!U-Input!U);0)))</f>
        <v/>
      </c>
      <c r="ACM73" s="79">
        <f>SE(Input!U="bullet";SE(14=Input!U-1;ABY27;0);SE(14&lt;Input!U;0;SE(14&lt;Input!U;ABY27/(Input!U-Input!U);0)))</f>
        <v/>
      </c>
      <c r="ACN73" s="79">
        <f>SE(Input!U="bullet";SE(15=Input!U-1;ABY27;0);SE(15&lt;Input!U;0;SE(15&lt;Input!U;ABY27/(Input!U-Input!U);0)))</f>
        <v/>
      </c>
      <c r="ACO73" s="79">
        <f>SE(Input!U="bullet";SE(16=Input!U-1;ABY27;0);SE(16&lt;Input!U;0;SE(16&lt;Input!U;ABY27/(Input!U-Input!U);0)))</f>
        <v/>
      </c>
      <c r="ACP73" s="79">
        <f>SE(Input!U="bullet";SE(17=Input!U-1;ABY27;0);SE(17&lt;Input!U;0;SE(17&lt;Input!U;ABY27/(Input!U-Input!U);0)))</f>
        <v/>
      </c>
      <c r="ACQ73" s="79">
        <f>SE(Input!U="bullet";SE(18=Input!U-1;ABY27;0);SE(18&lt;Input!U;0;SE(18&lt;Input!U;ABY27/(Input!U-Input!U);0)))</f>
        <v/>
      </c>
      <c r="ACR73" s="79">
        <f>SE(Input!U="bullet";SE(19=Input!U-1;ABY27;0);SE(19&lt;Input!U;0;SE(19&lt;Input!U;ABY27/(Input!U-Input!U);0)))</f>
        <v/>
      </c>
      <c r="ACU73" s="78" t="n">
        <v>21</v>
      </c>
      <c r="ACV73" s="79">
        <f>0</f>
        <v/>
      </c>
      <c r="ACW73" s="79">
        <f>0</f>
        <v/>
      </c>
      <c r="ACX73" s="79">
        <f>0</f>
        <v/>
      </c>
      <c r="ACY73" s="79">
        <f>0</f>
        <v/>
      </c>
      <c r="ACZ73" s="79">
        <f>0</f>
        <v/>
      </c>
      <c r="ADA73" s="79">
        <f>0</f>
        <v/>
      </c>
      <c r="ADB73" s="79">
        <f>0</f>
        <v/>
      </c>
      <c r="ADC73" s="79">
        <f>0</f>
        <v/>
      </c>
      <c r="ADD73" s="79">
        <f>0</f>
        <v/>
      </c>
      <c r="ADE73" s="79">
        <f>0</f>
        <v/>
      </c>
      <c r="ADF73" s="79">
        <f>0</f>
        <v/>
      </c>
      <c r="ADG73" s="79">
        <f>0</f>
        <v/>
      </c>
      <c r="ADH73" s="79">
        <f>0</f>
        <v/>
      </c>
      <c r="ADI73" s="79">
        <f>0</f>
        <v/>
      </c>
      <c r="ADJ73" s="79">
        <f>0</f>
        <v/>
      </c>
      <c r="ADK73" s="79">
        <f>0</f>
        <v/>
      </c>
      <c r="ADL73" s="79">
        <f>0</f>
        <v/>
      </c>
      <c r="ADM73" s="79">
        <f>0</f>
        <v/>
      </c>
      <c r="ADN73" s="79">
        <f>0</f>
        <v/>
      </c>
      <c r="ADO73" s="79">
        <f>0</f>
        <v/>
      </c>
      <c r="ADP73" s="79">
        <f>SE(Input!V="bullet";SE(0=Input!V-1;ADP27;0);SE(0&lt;Input!V;0;SE(0&lt;Input!V;ADP27/(Input!V-Input!V);0)))</f>
        <v/>
      </c>
      <c r="ADQ73" s="79">
        <f>SE(Input!V="bullet";SE(1=Input!V-1;ADP27;0);SE(1&lt;Input!V;0;SE(1&lt;Input!V;ADP27/(Input!V-Input!V);0)))</f>
        <v/>
      </c>
      <c r="ADR73" s="79">
        <f>SE(Input!V="bullet";SE(2=Input!V-1;ADP27;0);SE(2&lt;Input!V;0;SE(2&lt;Input!V;ADP27/(Input!V-Input!V);0)))</f>
        <v/>
      </c>
      <c r="ADS73" s="79">
        <f>SE(Input!V="bullet";SE(3=Input!V-1;ADP27;0);SE(3&lt;Input!V;0;SE(3&lt;Input!V;ADP27/(Input!V-Input!V);0)))</f>
        <v/>
      </c>
      <c r="ADT73" s="79">
        <f>SE(Input!V="bullet";SE(4=Input!V-1;ADP27;0);SE(4&lt;Input!V;0;SE(4&lt;Input!V;ADP27/(Input!V-Input!V);0)))</f>
        <v/>
      </c>
      <c r="ADU73" s="79">
        <f>SE(Input!V="bullet";SE(5=Input!V-1;ADP27;0);SE(5&lt;Input!V;0;SE(5&lt;Input!V;ADP27/(Input!V-Input!V);0)))</f>
        <v/>
      </c>
      <c r="ADV73" s="79">
        <f>SE(Input!V="bullet";SE(6=Input!V-1;ADP27;0);SE(6&lt;Input!V;0;SE(6&lt;Input!V;ADP27/(Input!V-Input!V);0)))</f>
        <v/>
      </c>
      <c r="ADW73" s="79">
        <f>SE(Input!V="bullet";SE(7=Input!V-1;ADP27;0);SE(7&lt;Input!V;0;SE(7&lt;Input!V;ADP27/(Input!V-Input!V);0)))</f>
        <v/>
      </c>
      <c r="ADX73" s="79">
        <f>SE(Input!V="bullet";SE(8=Input!V-1;ADP27;0);SE(8&lt;Input!V;0;SE(8&lt;Input!V;ADP27/(Input!V-Input!V);0)))</f>
        <v/>
      </c>
      <c r="ADY73" s="79">
        <f>SE(Input!V="bullet";SE(9=Input!V-1;ADP27;0);SE(9&lt;Input!V;0;SE(9&lt;Input!V;ADP27/(Input!V-Input!V);0)))</f>
        <v/>
      </c>
      <c r="ADZ73" s="79">
        <f>SE(Input!V="bullet";SE(10=Input!V-1;ADP27;0);SE(10&lt;Input!V;0;SE(10&lt;Input!V;ADP27/(Input!V-Input!V);0)))</f>
        <v/>
      </c>
      <c r="AEA73" s="79">
        <f>SE(Input!V="bullet";SE(11=Input!V-1;ADP27;0);SE(11&lt;Input!V;0;SE(11&lt;Input!V;ADP27/(Input!V-Input!V);0)))</f>
        <v/>
      </c>
      <c r="AEB73" s="79">
        <f>SE(Input!V="bullet";SE(12=Input!V-1;ADP27;0);SE(12&lt;Input!V;0;SE(12&lt;Input!V;ADP27/(Input!V-Input!V);0)))</f>
        <v/>
      </c>
      <c r="AEC73" s="79">
        <f>SE(Input!V="bullet";SE(13=Input!V-1;ADP27;0);SE(13&lt;Input!V;0;SE(13&lt;Input!V;ADP27/(Input!V-Input!V);0)))</f>
        <v/>
      </c>
      <c r="AED73" s="79">
        <f>SE(Input!V="bullet";SE(14=Input!V-1;ADP27;0);SE(14&lt;Input!V;0;SE(14&lt;Input!V;ADP27/(Input!V-Input!V);0)))</f>
        <v/>
      </c>
      <c r="AEE73" s="79">
        <f>SE(Input!V="bullet";SE(15=Input!V-1;ADP27;0);SE(15&lt;Input!V;0;SE(15&lt;Input!V;ADP27/(Input!V-Input!V);0)))</f>
        <v/>
      </c>
      <c r="AEF73" s="79">
        <f>SE(Input!V="bullet";SE(16=Input!V-1;ADP27;0);SE(16&lt;Input!V;0;SE(16&lt;Input!V;ADP27/(Input!V-Input!V);0)))</f>
        <v/>
      </c>
      <c r="AEG73" s="79">
        <f>SE(Input!V="bullet";SE(17=Input!V-1;ADP27;0);SE(17&lt;Input!V;0;SE(17&lt;Input!V;ADP27/(Input!V-Input!V);0)))</f>
        <v/>
      </c>
      <c r="AEH73" s="79">
        <f>SE(Input!V="bullet";SE(18=Input!V-1;ADP27;0);SE(18&lt;Input!V;0;SE(18&lt;Input!V;ADP27/(Input!V-Input!V);0)))</f>
        <v/>
      </c>
      <c r="AEI73" s="79">
        <f>SE(Input!V="bullet";SE(19=Input!V-1;ADP27;0);SE(19&lt;Input!V;0;SE(19&lt;Input!V;ADP27/(Input!V-Input!V);0)))</f>
        <v/>
      </c>
      <c r="AEL73" s="78" t="n">
        <v>21</v>
      </c>
      <c r="AEM73" s="79">
        <f>0</f>
        <v/>
      </c>
      <c r="AEN73" s="79">
        <f>0</f>
        <v/>
      </c>
      <c r="AEO73" s="79">
        <f>0</f>
        <v/>
      </c>
      <c r="AEP73" s="79">
        <f>0</f>
        <v/>
      </c>
      <c r="AEQ73" s="79">
        <f>0</f>
        <v/>
      </c>
      <c r="AER73" s="79">
        <f>0</f>
        <v/>
      </c>
      <c r="AES73" s="79">
        <f>0</f>
        <v/>
      </c>
      <c r="AET73" s="79">
        <f>0</f>
        <v/>
      </c>
      <c r="AEU73" s="79">
        <f>0</f>
        <v/>
      </c>
      <c r="AEV73" s="79">
        <f>0</f>
        <v/>
      </c>
      <c r="AEW73" s="79">
        <f>0</f>
        <v/>
      </c>
      <c r="AEX73" s="79">
        <f>0</f>
        <v/>
      </c>
      <c r="AEY73" s="79">
        <f>0</f>
        <v/>
      </c>
      <c r="AEZ73" s="79">
        <f>0</f>
        <v/>
      </c>
      <c r="AFA73" s="79">
        <f>0</f>
        <v/>
      </c>
      <c r="AFB73" s="79">
        <f>0</f>
        <v/>
      </c>
      <c r="AFC73" s="79">
        <f>0</f>
        <v/>
      </c>
      <c r="AFD73" s="79">
        <f>0</f>
        <v/>
      </c>
      <c r="AFE73" s="79">
        <f>0</f>
        <v/>
      </c>
      <c r="AFF73" s="79">
        <f>0</f>
        <v/>
      </c>
      <c r="AFG73" s="79">
        <f>SE(Input!W="bullet";SE(0=Input!W-1;AFG27;0);SE(0&lt;Input!W;0;SE(0&lt;Input!W;AFG27/(Input!W-Input!W);0)))</f>
        <v/>
      </c>
      <c r="AFH73" s="79">
        <f>SE(Input!W="bullet";SE(1=Input!W-1;AFG27;0);SE(1&lt;Input!W;0;SE(1&lt;Input!W;AFG27/(Input!W-Input!W);0)))</f>
        <v/>
      </c>
      <c r="AFI73" s="79">
        <f>SE(Input!W="bullet";SE(2=Input!W-1;AFG27;0);SE(2&lt;Input!W;0;SE(2&lt;Input!W;AFG27/(Input!W-Input!W);0)))</f>
        <v/>
      </c>
      <c r="AFJ73" s="79">
        <f>SE(Input!W="bullet";SE(3=Input!W-1;AFG27;0);SE(3&lt;Input!W;0;SE(3&lt;Input!W;AFG27/(Input!W-Input!W);0)))</f>
        <v/>
      </c>
      <c r="AFK73" s="79">
        <f>SE(Input!W="bullet";SE(4=Input!W-1;AFG27;0);SE(4&lt;Input!W;0;SE(4&lt;Input!W;AFG27/(Input!W-Input!W);0)))</f>
        <v/>
      </c>
      <c r="AFL73" s="79">
        <f>SE(Input!W="bullet";SE(5=Input!W-1;AFG27;0);SE(5&lt;Input!W;0;SE(5&lt;Input!W;AFG27/(Input!W-Input!W);0)))</f>
        <v/>
      </c>
      <c r="AFM73" s="79">
        <f>SE(Input!W="bullet";SE(6=Input!W-1;AFG27;0);SE(6&lt;Input!W;0;SE(6&lt;Input!W;AFG27/(Input!W-Input!W);0)))</f>
        <v/>
      </c>
      <c r="AFN73" s="79">
        <f>SE(Input!W="bullet";SE(7=Input!W-1;AFG27;0);SE(7&lt;Input!W;0;SE(7&lt;Input!W;AFG27/(Input!W-Input!W);0)))</f>
        <v/>
      </c>
      <c r="AFO73" s="79">
        <f>SE(Input!W="bullet";SE(8=Input!W-1;AFG27;0);SE(8&lt;Input!W;0;SE(8&lt;Input!W;AFG27/(Input!W-Input!W);0)))</f>
        <v/>
      </c>
      <c r="AFP73" s="79">
        <f>SE(Input!W="bullet";SE(9=Input!W-1;AFG27;0);SE(9&lt;Input!W;0;SE(9&lt;Input!W;AFG27/(Input!W-Input!W);0)))</f>
        <v/>
      </c>
      <c r="AFQ73" s="79">
        <f>SE(Input!W="bullet";SE(10=Input!W-1;AFG27;0);SE(10&lt;Input!W;0;SE(10&lt;Input!W;AFG27/(Input!W-Input!W);0)))</f>
        <v/>
      </c>
      <c r="AFR73" s="79">
        <f>SE(Input!W="bullet";SE(11=Input!W-1;AFG27;0);SE(11&lt;Input!W;0;SE(11&lt;Input!W;AFG27/(Input!W-Input!W);0)))</f>
        <v/>
      </c>
      <c r="AFS73" s="79">
        <f>SE(Input!W="bullet";SE(12=Input!W-1;AFG27;0);SE(12&lt;Input!W;0;SE(12&lt;Input!W;AFG27/(Input!W-Input!W);0)))</f>
        <v/>
      </c>
      <c r="AFT73" s="79">
        <f>SE(Input!W="bullet";SE(13=Input!W-1;AFG27;0);SE(13&lt;Input!W;0;SE(13&lt;Input!W;AFG27/(Input!W-Input!W);0)))</f>
        <v/>
      </c>
      <c r="AFU73" s="79">
        <f>SE(Input!W="bullet";SE(14=Input!W-1;AFG27;0);SE(14&lt;Input!W;0;SE(14&lt;Input!W;AFG27/(Input!W-Input!W);0)))</f>
        <v/>
      </c>
      <c r="AFV73" s="79">
        <f>SE(Input!W="bullet";SE(15=Input!W-1;AFG27;0);SE(15&lt;Input!W;0;SE(15&lt;Input!W;AFG27/(Input!W-Input!W);0)))</f>
        <v/>
      </c>
      <c r="AFW73" s="79">
        <f>SE(Input!W="bullet";SE(16=Input!W-1;AFG27;0);SE(16&lt;Input!W;0;SE(16&lt;Input!W;AFG27/(Input!W-Input!W);0)))</f>
        <v/>
      </c>
      <c r="AFX73" s="79">
        <f>SE(Input!W="bullet";SE(17=Input!W-1;AFG27;0);SE(17&lt;Input!W;0;SE(17&lt;Input!W;AFG27/(Input!W-Input!W);0)))</f>
        <v/>
      </c>
      <c r="AFY73" s="79">
        <f>SE(Input!W="bullet";SE(18=Input!W-1;AFG27;0);SE(18&lt;Input!W;0;SE(18&lt;Input!W;AFG27/(Input!W-Input!W);0)))</f>
        <v/>
      </c>
      <c r="AFZ73" s="79">
        <f>SE(Input!W="bullet";SE(19=Input!W-1;AFG27;0);SE(19&lt;Input!W;0;SE(19&lt;Input!W;AFG27/(Input!W-Input!W);0)))</f>
        <v/>
      </c>
    </row>
    <row r="74">
      <c r="A74" s="78" t="n">
        <v>22</v>
      </c>
      <c r="B74" s="79">
        <f>0</f>
        <v/>
      </c>
      <c r="C74" s="79">
        <f>0</f>
        <v/>
      </c>
      <c r="D74" s="79">
        <f>0</f>
        <v/>
      </c>
      <c r="E74" s="79">
        <f>0</f>
        <v/>
      </c>
      <c r="F74" s="79">
        <f>0</f>
        <v/>
      </c>
      <c r="G74" s="79">
        <f>0</f>
        <v/>
      </c>
      <c r="H74" s="79">
        <f>0</f>
        <v/>
      </c>
      <c r="I74" s="79">
        <f>0</f>
        <v/>
      </c>
      <c r="J74" s="79">
        <f>0</f>
        <v/>
      </c>
      <c r="K74" s="79">
        <f>0</f>
        <v/>
      </c>
      <c r="L74" s="79">
        <f>0</f>
        <v/>
      </c>
      <c r="M74" s="79">
        <f>0</f>
        <v/>
      </c>
      <c r="N74" s="79">
        <f>0</f>
        <v/>
      </c>
      <c r="O74" s="79">
        <f>0</f>
        <v/>
      </c>
      <c r="P74" s="79">
        <f>0</f>
        <v/>
      </c>
      <c r="Q74" s="79">
        <f>0</f>
        <v/>
      </c>
      <c r="R74" s="79">
        <f>0</f>
        <v/>
      </c>
      <c r="S74" s="79">
        <f>0</f>
        <v/>
      </c>
      <c r="T74" s="79">
        <f>0</f>
        <v/>
      </c>
      <c r="U74" s="79">
        <f>0</f>
        <v/>
      </c>
      <c r="V74" s="79">
        <f>0</f>
        <v/>
      </c>
      <c r="W74" s="79">
        <f>SE(Input!D="bullet";SE(0=Input!D-1;W28;0);SE(0&lt;Input!D;0;SE(0&lt;Input!D;W28/(Input!D-Input!D);0)))</f>
        <v/>
      </c>
      <c r="X74" s="79">
        <f>SE(Input!D="bullet";SE(1=Input!D-1;W28;0);SE(1&lt;Input!D;0;SE(1&lt;Input!D;W28/(Input!D-Input!D);0)))</f>
        <v/>
      </c>
      <c r="Y74" s="79">
        <f>SE(Input!D="bullet";SE(2=Input!D-1;W28;0);SE(2&lt;Input!D;0;SE(2&lt;Input!D;W28/(Input!D-Input!D);0)))</f>
        <v/>
      </c>
      <c r="Z74" s="79">
        <f>SE(Input!D="bullet";SE(3=Input!D-1;W28;0);SE(3&lt;Input!D;0;SE(3&lt;Input!D;W28/(Input!D-Input!D);0)))</f>
        <v/>
      </c>
      <c r="AA74" s="79">
        <f>SE(Input!D="bullet";SE(4=Input!D-1;W28;0);SE(4&lt;Input!D;0;SE(4&lt;Input!D;W28/(Input!D-Input!D);0)))</f>
        <v/>
      </c>
      <c r="AB74" s="79">
        <f>SE(Input!D="bullet";SE(5=Input!D-1;W28;0);SE(5&lt;Input!D;0;SE(5&lt;Input!D;W28/(Input!D-Input!D);0)))</f>
        <v/>
      </c>
      <c r="AC74" s="79">
        <f>SE(Input!D="bullet";SE(6=Input!D-1;W28;0);SE(6&lt;Input!D;0;SE(6&lt;Input!D;W28/(Input!D-Input!D);0)))</f>
        <v/>
      </c>
      <c r="AD74" s="79">
        <f>SE(Input!D="bullet";SE(7=Input!D-1;W28;0);SE(7&lt;Input!D;0;SE(7&lt;Input!D;W28/(Input!D-Input!D);0)))</f>
        <v/>
      </c>
      <c r="AE74" s="79">
        <f>SE(Input!D="bullet";SE(8=Input!D-1;W28;0);SE(8&lt;Input!D;0;SE(8&lt;Input!D;W28/(Input!D-Input!D);0)))</f>
        <v/>
      </c>
      <c r="AF74" s="79">
        <f>SE(Input!D="bullet";SE(9=Input!D-1;W28;0);SE(9&lt;Input!D;0;SE(9&lt;Input!D;W28/(Input!D-Input!D);0)))</f>
        <v/>
      </c>
      <c r="AG74" s="79">
        <f>SE(Input!D="bullet";SE(10=Input!D-1;W28;0);SE(10&lt;Input!D;0;SE(10&lt;Input!D;W28/(Input!D-Input!D);0)))</f>
        <v/>
      </c>
      <c r="AH74" s="79">
        <f>SE(Input!D="bullet";SE(11=Input!D-1;W28;0);SE(11&lt;Input!D;0;SE(11&lt;Input!D;W28/(Input!D-Input!D);0)))</f>
        <v/>
      </c>
      <c r="AI74" s="79">
        <f>SE(Input!D="bullet";SE(12=Input!D-1;W28;0);SE(12&lt;Input!D;0;SE(12&lt;Input!D;W28/(Input!D-Input!D);0)))</f>
        <v/>
      </c>
      <c r="AJ74" s="79">
        <f>SE(Input!D="bullet";SE(13=Input!D-1;W28;0);SE(13&lt;Input!D;0;SE(13&lt;Input!D;W28/(Input!D-Input!D);0)))</f>
        <v/>
      </c>
      <c r="AK74" s="79">
        <f>SE(Input!D="bullet";SE(14=Input!D-1;W28;0);SE(14&lt;Input!D;0;SE(14&lt;Input!D;W28/(Input!D-Input!D);0)))</f>
        <v/>
      </c>
      <c r="AL74" s="79">
        <f>SE(Input!D="bullet";SE(15=Input!D-1;W28;0);SE(15&lt;Input!D;0;SE(15&lt;Input!D;W28/(Input!D-Input!D);0)))</f>
        <v/>
      </c>
      <c r="AM74" s="79">
        <f>SE(Input!D="bullet";SE(16=Input!D-1;W28;0);SE(16&lt;Input!D;0;SE(16&lt;Input!D;W28/(Input!D-Input!D);0)))</f>
        <v/>
      </c>
      <c r="AN74" s="79">
        <f>SE(Input!D="bullet";SE(17=Input!D-1;W28;0);SE(17&lt;Input!D;0;SE(17&lt;Input!D;W28/(Input!D-Input!D);0)))</f>
        <v/>
      </c>
      <c r="AO74" s="79">
        <f>SE(Input!D="bullet";SE(18=Input!D-1;W28;0);SE(18&lt;Input!D;0;SE(18&lt;Input!D;W28/(Input!D-Input!D);0)))</f>
        <v/>
      </c>
      <c r="AR74" s="78" t="n">
        <v>22</v>
      </c>
      <c r="AS74" s="79">
        <f>0</f>
        <v/>
      </c>
      <c r="AT74" s="79">
        <f>0</f>
        <v/>
      </c>
      <c r="AU74" s="79">
        <f>0</f>
        <v/>
      </c>
      <c r="AV74" s="79">
        <f>0</f>
        <v/>
      </c>
      <c r="AW74" s="79">
        <f>0</f>
        <v/>
      </c>
      <c r="AX74" s="79">
        <f>0</f>
        <v/>
      </c>
      <c r="AY74" s="79">
        <f>0</f>
        <v/>
      </c>
      <c r="AZ74" s="79">
        <f>0</f>
        <v/>
      </c>
      <c r="BA74" s="79">
        <f>0</f>
        <v/>
      </c>
      <c r="BB74" s="79">
        <f>0</f>
        <v/>
      </c>
      <c r="BC74" s="79">
        <f>0</f>
        <v/>
      </c>
      <c r="BD74" s="79">
        <f>0</f>
        <v/>
      </c>
      <c r="BE74" s="79">
        <f>0</f>
        <v/>
      </c>
      <c r="BF74" s="79">
        <f>0</f>
        <v/>
      </c>
      <c r="BG74" s="79">
        <f>0</f>
        <v/>
      </c>
      <c r="BH74" s="79">
        <f>0</f>
        <v/>
      </c>
      <c r="BI74" s="79">
        <f>0</f>
        <v/>
      </c>
      <c r="BJ74" s="79">
        <f>0</f>
        <v/>
      </c>
      <c r="BK74" s="79">
        <f>0</f>
        <v/>
      </c>
      <c r="BL74" s="79">
        <f>0</f>
        <v/>
      </c>
      <c r="BM74" s="79">
        <f>0</f>
        <v/>
      </c>
      <c r="BN74" s="79">
        <f>SE(Input!E="bullet";SE(0=Input!E-1;BN28;0);SE(0&lt;Input!E;0;SE(0&lt;Input!E;BN28/(Input!E-Input!E);0)))</f>
        <v/>
      </c>
      <c r="BO74" s="79">
        <f>SE(Input!E="bullet";SE(1=Input!E-1;BN28;0);SE(1&lt;Input!E;0;SE(1&lt;Input!E;BN28/(Input!E-Input!E);0)))</f>
        <v/>
      </c>
      <c r="BP74" s="79">
        <f>SE(Input!E="bullet";SE(2=Input!E-1;BN28;0);SE(2&lt;Input!E;0;SE(2&lt;Input!E;BN28/(Input!E-Input!E);0)))</f>
        <v/>
      </c>
      <c r="BQ74" s="79">
        <f>SE(Input!E="bullet";SE(3=Input!E-1;BN28;0);SE(3&lt;Input!E;0;SE(3&lt;Input!E;BN28/(Input!E-Input!E);0)))</f>
        <v/>
      </c>
      <c r="BR74" s="79">
        <f>SE(Input!E="bullet";SE(4=Input!E-1;BN28;0);SE(4&lt;Input!E;0;SE(4&lt;Input!E;BN28/(Input!E-Input!E);0)))</f>
        <v/>
      </c>
      <c r="BS74" s="79">
        <f>SE(Input!E="bullet";SE(5=Input!E-1;BN28;0);SE(5&lt;Input!E;0;SE(5&lt;Input!E;BN28/(Input!E-Input!E);0)))</f>
        <v/>
      </c>
      <c r="BT74" s="79">
        <f>SE(Input!E="bullet";SE(6=Input!E-1;BN28;0);SE(6&lt;Input!E;0;SE(6&lt;Input!E;BN28/(Input!E-Input!E);0)))</f>
        <v/>
      </c>
      <c r="BU74" s="79">
        <f>SE(Input!E="bullet";SE(7=Input!E-1;BN28;0);SE(7&lt;Input!E;0;SE(7&lt;Input!E;BN28/(Input!E-Input!E);0)))</f>
        <v/>
      </c>
      <c r="BV74" s="79">
        <f>SE(Input!E="bullet";SE(8=Input!E-1;BN28;0);SE(8&lt;Input!E;0;SE(8&lt;Input!E;BN28/(Input!E-Input!E);0)))</f>
        <v/>
      </c>
      <c r="BW74" s="79">
        <f>SE(Input!E="bullet";SE(9=Input!E-1;BN28;0);SE(9&lt;Input!E;0;SE(9&lt;Input!E;BN28/(Input!E-Input!E);0)))</f>
        <v/>
      </c>
      <c r="BX74" s="79">
        <f>SE(Input!E="bullet";SE(10=Input!E-1;BN28;0);SE(10&lt;Input!E;0;SE(10&lt;Input!E;BN28/(Input!E-Input!E);0)))</f>
        <v/>
      </c>
      <c r="BY74" s="79">
        <f>SE(Input!E="bullet";SE(11=Input!E-1;BN28;0);SE(11&lt;Input!E;0;SE(11&lt;Input!E;BN28/(Input!E-Input!E);0)))</f>
        <v/>
      </c>
      <c r="BZ74" s="79">
        <f>SE(Input!E="bullet";SE(12=Input!E-1;BN28;0);SE(12&lt;Input!E;0;SE(12&lt;Input!E;BN28/(Input!E-Input!E);0)))</f>
        <v/>
      </c>
      <c r="CA74" s="79">
        <f>SE(Input!E="bullet";SE(13=Input!E-1;BN28;0);SE(13&lt;Input!E;0;SE(13&lt;Input!E;BN28/(Input!E-Input!E);0)))</f>
        <v/>
      </c>
      <c r="CB74" s="79">
        <f>SE(Input!E="bullet";SE(14=Input!E-1;BN28;0);SE(14&lt;Input!E;0;SE(14&lt;Input!E;BN28/(Input!E-Input!E);0)))</f>
        <v/>
      </c>
      <c r="CC74" s="79">
        <f>SE(Input!E="bullet";SE(15=Input!E-1;BN28;0);SE(15&lt;Input!E;0;SE(15&lt;Input!E;BN28/(Input!E-Input!E);0)))</f>
        <v/>
      </c>
      <c r="CD74" s="79">
        <f>SE(Input!E="bullet";SE(16=Input!E-1;BN28;0);SE(16&lt;Input!E;0;SE(16&lt;Input!E;BN28/(Input!E-Input!E);0)))</f>
        <v/>
      </c>
      <c r="CE74" s="79">
        <f>SE(Input!E="bullet";SE(17=Input!E-1;BN28;0);SE(17&lt;Input!E;0;SE(17&lt;Input!E;BN28/(Input!E-Input!E);0)))</f>
        <v/>
      </c>
      <c r="CF74" s="79">
        <f>SE(Input!E="bullet";SE(18=Input!E-1;BN28;0);SE(18&lt;Input!E;0;SE(18&lt;Input!E;BN28/(Input!E-Input!E);0)))</f>
        <v/>
      </c>
      <c r="CI74" s="78" t="n">
        <v>22</v>
      </c>
      <c r="CJ74" s="79">
        <f>0</f>
        <v/>
      </c>
      <c r="CK74" s="79">
        <f>0</f>
        <v/>
      </c>
      <c r="CL74" s="79">
        <f>0</f>
        <v/>
      </c>
      <c r="CM74" s="79">
        <f>0</f>
        <v/>
      </c>
      <c r="CN74" s="79">
        <f>0</f>
        <v/>
      </c>
      <c r="CO74" s="79">
        <f>0</f>
        <v/>
      </c>
      <c r="CP74" s="79">
        <f>0</f>
        <v/>
      </c>
      <c r="CQ74" s="79">
        <f>0</f>
        <v/>
      </c>
      <c r="CR74" s="79">
        <f>0</f>
        <v/>
      </c>
      <c r="CS74" s="79">
        <f>0</f>
        <v/>
      </c>
      <c r="CT74" s="79">
        <f>0</f>
        <v/>
      </c>
      <c r="CU74" s="79">
        <f>0</f>
        <v/>
      </c>
      <c r="CV74" s="79">
        <f>0</f>
        <v/>
      </c>
      <c r="CW74" s="79">
        <f>0</f>
        <v/>
      </c>
      <c r="CX74" s="79">
        <f>0</f>
        <v/>
      </c>
      <c r="CY74" s="79">
        <f>0</f>
        <v/>
      </c>
      <c r="CZ74" s="79">
        <f>0</f>
        <v/>
      </c>
      <c r="DA74" s="79">
        <f>0</f>
        <v/>
      </c>
      <c r="DB74" s="79">
        <f>0</f>
        <v/>
      </c>
      <c r="DC74" s="79">
        <f>0</f>
        <v/>
      </c>
      <c r="DD74" s="79">
        <f>0</f>
        <v/>
      </c>
      <c r="DE74" s="79">
        <f>SE(Input!F="bullet";SE(0=Input!F-1;DE28;0);SE(0&lt;Input!F;0;SE(0&lt;Input!F;DE28/(Input!F-Input!F);0)))</f>
        <v/>
      </c>
      <c r="DF74" s="79">
        <f>SE(Input!F="bullet";SE(1=Input!F-1;DE28;0);SE(1&lt;Input!F;0;SE(1&lt;Input!F;DE28/(Input!F-Input!F);0)))</f>
        <v/>
      </c>
      <c r="DG74" s="79">
        <f>SE(Input!F="bullet";SE(2=Input!F-1;DE28;0);SE(2&lt;Input!F;0;SE(2&lt;Input!F;DE28/(Input!F-Input!F);0)))</f>
        <v/>
      </c>
      <c r="DH74" s="79">
        <f>SE(Input!F="bullet";SE(3=Input!F-1;DE28;0);SE(3&lt;Input!F;0;SE(3&lt;Input!F;DE28/(Input!F-Input!F);0)))</f>
        <v/>
      </c>
      <c r="DI74" s="79">
        <f>SE(Input!F="bullet";SE(4=Input!F-1;DE28;0);SE(4&lt;Input!F;0;SE(4&lt;Input!F;DE28/(Input!F-Input!F);0)))</f>
        <v/>
      </c>
      <c r="DJ74" s="79">
        <f>SE(Input!F="bullet";SE(5=Input!F-1;DE28;0);SE(5&lt;Input!F;0;SE(5&lt;Input!F;DE28/(Input!F-Input!F);0)))</f>
        <v/>
      </c>
      <c r="DK74" s="79">
        <f>SE(Input!F="bullet";SE(6=Input!F-1;DE28;0);SE(6&lt;Input!F;0;SE(6&lt;Input!F;DE28/(Input!F-Input!F);0)))</f>
        <v/>
      </c>
      <c r="DL74" s="79">
        <f>SE(Input!F="bullet";SE(7=Input!F-1;DE28;0);SE(7&lt;Input!F;0;SE(7&lt;Input!F;DE28/(Input!F-Input!F);0)))</f>
        <v/>
      </c>
      <c r="DM74" s="79">
        <f>SE(Input!F="bullet";SE(8=Input!F-1;DE28;0);SE(8&lt;Input!F;0;SE(8&lt;Input!F;DE28/(Input!F-Input!F);0)))</f>
        <v/>
      </c>
      <c r="DN74" s="79">
        <f>SE(Input!F="bullet";SE(9=Input!F-1;DE28;0);SE(9&lt;Input!F;0;SE(9&lt;Input!F;DE28/(Input!F-Input!F);0)))</f>
        <v/>
      </c>
      <c r="DO74" s="79">
        <f>SE(Input!F="bullet";SE(10=Input!F-1;DE28;0);SE(10&lt;Input!F;0;SE(10&lt;Input!F;DE28/(Input!F-Input!F);0)))</f>
        <v/>
      </c>
      <c r="DP74" s="79">
        <f>SE(Input!F="bullet";SE(11=Input!F-1;DE28;0);SE(11&lt;Input!F;0;SE(11&lt;Input!F;DE28/(Input!F-Input!F);0)))</f>
        <v/>
      </c>
      <c r="DQ74" s="79">
        <f>SE(Input!F="bullet";SE(12=Input!F-1;DE28;0);SE(12&lt;Input!F;0;SE(12&lt;Input!F;DE28/(Input!F-Input!F);0)))</f>
        <v/>
      </c>
      <c r="DR74" s="79">
        <f>SE(Input!F="bullet";SE(13=Input!F-1;DE28;0);SE(13&lt;Input!F;0;SE(13&lt;Input!F;DE28/(Input!F-Input!F);0)))</f>
        <v/>
      </c>
      <c r="DS74" s="79">
        <f>SE(Input!F="bullet";SE(14=Input!F-1;DE28;0);SE(14&lt;Input!F;0;SE(14&lt;Input!F;DE28/(Input!F-Input!F);0)))</f>
        <v/>
      </c>
      <c r="DT74" s="79">
        <f>SE(Input!F="bullet";SE(15=Input!F-1;DE28;0);SE(15&lt;Input!F;0;SE(15&lt;Input!F;DE28/(Input!F-Input!F);0)))</f>
        <v/>
      </c>
      <c r="DU74" s="79">
        <f>SE(Input!F="bullet";SE(16=Input!F-1;DE28;0);SE(16&lt;Input!F;0;SE(16&lt;Input!F;DE28/(Input!F-Input!F);0)))</f>
        <v/>
      </c>
      <c r="DV74" s="79">
        <f>SE(Input!F="bullet";SE(17=Input!F-1;DE28;0);SE(17&lt;Input!F;0;SE(17&lt;Input!F;DE28/(Input!F-Input!F);0)))</f>
        <v/>
      </c>
      <c r="DW74" s="79">
        <f>SE(Input!F="bullet";SE(18=Input!F-1;DE28;0);SE(18&lt;Input!F;0;SE(18&lt;Input!F;DE28/(Input!F-Input!F);0)))</f>
        <v/>
      </c>
      <c r="DZ74" s="78" t="n">
        <v>22</v>
      </c>
      <c r="EA74" s="79">
        <f>0</f>
        <v/>
      </c>
      <c r="EB74" s="79">
        <f>0</f>
        <v/>
      </c>
      <c r="EC74" s="79">
        <f>0</f>
        <v/>
      </c>
      <c r="ED74" s="79">
        <f>0</f>
        <v/>
      </c>
      <c r="EE74" s="79">
        <f>0</f>
        <v/>
      </c>
      <c r="EF74" s="79">
        <f>0</f>
        <v/>
      </c>
      <c r="EG74" s="79">
        <f>0</f>
        <v/>
      </c>
      <c r="EH74" s="79">
        <f>0</f>
        <v/>
      </c>
      <c r="EI74" s="79">
        <f>0</f>
        <v/>
      </c>
      <c r="EJ74" s="79">
        <f>0</f>
        <v/>
      </c>
      <c r="EK74" s="79">
        <f>0</f>
        <v/>
      </c>
      <c r="EL74" s="79">
        <f>0</f>
        <v/>
      </c>
      <c r="EM74" s="79">
        <f>0</f>
        <v/>
      </c>
      <c r="EN74" s="79">
        <f>0</f>
        <v/>
      </c>
      <c r="EO74" s="79">
        <f>0</f>
        <v/>
      </c>
      <c r="EP74" s="79">
        <f>0</f>
        <v/>
      </c>
      <c r="EQ74" s="79">
        <f>0</f>
        <v/>
      </c>
      <c r="ER74" s="79">
        <f>0</f>
        <v/>
      </c>
      <c r="ES74" s="79">
        <f>0</f>
        <v/>
      </c>
      <c r="ET74" s="79">
        <f>0</f>
        <v/>
      </c>
      <c r="EU74" s="79">
        <f>0</f>
        <v/>
      </c>
      <c r="EV74" s="79">
        <f>SE(Input!G="bullet";SE(0=Input!G-1;EV28;0);SE(0&lt;Input!G;0;SE(0&lt;Input!G;EV28/(Input!G-Input!G);0)))</f>
        <v/>
      </c>
      <c r="EW74" s="79">
        <f>SE(Input!G="bullet";SE(1=Input!G-1;EV28;0);SE(1&lt;Input!G;0;SE(1&lt;Input!G;EV28/(Input!G-Input!G);0)))</f>
        <v/>
      </c>
      <c r="EX74" s="79">
        <f>SE(Input!G="bullet";SE(2=Input!G-1;EV28;0);SE(2&lt;Input!G;0;SE(2&lt;Input!G;EV28/(Input!G-Input!G);0)))</f>
        <v/>
      </c>
      <c r="EY74" s="79">
        <f>SE(Input!G="bullet";SE(3=Input!G-1;EV28;0);SE(3&lt;Input!G;0;SE(3&lt;Input!G;EV28/(Input!G-Input!G);0)))</f>
        <v/>
      </c>
      <c r="EZ74" s="79">
        <f>SE(Input!G="bullet";SE(4=Input!G-1;EV28;0);SE(4&lt;Input!G;0;SE(4&lt;Input!G;EV28/(Input!G-Input!G);0)))</f>
        <v/>
      </c>
      <c r="FA74" s="79">
        <f>SE(Input!G="bullet";SE(5=Input!G-1;EV28;0);SE(5&lt;Input!G;0;SE(5&lt;Input!G;EV28/(Input!G-Input!G);0)))</f>
        <v/>
      </c>
      <c r="FB74" s="79">
        <f>SE(Input!G="bullet";SE(6=Input!G-1;EV28;0);SE(6&lt;Input!G;0;SE(6&lt;Input!G;EV28/(Input!G-Input!G);0)))</f>
        <v/>
      </c>
      <c r="FC74" s="79">
        <f>SE(Input!G="bullet";SE(7=Input!G-1;EV28;0);SE(7&lt;Input!G;0;SE(7&lt;Input!G;EV28/(Input!G-Input!G);0)))</f>
        <v/>
      </c>
      <c r="FD74" s="79">
        <f>SE(Input!G="bullet";SE(8=Input!G-1;EV28;0);SE(8&lt;Input!G;0;SE(8&lt;Input!G;EV28/(Input!G-Input!G);0)))</f>
        <v/>
      </c>
      <c r="FE74" s="79">
        <f>SE(Input!G="bullet";SE(9=Input!G-1;EV28;0);SE(9&lt;Input!G;0;SE(9&lt;Input!G;EV28/(Input!G-Input!G);0)))</f>
        <v/>
      </c>
      <c r="FF74" s="79">
        <f>SE(Input!G="bullet";SE(10=Input!G-1;EV28;0);SE(10&lt;Input!G;0;SE(10&lt;Input!G;EV28/(Input!G-Input!G);0)))</f>
        <v/>
      </c>
      <c r="FG74" s="79">
        <f>SE(Input!G="bullet";SE(11=Input!G-1;EV28;0);SE(11&lt;Input!G;0;SE(11&lt;Input!G;EV28/(Input!G-Input!G);0)))</f>
        <v/>
      </c>
      <c r="FH74" s="79">
        <f>SE(Input!G="bullet";SE(12=Input!G-1;EV28;0);SE(12&lt;Input!G;0;SE(12&lt;Input!G;EV28/(Input!G-Input!G);0)))</f>
        <v/>
      </c>
      <c r="FI74" s="79">
        <f>SE(Input!G="bullet";SE(13=Input!G-1;EV28;0);SE(13&lt;Input!G;0;SE(13&lt;Input!G;EV28/(Input!G-Input!G);0)))</f>
        <v/>
      </c>
      <c r="FJ74" s="79">
        <f>SE(Input!G="bullet";SE(14=Input!G-1;EV28;0);SE(14&lt;Input!G;0;SE(14&lt;Input!G;EV28/(Input!G-Input!G);0)))</f>
        <v/>
      </c>
      <c r="FK74" s="79">
        <f>SE(Input!G="bullet";SE(15=Input!G-1;EV28;0);SE(15&lt;Input!G;0;SE(15&lt;Input!G;EV28/(Input!G-Input!G);0)))</f>
        <v/>
      </c>
      <c r="FL74" s="79">
        <f>SE(Input!G="bullet";SE(16=Input!G-1;EV28;0);SE(16&lt;Input!G;0;SE(16&lt;Input!G;EV28/(Input!G-Input!G);0)))</f>
        <v/>
      </c>
      <c r="FM74" s="79">
        <f>SE(Input!G="bullet";SE(17=Input!G-1;EV28;0);SE(17&lt;Input!G;0;SE(17&lt;Input!G;EV28/(Input!G-Input!G);0)))</f>
        <v/>
      </c>
      <c r="FN74" s="79">
        <f>SE(Input!G="bullet";SE(18=Input!G-1;EV28;0);SE(18&lt;Input!G;0;SE(18&lt;Input!G;EV28/(Input!G-Input!G);0)))</f>
        <v/>
      </c>
      <c r="FQ74" s="78" t="n">
        <v>22</v>
      </c>
      <c r="FR74" s="79">
        <f>0</f>
        <v/>
      </c>
      <c r="FS74" s="79">
        <f>0</f>
        <v/>
      </c>
      <c r="FT74" s="79">
        <f>0</f>
        <v/>
      </c>
      <c r="FU74" s="79">
        <f>0</f>
        <v/>
      </c>
      <c r="FV74" s="79">
        <f>0</f>
        <v/>
      </c>
      <c r="FW74" s="79">
        <f>0</f>
        <v/>
      </c>
      <c r="FX74" s="79">
        <f>0</f>
        <v/>
      </c>
      <c r="FY74" s="79">
        <f>0</f>
        <v/>
      </c>
      <c r="FZ74" s="79">
        <f>0</f>
        <v/>
      </c>
      <c r="GA74" s="79">
        <f>0</f>
        <v/>
      </c>
      <c r="GB74" s="79">
        <f>0</f>
        <v/>
      </c>
      <c r="GC74" s="79">
        <f>0</f>
        <v/>
      </c>
      <c r="GD74" s="79">
        <f>0</f>
        <v/>
      </c>
      <c r="GE74" s="79">
        <f>0</f>
        <v/>
      </c>
      <c r="GF74" s="79">
        <f>0</f>
        <v/>
      </c>
      <c r="GG74" s="79">
        <f>0</f>
        <v/>
      </c>
      <c r="GH74" s="79">
        <f>0</f>
        <v/>
      </c>
      <c r="GI74" s="79">
        <f>0</f>
        <v/>
      </c>
      <c r="GJ74" s="79">
        <f>0</f>
        <v/>
      </c>
      <c r="GK74" s="79">
        <f>0</f>
        <v/>
      </c>
      <c r="GL74" s="79">
        <f>0</f>
        <v/>
      </c>
      <c r="GM74" s="79">
        <f>SE(Input!H="bullet";SE(0=Input!H-1;GM28;0);SE(0&lt;Input!H;0;SE(0&lt;Input!H;GM28/(Input!H-Input!H);0)))</f>
        <v/>
      </c>
      <c r="GN74" s="79">
        <f>SE(Input!H="bullet";SE(1=Input!H-1;GM28;0);SE(1&lt;Input!H;0;SE(1&lt;Input!H;GM28/(Input!H-Input!H);0)))</f>
        <v/>
      </c>
      <c r="GO74" s="79">
        <f>SE(Input!H="bullet";SE(2=Input!H-1;GM28;0);SE(2&lt;Input!H;0;SE(2&lt;Input!H;GM28/(Input!H-Input!H);0)))</f>
        <v/>
      </c>
      <c r="GP74" s="79">
        <f>SE(Input!H="bullet";SE(3=Input!H-1;GM28;0);SE(3&lt;Input!H;0;SE(3&lt;Input!H;GM28/(Input!H-Input!H);0)))</f>
        <v/>
      </c>
      <c r="GQ74" s="79">
        <f>SE(Input!H="bullet";SE(4=Input!H-1;GM28;0);SE(4&lt;Input!H;0;SE(4&lt;Input!H;GM28/(Input!H-Input!H);0)))</f>
        <v/>
      </c>
      <c r="GR74" s="79">
        <f>SE(Input!H="bullet";SE(5=Input!H-1;GM28;0);SE(5&lt;Input!H;0;SE(5&lt;Input!H;GM28/(Input!H-Input!H);0)))</f>
        <v/>
      </c>
      <c r="GS74" s="79">
        <f>SE(Input!H="bullet";SE(6=Input!H-1;GM28;0);SE(6&lt;Input!H;0;SE(6&lt;Input!H;GM28/(Input!H-Input!H);0)))</f>
        <v/>
      </c>
      <c r="GT74" s="79">
        <f>SE(Input!H="bullet";SE(7=Input!H-1;GM28;0);SE(7&lt;Input!H;0;SE(7&lt;Input!H;GM28/(Input!H-Input!H);0)))</f>
        <v/>
      </c>
      <c r="GU74" s="79">
        <f>SE(Input!H="bullet";SE(8=Input!H-1;GM28;0);SE(8&lt;Input!H;0;SE(8&lt;Input!H;GM28/(Input!H-Input!H);0)))</f>
        <v/>
      </c>
      <c r="GV74" s="79">
        <f>SE(Input!H="bullet";SE(9=Input!H-1;GM28;0);SE(9&lt;Input!H;0;SE(9&lt;Input!H;GM28/(Input!H-Input!H);0)))</f>
        <v/>
      </c>
      <c r="GW74" s="79">
        <f>SE(Input!H="bullet";SE(10=Input!H-1;GM28;0);SE(10&lt;Input!H;0;SE(10&lt;Input!H;GM28/(Input!H-Input!H);0)))</f>
        <v/>
      </c>
      <c r="GX74" s="79">
        <f>SE(Input!H="bullet";SE(11=Input!H-1;GM28;0);SE(11&lt;Input!H;0;SE(11&lt;Input!H;GM28/(Input!H-Input!H);0)))</f>
        <v/>
      </c>
      <c r="GY74" s="79">
        <f>SE(Input!H="bullet";SE(12=Input!H-1;GM28;0);SE(12&lt;Input!H;0;SE(12&lt;Input!H;GM28/(Input!H-Input!H);0)))</f>
        <v/>
      </c>
      <c r="GZ74" s="79">
        <f>SE(Input!H="bullet";SE(13=Input!H-1;GM28;0);SE(13&lt;Input!H;0;SE(13&lt;Input!H;GM28/(Input!H-Input!H);0)))</f>
        <v/>
      </c>
      <c r="HA74" s="79">
        <f>SE(Input!H="bullet";SE(14=Input!H-1;GM28;0);SE(14&lt;Input!H;0;SE(14&lt;Input!H;GM28/(Input!H-Input!H);0)))</f>
        <v/>
      </c>
      <c r="HB74" s="79">
        <f>SE(Input!H="bullet";SE(15=Input!H-1;GM28;0);SE(15&lt;Input!H;0;SE(15&lt;Input!H;GM28/(Input!H-Input!H);0)))</f>
        <v/>
      </c>
      <c r="HC74" s="79">
        <f>SE(Input!H="bullet";SE(16=Input!H-1;GM28;0);SE(16&lt;Input!H;0;SE(16&lt;Input!H;GM28/(Input!H-Input!H);0)))</f>
        <v/>
      </c>
      <c r="HD74" s="79">
        <f>SE(Input!H="bullet";SE(17=Input!H-1;GM28;0);SE(17&lt;Input!H;0;SE(17&lt;Input!H;GM28/(Input!H-Input!H);0)))</f>
        <v/>
      </c>
      <c r="HE74" s="79">
        <f>SE(Input!H="bullet";SE(18=Input!H-1;GM28;0);SE(18&lt;Input!H;0;SE(18&lt;Input!H;GM28/(Input!H-Input!H);0)))</f>
        <v/>
      </c>
      <c r="HH74" s="78" t="n">
        <v>22</v>
      </c>
      <c r="HI74" s="79">
        <f>0</f>
        <v/>
      </c>
      <c r="HJ74" s="79">
        <f>0</f>
        <v/>
      </c>
      <c r="HK74" s="79">
        <f>0</f>
        <v/>
      </c>
      <c r="HL74" s="79">
        <f>0</f>
        <v/>
      </c>
      <c r="HM74" s="79">
        <f>0</f>
        <v/>
      </c>
      <c r="HN74" s="79">
        <f>0</f>
        <v/>
      </c>
      <c r="HO74" s="79">
        <f>0</f>
        <v/>
      </c>
      <c r="HP74" s="79">
        <f>0</f>
        <v/>
      </c>
      <c r="HQ74" s="79">
        <f>0</f>
        <v/>
      </c>
      <c r="HR74" s="79">
        <f>0</f>
        <v/>
      </c>
      <c r="HS74" s="79">
        <f>0</f>
        <v/>
      </c>
      <c r="HT74" s="79">
        <f>0</f>
        <v/>
      </c>
      <c r="HU74" s="79">
        <f>0</f>
        <v/>
      </c>
      <c r="HV74" s="79">
        <f>0</f>
        <v/>
      </c>
      <c r="HW74" s="79">
        <f>0</f>
        <v/>
      </c>
      <c r="HX74" s="79">
        <f>0</f>
        <v/>
      </c>
      <c r="HY74" s="79">
        <f>0</f>
        <v/>
      </c>
      <c r="HZ74" s="79">
        <f>0</f>
        <v/>
      </c>
      <c r="IA74" s="79">
        <f>0</f>
        <v/>
      </c>
      <c r="IB74" s="79">
        <f>0</f>
        <v/>
      </c>
      <c r="IC74" s="79">
        <f>0</f>
        <v/>
      </c>
      <c r="ID74" s="79">
        <f>SE(Input!I="bullet";SE(0=Input!I-1;ID28;0);SE(0&lt;Input!I;0;SE(0&lt;Input!I;ID28/(Input!I-Input!I);0)))</f>
        <v/>
      </c>
      <c r="IE74" s="79">
        <f>SE(Input!I="bullet";SE(1=Input!I-1;ID28;0);SE(1&lt;Input!I;0;SE(1&lt;Input!I;ID28/(Input!I-Input!I);0)))</f>
        <v/>
      </c>
      <c r="IF74" s="79">
        <f>SE(Input!I="bullet";SE(2=Input!I-1;ID28;0);SE(2&lt;Input!I;0;SE(2&lt;Input!I;ID28/(Input!I-Input!I);0)))</f>
        <v/>
      </c>
      <c r="IG74" s="79">
        <f>SE(Input!I="bullet";SE(3=Input!I-1;ID28;0);SE(3&lt;Input!I;0;SE(3&lt;Input!I;ID28/(Input!I-Input!I);0)))</f>
        <v/>
      </c>
      <c r="IH74" s="79">
        <f>SE(Input!I="bullet";SE(4=Input!I-1;ID28;0);SE(4&lt;Input!I;0;SE(4&lt;Input!I;ID28/(Input!I-Input!I);0)))</f>
        <v/>
      </c>
      <c r="II74" s="79">
        <f>SE(Input!I="bullet";SE(5=Input!I-1;ID28;0);SE(5&lt;Input!I;0;SE(5&lt;Input!I;ID28/(Input!I-Input!I);0)))</f>
        <v/>
      </c>
      <c r="IJ74" s="79">
        <f>SE(Input!I="bullet";SE(6=Input!I-1;ID28;0);SE(6&lt;Input!I;0;SE(6&lt;Input!I;ID28/(Input!I-Input!I);0)))</f>
        <v/>
      </c>
      <c r="IK74" s="79">
        <f>SE(Input!I="bullet";SE(7=Input!I-1;ID28;0);SE(7&lt;Input!I;0;SE(7&lt;Input!I;ID28/(Input!I-Input!I);0)))</f>
        <v/>
      </c>
      <c r="IL74" s="79">
        <f>SE(Input!I="bullet";SE(8=Input!I-1;ID28;0);SE(8&lt;Input!I;0;SE(8&lt;Input!I;ID28/(Input!I-Input!I);0)))</f>
        <v/>
      </c>
      <c r="IM74" s="79">
        <f>SE(Input!I="bullet";SE(9=Input!I-1;ID28;0);SE(9&lt;Input!I;0;SE(9&lt;Input!I;ID28/(Input!I-Input!I);0)))</f>
        <v/>
      </c>
      <c r="IN74" s="79">
        <f>SE(Input!I="bullet";SE(10=Input!I-1;ID28;0);SE(10&lt;Input!I;0;SE(10&lt;Input!I;ID28/(Input!I-Input!I);0)))</f>
        <v/>
      </c>
      <c r="IO74" s="79">
        <f>SE(Input!I="bullet";SE(11=Input!I-1;ID28;0);SE(11&lt;Input!I;0;SE(11&lt;Input!I;ID28/(Input!I-Input!I);0)))</f>
        <v/>
      </c>
      <c r="IP74" s="79">
        <f>SE(Input!I="bullet";SE(12=Input!I-1;ID28;0);SE(12&lt;Input!I;0;SE(12&lt;Input!I;ID28/(Input!I-Input!I);0)))</f>
        <v/>
      </c>
      <c r="IQ74" s="79">
        <f>SE(Input!I="bullet";SE(13=Input!I-1;ID28;0);SE(13&lt;Input!I;0;SE(13&lt;Input!I;ID28/(Input!I-Input!I);0)))</f>
        <v/>
      </c>
      <c r="IR74" s="79">
        <f>SE(Input!I="bullet";SE(14=Input!I-1;ID28;0);SE(14&lt;Input!I;0;SE(14&lt;Input!I;ID28/(Input!I-Input!I);0)))</f>
        <v/>
      </c>
      <c r="IS74" s="79">
        <f>SE(Input!I="bullet";SE(15=Input!I-1;ID28;0);SE(15&lt;Input!I;0;SE(15&lt;Input!I;ID28/(Input!I-Input!I);0)))</f>
        <v/>
      </c>
      <c r="IT74" s="79">
        <f>SE(Input!I="bullet";SE(16=Input!I-1;ID28;0);SE(16&lt;Input!I;0;SE(16&lt;Input!I;ID28/(Input!I-Input!I);0)))</f>
        <v/>
      </c>
      <c r="IU74" s="79">
        <f>SE(Input!I="bullet";SE(17=Input!I-1;ID28;0);SE(17&lt;Input!I;0;SE(17&lt;Input!I;ID28/(Input!I-Input!I);0)))</f>
        <v/>
      </c>
      <c r="IV74" s="79">
        <f>SE(Input!I="bullet";SE(18=Input!I-1;ID28;0);SE(18&lt;Input!I;0;SE(18&lt;Input!I;ID28/(Input!I-Input!I);0)))</f>
        <v/>
      </c>
      <c r="IY74" s="78" t="n">
        <v>22</v>
      </c>
      <c r="IZ74" s="79">
        <f>0</f>
        <v/>
      </c>
      <c r="JA74" s="79">
        <f>0</f>
        <v/>
      </c>
      <c r="JB74" s="79">
        <f>0</f>
        <v/>
      </c>
      <c r="JC74" s="79">
        <f>0</f>
        <v/>
      </c>
      <c r="JD74" s="79">
        <f>0</f>
        <v/>
      </c>
      <c r="JE74" s="79">
        <f>0</f>
        <v/>
      </c>
      <c r="JF74" s="79">
        <f>0</f>
        <v/>
      </c>
      <c r="JG74" s="79">
        <f>0</f>
        <v/>
      </c>
      <c r="JH74" s="79">
        <f>0</f>
        <v/>
      </c>
      <c r="JI74" s="79">
        <f>0</f>
        <v/>
      </c>
      <c r="JJ74" s="79">
        <f>0</f>
        <v/>
      </c>
      <c r="JK74" s="79">
        <f>0</f>
        <v/>
      </c>
      <c r="JL74" s="79">
        <f>0</f>
        <v/>
      </c>
      <c r="JM74" s="79">
        <f>0</f>
        <v/>
      </c>
      <c r="JN74" s="79">
        <f>0</f>
        <v/>
      </c>
      <c r="JO74" s="79">
        <f>0</f>
        <v/>
      </c>
      <c r="JP74" s="79">
        <f>0</f>
        <v/>
      </c>
      <c r="JQ74" s="79">
        <f>0</f>
        <v/>
      </c>
      <c r="JR74" s="79">
        <f>0</f>
        <v/>
      </c>
      <c r="JS74" s="79">
        <f>0</f>
        <v/>
      </c>
      <c r="JT74" s="79">
        <f>0</f>
        <v/>
      </c>
      <c r="JU74" s="79">
        <f>SE(Input!J="bullet";SE(0=Input!J-1;JU28;0);SE(0&lt;Input!J;0;SE(0&lt;Input!J;JU28/(Input!J-Input!J);0)))</f>
        <v/>
      </c>
      <c r="JV74" s="79">
        <f>SE(Input!J="bullet";SE(1=Input!J-1;JU28;0);SE(1&lt;Input!J;0;SE(1&lt;Input!J;JU28/(Input!J-Input!J);0)))</f>
        <v/>
      </c>
      <c r="JW74" s="79">
        <f>SE(Input!J="bullet";SE(2=Input!J-1;JU28;0);SE(2&lt;Input!J;0;SE(2&lt;Input!J;JU28/(Input!J-Input!J);0)))</f>
        <v/>
      </c>
      <c r="JX74" s="79">
        <f>SE(Input!J="bullet";SE(3=Input!J-1;JU28;0);SE(3&lt;Input!J;0;SE(3&lt;Input!J;JU28/(Input!J-Input!J);0)))</f>
        <v/>
      </c>
      <c r="JY74" s="79">
        <f>SE(Input!J="bullet";SE(4=Input!J-1;JU28;0);SE(4&lt;Input!J;0;SE(4&lt;Input!J;JU28/(Input!J-Input!J);0)))</f>
        <v/>
      </c>
      <c r="JZ74" s="79">
        <f>SE(Input!J="bullet";SE(5=Input!J-1;JU28;0);SE(5&lt;Input!J;0;SE(5&lt;Input!J;JU28/(Input!J-Input!J);0)))</f>
        <v/>
      </c>
      <c r="KA74" s="79">
        <f>SE(Input!J="bullet";SE(6=Input!J-1;JU28;0);SE(6&lt;Input!J;0;SE(6&lt;Input!J;JU28/(Input!J-Input!J);0)))</f>
        <v/>
      </c>
      <c r="KB74" s="79">
        <f>SE(Input!J="bullet";SE(7=Input!J-1;JU28;0);SE(7&lt;Input!J;0;SE(7&lt;Input!J;JU28/(Input!J-Input!J);0)))</f>
        <v/>
      </c>
      <c r="KC74" s="79">
        <f>SE(Input!J="bullet";SE(8=Input!J-1;JU28;0);SE(8&lt;Input!J;0;SE(8&lt;Input!J;JU28/(Input!J-Input!J);0)))</f>
        <v/>
      </c>
      <c r="KD74" s="79">
        <f>SE(Input!J="bullet";SE(9=Input!J-1;JU28;0);SE(9&lt;Input!J;0;SE(9&lt;Input!J;JU28/(Input!J-Input!J);0)))</f>
        <v/>
      </c>
      <c r="KE74" s="79">
        <f>SE(Input!J="bullet";SE(10=Input!J-1;JU28;0);SE(10&lt;Input!J;0;SE(10&lt;Input!J;JU28/(Input!J-Input!J);0)))</f>
        <v/>
      </c>
      <c r="KF74" s="79">
        <f>SE(Input!J="bullet";SE(11=Input!J-1;JU28;0);SE(11&lt;Input!J;0;SE(11&lt;Input!J;JU28/(Input!J-Input!J);0)))</f>
        <v/>
      </c>
      <c r="KG74" s="79">
        <f>SE(Input!J="bullet";SE(12=Input!J-1;JU28;0);SE(12&lt;Input!J;0;SE(12&lt;Input!J;JU28/(Input!J-Input!J);0)))</f>
        <v/>
      </c>
      <c r="KH74" s="79">
        <f>SE(Input!J="bullet";SE(13=Input!J-1;JU28;0);SE(13&lt;Input!J;0;SE(13&lt;Input!J;JU28/(Input!J-Input!J);0)))</f>
        <v/>
      </c>
      <c r="KI74" s="79">
        <f>SE(Input!J="bullet";SE(14=Input!J-1;JU28;0);SE(14&lt;Input!J;0;SE(14&lt;Input!J;JU28/(Input!J-Input!J);0)))</f>
        <v/>
      </c>
      <c r="KJ74" s="79">
        <f>SE(Input!J="bullet";SE(15=Input!J-1;JU28;0);SE(15&lt;Input!J;0;SE(15&lt;Input!J;JU28/(Input!J-Input!J);0)))</f>
        <v/>
      </c>
      <c r="KK74" s="79">
        <f>SE(Input!J="bullet";SE(16=Input!J-1;JU28;0);SE(16&lt;Input!J;0;SE(16&lt;Input!J;JU28/(Input!J-Input!J);0)))</f>
        <v/>
      </c>
      <c r="KL74" s="79">
        <f>SE(Input!J="bullet";SE(17=Input!J-1;JU28;0);SE(17&lt;Input!J;0;SE(17&lt;Input!J;JU28/(Input!J-Input!J);0)))</f>
        <v/>
      </c>
      <c r="KM74" s="79">
        <f>SE(Input!J="bullet";SE(18=Input!J-1;JU28;0);SE(18&lt;Input!J;0;SE(18&lt;Input!J;JU28/(Input!J-Input!J);0)))</f>
        <v/>
      </c>
      <c r="KP74" s="78" t="n">
        <v>22</v>
      </c>
      <c r="KQ74" s="79">
        <f>0</f>
        <v/>
      </c>
      <c r="KR74" s="79">
        <f>0</f>
        <v/>
      </c>
      <c r="KS74" s="79">
        <f>0</f>
        <v/>
      </c>
      <c r="KT74" s="79">
        <f>0</f>
        <v/>
      </c>
      <c r="KU74" s="79">
        <f>0</f>
        <v/>
      </c>
      <c r="KV74" s="79">
        <f>0</f>
        <v/>
      </c>
      <c r="KW74" s="79">
        <f>0</f>
        <v/>
      </c>
      <c r="KX74" s="79">
        <f>0</f>
        <v/>
      </c>
      <c r="KY74" s="79">
        <f>0</f>
        <v/>
      </c>
      <c r="KZ74" s="79">
        <f>0</f>
        <v/>
      </c>
      <c r="LA74" s="79">
        <f>0</f>
        <v/>
      </c>
      <c r="LB74" s="79">
        <f>0</f>
        <v/>
      </c>
      <c r="LC74" s="79">
        <f>0</f>
        <v/>
      </c>
      <c r="LD74" s="79">
        <f>0</f>
        <v/>
      </c>
      <c r="LE74" s="79">
        <f>0</f>
        <v/>
      </c>
      <c r="LF74" s="79">
        <f>0</f>
        <v/>
      </c>
      <c r="LG74" s="79">
        <f>0</f>
        <v/>
      </c>
      <c r="LH74" s="79">
        <f>0</f>
        <v/>
      </c>
      <c r="LI74" s="79">
        <f>0</f>
        <v/>
      </c>
      <c r="LJ74" s="79">
        <f>0</f>
        <v/>
      </c>
      <c r="LK74" s="79">
        <f>0</f>
        <v/>
      </c>
      <c r="LL74" s="79">
        <f>SE(Input!K="bullet";SE(0=Input!K-1;LL28;0);SE(0&lt;Input!K;0;SE(0&lt;Input!K;LL28/(Input!K-Input!K);0)))</f>
        <v/>
      </c>
      <c r="LM74" s="79">
        <f>SE(Input!K="bullet";SE(1=Input!K-1;LL28;0);SE(1&lt;Input!K;0;SE(1&lt;Input!K;LL28/(Input!K-Input!K);0)))</f>
        <v/>
      </c>
      <c r="LN74" s="79">
        <f>SE(Input!K="bullet";SE(2=Input!K-1;LL28;0);SE(2&lt;Input!K;0;SE(2&lt;Input!K;LL28/(Input!K-Input!K);0)))</f>
        <v/>
      </c>
      <c r="LO74" s="79">
        <f>SE(Input!K="bullet";SE(3=Input!K-1;LL28;0);SE(3&lt;Input!K;0;SE(3&lt;Input!K;LL28/(Input!K-Input!K);0)))</f>
        <v/>
      </c>
      <c r="LP74" s="79">
        <f>SE(Input!K="bullet";SE(4=Input!K-1;LL28;0);SE(4&lt;Input!K;0;SE(4&lt;Input!K;LL28/(Input!K-Input!K);0)))</f>
        <v/>
      </c>
      <c r="LQ74" s="79">
        <f>SE(Input!K="bullet";SE(5=Input!K-1;LL28;0);SE(5&lt;Input!K;0;SE(5&lt;Input!K;LL28/(Input!K-Input!K);0)))</f>
        <v/>
      </c>
      <c r="LR74" s="79">
        <f>SE(Input!K="bullet";SE(6=Input!K-1;LL28;0);SE(6&lt;Input!K;0;SE(6&lt;Input!K;LL28/(Input!K-Input!K);0)))</f>
        <v/>
      </c>
      <c r="LS74" s="79">
        <f>SE(Input!K="bullet";SE(7=Input!K-1;LL28;0);SE(7&lt;Input!K;0;SE(7&lt;Input!K;LL28/(Input!K-Input!K);0)))</f>
        <v/>
      </c>
      <c r="LT74" s="79">
        <f>SE(Input!K="bullet";SE(8=Input!K-1;LL28;0);SE(8&lt;Input!K;0;SE(8&lt;Input!K;LL28/(Input!K-Input!K);0)))</f>
        <v/>
      </c>
      <c r="LU74" s="79">
        <f>SE(Input!K="bullet";SE(9=Input!K-1;LL28;0);SE(9&lt;Input!K;0;SE(9&lt;Input!K;LL28/(Input!K-Input!K);0)))</f>
        <v/>
      </c>
      <c r="LV74" s="79">
        <f>SE(Input!K="bullet";SE(10=Input!K-1;LL28;0);SE(10&lt;Input!K;0;SE(10&lt;Input!K;LL28/(Input!K-Input!K);0)))</f>
        <v/>
      </c>
      <c r="LW74" s="79">
        <f>SE(Input!K="bullet";SE(11=Input!K-1;LL28;0);SE(11&lt;Input!K;0;SE(11&lt;Input!K;LL28/(Input!K-Input!K);0)))</f>
        <v/>
      </c>
      <c r="LX74" s="79">
        <f>SE(Input!K="bullet";SE(12=Input!K-1;LL28;0);SE(12&lt;Input!K;0;SE(12&lt;Input!K;LL28/(Input!K-Input!K);0)))</f>
        <v/>
      </c>
      <c r="LY74" s="79">
        <f>SE(Input!K="bullet";SE(13=Input!K-1;LL28;0);SE(13&lt;Input!K;0;SE(13&lt;Input!K;LL28/(Input!K-Input!K);0)))</f>
        <v/>
      </c>
      <c r="LZ74" s="79">
        <f>SE(Input!K="bullet";SE(14=Input!K-1;LL28;0);SE(14&lt;Input!K;0;SE(14&lt;Input!K;LL28/(Input!K-Input!K);0)))</f>
        <v/>
      </c>
      <c r="MA74" s="79">
        <f>SE(Input!K="bullet";SE(15=Input!K-1;LL28;0);SE(15&lt;Input!K;0;SE(15&lt;Input!K;LL28/(Input!K-Input!K);0)))</f>
        <v/>
      </c>
      <c r="MB74" s="79">
        <f>SE(Input!K="bullet";SE(16=Input!K-1;LL28;0);SE(16&lt;Input!K;0;SE(16&lt;Input!K;LL28/(Input!K-Input!K);0)))</f>
        <v/>
      </c>
      <c r="MC74" s="79">
        <f>SE(Input!K="bullet";SE(17=Input!K-1;LL28;0);SE(17&lt;Input!K;0;SE(17&lt;Input!K;LL28/(Input!K-Input!K);0)))</f>
        <v/>
      </c>
      <c r="MD74" s="79">
        <f>SE(Input!K="bullet";SE(18=Input!K-1;LL28;0);SE(18&lt;Input!K;0;SE(18&lt;Input!K;LL28/(Input!K-Input!K);0)))</f>
        <v/>
      </c>
      <c r="MG74" s="78" t="n">
        <v>22</v>
      </c>
      <c r="MH74" s="79">
        <f>0</f>
        <v/>
      </c>
      <c r="MI74" s="79">
        <f>0</f>
        <v/>
      </c>
      <c r="MJ74" s="79">
        <f>0</f>
        <v/>
      </c>
      <c r="MK74" s="79">
        <f>0</f>
        <v/>
      </c>
      <c r="ML74" s="79">
        <f>0</f>
        <v/>
      </c>
      <c r="MM74" s="79">
        <f>0</f>
        <v/>
      </c>
      <c r="MN74" s="79">
        <f>0</f>
        <v/>
      </c>
      <c r="MO74" s="79">
        <f>0</f>
        <v/>
      </c>
      <c r="MP74" s="79">
        <f>0</f>
        <v/>
      </c>
      <c r="MQ74" s="79">
        <f>0</f>
        <v/>
      </c>
      <c r="MR74" s="79">
        <f>0</f>
        <v/>
      </c>
      <c r="MS74" s="79">
        <f>0</f>
        <v/>
      </c>
      <c r="MT74" s="79">
        <f>0</f>
        <v/>
      </c>
      <c r="MU74" s="79">
        <f>0</f>
        <v/>
      </c>
      <c r="MV74" s="79">
        <f>0</f>
        <v/>
      </c>
      <c r="MW74" s="79">
        <f>0</f>
        <v/>
      </c>
      <c r="MX74" s="79">
        <f>0</f>
        <v/>
      </c>
      <c r="MY74" s="79">
        <f>0</f>
        <v/>
      </c>
      <c r="MZ74" s="79">
        <f>0</f>
        <v/>
      </c>
      <c r="NA74" s="79">
        <f>0</f>
        <v/>
      </c>
      <c r="NB74" s="79">
        <f>0</f>
        <v/>
      </c>
      <c r="NC74" s="79">
        <f>SE(Input!L="bullet";SE(0=Input!L-1;NC28;0);SE(0&lt;Input!L;0;SE(0&lt;Input!L;NC28/(Input!L-Input!L);0)))</f>
        <v/>
      </c>
      <c r="ND74" s="79">
        <f>SE(Input!L="bullet";SE(1=Input!L-1;NC28;0);SE(1&lt;Input!L;0;SE(1&lt;Input!L;NC28/(Input!L-Input!L);0)))</f>
        <v/>
      </c>
      <c r="NE74" s="79">
        <f>SE(Input!L="bullet";SE(2=Input!L-1;NC28;0);SE(2&lt;Input!L;0;SE(2&lt;Input!L;NC28/(Input!L-Input!L);0)))</f>
        <v/>
      </c>
      <c r="NF74" s="79">
        <f>SE(Input!L="bullet";SE(3=Input!L-1;NC28;0);SE(3&lt;Input!L;0;SE(3&lt;Input!L;NC28/(Input!L-Input!L);0)))</f>
        <v/>
      </c>
      <c r="NG74" s="79">
        <f>SE(Input!L="bullet";SE(4=Input!L-1;NC28;0);SE(4&lt;Input!L;0;SE(4&lt;Input!L;NC28/(Input!L-Input!L);0)))</f>
        <v/>
      </c>
      <c r="NH74" s="79">
        <f>SE(Input!L="bullet";SE(5=Input!L-1;NC28;0);SE(5&lt;Input!L;0;SE(5&lt;Input!L;NC28/(Input!L-Input!L);0)))</f>
        <v/>
      </c>
      <c r="NI74" s="79">
        <f>SE(Input!L="bullet";SE(6=Input!L-1;NC28;0);SE(6&lt;Input!L;0;SE(6&lt;Input!L;NC28/(Input!L-Input!L);0)))</f>
        <v/>
      </c>
      <c r="NJ74" s="79">
        <f>SE(Input!L="bullet";SE(7=Input!L-1;NC28;0);SE(7&lt;Input!L;0;SE(7&lt;Input!L;NC28/(Input!L-Input!L);0)))</f>
        <v/>
      </c>
      <c r="NK74" s="79">
        <f>SE(Input!L="bullet";SE(8=Input!L-1;NC28;0);SE(8&lt;Input!L;0;SE(8&lt;Input!L;NC28/(Input!L-Input!L);0)))</f>
        <v/>
      </c>
      <c r="NL74" s="79">
        <f>SE(Input!L="bullet";SE(9=Input!L-1;NC28;0);SE(9&lt;Input!L;0;SE(9&lt;Input!L;NC28/(Input!L-Input!L);0)))</f>
        <v/>
      </c>
      <c r="NM74" s="79">
        <f>SE(Input!L="bullet";SE(10=Input!L-1;NC28;0);SE(10&lt;Input!L;0;SE(10&lt;Input!L;NC28/(Input!L-Input!L);0)))</f>
        <v/>
      </c>
      <c r="NN74" s="79">
        <f>SE(Input!L="bullet";SE(11=Input!L-1;NC28;0);SE(11&lt;Input!L;0;SE(11&lt;Input!L;NC28/(Input!L-Input!L);0)))</f>
        <v/>
      </c>
      <c r="NO74" s="79">
        <f>SE(Input!L="bullet";SE(12=Input!L-1;NC28;0);SE(12&lt;Input!L;0;SE(12&lt;Input!L;NC28/(Input!L-Input!L);0)))</f>
        <v/>
      </c>
      <c r="NP74" s="79">
        <f>SE(Input!L="bullet";SE(13=Input!L-1;NC28;0);SE(13&lt;Input!L;0;SE(13&lt;Input!L;NC28/(Input!L-Input!L);0)))</f>
        <v/>
      </c>
      <c r="NQ74" s="79">
        <f>SE(Input!L="bullet";SE(14=Input!L-1;NC28;0);SE(14&lt;Input!L;0;SE(14&lt;Input!L;NC28/(Input!L-Input!L);0)))</f>
        <v/>
      </c>
      <c r="NR74" s="79">
        <f>SE(Input!L="bullet";SE(15=Input!L-1;NC28;0);SE(15&lt;Input!L;0;SE(15&lt;Input!L;NC28/(Input!L-Input!L);0)))</f>
        <v/>
      </c>
      <c r="NS74" s="79">
        <f>SE(Input!L="bullet";SE(16=Input!L-1;NC28;0);SE(16&lt;Input!L;0;SE(16&lt;Input!L;NC28/(Input!L-Input!L);0)))</f>
        <v/>
      </c>
      <c r="NT74" s="79">
        <f>SE(Input!L="bullet";SE(17=Input!L-1;NC28;0);SE(17&lt;Input!L;0;SE(17&lt;Input!L;NC28/(Input!L-Input!L);0)))</f>
        <v/>
      </c>
      <c r="NU74" s="79">
        <f>SE(Input!L="bullet";SE(18=Input!L-1;NC28;0);SE(18&lt;Input!L;0;SE(18&lt;Input!L;NC28/(Input!L-Input!L);0)))</f>
        <v/>
      </c>
      <c r="NX74" s="78" t="n">
        <v>22</v>
      </c>
      <c r="NY74" s="79">
        <f>0</f>
        <v/>
      </c>
      <c r="NZ74" s="79">
        <f>0</f>
        <v/>
      </c>
      <c r="OA74" s="79">
        <f>0</f>
        <v/>
      </c>
      <c r="OB74" s="79">
        <f>0</f>
        <v/>
      </c>
      <c r="OC74" s="79">
        <f>0</f>
        <v/>
      </c>
      <c r="OD74" s="79">
        <f>0</f>
        <v/>
      </c>
      <c r="OE74" s="79">
        <f>0</f>
        <v/>
      </c>
      <c r="OF74" s="79">
        <f>0</f>
        <v/>
      </c>
      <c r="OG74" s="79">
        <f>0</f>
        <v/>
      </c>
      <c r="OH74" s="79">
        <f>0</f>
        <v/>
      </c>
      <c r="OI74" s="79">
        <f>0</f>
        <v/>
      </c>
      <c r="OJ74" s="79">
        <f>0</f>
        <v/>
      </c>
      <c r="OK74" s="79">
        <f>0</f>
        <v/>
      </c>
      <c r="OL74" s="79">
        <f>0</f>
        <v/>
      </c>
      <c r="OM74" s="79">
        <f>0</f>
        <v/>
      </c>
      <c r="ON74" s="79">
        <f>0</f>
        <v/>
      </c>
      <c r="OO74" s="79">
        <f>0</f>
        <v/>
      </c>
      <c r="OP74" s="79">
        <f>0</f>
        <v/>
      </c>
      <c r="OQ74" s="79">
        <f>0</f>
        <v/>
      </c>
      <c r="OR74" s="79">
        <f>0</f>
        <v/>
      </c>
      <c r="OS74" s="79">
        <f>0</f>
        <v/>
      </c>
      <c r="OT74" s="79">
        <f>SE(Input!M="bullet";SE(0=Input!M-1;OT28;0);SE(0&lt;Input!M;0;SE(0&lt;Input!M;OT28/(Input!M-Input!M);0)))</f>
        <v/>
      </c>
      <c r="OU74" s="79">
        <f>SE(Input!M="bullet";SE(1=Input!M-1;OT28;0);SE(1&lt;Input!M;0;SE(1&lt;Input!M;OT28/(Input!M-Input!M);0)))</f>
        <v/>
      </c>
      <c r="OV74" s="79">
        <f>SE(Input!M="bullet";SE(2=Input!M-1;OT28;0);SE(2&lt;Input!M;0;SE(2&lt;Input!M;OT28/(Input!M-Input!M);0)))</f>
        <v/>
      </c>
      <c r="OW74" s="79">
        <f>SE(Input!M="bullet";SE(3=Input!M-1;OT28;0);SE(3&lt;Input!M;0;SE(3&lt;Input!M;OT28/(Input!M-Input!M);0)))</f>
        <v/>
      </c>
      <c r="OX74" s="79">
        <f>SE(Input!M="bullet";SE(4=Input!M-1;OT28;0);SE(4&lt;Input!M;0;SE(4&lt;Input!M;OT28/(Input!M-Input!M);0)))</f>
        <v/>
      </c>
      <c r="OY74" s="79">
        <f>SE(Input!M="bullet";SE(5=Input!M-1;OT28;0);SE(5&lt;Input!M;0;SE(5&lt;Input!M;OT28/(Input!M-Input!M);0)))</f>
        <v/>
      </c>
      <c r="OZ74" s="79">
        <f>SE(Input!M="bullet";SE(6=Input!M-1;OT28;0);SE(6&lt;Input!M;0;SE(6&lt;Input!M;OT28/(Input!M-Input!M);0)))</f>
        <v/>
      </c>
      <c r="PA74" s="79">
        <f>SE(Input!M="bullet";SE(7=Input!M-1;OT28;0);SE(7&lt;Input!M;0;SE(7&lt;Input!M;OT28/(Input!M-Input!M);0)))</f>
        <v/>
      </c>
      <c r="PB74" s="79">
        <f>SE(Input!M="bullet";SE(8=Input!M-1;OT28;0);SE(8&lt;Input!M;0;SE(8&lt;Input!M;OT28/(Input!M-Input!M);0)))</f>
        <v/>
      </c>
      <c r="PC74" s="79">
        <f>SE(Input!M="bullet";SE(9=Input!M-1;OT28;0);SE(9&lt;Input!M;0;SE(9&lt;Input!M;OT28/(Input!M-Input!M);0)))</f>
        <v/>
      </c>
      <c r="PD74" s="79">
        <f>SE(Input!M="bullet";SE(10=Input!M-1;OT28;0);SE(10&lt;Input!M;0;SE(10&lt;Input!M;OT28/(Input!M-Input!M);0)))</f>
        <v/>
      </c>
      <c r="PE74" s="79">
        <f>SE(Input!M="bullet";SE(11=Input!M-1;OT28;0);SE(11&lt;Input!M;0;SE(11&lt;Input!M;OT28/(Input!M-Input!M);0)))</f>
        <v/>
      </c>
      <c r="PF74" s="79">
        <f>SE(Input!M="bullet";SE(12=Input!M-1;OT28;0);SE(12&lt;Input!M;0;SE(12&lt;Input!M;OT28/(Input!M-Input!M);0)))</f>
        <v/>
      </c>
      <c r="PG74" s="79">
        <f>SE(Input!M="bullet";SE(13=Input!M-1;OT28;0);SE(13&lt;Input!M;0;SE(13&lt;Input!M;OT28/(Input!M-Input!M);0)))</f>
        <v/>
      </c>
      <c r="PH74" s="79">
        <f>SE(Input!M="bullet";SE(14=Input!M-1;OT28;0);SE(14&lt;Input!M;0;SE(14&lt;Input!M;OT28/(Input!M-Input!M);0)))</f>
        <v/>
      </c>
      <c r="PI74" s="79">
        <f>SE(Input!M="bullet";SE(15=Input!M-1;OT28;0);SE(15&lt;Input!M;0;SE(15&lt;Input!M;OT28/(Input!M-Input!M);0)))</f>
        <v/>
      </c>
      <c r="PJ74" s="79">
        <f>SE(Input!M="bullet";SE(16=Input!M-1;OT28;0);SE(16&lt;Input!M;0;SE(16&lt;Input!M;OT28/(Input!M-Input!M);0)))</f>
        <v/>
      </c>
      <c r="PK74" s="79">
        <f>SE(Input!M="bullet";SE(17=Input!M-1;OT28;0);SE(17&lt;Input!M;0;SE(17&lt;Input!M;OT28/(Input!M-Input!M);0)))</f>
        <v/>
      </c>
      <c r="PL74" s="79">
        <f>SE(Input!M="bullet";SE(18=Input!M-1;OT28;0);SE(18&lt;Input!M;0;SE(18&lt;Input!M;OT28/(Input!M-Input!M);0)))</f>
        <v/>
      </c>
      <c r="PO74" s="78" t="n">
        <v>22</v>
      </c>
      <c r="PP74" s="79">
        <f>0</f>
        <v/>
      </c>
      <c r="PQ74" s="79">
        <f>0</f>
        <v/>
      </c>
      <c r="PR74" s="79">
        <f>0</f>
        <v/>
      </c>
      <c r="PS74" s="79">
        <f>0</f>
        <v/>
      </c>
      <c r="PT74" s="79">
        <f>0</f>
        <v/>
      </c>
      <c r="PU74" s="79">
        <f>0</f>
        <v/>
      </c>
      <c r="PV74" s="79">
        <f>0</f>
        <v/>
      </c>
      <c r="PW74" s="79">
        <f>0</f>
        <v/>
      </c>
      <c r="PX74" s="79">
        <f>0</f>
        <v/>
      </c>
      <c r="PY74" s="79">
        <f>0</f>
        <v/>
      </c>
      <c r="PZ74" s="79">
        <f>0</f>
        <v/>
      </c>
      <c r="QA74" s="79">
        <f>0</f>
        <v/>
      </c>
      <c r="QB74" s="79">
        <f>0</f>
        <v/>
      </c>
      <c r="QC74" s="79">
        <f>0</f>
        <v/>
      </c>
      <c r="QD74" s="79">
        <f>0</f>
        <v/>
      </c>
      <c r="QE74" s="79">
        <f>0</f>
        <v/>
      </c>
      <c r="QF74" s="79">
        <f>0</f>
        <v/>
      </c>
      <c r="QG74" s="79">
        <f>0</f>
        <v/>
      </c>
      <c r="QH74" s="79">
        <f>0</f>
        <v/>
      </c>
      <c r="QI74" s="79">
        <f>0</f>
        <v/>
      </c>
      <c r="QJ74" s="79">
        <f>0</f>
        <v/>
      </c>
      <c r="QK74" s="79">
        <f>SE(Input!N="bullet";SE(0=Input!N-1;QK28;0);SE(0&lt;Input!N;0;SE(0&lt;Input!N;QK28/(Input!N-Input!N);0)))</f>
        <v/>
      </c>
      <c r="QL74" s="79">
        <f>SE(Input!N="bullet";SE(1=Input!N-1;QK28;0);SE(1&lt;Input!N;0;SE(1&lt;Input!N;QK28/(Input!N-Input!N);0)))</f>
        <v/>
      </c>
      <c r="QM74" s="79">
        <f>SE(Input!N="bullet";SE(2=Input!N-1;QK28;0);SE(2&lt;Input!N;0;SE(2&lt;Input!N;QK28/(Input!N-Input!N);0)))</f>
        <v/>
      </c>
      <c r="QN74" s="79">
        <f>SE(Input!N="bullet";SE(3=Input!N-1;QK28;0);SE(3&lt;Input!N;0;SE(3&lt;Input!N;QK28/(Input!N-Input!N);0)))</f>
        <v/>
      </c>
      <c r="QO74" s="79">
        <f>SE(Input!N="bullet";SE(4=Input!N-1;QK28;0);SE(4&lt;Input!N;0;SE(4&lt;Input!N;QK28/(Input!N-Input!N);0)))</f>
        <v/>
      </c>
      <c r="QP74" s="79">
        <f>SE(Input!N="bullet";SE(5=Input!N-1;QK28;0);SE(5&lt;Input!N;0;SE(5&lt;Input!N;QK28/(Input!N-Input!N);0)))</f>
        <v/>
      </c>
      <c r="QQ74" s="79">
        <f>SE(Input!N="bullet";SE(6=Input!N-1;QK28;0);SE(6&lt;Input!N;0;SE(6&lt;Input!N;QK28/(Input!N-Input!N);0)))</f>
        <v/>
      </c>
      <c r="QR74" s="79">
        <f>SE(Input!N="bullet";SE(7=Input!N-1;QK28;0);SE(7&lt;Input!N;0;SE(7&lt;Input!N;QK28/(Input!N-Input!N);0)))</f>
        <v/>
      </c>
      <c r="QS74" s="79">
        <f>SE(Input!N="bullet";SE(8=Input!N-1;QK28;0);SE(8&lt;Input!N;0;SE(8&lt;Input!N;QK28/(Input!N-Input!N);0)))</f>
        <v/>
      </c>
      <c r="QT74" s="79">
        <f>SE(Input!N="bullet";SE(9=Input!N-1;QK28;0);SE(9&lt;Input!N;0;SE(9&lt;Input!N;QK28/(Input!N-Input!N);0)))</f>
        <v/>
      </c>
      <c r="QU74" s="79">
        <f>SE(Input!N="bullet";SE(10=Input!N-1;QK28;0);SE(10&lt;Input!N;0;SE(10&lt;Input!N;QK28/(Input!N-Input!N);0)))</f>
        <v/>
      </c>
      <c r="QV74" s="79">
        <f>SE(Input!N="bullet";SE(11=Input!N-1;QK28;0);SE(11&lt;Input!N;0;SE(11&lt;Input!N;QK28/(Input!N-Input!N);0)))</f>
        <v/>
      </c>
      <c r="QW74" s="79">
        <f>SE(Input!N="bullet";SE(12=Input!N-1;QK28;0);SE(12&lt;Input!N;0;SE(12&lt;Input!N;QK28/(Input!N-Input!N);0)))</f>
        <v/>
      </c>
      <c r="QX74" s="79">
        <f>SE(Input!N="bullet";SE(13=Input!N-1;QK28;0);SE(13&lt;Input!N;0;SE(13&lt;Input!N;QK28/(Input!N-Input!N);0)))</f>
        <v/>
      </c>
      <c r="QY74" s="79">
        <f>SE(Input!N="bullet";SE(14=Input!N-1;QK28;0);SE(14&lt;Input!N;0;SE(14&lt;Input!N;QK28/(Input!N-Input!N);0)))</f>
        <v/>
      </c>
      <c r="QZ74" s="79">
        <f>SE(Input!N="bullet";SE(15=Input!N-1;QK28;0);SE(15&lt;Input!N;0;SE(15&lt;Input!N;QK28/(Input!N-Input!N);0)))</f>
        <v/>
      </c>
      <c r="RA74" s="79">
        <f>SE(Input!N="bullet";SE(16=Input!N-1;QK28;0);SE(16&lt;Input!N;0;SE(16&lt;Input!N;QK28/(Input!N-Input!N);0)))</f>
        <v/>
      </c>
      <c r="RB74" s="79">
        <f>SE(Input!N="bullet";SE(17=Input!N-1;QK28;0);SE(17&lt;Input!N;0;SE(17&lt;Input!N;QK28/(Input!N-Input!N);0)))</f>
        <v/>
      </c>
      <c r="RC74" s="79">
        <f>SE(Input!N="bullet";SE(18=Input!N-1;QK28;0);SE(18&lt;Input!N;0;SE(18&lt;Input!N;QK28/(Input!N-Input!N);0)))</f>
        <v/>
      </c>
      <c r="RF74" s="78" t="n">
        <v>22</v>
      </c>
      <c r="RG74" s="79">
        <f>0</f>
        <v/>
      </c>
      <c r="RH74" s="79">
        <f>0</f>
        <v/>
      </c>
      <c r="RI74" s="79">
        <f>0</f>
        <v/>
      </c>
      <c r="RJ74" s="79">
        <f>0</f>
        <v/>
      </c>
      <c r="RK74" s="79">
        <f>0</f>
        <v/>
      </c>
      <c r="RL74" s="79">
        <f>0</f>
        <v/>
      </c>
      <c r="RM74" s="79">
        <f>0</f>
        <v/>
      </c>
      <c r="RN74" s="79">
        <f>0</f>
        <v/>
      </c>
      <c r="RO74" s="79">
        <f>0</f>
        <v/>
      </c>
      <c r="RP74" s="79">
        <f>0</f>
        <v/>
      </c>
      <c r="RQ74" s="79">
        <f>0</f>
        <v/>
      </c>
      <c r="RR74" s="79">
        <f>0</f>
        <v/>
      </c>
      <c r="RS74" s="79">
        <f>0</f>
        <v/>
      </c>
      <c r="RT74" s="79">
        <f>0</f>
        <v/>
      </c>
      <c r="RU74" s="79">
        <f>0</f>
        <v/>
      </c>
      <c r="RV74" s="79">
        <f>0</f>
        <v/>
      </c>
      <c r="RW74" s="79">
        <f>0</f>
        <v/>
      </c>
      <c r="RX74" s="79">
        <f>0</f>
        <v/>
      </c>
      <c r="RY74" s="79">
        <f>0</f>
        <v/>
      </c>
      <c r="RZ74" s="79">
        <f>0</f>
        <v/>
      </c>
      <c r="SA74" s="79">
        <f>0</f>
        <v/>
      </c>
      <c r="SB74" s="79">
        <f>SE(Input!O="bullet";SE(0=Input!O-1;SB28;0);SE(0&lt;Input!O;0;SE(0&lt;Input!O;SB28/(Input!O-Input!O);0)))</f>
        <v/>
      </c>
      <c r="SC74" s="79">
        <f>SE(Input!O="bullet";SE(1=Input!O-1;SB28;0);SE(1&lt;Input!O;0;SE(1&lt;Input!O;SB28/(Input!O-Input!O);0)))</f>
        <v/>
      </c>
      <c r="SD74" s="79">
        <f>SE(Input!O="bullet";SE(2=Input!O-1;SB28;0);SE(2&lt;Input!O;0;SE(2&lt;Input!O;SB28/(Input!O-Input!O);0)))</f>
        <v/>
      </c>
      <c r="SE74" s="79">
        <f>SE(Input!O="bullet";SE(3=Input!O-1;SB28;0);SE(3&lt;Input!O;0;SE(3&lt;Input!O;SB28/(Input!O-Input!O);0)))</f>
        <v/>
      </c>
      <c r="SF74" s="79">
        <f>SE(Input!O="bullet";SE(4=Input!O-1;SB28;0);SE(4&lt;Input!O;0;SE(4&lt;Input!O;SB28/(Input!O-Input!O);0)))</f>
        <v/>
      </c>
      <c r="SG74" s="79">
        <f>SE(Input!O="bullet";SE(5=Input!O-1;SB28;0);SE(5&lt;Input!O;0;SE(5&lt;Input!O;SB28/(Input!O-Input!O);0)))</f>
        <v/>
      </c>
      <c r="SH74" s="79">
        <f>SE(Input!O="bullet";SE(6=Input!O-1;SB28;0);SE(6&lt;Input!O;0;SE(6&lt;Input!O;SB28/(Input!O-Input!O);0)))</f>
        <v/>
      </c>
      <c r="SI74" s="79">
        <f>SE(Input!O="bullet";SE(7=Input!O-1;SB28;0);SE(7&lt;Input!O;0;SE(7&lt;Input!O;SB28/(Input!O-Input!O);0)))</f>
        <v/>
      </c>
      <c r="SJ74" s="79">
        <f>SE(Input!O="bullet";SE(8=Input!O-1;SB28;0);SE(8&lt;Input!O;0;SE(8&lt;Input!O;SB28/(Input!O-Input!O);0)))</f>
        <v/>
      </c>
      <c r="SK74" s="79">
        <f>SE(Input!O="bullet";SE(9=Input!O-1;SB28;0);SE(9&lt;Input!O;0;SE(9&lt;Input!O;SB28/(Input!O-Input!O);0)))</f>
        <v/>
      </c>
      <c r="SL74" s="79">
        <f>SE(Input!O="bullet";SE(10=Input!O-1;SB28;0);SE(10&lt;Input!O;0;SE(10&lt;Input!O;SB28/(Input!O-Input!O);0)))</f>
        <v/>
      </c>
      <c r="SM74" s="79">
        <f>SE(Input!O="bullet";SE(11=Input!O-1;SB28;0);SE(11&lt;Input!O;0;SE(11&lt;Input!O;SB28/(Input!O-Input!O);0)))</f>
        <v/>
      </c>
      <c r="SN74" s="79">
        <f>SE(Input!O="bullet";SE(12=Input!O-1;SB28;0);SE(12&lt;Input!O;0;SE(12&lt;Input!O;SB28/(Input!O-Input!O);0)))</f>
        <v/>
      </c>
      <c r="SO74" s="79">
        <f>SE(Input!O="bullet";SE(13=Input!O-1;SB28;0);SE(13&lt;Input!O;0;SE(13&lt;Input!O;SB28/(Input!O-Input!O);0)))</f>
        <v/>
      </c>
      <c r="SP74" s="79">
        <f>SE(Input!O="bullet";SE(14=Input!O-1;SB28;0);SE(14&lt;Input!O;0;SE(14&lt;Input!O;SB28/(Input!O-Input!O);0)))</f>
        <v/>
      </c>
      <c r="SQ74" s="79">
        <f>SE(Input!O="bullet";SE(15=Input!O-1;SB28;0);SE(15&lt;Input!O;0;SE(15&lt;Input!O;SB28/(Input!O-Input!O);0)))</f>
        <v/>
      </c>
      <c r="SR74" s="79">
        <f>SE(Input!O="bullet";SE(16=Input!O-1;SB28;0);SE(16&lt;Input!O;0;SE(16&lt;Input!O;SB28/(Input!O-Input!O);0)))</f>
        <v/>
      </c>
      <c r="SS74" s="79">
        <f>SE(Input!O="bullet";SE(17=Input!O-1;SB28;0);SE(17&lt;Input!O;0;SE(17&lt;Input!O;SB28/(Input!O-Input!O);0)))</f>
        <v/>
      </c>
      <c r="ST74" s="79">
        <f>SE(Input!O="bullet";SE(18=Input!O-1;SB28;0);SE(18&lt;Input!O;0;SE(18&lt;Input!O;SB28/(Input!O-Input!O);0)))</f>
        <v/>
      </c>
      <c r="SW74" s="78" t="n">
        <v>22</v>
      </c>
      <c r="SX74" s="79">
        <f>0</f>
        <v/>
      </c>
      <c r="SY74" s="79">
        <f>0</f>
        <v/>
      </c>
      <c r="SZ74" s="79">
        <f>0</f>
        <v/>
      </c>
      <c r="TA74" s="79">
        <f>0</f>
        <v/>
      </c>
      <c r="TB74" s="79">
        <f>0</f>
        <v/>
      </c>
      <c r="TC74" s="79">
        <f>0</f>
        <v/>
      </c>
      <c r="TD74" s="79">
        <f>0</f>
        <v/>
      </c>
      <c r="TE74" s="79">
        <f>0</f>
        <v/>
      </c>
      <c r="TF74" s="79">
        <f>0</f>
        <v/>
      </c>
      <c r="TG74" s="79">
        <f>0</f>
        <v/>
      </c>
      <c r="TH74" s="79">
        <f>0</f>
        <v/>
      </c>
      <c r="TI74" s="79">
        <f>0</f>
        <v/>
      </c>
      <c r="TJ74" s="79">
        <f>0</f>
        <v/>
      </c>
      <c r="TK74" s="79">
        <f>0</f>
        <v/>
      </c>
      <c r="TL74" s="79">
        <f>0</f>
        <v/>
      </c>
      <c r="TM74" s="79">
        <f>0</f>
        <v/>
      </c>
      <c r="TN74" s="79">
        <f>0</f>
        <v/>
      </c>
      <c r="TO74" s="79">
        <f>0</f>
        <v/>
      </c>
      <c r="TP74" s="79">
        <f>0</f>
        <v/>
      </c>
      <c r="TQ74" s="79">
        <f>0</f>
        <v/>
      </c>
      <c r="TR74" s="79">
        <f>0</f>
        <v/>
      </c>
      <c r="TS74" s="79">
        <f>SE(Input!P="bullet";SE(0=Input!P-1;TS28;0);SE(0&lt;Input!P;0;SE(0&lt;Input!P;TS28/(Input!P-Input!P);0)))</f>
        <v/>
      </c>
      <c r="TT74" s="79">
        <f>SE(Input!P="bullet";SE(1=Input!P-1;TS28;0);SE(1&lt;Input!P;0;SE(1&lt;Input!P;TS28/(Input!P-Input!P);0)))</f>
        <v/>
      </c>
      <c r="TU74" s="79">
        <f>SE(Input!P="bullet";SE(2=Input!P-1;TS28;0);SE(2&lt;Input!P;0;SE(2&lt;Input!P;TS28/(Input!P-Input!P);0)))</f>
        <v/>
      </c>
      <c r="TV74" s="79">
        <f>SE(Input!P="bullet";SE(3=Input!P-1;TS28;0);SE(3&lt;Input!P;0;SE(3&lt;Input!P;TS28/(Input!P-Input!P);0)))</f>
        <v/>
      </c>
      <c r="TW74" s="79">
        <f>SE(Input!P="bullet";SE(4=Input!P-1;TS28;0);SE(4&lt;Input!P;0;SE(4&lt;Input!P;TS28/(Input!P-Input!P);0)))</f>
        <v/>
      </c>
      <c r="TX74" s="79">
        <f>SE(Input!P="bullet";SE(5=Input!P-1;TS28;0);SE(5&lt;Input!P;0;SE(5&lt;Input!P;TS28/(Input!P-Input!P);0)))</f>
        <v/>
      </c>
      <c r="TY74" s="79">
        <f>SE(Input!P="bullet";SE(6=Input!P-1;TS28;0);SE(6&lt;Input!P;0;SE(6&lt;Input!P;TS28/(Input!P-Input!P);0)))</f>
        <v/>
      </c>
      <c r="TZ74" s="79">
        <f>SE(Input!P="bullet";SE(7=Input!P-1;TS28;0);SE(7&lt;Input!P;0;SE(7&lt;Input!P;TS28/(Input!P-Input!P);0)))</f>
        <v/>
      </c>
      <c r="UA74" s="79">
        <f>SE(Input!P="bullet";SE(8=Input!P-1;TS28;0);SE(8&lt;Input!P;0;SE(8&lt;Input!P;TS28/(Input!P-Input!P);0)))</f>
        <v/>
      </c>
      <c r="UB74" s="79">
        <f>SE(Input!P="bullet";SE(9=Input!P-1;TS28;0);SE(9&lt;Input!P;0;SE(9&lt;Input!P;TS28/(Input!P-Input!P);0)))</f>
        <v/>
      </c>
      <c r="UC74" s="79">
        <f>SE(Input!P="bullet";SE(10=Input!P-1;TS28;0);SE(10&lt;Input!P;0;SE(10&lt;Input!P;TS28/(Input!P-Input!P);0)))</f>
        <v/>
      </c>
      <c r="UD74" s="79">
        <f>SE(Input!P="bullet";SE(11=Input!P-1;TS28;0);SE(11&lt;Input!P;0;SE(11&lt;Input!P;TS28/(Input!P-Input!P);0)))</f>
        <v/>
      </c>
      <c r="UE74" s="79">
        <f>SE(Input!P="bullet";SE(12=Input!P-1;TS28;0);SE(12&lt;Input!P;0;SE(12&lt;Input!P;TS28/(Input!P-Input!P);0)))</f>
        <v/>
      </c>
      <c r="UF74" s="79">
        <f>SE(Input!P="bullet";SE(13=Input!P-1;TS28;0);SE(13&lt;Input!P;0;SE(13&lt;Input!P;TS28/(Input!P-Input!P);0)))</f>
        <v/>
      </c>
      <c r="UG74" s="79">
        <f>SE(Input!P="bullet";SE(14=Input!P-1;TS28;0);SE(14&lt;Input!P;0;SE(14&lt;Input!P;TS28/(Input!P-Input!P);0)))</f>
        <v/>
      </c>
      <c r="UH74" s="79">
        <f>SE(Input!P="bullet";SE(15=Input!P-1;TS28;0);SE(15&lt;Input!P;0;SE(15&lt;Input!P;TS28/(Input!P-Input!P);0)))</f>
        <v/>
      </c>
      <c r="UI74" s="79">
        <f>SE(Input!P="bullet";SE(16=Input!P-1;TS28;0);SE(16&lt;Input!P;0;SE(16&lt;Input!P;TS28/(Input!P-Input!P);0)))</f>
        <v/>
      </c>
      <c r="UJ74" s="79">
        <f>SE(Input!P="bullet";SE(17=Input!P-1;TS28;0);SE(17&lt;Input!P;0;SE(17&lt;Input!P;TS28/(Input!P-Input!P);0)))</f>
        <v/>
      </c>
      <c r="UK74" s="79">
        <f>SE(Input!P="bullet";SE(18=Input!P-1;TS28;0);SE(18&lt;Input!P;0;SE(18&lt;Input!P;TS28/(Input!P-Input!P);0)))</f>
        <v/>
      </c>
      <c r="UN74" s="78" t="n">
        <v>22</v>
      </c>
      <c r="UO74" s="79">
        <f>0</f>
        <v/>
      </c>
      <c r="UP74" s="79">
        <f>0</f>
        <v/>
      </c>
      <c r="UQ74" s="79">
        <f>0</f>
        <v/>
      </c>
      <c r="UR74" s="79">
        <f>0</f>
        <v/>
      </c>
      <c r="US74" s="79">
        <f>0</f>
        <v/>
      </c>
      <c r="UT74" s="79">
        <f>0</f>
        <v/>
      </c>
      <c r="UU74" s="79">
        <f>0</f>
        <v/>
      </c>
      <c r="UV74" s="79">
        <f>0</f>
        <v/>
      </c>
      <c r="UW74" s="79">
        <f>0</f>
        <v/>
      </c>
      <c r="UX74" s="79">
        <f>0</f>
        <v/>
      </c>
      <c r="UY74" s="79">
        <f>0</f>
        <v/>
      </c>
      <c r="UZ74" s="79">
        <f>0</f>
        <v/>
      </c>
      <c r="VA74" s="79">
        <f>0</f>
        <v/>
      </c>
      <c r="VB74" s="79">
        <f>0</f>
        <v/>
      </c>
      <c r="VC74" s="79">
        <f>0</f>
        <v/>
      </c>
      <c r="VD74" s="79">
        <f>0</f>
        <v/>
      </c>
      <c r="VE74" s="79">
        <f>0</f>
        <v/>
      </c>
      <c r="VF74" s="79">
        <f>0</f>
        <v/>
      </c>
      <c r="VG74" s="79">
        <f>0</f>
        <v/>
      </c>
      <c r="VH74" s="79">
        <f>0</f>
        <v/>
      </c>
      <c r="VI74" s="79">
        <f>0</f>
        <v/>
      </c>
      <c r="VJ74" s="79">
        <f>SE(Input!Q="bullet";SE(0=Input!Q-1;VJ28;0);SE(0&lt;Input!Q;0;SE(0&lt;Input!Q;VJ28/(Input!Q-Input!Q);0)))</f>
        <v/>
      </c>
      <c r="VK74" s="79">
        <f>SE(Input!Q="bullet";SE(1=Input!Q-1;VJ28;0);SE(1&lt;Input!Q;0;SE(1&lt;Input!Q;VJ28/(Input!Q-Input!Q);0)))</f>
        <v/>
      </c>
      <c r="VL74" s="79">
        <f>SE(Input!Q="bullet";SE(2=Input!Q-1;VJ28;0);SE(2&lt;Input!Q;0;SE(2&lt;Input!Q;VJ28/(Input!Q-Input!Q);0)))</f>
        <v/>
      </c>
      <c r="VM74" s="79">
        <f>SE(Input!Q="bullet";SE(3=Input!Q-1;VJ28;0);SE(3&lt;Input!Q;0;SE(3&lt;Input!Q;VJ28/(Input!Q-Input!Q);0)))</f>
        <v/>
      </c>
      <c r="VN74" s="79">
        <f>SE(Input!Q="bullet";SE(4=Input!Q-1;VJ28;0);SE(4&lt;Input!Q;0;SE(4&lt;Input!Q;VJ28/(Input!Q-Input!Q);0)))</f>
        <v/>
      </c>
      <c r="VO74" s="79">
        <f>SE(Input!Q="bullet";SE(5=Input!Q-1;VJ28;0);SE(5&lt;Input!Q;0;SE(5&lt;Input!Q;VJ28/(Input!Q-Input!Q);0)))</f>
        <v/>
      </c>
      <c r="VP74" s="79">
        <f>SE(Input!Q="bullet";SE(6=Input!Q-1;VJ28;0);SE(6&lt;Input!Q;0;SE(6&lt;Input!Q;VJ28/(Input!Q-Input!Q);0)))</f>
        <v/>
      </c>
      <c r="VQ74" s="79">
        <f>SE(Input!Q="bullet";SE(7=Input!Q-1;VJ28;0);SE(7&lt;Input!Q;0;SE(7&lt;Input!Q;VJ28/(Input!Q-Input!Q);0)))</f>
        <v/>
      </c>
      <c r="VR74" s="79">
        <f>SE(Input!Q="bullet";SE(8=Input!Q-1;VJ28;0);SE(8&lt;Input!Q;0;SE(8&lt;Input!Q;VJ28/(Input!Q-Input!Q);0)))</f>
        <v/>
      </c>
      <c r="VS74" s="79">
        <f>SE(Input!Q="bullet";SE(9=Input!Q-1;VJ28;0);SE(9&lt;Input!Q;0;SE(9&lt;Input!Q;VJ28/(Input!Q-Input!Q);0)))</f>
        <v/>
      </c>
      <c r="VT74" s="79">
        <f>SE(Input!Q="bullet";SE(10=Input!Q-1;VJ28;0);SE(10&lt;Input!Q;0;SE(10&lt;Input!Q;VJ28/(Input!Q-Input!Q);0)))</f>
        <v/>
      </c>
      <c r="VU74" s="79">
        <f>SE(Input!Q="bullet";SE(11=Input!Q-1;VJ28;0);SE(11&lt;Input!Q;0;SE(11&lt;Input!Q;VJ28/(Input!Q-Input!Q);0)))</f>
        <v/>
      </c>
      <c r="VV74" s="79">
        <f>SE(Input!Q="bullet";SE(12=Input!Q-1;VJ28;0);SE(12&lt;Input!Q;0;SE(12&lt;Input!Q;VJ28/(Input!Q-Input!Q);0)))</f>
        <v/>
      </c>
      <c r="VW74" s="79">
        <f>SE(Input!Q="bullet";SE(13=Input!Q-1;VJ28;0);SE(13&lt;Input!Q;0;SE(13&lt;Input!Q;VJ28/(Input!Q-Input!Q);0)))</f>
        <v/>
      </c>
      <c r="VX74" s="79">
        <f>SE(Input!Q="bullet";SE(14=Input!Q-1;VJ28;0);SE(14&lt;Input!Q;0;SE(14&lt;Input!Q;VJ28/(Input!Q-Input!Q);0)))</f>
        <v/>
      </c>
      <c r="VY74" s="79">
        <f>SE(Input!Q="bullet";SE(15=Input!Q-1;VJ28;0);SE(15&lt;Input!Q;0;SE(15&lt;Input!Q;VJ28/(Input!Q-Input!Q);0)))</f>
        <v/>
      </c>
      <c r="VZ74" s="79">
        <f>SE(Input!Q="bullet";SE(16=Input!Q-1;VJ28;0);SE(16&lt;Input!Q;0;SE(16&lt;Input!Q;VJ28/(Input!Q-Input!Q);0)))</f>
        <v/>
      </c>
      <c r="WA74" s="79">
        <f>SE(Input!Q="bullet";SE(17=Input!Q-1;VJ28;0);SE(17&lt;Input!Q;0;SE(17&lt;Input!Q;VJ28/(Input!Q-Input!Q);0)))</f>
        <v/>
      </c>
      <c r="WB74" s="79">
        <f>SE(Input!Q="bullet";SE(18=Input!Q-1;VJ28;0);SE(18&lt;Input!Q;0;SE(18&lt;Input!Q;VJ28/(Input!Q-Input!Q);0)))</f>
        <v/>
      </c>
      <c r="WE74" s="78" t="n">
        <v>22</v>
      </c>
      <c r="WF74" s="79">
        <f>0</f>
        <v/>
      </c>
      <c r="WG74" s="79">
        <f>0</f>
        <v/>
      </c>
      <c r="WH74" s="79">
        <f>0</f>
        <v/>
      </c>
      <c r="WI74" s="79">
        <f>0</f>
        <v/>
      </c>
      <c r="WJ74" s="79">
        <f>0</f>
        <v/>
      </c>
      <c r="WK74" s="79">
        <f>0</f>
        <v/>
      </c>
      <c r="WL74" s="79">
        <f>0</f>
        <v/>
      </c>
      <c r="WM74" s="79">
        <f>0</f>
        <v/>
      </c>
      <c r="WN74" s="79">
        <f>0</f>
        <v/>
      </c>
      <c r="WO74" s="79">
        <f>0</f>
        <v/>
      </c>
      <c r="WP74" s="79">
        <f>0</f>
        <v/>
      </c>
      <c r="WQ74" s="79">
        <f>0</f>
        <v/>
      </c>
      <c r="WR74" s="79">
        <f>0</f>
        <v/>
      </c>
      <c r="WS74" s="79">
        <f>0</f>
        <v/>
      </c>
      <c r="WT74" s="79">
        <f>0</f>
        <v/>
      </c>
      <c r="WU74" s="79">
        <f>0</f>
        <v/>
      </c>
      <c r="WV74" s="79">
        <f>0</f>
        <v/>
      </c>
      <c r="WW74" s="79">
        <f>0</f>
        <v/>
      </c>
      <c r="WX74" s="79">
        <f>0</f>
        <v/>
      </c>
      <c r="WY74" s="79">
        <f>0</f>
        <v/>
      </c>
      <c r="WZ74" s="79">
        <f>0</f>
        <v/>
      </c>
      <c r="XA74" s="79">
        <f>SE(Input!R="bullet";SE(0=Input!R-1;XA28;0);SE(0&lt;Input!R;0;SE(0&lt;Input!R;XA28/(Input!R-Input!R);0)))</f>
        <v/>
      </c>
      <c r="XB74" s="79">
        <f>SE(Input!R="bullet";SE(1=Input!R-1;XA28;0);SE(1&lt;Input!R;0;SE(1&lt;Input!R;XA28/(Input!R-Input!R);0)))</f>
        <v/>
      </c>
      <c r="XC74" s="79">
        <f>SE(Input!R="bullet";SE(2=Input!R-1;XA28;0);SE(2&lt;Input!R;0;SE(2&lt;Input!R;XA28/(Input!R-Input!R);0)))</f>
        <v/>
      </c>
      <c r="XD74" s="79">
        <f>SE(Input!R="bullet";SE(3=Input!R-1;XA28;0);SE(3&lt;Input!R;0;SE(3&lt;Input!R;XA28/(Input!R-Input!R);0)))</f>
        <v/>
      </c>
      <c r="XE74" s="79">
        <f>SE(Input!R="bullet";SE(4=Input!R-1;XA28;0);SE(4&lt;Input!R;0;SE(4&lt;Input!R;XA28/(Input!R-Input!R);0)))</f>
        <v/>
      </c>
      <c r="XF74" s="79">
        <f>SE(Input!R="bullet";SE(5=Input!R-1;XA28;0);SE(5&lt;Input!R;0;SE(5&lt;Input!R;XA28/(Input!R-Input!R);0)))</f>
        <v/>
      </c>
      <c r="XG74" s="79">
        <f>SE(Input!R="bullet";SE(6=Input!R-1;XA28;0);SE(6&lt;Input!R;0;SE(6&lt;Input!R;XA28/(Input!R-Input!R);0)))</f>
        <v/>
      </c>
      <c r="XH74" s="79">
        <f>SE(Input!R="bullet";SE(7=Input!R-1;XA28;0);SE(7&lt;Input!R;0;SE(7&lt;Input!R;XA28/(Input!R-Input!R);0)))</f>
        <v/>
      </c>
      <c r="XI74" s="79">
        <f>SE(Input!R="bullet";SE(8=Input!R-1;XA28;0);SE(8&lt;Input!R;0;SE(8&lt;Input!R;XA28/(Input!R-Input!R);0)))</f>
        <v/>
      </c>
      <c r="XJ74" s="79">
        <f>SE(Input!R="bullet";SE(9=Input!R-1;XA28;0);SE(9&lt;Input!R;0;SE(9&lt;Input!R;XA28/(Input!R-Input!R);0)))</f>
        <v/>
      </c>
      <c r="XK74" s="79">
        <f>SE(Input!R="bullet";SE(10=Input!R-1;XA28;0);SE(10&lt;Input!R;0;SE(10&lt;Input!R;XA28/(Input!R-Input!R);0)))</f>
        <v/>
      </c>
      <c r="XL74" s="79">
        <f>SE(Input!R="bullet";SE(11=Input!R-1;XA28;0);SE(11&lt;Input!R;0;SE(11&lt;Input!R;XA28/(Input!R-Input!R);0)))</f>
        <v/>
      </c>
      <c r="XM74" s="79">
        <f>SE(Input!R="bullet";SE(12=Input!R-1;XA28;0);SE(12&lt;Input!R;0;SE(12&lt;Input!R;XA28/(Input!R-Input!R);0)))</f>
        <v/>
      </c>
      <c r="XN74" s="79">
        <f>SE(Input!R="bullet";SE(13=Input!R-1;XA28;0);SE(13&lt;Input!R;0;SE(13&lt;Input!R;XA28/(Input!R-Input!R);0)))</f>
        <v/>
      </c>
      <c r="XO74" s="79">
        <f>SE(Input!R="bullet";SE(14=Input!R-1;XA28;0);SE(14&lt;Input!R;0;SE(14&lt;Input!R;XA28/(Input!R-Input!R);0)))</f>
        <v/>
      </c>
      <c r="XP74" s="79">
        <f>SE(Input!R="bullet";SE(15=Input!R-1;XA28;0);SE(15&lt;Input!R;0;SE(15&lt;Input!R;XA28/(Input!R-Input!R);0)))</f>
        <v/>
      </c>
      <c r="XQ74" s="79">
        <f>SE(Input!R="bullet";SE(16=Input!R-1;XA28;0);SE(16&lt;Input!R;0;SE(16&lt;Input!R;XA28/(Input!R-Input!R);0)))</f>
        <v/>
      </c>
      <c r="XR74" s="79">
        <f>SE(Input!R="bullet";SE(17=Input!R-1;XA28;0);SE(17&lt;Input!R;0;SE(17&lt;Input!R;XA28/(Input!R-Input!R);0)))</f>
        <v/>
      </c>
      <c r="XS74" s="79">
        <f>SE(Input!R="bullet";SE(18=Input!R-1;XA28;0);SE(18&lt;Input!R;0;SE(18&lt;Input!R;XA28/(Input!R-Input!R);0)))</f>
        <v/>
      </c>
      <c r="XV74" s="78" t="n">
        <v>22</v>
      </c>
      <c r="XW74" s="79">
        <f>0</f>
        <v/>
      </c>
      <c r="XX74" s="79">
        <f>0</f>
        <v/>
      </c>
      <c r="XY74" s="79">
        <f>0</f>
        <v/>
      </c>
      <c r="XZ74" s="79">
        <f>0</f>
        <v/>
      </c>
      <c r="YA74" s="79">
        <f>0</f>
        <v/>
      </c>
      <c r="YB74" s="79">
        <f>0</f>
        <v/>
      </c>
      <c r="YC74" s="79">
        <f>0</f>
        <v/>
      </c>
      <c r="YD74" s="79">
        <f>0</f>
        <v/>
      </c>
      <c r="YE74" s="79">
        <f>0</f>
        <v/>
      </c>
      <c r="YF74" s="79">
        <f>0</f>
        <v/>
      </c>
      <c r="YG74" s="79">
        <f>0</f>
        <v/>
      </c>
      <c r="YH74" s="79">
        <f>0</f>
        <v/>
      </c>
      <c r="YI74" s="79">
        <f>0</f>
        <v/>
      </c>
      <c r="YJ74" s="79">
        <f>0</f>
        <v/>
      </c>
      <c r="YK74" s="79">
        <f>0</f>
        <v/>
      </c>
      <c r="YL74" s="79">
        <f>0</f>
        <v/>
      </c>
      <c r="YM74" s="79">
        <f>0</f>
        <v/>
      </c>
      <c r="YN74" s="79">
        <f>0</f>
        <v/>
      </c>
      <c r="YO74" s="79">
        <f>0</f>
        <v/>
      </c>
      <c r="YP74" s="79">
        <f>0</f>
        <v/>
      </c>
      <c r="YQ74" s="79">
        <f>0</f>
        <v/>
      </c>
      <c r="YR74" s="79">
        <f>SE(Input!S="bullet";SE(0=Input!S-1;YR28;0);SE(0&lt;Input!S;0;SE(0&lt;Input!S;YR28/(Input!S-Input!S);0)))</f>
        <v/>
      </c>
      <c r="YS74" s="79">
        <f>SE(Input!S="bullet";SE(1=Input!S-1;YR28;0);SE(1&lt;Input!S;0;SE(1&lt;Input!S;YR28/(Input!S-Input!S);0)))</f>
        <v/>
      </c>
      <c r="YT74" s="79">
        <f>SE(Input!S="bullet";SE(2=Input!S-1;YR28;0);SE(2&lt;Input!S;0;SE(2&lt;Input!S;YR28/(Input!S-Input!S);0)))</f>
        <v/>
      </c>
      <c r="YU74" s="79">
        <f>SE(Input!S="bullet";SE(3=Input!S-1;YR28;0);SE(3&lt;Input!S;0;SE(3&lt;Input!S;YR28/(Input!S-Input!S);0)))</f>
        <v/>
      </c>
      <c r="YV74" s="79">
        <f>SE(Input!S="bullet";SE(4=Input!S-1;YR28;0);SE(4&lt;Input!S;0;SE(4&lt;Input!S;YR28/(Input!S-Input!S);0)))</f>
        <v/>
      </c>
      <c r="YW74" s="79">
        <f>SE(Input!S="bullet";SE(5=Input!S-1;YR28;0);SE(5&lt;Input!S;0;SE(5&lt;Input!S;YR28/(Input!S-Input!S);0)))</f>
        <v/>
      </c>
      <c r="YX74" s="79">
        <f>SE(Input!S="bullet";SE(6=Input!S-1;YR28;0);SE(6&lt;Input!S;0;SE(6&lt;Input!S;YR28/(Input!S-Input!S);0)))</f>
        <v/>
      </c>
      <c r="YY74" s="79">
        <f>SE(Input!S="bullet";SE(7=Input!S-1;YR28;0);SE(7&lt;Input!S;0;SE(7&lt;Input!S;YR28/(Input!S-Input!S);0)))</f>
        <v/>
      </c>
      <c r="YZ74" s="79">
        <f>SE(Input!S="bullet";SE(8=Input!S-1;YR28;0);SE(8&lt;Input!S;0;SE(8&lt;Input!S;YR28/(Input!S-Input!S);0)))</f>
        <v/>
      </c>
      <c r="ZA74" s="79">
        <f>SE(Input!S="bullet";SE(9=Input!S-1;YR28;0);SE(9&lt;Input!S;0;SE(9&lt;Input!S;YR28/(Input!S-Input!S);0)))</f>
        <v/>
      </c>
      <c r="ZB74" s="79">
        <f>SE(Input!S="bullet";SE(10=Input!S-1;YR28;0);SE(10&lt;Input!S;0;SE(10&lt;Input!S;YR28/(Input!S-Input!S);0)))</f>
        <v/>
      </c>
      <c r="ZC74" s="79">
        <f>SE(Input!S="bullet";SE(11=Input!S-1;YR28;0);SE(11&lt;Input!S;0;SE(11&lt;Input!S;YR28/(Input!S-Input!S);0)))</f>
        <v/>
      </c>
      <c r="ZD74" s="79">
        <f>SE(Input!S="bullet";SE(12=Input!S-1;YR28;0);SE(12&lt;Input!S;0;SE(12&lt;Input!S;YR28/(Input!S-Input!S);0)))</f>
        <v/>
      </c>
      <c r="ZE74" s="79">
        <f>SE(Input!S="bullet";SE(13=Input!S-1;YR28;0);SE(13&lt;Input!S;0;SE(13&lt;Input!S;YR28/(Input!S-Input!S);0)))</f>
        <v/>
      </c>
      <c r="ZF74" s="79">
        <f>SE(Input!S="bullet";SE(14=Input!S-1;YR28;0);SE(14&lt;Input!S;0;SE(14&lt;Input!S;YR28/(Input!S-Input!S);0)))</f>
        <v/>
      </c>
      <c r="ZG74" s="79">
        <f>SE(Input!S="bullet";SE(15=Input!S-1;YR28;0);SE(15&lt;Input!S;0;SE(15&lt;Input!S;YR28/(Input!S-Input!S);0)))</f>
        <v/>
      </c>
      <c r="ZH74" s="79">
        <f>SE(Input!S="bullet";SE(16=Input!S-1;YR28;0);SE(16&lt;Input!S;0;SE(16&lt;Input!S;YR28/(Input!S-Input!S);0)))</f>
        <v/>
      </c>
      <c r="ZI74" s="79">
        <f>SE(Input!S="bullet";SE(17=Input!S-1;YR28;0);SE(17&lt;Input!S;0;SE(17&lt;Input!S;YR28/(Input!S-Input!S);0)))</f>
        <v/>
      </c>
      <c r="ZJ74" s="79">
        <f>SE(Input!S="bullet";SE(18=Input!S-1;YR28;0);SE(18&lt;Input!S;0;SE(18&lt;Input!S;YR28/(Input!S-Input!S);0)))</f>
        <v/>
      </c>
      <c r="ZM74" s="78" t="n">
        <v>22</v>
      </c>
      <c r="ZN74" s="79">
        <f>0</f>
        <v/>
      </c>
      <c r="ZO74" s="79">
        <f>0</f>
        <v/>
      </c>
      <c r="ZP74" s="79">
        <f>0</f>
        <v/>
      </c>
      <c r="ZQ74" s="79">
        <f>0</f>
        <v/>
      </c>
      <c r="ZR74" s="79">
        <f>0</f>
        <v/>
      </c>
      <c r="ZS74" s="79">
        <f>0</f>
        <v/>
      </c>
      <c r="ZT74" s="79">
        <f>0</f>
        <v/>
      </c>
      <c r="ZU74" s="79">
        <f>0</f>
        <v/>
      </c>
      <c r="ZV74" s="79">
        <f>0</f>
        <v/>
      </c>
      <c r="ZW74" s="79">
        <f>0</f>
        <v/>
      </c>
      <c r="ZX74" s="79">
        <f>0</f>
        <v/>
      </c>
      <c r="ZY74" s="79">
        <f>0</f>
        <v/>
      </c>
      <c r="ZZ74" s="79">
        <f>0</f>
        <v/>
      </c>
      <c r="AAA74" s="79">
        <f>0</f>
        <v/>
      </c>
      <c r="AAB74" s="79">
        <f>0</f>
        <v/>
      </c>
      <c r="AAC74" s="79">
        <f>0</f>
        <v/>
      </c>
      <c r="AAD74" s="79">
        <f>0</f>
        <v/>
      </c>
      <c r="AAE74" s="79">
        <f>0</f>
        <v/>
      </c>
      <c r="AAF74" s="79">
        <f>0</f>
        <v/>
      </c>
      <c r="AAG74" s="79">
        <f>0</f>
        <v/>
      </c>
      <c r="AAH74" s="79">
        <f>0</f>
        <v/>
      </c>
      <c r="AAI74" s="79">
        <f>SE(Input!T="bullet";SE(0=Input!T-1;AAI28;0);SE(0&lt;Input!T;0;SE(0&lt;Input!T;AAI28/(Input!T-Input!T);0)))</f>
        <v/>
      </c>
      <c r="AAJ74" s="79">
        <f>SE(Input!T="bullet";SE(1=Input!T-1;AAI28;0);SE(1&lt;Input!T;0;SE(1&lt;Input!T;AAI28/(Input!T-Input!T);0)))</f>
        <v/>
      </c>
      <c r="AAK74" s="79">
        <f>SE(Input!T="bullet";SE(2=Input!T-1;AAI28;0);SE(2&lt;Input!T;0;SE(2&lt;Input!T;AAI28/(Input!T-Input!T);0)))</f>
        <v/>
      </c>
      <c r="AAL74" s="79">
        <f>SE(Input!T="bullet";SE(3=Input!T-1;AAI28;0);SE(3&lt;Input!T;0;SE(3&lt;Input!T;AAI28/(Input!T-Input!T);0)))</f>
        <v/>
      </c>
      <c r="AAM74" s="79">
        <f>SE(Input!T="bullet";SE(4=Input!T-1;AAI28;0);SE(4&lt;Input!T;0;SE(4&lt;Input!T;AAI28/(Input!T-Input!T);0)))</f>
        <v/>
      </c>
      <c r="AAN74" s="79">
        <f>SE(Input!T="bullet";SE(5=Input!T-1;AAI28;0);SE(5&lt;Input!T;0;SE(5&lt;Input!T;AAI28/(Input!T-Input!T);0)))</f>
        <v/>
      </c>
      <c r="AAO74" s="79">
        <f>SE(Input!T="bullet";SE(6=Input!T-1;AAI28;0);SE(6&lt;Input!T;0;SE(6&lt;Input!T;AAI28/(Input!T-Input!T);0)))</f>
        <v/>
      </c>
      <c r="AAP74" s="79">
        <f>SE(Input!T="bullet";SE(7=Input!T-1;AAI28;0);SE(7&lt;Input!T;0;SE(7&lt;Input!T;AAI28/(Input!T-Input!T);0)))</f>
        <v/>
      </c>
      <c r="AAQ74" s="79">
        <f>SE(Input!T="bullet";SE(8=Input!T-1;AAI28;0);SE(8&lt;Input!T;0;SE(8&lt;Input!T;AAI28/(Input!T-Input!T);0)))</f>
        <v/>
      </c>
      <c r="AAR74" s="79">
        <f>SE(Input!T="bullet";SE(9=Input!T-1;AAI28;0);SE(9&lt;Input!T;0;SE(9&lt;Input!T;AAI28/(Input!T-Input!T);0)))</f>
        <v/>
      </c>
      <c r="AAS74" s="79">
        <f>SE(Input!T="bullet";SE(10=Input!T-1;AAI28;0);SE(10&lt;Input!T;0;SE(10&lt;Input!T;AAI28/(Input!T-Input!T);0)))</f>
        <v/>
      </c>
      <c r="AAT74" s="79">
        <f>SE(Input!T="bullet";SE(11=Input!T-1;AAI28;0);SE(11&lt;Input!T;0;SE(11&lt;Input!T;AAI28/(Input!T-Input!T);0)))</f>
        <v/>
      </c>
      <c r="AAU74" s="79">
        <f>SE(Input!T="bullet";SE(12=Input!T-1;AAI28;0);SE(12&lt;Input!T;0;SE(12&lt;Input!T;AAI28/(Input!T-Input!T);0)))</f>
        <v/>
      </c>
      <c r="AAV74" s="79">
        <f>SE(Input!T="bullet";SE(13=Input!T-1;AAI28;0);SE(13&lt;Input!T;0;SE(13&lt;Input!T;AAI28/(Input!T-Input!T);0)))</f>
        <v/>
      </c>
      <c r="AAW74" s="79">
        <f>SE(Input!T="bullet";SE(14=Input!T-1;AAI28;0);SE(14&lt;Input!T;0;SE(14&lt;Input!T;AAI28/(Input!T-Input!T);0)))</f>
        <v/>
      </c>
      <c r="AAX74" s="79">
        <f>SE(Input!T="bullet";SE(15=Input!T-1;AAI28;0);SE(15&lt;Input!T;0;SE(15&lt;Input!T;AAI28/(Input!T-Input!T);0)))</f>
        <v/>
      </c>
      <c r="AAY74" s="79">
        <f>SE(Input!T="bullet";SE(16=Input!T-1;AAI28;0);SE(16&lt;Input!T;0;SE(16&lt;Input!T;AAI28/(Input!T-Input!T);0)))</f>
        <v/>
      </c>
      <c r="AAZ74" s="79">
        <f>SE(Input!T="bullet";SE(17=Input!T-1;AAI28;0);SE(17&lt;Input!T;0;SE(17&lt;Input!T;AAI28/(Input!T-Input!T);0)))</f>
        <v/>
      </c>
      <c r="ABA74" s="79">
        <f>SE(Input!T="bullet";SE(18=Input!T-1;AAI28;0);SE(18&lt;Input!T;0;SE(18&lt;Input!T;AAI28/(Input!T-Input!T);0)))</f>
        <v/>
      </c>
      <c r="ABD74" s="78" t="n">
        <v>22</v>
      </c>
      <c r="ABE74" s="79">
        <f>0</f>
        <v/>
      </c>
      <c r="ABF74" s="79">
        <f>0</f>
        <v/>
      </c>
      <c r="ABG74" s="79">
        <f>0</f>
        <v/>
      </c>
      <c r="ABH74" s="79">
        <f>0</f>
        <v/>
      </c>
      <c r="ABI74" s="79">
        <f>0</f>
        <v/>
      </c>
      <c r="ABJ74" s="79">
        <f>0</f>
        <v/>
      </c>
      <c r="ABK74" s="79">
        <f>0</f>
        <v/>
      </c>
      <c r="ABL74" s="79">
        <f>0</f>
        <v/>
      </c>
      <c r="ABM74" s="79">
        <f>0</f>
        <v/>
      </c>
      <c r="ABN74" s="79">
        <f>0</f>
        <v/>
      </c>
      <c r="ABO74" s="79">
        <f>0</f>
        <v/>
      </c>
      <c r="ABP74" s="79">
        <f>0</f>
        <v/>
      </c>
      <c r="ABQ74" s="79">
        <f>0</f>
        <v/>
      </c>
      <c r="ABR74" s="79">
        <f>0</f>
        <v/>
      </c>
      <c r="ABS74" s="79">
        <f>0</f>
        <v/>
      </c>
      <c r="ABT74" s="79">
        <f>0</f>
        <v/>
      </c>
      <c r="ABU74" s="79">
        <f>0</f>
        <v/>
      </c>
      <c r="ABV74" s="79">
        <f>0</f>
        <v/>
      </c>
      <c r="ABW74" s="79">
        <f>0</f>
        <v/>
      </c>
      <c r="ABX74" s="79">
        <f>0</f>
        <v/>
      </c>
      <c r="ABY74" s="79">
        <f>0</f>
        <v/>
      </c>
      <c r="ABZ74" s="79">
        <f>SE(Input!U="bullet";SE(0=Input!U-1;ABZ28;0);SE(0&lt;Input!U;0;SE(0&lt;Input!U;ABZ28/(Input!U-Input!U);0)))</f>
        <v/>
      </c>
      <c r="ACA74" s="79">
        <f>SE(Input!U="bullet";SE(1=Input!U-1;ABZ28;0);SE(1&lt;Input!U;0;SE(1&lt;Input!U;ABZ28/(Input!U-Input!U);0)))</f>
        <v/>
      </c>
      <c r="ACB74" s="79">
        <f>SE(Input!U="bullet";SE(2=Input!U-1;ABZ28;0);SE(2&lt;Input!U;0;SE(2&lt;Input!U;ABZ28/(Input!U-Input!U);0)))</f>
        <v/>
      </c>
      <c r="ACC74" s="79">
        <f>SE(Input!U="bullet";SE(3=Input!U-1;ABZ28;0);SE(3&lt;Input!U;0;SE(3&lt;Input!U;ABZ28/(Input!U-Input!U);0)))</f>
        <v/>
      </c>
      <c r="ACD74" s="79">
        <f>SE(Input!U="bullet";SE(4=Input!U-1;ABZ28;0);SE(4&lt;Input!U;0;SE(4&lt;Input!U;ABZ28/(Input!U-Input!U);0)))</f>
        <v/>
      </c>
      <c r="ACE74" s="79">
        <f>SE(Input!U="bullet";SE(5=Input!U-1;ABZ28;0);SE(5&lt;Input!U;0;SE(5&lt;Input!U;ABZ28/(Input!U-Input!U);0)))</f>
        <v/>
      </c>
      <c r="ACF74" s="79">
        <f>SE(Input!U="bullet";SE(6=Input!U-1;ABZ28;0);SE(6&lt;Input!U;0;SE(6&lt;Input!U;ABZ28/(Input!U-Input!U);0)))</f>
        <v/>
      </c>
      <c r="ACG74" s="79">
        <f>SE(Input!U="bullet";SE(7=Input!U-1;ABZ28;0);SE(7&lt;Input!U;0;SE(7&lt;Input!U;ABZ28/(Input!U-Input!U);0)))</f>
        <v/>
      </c>
      <c r="ACH74" s="79">
        <f>SE(Input!U="bullet";SE(8=Input!U-1;ABZ28;0);SE(8&lt;Input!U;0;SE(8&lt;Input!U;ABZ28/(Input!U-Input!U);0)))</f>
        <v/>
      </c>
      <c r="ACI74" s="79">
        <f>SE(Input!U="bullet";SE(9=Input!U-1;ABZ28;0);SE(9&lt;Input!U;0;SE(9&lt;Input!U;ABZ28/(Input!U-Input!U);0)))</f>
        <v/>
      </c>
      <c r="ACJ74" s="79">
        <f>SE(Input!U="bullet";SE(10=Input!U-1;ABZ28;0);SE(10&lt;Input!U;0;SE(10&lt;Input!U;ABZ28/(Input!U-Input!U);0)))</f>
        <v/>
      </c>
      <c r="ACK74" s="79">
        <f>SE(Input!U="bullet";SE(11=Input!U-1;ABZ28;0);SE(11&lt;Input!U;0;SE(11&lt;Input!U;ABZ28/(Input!U-Input!U);0)))</f>
        <v/>
      </c>
      <c r="ACL74" s="79">
        <f>SE(Input!U="bullet";SE(12=Input!U-1;ABZ28;0);SE(12&lt;Input!U;0;SE(12&lt;Input!U;ABZ28/(Input!U-Input!U);0)))</f>
        <v/>
      </c>
      <c r="ACM74" s="79">
        <f>SE(Input!U="bullet";SE(13=Input!U-1;ABZ28;0);SE(13&lt;Input!U;0;SE(13&lt;Input!U;ABZ28/(Input!U-Input!U);0)))</f>
        <v/>
      </c>
      <c r="ACN74" s="79">
        <f>SE(Input!U="bullet";SE(14=Input!U-1;ABZ28;0);SE(14&lt;Input!U;0;SE(14&lt;Input!U;ABZ28/(Input!U-Input!U);0)))</f>
        <v/>
      </c>
      <c r="ACO74" s="79">
        <f>SE(Input!U="bullet";SE(15=Input!U-1;ABZ28;0);SE(15&lt;Input!U;0;SE(15&lt;Input!U;ABZ28/(Input!U-Input!U);0)))</f>
        <v/>
      </c>
      <c r="ACP74" s="79">
        <f>SE(Input!U="bullet";SE(16=Input!U-1;ABZ28;0);SE(16&lt;Input!U;0;SE(16&lt;Input!U;ABZ28/(Input!U-Input!U);0)))</f>
        <v/>
      </c>
      <c r="ACQ74" s="79">
        <f>SE(Input!U="bullet";SE(17=Input!U-1;ABZ28;0);SE(17&lt;Input!U;0;SE(17&lt;Input!U;ABZ28/(Input!U-Input!U);0)))</f>
        <v/>
      </c>
      <c r="ACR74" s="79">
        <f>SE(Input!U="bullet";SE(18=Input!U-1;ABZ28;0);SE(18&lt;Input!U;0;SE(18&lt;Input!U;ABZ28/(Input!U-Input!U);0)))</f>
        <v/>
      </c>
      <c r="ACU74" s="78" t="n">
        <v>22</v>
      </c>
      <c r="ACV74" s="79">
        <f>0</f>
        <v/>
      </c>
      <c r="ACW74" s="79">
        <f>0</f>
        <v/>
      </c>
      <c r="ACX74" s="79">
        <f>0</f>
        <v/>
      </c>
      <c r="ACY74" s="79">
        <f>0</f>
        <v/>
      </c>
      <c r="ACZ74" s="79">
        <f>0</f>
        <v/>
      </c>
      <c r="ADA74" s="79">
        <f>0</f>
        <v/>
      </c>
      <c r="ADB74" s="79">
        <f>0</f>
        <v/>
      </c>
      <c r="ADC74" s="79">
        <f>0</f>
        <v/>
      </c>
      <c r="ADD74" s="79">
        <f>0</f>
        <v/>
      </c>
      <c r="ADE74" s="79">
        <f>0</f>
        <v/>
      </c>
      <c r="ADF74" s="79">
        <f>0</f>
        <v/>
      </c>
      <c r="ADG74" s="79">
        <f>0</f>
        <v/>
      </c>
      <c r="ADH74" s="79">
        <f>0</f>
        <v/>
      </c>
      <c r="ADI74" s="79">
        <f>0</f>
        <v/>
      </c>
      <c r="ADJ74" s="79">
        <f>0</f>
        <v/>
      </c>
      <c r="ADK74" s="79">
        <f>0</f>
        <v/>
      </c>
      <c r="ADL74" s="79">
        <f>0</f>
        <v/>
      </c>
      <c r="ADM74" s="79">
        <f>0</f>
        <v/>
      </c>
      <c r="ADN74" s="79">
        <f>0</f>
        <v/>
      </c>
      <c r="ADO74" s="79">
        <f>0</f>
        <v/>
      </c>
      <c r="ADP74" s="79">
        <f>0</f>
        <v/>
      </c>
      <c r="ADQ74" s="79">
        <f>SE(Input!V="bullet";SE(0=Input!V-1;ADQ28;0);SE(0&lt;Input!V;0;SE(0&lt;Input!V;ADQ28/(Input!V-Input!V);0)))</f>
        <v/>
      </c>
      <c r="ADR74" s="79">
        <f>SE(Input!V="bullet";SE(1=Input!V-1;ADQ28;0);SE(1&lt;Input!V;0;SE(1&lt;Input!V;ADQ28/(Input!V-Input!V);0)))</f>
        <v/>
      </c>
      <c r="ADS74" s="79">
        <f>SE(Input!V="bullet";SE(2=Input!V-1;ADQ28;0);SE(2&lt;Input!V;0;SE(2&lt;Input!V;ADQ28/(Input!V-Input!V);0)))</f>
        <v/>
      </c>
      <c r="ADT74" s="79">
        <f>SE(Input!V="bullet";SE(3=Input!V-1;ADQ28;0);SE(3&lt;Input!V;0;SE(3&lt;Input!V;ADQ28/(Input!V-Input!V);0)))</f>
        <v/>
      </c>
      <c r="ADU74" s="79">
        <f>SE(Input!V="bullet";SE(4=Input!V-1;ADQ28;0);SE(4&lt;Input!V;0;SE(4&lt;Input!V;ADQ28/(Input!V-Input!V);0)))</f>
        <v/>
      </c>
      <c r="ADV74" s="79">
        <f>SE(Input!V="bullet";SE(5=Input!V-1;ADQ28;0);SE(5&lt;Input!V;0;SE(5&lt;Input!V;ADQ28/(Input!V-Input!V);0)))</f>
        <v/>
      </c>
      <c r="ADW74" s="79">
        <f>SE(Input!V="bullet";SE(6=Input!V-1;ADQ28;0);SE(6&lt;Input!V;0;SE(6&lt;Input!V;ADQ28/(Input!V-Input!V);0)))</f>
        <v/>
      </c>
      <c r="ADX74" s="79">
        <f>SE(Input!V="bullet";SE(7=Input!V-1;ADQ28;0);SE(7&lt;Input!V;0;SE(7&lt;Input!V;ADQ28/(Input!V-Input!V);0)))</f>
        <v/>
      </c>
      <c r="ADY74" s="79">
        <f>SE(Input!V="bullet";SE(8=Input!V-1;ADQ28;0);SE(8&lt;Input!V;0;SE(8&lt;Input!V;ADQ28/(Input!V-Input!V);0)))</f>
        <v/>
      </c>
      <c r="ADZ74" s="79">
        <f>SE(Input!V="bullet";SE(9=Input!V-1;ADQ28;0);SE(9&lt;Input!V;0;SE(9&lt;Input!V;ADQ28/(Input!V-Input!V);0)))</f>
        <v/>
      </c>
      <c r="AEA74" s="79">
        <f>SE(Input!V="bullet";SE(10=Input!V-1;ADQ28;0);SE(10&lt;Input!V;0;SE(10&lt;Input!V;ADQ28/(Input!V-Input!V);0)))</f>
        <v/>
      </c>
      <c r="AEB74" s="79">
        <f>SE(Input!V="bullet";SE(11=Input!V-1;ADQ28;0);SE(11&lt;Input!V;0;SE(11&lt;Input!V;ADQ28/(Input!V-Input!V);0)))</f>
        <v/>
      </c>
      <c r="AEC74" s="79">
        <f>SE(Input!V="bullet";SE(12=Input!V-1;ADQ28;0);SE(12&lt;Input!V;0;SE(12&lt;Input!V;ADQ28/(Input!V-Input!V);0)))</f>
        <v/>
      </c>
      <c r="AED74" s="79">
        <f>SE(Input!V="bullet";SE(13=Input!V-1;ADQ28;0);SE(13&lt;Input!V;0;SE(13&lt;Input!V;ADQ28/(Input!V-Input!V);0)))</f>
        <v/>
      </c>
      <c r="AEE74" s="79">
        <f>SE(Input!V="bullet";SE(14=Input!V-1;ADQ28;0);SE(14&lt;Input!V;0;SE(14&lt;Input!V;ADQ28/(Input!V-Input!V);0)))</f>
        <v/>
      </c>
      <c r="AEF74" s="79">
        <f>SE(Input!V="bullet";SE(15=Input!V-1;ADQ28;0);SE(15&lt;Input!V;0;SE(15&lt;Input!V;ADQ28/(Input!V-Input!V);0)))</f>
        <v/>
      </c>
      <c r="AEG74" s="79">
        <f>SE(Input!V="bullet";SE(16=Input!V-1;ADQ28;0);SE(16&lt;Input!V;0;SE(16&lt;Input!V;ADQ28/(Input!V-Input!V);0)))</f>
        <v/>
      </c>
      <c r="AEH74" s="79">
        <f>SE(Input!V="bullet";SE(17=Input!V-1;ADQ28;0);SE(17&lt;Input!V;0;SE(17&lt;Input!V;ADQ28/(Input!V-Input!V);0)))</f>
        <v/>
      </c>
      <c r="AEI74" s="79">
        <f>SE(Input!V="bullet";SE(18=Input!V-1;ADQ28;0);SE(18&lt;Input!V;0;SE(18&lt;Input!V;ADQ28/(Input!V-Input!V);0)))</f>
        <v/>
      </c>
      <c r="AEL74" s="78" t="n">
        <v>22</v>
      </c>
      <c r="AEM74" s="79">
        <f>0</f>
        <v/>
      </c>
      <c r="AEN74" s="79">
        <f>0</f>
        <v/>
      </c>
      <c r="AEO74" s="79">
        <f>0</f>
        <v/>
      </c>
      <c r="AEP74" s="79">
        <f>0</f>
        <v/>
      </c>
      <c r="AEQ74" s="79">
        <f>0</f>
        <v/>
      </c>
      <c r="AER74" s="79">
        <f>0</f>
        <v/>
      </c>
      <c r="AES74" s="79">
        <f>0</f>
        <v/>
      </c>
      <c r="AET74" s="79">
        <f>0</f>
        <v/>
      </c>
      <c r="AEU74" s="79">
        <f>0</f>
        <v/>
      </c>
      <c r="AEV74" s="79">
        <f>0</f>
        <v/>
      </c>
      <c r="AEW74" s="79">
        <f>0</f>
        <v/>
      </c>
      <c r="AEX74" s="79">
        <f>0</f>
        <v/>
      </c>
      <c r="AEY74" s="79">
        <f>0</f>
        <v/>
      </c>
      <c r="AEZ74" s="79">
        <f>0</f>
        <v/>
      </c>
      <c r="AFA74" s="79">
        <f>0</f>
        <v/>
      </c>
      <c r="AFB74" s="79">
        <f>0</f>
        <v/>
      </c>
      <c r="AFC74" s="79">
        <f>0</f>
        <v/>
      </c>
      <c r="AFD74" s="79">
        <f>0</f>
        <v/>
      </c>
      <c r="AFE74" s="79">
        <f>0</f>
        <v/>
      </c>
      <c r="AFF74" s="79">
        <f>0</f>
        <v/>
      </c>
      <c r="AFG74" s="79">
        <f>0</f>
        <v/>
      </c>
      <c r="AFH74" s="79">
        <f>SE(Input!W="bullet";SE(0=Input!W-1;AFH28;0);SE(0&lt;Input!W;0;SE(0&lt;Input!W;AFH28/(Input!W-Input!W);0)))</f>
        <v/>
      </c>
      <c r="AFI74" s="79">
        <f>SE(Input!W="bullet";SE(1=Input!W-1;AFH28;0);SE(1&lt;Input!W;0;SE(1&lt;Input!W;AFH28/(Input!W-Input!W);0)))</f>
        <v/>
      </c>
      <c r="AFJ74" s="79">
        <f>SE(Input!W="bullet";SE(2=Input!W-1;AFH28;0);SE(2&lt;Input!W;0;SE(2&lt;Input!W;AFH28/(Input!W-Input!W);0)))</f>
        <v/>
      </c>
      <c r="AFK74" s="79">
        <f>SE(Input!W="bullet";SE(3=Input!W-1;AFH28;0);SE(3&lt;Input!W;0;SE(3&lt;Input!W;AFH28/(Input!W-Input!W);0)))</f>
        <v/>
      </c>
      <c r="AFL74" s="79">
        <f>SE(Input!W="bullet";SE(4=Input!W-1;AFH28;0);SE(4&lt;Input!W;0;SE(4&lt;Input!W;AFH28/(Input!W-Input!W);0)))</f>
        <v/>
      </c>
      <c r="AFM74" s="79">
        <f>SE(Input!W="bullet";SE(5=Input!W-1;AFH28;0);SE(5&lt;Input!W;0;SE(5&lt;Input!W;AFH28/(Input!W-Input!W);0)))</f>
        <v/>
      </c>
      <c r="AFN74" s="79">
        <f>SE(Input!W="bullet";SE(6=Input!W-1;AFH28;0);SE(6&lt;Input!W;0;SE(6&lt;Input!W;AFH28/(Input!W-Input!W);0)))</f>
        <v/>
      </c>
      <c r="AFO74" s="79">
        <f>SE(Input!W="bullet";SE(7=Input!W-1;AFH28;0);SE(7&lt;Input!W;0;SE(7&lt;Input!W;AFH28/(Input!W-Input!W);0)))</f>
        <v/>
      </c>
      <c r="AFP74" s="79">
        <f>SE(Input!W="bullet";SE(8=Input!W-1;AFH28;0);SE(8&lt;Input!W;0;SE(8&lt;Input!W;AFH28/(Input!W-Input!W);0)))</f>
        <v/>
      </c>
      <c r="AFQ74" s="79">
        <f>SE(Input!W="bullet";SE(9=Input!W-1;AFH28;0);SE(9&lt;Input!W;0;SE(9&lt;Input!W;AFH28/(Input!W-Input!W);0)))</f>
        <v/>
      </c>
      <c r="AFR74" s="79">
        <f>SE(Input!W="bullet";SE(10=Input!W-1;AFH28;0);SE(10&lt;Input!W;0;SE(10&lt;Input!W;AFH28/(Input!W-Input!W);0)))</f>
        <v/>
      </c>
      <c r="AFS74" s="79">
        <f>SE(Input!W="bullet";SE(11=Input!W-1;AFH28;0);SE(11&lt;Input!W;0;SE(11&lt;Input!W;AFH28/(Input!W-Input!W);0)))</f>
        <v/>
      </c>
      <c r="AFT74" s="79">
        <f>SE(Input!W="bullet";SE(12=Input!W-1;AFH28;0);SE(12&lt;Input!W;0;SE(12&lt;Input!W;AFH28/(Input!W-Input!W);0)))</f>
        <v/>
      </c>
      <c r="AFU74" s="79">
        <f>SE(Input!W="bullet";SE(13=Input!W-1;AFH28;0);SE(13&lt;Input!W;0;SE(13&lt;Input!W;AFH28/(Input!W-Input!W);0)))</f>
        <v/>
      </c>
      <c r="AFV74" s="79">
        <f>SE(Input!W="bullet";SE(14=Input!W-1;AFH28;0);SE(14&lt;Input!W;0;SE(14&lt;Input!W;AFH28/(Input!W-Input!W);0)))</f>
        <v/>
      </c>
      <c r="AFW74" s="79">
        <f>SE(Input!W="bullet";SE(15=Input!W-1;AFH28;0);SE(15&lt;Input!W;0;SE(15&lt;Input!W;AFH28/(Input!W-Input!W);0)))</f>
        <v/>
      </c>
      <c r="AFX74" s="79">
        <f>SE(Input!W="bullet";SE(16=Input!W-1;AFH28;0);SE(16&lt;Input!W;0;SE(16&lt;Input!W;AFH28/(Input!W-Input!W);0)))</f>
        <v/>
      </c>
      <c r="AFY74" s="79">
        <f>SE(Input!W="bullet";SE(17=Input!W-1;AFH28;0);SE(17&lt;Input!W;0;SE(17&lt;Input!W;AFH28/(Input!W-Input!W);0)))</f>
        <v/>
      </c>
      <c r="AFZ74" s="79">
        <f>SE(Input!W="bullet";SE(18=Input!W-1;AFH28;0);SE(18&lt;Input!W;0;SE(18&lt;Input!W;AFH28/(Input!W-Input!W);0)))</f>
        <v/>
      </c>
    </row>
    <row r="75">
      <c r="A75" s="78" t="n">
        <v>23</v>
      </c>
      <c r="B75" s="79">
        <f>0</f>
        <v/>
      </c>
      <c r="C75" s="79">
        <f>0</f>
        <v/>
      </c>
      <c r="D75" s="79">
        <f>0</f>
        <v/>
      </c>
      <c r="E75" s="79">
        <f>0</f>
        <v/>
      </c>
      <c r="F75" s="79">
        <f>0</f>
        <v/>
      </c>
      <c r="G75" s="79">
        <f>0</f>
        <v/>
      </c>
      <c r="H75" s="79">
        <f>0</f>
        <v/>
      </c>
      <c r="I75" s="79">
        <f>0</f>
        <v/>
      </c>
      <c r="J75" s="79">
        <f>0</f>
        <v/>
      </c>
      <c r="K75" s="79">
        <f>0</f>
        <v/>
      </c>
      <c r="L75" s="79">
        <f>0</f>
        <v/>
      </c>
      <c r="M75" s="79">
        <f>0</f>
        <v/>
      </c>
      <c r="N75" s="79">
        <f>0</f>
        <v/>
      </c>
      <c r="O75" s="79">
        <f>0</f>
        <v/>
      </c>
      <c r="P75" s="79">
        <f>0</f>
        <v/>
      </c>
      <c r="Q75" s="79">
        <f>0</f>
        <v/>
      </c>
      <c r="R75" s="79">
        <f>0</f>
        <v/>
      </c>
      <c r="S75" s="79">
        <f>0</f>
        <v/>
      </c>
      <c r="T75" s="79">
        <f>0</f>
        <v/>
      </c>
      <c r="U75" s="79">
        <f>0</f>
        <v/>
      </c>
      <c r="V75" s="79">
        <f>0</f>
        <v/>
      </c>
      <c r="W75" s="79">
        <f>0</f>
        <v/>
      </c>
      <c r="X75" s="79">
        <f>SE(Input!D="bullet";SE(0=Input!D-1;X29;0);SE(0&lt;Input!D;0;SE(0&lt;Input!D;X29/(Input!D-Input!D);0)))</f>
        <v/>
      </c>
      <c r="Y75" s="79">
        <f>SE(Input!D="bullet";SE(1=Input!D-1;X29;0);SE(1&lt;Input!D;0;SE(1&lt;Input!D;X29/(Input!D-Input!D);0)))</f>
        <v/>
      </c>
      <c r="Z75" s="79">
        <f>SE(Input!D="bullet";SE(2=Input!D-1;X29;0);SE(2&lt;Input!D;0;SE(2&lt;Input!D;X29/(Input!D-Input!D);0)))</f>
        <v/>
      </c>
      <c r="AA75" s="79">
        <f>SE(Input!D="bullet";SE(3=Input!D-1;X29;0);SE(3&lt;Input!D;0;SE(3&lt;Input!D;X29/(Input!D-Input!D);0)))</f>
        <v/>
      </c>
      <c r="AB75" s="79">
        <f>SE(Input!D="bullet";SE(4=Input!D-1;X29;0);SE(4&lt;Input!D;0;SE(4&lt;Input!D;X29/(Input!D-Input!D);0)))</f>
        <v/>
      </c>
      <c r="AC75" s="79">
        <f>SE(Input!D="bullet";SE(5=Input!D-1;X29;0);SE(5&lt;Input!D;0;SE(5&lt;Input!D;X29/(Input!D-Input!D);0)))</f>
        <v/>
      </c>
      <c r="AD75" s="79">
        <f>SE(Input!D="bullet";SE(6=Input!D-1;X29;0);SE(6&lt;Input!D;0;SE(6&lt;Input!D;X29/(Input!D-Input!D);0)))</f>
        <v/>
      </c>
      <c r="AE75" s="79">
        <f>SE(Input!D="bullet";SE(7=Input!D-1;X29;0);SE(7&lt;Input!D;0;SE(7&lt;Input!D;X29/(Input!D-Input!D);0)))</f>
        <v/>
      </c>
      <c r="AF75" s="79">
        <f>SE(Input!D="bullet";SE(8=Input!D-1;X29;0);SE(8&lt;Input!D;0;SE(8&lt;Input!D;X29/(Input!D-Input!D);0)))</f>
        <v/>
      </c>
      <c r="AG75" s="79">
        <f>SE(Input!D="bullet";SE(9=Input!D-1;X29;0);SE(9&lt;Input!D;0;SE(9&lt;Input!D;X29/(Input!D-Input!D);0)))</f>
        <v/>
      </c>
      <c r="AH75" s="79">
        <f>SE(Input!D="bullet";SE(10=Input!D-1;X29;0);SE(10&lt;Input!D;0;SE(10&lt;Input!D;X29/(Input!D-Input!D);0)))</f>
        <v/>
      </c>
      <c r="AI75" s="79">
        <f>SE(Input!D="bullet";SE(11=Input!D-1;X29;0);SE(11&lt;Input!D;0;SE(11&lt;Input!D;X29/(Input!D-Input!D);0)))</f>
        <v/>
      </c>
      <c r="AJ75" s="79">
        <f>SE(Input!D="bullet";SE(12=Input!D-1;X29;0);SE(12&lt;Input!D;0;SE(12&lt;Input!D;X29/(Input!D-Input!D);0)))</f>
        <v/>
      </c>
      <c r="AK75" s="79">
        <f>SE(Input!D="bullet";SE(13=Input!D-1;X29;0);SE(13&lt;Input!D;0;SE(13&lt;Input!D;X29/(Input!D-Input!D);0)))</f>
        <v/>
      </c>
      <c r="AL75" s="79">
        <f>SE(Input!D="bullet";SE(14=Input!D-1;X29;0);SE(14&lt;Input!D;0;SE(14&lt;Input!D;X29/(Input!D-Input!D);0)))</f>
        <v/>
      </c>
      <c r="AM75" s="79">
        <f>SE(Input!D="bullet";SE(15=Input!D-1;X29;0);SE(15&lt;Input!D;0;SE(15&lt;Input!D;X29/(Input!D-Input!D);0)))</f>
        <v/>
      </c>
      <c r="AN75" s="79">
        <f>SE(Input!D="bullet";SE(16=Input!D-1;X29;0);SE(16&lt;Input!D;0;SE(16&lt;Input!D;X29/(Input!D-Input!D);0)))</f>
        <v/>
      </c>
      <c r="AO75" s="79">
        <f>SE(Input!D="bullet";SE(17=Input!D-1;X29;0);SE(17&lt;Input!D;0;SE(17&lt;Input!D;X29/(Input!D-Input!D);0)))</f>
        <v/>
      </c>
      <c r="AR75" s="78" t="n">
        <v>23</v>
      </c>
      <c r="AS75" s="79">
        <f>0</f>
        <v/>
      </c>
      <c r="AT75" s="79">
        <f>0</f>
        <v/>
      </c>
      <c r="AU75" s="79">
        <f>0</f>
        <v/>
      </c>
      <c r="AV75" s="79">
        <f>0</f>
        <v/>
      </c>
      <c r="AW75" s="79">
        <f>0</f>
        <v/>
      </c>
      <c r="AX75" s="79">
        <f>0</f>
        <v/>
      </c>
      <c r="AY75" s="79">
        <f>0</f>
        <v/>
      </c>
      <c r="AZ75" s="79">
        <f>0</f>
        <v/>
      </c>
      <c r="BA75" s="79">
        <f>0</f>
        <v/>
      </c>
      <c r="BB75" s="79">
        <f>0</f>
        <v/>
      </c>
      <c r="BC75" s="79">
        <f>0</f>
        <v/>
      </c>
      <c r="BD75" s="79">
        <f>0</f>
        <v/>
      </c>
      <c r="BE75" s="79">
        <f>0</f>
        <v/>
      </c>
      <c r="BF75" s="79">
        <f>0</f>
        <v/>
      </c>
      <c r="BG75" s="79">
        <f>0</f>
        <v/>
      </c>
      <c r="BH75" s="79">
        <f>0</f>
        <v/>
      </c>
      <c r="BI75" s="79">
        <f>0</f>
        <v/>
      </c>
      <c r="BJ75" s="79">
        <f>0</f>
        <v/>
      </c>
      <c r="BK75" s="79">
        <f>0</f>
        <v/>
      </c>
      <c r="BL75" s="79">
        <f>0</f>
        <v/>
      </c>
      <c r="BM75" s="79">
        <f>0</f>
        <v/>
      </c>
      <c r="BN75" s="79">
        <f>0</f>
        <v/>
      </c>
      <c r="BO75" s="79">
        <f>SE(Input!E="bullet";SE(0=Input!E-1;BO29;0);SE(0&lt;Input!E;0;SE(0&lt;Input!E;BO29/(Input!E-Input!E);0)))</f>
        <v/>
      </c>
      <c r="BP75" s="79">
        <f>SE(Input!E="bullet";SE(1=Input!E-1;BO29;0);SE(1&lt;Input!E;0;SE(1&lt;Input!E;BO29/(Input!E-Input!E);0)))</f>
        <v/>
      </c>
      <c r="BQ75" s="79">
        <f>SE(Input!E="bullet";SE(2=Input!E-1;BO29;0);SE(2&lt;Input!E;0;SE(2&lt;Input!E;BO29/(Input!E-Input!E);0)))</f>
        <v/>
      </c>
      <c r="BR75" s="79">
        <f>SE(Input!E="bullet";SE(3=Input!E-1;BO29;0);SE(3&lt;Input!E;0;SE(3&lt;Input!E;BO29/(Input!E-Input!E);0)))</f>
        <v/>
      </c>
      <c r="BS75" s="79">
        <f>SE(Input!E="bullet";SE(4=Input!E-1;BO29;0);SE(4&lt;Input!E;0;SE(4&lt;Input!E;BO29/(Input!E-Input!E);0)))</f>
        <v/>
      </c>
      <c r="BT75" s="79">
        <f>SE(Input!E="bullet";SE(5=Input!E-1;BO29;0);SE(5&lt;Input!E;0;SE(5&lt;Input!E;BO29/(Input!E-Input!E);0)))</f>
        <v/>
      </c>
      <c r="BU75" s="79">
        <f>SE(Input!E="bullet";SE(6=Input!E-1;BO29;0);SE(6&lt;Input!E;0;SE(6&lt;Input!E;BO29/(Input!E-Input!E);0)))</f>
        <v/>
      </c>
      <c r="BV75" s="79">
        <f>SE(Input!E="bullet";SE(7=Input!E-1;BO29;0);SE(7&lt;Input!E;0;SE(7&lt;Input!E;BO29/(Input!E-Input!E);0)))</f>
        <v/>
      </c>
      <c r="BW75" s="79">
        <f>SE(Input!E="bullet";SE(8=Input!E-1;BO29;0);SE(8&lt;Input!E;0;SE(8&lt;Input!E;BO29/(Input!E-Input!E);0)))</f>
        <v/>
      </c>
      <c r="BX75" s="79">
        <f>SE(Input!E="bullet";SE(9=Input!E-1;BO29;0);SE(9&lt;Input!E;0;SE(9&lt;Input!E;BO29/(Input!E-Input!E);0)))</f>
        <v/>
      </c>
      <c r="BY75" s="79">
        <f>SE(Input!E="bullet";SE(10=Input!E-1;BO29;0);SE(10&lt;Input!E;0;SE(10&lt;Input!E;BO29/(Input!E-Input!E);0)))</f>
        <v/>
      </c>
      <c r="BZ75" s="79">
        <f>SE(Input!E="bullet";SE(11=Input!E-1;BO29;0);SE(11&lt;Input!E;0;SE(11&lt;Input!E;BO29/(Input!E-Input!E);0)))</f>
        <v/>
      </c>
      <c r="CA75" s="79">
        <f>SE(Input!E="bullet";SE(12=Input!E-1;BO29;0);SE(12&lt;Input!E;0;SE(12&lt;Input!E;BO29/(Input!E-Input!E);0)))</f>
        <v/>
      </c>
      <c r="CB75" s="79">
        <f>SE(Input!E="bullet";SE(13=Input!E-1;BO29;0);SE(13&lt;Input!E;0;SE(13&lt;Input!E;BO29/(Input!E-Input!E);0)))</f>
        <v/>
      </c>
      <c r="CC75" s="79">
        <f>SE(Input!E="bullet";SE(14=Input!E-1;BO29;0);SE(14&lt;Input!E;0;SE(14&lt;Input!E;BO29/(Input!E-Input!E);0)))</f>
        <v/>
      </c>
      <c r="CD75" s="79">
        <f>SE(Input!E="bullet";SE(15=Input!E-1;BO29;0);SE(15&lt;Input!E;0;SE(15&lt;Input!E;BO29/(Input!E-Input!E);0)))</f>
        <v/>
      </c>
      <c r="CE75" s="79">
        <f>SE(Input!E="bullet";SE(16=Input!E-1;BO29;0);SE(16&lt;Input!E;0;SE(16&lt;Input!E;BO29/(Input!E-Input!E);0)))</f>
        <v/>
      </c>
      <c r="CF75" s="79">
        <f>SE(Input!E="bullet";SE(17=Input!E-1;BO29;0);SE(17&lt;Input!E;0;SE(17&lt;Input!E;BO29/(Input!E-Input!E);0)))</f>
        <v/>
      </c>
      <c r="CI75" s="78" t="n">
        <v>23</v>
      </c>
      <c r="CJ75" s="79">
        <f>0</f>
        <v/>
      </c>
      <c r="CK75" s="79">
        <f>0</f>
        <v/>
      </c>
      <c r="CL75" s="79">
        <f>0</f>
        <v/>
      </c>
      <c r="CM75" s="79">
        <f>0</f>
        <v/>
      </c>
      <c r="CN75" s="79">
        <f>0</f>
        <v/>
      </c>
      <c r="CO75" s="79">
        <f>0</f>
        <v/>
      </c>
      <c r="CP75" s="79">
        <f>0</f>
        <v/>
      </c>
      <c r="CQ75" s="79">
        <f>0</f>
        <v/>
      </c>
      <c r="CR75" s="79">
        <f>0</f>
        <v/>
      </c>
      <c r="CS75" s="79">
        <f>0</f>
        <v/>
      </c>
      <c r="CT75" s="79">
        <f>0</f>
        <v/>
      </c>
      <c r="CU75" s="79">
        <f>0</f>
        <v/>
      </c>
      <c r="CV75" s="79">
        <f>0</f>
        <v/>
      </c>
      <c r="CW75" s="79">
        <f>0</f>
        <v/>
      </c>
      <c r="CX75" s="79">
        <f>0</f>
        <v/>
      </c>
      <c r="CY75" s="79">
        <f>0</f>
        <v/>
      </c>
      <c r="CZ75" s="79">
        <f>0</f>
        <v/>
      </c>
      <c r="DA75" s="79">
        <f>0</f>
        <v/>
      </c>
      <c r="DB75" s="79">
        <f>0</f>
        <v/>
      </c>
      <c r="DC75" s="79">
        <f>0</f>
        <v/>
      </c>
      <c r="DD75" s="79">
        <f>0</f>
        <v/>
      </c>
      <c r="DE75" s="79">
        <f>0</f>
        <v/>
      </c>
      <c r="DF75" s="79">
        <f>SE(Input!F="bullet";SE(0=Input!F-1;DF29;0);SE(0&lt;Input!F;0;SE(0&lt;Input!F;DF29/(Input!F-Input!F);0)))</f>
        <v/>
      </c>
      <c r="DG75" s="79">
        <f>SE(Input!F="bullet";SE(1=Input!F-1;DF29;0);SE(1&lt;Input!F;0;SE(1&lt;Input!F;DF29/(Input!F-Input!F);0)))</f>
        <v/>
      </c>
      <c r="DH75" s="79">
        <f>SE(Input!F="bullet";SE(2=Input!F-1;DF29;0);SE(2&lt;Input!F;0;SE(2&lt;Input!F;DF29/(Input!F-Input!F);0)))</f>
        <v/>
      </c>
      <c r="DI75" s="79">
        <f>SE(Input!F="bullet";SE(3=Input!F-1;DF29;0);SE(3&lt;Input!F;0;SE(3&lt;Input!F;DF29/(Input!F-Input!F);0)))</f>
        <v/>
      </c>
      <c r="DJ75" s="79">
        <f>SE(Input!F="bullet";SE(4=Input!F-1;DF29;0);SE(4&lt;Input!F;0;SE(4&lt;Input!F;DF29/(Input!F-Input!F);0)))</f>
        <v/>
      </c>
      <c r="DK75" s="79">
        <f>SE(Input!F="bullet";SE(5=Input!F-1;DF29;0);SE(5&lt;Input!F;0;SE(5&lt;Input!F;DF29/(Input!F-Input!F);0)))</f>
        <v/>
      </c>
      <c r="DL75" s="79">
        <f>SE(Input!F="bullet";SE(6=Input!F-1;DF29;0);SE(6&lt;Input!F;0;SE(6&lt;Input!F;DF29/(Input!F-Input!F);0)))</f>
        <v/>
      </c>
      <c r="DM75" s="79">
        <f>SE(Input!F="bullet";SE(7=Input!F-1;DF29;0);SE(7&lt;Input!F;0;SE(7&lt;Input!F;DF29/(Input!F-Input!F);0)))</f>
        <v/>
      </c>
      <c r="DN75" s="79">
        <f>SE(Input!F="bullet";SE(8=Input!F-1;DF29;0);SE(8&lt;Input!F;0;SE(8&lt;Input!F;DF29/(Input!F-Input!F);0)))</f>
        <v/>
      </c>
      <c r="DO75" s="79">
        <f>SE(Input!F="bullet";SE(9=Input!F-1;DF29;0);SE(9&lt;Input!F;0;SE(9&lt;Input!F;DF29/(Input!F-Input!F);0)))</f>
        <v/>
      </c>
      <c r="DP75" s="79">
        <f>SE(Input!F="bullet";SE(10=Input!F-1;DF29;0);SE(10&lt;Input!F;0;SE(10&lt;Input!F;DF29/(Input!F-Input!F);0)))</f>
        <v/>
      </c>
      <c r="DQ75" s="79">
        <f>SE(Input!F="bullet";SE(11=Input!F-1;DF29;0);SE(11&lt;Input!F;0;SE(11&lt;Input!F;DF29/(Input!F-Input!F);0)))</f>
        <v/>
      </c>
      <c r="DR75" s="79">
        <f>SE(Input!F="bullet";SE(12=Input!F-1;DF29;0);SE(12&lt;Input!F;0;SE(12&lt;Input!F;DF29/(Input!F-Input!F);0)))</f>
        <v/>
      </c>
      <c r="DS75" s="79">
        <f>SE(Input!F="bullet";SE(13=Input!F-1;DF29;0);SE(13&lt;Input!F;0;SE(13&lt;Input!F;DF29/(Input!F-Input!F);0)))</f>
        <v/>
      </c>
      <c r="DT75" s="79">
        <f>SE(Input!F="bullet";SE(14=Input!F-1;DF29;0);SE(14&lt;Input!F;0;SE(14&lt;Input!F;DF29/(Input!F-Input!F);0)))</f>
        <v/>
      </c>
      <c r="DU75" s="79">
        <f>SE(Input!F="bullet";SE(15=Input!F-1;DF29;0);SE(15&lt;Input!F;0;SE(15&lt;Input!F;DF29/(Input!F-Input!F);0)))</f>
        <v/>
      </c>
      <c r="DV75" s="79">
        <f>SE(Input!F="bullet";SE(16=Input!F-1;DF29;0);SE(16&lt;Input!F;0;SE(16&lt;Input!F;DF29/(Input!F-Input!F);0)))</f>
        <v/>
      </c>
      <c r="DW75" s="79">
        <f>SE(Input!F="bullet";SE(17=Input!F-1;DF29;0);SE(17&lt;Input!F;0;SE(17&lt;Input!F;DF29/(Input!F-Input!F);0)))</f>
        <v/>
      </c>
      <c r="DZ75" s="78" t="n">
        <v>23</v>
      </c>
      <c r="EA75" s="79">
        <f>0</f>
        <v/>
      </c>
      <c r="EB75" s="79">
        <f>0</f>
        <v/>
      </c>
      <c r="EC75" s="79">
        <f>0</f>
        <v/>
      </c>
      <c r="ED75" s="79">
        <f>0</f>
        <v/>
      </c>
      <c r="EE75" s="79">
        <f>0</f>
        <v/>
      </c>
      <c r="EF75" s="79">
        <f>0</f>
        <v/>
      </c>
      <c r="EG75" s="79">
        <f>0</f>
        <v/>
      </c>
      <c r="EH75" s="79">
        <f>0</f>
        <v/>
      </c>
      <c r="EI75" s="79">
        <f>0</f>
        <v/>
      </c>
      <c r="EJ75" s="79">
        <f>0</f>
        <v/>
      </c>
      <c r="EK75" s="79">
        <f>0</f>
        <v/>
      </c>
      <c r="EL75" s="79">
        <f>0</f>
        <v/>
      </c>
      <c r="EM75" s="79">
        <f>0</f>
        <v/>
      </c>
      <c r="EN75" s="79">
        <f>0</f>
        <v/>
      </c>
      <c r="EO75" s="79">
        <f>0</f>
        <v/>
      </c>
      <c r="EP75" s="79">
        <f>0</f>
        <v/>
      </c>
      <c r="EQ75" s="79">
        <f>0</f>
        <v/>
      </c>
      <c r="ER75" s="79">
        <f>0</f>
        <v/>
      </c>
      <c r="ES75" s="79">
        <f>0</f>
        <v/>
      </c>
      <c r="ET75" s="79">
        <f>0</f>
        <v/>
      </c>
      <c r="EU75" s="79">
        <f>0</f>
        <v/>
      </c>
      <c r="EV75" s="79">
        <f>0</f>
        <v/>
      </c>
      <c r="EW75" s="79">
        <f>SE(Input!G="bullet";SE(0=Input!G-1;EW29;0);SE(0&lt;Input!G;0;SE(0&lt;Input!G;EW29/(Input!G-Input!G);0)))</f>
        <v/>
      </c>
      <c r="EX75" s="79">
        <f>SE(Input!G="bullet";SE(1=Input!G-1;EW29;0);SE(1&lt;Input!G;0;SE(1&lt;Input!G;EW29/(Input!G-Input!G);0)))</f>
        <v/>
      </c>
      <c r="EY75" s="79">
        <f>SE(Input!G="bullet";SE(2=Input!G-1;EW29;0);SE(2&lt;Input!G;0;SE(2&lt;Input!G;EW29/(Input!G-Input!G);0)))</f>
        <v/>
      </c>
      <c r="EZ75" s="79">
        <f>SE(Input!G="bullet";SE(3=Input!G-1;EW29;0);SE(3&lt;Input!G;0;SE(3&lt;Input!G;EW29/(Input!G-Input!G);0)))</f>
        <v/>
      </c>
      <c r="FA75" s="79">
        <f>SE(Input!G="bullet";SE(4=Input!G-1;EW29;0);SE(4&lt;Input!G;0;SE(4&lt;Input!G;EW29/(Input!G-Input!G);0)))</f>
        <v/>
      </c>
      <c r="FB75" s="79">
        <f>SE(Input!G="bullet";SE(5=Input!G-1;EW29;0);SE(5&lt;Input!G;0;SE(5&lt;Input!G;EW29/(Input!G-Input!G);0)))</f>
        <v/>
      </c>
      <c r="FC75" s="79">
        <f>SE(Input!G="bullet";SE(6=Input!G-1;EW29;0);SE(6&lt;Input!G;0;SE(6&lt;Input!G;EW29/(Input!G-Input!G);0)))</f>
        <v/>
      </c>
      <c r="FD75" s="79">
        <f>SE(Input!G="bullet";SE(7=Input!G-1;EW29;0);SE(7&lt;Input!G;0;SE(7&lt;Input!G;EW29/(Input!G-Input!G);0)))</f>
        <v/>
      </c>
      <c r="FE75" s="79">
        <f>SE(Input!G="bullet";SE(8=Input!G-1;EW29;0);SE(8&lt;Input!G;0;SE(8&lt;Input!G;EW29/(Input!G-Input!G);0)))</f>
        <v/>
      </c>
      <c r="FF75" s="79">
        <f>SE(Input!G="bullet";SE(9=Input!G-1;EW29;0);SE(9&lt;Input!G;0;SE(9&lt;Input!G;EW29/(Input!G-Input!G);0)))</f>
        <v/>
      </c>
      <c r="FG75" s="79">
        <f>SE(Input!G="bullet";SE(10=Input!G-1;EW29;0);SE(10&lt;Input!G;0;SE(10&lt;Input!G;EW29/(Input!G-Input!G);0)))</f>
        <v/>
      </c>
      <c r="FH75" s="79">
        <f>SE(Input!G="bullet";SE(11=Input!G-1;EW29;0);SE(11&lt;Input!G;0;SE(11&lt;Input!G;EW29/(Input!G-Input!G);0)))</f>
        <v/>
      </c>
      <c r="FI75" s="79">
        <f>SE(Input!G="bullet";SE(12=Input!G-1;EW29;0);SE(12&lt;Input!G;0;SE(12&lt;Input!G;EW29/(Input!G-Input!G);0)))</f>
        <v/>
      </c>
      <c r="FJ75" s="79">
        <f>SE(Input!G="bullet";SE(13=Input!G-1;EW29;0);SE(13&lt;Input!G;0;SE(13&lt;Input!G;EW29/(Input!G-Input!G);0)))</f>
        <v/>
      </c>
      <c r="FK75" s="79">
        <f>SE(Input!G="bullet";SE(14=Input!G-1;EW29;0);SE(14&lt;Input!G;0;SE(14&lt;Input!G;EW29/(Input!G-Input!G);0)))</f>
        <v/>
      </c>
      <c r="FL75" s="79">
        <f>SE(Input!G="bullet";SE(15=Input!G-1;EW29;0);SE(15&lt;Input!G;0;SE(15&lt;Input!G;EW29/(Input!G-Input!G);0)))</f>
        <v/>
      </c>
      <c r="FM75" s="79">
        <f>SE(Input!G="bullet";SE(16=Input!G-1;EW29;0);SE(16&lt;Input!G;0;SE(16&lt;Input!G;EW29/(Input!G-Input!G);0)))</f>
        <v/>
      </c>
      <c r="FN75" s="79">
        <f>SE(Input!G="bullet";SE(17=Input!G-1;EW29;0);SE(17&lt;Input!G;0;SE(17&lt;Input!G;EW29/(Input!G-Input!G);0)))</f>
        <v/>
      </c>
      <c r="FQ75" s="78" t="n">
        <v>23</v>
      </c>
      <c r="FR75" s="79">
        <f>0</f>
        <v/>
      </c>
      <c r="FS75" s="79">
        <f>0</f>
        <v/>
      </c>
      <c r="FT75" s="79">
        <f>0</f>
        <v/>
      </c>
      <c r="FU75" s="79">
        <f>0</f>
        <v/>
      </c>
      <c r="FV75" s="79">
        <f>0</f>
        <v/>
      </c>
      <c r="FW75" s="79">
        <f>0</f>
        <v/>
      </c>
      <c r="FX75" s="79">
        <f>0</f>
        <v/>
      </c>
      <c r="FY75" s="79">
        <f>0</f>
        <v/>
      </c>
      <c r="FZ75" s="79">
        <f>0</f>
        <v/>
      </c>
      <c r="GA75" s="79">
        <f>0</f>
        <v/>
      </c>
      <c r="GB75" s="79">
        <f>0</f>
        <v/>
      </c>
      <c r="GC75" s="79">
        <f>0</f>
        <v/>
      </c>
      <c r="GD75" s="79">
        <f>0</f>
        <v/>
      </c>
      <c r="GE75" s="79">
        <f>0</f>
        <v/>
      </c>
      <c r="GF75" s="79">
        <f>0</f>
        <v/>
      </c>
      <c r="GG75" s="79">
        <f>0</f>
        <v/>
      </c>
      <c r="GH75" s="79">
        <f>0</f>
        <v/>
      </c>
      <c r="GI75" s="79">
        <f>0</f>
        <v/>
      </c>
      <c r="GJ75" s="79">
        <f>0</f>
        <v/>
      </c>
      <c r="GK75" s="79">
        <f>0</f>
        <v/>
      </c>
      <c r="GL75" s="79">
        <f>0</f>
        <v/>
      </c>
      <c r="GM75" s="79">
        <f>0</f>
        <v/>
      </c>
      <c r="GN75" s="79">
        <f>SE(Input!H="bullet";SE(0=Input!H-1;GN29;0);SE(0&lt;Input!H;0;SE(0&lt;Input!H;GN29/(Input!H-Input!H);0)))</f>
        <v/>
      </c>
      <c r="GO75" s="79">
        <f>SE(Input!H="bullet";SE(1=Input!H-1;GN29;0);SE(1&lt;Input!H;0;SE(1&lt;Input!H;GN29/(Input!H-Input!H);0)))</f>
        <v/>
      </c>
      <c r="GP75" s="79">
        <f>SE(Input!H="bullet";SE(2=Input!H-1;GN29;0);SE(2&lt;Input!H;0;SE(2&lt;Input!H;GN29/(Input!H-Input!H);0)))</f>
        <v/>
      </c>
      <c r="GQ75" s="79">
        <f>SE(Input!H="bullet";SE(3=Input!H-1;GN29;0);SE(3&lt;Input!H;0;SE(3&lt;Input!H;GN29/(Input!H-Input!H);0)))</f>
        <v/>
      </c>
      <c r="GR75" s="79">
        <f>SE(Input!H="bullet";SE(4=Input!H-1;GN29;0);SE(4&lt;Input!H;0;SE(4&lt;Input!H;GN29/(Input!H-Input!H);0)))</f>
        <v/>
      </c>
      <c r="GS75" s="79">
        <f>SE(Input!H="bullet";SE(5=Input!H-1;GN29;0);SE(5&lt;Input!H;0;SE(5&lt;Input!H;GN29/(Input!H-Input!H);0)))</f>
        <v/>
      </c>
      <c r="GT75" s="79">
        <f>SE(Input!H="bullet";SE(6=Input!H-1;GN29;0);SE(6&lt;Input!H;0;SE(6&lt;Input!H;GN29/(Input!H-Input!H);0)))</f>
        <v/>
      </c>
      <c r="GU75" s="79">
        <f>SE(Input!H="bullet";SE(7=Input!H-1;GN29;0);SE(7&lt;Input!H;0;SE(7&lt;Input!H;GN29/(Input!H-Input!H);0)))</f>
        <v/>
      </c>
      <c r="GV75" s="79">
        <f>SE(Input!H="bullet";SE(8=Input!H-1;GN29;0);SE(8&lt;Input!H;0;SE(8&lt;Input!H;GN29/(Input!H-Input!H);0)))</f>
        <v/>
      </c>
      <c r="GW75" s="79">
        <f>SE(Input!H="bullet";SE(9=Input!H-1;GN29;0);SE(9&lt;Input!H;0;SE(9&lt;Input!H;GN29/(Input!H-Input!H);0)))</f>
        <v/>
      </c>
      <c r="GX75" s="79">
        <f>SE(Input!H="bullet";SE(10=Input!H-1;GN29;0);SE(10&lt;Input!H;0;SE(10&lt;Input!H;GN29/(Input!H-Input!H);0)))</f>
        <v/>
      </c>
      <c r="GY75" s="79">
        <f>SE(Input!H="bullet";SE(11=Input!H-1;GN29;0);SE(11&lt;Input!H;0;SE(11&lt;Input!H;GN29/(Input!H-Input!H);0)))</f>
        <v/>
      </c>
      <c r="GZ75" s="79">
        <f>SE(Input!H="bullet";SE(12=Input!H-1;GN29;0);SE(12&lt;Input!H;0;SE(12&lt;Input!H;GN29/(Input!H-Input!H);0)))</f>
        <v/>
      </c>
      <c r="HA75" s="79">
        <f>SE(Input!H="bullet";SE(13=Input!H-1;GN29;0);SE(13&lt;Input!H;0;SE(13&lt;Input!H;GN29/(Input!H-Input!H);0)))</f>
        <v/>
      </c>
      <c r="HB75" s="79">
        <f>SE(Input!H="bullet";SE(14=Input!H-1;GN29;0);SE(14&lt;Input!H;0;SE(14&lt;Input!H;GN29/(Input!H-Input!H);0)))</f>
        <v/>
      </c>
      <c r="HC75" s="79">
        <f>SE(Input!H="bullet";SE(15=Input!H-1;GN29;0);SE(15&lt;Input!H;0;SE(15&lt;Input!H;GN29/(Input!H-Input!H);0)))</f>
        <v/>
      </c>
      <c r="HD75" s="79">
        <f>SE(Input!H="bullet";SE(16=Input!H-1;GN29;0);SE(16&lt;Input!H;0;SE(16&lt;Input!H;GN29/(Input!H-Input!H);0)))</f>
        <v/>
      </c>
      <c r="HE75" s="79">
        <f>SE(Input!H="bullet";SE(17=Input!H-1;GN29;0);SE(17&lt;Input!H;0;SE(17&lt;Input!H;GN29/(Input!H-Input!H);0)))</f>
        <v/>
      </c>
      <c r="HH75" s="78" t="n">
        <v>23</v>
      </c>
      <c r="HI75" s="79">
        <f>0</f>
        <v/>
      </c>
      <c r="HJ75" s="79">
        <f>0</f>
        <v/>
      </c>
      <c r="HK75" s="79">
        <f>0</f>
        <v/>
      </c>
      <c r="HL75" s="79">
        <f>0</f>
        <v/>
      </c>
      <c r="HM75" s="79">
        <f>0</f>
        <v/>
      </c>
      <c r="HN75" s="79">
        <f>0</f>
        <v/>
      </c>
      <c r="HO75" s="79">
        <f>0</f>
        <v/>
      </c>
      <c r="HP75" s="79">
        <f>0</f>
        <v/>
      </c>
      <c r="HQ75" s="79">
        <f>0</f>
        <v/>
      </c>
      <c r="HR75" s="79">
        <f>0</f>
        <v/>
      </c>
      <c r="HS75" s="79">
        <f>0</f>
        <v/>
      </c>
      <c r="HT75" s="79">
        <f>0</f>
        <v/>
      </c>
      <c r="HU75" s="79">
        <f>0</f>
        <v/>
      </c>
      <c r="HV75" s="79">
        <f>0</f>
        <v/>
      </c>
      <c r="HW75" s="79">
        <f>0</f>
        <v/>
      </c>
      <c r="HX75" s="79">
        <f>0</f>
        <v/>
      </c>
      <c r="HY75" s="79">
        <f>0</f>
        <v/>
      </c>
      <c r="HZ75" s="79">
        <f>0</f>
        <v/>
      </c>
      <c r="IA75" s="79">
        <f>0</f>
        <v/>
      </c>
      <c r="IB75" s="79">
        <f>0</f>
        <v/>
      </c>
      <c r="IC75" s="79">
        <f>0</f>
        <v/>
      </c>
      <c r="ID75" s="79">
        <f>0</f>
        <v/>
      </c>
      <c r="IE75" s="79">
        <f>SE(Input!I="bullet";SE(0=Input!I-1;IE29;0);SE(0&lt;Input!I;0;SE(0&lt;Input!I;IE29/(Input!I-Input!I);0)))</f>
        <v/>
      </c>
      <c r="IF75" s="79">
        <f>SE(Input!I="bullet";SE(1=Input!I-1;IE29;0);SE(1&lt;Input!I;0;SE(1&lt;Input!I;IE29/(Input!I-Input!I);0)))</f>
        <v/>
      </c>
      <c r="IG75" s="79">
        <f>SE(Input!I="bullet";SE(2=Input!I-1;IE29;0);SE(2&lt;Input!I;0;SE(2&lt;Input!I;IE29/(Input!I-Input!I);0)))</f>
        <v/>
      </c>
      <c r="IH75" s="79">
        <f>SE(Input!I="bullet";SE(3=Input!I-1;IE29;0);SE(3&lt;Input!I;0;SE(3&lt;Input!I;IE29/(Input!I-Input!I);0)))</f>
        <v/>
      </c>
      <c r="II75" s="79">
        <f>SE(Input!I="bullet";SE(4=Input!I-1;IE29;0);SE(4&lt;Input!I;0;SE(4&lt;Input!I;IE29/(Input!I-Input!I);0)))</f>
        <v/>
      </c>
      <c r="IJ75" s="79">
        <f>SE(Input!I="bullet";SE(5=Input!I-1;IE29;0);SE(5&lt;Input!I;0;SE(5&lt;Input!I;IE29/(Input!I-Input!I);0)))</f>
        <v/>
      </c>
      <c r="IK75" s="79">
        <f>SE(Input!I="bullet";SE(6=Input!I-1;IE29;0);SE(6&lt;Input!I;0;SE(6&lt;Input!I;IE29/(Input!I-Input!I);0)))</f>
        <v/>
      </c>
      <c r="IL75" s="79">
        <f>SE(Input!I="bullet";SE(7=Input!I-1;IE29;0);SE(7&lt;Input!I;0;SE(7&lt;Input!I;IE29/(Input!I-Input!I);0)))</f>
        <v/>
      </c>
      <c r="IM75" s="79">
        <f>SE(Input!I="bullet";SE(8=Input!I-1;IE29;0);SE(8&lt;Input!I;0;SE(8&lt;Input!I;IE29/(Input!I-Input!I);0)))</f>
        <v/>
      </c>
      <c r="IN75" s="79">
        <f>SE(Input!I="bullet";SE(9=Input!I-1;IE29;0);SE(9&lt;Input!I;0;SE(9&lt;Input!I;IE29/(Input!I-Input!I);0)))</f>
        <v/>
      </c>
      <c r="IO75" s="79">
        <f>SE(Input!I="bullet";SE(10=Input!I-1;IE29;0);SE(10&lt;Input!I;0;SE(10&lt;Input!I;IE29/(Input!I-Input!I);0)))</f>
        <v/>
      </c>
      <c r="IP75" s="79">
        <f>SE(Input!I="bullet";SE(11=Input!I-1;IE29;0);SE(11&lt;Input!I;0;SE(11&lt;Input!I;IE29/(Input!I-Input!I);0)))</f>
        <v/>
      </c>
      <c r="IQ75" s="79">
        <f>SE(Input!I="bullet";SE(12=Input!I-1;IE29;0);SE(12&lt;Input!I;0;SE(12&lt;Input!I;IE29/(Input!I-Input!I);0)))</f>
        <v/>
      </c>
      <c r="IR75" s="79">
        <f>SE(Input!I="bullet";SE(13=Input!I-1;IE29;0);SE(13&lt;Input!I;0;SE(13&lt;Input!I;IE29/(Input!I-Input!I);0)))</f>
        <v/>
      </c>
      <c r="IS75" s="79">
        <f>SE(Input!I="bullet";SE(14=Input!I-1;IE29;0);SE(14&lt;Input!I;0;SE(14&lt;Input!I;IE29/(Input!I-Input!I);0)))</f>
        <v/>
      </c>
      <c r="IT75" s="79">
        <f>SE(Input!I="bullet";SE(15=Input!I-1;IE29;0);SE(15&lt;Input!I;0;SE(15&lt;Input!I;IE29/(Input!I-Input!I);0)))</f>
        <v/>
      </c>
      <c r="IU75" s="79">
        <f>SE(Input!I="bullet";SE(16=Input!I-1;IE29;0);SE(16&lt;Input!I;0;SE(16&lt;Input!I;IE29/(Input!I-Input!I);0)))</f>
        <v/>
      </c>
      <c r="IV75" s="79">
        <f>SE(Input!I="bullet";SE(17=Input!I-1;IE29;0);SE(17&lt;Input!I;0;SE(17&lt;Input!I;IE29/(Input!I-Input!I);0)))</f>
        <v/>
      </c>
      <c r="IY75" s="78" t="n">
        <v>23</v>
      </c>
      <c r="IZ75" s="79">
        <f>0</f>
        <v/>
      </c>
      <c r="JA75" s="79">
        <f>0</f>
        <v/>
      </c>
      <c r="JB75" s="79">
        <f>0</f>
        <v/>
      </c>
      <c r="JC75" s="79">
        <f>0</f>
        <v/>
      </c>
      <c r="JD75" s="79">
        <f>0</f>
        <v/>
      </c>
      <c r="JE75" s="79">
        <f>0</f>
        <v/>
      </c>
      <c r="JF75" s="79">
        <f>0</f>
        <v/>
      </c>
      <c r="JG75" s="79">
        <f>0</f>
        <v/>
      </c>
      <c r="JH75" s="79">
        <f>0</f>
        <v/>
      </c>
      <c r="JI75" s="79">
        <f>0</f>
        <v/>
      </c>
      <c r="JJ75" s="79">
        <f>0</f>
        <v/>
      </c>
      <c r="JK75" s="79">
        <f>0</f>
        <v/>
      </c>
      <c r="JL75" s="79">
        <f>0</f>
        <v/>
      </c>
      <c r="JM75" s="79">
        <f>0</f>
        <v/>
      </c>
      <c r="JN75" s="79">
        <f>0</f>
        <v/>
      </c>
      <c r="JO75" s="79">
        <f>0</f>
        <v/>
      </c>
      <c r="JP75" s="79">
        <f>0</f>
        <v/>
      </c>
      <c r="JQ75" s="79">
        <f>0</f>
        <v/>
      </c>
      <c r="JR75" s="79">
        <f>0</f>
        <v/>
      </c>
      <c r="JS75" s="79">
        <f>0</f>
        <v/>
      </c>
      <c r="JT75" s="79">
        <f>0</f>
        <v/>
      </c>
      <c r="JU75" s="79">
        <f>0</f>
        <v/>
      </c>
      <c r="JV75" s="79">
        <f>SE(Input!J="bullet";SE(0=Input!J-1;JV29;0);SE(0&lt;Input!J;0;SE(0&lt;Input!J;JV29/(Input!J-Input!J);0)))</f>
        <v/>
      </c>
      <c r="JW75" s="79">
        <f>SE(Input!J="bullet";SE(1=Input!J-1;JV29;0);SE(1&lt;Input!J;0;SE(1&lt;Input!J;JV29/(Input!J-Input!J);0)))</f>
        <v/>
      </c>
      <c r="JX75" s="79">
        <f>SE(Input!J="bullet";SE(2=Input!J-1;JV29;0);SE(2&lt;Input!J;0;SE(2&lt;Input!J;JV29/(Input!J-Input!J);0)))</f>
        <v/>
      </c>
      <c r="JY75" s="79">
        <f>SE(Input!J="bullet";SE(3=Input!J-1;JV29;0);SE(3&lt;Input!J;0;SE(3&lt;Input!J;JV29/(Input!J-Input!J);0)))</f>
        <v/>
      </c>
      <c r="JZ75" s="79">
        <f>SE(Input!J="bullet";SE(4=Input!J-1;JV29;0);SE(4&lt;Input!J;0;SE(4&lt;Input!J;JV29/(Input!J-Input!J);0)))</f>
        <v/>
      </c>
      <c r="KA75" s="79">
        <f>SE(Input!J="bullet";SE(5=Input!J-1;JV29;0);SE(5&lt;Input!J;0;SE(5&lt;Input!J;JV29/(Input!J-Input!J);0)))</f>
        <v/>
      </c>
      <c r="KB75" s="79">
        <f>SE(Input!J="bullet";SE(6=Input!J-1;JV29;0);SE(6&lt;Input!J;0;SE(6&lt;Input!J;JV29/(Input!J-Input!J);0)))</f>
        <v/>
      </c>
      <c r="KC75" s="79">
        <f>SE(Input!J="bullet";SE(7=Input!J-1;JV29;0);SE(7&lt;Input!J;0;SE(7&lt;Input!J;JV29/(Input!J-Input!J);0)))</f>
        <v/>
      </c>
      <c r="KD75" s="79">
        <f>SE(Input!J="bullet";SE(8=Input!J-1;JV29;0);SE(8&lt;Input!J;0;SE(8&lt;Input!J;JV29/(Input!J-Input!J);0)))</f>
        <v/>
      </c>
      <c r="KE75" s="79">
        <f>SE(Input!J="bullet";SE(9=Input!J-1;JV29;0);SE(9&lt;Input!J;0;SE(9&lt;Input!J;JV29/(Input!J-Input!J);0)))</f>
        <v/>
      </c>
      <c r="KF75" s="79">
        <f>SE(Input!J="bullet";SE(10=Input!J-1;JV29;0);SE(10&lt;Input!J;0;SE(10&lt;Input!J;JV29/(Input!J-Input!J);0)))</f>
        <v/>
      </c>
      <c r="KG75" s="79">
        <f>SE(Input!J="bullet";SE(11=Input!J-1;JV29;0);SE(11&lt;Input!J;0;SE(11&lt;Input!J;JV29/(Input!J-Input!J);0)))</f>
        <v/>
      </c>
      <c r="KH75" s="79">
        <f>SE(Input!J="bullet";SE(12=Input!J-1;JV29;0);SE(12&lt;Input!J;0;SE(12&lt;Input!J;JV29/(Input!J-Input!J);0)))</f>
        <v/>
      </c>
      <c r="KI75" s="79">
        <f>SE(Input!J="bullet";SE(13=Input!J-1;JV29;0);SE(13&lt;Input!J;0;SE(13&lt;Input!J;JV29/(Input!J-Input!J);0)))</f>
        <v/>
      </c>
      <c r="KJ75" s="79">
        <f>SE(Input!J="bullet";SE(14=Input!J-1;JV29;0);SE(14&lt;Input!J;0;SE(14&lt;Input!J;JV29/(Input!J-Input!J);0)))</f>
        <v/>
      </c>
      <c r="KK75" s="79">
        <f>SE(Input!J="bullet";SE(15=Input!J-1;JV29;0);SE(15&lt;Input!J;0;SE(15&lt;Input!J;JV29/(Input!J-Input!J);0)))</f>
        <v/>
      </c>
      <c r="KL75" s="79">
        <f>SE(Input!J="bullet";SE(16=Input!J-1;JV29;0);SE(16&lt;Input!J;0;SE(16&lt;Input!J;JV29/(Input!J-Input!J);0)))</f>
        <v/>
      </c>
      <c r="KM75" s="79">
        <f>SE(Input!J="bullet";SE(17=Input!J-1;JV29;0);SE(17&lt;Input!J;0;SE(17&lt;Input!J;JV29/(Input!J-Input!J);0)))</f>
        <v/>
      </c>
      <c r="KP75" s="78" t="n">
        <v>23</v>
      </c>
      <c r="KQ75" s="79">
        <f>0</f>
        <v/>
      </c>
      <c r="KR75" s="79">
        <f>0</f>
        <v/>
      </c>
      <c r="KS75" s="79">
        <f>0</f>
        <v/>
      </c>
      <c r="KT75" s="79">
        <f>0</f>
        <v/>
      </c>
      <c r="KU75" s="79">
        <f>0</f>
        <v/>
      </c>
      <c r="KV75" s="79">
        <f>0</f>
        <v/>
      </c>
      <c r="KW75" s="79">
        <f>0</f>
        <v/>
      </c>
      <c r="KX75" s="79">
        <f>0</f>
        <v/>
      </c>
      <c r="KY75" s="79">
        <f>0</f>
        <v/>
      </c>
      <c r="KZ75" s="79">
        <f>0</f>
        <v/>
      </c>
      <c r="LA75" s="79">
        <f>0</f>
        <v/>
      </c>
      <c r="LB75" s="79">
        <f>0</f>
        <v/>
      </c>
      <c r="LC75" s="79">
        <f>0</f>
        <v/>
      </c>
      <c r="LD75" s="79">
        <f>0</f>
        <v/>
      </c>
      <c r="LE75" s="79">
        <f>0</f>
        <v/>
      </c>
      <c r="LF75" s="79">
        <f>0</f>
        <v/>
      </c>
      <c r="LG75" s="79">
        <f>0</f>
        <v/>
      </c>
      <c r="LH75" s="79">
        <f>0</f>
        <v/>
      </c>
      <c r="LI75" s="79">
        <f>0</f>
        <v/>
      </c>
      <c r="LJ75" s="79">
        <f>0</f>
        <v/>
      </c>
      <c r="LK75" s="79">
        <f>0</f>
        <v/>
      </c>
      <c r="LL75" s="79">
        <f>0</f>
        <v/>
      </c>
      <c r="LM75" s="79">
        <f>SE(Input!K="bullet";SE(0=Input!K-1;LM29;0);SE(0&lt;Input!K;0;SE(0&lt;Input!K;LM29/(Input!K-Input!K);0)))</f>
        <v/>
      </c>
      <c r="LN75" s="79">
        <f>SE(Input!K="bullet";SE(1=Input!K-1;LM29;0);SE(1&lt;Input!K;0;SE(1&lt;Input!K;LM29/(Input!K-Input!K);0)))</f>
        <v/>
      </c>
      <c r="LO75" s="79">
        <f>SE(Input!K="bullet";SE(2=Input!K-1;LM29;0);SE(2&lt;Input!K;0;SE(2&lt;Input!K;LM29/(Input!K-Input!K);0)))</f>
        <v/>
      </c>
      <c r="LP75" s="79">
        <f>SE(Input!K="bullet";SE(3=Input!K-1;LM29;0);SE(3&lt;Input!K;0;SE(3&lt;Input!K;LM29/(Input!K-Input!K);0)))</f>
        <v/>
      </c>
      <c r="LQ75" s="79">
        <f>SE(Input!K="bullet";SE(4=Input!K-1;LM29;0);SE(4&lt;Input!K;0;SE(4&lt;Input!K;LM29/(Input!K-Input!K);0)))</f>
        <v/>
      </c>
      <c r="LR75" s="79">
        <f>SE(Input!K="bullet";SE(5=Input!K-1;LM29;0);SE(5&lt;Input!K;0;SE(5&lt;Input!K;LM29/(Input!K-Input!K);0)))</f>
        <v/>
      </c>
      <c r="LS75" s="79">
        <f>SE(Input!K="bullet";SE(6=Input!K-1;LM29;0);SE(6&lt;Input!K;0;SE(6&lt;Input!K;LM29/(Input!K-Input!K);0)))</f>
        <v/>
      </c>
      <c r="LT75" s="79">
        <f>SE(Input!K="bullet";SE(7=Input!K-1;LM29;0);SE(7&lt;Input!K;0;SE(7&lt;Input!K;LM29/(Input!K-Input!K);0)))</f>
        <v/>
      </c>
      <c r="LU75" s="79">
        <f>SE(Input!K="bullet";SE(8=Input!K-1;LM29;0);SE(8&lt;Input!K;0;SE(8&lt;Input!K;LM29/(Input!K-Input!K);0)))</f>
        <v/>
      </c>
      <c r="LV75" s="79">
        <f>SE(Input!K="bullet";SE(9=Input!K-1;LM29;0);SE(9&lt;Input!K;0;SE(9&lt;Input!K;LM29/(Input!K-Input!K);0)))</f>
        <v/>
      </c>
      <c r="LW75" s="79">
        <f>SE(Input!K="bullet";SE(10=Input!K-1;LM29;0);SE(10&lt;Input!K;0;SE(10&lt;Input!K;LM29/(Input!K-Input!K);0)))</f>
        <v/>
      </c>
      <c r="LX75" s="79">
        <f>SE(Input!K="bullet";SE(11=Input!K-1;LM29;0);SE(11&lt;Input!K;0;SE(11&lt;Input!K;LM29/(Input!K-Input!K);0)))</f>
        <v/>
      </c>
      <c r="LY75" s="79">
        <f>SE(Input!K="bullet";SE(12=Input!K-1;LM29;0);SE(12&lt;Input!K;0;SE(12&lt;Input!K;LM29/(Input!K-Input!K);0)))</f>
        <v/>
      </c>
      <c r="LZ75" s="79">
        <f>SE(Input!K="bullet";SE(13=Input!K-1;LM29;0);SE(13&lt;Input!K;0;SE(13&lt;Input!K;LM29/(Input!K-Input!K);0)))</f>
        <v/>
      </c>
      <c r="MA75" s="79">
        <f>SE(Input!K="bullet";SE(14=Input!K-1;LM29;0);SE(14&lt;Input!K;0;SE(14&lt;Input!K;LM29/(Input!K-Input!K);0)))</f>
        <v/>
      </c>
      <c r="MB75" s="79">
        <f>SE(Input!K="bullet";SE(15=Input!K-1;LM29;0);SE(15&lt;Input!K;0;SE(15&lt;Input!K;LM29/(Input!K-Input!K);0)))</f>
        <v/>
      </c>
      <c r="MC75" s="79">
        <f>SE(Input!K="bullet";SE(16=Input!K-1;LM29;0);SE(16&lt;Input!K;0;SE(16&lt;Input!K;LM29/(Input!K-Input!K);0)))</f>
        <v/>
      </c>
      <c r="MD75" s="79">
        <f>SE(Input!K="bullet";SE(17=Input!K-1;LM29;0);SE(17&lt;Input!K;0;SE(17&lt;Input!K;LM29/(Input!K-Input!K);0)))</f>
        <v/>
      </c>
      <c r="MG75" s="78" t="n">
        <v>23</v>
      </c>
      <c r="MH75" s="79">
        <f>0</f>
        <v/>
      </c>
      <c r="MI75" s="79">
        <f>0</f>
        <v/>
      </c>
      <c r="MJ75" s="79">
        <f>0</f>
        <v/>
      </c>
      <c r="MK75" s="79">
        <f>0</f>
        <v/>
      </c>
      <c r="ML75" s="79">
        <f>0</f>
        <v/>
      </c>
      <c r="MM75" s="79">
        <f>0</f>
        <v/>
      </c>
      <c r="MN75" s="79">
        <f>0</f>
        <v/>
      </c>
      <c r="MO75" s="79">
        <f>0</f>
        <v/>
      </c>
      <c r="MP75" s="79">
        <f>0</f>
        <v/>
      </c>
      <c r="MQ75" s="79">
        <f>0</f>
        <v/>
      </c>
      <c r="MR75" s="79">
        <f>0</f>
        <v/>
      </c>
      <c r="MS75" s="79">
        <f>0</f>
        <v/>
      </c>
      <c r="MT75" s="79">
        <f>0</f>
        <v/>
      </c>
      <c r="MU75" s="79">
        <f>0</f>
        <v/>
      </c>
      <c r="MV75" s="79">
        <f>0</f>
        <v/>
      </c>
      <c r="MW75" s="79">
        <f>0</f>
        <v/>
      </c>
      <c r="MX75" s="79">
        <f>0</f>
        <v/>
      </c>
      <c r="MY75" s="79">
        <f>0</f>
        <v/>
      </c>
      <c r="MZ75" s="79">
        <f>0</f>
        <v/>
      </c>
      <c r="NA75" s="79">
        <f>0</f>
        <v/>
      </c>
      <c r="NB75" s="79">
        <f>0</f>
        <v/>
      </c>
      <c r="NC75" s="79">
        <f>0</f>
        <v/>
      </c>
      <c r="ND75" s="79">
        <f>SE(Input!L="bullet";SE(0=Input!L-1;ND29;0);SE(0&lt;Input!L;0;SE(0&lt;Input!L;ND29/(Input!L-Input!L);0)))</f>
        <v/>
      </c>
      <c r="NE75" s="79">
        <f>SE(Input!L="bullet";SE(1=Input!L-1;ND29;0);SE(1&lt;Input!L;0;SE(1&lt;Input!L;ND29/(Input!L-Input!L);0)))</f>
        <v/>
      </c>
      <c r="NF75" s="79">
        <f>SE(Input!L="bullet";SE(2=Input!L-1;ND29;0);SE(2&lt;Input!L;0;SE(2&lt;Input!L;ND29/(Input!L-Input!L);0)))</f>
        <v/>
      </c>
      <c r="NG75" s="79">
        <f>SE(Input!L="bullet";SE(3=Input!L-1;ND29;0);SE(3&lt;Input!L;0;SE(3&lt;Input!L;ND29/(Input!L-Input!L);0)))</f>
        <v/>
      </c>
      <c r="NH75" s="79">
        <f>SE(Input!L="bullet";SE(4=Input!L-1;ND29;0);SE(4&lt;Input!L;0;SE(4&lt;Input!L;ND29/(Input!L-Input!L);0)))</f>
        <v/>
      </c>
      <c r="NI75" s="79">
        <f>SE(Input!L="bullet";SE(5=Input!L-1;ND29;0);SE(5&lt;Input!L;0;SE(5&lt;Input!L;ND29/(Input!L-Input!L);0)))</f>
        <v/>
      </c>
      <c r="NJ75" s="79">
        <f>SE(Input!L="bullet";SE(6=Input!L-1;ND29;0);SE(6&lt;Input!L;0;SE(6&lt;Input!L;ND29/(Input!L-Input!L);0)))</f>
        <v/>
      </c>
      <c r="NK75" s="79">
        <f>SE(Input!L="bullet";SE(7=Input!L-1;ND29;0);SE(7&lt;Input!L;0;SE(7&lt;Input!L;ND29/(Input!L-Input!L);0)))</f>
        <v/>
      </c>
      <c r="NL75" s="79">
        <f>SE(Input!L="bullet";SE(8=Input!L-1;ND29;0);SE(8&lt;Input!L;0;SE(8&lt;Input!L;ND29/(Input!L-Input!L);0)))</f>
        <v/>
      </c>
      <c r="NM75" s="79">
        <f>SE(Input!L="bullet";SE(9=Input!L-1;ND29;0);SE(9&lt;Input!L;0;SE(9&lt;Input!L;ND29/(Input!L-Input!L);0)))</f>
        <v/>
      </c>
      <c r="NN75" s="79">
        <f>SE(Input!L="bullet";SE(10=Input!L-1;ND29;0);SE(10&lt;Input!L;0;SE(10&lt;Input!L;ND29/(Input!L-Input!L);0)))</f>
        <v/>
      </c>
      <c r="NO75" s="79">
        <f>SE(Input!L="bullet";SE(11=Input!L-1;ND29;0);SE(11&lt;Input!L;0;SE(11&lt;Input!L;ND29/(Input!L-Input!L);0)))</f>
        <v/>
      </c>
      <c r="NP75" s="79">
        <f>SE(Input!L="bullet";SE(12=Input!L-1;ND29;0);SE(12&lt;Input!L;0;SE(12&lt;Input!L;ND29/(Input!L-Input!L);0)))</f>
        <v/>
      </c>
      <c r="NQ75" s="79">
        <f>SE(Input!L="bullet";SE(13=Input!L-1;ND29;0);SE(13&lt;Input!L;0;SE(13&lt;Input!L;ND29/(Input!L-Input!L);0)))</f>
        <v/>
      </c>
      <c r="NR75" s="79">
        <f>SE(Input!L="bullet";SE(14=Input!L-1;ND29;0);SE(14&lt;Input!L;0;SE(14&lt;Input!L;ND29/(Input!L-Input!L);0)))</f>
        <v/>
      </c>
      <c r="NS75" s="79">
        <f>SE(Input!L="bullet";SE(15=Input!L-1;ND29;0);SE(15&lt;Input!L;0;SE(15&lt;Input!L;ND29/(Input!L-Input!L);0)))</f>
        <v/>
      </c>
      <c r="NT75" s="79">
        <f>SE(Input!L="bullet";SE(16=Input!L-1;ND29;0);SE(16&lt;Input!L;0;SE(16&lt;Input!L;ND29/(Input!L-Input!L);0)))</f>
        <v/>
      </c>
      <c r="NU75" s="79">
        <f>SE(Input!L="bullet";SE(17=Input!L-1;ND29;0);SE(17&lt;Input!L;0;SE(17&lt;Input!L;ND29/(Input!L-Input!L);0)))</f>
        <v/>
      </c>
      <c r="NX75" s="78" t="n">
        <v>23</v>
      </c>
      <c r="NY75" s="79">
        <f>0</f>
        <v/>
      </c>
      <c r="NZ75" s="79">
        <f>0</f>
        <v/>
      </c>
      <c r="OA75" s="79">
        <f>0</f>
        <v/>
      </c>
      <c r="OB75" s="79">
        <f>0</f>
        <v/>
      </c>
      <c r="OC75" s="79">
        <f>0</f>
        <v/>
      </c>
      <c r="OD75" s="79">
        <f>0</f>
        <v/>
      </c>
      <c r="OE75" s="79">
        <f>0</f>
        <v/>
      </c>
      <c r="OF75" s="79">
        <f>0</f>
        <v/>
      </c>
      <c r="OG75" s="79">
        <f>0</f>
        <v/>
      </c>
      <c r="OH75" s="79">
        <f>0</f>
        <v/>
      </c>
      <c r="OI75" s="79">
        <f>0</f>
        <v/>
      </c>
      <c r="OJ75" s="79">
        <f>0</f>
        <v/>
      </c>
      <c r="OK75" s="79">
        <f>0</f>
        <v/>
      </c>
      <c r="OL75" s="79">
        <f>0</f>
        <v/>
      </c>
      <c r="OM75" s="79">
        <f>0</f>
        <v/>
      </c>
      <c r="ON75" s="79">
        <f>0</f>
        <v/>
      </c>
      <c r="OO75" s="79">
        <f>0</f>
        <v/>
      </c>
      <c r="OP75" s="79">
        <f>0</f>
        <v/>
      </c>
      <c r="OQ75" s="79">
        <f>0</f>
        <v/>
      </c>
      <c r="OR75" s="79">
        <f>0</f>
        <v/>
      </c>
      <c r="OS75" s="79">
        <f>0</f>
        <v/>
      </c>
      <c r="OT75" s="79">
        <f>0</f>
        <v/>
      </c>
      <c r="OU75" s="79">
        <f>SE(Input!M="bullet";SE(0=Input!M-1;OU29;0);SE(0&lt;Input!M;0;SE(0&lt;Input!M;OU29/(Input!M-Input!M);0)))</f>
        <v/>
      </c>
      <c r="OV75" s="79">
        <f>SE(Input!M="bullet";SE(1=Input!M-1;OU29;0);SE(1&lt;Input!M;0;SE(1&lt;Input!M;OU29/(Input!M-Input!M);0)))</f>
        <v/>
      </c>
      <c r="OW75" s="79">
        <f>SE(Input!M="bullet";SE(2=Input!M-1;OU29;0);SE(2&lt;Input!M;0;SE(2&lt;Input!M;OU29/(Input!M-Input!M);0)))</f>
        <v/>
      </c>
      <c r="OX75" s="79">
        <f>SE(Input!M="bullet";SE(3=Input!M-1;OU29;0);SE(3&lt;Input!M;0;SE(3&lt;Input!M;OU29/(Input!M-Input!M);0)))</f>
        <v/>
      </c>
      <c r="OY75" s="79">
        <f>SE(Input!M="bullet";SE(4=Input!M-1;OU29;0);SE(4&lt;Input!M;0;SE(4&lt;Input!M;OU29/(Input!M-Input!M);0)))</f>
        <v/>
      </c>
      <c r="OZ75" s="79">
        <f>SE(Input!M="bullet";SE(5=Input!M-1;OU29;0);SE(5&lt;Input!M;0;SE(5&lt;Input!M;OU29/(Input!M-Input!M);0)))</f>
        <v/>
      </c>
      <c r="PA75" s="79">
        <f>SE(Input!M="bullet";SE(6=Input!M-1;OU29;0);SE(6&lt;Input!M;0;SE(6&lt;Input!M;OU29/(Input!M-Input!M);0)))</f>
        <v/>
      </c>
      <c r="PB75" s="79">
        <f>SE(Input!M="bullet";SE(7=Input!M-1;OU29;0);SE(7&lt;Input!M;0;SE(7&lt;Input!M;OU29/(Input!M-Input!M);0)))</f>
        <v/>
      </c>
      <c r="PC75" s="79">
        <f>SE(Input!M="bullet";SE(8=Input!M-1;OU29;0);SE(8&lt;Input!M;0;SE(8&lt;Input!M;OU29/(Input!M-Input!M);0)))</f>
        <v/>
      </c>
      <c r="PD75" s="79">
        <f>SE(Input!M="bullet";SE(9=Input!M-1;OU29;0);SE(9&lt;Input!M;0;SE(9&lt;Input!M;OU29/(Input!M-Input!M);0)))</f>
        <v/>
      </c>
      <c r="PE75" s="79">
        <f>SE(Input!M="bullet";SE(10=Input!M-1;OU29;0);SE(10&lt;Input!M;0;SE(10&lt;Input!M;OU29/(Input!M-Input!M);0)))</f>
        <v/>
      </c>
      <c r="PF75" s="79">
        <f>SE(Input!M="bullet";SE(11=Input!M-1;OU29;0);SE(11&lt;Input!M;0;SE(11&lt;Input!M;OU29/(Input!M-Input!M);0)))</f>
        <v/>
      </c>
      <c r="PG75" s="79">
        <f>SE(Input!M="bullet";SE(12=Input!M-1;OU29;0);SE(12&lt;Input!M;0;SE(12&lt;Input!M;OU29/(Input!M-Input!M);0)))</f>
        <v/>
      </c>
      <c r="PH75" s="79">
        <f>SE(Input!M="bullet";SE(13=Input!M-1;OU29;0);SE(13&lt;Input!M;0;SE(13&lt;Input!M;OU29/(Input!M-Input!M);0)))</f>
        <v/>
      </c>
      <c r="PI75" s="79">
        <f>SE(Input!M="bullet";SE(14=Input!M-1;OU29;0);SE(14&lt;Input!M;0;SE(14&lt;Input!M;OU29/(Input!M-Input!M);0)))</f>
        <v/>
      </c>
      <c r="PJ75" s="79">
        <f>SE(Input!M="bullet";SE(15=Input!M-1;OU29;0);SE(15&lt;Input!M;0;SE(15&lt;Input!M;OU29/(Input!M-Input!M);0)))</f>
        <v/>
      </c>
      <c r="PK75" s="79">
        <f>SE(Input!M="bullet";SE(16=Input!M-1;OU29;0);SE(16&lt;Input!M;0;SE(16&lt;Input!M;OU29/(Input!M-Input!M);0)))</f>
        <v/>
      </c>
      <c r="PL75" s="79">
        <f>SE(Input!M="bullet";SE(17=Input!M-1;OU29;0);SE(17&lt;Input!M;0;SE(17&lt;Input!M;OU29/(Input!M-Input!M);0)))</f>
        <v/>
      </c>
      <c r="PO75" s="78" t="n">
        <v>23</v>
      </c>
      <c r="PP75" s="79">
        <f>0</f>
        <v/>
      </c>
      <c r="PQ75" s="79">
        <f>0</f>
        <v/>
      </c>
      <c r="PR75" s="79">
        <f>0</f>
        <v/>
      </c>
      <c r="PS75" s="79">
        <f>0</f>
        <v/>
      </c>
      <c r="PT75" s="79">
        <f>0</f>
        <v/>
      </c>
      <c r="PU75" s="79">
        <f>0</f>
        <v/>
      </c>
      <c r="PV75" s="79">
        <f>0</f>
        <v/>
      </c>
      <c r="PW75" s="79">
        <f>0</f>
        <v/>
      </c>
      <c r="PX75" s="79">
        <f>0</f>
        <v/>
      </c>
      <c r="PY75" s="79">
        <f>0</f>
        <v/>
      </c>
      <c r="PZ75" s="79">
        <f>0</f>
        <v/>
      </c>
      <c r="QA75" s="79">
        <f>0</f>
        <v/>
      </c>
      <c r="QB75" s="79">
        <f>0</f>
        <v/>
      </c>
      <c r="QC75" s="79">
        <f>0</f>
        <v/>
      </c>
      <c r="QD75" s="79">
        <f>0</f>
        <v/>
      </c>
      <c r="QE75" s="79">
        <f>0</f>
        <v/>
      </c>
      <c r="QF75" s="79">
        <f>0</f>
        <v/>
      </c>
      <c r="QG75" s="79">
        <f>0</f>
        <v/>
      </c>
      <c r="QH75" s="79">
        <f>0</f>
        <v/>
      </c>
      <c r="QI75" s="79">
        <f>0</f>
        <v/>
      </c>
      <c r="QJ75" s="79">
        <f>0</f>
        <v/>
      </c>
      <c r="QK75" s="79">
        <f>0</f>
        <v/>
      </c>
      <c r="QL75" s="79">
        <f>SE(Input!N="bullet";SE(0=Input!N-1;QL29;0);SE(0&lt;Input!N;0;SE(0&lt;Input!N;QL29/(Input!N-Input!N);0)))</f>
        <v/>
      </c>
      <c r="QM75" s="79">
        <f>SE(Input!N="bullet";SE(1=Input!N-1;QL29;0);SE(1&lt;Input!N;0;SE(1&lt;Input!N;QL29/(Input!N-Input!N);0)))</f>
        <v/>
      </c>
      <c r="QN75" s="79">
        <f>SE(Input!N="bullet";SE(2=Input!N-1;QL29;0);SE(2&lt;Input!N;0;SE(2&lt;Input!N;QL29/(Input!N-Input!N);0)))</f>
        <v/>
      </c>
      <c r="QO75" s="79">
        <f>SE(Input!N="bullet";SE(3=Input!N-1;QL29;0);SE(3&lt;Input!N;0;SE(3&lt;Input!N;QL29/(Input!N-Input!N);0)))</f>
        <v/>
      </c>
      <c r="QP75" s="79">
        <f>SE(Input!N="bullet";SE(4=Input!N-1;QL29;0);SE(4&lt;Input!N;0;SE(4&lt;Input!N;QL29/(Input!N-Input!N);0)))</f>
        <v/>
      </c>
      <c r="QQ75" s="79">
        <f>SE(Input!N="bullet";SE(5=Input!N-1;QL29;0);SE(5&lt;Input!N;0;SE(5&lt;Input!N;QL29/(Input!N-Input!N);0)))</f>
        <v/>
      </c>
      <c r="QR75" s="79">
        <f>SE(Input!N="bullet";SE(6=Input!N-1;QL29;0);SE(6&lt;Input!N;0;SE(6&lt;Input!N;QL29/(Input!N-Input!N);0)))</f>
        <v/>
      </c>
      <c r="QS75" s="79">
        <f>SE(Input!N="bullet";SE(7=Input!N-1;QL29;0);SE(7&lt;Input!N;0;SE(7&lt;Input!N;QL29/(Input!N-Input!N);0)))</f>
        <v/>
      </c>
      <c r="QT75" s="79">
        <f>SE(Input!N="bullet";SE(8=Input!N-1;QL29;0);SE(8&lt;Input!N;0;SE(8&lt;Input!N;QL29/(Input!N-Input!N);0)))</f>
        <v/>
      </c>
      <c r="QU75" s="79">
        <f>SE(Input!N="bullet";SE(9=Input!N-1;QL29;0);SE(9&lt;Input!N;0;SE(9&lt;Input!N;QL29/(Input!N-Input!N);0)))</f>
        <v/>
      </c>
      <c r="QV75" s="79">
        <f>SE(Input!N="bullet";SE(10=Input!N-1;QL29;0);SE(10&lt;Input!N;0;SE(10&lt;Input!N;QL29/(Input!N-Input!N);0)))</f>
        <v/>
      </c>
      <c r="QW75" s="79">
        <f>SE(Input!N="bullet";SE(11=Input!N-1;QL29;0);SE(11&lt;Input!N;0;SE(11&lt;Input!N;QL29/(Input!N-Input!N);0)))</f>
        <v/>
      </c>
      <c r="QX75" s="79">
        <f>SE(Input!N="bullet";SE(12=Input!N-1;QL29;0);SE(12&lt;Input!N;0;SE(12&lt;Input!N;QL29/(Input!N-Input!N);0)))</f>
        <v/>
      </c>
      <c r="QY75" s="79">
        <f>SE(Input!N="bullet";SE(13=Input!N-1;QL29;0);SE(13&lt;Input!N;0;SE(13&lt;Input!N;QL29/(Input!N-Input!N);0)))</f>
        <v/>
      </c>
      <c r="QZ75" s="79">
        <f>SE(Input!N="bullet";SE(14=Input!N-1;QL29;0);SE(14&lt;Input!N;0;SE(14&lt;Input!N;QL29/(Input!N-Input!N);0)))</f>
        <v/>
      </c>
      <c r="RA75" s="79">
        <f>SE(Input!N="bullet";SE(15=Input!N-1;QL29;0);SE(15&lt;Input!N;0;SE(15&lt;Input!N;QL29/(Input!N-Input!N);0)))</f>
        <v/>
      </c>
      <c r="RB75" s="79">
        <f>SE(Input!N="bullet";SE(16=Input!N-1;QL29;0);SE(16&lt;Input!N;0;SE(16&lt;Input!N;QL29/(Input!N-Input!N);0)))</f>
        <v/>
      </c>
      <c r="RC75" s="79">
        <f>SE(Input!N="bullet";SE(17=Input!N-1;QL29;0);SE(17&lt;Input!N;0;SE(17&lt;Input!N;QL29/(Input!N-Input!N);0)))</f>
        <v/>
      </c>
      <c r="RF75" s="78" t="n">
        <v>23</v>
      </c>
      <c r="RG75" s="79">
        <f>0</f>
        <v/>
      </c>
      <c r="RH75" s="79">
        <f>0</f>
        <v/>
      </c>
      <c r="RI75" s="79">
        <f>0</f>
        <v/>
      </c>
      <c r="RJ75" s="79">
        <f>0</f>
        <v/>
      </c>
      <c r="RK75" s="79">
        <f>0</f>
        <v/>
      </c>
      <c r="RL75" s="79">
        <f>0</f>
        <v/>
      </c>
      <c r="RM75" s="79">
        <f>0</f>
        <v/>
      </c>
      <c r="RN75" s="79">
        <f>0</f>
        <v/>
      </c>
      <c r="RO75" s="79">
        <f>0</f>
        <v/>
      </c>
      <c r="RP75" s="79">
        <f>0</f>
        <v/>
      </c>
      <c r="RQ75" s="79">
        <f>0</f>
        <v/>
      </c>
      <c r="RR75" s="79">
        <f>0</f>
        <v/>
      </c>
      <c r="RS75" s="79">
        <f>0</f>
        <v/>
      </c>
      <c r="RT75" s="79">
        <f>0</f>
        <v/>
      </c>
      <c r="RU75" s="79">
        <f>0</f>
        <v/>
      </c>
      <c r="RV75" s="79">
        <f>0</f>
        <v/>
      </c>
      <c r="RW75" s="79">
        <f>0</f>
        <v/>
      </c>
      <c r="RX75" s="79">
        <f>0</f>
        <v/>
      </c>
      <c r="RY75" s="79">
        <f>0</f>
        <v/>
      </c>
      <c r="RZ75" s="79">
        <f>0</f>
        <v/>
      </c>
      <c r="SA75" s="79">
        <f>0</f>
        <v/>
      </c>
      <c r="SB75" s="79">
        <f>0</f>
        <v/>
      </c>
      <c r="SC75" s="79">
        <f>SE(Input!O="bullet";SE(0=Input!O-1;SC29;0);SE(0&lt;Input!O;0;SE(0&lt;Input!O;SC29/(Input!O-Input!O);0)))</f>
        <v/>
      </c>
      <c r="SD75" s="79">
        <f>SE(Input!O="bullet";SE(1=Input!O-1;SC29;0);SE(1&lt;Input!O;0;SE(1&lt;Input!O;SC29/(Input!O-Input!O);0)))</f>
        <v/>
      </c>
      <c r="SE75" s="79">
        <f>SE(Input!O="bullet";SE(2=Input!O-1;SC29;0);SE(2&lt;Input!O;0;SE(2&lt;Input!O;SC29/(Input!O-Input!O);0)))</f>
        <v/>
      </c>
      <c r="SF75" s="79">
        <f>SE(Input!O="bullet";SE(3=Input!O-1;SC29;0);SE(3&lt;Input!O;0;SE(3&lt;Input!O;SC29/(Input!O-Input!O);0)))</f>
        <v/>
      </c>
      <c r="SG75" s="79">
        <f>SE(Input!O="bullet";SE(4=Input!O-1;SC29;0);SE(4&lt;Input!O;0;SE(4&lt;Input!O;SC29/(Input!O-Input!O);0)))</f>
        <v/>
      </c>
      <c r="SH75" s="79">
        <f>SE(Input!O="bullet";SE(5=Input!O-1;SC29;0);SE(5&lt;Input!O;0;SE(5&lt;Input!O;SC29/(Input!O-Input!O);0)))</f>
        <v/>
      </c>
      <c r="SI75" s="79">
        <f>SE(Input!O="bullet";SE(6=Input!O-1;SC29;0);SE(6&lt;Input!O;0;SE(6&lt;Input!O;SC29/(Input!O-Input!O);0)))</f>
        <v/>
      </c>
      <c r="SJ75" s="79">
        <f>SE(Input!O="bullet";SE(7=Input!O-1;SC29;0);SE(7&lt;Input!O;0;SE(7&lt;Input!O;SC29/(Input!O-Input!O);0)))</f>
        <v/>
      </c>
      <c r="SK75" s="79">
        <f>SE(Input!O="bullet";SE(8=Input!O-1;SC29;0);SE(8&lt;Input!O;0;SE(8&lt;Input!O;SC29/(Input!O-Input!O);0)))</f>
        <v/>
      </c>
      <c r="SL75" s="79">
        <f>SE(Input!O="bullet";SE(9=Input!O-1;SC29;0);SE(9&lt;Input!O;0;SE(9&lt;Input!O;SC29/(Input!O-Input!O);0)))</f>
        <v/>
      </c>
      <c r="SM75" s="79">
        <f>SE(Input!O="bullet";SE(10=Input!O-1;SC29;0);SE(10&lt;Input!O;0;SE(10&lt;Input!O;SC29/(Input!O-Input!O);0)))</f>
        <v/>
      </c>
      <c r="SN75" s="79">
        <f>SE(Input!O="bullet";SE(11=Input!O-1;SC29;0);SE(11&lt;Input!O;0;SE(11&lt;Input!O;SC29/(Input!O-Input!O);0)))</f>
        <v/>
      </c>
      <c r="SO75" s="79">
        <f>SE(Input!O="bullet";SE(12=Input!O-1;SC29;0);SE(12&lt;Input!O;0;SE(12&lt;Input!O;SC29/(Input!O-Input!O);0)))</f>
        <v/>
      </c>
      <c r="SP75" s="79">
        <f>SE(Input!O="bullet";SE(13=Input!O-1;SC29;0);SE(13&lt;Input!O;0;SE(13&lt;Input!O;SC29/(Input!O-Input!O);0)))</f>
        <v/>
      </c>
      <c r="SQ75" s="79">
        <f>SE(Input!O="bullet";SE(14=Input!O-1;SC29;0);SE(14&lt;Input!O;0;SE(14&lt;Input!O;SC29/(Input!O-Input!O);0)))</f>
        <v/>
      </c>
      <c r="SR75" s="79">
        <f>SE(Input!O="bullet";SE(15=Input!O-1;SC29;0);SE(15&lt;Input!O;0;SE(15&lt;Input!O;SC29/(Input!O-Input!O);0)))</f>
        <v/>
      </c>
      <c r="SS75" s="79">
        <f>SE(Input!O="bullet";SE(16=Input!O-1;SC29;0);SE(16&lt;Input!O;0;SE(16&lt;Input!O;SC29/(Input!O-Input!O);0)))</f>
        <v/>
      </c>
      <c r="ST75" s="79">
        <f>SE(Input!O="bullet";SE(17=Input!O-1;SC29;0);SE(17&lt;Input!O;0;SE(17&lt;Input!O;SC29/(Input!O-Input!O);0)))</f>
        <v/>
      </c>
      <c r="SW75" s="78" t="n">
        <v>23</v>
      </c>
      <c r="SX75" s="79">
        <f>0</f>
        <v/>
      </c>
      <c r="SY75" s="79">
        <f>0</f>
        <v/>
      </c>
      <c r="SZ75" s="79">
        <f>0</f>
        <v/>
      </c>
      <c r="TA75" s="79">
        <f>0</f>
        <v/>
      </c>
      <c r="TB75" s="79">
        <f>0</f>
        <v/>
      </c>
      <c r="TC75" s="79">
        <f>0</f>
        <v/>
      </c>
      <c r="TD75" s="79">
        <f>0</f>
        <v/>
      </c>
      <c r="TE75" s="79">
        <f>0</f>
        <v/>
      </c>
      <c r="TF75" s="79">
        <f>0</f>
        <v/>
      </c>
      <c r="TG75" s="79">
        <f>0</f>
        <v/>
      </c>
      <c r="TH75" s="79">
        <f>0</f>
        <v/>
      </c>
      <c r="TI75" s="79">
        <f>0</f>
        <v/>
      </c>
      <c r="TJ75" s="79">
        <f>0</f>
        <v/>
      </c>
      <c r="TK75" s="79">
        <f>0</f>
        <v/>
      </c>
      <c r="TL75" s="79">
        <f>0</f>
        <v/>
      </c>
      <c r="TM75" s="79">
        <f>0</f>
        <v/>
      </c>
      <c r="TN75" s="79">
        <f>0</f>
        <v/>
      </c>
      <c r="TO75" s="79">
        <f>0</f>
        <v/>
      </c>
      <c r="TP75" s="79">
        <f>0</f>
        <v/>
      </c>
      <c r="TQ75" s="79">
        <f>0</f>
        <v/>
      </c>
      <c r="TR75" s="79">
        <f>0</f>
        <v/>
      </c>
      <c r="TS75" s="79">
        <f>0</f>
        <v/>
      </c>
      <c r="TT75" s="79">
        <f>SE(Input!P="bullet";SE(0=Input!P-1;TT29;0);SE(0&lt;Input!P;0;SE(0&lt;Input!P;TT29/(Input!P-Input!P);0)))</f>
        <v/>
      </c>
      <c r="TU75" s="79">
        <f>SE(Input!P="bullet";SE(1=Input!P-1;TT29;0);SE(1&lt;Input!P;0;SE(1&lt;Input!P;TT29/(Input!P-Input!P);0)))</f>
        <v/>
      </c>
      <c r="TV75" s="79">
        <f>SE(Input!P="bullet";SE(2=Input!P-1;TT29;0);SE(2&lt;Input!P;0;SE(2&lt;Input!P;TT29/(Input!P-Input!P);0)))</f>
        <v/>
      </c>
      <c r="TW75" s="79">
        <f>SE(Input!P="bullet";SE(3=Input!P-1;TT29;0);SE(3&lt;Input!P;0;SE(3&lt;Input!P;TT29/(Input!P-Input!P);0)))</f>
        <v/>
      </c>
      <c r="TX75" s="79">
        <f>SE(Input!P="bullet";SE(4=Input!P-1;TT29;0);SE(4&lt;Input!P;0;SE(4&lt;Input!P;TT29/(Input!P-Input!P);0)))</f>
        <v/>
      </c>
      <c r="TY75" s="79">
        <f>SE(Input!P="bullet";SE(5=Input!P-1;TT29;0);SE(5&lt;Input!P;0;SE(5&lt;Input!P;TT29/(Input!P-Input!P);0)))</f>
        <v/>
      </c>
      <c r="TZ75" s="79">
        <f>SE(Input!P="bullet";SE(6=Input!P-1;TT29;0);SE(6&lt;Input!P;0;SE(6&lt;Input!P;TT29/(Input!P-Input!P);0)))</f>
        <v/>
      </c>
      <c r="UA75" s="79">
        <f>SE(Input!P="bullet";SE(7=Input!P-1;TT29;0);SE(7&lt;Input!P;0;SE(7&lt;Input!P;TT29/(Input!P-Input!P);0)))</f>
        <v/>
      </c>
      <c r="UB75" s="79">
        <f>SE(Input!P="bullet";SE(8=Input!P-1;TT29;0);SE(8&lt;Input!P;0;SE(8&lt;Input!P;TT29/(Input!P-Input!P);0)))</f>
        <v/>
      </c>
      <c r="UC75" s="79">
        <f>SE(Input!P="bullet";SE(9=Input!P-1;TT29;0);SE(9&lt;Input!P;0;SE(9&lt;Input!P;TT29/(Input!P-Input!P);0)))</f>
        <v/>
      </c>
      <c r="UD75" s="79">
        <f>SE(Input!P="bullet";SE(10=Input!P-1;TT29;0);SE(10&lt;Input!P;0;SE(10&lt;Input!P;TT29/(Input!P-Input!P);0)))</f>
        <v/>
      </c>
      <c r="UE75" s="79">
        <f>SE(Input!P="bullet";SE(11=Input!P-1;TT29;0);SE(11&lt;Input!P;0;SE(11&lt;Input!P;TT29/(Input!P-Input!P);0)))</f>
        <v/>
      </c>
      <c r="UF75" s="79">
        <f>SE(Input!P="bullet";SE(12=Input!P-1;TT29;0);SE(12&lt;Input!P;0;SE(12&lt;Input!P;TT29/(Input!P-Input!P);0)))</f>
        <v/>
      </c>
      <c r="UG75" s="79">
        <f>SE(Input!P="bullet";SE(13=Input!P-1;TT29;0);SE(13&lt;Input!P;0;SE(13&lt;Input!P;TT29/(Input!P-Input!P);0)))</f>
        <v/>
      </c>
      <c r="UH75" s="79">
        <f>SE(Input!P="bullet";SE(14=Input!P-1;TT29;0);SE(14&lt;Input!P;0;SE(14&lt;Input!P;TT29/(Input!P-Input!P);0)))</f>
        <v/>
      </c>
      <c r="UI75" s="79">
        <f>SE(Input!P="bullet";SE(15=Input!P-1;TT29;0);SE(15&lt;Input!P;0;SE(15&lt;Input!P;TT29/(Input!P-Input!P);0)))</f>
        <v/>
      </c>
      <c r="UJ75" s="79">
        <f>SE(Input!P="bullet";SE(16=Input!P-1;TT29;0);SE(16&lt;Input!P;0;SE(16&lt;Input!P;TT29/(Input!P-Input!P);0)))</f>
        <v/>
      </c>
      <c r="UK75" s="79">
        <f>SE(Input!P="bullet";SE(17=Input!P-1;TT29;0);SE(17&lt;Input!P;0;SE(17&lt;Input!P;TT29/(Input!P-Input!P);0)))</f>
        <v/>
      </c>
      <c r="UN75" s="78" t="n">
        <v>23</v>
      </c>
      <c r="UO75" s="79">
        <f>0</f>
        <v/>
      </c>
      <c r="UP75" s="79">
        <f>0</f>
        <v/>
      </c>
      <c r="UQ75" s="79">
        <f>0</f>
        <v/>
      </c>
      <c r="UR75" s="79">
        <f>0</f>
        <v/>
      </c>
      <c r="US75" s="79">
        <f>0</f>
        <v/>
      </c>
      <c r="UT75" s="79">
        <f>0</f>
        <v/>
      </c>
      <c r="UU75" s="79">
        <f>0</f>
        <v/>
      </c>
      <c r="UV75" s="79">
        <f>0</f>
        <v/>
      </c>
      <c r="UW75" s="79">
        <f>0</f>
        <v/>
      </c>
      <c r="UX75" s="79">
        <f>0</f>
        <v/>
      </c>
      <c r="UY75" s="79">
        <f>0</f>
        <v/>
      </c>
      <c r="UZ75" s="79">
        <f>0</f>
        <v/>
      </c>
      <c r="VA75" s="79">
        <f>0</f>
        <v/>
      </c>
      <c r="VB75" s="79">
        <f>0</f>
        <v/>
      </c>
      <c r="VC75" s="79">
        <f>0</f>
        <v/>
      </c>
      <c r="VD75" s="79">
        <f>0</f>
        <v/>
      </c>
      <c r="VE75" s="79">
        <f>0</f>
        <v/>
      </c>
      <c r="VF75" s="79">
        <f>0</f>
        <v/>
      </c>
      <c r="VG75" s="79">
        <f>0</f>
        <v/>
      </c>
      <c r="VH75" s="79">
        <f>0</f>
        <v/>
      </c>
      <c r="VI75" s="79">
        <f>0</f>
        <v/>
      </c>
      <c r="VJ75" s="79">
        <f>0</f>
        <v/>
      </c>
      <c r="VK75" s="79">
        <f>SE(Input!Q="bullet";SE(0=Input!Q-1;VK29;0);SE(0&lt;Input!Q;0;SE(0&lt;Input!Q;VK29/(Input!Q-Input!Q);0)))</f>
        <v/>
      </c>
      <c r="VL75" s="79">
        <f>SE(Input!Q="bullet";SE(1=Input!Q-1;VK29;0);SE(1&lt;Input!Q;0;SE(1&lt;Input!Q;VK29/(Input!Q-Input!Q);0)))</f>
        <v/>
      </c>
      <c r="VM75" s="79">
        <f>SE(Input!Q="bullet";SE(2=Input!Q-1;VK29;0);SE(2&lt;Input!Q;0;SE(2&lt;Input!Q;VK29/(Input!Q-Input!Q);0)))</f>
        <v/>
      </c>
      <c r="VN75" s="79">
        <f>SE(Input!Q="bullet";SE(3=Input!Q-1;VK29;0);SE(3&lt;Input!Q;0;SE(3&lt;Input!Q;VK29/(Input!Q-Input!Q);0)))</f>
        <v/>
      </c>
      <c r="VO75" s="79">
        <f>SE(Input!Q="bullet";SE(4=Input!Q-1;VK29;0);SE(4&lt;Input!Q;0;SE(4&lt;Input!Q;VK29/(Input!Q-Input!Q);0)))</f>
        <v/>
      </c>
      <c r="VP75" s="79">
        <f>SE(Input!Q="bullet";SE(5=Input!Q-1;VK29;0);SE(5&lt;Input!Q;0;SE(5&lt;Input!Q;VK29/(Input!Q-Input!Q);0)))</f>
        <v/>
      </c>
      <c r="VQ75" s="79">
        <f>SE(Input!Q="bullet";SE(6=Input!Q-1;VK29;0);SE(6&lt;Input!Q;0;SE(6&lt;Input!Q;VK29/(Input!Q-Input!Q);0)))</f>
        <v/>
      </c>
      <c r="VR75" s="79">
        <f>SE(Input!Q="bullet";SE(7=Input!Q-1;VK29;0);SE(7&lt;Input!Q;0;SE(7&lt;Input!Q;VK29/(Input!Q-Input!Q);0)))</f>
        <v/>
      </c>
      <c r="VS75" s="79">
        <f>SE(Input!Q="bullet";SE(8=Input!Q-1;VK29;0);SE(8&lt;Input!Q;0;SE(8&lt;Input!Q;VK29/(Input!Q-Input!Q);0)))</f>
        <v/>
      </c>
      <c r="VT75" s="79">
        <f>SE(Input!Q="bullet";SE(9=Input!Q-1;VK29;0);SE(9&lt;Input!Q;0;SE(9&lt;Input!Q;VK29/(Input!Q-Input!Q);0)))</f>
        <v/>
      </c>
      <c r="VU75" s="79">
        <f>SE(Input!Q="bullet";SE(10=Input!Q-1;VK29;0);SE(10&lt;Input!Q;0;SE(10&lt;Input!Q;VK29/(Input!Q-Input!Q);0)))</f>
        <v/>
      </c>
      <c r="VV75" s="79">
        <f>SE(Input!Q="bullet";SE(11=Input!Q-1;VK29;0);SE(11&lt;Input!Q;0;SE(11&lt;Input!Q;VK29/(Input!Q-Input!Q);0)))</f>
        <v/>
      </c>
      <c r="VW75" s="79">
        <f>SE(Input!Q="bullet";SE(12=Input!Q-1;VK29;0);SE(12&lt;Input!Q;0;SE(12&lt;Input!Q;VK29/(Input!Q-Input!Q);0)))</f>
        <v/>
      </c>
      <c r="VX75" s="79">
        <f>SE(Input!Q="bullet";SE(13=Input!Q-1;VK29;0);SE(13&lt;Input!Q;0;SE(13&lt;Input!Q;VK29/(Input!Q-Input!Q);0)))</f>
        <v/>
      </c>
      <c r="VY75" s="79">
        <f>SE(Input!Q="bullet";SE(14=Input!Q-1;VK29;0);SE(14&lt;Input!Q;0;SE(14&lt;Input!Q;VK29/(Input!Q-Input!Q);0)))</f>
        <v/>
      </c>
      <c r="VZ75" s="79">
        <f>SE(Input!Q="bullet";SE(15=Input!Q-1;VK29;0);SE(15&lt;Input!Q;0;SE(15&lt;Input!Q;VK29/(Input!Q-Input!Q);0)))</f>
        <v/>
      </c>
      <c r="WA75" s="79">
        <f>SE(Input!Q="bullet";SE(16=Input!Q-1;VK29;0);SE(16&lt;Input!Q;0;SE(16&lt;Input!Q;VK29/(Input!Q-Input!Q);0)))</f>
        <v/>
      </c>
      <c r="WB75" s="79">
        <f>SE(Input!Q="bullet";SE(17=Input!Q-1;VK29;0);SE(17&lt;Input!Q;0;SE(17&lt;Input!Q;VK29/(Input!Q-Input!Q);0)))</f>
        <v/>
      </c>
      <c r="WE75" s="78" t="n">
        <v>23</v>
      </c>
      <c r="WF75" s="79">
        <f>0</f>
        <v/>
      </c>
      <c r="WG75" s="79">
        <f>0</f>
        <v/>
      </c>
      <c r="WH75" s="79">
        <f>0</f>
        <v/>
      </c>
      <c r="WI75" s="79">
        <f>0</f>
        <v/>
      </c>
      <c r="WJ75" s="79">
        <f>0</f>
        <v/>
      </c>
      <c r="WK75" s="79">
        <f>0</f>
        <v/>
      </c>
      <c r="WL75" s="79">
        <f>0</f>
        <v/>
      </c>
      <c r="WM75" s="79">
        <f>0</f>
        <v/>
      </c>
      <c r="WN75" s="79">
        <f>0</f>
        <v/>
      </c>
      <c r="WO75" s="79">
        <f>0</f>
        <v/>
      </c>
      <c r="WP75" s="79">
        <f>0</f>
        <v/>
      </c>
      <c r="WQ75" s="79">
        <f>0</f>
        <v/>
      </c>
      <c r="WR75" s="79">
        <f>0</f>
        <v/>
      </c>
      <c r="WS75" s="79">
        <f>0</f>
        <v/>
      </c>
      <c r="WT75" s="79">
        <f>0</f>
        <v/>
      </c>
      <c r="WU75" s="79">
        <f>0</f>
        <v/>
      </c>
      <c r="WV75" s="79">
        <f>0</f>
        <v/>
      </c>
      <c r="WW75" s="79">
        <f>0</f>
        <v/>
      </c>
      <c r="WX75" s="79">
        <f>0</f>
        <v/>
      </c>
      <c r="WY75" s="79">
        <f>0</f>
        <v/>
      </c>
      <c r="WZ75" s="79">
        <f>0</f>
        <v/>
      </c>
      <c r="XA75" s="79">
        <f>0</f>
        <v/>
      </c>
      <c r="XB75" s="79">
        <f>SE(Input!R="bullet";SE(0=Input!R-1;XB29;0);SE(0&lt;Input!R;0;SE(0&lt;Input!R;XB29/(Input!R-Input!R);0)))</f>
        <v/>
      </c>
      <c r="XC75" s="79">
        <f>SE(Input!R="bullet";SE(1=Input!R-1;XB29;0);SE(1&lt;Input!R;0;SE(1&lt;Input!R;XB29/(Input!R-Input!R);0)))</f>
        <v/>
      </c>
      <c r="XD75" s="79">
        <f>SE(Input!R="bullet";SE(2=Input!R-1;XB29;0);SE(2&lt;Input!R;0;SE(2&lt;Input!R;XB29/(Input!R-Input!R);0)))</f>
        <v/>
      </c>
      <c r="XE75" s="79">
        <f>SE(Input!R="bullet";SE(3=Input!R-1;XB29;0);SE(3&lt;Input!R;0;SE(3&lt;Input!R;XB29/(Input!R-Input!R);0)))</f>
        <v/>
      </c>
      <c r="XF75" s="79">
        <f>SE(Input!R="bullet";SE(4=Input!R-1;XB29;0);SE(4&lt;Input!R;0;SE(4&lt;Input!R;XB29/(Input!R-Input!R);0)))</f>
        <v/>
      </c>
      <c r="XG75" s="79">
        <f>SE(Input!R="bullet";SE(5=Input!R-1;XB29;0);SE(5&lt;Input!R;0;SE(5&lt;Input!R;XB29/(Input!R-Input!R);0)))</f>
        <v/>
      </c>
      <c r="XH75" s="79">
        <f>SE(Input!R="bullet";SE(6=Input!R-1;XB29;0);SE(6&lt;Input!R;0;SE(6&lt;Input!R;XB29/(Input!R-Input!R);0)))</f>
        <v/>
      </c>
      <c r="XI75" s="79">
        <f>SE(Input!R="bullet";SE(7=Input!R-1;XB29;0);SE(7&lt;Input!R;0;SE(7&lt;Input!R;XB29/(Input!R-Input!R);0)))</f>
        <v/>
      </c>
      <c r="XJ75" s="79">
        <f>SE(Input!R="bullet";SE(8=Input!R-1;XB29;0);SE(8&lt;Input!R;0;SE(8&lt;Input!R;XB29/(Input!R-Input!R);0)))</f>
        <v/>
      </c>
      <c r="XK75" s="79">
        <f>SE(Input!R="bullet";SE(9=Input!R-1;XB29;0);SE(9&lt;Input!R;0;SE(9&lt;Input!R;XB29/(Input!R-Input!R);0)))</f>
        <v/>
      </c>
      <c r="XL75" s="79">
        <f>SE(Input!R="bullet";SE(10=Input!R-1;XB29;0);SE(10&lt;Input!R;0;SE(10&lt;Input!R;XB29/(Input!R-Input!R);0)))</f>
        <v/>
      </c>
      <c r="XM75" s="79">
        <f>SE(Input!R="bullet";SE(11=Input!R-1;XB29;0);SE(11&lt;Input!R;0;SE(11&lt;Input!R;XB29/(Input!R-Input!R);0)))</f>
        <v/>
      </c>
      <c r="XN75" s="79">
        <f>SE(Input!R="bullet";SE(12=Input!R-1;XB29;0);SE(12&lt;Input!R;0;SE(12&lt;Input!R;XB29/(Input!R-Input!R);0)))</f>
        <v/>
      </c>
      <c r="XO75" s="79">
        <f>SE(Input!R="bullet";SE(13=Input!R-1;XB29;0);SE(13&lt;Input!R;0;SE(13&lt;Input!R;XB29/(Input!R-Input!R);0)))</f>
        <v/>
      </c>
      <c r="XP75" s="79">
        <f>SE(Input!R="bullet";SE(14=Input!R-1;XB29;0);SE(14&lt;Input!R;0;SE(14&lt;Input!R;XB29/(Input!R-Input!R);0)))</f>
        <v/>
      </c>
      <c r="XQ75" s="79">
        <f>SE(Input!R="bullet";SE(15=Input!R-1;XB29;0);SE(15&lt;Input!R;0;SE(15&lt;Input!R;XB29/(Input!R-Input!R);0)))</f>
        <v/>
      </c>
      <c r="XR75" s="79">
        <f>SE(Input!R="bullet";SE(16=Input!R-1;XB29;0);SE(16&lt;Input!R;0;SE(16&lt;Input!R;XB29/(Input!R-Input!R);0)))</f>
        <v/>
      </c>
      <c r="XS75" s="79">
        <f>SE(Input!R="bullet";SE(17=Input!R-1;XB29;0);SE(17&lt;Input!R;0;SE(17&lt;Input!R;XB29/(Input!R-Input!R);0)))</f>
        <v/>
      </c>
      <c r="XV75" s="78" t="n">
        <v>23</v>
      </c>
      <c r="XW75" s="79">
        <f>0</f>
        <v/>
      </c>
      <c r="XX75" s="79">
        <f>0</f>
        <v/>
      </c>
      <c r="XY75" s="79">
        <f>0</f>
        <v/>
      </c>
      <c r="XZ75" s="79">
        <f>0</f>
        <v/>
      </c>
      <c r="YA75" s="79">
        <f>0</f>
        <v/>
      </c>
      <c r="YB75" s="79">
        <f>0</f>
        <v/>
      </c>
      <c r="YC75" s="79">
        <f>0</f>
        <v/>
      </c>
      <c r="YD75" s="79">
        <f>0</f>
        <v/>
      </c>
      <c r="YE75" s="79">
        <f>0</f>
        <v/>
      </c>
      <c r="YF75" s="79">
        <f>0</f>
        <v/>
      </c>
      <c r="YG75" s="79">
        <f>0</f>
        <v/>
      </c>
      <c r="YH75" s="79">
        <f>0</f>
        <v/>
      </c>
      <c r="YI75" s="79">
        <f>0</f>
        <v/>
      </c>
      <c r="YJ75" s="79">
        <f>0</f>
        <v/>
      </c>
      <c r="YK75" s="79">
        <f>0</f>
        <v/>
      </c>
      <c r="YL75" s="79">
        <f>0</f>
        <v/>
      </c>
      <c r="YM75" s="79">
        <f>0</f>
        <v/>
      </c>
      <c r="YN75" s="79">
        <f>0</f>
        <v/>
      </c>
      <c r="YO75" s="79">
        <f>0</f>
        <v/>
      </c>
      <c r="YP75" s="79">
        <f>0</f>
        <v/>
      </c>
      <c r="YQ75" s="79">
        <f>0</f>
        <v/>
      </c>
      <c r="YR75" s="79">
        <f>0</f>
        <v/>
      </c>
      <c r="YS75" s="79">
        <f>SE(Input!S="bullet";SE(0=Input!S-1;YS29;0);SE(0&lt;Input!S;0;SE(0&lt;Input!S;YS29/(Input!S-Input!S);0)))</f>
        <v/>
      </c>
      <c r="YT75" s="79">
        <f>SE(Input!S="bullet";SE(1=Input!S-1;YS29;0);SE(1&lt;Input!S;0;SE(1&lt;Input!S;YS29/(Input!S-Input!S);0)))</f>
        <v/>
      </c>
      <c r="YU75" s="79">
        <f>SE(Input!S="bullet";SE(2=Input!S-1;YS29;0);SE(2&lt;Input!S;0;SE(2&lt;Input!S;YS29/(Input!S-Input!S);0)))</f>
        <v/>
      </c>
      <c r="YV75" s="79">
        <f>SE(Input!S="bullet";SE(3=Input!S-1;YS29;0);SE(3&lt;Input!S;0;SE(3&lt;Input!S;YS29/(Input!S-Input!S);0)))</f>
        <v/>
      </c>
      <c r="YW75" s="79">
        <f>SE(Input!S="bullet";SE(4=Input!S-1;YS29;0);SE(4&lt;Input!S;0;SE(4&lt;Input!S;YS29/(Input!S-Input!S);0)))</f>
        <v/>
      </c>
      <c r="YX75" s="79">
        <f>SE(Input!S="bullet";SE(5=Input!S-1;YS29;0);SE(5&lt;Input!S;0;SE(5&lt;Input!S;YS29/(Input!S-Input!S);0)))</f>
        <v/>
      </c>
      <c r="YY75" s="79">
        <f>SE(Input!S="bullet";SE(6=Input!S-1;YS29;0);SE(6&lt;Input!S;0;SE(6&lt;Input!S;YS29/(Input!S-Input!S);0)))</f>
        <v/>
      </c>
      <c r="YZ75" s="79">
        <f>SE(Input!S="bullet";SE(7=Input!S-1;YS29;0);SE(7&lt;Input!S;0;SE(7&lt;Input!S;YS29/(Input!S-Input!S);0)))</f>
        <v/>
      </c>
      <c r="ZA75" s="79">
        <f>SE(Input!S="bullet";SE(8=Input!S-1;YS29;0);SE(8&lt;Input!S;0;SE(8&lt;Input!S;YS29/(Input!S-Input!S);0)))</f>
        <v/>
      </c>
      <c r="ZB75" s="79">
        <f>SE(Input!S="bullet";SE(9=Input!S-1;YS29;0);SE(9&lt;Input!S;0;SE(9&lt;Input!S;YS29/(Input!S-Input!S);0)))</f>
        <v/>
      </c>
      <c r="ZC75" s="79">
        <f>SE(Input!S="bullet";SE(10=Input!S-1;YS29;0);SE(10&lt;Input!S;0;SE(10&lt;Input!S;YS29/(Input!S-Input!S);0)))</f>
        <v/>
      </c>
      <c r="ZD75" s="79">
        <f>SE(Input!S="bullet";SE(11=Input!S-1;YS29;0);SE(11&lt;Input!S;0;SE(11&lt;Input!S;YS29/(Input!S-Input!S);0)))</f>
        <v/>
      </c>
      <c r="ZE75" s="79">
        <f>SE(Input!S="bullet";SE(12=Input!S-1;YS29;0);SE(12&lt;Input!S;0;SE(12&lt;Input!S;YS29/(Input!S-Input!S);0)))</f>
        <v/>
      </c>
      <c r="ZF75" s="79">
        <f>SE(Input!S="bullet";SE(13=Input!S-1;YS29;0);SE(13&lt;Input!S;0;SE(13&lt;Input!S;YS29/(Input!S-Input!S);0)))</f>
        <v/>
      </c>
      <c r="ZG75" s="79">
        <f>SE(Input!S="bullet";SE(14=Input!S-1;YS29;0);SE(14&lt;Input!S;0;SE(14&lt;Input!S;YS29/(Input!S-Input!S);0)))</f>
        <v/>
      </c>
      <c r="ZH75" s="79">
        <f>SE(Input!S="bullet";SE(15=Input!S-1;YS29;0);SE(15&lt;Input!S;0;SE(15&lt;Input!S;YS29/(Input!S-Input!S);0)))</f>
        <v/>
      </c>
      <c r="ZI75" s="79">
        <f>SE(Input!S="bullet";SE(16=Input!S-1;YS29;0);SE(16&lt;Input!S;0;SE(16&lt;Input!S;YS29/(Input!S-Input!S);0)))</f>
        <v/>
      </c>
      <c r="ZJ75" s="79">
        <f>SE(Input!S="bullet";SE(17=Input!S-1;YS29;0);SE(17&lt;Input!S;0;SE(17&lt;Input!S;YS29/(Input!S-Input!S);0)))</f>
        <v/>
      </c>
      <c r="ZM75" s="78" t="n">
        <v>23</v>
      </c>
      <c r="ZN75" s="79">
        <f>0</f>
        <v/>
      </c>
      <c r="ZO75" s="79">
        <f>0</f>
        <v/>
      </c>
      <c r="ZP75" s="79">
        <f>0</f>
        <v/>
      </c>
      <c r="ZQ75" s="79">
        <f>0</f>
        <v/>
      </c>
      <c r="ZR75" s="79">
        <f>0</f>
        <v/>
      </c>
      <c r="ZS75" s="79">
        <f>0</f>
        <v/>
      </c>
      <c r="ZT75" s="79">
        <f>0</f>
        <v/>
      </c>
      <c r="ZU75" s="79">
        <f>0</f>
        <v/>
      </c>
      <c r="ZV75" s="79">
        <f>0</f>
        <v/>
      </c>
      <c r="ZW75" s="79">
        <f>0</f>
        <v/>
      </c>
      <c r="ZX75" s="79">
        <f>0</f>
        <v/>
      </c>
      <c r="ZY75" s="79">
        <f>0</f>
        <v/>
      </c>
      <c r="ZZ75" s="79">
        <f>0</f>
        <v/>
      </c>
      <c r="AAA75" s="79">
        <f>0</f>
        <v/>
      </c>
      <c r="AAB75" s="79">
        <f>0</f>
        <v/>
      </c>
      <c r="AAC75" s="79">
        <f>0</f>
        <v/>
      </c>
      <c r="AAD75" s="79">
        <f>0</f>
        <v/>
      </c>
      <c r="AAE75" s="79">
        <f>0</f>
        <v/>
      </c>
      <c r="AAF75" s="79">
        <f>0</f>
        <v/>
      </c>
      <c r="AAG75" s="79">
        <f>0</f>
        <v/>
      </c>
      <c r="AAH75" s="79">
        <f>0</f>
        <v/>
      </c>
      <c r="AAI75" s="79">
        <f>0</f>
        <v/>
      </c>
      <c r="AAJ75" s="79">
        <f>SE(Input!T="bullet";SE(0=Input!T-1;AAJ29;0);SE(0&lt;Input!T;0;SE(0&lt;Input!T;AAJ29/(Input!T-Input!T);0)))</f>
        <v/>
      </c>
      <c r="AAK75" s="79">
        <f>SE(Input!T="bullet";SE(1=Input!T-1;AAJ29;0);SE(1&lt;Input!T;0;SE(1&lt;Input!T;AAJ29/(Input!T-Input!T);0)))</f>
        <v/>
      </c>
      <c r="AAL75" s="79">
        <f>SE(Input!T="bullet";SE(2=Input!T-1;AAJ29;0);SE(2&lt;Input!T;0;SE(2&lt;Input!T;AAJ29/(Input!T-Input!T);0)))</f>
        <v/>
      </c>
      <c r="AAM75" s="79">
        <f>SE(Input!T="bullet";SE(3=Input!T-1;AAJ29;0);SE(3&lt;Input!T;0;SE(3&lt;Input!T;AAJ29/(Input!T-Input!T);0)))</f>
        <v/>
      </c>
      <c r="AAN75" s="79">
        <f>SE(Input!T="bullet";SE(4=Input!T-1;AAJ29;0);SE(4&lt;Input!T;0;SE(4&lt;Input!T;AAJ29/(Input!T-Input!T);0)))</f>
        <v/>
      </c>
      <c r="AAO75" s="79">
        <f>SE(Input!T="bullet";SE(5=Input!T-1;AAJ29;0);SE(5&lt;Input!T;0;SE(5&lt;Input!T;AAJ29/(Input!T-Input!T);0)))</f>
        <v/>
      </c>
      <c r="AAP75" s="79">
        <f>SE(Input!T="bullet";SE(6=Input!T-1;AAJ29;0);SE(6&lt;Input!T;0;SE(6&lt;Input!T;AAJ29/(Input!T-Input!T);0)))</f>
        <v/>
      </c>
      <c r="AAQ75" s="79">
        <f>SE(Input!T="bullet";SE(7=Input!T-1;AAJ29;0);SE(7&lt;Input!T;0;SE(7&lt;Input!T;AAJ29/(Input!T-Input!T);0)))</f>
        <v/>
      </c>
      <c r="AAR75" s="79">
        <f>SE(Input!T="bullet";SE(8=Input!T-1;AAJ29;0);SE(8&lt;Input!T;0;SE(8&lt;Input!T;AAJ29/(Input!T-Input!T);0)))</f>
        <v/>
      </c>
      <c r="AAS75" s="79">
        <f>SE(Input!T="bullet";SE(9=Input!T-1;AAJ29;0);SE(9&lt;Input!T;0;SE(9&lt;Input!T;AAJ29/(Input!T-Input!T);0)))</f>
        <v/>
      </c>
      <c r="AAT75" s="79">
        <f>SE(Input!T="bullet";SE(10=Input!T-1;AAJ29;0);SE(10&lt;Input!T;0;SE(10&lt;Input!T;AAJ29/(Input!T-Input!T);0)))</f>
        <v/>
      </c>
      <c r="AAU75" s="79">
        <f>SE(Input!T="bullet";SE(11=Input!T-1;AAJ29;0);SE(11&lt;Input!T;0;SE(11&lt;Input!T;AAJ29/(Input!T-Input!T);0)))</f>
        <v/>
      </c>
      <c r="AAV75" s="79">
        <f>SE(Input!T="bullet";SE(12=Input!T-1;AAJ29;0);SE(12&lt;Input!T;0;SE(12&lt;Input!T;AAJ29/(Input!T-Input!T);0)))</f>
        <v/>
      </c>
      <c r="AAW75" s="79">
        <f>SE(Input!T="bullet";SE(13=Input!T-1;AAJ29;0);SE(13&lt;Input!T;0;SE(13&lt;Input!T;AAJ29/(Input!T-Input!T);0)))</f>
        <v/>
      </c>
      <c r="AAX75" s="79">
        <f>SE(Input!T="bullet";SE(14=Input!T-1;AAJ29;0);SE(14&lt;Input!T;0;SE(14&lt;Input!T;AAJ29/(Input!T-Input!T);0)))</f>
        <v/>
      </c>
      <c r="AAY75" s="79">
        <f>SE(Input!T="bullet";SE(15=Input!T-1;AAJ29;0);SE(15&lt;Input!T;0;SE(15&lt;Input!T;AAJ29/(Input!T-Input!T);0)))</f>
        <v/>
      </c>
      <c r="AAZ75" s="79">
        <f>SE(Input!T="bullet";SE(16=Input!T-1;AAJ29;0);SE(16&lt;Input!T;0;SE(16&lt;Input!T;AAJ29/(Input!T-Input!T);0)))</f>
        <v/>
      </c>
      <c r="ABA75" s="79">
        <f>SE(Input!T="bullet";SE(17=Input!T-1;AAJ29;0);SE(17&lt;Input!T;0;SE(17&lt;Input!T;AAJ29/(Input!T-Input!T);0)))</f>
        <v/>
      </c>
      <c r="ABD75" s="78" t="n">
        <v>23</v>
      </c>
      <c r="ABE75" s="79">
        <f>0</f>
        <v/>
      </c>
      <c r="ABF75" s="79">
        <f>0</f>
        <v/>
      </c>
      <c r="ABG75" s="79">
        <f>0</f>
        <v/>
      </c>
      <c r="ABH75" s="79">
        <f>0</f>
        <v/>
      </c>
      <c r="ABI75" s="79">
        <f>0</f>
        <v/>
      </c>
      <c r="ABJ75" s="79">
        <f>0</f>
        <v/>
      </c>
      <c r="ABK75" s="79">
        <f>0</f>
        <v/>
      </c>
      <c r="ABL75" s="79">
        <f>0</f>
        <v/>
      </c>
      <c r="ABM75" s="79">
        <f>0</f>
        <v/>
      </c>
      <c r="ABN75" s="79">
        <f>0</f>
        <v/>
      </c>
      <c r="ABO75" s="79">
        <f>0</f>
        <v/>
      </c>
      <c r="ABP75" s="79">
        <f>0</f>
        <v/>
      </c>
      <c r="ABQ75" s="79">
        <f>0</f>
        <v/>
      </c>
      <c r="ABR75" s="79">
        <f>0</f>
        <v/>
      </c>
      <c r="ABS75" s="79">
        <f>0</f>
        <v/>
      </c>
      <c r="ABT75" s="79">
        <f>0</f>
        <v/>
      </c>
      <c r="ABU75" s="79">
        <f>0</f>
        <v/>
      </c>
      <c r="ABV75" s="79">
        <f>0</f>
        <v/>
      </c>
      <c r="ABW75" s="79">
        <f>0</f>
        <v/>
      </c>
      <c r="ABX75" s="79">
        <f>0</f>
        <v/>
      </c>
      <c r="ABY75" s="79">
        <f>0</f>
        <v/>
      </c>
      <c r="ABZ75" s="79">
        <f>0</f>
        <v/>
      </c>
      <c r="ACA75" s="79">
        <f>SE(Input!U="bullet";SE(0=Input!U-1;ACA29;0);SE(0&lt;Input!U;0;SE(0&lt;Input!U;ACA29/(Input!U-Input!U);0)))</f>
        <v/>
      </c>
      <c r="ACB75" s="79">
        <f>SE(Input!U="bullet";SE(1=Input!U-1;ACA29;0);SE(1&lt;Input!U;0;SE(1&lt;Input!U;ACA29/(Input!U-Input!U);0)))</f>
        <v/>
      </c>
      <c r="ACC75" s="79">
        <f>SE(Input!U="bullet";SE(2=Input!U-1;ACA29;0);SE(2&lt;Input!U;0;SE(2&lt;Input!U;ACA29/(Input!U-Input!U);0)))</f>
        <v/>
      </c>
      <c r="ACD75" s="79">
        <f>SE(Input!U="bullet";SE(3=Input!U-1;ACA29;0);SE(3&lt;Input!U;0;SE(3&lt;Input!U;ACA29/(Input!U-Input!U);0)))</f>
        <v/>
      </c>
      <c r="ACE75" s="79">
        <f>SE(Input!U="bullet";SE(4=Input!U-1;ACA29;0);SE(4&lt;Input!U;0;SE(4&lt;Input!U;ACA29/(Input!U-Input!U);0)))</f>
        <v/>
      </c>
      <c r="ACF75" s="79">
        <f>SE(Input!U="bullet";SE(5=Input!U-1;ACA29;0);SE(5&lt;Input!U;0;SE(5&lt;Input!U;ACA29/(Input!U-Input!U);0)))</f>
        <v/>
      </c>
      <c r="ACG75" s="79">
        <f>SE(Input!U="bullet";SE(6=Input!U-1;ACA29;0);SE(6&lt;Input!U;0;SE(6&lt;Input!U;ACA29/(Input!U-Input!U);0)))</f>
        <v/>
      </c>
      <c r="ACH75" s="79">
        <f>SE(Input!U="bullet";SE(7=Input!U-1;ACA29;0);SE(7&lt;Input!U;0;SE(7&lt;Input!U;ACA29/(Input!U-Input!U);0)))</f>
        <v/>
      </c>
      <c r="ACI75" s="79">
        <f>SE(Input!U="bullet";SE(8=Input!U-1;ACA29;0);SE(8&lt;Input!U;0;SE(8&lt;Input!U;ACA29/(Input!U-Input!U);0)))</f>
        <v/>
      </c>
      <c r="ACJ75" s="79">
        <f>SE(Input!U="bullet";SE(9=Input!U-1;ACA29;0);SE(9&lt;Input!U;0;SE(9&lt;Input!U;ACA29/(Input!U-Input!U);0)))</f>
        <v/>
      </c>
      <c r="ACK75" s="79">
        <f>SE(Input!U="bullet";SE(10=Input!U-1;ACA29;0);SE(10&lt;Input!U;0;SE(10&lt;Input!U;ACA29/(Input!U-Input!U);0)))</f>
        <v/>
      </c>
      <c r="ACL75" s="79">
        <f>SE(Input!U="bullet";SE(11=Input!U-1;ACA29;0);SE(11&lt;Input!U;0;SE(11&lt;Input!U;ACA29/(Input!U-Input!U);0)))</f>
        <v/>
      </c>
      <c r="ACM75" s="79">
        <f>SE(Input!U="bullet";SE(12=Input!U-1;ACA29;0);SE(12&lt;Input!U;0;SE(12&lt;Input!U;ACA29/(Input!U-Input!U);0)))</f>
        <v/>
      </c>
      <c r="ACN75" s="79">
        <f>SE(Input!U="bullet";SE(13=Input!U-1;ACA29;0);SE(13&lt;Input!U;0;SE(13&lt;Input!U;ACA29/(Input!U-Input!U);0)))</f>
        <v/>
      </c>
      <c r="ACO75" s="79">
        <f>SE(Input!U="bullet";SE(14=Input!U-1;ACA29;0);SE(14&lt;Input!U;0;SE(14&lt;Input!U;ACA29/(Input!U-Input!U);0)))</f>
        <v/>
      </c>
      <c r="ACP75" s="79">
        <f>SE(Input!U="bullet";SE(15=Input!U-1;ACA29;0);SE(15&lt;Input!U;0;SE(15&lt;Input!U;ACA29/(Input!U-Input!U);0)))</f>
        <v/>
      </c>
      <c r="ACQ75" s="79">
        <f>SE(Input!U="bullet";SE(16=Input!U-1;ACA29;0);SE(16&lt;Input!U;0;SE(16&lt;Input!U;ACA29/(Input!U-Input!U);0)))</f>
        <v/>
      </c>
      <c r="ACR75" s="79">
        <f>SE(Input!U="bullet";SE(17=Input!U-1;ACA29;0);SE(17&lt;Input!U;0;SE(17&lt;Input!U;ACA29/(Input!U-Input!U);0)))</f>
        <v/>
      </c>
      <c r="ACU75" s="78" t="n">
        <v>23</v>
      </c>
      <c r="ACV75" s="79">
        <f>0</f>
        <v/>
      </c>
      <c r="ACW75" s="79">
        <f>0</f>
        <v/>
      </c>
      <c r="ACX75" s="79">
        <f>0</f>
        <v/>
      </c>
      <c r="ACY75" s="79">
        <f>0</f>
        <v/>
      </c>
      <c r="ACZ75" s="79">
        <f>0</f>
        <v/>
      </c>
      <c r="ADA75" s="79">
        <f>0</f>
        <v/>
      </c>
      <c r="ADB75" s="79">
        <f>0</f>
        <v/>
      </c>
      <c r="ADC75" s="79">
        <f>0</f>
        <v/>
      </c>
      <c r="ADD75" s="79">
        <f>0</f>
        <v/>
      </c>
      <c r="ADE75" s="79">
        <f>0</f>
        <v/>
      </c>
      <c r="ADF75" s="79">
        <f>0</f>
        <v/>
      </c>
      <c r="ADG75" s="79">
        <f>0</f>
        <v/>
      </c>
      <c r="ADH75" s="79">
        <f>0</f>
        <v/>
      </c>
      <c r="ADI75" s="79">
        <f>0</f>
        <v/>
      </c>
      <c r="ADJ75" s="79">
        <f>0</f>
        <v/>
      </c>
      <c r="ADK75" s="79">
        <f>0</f>
        <v/>
      </c>
      <c r="ADL75" s="79">
        <f>0</f>
        <v/>
      </c>
      <c r="ADM75" s="79">
        <f>0</f>
        <v/>
      </c>
      <c r="ADN75" s="79">
        <f>0</f>
        <v/>
      </c>
      <c r="ADO75" s="79">
        <f>0</f>
        <v/>
      </c>
      <c r="ADP75" s="79">
        <f>0</f>
        <v/>
      </c>
      <c r="ADQ75" s="79">
        <f>0</f>
        <v/>
      </c>
      <c r="ADR75" s="79">
        <f>SE(Input!V="bullet";SE(0=Input!V-1;ADR29;0);SE(0&lt;Input!V;0;SE(0&lt;Input!V;ADR29/(Input!V-Input!V);0)))</f>
        <v/>
      </c>
      <c r="ADS75" s="79">
        <f>SE(Input!V="bullet";SE(1=Input!V-1;ADR29;0);SE(1&lt;Input!V;0;SE(1&lt;Input!V;ADR29/(Input!V-Input!V);0)))</f>
        <v/>
      </c>
      <c r="ADT75" s="79">
        <f>SE(Input!V="bullet";SE(2=Input!V-1;ADR29;0);SE(2&lt;Input!V;0;SE(2&lt;Input!V;ADR29/(Input!V-Input!V);0)))</f>
        <v/>
      </c>
      <c r="ADU75" s="79">
        <f>SE(Input!V="bullet";SE(3=Input!V-1;ADR29;0);SE(3&lt;Input!V;0;SE(3&lt;Input!V;ADR29/(Input!V-Input!V);0)))</f>
        <v/>
      </c>
      <c r="ADV75" s="79">
        <f>SE(Input!V="bullet";SE(4=Input!V-1;ADR29;0);SE(4&lt;Input!V;0;SE(4&lt;Input!V;ADR29/(Input!V-Input!V);0)))</f>
        <v/>
      </c>
      <c r="ADW75" s="79">
        <f>SE(Input!V="bullet";SE(5=Input!V-1;ADR29;0);SE(5&lt;Input!V;0;SE(5&lt;Input!V;ADR29/(Input!V-Input!V);0)))</f>
        <v/>
      </c>
      <c r="ADX75" s="79">
        <f>SE(Input!V="bullet";SE(6=Input!V-1;ADR29;0);SE(6&lt;Input!V;0;SE(6&lt;Input!V;ADR29/(Input!V-Input!V);0)))</f>
        <v/>
      </c>
      <c r="ADY75" s="79">
        <f>SE(Input!V="bullet";SE(7=Input!V-1;ADR29;0);SE(7&lt;Input!V;0;SE(7&lt;Input!V;ADR29/(Input!V-Input!V);0)))</f>
        <v/>
      </c>
      <c r="ADZ75" s="79">
        <f>SE(Input!V="bullet";SE(8=Input!V-1;ADR29;0);SE(8&lt;Input!V;0;SE(8&lt;Input!V;ADR29/(Input!V-Input!V);0)))</f>
        <v/>
      </c>
      <c r="AEA75" s="79">
        <f>SE(Input!V="bullet";SE(9=Input!V-1;ADR29;0);SE(9&lt;Input!V;0;SE(9&lt;Input!V;ADR29/(Input!V-Input!V);0)))</f>
        <v/>
      </c>
      <c r="AEB75" s="79">
        <f>SE(Input!V="bullet";SE(10=Input!V-1;ADR29;0);SE(10&lt;Input!V;0;SE(10&lt;Input!V;ADR29/(Input!V-Input!V);0)))</f>
        <v/>
      </c>
      <c r="AEC75" s="79">
        <f>SE(Input!V="bullet";SE(11=Input!V-1;ADR29;0);SE(11&lt;Input!V;0;SE(11&lt;Input!V;ADR29/(Input!V-Input!V);0)))</f>
        <v/>
      </c>
      <c r="AED75" s="79">
        <f>SE(Input!V="bullet";SE(12=Input!V-1;ADR29;0);SE(12&lt;Input!V;0;SE(12&lt;Input!V;ADR29/(Input!V-Input!V);0)))</f>
        <v/>
      </c>
      <c r="AEE75" s="79">
        <f>SE(Input!V="bullet";SE(13=Input!V-1;ADR29;0);SE(13&lt;Input!V;0;SE(13&lt;Input!V;ADR29/(Input!V-Input!V);0)))</f>
        <v/>
      </c>
      <c r="AEF75" s="79">
        <f>SE(Input!V="bullet";SE(14=Input!V-1;ADR29;0);SE(14&lt;Input!V;0;SE(14&lt;Input!V;ADR29/(Input!V-Input!V);0)))</f>
        <v/>
      </c>
      <c r="AEG75" s="79">
        <f>SE(Input!V="bullet";SE(15=Input!V-1;ADR29;0);SE(15&lt;Input!V;0;SE(15&lt;Input!V;ADR29/(Input!V-Input!V);0)))</f>
        <v/>
      </c>
      <c r="AEH75" s="79">
        <f>SE(Input!V="bullet";SE(16=Input!V-1;ADR29;0);SE(16&lt;Input!V;0;SE(16&lt;Input!V;ADR29/(Input!V-Input!V);0)))</f>
        <v/>
      </c>
      <c r="AEI75" s="79">
        <f>SE(Input!V="bullet";SE(17=Input!V-1;ADR29;0);SE(17&lt;Input!V;0;SE(17&lt;Input!V;ADR29/(Input!V-Input!V);0)))</f>
        <v/>
      </c>
      <c r="AEL75" s="78" t="n">
        <v>23</v>
      </c>
      <c r="AEM75" s="79">
        <f>0</f>
        <v/>
      </c>
      <c r="AEN75" s="79">
        <f>0</f>
        <v/>
      </c>
      <c r="AEO75" s="79">
        <f>0</f>
        <v/>
      </c>
      <c r="AEP75" s="79">
        <f>0</f>
        <v/>
      </c>
      <c r="AEQ75" s="79">
        <f>0</f>
        <v/>
      </c>
      <c r="AER75" s="79">
        <f>0</f>
        <v/>
      </c>
      <c r="AES75" s="79">
        <f>0</f>
        <v/>
      </c>
      <c r="AET75" s="79">
        <f>0</f>
        <v/>
      </c>
      <c r="AEU75" s="79">
        <f>0</f>
        <v/>
      </c>
      <c r="AEV75" s="79">
        <f>0</f>
        <v/>
      </c>
      <c r="AEW75" s="79">
        <f>0</f>
        <v/>
      </c>
      <c r="AEX75" s="79">
        <f>0</f>
        <v/>
      </c>
      <c r="AEY75" s="79">
        <f>0</f>
        <v/>
      </c>
      <c r="AEZ75" s="79">
        <f>0</f>
        <v/>
      </c>
      <c r="AFA75" s="79">
        <f>0</f>
        <v/>
      </c>
      <c r="AFB75" s="79">
        <f>0</f>
        <v/>
      </c>
      <c r="AFC75" s="79">
        <f>0</f>
        <v/>
      </c>
      <c r="AFD75" s="79">
        <f>0</f>
        <v/>
      </c>
      <c r="AFE75" s="79">
        <f>0</f>
        <v/>
      </c>
      <c r="AFF75" s="79">
        <f>0</f>
        <v/>
      </c>
      <c r="AFG75" s="79">
        <f>0</f>
        <v/>
      </c>
      <c r="AFH75" s="79">
        <f>0</f>
        <v/>
      </c>
      <c r="AFI75" s="79">
        <f>SE(Input!W="bullet";SE(0=Input!W-1;AFI29;0);SE(0&lt;Input!W;0;SE(0&lt;Input!W;AFI29/(Input!W-Input!W);0)))</f>
        <v/>
      </c>
      <c r="AFJ75" s="79">
        <f>SE(Input!W="bullet";SE(1=Input!W-1;AFI29;0);SE(1&lt;Input!W;0;SE(1&lt;Input!W;AFI29/(Input!W-Input!W);0)))</f>
        <v/>
      </c>
      <c r="AFK75" s="79">
        <f>SE(Input!W="bullet";SE(2=Input!W-1;AFI29;0);SE(2&lt;Input!W;0;SE(2&lt;Input!W;AFI29/(Input!W-Input!W);0)))</f>
        <v/>
      </c>
      <c r="AFL75" s="79">
        <f>SE(Input!W="bullet";SE(3=Input!W-1;AFI29;0);SE(3&lt;Input!W;0;SE(3&lt;Input!W;AFI29/(Input!W-Input!W);0)))</f>
        <v/>
      </c>
      <c r="AFM75" s="79">
        <f>SE(Input!W="bullet";SE(4=Input!W-1;AFI29;0);SE(4&lt;Input!W;0;SE(4&lt;Input!W;AFI29/(Input!W-Input!W);0)))</f>
        <v/>
      </c>
      <c r="AFN75" s="79">
        <f>SE(Input!W="bullet";SE(5=Input!W-1;AFI29;0);SE(5&lt;Input!W;0;SE(5&lt;Input!W;AFI29/(Input!W-Input!W);0)))</f>
        <v/>
      </c>
      <c r="AFO75" s="79">
        <f>SE(Input!W="bullet";SE(6=Input!W-1;AFI29;0);SE(6&lt;Input!W;0;SE(6&lt;Input!W;AFI29/(Input!W-Input!W);0)))</f>
        <v/>
      </c>
      <c r="AFP75" s="79">
        <f>SE(Input!W="bullet";SE(7=Input!W-1;AFI29;0);SE(7&lt;Input!W;0;SE(7&lt;Input!W;AFI29/(Input!W-Input!W);0)))</f>
        <v/>
      </c>
      <c r="AFQ75" s="79">
        <f>SE(Input!W="bullet";SE(8=Input!W-1;AFI29;0);SE(8&lt;Input!W;0;SE(8&lt;Input!W;AFI29/(Input!W-Input!W);0)))</f>
        <v/>
      </c>
      <c r="AFR75" s="79">
        <f>SE(Input!W="bullet";SE(9=Input!W-1;AFI29;0);SE(9&lt;Input!W;0;SE(9&lt;Input!W;AFI29/(Input!W-Input!W);0)))</f>
        <v/>
      </c>
      <c r="AFS75" s="79">
        <f>SE(Input!W="bullet";SE(10=Input!W-1;AFI29;0);SE(10&lt;Input!W;0;SE(10&lt;Input!W;AFI29/(Input!W-Input!W);0)))</f>
        <v/>
      </c>
      <c r="AFT75" s="79">
        <f>SE(Input!W="bullet";SE(11=Input!W-1;AFI29;0);SE(11&lt;Input!W;0;SE(11&lt;Input!W;AFI29/(Input!W-Input!W);0)))</f>
        <v/>
      </c>
      <c r="AFU75" s="79">
        <f>SE(Input!W="bullet";SE(12=Input!W-1;AFI29;0);SE(12&lt;Input!W;0;SE(12&lt;Input!W;AFI29/(Input!W-Input!W);0)))</f>
        <v/>
      </c>
      <c r="AFV75" s="79">
        <f>SE(Input!W="bullet";SE(13=Input!W-1;AFI29;0);SE(13&lt;Input!W;0;SE(13&lt;Input!W;AFI29/(Input!W-Input!W);0)))</f>
        <v/>
      </c>
      <c r="AFW75" s="79">
        <f>SE(Input!W="bullet";SE(14=Input!W-1;AFI29;0);SE(14&lt;Input!W;0;SE(14&lt;Input!W;AFI29/(Input!W-Input!W);0)))</f>
        <v/>
      </c>
      <c r="AFX75" s="79">
        <f>SE(Input!W="bullet";SE(15=Input!W-1;AFI29;0);SE(15&lt;Input!W;0;SE(15&lt;Input!W;AFI29/(Input!W-Input!W);0)))</f>
        <v/>
      </c>
      <c r="AFY75" s="79">
        <f>SE(Input!W="bullet";SE(16=Input!W-1;AFI29;0);SE(16&lt;Input!W;0;SE(16&lt;Input!W;AFI29/(Input!W-Input!W);0)))</f>
        <v/>
      </c>
      <c r="AFZ75" s="79">
        <f>SE(Input!W="bullet";SE(17=Input!W-1;AFI29;0);SE(17&lt;Input!W;0;SE(17&lt;Input!W;AFI29/(Input!W-Input!W);0)))</f>
        <v/>
      </c>
    </row>
    <row r="76">
      <c r="A76" s="78" t="n">
        <v>24</v>
      </c>
      <c r="B76" s="79">
        <f>0</f>
        <v/>
      </c>
      <c r="C76" s="79">
        <f>0</f>
        <v/>
      </c>
      <c r="D76" s="79">
        <f>0</f>
        <v/>
      </c>
      <c r="E76" s="79">
        <f>0</f>
        <v/>
      </c>
      <c r="F76" s="79">
        <f>0</f>
        <v/>
      </c>
      <c r="G76" s="79">
        <f>0</f>
        <v/>
      </c>
      <c r="H76" s="79">
        <f>0</f>
        <v/>
      </c>
      <c r="I76" s="79">
        <f>0</f>
        <v/>
      </c>
      <c r="J76" s="79">
        <f>0</f>
        <v/>
      </c>
      <c r="K76" s="79">
        <f>0</f>
        <v/>
      </c>
      <c r="L76" s="79">
        <f>0</f>
        <v/>
      </c>
      <c r="M76" s="79">
        <f>0</f>
        <v/>
      </c>
      <c r="N76" s="79">
        <f>0</f>
        <v/>
      </c>
      <c r="O76" s="79">
        <f>0</f>
        <v/>
      </c>
      <c r="P76" s="79">
        <f>0</f>
        <v/>
      </c>
      <c r="Q76" s="79">
        <f>0</f>
        <v/>
      </c>
      <c r="R76" s="79">
        <f>0</f>
        <v/>
      </c>
      <c r="S76" s="79">
        <f>0</f>
        <v/>
      </c>
      <c r="T76" s="79">
        <f>0</f>
        <v/>
      </c>
      <c r="U76" s="79">
        <f>0</f>
        <v/>
      </c>
      <c r="V76" s="79">
        <f>0</f>
        <v/>
      </c>
      <c r="W76" s="79">
        <f>0</f>
        <v/>
      </c>
      <c r="X76" s="79">
        <f>0</f>
        <v/>
      </c>
      <c r="Y76" s="79">
        <f>SE(Input!D="bullet";SE(0=Input!D-1;Y30;0);SE(0&lt;Input!D;0;SE(0&lt;Input!D;Y30/(Input!D-Input!D);0)))</f>
        <v/>
      </c>
      <c r="Z76" s="79">
        <f>SE(Input!D="bullet";SE(1=Input!D-1;Y30;0);SE(1&lt;Input!D;0;SE(1&lt;Input!D;Y30/(Input!D-Input!D);0)))</f>
        <v/>
      </c>
      <c r="AA76" s="79">
        <f>SE(Input!D="bullet";SE(2=Input!D-1;Y30;0);SE(2&lt;Input!D;0;SE(2&lt;Input!D;Y30/(Input!D-Input!D);0)))</f>
        <v/>
      </c>
      <c r="AB76" s="79">
        <f>SE(Input!D="bullet";SE(3=Input!D-1;Y30;0);SE(3&lt;Input!D;0;SE(3&lt;Input!D;Y30/(Input!D-Input!D);0)))</f>
        <v/>
      </c>
      <c r="AC76" s="79">
        <f>SE(Input!D="bullet";SE(4=Input!D-1;Y30;0);SE(4&lt;Input!D;0;SE(4&lt;Input!D;Y30/(Input!D-Input!D);0)))</f>
        <v/>
      </c>
      <c r="AD76" s="79">
        <f>SE(Input!D="bullet";SE(5=Input!D-1;Y30;0);SE(5&lt;Input!D;0;SE(5&lt;Input!D;Y30/(Input!D-Input!D);0)))</f>
        <v/>
      </c>
      <c r="AE76" s="79">
        <f>SE(Input!D="bullet";SE(6=Input!D-1;Y30;0);SE(6&lt;Input!D;0;SE(6&lt;Input!D;Y30/(Input!D-Input!D);0)))</f>
        <v/>
      </c>
      <c r="AF76" s="79">
        <f>SE(Input!D="bullet";SE(7=Input!D-1;Y30;0);SE(7&lt;Input!D;0;SE(7&lt;Input!D;Y30/(Input!D-Input!D);0)))</f>
        <v/>
      </c>
      <c r="AG76" s="79">
        <f>SE(Input!D="bullet";SE(8=Input!D-1;Y30;0);SE(8&lt;Input!D;0;SE(8&lt;Input!D;Y30/(Input!D-Input!D);0)))</f>
        <v/>
      </c>
      <c r="AH76" s="79">
        <f>SE(Input!D="bullet";SE(9=Input!D-1;Y30;0);SE(9&lt;Input!D;0;SE(9&lt;Input!D;Y30/(Input!D-Input!D);0)))</f>
        <v/>
      </c>
      <c r="AI76" s="79">
        <f>SE(Input!D="bullet";SE(10=Input!D-1;Y30;0);SE(10&lt;Input!D;0;SE(10&lt;Input!D;Y30/(Input!D-Input!D);0)))</f>
        <v/>
      </c>
      <c r="AJ76" s="79">
        <f>SE(Input!D="bullet";SE(11=Input!D-1;Y30;0);SE(11&lt;Input!D;0;SE(11&lt;Input!D;Y30/(Input!D-Input!D);0)))</f>
        <v/>
      </c>
      <c r="AK76" s="79">
        <f>SE(Input!D="bullet";SE(12=Input!D-1;Y30;0);SE(12&lt;Input!D;0;SE(12&lt;Input!D;Y30/(Input!D-Input!D);0)))</f>
        <v/>
      </c>
      <c r="AL76" s="79">
        <f>SE(Input!D="bullet";SE(13=Input!D-1;Y30;0);SE(13&lt;Input!D;0;SE(13&lt;Input!D;Y30/(Input!D-Input!D);0)))</f>
        <v/>
      </c>
      <c r="AM76" s="79">
        <f>SE(Input!D="bullet";SE(14=Input!D-1;Y30;0);SE(14&lt;Input!D;0;SE(14&lt;Input!D;Y30/(Input!D-Input!D);0)))</f>
        <v/>
      </c>
      <c r="AN76" s="79">
        <f>SE(Input!D="bullet";SE(15=Input!D-1;Y30;0);SE(15&lt;Input!D;0;SE(15&lt;Input!D;Y30/(Input!D-Input!D);0)))</f>
        <v/>
      </c>
      <c r="AO76" s="79">
        <f>SE(Input!D="bullet";SE(16=Input!D-1;Y30;0);SE(16&lt;Input!D;0;SE(16&lt;Input!D;Y30/(Input!D-Input!D);0)))</f>
        <v/>
      </c>
      <c r="AR76" s="78" t="n">
        <v>24</v>
      </c>
      <c r="AS76" s="79">
        <f>0</f>
        <v/>
      </c>
      <c r="AT76" s="79">
        <f>0</f>
        <v/>
      </c>
      <c r="AU76" s="79">
        <f>0</f>
        <v/>
      </c>
      <c r="AV76" s="79">
        <f>0</f>
        <v/>
      </c>
      <c r="AW76" s="79">
        <f>0</f>
        <v/>
      </c>
      <c r="AX76" s="79">
        <f>0</f>
        <v/>
      </c>
      <c r="AY76" s="79">
        <f>0</f>
        <v/>
      </c>
      <c r="AZ76" s="79">
        <f>0</f>
        <v/>
      </c>
      <c r="BA76" s="79">
        <f>0</f>
        <v/>
      </c>
      <c r="BB76" s="79">
        <f>0</f>
        <v/>
      </c>
      <c r="BC76" s="79">
        <f>0</f>
        <v/>
      </c>
      <c r="BD76" s="79">
        <f>0</f>
        <v/>
      </c>
      <c r="BE76" s="79">
        <f>0</f>
        <v/>
      </c>
      <c r="BF76" s="79">
        <f>0</f>
        <v/>
      </c>
      <c r="BG76" s="79">
        <f>0</f>
        <v/>
      </c>
      <c r="BH76" s="79">
        <f>0</f>
        <v/>
      </c>
      <c r="BI76" s="79">
        <f>0</f>
        <v/>
      </c>
      <c r="BJ76" s="79">
        <f>0</f>
        <v/>
      </c>
      <c r="BK76" s="79">
        <f>0</f>
        <v/>
      </c>
      <c r="BL76" s="79">
        <f>0</f>
        <v/>
      </c>
      <c r="BM76" s="79">
        <f>0</f>
        <v/>
      </c>
      <c r="BN76" s="79">
        <f>0</f>
        <v/>
      </c>
      <c r="BO76" s="79">
        <f>0</f>
        <v/>
      </c>
      <c r="BP76" s="79">
        <f>SE(Input!E="bullet";SE(0=Input!E-1;BP30;0);SE(0&lt;Input!E;0;SE(0&lt;Input!E;BP30/(Input!E-Input!E);0)))</f>
        <v/>
      </c>
      <c r="BQ76" s="79">
        <f>SE(Input!E="bullet";SE(1=Input!E-1;BP30;0);SE(1&lt;Input!E;0;SE(1&lt;Input!E;BP30/(Input!E-Input!E);0)))</f>
        <v/>
      </c>
      <c r="BR76" s="79">
        <f>SE(Input!E="bullet";SE(2=Input!E-1;BP30;0);SE(2&lt;Input!E;0;SE(2&lt;Input!E;BP30/(Input!E-Input!E);0)))</f>
        <v/>
      </c>
      <c r="BS76" s="79">
        <f>SE(Input!E="bullet";SE(3=Input!E-1;BP30;0);SE(3&lt;Input!E;0;SE(3&lt;Input!E;BP30/(Input!E-Input!E);0)))</f>
        <v/>
      </c>
      <c r="BT76" s="79">
        <f>SE(Input!E="bullet";SE(4=Input!E-1;BP30;0);SE(4&lt;Input!E;0;SE(4&lt;Input!E;BP30/(Input!E-Input!E);0)))</f>
        <v/>
      </c>
      <c r="BU76" s="79">
        <f>SE(Input!E="bullet";SE(5=Input!E-1;BP30;0);SE(5&lt;Input!E;0;SE(5&lt;Input!E;BP30/(Input!E-Input!E);0)))</f>
        <v/>
      </c>
      <c r="BV76" s="79">
        <f>SE(Input!E="bullet";SE(6=Input!E-1;BP30;0);SE(6&lt;Input!E;0;SE(6&lt;Input!E;BP30/(Input!E-Input!E);0)))</f>
        <v/>
      </c>
      <c r="BW76" s="79">
        <f>SE(Input!E="bullet";SE(7=Input!E-1;BP30;0);SE(7&lt;Input!E;0;SE(7&lt;Input!E;BP30/(Input!E-Input!E);0)))</f>
        <v/>
      </c>
      <c r="BX76" s="79">
        <f>SE(Input!E="bullet";SE(8=Input!E-1;BP30;0);SE(8&lt;Input!E;0;SE(8&lt;Input!E;BP30/(Input!E-Input!E);0)))</f>
        <v/>
      </c>
      <c r="BY76" s="79">
        <f>SE(Input!E="bullet";SE(9=Input!E-1;BP30;0);SE(9&lt;Input!E;0;SE(9&lt;Input!E;BP30/(Input!E-Input!E);0)))</f>
        <v/>
      </c>
      <c r="BZ76" s="79">
        <f>SE(Input!E="bullet";SE(10=Input!E-1;BP30;0);SE(10&lt;Input!E;0;SE(10&lt;Input!E;BP30/(Input!E-Input!E);0)))</f>
        <v/>
      </c>
      <c r="CA76" s="79">
        <f>SE(Input!E="bullet";SE(11=Input!E-1;BP30;0);SE(11&lt;Input!E;0;SE(11&lt;Input!E;BP30/(Input!E-Input!E);0)))</f>
        <v/>
      </c>
      <c r="CB76" s="79">
        <f>SE(Input!E="bullet";SE(12=Input!E-1;BP30;0);SE(12&lt;Input!E;0;SE(12&lt;Input!E;BP30/(Input!E-Input!E);0)))</f>
        <v/>
      </c>
      <c r="CC76" s="79">
        <f>SE(Input!E="bullet";SE(13=Input!E-1;BP30;0);SE(13&lt;Input!E;0;SE(13&lt;Input!E;BP30/(Input!E-Input!E);0)))</f>
        <v/>
      </c>
      <c r="CD76" s="79">
        <f>SE(Input!E="bullet";SE(14=Input!E-1;BP30;0);SE(14&lt;Input!E;0;SE(14&lt;Input!E;BP30/(Input!E-Input!E);0)))</f>
        <v/>
      </c>
      <c r="CE76" s="79">
        <f>SE(Input!E="bullet";SE(15=Input!E-1;BP30;0);SE(15&lt;Input!E;0;SE(15&lt;Input!E;BP30/(Input!E-Input!E);0)))</f>
        <v/>
      </c>
      <c r="CF76" s="79">
        <f>SE(Input!E="bullet";SE(16=Input!E-1;BP30;0);SE(16&lt;Input!E;0;SE(16&lt;Input!E;BP30/(Input!E-Input!E);0)))</f>
        <v/>
      </c>
      <c r="CI76" s="78" t="n">
        <v>24</v>
      </c>
      <c r="CJ76" s="79">
        <f>0</f>
        <v/>
      </c>
      <c r="CK76" s="79">
        <f>0</f>
        <v/>
      </c>
      <c r="CL76" s="79">
        <f>0</f>
        <v/>
      </c>
      <c r="CM76" s="79">
        <f>0</f>
        <v/>
      </c>
      <c r="CN76" s="79">
        <f>0</f>
        <v/>
      </c>
      <c r="CO76" s="79">
        <f>0</f>
        <v/>
      </c>
      <c r="CP76" s="79">
        <f>0</f>
        <v/>
      </c>
      <c r="CQ76" s="79">
        <f>0</f>
        <v/>
      </c>
      <c r="CR76" s="79">
        <f>0</f>
        <v/>
      </c>
      <c r="CS76" s="79">
        <f>0</f>
        <v/>
      </c>
      <c r="CT76" s="79">
        <f>0</f>
        <v/>
      </c>
      <c r="CU76" s="79">
        <f>0</f>
        <v/>
      </c>
      <c r="CV76" s="79">
        <f>0</f>
        <v/>
      </c>
      <c r="CW76" s="79">
        <f>0</f>
        <v/>
      </c>
      <c r="CX76" s="79">
        <f>0</f>
        <v/>
      </c>
      <c r="CY76" s="79">
        <f>0</f>
        <v/>
      </c>
      <c r="CZ76" s="79">
        <f>0</f>
        <v/>
      </c>
      <c r="DA76" s="79">
        <f>0</f>
        <v/>
      </c>
      <c r="DB76" s="79">
        <f>0</f>
        <v/>
      </c>
      <c r="DC76" s="79">
        <f>0</f>
        <v/>
      </c>
      <c r="DD76" s="79">
        <f>0</f>
        <v/>
      </c>
      <c r="DE76" s="79">
        <f>0</f>
        <v/>
      </c>
      <c r="DF76" s="79">
        <f>0</f>
        <v/>
      </c>
      <c r="DG76" s="79">
        <f>SE(Input!F="bullet";SE(0=Input!F-1;DG30;0);SE(0&lt;Input!F;0;SE(0&lt;Input!F;DG30/(Input!F-Input!F);0)))</f>
        <v/>
      </c>
      <c r="DH76" s="79">
        <f>SE(Input!F="bullet";SE(1=Input!F-1;DG30;0);SE(1&lt;Input!F;0;SE(1&lt;Input!F;DG30/(Input!F-Input!F);0)))</f>
        <v/>
      </c>
      <c r="DI76" s="79">
        <f>SE(Input!F="bullet";SE(2=Input!F-1;DG30;0);SE(2&lt;Input!F;0;SE(2&lt;Input!F;DG30/(Input!F-Input!F);0)))</f>
        <v/>
      </c>
      <c r="DJ76" s="79">
        <f>SE(Input!F="bullet";SE(3=Input!F-1;DG30;0);SE(3&lt;Input!F;0;SE(3&lt;Input!F;DG30/(Input!F-Input!F);0)))</f>
        <v/>
      </c>
      <c r="DK76" s="79">
        <f>SE(Input!F="bullet";SE(4=Input!F-1;DG30;0);SE(4&lt;Input!F;0;SE(4&lt;Input!F;DG30/(Input!F-Input!F);0)))</f>
        <v/>
      </c>
      <c r="DL76" s="79">
        <f>SE(Input!F="bullet";SE(5=Input!F-1;DG30;0);SE(5&lt;Input!F;0;SE(5&lt;Input!F;DG30/(Input!F-Input!F);0)))</f>
        <v/>
      </c>
      <c r="DM76" s="79">
        <f>SE(Input!F="bullet";SE(6=Input!F-1;DG30;0);SE(6&lt;Input!F;0;SE(6&lt;Input!F;DG30/(Input!F-Input!F);0)))</f>
        <v/>
      </c>
      <c r="DN76" s="79">
        <f>SE(Input!F="bullet";SE(7=Input!F-1;DG30;0);SE(7&lt;Input!F;0;SE(7&lt;Input!F;DG30/(Input!F-Input!F);0)))</f>
        <v/>
      </c>
      <c r="DO76" s="79">
        <f>SE(Input!F="bullet";SE(8=Input!F-1;DG30;0);SE(8&lt;Input!F;0;SE(8&lt;Input!F;DG30/(Input!F-Input!F);0)))</f>
        <v/>
      </c>
      <c r="DP76" s="79">
        <f>SE(Input!F="bullet";SE(9=Input!F-1;DG30;0);SE(9&lt;Input!F;0;SE(9&lt;Input!F;DG30/(Input!F-Input!F);0)))</f>
        <v/>
      </c>
      <c r="DQ76" s="79">
        <f>SE(Input!F="bullet";SE(10=Input!F-1;DG30;0);SE(10&lt;Input!F;0;SE(10&lt;Input!F;DG30/(Input!F-Input!F);0)))</f>
        <v/>
      </c>
      <c r="DR76" s="79">
        <f>SE(Input!F="bullet";SE(11=Input!F-1;DG30;0);SE(11&lt;Input!F;0;SE(11&lt;Input!F;DG30/(Input!F-Input!F);0)))</f>
        <v/>
      </c>
      <c r="DS76" s="79">
        <f>SE(Input!F="bullet";SE(12=Input!F-1;DG30;0);SE(12&lt;Input!F;0;SE(12&lt;Input!F;DG30/(Input!F-Input!F);0)))</f>
        <v/>
      </c>
      <c r="DT76" s="79">
        <f>SE(Input!F="bullet";SE(13=Input!F-1;DG30;0);SE(13&lt;Input!F;0;SE(13&lt;Input!F;DG30/(Input!F-Input!F);0)))</f>
        <v/>
      </c>
      <c r="DU76" s="79">
        <f>SE(Input!F="bullet";SE(14=Input!F-1;DG30;0);SE(14&lt;Input!F;0;SE(14&lt;Input!F;DG30/(Input!F-Input!F);0)))</f>
        <v/>
      </c>
      <c r="DV76" s="79">
        <f>SE(Input!F="bullet";SE(15=Input!F-1;DG30;0);SE(15&lt;Input!F;0;SE(15&lt;Input!F;DG30/(Input!F-Input!F);0)))</f>
        <v/>
      </c>
      <c r="DW76" s="79">
        <f>SE(Input!F="bullet";SE(16=Input!F-1;DG30;0);SE(16&lt;Input!F;0;SE(16&lt;Input!F;DG30/(Input!F-Input!F);0)))</f>
        <v/>
      </c>
      <c r="DZ76" s="78" t="n">
        <v>24</v>
      </c>
      <c r="EA76" s="79">
        <f>0</f>
        <v/>
      </c>
      <c r="EB76" s="79">
        <f>0</f>
        <v/>
      </c>
      <c r="EC76" s="79">
        <f>0</f>
        <v/>
      </c>
      <c r="ED76" s="79">
        <f>0</f>
        <v/>
      </c>
      <c r="EE76" s="79">
        <f>0</f>
        <v/>
      </c>
      <c r="EF76" s="79">
        <f>0</f>
        <v/>
      </c>
      <c r="EG76" s="79">
        <f>0</f>
        <v/>
      </c>
      <c r="EH76" s="79">
        <f>0</f>
        <v/>
      </c>
      <c r="EI76" s="79">
        <f>0</f>
        <v/>
      </c>
      <c r="EJ76" s="79">
        <f>0</f>
        <v/>
      </c>
      <c r="EK76" s="79">
        <f>0</f>
        <v/>
      </c>
      <c r="EL76" s="79">
        <f>0</f>
        <v/>
      </c>
      <c r="EM76" s="79">
        <f>0</f>
        <v/>
      </c>
      <c r="EN76" s="79">
        <f>0</f>
        <v/>
      </c>
      <c r="EO76" s="79">
        <f>0</f>
        <v/>
      </c>
      <c r="EP76" s="79">
        <f>0</f>
        <v/>
      </c>
      <c r="EQ76" s="79">
        <f>0</f>
        <v/>
      </c>
      <c r="ER76" s="79">
        <f>0</f>
        <v/>
      </c>
      <c r="ES76" s="79">
        <f>0</f>
        <v/>
      </c>
      <c r="ET76" s="79">
        <f>0</f>
        <v/>
      </c>
      <c r="EU76" s="79">
        <f>0</f>
        <v/>
      </c>
      <c r="EV76" s="79">
        <f>0</f>
        <v/>
      </c>
      <c r="EW76" s="79">
        <f>0</f>
        <v/>
      </c>
      <c r="EX76" s="79">
        <f>SE(Input!G="bullet";SE(0=Input!G-1;EX30;0);SE(0&lt;Input!G;0;SE(0&lt;Input!G;EX30/(Input!G-Input!G);0)))</f>
        <v/>
      </c>
      <c r="EY76" s="79">
        <f>SE(Input!G="bullet";SE(1=Input!G-1;EX30;0);SE(1&lt;Input!G;0;SE(1&lt;Input!G;EX30/(Input!G-Input!G);0)))</f>
        <v/>
      </c>
      <c r="EZ76" s="79">
        <f>SE(Input!G="bullet";SE(2=Input!G-1;EX30;0);SE(2&lt;Input!G;0;SE(2&lt;Input!G;EX30/(Input!G-Input!G);0)))</f>
        <v/>
      </c>
      <c r="FA76" s="79">
        <f>SE(Input!G="bullet";SE(3=Input!G-1;EX30;0);SE(3&lt;Input!G;0;SE(3&lt;Input!G;EX30/(Input!G-Input!G);0)))</f>
        <v/>
      </c>
      <c r="FB76" s="79">
        <f>SE(Input!G="bullet";SE(4=Input!G-1;EX30;0);SE(4&lt;Input!G;0;SE(4&lt;Input!G;EX30/(Input!G-Input!G);0)))</f>
        <v/>
      </c>
      <c r="FC76" s="79">
        <f>SE(Input!G="bullet";SE(5=Input!G-1;EX30;0);SE(5&lt;Input!G;0;SE(5&lt;Input!G;EX30/(Input!G-Input!G);0)))</f>
        <v/>
      </c>
      <c r="FD76" s="79">
        <f>SE(Input!G="bullet";SE(6=Input!G-1;EX30;0);SE(6&lt;Input!G;0;SE(6&lt;Input!G;EX30/(Input!G-Input!G);0)))</f>
        <v/>
      </c>
      <c r="FE76" s="79">
        <f>SE(Input!G="bullet";SE(7=Input!G-1;EX30;0);SE(7&lt;Input!G;0;SE(7&lt;Input!G;EX30/(Input!G-Input!G);0)))</f>
        <v/>
      </c>
      <c r="FF76" s="79">
        <f>SE(Input!G="bullet";SE(8=Input!G-1;EX30;0);SE(8&lt;Input!G;0;SE(8&lt;Input!G;EX30/(Input!G-Input!G);0)))</f>
        <v/>
      </c>
      <c r="FG76" s="79">
        <f>SE(Input!G="bullet";SE(9=Input!G-1;EX30;0);SE(9&lt;Input!G;0;SE(9&lt;Input!G;EX30/(Input!G-Input!G);0)))</f>
        <v/>
      </c>
      <c r="FH76" s="79">
        <f>SE(Input!G="bullet";SE(10=Input!G-1;EX30;0);SE(10&lt;Input!G;0;SE(10&lt;Input!G;EX30/(Input!G-Input!G);0)))</f>
        <v/>
      </c>
      <c r="FI76" s="79">
        <f>SE(Input!G="bullet";SE(11=Input!G-1;EX30;0);SE(11&lt;Input!G;0;SE(11&lt;Input!G;EX30/(Input!G-Input!G);0)))</f>
        <v/>
      </c>
      <c r="FJ76" s="79">
        <f>SE(Input!G="bullet";SE(12=Input!G-1;EX30;0);SE(12&lt;Input!G;0;SE(12&lt;Input!G;EX30/(Input!G-Input!G);0)))</f>
        <v/>
      </c>
      <c r="FK76" s="79">
        <f>SE(Input!G="bullet";SE(13=Input!G-1;EX30;0);SE(13&lt;Input!G;0;SE(13&lt;Input!G;EX30/(Input!G-Input!G);0)))</f>
        <v/>
      </c>
      <c r="FL76" s="79">
        <f>SE(Input!G="bullet";SE(14=Input!G-1;EX30;0);SE(14&lt;Input!G;0;SE(14&lt;Input!G;EX30/(Input!G-Input!G);0)))</f>
        <v/>
      </c>
      <c r="FM76" s="79">
        <f>SE(Input!G="bullet";SE(15=Input!G-1;EX30;0);SE(15&lt;Input!G;0;SE(15&lt;Input!G;EX30/(Input!G-Input!G);0)))</f>
        <v/>
      </c>
      <c r="FN76" s="79">
        <f>SE(Input!G="bullet";SE(16=Input!G-1;EX30;0);SE(16&lt;Input!G;0;SE(16&lt;Input!G;EX30/(Input!G-Input!G);0)))</f>
        <v/>
      </c>
      <c r="FQ76" s="78" t="n">
        <v>24</v>
      </c>
      <c r="FR76" s="79">
        <f>0</f>
        <v/>
      </c>
      <c r="FS76" s="79">
        <f>0</f>
        <v/>
      </c>
      <c r="FT76" s="79">
        <f>0</f>
        <v/>
      </c>
      <c r="FU76" s="79">
        <f>0</f>
        <v/>
      </c>
      <c r="FV76" s="79">
        <f>0</f>
        <v/>
      </c>
      <c r="FW76" s="79">
        <f>0</f>
        <v/>
      </c>
      <c r="FX76" s="79">
        <f>0</f>
        <v/>
      </c>
      <c r="FY76" s="79">
        <f>0</f>
        <v/>
      </c>
      <c r="FZ76" s="79">
        <f>0</f>
        <v/>
      </c>
      <c r="GA76" s="79">
        <f>0</f>
        <v/>
      </c>
      <c r="GB76" s="79">
        <f>0</f>
        <v/>
      </c>
      <c r="GC76" s="79">
        <f>0</f>
        <v/>
      </c>
      <c r="GD76" s="79">
        <f>0</f>
        <v/>
      </c>
      <c r="GE76" s="79">
        <f>0</f>
        <v/>
      </c>
      <c r="GF76" s="79">
        <f>0</f>
        <v/>
      </c>
      <c r="GG76" s="79">
        <f>0</f>
        <v/>
      </c>
      <c r="GH76" s="79">
        <f>0</f>
        <v/>
      </c>
      <c r="GI76" s="79">
        <f>0</f>
        <v/>
      </c>
      <c r="GJ76" s="79">
        <f>0</f>
        <v/>
      </c>
      <c r="GK76" s="79">
        <f>0</f>
        <v/>
      </c>
      <c r="GL76" s="79">
        <f>0</f>
        <v/>
      </c>
      <c r="GM76" s="79">
        <f>0</f>
        <v/>
      </c>
      <c r="GN76" s="79">
        <f>0</f>
        <v/>
      </c>
      <c r="GO76" s="79">
        <f>SE(Input!H="bullet";SE(0=Input!H-1;GO30;0);SE(0&lt;Input!H;0;SE(0&lt;Input!H;GO30/(Input!H-Input!H);0)))</f>
        <v/>
      </c>
      <c r="GP76" s="79">
        <f>SE(Input!H="bullet";SE(1=Input!H-1;GO30;0);SE(1&lt;Input!H;0;SE(1&lt;Input!H;GO30/(Input!H-Input!H);0)))</f>
        <v/>
      </c>
      <c r="GQ76" s="79">
        <f>SE(Input!H="bullet";SE(2=Input!H-1;GO30;0);SE(2&lt;Input!H;0;SE(2&lt;Input!H;GO30/(Input!H-Input!H);0)))</f>
        <v/>
      </c>
      <c r="GR76" s="79">
        <f>SE(Input!H="bullet";SE(3=Input!H-1;GO30;0);SE(3&lt;Input!H;0;SE(3&lt;Input!H;GO30/(Input!H-Input!H);0)))</f>
        <v/>
      </c>
      <c r="GS76" s="79">
        <f>SE(Input!H="bullet";SE(4=Input!H-1;GO30;0);SE(4&lt;Input!H;0;SE(4&lt;Input!H;GO30/(Input!H-Input!H);0)))</f>
        <v/>
      </c>
      <c r="GT76" s="79">
        <f>SE(Input!H="bullet";SE(5=Input!H-1;GO30;0);SE(5&lt;Input!H;0;SE(5&lt;Input!H;GO30/(Input!H-Input!H);0)))</f>
        <v/>
      </c>
      <c r="GU76" s="79">
        <f>SE(Input!H="bullet";SE(6=Input!H-1;GO30;0);SE(6&lt;Input!H;0;SE(6&lt;Input!H;GO30/(Input!H-Input!H);0)))</f>
        <v/>
      </c>
      <c r="GV76" s="79">
        <f>SE(Input!H="bullet";SE(7=Input!H-1;GO30;0);SE(7&lt;Input!H;0;SE(7&lt;Input!H;GO30/(Input!H-Input!H);0)))</f>
        <v/>
      </c>
      <c r="GW76" s="79">
        <f>SE(Input!H="bullet";SE(8=Input!H-1;GO30;0);SE(8&lt;Input!H;0;SE(8&lt;Input!H;GO30/(Input!H-Input!H);0)))</f>
        <v/>
      </c>
      <c r="GX76" s="79">
        <f>SE(Input!H="bullet";SE(9=Input!H-1;GO30;0);SE(9&lt;Input!H;0;SE(9&lt;Input!H;GO30/(Input!H-Input!H);0)))</f>
        <v/>
      </c>
      <c r="GY76" s="79">
        <f>SE(Input!H="bullet";SE(10=Input!H-1;GO30;0);SE(10&lt;Input!H;0;SE(10&lt;Input!H;GO30/(Input!H-Input!H);0)))</f>
        <v/>
      </c>
      <c r="GZ76" s="79">
        <f>SE(Input!H="bullet";SE(11=Input!H-1;GO30;0);SE(11&lt;Input!H;0;SE(11&lt;Input!H;GO30/(Input!H-Input!H);0)))</f>
        <v/>
      </c>
      <c r="HA76" s="79">
        <f>SE(Input!H="bullet";SE(12=Input!H-1;GO30;0);SE(12&lt;Input!H;0;SE(12&lt;Input!H;GO30/(Input!H-Input!H);0)))</f>
        <v/>
      </c>
      <c r="HB76" s="79">
        <f>SE(Input!H="bullet";SE(13=Input!H-1;GO30;0);SE(13&lt;Input!H;0;SE(13&lt;Input!H;GO30/(Input!H-Input!H);0)))</f>
        <v/>
      </c>
      <c r="HC76" s="79">
        <f>SE(Input!H="bullet";SE(14=Input!H-1;GO30;0);SE(14&lt;Input!H;0;SE(14&lt;Input!H;GO30/(Input!H-Input!H);0)))</f>
        <v/>
      </c>
      <c r="HD76" s="79">
        <f>SE(Input!H="bullet";SE(15=Input!H-1;GO30;0);SE(15&lt;Input!H;0;SE(15&lt;Input!H;GO30/(Input!H-Input!H);0)))</f>
        <v/>
      </c>
      <c r="HE76" s="79">
        <f>SE(Input!H="bullet";SE(16=Input!H-1;GO30;0);SE(16&lt;Input!H;0;SE(16&lt;Input!H;GO30/(Input!H-Input!H);0)))</f>
        <v/>
      </c>
      <c r="HH76" s="78" t="n">
        <v>24</v>
      </c>
      <c r="HI76" s="79">
        <f>0</f>
        <v/>
      </c>
      <c r="HJ76" s="79">
        <f>0</f>
        <v/>
      </c>
      <c r="HK76" s="79">
        <f>0</f>
        <v/>
      </c>
      <c r="HL76" s="79">
        <f>0</f>
        <v/>
      </c>
      <c r="HM76" s="79">
        <f>0</f>
        <v/>
      </c>
      <c r="HN76" s="79">
        <f>0</f>
        <v/>
      </c>
      <c r="HO76" s="79">
        <f>0</f>
        <v/>
      </c>
      <c r="HP76" s="79">
        <f>0</f>
        <v/>
      </c>
      <c r="HQ76" s="79">
        <f>0</f>
        <v/>
      </c>
      <c r="HR76" s="79">
        <f>0</f>
        <v/>
      </c>
      <c r="HS76" s="79">
        <f>0</f>
        <v/>
      </c>
      <c r="HT76" s="79">
        <f>0</f>
        <v/>
      </c>
      <c r="HU76" s="79">
        <f>0</f>
        <v/>
      </c>
      <c r="HV76" s="79">
        <f>0</f>
        <v/>
      </c>
      <c r="HW76" s="79">
        <f>0</f>
        <v/>
      </c>
      <c r="HX76" s="79">
        <f>0</f>
        <v/>
      </c>
      <c r="HY76" s="79">
        <f>0</f>
        <v/>
      </c>
      <c r="HZ76" s="79">
        <f>0</f>
        <v/>
      </c>
      <c r="IA76" s="79">
        <f>0</f>
        <v/>
      </c>
      <c r="IB76" s="79">
        <f>0</f>
        <v/>
      </c>
      <c r="IC76" s="79">
        <f>0</f>
        <v/>
      </c>
      <c r="ID76" s="79">
        <f>0</f>
        <v/>
      </c>
      <c r="IE76" s="79">
        <f>0</f>
        <v/>
      </c>
      <c r="IF76" s="79">
        <f>SE(Input!I="bullet";SE(0=Input!I-1;IF30;0);SE(0&lt;Input!I;0;SE(0&lt;Input!I;IF30/(Input!I-Input!I);0)))</f>
        <v/>
      </c>
      <c r="IG76" s="79">
        <f>SE(Input!I="bullet";SE(1=Input!I-1;IF30;0);SE(1&lt;Input!I;0;SE(1&lt;Input!I;IF30/(Input!I-Input!I);0)))</f>
        <v/>
      </c>
      <c r="IH76" s="79">
        <f>SE(Input!I="bullet";SE(2=Input!I-1;IF30;0);SE(2&lt;Input!I;0;SE(2&lt;Input!I;IF30/(Input!I-Input!I);0)))</f>
        <v/>
      </c>
      <c r="II76" s="79">
        <f>SE(Input!I="bullet";SE(3=Input!I-1;IF30;0);SE(3&lt;Input!I;0;SE(3&lt;Input!I;IF30/(Input!I-Input!I);0)))</f>
        <v/>
      </c>
      <c r="IJ76" s="79">
        <f>SE(Input!I="bullet";SE(4=Input!I-1;IF30;0);SE(4&lt;Input!I;0;SE(4&lt;Input!I;IF30/(Input!I-Input!I);0)))</f>
        <v/>
      </c>
      <c r="IK76" s="79">
        <f>SE(Input!I="bullet";SE(5=Input!I-1;IF30;0);SE(5&lt;Input!I;0;SE(5&lt;Input!I;IF30/(Input!I-Input!I);0)))</f>
        <v/>
      </c>
      <c r="IL76" s="79">
        <f>SE(Input!I="bullet";SE(6=Input!I-1;IF30;0);SE(6&lt;Input!I;0;SE(6&lt;Input!I;IF30/(Input!I-Input!I);0)))</f>
        <v/>
      </c>
      <c r="IM76" s="79">
        <f>SE(Input!I="bullet";SE(7=Input!I-1;IF30;0);SE(7&lt;Input!I;0;SE(7&lt;Input!I;IF30/(Input!I-Input!I);0)))</f>
        <v/>
      </c>
      <c r="IN76" s="79">
        <f>SE(Input!I="bullet";SE(8=Input!I-1;IF30;0);SE(8&lt;Input!I;0;SE(8&lt;Input!I;IF30/(Input!I-Input!I);0)))</f>
        <v/>
      </c>
      <c r="IO76" s="79">
        <f>SE(Input!I="bullet";SE(9=Input!I-1;IF30;0);SE(9&lt;Input!I;0;SE(9&lt;Input!I;IF30/(Input!I-Input!I);0)))</f>
        <v/>
      </c>
      <c r="IP76" s="79">
        <f>SE(Input!I="bullet";SE(10=Input!I-1;IF30;0);SE(10&lt;Input!I;0;SE(10&lt;Input!I;IF30/(Input!I-Input!I);0)))</f>
        <v/>
      </c>
      <c r="IQ76" s="79">
        <f>SE(Input!I="bullet";SE(11=Input!I-1;IF30;0);SE(11&lt;Input!I;0;SE(11&lt;Input!I;IF30/(Input!I-Input!I);0)))</f>
        <v/>
      </c>
      <c r="IR76" s="79">
        <f>SE(Input!I="bullet";SE(12=Input!I-1;IF30;0);SE(12&lt;Input!I;0;SE(12&lt;Input!I;IF30/(Input!I-Input!I);0)))</f>
        <v/>
      </c>
      <c r="IS76" s="79">
        <f>SE(Input!I="bullet";SE(13=Input!I-1;IF30;0);SE(13&lt;Input!I;0;SE(13&lt;Input!I;IF30/(Input!I-Input!I);0)))</f>
        <v/>
      </c>
      <c r="IT76" s="79">
        <f>SE(Input!I="bullet";SE(14=Input!I-1;IF30;0);SE(14&lt;Input!I;0;SE(14&lt;Input!I;IF30/(Input!I-Input!I);0)))</f>
        <v/>
      </c>
      <c r="IU76" s="79">
        <f>SE(Input!I="bullet";SE(15=Input!I-1;IF30;0);SE(15&lt;Input!I;0;SE(15&lt;Input!I;IF30/(Input!I-Input!I);0)))</f>
        <v/>
      </c>
      <c r="IV76" s="79">
        <f>SE(Input!I="bullet";SE(16=Input!I-1;IF30;0);SE(16&lt;Input!I;0;SE(16&lt;Input!I;IF30/(Input!I-Input!I);0)))</f>
        <v/>
      </c>
      <c r="IY76" s="78" t="n">
        <v>24</v>
      </c>
      <c r="IZ76" s="79">
        <f>0</f>
        <v/>
      </c>
      <c r="JA76" s="79">
        <f>0</f>
        <v/>
      </c>
      <c r="JB76" s="79">
        <f>0</f>
        <v/>
      </c>
      <c r="JC76" s="79">
        <f>0</f>
        <v/>
      </c>
      <c r="JD76" s="79">
        <f>0</f>
        <v/>
      </c>
      <c r="JE76" s="79">
        <f>0</f>
        <v/>
      </c>
      <c r="JF76" s="79">
        <f>0</f>
        <v/>
      </c>
      <c r="JG76" s="79">
        <f>0</f>
        <v/>
      </c>
      <c r="JH76" s="79">
        <f>0</f>
        <v/>
      </c>
      <c r="JI76" s="79">
        <f>0</f>
        <v/>
      </c>
      <c r="JJ76" s="79">
        <f>0</f>
        <v/>
      </c>
      <c r="JK76" s="79">
        <f>0</f>
        <v/>
      </c>
      <c r="JL76" s="79">
        <f>0</f>
        <v/>
      </c>
      <c r="JM76" s="79">
        <f>0</f>
        <v/>
      </c>
      <c r="JN76" s="79">
        <f>0</f>
        <v/>
      </c>
      <c r="JO76" s="79">
        <f>0</f>
        <v/>
      </c>
      <c r="JP76" s="79">
        <f>0</f>
        <v/>
      </c>
      <c r="JQ76" s="79">
        <f>0</f>
        <v/>
      </c>
      <c r="JR76" s="79">
        <f>0</f>
        <v/>
      </c>
      <c r="JS76" s="79">
        <f>0</f>
        <v/>
      </c>
      <c r="JT76" s="79">
        <f>0</f>
        <v/>
      </c>
      <c r="JU76" s="79">
        <f>0</f>
        <v/>
      </c>
      <c r="JV76" s="79">
        <f>0</f>
        <v/>
      </c>
      <c r="JW76" s="79">
        <f>SE(Input!J="bullet";SE(0=Input!J-1;JW30;0);SE(0&lt;Input!J;0;SE(0&lt;Input!J;JW30/(Input!J-Input!J);0)))</f>
        <v/>
      </c>
      <c r="JX76" s="79">
        <f>SE(Input!J="bullet";SE(1=Input!J-1;JW30;0);SE(1&lt;Input!J;0;SE(1&lt;Input!J;JW30/(Input!J-Input!J);0)))</f>
        <v/>
      </c>
      <c r="JY76" s="79">
        <f>SE(Input!J="bullet";SE(2=Input!J-1;JW30;0);SE(2&lt;Input!J;0;SE(2&lt;Input!J;JW30/(Input!J-Input!J);0)))</f>
        <v/>
      </c>
      <c r="JZ76" s="79">
        <f>SE(Input!J="bullet";SE(3=Input!J-1;JW30;0);SE(3&lt;Input!J;0;SE(3&lt;Input!J;JW30/(Input!J-Input!J);0)))</f>
        <v/>
      </c>
      <c r="KA76" s="79">
        <f>SE(Input!J="bullet";SE(4=Input!J-1;JW30;0);SE(4&lt;Input!J;0;SE(4&lt;Input!J;JW30/(Input!J-Input!J);0)))</f>
        <v/>
      </c>
      <c r="KB76" s="79">
        <f>SE(Input!J="bullet";SE(5=Input!J-1;JW30;0);SE(5&lt;Input!J;0;SE(5&lt;Input!J;JW30/(Input!J-Input!J);0)))</f>
        <v/>
      </c>
      <c r="KC76" s="79">
        <f>SE(Input!J="bullet";SE(6=Input!J-1;JW30;0);SE(6&lt;Input!J;0;SE(6&lt;Input!J;JW30/(Input!J-Input!J);0)))</f>
        <v/>
      </c>
      <c r="KD76" s="79">
        <f>SE(Input!J="bullet";SE(7=Input!J-1;JW30;0);SE(7&lt;Input!J;0;SE(7&lt;Input!J;JW30/(Input!J-Input!J);0)))</f>
        <v/>
      </c>
      <c r="KE76" s="79">
        <f>SE(Input!J="bullet";SE(8=Input!J-1;JW30;0);SE(8&lt;Input!J;0;SE(8&lt;Input!J;JW30/(Input!J-Input!J);0)))</f>
        <v/>
      </c>
      <c r="KF76" s="79">
        <f>SE(Input!J="bullet";SE(9=Input!J-1;JW30;0);SE(9&lt;Input!J;0;SE(9&lt;Input!J;JW30/(Input!J-Input!J);0)))</f>
        <v/>
      </c>
      <c r="KG76" s="79">
        <f>SE(Input!J="bullet";SE(10=Input!J-1;JW30;0);SE(10&lt;Input!J;0;SE(10&lt;Input!J;JW30/(Input!J-Input!J);0)))</f>
        <v/>
      </c>
      <c r="KH76" s="79">
        <f>SE(Input!J="bullet";SE(11=Input!J-1;JW30;0);SE(11&lt;Input!J;0;SE(11&lt;Input!J;JW30/(Input!J-Input!J);0)))</f>
        <v/>
      </c>
      <c r="KI76" s="79">
        <f>SE(Input!J="bullet";SE(12=Input!J-1;JW30;0);SE(12&lt;Input!J;0;SE(12&lt;Input!J;JW30/(Input!J-Input!J);0)))</f>
        <v/>
      </c>
      <c r="KJ76" s="79">
        <f>SE(Input!J="bullet";SE(13=Input!J-1;JW30;0);SE(13&lt;Input!J;0;SE(13&lt;Input!J;JW30/(Input!J-Input!J);0)))</f>
        <v/>
      </c>
      <c r="KK76" s="79">
        <f>SE(Input!J="bullet";SE(14=Input!J-1;JW30;0);SE(14&lt;Input!J;0;SE(14&lt;Input!J;JW30/(Input!J-Input!J);0)))</f>
        <v/>
      </c>
      <c r="KL76" s="79">
        <f>SE(Input!J="bullet";SE(15=Input!J-1;JW30;0);SE(15&lt;Input!J;0;SE(15&lt;Input!J;JW30/(Input!J-Input!J);0)))</f>
        <v/>
      </c>
      <c r="KM76" s="79">
        <f>SE(Input!J="bullet";SE(16=Input!J-1;JW30;0);SE(16&lt;Input!J;0;SE(16&lt;Input!J;JW30/(Input!J-Input!J);0)))</f>
        <v/>
      </c>
      <c r="KP76" s="78" t="n">
        <v>24</v>
      </c>
      <c r="KQ76" s="79">
        <f>0</f>
        <v/>
      </c>
      <c r="KR76" s="79">
        <f>0</f>
        <v/>
      </c>
      <c r="KS76" s="79">
        <f>0</f>
        <v/>
      </c>
      <c r="KT76" s="79">
        <f>0</f>
        <v/>
      </c>
      <c r="KU76" s="79">
        <f>0</f>
        <v/>
      </c>
      <c r="KV76" s="79">
        <f>0</f>
        <v/>
      </c>
      <c r="KW76" s="79">
        <f>0</f>
        <v/>
      </c>
      <c r="KX76" s="79">
        <f>0</f>
        <v/>
      </c>
      <c r="KY76" s="79">
        <f>0</f>
        <v/>
      </c>
      <c r="KZ76" s="79">
        <f>0</f>
        <v/>
      </c>
      <c r="LA76" s="79">
        <f>0</f>
        <v/>
      </c>
      <c r="LB76" s="79">
        <f>0</f>
        <v/>
      </c>
      <c r="LC76" s="79">
        <f>0</f>
        <v/>
      </c>
      <c r="LD76" s="79">
        <f>0</f>
        <v/>
      </c>
      <c r="LE76" s="79">
        <f>0</f>
        <v/>
      </c>
      <c r="LF76" s="79">
        <f>0</f>
        <v/>
      </c>
      <c r="LG76" s="79">
        <f>0</f>
        <v/>
      </c>
      <c r="LH76" s="79">
        <f>0</f>
        <v/>
      </c>
      <c r="LI76" s="79">
        <f>0</f>
        <v/>
      </c>
      <c r="LJ76" s="79">
        <f>0</f>
        <v/>
      </c>
      <c r="LK76" s="79">
        <f>0</f>
        <v/>
      </c>
      <c r="LL76" s="79">
        <f>0</f>
        <v/>
      </c>
      <c r="LM76" s="79">
        <f>0</f>
        <v/>
      </c>
      <c r="LN76" s="79">
        <f>SE(Input!K="bullet";SE(0=Input!K-1;LN30;0);SE(0&lt;Input!K;0;SE(0&lt;Input!K;LN30/(Input!K-Input!K);0)))</f>
        <v/>
      </c>
      <c r="LO76" s="79">
        <f>SE(Input!K="bullet";SE(1=Input!K-1;LN30;0);SE(1&lt;Input!K;0;SE(1&lt;Input!K;LN30/(Input!K-Input!K);0)))</f>
        <v/>
      </c>
      <c r="LP76" s="79">
        <f>SE(Input!K="bullet";SE(2=Input!K-1;LN30;0);SE(2&lt;Input!K;0;SE(2&lt;Input!K;LN30/(Input!K-Input!K);0)))</f>
        <v/>
      </c>
      <c r="LQ76" s="79">
        <f>SE(Input!K="bullet";SE(3=Input!K-1;LN30;0);SE(3&lt;Input!K;0;SE(3&lt;Input!K;LN30/(Input!K-Input!K);0)))</f>
        <v/>
      </c>
      <c r="LR76" s="79">
        <f>SE(Input!K="bullet";SE(4=Input!K-1;LN30;0);SE(4&lt;Input!K;0;SE(4&lt;Input!K;LN30/(Input!K-Input!K);0)))</f>
        <v/>
      </c>
      <c r="LS76" s="79">
        <f>SE(Input!K="bullet";SE(5=Input!K-1;LN30;0);SE(5&lt;Input!K;0;SE(5&lt;Input!K;LN30/(Input!K-Input!K);0)))</f>
        <v/>
      </c>
      <c r="LT76" s="79">
        <f>SE(Input!K="bullet";SE(6=Input!K-1;LN30;0);SE(6&lt;Input!K;0;SE(6&lt;Input!K;LN30/(Input!K-Input!K);0)))</f>
        <v/>
      </c>
      <c r="LU76" s="79">
        <f>SE(Input!K="bullet";SE(7=Input!K-1;LN30;0);SE(7&lt;Input!K;0;SE(7&lt;Input!K;LN30/(Input!K-Input!K);0)))</f>
        <v/>
      </c>
      <c r="LV76" s="79">
        <f>SE(Input!K="bullet";SE(8=Input!K-1;LN30;0);SE(8&lt;Input!K;0;SE(8&lt;Input!K;LN30/(Input!K-Input!K);0)))</f>
        <v/>
      </c>
      <c r="LW76" s="79">
        <f>SE(Input!K="bullet";SE(9=Input!K-1;LN30;0);SE(9&lt;Input!K;0;SE(9&lt;Input!K;LN30/(Input!K-Input!K);0)))</f>
        <v/>
      </c>
      <c r="LX76" s="79">
        <f>SE(Input!K="bullet";SE(10=Input!K-1;LN30;0);SE(10&lt;Input!K;0;SE(10&lt;Input!K;LN30/(Input!K-Input!K);0)))</f>
        <v/>
      </c>
      <c r="LY76" s="79">
        <f>SE(Input!K="bullet";SE(11=Input!K-1;LN30;0);SE(11&lt;Input!K;0;SE(11&lt;Input!K;LN30/(Input!K-Input!K);0)))</f>
        <v/>
      </c>
      <c r="LZ76" s="79">
        <f>SE(Input!K="bullet";SE(12=Input!K-1;LN30;0);SE(12&lt;Input!K;0;SE(12&lt;Input!K;LN30/(Input!K-Input!K);0)))</f>
        <v/>
      </c>
      <c r="MA76" s="79">
        <f>SE(Input!K="bullet";SE(13=Input!K-1;LN30;0);SE(13&lt;Input!K;0;SE(13&lt;Input!K;LN30/(Input!K-Input!K);0)))</f>
        <v/>
      </c>
      <c r="MB76" s="79">
        <f>SE(Input!K="bullet";SE(14=Input!K-1;LN30;0);SE(14&lt;Input!K;0;SE(14&lt;Input!K;LN30/(Input!K-Input!K);0)))</f>
        <v/>
      </c>
      <c r="MC76" s="79">
        <f>SE(Input!K="bullet";SE(15=Input!K-1;LN30;0);SE(15&lt;Input!K;0;SE(15&lt;Input!K;LN30/(Input!K-Input!K);0)))</f>
        <v/>
      </c>
      <c r="MD76" s="79">
        <f>SE(Input!K="bullet";SE(16=Input!K-1;LN30;0);SE(16&lt;Input!K;0;SE(16&lt;Input!K;LN30/(Input!K-Input!K);0)))</f>
        <v/>
      </c>
      <c r="MG76" s="78" t="n">
        <v>24</v>
      </c>
      <c r="MH76" s="79">
        <f>0</f>
        <v/>
      </c>
      <c r="MI76" s="79">
        <f>0</f>
        <v/>
      </c>
      <c r="MJ76" s="79">
        <f>0</f>
        <v/>
      </c>
      <c r="MK76" s="79">
        <f>0</f>
        <v/>
      </c>
      <c r="ML76" s="79">
        <f>0</f>
        <v/>
      </c>
      <c r="MM76" s="79">
        <f>0</f>
        <v/>
      </c>
      <c r="MN76" s="79">
        <f>0</f>
        <v/>
      </c>
      <c r="MO76" s="79">
        <f>0</f>
        <v/>
      </c>
      <c r="MP76" s="79">
        <f>0</f>
        <v/>
      </c>
      <c r="MQ76" s="79">
        <f>0</f>
        <v/>
      </c>
      <c r="MR76" s="79">
        <f>0</f>
        <v/>
      </c>
      <c r="MS76" s="79">
        <f>0</f>
        <v/>
      </c>
      <c r="MT76" s="79">
        <f>0</f>
        <v/>
      </c>
      <c r="MU76" s="79">
        <f>0</f>
        <v/>
      </c>
      <c r="MV76" s="79">
        <f>0</f>
        <v/>
      </c>
      <c r="MW76" s="79">
        <f>0</f>
        <v/>
      </c>
      <c r="MX76" s="79">
        <f>0</f>
        <v/>
      </c>
      <c r="MY76" s="79">
        <f>0</f>
        <v/>
      </c>
      <c r="MZ76" s="79">
        <f>0</f>
        <v/>
      </c>
      <c r="NA76" s="79">
        <f>0</f>
        <v/>
      </c>
      <c r="NB76" s="79">
        <f>0</f>
        <v/>
      </c>
      <c r="NC76" s="79">
        <f>0</f>
        <v/>
      </c>
      <c r="ND76" s="79">
        <f>0</f>
        <v/>
      </c>
      <c r="NE76" s="79">
        <f>SE(Input!L="bullet";SE(0=Input!L-1;NE30;0);SE(0&lt;Input!L;0;SE(0&lt;Input!L;NE30/(Input!L-Input!L);0)))</f>
        <v/>
      </c>
      <c r="NF76" s="79">
        <f>SE(Input!L="bullet";SE(1=Input!L-1;NE30;0);SE(1&lt;Input!L;0;SE(1&lt;Input!L;NE30/(Input!L-Input!L);0)))</f>
        <v/>
      </c>
      <c r="NG76" s="79">
        <f>SE(Input!L="bullet";SE(2=Input!L-1;NE30;0);SE(2&lt;Input!L;0;SE(2&lt;Input!L;NE30/(Input!L-Input!L);0)))</f>
        <v/>
      </c>
      <c r="NH76" s="79">
        <f>SE(Input!L="bullet";SE(3=Input!L-1;NE30;0);SE(3&lt;Input!L;0;SE(3&lt;Input!L;NE30/(Input!L-Input!L);0)))</f>
        <v/>
      </c>
      <c r="NI76" s="79">
        <f>SE(Input!L="bullet";SE(4=Input!L-1;NE30;0);SE(4&lt;Input!L;0;SE(4&lt;Input!L;NE30/(Input!L-Input!L);0)))</f>
        <v/>
      </c>
      <c r="NJ76" s="79">
        <f>SE(Input!L="bullet";SE(5=Input!L-1;NE30;0);SE(5&lt;Input!L;0;SE(5&lt;Input!L;NE30/(Input!L-Input!L);0)))</f>
        <v/>
      </c>
      <c r="NK76" s="79">
        <f>SE(Input!L="bullet";SE(6=Input!L-1;NE30;0);SE(6&lt;Input!L;0;SE(6&lt;Input!L;NE30/(Input!L-Input!L);0)))</f>
        <v/>
      </c>
      <c r="NL76" s="79">
        <f>SE(Input!L="bullet";SE(7=Input!L-1;NE30;0);SE(7&lt;Input!L;0;SE(7&lt;Input!L;NE30/(Input!L-Input!L);0)))</f>
        <v/>
      </c>
      <c r="NM76" s="79">
        <f>SE(Input!L="bullet";SE(8=Input!L-1;NE30;0);SE(8&lt;Input!L;0;SE(8&lt;Input!L;NE30/(Input!L-Input!L);0)))</f>
        <v/>
      </c>
      <c r="NN76" s="79">
        <f>SE(Input!L="bullet";SE(9=Input!L-1;NE30;0);SE(9&lt;Input!L;0;SE(9&lt;Input!L;NE30/(Input!L-Input!L);0)))</f>
        <v/>
      </c>
      <c r="NO76" s="79">
        <f>SE(Input!L="bullet";SE(10=Input!L-1;NE30;0);SE(10&lt;Input!L;0;SE(10&lt;Input!L;NE30/(Input!L-Input!L);0)))</f>
        <v/>
      </c>
      <c r="NP76" s="79">
        <f>SE(Input!L="bullet";SE(11=Input!L-1;NE30;0);SE(11&lt;Input!L;0;SE(11&lt;Input!L;NE30/(Input!L-Input!L);0)))</f>
        <v/>
      </c>
      <c r="NQ76" s="79">
        <f>SE(Input!L="bullet";SE(12=Input!L-1;NE30;0);SE(12&lt;Input!L;0;SE(12&lt;Input!L;NE30/(Input!L-Input!L);0)))</f>
        <v/>
      </c>
      <c r="NR76" s="79">
        <f>SE(Input!L="bullet";SE(13=Input!L-1;NE30;0);SE(13&lt;Input!L;0;SE(13&lt;Input!L;NE30/(Input!L-Input!L);0)))</f>
        <v/>
      </c>
      <c r="NS76" s="79">
        <f>SE(Input!L="bullet";SE(14=Input!L-1;NE30;0);SE(14&lt;Input!L;0;SE(14&lt;Input!L;NE30/(Input!L-Input!L);0)))</f>
        <v/>
      </c>
      <c r="NT76" s="79">
        <f>SE(Input!L="bullet";SE(15=Input!L-1;NE30;0);SE(15&lt;Input!L;0;SE(15&lt;Input!L;NE30/(Input!L-Input!L);0)))</f>
        <v/>
      </c>
      <c r="NU76" s="79">
        <f>SE(Input!L="bullet";SE(16=Input!L-1;NE30;0);SE(16&lt;Input!L;0;SE(16&lt;Input!L;NE30/(Input!L-Input!L);0)))</f>
        <v/>
      </c>
      <c r="NX76" s="78" t="n">
        <v>24</v>
      </c>
      <c r="NY76" s="79">
        <f>0</f>
        <v/>
      </c>
      <c r="NZ76" s="79">
        <f>0</f>
        <v/>
      </c>
      <c r="OA76" s="79">
        <f>0</f>
        <v/>
      </c>
      <c r="OB76" s="79">
        <f>0</f>
        <v/>
      </c>
      <c r="OC76" s="79">
        <f>0</f>
        <v/>
      </c>
      <c r="OD76" s="79">
        <f>0</f>
        <v/>
      </c>
      <c r="OE76" s="79">
        <f>0</f>
        <v/>
      </c>
      <c r="OF76" s="79">
        <f>0</f>
        <v/>
      </c>
      <c r="OG76" s="79">
        <f>0</f>
        <v/>
      </c>
      <c r="OH76" s="79">
        <f>0</f>
        <v/>
      </c>
      <c r="OI76" s="79">
        <f>0</f>
        <v/>
      </c>
      <c r="OJ76" s="79">
        <f>0</f>
        <v/>
      </c>
      <c r="OK76" s="79">
        <f>0</f>
        <v/>
      </c>
      <c r="OL76" s="79">
        <f>0</f>
        <v/>
      </c>
      <c r="OM76" s="79">
        <f>0</f>
        <v/>
      </c>
      <c r="ON76" s="79">
        <f>0</f>
        <v/>
      </c>
      <c r="OO76" s="79">
        <f>0</f>
        <v/>
      </c>
      <c r="OP76" s="79">
        <f>0</f>
        <v/>
      </c>
      <c r="OQ76" s="79">
        <f>0</f>
        <v/>
      </c>
      <c r="OR76" s="79">
        <f>0</f>
        <v/>
      </c>
      <c r="OS76" s="79">
        <f>0</f>
        <v/>
      </c>
      <c r="OT76" s="79">
        <f>0</f>
        <v/>
      </c>
      <c r="OU76" s="79">
        <f>0</f>
        <v/>
      </c>
      <c r="OV76" s="79">
        <f>SE(Input!M="bullet";SE(0=Input!M-1;OV30;0);SE(0&lt;Input!M;0;SE(0&lt;Input!M;OV30/(Input!M-Input!M);0)))</f>
        <v/>
      </c>
      <c r="OW76" s="79">
        <f>SE(Input!M="bullet";SE(1=Input!M-1;OV30;0);SE(1&lt;Input!M;0;SE(1&lt;Input!M;OV30/(Input!M-Input!M);0)))</f>
        <v/>
      </c>
      <c r="OX76" s="79">
        <f>SE(Input!M="bullet";SE(2=Input!M-1;OV30;0);SE(2&lt;Input!M;0;SE(2&lt;Input!M;OV30/(Input!M-Input!M);0)))</f>
        <v/>
      </c>
      <c r="OY76" s="79">
        <f>SE(Input!M="bullet";SE(3=Input!M-1;OV30;0);SE(3&lt;Input!M;0;SE(3&lt;Input!M;OV30/(Input!M-Input!M);0)))</f>
        <v/>
      </c>
      <c r="OZ76" s="79">
        <f>SE(Input!M="bullet";SE(4=Input!M-1;OV30;0);SE(4&lt;Input!M;0;SE(4&lt;Input!M;OV30/(Input!M-Input!M);0)))</f>
        <v/>
      </c>
      <c r="PA76" s="79">
        <f>SE(Input!M="bullet";SE(5=Input!M-1;OV30;0);SE(5&lt;Input!M;0;SE(5&lt;Input!M;OV30/(Input!M-Input!M);0)))</f>
        <v/>
      </c>
      <c r="PB76" s="79">
        <f>SE(Input!M="bullet";SE(6=Input!M-1;OV30;0);SE(6&lt;Input!M;0;SE(6&lt;Input!M;OV30/(Input!M-Input!M);0)))</f>
        <v/>
      </c>
      <c r="PC76" s="79">
        <f>SE(Input!M="bullet";SE(7=Input!M-1;OV30;0);SE(7&lt;Input!M;0;SE(7&lt;Input!M;OV30/(Input!M-Input!M);0)))</f>
        <v/>
      </c>
      <c r="PD76" s="79">
        <f>SE(Input!M="bullet";SE(8=Input!M-1;OV30;0);SE(8&lt;Input!M;0;SE(8&lt;Input!M;OV30/(Input!M-Input!M);0)))</f>
        <v/>
      </c>
      <c r="PE76" s="79">
        <f>SE(Input!M="bullet";SE(9=Input!M-1;OV30;0);SE(9&lt;Input!M;0;SE(9&lt;Input!M;OV30/(Input!M-Input!M);0)))</f>
        <v/>
      </c>
      <c r="PF76" s="79">
        <f>SE(Input!M="bullet";SE(10=Input!M-1;OV30;0);SE(10&lt;Input!M;0;SE(10&lt;Input!M;OV30/(Input!M-Input!M);0)))</f>
        <v/>
      </c>
      <c r="PG76" s="79">
        <f>SE(Input!M="bullet";SE(11=Input!M-1;OV30;0);SE(11&lt;Input!M;0;SE(11&lt;Input!M;OV30/(Input!M-Input!M);0)))</f>
        <v/>
      </c>
      <c r="PH76" s="79">
        <f>SE(Input!M="bullet";SE(12=Input!M-1;OV30;0);SE(12&lt;Input!M;0;SE(12&lt;Input!M;OV30/(Input!M-Input!M);0)))</f>
        <v/>
      </c>
      <c r="PI76" s="79">
        <f>SE(Input!M="bullet";SE(13=Input!M-1;OV30;0);SE(13&lt;Input!M;0;SE(13&lt;Input!M;OV30/(Input!M-Input!M);0)))</f>
        <v/>
      </c>
      <c r="PJ76" s="79">
        <f>SE(Input!M="bullet";SE(14=Input!M-1;OV30;0);SE(14&lt;Input!M;0;SE(14&lt;Input!M;OV30/(Input!M-Input!M);0)))</f>
        <v/>
      </c>
      <c r="PK76" s="79">
        <f>SE(Input!M="bullet";SE(15=Input!M-1;OV30;0);SE(15&lt;Input!M;0;SE(15&lt;Input!M;OV30/(Input!M-Input!M);0)))</f>
        <v/>
      </c>
      <c r="PL76" s="79">
        <f>SE(Input!M="bullet";SE(16=Input!M-1;OV30;0);SE(16&lt;Input!M;0;SE(16&lt;Input!M;OV30/(Input!M-Input!M);0)))</f>
        <v/>
      </c>
      <c r="PO76" s="78" t="n">
        <v>24</v>
      </c>
      <c r="PP76" s="79">
        <f>0</f>
        <v/>
      </c>
      <c r="PQ76" s="79">
        <f>0</f>
        <v/>
      </c>
      <c r="PR76" s="79">
        <f>0</f>
        <v/>
      </c>
      <c r="PS76" s="79">
        <f>0</f>
        <v/>
      </c>
      <c r="PT76" s="79">
        <f>0</f>
        <v/>
      </c>
      <c r="PU76" s="79">
        <f>0</f>
        <v/>
      </c>
      <c r="PV76" s="79">
        <f>0</f>
        <v/>
      </c>
      <c r="PW76" s="79">
        <f>0</f>
        <v/>
      </c>
      <c r="PX76" s="79">
        <f>0</f>
        <v/>
      </c>
      <c r="PY76" s="79">
        <f>0</f>
        <v/>
      </c>
      <c r="PZ76" s="79">
        <f>0</f>
        <v/>
      </c>
      <c r="QA76" s="79">
        <f>0</f>
        <v/>
      </c>
      <c r="QB76" s="79">
        <f>0</f>
        <v/>
      </c>
      <c r="QC76" s="79">
        <f>0</f>
        <v/>
      </c>
      <c r="QD76" s="79">
        <f>0</f>
        <v/>
      </c>
      <c r="QE76" s="79">
        <f>0</f>
        <v/>
      </c>
      <c r="QF76" s="79">
        <f>0</f>
        <v/>
      </c>
      <c r="QG76" s="79">
        <f>0</f>
        <v/>
      </c>
      <c r="QH76" s="79">
        <f>0</f>
        <v/>
      </c>
      <c r="QI76" s="79">
        <f>0</f>
        <v/>
      </c>
      <c r="QJ76" s="79">
        <f>0</f>
        <v/>
      </c>
      <c r="QK76" s="79">
        <f>0</f>
        <v/>
      </c>
      <c r="QL76" s="79">
        <f>0</f>
        <v/>
      </c>
      <c r="QM76" s="79">
        <f>SE(Input!N="bullet";SE(0=Input!N-1;QM30;0);SE(0&lt;Input!N;0;SE(0&lt;Input!N;QM30/(Input!N-Input!N);0)))</f>
        <v/>
      </c>
      <c r="QN76" s="79">
        <f>SE(Input!N="bullet";SE(1=Input!N-1;QM30;0);SE(1&lt;Input!N;0;SE(1&lt;Input!N;QM30/(Input!N-Input!N);0)))</f>
        <v/>
      </c>
      <c r="QO76" s="79">
        <f>SE(Input!N="bullet";SE(2=Input!N-1;QM30;0);SE(2&lt;Input!N;0;SE(2&lt;Input!N;QM30/(Input!N-Input!N);0)))</f>
        <v/>
      </c>
      <c r="QP76" s="79">
        <f>SE(Input!N="bullet";SE(3=Input!N-1;QM30;0);SE(3&lt;Input!N;0;SE(3&lt;Input!N;QM30/(Input!N-Input!N);0)))</f>
        <v/>
      </c>
      <c r="QQ76" s="79">
        <f>SE(Input!N="bullet";SE(4=Input!N-1;QM30;0);SE(4&lt;Input!N;0;SE(4&lt;Input!N;QM30/(Input!N-Input!N);0)))</f>
        <v/>
      </c>
      <c r="QR76" s="79">
        <f>SE(Input!N="bullet";SE(5=Input!N-1;QM30;0);SE(5&lt;Input!N;0;SE(5&lt;Input!N;QM30/(Input!N-Input!N);0)))</f>
        <v/>
      </c>
      <c r="QS76" s="79">
        <f>SE(Input!N="bullet";SE(6=Input!N-1;QM30;0);SE(6&lt;Input!N;0;SE(6&lt;Input!N;QM30/(Input!N-Input!N);0)))</f>
        <v/>
      </c>
      <c r="QT76" s="79">
        <f>SE(Input!N="bullet";SE(7=Input!N-1;QM30;0);SE(7&lt;Input!N;0;SE(7&lt;Input!N;QM30/(Input!N-Input!N);0)))</f>
        <v/>
      </c>
      <c r="QU76" s="79">
        <f>SE(Input!N="bullet";SE(8=Input!N-1;QM30;0);SE(8&lt;Input!N;0;SE(8&lt;Input!N;QM30/(Input!N-Input!N);0)))</f>
        <v/>
      </c>
      <c r="QV76" s="79">
        <f>SE(Input!N="bullet";SE(9=Input!N-1;QM30;0);SE(9&lt;Input!N;0;SE(9&lt;Input!N;QM30/(Input!N-Input!N);0)))</f>
        <v/>
      </c>
      <c r="QW76" s="79">
        <f>SE(Input!N="bullet";SE(10=Input!N-1;QM30;0);SE(10&lt;Input!N;0;SE(10&lt;Input!N;QM30/(Input!N-Input!N);0)))</f>
        <v/>
      </c>
      <c r="QX76" s="79">
        <f>SE(Input!N="bullet";SE(11=Input!N-1;QM30;0);SE(11&lt;Input!N;0;SE(11&lt;Input!N;QM30/(Input!N-Input!N);0)))</f>
        <v/>
      </c>
      <c r="QY76" s="79">
        <f>SE(Input!N="bullet";SE(12=Input!N-1;QM30;0);SE(12&lt;Input!N;0;SE(12&lt;Input!N;QM30/(Input!N-Input!N);0)))</f>
        <v/>
      </c>
      <c r="QZ76" s="79">
        <f>SE(Input!N="bullet";SE(13=Input!N-1;QM30;0);SE(13&lt;Input!N;0;SE(13&lt;Input!N;QM30/(Input!N-Input!N);0)))</f>
        <v/>
      </c>
      <c r="RA76" s="79">
        <f>SE(Input!N="bullet";SE(14=Input!N-1;QM30;0);SE(14&lt;Input!N;0;SE(14&lt;Input!N;QM30/(Input!N-Input!N);0)))</f>
        <v/>
      </c>
      <c r="RB76" s="79">
        <f>SE(Input!N="bullet";SE(15=Input!N-1;QM30;0);SE(15&lt;Input!N;0;SE(15&lt;Input!N;QM30/(Input!N-Input!N);0)))</f>
        <v/>
      </c>
      <c r="RC76" s="79">
        <f>SE(Input!N="bullet";SE(16=Input!N-1;QM30;0);SE(16&lt;Input!N;0;SE(16&lt;Input!N;QM30/(Input!N-Input!N);0)))</f>
        <v/>
      </c>
      <c r="RF76" s="78" t="n">
        <v>24</v>
      </c>
      <c r="RG76" s="79">
        <f>0</f>
        <v/>
      </c>
      <c r="RH76" s="79">
        <f>0</f>
        <v/>
      </c>
      <c r="RI76" s="79">
        <f>0</f>
        <v/>
      </c>
      <c r="RJ76" s="79">
        <f>0</f>
        <v/>
      </c>
      <c r="RK76" s="79">
        <f>0</f>
        <v/>
      </c>
      <c r="RL76" s="79">
        <f>0</f>
        <v/>
      </c>
      <c r="RM76" s="79">
        <f>0</f>
        <v/>
      </c>
      <c r="RN76" s="79">
        <f>0</f>
        <v/>
      </c>
      <c r="RO76" s="79">
        <f>0</f>
        <v/>
      </c>
      <c r="RP76" s="79">
        <f>0</f>
        <v/>
      </c>
      <c r="RQ76" s="79">
        <f>0</f>
        <v/>
      </c>
      <c r="RR76" s="79">
        <f>0</f>
        <v/>
      </c>
      <c r="RS76" s="79">
        <f>0</f>
        <v/>
      </c>
      <c r="RT76" s="79">
        <f>0</f>
        <v/>
      </c>
      <c r="RU76" s="79">
        <f>0</f>
        <v/>
      </c>
      <c r="RV76" s="79">
        <f>0</f>
        <v/>
      </c>
      <c r="RW76" s="79">
        <f>0</f>
        <v/>
      </c>
      <c r="RX76" s="79">
        <f>0</f>
        <v/>
      </c>
      <c r="RY76" s="79">
        <f>0</f>
        <v/>
      </c>
      <c r="RZ76" s="79">
        <f>0</f>
        <v/>
      </c>
      <c r="SA76" s="79">
        <f>0</f>
        <v/>
      </c>
      <c r="SB76" s="79">
        <f>0</f>
        <v/>
      </c>
      <c r="SC76" s="79">
        <f>0</f>
        <v/>
      </c>
      <c r="SD76" s="79">
        <f>SE(Input!O="bullet";SE(0=Input!O-1;SD30;0);SE(0&lt;Input!O;0;SE(0&lt;Input!O;SD30/(Input!O-Input!O);0)))</f>
        <v/>
      </c>
      <c r="SE76" s="79">
        <f>SE(Input!O="bullet";SE(1=Input!O-1;SD30;0);SE(1&lt;Input!O;0;SE(1&lt;Input!O;SD30/(Input!O-Input!O);0)))</f>
        <v/>
      </c>
      <c r="SF76" s="79">
        <f>SE(Input!O="bullet";SE(2=Input!O-1;SD30;0);SE(2&lt;Input!O;0;SE(2&lt;Input!O;SD30/(Input!O-Input!O);0)))</f>
        <v/>
      </c>
      <c r="SG76" s="79">
        <f>SE(Input!O="bullet";SE(3=Input!O-1;SD30;0);SE(3&lt;Input!O;0;SE(3&lt;Input!O;SD30/(Input!O-Input!O);0)))</f>
        <v/>
      </c>
      <c r="SH76" s="79">
        <f>SE(Input!O="bullet";SE(4=Input!O-1;SD30;0);SE(4&lt;Input!O;0;SE(4&lt;Input!O;SD30/(Input!O-Input!O);0)))</f>
        <v/>
      </c>
      <c r="SI76" s="79">
        <f>SE(Input!O="bullet";SE(5=Input!O-1;SD30;0);SE(5&lt;Input!O;0;SE(5&lt;Input!O;SD30/(Input!O-Input!O);0)))</f>
        <v/>
      </c>
      <c r="SJ76" s="79">
        <f>SE(Input!O="bullet";SE(6=Input!O-1;SD30;0);SE(6&lt;Input!O;0;SE(6&lt;Input!O;SD30/(Input!O-Input!O);0)))</f>
        <v/>
      </c>
      <c r="SK76" s="79">
        <f>SE(Input!O="bullet";SE(7=Input!O-1;SD30;0);SE(7&lt;Input!O;0;SE(7&lt;Input!O;SD30/(Input!O-Input!O);0)))</f>
        <v/>
      </c>
      <c r="SL76" s="79">
        <f>SE(Input!O="bullet";SE(8=Input!O-1;SD30;0);SE(8&lt;Input!O;0;SE(8&lt;Input!O;SD30/(Input!O-Input!O);0)))</f>
        <v/>
      </c>
      <c r="SM76" s="79">
        <f>SE(Input!O="bullet";SE(9=Input!O-1;SD30;0);SE(9&lt;Input!O;0;SE(9&lt;Input!O;SD30/(Input!O-Input!O);0)))</f>
        <v/>
      </c>
      <c r="SN76" s="79">
        <f>SE(Input!O="bullet";SE(10=Input!O-1;SD30;0);SE(10&lt;Input!O;0;SE(10&lt;Input!O;SD30/(Input!O-Input!O);0)))</f>
        <v/>
      </c>
      <c r="SO76" s="79">
        <f>SE(Input!O="bullet";SE(11=Input!O-1;SD30;0);SE(11&lt;Input!O;0;SE(11&lt;Input!O;SD30/(Input!O-Input!O);0)))</f>
        <v/>
      </c>
      <c r="SP76" s="79">
        <f>SE(Input!O="bullet";SE(12=Input!O-1;SD30;0);SE(12&lt;Input!O;0;SE(12&lt;Input!O;SD30/(Input!O-Input!O);0)))</f>
        <v/>
      </c>
      <c r="SQ76" s="79">
        <f>SE(Input!O="bullet";SE(13=Input!O-1;SD30;0);SE(13&lt;Input!O;0;SE(13&lt;Input!O;SD30/(Input!O-Input!O);0)))</f>
        <v/>
      </c>
      <c r="SR76" s="79">
        <f>SE(Input!O="bullet";SE(14=Input!O-1;SD30;0);SE(14&lt;Input!O;0;SE(14&lt;Input!O;SD30/(Input!O-Input!O);0)))</f>
        <v/>
      </c>
      <c r="SS76" s="79">
        <f>SE(Input!O="bullet";SE(15=Input!O-1;SD30;0);SE(15&lt;Input!O;0;SE(15&lt;Input!O;SD30/(Input!O-Input!O);0)))</f>
        <v/>
      </c>
      <c r="ST76" s="79">
        <f>SE(Input!O="bullet";SE(16=Input!O-1;SD30;0);SE(16&lt;Input!O;0;SE(16&lt;Input!O;SD30/(Input!O-Input!O);0)))</f>
        <v/>
      </c>
      <c r="SW76" s="78" t="n">
        <v>24</v>
      </c>
      <c r="SX76" s="79">
        <f>0</f>
        <v/>
      </c>
      <c r="SY76" s="79">
        <f>0</f>
        <v/>
      </c>
      <c r="SZ76" s="79">
        <f>0</f>
        <v/>
      </c>
      <c r="TA76" s="79">
        <f>0</f>
        <v/>
      </c>
      <c r="TB76" s="79">
        <f>0</f>
        <v/>
      </c>
      <c r="TC76" s="79">
        <f>0</f>
        <v/>
      </c>
      <c r="TD76" s="79">
        <f>0</f>
        <v/>
      </c>
      <c r="TE76" s="79">
        <f>0</f>
        <v/>
      </c>
      <c r="TF76" s="79">
        <f>0</f>
        <v/>
      </c>
      <c r="TG76" s="79">
        <f>0</f>
        <v/>
      </c>
      <c r="TH76" s="79">
        <f>0</f>
        <v/>
      </c>
      <c r="TI76" s="79">
        <f>0</f>
        <v/>
      </c>
      <c r="TJ76" s="79">
        <f>0</f>
        <v/>
      </c>
      <c r="TK76" s="79">
        <f>0</f>
        <v/>
      </c>
      <c r="TL76" s="79">
        <f>0</f>
        <v/>
      </c>
      <c r="TM76" s="79">
        <f>0</f>
        <v/>
      </c>
      <c r="TN76" s="79">
        <f>0</f>
        <v/>
      </c>
      <c r="TO76" s="79">
        <f>0</f>
        <v/>
      </c>
      <c r="TP76" s="79">
        <f>0</f>
        <v/>
      </c>
      <c r="TQ76" s="79">
        <f>0</f>
        <v/>
      </c>
      <c r="TR76" s="79">
        <f>0</f>
        <v/>
      </c>
      <c r="TS76" s="79">
        <f>0</f>
        <v/>
      </c>
      <c r="TT76" s="79">
        <f>0</f>
        <v/>
      </c>
      <c r="TU76" s="79">
        <f>SE(Input!P="bullet";SE(0=Input!P-1;TU30;0);SE(0&lt;Input!P;0;SE(0&lt;Input!P;TU30/(Input!P-Input!P);0)))</f>
        <v/>
      </c>
      <c r="TV76" s="79">
        <f>SE(Input!P="bullet";SE(1=Input!P-1;TU30;0);SE(1&lt;Input!P;0;SE(1&lt;Input!P;TU30/(Input!P-Input!P);0)))</f>
        <v/>
      </c>
      <c r="TW76" s="79">
        <f>SE(Input!P="bullet";SE(2=Input!P-1;TU30;0);SE(2&lt;Input!P;0;SE(2&lt;Input!P;TU30/(Input!P-Input!P);0)))</f>
        <v/>
      </c>
      <c r="TX76" s="79">
        <f>SE(Input!P="bullet";SE(3=Input!P-1;TU30;0);SE(3&lt;Input!P;0;SE(3&lt;Input!P;TU30/(Input!P-Input!P);0)))</f>
        <v/>
      </c>
      <c r="TY76" s="79">
        <f>SE(Input!P="bullet";SE(4=Input!P-1;TU30;0);SE(4&lt;Input!P;0;SE(4&lt;Input!P;TU30/(Input!P-Input!P);0)))</f>
        <v/>
      </c>
      <c r="TZ76" s="79">
        <f>SE(Input!P="bullet";SE(5=Input!P-1;TU30;0);SE(5&lt;Input!P;0;SE(5&lt;Input!P;TU30/(Input!P-Input!P);0)))</f>
        <v/>
      </c>
      <c r="UA76" s="79">
        <f>SE(Input!P="bullet";SE(6=Input!P-1;TU30;0);SE(6&lt;Input!P;0;SE(6&lt;Input!P;TU30/(Input!P-Input!P);0)))</f>
        <v/>
      </c>
      <c r="UB76" s="79">
        <f>SE(Input!P="bullet";SE(7=Input!P-1;TU30;0);SE(7&lt;Input!P;0;SE(7&lt;Input!P;TU30/(Input!P-Input!P);0)))</f>
        <v/>
      </c>
      <c r="UC76" s="79">
        <f>SE(Input!P="bullet";SE(8=Input!P-1;TU30;0);SE(8&lt;Input!P;0;SE(8&lt;Input!P;TU30/(Input!P-Input!P);0)))</f>
        <v/>
      </c>
      <c r="UD76" s="79">
        <f>SE(Input!P="bullet";SE(9=Input!P-1;TU30;0);SE(9&lt;Input!P;0;SE(9&lt;Input!P;TU30/(Input!P-Input!P);0)))</f>
        <v/>
      </c>
      <c r="UE76" s="79">
        <f>SE(Input!P="bullet";SE(10=Input!P-1;TU30;0);SE(10&lt;Input!P;0;SE(10&lt;Input!P;TU30/(Input!P-Input!P);0)))</f>
        <v/>
      </c>
      <c r="UF76" s="79">
        <f>SE(Input!P="bullet";SE(11=Input!P-1;TU30;0);SE(11&lt;Input!P;0;SE(11&lt;Input!P;TU30/(Input!P-Input!P);0)))</f>
        <v/>
      </c>
      <c r="UG76" s="79">
        <f>SE(Input!P="bullet";SE(12=Input!P-1;TU30;0);SE(12&lt;Input!P;0;SE(12&lt;Input!P;TU30/(Input!P-Input!P);0)))</f>
        <v/>
      </c>
      <c r="UH76" s="79">
        <f>SE(Input!P="bullet";SE(13=Input!P-1;TU30;0);SE(13&lt;Input!P;0;SE(13&lt;Input!P;TU30/(Input!P-Input!P);0)))</f>
        <v/>
      </c>
      <c r="UI76" s="79">
        <f>SE(Input!P="bullet";SE(14=Input!P-1;TU30;0);SE(14&lt;Input!P;0;SE(14&lt;Input!P;TU30/(Input!P-Input!P);0)))</f>
        <v/>
      </c>
      <c r="UJ76" s="79">
        <f>SE(Input!P="bullet";SE(15=Input!P-1;TU30;0);SE(15&lt;Input!P;0;SE(15&lt;Input!P;TU30/(Input!P-Input!P);0)))</f>
        <v/>
      </c>
      <c r="UK76" s="79">
        <f>SE(Input!P="bullet";SE(16=Input!P-1;TU30;0);SE(16&lt;Input!P;0;SE(16&lt;Input!P;TU30/(Input!P-Input!P);0)))</f>
        <v/>
      </c>
      <c r="UN76" s="78" t="n">
        <v>24</v>
      </c>
      <c r="UO76" s="79">
        <f>0</f>
        <v/>
      </c>
      <c r="UP76" s="79">
        <f>0</f>
        <v/>
      </c>
      <c r="UQ76" s="79">
        <f>0</f>
        <v/>
      </c>
      <c r="UR76" s="79">
        <f>0</f>
        <v/>
      </c>
      <c r="US76" s="79">
        <f>0</f>
        <v/>
      </c>
      <c r="UT76" s="79">
        <f>0</f>
        <v/>
      </c>
      <c r="UU76" s="79">
        <f>0</f>
        <v/>
      </c>
      <c r="UV76" s="79">
        <f>0</f>
        <v/>
      </c>
      <c r="UW76" s="79">
        <f>0</f>
        <v/>
      </c>
      <c r="UX76" s="79">
        <f>0</f>
        <v/>
      </c>
      <c r="UY76" s="79">
        <f>0</f>
        <v/>
      </c>
      <c r="UZ76" s="79">
        <f>0</f>
        <v/>
      </c>
      <c r="VA76" s="79">
        <f>0</f>
        <v/>
      </c>
      <c r="VB76" s="79">
        <f>0</f>
        <v/>
      </c>
      <c r="VC76" s="79">
        <f>0</f>
        <v/>
      </c>
      <c r="VD76" s="79">
        <f>0</f>
        <v/>
      </c>
      <c r="VE76" s="79">
        <f>0</f>
        <v/>
      </c>
      <c r="VF76" s="79">
        <f>0</f>
        <v/>
      </c>
      <c r="VG76" s="79">
        <f>0</f>
        <v/>
      </c>
      <c r="VH76" s="79">
        <f>0</f>
        <v/>
      </c>
      <c r="VI76" s="79">
        <f>0</f>
        <v/>
      </c>
      <c r="VJ76" s="79">
        <f>0</f>
        <v/>
      </c>
      <c r="VK76" s="79">
        <f>0</f>
        <v/>
      </c>
      <c r="VL76" s="79">
        <f>SE(Input!Q="bullet";SE(0=Input!Q-1;VL30;0);SE(0&lt;Input!Q;0;SE(0&lt;Input!Q;VL30/(Input!Q-Input!Q);0)))</f>
        <v/>
      </c>
      <c r="VM76" s="79">
        <f>SE(Input!Q="bullet";SE(1=Input!Q-1;VL30;0);SE(1&lt;Input!Q;0;SE(1&lt;Input!Q;VL30/(Input!Q-Input!Q);0)))</f>
        <v/>
      </c>
      <c r="VN76" s="79">
        <f>SE(Input!Q="bullet";SE(2=Input!Q-1;VL30;0);SE(2&lt;Input!Q;0;SE(2&lt;Input!Q;VL30/(Input!Q-Input!Q);0)))</f>
        <v/>
      </c>
      <c r="VO76" s="79">
        <f>SE(Input!Q="bullet";SE(3=Input!Q-1;VL30;0);SE(3&lt;Input!Q;0;SE(3&lt;Input!Q;VL30/(Input!Q-Input!Q);0)))</f>
        <v/>
      </c>
      <c r="VP76" s="79">
        <f>SE(Input!Q="bullet";SE(4=Input!Q-1;VL30;0);SE(4&lt;Input!Q;0;SE(4&lt;Input!Q;VL30/(Input!Q-Input!Q);0)))</f>
        <v/>
      </c>
      <c r="VQ76" s="79">
        <f>SE(Input!Q="bullet";SE(5=Input!Q-1;VL30;0);SE(5&lt;Input!Q;0;SE(5&lt;Input!Q;VL30/(Input!Q-Input!Q);0)))</f>
        <v/>
      </c>
      <c r="VR76" s="79">
        <f>SE(Input!Q="bullet";SE(6=Input!Q-1;VL30;0);SE(6&lt;Input!Q;0;SE(6&lt;Input!Q;VL30/(Input!Q-Input!Q);0)))</f>
        <v/>
      </c>
      <c r="VS76" s="79">
        <f>SE(Input!Q="bullet";SE(7=Input!Q-1;VL30;0);SE(7&lt;Input!Q;0;SE(7&lt;Input!Q;VL30/(Input!Q-Input!Q);0)))</f>
        <v/>
      </c>
      <c r="VT76" s="79">
        <f>SE(Input!Q="bullet";SE(8=Input!Q-1;VL30;0);SE(8&lt;Input!Q;0;SE(8&lt;Input!Q;VL30/(Input!Q-Input!Q);0)))</f>
        <v/>
      </c>
      <c r="VU76" s="79">
        <f>SE(Input!Q="bullet";SE(9=Input!Q-1;VL30;0);SE(9&lt;Input!Q;0;SE(9&lt;Input!Q;VL30/(Input!Q-Input!Q);0)))</f>
        <v/>
      </c>
      <c r="VV76" s="79">
        <f>SE(Input!Q="bullet";SE(10=Input!Q-1;VL30;0);SE(10&lt;Input!Q;0;SE(10&lt;Input!Q;VL30/(Input!Q-Input!Q);0)))</f>
        <v/>
      </c>
      <c r="VW76" s="79">
        <f>SE(Input!Q="bullet";SE(11=Input!Q-1;VL30;0);SE(11&lt;Input!Q;0;SE(11&lt;Input!Q;VL30/(Input!Q-Input!Q);0)))</f>
        <v/>
      </c>
      <c r="VX76" s="79">
        <f>SE(Input!Q="bullet";SE(12=Input!Q-1;VL30;0);SE(12&lt;Input!Q;0;SE(12&lt;Input!Q;VL30/(Input!Q-Input!Q);0)))</f>
        <v/>
      </c>
      <c r="VY76" s="79">
        <f>SE(Input!Q="bullet";SE(13=Input!Q-1;VL30;0);SE(13&lt;Input!Q;0;SE(13&lt;Input!Q;VL30/(Input!Q-Input!Q);0)))</f>
        <v/>
      </c>
      <c r="VZ76" s="79">
        <f>SE(Input!Q="bullet";SE(14=Input!Q-1;VL30;0);SE(14&lt;Input!Q;0;SE(14&lt;Input!Q;VL30/(Input!Q-Input!Q);0)))</f>
        <v/>
      </c>
      <c r="WA76" s="79">
        <f>SE(Input!Q="bullet";SE(15=Input!Q-1;VL30;0);SE(15&lt;Input!Q;0;SE(15&lt;Input!Q;VL30/(Input!Q-Input!Q);0)))</f>
        <v/>
      </c>
      <c r="WB76" s="79">
        <f>SE(Input!Q="bullet";SE(16=Input!Q-1;VL30;0);SE(16&lt;Input!Q;0;SE(16&lt;Input!Q;VL30/(Input!Q-Input!Q);0)))</f>
        <v/>
      </c>
      <c r="WE76" s="78" t="n">
        <v>24</v>
      </c>
      <c r="WF76" s="79">
        <f>0</f>
        <v/>
      </c>
      <c r="WG76" s="79">
        <f>0</f>
        <v/>
      </c>
      <c r="WH76" s="79">
        <f>0</f>
        <v/>
      </c>
      <c r="WI76" s="79">
        <f>0</f>
        <v/>
      </c>
      <c r="WJ76" s="79">
        <f>0</f>
        <v/>
      </c>
      <c r="WK76" s="79">
        <f>0</f>
        <v/>
      </c>
      <c r="WL76" s="79">
        <f>0</f>
        <v/>
      </c>
      <c r="WM76" s="79">
        <f>0</f>
        <v/>
      </c>
      <c r="WN76" s="79">
        <f>0</f>
        <v/>
      </c>
      <c r="WO76" s="79">
        <f>0</f>
        <v/>
      </c>
      <c r="WP76" s="79">
        <f>0</f>
        <v/>
      </c>
      <c r="WQ76" s="79">
        <f>0</f>
        <v/>
      </c>
      <c r="WR76" s="79">
        <f>0</f>
        <v/>
      </c>
      <c r="WS76" s="79">
        <f>0</f>
        <v/>
      </c>
      <c r="WT76" s="79">
        <f>0</f>
        <v/>
      </c>
      <c r="WU76" s="79">
        <f>0</f>
        <v/>
      </c>
      <c r="WV76" s="79">
        <f>0</f>
        <v/>
      </c>
      <c r="WW76" s="79">
        <f>0</f>
        <v/>
      </c>
      <c r="WX76" s="79">
        <f>0</f>
        <v/>
      </c>
      <c r="WY76" s="79">
        <f>0</f>
        <v/>
      </c>
      <c r="WZ76" s="79">
        <f>0</f>
        <v/>
      </c>
      <c r="XA76" s="79">
        <f>0</f>
        <v/>
      </c>
      <c r="XB76" s="79">
        <f>0</f>
        <v/>
      </c>
      <c r="XC76" s="79">
        <f>SE(Input!R="bullet";SE(0=Input!R-1;XC30;0);SE(0&lt;Input!R;0;SE(0&lt;Input!R;XC30/(Input!R-Input!R);0)))</f>
        <v/>
      </c>
      <c r="XD76" s="79">
        <f>SE(Input!R="bullet";SE(1=Input!R-1;XC30;0);SE(1&lt;Input!R;0;SE(1&lt;Input!R;XC30/(Input!R-Input!R);0)))</f>
        <v/>
      </c>
      <c r="XE76" s="79">
        <f>SE(Input!R="bullet";SE(2=Input!R-1;XC30;0);SE(2&lt;Input!R;0;SE(2&lt;Input!R;XC30/(Input!R-Input!R);0)))</f>
        <v/>
      </c>
      <c r="XF76" s="79">
        <f>SE(Input!R="bullet";SE(3=Input!R-1;XC30;0);SE(3&lt;Input!R;0;SE(3&lt;Input!R;XC30/(Input!R-Input!R);0)))</f>
        <v/>
      </c>
      <c r="XG76" s="79">
        <f>SE(Input!R="bullet";SE(4=Input!R-1;XC30;0);SE(4&lt;Input!R;0;SE(4&lt;Input!R;XC30/(Input!R-Input!R);0)))</f>
        <v/>
      </c>
      <c r="XH76" s="79">
        <f>SE(Input!R="bullet";SE(5=Input!R-1;XC30;0);SE(5&lt;Input!R;0;SE(5&lt;Input!R;XC30/(Input!R-Input!R);0)))</f>
        <v/>
      </c>
      <c r="XI76" s="79">
        <f>SE(Input!R="bullet";SE(6=Input!R-1;XC30;0);SE(6&lt;Input!R;0;SE(6&lt;Input!R;XC30/(Input!R-Input!R);0)))</f>
        <v/>
      </c>
      <c r="XJ76" s="79">
        <f>SE(Input!R="bullet";SE(7=Input!R-1;XC30;0);SE(7&lt;Input!R;0;SE(7&lt;Input!R;XC30/(Input!R-Input!R);0)))</f>
        <v/>
      </c>
      <c r="XK76" s="79">
        <f>SE(Input!R="bullet";SE(8=Input!R-1;XC30;0);SE(8&lt;Input!R;0;SE(8&lt;Input!R;XC30/(Input!R-Input!R);0)))</f>
        <v/>
      </c>
      <c r="XL76" s="79">
        <f>SE(Input!R="bullet";SE(9=Input!R-1;XC30;0);SE(9&lt;Input!R;0;SE(9&lt;Input!R;XC30/(Input!R-Input!R);0)))</f>
        <v/>
      </c>
      <c r="XM76" s="79">
        <f>SE(Input!R="bullet";SE(10=Input!R-1;XC30;0);SE(10&lt;Input!R;0;SE(10&lt;Input!R;XC30/(Input!R-Input!R);0)))</f>
        <v/>
      </c>
      <c r="XN76" s="79">
        <f>SE(Input!R="bullet";SE(11=Input!R-1;XC30;0);SE(11&lt;Input!R;0;SE(11&lt;Input!R;XC30/(Input!R-Input!R);0)))</f>
        <v/>
      </c>
      <c r="XO76" s="79">
        <f>SE(Input!R="bullet";SE(12=Input!R-1;XC30;0);SE(12&lt;Input!R;0;SE(12&lt;Input!R;XC30/(Input!R-Input!R);0)))</f>
        <v/>
      </c>
      <c r="XP76" s="79">
        <f>SE(Input!R="bullet";SE(13=Input!R-1;XC30;0);SE(13&lt;Input!R;0;SE(13&lt;Input!R;XC30/(Input!R-Input!R);0)))</f>
        <v/>
      </c>
      <c r="XQ76" s="79">
        <f>SE(Input!R="bullet";SE(14=Input!R-1;XC30;0);SE(14&lt;Input!R;0;SE(14&lt;Input!R;XC30/(Input!R-Input!R);0)))</f>
        <v/>
      </c>
      <c r="XR76" s="79">
        <f>SE(Input!R="bullet";SE(15=Input!R-1;XC30;0);SE(15&lt;Input!R;0;SE(15&lt;Input!R;XC30/(Input!R-Input!R);0)))</f>
        <v/>
      </c>
      <c r="XS76" s="79">
        <f>SE(Input!R="bullet";SE(16=Input!R-1;XC30;0);SE(16&lt;Input!R;0;SE(16&lt;Input!R;XC30/(Input!R-Input!R);0)))</f>
        <v/>
      </c>
      <c r="XV76" s="78" t="n">
        <v>24</v>
      </c>
      <c r="XW76" s="79">
        <f>0</f>
        <v/>
      </c>
      <c r="XX76" s="79">
        <f>0</f>
        <v/>
      </c>
      <c r="XY76" s="79">
        <f>0</f>
        <v/>
      </c>
      <c r="XZ76" s="79">
        <f>0</f>
        <v/>
      </c>
      <c r="YA76" s="79">
        <f>0</f>
        <v/>
      </c>
      <c r="YB76" s="79">
        <f>0</f>
        <v/>
      </c>
      <c r="YC76" s="79">
        <f>0</f>
        <v/>
      </c>
      <c r="YD76" s="79">
        <f>0</f>
        <v/>
      </c>
      <c r="YE76" s="79">
        <f>0</f>
        <v/>
      </c>
      <c r="YF76" s="79">
        <f>0</f>
        <v/>
      </c>
      <c r="YG76" s="79">
        <f>0</f>
        <v/>
      </c>
      <c r="YH76" s="79">
        <f>0</f>
        <v/>
      </c>
      <c r="YI76" s="79">
        <f>0</f>
        <v/>
      </c>
      <c r="YJ76" s="79">
        <f>0</f>
        <v/>
      </c>
      <c r="YK76" s="79">
        <f>0</f>
        <v/>
      </c>
      <c r="YL76" s="79">
        <f>0</f>
        <v/>
      </c>
      <c r="YM76" s="79">
        <f>0</f>
        <v/>
      </c>
      <c r="YN76" s="79">
        <f>0</f>
        <v/>
      </c>
      <c r="YO76" s="79">
        <f>0</f>
        <v/>
      </c>
      <c r="YP76" s="79">
        <f>0</f>
        <v/>
      </c>
      <c r="YQ76" s="79">
        <f>0</f>
        <v/>
      </c>
      <c r="YR76" s="79">
        <f>0</f>
        <v/>
      </c>
      <c r="YS76" s="79">
        <f>0</f>
        <v/>
      </c>
      <c r="YT76" s="79">
        <f>SE(Input!S="bullet";SE(0=Input!S-1;YT30;0);SE(0&lt;Input!S;0;SE(0&lt;Input!S;YT30/(Input!S-Input!S);0)))</f>
        <v/>
      </c>
      <c r="YU76" s="79">
        <f>SE(Input!S="bullet";SE(1=Input!S-1;YT30;0);SE(1&lt;Input!S;0;SE(1&lt;Input!S;YT30/(Input!S-Input!S);0)))</f>
        <v/>
      </c>
      <c r="YV76" s="79">
        <f>SE(Input!S="bullet";SE(2=Input!S-1;YT30;0);SE(2&lt;Input!S;0;SE(2&lt;Input!S;YT30/(Input!S-Input!S);0)))</f>
        <v/>
      </c>
      <c r="YW76" s="79">
        <f>SE(Input!S="bullet";SE(3=Input!S-1;YT30;0);SE(3&lt;Input!S;0;SE(3&lt;Input!S;YT30/(Input!S-Input!S);0)))</f>
        <v/>
      </c>
      <c r="YX76" s="79">
        <f>SE(Input!S="bullet";SE(4=Input!S-1;YT30;0);SE(4&lt;Input!S;0;SE(4&lt;Input!S;YT30/(Input!S-Input!S);0)))</f>
        <v/>
      </c>
      <c r="YY76" s="79">
        <f>SE(Input!S="bullet";SE(5=Input!S-1;YT30;0);SE(5&lt;Input!S;0;SE(5&lt;Input!S;YT30/(Input!S-Input!S);0)))</f>
        <v/>
      </c>
      <c r="YZ76" s="79">
        <f>SE(Input!S="bullet";SE(6=Input!S-1;YT30;0);SE(6&lt;Input!S;0;SE(6&lt;Input!S;YT30/(Input!S-Input!S);0)))</f>
        <v/>
      </c>
      <c r="ZA76" s="79">
        <f>SE(Input!S="bullet";SE(7=Input!S-1;YT30;0);SE(7&lt;Input!S;0;SE(7&lt;Input!S;YT30/(Input!S-Input!S);0)))</f>
        <v/>
      </c>
      <c r="ZB76" s="79">
        <f>SE(Input!S="bullet";SE(8=Input!S-1;YT30;0);SE(8&lt;Input!S;0;SE(8&lt;Input!S;YT30/(Input!S-Input!S);0)))</f>
        <v/>
      </c>
      <c r="ZC76" s="79">
        <f>SE(Input!S="bullet";SE(9=Input!S-1;YT30;0);SE(9&lt;Input!S;0;SE(9&lt;Input!S;YT30/(Input!S-Input!S);0)))</f>
        <v/>
      </c>
      <c r="ZD76" s="79">
        <f>SE(Input!S="bullet";SE(10=Input!S-1;YT30;0);SE(10&lt;Input!S;0;SE(10&lt;Input!S;YT30/(Input!S-Input!S);0)))</f>
        <v/>
      </c>
      <c r="ZE76" s="79">
        <f>SE(Input!S="bullet";SE(11=Input!S-1;YT30;0);SE(11&lt;Input!S;0;SE(11&lt;Input!S;YT30/(Input!S-Input!S);0)))</f>
        <v/>
      </c>
      <c r="ZF76" s="79">
        <f>SE(Input!S="bullet";SE(12=Input!S-1;YT30;0);SE(12&lt;Input!S;0;SE(12&lt;Input!S;YT30/(Input!S-Input!S);0)))</f>
        <v/>
      </c>
      <c r="ZG76" s="79">
        <f>SE(Input!S="bullet";SE(13=Input!S-1;YT30;0);SE(13&lt;Input!S;0;SE(13&lt;Input!S;YT30/(Input!S-Input!S);0)))</f>
        <v/>
      </c>
      <c r="ZH76" s="79">
        <f>SE(Input!S="bullet";SE(14=Input!S-1;YT30;0);SE(14&lt;Input!S;0;SE(14&lt;Input!S;YT30/(Input!S-Input!S);0)))</f>
        <v/>
      </c>
      <c r="ZI76" s="79">
        <f>SE(Input!S="bullet";SE(15=Input!S-1;YT30;0);SE(15&lt;Input!S;0;SE(15&lt;Input!S;YT30/(Input!S-Input!S);0)))</f>
        <v/>
      </c>
      <c r="ZJ76" s="79">
        <f>SE(Input!S="bullet";SE(16=Input!S-1;YT30;0);SE(16&lt;Input!S;0;SE(16&lt;Input!S;YT30/(Input!S-Input!S);0)))</f>
        <v/>
      </c>
      <c r="ZM76" s="78" t="n">
        <v>24</v>
      </c>
      <c r="ZN76" s="79">
        <f>0</f>
        <v/>
      </c>
      <c r="ZO76" s="79">
        <f>0</f>
        <v/>
      </c>
      <c r="ZP76" s="79">
        <f>0</f>
        <v/>
      </c>
      <c r="ZQ76" s="79">
        <f>0</f>
        <v/>
      </c>
      <c r="ZR76" s="79">
        <f>0</f>
        <v/>
      </c>
      <c r="ZS76" s="79">
        <f>0</f>
        <v/>
      </c>
      <c r="ZT76" s="79">
        <f>0</f>
        <v/>
      </c>
      <c r="ZU76" s="79">
        <f>0</f>
        <v/>
      </c>
      <c r="ZV76" s="79">
        <f>0</f>
        <v/>
      </c>
      <c r="ZW76" s="79">
        <f>0</f>
        <v/>
      </c>
      <c r="ZX76" s="79">
        <f>0</f>
        <v/>
      </c>
      <c r="ZY76" s="79">
        <f>0</f>
        <v/>
      </c>
      <c r="ZZ76" s="79">
        <f>0</f>
        <v/>
      </c>
      <c r="AAA76" s="79">
        <f>0</f>
        <v/>
      </c>
      <c r="AAB76" s="79">
        <f>0</f>
        <v/>
      </c>
      <c r="AAC76" s="79">
        <f>0</f>
        <v/>
      </c>
      <c r="AAD76" s="79">
        <f>0</f>
        <v/>
      </c>
      <c r="AAE76" s="79">
        <f>0</f>
        <v/>
      </c>
      <c r="AAF76" s="79">
        <f>0</f>
        <v/>
      </c>
      <c r="AAG76" s="79">
        <f>0</f>
        <v/>
      </c>
      <c r="AAH76" s="79">
        <f>0</f>
        <v/>
      </c>
      <c r="AAI76" s="79">
        <f>0</f>
        <v/>
      </c>
      <c r="AAJ76" s="79">
        <f>0</f>
        <v/>
      </c>
      <c r="AAK76" s="79">
        <f>SE(Input!T="bullet";SE(0=Input!T-1;AAK30;0);SE(0&lt;Input!T;0;SE(0&lt;Input!T;AAK30/(Input!T-Input!T);0)))</f>
        <v/>
      </c>
      <c r="AAL76" s="79">
        <f>SE(Input!T="bullet";SE(1=Input!T-1;AAK30;0);SE(1&lt;Input!T;0;SE(1&lt;Input!T;AAK30/(Input!T-Input!T);0)))</f>
        <v/>
      </c>
      <c r="AAM76" s="79">
        <f>SE(Input!T="bullet";SE(2=Input!T-1;AAK30;0);SE(2&lt;Input!T;0;SE(2&lt;Input!T;AAK30/(Input!T-Input!T);0)))</f>
        <v/>
      </c>
      <c r="AAN76" s="79">
        <f>SE(Input!T="bullet";SE(3=Input!T-1;AAK30;0);SE(3&lt;Input!T;0;SE(3&lt;Input!T;AAK30/(Input!T-Input!T);0)))</f>
        <v/>
      </c>
      <c r="AAO76" s="79">
        <f>SE(Input!T="bullet";SE(4=Input!T-1;AAK30;0);SE(4&lt;Input!T;0;SE(4&lt;Input!T;AAK30/(Input!T-Input!T);0)))</f>
        <v/>
      </c>
      <c r="AAP76" s="79">
        <f>SE(Input!T="bullet";SE(5=Input!T-1;AAK30;0);SE(5&lt;Input!T;0;SE(5&lt;Input!T;AAK30/(Input!T-Input!T);0)))</f>
        <v/>
      </c>
      <c r="AAQ76" s="79">
        <f>SE(Input!T="bullet";SE(6=Input!T-1;AAK30;0);SE(6&lt;Input!T;0;SE(6&lt;Input!T;AAK30/(Input!T-Input!T);0)))</f>
        <v/>
      </c>
      <c r="AAR76" s="79">
        <f>SE(Input!T="bullet";SE(7=Input!T-1;AAK30;0);SE(7&lt;Input!T;0;SE(7&lt;Input!T;AAK30/(Input!T-Input!T);0)))</f>
        <v/>
      </c>
      <c r="AAS76" s="79">
        <f>SE(Input!T="bullet";SE(8=Input!T-1;AAK30;0);SE(8&lt;Input!T;0;SE(8&lt;Input!T;AAK30/(Input!T-Input!T);0)))</f>
        <v/>
      </c>
      <c r="AAT76" s="79">
        <f>SE(Input!T="bullet";SE(9=Input!T-1;AAK30;0);SE(9&lt;Input!T;0;SE(9&lt;Input!T;AAK30/(Input!T-Input!T);0)))</f>
        <v/>
      </c>
      <c r="AAU76" s="79">
        <f>SE(Input!T="bullet";SE(10=Input!T-1;AAK30;0);SE(10&lt;Input!T;0;SE(10&lt;Input!T;AAK30/(Input!T-Input!T);0)))</f>
        <v/>
      </c>
      <c r="AAV76" s="79">
        <f>SE(Input!T="bullet";SE(11=Input!T-1;AAK30;0);SE(11&lt;Input!T;0;SE(11&lt;Input!T;AAK30/(Input!T-Input!T);0)))</f>
        <v/>
      </c>
      <c r="AAW76" s="79">
        <f>SE(Input!T="bullet";SE(12=Input!T-1;AAK30;0);SE(12&lt;Input!T;0;SE(12&lt;Input!T;AAK30/(Input!T-Input!T);0)))</f>
        <v/>
      </c>
      <c r="AAX76" s="79">
        <f>SE(Input!T="bullet";SE(13=Input!T-1;AAK30;0);SE(13&lt;Input!T;0;SE(13&lt;Input!T;AAK30/(Input!T-Input!T);0)))</f>
        <v/>
      </c>
      <c r="AAY76" s="79">
        <f>SE(Input!T="bullet";SE(14=Input!T-1;AAK30;0);SE(14&lt;Input!T;0;SE(14&lt;Input!T;AAK30/(Input!T-Input!T);0)))</f>
        <v/>
      </c>
      <c r="AAZ76" s="79">
        <f>SE(Input!T="bullet";SE(15=Input!T-1;AAK30;0);SE(15&lt;Input!T;0;SE(15&lt;Input!T;AAK30/(Input!T-Input!T);0)))</f>
        <v/>
      </c>
      <c r="ABA76" s="79">
        <f>SE(Input!T="bullet";SE(16=Input!T-1;AAK30;0);SE(16&lt;Input!T;0;SE(16&lt;Input!T;AAK30/(Input!T-Input!T);0)))</f>
        <v/>
      </c>
      <c r="ABD76" s="78" t="n">
        <v>24</v>
      </c>
      <c r="ABE76" s="79">
        <f>0</f>
        <v/>
      </c>
      <c r="ABF76" s="79">
        <f>0</f>
        <v/>
      </c>
      <c r="ABG76" s="79">
        <f>0</f>
        <v/>
      </c>
      <c r="ABH76" s="79">
        <f>0</f>
        <v/>
      </c>
      <c r="ABI76" s="79">
        <f>0</f>
        <v/>
      </c>
      <c r="ABJ76" s="79">
        <f>0</f>
        <v/>
      </c>
      <c r="ABK76" s="79">
        <f>0</f>
        <v/>
      </c>
      <c r="ABL76" s="79">
        <f>0</f>
        <v/>
      </c>
      <c r="ABM76" s="79">
        <f>0</f>
        <v/>
      </c>
      <c r="ABN76" s="79">
        <f>0</f>
        <v/>
      </c>
      <c r="ABO76" s="79">
        <f>0</f>
        <v/>
      </c>
      <c r="ABP76" s="79">
        <f>0</f>
        <v/>
      </c>
      <c r="ABQ76" s="79">
        <f>0</f>
        <v/>
      </c>
      <c r="ABR76" s="79">
        <f>0</f>
        <v/>
      </c>
      <c r="ABS76" s="79">
        <f>0</f>
        <v/>
      </c>
      <c r="ABT76" s="79">
        <f>0</f>
        <v/>
      </c>
      <c r="ABU76" s="79">
        <f>0</f>
        <v/>
      </c>
      <c r="ABV76" s="79">
        <f>0</f>
        <v/>
      </c>
      <c r="ABW76" s="79">
        <f>0</f>
        <v/>
      </c>
      <c r="ABX76" s="79">
        <f>0</f>
        <v/>
      </c>
      <c r="ABY76" s="79">
        <f>0</f>
        <v/>
      </c>
      <c r="ABZ76" s="79">
        <f>0</f>
        <v/>
      </c>
      <c r="ACA76" s="79">
        <f>0</f>
        <v/>
      </c>
      <c r="ACB76" s="79">
        <f>SE(Input!U="bullet";SE(0=Input!U-1;ACB30;0);SE(0&lt;Input!U;0;SE(0&lt;Input!U;ACB30/(Input!U-Input!U);0)))</f>
        <v/>
      </c>
      <c r="ACC76" s="79">
        <f>SE(Input!U="bullet";SE(1=Input!U-1;ACB30;0);SE(1&lt;Input!U;0;SE(1&lt;Input!U;ACB30/(Input!U-Input!U);0)))</f>
        <v/>
      </c>
      <c r="ACD76" s="79">
        <f>SE(Input!U="bullet";SE(2=Input!U-1;ACB30;0);SE(2&lt;Input!U;0;SE(2&lt;Input!U;ACB30/(Input!U-Input!U);0)))</f>
        <v/>
      </c>
      <c r="ACE76" s="79">
        <f>SE(Input!U="bullet";SE(3=Input!U-1;ACB30;0);SE(3&lt;Input!U;0;SE(3&lt;Input!U;ACB30/(Input!U-Input!U);0)))</f>
        <v/>
      </c>
      <c r="ACF76" s="79">
        <f>SE(Input!U="bullet";SE(4=Input!U-1;ACB30;0);SE(4&lt;Input!U;0;SE(4&lt;Input!U;ACB30/(Input!U-Input!U);0)))</f>
        <v/>
      </c>
      <c r="ACG76" s="79">
        <f>SE(Input!U="bullet";SE(5=Input!U-1;ACB30;0);SE(5&lt;Input!U;0;SE(5&lt;Input!U;ACB30/(Input!U-Input!U);0)))</f>
        <v/>
      </c>
      <c r="ACH76" s="79">
        <f>SE(Input!U="bullet";SE(6=Input!U-1;ACB30;0);SE(6&lt;Input!U;0;SE(6&lt;Input!U;ACB30/(Input!U-Input!U);0)))</f>
        <v/>
      </c>
      <c r="ACI76" s="79">
        <f>SE(Input!U="bullet";SE(7=Input!U-1;ACB30;0);SE(7&lt;Input!U;0;SE(7&lt;Input!U;ACB30/(Input!U-Input!U);0)))</f>
        <v/>
      </c>
      <c r="ACJ76" s="79">
        <f>SE(Input!U="bullet";SE(8=Input!U-1;ACB30;0);SE(8&lt;Input!U;0;SE(8&lt;Input!U;ACB30/(Input!U-Input!U);0)))</f>
        <v/>
      </c>
      <c r="ACK76" s="79">
        <f>SE(Input!U="bullet";SE(9=Input!U-1;ACB30;0);SE(9&lt;Input!U;0;SE(9&lt;Input!U;ACB30/(Input!U-Input!U);0)))</f>
        <v/>
      </c>
      <c r="ACL76" s="79">
        <f>SE(Input!U="bullet";SE(10=Input!U-1;ACB30;0);SE(10&lt;Input!U;0;SE(10&lt;Input!U;ACB30/(Input!U-Input!U);0)))</f>
        <v/>
      </c>
      <c r="ACM76" s="79">
        <f>SE(Input!U="bullet";SE(11=Input!U-1;ACB30;0);SE(11&lt;Input!U;0;SE(11&lt;Input!U;ACB30/(Input!U-Input!U);0)))</f>
        <v/>
      </c>
      <c r="ACN76" s="79">
        <f>SE(Input!U="bullet";SE(12=Input!U-1;ACB30;0);SE(12&lt;Input!U;0;SE(12&lt;Input!U;ACB30/(Input!U-Input!U);0)))</f>
        <v/>
      </c>
      <c r="ACO76" s="79">
        <f>SE(Input!U="bullet";SE(13=Input!U-1;ACB30;0);SE(13&lt;Input!U;0;SE(13&lt;Input!U;ACB30/(Input!U-Input!U);0)))</f>
        <v/>
      </c>
      <c r="ACP76" s="79">
        <f>SE(Input!U="bullet";SE(14=Input!U-1;ACB30;0);SE(14&lt;Input!U;0;SE(14&lt;Input!U;ACB30/(Input!U-Input!U);0)))</f>
        <v/>
      </c>
      <c r="ACQ76" s="79">
        <f>SE(Input!U="bullet";SE(15=Input!U-1;ACB30;0);SE(15&lt;Input!U;0;SE(15&lt;Input!U;ACB30/(Input!U-Input!U);0)))</f>
        <v/>
      </c>
      <c r="ACR76" s="79">
        <f>SE(Input!U="bullet";SE(16=Input!U-1;ACB30;0);SE(16&lt;Input!U;0;SE(16&lt;Input!U;ACB30/(Input!U-Input!U);0)))</f>
        <v/>
      </c>
      <c r="ACU76" s="78" t="n">
        <v>24</v>
      </c>
      <c r="ACV76" s="79">
        <f>0</f>
        <v/>
      </c>
      <c r="ACW76" s="79">
        <f>0</f>
        <v/>
      </c>
      <c r="ACX76" s="79">
        <f>0</f>
        <v/>
      </c>
      <c r="ACY76" s="79">
        <f>0</f>
        <v/>
      </c>
      <c r="ACZ76" s="79">
        <f>0</f>
        <v/>
      </c>
      <c r="ADA76" s="79">
        <f>0</f>
        <v/>
      </c>
      <c r="ADB76" s="79">
        <f>0</f>
        <v/>
      </c>
      <c r="ADC76" s="79">
        <f>0</f>
        <v/>
      </c>
      <c r="ADD76" s="79">
        <f>0</f>
        <v/>
      </c>
      <c r="ADE76" s="79">
        <f>0</f>
        <v/>
      </c>
      <c r="ADF76" s="79">
        <f>0</f>
        <v/>
      </c>
      <c r="ADG76" s="79">
        <f>0</f>
        <v/>
      </c>
      <c r="ADH76" s="79">
        <f>0</f>
        <v/>
      </c>
      <c r="ADI76" s="79">
        <f>0</f>
        <v/>
      </c>
      <c r="ADJ76" s="79">
        <f>0</f>
        <v/>
      </c>
      <c r="ADK76" s="79">
        <f>0</f>
        <v/>
      </c>
      <c r="ADL76" s="79">
        <f>0</f>
        <v/>
      </c>
      <c r="ADM76" s="79">
        <f>0</f>
        <v/>
      </c>
      <c r="ADN76" s="79">
        <f>0</f>
        <v/>
      </c>
      <c r="ADO76" s="79">
        <f>0</f>
        <v/>
      </c>
      <c r="ADP76" s="79">
        <f>0</f>
        <v/>
      </c>
      <c r="ADQ76" s="79">
        <f>0</f>
        <v/>
      </c>
      <c r="ADR76" s="79">
        <f>0</f>
        <v/>
      </c>
      <c r="ADS76" s="79">
        <f>SE(Input!V="bullet";SE(0=Input!V-1;ADS30;0);SE(0&lt;Input!V;0;SE(0&lt;Input!V;ADS30/(Input!V-Input!V);0)))</f>
        <v/>
      </c>
      <c r="ADT76" s="79">
        <f>SE(Input!V="bullet";SE(1=Input!V-1;ADS30;0);SE(1&lt;Input!V;0;SE(1&lt;Input!V;ADS30/(Input!V-Input!V);0)))</f>
        <v/>
      </c>
      <c r="ADU76" s="79">
        <f>SE(Input!V="bullet";SE(2=Input!V-1;ADS30;0);SE(2&lt;Input!V;0;SE(2&lt;Input!V;ADS30/(Input!V-Input!V);0)))</f>
        <v/>
      </c>
      <c r="ADV76" s="79">
        <f>SE(Input!V="bullet";SE(3=Input!V-1;ADS30;0);SE(3&lt;Input!V;0;SE(3&lt;Input!V;ADS30/(Input!V-Input!V);0)))</f>
        <v/>
      </c>
      <c r="ADW76" s="79">
        <f>SE(Input!V="bullet";SE(4=Input!V-1;ADS30;0);SE(4&lt;Input!V;0;SE(4&lt;Input!V;ADS30/(Input!V-Input!V);0)))</f>
        <v/>
      </c>
      <c r="ADX76" s="79">
        <f>SE(Input!V="bullet";SE(5=Input!V-1;ADS30;0);SE(5&lt;Input!V;0;SE(5&lt;Input!V;ADS30/(Input!V-Input!V);0)))</f>
        <v/>
      </c>
      <c r="ADY76" s="79">
        <f>SE(Input!V="bullet";SE(6=Input!V-1;ADS30;0);SE(6&lt;Input!V;0;SE(6&lt;Input!V;ADS30/(Input!V-Input!V);0)))</f>
        <v/>
      </c>
      <c r="ADZ76" s="79">
        <f>SE(Input!V="bullet";SE(7=Input!V-1;ADS30;0);SE(7&lt;Input!V;0;SE(7&lt;Input!V;ADS30/(Input!V-Input!V);0)))</f>
        <v/>
      </c>
      <c r="AEA76" s="79">
        <f>SE(Input!V="bullet";SE(8=Input!V-1;ADS30;0);SE(8&lt;Input!V;0;SE(8&lt;Input!V;ADS30/(Input!V-Input!V);0)))</f>
        <v/>
      </c>
      <c r="AEB76" s="79">
        <f>SE(Input!V="bullet";SE(9=Input!V-1;ADS30;0);SE(9&lt;Input!V;0;SE(9&lt;Input!V;ADS30/(Input!V-Input!V);0)))</f>
        <v/>
      </c>
      <c r="AEC76" s="79">
        <f>SE(Input!V="bullet";SE(10=Input!V-1;ADS30;0);SE(10&lt;Input!V;0;SE(10&lt;Input!V;ADS30/(Input!V-Input!V);0)))</f>
        <v/>
      </c>
      <c r="AED76" s="79">
        <f>SE(Input!V="bullet";SE(11=Input!V-1;ADS30;0);SE(11&lt;Input!V;0;SE(11&lt;Input!V;ADS30/(Input!V-Input!V);0)))</f>
        <v/>
      </c>
      <c r="AEE76" s="79">
        <f>SE(Input!V="bullet";SE(12=Input!V-1;ADS30;0);SE(12&lt;Input!V;0;SE(12&lt;Input!V;ADS30/(Input!V-Input!V);0)))</f>
        <v/>
      </c>
      <c r="AEF76" s="79">
        <f>SE(Input!V="bullet";SE(13=Input!V-1;ADS30;0);SE(13&lt;Input!V;0;SE(13&lt;Input!V;ADS30/(Input!V-Input!V);0)))</f>
        <v/>
      </c>
      <c r="AEG76" s="79">
        <f>SE(Input!V="bullet";SE(14=Input!V-1;ADS30;0);SE(14&lt;Input!V;0;SE(14&lt;Input!V;ADS30/(Input!V-Input!V);0)))</f>
        <v/>
      </c>
      <c r="AEH76" s="79">
        <f>SE(Input!V="bullet";SE(15=Input!V-1;ADS30;0);SE(15&lt;Input!V;0;SE(15&lt;Input!V;ADS30/(Input!V-Input!V);0)))</f>
        <v/>
      </c>
      <c r="AEI76" s="79">
        <f>SE(Input!V="bullet";SE(16=Input!V-1;ADS30;0);SE(16&lt;Input!V;0;SE(16&lt;Input!V;ADS30/(Input!V-Input!V);0)))</f>
        <v/>
      </c>
      <c r="AEL76" s="78" t="n">
        <v>24</v>
      </c>
      <c r="AEM76" s="79">
        <f>0</f>
        <v/>
      </c>
      <c r="AEN76" s="79">
        <f>0</f>
        <v/>
      </c>
      <c r="AEO76" s="79">
        <f>0</f>
        <v/>
      </c>
      <c r="AEP76" s="79">
        <f>0</f>
        <v/>
      </c>
      <c r="AEQ76" s="79">
        <f>0</f>
        <v/>
      </c>
      <c r="AER76" s="79">
        <f>0</f>
        <v/>
      </c>
      <c r="AES76" s="79">
        <f>0</f>
        <v/>
      </c>
      <c r="AET76" s="79">
        <f>0</f>
        <v/>
      </c>
      <c r="AEU76" s="79">
        <f>0</f>
        <v/>
      </c>
      <c r="AEV76" s="79">
        <f>0</f>
        <v/>
      </c>
      <c r="AEW76" s="79">
        <f>0</f>
        <v/>
      </c>
      <c r="AEX76" s="79">
        <f>0</f>
        <v/>
      </c>
      <c r="AEY76" s="79">
        <f>0</f>
        <v/>
      </c>
      <c r="AEZ76" s="79">
        <f>0</f>
        <v/>
      </c>
      <c r="AFA76" s="79">
        <f>0</f>
        <v/>
      </c>
      <c r="AFB76" s="79">
        <f>0</f>
        <v/>
      </c>
      <c r="AFC76" s="79">
        <f>0</f>
        <v/>
      </c>
      <c r="AFD76" s="79">
        <f>0</f>
        <v/>
      </c>
      <c r="AFE76" s="79">
        <f>0</f>
        <v/>
      </c>
      <c r="AFF76" s="79">
        <f>0</f>
        <v/>
      </c>
      <c r="AFG76" s="79">
        <f>0</f>
        <v/>
      </c>
      <c r="AFH76" s="79">
        <f>0</f>
        <v/>
      </c>
      <c r="AFI76" s="79">
        <f>0</f>
        <v/>
      </c>
      <c r="AFJ76" s="79">
        <f>SE(Input!W="bullet";SE(0=Input!W-1;AFJ30;0);SE(0&lt;Input!W;0;SE(0&lt;Input!W;AFJ30/(Input!W-Input!W);0)))</f>
        <v/>
      </c>
      <c r="AFK76" s="79">
        <f>SE(Input!W="bullet";SE(1=Input!W-1;AFJ30;0);SE(1&lt;Input!W;0;SE(1&lt;Input!W;AFJ30/(Input!W-Input!W);0)))</f>
        <v/>
      </c>
      <c r="AFL76" s="79">
        <f>SE(Input!W="bullet";SE(2=Input!W-1;AFJ30;0);SE(2&lt;Input!W;0;SE(2&lt;Input!W;AFJ30/(Input!W-Input!W);0)))</f>
        <v/>
      </c>
      <c r="AFM76" s="79">
        <f>SE(Input!W="bullet";SE(3=Input!W-1;AFJ30;0);SE(3&lt;Input!W;0;SE(3&lt;Input!W;AFJ30/(Input!W-Input!W);0)))</f>
        <v/>
      </c>
      <c r="AFN76" s="79">
        <f>SE(Input!W="bullet";SE(4=Input!W-1;AFJ30;0);SE(4&lt;Input!W;0;SE(4&lt;Input!W;AFJ30/(Input!W-Input!W);0)))</f>
        <v/>
      </c>
      <c r="AFO76" s="79">
        <f>SE(Input!W="bullet";SE(5=Input!W-1;AFJ30;0);SE(5&lt;Input!W;0;SE(5&lt;Input!W;AFJ30/(Input!W-Input!W);0)))</f>
        <v/>
      </c>
      <c r="AFP76" s="79">
        <f>SE(Input!W="bullet";SE(6=Input!W-1;AFJ30;0);SE(6&lt;Input!W;0;SE(6&lt;Input!W;AFJ30/(Input!W-Input!W);0)))</f>
        <v/>
      </c>
      <c r="AFQ76" s="79">
        <f>SE(Input!W="bullet";SE(7=Input!W-1;AFJ30;0);SE(7&lt;Input!W;0;SE(7&lt;Input!W;AFJ30/(Input!W-Input!W);0)))</f>
        <v/>
      </c>
      <c r="AFR76" s="79">
        <f>SE(Input!W="bullet";SE(8=Input!W-1;AFJ30;0);SE(8&lt;Input!W;0;SE(8&lt;Input!W;AFJ30/(Input!W-Input!W);0)))</f>
        <v/>
      </c>
      <c r="AFS76" s="79">
        <f>SE(Input!W="bullet";SE(9=Input!W-1;AFJ30;0);SE(9&lt;Input!W;0;SE(9&lt;Input!W;AFJ30/(Input!W-Input!W);0)))</f>
        <v/>
      </c>
      <c r="AFT76" s="79">
        <f>SE(Input!W="bullet";SE(10=Input!W-1;AFJ30;0);SE(10&lt;Input!W;0;SE(10&lt;Input!W;AFJ30/(Input!W-Input!W);0)))</f>
        <v/>
      </c>
      <c r="AFU76" s="79">
        <f>SE(Input!W="bullet";SE(11=Input!W-1;AFJ30;0);SE(11&lt;Input!W;0;SE(11&lt;Input!W;AFJ30/(Input!W-Input!W);0)))</f>
        <v/>
      </c>
      <c r="AFV76" s="79">
        <f>SE(Input!W="bullet";SE(12=Input!W-1;AFJ30;0);SE(12&lt;Input!W;0;SE(12&lt;Input!W;AFJ30/(Input!W-Input!W);0)))</f>
        <v/>
      </c>
      <c r="AFW76" s="79">
        <f>SE(Input!W="bullet";SE(13=Input!W-1;AFJ30;0);SE(13&lt;Input!W;0;SE(13&lt;Input!W;AFJ30/(Input!W-Input!W);0)))</f>
        <v/>
      </c>
      <c r="AFX76" s="79">
        <f>SE(Input!W="bullet";SE(14=Input!W-1;AFJ30;0);SE(14&lt;Input!W;0;SE(14&lt;Input!W;AFJ30/(Input!W-Input!W);0)))</f>
        <v/>
      </c>
      <c r="AFY76" s="79">
        <f>SE(Input!W="bullet";SE(15=Input!W-1;AFJ30;0);SE(15&lt;Input!W;0;SE(15&lt;Input!W;AFJ30/(Input!W-Input!W);0)))</f>
        <v/>
      </c>
      <c r="AFZ76" s="79">
        <f>SE(Input!W="bullet";SE(16=Input!W-1;AFJ30;0);SE(16&lt;Input!W;0;SE(16&lt;Input!W;AFJ30/(Input!W-Input!W);0)))</f>
        <v/>
      </c>
    </row>
    <row r="77">
      <c r="A77" s="78" t="n">
        <v>25</v>
      </c>
      <c r="B77" s="79">
        <f>0</f>
        <v/>
      </c>
      <c r="C77" s="79">
        <f>0</f>
        <v/>
      </c>
      <c r="D77" s="79">
        <f>0</f>
        <v/>
      </c>
      <c r="E77" s="79">
        <f>0</f>
        <v/>
      </c>
      <c r="F77" s="79">
        <f>0</f>
        <v/>
      </c>
      <c r="G77" s="79">
        <f>0</f>
        <v/>
      </c>
      <c r="H77" s="79">
        <f>0</f>
        <v/>
      </c>
      <c r="I77" s="79">
        <f>0</f>
        <v/>
      </c>
      <c r="J77" s="79">
        <f>0</f>
        <v/>
      </c>
      <c r="K77" s="79">
        <f>0</f>
        <v/>
      </c>
      <c r="L77" s="79">
        <f>0</f>
        <v/>
      </c>
      <c r="M77" s="79">
        <f>0</f>
        <v/>
      </c>
      <c r="N77" s="79">
        <f>0</f>
        <v/>
      </c>
      <c r="O77" s="79">
        <f>0</f>
        <v/>
      </c>
      <c r="P77" s="79">
        <f>0</f>
        <v/>
      </c>
      <c r="Q77" s="79">
        <f>0</f>
        <v/>
      </c>
      <c r="R77" s="79">
        <f>0</f>
        <v/>
      </c>
      <c r="S77" s="79">
        <f>0</f>
        <v/>
      </c>
      <c r="T77" s="79">
        <f>0</f>
        <v/>
      </c>
      <c r="U77" s="79">
        <f>0</f>
        <v/>
      </c>
      <c r="V77" s="79">
        <f>0</f>
        <v/>
      </c>
      <c r="W77" s="79">
        <f>0</f>
        <v/>
      </c>
      <c r="X77" s="79">
        <f>0</f>
        <v/>
      </c>
      <c r="Y77" s="79">
        <f>0</f>
        <v/>
      </c>
      <c r="Z77" s="79">
        <f>SE(Input!D="bullet";SE(0=Input!D-1;Z31;0);SE(0&lt;Input!D;0;SE(0&lt;Input!D;Z31/(Input!D-Input!D);0)))</f>
        <v/>
      </c>
      <c r="AA77" s="79">
        <f>SE(Input!D="bullet";SE(1=Input!D-1;Z31;0);SE(1&lt;Input!D;0;SE(1&lt;Input!D;Z31/(Input!D-Input!D);0)))</f>
        <v/>
      </c>
      <c r="AB77" s="79">
        <f>SE(Input!D="bullet";SE(2=Input!D-1;Z31;0);SE(2&lt;Input!D;0;SE(2&lt;Input!D;Z31/(Input!D-Input!D);0)))</f>
        <v/>
      </c>
      <c r="AC77" s="79">
        <f>SE(Input!D="bullet";SE(3=Input!D-1;Z31;0);SE(3&lt;Input!D;0;SE(3&lt;Input!D;Z31/(Input!D-Input!D);0)))</f>
        <v/>
      </c>
      <c r="AD77" s="79">
        <f>SE(Input!D="bullet";SE(4=Input!D-1;Z31;0);SE(4&lt;Input!D;0;SE(4&lt;Input!D;Z31/(Input!D-Input!D);0)))</f>
        <v/>
      </c>
      <c r="AE77" s="79">
        <f>SE(Input!D="bullet";SE(5=Input!D-1;Z31;0);SE(5&lt;Input!D;0;SE(5&lt;Input!D;Z31/(Input!D-Input!D);0)))</f>
        <v/>
      </c>
      <c r="AF77" s="79">
        <f>SE(Input!D="bullet";SE(6=Input!D-1;Z31;0);SE(6&lt;Input!D;0;SE(6&lt;Input!D;Z31/(Input!D-Input!D);0)))</f>
        <v/>
      </c>
      <c r="AG77" s="79">
        <f>SE(Input!D="bullet";SE(7=Input!D-1;Z31;0);SE(7&lt;Input!D;0;SE(7&lt;Input!D;Z31/(Input!D-Input!D);0)))</f>
        <v/>
      </c>
      <c r="AH77" s="79">
        <f>SE(Input!D="bullet";SE(8=Input!D-1;Z31;0);SE(8&lt;Input!D;0;SE(8&lt;Input!D;Z31/(Input!D-Input!D);0)))</f>
        <v/>
      </c>
      <c r="AI77" s="79">
        <f>SE(Input!D="bullet";SE(9=Input!D-1;Z31;0);SE(9&lt;Input!D;0;SE(9&lt;Input!D;Z31/(Input!D-Input!D);0)))</f>
        <v/>
      </c>
      <c r="AJ77" s="79">
        <f>SE(Input!D="bullet";SE(10=Input!D-1;Z31;0);SE(10&lt;Input!D;0;SE(10&lt;Input!D;Z31/(Input!D-Input!D);0)))</f>
        <v/>
      </c>
      <c r="AK77" s="79">
        <f>SE(Input!D="bullet";SE(11=Input!D-1;Z31;0);SE(11&lt;Input!D;0;SE(11&lt;Input!D;Z31/(Input!D-Input!D);0)))</f>
        <v/>
      </c>
      <c r="AL77" s="79">
        <f>SE(Input!D="bullet";SE(12=Input!D-1;Z31;0);SE(12&lt;Input!D;0;SE(12&lt;Input!D;Z31/(Input!D-Input!D);0)))</f>
        <v/>
      </c>
      <c r="AM77" s="79">
        <f>SE(Input!D="bullet";SE(13=Input!D-1;Z31;0);SE(13&lt;Input!D;0;SE(13&lt;Input!D;Z31/(Input!D-Input!D);0)))</f>
        <v/>
      </c>
      <c r="AN77" s="79">
        <f>SE(Input!D="bullet";SE(14=Input!D-1;Z31;0);SE(14&lt;Input!D;0;SE(14&lt;Input!D;Z31/(Input!D-Input!D);0)))</f>
        <v/>
      </c>
      <c r="AO77" s="79">
        <f>SE(Input!D="bullet";SE(15=Input!D-1;Z31;0);SE(15&lt;Input!D;0;SE(15&lt;Input!D;Z31/(Input!D-Input!D);0)))</f>
        <v/>
      </c>
      <c r="AR77" s="78" t="n">
        <v>25</v>
      </c>
      <c r="AS77" s="79">
        <f>0</f>
        <v/>
      </c>
      <c r="AT77" s="79">
        <f>0</f>
        <v/>
      </c>
      <c r="AU77" s="79">
        <f>0</f>
        <v/>
      </c>
      <c r="AV77" s="79">
        <f>0</f>
        <v/>
      </c>
      <c r="AW77" s="79">
        <f>0</f>
        <v/>
      </c>
      <c r="AX77" s="79">
        <f>0</f>
        <v/>
      </c>
      <c r="AY77" s="79">
        <f>0</f>
        <v/>
      </c>
      <c r="AZ77" s="79">
        <f>0</f>
        <v/>
      </c>
      <c r="BA77" s="79">
        <f>0</f>
        <v/>
      </c>
      <c r="BB77" s="79">
        <f>0</f>
        <v/>
      </c>
      <c r="BC77" s="79">
        <f>0</f>
        <v/>
      </c>
      <c r="BD77" s="79">
        <f>0</f>
        <v/>
      </c>
      <c r="BE77" s="79">
        <f>0</f>
        <v/>
      </c>
      <c r="BF77" s="79">
        <f>0</f>
        <v/>
      </c>
      <c r="BG77" s="79">
        <f>0</f>
        <v/>
      </c>
      <c r="BH77" s="79">
        <f>0</f>
        <v/>
      </c>
      <c r="BI77" s="79">
        <f>0</f>
        <v/>
      </c>
      <c r="BJ77" s="79">
        <f>0</f>
        <v/>
      </c>
      <c r="BK77" s="79">
        <f>0</f>
        <v/>
      </c>
      <c r="BL77" s="79">
        <f>0</f>
        <v/>
      </c>
      <c r="BM77" s="79">
        <f>0</f>
        <v/>
      </c>
      <c r="BN77" s="79">
        <f>0</f>
        <v/>
      </c>
      <c r="BO77" s="79">
        <f>0</f>
        <v/>
      </c>
      <c r="BP77" s="79">
        <f>0</f>
        <v/>
      </c>
      <c r="BQ77" s="79">
        <f>SE(Input!E="bullet";SE(0=Input!E-1;BQ31;0);SE(0&lt;Input!E;0;SE(0&lt;Input!E;BQ31/(Input!E-Input!E);0)))</f>
        <v/>
      </c>
      <c r="BR77" s="79">
        <f>SE(Input!E="bullet";SE(1=Input!E-1;BQ31;0);SE(1&lt;Input!E;0;SE(1&lt;Input!E;BQ31/(Input!E-Input!E);0)))</f>
        <v/>
      </c>
      <c r="BS77" s="79">
        <f>SE(Input!E="bullet";SE(2=Input!E-1;BQ31;0);SE(2&lt;Input!E;0;SE(2&lt;Input!E;BQ31/(Input!E-Input!E);0)))</f>
        <v/>
      </c>
      <c r="BT77" s="79">
        <f>SE(Input!E="bullet";SE(3=Input!E-1;BQ31;0);SE(3&lt;Input!E;0;SE(3&lt;Input!E;BQ31/(Input!E-Input!E);0)))</f>
        <v/>
      </c>
      <c r="BU77" s="79">
        <f>SE(Input!E="bullet";SE(4=Input!E-1;BQ31;0);SE(4&lt;Input!E;0;SE(4&lt;Input!E;BQ31/(Input!E-Input!E);0)))</f>
        <v/>
      </c>
      <c r="BV77" s="79">
        <f>SE(Input!E="bullet";SE(5=Input!E-1;BQ31;0);SE(5&lt;Input!E;0;SE(5&lt;Input!E;BQ31/(Input!E-Input!E);0)))</f>
        <v/>
      </c>
      <c r="BW77" s="79">
        <f>SE(Input!E="bullet";SE(6=Input!E-1;BQ31;0);SE(6&lt;Input!E;0;SE(6&lt;Input!E;BQ31/(Input!E-Input!E);0)))</f>
        <v/>
      </c>
      <c r="BX77" s="79">
        <f>SE(Input!E="bullet";SE(7=Input!E-1;BQ31;0);SE(7&lt;Input!E;0;SE(7&lt;Input!E;BQ31/(Input!E-Input!E);0)))</f>
        <v/>
      </c>
      <c r="BY77" s="79">
        <f>SE(Input!E="bullet";SE(8=Input!E-1;BQ31;0);SE(8&lt;Input!E;0;SE(8&lt;Input!E;BQ31/(Input!E-Input!E);0)))</f>
        <v/>
      </c>
      <c r="BZ77" s="79">
        <f>SE(Input!E="bullet";SE(9=Input!E-1;BQ31;0);SE(9&lt;Input!E;0;SE(9&lt;Input!E;BQ31/(Input!E-Input!E);0)))</f>
        <v/>
      </c>
      <c r="CA77" s="79">
        <f>SE(Input!E="bullet";SE(10=Input!E-1;BQ31;0);SE(10&lt;Input!E;0;SE(10&lt;Input!E;BQ31/(Input!E-Input!E);0)))</f>
        <v/>
      </c>
      <c r="CB77" s="79">
        <f>SE(Input!E="bullet";SE(11=Input!E-1;BQ31;0);SE(11&lt;Input!E;0;SE(11&lt;Input!E;BQ31/(Input!E-Input!E);0)))</f>
        <v/>
      </c>
      <c r="CC77" s="79">
        <f>SE(Input!E="bullet";SE(12=Input!E-1;BQ31;0);SE(12&lt;Input!E;0;SE(12&lt;Input!E;BQ31/(Input!E-Input!E);0)))</f>
        <v/>
      </c>
      <c r="CD77" s="79">
        <f>SE(Input!E="bullet";SE(13=Input!E-1;BQ31;0);SE(13&lt;Input!E;0;SE(13&lt;Input!E;BQ31/(Input!E-Input!E);0)))</f>
        <v/>
      </c>
      <c r="CE77" s="79">
        <f>SE(Input!E="bullet";SE(14=Input!E-1;BQ31;0);SE(14&lt;Input!E;0;SE(14&lt;Input!E;BQ31/(Input!E-Input!E);0)))</f>
        <v/>
      </c>
      <c r="CF77" s="79">
        <f>SE(Input!E="bullet";SE(15=Input!E-1;BQ31;0);SE(15&lt;Input!E;0;SE(15&lt;Input!E;BQ31/(Input!E-Input!E);0)))</f>
        <v/>
      </c>
      <c r="CI77" s="78" t="n">
        <v>25</v>
      </c>
      <c r="CJ77" s="79">
        <f>0</f>
        <v/>
      </c>
      <c r="CK77" s="79">
        <f>0</f>
        <v/>
      </c>
      <c r="CL77" s="79">
        <f>0</f>
        <v/>
      </c>
      <c r="CM77" s="79">
        <f>0</f>
        <v/>
      </c>
      <c r="CN77" s="79">
        <f>0</f>
        <v/>
      </c>
      <c r="CO77" s="79">
        <f>0</f>
        <v/>
      </c>
      <c r="CP77" s="79">
        <f>0</f>
        <v/>
      </c>
      <c r="CQ77" s="79">
        <f>0</f>
        <v/>
      </c>
      <c r="CR77" s="79">
        <f>0</f>
        <v/>
      </c>
      <c r="CS77" s="79">
        <f>0</f>
        <v/>
      </c>
      <c r="CT77" s="79">
        <f>0</f>
        <v/>
      </c>
      <c r="CU77" s="79">
        <f>0</f>
        <v/>
      </c>
      <c r="CV77" s="79">
        <f>0</f>
        <v/>
      </c>
      <c r="CW77" s="79">
        <f>0</f>
        <v/>
      </c>
      <c r="CX77" s="79">
        <f>0</f>
        <v/>
      </c>
      <c r="CY77" s="79">
        <f>0</f>
        <v/>
      </c>
      <c r="CZ77" s="79">
        <f>0</f>
        <v/>
      </c>
      <c r="DA77" s="79">
        <f>0</f>
        <v/>
      </c>
      <c r="DB77" s="79">
        <f>0</f>
        <v/>
      </c>
      <c r="DC77" s="79">
        <f>0</f>
        <v/>
      </c>
      <c r="DD77" s="79">
        <f>0</f>
        <v/>
      </c>
      <c r="DE77" s="79">
        <f>0</f>
        <v/>
      </c>
      <c r="DF77" s="79">
        <f>0</f>
        <v/>
      </c>
      <c r="DG77" s="79">
        <f>0</f>
        <v/>
      </c>
      <c r="DH77" s="79">
        <f>SE(Input!F="bullet";SE(0=Input!F-1;DH31;0);SE(0&lt;Input!F;0;SE(0&lt;Input!F;DH31/(Input!F-Input!F);0)))</f>
        <v/>
      </c>
      <c r="DI77" s="79">
        <f>SE(Input!F="bullet";SE(1=Input!F-1;DH31;0);SE(1&lt;Input!F;0;SE(1&lt;Input!F;DH31/(Input!F-Input!F);0)))</f>
        <v/>
      </c>
      <c r="DJ77" s="79">
        <f>SE(Input!F="bullet";SE(2=Input!F-1;DH31;0);SE(2&lt;Input!F;0;SE(2&lt;Input!F;DH31/(Input!F-Input!F);0)))</f>
        <v/>
      </c>
      <c r="DK77" s="79">
        <f>SE(Input!F="bullet";SE(3=Input!F-1;DH31;0);SE(3&lt;Input!F;0;SE(3&lt;Input!F;DH31/(Input!F-Input!F);0)))</f>
        <v/>
      </c>
      <c r="DL77" s="79">
        <f>SE(Input!F="bullet";SE(4=Input!F-1;DH31;0);SE(4&lt;Input!F;0;SE(4&lt;Input!F;DH31/(Input!F-Input!F);0)))</f>
        <v/>
      </c>
      <c r="DM77" s="79">
        <f>SE(Input!F="bullet";SE(5=Input!F-1;DH31;0);SE(5&lt;Input!F;0;SE(5&lt;Input!F;DH31/(Input!F-Input!F);0)))</f>
        <v/>
      </c>
      <c r="DN77" s="79">
        <f>SE(Input!F="bullet";SE(6=Input!F-1;DH31;0);SE(6&lt;Input!F;0;SE(6&lt;Input!F;DH31/(Input!F-Input!F);0)))</f>
        <v/>
      </c>
      <c r="DO77" s="79">
        <f>SE(Input!F="bullet";SE(7=Input!F-1;DH31;0);SE(7&lt;Input!F;0;SE(7&lt;Input!F;DH31/(Input!F-Input!F);0)))</f>
        <v/>
      </c>
      <c r="DP77" s="79">
        <f>SE(Input!F="bullet";SE(8=Input!F-1;DH31;0);SE(8&lt;Input!F;0;SE(8&lt;Input!F;DH31/(Input!F-Input!F);0)))</f>
        <v/>
      </c>
      <c r="DQ77" s="79">
        <f>SE(Input!F="bullet";SE(9=Input!F-1;DH31;0);SE(9&lt;Input!F;0;SE(9&lt;Input!F;DH31/(Input!F-Input!F);0)))</f>
        <v/>
      </c>
      <c r="DR77" s="79">
        <f>SE(Input!F="bullet";SE(10=Input!F-1;DH31;0);SE(10&lt;Input!F;0;SE(10&lt;Input!F;DH31/(Input!F-Input!F);0)))</f>
        <v/>
      </c>
      <c r="DS77" s="79">
        <f>SE(Input!F="bullet";SE(11=Input!F-1;DH31;0);SE(11&lt;Input!F;0;SE(11&lt;Input!F;DH31/(Input!F-Input!F);0)))</f>
        <v/>
      </c>
      <c r="DT77" s="79">
        <f>SE(Input!F="bullet";SE(12=Input!F-1;DH31;0);SE(12&lt;Input!F;0;SE(12&lt;Input!F;DH31/(Input!F-Input!F);0)))</f>
        <v/>
      </c>
      <c r="DU77" s="79">
        <f>SE(Input!F="bullet";SE(13=Input!F-1;DH31;0);SE(13&lt;Input!F;0;SE(13&lt;Input!F;DH31/(Input!F-Input!F);0)))</f>
        <v/>
      </c>
      <c r="DV77" s="79">
        <f>SE(Input!F="bullet";SE(14=Input!F-1;DH31;0);SE(14&lt;Input!F;0;SE(14&lt;Input!F;DH31/(Input!F-Input!F);0)))</f>
        <v/>
      </c>
      <c r="DW77" s="79">
        <f>SE(Input!F="bullet";SE(15=Input!F-1;DH31;0);SE(15&lt;Input!F;0;SE(15&lt;Input!F;DH31/(Input!F-Input!F);0)))</f>
        <v/>
      </c>
      <c r="DZ77" s="78" t="n">
        <v>25</v>
      </c>
      <c r="EA77" s="79">
        <f>0</f>
        <v/>
      </c>
      <c r="EB77" s="79">
        <f>0</f>
        <v/>
      </c>
      <c r="EC77" s="79">
        <f>0</f>
        <v/>
      </c>
      <c r="ED77" s="79">
        <f>0</f>
        <v/>
      </c>
      <c r="EE77" s="79">
        <f>0</f>
        <v/>
      </c>
      <c r="EF77" s="79">
        <f>0</f>
        <v/>
      </c>
      <c r="EG77" s="79">
        <f>0</f>
        <v/>
      </c>
      <c r="EH77" s="79">
        <f>0</f>
        <v/>
      </c>
      <c r="EI77" s="79">
        <f>0</f>
        <v/>
      </c>
      <c r="EJ77" s="79">
        <f>0</f>
        <v/>
      </c>
      <c r="EK77" s="79">
        <f>0</f>
        <v/>
      </c>
      <c r="EL77" s="79">
        <f>0</f>
        <v/>
      </c>
      <c r="EM77" s="79">
        <f>0</f>
        <v/>
      </c>
      <c r="EN77" s="79">
        <f>0</f>
        <v/>
      </c>
      <c r="EO77" s="79">
        <f>0</f>
        <v/>
      </c>
      <c r="EP77" s="79">
        <f>0</f>
        <v/>
      </c>
      <c r="EQ77" s="79">
        <f>0</f>
        <v/>
      </c>
      <c r="ER77" s="79">
        <f>0</f>
        <v/>
      </c>
      <c r="ES77" s="79">
        <f>0</f>
        <v/>
      </c>
      <c r="ET77" s="79">
        <f>0</f>
        <v/>
      </c>
      <c r="EU77" s="79">
        <f>0</f>
        <v/>
      </c>
      <c r="EV77" s="79">
        <f>0</f>
        <v/>
      </c>
      <c r="EW77" s="79">
        <f>0</f>
        <v/>
      </c>
      <c r="EX77" s="79">
        <f>0</f>
        <v/>
      </c>
      <c r="EY77" s="79">
        <f>SE(Input!G="bullet";SE(0=Input!G-1;EY31;0);SE(0&lt;Input!G;0;SE(0&lt;Input!G;EY31/(Input!G-Input!G);0)))</f>
        <v/>
      </c>
      <c r="EZ77" s="79">
        <f>SE(Input!G="bullet";SE(1=Input!G-1;EY31;0);SE(1&lt;Input!G;0;SE(1&lt;Input!G;EY31/(Input!G-Input!G);0)))</f>
        <v/>
      </c>
      <c r="FA77" s="79">
        <f>SE(Input!G="bullet";SE(2=Input!G-1;EY31;0);SE(2&lt;Input!G;0;SE(2&lt;Input!G;EY31/(Input!G-Input!G);0)))</f>
        <v/>
      </c>
      <c r="FB77" s="79">
        <f>SE(Input!G="bullet";SE(3=Input!G-1;EY31;0);SE(3&lt;Input!G;0;SE(3&lt;Input!G;EY31/(Input!G-Input!G);0)))</f>
        <v/>
      </c>
      <c r="FC77" s="79">
        <f>SE(Input!G="bullet";SE(4=Input!G-1;EY31;0);SE(4&lt;Input!G;0;SE(4&lt;Input!G;EY31/(Input!G-Input!G);0)))</f>
        <v/>
      </c>
      <c r="FD77" s="79">
        <f>SE(Input!G="bullet";SE(5=Input!G-1;EY31;0);SE(5&lt;Input!G;0;SE(5&lt;Input!G;EY31/(Input!G-Input!G);0)))</f>
        <v/>
      </c>
      <c r="FE77" s="79">
        <f>SE(Input!G="bullet";SE(6=Input!G-1;EY31;0);SE(6&lt;Input!G;0;SE(6&lt;Input!G;EY31/(Input!G-Input!G);0)))</f>
        <v/>
      </c>
      <c r="FF77" s="79">
        <f>SE(Input!G="bullet";SE(7=Input!G-1;EY31;0);SE(7&lt;Input!G;0;SE(7&lt;Input!G;EY31/(Input!G-Input!G);0)))</f>
        <v/>
      </c>
      <c r="FG77" s="79">
        <f>SE(Input!G="bullet";SE(8=Input!G-1;EY31;0);SE(8&lt;Input!G;0;SE(8&lt;Input!G;EY31/(Input!G-Input!G);0)))</f>
        <v/>
      </c>
      <c r="FH77" s="79">
        <f>SE(Input!G="bullet";SE(9=Input!G-1;EY31;0);SE(9&lt;Input!G;0;SE(9&lt;Input!G;EY31/(Input!G-Input!G);0)))</f>
        <v/>
      </c>
      <c r="FI77" s="79">
        <f>SE(Input!G="bullet";SE(10=Input!G-1;EY31;0);SE(10&lt;Input!G;0;SE(10&lt;Input!G;EY31/(Input!G-Input!G);0)))</f>
        <v/>
      </c>
      <c r="FJ77" s="79">
        <f>SE(Input!G="bullet";SE(11=Input!G-1;EY31;0);SE(11&lt;Input!G;0;SE(11&lt;Input!G;EY31/(Input!G-Input!G);0)))</f>
        <v/>
      </c>
      <c r="FK77" s="79">
        <f>SE(Input!G="bullet";SE(12=Input!G-1;EY31;0);SE(12&lt;Input!G;0;SE(12&lt;Input!G;EY31/(Input!G-Input!G);0)))</f>
        <v/>
      </c>
      <c r="FL77" s="79">
        <f>SE(Input!G="bullet";SE(13=Input!G-1;EY31;0);SE(13&lt;Input!G;0;SE(13&lt;Input!G;EY31/(Input!G-Input!G);0)))</f>
        <v/>
      </c>
      <c r="FM77" s="79">
        <f>SE(Input!G="bullet";SE(14=Input!G-1;EY31;0);SE(14&lt;Input!G;0;SE(14&lt;Input!G;EY31/(Input!G-Input!G);0)))</f>
        <v/>
      </c>
      <c r="FN77" s="79">
        <f>SE(Input!G="bullet";SE(15=Input!G-1;EY31;0);SE(15&lt;Input!G;0;SE(15&lt;Input!G;EY31/(Input!G-Input!G);0)))</f>
        <v/>
      </c>
      <c r="FQ77" s="78" t="n">
        <v>25</v>
      </c>
      <c r="FR77" s="79">
        <f>0</f>
        <v/>
      </c>
      <c r="FS77" s="79">
        <f>0</f>
        <v/>
      </c>
      <c r="FT77" s="79">
        <f>0</f>
        <v/>
      </c>
      <c r="FU77" s="79">
        <f>0</f>
        <v/>
      </c>
      <c r="FV77" s="79">
        <f>0</f>
        <v/>
      </c>
      <c r="FW77" s="79">
        <f>0</f>
        <v/>
      </c>
      <c r="FX77" s="79">
        <f>0</f>
        <v/>
      </c>
      <c r="FY77" s="79">
        <f>0</f>
        <v/>
      </c>
      <c r="FZ77" s="79">
        <f>0</f>
        <v/>
      </c>
      <c r="GA77" s="79">
        <f>0</f>
        <v/>
      </c>
      <c r="GB77" s="79">
        <f>0</f>
        <v/>
      </c>
      <c r="GC77" s="79">
        <f>0</f>
        <v/>
      </c>
      <c r="GD77" s="79">
        <f>0</f>
        <v/>
      </c>
      <c r="GE77" s="79">
        <f>0</f>
        <v/>
      </c>
      <c r="GF77" s="79">
        <f>0</f>
        <v/>
      </c>
      <c r="GG77" s="79">
        <f>0</f>
        <v/>
      </c>
      <c r="GH77" s="79">
        <f>0</f>
        <v/>
      </c>
      <c r="GI77" s="79">
        <f>0</f>
        <v/>
      </c>
      <c r="GJ77" s="79">
        <f>0</f>
        <v/>
      </c>
      <c r="GK77" s="79">
        <f>0</f>
        <v/>
      </c>
      <c r="GL77" s="79">
        <f>0</f>
        <v/>
      </c>
      <c r="GM77" s="79">
        <f>0</f>
        <v/>
      </c>
      <c r="GN77" s="79">
        <f>0</f>
        <v/>
      </c>
      <c r="GO77" s="79">
        <f>0</f>
        <v/>
      </c>
      <c r="GP77" s="79">
        <f>SE(Input!H="bullet";SE(0=Input!H-1;GP31;0);SE(0&lt;Input!H;0;SE(0&lt;Input!H;GP31/(Input!H-Input!H);0)))</f>
        <v/>
      </c>
      <c r="GQ77" s="79">
        <f>SE(Input!H="bullet";SE(1=Input!H-1;GP31;0);SE(1&lt;Input!H;0;SE(1&lt;Input!H;GP31/(Input!H-Input!H);0)))</f>
        <v/>
      </c>
      <c r="GR77" s="79">
        <f>SE(Input!H="bullet";SE(2=Input!H-1;GP31;0);SE(2&lt;Input!H;0;SE(2&lt;Input!H;GP31/(Input!H-Input!H);0)))</f>
        <v/>
      </c>
      <c r="GS77" s="79">
        <f>SE(Input!H="bullet";SE(3=Input!H-1;GP31;0);SE(3&lt;Input!H;0;SE(3&lt;Input!H;GP31/(Input!H-Input!H);0)))</f>
        <v/>
      </c>
      <c r="GT77" s="79">
        <f>SE(Input!H="bullet";SE(4=Input!H-1;GP31;0);SE(4&lt;Input!H;0;SE(4&lt;Input!H;GP31/(Input!H-Input!H);0)))</f>
        <v/>
      </c>
      <c r="GU77" s="79">
        <f>SE(Input!H="bullet";SE(5=Input!H-1;GP31;0);SE(5&lt;Input!H;0;SE(5&lt;Input!H;GP31/(Input!H-Input!H);0)))</f>
        <v/>
      </c>
      <c r="GV77" s="79">
        <f>SE(Input!H="bullet";SE(6=Input!H-1;GP31;0);SE(6&lt;Input!H;0;SE(6&lt;Input!H;GP31/(Input!H-Input!H);0)))</f>
        <v/>
      </c>
      <c r="GW77" s="79">
        <f>SE(Input!H="bullet";SE(7=Input!H-1;GP31;0);SE(7&lt;Input!H;0;SE(7&lt;Input!H;GP31/(Input!H-Input!H);0)))</f>
        <v/>
      </c>
      <c r="GX77" s="79">
        <f>SE(Input!H="bullet";SE(8=Input!H-1;GP31;0);SE(8&lt;Input!H;0;SE(8&lt;Input!H;GP31/(Input!H-Input!H);0)))</f>
        <v/>
      </c>
      <c r="GY77" s="79">
        <f>SE(Input!H="bullet";SE(9=Input!H-1;GP31;0);SE(9&lt;Input!H;0;SE(9&lt;Input!H;GP31/(Input!H-Input!H);0)))</f>
        <v/>
      </c>
      <c r="GZ77" s="79">
        <f>SE(Input!H="bullet";SE(10=Input!H-1;GP31;0);SE(10&lt;Input!H;0;SE(10&lt;Input!H;GP31/(Input!H-Input!H);0)))</f>
        <v/>
      </c>
      <c r="HA77" s="79">
        <f>SE(Input!H="bullet";SE(11=Input!H-1;GP31;0);SE(11&lt;Input!H;0;SE(11&lt;Input!H;GP31/(Input!H-Input!H);0)))</f>
        <v/>
      </c>
      <c r="HB77" s="79">
        <f>SE(Input!H="bullet";SE(12=Input!H-1;GP31;0);SE(12&lt;Input!H;0;SE(12&lt;Input!H;GP31/(Input!H-Input!H);0)))</f>
        <v/>
      </c>
      <c r="HC77" s="79">
        <f>SE(Input!H="bullet";SE(13=Input!H-1;GP31;0);SE(13&lt;Input!H;0;SE(13&lt;Input!H;GP31/(Input!H-Input!H);0)))</f>
        <v/>
      </c>
      <c r="HD77" s="79">
        <f>SE(Input!H="bullet";SE(14=Input!H-1;GP31;0);SE(14&lt;Input!H;0;SE(14&lt;Input!H;GP31/(Input!H-Input!H);0)))</f>
        <v/>
      </c>
      <c r="HE77" s="79">
        <f>SE(Input!H="bullet";SE(15=Input!H-1;GP31;0);SE(15&lt;Input!H;0;SE(15&lt;Input!H;GP31/(Input!H-Input!H);0)))</f>
        <v/>
      </c>
      <c r="HH77" s="78" t="n">
        <v>25</v>
      </c>
      <c r="HI77" s="79">
        <f>0</f>
        <v/>
      </c>
      <c r="HJ77" s="79">
        <f>0</f>
        <v/>
      </c>
      <c r="HK77" s="79">
        <f>0</f>
        <v/>
      </c>
      <c r="HL77" s="79">
        <f>0</f>
        <v/>
      </c>
      <c r="HM77" s="79">
        <f>0</f>
        <v/>
      </c>
      <c r="HN77" s="79">
        <f>0</f>
        <v/>
      </c>
      <c r="HO77" s="79">
        <f>0</f>
        <v/>
      </c>
      <c r="HP77" s="79">
        <f>0</f>
        <v/>
      </c>
      <c r="HQ77" s="79">
        <f>0</f>
        <v/>
      </c>
      <c r="HR77" s="79">
        <f>0</f>
        <v/>
      </c>
      <c r="HS77" s="79">
        <f>0</f>
        <v/>
      </c>
      <c r="HT77" s="79">
        <f>0</f>
        <v/>
      </c>
      <c r="HU77" s="79">
        <f>0</f>
        <v/>
      </c>
      <c r="HV77" s="79">
        <f>0</f>
        <v/>
      </c>
      <c r="HW77" s="79">
        <f>0</f>
        <v/>
      </c>
      <c r="HX77" s="79">
        <f>0</f>
        <v/>
      </c>
      <c r="HY77" s="79">
        <f>0</f>
        <v/>
      </c>
      <c r="HZ77" s="79">
        <f>0</f>
        <v/>
      </c>
      <c r="IA77" s="79">
        <f>0</f>
        <v/>
      </c>
      <c r="IB77" s="79">
        <f>0</f>
        <v/>
      </c>
      <c r="IC77" s="79">
        <f>0</f>
        <v/>
      </c>
      <c r="ID77" s="79">
        <f>0</f>
        <v/>
      </c>
      <c r="IE77" s="79">
        <f>0</f>
        <v/>
      </c>
      <c r="IF77" s="79">
        <f>0</f>
        <v/>
      </c>
      <c r="IG77" s="79">
        <f>SE(Input!I="bullet";SE(0=Input!I-1;IG31;0);SE(0&lt;Input!I;0;SE(0&lt;Input!I;IG31/(Input!I-Input!I);0)))</f>
        <v/>
      </c>
      <c r="IH77" s="79">
        <f>SE(Input!I="bullet";SE(1=Input!I-1;IG31;0);SE(1&lt;Input!I;0;SE(1&lt;Input!I;IG31/(Input!I-Input!I);0)))</f>
        <v/>
      </c>
      <c r="II77" s="79">
        <f>SE(Input!I="bullet";SE(2=Input!I-1;IG31;0);SE(2&lt;Input!I;0;SE(2&lt;Input!I;IG31/(Input!I-Input!I);0)))</f>
        <v/>
      </c>
      <c r="IJ77" s="79">
        <f>SE(Input!I="bullet";SE(3=Input!I-1;IG31;0);SE(3&lt;Input!I;0;SE(3&lt;Input!I;IG31/(Input!I-Input!I);0)))</f>
        <v/>
      </c>
      <c r="IK77" s="79">
        <f>SE(Input!I="bullet";SE(4=Input!I-1;IG31;0);SE(4&lt;Input!I;0;SE(4&lt;Input!I;IG31/(Input!I-Input!I);0)))</f>
        <v/>
      </c>
      <c r="IL77" s="79">
        <f>SE(Input!I="bullet";SE(5=Input!I-1;IG31;0);SE(5&lt;Input!I;0;SE(5&lt;Input!I;IG31/(Input!I-Input!I);0)))</f>
        <v/>
      </c>
      <c r="IM77" s="79">
        <f>SE(Input!I="bullet";SE(6=Input!I-1;IG31;0);SE(6&lt;Input!I;0;SE(6&lt;Input!I;IG31/(Input!I-Input!I);0)))</f>
        <v/>
      </c>
      <c r="IN77" s="79">
        <f>SE(Input!I="bullet";SE(7=Input!I-1;IG31;0);SE(7&lt;Input!I;0;SE(7&lt;Input!I;IG31/(Input!I-Input!I);0)))</f>
        <v/>
      </c>
      <c r="IO77" s="79">
        <f>SE(Input!I="bullet";SE(8=Input!I-1;IG31;0);SE(8&lt;Input!I;0;SE(8&lt;Input!I;IG31/(Input!I-Input!I);0)))</f>
        <v/>
      </c>
      <c r="IP77" s="79">
        <f>SE(Input!I="bullet";SE(9=Input!I-1;IG31;0);SE(9&lt;Input!I;0;SE(9&lt;Input!I;IG31/(Input!I-Input!I);0)))</f>
        <v/>
      </c>
      <c r="IQ77" s="79">
        <f>SE(Input!I="bullet";SE(10=Input!I-1;IG31;0);SE(10&lt;Input!I;0;SE(10&lt;Input!I;IG31/(Input!I-Input!I);0)))</f>
        <v/>
      </c>
      <c r="IR77" s="79">
        <f>SE(Input!I="bullet";SE(11=Input!I-1;IG31;0);SE(11&lt;Input!I;0;SE(11&lt;Input!I;IG31/(Input!I-Input!I);0)))</f>
        <v/>
      </c>
      <c r="IS77" s="79">
        <f>SE(Input!I="bullet";SE(12=Input!I-1;IG31;0);SE(12&lt;Input!I;0;SE(12&lt;Input!I;IG31/(Input!I-Input!I);0)))</f>
        <v/>
      </c>
      <c r="IT77" s="79">
        <f>SE(Input!I="bullet";SE(13=Input!I-1;IG31;0);SE(13&lt;Input!I;0;SE(13&lt;Input!I;IG31/(Input!I-Input!I);0)))</f>
        <v/>
      </c>
      <c r="IU77" s="79">
        <f>SE(Input!I="bullet";SE(14=Input!I-1;IG31;0);SE(14&lt;Input!I;0;SE(14&lt;Input!I;IG31/(Input!I-Input!I);0)))</f>
        <v/>
      </c>
      <c r="IV77" s="79">
        <f>SE(Input!I="bullet";SE(15=Input!I-1;IG31;0);SE(15&lt;Input!I;0;SE(15&lt;Input!I;IG31/(Input!I-Input!I);0)))</f>
        <v/>
      </c>
      <c r="IY77" s="78" t="n">
        <v>25</v>
      </c>
      <c r="IZ77" s="79">
        <f>0</f>
        <v/>
      </c>
      <c r="JA77" s="79">
        <f>0</f>
        <v/>
      </c>
      <c r="JB77" s="79">
        <f>0</f>
        <v/>
      </c>
      <c r="JC77" s="79">
        <f>0</f>
        <v/>
      </c>
      <c r="JD77" s="79">
        <f>0</f>
        <v/>
      </c>
      <c r="JE77" s="79">
        <f>0</f>
        <v/>
      </c>
      <c r="JF77" s="79">
        <f>0</f>
        <v/>
      </c>
      <c r="JG77" s="79">
        <f>0</f>
        <v/>
      </c>
      <c r="JH77" s="79">
        <f>0</f>
        <v/>
      </c>
      <c r="JI77" s="79">
        <f>0</f>
        <v/>
      </c>
      <c r="JJ77" s="79">
        <f>0</f>
        <v/>
      </c>
      <c r="JK77" s="79">
        <f>0</f>
        <v/>
      </c>
      <c r="JL77" s="79">
        <f>0</f>
        <v/>
      </c>
      <c r="JM77" s="79">
        <f>0</f>
        <v/>
      </c>
      <c r="JN77" s="79">
        <f>0</f>
        <v/>
      </c>
      <c r="JO77" s="79">
        <f>0</f>
        <v/>
      </c>
      <c r="JP77" s="79">
        <f>0</f>
        <v/>
      </c>
      <c r="JQ77" s="79">
        <f>0</f>
        <v/>
      </c>
      <c r="JR77" s="79">
        <f>0</f>
        <v/>
      </c>
      <c r="JS77" s="79">
        <f>0</f>
        <v/>
      </c>
      <c r="JT77" s="79">
        <f>0</f>
        <v/>
      </c>
      <c r="JU77" s="79">
        <f>0</f>
        <v/>
      </c>
      <c r="JV77" s="79">
        <f>0</f>
        <v/>
      </c>
      <c r="JW77" s="79">
        <f>0</f>
        <v/>
      </c>
      <c r="JX77" s="79">
        <f>SE(Input!J="bullet";SE(0=Input!J-1;JX31;0);SE(0&lt;Input!J;0;SE(0&lt;Input!J;JX31/(Input!J-Input!J);0)))</f>
        <v/>
      </c>
      <c r="JY77" s="79">
        <f>SE(Input!J="bullet";SE(1=Input!J-1;JX31;0);SE(1&lt;Input!J;0;SE(1&lt;Input!J;JX31/(Input!J-Input!J);0)))</f>
        <v/>
      </c>
      <c r="JZ77" s="79">
        <f>SE(Input!J="bullet";SE(2=Input!J-1;JX31;0);SE(2&lt;Input!J;0;SE(2&lt;Input!J;JX31/(Input!J-Input!J);0)))</f>
        <v/>
      </c>
      <c r="KA77" s="79">
        <f>SE(Input!J="bullet";SE(3=Input!J-1;JX31;0);SE(3&lt;Input!J;0;SE(3&lt;Input!J;JX31/(Input!J-Input!J);0)))</f>
        <v/>
      </c>
      <c r="KB77" s="79">
        <f>SE(Input!J="bullet";SE(4=Input!J-1;JX31;0);SE(4&lt;Input!J;0;SE(4&lt;Input!J;JX31/(Input!J-Input!J);0)))</f>
        <v/>
      </c>
      <c r="KC77" s="79">
        <f>SE(Input!J="bullet";SE(5=Input!J-1;JX31;0);SE(5&lt;Input!J;0;SE(5&lt;Input!J;JX31/(Input!J-Input!J);0)))</f>
        <v/>
      </c>
      <c r="KD77" s="79">
        <f>SE(Input!J="bullet";SE(6=Input!J-1;JX31;0);SE(6&lt;Input!J;0;SE(6&lt;Input!J;JX31/(Input!J-Input!J);0)))</f>
        <v/>
      </c>
      <c r="KE77" s="79">
        <f>SE(Input!J="bullet";SE(7=Input!J-1;JX31;0);SE(7&lt;Input!J;0;SE(7&lt;Input!J;JX31/(Input!J-Input!J);0)))</f>
        <v/>
      </c>
      <c r="KF77" s="79">
        <f>SE(Input!J="bullet";SE(8=Input!J-1;JX31;0);SE(8&lt;Input!J;0;SE(8&lt;Input!J;JX31/(Input!J-Input!J);0)))</f>
        <v/>
      </c>
      <c r="KG77" s="79">
        <f>SE(Input!J="bullet";SE(9=Input!J-1;JX31;0);SE(9&lt;Input!J;0;SE(9&lt;Input!J;JX31/(Input!J-Input!J);0)))</f>
        <v/>
      </c>
      <c r="KH77" s="79">
        <f>SE(Input!J="bullet";SE(10=Input!J-1;JX31;0);SE(10&lt;Input!J;0;SE(10&lt;Input!J;JX31/(Input!J-Input!J);0)))</f>
        <v/>
      </c>
      <c r="KI77" s="79">
        <f>SE(Input!J="bullet";SE(11=Input!J-1;JX31;0);SE(11&lt;Input!J;0;SE(11&lt;Input!J;JX31/(Input!J-Input!J);0)))</f>
        <v/>
      </c>
      <c r="KJ77" s="79">
        <f>SE(Input!J="bullet";SE(12=Input!J-1;JX31;0);SE(12&lt;Input!J;0;SE(12&lt;Input!J;JX31/(Input!J-Input!J);0)))</f>
        <v/>
      </c>
      <c r="KK77" s="79">
        <f>SE(Input!J="bullet";SE(13=Input!J-1;JX31;0);SE(13&lt;Input!J;0;SE(13&lt;Input!J;JX31/(Input!J-Input!J);0)))</f>
        <v/>
      </c>
      <c r="KL77" s="79">
        <f>SE(Input!J="bullet";SE(14=Input!J-1;JX31;0);SE(14&lt;Input!J;0;SE(14&lt;Input!J;JX31/(Input!J-Input!J);0)))</f>
        <v/>
      </c>
      <c r="KM77" s="79">
        <f>SE(Input!J="bullet";SE(15=Input!J-1;JX31;0);SE(15&lt;Input!J;0;SE(15&lt;Input!J;JX31/(Input!J-Input!J);0)))</f>
        <v/>
      </c>
      <c r="KP77" s="78" t="n">
        <v>25</v>
      </c>
      <c r="KQ77" s="79">
        <f>0</f>
        <v/>
      </c>
      <c r="KR77" s="79">
        <f>0</f>
        <v/>
      </c>
      <c r="KS77" s="79">
        <f>0</f>
        <v/>
      </c>
      <c r="KT77" s="79">
        <f>0</f>
        <v/>
      </c>
      <c r="KU77" s="79">
        <f>0</f>
        <v/>
      </c>
      <c r="KV77" s="79">
        <f>0</f>
        <v/>
      </c>
      <c r="KW77" s="79">
        <f>0</f>
        <v/>
      </c>
      <c r="KX77" s="79">
        <f>0</f>
        <v/>
      </c>
      <c r="KY77" s="79">
        <f>0</f>
        <v/>
      </c>
      <c r="KZ77" s="79">
        <f>0</f>
        <v/>
      </c>
      <c r="LA77" s="79">
        <f>0</f>
        <v/>
      </c>
      <c r="LB77" s="79">
        <f>0</f>
        <v/>
      </c>
      <c r="LC77" s="79">
        <f>0</f>
        <v/>
      </c>
      <c r="LD77" s="79">
        <f>0</f>
        <v/>
      </c>
      <c r="LE77" s="79">
        <f>0</f>
        <v/>
      </c>
      <c r="LF77" s="79">
        <f>0</f>
        <v/>
      </c>
      <c r="LG77" s="79">
        <f>0</f>
        <v/>
      </c>
      <c r="LH77" s="79">
        <f>0</f>
        <v/>
      </c>
      <c r="LI77" s="79">
        <f>0</f>
        <v/>
      </c>
      <c r="LJ77" s="79">
        <f>0</f>
        <v/>
      </c>
      <c r="LK77" s="79">
        <f>0</f>
        <v/>
      </c>
      <c r="LL77" s="79">
        <f>0</f>
        <v/>
      </c>
      <c r="LM77" s="79">
        <f>0</f>
        <v/>
      </c>
      <c r="LN77" s="79">
        <f>0</f>
        <v/>
      </c>
      <c r="LO77" s="79">
        <f>SE(Input!K="bullet";SE(0=Input!K-1;LO31;0);SE(0&lt;Input!K;0;SE(0&lt;Input!K;LO31/(Input!K-Input!K);0)))</f>
        <v/>
      </c>
      <c r="LP77" s="79">
        <f>SE(Input!K="bullet";SE(1=Input!K-1;LO31;0);SE(1&lt;Input!K;0;SE(1&lt;Input!K;LO31/(Input!K-Input!K);0)))</f>
        <v/>
      </c>
      <c r="LQ77" s="79">
        <f>SE(Input!K="bullet";SE(2=Input!K-1;LO31;0);SE(2&lt;Input!K;0;SE(2&lt;Input!K;LO31/(Input!K-Input!K);0)))</f>
        <v/>
      </c>
      <c r="LR77" s="79">
        <f>SE(Input!K="bullet";SE(3=Input!K-1;LO31;0);SE(3&lt;Input!K;0;SE(3&lt;Input!K;LO31/(Input!K-Input!K);0)))</f>
        <v/>
      </c>
      <c r="LS77" s="79">
        <f>SE(Input!K="bullet";SE(4=Input!K-1;LO31;0);SE(4&lt;Input!K;0;SE(4&lt;Input!K;LO31/(Input!K-Input!K);0)))</f>
        <v/>
      </c>
      <c r="LT77" s="79">
        <f>SE(Input!K="bullet";SE(5=Input!K-1;LO31;0);SE(5&lt;Input!K;0;SE(5&lt;Input!K;LO31/(Input!K-Input!K);0)))</f>
        <v/>
      </c>
      <c r="LU77" s="79">
        <f>SE(Input!K="bullet";SE(6=Input!K-1;LO31;0);SE(6&lt;Input!K;0;SE(6&lt;Input!K;LO31/(Input!K-Input!K);0)))</f>
        <v/>
      </c>
      <c r="LV77" s="79">
        <f>SE(Input!K="bullet";SE(7=Input!K-1;LO31;0);SE(7&lt;Input!K;0;SE(7&lt;Input!K;LO31/(Input!K-Input!K);0)))</f>
        <v/>
      </c>
      <c r="LW77" s="79">
        <f>SE(Input!K="bullet";SE(8=Input!K-1;LO31;0);SE(8&lt;Input!K;0;SE(8&lt;Input!K;LO31/(Input!K-Input!K);0)))</f>
        <v/>
      </c>
      <c r="LX77" s="79">
        <f>SE(Input!K="bullet";SE(9=Input!K-1;LO31;0);SE(9&lt;Input!K;0;SE(9&lt;Input!K;LO31/(Input!K-Input!K);0)))</f>
        <v/>
      </c>
      <c r="LY77" s="79">
        <f>SE(Input!K="bullet";SE(10=Input!K-1;LO31;0);SE(10&lt;Input!K;0;SE(10&lt;Input!K;LO31/(Input!K-Input!K);0)))</f>
        <v/>
      </c>
      <c r="LZ77" s="79">
        <f>SE(Input!K="bullet";SE(11=Input!K-1;LO31;0);SE(11&lt;Input!K;0;SE(11&lt;Input!K;LO31/(Input!K-Input!K);0)))</f>
        <v/>
      </c>
      <c r="MA77" s="79">
        <f>SE(Input!K="bullet";SE(12=Input!K-1;LO31;0);SE(12&lt;Input!K;0;SE(12&lt;Input!K;LO31/(Input!K-Input!K);0)))</f>
        <v/>
      </c>
      <c r="MB77" s="79">
        <f>SE(Input!K="bullet";SE(13=Input!K-1;LO31;0);SE(13&lt;Input!K;0;SE(13&lt;Input!K;LO31/(Input!K-Input!K);0)))</f>
        <v/>
      </c>
      <c r="MC77" s="79">
        <f>SE(Input!K="bullet";SE(14=Input!K-1;LO31;0);SE(14&lt;Input!K;0;SE(14&lt;Input!K;LO31/(Input!K-Input!K);0)))</f>
        <v/>
      </c>
      <c r="MD77" s="79">
        <f>SE(Input!K="bullet";SE(15=Input!K-1;LO31;0);SE(15&lt;Input!K;0;SE(15&lt;Input!K;LO31/(Input!K-Input!K);0)))</f>
        <v/>
      </c>
      <c r="MG77" s="78" t="n">
        <v>25</v>
      </c>
      <c r="MH77" s="79">
        <f>0</f>
        <v/>
      </c>
      <c r="MI77" s="79">
        <f>0</f>
        <v/>
      </c>
      <c r="MJ77" s="79">
        <f>0</f>
        <v/>
      </c>
      <c r="MK77" s="79">
        <f>0</f>
        <v/>
      </c>
      <c r="ML77" s="79">
        <f>0</f>
        <v/>
      </c>
      <c r="MM77" s="79">
        <f>0</f>
        <v/>
      </c>
      <c r="MN77" s="79">
        <f>0</f>
        <v/>
      </c>
      <c r="MO77" s="79">
        <f>0</f>
        <v/>
      </c>
      <c r="MP77" s="79">
        <f>0</f>
        <v/>
      </c>
      <c r="MQ77" s="79">
        <f>0</f>
        <v/>
      </c>
      <c r="MR77" s="79">
        <f>0</f>
        <v/>
      </c>
      <c r="MS77" s="79">
        <f>0</f>
        <v/>
      </c>
      <c r="MT77" s="79">
        <f>0</f>
        <v/>
      </c>
      <c r="MU77" s="79">
        <f>0</f>
        <v/>
      </c>
      <c r="MV77" s="79">
        <f>0</f>
        <v/>
      </c>
      <c r="MW77" s="79">
        <f>0</f>
        <v/>
      </c>
      <c r="MX77" s="79">
        <f>0</f>
        <v/>
      </c>
      <c r="MY77" s="79">
        <f>0</f>
        <v/>
      </c>
      <c r="MZ77" s="79">
        <f>0</f>
        <v/>
      </c>
      <c r="NA77" s="79">
        <f>0</f>
        <v/>
      </c>
      <c r="NB77" s="79">
        <f>0</f>
        <v/>
      </c>
      <c r="NC77" s="79">
        <f>0</f>
        <v/>
      </c>
      <c r="ND77" s="79">
        <f>0</f>
        <v/>
      </c>
      <c r="NE77" s="79">
        <f>0</f>
        <v/>
      </c>
      <c r="NF77" s="79">
        <f>SE(Input!L="bullet";SE(0=Input!L-1;NF31;0);SE(0&lt;Input!L;0;SE(0&lt;Input!L;NF31/(Input!L-Input!L);0)))</f>
        <v/>
      </c>
      <c r="NG77" s="79">
        <f>SE(Input!L="bullet";SE(1=Input!L-1;NF31;0);SE(1&lt;Input!L;0;SE(1&lt;Input!L;NF31/(Input!L-Input!L);0)))</f>
        <v/>
      </c>
      <c r="NH77" s="79">
        <f>SE(Input!L="bullet";SE(2=Input!L-1;NF31;0);SE(2&lt;Input!L;0;SE(2&lt;Input!L;NF31/(Input!L-Input!L);0)))</f>
        <v/>
      </c>
      <c r="NI77" s="79">
        <f>SE(Input!L="bullet";SE(3=Input!L-1;NF31;0);SE(3&lt;Input!L;0;SE(3&lt;Input!L;NF31/(Input!L-Input!L);0)))</f>
        <v/>
      </c>
      <c r="NJ77" s="79">
        <f>SE(Input!L="bullet";SE(4=Input!L-1;NF31;0);SE(4&lt;Input!L;0;SE(4&lt;Input!L;NF31/(Input!L-Input!L);0)))</f>
        <v/>
      </c>
      <c r="NK77" s="79">
        <f>SE(Input!L="bullet";SE(5=Input!L-1;NF31;0);SE(5&lt;Input!L;0;SE(5&lt;Input!L;NF31/(Input!L-Input!L);0)))</f>
        <v/>
      </c>
      <c r="NL77" s="79">
        <f>SE(Input!L="bullet";SE(6=Input!L-1;NF31;0);SE(6&lt;Input!L;0;SE(6&lt;Input!L;NF31/(Input!L-Input!L);0)))</f>
        <v/>
      </c>
      <c r="NM77" s="79">
        <f>SE(Input!L="bullet";SE(7=Input!L-1;NF31;0);SE(7&lt;Input!L;0;SE(7&lt;Input!L;NF31/(Input!L-Input!L);0)))</f>
        <v/>
      </c>
      <c r="NN77" s="79">
        <f>SE(Input!L="bullet";SE(8=Input!L-1;NF31;0);SE(8&lt;Input!L;0;SE(8&lt;Input!L;NF31/(Input!L-Input!L);0)))</f>
        <v/>
      </c>
      <c r="NO77" s="79">
        <f>SE(Input!L="bullet";SE(9=Input!L-1;NF31;0);SE(9&lt;Input!L;0;SE(9&lt;Input!L;NF31/(Input!L-Input!L);0)))</f>
        <v/>
      </c>
      <c r="NP77" s="79">
        <f>SE(Input!L="bullet";SE(10=Input!L-1;NF31;0);SE(10&lt;Input!L;0;SE(10&lt;Input!L;NF31/(Input!L-Input!L);0)))</f>
        <v/>
      </c>
      <c r="NQ77" s="79">
        <f>SE(Input!L="bullet";SE(11=Input!L-1;NF31;0);SE(11&lt;Input!L;0;SE(11&lt;Input!L;NF31/(Input!L-Input!L);0)))</f>
        <v/>
      </c>
      <c r="NR77" s="79">
        <f>SE(Input!L="bullet";SE(12=Input!L-1;NF31;0);SE(12&lt;Input!L;0;SE(12&lt;Input!L;NF31/(Input!L-Input!L);0)))</f>
        <v/>
      </c>
      <c r="NS77" s="79">
        <f>SE(Input!L="bullet";SE(13=Input!L-1;NF31;0);SE(13&lt;Input!L;0;SE(13&lt;Input!L;NF31/(Input!L-Input!L);0)))</f>
        <v/>
      </c>
      <c r="NT77" s="79">
        <f>SE(Input!L="bullet";SE(14=Input!L-1;NF31;0);SE(14&lt;Input!L;0;SE(14&lt;Input!L;NF31/(Input!L-Input!L);0)))</f>
        <v/>
      </c>
      <c r="NU77" s="79">
        <f>SE(Input!L="bullet";SE(15=Input!L-1;NF31;0);SE(15&lt;Input!L;0;SE(15&lt;Input!L;NF31/(Input!L-Input!L);0)))</f>
        <v/>
      </c>
      <c r="NX77" s="78" t="n">
        <v>25</v>
      </c>
      <c r="NY77" s="79">
        <f>0</f>
        <v/>
      </c>
      <c r="NZ77" s="79">
        <f>0</f>
        <v/>
      </c>
      <c r="OA77" s="79">
        <f>0</f>
        <v/>
      </c>
      <c r="OB77" s="79">
        <f>0</f>
        <v/>
      </c>
      <c r="OC77" s="79">
        <f>0</f>
        <v/>
      </c>
      <c r="OD77" s="79">
        <f>0</f>
        <v/>
      </c>
      <c r="OE77" s="79">
        <f>0</f>
        <v/>
      </c>
      <c r="OF77" s="79">
        <f>0</f>
        <v/>
      </c>
      <c r="OG77" s="79">
        <f>0</f>
        <v/>
      </c>
      <c r="OH77" s="79">
        <f>0</f>
        <v/>
      </c>
      <c r="OI77" s="79">
        <f>0</f>
        <v/>
      </c>
      <c r="OJ77" s="79">
        <f>0</f>
        <v/>
      </c>
      <c r="OK77" s="79">
        <f>0</f>
        <v/>
      </c>
      <c r="OL77" s="79">
        <f>0</f>
        <v/>
      </c>
      <c r="OM77" s="79">
        <f>0</f>
        <v/>
      </c>
      <c r="ON77" s="79">
        <f>0</f>
        <v/>
      </c>
      <c r="OO77" s="79">
        <f>0</f>
        <v/>
      </c>
      <c r="OP77" s="79">
        <f>0</f>
        <v/>
      </c>
      <c r="OQ77" s="79">
        <f>0</f>
        <v/>
      </c>
      <c r="OR77" s="79">
        <f>0</f>
        <v/>
      </c>
      <c r="OS77" s="79">
        <f>0</f>
        <v/>
      </c>
      <c r="OT77" s="79">
        <f>0</f>
        <v/>
      </c>
      <c r="OU77" s="79">
        <f>0</f>
        <v/>
      </c>
      <c r="OV77" s="79">
        <f>0</f>
        <v/>
      </c>
      <c r="OW77" s="79">
        <f>SE(Input!M="bullet";SE(0=Input!M-1;OW31;0);SE(0&lt;Input!M;0;SE(0&lt;Input!M;OW31/(Input!M-Input!M);0)))</f>
        <v/>
      </c>
      <c r="OX77" s="79">
        <f>SE(Input!M="bullet";SE(1=Input!M-1;OW31;0);SE(1&lt;Input!M;0;SE(1&lt;Input!M;OW31/(Input!M-Input!M);0)))</f>
        <v/>
      </c>
      <c r="OY77" s="79">
        <f>SE(Input!M="bullet";SE(2=Input!M-1;OW31;0);SE(2&lt;Input!M;0;SE(2&lt;Input!M;OW31/(Input!M-Input!M);0)))</f>
        <v/>
      </c>
      <c r="OZ77" s="79">
        <f>SE(Input!M="bullet";SE(3=Input!M-1;OW31;0);SE(3&lt;Input!M;0;SE(3&lt;Input!M;OW31/(Input!M-Input!M);0)))</f>
        <v/>
      </c>
      <c r="PA77" s="79">
        <f>SE(Input!M="bullet";SE(4=Input!M-1;OW31;0);SE(4&lt;Input!M;0;SE(4&lt;Input!M;OW31/(Input!M-Input!M);0)))</f>
        <v/>
      </c>
      <c r="PB77" s="79">
        <f>SE(Input!M="bullet";SE(5=Input!M-1;OW31;0);SE(5&lt;Input!M;0;SE(5&lt;Input!M;OW31/(Input!M-Input!M);0)))</f>
        <v/>
      </c>
      <c r="PC77" s="79">
        <f>SE(Input!M="bullet";SE(6=Input!M-1;OW31;0);SE(6&lt;Input!M;0;SE(6&lt;Input!M;OW31/(Input!M-Input!M);0)))</f>
        <v/>
      </c>
      <c r="PD77" s="79">
        <f>SE(Input!M="bullet";SE(7=Input!M-1;OW31;0);SE(7&lt;Input!M;0;SE(7&lt;Input!M;OW31/(Input!M-Input!M);0)))</f>
        <v/>
      </c>
      <c r="PE77" s="79">
        <f>SE(Input!M="bullet";SE(8=Input!M-1;OW31;0);SE(8&lt;Input!M;0;SE(8&lt;Input!M;OW31/(Input!M-Input!M);0)))</f>
        <v/>
      </c>
      <c r="PF77" s="79">
        <f>SE(Input!M="bullet";SE(9=Input!M-1;OW31;0);SE(9&lt;Input!M;0;SE(9&lt;Input!M;OW31/(Input!M-Input!M);0)))</f>
        <v/>
      </c>
      <c r="PG77" s="79">
        <f>SE(Input!M="bullet";SE(10=Input!M-1;OW31;0);SE(10&lt;Input!M;0;SE(10&lt;Input!M;OW31/(Input!M-Input!M);0)))</f>
        <v/>
      </c>
      <c r="PH77" s="79">
        <f>SE(Input!M="bullet";SE(11=Input!M-1;OW31;0);SE(11&lt;Input!M;0;SE(11&lt;Input!M;OW31/(Input!M-Input!M);0)))</f>
        <v/>
      </c>
      <c r="PI77" s="79">
        <f>SE(Input!M="bullet";SE(12=Input!M-1;OW31;0);SE(12&lt;Input!M;0;SE(12&lt;Input!M;OW31/(Input!M-Input!M);0)))</f>
        <v/>
      </c>
      <c r="PJ77" s="79">
        <f>SE(Input!M="bullet";SE(13=Input!M-1;OW31;0);SE(13&lt;Input!M;0;SE(13&lt;Input!M;OW31/(Input!M-Input!M);0)))</f>
        <v/>
      </c>
      <c r="PK77" s="79">
        <f>SE(Input!M="bullet";SE(14=Input!M-1;OW31;0);SE(14&lt;Input!M;0;SE(14&lt;Input!M;OW31/(Input!M-Input!M);0)))</f>
        <v/>
      </c>
      <c r="PL77" s="79">
        <f>SE(Input!M="bullet";SE(15=Input!M-1;OW31;0);SE(15&lt;Input!M;0;SE(15&lt;Input!M;OW31/(Input!M-Input!M);0)))</f>
        <v/>
      </c>
      <c r="PO77" s="78" t="n">
        <v>25</v>
      </c>
      <c r="PP77" s="79">
        <f>0</f>
        <v/>
      </c>
      <c r="PQ77" s="79">
        <f>0</f>
        <v/>
      </c>
      <c r="PR77" s="79">
        <f>0</f>
        <v/>
      </c>
      <c r="PS77" s="79">
        <f>0</f>
        <v/>
      </c>
      <c r="PT77" s="79">
        <f>0</f>
        <v/>
      </c>
      <c r="PU77" s="79">
        <f>0</f>
        <v/>
      </c>
      <c r="PV77" s="79">
        <f>0</f>
        <v/>
      </c>
      <c r="PW77" s="79">
        <f>0</f>
        <v/>
      </c>
      <c r="PX77" s="79">
        <f>0</f>
        <v/>
      </c>
      <c r="PY77" s="79">
        <f>0</f>
        <v/>
      </c>
      <c r="PZ77" s="79">
        <f>0</f>
        <v/>
      </c>
      <c r="QA77" s="79">
        <f>0</f>
        <v/>
      </c>
      <c r="QB77" s="79">
        <f>0</f>
        <v/>
      </c>
      <c r="QC77" s="79">
        <f>0</f>
        <v/>
      </c>
      <c r="QD77" s="79">
        <f>0</f>
        <v/>
      </c>
      <c r="QE77" s="79">
        <f>0</f>
        <v/>
      </c>
      <c r="QF77" s="79">
        <f>0</f>
        <v/>
      </c>
      <c r="QG77" s="79">
        <f>0</f>
        <v/>
      </c>
      <c r="QH77" s="79">
        <f>0</f>
        <v/>
      </c>
      <c r="QI77" s="79">
        <f>0</f>
        <v/>
      </c>
      <c r="QJ77" s="79">
        <f>0</f>
        <v/>
      </c>
      <c r="QK77" s="79">
        <f>0</f>
        <v/>
      </c>
      <c r="QL77" s="79">
        <f>0</f>
        <v/>
      </c>
      <c r="QM77" s="79">
        <f>0</f>
        <v/>
      </c>
      <c r="QN77" s="79">
        <f>SE(Input!N="bullet";SE(0=Input!N-1;QN31;0);SE(0&lt;Input!N;0;SE(0&lt;Input!N;QN31/(Input!N-Input!N);0)))</f>
        <v/>
      </c>
      <c r="QO77" s="79">
        <f>SE(Input!N="bullet";SE(1=Input!N-1;QN31;0);SE(1&lt;Input!N;0;SE(1&lt;Input!N;QN31/(Input!N-Input!N);0)))</f>
        <v/>
      </c>
      <c r="QP77" s="79">
        <f>SE(Input!N="bullet";SE(2=Input!N-1;QN31;0);SE(2&lt;Input!N;0;SE(2&lt;Input!N;QN31/(Input!N-Input!N);0)))</f>
        <v/>
      </c>
      <c r="QQ77" s="79">
        <f>SE(Input!N="bullet";SE(3=Input!N-1;QN31;0);SE(3&lt;Input!N;0;SE(3&lt;Input!N;QN31/(Input!N-Input!N);0)))</f>
        <v/>
      </c>
      <c r="QR77" s="79">
        <f>SE(Input!N="bullet";SE(4=Input!N-1;QN31;0);SE(4&lt;Input!N;0;SE(4&lt;Input!N;QN31/(Input!N-Input!N);0)))</f>
        <v/>
      </c>
      <c r="QS77" s="79">
        <f>SE(Input!N="bullet";SE(5=Input!N-1;QN31;0);SE(5&lt;Input!N;0;SE(5&lt;Input!N;QN31/(Input!N-Input!N);0)))</f>
        <v/>
      </c>
      <c r="QT77" s="79">
        <f>SE(Input!N="bullet";SE(6=Input!N-1;QN31;0);SE(6&lt;Input!N;0;SE(6&lt;Input!N;QN31/(Input!N-Input!N);0)))</f>
        <v/>
      </c>
      <c r="QU77" s="79">
        <f>SE(Input!N="bullet";SE(7=Input!N-1;QN31;0);SE(7&lt;Input!N;0;SE(7&lt;Input!N;QN31/(Input!N-Input!N);0)))</f>
        <v/>
      </c>
      <c r="QV77" s="79">
        <f>SE(Input!N="bullet";SE(8=Input!N-1;QN31;0);SE(8&lt;Input!N;0;SE(8&lt;Input!N;QN31/(Input!N-Input!N);0)))</f>
        <v/>
      </c>
      <c r="QW77" s="79">
        <f>SE(Input!N="bullet";SE(9=Input!N-1;QN31;0);SE(9&lt;Input!N;0;SE(9&lt;Input!N;QN31/(Input!N-Input!N);0)))</f>
        <v/>
      </c>
      <c r="QX77" s="79">
        <f>SE(Input!N="bullet";SE(10=Input!N-1;QN31;0);SE(10&lt;Input!N;0;SE(10&lt;Input!N;QN31/(Input!N-Input!N);0)))</f>
        <v/>
      </c>
      <c r="QY77" s="79">
        <f>SE(Input!N="bullet";SE(11=Input!N-1;QN31;0);SE(11&lt;Input!N;0;SE(11&lt;Input!N;QN31/(Input!N-Input!N);0)))</f>
        <v/>
      </c>
      <c r="QZ77" s="79">
        <f>SE(Input!N="bullet";SE(12=Input!N-1;QN31;0);SE(12&lt;Input!N;0;SE(12&lt;Input!N;QN31/(Input!N-Input!N);0)))</f>
        <v/>
      </c>
      <c r="RA77" s="79">
        <f>SE(Input!N="bullet";SE(13=Input!N-1;QN31;0);SE(13&lt;Input!N;0;SE(13&lt;Input!N;QN31/(Input!N-Input!N);0)))</f>
        <v/>
      </c>
      <c r="RB77" s="79">
        <f>SE(Input!N="bullet";SE(14=Input!N-1;QN31;0);SE(14&lt;Input!N;0;SE(14&lt;Input!N;QN31/(Input!N-Input!N);0)))</f>
        <v/>
      </c>
      <c r="RC77" s="79">
        <f>SE(Input!N="bullet";SE(15=Input!N-1;QN31;0);SE(15&lt;Input!N;0;SE(15&lt;Input!N;QN31/(Input!N-Input!N);0)))</f>
        <v/>
      </c>
      <c r="RF77" s="78" t="n">
        <v>25</v>
      </c>
      <c r="RG77" s="79">
        <f>0</f>
        <v/>
      </c>
      <c r="RH77" s="79">
        <f>0</f>
        <v/>
      </c>
      <c r="RI77" s="79">
        <f>0</f>
        <v/>
      </c>
      <c r="RJ77" s="79">
        <f>0</f>
        <v/>
      </c>
      <c r="RK77" s="79">
        <f>0</f>
        <v/>
      </c>
      <c r="RL77" s="79">
        <f>0</f>
        <v/>
      </c>
      <c r="RM77" s="79">
        <f>0</f>
        <v/>
      </c>
      <c r="RN77" s="79">
        <f>0</f>
        <v/>
      </c>
      <c r="RO77" s="79">
        <f>0</f>
        <v/>
      </c>
      <c r="RP77" s="79">
        <f>0</f>
        <v/>
      </c>
      <c r="RQ77" s="79">
        <f>0</f>
        <v/>
      </c>
      <c r="RR77" s="79">
        <f>0</f>
        <v/>
      </c>
      <c r="RS77" s="79">
        <f>0</f>
        <v/>
      </c>
      <c r="RT77" s="79">
        <f>0</f>
        <v/>
      </c>
      <c r="RU77" s="79">
        <f>0</f>
        <v/>
      </c>
      <c r="RV77" s="79">
        <f>0</f>
        <v/>
      </c>
      <c r="RW77" s="79">
        <f>0</f>
        <v/>
      </c>
      <c r="RX77" s="79">
        <f>0</f>
        <v/>
      </c>
      <c r="RY77" s="79">
        <f>0</f>
        <v/>
      </c>
      <c r="RZ77" s="79">
        <f>0</f>
        <v/>
      </c>
      <c r="SA77" s="79">
        <f>0</f>
        <v/>
      </c>
      <c r="SB77" s="79">
        <f>0</f>
        <v/>
      </c>
      <c r="SC77" s="79">
        <f>0</f>
        <v/>
      </c>
      <c r="SD77" s="79">
        <f>0</f>
        <v/>
      </c>
      <c r="SE77" s="79">
        <f>SE(Input!O="bullet";SE(0=Input!O-1;SE31;0);SE(0&lt;Input!O;0;SE(0&lt;Input!O;SE31/(Input!O-Input!O);0)))</f>
        <v/>
      </c>
      <c r="SF77" s="79">
        <f>SE(Input!O="bullet";SE(1=Input!O-1;SE31;0);SE(1&lt;Input!O;0;SE(1&lt;Input!O;SE31/(Input!O-Input!O);0)))</f>
        <v/>
      </c>
      <c r="SG77" s="79">
        <f>SE(Input!O="bullet";SE(2=Input!O-1;SE31;0);SE(2&lt;Input!O;0;SE(2&lt;Input!O;SE31/(Input!O-Input!O);0)))</f>
        <v/>
      </c>
      <c r="SH77" s="79">
        <f>SE(Input!O="bullet";SE(3=Input!O-1;SE31;0);SE(3&lt;Input!O;0;SE(3&lt;Input!O;SE31/(Input!O-Input!O);0)))</f>
        <v/>
      </c>
      <c r="SI77" s="79">
        <f>SE(Input!O="bullet";SE(4=Input!O-1;SE31;0);SE(4&lt;Input!O;0;SE(4&lt;Input!O;SE31/(Input!O-Input!O);0)))</f>
        <v/>
      </c>
      <c r="SJ77" s="79">
        <f>SE(Input!O="bullet";SE(5=Input!O-1;SE31;0);SE(5&lt;Input!O;0;SE(5&lt;Input!O;SE31/(Input!O-Input!O);0)))</f>
        <v/>
      </c>
      <c r="SK77" s="79">
        <f>SE(Input!O="bullet";SE(6=Input!O-1;SE31;0);SE(6&lt;Input!O;0;SE(6&lt;Input!O;SE31/(Input!O-Input!O);0)))</f>
        <v/>
      </c>
      <c r="SL77" s="79">
        <f>SE(Input!O="bullet";SE(7=Input!O-1;SE31;0);SE(7&lt;Input!O;0;SE(7&lt;Input!O;SE31/(Input!O-Input!O);0)))</f>
        <v/>
      </c>
      <c r="SM77" s="79">
        <f>SE(Input!O="bullet";SE(8=Input!O-1;SE31;0);SE(8&lt;Input!O;0;SE(8&lt;Input!O;SE31/(Input!O-Input!O);0)))</f>
        <v/>
      </c>
      <c r="SN77" s="79">
        <f>SE(Input!O="bullet";SE(9=Input!O-1;SE31;0);SE(9&lt;Input!O;0;SE(9&lt;Input!O;SE31/(Input!O-Input!O);0)))</f>
        <v/>
      </c>
      <c r="SO77" s="79">
        <f>SE(Input!O="bullet";SE(10=Input!O-1;SE31;0);SE(10&lt;Input!O;0;SE(10&lt;Input!O;SE31/(Input!O-Input!O);0)))</f>
        <v/>
      </c>
      <c r="SP77" s="79">
        <f>SE(Input!O="bullet";SE(11=Input!O-1;SE31;0);SE(11&lt;Input!O;0;SE(11&lt;Input!O;SE31/(Input!O-Input!O);0)))</f>
        <v/>
      </c>
      <c r="SQ77" s="79">
        <f>SE(Input!O="bullet";SE(12=Input!O-1;SE31;0);SE(12&lt;Input!O;0;SE(12&lt;Input!O;SE31/(Input!O-Input!O);0)))</f>
        <v/>
      </c>
      <c r="SR77" s="79">
        <f>SE(Input!O="bullet";SE(13=Input!O-1;SE31;0);SE(13&lt;Input!O;0;SE(13&lt;Input!O;SE31/(Input!O-Input!O);0)))</f>
        <v/>
      </c>
      <c r="SS77" s="79">
        <f>SE(Input!O="bullet";SE(14=Input!O-1;SE31;0);SE(14&lt;Input!O;0;SE(14&lt;Input!O;SE31/(Input!O-Input!O);0)))</f>
        <v/>
      </c>
      <c r="ST77" s="79">
        <f>SE(Input!O="bullet";SE(15=Input!O-1;SE31;0);SE(15&lt;Input!O;0;SE(15&lt;Input!O;SE31/(Input!O-Input!O);0)))</f>
        <v/>
      </c>
      <c r="SW77" s="78" t="n">
        <v>25</v>
      </c>
      <c r="SX77" s="79">
        <f>0</f>
        <v/>
      </c>
      <c r="SY77" s="79">
        <f>0</f>
        <v/>
      </c>
      <c r="SZ77" s="79">
        <f>0</f>
        <v/>
      </c>
      <c r="TA77" s="79">
        <f>0</f>
        <v/>
      </c>
      <c r="TB77" s="79">
        <f>0</f>
        <v/>
      </c>
      <c r="TC77" s="79">
        <f>0</f>
        <v/>
      </c>
      <c r="TD77" s="79">
        <f>0</f>
        <v/>
      </c>
      <c r="TE77" s="79">
        <f>0</f>
        <v/>
      </c>
      <c r="TF77" s="79">
        <f>0</f>
        <v/>
      </c>
      <c r="TG77" s="79">
        <f>0</f>
        <v/>
      </c>
      <c r="TH77" s="79">
        <f>0</f>
        <v/>
      </c>
      <c r="TI77" s="79">
        <f>0</f>
        <v/>
      </c>
      <c r="TJ77" s="79">
        <f>0</f>
        <v/>
      </c>
      <c r="TK77" s="79">
        <f>0</f>
        <v/>
      </c>
      <c r="TL77" s="79">
        <f>0</f>
        <v/>
      </c>
      <c r="TM77" s="79">
        <f>0</f>
        <v/>
      </c>
      <c r="TN77" s="79">
        <f>0</f>
        <v/>
      </c>
      <c r="TO77" s="79">
        <f>0</f>
        <v/>
      </c>
      <c r="TP77" s="79">
        <f>0</f>
        <v/>
      </c>
      <c r="TQ77" s="79">
        <f>0</f>
        <v/>
      </c>
      <c r="TR77" s="79">
        <f>0</f>
        <v/>
      </c>
      <c r="TS77" s="79">
        <f>0</f>
        <v/>
      </c>
      <c r="TT77" s="79">
        <f>0</f>
        <v/>
      </c>
      <c r="TU77" s="79">
        <f>0</f>
        <v/>
      </c>
      <c r="TV77" s="79">
        <f>SE(Input!P="bullet";SE(0=Input!P-1;TV31;0);SE(0&lt;Input!P;0;SE(0&lt;Input!P;TV31/(Input!P-Input!P);0)))</f>
        <v/>
      </c>
      <c r="TW77" s="79">
        <f>SE(Input!P="bullet";SE(1=Input!P-1;TV31;0);SE(1&lt;Input!P;0;SE(1&lt;Input!P;TV31/(Input!P-Input!P);0)))</f>
        <v/>
      </c>
      <c r="TX77" s="79">
        <f>SE(Input!P="bullet";SE(2=Input!P-1;TV31;0);SE(2&lt;Input!P;0;SE(2&lt;Input!P;TV31/(Input!P-Input!P);0)))</f>
        <v/>
      </c>
      <c r="TY77" s="79">
        <f>SE(Input!P="bullet";SE(3=Input!P-1;TV31;0);SE(3&lt;Input!P;0;SE(3&lt;Input!P;TV31/(Input!P-Input!P);0)))</f>
        <v/>
      </c>
      <c r="TZ77" s="79">
        <f>SE(Input!P="bullet";SE(4=Input!P-1;TV31;0);SE(4&lt;Input!P;0;SE(4&lt;Input!P;TV31/(Input!P-Input!P);0)))</f>
        <v/>
      </c>
      <c r="UA77" s="79">
        <f>SE(Input!P="bullet";SE(5=Input!P-1;TV31;0);SE(5&lt;Input!P;0;SE(5&lt;Input!P;TV31/(Input!P-Input!P);0)))</f>
        <v/>
      </c>
      <c r="UB77" s="79">
        <f>SE(Input!P="bullet";SE(6=Input!P-1;TV31;0);SE(6&lt;Input!P;0;SE(6&lt;Input!P;TV31/(Input!P-Input!P);0)))</f>
        <v/>
      </c>
      <c r="UC77" s="79">
        <f>SE(Input!P="bullet";SE(7=Input!P-1;TV31;0);SE(7&lt;Input!P;0;SE(7&lt;Input!P;TV31/(Input!P-Input!P);0)))</f>
        <v/>
      </c>
      <c r="UD77" s="79">
        <f>SE(Input!P="bullet";SE(8=Input!P-1;TV31;0);SE(8&lt;Input!P;0;SE(8&lt;Input!P;TV31/(Input!P-Input!P);0)))</f>
        <v/>
      </c>
      <c r="UE77" s="79">
        <f>SE(Input!P="bullet";SE(9=Input!P-1;TV31;0);SE(9&lt;Input!P;0;SE(9&lt;Input!P;TV31/(Input!P-Input!P);0)))</f>
        <v/>
      </c>
      <c r="UF77" s="79">
        <f>SE(Input!P="bullet";SE(10=Input!P-1;TV31;0);SE(10&lt;Input!P;0;SE(10&lt;Input!P;TV31/(Input!P-Input!P);0)))</f>
        <v/>
      </c>
      <c r="UG77" s="79">
        <f>SE(Input!P="bullet";SE(11=Input!P-1;TV31;0);SE(11&lt;Input!P;0;SE(11&lt;Input!P;TV31/(Input!P-Input!P);0)))</f>
        <v/>
      </c>
      <c r="UH77" s="79">
        <f>SE(Input!P="bullet";SE(12=Input!P-1;TV31;0);SE(12&lt;Input!P;0;SE(12&lt;Input!P;TV31/(Input!P-Input!P);0)))</f>
        <v/>
      </c>
      <c r="UI77" s="79">
        <f>SE(Input!P="bullet";SE(13=Input!P-1;TV31;0);SE(13&lt;Input!P;0;SE(13&lt;Input!P;TV31/(Input!P-Input!P);0)))</f>
        <v/>
      </c>
      <c r="UJ77" s="79">
        <f>SE(Input!P="bullet";SE(14=Input!P-1;TV31;0);SE(14&lt;Input!P;0;SE(14&lt;Input!P;TV31/(Input!P-Input!P);0)))</f>
        <v/>
      </c>
      <c r="UK77" s="79">
        <f>SE(Input!P="bullet";SE(15=Input!P-1;TV31;0);SE(15&lt;Input!P;0;SE(15&lt;Input!P;TV31/(Input!P-Input!P);0)))</f>
        <v/>
      </c>
      <c r="UN77" s="78" t="n">
        <v>25</v>
      </c>
      <c r="UO77" s="79">
        <f>0</f>
        <v/>
      </c>
      <c r="UP77" s="79">
        <f>0</f>
        <v/>
      </c>
      <c r="UQ77" s="79">
        <f>0</f>
        <v/>
      </c>
      <c r="UR77" s="79">
        <f>0</f>
        <v/>
      </c>
      <c r="US77" s="79">
        <f>0</f>
        <v/>
      </c>
      <c r="UT77" s="79">
        <f>0</f>
        <v/>
      </c>
      <c r="UU77" s="79">
        <f>0</f>
        <v/>
      </c>
      <c r="UV77" s="79">
        <f>0</f>
        <v/>
      </c>
      <c r="UW77" s="79">
        <f>0</f>
        <v/>
      </c>
      <c r="UX77" s="79">
        <f>0</f>
        <v/>
      </c>
      <c r="UY77" s="79">
        <f>0</f>
        <v/>
      </c>
      <c r="UZ77" s="79">
        <f>0</f>
        <v/>
      </c>
      <c r="VA77" s="79">
        <f>0</f>
        <v/>
      </c>
      <c r="VB77" s="79">
        <f>0</f>
        <v/>
      </c>
      <c r="VC77" s="79">
        <f>0</f>
        <v/>
      </c>
      <c r="VD77" s="79">
        <f>0</f>
        <v/>
      </c>
      <c r="VE77" s="79">
        <f>0</f>
        <v/>
      </c>
      <c r="VF77" s="79">
        <f>0</f>
        <v/>
      </c>
      <c r="VG77" s="79">
        <f>0</f>
        <v/>
      </c>
      <c r="VH77" s="79">
        <f>0</f>
        <v/>
      </c>
      <c r="VI77" s="79">
        <f>0</f>
        <v/>
      </c>
      <c r="VJ77" s="79">
        <f>0</f>
        <v/>
      </c>
      <c r="VK77" s="79">
        <f>0</f>
        <v/>
      </c>
      <c r="VL77" s="79">
        <f>0</f>
        <v/>
      </c>
      <c r="VM77" s="79">
        <f>SE(Input!Q="bullet";SE(0=Input!Q-1;VM31;0);SE(0&lt;Input!Q;0;SE(0&lt;Input!Q;VM31/(Input!Q-Input!Q);0)))</f>
        <v/>
      </c>
      <c r="VN77" s="79">
        <f>SE(Input!Q="bullet";SE(1=Input!Q-1;VM31;0);SE(1&lt;Input!Q;0;SE(1&lt;Input!Q;VM31/(Input!Q-Input!Q);0)))</f>
        <v/>
      </c>
      <c r="VO77" s="79">
        <f>SE(Input!Q="bullet";SE(2=Input!Q-1;VM31;0);SE(2&lt;Input!Q;0;SE(2&lt;Input!Q;VM31/(Input!Q-Input!Q);0)))</f>
        <v/>
      </c>
      <c r="VP77" s="79">
        <f>SE(Input!Q="bullet";SE(3=Input!Q-1;VM31;0);SE(3&lt;Input!Q;0;SE(3&lt;Input!Q;VM31/(Input!Q-Input!Q);0)))</f>
        <v/>
      </c>
      <c r="VQ77" s="79">
        <f>SE(Input!Q="bullet";SE(4=Input!Q-1;VM31;0);SE(4&lt;Input!Q;0;SE(4&lt;Input!Q;VM31/(Input!Q-Input!Q);0)))</f>
        <v/>
      </c>
      <c r="VR77" s="79">
        <f>SE(Input!Q="bullet";SE(5=Input!Q-1;VM31;0);SE(5&lt;Input!Q;0;SE(5&lt;Input!Q;VM31/(Input!Q-Input!Q);0)))</f>
        <v/>
      </c>
      <c r="VS77" s="79">
        <f>SE(Input!Q="bullet";SE(6=Input!Q-1;VM31;0);SE(6&lt;Input!Q;0;SE(6&lt;Input!Q;VM31/(Input!Q-Input!Q);0)))</f>
        <v/>
      </c>
      <c r="VT77" s="79">
        <f>SE(Input!Q="bullet";SE(7=Input!Q-1;VM31;0);SE(7&lt;Input!Q;0;SE(7&lt;Input!Q;VM31/(Input!Q-Input!Q);0)))</f>
        <v/>
      </c>
      <c r="VU77" s="79">
        <f>SE(Input!Q="bullet";SE(8=Input!Q-1;VM31;0);SE(8&lt;Input!Q;0;SE(8&lt;Input!Q;VM31/(Input!Q-Input!Q);0)))</f>
        <v/>
      </c>
      <c r="VV77" s="79">
        <f>SE(Input!Q="bullet";SE(9=Input!Q-1;VM31;0);SE(9&lt;Input!Q;0;SE(9&lt;Input!Q;VM31/(Input!Q-Input!Q);0)))</f>
        <v/>
      </c>
      <c r="VW77" s="79">
        <f>SE(Input!Q="bullet";SE(10=Input!Q-1;VM31;0);SE(10&lt;Input!Q;0;SE(10&lt;Input!Q;VM31/(Input!Q-Input!Q);0)))</f>
        <v/>
      </c>
      <c r="VX77" s="79">
        <f>SE(Input!Q="bullet";SE(11=Input!Q-1;VM31;0);SE(11&lt;Input!Q;0;SE(11&lt;Input!Q;VM31/(Input!Q-Input!Q);0)))</f>
        <v/>
      </c>
      <c r="VY77" s="79">
        <f>SE(Input!Q="bullet";SE(12=Input!Q-1;VM31;0);SE(12&lt;Input!Q;0;SE(12&lt;Input!Q;VM31/(Input!Q-Input!Q);0)))</f>
        <v/>
      </c>
      <c r="VZ77" s="79">
        <f>SE(Input!Q="bullet";SE(13=Input!Q-1;VM31;0);SE(13&lt;Input!Q;0;SE(13&lt;Input!Q;VM31/(Input!Q-Input!Q);0)))</f>
        <v/>
      </c>
      <c r="WA77" s="79">
        <f>SE(Input!Q="bullet";SE(14=Input!Q-1;VM31;0);SE(14&lt;Input!Q;0;SE(14&lt;Input!Q;VM31/(Input!Q-Input!Q);0)))</f>
        <v/>
      </c>
      <c r="WB77" s="79">
        <f>SE(Input!Q="bullet";SE(15=Input!Q-1;VM31;0);SE(15&lt;Input!Q;0;SE(15&lt;Input!Q;VM31/(Input!Q-Input!Q);0)))</f>
        <v/>
      </c>
      <c r="WE77" s="78" t="n">
        <v>25</v>
      </c>
      <c r="WF77" s="79">
        <f>0</f>
        <v/>
      </c>
      <c r="WG77" s="79">
        <f>0</f>
        <v/>
      </c>
      <c r="WH77" s="79">
        <f>0</f>
        <v/>
      </c>
      <c r="WI77" s="79">
        <f>0</f>
        <v/>
      </c>
      <c r="WJ77" s="79">
        <f>0</f>
        <v/>
      </c>
      <c r="WK77" s="79">
        <f>0</f>
        <v/>
      </c>
      <c r="WL77" s="79">
        <f>0</f>
        <v/>
      </c>
      <c r="WM77" s="79">
        <f>0</f>
        <v/>
      </c>
      <c r="WN77" s="79">
        <f>0</f>
        <v/>
      </c>
      <c r="WO77" s="79">
        <f>0</f>
        <v/>
      </c>
      <c r="WP77" s="79">
        <f>0</f>
        <v/>
      </c>
      <c r="WQ77" s="79">
        <f>0</f>
        <v/>
      </c>
      <c r="WR77" s="79">
        <f>0</f>
        <v/>
      </c>
      <c r="WS77" s="79">
        <f>0</f>
        <v/>
      </c>
      <c r="WT77" s="79">
        <f>0</f>
        <v/>
      </c>
      <c r="WU77" s="79">
        <f>0</f>
        <v/>
      </c>
      <c r="WV77" s="79">
        <f>0</f>
        <v/>
      </c>
      <c r="WW77" s="79">
        <f>0</f>
        <v/>
      </c>
      <c r="WX77" s="79">
        <f>0</f>
        <v/>
      </c>
      <c r="WY77" s="79">
        <f>0</f>
        <v/>
      </c>
      <c r="WZ77" s="79">
        <f>0</f>
        <v/>
      </c>
      <c r="XA77" s="79">
        <f>0</f>
        <v/>
      </c>
      <c r="XB77" s="79">
        <f>0</f>
        <v/>
      </c>
      <c r="XC77" s="79">
        <f>0</f>
        <v/>
      </c>
      <c r="XD77" s="79">
        <f>SE(Input!R="bullet";SE(0=Input!R-1;XD31;0);SE(0&lt;Input!R;0;SE(0&lt;Input!R;XD31/(Input!R-Input!R);0)))</f>
        <v/>
      </c>
      <c r="XE77" s="79">
        <f>SE(Input!R="bullet";SE(1=Input!R-1;XD31;0);SE(1&lt;Input!R;0;SE(1&lt;Input!R;XD31/(Input!R-Input!R);0)))</f>
        <v/>
      </c>
      <c r="XF77" s="79">
        <f>SE(Input!R="bullet";SE(2=Input!R-1;XD31;0);SE(2&lt;Input!R;0;SE(2&lt;Input!R;XD31/(Input!R-Input!R);0)))</f>
        <v/>
      </c>
      <c r="XG77" s="79">
        <f>SE(Input!R="bullet";SE(3=Input!R-1;XD31;0);SE(3&lt;Input!R;0;SE(3&lt;Input!R;XD31/(Input!R-Input!R);0)))</f>
        <v/>
      </c>
      <c r="XH77" s="79">
        <f>SE(Input!R="bullet";SE(4=Input!R-1;XD31;0);SE(4&lt;Input!R;0;SE(4&lt;Input!R;XD31/(Input!R-Input!R);0)))</f>
        <v/>
      </c>
      <c r="XI77" s="79">
        <f>SE(Input!R="bullet";SE(5=Input!R-1;XD31;0);SE(5&lt;Input!R;0;SE(5&lt;Input!R;XD31/(Input!R-Input!R);0)))</f>
        <v/>
      </c>
      <c r="XJ77" s="79">
        <f>SE(Input!R="bullet";SE(6=Input!R-1;XD31;0);SE(6&lt;Input!R;0;SE(6&lt;Input!R;XD31/(Input!R-Input!R);0)))</f>
        <v/>
      </c>
      <c r="XK77" s="79">
        <f>SE(Input!R="bullet";SE(7=Input!R-1;XD31;0);SE(7&lt;Input!R;0;SE(7&lt;Input!R;XD31/(Input!R-Input!R);0)))</f>
        <v/>
      </c>
      <c r="XL77" s="79">
        <f>SE(Input!R="bullet";SE(8=Input!R-1;XD31;0);SE(8&lt;Input!R;0;SE(8&lt;Input!R;XD31/(Input!R-Input!R);0)))</f>
        <v/>
      </c>
      <c r="XM77" s="79">
        <f>SE(Input!R="bullet";SE(9=Input!R-1;XD31;0);SE(9&lt;Input!R;0;SE(9&lt;Input!R;XD31/(Input!R-Input!R);0)))</f>
        <v/>
      </c>
      <c r="XN77" s="79">
        <f>SE(Input!R="bullet";SE(10=Input!R-1;XD31;0);SE(10&lt;Input!R;0;SE(10&lt;Input!R;XD31/(Input!R-Input!R);0)))</f>
        <v/>
      </c>
      <c r="XO77" s="79">
        <f>SE(Input!R="bullet";SE(11=Input!R-1;XD31;0);SE(11&lt;Input!R;0;SE(11&lt;Input!R;XD31/(Input!R-Input!R);0)))</f>
        <v/>
      </c>
      <c r="XP77" s="79">
        <f>SE(Input!R="bullet";SE(12=Input!R-1;XD31;0);SE(12&lt;Input!R;0;SE(12&lt;Input!R;XD31/(Input!R-Input!R);0)))</f>
        <v/>
      </c>
      <c r="XQ77" s="79">
        <f>SE(Input!R="bullet";SE(13=Input!R-1;XD31;0);SE(13&lt;Input!R;0;SE(13&lt;Input!R;XD31/(Input!R-Input!R);0)))</f>
        <v/>
      </c>
      <c r="XR77" s="79">
        <f>SE(Input!R="bullet";SE(14=Input!R-1;XD31;0);SE(14&lt;Input!R;0;SE(14&lt;Input!R;XD31/(Input!R-Input!R);0)))</f>
        <v/>
      </c>
      <c r="XS77" s="79">
        <f>SE(Input!R="bullet";SE(15=Input!R-1;XD31;0);SE(15&lt;Input!R;0;SE(15&lt;Input!R;XD31/(Input!R-Input!R);0)))</f>
        <v/>
      </c>
      <c r="XV77" s="78" t="n">
        <v>25</v>
      </c>
      <c r="XW77" s="79">
        <f>0</f>
        <v/>
      </c>
      <c r="XX77" s="79">
        <f>0</f>
        <v/>
      </c>
      <c r="XY77" s="79">
        <f>0</f>
        <v/>
      </c>
      <c r="XZ77" s="79">
        <f>0</f>
        <v/>
      </c>
      <c r="YA77" s="79">
        <f>0</f>
        <v/>
      </c>
      <c r="YB77" s="79">
        <f>0</f>
        <v/>
      </c>
      <c r="YC77" s="79">
        <f>0</f>
        <v/>
      </c>
      <c r="YD77" s="79">
        <f>0</f>
        <v/>
      </c>
      <c r="YE77" s="79">
        <f>0</f>
        <v/>
      </c>
      <c r="YF77" s="79">
        <f>0</f>
        <v/>
      </c>
      <c r="YG77" s="79">
        <f>0</f>
        <v/>
      </c>
      <c r="YH77" s="79">
        <f>0</f>
        <v/>
      </c>
      <c r="YI77" s="79">
        <f>0</f>
        <v/>
      </c>
      <c r="YJ77" s="79">
        <f>0</f>
        <v/>
      </c>
      <c r="YK77" s="79">
        <f>0</f>
        <v/>
      </c>
      <c r="YL77" s="79">
        <f>0</f>
        <v/>
      </c>
      <c r="YM77" s="79">
        <f>0</f>
        <v/>
      </c>
      <c r="YN77" s="79">
        <f>0</f>
        <v/>
      </c>
      <c r="YO77" s="79">
        <f>0</f>
        <v/>
      </c>
      <c r="YP77" s="79">
        <f>0</f>
        <v/>
      </c>
      <c r="YQ77" s="79">
        <f>0</f>
        <v/>
      </c>
      <c r="YR77" s="79">
        <f>0</f>
        <v/>
      </c>
      <c r="YS77" s="79">
        <f>0</f>
        <v/>
      </c>
      <c r="YT77" s="79">
        <f>0</f>
        <v/>
      </c>
      <c r="YU77" s="79">
        <f>SE(Input!S="bullet";SE(0=Input!S-1;YU31;0);SE(0&lt;Input!S;0;SE(0&lt;Input!S;YU31/(Input!S-Input!S);0)))</f>
        <v/>
      </c>
      <c r="YV77" s="79">
        <f>SE(Input!S="bullet";SE(1=Input!S-1;YU31;0);SE(1&lt;Input!S;0;SE(1&lt;Input!S;YU31/(Input!S-Input!S);0)))</f>
        <v/>
      </c>
      <c r="YW77" s="79">
        <f>SE(Input!S="bullet";SE(2=Input!S-1;YU31;0);SE(2&lt;Input!S;0;SE(2&lt;Input!S;YU31/(Input!S-Input!S);0)))</f>
        <v/>
      </c>
      <c r="YX77" s="79">
        <f>SE(Input!S="bullet";SE(3=Input!S-1;YU31;0);SE(3&lt;Input!S;0;SE(3&lt;Input!S;YU31/(Input!S-Input!S);0)))</f>
        <v/>
      </c>
      <c r="YY77" s="79">
        <f>SE(Input!S="bullet";SE(4=Input!S-1;YU31;0);SE(4&lt;Input!S;0;SE(4&lt;Input!S;YU31/(Input!S-Input!S);0)))</f>
        <v/>
      </c>
      <c r="YZ77" s="79">
        <f>SE(Input!S="bullet";SE(5=Input!S-1;YU31;0);SE(5&lt;Input!S;0;SE(5&lt;Input!S;YU31/(Input!S-Input!S);0)))</f>
        <v/>
      </c>
      <c r="ZA77" s="79">
        <f>SE(Input!S="bullet";SE(6=Input!S-1;YU31;0);SE(6&lt;Input!S;0;SE(6&lt;Input!S;YU31/(Input!S-Input!S);0)))</f>
        <v/>
      </c>
      <c r="ZB77" s="79">
        <f>SE(Input!S="bullet";SE(7=Input!S-1;YU31;0);SE(7&lt;Input!S;0;SE(7&lt;Input!S;YU31/(Input!S-Input!S);0)))</f>
        <v/>
      </c>
      <c r="ZC77" s="79">
        <f>SE(Input!S="bullet";SE(8=Input!S-1;YU31;0);SE(8&lt;Input!S;0;SE(8&lt;Input!S;YU31/(Input!S-Input!S);0)))</f>
        <v/>
      </c>
      <c r="ZD77" s="79">
        <f>SE(Input!S="bullet";SE(9=Input!S-1;YU31;0);SE(9&lt;Input!S;0;SE(9&lt;Input!S;YU31/(Input!S-Input!S);0)))</f>
        <v/>
      </c>
      <c r="ZE77" s="79">
        <f>SE(Input!S="bullet";SE(10=Input!S-1;YU31;0);SE(10&lt;Input!S;0;SE(10&lt;Input!S;YU31/(Input!S-Input!S);0)))</f>
        <v/>
      </c>
      <c r="ZF77" s="79">
        <f>SE(Input!S="bullet";SE(11=Input!S-1;YU31;0);SE(11&lt;Input!S;0;SE(11&lt;Input!S;YU31/(Input!S-Input!S);0)))</f>
        <v/>
      </c>
      <c r="ZG77" s="79">
        <f>SE(Input!S="bullet";SE(12=Input!S-1;YU31;0);SE(12&lt;Input!S;0;SE(12&lt;Input!S;YU31/(Input!S-Input!S);0)))</f>
        <v/>
      </c>
      <c r="ZH77" s="79">
        <f>SE(Input!S="bullet";SE(13=Input!S-1;YU31;0);SE(13&lt;Input!S;0;SE(13&lt;Input!S;YU31/(Input!S-Input!S);0)))</f>
        <v/>
      </c>
      <c r="ZI77" s="79">
        <f>SE(Input!S="bullet";SE(14=Input!S-1;YU31;0);SE(14&lt;Input!S;0;SE(14&lt;Input!S;YU31/(Input!S-Input!S);0)))</f>
        <v/>
      </c>
      <c r="ZJ77" s="79">
        <f>SE(Input!S="bullet";SE(15=Input!S-1;YU31;0);SE(15&lt;Input!S;0;SE(15&lt;Input!S;YU31/(Input!S-Input!S);0)))</f>
        <v/>
      </c>
      <c r="ZM77" s="78" t="n">
        <v>25</v>
      </c>
      <c r="ZN77" s="79">
        <f>0</f>
        <v/>
      </c>
      <c r="ZO77" s="79">
        <f>0</f>
        <v/>
      </c>
      <c r="ZP77" s="79">
        <f>0</f>
        <v/>
      </c>
      <c r="ZQ77" s="79">
        <f>0</f>
        <v/>
      </c>
      <c r="ZR77" s="79">
        <f>0</f>
        <v/>
      </c>
      <c r="ZS77" s="79">
        <f>0</f>
        <v/>
      </c>
      <c r="ZT77" s="79">
        <f>0</f>
        <v/>
      </c>
      <c r="ZU77" s="79">
        <f>0</f>
        <v/>
      </c>
      <c r="ZV77" s="79">
        <f>0</f>
        <v/>
      </c>
      <c r="ZW77" s="79">
        <f>0</f>
        <v/>
      </c>
      <c r="ZX77" s="79">
        <f>0</f>
        <v/>
      </c>
      <c r="ZY77" s="79">
        <f>0</f>
        <v/>
      </c>
      <c r="ZZ77" s="79">
        <f>0</f>
        <v/>
      </c>
      <c r="AAA77" s="79">
        <f>0</f>
        <v/>
      </c>
      <c r="AAB77" s="79">
        <f>0</f>
        <v/>
      </c>
      <c r="AAC77" s="79">
        <f>0</f>
        <v/>
      </c>
      <c r="AAD77" s="79">
        <f>0</f>
        <v/>
      </c>
      <c r="AAE77" s="79">
        <f>0</f>
        <v/>
      </c>
      <c r="AAF77" s="79">
        <f>0</f>
        <v/>
      </c>
      <c r="AAG77" s="79">
        <f>0</f>
        <v/>
      </c>
      <c r="AAH77" s="79">
        <f>0</f>
        <v/>
      </c>
      <c r="AAI77" s="79">
        <f>0</f>
        <v/>
      </c>
      <c r="AAJ77" s="79">
        <f>0</f>
        <v/>
      </c>
      <c r="AAK77" s="79">
        <f>0</f>
        <v/>
      </c>
      <c r="AAL77" s="79">
        <f>SE(Input!T="bullet";SE(0=Input!T-1;AAL31;0);SE(0&lt;Input!T;0;SE(0&lt;Input!T;AAL31/(Input!T-Input!T);0)))</f>
        <v/>
      </c>
      <c r="AAM77" s="79">
        <f>SE(Input!T="bullet";SE(1=Input!T-1;AAL31;0);SE(1&lt;Input!T;0;SE(1&lt;Input!T;AAL31/(Input!T-Input!T);0)))</f>
        <v/>
      </c>
      <c r="AAN77" s="79">
        <f>SE(Input!T="bullet";SE(2=Input!T-1;AAL31;0);SE(2&lt;Input!T;0;SE(2&lt;Input!T;AAL31/(Input!T-Input!T);0)))</f>
        <v/>
      </c>
      <c r="AAO77" s="79">
        <f>SE(Input!T="bullet";SE(3=Input!T-1;AAL31;0);SE(3&lt;Input!T;0;SE(3&lt;Input!T;AAL31/(Input!T-Input!T);0)))</f>
        <v/>
      </c>
      <c r="AAP77" s="79">
        <f>SE(Input!T="bullet";SE(4=Input!T-1;AAL31;0);SE(4&lt;Input!T;0;SE(4&lt;Input!T;AAL31/(Input!T-Input!T);0)))</f>
        <v/>
      </c>
      <c r="AAQ77" s="79">
        <f>SE(Input!T="bullet";SE(5=Input!T-1;AAL31;0);SE(5&lt;Input!T;0;SE(5&lt;Input!T;AAL31/(Input!T-Input!T);0)))</f>
        <v/>
      </c>
      <c r="AAR77" s="79">
        <f>SE(Input!T="bullet";SE(6=Input!T-1;AAL31;0);SE(6&lt;Input!T;0;SE(6&lt;Input!T;AAL31/(Input!T-Input!T);0)))</f>
        <v/>
      </c>
      <c r="AAS77" s="79">
        <f>SE(Input!T="bullet";SE(7=Input!T-1;AAL31;0);SE(7&lt;Input!T;0;SE(7&lt;Input!T;AAL31/(Input!T-Input!T);0)))</f>
        <v/>
      </c>
      <c r="AAT77" s="79">
        <f>SE(Input!T="bullet";SE(8=Input!T-1;AAL31;0);SE(8&lt;Input!T;0;SE(8&lt;Input!T;AAL31/(Input!T-Input!T);0)))</f>
        <v/>
      </c>
      <c r="AAU77" s="79">
        <f>SE(Input!T="bullet";SE(9=Input!T-1;AAL31;0);SE(9&lt;Input!T;0;SE(9&lt;Input!T;AAL31/(Input!T-Input!T);0)))</f>
        <v/>
      </c>
      <c r="AAV77" s="79">
        <f>SE(Input!T="bullet";SE(10=Input!T-1;AAL31;0);SE(10&lt;Input!T;0;SE(10&lt;Input!T;AAL31/(Input!T-Input!T);0)))</f>
        <v/>
      </c>
      <c r="AAW77" s="79">
        <f>SE(Input!T="bullet";SE(11=Input!T-1;AAL31;0);SE(11&lt;Input!T;0;SE(11&lt;Input!T;AAL31/(Input!T-Input!T);0)))</f>
        <v/>
      </c>
      <c r="AAX77" s="79">
        <f>SE(Input!T="bullet";SE(12=Input!T-1;AAL31;0);SE(12&lt;Input!T;0;SE(12&lt;Input!T;AAL31/(Input!T-Input!T);0)))</f>
        <v/>
      </c>
      <c r="AAY77" s="79">
        <f>SE(Input!T="bullet";SE(13=Input!T-1;AAL31;0);SE(13&lt;Input!T;0;SE(13&lt;Input!T;AAL31/(Input!T-Input!T);0)))</f>
        <v/>
      </c>
      <c r="AAZ77" s="79">
        <f>SE(Input!T="bullet";SE(14=Input!T-1;AAL31;0);SE(14&lt;Input!T;0;SE(14&lt;Input!T;AAL31/(Input!T-Input!T);0)))</f>
        <v/>
      </c>
      <c r="ABA77" s="79">
        <f>SE(Input!T="bullet";SE(15=Input!T-1;AAL31;0);SE(15&lt;Input!T;0;SE(15&lt;Input!T;AAL31/(Input!T-Input!T);0)))</f>
        <v/>
      </c>
      <c r="ABD77" s="78" t="n">
        <v>25</v>
      </c>
      <c r="ABE77" s="79">
        <f>0</f>
        <v/>
      </c>
      <c r="ABF77" s="79">
        <f>0</f>
        <v/>
      </c>
      <c r="ABG77" s="79">
        <f>0</f>
        <v/>
      </c>
      <c r="ABH77" s="79">
        <f>0</f>
        <v/>
      </c>
      <c r="ABI77" s="79">
        <f>0</f>
        <v/>
      </c>
      <c r="ABJ77" s="79">
        <f>0</f>
        <v/>
      </c>
      <c r="ABK77" s="79">
        <f>0</f>
        <v/>
      </c>
      <c r="ABL77" s="79">
        <f>0</f>
        <v/>
      </c>
      <c r="ABM77" s="79">
        <f>0</f>
        <v/>
      </c>
      <c r="ABN77" s="79">
        <f>0</f>
        <v/>
      </c>
      <c r="ABO77" s="79">
        <f>0</f>
        <v/>
      </c>
      <c r="ABP77" s="79">
        <f>0</f>
        <v/>
      </c>
      <c r="ABQ77" s="79">
        <f>0</f>
        <v/>
      </c>
      <c r="ABR77" s="79">
        <f>0</f>
        <v/>
      </c>
      <c r="ABS77" s="79">
        <f>0</f>
        <v/>
      </c>
      <c r="ABT77" s="79">
        <f>0</f>
        <v/>
      </c>
      <c r="ABU77" s="79">
        <f>0</f>
        <v/>
      </c>
      <c r="ABV77" s="79">
        <f>0</f>
        <v/>
      </c>
      <c r="ABW77" s="79">
        <f>0</f>
        <v/>
      </c>
      <c r="ABX77" s="79">
        <f>0</f>
        <v/>
      </c>
      <c r="ABY77" s="79">
        <f>0</f>
        <v/>
      </c>
      <c r="ABZ77" s="79">
        <f>0</f>
        <v/>
      </c>
      <c r="ACA77" s="79">
        <f>0</f>
        <v/>
      </c>
      <c r="ACB77" s="79">
        <f>0</f>
        <v/>
      </c>
      <c r="ACC77" s="79">
        <f>SE(Input!U="bullet";SE(0=Input!U-1;ACC31;0);SE(0&lt;Input!U;0;SE(0&lt;Input!U;ACC31/(Input!U-Input!U);0)))</f>
        <v/>
      </c>
      <c r="ACD77" s="79">
        <f>SE(Input!U="bullet";SE(1=Input!U-1;ACC31;0);SE(1&lt;Input!U;0;SE(1&lt;Input!U;ACC31/(Input!U-Input!U);0)))</f>
        <v/>
      </c>
      <c r="ACE77" s="79">
        <f>SE(Input!U="bullet";SE(2=Input!U-1;ACC31;0);SE(2&lt;Input!U;0;SE(2&lt;Input!U;ACC31/(Input!U-Input!U);0)))</f>
        <v/>
      </c>
      <c r="ACF77" s="79">
        <f>SE(Input!U="bullet";SE(3=Input!U-1;ACC31;0);SE(3&lt;Input!U;0;SE(3&lt;Input!U;ACC31/(Input!U-Input!U);0)))</f>
        <v/>
      </c>
      <c r="ACG77" s="79">
        <f>SE(Input!U="bullet";SE(4=Input!U-1;ACC31;0);SE(4&lt;Input!U;0;SE(4&lt;Input!U;ACC31/(Input!U-Input!U);0)))</f>
        <v/>
      </c>
      <c r="ACH77" s="79">
        <f>SE(Input!U="bullet";SE(5=Input!U-1;ACC31;0);SE(5&lt;Input!U;0;SE(5&lt;Input!U;ACC31/(Input!U-Input!U);0)))</f>
        <v/>
      </c>
      <c r="ACI77" s="79">
        <f>SE(Input!U="bullet";SE(6=Input!U-1;ACC31;0);SE(6&lt;Input!U;0;SE(6&lt;Input!U;ACC31/(Input!U-Input!U);0)))</f>
        <v/>
      </c>
      <c r="ACJ77" s="79">
        <f>SE(Input!U="bullet";SE(7=Input!U-1;ACC31;0);SE(7&lt;Input!U;0;SE(7&lt;Input!U;ACC31/(Input!U-Input!U);0)))</f>
        <v/>
      </c>
      <c r="ACK77" s="79">
        <f>SE(Input!U="bullet";SE(8=Input!U-1;ACC31;0);SE(8&lt;Input!U;0;SE(8&lt;Input!U;ACC31/(Input!U-Input!U);0)))</f>
        <v/>
      </c>
      <c r="ACL77" s="79">
        <f>SE(Input!U="bullet";SE(9=Input!U-1;ACC31;0);SE(9&lt;Input!U;0;SE(9&lt;Input!U;ACC31/(Input!U-Input!U);0)))</f>
        <v/>
      </c>
      <c r="ACM77" s="79">
        <f>SE(Input!U="bullet";SE(10=Input!U-1;ACC31;0);SE(10&lt;Input!U;0;SE(10&lt;Input!U;ACC31/(Input!U-Input!U);0)))</f>
        <v/>
      </c>
      <c r="ACN77" s="79">
        <f>SE(Input!U="bullet";SE(11=Input!U-1;ACC31;0);SE(11&lt;Input!U;0;SE(11&lt;Input!U;ACC31/(Input!U-Input!U);0)))</f>
        <v/>
      </c>
      <c r="ACO77" s="79">
        <f>SE(Input!U="bullet";SE(12=Input!U-1;ACC31;0);SE(12&lt;Input!U;0;SE(12&lt;Input!U;ACC31/(Input!U-Input!U);0)))</f>
        <v/>
      </c>
      <c r="ACP77" s="79">
        <f>SE(Input!U="bullet";SE(13=Input!U-1;ACC31;0);SE(13&lt;Input!U;0;SE(13&lt;Input!U;ACC31/(Input!U-Input!U);0)))</f>
        <v/>
      </c>
      <c r="ACQ77" s="79">
        <f>SE(Input!U="bullet";SE(14=Input!U-1;ACC31;0);SE(14&lt;Input!U;0;SE(14&lt;Input!U;ACC31/(Input!U-Input!U);0)))</f>
        <v/>
      </c>
      <c r="ACR77" s="79">
        <f>SE(Input!U="bullet";SE(15=Input!U-1;ACC31;0);SE(15&lt;Input!U;0;SE(15&lt;Input!U;ACC31/(Input!U-Input!U);0)))</f>
        <v/>
      </c>
      <c r="ACU77" s="78" t="n">
        <v>25</v>
      </c>
      <c r="ACV77" s="79">
        <f>0</f>
        <v/>
      </c>
      <c r="ACW77" s="79">
        <f>0</f>
        <v/>
      </c>
      <c r="ACX77" s="79">
        <f>0</f>
        <v/>
      </c>
      <c r="ACY77" s="79">
        <f>0</f>
        <v/>
      </c>
      <c r="ACZ77" s="79">
        <f>0</f>
        <v/>
      </c>
      <c r="ADA77" s="79">
        <f>0</f>
        <v/>
      </c>
      <c r="ADB77" s="79">
        <f>0</f>
        <v/>
      </c>
      <c r="ADC77" s="79">
        <f>0</f>
        <v/>
      </c>
      <c r="ADD77" s="79">
        <f>0</f>
        <v/>
      </c>
      <c r="ADE77" s="79">
        <f>0</f>
        <v/>
      </c>
      <c r="ADF77" s="79">
        <f>0</f>
        <v/>
      </c>
      <c r="ADG77" s="79">
        <f>0</f>
        <v/>
      </c>
      <c r="ADH77" s="79">
        <f>0</f>
        <v/>
      </c>
      <c r="ADI77" s="79">
        <f>0</f>
        <v/>
      </c>
      <c r="ADJ77" s="79">
        <f>0</f>
        <v/>
      </c>
      <c r="ADK77" s="79">
        <f>0</f>
        <v/>
      </c>
      <c r="ADL77" s="79">
        <f>0</f>
        <v/>
      </c>
      <c r="ADM77" s="79">
        <f>0</f>
        <v/>
      </c>
      <c r="ADN77" s="79">
        <f>0</f>
        <v/>
      </c>
      <c r="ADO77" s="79">
        <f>0</f>
        <v/>
      </c>
      <c r="ADP77" s="79">
        <f>0</f>
        <v/>
      </c>
      <c r="ADQ77" s="79">
        <f>0</f>
        <v/>
      </c>
      <c r="ADR77" s="79">
        <f>0</f>
        <v/>
      </c>
      <c r="ADS77" s="79">
        <f>0</f>
        <v/>
      </c>
      <c r="ADT77" s="79">
        <f>SE(Input!V="bullet";SE(0=Input!V-1;ADT31;0);SE(0&lt;Input!V;0;SE(0&lt;Input!V;ADT31/(Input!V-Input!V);0)))</f>
        <v/>
      </c>
      <c r="ADU77" s="79">
        <f>SE(Input!V="bullet";SE(1=Input!V-1;ADT31;0);SE(1&lt;Input!V;0;SE(1&lt;Input!V;ADT31/(Input!V-Input!V);0)))</f>
        <v/>
      </c>
      <c r="ADV77" s="79">
        <f>SE(Input!V="bullet";SE(2=Input!V-1;ADT31;0);SE(2&lt;Input!V;0;SE(2&lt;Input!V;ADT31/(Input!V-Input!V);0)))</f>
        <v/>
      </c>
      <c r="ADW77" s="79">
        <f>SE(Input!V="bullet";SE(3=Input!V-1;ADT31;0);SE(3&lt;Input!V;0;SE(3&lt;Input!V;ADT31/(Input!V-Input!V);0)))</f>
        <v/>
      </c>
      <c r="ADX77" s="79">
        <f>SE(Input!V="bullet";SE(4=Input!V-1;ADT31;0);SE(4&lt;Input!V;0;SE(4&lt;Input!V;ADT31/(Input!V-Input!V);0)))</f>
        <v/>
      </c>
      <c r="ADY77" s="79">
        <f>SE(Input!V="bullet";SE(5=Input!V-1;ADT31;0);SE(5&lt;Input!V;0;SE(5&lt;Input!V;ADT31/(Input!V-Input!V);0)))</f>
        <v/>
      </c>
      <c r="ADZ77" s="79">
        <f>SE(Input!V="bullet";SE(6=Input!V-1;ADT31;0);SE(6&lt;Input!V;0;SE(6&lt;Input!V;ADT31/(Input!V-Input!V);0)))</f>
        <v/>
      </c>
      <c r="AEA77" s="79">
        <f>SE(Input!V="bullet";SE(7=Input!V-1;ADT31;0);SE(7&lt;Input!V;0;SE(7&lt;Input!V;ADT31/(Input!V-Input!V);0)))</f>
        <v/>
      </c>
      <c r="AEB77" s="79">
        <f>SE(Input!V="bullet";SE(8=Input!V-1;ADT31;0);SE(8&lt;Input!V;0;SE(8&lt;Input!V;ADT31/(Input!V-Input!V);0)))</f>
        <v/>
      </c>
      <c r="AEC77" s="79">
        <f>SE(Input!V="bullet";SE(9=Input!V-1;ADT31;0);SE(9&lt;Input!V;0;SE(9&lt;Input!V;ADT31/(Input!V-Input!V);0)))</f>
        <v/>
      </c>
      <c r="AED77" s="79">
        <f>SE(Input!V="bullet";SE(10=Input!V-1;ADT31;0);SE(10&lt;Input!V;0;SE(10&lt;Input!V;ADT31/(Input!V-Input!V);0)))</f>
        <v/>
      </c>
      <c r="AEE77" s="79">
        <f>SE(Input!V="bullet";SE(11=Input!V-1;ADT31;0);SE(11&lt;Input!V;0;SE(11&lt;Input!V;ADT31/(Input!V-Input!V);0)))</f>
        <v/>
      </c>
      <c r="AEF77" s="79">
        <f>SE(Input!V="bullet";SE(12=Input!V-1;ADT31;0);SE(12&lt;Input!V;0;SE(12&lt;Input!V;ADT31/(Input!V-Input!V);0)))</f>
        <v/>
      </c>
      <c r="AEG77" s="79">
        <f>SE(Input!V="bullet";SE(13=Input!V-1;ADT31;0);SE(13&lt;Input!V;0;SE(13&lt;Input!V;ADT31/(Input!V-Input!V);0)))</f>
        <v/>
      </c>
      <c r="AEH77" s="79">
        <f>SE(Input!V="bullet";SE(14=Input!V-1;ADT31;0);SE(14&lt;Input!V;0;SE(14&lt;Input!V;ADT31/(Input!V-Input!V);0)))</f>
        <v/>
      </c>
      <c r="AEI77" s="79">
        <f>SE(Input!V="bullet";SE(15=Input!V-1;ADT31;0);SE(15&lt;Input!V;0;SE(15&lt;Input!V;ADT31/(Input!V-Input!V);0)))</f>
        <v/>
      </c>
      <c r="AEL77" s="78" t="n">
        <v>25</v>
      </c>
      <c r="AEM77" s="79">
        <f>0</f>
        <v/>
      </c>
      <c r="AEN77" s="79">
        <f>0</f>
        <v/>
      </c>
      <c r="AEO77" s="79">
        <f>0</f>
        <v/>
      </c>
      <c r="AEP77" s="79">
        <f>0</f>
        <v/>
      </c>
      <c r="AEQ77" s="79">
        <f>0</f>
        <v/>
      </c>
      <c r="AER77" s="79">
        <f>0</f>
        <v/>
      </c>
      <c r="AES77" s="79">
        <f>0</f>
        <v/>
      </c>
      <c r="AET77" s="79">
        <f>0</f>
        <v/>
      </c>
      <c r="AEU77" s="79">
        <f>0</f>
        <v/>
      </c>
      <c r="AEV77" s="79">
        <f>0</f>
        <v/>
      </c>
      <c r="AEW77" s="79">
        <f>0</f>
        <v/>
      </c>
      <c r="AEX77" s="79">
        <f>0</f>
        <v/>
      </c>
      <c r="AEY77" s="79">
        <f>0</f>
        <v/>
      </c>
      <c r="AEZ77" s="79">
        <f>0</f>
        <v/>
      </c>
      <c r="AFA77" s="79">
        <f>0</f>
        <v/>
      </c>
      <c r="AFB77" s="79">
        <f>0</f>
        <v/>
      </c>
      <c r="AFC77" s="79">
        <f>0</f>
        <v/>
      </c>
      <c r="AFD77" s="79">
        <f>0</f>
        <v/>
      </c>
      <c r="AFE77" s="79">
        <f>0</f>
        <v/>
      </c>
      <c r="AFF77" s="79">
        <f>0</f>
        <v/>
      </c>
      <c r="AFG77" s="79">
        <f>0</f>
        <v/>
      </c>
      <c r="AFH77" s="79">
        <f>0</f>
        <v/>
      </c>
      <c r="AFI77" s="79">
        <f>0</f>
        <v/>
      </c>
      <c r="AFJ77" s="79">
        <f>0</f>
        <v/>
      </c>
      <c r="AFK77" s="79">
        <f>SE(Input!W="bullet";SE(0=Input!W-1;AFK31;0);SE(0&lt;Input!W;0;SE(0&lt;Input!W;AFK31/(Input!W-Input!W);0)))</f>
        <v/>
      </c>
      <c r="AFL77" s="79">
        <f>SE(Input!W="bullet";SE(1=Input!W-1;AFK31;0);SE(1&lt;Input!W;0;SE(1&lt;Input!W;AFK31/(Input!W-Input!W);0)))</f>
        <v/>
      </c>
      <c r="AFM77" s="79">
        <f>SE(Input!W="bullet";SE(2=Input!W-1;AFK31;0);SE(2&lt;Input!W;0;SE(2&lt;Input!W;AFK31/(Input!W-Input!W);0)))</f>
        <v/>
      </c>
      <c r="AFN77" s="79">
        <f>SE(Input!W="bullet";SE(3=Input!W-1;AFK31;0);SE(3&lt;Input!W;0;SE(3&lt;Input!W;AFK31/(Input!W-Input!W);0)))</f>
        <v/>
      </c>
      <c r="AFO77" s="79">
        <f>SE(Input!W="bullet";SE(4=Input!W-1;AFK31;0);SE(4&lt;Input!W;0;SE(4&lt;Input!W;AFK31/(Input!W-Input!W);0)))</f>
        <v/>
      </c>
      <c r="AFP77" s="79">
        <f>SE(Input!W="bullet";SE(5=Input!W-1;AFK31;0);SE(5&lt;Input!W;0;SE(5&lt;Input!W;AFK31/(Input!W-Input!W);0)))</f>
        <v/>
      </c>
      <c r="AFQ77" s="79">
        <f>SE(Input!W="bullet";SE(6=Input!W-1;AFK31;0);SE(6&lt;Input!W;0;SE(6&lt;Input!W;AFK31/(Input!W-Input!W);0)))</f>
        <v/>
      </c>
      <c r="AFR77" s="79">
        <f>SE(Input!W="bullet";SE(7=Input!W-1;AFK31;0);SE(7&lt;Input!W;0;SE(7&lt;Input!W;AFK31/(Input!W-Input!W);0)))</f>
        <v/>
      </c>
      <c r="AFS77" s="79">
        <f>SE(Input!W="bullet";SE(8=Input!W-1;AFK31;0);SE(8&lt;Input!W;0;SE(8&lt;Input!W;AFK31/(Input!W-Input!W);0)))</f>
        <v/>
      </c>
      <c r="AFT77" s="79">
        <f>SE(Input!W="bullet";SE(9=Input!W-1;AFK31;0);SE(9&lt;Input!W;0;SE(9&lt;Input!W;AFK31/(Input!W-Input!W);0)))</f>
        <v/>
      </c>
      <c r="AFU77" s="79">
        <f>SE(Input!W="bullet";SE(10=Input!W-1;AFK31;0);SE(10&lt;Input!W;0;SE(10&lt;Input!W;AFK31/(Input!W-Input!W);0)))</f>
        <v/>
      </c>
      <c r="AFV77" s="79">
        <f>SE(Input!W="bullet";SE(11=Input!W-1;AFK31;0);SE(11&lt;Input!W;0;SE(11&lt;Input!W;AFK31/(Input!W-Input!W);0)))</f>
        <v/>
      </c>
      <c r="AFW77" s="79">
        <f>SE(Input!W="bullet";SE(12=Input!W-1;AFK31;0);SE(12&lt;Input!W;0;SE(12&lt;Input!W;AFK31/(Input!W-Input!W);0)))</f>
        <v/>
      </c>
      <c r="AFX77" s="79">
        <f>SE(Input!W="bullet";SE(13=Input!W-1;AFK31;0);SE(13&lt;Input!W;0;SE(13&lt;Input!W;AFK31/(Input!W-Input!W);0)))</f>
        <v/>
      </c>
      <c r="AFY77" s="79">
        <f>SE(Input!W="bullet";SE(14=Input!W-1;AFK31;0);SE(14&lt;Input!W;0;SE(14&lt;Input!W;AFK31/(Input!W-Input!W);0)))</f>
        <v/>
      </c>
      <c r="AFZ77" s="79">
        <f>SE(Input!W="bullet";SE(15=Input!W-1;AFK31;0);SE(15&lt;Input!W;0;SE(15&lt;Input!W;AFK31/(Input!W-Input!W);0)))</f>
        <v/>
      </c>
    </row>
    <row r="78">
      <c r="A78" s="78" t="n">
        <v>26</v>
      </c>
      <c r="B78" s="79">
        <f>0</f>
        <v/>
      </c>
      <c r="C78" s="79">
        <f>0</f>
        <v/>
      </c>
      <c r="D78" s="79">
        <f>0</f>
        <v/>
      </c>
      <c r="E78" s="79">
        <f>0</f>
        <v/>
      </c>
      <c r="F78" s="79">
        <f>0</f>
        <v/>
      </c>
      <c r="G78" s="79">
        <f>0</f>
        <v/>
      </c>
      <c r="H78" s="79">
        <f>0</f>
        <v/>
      </c>
      <c r="I78" s="79">
        <f>0</f>
        <v/>
      </c>
      <c r="J78" s="79">
        <f>0</f>
        <v/>
      </c>
      <c r="K78" s="79">
        <f>0</f>
        <v/>
      </c>
      <c r="L78" s="79">
        <f>0</f>
        <v/>
      </c>
      <c r="M78" s="79">
        <f>0</f>
        <v/>
      </c>
      <c r="N78" s="79">
        <f>0</f>
        <v/>
      </c>
      <c r="O78" s="79">
        <f>0</f>
        <v/>
      </c>
      <c r="P78" s="79">
        <f>0</f>
        <v/>
      </c>
      <c r="Q78" s="79">
        <f>0</f>
        <v/>
      </c>
      <c r="R78" s="79">
        <f>0</f>
        <v/>
      </c>
      <c r="S78" s="79">
        <f>0</f>
        <v/>
      </c>
      <c r="T78" s="79">
        <f>0</f>
        <v/>
      </c>
      <c r="U78" s="79">
        <f>0</f>
        <v/>
      </c>
      <c r="V78" s="79">
        <f>0</f>
        <v/>
      </c>
      <c r="W78" s="79">
        <f>0</f>
        <v/>
      </c>
      <c r="X78" s="79">
        <f>0</f>
        <v/>
      </c>
      <c r="Y78" s="79">
        <f>0</f>
        <v/>
      </c>
      <c r="Z78" s="79">
        <f>0</f>
        <v/>
      </c>
      <c r="AA78" s="79">
        <f>SE(Input!D="bullet";SE(0=Input!D-1;AA32;0);SE(0&lt;Input!D;0;SE(0&lt;Input!D;AA32/(Input!D-Input!D);0)))</f>
        <v/>
      </c>
      <c r="AB78" s="79">
        <f>SE(Input!D="bullet";SE(1=Input!D-1;AA32;0);SE(1&lt;Input!D;0;SE(1&lt;Input!D;AA32/(Input!D-Input!D);0)))</f>
        <v/>
      </c>
      <c r="AC78" s="79">
        <f>SE(Input!D="bullet";SE(2=Input!D-1;AA32;0);SE(2&lt;Input!D;0;SE(2&lt;Input!D;AA32/(Input!D-Input!D);0)))</f>
        <v/>
      </c>
      <c r="AD78" s="79">
        <f>SE(Input!D="bullet";SE(3=Input!D-1;AA32;0);SE(3&lt;Input!D;0;SE(3&lt;Input!D;AA32/(Input!D-Input!D);0)))</f>
        <v/>
      </c>
      <c r="AE78" s="79">
        <f>SE(Input!D="bullet";SE(4=Input!D-1;AA32;0);SE(4&lt;Input!D;0;SE(4&lt;Input!D;AA32/(Input!D-Input!D);0)))</f>
        <v/>
      </c>
      <c r="AF78" s="79">
        <f>SE(Input!D="bullet";SE(5=Input!D-1;AA32;0);SE(5&lt;Input!D;0;SE(5&lt;Input!D;AA32/(Input!D-Input!D);0)))</f>
        <v/>
      </c>
      <c r="AG78" s="79">
        <f>SE(Input!D="bullet";SE(6=Input!D-1;AA32;0);SE(6&lt;Input!D;0;SE(6&lt;Input!D;AA32/(Input!D-Input!D);0)))</f>
        <v/>
      </c>
      <c r="AH78" s="79">
        <f>SE(Input!D="bullet";SE(7=Input!D-1;AA32;0);SE(7&lt;Input!D;0;SE(7&lt;Input!D;AA32/(Input!D-Input!D);0)))</f>
        <v/>
      </c>
      <c r="AI78" s="79">
        <f>SE(Input!D="bullet";SE(8=Input!D-1;AA32;0);SE(8&lt;Input!D;0;SE(8&lt;Input!D;AA32/(Input!D-Input!D);0)))</f>
        <v/>
      </c>
      <c r="AJ78" s="79">
        <f>SE(Input!D="bullet";SE(9=Input!D-1;AA32;0);SE(9&lt;Input!D;0;SE(9&lt;Input!D;AA32/(Input!D-Input!D);0)))</f>
        <v/>
      </c>
      <c r="AK78" s="79">
        <f>SE(Input!D="bullet";SE(10=Input!D-1;AA32;0);SE(10&lt;Input!D;0;SE(10&lt;Input!D;AA32/(Input!D-Input!D);0)))</f>
        <v/>
      </c>
      <c r="AL78" s="79">
        <f>SE(Input!D="bullet";SE(11=Input!D-1;AA32;0);SE(11&lt;Input!D;0;SE(11&lt;Input!D;AA32/(Input!D-Input!D);0)))</f>
        <v/>
      </c>
      <c r="AM78" s="79">
        <f>SE(Input!D="bullet";SE(12=Input!D-1;AA32;0);SE(12&lt;Input!D;0;SE(12&lt;Input!D;AA32/(Input!D-Input!D);0)))</f>
        <v/>
      </c>
      <c r="AN78" s="79">
        <f>SE(Input!D="bullet";SE(13=Input!D-1;AA32;0);SE(13&lt;Input!D;0;SE(13&lt;Input!D;AA32/(Input!D-Input!D);0)))</f>
        <v/>
      </c>
      <c r="AO78" s="79">
        <f>SE(Input!D="bullet";SE(14=Input!D-1;AA32;0);SE(14&lt;Input!D;0;SE(14&lt;Input!D;AA32/(Input!D-Input!D);0)))</f>
        <v/>
      </c>
      <c r="AR78" s="78" t="n">
        <v>26</v>
      </c>
      <c r="AS78" s="79">
        <f>0</f>
        <v/>
      </c>
      <c r="AT78" s="79">
        <f>0</f>
        <v/>
      </c>
      <c r="AU78" s="79">
        <f>0</f>
        <v/>
      </c>
      <c r="AV78" s="79">
        <f>0</f>
        <v/>
      </c>
      <c r="AW78" s="79">
        <f>0</f>
        <v/>
      </c>
      <c r="AX78" s="79">
        <f>0</f>
        <v/>
      </c>
      <c r="AY78" s="79">
        <f>0</f>
        <v/>
      </c>
      <c r="AZ78" s="79">
        <f>0</f>
        <v/>
      </c>
      <c r="BA78" s="79">
        <f>0</f>
        <v/>
      </c>
      <c r="BB78" s="79">
        <f>0</f>
        <v/>
      </c>
      <c r="BC78" s="79">
        <f>0</f>
        <v/>
      </c>
      <c r="BD78" s="79">
        <f>0</f>
        <v/>
      </c>
      <c r="BE78" s="79">
        <f>0</f>
        <v/>
      </c>
      <c r="BF78" s="79">
        <f>0</f>
        <v/>
      </c>
      <c r="BG78" s="79">
        <f>0</f>
        <v/>
      </c>
      <c r="BH78" s="79">
        <f>0</f>
        <v/>
      </c>
      <c r="BI78" s="79">
        <f>0</f>
        <v/>
      </c>
      <c r="BJ78" s="79">
        <f>0</f>
        <v/>
      </c>
      <c r="BK78" s="79">
        <f>0</f>
        <v/>
      </c>
      <c r="BL78" s="79">
        <f>0</f>
        <v/>
      </c>
      <c r="BM78" s="79">
        <f>0</f>
        <v/>
      </c>
      <c r="BN78" s="79">
        <f>0</f>
        <v/>
      </c>
      <c r="BO78" s="79">
        <f>0</f>
        <v/>
      </c>
      <c r="BP78" s="79">
        <f>0</f>
        <v/>
      </c>
      <c r="BQ78" s="79">
        <f>0</f>
        <v/>
      </c>
      <c r="BR78" s="79">
        <f>SE(Input!E="bullet";SE(0=Input!E-1;BR32;0);SE(0&lt;Input!E;0;SE(0&lt;Input!E;BR32/(Input!E-Input!E);0)))</f>
        <v/>
      </c>
      <c r="BS78" s="79">
        <f>SE(Input!E="bullet";SE(1=Input!E-1;BR32;0);SE(1&lt;Input!E;0;SE(1&lt;Input!E;BR32/(Input!E-Input!E);0)))</f>
        <v/>
      </c>
      <c r="BT78" s="79">
        <f>SE(Input!E="bullet";SE(2=Input!E-1;BR32;0);SE(2&lt;Input!E;0;SE(2&lt;Input!E;BR32/(Input!E-Input!E);0)))</f>
        <v/>
      </c>
      <c r="BU78" s="79">
        <f>SE(Input!E="bullet";SE(3=Input!E-1;BR32;0);SE(3&lt;Input!E;0;SE(3&lt;Input!E;BR32/(Input!E-Input!E);0)))</f>
        <v/>
      </c>
      <c r="BV78" s="79">
        <f>SE(Input!E="bullet";SE(4=Input!E-1;BR32;0);SE(4&lt;Input!E;0;SE(4&lt;Input!E;BR32/(Input!E-Input!E);0)))</f>
        <v/>
      </c>
      <c r="BW78" s="79">
        <f>SE(Input!E="bullet";SE(5=Input!E-1;BR32;0);SE(5&lt;Input!E;0;SE(5&lt;Input!E;BR32/(Input!E-Input!E);0)))</f>
        <v/>
      </c>
      <c r="BX78" s="79">
        <f>SE(Input!E="bullet";SE(6=Input!E-1;BR32;0);SE(6&lt;Input!E;0;SE(6&lt;Input!E;BR32/(Input!E-Input!E);0)))</f>
        <v/>
      </c>
      <c r="BY78" s="79">
        <f>SE(Input!E="bullet";SE(7=Input!E-1;BR32;0);SE(7&lt;Input!E;0;SE(7&lt;Input!E;BR32/(Input!E-Input!E);0)))</f>
        <v/>
      </c>
      <c r="BZ78" s="79">
        <f>SE(Input!E="bullet";SE(8=Input!E-1;BR32;0);SE(8&lt;Input!E;0;SE(8&lt;Input!E;BR32/(Input!E-Input!E);0)))</f>
        <v/>
      </c>
      <c r="CA78" s="79">
        <f>SE(Input!E="bullet";SE(9=Input!E-1;BR32;0);SE(9&lt;Input!E;0;SE(9&lt;Input!E;BR32/(Input!E-Input!E);0)))</f>
        <v/>
      </c>
      <c r="CB78" s="79">
        <f>SE(Input!E="bullet";SE(10=Input!E-1;BR32;0);SE(10&lt;Input!E;0;SE(10&lt;Input!E;BR32/(Input!E-Input!E);0)))</f>
        <v/>
      </c>
      <c r="CC78" s="79">
        <f>SE(Input!E="bullet";SE(11=Input!E-1;BR32;0);SE(11&lt;Input!E;0;SE(11&lt;Input!E;BR32/(Input!E-Input!E);0)))</f>
        <v/>
      </c>
      <c r="CD78" s="79">
        <f>SE(Input!E="bullet";SE(12=Input!E-1;BR32;0);SE(12&lt;Input!E;0;SE(12&lt;Input!E;BR32/(Input!E-Input!E);0)))</f>
        <v/>
      </c>
      <c r="CE78" s="79">
        <f>SE(Input!E="bullet";SE(13=Input!E-1;BR32;0);SE(13&lt;Input!E;0;SE(13&lt;Input!E;BR32/(Input!E-Input!E);0)))</f>
        <v/>
      </c>
      <c r="CF78" s="79">
        <f>SE(Input!E="bullet";SE(14=Input!E-1;BR32;0);SE(14&lt;Input!E;0;SE(14&lt;Input!E;BR32/(Input!E-Input!E);0)))</f>
        <v/>
      </c>
      <c r="CI78" s="78" t="n">
        <v>26</v>
      </c>
      <c r="CJ78" s="79">
        <f>0</f>
        <v/>
      </c>
      <c r="CK78" s="79">
        <f>0</f>
        <v/>
      </c>
      <c r="CL78" s="79">
        <f>0</f>
        <v/>
      </c>
      <c r="CM78" s="79">
        <f>0</f>
        <v/>
      </c>
      <c r="CN78" s="79">
        <f>0</f>
        <v/>
      </c>
      <c r="CO78" s="79">
        <f>0</f>
        <v/>
      </c>
      <c r="CP78" s="79">
        <f>0</f>
        <v/>
      </c>
      <c r="CQ78" s="79">
        <f>0</f>
        <v/>
      </c>
      <c r="CR78" s="79">
        <f>0</f>
        <v/>
      </c>
      <c r="CS78" s="79">
        <f>0</f>
        <v/>
      </c>
      <c r="CT78" s="79">
        <f>0</f>
        <v/>
      </c>
      <c r="CU78" s="79">
        <f>0</f>
        <v/>
      </c>
      <c r="CV78" s="79">
        <f>0</f>
        <v/>
      </c>
      <c r="CW78" s="79">
        <f>0</f>
        <v/>
      </c>
      <c r="CX78" s="79">
        <f>0</f>
        <v/>
      </c>
      <c r="CY78" s="79">
        <f>0</f>
        <v/>
      </c>
      <c r="CZ78" s="79">
        <f>0</f>
        <v/>
      </c>
      <c r="DA78" s="79">
        <f>0</f>
        <v/>
      </c>
      <c r="DB78" s="79">
        <f>0</f>
        <v/>
      </c>
      <c r="DC78" s="79">
        <f>0</f>
        <v/>
      </c>
      <c r="DD78" s="79">
        <f>0</f>
        <v/>
      </c>
      <c r="DE78" s="79">
        <f>0</f>
        <v/>
      </c>
      <c r="DF78" s="79">
        <f>0</f>
        <v/>
      </c>
      <c r="DG78" s="79">
        <f>0</f>
        <v/>
      </c>
      <c r="DH78" s="79">
        <f>0</f>
        <v/>
      </c>
      <c r="DI78" s="79">
        <f>SE(Input!F="bullet";SE(0=Input!F-1;DI32;0);SE(0&lt;Input!F;0;SE(0&lt;Input!F;DI32/(Input!F-Input!F);0)))</f>
        <v/>
      </c>
      <c r="DJ78" s="79">
        <f>SE(Input!F="bullet";SE(1=Input!F-1;DI32;0);SE(1&lt;Input!F;0;SE(1&lt;Input!F;DI32/(Input!F-Input!F);0)))</f>
        <v/>
      </c>
      <c r="DK78" s="79">
        <f>SE(Input!F="bullet";SE(2=Input!F-1;DI32;0);SE(2&lt;Input!F;0;SE(2&lt;Input!F;DI32/(Input!F-Input!F);0)))</f>
        <v/>
      </c>
      <c r="DL78" s="79">
        <f>SE(Input!F="bullet";SE(3=Input!F-1;DI32;0);SE(3&lt;Input!F;0;SE(3&lt;Input!F;DI32/(Input!F-Input!F);0)))</f>
        <v/>
      </c>
      <c r="DM78" s="79">
        <f>SE(Input!F="bullet";SE(4=Input!F-1;DI32;0);SE(4&lt;Input!F;0;SE(4&lt;Input!F;DI32/(Input!F-Input!F);0)))</f>
        <v/>
      </c>
      <c r="DN78" s="79">
        <f>SE(Input!F="bullet";SE(5=Input!F-1;DI32;0);SE(5&lt;Input!F;0;SE(5&lt;Input!F;DI32/(Input!F-Input!F);0)))</f>
        <v/>
      </c>
      <c r="DO78" s="79">
        <f>SE(Input!F="bullet";SE(6=Input!F-1;DI32;0);SE(6&lt;Input!F;0;SE(6&lt;Input!F;DI32/(Input!F-Input!F);0)))</f>
        <v/>
      </c>
      <c r="DP78" s="79">
        <f>SE(Input!F="bullet";SE(7=Input!F-1;DI32;0);SE(7&lt;Input!F;0;SE(7&lt;Input!F;DI32/(Input!F-Input!F);0)))</f>
        <v/>
      </c>
      <c r="DQ78" s="79">
        <f>SE(Input!F="bullet";SE(8=Input!F-1;DI32;0);SE(8&lt;Input!F;0;SE(8&lt;Input!F;DI32/(Input!F-Input!F);0)))</f>
        <v/>
      </c>
      <c r="DR78" s="79">
        <f>SE(Input!F="bullet";SE(9=Input!F-1;DI32;0);SE(9&lt;Input!F;0;SE(9&lt;Input!F;DI32/(Input!F-Input!F);0)))</f>
        <v/>
      </c>
      <c r="DS78" s="79">
        <f>SE(Input!F="bullet";SE(10=Input!F-1;DI32;0);SE(10&lt;Input!F;0;SE(10&lt;Input!F;DI32/(Input!F-Input!F);0)))</f>
        <v/>
      </c>
      <c r="DT78" s="79">
        <f>SE(Input!F="bullet";SE(11=Input!F-1;DI32;0);SE(11&lt;Input!F;0;SE(11&lt;Input!F;DI32/(Input!F-Input!F);0)))</f>
        <v/>
      </c>
      <c r="DU78" s="79">
        <f>SE(Input!F="bullet";SE(12=Input!F-1;DI32;0);SE(12&lt;Input!F;0;SE(12&lt;Input!F;DI32/(Input!F-Input!F);0)))</f>
        <v/>
      </c>
      <c r="DV78" s="79">
        <f>SE(Input!F="bullet";SE(13=Input!F-1;DI32;0);SE(13&lt;Input!F;0;SE(13&lt;Input!F;DI32/(Input!F-Input!F);0)))</f>
        <v/>
      </c>
      <c r="DW78" s="79">
        <f>SE(Input!F="bullet";SE(14=Input!F-1;DI32;0);SE(14&lt;Input!F;0;SE(14&lt;Input!F;DI32/(Input!F-Input!F);0)))</f>
        <v/>
      </c>
      <c r="DZ78" s="78" t="n">
        <v>26</v>
      </c>
      <c r="EA78" s="79">
        <f>0</f>
        <v/>
      </c>
      <c r="EB78" s="79">
        <f>0</f>
        <v/>
      </c>
      <c r="EC78" s="79">
        <f>0</f>
        <v/>
      </c>
      <c r="ED78" s="79">
        <f>0</f>
        <v/>
      </c>
      <c r="EE78" s="79">
        <f>0</f>
        <v/>
      </c>
      <c r="EF78" s="79">
        <f>0</f>
        <v/>
      </c>
      <c r="EG78" s="79">
        <f>0</f>
        <v/>
      </c>
      <c r="EH78" s="79">
        <f>0</f>
        <v/>
      </c>
      <c r="EI78" s="79">
        <f>0</f>
        <v/>
      </c>
      <c r="EJ78" s="79">
        <f>0</f>
        <v/>
      </c>
      <c r="EK78" s="79">
        <f>0</f>
        <v/>
      </c>
      <c r="EL78" s="79">
        <f>0</f>
        <v/>
      </c>
      <c r="EM78" s="79">
        <f>0</f>
        <v/>
      </c>
      <c r="EN78" s="79">
        <f>0</f>
        <v/>
      </c>
      <c r="EO78" s="79">
        <f>0</f>
        <v/>
      </c>
      <c r="EP78" s="79">
        <f>0</f>
        <v/>
      </c>
      <c r="EQ78" s="79">
        <f>0</f>
        <v/>
      </c>
      <c r="ER78" s="79">
        <f>0</f>
        <v/>
      </c>
      <c r="ES78" s="79">
        <f>0</f>
        <v/>
      </c>
      <c r="ET78" s="79">
        <f>0</f>
        <v/>
      </c>
      <c r="EU78" s="79">
        <f>0</f>
        <v/>
      </c>
      <c r="EV78" s="79">
        <f>0</f>
        <v/>
      </c>
      <c r="EW78" s="79">
        <f>0</f>
        <v/>
      </c>
      <c r="EX78" s="79">
        <f>0</f>
        <v/>
      </c>
      <c r="EY78" s="79">
        <f>0</f>
        <v/>
      </c>
      <c r="EZ78" s="79">
        <f>SE(Input!G="bullet";SE(0=Input!G-1;EZ32;0);SE(0&lt;Input!G;0;SE(0&lt;Input!G;EZ32/(Input!G-Input!G);0)))</f>
        <v/>
      </c>
      <c r="FA78" s="79">
        <f>SE(Input!G="bullet";SE(1=Input!G-1;EZ32;0);SE(1&lt;Input!G;0;SE(1&lt;Input!G;EZ32/(Input!G-Input!G);0)))</f>
        <v/>
      </c>
      <c r="FB78" s="79">
        <f>SE(Input!G="bullet";SE(2=Input!G-1;EZ32;0);SE(2&lt;Input!G;0;SE(2&lt;Input!G;EZ32/(Input!G-Input!G);0)))</f>
        <v/>
      </c>
      <c r="FC78" s="79">
        <f>SE(Input!G="bullet";SE(3=Input!G-1;EZ32;0);SE(3&lt;Input!G;0;SE(3&lt;Input!G;EZ32/(Input!G-Input!G);0)))</f>
        <v/>
      </c>
      <c r="FD78" s="79">
        <f>SE(Input!G="bullet";SE(4=Input!G-1;EZ32;0);SE(4&lt;Input!G;0;SE(4&lt;Input!G;EZ32/(Input!G-Input!G);0)))</f>
        <v/>
      </c>
      <c r="FE78" s="79">
        <f>SE(Input!G="bullet";SE(5=Input!G-1;EZ32;0);SE(5&lt;Input!G;0;SE(5&lt;Input!G;EZ32/(Input!G-Input!G);0)))</f>
        <v/>
      </c>
      <c r="FF78" s="79">
        <f>SE(Input!G="bullet";SE(6=Input!G-1;EZ32;0);SE(6&lt;Input!G;0;SE(6&lt;Input!G;EZ32/(Input!G-Input!G);0)))</f>
        <v/>
      </c>
      <c r="FG78" s="79">
        <f>SE(Input!G="bullet";SE(7=Input!G-1;EZ32;0);SE(7&lt;Input!G;0;SE(7&lt;Input!G;EZ32/(Input!G-Input!G);0)))</f>
        <v/>
      </c>
      <c r="FH78" s="79">
        <f>SE(Input!G="bullet";SE(8=Input!G-1;EZ32;0);SE(8&lt;Input!G;0;SE(8&lt;Input!G;EZ32/(Input!G-Input!G);0)))</f>
        <v/>
      </c>
      <c r="FI78" s="79">
        <f>SE(Input!G="bullet";SE(9=Input!G-1;EZ32;0);SE(9&lt;Input!G;0;SE(9&lt;Input!G;EZ32/(Input!G-Input!G);0)))</f>
        <v/>
      </c>
      <c r="FJ78" s="79">
        <f>SE(Input!G="bullet";SE(10=Input!G-1;EZ32;0);SE(10&lt;Input!G;0;SE(10&lt;Input!G;EZ32/(Input!G-Input!G);0)))</f>
        <v/>
      </c>
      <c r="FK78" s="79">
        <f>SE(Input!G="bullet";SE(11=Input!G-1;EZ32;0);SE(11&lt;Input!G;0;SE(11&lt;Input!G;EZ32/(Input!G-Input!G);0)))</f>
        <v/>
      </c>
      <c r="FL78" s="79">
        <f>SE(Input!G="bullet";SE(12=Input!G-1;EZ32;0);SE(12&lt;Input!G;0;SE(12&lt;Input!G;EZ32/(Input!G-Input!G);0)))</f>
        <v/>
      </c>
      <c r="FM78" s="79">
        <f>SE(Input!G="bullet";SE(13=Input!G-1;EZ32;0);SE(13&lt;Input!G;0;SE(13&lt;Input!G;EZ32/(Input!G-Input!G);0)))</f>
        <v/>
      </c>
      <c r="FN78" s="79">
        <f>SE(Input!G="bullet";SE(14=Input!G-1;EZ32;0);SE(14&lt;Input!G;0;SE(14&lt;Input!G;EZ32/(Input!G-Input!G);0)))</f>
        <v/>
      </c>
      <c r="FQ78" s="78" t="n">
        <v>26</v>
      </c>
      <c r="FR78" s="79">
        <f>0</f>
        <v/>
      </c>
      <c r="FS78" s="79">
        <f>0</f>
        <v/>
      </c>
      <c r="FT78" s="79">
        <f>0</f>
        <v/>
      </c>
      <c r="FU78" s="79">
        <f>0</f>
        <v/>
      </c>
      <c r="FV78" s="79">
        <f>0</f>
        <v/>
      </c>
      <c r="FW78" s="79">
        <f>0</f>
        <v/>
      </c>
      <c r="FX78" s="79">
        <f>0</f>
        <v/>
      </c>
      <c r="FY78" s="79">
        <f>0</f>
        <v/>
      </c>
      <c r="FZ78" s="79">
        <f>0</f>
        <v/>
      </c>
      <c r="GA78" s="79">
        <f>0</f>
        <v/>
      </c>
      <c r="GB78" s="79">
        <f>0</f>
        <v/>
      </c>
      <c r="GC78" s="79">
        <f>0</f>
        <v/>
      </c>
      <c r="GD78" s="79">
        <f>0</f>
        <v/>
      </c>
      <c r="GE78" s="79">
        <f>0</f>
        <v/>
      </c>
      <c r="GF78" s="79">
        <f>0</f>
        <v/>
      </c>
      <c r="GG78" s="79">
        <f>0</f>
        <v/>
      </c>
      <c r="GH78" s="79">
        <f>0</f>
        <v/>
      </c>
      <c r="GI78" s="79">
        <f>0</f>
        <v/>
      </c>
      <c r="GJ78" s="79">
        <f>0</f>
        <v/>
      </c>
      <c r="GK78" s="79">
        <f>0</f>
        <v/>
      </c>
      <c r="GL78" s="79">
        <f>0</f>
        <v/>
      </c>
      <c r="GM78" s="79">
        <f>0</f>
        <v/>
      </c>
      <c r="GN78" s="79">
        <f>0</f>
        <v/>
      </c>
      <c r="GO78" s="79">
        <f>0</f>
        <v/>
      </c>
      <c r="GP78" s="79">
        <f>0</f>
        <v/>
      </c>
      <c r="GQ78" s="79">
        <f>SE(Input!H="bullet";SE(0=Input!H-1;GQ32;0);SE(0&lt;Input!H;0;SE(0&lt;Input!H;GQ32/(Input!H-Input!H);0)))</f>
        <v/>
      </c>
      <c r="GR78" s="79">
        <f>SE(Input!H="bullet";SE(1=Input!H-1;GQ32;0);SE(1&lt;Input!H;0;SE(1&lt;Input!H;GQ32/(Input!H-Input!H);0)))</f>
        <v/>
      </c>
      <c r="GS78" s="79">
        <f>SE(Input!H="bullet";SE(2=Input!H-1;GQ32;0);SE(2&lt;Input!H;0;SE(2&lt;Input!H;GQ32/(Input!H-Input!H);0)))</f>
        <v/>
      </c>
      <c r="GT78" s="79">
        <f>SE(Input!H="bullet";SE(3=Input!H-1;GQ32;0);SE(3&lt;Input!H;0;SE(3&lt;Input!H;GQ32/(Input!H-Input!H);0)))</f>
        <v/>
      </c>
      <c r="GU78" s="79">
        <f>SE(Input!H="bullet";SE(4=Input!H-1;GQ32;0);SE(4&lt;Input!H;0;SE(4&lt;Input!H;GQ32/(Input!H-Input!H);0)))</f>
        <v/>
      </c>
      <c r="GV78" s="79">
        <f>SE(Input!H="bullet";SE(5=Input!H-1;GQ32;0);SE(5&lt;Input!H;0;SE(5&lt;Input!H;GQ32/(Input!H-Input!H);0)))</f>
        <v/>
      </c>
      <c r="GW78" s="79">
        <f>SE(Input!H="bullet";SE(6=Input!H-1;GQ32;0);SE(6&lt;Input!H;0;SE(6&lt;Input!H;GQ32/(Input!H-Input!H);0)))</f>
        <v/>
      </c>
      <c r="GX78" s="79">
        <f>SE(Input!H="bullet";SE(7=Input!H-1;GQ32;0);SE(7&lt;Input!H;0;SE(7&lt;Input!H;GQ32/(Input!H-Input!H);0)))</f>
        <v/>
      </c>
      <c r="GY78" s="79">
        <f>SE(Input!H="bullet";SE(8=Input!H-1;GQ32;0);SE(8&lt;Input!H;0;SE(8&lt;Input!H;GQ32/(Input!H-Input!H);0)))</f>
        <v/>
      </c>
      <c r="GZ78" s="79">
        <f>SE(Input!H="bullet";SE(9=Input!H-1;GQ32;0);SE(9&lt;Input!H;0;SE(9&lt;Input!H;GQ32/(Input!H-Input!H);0)))</f>
        <v/>
      </c>
      <c r="HA78" s="79">
        <f>SE(Input!H="bullet";SE(10=Input!H-1;GQ32;0);SE(10&lt;Input!H;0;SE(10&lt;Input!H;GQ32/(Input!H-Input!H);0)))</f>
        <v/>
      </c>
      <c r="HB78" s="79">
        <f>SE(Input!H="bullet";SE(11=Input!H-1;GQ32;0);SE(11&lt;Input!H;0;SE(11&lt;Input!H;GQ32/(Input!H-Input!H);0)))</f>
        <v/>
      </c>
      <c r="HC78" s="79">
        <f>SE(Input!H="bullet";SE(12=Input!H-1;GQ32;0);SE(12&lt;Input!H;0;SE(12&lt;Input!H;GQ32/(Input!H-Input!H);0)))</f>
        <v/>
      </c>
      <c r="HD78" s="79">
        <f>SE(Input!H="bullet";SE(13=Input!H-1;GQ32;0);SE(13&lt;Input!H;0;SE(13&lt;Input!H;GQ32/(Input!H-Input!H);0)))</f>
        <v/>
      </c>
      <c r="HE78" s="79">
        <f>SE(Input!H="bullet";SE(14=Input!H-1;GQ32;0);SE(14&lt;Input!H;0;SE(14&lt;Input!H;GQ32/(Input!H-Input!H);0)))</f>
        <v/>
      </c>
      <c r="HH78" s="78" t="n">
        <v>26</v>
      </c>
      <c r="HI78" s="79">
        <f>0</f>
        <v/>
      </c>
      <c r="HJ78" s="79">
        <f>0</f>
        <v/>
      </c>
      <c r="HK78" s="79">
        <f>0</f>
        <v/>
      </c>
      <c r="HL78" s="79">
        <f>0</f>
        <v/>
      </c>
      <c r="HM78" s="79">
        <f>0</f>
        <v/>
      </c>
      <c r="HN78" s="79">
        <f>0</f>
        <v/>
      </c>
      <c r="HO78" s="79">
        <f>0</f>
        <v/>
      </c>
      <c r="HP78" s="79">
        <f>0</f>
        <v/>
      </c>
      <c r="HQ78" s="79">
        <f>0</f>
        <v/>
      </c>
      <c r="HR78" s="79">
        <f>0</f>
        <v/>
      </c>
      <c r="HS78" s="79">
        <f>0</f>
        <v/>
      </c>
      <c r="HT78" s="79">
        <f>0</f>
        <v/>
      </c>
      <c r="HU78" s="79">
        <f>0</f>
        <v/>
      </c>
      <c r="HV78" s="79">
        <f>0</f>
        <v/>
      </c>
      <c r="HW78" s="79">
        <f>0</f>
        <v/>
      </c>
      <c r="HX78" s="79">
        <f>0</f>
        <v/>
      </c>
      <c r="HY78" s="79">
        <f>0</f>
        <v/>
      </c>
      <c r="HZ78" s="79">
        <f>0</f>
        <v/>
      </c>
      <c r="IA78" s="79">
        <f>0</f>
        <v/>
      </c>
      <c r="IB78" s="79">
        <f>0</f>
        <v/>
      </c>
      <c r="IC78" s="79">
        <f>0</f>
        <v/>
      </c>
      <c r="ID78" s="79">
        <f>0</f>
        <v/>
      </c>
      <c r="IE78" s="79">
        <f>0</f>
        <v/>
      </c>
      <c r="IF78" s="79">
        <f>0</f>
        <v/>
      </c>
      <c r="IG78" s="79">
        <f>0</f>
        <v/>
      </c>
      <c r="IH78" s="79">
        <f>SE(Input!I="bullet";SE(0=Input!I-1;IH32;0);SE(0&lt;Input!I;0;SE(0&lt;Input!I;IH32/(Input!I-Input!I);0)))</f>
        <v/>
      </c>
      <c r="II78" s="79">
        <f>SE(Input!I="bullet";SE(1=Input!I-1;IH32;0);SE(1&lt;Input!I;0;SE(1&lt;Input!I;IH32/(Input!I-Input!I);0)))</f>
        <v/>
      </c>
      <c r="IJ78" s="79">
        <f>SE(Input!I="bullet";SE(2=Input!I-1;IH32;0);SE(2&lt;Input!I;0;SE(2&lt;Input!I;IH32/(Input!I-Input!I);0)))</f>
        <v/>
      </c>
      <c r="IK78" s="79">
        <f>SE(Input!I="bullet";SE(3=Input!I-1;IH32;0);SE(3&lt;Input!I;0;SE(3&lt;Input!I;IH32/(Input!I-Input!I);0)))</f>
        <v/>
      </c>
      <c r="IL78" s="79">
        <f>SE(Input!I="bullet";SE(4=Input!I-1;IH32;0);SE(4&lt;Input!I;0;SE(4&lt;Input!I;IH32/(Input!I-Input!I);0)))</f>
        <v/>
      </c>
      <c r="IM78" s="79">
        <f>SE(Input!I="bullet";SE(5=Input!I-1;IH32;0);SE(5&lt;Input!I;0;SE(5&lt;Input!I;IH32/(Input!I-Input!I);0)))</f>
        <v/>
      </c>
      <c r="IN78" s="79">
        <f>SE(Input!I="bullet";SE(6=Input!I-1;IH32;0);SE(6&lt;Input!I;0;SE(6&lt;Input!I;IH32/(Input!I-Input!I);0)))</f>
        <v/>
      </c>
      <c r="IO78" s="79">
        <f>SE(Input!I="bullet";SE(7=Input!I-1;IH32;0);SE(7&lt;Input!I;0;SE(7&lt;Input!I;IH32/(Input!I-Input!I);0)))</f>
        <v/>
      </c>
      <c r="IP78" s="79">
        <f>SE(Input!I="bullet";SE(8=Input!I-1;IH32;0);SE(8&lt;Input!I;0;SE(8&lt;Input!I;IH32/(Input!I-Input!I);0)))</f>
        <v/>
      </c>
      <c r="IQ78" s="79">
        <f>SE(Input!I="bullet";SE(9=Input!I-1;IH32;0);SE(9&lt;Input!I;0;SE(9&lt;Input!I;IH32/(Input!I-Input!I);0)))</f>
        <v/>
      </c>
      <c r="IR78" s="79">
        <f>SE(Input!I="bullet";SE(10=Input!I-1;IH32;0);SE(10&lt;Input!I;0;SE(10&lt;Input!I;IH32/(Input!I-Input!I);0)))</f>
        <v/>
      </c>
      <c r="IS78" s="79">
        <f>SE(Input!I="bullet";SE(11=Input!I-1;IH32;0);SE(11&lt;Input!I;0;SE(11&lt;Input!I;IH32/(Input!I-Input!I);0)))</f>
        <v/>
      </c>
      <c r="IT78" s="79">
        <f>SE(Input!I="bullet";SE(12=Input!I-1;IH32;0);SE(12&lt;Input!I;0;SE(12&lt;Input!I;IH32/(Input!I-Input!I);0)))</f>
        <v/>
      </c>
      <c r="IU78" s="79">
        <f>SE(Input!I="bullet";SE(13=Input!I-1;IH32;0);SE(13&lt;Input!I;0;SE(13&lt;Input!I;IH32/(Input!I-Input!I);0)))</f>
        <v/>
      </c>
      <c r="IV78" s="79">
        <f>SE(Input!I="bullet";SE(14=Input!I-1;IH32;0);SE(14&lt;Input!I;0;SE(14&lt;Input!I;IH32/(Input!I-Input!I);0)))</f>
        <v/>
      </c>
      <c r="IY78" s="78" t="n">
        <v>26</v>
      </c>
      <c r="IZ78" s="79">
        <f>0</f>
        <v/>
      </c>
      <c r="JA78" s="79">
        <f>0</f>
        <v/>
      </c>
      <c r="JB78" s="79">
        <f>0</f>
        <v/>
      </c>
      <c r="JC78" s="79">
        <f>0</f>
        <v/>
      </c>
      <c r="JD78" s="79">
        <f>0</f>
        <v/>
      </c>
      <c r="JE78" s="79">
        <f>0</f>
        <v/>
      </c>
      <c r="JF78" s="79">
        <f>0</f>
        <v/>
      </c>
      <c r="JG78" s="79">
        <f>0</f>
        <v/>
      </c>
      <c r="JH78" s="79">
        <f>0</f>
        <v/>
      </c>
      <c r="JI78" s="79">
        <f>0</f>
        <v/>
      </c>
      <c r="JJ78" s="79">
        <f>0</f>
        <v/>
      </c>
      <c r="JK78" s="79">
        <f>0</f>
        <v/>
      </c>
      <c r="JL78" s="79">
        <f>0</f>
        <v/>
      </c>
      <c r="JM78" s="79">
        <f>0</f>
        <v/>
      </c>
      <c r="JN78" s="79">
        <f>0</f>
        <v/>
      </c>
      <c r="JO78" s="79">
        <f>0</f>
        <v/>
      </c>
      <c r="JP78" s="79">
        <f>0</f>
        <v/>
      </c>
      <c r="JQ78" s="79">
        <f>0</f>
        <v/>
      </c>
      <c r="JR78" s="79">
        <f>0</f>
        <v/>
      </c>
      <c r="JS78" s="79">
        <f>0</f>
        <v/>
      </c>
      <c r="JT78" s="79">
        <f>0</f>
        <v/>
      </c>
      <c r="JU78" s="79">
        <f>0</f>
        <v/>
      </c>
      <c r="JV78" s="79">
        <f>0</f>
        <v/>
      </c>
      <c r="JW78" s="79">
        <f>0</f>
        <v/>
      </c>
      <c r="JX78" s="79">
        <f>0</f>
        <v/>
      </c>
      <c r="JY78" s="79">
        <f>SE(Input!J="bullet";SE(0=Input!J-1;JY32;0);SE(0&lt;Input!J;0;SE(0&lt;Input!J;JY32/(Input!J-Input!J);0)))</f>
        <v/>
      </c>
      <c r="JZ78" s="79">
        <f>SE(Input!J="bullet";SE(1=Input!J-1;JY32;0);SE(1&lt;Input!J;0;SE(1&lt;Input!J;JY32/(Input!J-Input!J);0)))</f>
        <v/>
      </c>
      <c r="KA78" s="79">
        <f>SE(Input!J="bullet";SE(2=Input!J-1;JY32;0);SE(2&lt;Input!J;0;SE(2&lt;Input!J;JY32/(Input!J-Input!J);0)))</f>
        <v/>
      </c>
      <c r="KB78" s="79">
        <f>SE(Input!J="bullet";SE(3=Input!J-1;JY32;0);SE(3&lt;Input!J;0;SE(3&lt;Input!J;JY32/(Input!J-Input!J);0)))</f>
        <v/>
      </c>
      <c r="KC78" s="79">
        <f>SE(Input!J="bullet";SE(4=Input!J-1;JY32;0);SE(4&lt;Input!J;0;SE(4&lt;Input!J;JY32/(Input!J-Input!J);0)))</f>
        <v/>
      </c>
      <c r="KD78" s="79">
        <f>SE(Input!J="bullet";SE(5=Input!J-1;JY32;0);SE(5&lt;Input!J;0;SE(5&lt;Input!J;JY32/(Input!J-Input!J);0)))</f>
        <v/>
      </c>
      <c r="KE78" s="79">
        <f>SE(Input!J="bullet";SE(6=Input!J-1;JY32;0);SE(6&lt;Input!J;0;SE(6&lt;Input!J;JY32/(Input!J-Input!J);0)))</f>
        <v/>
      </c>
      <c r="KF78" s="79">
        <f>SE(Input!J="bullet";SE(7=Input!J-1;JY32;0);SE(7&lt;Input!J;0;SE(7&lt;Input!J;JY32/(Input!J-Input!J);0)))</f>
        <v/>
      </c>
      <c r="KG78" s="79">
        <f>SE(Input!J="bullet";SE(8=Input!J-1;JY32;0);SE(8&lt;Input!J;0;SE(8&lt;Input!J;JY32/(Input!J-Input!J);0)))</f>
        <v/>
      </c>
      <c r="KH78" s="79">
        <f>SE(Input!J="bullet";SE(9=Input!J-1;JY32;0);SE(9&lt;Input!J;0;SE(9&lt;Input!J;JY32/(Input!J-Input!J);0)))</f>
        <v/>
      </c>
      <c r="KI78" s="79">
        <f>SE(Input!J="bullet";SE(10=Input!J-1;JY32;0);SE(10&lt;Input!J;0;SE(10&lt;Input!J;JY32/(Input!J-Input!J);0)))</f>
        <v/>
      </c>
      <c r="KJ78" s="79">
        <f>SE(Input!J="bullet";SE(11=Input!J-1;JY32;0);SE(11&lt;Input!J;0;SE(11&lt;Input!J;JY32/(Input!J-Input!J);0)))</f>
        <v/>
      </c>
      <c r="KK78" s="79">
        <f>SE(Input!J="bullet";SE(12=Input!J-1;JY32;0);SE(12&lt;Input!J;0;SE(12&lt;Input!J;JY32/(Input!J-Input!J);0)))</f>
        <v/>
      </c>
      <c r="KL78" s="79">
        <f>SE(Input!J="bullet";SE(13=Input!J-1;JY32;0);SE(13&lt;Input!J;0;SE(13&lt;Input!J;JY32/(Input!J-Input!J);0)))</f>
        <v/>
      </c>
      <c r="KM78" s="79">
        <f>SE(Input!J="bullet";SE(14=Input!J-1;JY32;0);SE(14&lt;Input!J;0;SE(14&lt;Input!J;JY32/(Input!J-Input!J);0)))</f>
        <v/>
      </c>
      <c r="KP78" s="78" t="n">
        <v>26</v>
      </c>
      <c r="KQ78" s="79">
        <f>0</f>
        <v/>
      </c>
      <c r="KR78" s="79">
        <f>0</f>
        <v/>
      </c>
      <c r="KS78" s="79">
        <f>0</f>
        <v/>
      </c>
      <c r="KT78" s="79">
        <f>0</f>
        <v/>
      </c>
      <c r="KU78" s="79">
        <f>0</f>
        <v/>
      </c>
      <c r="KV78" s="79">
        <f>0</f>
        <v/>
      </c>
      <c r="KW78" s="79">
        <f>0</f>
        <v/>
      </c>
      <c r="KX78" s="79">
        <f>0</f>
        <v/>
      </c>
      <c r="KY78" s="79">
        <f>0</f>
        <v/>
      </c>
      <c r="KZ78" s="79">
        <f>0</f>
        <v/>
      </c>
      <c r="LA78" s="79">
        <f>0</f>
        <v/>
      </c>
      <c r="LB78" s="79">
        <f>0</f>
        <v/>
      </c>
      <c r="LC78" s="79">
        <f>0</f>
        <v/>
      </c>
      <c r="LD78" s="79">
        <f>0</f>
        <v/>
      </c>
      <c r="LE78" s="79">
        <f>0</f>
        <v/>
      </c>
      <c r="LF78" s="79">
        <f>0</f>
        <v/>
      </c>
      <c r="LG78" s="79">
        <f>0</f>
        <v/>
      </c>
      <c r="LH78" s="79">
        <f>0</f>
        <v/>
      </c>
      <c r="LI78" s="79">
        <f>0</f>
        <v/>
      </c>
      <c r="LJ78" s="79">
        <f>0</f>
        <v/>
      </c>
      <c r="LK78" s="79">
        <f>0</f>
        <v/>
      </c>
      <c r="LL78" s="79">
        <f>0</f>
        <v/>
      </c>
      <c r="LM78" s="79">
        <f>0</f>
        <v/>
      </c>
      <c r="LN78" s="79">
        <f>0</f>
        <v/>
      </c>
      <c r="LO78" s="79">
        <f>0</f>
        <v/>
      </c>
      <c r="LP78" s="79">
        <f>SE(Input!K="bullet";SE(0=Input!K-1;LP32;0);SE(0&lt;Input!K;0;SE(0&lt;Input!K;LP32/(Input!K-Input!K);0)))</f>
        <v/>
      </c>
      <c r="LQ78" s="79">
        <f>SE(Input!K="bullet";SE(1=Input!K-1;LP32;0);SE(1&lt;Input!K;0;SE(1&lt;Input!K;LP32/(Input!K-Input!K);0)))</f>
        <v/>
      </c>
      <c r="LR78" s="79">
        <f>SE(Input!K="bullet";SE(2=Input!K-1;LP32;0);SE(2&lt;Input!K;0;SE(2&lt;Input!K;LP32/(Input!K-Input!K);0)))</f>
        <v/>
      </c>
      <c r="LS78" s="79">
        <f>SE(Input!K="bullet";SE(3=Input!K-1;LP32;0);SE(3&lt;Input!K;0;SE(3&lt;Input!K;LP32/(Input!K-Input!K);0)))</f>
        <v/>
      </c>
      <c r="LT78" s="79">
        <f>SE(Input!K="bullet";SE(4=Input!K-1;LP32;0);SE(4&lt;Input!K;0;SE(4&lt;Input!K;LP32/(Input!K-Input!K);0)))</f>
        <v/>
      </c>
      <c r="LU78" s="79">
        <f>SE(Input!K="bullet";SE(5=Input!K-1;LP32;0);SE(5&lt;Input!K;0;SE(5&lt;Input!K;LP32/(Input!K-Input!K);0)))</f>
        <v/>
      </c>
      <c r="LV78" s="79">
        <f>SE(Input!K="bullet";SE(6=Input!K-1;LP32;0);SE(6&lt;Input!K;0;SE(6&lt;Input!K;LP32/(Input!K-Input!K);0)))</f>
        <v/>
      </c>
      <c r="LW78" s="79">
        <f>SE(Input!K="bullet";SE(7=Input!K-1;LP32;0);SE(7&lt;Input!K;0;SE(7&lt;Input!K;LP32/(Input!K-Input!K);0)))</f>
        <v/>
      </c>
      <c r="LX78" s="79">
        <f>SE(Input!K="bullet";SE(8=Input!K-1;LP32;0);SE(8&lt;Input!K;0;SE(8&lt;Input!K;LP32/(Input!K-Input!K);0)))</f>
        <v/>
      </c>
      <c r="LY78" s="79">
        <f>SE(Input!K="bullet";SE(9=Input!K-1;LP32;0);SE(9&lt;Input!K;0;SE(9&lt;Input!K;LP32/(Input!K-Input!K);0)))</f>
        <v/>
      </c>
      <c r="LZ78" s="79">
        <f>SE(Input!K="bullet";SE(10=Input!K-1;LP32;0);SE(10&lt;Input!K;0;SE(10&lt;Input!K;LP32/(Input!K-Input!K);0)))</f>
        <v/>
      </c>
      <c r="MA78" s="79">
        <f>SE(Input!K="bullet";SE(11=Input!K-1;LP32;0);SE(11&lt;Input!K;0;SE(11&lt;Input!K;LP32/(Input!K-Input!K);0)))</f>
        <v/>
      </c>
      <c r="MB78" s="79">
        <f>SE(Input!K="bullet";SE(12=Input!K-1;LP32;0);SE(12&lt;Input!K;0;SE(12&lt;Input!K;LP32/(Input!K-Input!K);0)))</f>
        <v/>
      </c>
      <c r="MC78" s="79">
        <f>SE(Input!K="bullet";SE(13=Input!K-1;LP32;0);SE(13&lt;Input!K;0;SE(13&lt;Input!K;LP32/(Input!K-Input!K);0)))</f>
        <v/>
      </c>
      <c r="MD78" s="79">
        <f>SE(Input!K="bullet";SE(14=Input!K-1;LP32;0);SE(14&lt;Input!K;0;SE(14&lt;Input!K;LP32/(Input!K-Input!K);0)))</f>
        <v/>
      </c>
      <c r="MG78" s="78" t="n">
        <v>26</v>
      </c>
      <c r="MH78" s="79">
        <f>0</f>
        <v/>
      </c>
      <c r="MI78" s="79">
        <f>0</f>
        <v/>
      </c>
      <c r="MJ78" s="79">
        <f>0</f>
        <v/>
      </c>
      <c r="MK78" s="79">
        <f>0</f>
        <v/>
      </c>
      <c r="ML78" s="79">
        <f>0</f>
        <v/>
      </c>
      <c r="MM78" s="79">
        <f>0</f>
        <v/>
      </c>
      <c r="MN78" s="79">
        <f>0</f>
        <v/>
      </c>
      <c r="MO78" s="79">
        <f>0</f>
        <v/>
      </c>
      <c r="MP78" s="79">
        <f>0</f>
        <v/>
      </c>
      <c r="MQ78" s="79">
        <f>0</f>
        <v/>
      </c>
      <c r="MR78" s="79">
        <f>0</f>
        <v/>
      </c>
      <c r="MS78" s="79">
        <f>0</f>
        <v/>
      </c>
      <c r="MT78" s="79">
        <f>0</f>
        <v/>
      </c>
      <c r="MU78" s="79">
        <f>0</f>
        <v/>
      </c>
      <c r="MV78" s="79">
        <f>0</f>
        <v/>
      </c>
      <c r="MW78" s="79">
        <f>0</f>
        <v/>
      </c>
      <c r="MX78" s="79">
        <f>0</f>
        <v/>
      </c>
      <c r="MY78" s="79">
        <f>0</f>
        <v/>
      </c>
      <c r="MZ78" s="79">
        <f>0</f>
        <v/>
      </c>
      <c r="NA78" s="79">
        <f>0</f>
        <v/>
      </c>
      <c r="NB78" s="79">
        <f>0</f>
        <v/>
      </c>
      <c r="NC78" s="79">
        <f>0</f>
        <v/>
      </c>
      <c r="ND78" s="79">
        <f>0</f>
        <v/>
      </c>
      <c r="NE78" s="79">
        <f>0</f>
        <v/>
      </c>
      <c r="NF78" s="79">
        <f>0</f>
        <v/>
      </c>
      <c r="NG78" s="79">
        <f>SE(Input!L="bullet";SE(0=Input!L-1;NG32;0);SE(0&lt;Input!L;0;SE(0&lt;Input!L;NG32/(Input!L-Input!L);0)))</f>
        <v/>
      </c>
      <c r="NH78" s="79">
        <f>SE(Input!L="bullet";SE(1=Input!L-1;NG32;0);SE(1&lt;Input!L;0;SE(1&lt;Input!L;NG32/(Input!L-Input!L);0)))</f>
        <v/>
      </c>
      <c r="NI78" s="79">
        <f>SE(Input!L="bullet";SE(2=Input!L-1;NG32;0);SE(2&lt;Input!L;0;SE(2&lt;Input!L;NG32/(Input!L-Input!L);0)))</f>
        <v/>
      </c>
      <c r="NJ78" s="79">
        <f>SE(Input!L="bullet";SE(3=Input!L-1;NG32;0);SE(3&lt;Input!L;0;SE(3&lt;Input!L;NG32/(Input!L-Input!L);0)))</f>
        <v/>
      </c>
      <c r="NK78" s="79">
        <f>SE(Input!L="bullet";SE(4=Input!L-1;NG32;0);SE(4&lt;Input!L;0;SE(4&lt;Input!L;NG32/(Input!L-Input!L);0)))</f>
        <v/>
      </c>
      <c r="NL78" s="79">
        <f>SE(Input!L="bullet";SE(5=Input!L-1;NG32;0);SE(5&lt;Input!L;0;SE(5&lt;Input!L;NG32/(Input!L-Input!L);0)))</f>
        <v/>
      </c>
      <c r="NM78" s="79">
        <f>SE(Input!L="bullet";SE(6=Input!L-1;NG32;0);SE(6&lt;Input!L;0;SE(6&lt;Input!L;NG32/(Input!L-Input!L);0)))</f>
        <v/>
      </c>
      <c r="NN78" s="79">
        <f>SE(Input!L="bullet";SE(7=Input!L-1;NG32;0);SE(7&lt;Input!L;0;SE(7&lt;Input!L;NG32/(Input!L-Input!L);0)))</f>
        <v/>
      </c>
      <c r="NO78" s="79">
        <f>SE(Input!L="bullet";SE(8=Input!L-1;NG32;0);SE(8&lt;Input!L;0;SE(8&lt;Input!L;NG32/(Input!L-Input!L);0)))</f>
        <v/>
      </c>
      <c r="NP78" s="79">
        <f>SE(Input!L="bullet";SE(9=Input!L-1;NG32;0);SE(9&lt;Input!L;0;SE(9&lt;Input!L;NG32/(Input!L-Input!L);0)))</f>
        <v/>
      </c>
      <c r="NQ78" s="79">
        <f>SE(Input!L="bullet";SE(10=Input!L-1;NG32;0);SE(10&lt;Input!L;0;SE(10&lt;Input!L;NG32/(Input!L-Input!L);0)))</f>
        <v/>
      </c>
      <c r="NR78" s="79">
        <f>SE(Input!L="bullet";SE(11=Input!L-1;NG32;0);SE(11&lt;Input!L;0;SE(11&lt;Input!L;NG32/(Input!L-Input!L);0)))</f>
        <v/>
      </c>
      <c r="NS78" s="79">
        <f>SE(Input!L="bullet";SE(12=Input!L-1;NG32;0);SE(12&lt;Input!L;0;SE(12&lt;Input!L;NG32/(Input!L-Input!L);0)))</f>
        <v/>
      </c>
      <c r="NT78" s="79">
        <f>SE(Input!L="bullet";SE(13=Input!L-1;NG32;0);SE(13&lt;Input!L;0;SE(13&lt;Input!L;NG32/(Input!L-Input!L);0)))</f>
        <v/>
      </c>
      <c r="NU78" s="79">
        <f>SE(Input!L="bullet";SE(14=Input!L-1;NG32;0);SE(14&lt;Input!L;0;SE(14&lt;Input!L;NG32/(Input!L-Input!L);0)))</f>
        <v/>
      </c>
      <c r="NX78" s="78" t="n">
        <v>26</v>
      </c>
      <c r="NY78" s="79">
        <f>0</f>
        <v/>
      </c>
      <c r="NZ78" s="79">
        <f>0</f>
        <v/>
      </c>
      <c r="OA78" s="79">
        <f>0</f>
        <v/>
      </c>
      <c r="OB78" s="79">
        <f>0</f>
        <v/>
      </c>
      <c r="OC78" s="79">
        <f>0</f>
        <v/>
      </c>
      <c r="OD78" s="79">
        <f>0</f>
        <v/>
      </c>
      <c r="OE78" s="79">
        <f>0</f>
        <v/>
      </c>
      <c r="OF78" s="79">
        <f>0</f>
        <v/>
      </c>
      <c r="OG78" s="79">
        <f>0</f>
        <v/>
      </c>
      <c r="OH78" s="79">
        <f>0</f>
        <v/>
      </c>
      <c r="OI78" s="79">
        <f>0</f>
        <v/>
      </c>
      <c r="OJ78" s="79">
        <f>0</f>
        <v/>
      </c>
      <c r="OK78" s="79">
        <f>0</f>
        <v/>
      </c>
      <c r="OL78" s="79">
        <f>0</f>
        <v/>
      </c>
      <c r="OM78" s="79">
        <f>0</f>
        <v/>
      </c>
      <c r="ON78" s="79">
        <f>0</f>
        <v/>
      </c>
      <c r="OO78" s="79">
        <f>0</f>
        <v/>
      </c>
      <c r="OP78" s="79">
        <f>0</f>
        <v/>
      </c>
      <c r="OQ78" s="79">
        <f>0</f>
        <v/>
      </c>
      <c r="OR78" s="79">
        <f>0</f>
        <v/>
      </c>
      <c r="OS78" s="79">
        <f>0</f>
        <v/>
      </c>
      <c r="OT78" s="79">
        <f>0</f>
        <v/>
      </c>
      <c r="OU78" s="79">
        <f>0</f>
        <v/>
      </c>
      <c r="OV78" s="79">
        <f>0</f>
        <v/>
      </c>
      <c r="OW78" s="79">
        <f>0</f>
        <v/>
      </c>
      <c r="OX78" s="79">
        <f>SE(Input!M="bullet";SE(0=Input!M-1;OX32;0);SE(0&lt;Input!M;0;SE(0&lt;Input!M;OX32/(Input!M-Input!M);0)))</f>
        <v/>
      </c>
      <c r="OY78" s="79">
        <f>SE(Input!M="bullet";SE(1=Input!M-1;OX32;0);SE(1&lt;Input!M;0;SE(1&lt;Input!M;OX32/(Input!M-Input!M);0)))</f>
        <v/>
      </c>
      <c r="OZ78" s="79">
        <f>SE(Input!M="bullet";SE(2=Input!M-1;OX32;0);SE(2&lt;Input!M;0;SE(2&lt;Input!M;OX32/(Input!M-Input!M);0)))</f>
        <v/>
      </c>
      <c r="PA78" s="79">
        <f>SE(Input!M="bullet";SE(3=Input!M-1;OX32;0);SE(3&lt;Input!M;0;SE(3&lt;Input!M;OX32/(Input!M-Input!M);0)))</f>
        <v/>
      </c>
      <c r="PB78" s="79">
        <f>SE(Input!M="bullet";SE(4=Input!M-1;OX32;0);SE(4&lt;Input!M;0;SE(4&lt;Input!M;OX32/(Input!M-Input!M);0)))</f>
        <v/>
      </c>
      <c r="PC78" s="79">
        <f>SE(Input!M="bullet";SE(5=Input!M-1;OX32;0);SE(5&lt;Input!M;0;SE(5&lt;Input!M;OX32/(Input!M-Input!M);0)))</f>
        <v/>
      </c>
      <c r="PD78" s="79">
        <f>SE(Input!M="bullet";SE(6=Input!M-1;OX32;0);SE(6&lt;Input!M;0;SE(6&lt;Input!M;OX32/(Input!M-Input!M);0)))</f>
        <v/>
      </c>
      <c r="PE78" s="79">
        <f>SE(Input!M="bullet";SE(7=Input!M-1;OX32;0);SE(7&lt;Input!M;0;SE(7&lt;Input!M;OX32/(Input!M-Input!M);0)))</f>
        <v/>
      </c>
      <c r="PF78" s="79">
        <f>SE(Input!M="bullet";SE(8=Input!M-1;OX32;0);SE(8&lt;Input!M;0;SE(8&lt;Input!M;OX32/(Input!M-Input!M);0)))</f>
        <v/>
      </c>
      <c r="PG78" s="79">
        <f>SE(Input!M="bullet";SE(9=Input!M-1;OX32;0);SE(9&lt;Input!M;0;SE(9&lt;Input!M;OX32/(Input!M-Input!M);0)))</f>
        <v/>
      </c>
      <c r="PH78" s="79">
        <f>SE(Input!M="bullet";SE(10=Input!M-1;OX32;0);SE(10&lt;Input!M;0;SE(10&lt;Input!M;OX32/(Input!M-Input!M);0)))</f>
        <v/>
      </c>
      <c r="PI78" s="79">
        <f>SE(Input!M="bullet";SE(11=Input!M-1;OX32;0);SE(11&lt;Input!M;0;SE(11&lt;Input!M;OX32/(Input!M-Input!M);0)))</f>
        <v/>
      </c>
      <c r="PJ78" s="79">
        <f>SE(Input!M="bullet";SE(12=Input!M-1;OX32;0);SE(12&lt;Input!M;0;SE(12&lt;Input!M;OX32/(Input!M-Input!M);0)))</f>
        <v/>
      </c>
      <c r="PK78" s="79">
        <f>SE(Input!M="bullet";SE(13=Input!M-1;OX32;0);SE(13&lt;Input!M;0;SE(13&lt;Input!M;OX32/(Input!M-Input!M);0)))</f>
        <v/>
      </c>
      <c r="PL78" s="79">
        <f>SE(Input!M="bullet";SE(14=Input!M-1;OX32;0);SE(14&lt;Input!M;0;SE(14&lt;Input!M;OX32/(Input!M-Input!M);0)))</f>
        <v/>
      </c>
      <c r="PO78" s="78" t="n">
        <v>26</v>
      </c>
      <c r="PP78" s="79">
        <f>0</f>
        <v/>
      </c>
      <c r="PQ78" s="79">
        <f>0</f>
        <v/>
      </c>
      <c r="PR78" s="79">
        <f>0</f>
        <v/>
      </c>
      <c r="PS78" s="79">
        <f>0</f>
        <v/>
      </c>
      <c r="PT78" s="79">
        <f>0</f>
        <v/>
      </c>
      <c r="PU78" s="79">
        <f>0</f>
        <v/>
      </c>
      <c r="PV78" s="79">
        <f>0</f>
        <v/>
      </c>
      <c r="PW78" s="79">
        <f>0</f>
        <v/>
      </c>
      <c r="PX78" s="79">
        <f>0</f>
        <v/>
      </c>
      <c r="PY78" s="79">
        <f>0</f>
        <v/>
      </c>
      <c r="PZ78" s="79">
        <f>0</f>
        <v/>
      </c>
      <c r="QA78" s="79">
        <f>0</f>
        <v/>
      </c>
      <c r="QB78" s="79">
        <f>0</f>
        <v/>
      </c>
      <c r="QC78" s="79">
        <f>0</f>
        <v/>
      </c>
      <c r="QD78" s="79">
        <f>0</f>
        <v/>
      </c>
      <c r="QE78" s="79">
        <f>0</f>
        <v/>
      </c>
      <c r="QF78" s="79">
        <f>0</f>
        <v/>
      </c>
      <c r="QG78" s="79">
        <f>0</f>
        <v/>
      </c>
      <c r="QH78" s="79">
        <f>0</f>
        <v/>
      </c>
      <c r="QI78" s="79">
        <f>0</f>
        <v/>
      </c>
      <c r="QJ78" s="79">
        <f>0</f>
        <v/>
      </c>
      <c r="QK78" s="79">
        <f>0</f>
        <v/>
      </c>
      <c r="QL78" s="79">
        <f>0</f>
        <v/>
      </c>
      <c r="QM78" s="79">
        <f>0</f>
        <v/>
      </c>
      <c r="QN78" s="79">
        <f>0</f>
        <v/>
      </c>
      <c r="QO78" s="79">
        <f>SE(Input!N="bullet";SE(0=Input!N-1;QO32;0);SE(0&lt;Input!N;0;SE(0&lt;Input!N;QO32/(Input!N-Input!N);0)))</f>
        <v/>
      </c>
      <c r="QP78" s="79">
        <f>SE(Input!N="bullet";SE(1=Input!N-1;QO32;0);SE(1&lt;Input!N;0;SE(1&lt;Input!N;QO32/(Input!N-Input!N);0)))</f>
        <v/>
      </c>
      <c r="QQ78" s="79">
        <f>SE(Input!N="bullet";SE(2=Input!N-1;QO32;0);SE(2&lt;Input!N;0;SE(2&lt;Input!N;QO32/(Input!N-Input!N);0)))</f>
        <v/>
      </c>
      <c r="QR78" s="79">
        <f>SE(Input!N="bullet";SE(3=Input!N-1;QO32;0);SE(3&lt;Input!N;0;SE(3&lt;Input!N;QO32/(Input!N-Input!N);0)))</f>
        <v/>
      </c>
      <c r="QS78" s="79">
        <f>SE(Input!N="bullet";SE(4=Input!N-1;QO32;0);SE(4&lt;Input!N;0;SE(4&lt;Input!N;QO32/(Input!N-Input!N);0)))</f>
        <v/>
      </c>
      <c r="QT78" s="79">
        <f>SE(Input!N="bullet";SE(5=Input!N-1;QO32;0);SE(5&lt;Input!N;0;SE(5&lt;Input!N;QO32/(Input!N-Input!N);0)))</f>
        <v/>
      </c>
      <c r="QU78" s="79">
        <f>SE(Input!N="bullet";SE(6=Input!N-1;QO32;0);SE(6&lt;Input!N;0;SE(6&lt;Input!N;QO32/(Input!N-Input!N);0)))</f>
        <v/>
      </c>
      <c r="QV78" s="79">
        <f>SE(Input!N="bullet";SE(7=Input!N-1;QO32;0);SE(7&lt;Input!N;0;SE(7&lt;Input!N;QO32/(Input!N-Input!N);0)))</f>
        <v/>
      </c>
      <c r="QW78" s="79">
        <f>SE(Input!N="bullet";SE(8=Input!N-1;QO32;0);SE(8&lt;Input!N;0;SE(8&lt;Input!N;QO32/(Input!N-Input!N);0)))</f>
        <v/>
      </c>
      <c r="QX78" s="79">
        <f>SE(Input!N="bullet";SE(9=Input!N-1;QO32;0);SE(9&lt;Input!N;0;SE(9&lt;Input!N;QO32/(Input!N-Input!N);0)))</f>
        <v/>
      </c>
      <c r="QY78" s="79">
        <f>SE(Input!N="bullet";SE(10=Input!N-1;QO32;0);SE(10&lt;Input!N;0;SE(10&lt;Input!N;QO32/(Input!N-Input!N);0)))</f>
        <v/>
      </c>
      <c r="QZ78" s="79">
        <f>SE(Input!N="bullet";SE(11=Input!N-1;QO32;0);SE(11&lt;Input!N;0;SE(11&lt;Input!N;QO32/(Input!N-Input!N);0)))</f>
        <v/>
      </c>
      <c r="RA78" s="79">
        <f>SE(Input!N="bullet";SE(12=Input!N-1;QO32;0);SE(12&lt;Input!N;0;SE(12&lt;Input!N;QO32/(Input!N-Input!N);0)))</f>
        <v/>
      </c>
      <c r="RB78" s="79">
        <f>SE(Input!N="bullet";SE(13=Input!N-1;QO32;0);SE(13&lt;Input!N;0;SE(13&lt;Input!N;QO32/(Input!N-Input!N);0)))</f>
        <v/>
      </c>
      <c r="RC78" s="79">
        <f>SE(Input!N="bullet";SE(14=Input!N-1;QO32;0);SE(14&lt;Input!N;0;SE(14&lt;Input!N;QO32/(Input!N-Input!N);0)))</f>
        <v/>
      </c>
      <c r="RF78" s="78" t="n">
        <v>26</v>
      </c>
      <c r="RG78" s="79">
        <f>0</f>
        <v/>
      </c>
      <c r="RH78" s="79">
        <f>0</f>
        <v/>
      </c>
      <c r="RI78" s="79">
        <f>0</f>
        <v/>
      </c>
      <c r="RJ78" s="79">
        <f>0</f>
        <v/>
      </c>
      <c r="RK78" s="79">
        <f>0</f>
        <v/>
      </c>
      <c r="RL78" s="79">
        <f>0</f>
        <v/>
      </c>
      <c r="RM78" s="79">
        <f>0</f>
        <v/>
      </c>
      <c r="RN78" s="79">
        <f>0</f>
        <v/>
      </c>
      <c r="RO78" s="79">
        <f>0</f>
        <v/>
      </c>
      <c r="RP78" s="79">
        <f>0</f>
        <v/>
      </c>
      <c r="RQ78" s="79">
        <f>0</f>
        <v/>
      </c>
      <c r="RR78" s="79">
        <f>0</f>
        <v/>
      </c>
      <c r="RS78" s="79">
        <f>0</f>
        <v/>
      </c>
      <c r="RT78" s="79">
        <f>0</f>
        <v/>
      </c>
      <c r="RU78" s="79">
        <f>0</f>
        <v/>
      </c>
      <c r="RV78" s="79">
        <f>0</f>
        <v/>
      </c>
      <c r="RW78" s="79">
        <f>0</f>
        <v/>
      </c>
      <c r="RX78" s="79">
        <f>0</f>
        <v/>
      </c>
      <c r="RY78" s="79">
        <f>0</f>
        <v/>
      </c>
      <c r="RZ78" s="79">
        <f>0</f>
        <v/>
      </c>
      <c r="SA78" s="79">
        <f>0</f>
        <v/>
      </c>
      <c r="SB78" s="79">
        <f>0</f>
        <v/>
      </c>
      <c r="SC78" s="79">
        <f>0</f>
        <v/>
      </c>
      <c r="SD78" s="79">
        <f>0</f>
        <v/>
      </c>
      <c r="SE78" s="79">
        <f>0</f>
        <v/>
      </c>
      <c r="SF78" s="79">
        <f>SE(Input!O="bullet";SE(0=Input!O-1;SF32;0);SE(0&lt;Input!O;0;SE(0&lt;Input!O;SF32/(Input!O-Input!O);0)))</f>
        <v/>
      </c>
      <c r="SG78" s="79">
        <f>SE(Input!O="bullet";SE(1=Input!O-1;SF32;0);SE(1&lt;Input!O;0;SE(1&lt;Input!O;SF32/(Input!O-Input!O);0)))</f>
        <v/>
      </c>
      <c r="SH78" s="79">
        <f>SE(Input!O="bullet";SE(2=Input!O-1;SF32;0);SE(2&lt;Input!O;0;SE(2&lt;Input!O;SF32/(Input!O-Input!O);0)))</f>
        <v/>
      </c>
      <c r="SI78" s="79">
        <f>SE(Input!O="bullet";SE(3=Input!O-1;SF32;0);SE(3&lt;Input!O;0;SE(3&lt;Input!O;SF32/(Input!O-Input!O);0)))</f>
        <v/>
      </c>
      <c r="SJ78" s="79">
        <f>SE(Input!O="bullet";SE(4=Input!O-1;SF32;0);SE(4&lt;Input!O;0;SE(4&lt;Input!O;SF32/(Input!O-Input!O);0)))</f>
        <v/>
      </c>
      <c r="SK78" s="79">
        <f>SE(Input!O="bullet";SE(5=Input!O-1;SF32;0);SE(5&lt;Input!O;0;SE(5&lt;Input!O;SF32/(Input!O-Input!O);0)))</f>
        <v/>
      </c>
      <c r="SL78" s="79">
        <f>SE(Input!O="bullet";SE(6=Input!O-1;SF32;0);SE(6&lt;Input!O;0;SE(6&lt;Input!O;SF32/(Input!O-Input!O);0)))</f>
        <v/>
      </c>
      <c r="SM78" s="79">
        <f>SE(Input!O="bullet";SE(7=Input!O-1;SF32;0);SE(7&lt;Input!O;0;SE(7&lt;Input!O;SF32/(Input!O-Input!O);0)))</f>
        <v/>
      </c>
      <c r="SN78" s="79">
        <f>SE(Input!O="bullet";SE(8=Input!O-1;SF32;0);SE(8&lt;Input!O;0;SE(8&lt;Input!O;SF32/(Input!O-Input!O);0)))</f>
        <v/>
      </c>
      <c r="SO78" s="79">
        <f>SE(Input!O="bullet";SE(9=Input!O-1;SF32;0);SE(9&lt;Input!O;0;SE(9&lt;Input!O;SF32/(Input!O-Input!O);0)))</f>
        <v/>
      </c>
      <c r="SP78" s="79">
        <f>SE(Input!O="bullet";SE(10=Input!O-1;SF32;0);SE(10&lt;Input!O;0;SE(10&lt;Input!O;SF32/(Input!O-Input!O);0)))</f>
        <v/>
      </c>
      <c r="SQ78" s="79">
        <f>SE(Input!O="bullet";SE(11=Input!O-1;SF32;0);SE(11&lt;Input!O;0;SE(11&lt;Input!O;SF32/(Input!O-Input!O);0)))</f>
        <v/>
      </c>
      <c r="SR78" s="79">
        <f>SE(Input!O="bullet";SE(12=Input!O-1;SF32;0);SE(12&lt;Input!O;0;SE(12&lt;Input!O;SF32/(Input!O-Input!O);0)))</f>
        <v/>
      </c>
      <c r="SS78" s="79">
        <f>SE(Input!O="bullet";SE(13=Input!O-1;SF32;0);SE(13&lt;Input!O;0;SE(13&lt;Input!O;SF32/(Input!O-Input!O);0)))</f>
        <v/>
      </c>
      <c r="ST78" s="79">
        <f>SE(Input!O="bullet";SE(14=Input!O-1;SF32;0);SE(14&lt;Input!O;0;SE(14&lt;Input!O;SF32/(Input!O-Input!O);0)))</f>
        <v/>
      </c>
      <c r="SW78" s="78" t="n">
        <v>26</v>
      </c>
      <c r="SX78" s="79">
        <f>0</f>
        <v/>
      </c>
      <c r="SY78" s="79">
        <f>0</f>
        <v/>
      </c>
      <c r="SZ78" s="79">
        <f>0</f>
        <v/>
      </c>
      <c r="TA78" s="79">
        <f>0</f>
        <v/>
      </c>
      <c r="TB78" s="79">
        <f>0</f>
        <v/>
      </c>
      <c r="TC78" s="79">
        <f>0</f>
        <v/>
      </c>
      <c r="TD78" s="79">
        <f>0</f>
        <v/>
      </c>
      <c r="TE78" s="79">
        <f>0</f>
        <v/>
      </c>
      <c r="TF78" s="79">
        <f>0</f>
        <v/>
      </c>
      <c r="TG78" s="79">
        <f>0</f>
        <v/>
      </c>
      <c r="TH78" s="79">
        <f>0</f>
        <v/>
      </c>
      <c r="TI78" s="79">
        <f>0</f>
        <v/>
      </c>
      <c r="TJ78" s="79">
        <f>0</f>
        <v/>
      </c>
      <c r="TK78" s="79">
        <f>0</f>
        <v/>
      </c>
      <c r="TL78" s="79">
        <f>0</f>
        <v/>
      </c>
      <c r="TM78" s="79">
        <f>0</f>
        <v/>
      </c>
      <c r="TN78" s="79">
        <f>0</f>
        <v/>
      </c>
      <c r="TO78" s="79">
        <f>0</f>
        <v/>
      </c>
      <c r="TP78" s="79">
        <f>0</f>
        <v/>
      </c>
      <c r="TQ78" s="79">
        <f>0</f>
        <v/>
      </c>
      <c r="TR78" s="79">
        <f>0</f>
        <v/>
      </c>
      <c r="TS78" s="79">
        <f>0</f>
        <v/>
      </c>
      <c r="TT78" s="79">
        <f>0</f>
        <v/>
      </c>
      <c r="TU78" s="79">
        <f>0</f>
        <v/>
      </c>
      <c r="TV78" s="79">
        <f>0</f>
        <v/>
      </c>
      <c r="TW78" s="79">
        <f>SE(Input!P="bullet";SE(0=Input!P-1;TW32;0);SE(0&lt;Input!P;0;SE(0&lt;Input!P;TW32/(Input!P-Input!P);0)))</f>
        <v/>
      </c>
      <c r="TX78" s="79">
        <f>SE(Input!P="bullet";SE(1=Input!P-1;TW32;0);SE(1&lt;Input!P;0;SE(1&lt;Input!P;TW32/(Input!P-Input!P);0)))</f>
        <v/>
      </c>
      <c r="TY78" s="79">
        <f>SE(Input!P="bullet";SE(2=Input!P-1;TW32;0);SE(2&lt;Input!P;0;SE(2&lt;Input!P;TW32/(Input!P-Input!P);0)))</f>
        <v/>
      </c>
      <c r="TZ78" s="79">
        <f>SE(Input!P="bullet";SE(3=Input!P-1;TW32;0);SE(3&lt;Input!P;0;SE(3&lt;Input!P;TW32/(Input!P-Input!P);0)))</f>
        <v/>
      </c>
      <c r="UA78" s="79">
        <f>SE(Input!P="bullet";SE(4=Input!P-1;TW32;0);SE(4&lt;Input!P;0;SE(4&lt;Input!P;TW32/(Input!P-Input!P);0)))</f>
        <v/>
      </c>
      <c r="UB78" s="79">
        <f>SE(Input!P="bullet";SE(5=Input!P-1;TW32;0);SE(5&lt;Input!P;0;SE(5&lt;Input!P;TW32/(Input!P-Input!P);0)))</f>
        <v/>
      </c>
      <c r="UC78" s="79">
        <f>SE(Input!P="bullet";SE(6=Input!P-1;TW32;0);SE(6&lt;Input!P;0;SE(6&lt;Input!P;TW32/(Input!P-Input!P);0)))</f>
        <v/>
      </c>
      <c r="UD78" s="79">
        <f>SE(Input!P="bullet";SE(7=Input!P-1;TW32;0);SE(7&lt;Input!P;0;SE(7&lt;Input!P;TW32/(Input!P-Input!P);0)))</f>
        <v/>
      </c>
      <c r="UE78" s="79">
        <f>SE(Input!P="bullet";SE(8=Input!P-1;TW32;0);SE(8&lt;Input!P;0;SE(8&lt;Input!P;TW32/(Input!P-Input!P);0)))</f>
        <v/>
      </c>
      <c r="UF78" s="79">
        <f>SE(Input!P="bullet";SE(9=Input!P-1;TW32;0);SE(9&lt;Input!P;0;SE(9&lt;Input!P;TW32/(Input!P-Input!P);0)))</f>
        <v/>
      </c>
      <c r="UG78" s="79">
        <f>SE(Input!P="bullet";SE(10=Input!P-1;TW32;0);SE(10&lt;Input!P;0;SE(10&lt;Input!P;TW32/(Input!P-Input!P);0)))</f>
        <v/>
      </c>
      <c r="UH78" s="79">
        <f>SE(Input!P="bullet";SE(11=Input!P-1;TW32;0);SE(11&lt;Input!P;0;SE(11&lt;Input!P;TW32/(Input!P-Input!P);0)))</f>
        <v/>
      </c>
      <c r="UI78" s="79">
        <f>SE(Input!P="bullet";SE(12=Input!P-1;TW32;0);SE(12&lt;Input!P;0;SE(12&lt;Input!P;TW32/(Input!P-Input!P);0)))</f>
        <v/>
      </c>
      <c r="UJ78" s="79">
        <f>SE(Input!P="bullet";SE(13=Input!P-1;TW32;0);SE(13&lt;Input!P;0;SE(13&lt;Input!P;TW32/(Input!P-Input!P);0)))</f>
        <v/>
      </c>
      <c r="UK78" s="79">
        <f>SE(Input!P="bullet";SE(14=Input!P-1;TW32;0);SE(14&lt;Input!P;0;SE(14&lt;Input!P;TW32/(Input!P-Input!P);0)))</f>
        <v/>
      </c>
      <c r="UN78" s="78" t="n">
        <v>26</v>
      </c>
      <c r="UO78" s="79">
        <f>0</f>
        <v/>
      </c>
      <c r="UP78" s="79">
        <f>0</f>
        <v/>
      </c>
      <c r="UQ78" s="79">
        <f>0</f>
        <v/>
      </c>
      <c r="UR78" s="79">
        <f>0</f>
        <v/>
      </c>
      <c r="US78" s="79">
        <f>0</f>
        <v/>
      </c>
      <c r="UT78" s="79">
        <f>0</f>
        <v/>
      </c>
      <c r="UU78" s="79">
        <f>0</f>
        <v/>
      </c>
      <c r="UV78" s="79">
        <f>0</f>
        <v/>
      </c>
      <c r="UW78" s="79">
        <f>0</f>
        <v/>
      </c>
      <c r="UX78" s="79">
        <f>0</f>
        <v/>
      </c>
      <c r="UY78" s="79">
        <f>0</f>
        <v/>
      </c>
      <c r="UZ78" s="79">
        <f>0</f>
        <v/>
      </c>
      <c r="VA78" s="79">
        <f>0</f>
        <v/>
      </c>
      <c r="VB78" s="79">
        <f>0</f>
        <v/>
      </c>
      <c r="VC78" s="79">
        <f>0</f>
        <v/>
      </c>
      <c r="VD78" s="79">
        <f>0</f>
        <v/>
      </c>
      <c r="VE78" s="79">
        <f>0</f>
        <v/>
      </c>
      <c r="VF78" s="79">
        <f>0</f>
        <v/>
      </c>
      <c r="VG78" s="79">
        <f>0</f>
        <v/>
      </c>
      <c r="VH78" s="79">
        <f>0</f>
        <v/>
      </c>
      <c r="VI78" s="79">
        <f>0</f>
        <v/>
      </c>
      <c r="VJ78" s="79">
        <f>0</f>
        <v/>
      </c>
      <c r="VK78" s="79">
        <f>0</f>
        <v/>
      </c>
      <c r="VL78" s="79">
        <f>0</f>
        <v/>
      </c>
      <c r="VM78" s="79">
        <f>0</f>
        <v/>
      </c>
      <c r="VN78" s="79">
        <f>SE(Input!Q="bullet";SE(0=Input!Q-1;VN32;0);SE(0&lt;Input!Q;0;SE(0&lt;Input!Q;VN32/(Input!Q-Input!Q);0)))</f>
        <v/>
      </c>
      <c r="VO78" s="79">
        <f>SE(Input!Q="bullet";SE(1=Input!Q-1;VN32;0);SE(1&lt;Input!Q;0;SE(1&lt;Input!Q;VN32/(Input!Q-Input!Q);0)))</f>
        <v/>
      </c>
      <c r="VP78" s="79">
        <f>SE(Input!Q="bullet";SE(2=Input!Q-1;VN32;0);SE(2&lt;Input!Q;0;SE(2&lt;Input!Q;VN32/(Input!Q-Input!Q);0)))</f>
        <v/>
      </c>
      <c r="VQ78" s="79">
        <f>SE(Input!Q="bullet";SE(3=Input!Q-1;VN32;0);SE(3&lt;Input!Q;0;SE(3&lt;Input!Q;VN32/(Input!Q-Input!Q);0)))</f>
        <v/>
      </c>
      <c r="VR78" s="79">
        <f>SE(Input!Q="bullet";SE(4=Input!Q-1;VN32;0);SE(4&lt;Input!Q;0;SE(4&lt;Input!Q;VN32/(Input!Q-Input!Q);0)))</f>
        <v/>
      </c>
      <c r="VS78" s="79">
        <f>SE(Input!Q="bullet";SE(5=Input!Q-1;VN32;0);SE(5&lt;Input!Q;0;SE(5&lt;Input!Q;VN32/(Input!Q-Input!Q);0)))</f>
        <v/>
      </c>
      <c r="VT78" s="79">
        <f>SE(Input!Q="bullet";SE(6=Input!Q-1;VN32;0);SE(6&lt;Input!Q;0;SE(6&lt;Input!Q;VN32/(Input!Q-Input!Q);0)))</f>
        <v/>
      </c>
      <c r="VU78" s="79">
        <f>SE(Input!Q="bullet";SE(7=Input!Q-1;VN32;0);SE(7&lt;Input!Q;0;SE(7&lt;Input!Q;VN32/(Input!Q-Input!Q);0)))</f>
        <v/>
      </c>
      <c r="VV78" s="79">
        <f>SE(Input!Q="bullet";SE(8=Input!Q-1;VN32;0);SE(8&lt;Input!Q;0;SE(8&lt;Input!Q;VN32/(Input!Q-Input!Q);0)))</f>
        <v/>
      </c>
      <c r="VW78" s="79">
        <f>SE(Input!Q="bullet";SE(9=Input!Q-1;VN32;0);SE(9&lt;Input!Q;0;SE(9&lt;Input!Q;VN32/(Input!Q-Input!Q);0)))</f>
        <v/>
      </c>
      <c r="VX78" s="79">
        <f>SE(Input!Q="bullet";SE(10=Input!Q-1;VN32;0);SE(10&lt;Input!Q;0;SE(10&lt;Input!Q;VN32/(Input!Q-Input!Q);0)))</f>
        <v/>
      </c>
      <c r="VY78" s="79">
        <f>SE(Input!Q="bullet";SE(11=Input!Q-1;VN32;0);SE(11&lt;Input!Q;0;SE(11&lt;Input!Q;VN32/(Input!Q-Input!Q);0)))</f>
        <v/>
      </c>
      <c r="VZ78" s="79">
        <f>SE(Input!Q="bullet";SE(12=Input!Q-1;VN32;0);SE(12&lt;Input!Q;0;SE(12&lt;Input!Q;VN32/(Input!Q-Input!Q);0)))</f>
        <v/>
      </c>
      <c r="WA78" s="79">
        <f>SE(Input!Q="bullet";SE(13=Input!Q-1;VN32;0);SE(13&lt;Input!Q;0;SE(13&lt;Input!Q;VN32/(Input!Q-Input!Q);0)))</f>
        <v/>
      </c>
      <c r="WB78" s="79">
        <f>SE(Input!Q="bullet";SE(14=Input!Q-1;VN32;0);SE(14&lt;Input!Q;0;SE(14&lt;Input!Q;VN32/(Input!Q-Input!Q);0)))</f>
        <v/>
      </c>
      <c r="WE78" s="78" t="n">
        <v>26</v>
      </c>
      <c r="WF78" s="79">
        <f>0</f>
        <v/>
      </c>
      <c r="WG78" s="79">
        <f>0</f>
        <v/>
      </c>
      <c r="WH78" s="79">
        <f>0</f>
        <v/>
      </c>
      <c r="WI78" s="79">
        <f>0</f>
        <v/>
      </c>
      <c r="WJ78" s="79">
        <f>0</f>
        <v/>
      </c>
      <c r="WK78" s="79">
        <f>0</f>
        <v/>
      </c>
      <c r="WL78" s="79">
        <f>0</f>
        <v/>
      </c>
      <c r="WM78" s="79">
        <f>0</f>
        <v/>
      </c>
      <c r="WN78" s="79">
        <f>0</f>
        <v/>
      </c>
      <c r="WO78" s="79">
        <f>0</f>
        <v/>
      </c>
      <c r="WP78" s="79">
        <f>0</f>
        <v/>
      </c>
      <c r="WQ78" s="79">
        <f>0</f>
        <v/>
      </c>
      <c r="WR78" s="79">
        <f>0</f>
        <v/>
      </c>
      <c r="WS78" s="79">
        <f>0</f>
        <v/>
      </c>
      <c r="WT78" s="79">
        <f>0</f>
        <v/>
      </c>
      <c r="WU78" s="79">
        <f>0</f>
        <v/>
      </c>
      <c r="WV78" s="79">
        <f>0</f>
        <v/>
      </c>
      <c r="WW78" s="79">
        <f>0</f>
        <v/>
      </c>
      <c r="WX78" s="79">
        <f>0</f>
        <v/>
      </c>
      <c r="WY78" s="79">
        <f>0</f>
        <v/>
      </c>
      <c r="WZ78" s="79">
        <f>0</f>
        <v/>
      </c>
      <c r="XA78" s="79">
        <f>0</f>
        <v/>
      </c>
      <c r="XB78" s="79">
        <f>0</f>
        <v/>
      </c>
      <c r="XC78" s="79">
        <f>0</f>
        <v/>
      </c>
      <c r="XD78" s="79">
        <f>0</f>
        <v/>
      </c>
      <c r="XE78" s="79">
        <f>SE(Input!R="bullet";SE(0=Input!R-1;XE32;0);SE(0&lt;Input!R;0;SE(0&lt;Input!R;XE32/(Input!R-Input!R);0)))</f>
        <v/>
      </c>
      <c r="XF78" s="79">
        <f>SE(Input!R="bullet";SE(1=Input!R-1;XE32;0);SE(1&lt;Input!R;0;SE(1&lt;Input!R;XE32/(Input!R-Input!R);0)))</f>
        <v/>
      </c>
      <c r="XG78" s="79">
        <f>SE(Input!R="bullet";SE(2=Input!R-1;XE32;0);SE(2&lt;Input!R;0;SE(2&lt;Input!R;XE32/(Input!R-Input!R);0)))</f>
        <v/>
      </c>
      <c r="XH78" s="79">
        <f>SE(Input!R="bullet";SE(3=Input!R-1;XE32;0);SE(3&lt;Input!R;0;SE(3&lt;Input!R;XE32/(Input!R-Input!R);0)))</f>
        <v/>
      </c>
      <c r="XI78" s="79">
        <f>SE(Input!R="bullet";SE(4=Input!R-1;XE32;0);SE(4&lt;Input!R;0;SE(4&lt;Input!R;XE32/(Input!R-Input!R);0)))</f>
        <v/>
      </c>
      <c r="XJ78" s="79">
        <f>SE(Input!R="bullet";SE(5=Input!R-1;XE32;0);SE(5&lt;Input!R;0;SE(5&lt;Input!R;XE32/(Input!R-Input!R);0)))</f>
        <v/>
      </c>
      <c r="XK78" s="79">
        <f>SE(Input!R="bullet";SE(6=Input!R-1;XE32;0);SE(6&lt;Input!R;0;SE(6&lt;Input!R;XE32/(Input!R-Input!R);0)))</f>
        <v/>
      </c>
      <c r="XL78" s="79">
        <f>SE(Input!R="bullet";SE(7=Input!R-1;XE32;0);SE(7&lt;Input!R;0;SE(7&lt;Input!R;XE32/(Input!R-Input!R);0)))</f>
        <v/>
      </c>
      <c r="XM78" s="79">
        <f>SE(Input!R="bullet";SE(8=Input!R-1;XE32;0);SE(8&lt;Input!R;0;SE(8&lt;Input!R;XE32/(Input!R-Input!R);0)))</f>
        <v/>
      </c>
      <c r="XN78" s="79">
        <f>SE(Input!R="bullet";SE(9=Input!R-1;XE32;0);SE(9&lt;Input!R;0;SE(9&lt;Input!R;XE32/(Input!R-Input!R);0)))</f>
        <v/>
      </c>
      <c r="XO78" s="79">
        <f>SE(Input!R="bullet";SE(10=Input!R-1;XE32;0);SE(10&lt;Input!R;0;SE(10&lt;Input!R;XE32/(Input!R-Input!R);0)))</f>
        <v/>
      </c>
      <c r="XP78" s="79">
        <f>SE(Input!R="bullet";SE(11=Input!R-1;XE32;0);SE(11&lt;Input!R;0;SE(11&lt;Input!R;XE32/(Input!R-Input!R);0)))</f>
        <v/>
      </c>
      <c r="XQ78" s="79">
        <f>SE(Input!R="bullet";SE(12=Input!R-1;XE32;0);SE(12&lt;Input!R;0;SE(12&lt;Input!R;XE32/(Input!R-Input!R);0)))</f>
        <v/>
      </c>
      <c r="XR78" s="79">
        <f>SE(Input!R="bullet";SE(13=Input!R-1;XE32;0);SE(13&lt;Input!R;0;SE(13&lt;Input!R;XE32/(Input!R-Input!R);0)))</f>
        <v/>
      </c>
      <c r="XS78" s="79">
        <f>SE(Input!R="bullet";SE(14=Input!R-1;XE32;0);SE(14&lt;Input!R;0;SE(14&lt;Input!R;XE32/(Input!R-Input!R);0)))</f>
        <v/>
      </c>
      <c r="XV78" s="78" t="n">
        <v>26</v>
      </c>
      <c r="XW78" s="79">
        <f>0</f>
        <v/>
      </c>
      <c r="XX78" s="79">
        <f>0</f>
        <v/>
      </c>
      <c r="XY78" s="79">
        <f>0</f>
        <v/>
      </c>
      <c r="XZ78" s="79">
        <f>0</f>
        <v/>
      </c>
      <c r="YA78" s="79">
        <f>0</f>
        <v/>
      </c>
      <c r="YB78" s="79">
        <f>0</f>
        <v/>
      </c>
      <c r="YC78" s="79">
        <f>0</f>
        <v/>
      </c>
      <c r="YD78" s="79">
        <f>0</f>
        <v/>
      </c>
      <c r="YE78" s="79">
        <f>0</f>
        <v/>
      </c>
      <c r="YF78" s="79">
        <f>0</f>
        <v/>
      </c>
      <c r="YG78" s="79">
        <f>0</f>
        <v/>
      </c>
      <c r="YH78" s="79">
        <f>0</f>
        <v/>
      </c>
      <c r="YI78" s="79">
        <f>0</f>
        <v/>
      </c>
      <c r="YJ78" s="79">
        <f>0</f>
        <v/>
      </c>
      <c r="YK78" s="79">
        <f>0</f>
        <v/>
      </c>
      <c r="YL78" s="79">
        <f>0</f>
        <v/>
      </c>
      <c r="YM78" s="79">
        <f>0</f>
        <v/>
      </c>
      <c r="YN78" s="79">
        <f>0</f>
        <v/>
      </c>
      <c r="YO78" s="79">
        <f>0</f>
        <v/>
      </c>
      <c r="YP78" s="79">
        <f>0</f>
        <v/>
      </c>
      <c r="YQ78" s="79">
        <f>0</f>
        <v/>
      </c>
      <c r="YR78" s="79">
        <f>0</f>
        <v/>
      </c>
      <c r="YS78" s="79">
        <f>0</f>
        <v/>
      </c>
      <c r="YT78" s="79">
        <f>0</f>
        <v/>
      </c>
      <c r="YU78" s="79">
        <f>0</f>
        <v/>
      </c>
      <c r="YV78" s="79">
        <f>SE(Input!S="bullet";SE(0=Input!S-1;YV32;0);SE(0&lt;Input!S;0;SE(0&lt;Input!S;YV32/(Input!S-Input!S);0)))</f>
        <v/>
      </c>
      <c r="YW78" s="79">
        <f>SE(Input!S="bullet";SE(1=Input!S-1;YV32;0);SE(1&lt;Input!S;0;SE(1&lt;Input!S;YV32/(Input!S-Input!S);0)))</f>
        <v/>
      </c>
      <c r="YX78" s="79">
        <f>SE(Input!S="bullet";SE(2=Input!S-1;YV32;0);SE(2&lt;Input!S;0;SE(2&lt;Input!S;YV32/(Input!S-Input!S);0)))</f>
        <v/>
      </c>
      <c r="YY78" s="79">
        <f>SE(Input!S="bullet";SE(3=Input!S-1;YV32;0);SE(3&lt;Input!S;0;SE(3&lt;Input!S;YV32/(Input!S-Input!S);0)))</f>
        <v/>
      </c>
      <c r="YZ78" s="79">
        <f>SE(Input!S="bullet";SE(4=Input!S-1;YV32;0);SE(4&lt;Input!S;0;SE(4&lt;Input!S;YV32/(Input!S-Input!S);0)))</f>
        <v/>
      </c>
      <c r="ZA78" s="79">
        <f>SE(Input!S="bullet";SE(5=Input!S-1;YV32;0);SE(5&lt;Input!S;0;SE(5&lt;Input!S;YV32/(Input!S-Input!S);0)))</f>
        <v/>
      </c>
      <c r="ZB78" s="79">
        <f>SE(Input!S="bullet";SE(6=Input!S-1;YV32;0);SE(6&lt;Input!S;0;SE(6&lt;Input!S;YV32/(Input!S-Input!S);0)))</f>
        <v/>
      </c>
      <c r="ZC78" s="79">
        <f>SE(Input!S="bullet";SE(7=Input!S-1;YV32;0);SE(7&lt;Input!S;0;SE(7&lt;Input!S;YV32/(Input!S-Input!S);0)))</f>
        <v/>
      </c>
      <c r="ZD78" s="79">
        <f>SE(Input!S="bullet";SE(8=Input!S-1;YV32;0);SE(8&lt;Input!S;0;SE(8&lt;Input!S;YV32/(Input!S-Input!S);0)))</f>
        <v/>
      </c>
      <c r="ZE78" s="79">
        <f>SE(Input!S="bullet";SE(9=Input!S-1;YV32;0);SE(9&lt;Input!S;0;SE(9&lt;Input!S;YV32/(Input!S-Input!S);0)))</f>
        <v/>
      </c>
      <c r="ZF78" s="79">
        <f>SE(Input!S="bullet";SE(10=Input!S-1;YV32;0);SE(10&lt;Input!S;0;SE(10&lt;Input!S;YV32/(Input!S-Input!S);0)))</f>
        <v/>
      </c>
      <c r="ZG78" s="79">
        <f>SE(Input!S="bullet";SE(11=Input!S-1;YV32;0);SE(11&lt;Input!S;0;SE(11&lt;Input!S;YV32/(Input!S-Input!S);0)))</f>
        <v/>
      </c>
      <c r="ZH78" s="79">
        <f>SE(Input!S="bullet";SE(12=Input!S-1;YV32;0);SE(12&lt;Input!S;0;SE(12&lt;Input!S;YV32/(Input!S-Input!S);0)))</f>
        <v/>
      </c>
      <c r="ZI78" s="79">
        <f>SE(Input!S="bullet";SE(13=Input!S-1;YV32;0);SE(13&lt;Input!S;0;SE(13&lt;Input!S;YV32/(Input!S-Input!S);0)))</f>
        <v/>
      </c>
      <c r="ZJ78" s="79">
        <f>SE(Input!S="bullet";SE(14=Input!S-1;YV32;0);SE(14&lt;Input!S;0;SE(14&lt;Input!S;YV32/(Input!S-Input!S);0)))</f>
        <v/>
      </c>
      <c r="ZM78" s="78" t="n">
        <v>26</v>
      </c>
      <c r="ZN78" s="79">
        <f>0</f>
        <v/>
      </c>
      <c r="ZO78" s="79">
        <f>0</f>
        <v/>
      </c>
      <c r="ZP78" s="79">
        <f>0</f>
        <v/>
      </c>
      <c r="ZQ78" s="79">
        <f>0</f>
        <v/>
      </c>
      <c r="ZR78" s="79">
        <f>0</f>
        <v/>
      </c>
      <c r="ZS78" s="79">
        <f>0</f>
        <v/>
      </c>
      <c r="ZT78" s="79">
        <f>0</f>
        <v/>
      </c>
      <c r="ZU78" s="79">
        <f>0</f>
        <v/>
      </c>
      <c r="ZV78" s="79">
        <f>0</f>
        <v/>
      </c>
      <c r="ZW78" s="79">
        <f>0</f>
        <v/>
      </c>
      <c r="ZX78" s="79">
        <f>0</f>
        <v/>
      </c>
      <c r="ZY78" s="79">
        <f>0</f>
        <v/>
      </c>
      <c r="ZZ78" s="79">
        <f>0</f>
        <v/>
      </c>
      <c r="AAA78" s="79">
        <f>0</f>
        <v/>
      </c>
      <c r="AAB78" s="79">
        <f>0</f>
        <v/>
      </c>
      <c r="AAC78" s="79">
        <f>0</f>
        <v/>
      </c>
      <c r="AAD78" s="79">
        <f>0</f>
        <v/>
      </c>
      <c r="AAE78" s="79">
        <f>0</f>
        <v/>
      </c>
      <c r="AAF78" s="79">
        <f>0</f>
        <v/>
      </c>
      <c r="AAG78" s="79">
        <f>0</f>
        <v/>
      </c>
      <c r="AAH78" s="79">
        <f>0</f>
        <v/>
      </c>
      <c r="AAI78" s="79">
        <f>0</f>
        <v/>
      </c>
      <c r="AAJ78" s="79">
        <f>0</f>
        <v/>
      </c>
      <c r="AAK78" s="79">
        <f>0</f>
        <v/>
      </c>
      <c r="AAL78" s="79">
        <f>0</f>
        <v/>
      </c>
      <c r="AAM78" s="79">
        <f>SE(Input!T="bullet";SE(0=Input!T-1;AAM32;0);SE(0&lt;Input!T;0;SE(0&lt;Input!T;AAM32/(Input!T-Input!T);0)))</f>
        <v/>
      </c>
      <c r="AAN78" s="79">
        <f>SE(Input!T="bullet";SE(1=Input!T-1;AAM32;0);SE(1&lt;Input!T;0;SE(1&lt;Input!T;AAM32/(Input!T-Input!T);0)))</f>
        <v/>
      </c>
      <c r="AAO78" s="79">
        <f>SE(Input!T="bullet";SE(2=Input!T-1;AAM32;0);SE(2&lt;Input!T;0;SE(2&lt;Input!T;AAM32/(Input!T-Input!T);0)))</f>
        <v/>
      </c>
      <c r="AAP78" s="79">
        <f>SE(Input!T="bullet";SE(3=Input!T-1;AAM32;0);SE(3&lt;Input!T;0;SE(3&lt;Input!T;AAM32/(Input!T-Input!T);0)))</f>
        <v/>
      </c>
      <c r="AAQ78" s="79">
        <f>SE(Input!T="bullet";SE(4=Input!T-1;AAM32;0);SE(4&lt;Input!T;0;SE(4&lt;Input!T;AAM32/(Input!T-Input!T);0)))</f>
        <v/>
      </c>
      <c r="AAR78" s="79">
        <f>SE(Input!T="bullet";SE(5=Input!T-1;AAM32;0);SE(5&lt;Input!T;0;SE(5&lt;Input!T;AAM32/(Input!T-Input!T);0)))</f>
        <v/>
      </c>
      <c r="AAS78" s="79">
        <f>SE(Input!T="bullet";SE(6=Input!T-1;AAM32;0);SE(6&lt;Input!T;0;SE(6&lt;Input!T;AAM32/(Input!T-Input!T);0)))</f>
        <v/>
      </c>
      <c r="AAT78" s="79">
        <f>SE(Input!T="bullet";SE(7=Input!T-1;AAM32;0);SE(7&lt;Input!T;0;SE(7&lt;Input!T;AAM32/(Input!T-Input!T);0)))</f>
        <v/>
      </c>
      <c r="AAU78" s="79">
        <f>SE(Input!T="bullet";SE(8=Input!T-1;AAM32;0);SE(8&lt;Input!T;0;SE(8&lt;Input!T;AAM32/(Input!T-Input!T);0)))</f>
        <v/>
      </c>
      <c r="AAV78" s="79">
        <f>SE(Input!T="bullet";SE(9=Input!T-1;AAM32;0);SE(9&lt;Input!T;0;SE(9&lt;Input!T;AAM32/(Input!T-Input!T);0)))</f>
        <v/>
      </c>
      <c r="AAW78" s="79">
        <f>SE(Input!T="bullet";SE(10=Input!T-1;AAM32;0);SE(10&lt;Input!T;0;SE(10&lt;Input!T;AAM32/(Input!T-Input!T);0)))</f>
        <v/>
      </c>
      <c r="AAX78" s="79">
        <f>SE(Input!T="bullet";SE(11=Input!T-1;AAM32;0);SE(11&lt;Input!T;0;SE(11&lt;Input!T;AAM32/(Input!T-Input!T);0)))</f>
        <v/>
      </c>
      <c r="AAY78" s="79">
        <f>SE(Input!T="bullet";SE(12=Input!T-1;AAM32;0);SE(12&lt;Input!T;0;SE(12&lt;Input!T;AAM32/(Input!T-Input!T);0)))</f>
        <v/>
      </c>
      <c r="AAZ78" s="79">
        <f>SE(Input!T="bullet";SE(13=Input!T-1;AAM32;0);SE(13&lt;Input!T;0;SE(13&lt;Input!T;AAM32/(Input!T-Input!T);0)))</f>
        <v/>
      </c>
      <c r="ABA78" s="79">
        <f>SE(Input!T="bullet";SE(14=Input!T-1;AAM32;0);SE(14&lt;Input!T;0;SE(14&lt;Input!T;AAM32/(Input!T-Input!T);0)))</f>
        <v/>
      </c>
      <c r="ABD78" s="78" t="n">
        <v>26</v>
      </c>
      <c r="ABE78" s="79">
        <f>0</f>
        <v/>
      </c>
      <c r="ABF78" s="79">
        <f>0</f>
        <v/>
      </c>
      <c r="ABG78" s="79">
        <f>0</f>
        <v/>
      </c>
      <c r="ABH78" s="79">
        <f>0</f>
        <v/>
      </c>
      <c r="ABI78" s="79">
        <f>0</f>
        <v/>
      </c>
      <c r="ABJ78" s="79">
        <f>0</f>
        <v/>
      </c>
      <c r="ABK78" s="79">
        <f>0</f>
        <v/>
      </c>
      <c r="ABL78" s="79">
        <f>0</f>
        <v/>
      </c>
      <c r="ABM78" s="79">
        <f>0</f>
        <v/>
      </c>
      <c r="ABN78" s="79">
        <f>0</f>
        <v/>
      </c>
      <c r="ABO78" s="79">
        <f>0</f>
        <v/>
      </c>
      <c r="ABP78" s="79">
        <f>0</f>
        <v/>
      </c>
      <c r="ABQ78" s="79">
        <f>0</f>
        <v/>
      </c>
      <c r="ABR78" s="79">
        <f>0</f>
        <v/>
      </c>
      <c r="ABS78" s="79">
        <f>0</f>
        <v/>
      </c>
      <c r="ABT78" s="79">
        <f>0</f>
        <v/>
      </c>
      <c r="ABU78" s="79">
        <f>0</f>
        <v/>
      </c>
      <c r="ABV78" s="79">
        <f>0</f>
        <v/>
      </c>
      <c r="ABW78" s="79">
        <f>0</f>
        <v/>
      </c>
      <c r="ABX78" s="79">
        <f>0</f>
        <v/>
      </c>
      <c r="ABY78" s="79">
        <f>0</f>
        <v/>
      </c>
      <c r="ABZ78" s="79">
        <f>0</f>
        <v/>
      </c>
      <c r="ACA78" s="79">
        <f>0</f>
        <v/>
      </c>
      <c r="ACB78" s="79">
        <f>0</f>
        <v/>
      </c>
      <c r="ACC78" s="79">
        <f>0</f>
        <v/>
      </c>
      <c r="ACD78" s="79">
        <f>SE(Input!U="bullet";SE(0=Input!U-1;ACD32;0);SE(0&lt;Input!U;0;SE(0&lt;Input!U;ACD32/(Input!U-Input!U);0)))</f>
        <v/>
      </c>
      <c r="ACE78" s="79">
        <f>SE(Input!U="bullet";SE(1=Input!U-1;ACD32;0);SE(1&lt;Input!U;0;SE(1&lt;Input!U;ACD32/(Input!U-Input!U);0)))</f>
        <v/>
      </c>
      <c r="ACF78" s="79">
        <f>SE(Input!U="bullet";SE(2=Input!U-1;ACD32;0);SE(2&lt;Input!U;0;SE(2&lt;Input!U;ACD32/(Input!U-Input!U);0)))</f>
        <v/>
      </c>
      <c r="ACG78" s="79">
        <f>SE(Input!U="bullet";SE(3=Input!U-1;ACD32;0);SE(3&lt;Input!U;0;SE(3&lt;Input!U;ACD32/(Input!U-Input!U);0)))</f>
        <v/>
      </c>
      <c r="ACH78" s="79">
        <f>SE(Input!U="bullet";SE(4=Input!U-1;ACD32;0);SE(4&lt;Input!U;0;SE(4&lt;Input!U;ACD32/(Input!U-Input!U);0)))</f>
        <v/>
      </c>
      <c r="ACI78" s="79">
        <f>SE(Input!U="bullet";SE(5=Input!U-1;ACD32;0);SE(5&lt;Input!U;0;SE(5&lt;Input!U;ACD32/(Input!U-Input!U);0)))</f>
        <v/>
      </c>
      <c r="ACJ78" s="79">
        <f>SE(Input!U="bullet";SE(6=Input!U-1;ACD32;0);SE(6&lt;Input!U;0;SE(6&lt;Input!U;ACD32/(Input!U-Input!U);0)))</f>
        <v/>
      </c>
      <c r="ACK78" s="79">
        <f>SE(Input!U="bullet";SE(7=Input!U-1;ACD32;0);SE(7&lt;Input!U;0;SE(7&lt;Input!U;ACD32/(Input!U-Input!U);0)))</f>
        <v/>
      </c>
      <c r="ACL78" s="79">
        <f>SE(Input!U="bullet";SE(8=Input!U-1;ACD32;0);SE(8&lt;Input!U;0;SE(8&lt;Input!U;ACD32/(Input!U-Input!U);0)))</f>
        <v/>
      </c>
      <c r="ACM78" s="79">
        <f>SE(Input!U="bullet";SE(9=Input!U-1;ACD32;0);SE(9&lt;Input!U;0;SE(9&lt;Input!U;ACD32/(Input!U-Input!U);0)))</f>
        <v/>
      </c>
      <c r="ACN78" s="79">
        <f>SE(Input!U="bullet";SE(10=Input!U-1;ACD32;0);SE(10&lt;Input!U;0;SE(10&lt;Input!U;ACD32/(Input!U-Input!U);0)))</f>
        <v/>
      </c>
      <c r="ACO78" s="79">
        <f>SE(Input!U="bullet";SE(11=Input!U-1;ACD32;0);SE(11&lt;Input!U;0;SE(11&lt;Input!U;ACD32/(Input!U-Input!U);0)))</f>
        <v/>
      </c>
      <c r="ACP78" s="79">
        <f>SE(Input!U="bullet";SE(12=Input!U-1;ACD32;0);SE(12&lt;Input!U;0;SE(12&lt;Input!U;ACD32/(Input!U-Input!U);0)))</f>
        <v/>
      </c>
      <c r="ACQ78" s="79">
        <f>SE(Input!U="bullet";SE(13=Input!U-1;ACD32;0);SE(13&lt;Input!U;0;SE(13&lt;Input!U;ACD32/(Input!U-Input!U);0)))</f>
        <v/>
      </c>
      <c r="ACR78" s="79">
        <f>SE(Input!U="bullet";SE(14=Input!U-1;ACD32;0);SE(14&lt;Input!U;0;SE(14&lt;Input!U;ACD32/(Input!U-Input!U);0)))</f>
        <v/>
      </c>
      <c r="ACU78" s="78" t="n">
        <v>26</v>
      </c>
      <c r="ACV78" s="79">
        <f>0</f>
        <v/>
      </c>
      <c r="ACW78" s="79">
        <f>0</f>
        <v/>
      </c>
      <c r="ACX78" s="79">
        <f>0</f>
        <v/>
      </c>
      <c r="ACY78" s="79">
        <f>0</f>
        <v/>
      </c>
      <c r="ACZ78" s="79">
        <f>0</f>
        <v/>
      </c>
      <c r="ADA78" s="79">
        <f>0</f>
        <v/>
      </c>
      <c r="ADB78" s="79">
        <f>0</f>
        <v/>
      </c>
      <c r="ADC78" s="79">
        <f>0</f>
        <v/>
      </c>
      <c r="ADD78" s="79">
        <f>0</f>
        <v/>
      </c>
      <c r="ADE78" s="79">
        <f>0</f>
        <v/>
      </c>
      <c r="ADF78" s="79">
        <f>0</f>
        <v/>
      </c>
      <c r="ADG78" s="79">
        <f>0</f>
        <v/>
      </c>
      <c r="ADH78" s="79">
        <f>0</f>
        <v/>
      </c>
      <c r="ADI78" s="79">
        <f>0</f>
        <v/>
      </c>
      <c r="ADJ78" s="79">
        <f>0</f>
        <v/>
      </c>
      <c r="ADK78" s="79">
        <f>0</f>
        <v/>
      </c>
      <c r="ADL78" s="79">
        <f>0</f>
        <v/>
      </c>
      <c r="ADM78" s="79">
        <f>0</f>
        <v/>
      </c>
      <c r="ADN78" s="79">
        <f>0</f>
        <v/>
      </c>
      <c r="ADO78" s="79">
        <f>0</f>
        <v/>
      </c>
      <c r="ADP78" s="79">
        <f>0</f>
        <v/>
      </c>
      <c r="ADQ78" s="79">
        <f>0</f>
        <v/>
      </c>
      <c r="ADR78" s="79">
        <f>0</f>
        <v/>
      </c>
      <c r="ADS78" s="79">
        <f>0</f>
        <v/>
      </c>
      <c r="ADT78" s="79">
        <f>0</f>
        <v/>
      </c>
      <c r="ADU78" s="79">
        <f>SE(Input!V="bullet";SE(0=Input!V-1;ADU32;0);SE(0&lt;Input!V;0;SE(0&lt;Input!V;ADU32/(Input!V-Input!V);0)))</f>
        <v/>
      </c>
      <c r="ADV78" s="79">
        <f>SE(Input!V="bullet";SE(1=Input!V-1;ADU32;0);SE(1&lt;Input!V;0;SE(1&lt;Input!V;ADU32/(Input!V-Input!V);0)))</f>
        <v/>
      </c>
      <c r="ADW78" s="79">
        <f>SE(Input!V="bullet";SE(2=Input!V-1;ADU32;0);SE(2&lt;Input!V;0;SE(2&lt;Input!V;ADU32/(Input!V-Input!V);0)))</f>
        <v/>
      </c>
      <c r="ADX78" s="79">
        <f>SE(Input!V="bullet";SE(3=Input!V-1;ADU32;0);SE(3&lt;Input!V;0;SE(3&lt;Input!V;ADU32/(Input!V-Input!V);0)))</f>
        <v/>
      </c>
      <c r="ADY78" s="79">
        <f>SE(Input!V="bullet";SE(4=Input!V-1;ADU32;0);SE(4&lt;Input!V;0;SE(4&lt;Input!V;ADU32/(Input!V-Input!V);0)))</f>
        <v/>
      </c>
      <c r="ADZ78" s="79">
        <f>SE(Input!V="bullet";SE(5=Input!V-1;ADU32;0);SE(5&lt;Input!V;0;SE(5&lt;Input!V;ADU32/(Input!V-Input!V);0)))</f>
        <v/>
      </c>
      <c r="AEA78" s="79">
        <f>SE(Input!V="bullet";SE(6=Input!V-1;ADU32;0);SE(6&lt;Input!V;0;SE(6&lt;Input!V;ADU32/(Input!V-Input!V);0)))</f>
        <v/>
      </c>
      <c r="AEB78" s="79">
        <f>SE(Input!V="bullet";SE(7=Input!V-1;ADU32;0);SE(7&lt;Input!V;0;SE(7&lt;Input!V;ADU32/(Input!V-Input!V);0)))</f>
        <v/>
      </c>
      <c r="AEC78" s="79">
        <f>SE(Input!V="bullet";SE(8=Input!V-1;ADU32;0);SE(8&lt;Input!V;0;SE(8&lt;Input!V;ADU32/(Input!V-Input!V);0)))</f>
        <v/>
      </c>
      <c r="AED78" s="79">
        <f>SE(Input!V="bullet";SE(9=Input!V-1;ADU32;0);SE(9&lt;Input!V;0;SE(9&lt;Input!V;ADU32/(Input!V-Input!V);0)))</f>
        <v/>
      </c>
      <c r="AEE78" s="79">
        <f>SE(Input!V="bullet";SE(10=Input!V-1;ADU32;0);SE(10&lt;Input!V;0;SE(10&lt;Input!V;ADU32/(Input!V-Input!V);0)))</f>
        <v/>
      </c>
      <c r="AEF78" s="79">
        <f>SE(Input!V="bullet";SE(11=Input!V-1;ADU32;0);SE(11&lt;Input!V;0;SE(11&lt;Input!V;ADU32/(Input!V-Input!V);0)))</f>
        <v/>
      </c>
      <c r="AEG78" s="79">
        <f>SE(Input!V="bullet";SE(12=Input!V-1;ADU32;0);SE(12&lt;Input!V;0;SE(12&lt;Input!V;ADU32/(Input!V-Input!V);0)))</f>
        <v/>
      </c>
      <c r="AEH78" s="79">
        <f>SE(Input!V="bullet";SE(13=Input!V-1;ADU32;0);SE(13&lt;Input!V;0;SE(13&lt;Input!V;ADU32/(Input!V-Input!V);0)))</f>
        <v/>
      </c>
      <c r="AEI78" s="79">
        <f>SE(Input!V="bullet";SE(14=Input!V-1;ADU32;0);SE(14&lt;Input!V;0;SE(14&lt;Input!V;ADU32/(Input!V-Input!V);0)))</f>
        <v/>
      </c>
      <c r="AEL78" s="78" t="n">
        <v>26</v>
      </c>
      <c r="AEM78" s="79">
        <f>0</f>
        <v/>
      </c>
      <c r="AEN78" s="79">
        <f>0</f>
        <v/>
      </c>
      <c r="AEO78" s="79">
        <f>0</f>
        <v/>
      </c>
      <c r="AEP78" s="79">
        <f>0</f>
        <v/>
      </c>
      <c r="AEQ78" s="79">
        <f>0</f>
        <v/>
      </c>
      <c r="AER78" s="79">
        <f>0</f>
        <v/>
      </c>
      <c r="AES78" s="79">
        <f>0</f>
        <v/>
      </c>
      <c r="AET78" s="79">
        <f>0</f>
        <v/>
      </c>
      <c r="AEU78" s="79">
        <f>0</f>
        <v/>
      </c>
      <c r="AEV78" s="79">
        <f>0</f>
        <v/>
      </c>
      <c r="AEW78" s="79">
        <f>0</f>
        <v/>
      </c>
      <c r="AEX78" s="79">
        <f>0</f>
        <v/>
      </c>
      <c r="AEY78" s="79">
        <f>0</f>
        <v/>
      </c>
      <c r="AEZ78" s="79">
        <f>0</f>
        <v/>
      </c>
      <c r="AFA78" s="79">
        <f>0</f>
        <v/>
      </c>
      <c r="AFB78" s="79">
        <f>0</f>
        <v/>
      </c>
      <c r="AFC78" s="79">
        <f>0</f>
        <v/>
      </c>
      <c r="AFD78" s="79">
        <f>0</f>
        <v/>
      </c>
      <c r="AFE78" s="79">
        <f>0</f>
        <v/>
      </c>
      <c r="AFF78" s="79">
        <f>0</f>
        <v/>
      </c>
      <c r="AFG78" s="79">
        <f>0</f>
        <v/>
      </c>
      <c r="AFH78" s="79">
        <f>0</f>
        <v/>
      </c>
      <c r="AFI78" s="79">
        <f>0</f>
        <v/>
      </c>
      <c r="AFJ78" s="79">
        <f>0</f>
        <v/>
      </c>
      <c r="AFK78" s="79">
        <f>0</f>
        <v/>
      </c>
      <c r="AFL78" s="79">
        <f>SE(Input!W="bullet";SE(0=Input!W-1;AFL32;0);SE(0&lt;Input!W;0;SE(0&lt;Input!W;AFL32/(Input!W-Input!W);0)))</f>
        <v/>
      </c>
      <c r="AFM78" s="79">
        <f>SE(Input!W="bullet";SE(1=Input!W-1;AFL32;0);SE(1&lt;Input!W;0;SE(1&lt;Input!W;AFL32/(Input!W-Input!W);0)))</f>
        <v/>
      </c>
      <c r="AFN78" s="79">
        <f>SE(Input!W="bullet";SE(2=Input!W-1;AFL32;0);SE(2&lt;Input!W;0;SE(2&lt;Input!W;AFL32/(Input!W-Input!W);0)))</f>
        <v/>
      </c>
      <c r="AFO78" s="79">
        <f>SE(Input!W="bullet";SE(3=Input!W-1;AFL32;0);SE(3&lt;Input!W;0;SE(3&lt;Input!W;AFL32/(Input!W-Input!W);0)))</f>
        <v/>
      </c>
      <c r="AFP78" s="79">
        <f>SE(Input!W="bullet";SE(4=Input!W-1;AFL32;0);SE(4&lt;Input!W;0;SE(4&lt;Input!W;AFL32/(Input!W-Input!W);0)))</f>
        <v/>
      </c>
      <c r="AFQ78" s="79">
        <f>SE(Input!W="bullet";SE(5=Input!W-1;AFL32;0);SE(5&lt;Input!W;0;SE(5&lt;Input!W;AFL32/(Input!W-Input!W);0)))</f>
        <v/>
      </c>
      <c r="AFR78" s="79">
        <f>SE(Input!W="bullet";SE(6=Input!W-1;AFL32;0);SE(6&lt;Input!W;0;SE(6&lt;Input!W;AFL32/(Input!W-Input!W);0)))</f>
        <v/>
      </c>
      <c r="AFS78" s="79">
        <f>SE(Input!W="bullet";SE(7=Input!W-1;AFL32;0);SE(7&lt;Input!W;0;SE(7&lt;Input!W;AFL32/(Input!W-Input!W);0)))</f>
        <v/>
      </c>
      <c r="AFT78" s="79">
        <f>SE(Input!W="bullet";SE(8=Input!W-1;AFL32;0);SE(8&lt;Input!W;0;SE(8&lt;Input!W;AFL32/(Input!W-Input!W);0)))</f>
        <v/>
      </c>
      <c r="AFU78" s="79">
        <f>SE(Input!W="bullet";SE(9=Input!W-1;AFL32;0);SE(9&lt;Input!W;0;SE(9&lt;Input!W;AFL32/(Input!W-Input!W);0)))</f>
        <v/>
      </c>
      <c r="AFV78" s="79">
        <f>SE(Input!W="bullet";SE(10=Input!W-1;AFL32;0);SE(10&lt;Input!W;0;SE(10&lt;Input!W;AFL32/(Input!W-Input!W);0)))</f>
        <v/>
      </c>
      <c r="AFW78" s="79">
        <f>SE(Input!W="bullet";SE(11=Input!W-1;AFL32;0);SE(11&lt;Input!W;0;SE(11&lt;Input!W;AFL32/(Input!W-Input!W);0)))</f>
        <v/>
      </c>
      <c r="AFX78" s="79">
        <f>SE(Input!W="bullet";SE(12=Input!W-1;AFL32;0);SE(12&lt;Input!W;0;SE(12&lt;Input!W;AFL32/(Input!W-Input!W);0)))</f>
        <v/>
      </c>
      <c r="AFY78" s="79">
        <f>SE(Input!W="bullet";SE(13=Input!W-1;AFL32;0);SE(13&lt;Input!W;0;SE(13&lt;Input!W;AFL32/(Input!W-Input!W);0)))</f>
        <v/>
      </c>
      <c r="AFZ78" s="79">
        <f>SE(Input!W="bullet";SE(14=Input!W-1;AFL32;0);SE(14&lt;Input!W;0;SE(14&lt;Input!W;AFL32/(Input!W-Input!W);0)))</f>
        <v/>
      </c>
    </row>
    <row r="79">
      <c r="A79" s="78" t="n">
        <v>27</v>
      </c>
      <c r="B79" s="79">
        <f>0</f>
        <v/>
      </c>
      <c r="C79" s="79">
        <f>0</f>
        <v/>
      </c>
      <c r="D79" s="79">
        <f>0</f>
        <v/>
      </c>
      <c r="E79" s="79">
        <f>0</f>
        <v/>
      </c>
      <c r="F79" s="79">
        <f>0</f>
        <v/>
      </c>
      <c r="G79" s="79">
        <f>0</f>
        <v/>
      </c>
      <c r="H79" s="79">
        <f>0</f>
        <v/>
      </c>
      <c r="I79" s="79">
        <f>0</f>
        <v/>
      </c>
      <c r="J79" s="79">
        <f>0</f>
        <v/>
      </c>
      <c r="K79" s="79">
        <f>0</f>
        <v/>
      </c>
      <c r="L79" s="79">
        <f>0</f>
        <v/>
      </c>
      <c r="M79" s="79">
        <f>0</f>
        <v/>
      </c>
      <c r="N79" s="79">
        <f>0</f>
        <v/>
      </c>
      <c r="O79" s="79">
        <f>0</f>
        <v/>
      </c>
      <c r="P79" s="79">
        <f>0</f>
        <v/>
      </c>
      <c r="Q79" s="79">
        <f>0</f>
        <v/>
      </c>
      <c r="R79" s="79">
        <f>0</f>
        <v/>
      </c>
      <c r="S79" s="79">
        <f>0</f>
        <v/>
      </c>
      <c r="T79" s="79">
        <f>0</f>
        <v/>
      </c>
      <c r="U79" s="79">
        <f>0</f>
        <v/>
      </c>
      <c r="V79" s="79">
        <f>0</f>
        <v/>
      </c>
      <c r="W79" s="79">
        <f>0</f>
        <v/>
      </c>
      <c r="X79" s="79">
        <f>0</f>
        <v/>
      </c>
      <c r="Y79" s="79">
        <f>0</f>
        <v/>
      </c>
      <c r="Z79" s="79">
        <f>0</f>
        <v/>
      </c>
      <c r="AA79" s="79">
        <f>0</f>
        <v/>
      </c>
      <c r="AB79" s="79">
        <f>SE(Input!D="bullet";SE(0=Input!D-1;AB33;0);SE(0&lt;Input!D;0;SE(0&lt;Input!D;AB33/(Input!D-Input!D);0)))</f>
        <v/>
      </c>
      <c r="AC79" s="79">
        <f>SE(Input!D="bullet";SE(1=Input!D-1;AB33;0);SE(1&lt;Input!D;0;SE(1&lt;Input!D;AB33/(Input!D-Input!D);0)))</f>
        <v/>
      </c>
      <c r="AD79" s="79">
        <f>SE(Input!D="bullet";SE(2=Input!D-1;AB33;0);SE(2&lt;Input!D;0;SE(2&lt;Input!D;AB33/(Input!D-Input!D);0)))</f>
        <v/>
      </c>
      <c r="AE79" s="79">
        <f>SE(Input!D="bullet";SE(3=Input!D-1;AB33;0);SE(3&lt;Input!D;0;SE(3&lt;Input!D;AB33/(Input!D-Input!D);0)))</f>
        <v/>
      </c>
      <c r="AF79" s="79">
        <f>SE(Input!D="bullet";SE(4=Input!D-1;AB33;0);SE(4&lt;Input!D;0;SE(4&lt;Input!D;AB33/(Input!D-Input!D);0)))</f>
        <v/>
      </c>
      <c r="AG79" s="79">
        <f>SE(Input!D="bullet";SE(5=Input!D-1;AB33;0);SE(5&lt;Input!D;0;SE(5&lt;Input!D;AB33/(Input!D-Input!D);0)))</f>
        <v/>
      </c>
      <c r="AH79" s="79">
        <f>SE(Input!D="bullet";SE(6=Input!D-1;AB33;0);SE(6&lt;Input!D;0;SE(6&lt;Input!D;AB33/(Input!D-Input!D);0)))</f>
        <v/>
      </c>
      <c r="AI79" s="79">
        <f>SE(Input!D="bullet";SE(7=Input!D-1;AB33;0);SE(7&lt;Input!D;0;SE(7&lt;Input!D;AB33/(Input!D-Input!D);0)))</f>
        <v/>
      </c>
      <c r="AJ79" s="79">
        <f>SE(Input!D="bullet";SE(8=Input!D-1;AB33;0);SE(8&lt;Input!D;0;SE(8&lt;Input!D;AB33/(Input!D-Input!D);0)))</f>
        <v/>
      </c>
      <c r="AK79" s="79">
        <f>SE(Input!D="bullet";SE(9=Input!D-1;AB33;0);SE(9&lt;Input!D;0;SE(9&lt;Input!D;AB33/(Input!D-Input!D);0)))</f>
        <v/>
      </c>
      <c r="AL79" s="79">
        <f>SE(Input!D="bullet";SE(10=Input!D-1;AB33;0);SE(10&lt;Input!D;0;SE(10&lt;Input!D;AB33/(Input!D-Input!D);0)))</f>
        <v/>
      </c>
      <c r="AM79" s="79">
        <f>SE(Input!D="bullet";SE(11=Input!D-1;AB33;0);SE(11&lt;Input!D;0;SE(11&lt;Input!D;AB33/(Input!D-Input!D);0)))</f>
        <v/>
      </c>
      <c r="AN79" s="79">
        <f>SE(Input!D="bullet";SE(12=Input!D-1;AB33;0);SE(12&lt;Input!D;0;SE(12&lt;Input!D;AB33/(Input!D-Input!D);0)))</f>
        <v/>
      </c>
      <c r="AO79" s="79">
        <f>SE(Input!D="bullet";SE(13=Input!D-1;AB33;0);SE(13&lt;Input!D;0;SE(13&lt;Input!D;AB33/(Input!D-Input!D);0)))</f>
        <v/>
      </c>
      <c r="AR79" s="78" t="n">
        <v>27</v>
      </c>
      <c r="AS79" s="79">
        <f>0</f>
        <v/>
      </c>
      <c r="AT79" s="79">
        <f>0</f>
        <v/>
      </c>
      <c r="AU79" s="79">
        <f>0</f>
        <v/>
      </c>
      <c r="AV79" s="79">
        <f>0</f>
        <v/>
      </c>
      <c r="AW79" s="79">
        <f>0</f>
        <v/>
      </c>
      <c r="AX79" s="79">
        <f>0</f>
        <v/>
      </c>
      <c r="AY79" s="79">
        <f>0</f>
        <v/>
      </c>
      <c r="AZ79" s="79">
        <f>0</f>
        <v/>
      </c>
      <c r="BA79" s="79">
        <f>0</f>
        <v/>
      </c>
      <c r="BB79" s="79">
        <f>0</f>
        <v/>
      </c>
      <c r="BC79" s="79">
        <f>0</f>
        <v/>
      </c>
      <c r="BD79" s="79">
        <f>0</f>
        <v/>
      </c>
      <c r="BE79" s="79">
        <f>0</f>
        <v/>
      </c>
      <c r="BF79" s="79">
        <f>0</f>
        <v/>
      </c>
      <c r="BG79" s="79">
        <f>0</f>
        <v/>
      </c>
      <c r="BH79" s="79">
        <f>0</f>
        <v/>
      </c>
      <c r="BI79" s="79">
        <f>0</f>
        <v/>
      </c>
      <c r="BJ79" s="79">
        <f>0</f>
        <v/>
      </c>
      <c r="BK79" s="79">
        <f>0</f>
        <v/>
      </c>
      <c r="BL79" s="79">
        <f>0</f>
        <v/>
      </c>
      <c r="BM79" s="79">
        <f>0</f>
        <v/>
      </c>
      <c r="BN79" s="79">
        <f>0</f>
        <v/>
      </c>
      <c r="BO79" s="79">
        <f>0</f>
        <v/>
      </c>
      <c r="BP79" s="79">
        <f>0</f>
        <v/>
      </c>
      <c r="BQ79" s="79">
        <f>0</f>
        <v/>
      </c>
      <c r="BR79" s="79">
        <f>0</f>
        <v/>
      </c>
      <c r="BS79" s="79">
        <f>SE(Input!E="bullet";SE(0=Input!E-1;BS33;0);SE(0&lt;Input!E;0;SE(0&lt;Input!E;BS33/(Input!E-Input!E);0)))</f>
        <v/>
      </c>
      <c r="BT79" s="79">
        <f>SE(Input!E="bullet";SE(1=Input!E-1;BS33;0);SE(1&lt;Input!E;0;SE(1&lt;Input!E;BS33/(Input!E-Input!E);0)))</f>
        <v/>
      </c>
      <c r="BU79" s="79">
        <f>SE(Input!E="bullet";SE(2=Input!E-1;BS33;0);SE(2&lt;Input!E;0;SE(2&lt;Input!E;BS33/(Input!E-Input!E);0)))</f>
        <v/>
      </c>
      <c r="BV79" s="79">
        <f>SE(Input!E="bullet";SE(3=Input!E-1;BS33;0);SE(3&lt;Input!E;0;SE(3&lt;Input!E;BS33/(Input!E-Input!E);0)))</f>
        <v/>
      </c>
      <c r="BW79" s="79">
        <f>SE(Input!E="bullet";SE(4=Input!E-1;BS33;0);SE(4&lt;Input!E;0;SE(4&lt;Input!E;BS33/(Input!E-Input!E);0)))</f>
        <v/>
      </c>
      <c r="BX79" s="79">
        <f>SE(Input!E="bullet";SE(5=Input!E-1;BS33;0);SE(5&lt;Input!E;0;SE(5&lt;Input!E;BS33/(Input!E-Input!E);0)))</f>
        <v/>
      </c>
      <c r="BY79" s="79">
        <f>SE(Input!E="bullet";SE(6=Input!E-1;BS33;0);SE(6&lt;Input!E;0;SE(6&lt;Input!E;BS33/(Input!E-Input!E);0)))</f>
        <v/>
      </c>
      <c r="BZ79" s="79">
        <f>SE(Input!E="bullet";SE(7=Input!E-1;BS33;0);SE(7&lt;Input!E;0;SE(7&lt;Input!E;BS33/(Input!E-Input!E);0)))</f>
        <v/>
      </c>
      <c r="CA79" s="79">
        <f>SE(Input!E="bullet";SE(8=Input!E-1;BS33;0);SE(8&lt;Input!E;0;SE(8&lt;Input!E;BS33/(Input!E-Input!E);0)))</f>
        <v/>
      </c>
      <c r="CB79" s="79">
        <f>SE(Input!E="bullet";SE(9=Input!E-1;BS33;0);SE(9&lt;Input!E;0;SE(9&lt;Input!E;BS33/(Input!E-Input!E);0)))</f>
        <v/>
      </c>
      <c r="CC79" s="79">
        <f>SE(Input!E="bullet";SE(10=Input!E-1;BS33;0);SE(10&lt;Input!E;0;SE(10&lt;Input!E;BS33/(Input!E-Input!E);0)))</f>
        <v/>
      </c>
      <c r="CD79" s="79">
        <f>SE(Input!E="bullet";SE(11=Input!E-1;BS33;0);SE(11&lt;Input!E;0;SE(11&lt;Input!E;BS33/(Input!E-Input!E);0)))</f>
        <v/>
      </c>
      <c r="CE79" s="79">
        <f>SE(Input!E="bullet";SE(12=Input!E-1;BS33;0);SE(12&lt;Input!E;0;SE(12&lt;Input!E;BS33/(Input!E-Input!E);0)))</f>
        <v/>
      </c>
      <c r="CF79" s="79">
        <f>SE(Input!E="bullet";SE(13=Input!E-1;BS33;0);SE(13&lt;Input!E;0;SE(13&lt;Input!E;BS33/(Input!E-Input!E);0)))</f>
        <v/>
      </c>
      <c r="CI79" s="78" t="n">
        <v>27</v>
      </c>
      <c r="CJ79" s="79">
        <f>0</f>
        <v/>
      </c>
      <c r="CK79" s="79">
        <f>0</f>
        <v/>
      </c>
      <c r="CL79" s="79">
        <f>0</f>
        <v/>
      </c>
      <c r="CM79" s="79">
        <f>0</f>
        <v/>
      </c>
      <c r="CN79" s="79">
        <f>0</f>
        <v/>
      </c>
      <c r="CO79" s="79">
        <f>0</f>
        <v/>
      </c>
      <c r="CP79" s="79">
        <f>0</f>
        <v/>
      </c>
      <c r="CQ79" s="79">
        <f>0</f>
        <v/>
      </c>
      <c r="CR79" s="79">
        <f>0</f>
        <v/>
      </c>
      <c r="CS79" s="79">
        <f>0</f>
        <v/>
      </c>
      <c r="CT79" s="79">
        <f>0</f>
        <v/>
      </c>
      <c r="CU79" s="79">
        <f>0</f>
        <v/>
      </c>
      <c r="CV79" s="79">
        <f>0</f>
        <v/>
      </c>
      <c r="CW79" s="79">
        <f>0</f>
        <v/>
      </c>
      <c r="CX79" s="79">
        <f>0</f>
        <v/>
      </c>
      <c r="CY79" s="79">
        <f>0</f>
        <v/>
      </c>
      <c r="CZ79" s="79">
        <f>0</f>
        <v/>
      </c>
      <c r="DA79" s="79">
        <f>0</f>
        <v/>
      </c>
      <c r="DB79" s="79">
        <f>0</f>
        <v/>
      </c>
      <c r="DC79" s="79">
        <f>0</f>
        <v/>
      </c>
      <c r="DD79" s="79">
        <f>0</f>
        <v/>
      </c>
      <c r="DE79" s="79">
        <f>0</f>
        <v/>
      </c>
      <c r="DF79" s="79">
        <f>0</f>
        <v/>
      </c>
      <c r="DG79" s="79">
        <f>0</f>
        <v/>
      </c>
      <c r="DH79" s="79">
        <f>0</f>
        <v/>
      </c>
      <c r="DI79" s="79">
        <f>0</f>
        <v/>
      </c>
      <c r="DJ79" s="79">
        <f>SE(Input!F="bullet";SE(0=Input!F-1;DJ33;0);SE(0&lt;Input!F;0;SE(0&lt;Input!F;DJ33/(Input!F-Input!F);0)))</f>
        <v/>
      </c>
      <c r="DK79" s="79">
        <f>SE(Input!F="bullet";SE(1=Input!F-1;DJ33;0);SE(1&lt;Input!F;0;SE(1&lt;Input!F;DJ33/(Input!F-Input!F);0)))</f>
        <v/>
      </c>
      <c r="DL79" s="79">
        <f>SE(Input!F="bullet";SE(2=Input!F-1;DJ33;0);SE(2&lt;Input!F;0;SE(2&lt;Input!F;DJ33/(Input!F-Input!F);0)))</f>
        <v/>
      </c>
      <c r="DM79" s="79">
        <f>SE(Input!F="bullet";SE(3=Input!F-1;DJ33;0);SE(3&lt;Input!F;0;SE(3&lt;Input!F;DJ33/(Input!F-Input!F);0)))</f>
        <v/>
      </c>
      <c r="DN79" s="79">
        <f>SE(Input!F="bullet";SE(4=Input!F-1;DJ33;0);SE(4&lt;Input!F;0;SE(4&lt;Input!F;DJ33/(Input!F-Input!F);0)))</f>
        <v/>
      </c>
      <c r="DO79" s="79">
        <f>SE(Input!F="bullet";SE(5=Input!F-1;DJ33;0);SE(5&lt;Input!F;0;SE(5&lt;Input!F;DJ33/(Input!F-Input!F);0)))</f>
        <v/>
      </c>
      <c r="DP79" s="79">
        <f>SE(Input!F="bullet";SE(6=Input!F-1;DJ33;0);SE(6&lt;Input!F;0;SE(6&lt;Input!F;DJ33/(Input!F-Input!F);0)))</f>
        <v/>
      </c>
      <c r="DQ79" s="79">
        <f>SE(Input!F="bullet";SE(7=Input!F-1;DJ33;0);SE(7&lt;Input!F;0;SE(7&lt;Input!F;DJ33/(Input!F-Input!F);0)))</f>
        <v/>
      </c>
      <c r="DR79" s="79">
        <f>SE(Input!F="bullet";SE(8=Input!F-1;DJ33;0);SE(8&lt;Input!F;0;SE(8&lt;Input!F;DJ33/(Input!F-Input!F);0)))</f>
        <v/>
      </c>
      <c r="DS79" s="79">
        <f>SE(Input!F="bullet";SE(9=Input!F-1;DJ33;0);SE(9&lt;Input!F;0;SE(9&lt;Input!F;DJ33/(Input!F-Input!F);0)))</f>
        <v/>
      </c>
      <c r="DT79" s="79">
        <f>SE(Input!F="bullet";SE(10=Input!F-1;DJ33;0);SE(10&lt;Input!F;0;SE(10&lt;Input!F;DJ33/(Input!F-Input!F);0)))</f>
        <v/>
      </c>
      <c r="DU79" s="79">
        <f>SE(Input!F="bullet";SE(11=Input!F-1;DJ33;0);SE(11&lt;Input!F;0;SE(11&lt;Input!F;DJ33/(Input!F-Input!F);0)))</f>
        <v/>
      </c>
      <c r="DV79" s="79">
        <f>SE(Input!F="bullet";SE(12=Input!F-1;DJ33;0);SE(12&lt;Input!F;0;SE(12&lt;Input!F;DJ33/(Input!F-Input!F);0)))</f>
        <v/>
      </c>
      <c r="DW79" s="79">
        <f>SE(Input!F="bullet";SE(13=Input!F-1;DJ33;0);SE(13&lt;Input!F;0;SE(13&lt;Input!F;DJ33/(Input!F-Input!F);0)))</f>
        <v/>
      </c>
      <c r="DZ79" s="78" t="n">
        <v>27</v>
      </c>
      <c r="EA79" s="79">
        <f>0</f>
        <v/>
      </c>
      <c r="EB79" s="79">
        <f>0</f>
        <v/>
      </c>
      <c r="EC79" s="79">
        <f>0</f>
        <v/>
      </c>
      <c r="ED79" s="79">
        <f>0</f>
        <v/>
      </c>
      <c r="EE79" s="79">
        <f>0</f>
        <v/>
      </c>
      <c r="EF79" s="79">
        <f>0</f>
        <v/>
      </c>
      <c r="EG79" s="79">
        <f>0</f>
        <v/>
      </c>
      <c r="EH79" s="79">
        <f>0</f>
        <v/>
      </c>
      <c r="EI79" s="79">
        <f>0</f>
        <v/>
      </c>
      <c r="EJ79" s="79">
        <f>0</f>
        <v/>
      </c>
      <c r="EK79" s="79">
        <f>0</f>
        <v/>
      </c>
      <c r="EL79" s="79">
        <f>0</f>
        <v/>
      </c>
      <c r="EM79" s="79">
        <f>0</f>
        <v/>
      </c>
      <c r="EN79" s="79">
        <f>0</f>
        <v/>
      </c>
      <c r="EO79" s="79">
        <f>0</f>
        <v/>
      </c>
      <c r="EP79" s="79">
        <f>0</f>
        <v/>
      </c>
      <c r="EQ79" s="79">
        <f>0</f>
        <v/>
      </c>
      <c r="ER79" s="79">
        <f>0</f>
        <v/>
      </c>
      <c r="ES79" s="79">
        <f>0</f>
        <v/>
      </c>
      <c r="ET79" s="79">
        <f>0</f>
        <v/>
      </c>
      <c r="EU79" s="79">
        <f>0</f>
        <v/>
      </c>
      <c r="EV79" s="79">
        <f>0</f>
        <v/>
      </c>
      <c r="EW79" s="79">
        <f>0</f>
        <v/>
      </c>
      <c r="EX79" s="79">
        <f>0</f>
        <v/>
      </c>
      <c r="EY79" s="79">
        <f>0</f>
        <v/>
      </c>
      <c r="EZ79" s="79">
        <f>0</f>
        <v/>
      </c>
      <c r="FA79" s="79">
        <f>SE(Input!G="bullet";SE(0=Input!G-1;FA33;0);SE(0&lt;Input!G;0;SE(0&lt;Input!G;FA33/(Input!G-Input!G);0)))</f>
        <v/>
      </c>
      <c r="FB79" s="79">
        <f>SE(Input!G="bullet";SE(1=Input!G-1;FA33;0);SE(1&lt;Input!G;0;SE(1&lt;Input!G;FA33/(Input!G-Input!G);0)))</f>
        <v/>
      </c>
      <c r="FC79" s="79">
        <f>SE(Input!G="bullet";SE(2=Input!G-1;FA33;0);SE(2&lt;Input!G;0;SE(2&lt;Input!G;FA33/(Input!G-Input!G);0)))</f>
        <v/>
      </c>
      <c r="FD79" s="79">
        <f>SE(Input!G="bullet";SE(3=Input!G-1;FA33;0);SE(3&lt;Input!G;0;SE(3&lt;Input!G;FA33/(Input!G-Input!G);0)))</f>
        <v/>
      </c>
      <c r="FE79" s="79">
        <f>SE(Input!G="bullet";SE(4=Input!G-1;FA33;0);SE(4&lt;Input!G;0;SE(4&lt;Input!G;FA33/(Input!G-Input!G);0)))</f>
        <v/>
      </c>
      <c r="FF79" s="79">
        <f>SE(Input!G="bullet";SE(5=Input!G-1;FA33;0);SE(5&lt;Input!G;0;SE(5&lt;Input!G;FA33/(Input!G-Input!G);0)))</f>
        <v/>
      </c>
      <c r="FG79" s="79">
        <f>SE(Input!G="bullet";SE(6=Input!G-1;FA33;0);SE(6&lt;Input!G;0;SE(6&lt;Input!G;FA33/(Input!G-Input!G);0)))</f>
        <v/>
      </c>
      <c r="FH79" s="79">
        <f>SE(Input!G="bullet";SE(7=Input!G-1;FA33;0);SE(7&lt;Input!G;0;SE(7&lt;Input!G;FA33/(Input!G-Input!G);0)))</f>
        <v/>
      </c>
      <c r="FI79" s="79">
        <f>SE(Input!G="bullet";SE(8=Input!G-1;FA33;0);SE(8&lt;Input!G;0;SE(8&lt;Input!G;FA33/(Input!G-Input!G);0)))</f>
        <v/>
      </c>
      <c r="FJ79" s="79">
        <f>SE(Input!G="bullet";SE(9=Input!G-1;FA33;0);SE(9&lt;Input!G;0;SE(9&lt;Input!G;FA33/(Input!G-Input!G);0)))</f>
        <v/>
      </c>
      <c r="FK79" s="79">
        <f>SE(Input!G="bullet";SE(10=Input!G-1;FA33;0);SE(10&lt;Input!G;0;SE(10&lt;Input!G;FA33/(Input!G-Input!G);0)))</f>
        <v/>
      </c>
      <c r="FL79" s="79">
        <f>SE(Input!G="bullet";SE(11=Input!G-1;FA33;0);SE(11&lt;Input!G;0;SE(11&lt;Input!G;FA33/(Input!G-Input!G);0)))</f>
        <v/>
      </c>
      <c r="FM79" s="79">
        <f>SE(Input!G="bullet";SE(12=Input!G-1;FA33;0);SE(12&lt;Input!G;0;SE(12&lt;Input!G;FA33/(Input!G-Input!G);0)))</f>
        <v/>
      </c>
      <c r="FN79" s="79">
        <f>SE(Input!G="bullet";SE(13=Input!G-1;FA33;0);SE(13&lt;Input!G;0;SE(13&lt;Input!G;FA33/(Input!G-Input!G);0)))</f>
        <v/>
      </c>
      <c r="FQ79" s="78" t="n">
        <v>27</v>
      </c>
      <c r="FR79" s="79">
        <f>0</f>
        <v/>
      </c>
      <c r="FS79" s="79">
        <f>0</f>
        <v/>
      </c>
      <c r="FT79" s="79">
        <f>0</f>
        <v/>
      </c>
      <c r="FU79" s="79">
        <f>0</f>
        <v/>
      </c>
      <c r="FV79" s="79">
        <f>0</f>
        <v/>
      </c>
      <c r="FW79" s="79">
        <f>0</f>
        <v/>
      </c>
      <c r="FX79" s="79">
        <f>0</f>
        <v/>
      </c>
      <c r="FY79" s="79">
        <f>0</f>
        <v/>
      </c>
      <c r="FZ79" s="79">
        <f>0</f>
        <v/>
      </c>
      <c r="GA79" s="79">
        <f>0</f>
        <v/>
      </c>
      <c r="GB79" s="79">
        <f>0</f>
        <v/>
      </c>
      <c r="GC79" s="79">
        <f>0</f>
        <v/>
      </c>
      <c r="GD79" s="79">
        <f>0</f>
        <v/>
      </c>
      <c r="GE79" s="79">
        <f>0</f>
        <v/>
      </c>
      <c r="GF79" s="79">
        <f>0</f>
        <v/>
      </c>
      <c r="GG79" s="79">
        <f>0</f>
        <v/>
      </c>
      <c r="GH79" s="79">
        <f>0</f>
        <v/>
      </c>
      <c r="GI79" s="79">
        <f>0</f>
        <v/>
      </c>
      <c r="GJ79" s="79">
        <f>0</f>
        <v/>
      </c>
      <c r="GK79" s="79">
        <f>0</f>
        <v/>
      </c>
      <c r="GL79" s="79">
        <f>0</f>
        <v/>
      </c>
      <c r="GM79" s="79">
        <f>0</f>
        <v/>
      </c>
      <c r="GN79" s="79">
        <f>0</f>
        <v/>
      </c>
      <c r="GO79" s="79">
        <f>0</f>
        <v/>
      </c>
      <c r="GP79" s="79">
        <f>0</f>
        <v/>
      </c>
      <c r="GQ79" s="79">
        <f>0</f>
        <v/>
      </c>
      <c r="GR79" s="79">
        <f>SE(Input!H="bullet";SE(0=Input!H-1;GR33;0);SE(0&lt;Input!H;0;SE(0&lt;Input!H;GR33/(Input!H-Input!H);0)))</f>
        <v/>
      </c>
      <c r="GS79" s="79">
        <f>SE(Input!H="bullet";SE(1=Input!H-1;GR33;0);SE(1&lt;Input!H;0;SE(1&lt;Input!H;GR33/(Input!H-Input!H);0)))</f>
        <v/>
      </c>
      <c r="GT79" s="79">
        <f>SE(Input!H="bullet";SE(2=Input!H-1;GR33;0);SE(2&lt;Input!H;0;SE(2&lt;Input!H;GR33/(Input!H-Input!H);0)))</f>
        <v/>
      </c>
      <c r="GU79" s="79">
        <f>SE(Input!H="bullet";SE(3=Input!H-1;GR33;0);SE(3&lt;Input!H;0;SE(3&lt;Input!H;GR33/(Input!H-Input!H);0)))</f>
        <v/>
      </c>
      <c r="GV79" s="79">
        <f>SE(Input!H="bullet";SE(4=Input!H-1;GR33;0);SE(4&lt;Input!H;0;SE(4&lt;Input!H;GR33/(Input!H-Input!H);0)))</f>
        <v/>
      </c>
      <c r="GW79" s="79">
        <f>SE(Input!H="bullet";SE(5=Input!H-1;GR33;0);SE(5&lt;Input!H;0;SE(5&lt;Input!H;GR33/(Input!H-Input!H);0)))</f>
        <v/>
      </c>
      <c r="GX79" s="79">
        <f>SE(Input!H="bullet";SE(6=Input!H-1;GR33;0);SE(6&lt;Input!H;0;SE(6&lt;Input!H;GR33/(Input!H-Input!H);0)))</f>
        <v/>
      </c>
      <c r="GY79" s="79">
        <f>SE(Input!H="bullet";SE(7=Input!H-1;GR33;0);SE(7&lt;Input!H;0;SE(7&lt;Input!H;GR33/(Input!H-Input!H);0)))</f>
        <v/>
      </c>
      <c r="GZ79" s="79">
        <f>SE(Input!H="bullet";SE(8=Input!H-1;GR33;0);SE(8&lt;Input!H;0;SE(8&lt;Input!H;GR33/(Input!H-Input!H);0)))</f>
        <v/>
      </c>
      <c r="HA79" s="79">
        <f>SE(Input!H="bullet";SE(9=Input!H-1;GR33;0);SE(9&lt;Input!H;0;SE(9&lt;Input!H;GR33/(Input!H-Input!H);0)))</f>
        <v/>
      </c>
      <c r="HB79" s="79">
        <f>SE(Input!H="bullet";SE(10=Input!H-1;GR33;0);SE(10&lt;Input!H;0;SE(10&lt;Input!H;GR33/(Input!H-Input!H);0)))</f>
        <v/>
      </c>
      <c r="HC79" s="79">
        <f>SE(Input!H="bullet";SE(11=Input!H-1;GR33;0);SE(11&lt;Input!H;0;SE(11&lt;Input!H;GR33/(Input!H-Input!H);0)))</f>
        <v/>
      </c>
      <c r="HD79" s="79">
        <f>SE(Input!H="bullet";SE(12=Input!H-1;GR33;0);SE(12&lt;Input!H;0;SE(12&lt;Input!H;GR33/(Input!H-Input!H);0)))</f>
        <v/>
      </c>
      <c r="HE79" s="79">
        <f>SE(Input!H="bullet";SE(13=Input!H-1;GR33;0);SE(13&lt;Input!H;0;SE(13&lt;Input!H;GR33/(Input!H-Input!H);0)))</f>
        <v/>
      </c>
      <c r="HH79" s="78" t="n">
        <v>27</v>
      </c>
      <c r="HI79" s="79">
        <f>0</f>
        <v/>
      </c>
      <c r="HJ79" s="79">
        <f>0</f>
        <v/>
      </c>
      <c r="HK79" s="79">
        <f>0</f>
        <v/>
      </c>
      <c r="HL79" s="79">
        <f>0</f>
        <v/>
      </c>
      <c r="HM79" s="79">
        <f>0</f>
        <v/>
      </c>
      <c r="HN79" s="79">
        <f>0</f>
        <v/>
      </c>
      <c r="HO79" s="79">
        <f>0</f>
        <v/>
      </c>
      <c r="HP79" s="79">
        <f>0</f>
        <v/>
      </c>
      <c r="HQ79" s="79">
        <f>0</f>
        <v/>
      </c>
      <c r="HR79" s="79">
        <f>0</f>
        <v/>
      </c>
      <c r="HS79" s="79">
        <f>0</f>
        <v/>
      </c>
      <c r="HT79" s="79">
        <f>0</f>
        <v/>
      </c>
      <c r="HU79" s="79">
        <f>0</f>
        <v/>
      </c>
      <c r="HV79" s="79">
        <f>0</f>
        <v/>
      </c>
      <c r="HW79" s="79">
        <f>0</f>
        <v/>
      </c>
      <c r="HX79" s="79">
        <f>0</f>
        <v/>
      </c>
      <c r="HY79" s="79">
        <f>0</f>
        <v/>
      </c>
      <c r="HZ79" s="79">
        <f>0</f>
        <v/>
      </c>
      <c r="IA79" s="79">
        <f>0</f>
        <v/>
      </c>
      <c r="IB79" s="79">
        <f>0</f>
        <v/>
      </c>
      <c r="IC79" s="79">
        <f>0</f>
        <v/>
      </c>
      <c r="ID79" s="79">
        <f>0</f>
        <v/>
      </c>
      <c r="IE79" s="79">
        <f>0</f>
        <v/>
      </c>
      <c r="IF79" s="79">
        <f>0</f>
        <v/>
      </c>
      <c r="IG79" s="79">
        <f>0</f>
        <v/>
      </c>
      <c r="IH79" s="79">
        <f>0</f>
        <v/>
      </c>
      <c r="II79" s="79">
        <f>SE(Input!I="bullet";SE(0=Input!I-1;II33;0);SE(0&lt;Input!I;0;SE(0&lt;Input!I;II33/(Input!I-Input!I);0)))</f>
        <v/>
      </c>
      <c r="IJ79" s="79">
        <f>SE(Input!I="bullet";SE(1=Input!I-1;II33;0);SE(1&lt;Input!I;0;SE(1&lt;Input!I;II33/(Input!I-Input!I);0)))</f>
        <v/>
      </c>
      <c r="IK79" s="79">
        <f>SE(Input!I="bullet";SE(2=Input!I-1;II33;0);SE(2&lt;Input!I;0;SE(2&lt;Input!I;II33/(Input!I-Input!I);0)))</f>
        <v/>
      </c>
      <c r="IL79" s="79">
        <f>SE(Input!I="bullet";SE(3=Input!I-1;II33;0);SE(3&lt;Input!I;0;SE(3&lt;Input!I;II33/(Input!I-Input!I);0)))</f>
        <v/>
      </c>
      <c r="IM79" s="79">
        <f>SE(Input!I="bullet";SE(4=Input!I-1;II33;0);SE(4&lt;Input!I;0;SE(4&lt;Input!I;II33/(Input!I-Input!I);0)))</f>
        <v/>
      </c>
      <c r="IN79" s="79">
        <f>SE(Input!I="bullet";SE(5=Input!I-1;II33;0);SE(5&lt;Input!I;0;SE(5&lt;Input!I;II33/(Input!I-Input!I);0)))</f>
        <v/>
      </c>
      <c r="IO79" s="79">
        <f>SE(Input!I="bullet";SE(6=Input!I-1;II33;0);SE(6&lt;Input!I;0;SE(6&lt;Input!I;II33/(Input!I-Input!I);0)))</f>
        <v/>
      </c>
      <c r="IP79" s="79">
        <f>SE(Input!I="bullet";SE(7=Input!I-1;II33;0);SE(7&lt;Input!I;0;SE(7&lt;Input!I;II33/(Input!I-Input!I);0)))</f>
        <v/>
      </c>
      <c r="IQ79" s="79">
        <f>SE(Input!I="bullet";SE(8=Input!I-1;II33;0);SE(8&lt;Input!I;0;SE(8&lt;Input!I;II33/(Input!I-Input!I);0)))</f>
        <v/>
      </c>
      <c r="IR79" s="79">
        <f>SE(Input!I="bullet";SE(9=Input!I-1;II33;0);SE(9&lt;Input!I;0;SE(9&lt;Input!I;II33/(Input!I-Input!I);0)))</f>
        <v/>
      </c>
      <c r="IS79" s="79">
        <f>SE(Input!I="bullet";SE(10=Input!I-1;II33;0);SE(10&lt;Input!I;0;SE(10&lt;Input!I;II33/(Input!I-Input!I);0)))</f>
        <v/>
      </c>
      <c r="IT79" s="79">
        <f>SE(Input!I="bullet";SE(11=Input!I-1;II33;0);SE(11&lt;Input!I;0;SE(11&lt;Input!I;II33/(Input!I-Input!I);0)))</f>
        <v/>
      </c>
      <c r="IU79" s="79">
        <f>SE(Input!I="bullet";SE(12=Input!I-1;II33;0);SE(12&lt;Input!I;0;SE(12&lt;Input!I;II33/(Input!I-Input!I);0)))</f>
        <v/>
      </c>
      <c r="IV79" s="79">
        <f>SE(Input!I="bullet";SE(13=Input!I-1;II33;0);SE(13&lt;Input!I;0;SE(13&lt;Input!I;II33/(Input!I-Input!I);0)))</f>
        <v/>
      </c>
      <c r="IY79" s="78" t="n">
        <v>27</v>
      </c>
      <c r="IZ79" s="79">
        <f>0</f>
        <v/>
      </c>
      <c r="JA79" s="79">
        <f>0</f>
        <v/>
      </c>
      <c r="JB79" s="79">
        <f>0</f>
        <v/>
      </c>
      <c r="JC79" s="79">
        <f>0</f>
        <v/>
      </c>
      <c r="JD79" s="79">
        <f>0</f>
        <v/>
      </c>
      <c r="JE79" s="79">
        <f>0</f>
        <v/>
      </c>
      <c r="JF79" s="79">
        <f>0</f>
        <v/>
      </c>
      <c r="JG79" s="79">
        <f>0</f>
        <v/>
      </c>
      <c r="JH79" s="79">
        <f>0</f>
        <v/>
      </c>
      <c r="JI79" s="79">
        <f>0</f>
        <v/>
      </c>
      <c r="JJ79" s="79">
        <f>0</f>
        <v/>
      </c>
      <c r="JK79" s="79">
        <f>0</f>
        <v/>
      </c>
      <c r="JL79" s="79">
        <f>0</f>
        <v/>
      </c>
      <c r="JM79" s="79">
        <f>0</f>
        <v/>
      </c>
      <c r="JN79" s="79">
        <f>0</f>
        <v/>
      </c>
      <c r="JO79" s="79">
        <f>0</f>
        <v/>
      </c>
      <c r="JP79" s="79">
        <f>0</f>
        <v/>
      </c>
      <c r="JQ79" s="79">
        <f>0</f>
        <v/>
      </c>
      <c r="JR79" s="79">
        <f>0</f>
        <v/>
      </c>
      <c r="JS79" s="79">
        <f>0</f>
        <v/>
      </c>
      <c r="JT79" s="79">
        <f>0</f>
        <v/>
      </c>
      <c r="JU79" s="79">
        <f>0</f>
        <v/>
      </c>
      <c r="JV79" s="79">
        <f>0</f>
        <v/>
      </c>
      <c r="JW79" s="79">
        <f>0</f>
        <v/>
      </c>
      <c r="JX79" s="79">
        <f>0</f>
        <v/>
      </c>
      <c r="JY79" s="79">
        <f>0</f>
        <v/>
      </c>
      <c r="JZ79" s="79">
        <f>SE(Input!J="bullet";SE(0=Input!J-1;JZ33;0);SE(0&lt;Input!J;0;SE(0&lt;Input!J;JZ33/(Input!J-Input!J);0)))</f>
        <v/>
      </c>
      <c r="KA79" s="79">
        <f>SE(Input!J="bullet";SE(1=Input!J-1;JZ33;0);SE(1&lt;Input!J;0;SE(1&lt;Input!J;JZ33/(Input!J-Input!J);0)))</f>
        <v/>
      </c>
      <c r="KB79" s="79">
        <f>SE(Input!J="bullet";SE(2=Input!J-1;JZ33;0);SE(2&lt;Input!J;0;SE(2&lt;Input!J;JZ33/(Input!J-Input!J);0)))</f>
        <v/>
      </c>
      <c r="KC79" s="79">
        <f>SE(Input!J="bullet";SE(3=Input!J-1;JZ33;0);SE(3&lt;Input!J;0;SE(3&lt;Input!J;JZ33/(Input!J-Input!J);0)))</f>
        <v/>
      </c>
      <c r="KD79" s="79">
        <f>SE(Input!J="bullet";SE(4=Input!J-1;JZ33;0);SE(4&lt;Input!J;0;SE(4&lt;Input!J;JZ33/(Input!J-Input!J);0)))</f>
        <v/>
      </c>
      <c r="KE79" s="79">
        <f>SE(Input!J="bullet";SE(5=Input!J-1;JZ33;0);SE(5&lt;Input!J;0;SE(5&lt;Input!J;JZ33/(Input!J-Input!J);0)))</f>
        <v/>
      </c>
      <c r="KF79" s="79">
        <f>SE(Input!J="bullet";SE(6=Input!J-1;JZ33;0);SE(6&lt;Input!J;0;SE(6&lt;Input!J;JZ33/(Input!J-Input!J);0)))</f>
        <v/>
      </c>
      <c r="KG79" s="79">
        <f>SE(Input!J="bullet";SE(7=Input!J-1;JZ33;0);SE(7&lt;Input!J;0;SE(7&lt;Input!J;JZ33/(Input!J-Input!J);0)))</f>
        <v/>
      </c>
      <c r="KH79" s="79">
        <f>SE(Input!J="bullet";SE(8=Input!J-1;JZ33;0);SE(8&lt;Input!J;0;SE(8&lt;Input!J;JZ33/(Input!J-Input!J);0)))</f>
        <v/>
      </c>
      <c r="KI79" s="79">
        <f>SE(Input!J="bullet";SE(9=Input!J-1;JZ33;0);SE(9&lt;Input!J;0;SE(9&lt;Input!J;JZ33/(Input!J-Input!J);0)))</f>
        <v/>
      </c>
      <c r="KJ79" s="79">
        <f>SE(Input!J="bullet";SE(10=Input!J-1;JZ33;0);SE(10&lt;Input!J;0;SE(10&lt;Input!J;JZ33/(Input!J-Input!J);0)))</f>
        <v/>
      </c>
      <c r="KK79" s="79">
        <f>SE(Input!J="bullet";SE(11=Input!J-1;JZ33;0);SE(11&lt;Input!J;0;SE(11&lt;Input!J;JZ33/(Input!J-Input!J);0)))</f>
        <v/>
      </c>
      <c r="KL79" s="79">
        <f>SE(Input!J="bullet";SE(12=Input!J-1;JZ33;0);SE(12&lt;Input!J;0;SE(12&lt;Input!J;JZ33/(Input!J-Input!J);0)))</f>
        <v/>
      </c>
      <c r="KM79" s="79">
        <f>SE(Input!J="bullet";SE(13=Input!J-1;JZ33;0);SE(13&lt;Input!J;0;SE(13&lt;Input!J;JZ33/(Input!J-Input!J);0)))</f>
        <v/>
      </c>
      <c r="KP79" s="78" t="n">
        <v>27</v>
      </c>
      <c r="KQ79" s="79">
        <f>0</f>
        <v/>
      </c>
      <c r="KR79" s="79">
        <f>0</f>
        <v/>
      </c>
      <c r="KS79" s="79">
        <f>0</f>
        <v/>
      </c>
      <c r="KT79" s="79">
        <f>0</f>
        <v/>
      </c>
      <c r="KU79" s="79">
        <f>0</f>
        <v/>
      </c>
      <c r="KV79" s="79">
        <f>0</f>
        <v/>
      </c>
      <c r="KW79" s="79">
        <f>0</f>
        <v/>
      </c>
      <c r="KX79" s="79">
        <f>0</f>
        <v/>
      </c>
      <c r="KY79" s="79">
        <f>0</f>
        <v/>
      </c>
      <c r="KZ79" s="79">
        <f>0</f>
        <v/>
      </c>
      <c r="LA79" s="79">
        <f>0</f>
        <v/>
      </c>
      <c r="LB79" s="79">
        <f>0</f>
        <v/>
      </c>
      <c r="LC79" s="79">
        <f>0</f>
        <v/>
      </c>
      <c r="LD79" s="79">
        <f>0</f>
        <v/>
      </c>
      <c r="LE79" s="79">
        <f>0</f>
        <v/>
      </c>
      <c r="LF79" s="79">
        <f>0</f>
        <v/>
      </c>
      <c r="LG79" s="79">
        <f>0</f>
        <v/>
      </c>
      <c r="LH79" s="79">
        <f>0</f>
        <v/>
      </c>
      <c r="LI79" s="79">
        <f>0</f>
        <v/>
      </c>
      <c r="LJ79" s="79">
        <f>0</f>
        <v/>
      </c>
      <c r="LK79" s="79">
        <f>0</f>
        <v/>
      </c>
      <c r="LL79" s="79">
        <f>0</f>
        <v/>
      </c>
      <c r="LM79" s="79">
        <f>0</f>
        <v/>
      </c>
      <c r="LN79" s="79">
        <f>0</f>
        <v/>
      </c>
      <c r="LO79" s="79">
        <f>0</f>
        <v/>
      </c>
      <c r="LP79" s="79">
        <f>0</f>
        <v/>
      </c>
      <c r="LQ79" s="79">
        <f>SE(Input!K="bullet";SE(0=Input!K-1;LQ33;0);SE(0&lt;Input!K;0;SE(0&lt;Input!K;LQ33/(Input!K-Input!K);0)))</f>
        <v/>
      </c>
      <c r="LR79" s="79">
        <f>SE(Input!K="bullet";SE(1=Input!K-1;LQ33;0);SE(1&lt;Input!K;0;SE(1&lt;Input!K;LQ33/(Input!K-Input!K);0)))</f>
        <v/>
      </c>
      <c r="LS79" s="79">
        <f>SE(Input!K="bullet";SE(2=Input!K-1;LQ33;0);SE(2&lt;Input!K;0;SE(2&lt;Input!K;LQ33/(Input!K-Input!K);0)))</f>
        <v/>
      </c>
      <c r="LT79" s="79">
        <f>SE(Input!K="bullet";SE(3=Input!K-1;LQ33;0);SE(3&lt;Input!K;0;SE(3&lt;Input!K;LQ33/(Input!K-Input!K);0)))</f>
        <v/>
      </c>
      <c r="LU79" s="79">
        <f>SE(Input!K="bullet";SE(4=Input!K-1;LQ33;0);SE(4&lt;Input!K;0;SE(4&lt;Input!K;LQ33/(Input!K-Input!K);0)))</f>
        <v/>
      </c>
      <c r="LV79" s="79">
        <f>SE(Input!K="bullet";SE(5=Input!K-1;LQ33;0);SE(5&lt;Input!K;0;SE(5&lt;Input!K;LQ33/(Input!K-Input!K);0)))</f>
        <v/>
      </c>
      <c r="LW79" s="79">
        <f>SE(Input!K="bullet";SE(6=Input!K-1;LQ33;0);SE(6&lt;Input!K;0;SE(6&lt;Input!K;LQ33/(Input!K-Input!K);0)))</f>
        <v/>
      </c>
      <c r="LX79" s="79">
        <f>SE(Input!K="bullet";SE(7=Input!K-1;LQ33;0);SE(7&lt;Input!K;0;SE(7&lt;Input!K;LQ33/(Input!K-Input!K);0)))</f>
        <v/>
      </c>
      <c r="LY79" s="79">
        <f>SE(Input!K="bullet";SE(8=Input!K-1;LQ33;0);SE(8&lt;Input!K;0;SE(8&lt;Input!K;LQ33/(Input!K-Input!K);0)))</f>
        <v/>
      </c>
      <c r="LZ79" s="79">
        <f>SE(Input!K="bullet";SE(9=Input!K-1;LQ33;0);SE(9&lt;Input!K;0;SE(9&lt;Input!K;LQ33/(Input!K-Input!K);0)))</f>
        <v/>
      </c>
      <c r="MA79" s="79">
        <f>SE(Input!K="bullet";SE(10=Input!K-1;LQ33;0);SE(10&lt;Input!K;0;SE(10&lt;Input!K;LQ33/(Input!K-Input!K);0)))</f>
        <v/>
      </c>
      <c r="MB79" s="79">
        <f>SE(Input!K="bullet";SE(11=Input!K-1;LQ33;0);SE(11&lt;Input!K;0;SE(11&lt;Input!K;LQ33/(Input!K-Input!K);0)))</f>
        <v/>
      </c>
      <c r="MC79" s="79">
        <f>SE(Input!K="bullet";SE(12=Input!K-1;LQ33;0);SE(12&lt;Input!K;0;SE(12&lt;Input!K;LQ33/(Input!K-Input!K);0)))</f>
        <v/>
      </c>
      <c r="MD79" s="79">
        <f>SE(Input!K="bullet";SE(13=Input!K-1;LQ33;0);SE(13&lt;Input!K;0;SE(13&lt;Input!K;LQ33/(Input!K-Input!K);0)))</f>
        <v/>
      </c>
      <c r="MG79" s="78" t="n">
        <v>27</v>
      </c>
      <c r="MH79" s="79">
        <f>0</f>
        <v/>
      </c>
      <c r="MI79" s="79">
        <f>0</f>
        <v/>
      </c>
      <c r="MJ79" s="79">
        <f>0</f>
        <v/>
      </c>
      <c r="MK79" s="79">
        <f>0</f>
        <v/>
      </c>
      <c r="ML79" s="79">
        <f>0</f>
        <v/>
      </c>
      <c r="MM79" s="79">
        <f>0</f>
        <v/>
      </c>
      <c r="MN79" s="79">
        <f>0</f>
        <v/>
      </c>
      <c r="MO79" s="79">
        <f>0</f>
        <v/>
      </c>
      <c r="MP79" s="79">
        <f>0</f>
        <v/>
      </c>
      <c r="MQ79" s="79">
        <f>0</f>
        <v/>
      </c>
      <c r="MR79" s="79">
        <f>0</f>
        <v/>
      </c>
      <c r="MS79" s="79">
        <f>0</f>
        <v/>
      </c>
      <c r="MT79" s="79">
        <f>0</f>
        <v/>
      </c>
      <c r="MU79" s="79">
        <f>0</f>
        <v/>
      </c>
      <c r="MV79" s="79">
        <f>0</f>
        <v/>
      </c>
      <c r="MW79" s="79">
        <f>0</f>
        <v/>
      </c>
      <c r="MX79" s="79">
        <f>0</f>
        <v/>
      </c>
      <c r="MY79" s="79">
        <f>0</f>
        <v/>
      </c>
      <c r="MZ79" s="79">
        <f>0</f>
        <v/>
      </c>
      <c r="NA79" s="79">
        <f>0</f>
        <v/>
      </c>
      <c r="NB79" s="79">
        <f>0</f>
        <v/>
      </c>
      <c r="NC79" s="79">
        <f>0</f>
        <v/>
      </c>
      <c r="ND79" s="79">
        <f>0</f>
        <v/>
      </c>
      <c r="NE79" s="79">
        <f>0</f>
        <v/>
      </c>
      <c r="NF79" s="79">
        <f>0</f>
        <v/>
      </c>
      <c r="NG79" s="79">
        <f>0</f>
        <v/>
      </c>
      <c r="NH79" s="79">
        <f>SE(Input!L="bullet";SE(0=Input!L-1;NH33;0);SE(0&lt;Input!L;0;SE(0&lt;Input!L;NH33/(Input!L-Input!L);0)))</f>
        <v/>
      </c>
      <c r="NI79" s="79">
        <f>SE(Input!L="bullet";SE(1=Input!L-1;NH33;0);SE(1&lt;Input!L;0;SE(1&lt;Input!L;NH33/(Input!L-Input!L);0)))</f>
        <v/>
      </c>
      <c r="NJ79" s="79">
        <f>SE(Input!L="bullet";SE(2=Input!L-1;NH33;0);SE(2&lt;Input!L;0;SE(2&lt;Input!L;NH33/(Input!L-Input!L);0)))</f>
        <v/>
      </c>
      <c r="NK79" s="79">
        <f>SE(Input!L="bullet";SE(3=Input!L-1;NH33;0);SE(3&lt;Input!L;0;SE(3&lt;Input!L;NH33/(Input!L-Input!L);0)))</f>
        <v/>
      </c>
      <c r="NL79" s="79">
        <f>SE(Input!L="bullet";SE(4=Input!L-1;NH33;0);SE(4&lt;Input!L;0;SE(4&lt;Input!L;NH33/(Input!L-Input!L);0)))</f>
        <v/>
      </c>
      <c r="NM79" s="79">
        <f>SE(Input!L="bullet";SE(5=Input!L-1;NH33;0);SE(5&lt;Input!L;0;SE(5&lt;Input!L;NH33/(Input!L-Input!L);0)))</f>
        <v/>
      </c>
      <c r="NN79" s="79">
        <f>SE(Input!L="bullet";SE(6=Input!L-1;NH33;0);SE(6&lt;Input!L;0;SE(6&lt;Input!L;NH33/(Input!L-Input!L);0)))</f>
        <v/>
      </c>
      <c r="NO79" s="79">
        <f>SE(Input!L="bullet";SE(7=Input!L-1;NH33;0);SE(7&lt;Input!L;0;SE(7&lt;Input!L;NH33/(Input!L-Input!L);0)))</f>
        <v/>
      </c>
      <c r="NP79" s="79">
        <f>SE(Input!L="bullet";SE(8=Input!L-1;NH33;0);SE(8&lt;Input!L;0;SE(8&lt;Input!L;NH33/(Input!L-Input!L);0)))</f>
        <v/>
      </c>
      <c r="NQ79" s="79">
        <f>SE(Input!L="bullet";SE(9=Input!L-1;NH33;0);SE(9&lt;Input!L;0;SE(9&lt;Input!L;NH33/(Input!L-Input!L);0)))</f>
        <v/>
      </c>
      <c r="NR79" s="79">
        <f>SE(Input!L="bullet";SE(10=Input!L-1;NH33;0);SE(10&lt;Input!L;0;SE(10&lt;Input!L;NH33/(Input!L-Input!L);0)))</f>
        <v/>
      </c>
      <c r="NS79" s="79">
        <f>SE(Input!L="bullet";SE(11=Input!L-1;NH33;0);SE(11&lt;Input!L;0;SE(11&lt;Input!L;NH33/(Input!L-Input!L);0)))</f>
        <v/>
      </c>
      <c r="NT79" s="79">
        <f>SE(Input!L="bullet";SE(12=Input!L-1;NH33;0);SE(12&lt;Input!L;0;SE(12&lt;Input!L;NH33/(Input!L-Input!L);0)))</f>
        <v/>
      </c>
      <c r="NU79" s="79">
        <f>SE(Input!L="bullet";SE(13=Input!L-1;NH33;0);SE(13&lt;Input!L;0;SE(13&lt;Input!L;NH33/(Input!L-Input!L);0)))</f>
        <v/>
      </c>
      <c r="NX79" s="78" t="n">
        <v>27</v>
      </c>
      <c r="NY79" s="79">
        <f>0</f>
        <v/>
      </c>
      <c r="NZ79" s="79">
        <f>0</f>
        <v/>
      </c>
      <c r="OA79" s="79">
        <f>0</f>
        <v/>
      </c>
      <c r="OB79" s="79">
        <f>0</f>
        <v/>
      </c>
      <c r="OC79" s="79">
        <f>0</f>
        <v/>
      </c>
      <c r="OD79" s="79">
        <f>0</f>
        <v/>
      </c>
      <c r="OE79" s="79">
        <f>0</f>
        <v/>
      </c>
      <c r="OF79" s="79">
        <f>0</f>
        <v/>
      </c>
      <c r="OG79" s="79">
        <f>0</f>
        <v/>
      </c>
      <c r="OH79" s="79">
        <f>0</f>
        <v/>
      </c>
      <c r="OI79" s="79">
        <f>0</f>
        <v/>
      </c>
      <c r="OJ79" s="79">
        <f>0</f>
        <v/>
      </c>
      <c r="OK79" s="79">
        <f>0</f>
        <v/>
      </c>
      <c r="OL79" s="79">
        <f>0</f>
        <v/>
      </c>
      <c r="OM79" s="79">
        <f>0</f>
        <v/>
      </c>
      <c r="ON79" s="79">
        <f>0</f>
        <v/>
      </c>
      <c r="OO79" s="79">
        <f>0</f>
        <v/>
      </c>
      <c r="OP79" s="79">
        <f>0</f>
        <v/>
      </c>
      <c r="OQ79" s="79">
        <f>0</f>
        <v/>
      </c>
      <c r="OR79" s="79">
        <f>0</f>
        <v/>
      </c>
      <c r="OS79" s="79">
        <f>0</f>
        <v/>
      </c>
      <c r="OT79" s="79">
        <f>0</f>
        <v/>
      </c>
      <c r="OU79" s="79">
        <f>0</f>
        <v/>
      </c>
      <c r="OV79" s="79">
        <f>0</f>
        <v/>
      </c>
      <c r="OW79" s="79">
        <f>0</f>
        <v/>
      </c>
      <c r="OX79" s="79">
        <f>0</f>
        <v/>
      </c>
      <c r="OY79" s="79">
        <f>SE(Input!M="bullet";SE(0=Input!M-1;OY33;0);SE(0&lt;Input!M;0;SE(0&lt;Input!M;OY33/(Input!M-Input!M);0)))</f>
        <v/>
      </c>
      <c r="OZ79" s="79">
        <f>SE(Input!M="bullet";SE(1=Input!M-1;OY33;0);SE(1&lt;Input!M;0;SE(1&lt;Input!M;OY33/(Input!M-Input!M);0)))</f>
        <v/>
      </c>
      <c r="PA79" s="79">
        <f>SE(Input!M="bullet";SE(2=Input!M-1;OY33;0);SE(2&lt;Input!M;0;SE(2&lt;Input!M;OY33/(Input!M-Input!M);0)))</f>
        <v/>
      </c>
      <c r="PB79" s="79">
        <f>SE(Input!M="bullet";SE(3=Input!M-1;OY33;0);SE(3&lt;Input!M;0;SE(3&lt;Input!M;OY33/(Input!M-Input!M);0)))</f>
        <v/>
      </c>
      <c r="PC79" s="79">
        <f>SE(Input!M="bullet";SE(4=Input!M-1;OY33;0);SE(4&lt;Input!M;0;SE(4&lt;Input!M;OY33/(Input!M-Input!M);0)))</f>
        <v/>
      </c>
      <c r="PD79" s="79">
        <f>SE(Input!M="bullet";SE(5=Input!M-1;OY33;0);SE(5&lt;Input!M;0;SE(5&lt;Input!M;OY33/(Input!M-Input!M);0)))</f>
        <v/>
      </c>
      <c r="PE79" s="79">
        <f>SE(Input!M="bullet";SE(6=Input!M-1;OY33;0);SE(6&lt;Input!M;0;SE(6&lt;Input!M;OY33/(Input!M-Input!M);0)))</f>
        <v/>
      </c>
      <c r="PF79" s="79">
        <f>SE(Input!M="bullet";SE(7=Input!M-1;OY33;0);SE(7&lt;Input!M;0;SE(7&lt;Input!M;OY33/(Input!M-Input!M);0)))</f>
        <v/>
      </c>
      <c r="PG79" s="79">
        <f>SE(Input!M="bullet";SE(8=Input!M-1;OY33;0);SE(8&lt;Input!M;0;SE(8&lt;Input!M;OY33/(Input!M-Input!M);0)))</f>
        <v/>
      </c>
      <c r="PH79" s="79">
        <f>SE(Input!M="bullet";SE(9=Input!M-1;OY33;0);SE(9&lt;Input!M;0;SE(9&lt;Input!M;OY33/(Input!M-Input!M);0)))</f>
        <v/>
      </c>
      <c r="PI79" s="79">
        <f>SE(Input!M="bullet";SE(10=Input!M-1;OY33;0);SE(10&lt;Input!M;0;SE(10&lt;Input!M;OY33/(Input!M-Input!M);0)))</f>
        <v/>
      </c>
      <c r="PJ79" s="79">
        <f>SE(Input!M="bullet";SE(11=Input!M-1;OY33;0);SE(11&lt;Input!M;0;SE(11&lt;Input!M;OY33/(Input!M-Input!M);0)))</f>
        <v/>
      </c>
      <c r="PK79" s="79">
        <f>SE(Input!M="bullet";SE(12=Input!M-1;OY33;0);SE(12&lt;Input!M;0;SE(12&lt;Input!M;OY33/(Input!M-Input!M);0)))</f>
        <v/>
      </c>
      <c r="PL79" s="79">
        <f>SE(Input!M="bullet";SE(13=Input!M-1;OY33;0);SE(13&lt;Input!M;0;SE(13&lt;Input!M;OY33/(Input!M-Input!M);0)))</f>
        <v/>
      </c>
      <c r="PO79" s="78" t="n">
        <v>27</v>
      </c>
      <c r="PP79" s="79">
        <f>0</f>
        <v/>
      </c>
      <c r="PQ79" s="79">
        <f>0</f>
        <v/>
      </c>
      <c r="PR79" s="79">
        <f>0</f>
        <v/>
      </c>
      <c r="PS79" s="79">
        <f>0</f>
        <v/>
      </c>
      <c r="PT79" s="79">
        <f>0</f>
        <v/>
      </c>
      <c r="PU79" s="79">
        <f>0</f>
        <v/>
      </c>
      <c r="PV79" s="79">
        <f>0</f>
        <v/>
      </c>
      <c r="PW79" s="79">
        <f>0</f>
        <v/>
      </c>
      <c r="PX79" s="79">
        <f>0</f>
        <v/>
      </c>
      <c r="PY79" s="79">
        <f>0</f>
        <v/>
      </c>
      <c r="PZ79" s="79">
        <f>0</f>
        <v/>
      </c>
      <c r="QA79" s="79">
        <f>0</f>
        <v/>
      </c>
      <c r="QB79" s="79">
        <f>0</f>
        <v/>
      </c>
      <c r="QC79" s="79">
        <f>0</f>
        <v/>
      </c>
      <c r="QD79" s="79">
        <f>0</f>
        <v/>
      </c>
      <c r="QE79" s="79">
        <f>0</f>
        <v/>
      </c>
      <c r="QF79" s="79">
        <f>0</f>
        <v/>
      </c>
      <c r="QG79" s="79">
        <f>0</f>
        <v/>
      </c>
      <c r="QH79" s="79">
        <f>0</f>
        <v/>
      </c>
      <c r="QI79" s="79">
        <f>0</f>
        <v/>
      </c>
      <c r="QJ79" s="79">
        <f>0</f>
        <v/>
      </c>
      <c r="QK79" s="79">
        <f>0</f>
        <v/>
      </c>
      <c r="QL79" s="79">
        <f>0</f>
        <v/>
      </c>
      <c r="QM79" s="79">
        <f>0</f>
        <v/>
      </c>
      <c r="QN79" s="79">
        <f>0</f>
        <v/>
      </c>
      <c r="QO79" s="79">
        <f>0</f>
        <v/>
      </c>
      <c r="QP79" s="79">
        <f>SE(Input!N="bullet";SE(0=Input!N-1;QP33;0);SE(0&lt;Input!N;0;SE(0&lt;Input!N;QP33/(Input!N-Input!N);0)))</f>
        <v/>
      </c>
      <c r="QQ79" s="79">
        <f>SE(Input!N="bullet";SE(1=Input!N-1;QP33;0);SE(1&lt;Input!N;0;SE(1&lt;Input!N;QP33/(Input!N-Input!N);0)))</f>
        <v/>
      </c>
      <c r="QR79" s="79">
        <f>SE(Input!N="bullet";SE(2=Input!N-1;QP33;0);SE(2&lt;Input!N;0;SE(2&lt;Input!N;QP33/(Input!N-Input!N);0)))</f>
        <v/>
      </c>
      <c r="QS79" s="79">
        <f>SE(Input!N="bullet";SE(3=Input!N-1;QP33;0);SE(3&lt;Input!N;0;SE(3&lt;Input!N;QP33/(Input!N-Input!N);0)))</f>
        <v/>
      </c>
      <c r="QT79" s="79">
        <f>SE(Input!N="bullet";SE(4=Input!N-1;QP33;0);SE(4&lt;Input!N;0;SE(4&lt;Input!N;QP33/(Input!N-Input!N);0)))</f>
        <v/>
      </c>
      <c r="QU79" s="79">
        <f>SE(Input!N="bullet";SE(5=Input!N-1;QP33;0);SE(5&lt;Input!N;0;SE(5&lt;Input!N;QP33/(Input!N-Input!N);0)))</f>
        <v/>
      </c>
      <c r="QV79" s="79">
        <f>SE(Input!N="bullet";SE(6=Input!N-1;QP33;0);SE(6&lt;Input!N;0;SE(6&lt;Input!N;QP33/(Input!N-Input!N);0)))</f>
        <v/>
      </c>
      <c r="QW79" s="79">
        <f>SE(Input!N="bullet";SE(7=Input!N-1;QP33;0);SE(7&lt;Input!N;0;SE(7&lt;Input!N;QP33/(Input!N-Input!N);0)))</f>
        <v/>
      </c>
      <c r="QX79" s="79">
        <f>SE(Input!N="bullet";SE(8=Input!N-1;QP33;0);SE(8&lt;Input!N;0;SE(8&lt;Input!N;QP33/(Input!N-Input!N);0)))</f>
        <v/>
      </c>
      <c r="QY79" s="79">
        <f>SE(Input!N="bullet";SE(9=Input!N-1;QP33;0);SE(9&lt;Input!N;0;SE(9&lt;Input!N;QP33/(Input!N-Input!N);0)))</f>
        <v/>
      </c>
      <c r="QZ79" s="79">
        <f>SE(Input!N="bullet";SE(10=Input!N-1;QP33;0);SE(10&lt;Input!N;0;SE(10&lt;Input!N;QP33/(Input!N-Input!N);0)))</f>
        <v/>
      </c>
      <c r="RA79" s="79">
        <f>SE(Input!N="bullet";SE(11=Input!N-1;QP33;0);SE(11&lt;Input!N;0;SE(11&lt;Input!N;QP33/(Input!N-Input!N);0)))</f>
        <v/>
      </c>
      <c r="RB79" s="79">
        <f>SE(Input!N="bullet";SE(12=Input!N-1;QP33;0);SE(12&lt;Input!N;0;SE(12&lt;Input!N;QP33/(Input!N-Input!N);0)))</f>
        <v/>
      </c>
      <c r="RC79" s="79">
        <f>SE(Input!N="bullet";SE(13=Input!N-1;QP33;0);SE(13&lt;Input!N;0;SE(13&lt;Input!N;QP33/(Input!N-Input!N);0)))</f>
        <v/>
      </c>
      <c r="RF79" s="78" t="n">
        <v>27</v>
      </c>
      <c r="RG79" s="79">
        <f>0</f>
        <v/>
      </c>
      <c r="RH79" s="79">
        <f>0</f>
        <v/>
      </c>
      <c r="RI79" s="79">
        <f>0</f>
        <v/>
      </c>
      <c r="RJ79" s="79">
        <f>0</f>
        <v/>
      </c>
      <c r="RK79" s="79">
        <f>0</f>
        <v/>
      </c>
      <c r="RL79" s="79">
        <f>0</f>
        <v/>
      </c>
      <c r="RM79" s="79">
        <f>0</f>
        <v/>
      </c>
      <c r="RN79" s="79">
        <f>0</f>
        <v/>
      </c>
      <c r="RO79" s="79">
        <f>0</f>
        <v/>
      </c>
      <c r="RP79" s="79">
        <f>0</f>
        <v/>
      </c>
      <c r="RQ79" s="79">
        <f>0</f>
        <v/>
      </c>
      <c r="RR79" s="79">
        <f>0</f>
        <v/>
      </c>
      <c r="RS79" s="79">
        <f>0</f>
        <v/>
      </c>
      <c r="RT79" s="79">
        <f>0</f>
        <v/>
      </c>
      <c r="RU79" s="79">
        <f>0</f>
        <v/>
      </c>
      <c r="RV79" s="79">
        <f>0</f>
        <v/>
      </c>
      <c r="RW79" s="79">
        <f>0</f>
        <v/>
      </c>
      <c r="RX79" s="79">
        <f>0</f>
        <v/>
      </c>
      <c r="RY79" s="79">
        <f>0</f>
        <v/>
      </c>
      <c r="RZ79" s="79">
        <f>0</f>
        <v/>
      </c>
      <c r="SA79" s="79">
        <f>0</f>
        <v/>
      </c>
      <c r="SB79" s="79">
        <f>0</f>
        <v/>
      </c>
      <c r="SC79" s="79">
        <f>0</f>
        <v/>
      </c>
      <c r="SD79" s="79">
        <f>0</f>
        <v/>
      </c>
      <c r="SE79" s="79">
        <f>0</f>
        <v/>
      </c>
      <c r="SF79" s="79">
        <f>0</f>
        <v/>
      </c>
      <c r="SG79" s="79">
        <f>SE(Input!O="bullet";SE(0=Input!O-1;SG33;0);SE(0&lt;Input!O;0;SE(0&lt;Input!O;SG33/(Input!O-Input!O);0)))</f>
        <v/>
      </c>
      <c r="SH79" s="79">
        <f>SE(Input!O="bullet";SE(1=Input!O-1;SG33;0);SE(1&lt;Input!O;0;SE(1&lt;Input!O;SG33/(Input!O-Input!O);0)))</f>
        <v/>
      </c>
      <c r="SI79" s="79">
        <f>SE(Input!O="bullet";SE(2=Input!O-1;SG33;0);SE(2&lt;Input!O;0;SE(2&lt;Input!O;SG33/(Input!O-Input!O);0)))</f>
        <v/>
      </c>
      <c r="SJ79" s="79">
        <f>SE(Input!O="bullet";SE(3=Input!O-1;SG33;0);SE(3&lt;Input!O;0;SE(3&lt;Input!O;SG33/(Input!O-Input!O);0)))</f>
        <v/>
      </c>
      <c r="SK79" s="79">
        <f>SE(Input!O="bullet";SE(4=Input!O-1;SG33;0);SE(4&lt;Input!O;0;SE(4&lt;Input!O;SG33/(Input!O-Input!O);0)))</f>
        <v/>
      </c>
      <c r="SL79" s="79">
        <f>SE(Input!O="bullet";SE(5=Input!O-1;SG33;0);SE(5&lt;Input!O;0;SE(5&lt;Input!O;SG33/(Input!O-Input!O);0)))</f>
        <v/>
      </c>
      <c r="SM79" s="79">
        <f>SE(Input!O="bullet";SE(6=Input!O-1;SG33;0);SE(6&lt;Input!O;0;SE(6&lt;Input!O;SG33/(Input!O-Input!O);0)))</f>
        <v/>
      </c>
      <c r="SN79" s="79">
        <f>SE(Input!O="bullet";SE(7=Input!O-1;SG33;0);SE(7&lt;Input!O;0;SE(7&lt;Input!O;SG33/(Input!O-Input!O);0)))</f>
        <v/>
      </c>
      <c r="SO79" s="79">
        <f>SE(Input!O="bullet";SE(8=Input!O-1;SG33;0);SE(8&lt;Input!O;0;SE(8&lt;Input!O;SG33/(Input!O-Input!O);0)))</f>
        <v/>
      </c>
      <c r="SP79" s="79">
        <f>SE(Input!O="bullet";SE(9=Input!O-1;SG33;0);SE(9&lt;Input!O;0;SE(9&lt;Input!O;SG33/(Input!O-Input!O);0)))</f>
        <v/>
      </c>
      <c r="SQ79" s="79">
        <f>SE(Input!O="bullet";SE(10=Input!O-1;SG33;0);SE(10&lt;Input!O;0;SE(10&lt;Input!O;SG33/(Input!O-Input!O);0)))</f>
        <v/>
      </c>
      <c r="SR79" s="79">
        <f>SE(Input!O="bullet";SE(11=Input!O-1;SG33;0);SE(11&lt;Input!O;0;SE(11&lt;Input!O;SG33/(Input!O-Input!O);0)))</f>
        <v/>
      </c>
      <c r="SS79" s="79">
        <f>SE(Input!O="bullet";SE(12=Input!O-1;SG33;0);SE(12&lt;Input!O;0;SE(12&lt;Input!O;SG33/(Input!O-Input!O);0)))</f>
        <v/>
      </c>
      <c r="ST79" s="79">
        <f>SE(Input!O="bullet";SE(13=Input!O-1;SG33;0);SE(13&lt;Input!O;0;SE(13&lt;Input!O;SG33/(Input!O-Input!O);0)))</f>
        <v/>
      </c>
      <c r="SW79" s="78" t="n">
        <v>27</v>
      </c>
      <c r="SX79" s="79">
        <f>0</f>
        <v/>
      </c>
      <c r="SY79" s="79">
        <f>0</f>
        <v/>
      </c>
      <c r="SZ79" s="79">
        <f>0</f>
        <v/>
      </c>
      <c r="TA79" s="79">
        <f>0</f>
        <v/>
      </c>
      <c r="TB79" s="79">
        <f>0</f>
        <v/>
      </c>
      <c r="TC79" s="79">
        <f>0</f>
        <v/>
      </c>
      <c r="TD79" s="79">
        <f>0</f>
        <v/>
      </c>
      <c r="TE79" s="79">
        <f>0</f>
        <v/>
      </c>
      <c r="TF79" s="79">
        <f>0</f>
        <v/>
      </c>
      <c r="TG79" s="79">
        <f>0</f>
        <v/>
      </c>
      <c r="TH79" s="79">
        <f>0</f>
        <v/>
      </c>
      <c r="TI79" s="79">
        <f>0</f>
        <v/>
      </c>
      <c r="TJ79" s="79">
        <f>0</f>
        <v/>
      </c>
      <c r="TK79" s="79">
        <f>0</f>
        <v/>
      </c>
      <c r="TL79" s="79">
        <f>0</f>
        <v/>
      </c>
      <c r="TM79" s="79">
        <f>0</f>
        <v/>
      </c>
      <c r="TN79" s="79">
        <f>0</f>
        <v/>
      </c>
      <c r="TO79" s="79">
        <f>0</f>
        <v/>
      </c>
      <c r="TP79" s="79">
        <f>0</f>
        <v/>
      </c>
      <c r="TQ79" s="79">
        <f>0</f>
        <v/>
      </c>
      <c r="TR79" s="79">
        <f>0</f>
        <v/>
      </c>
      <c r="TS79" s="79">
        <f>0</f>
        <v/>
      </c>
      <c r="TT79" s="79">
        <f>0</f>
        <v/>
      </c>
      <c r="TU79" s="79">
        <f>0</f>
        <v/>
      </c>
      <c r="TV79" s="79">
        <f>0</f>
        <v/>
      </c>
      <c r="TW79" s="79">
        <f>0</f>
        <v/>
      </c>
      <c r="TX79" s="79">
        <f>SE(Input!P="bullet";SE(0=Input!P-1;TX33;0);SE(0&lt;Input!P;0;SE(0&lt;Input!P;TX33/(Input!P-Input!P);0)))</f>
        <v/>
      </c>
      <c r="TY79" s="79">
        <f>SE(Input!P="bullet";SE(1=Input!P-1;TX33;0);SE(1&lt;Input!P;0;SE(1&lt;Input!P;TX33/(Input!P-Input!P);0)))</f>
        <v/>
      </c>
      <c r="TZ79" s="79">
        <f>SE(Input!P="bullet";SE(2=Input!P-1;TX33;0);SE(2&lt;Input!P;0;SE(2&lt;Input!P;TX33/(Input!P-Input!P);0)))</f>
        <v/>
      </c>
      <c r="UA79" s="79">
        <f>SE(Input!P="bullet";SE(3=Input!P-1;TX33;0);SE(3&lt;Input!P;0;SE(3&lt;Input!P;TX33/(Input!P-Input!P);0)))</f>
        <v/>
      </c>
      <c r="UB79" s="79">
        <f>SE(Input!P="bullet";SE(4=Input!P-1;TX33;0);SE(4&lt;Input!P;0;SE(4&lt;Input!P;TX33/(Input!P-Input!P);0)))</f>
        <v/>
      </c>
      <c r="UC79" s="79">
        <f>SE(Input!P="bullet";SE(5=Input!P-1;TX33;0);SE(5&lt;Input!P;0;SE(5&lt;Input!P;TX33/(Input!P-Input!P);0)))</f>
        <v/>
      </c>
      <c r="UD79" s="79">
        <f>SE(Input!P="bullet";SE(6=Input!P-1;TX33;0);SE(6&lt;Input!P;0;SE(6&lt;Input!P;TX33/(Input!P-Input!P);0)))</f>
        <v/>
      </c>
      <c r="UE79" s="79">
        <f>SE(Input!P="bullet";SE(7=Input!P-1;TX33;0);SE(7&lt;Input!P;0;SE(7&lt;Input!P;TX33/(Input!P-Input!P);0)))</f>
        <v/>
      </c>
      <c r="UF79" s="79">
        <f>SE(Input!P="bullet";SE(8=Input!P-1;TX33;0);SE(8&lt;Input!P;0;SE(8&lt;Input!P;TX33/(Input!P-Input!P);0)))</f>
        <v/>
      </c>
      <c r="UG79" s="79">
        <f>SE(Input!P="bullet";SE(9=Input!P-1;TX33;0);SE(9&lt;Input!P;0;SE(9&lt;Input!P;TX33/(Input!P-Input!P);0)))</f>
        <v/>
      </c>
      <c r="UH79" s="79">
        <f>SE(Input!P="bullet";SE(10=Input!P-1;TX33;0);SE(10&lt;Input!P;0;SE(10&lt;Input!P;TX33/(Input!P-Input!P);0)))</f>
        <v/>
      </c>
      <c r="UI79" s="79">
        <f>SE(Input!P="bullet";SE(11=Input!P-1;TX33;0);SE(11&lt;Input!P;0;SE(11&lt;Input!P;TX33/(Input!P-Input!P);0)))</f>
        <v/>
      </c>
      <c r="UJ79" s="79">
        <f>SE(Input!P="bullet";SE(12=Input!P-1;TX33;0);SE(12&lt;Input!P;0;SE(12&lt;Input!P;TX33/(Input!P-Input!P);0)))</f>
        <v/>
      </c>
      <c r="UK79" s="79">
        <f>SE(Input!P="bullet";SE(13=Input!P-1;TX33;0);SE(13&lt;Input!P;0;SE(13&lt;Input!P;TX33/(Input!P-Input!P);0)))</f>
        <v/>
      </c>
      <c r="UN79" s="78" t="n">
        <v>27</v>
      </c>
      <c r="UO79" s="79">
        <f>0</f>
        <v/>
      </c>
      <c r="UP79" s="79">
        <f>0</f>
        <v/>
      </c>
      <c r="UQ79" s="79">
        <f>0</f>
        <v/>
      </c>
      <c r="UR79" s="79">
        <f>0</f>
        <v/>
      </c>
      <c r="US79" s="79">
        <f>0</f>
        <v/>
      </c>
      <c r="UT79" s="79">
        <f>0</f>
        <v/>
      </c>
      <c r="UU79" s="79">
        <f>0</f>
        <v/>
      </c>
      <c r="UV79" s="79">
        <f>0</f>
        <v/>
      </c>
      <c r="UW79" s="79">
        <f>0</f>
        <v/>
      </c>
      <c r="UX79" s="79">
        <f>0</f>
        <v/>
      </c>
      <c r="UY79" s="79">
        <f>0</f>
        <v/>
      </c>
      <c r="UZ79" s="79">
        <f>0</f>
        <v/>
      </c>
      <c r="VA79" s="79">
        <f>0</f>
        <v/>
      </c>
      <c r="VB79" s="79">
        <f>0</f>
        <v/>
      </c>
      <c r="VC79" s="79">
        <f>0</f>
        <v/>
      </c>
      <c r="VD79" s="79">
        <f>0</f>
        <v/>
      </c>
      <c r="VE79" s="79">
        <f>0</f>
        <v/>
      </c>
      <c r="VF79" s="79">
        <f>0</f>
        <v/>
      </c>
      <c r="VG79" s="79">
        <f>0</f>
        <v/>
      </c>
      <c r="VH79" s="79">
        <f>0</f>
        <v/>
      </c>
      <c r="VI79" s="79">
        <f>0</f>
        <v/>
      </c>
      <c r="VJ79" s="79">
        <f>0</f>
        <v/>
      </c>
      <c r="VK79" s="79">
        <f>0</f>
        <v/>
      </c>
      <c r="VL79" s="79">
        <f>0</f>
        <v/>
      </c>
      <c r="VM79" s="79">
        <f>0</f>
        <v/>
      </c>
      <c r="VN79" s="79">
        <f>0</f>
        <v/>
      </c>
      <c r="VO79" s="79">
        <f>SE(Input!Q="bullet";SE(0=Input!Q-1;VO33;0);SE(0&lt;Input!Q;0;SE(0&lt;Input!Q;VO33/(Input!Q-Input!Q);0)))</f>
        <v/>
      </c>
      <c r="VP79" s="79">
        <f>SE(Input!Q="bullet";SE(1=Input!Q-1;VO33;0);SE(1&lt;Input!Q;0;SE(1&lt;Input!Q;VO33/(Input!Q-Input!Q);0)))</f>
        <v/>
      </c>
      <c r="VQ79" s="79">
        <f>SE(Input!Q="bullet";SE(2=Input!Q-1;VO33;0);SE(2&lt;Input!Q;0;SE(2&lt;Input!Q;VO33/(Input!Q-Input!Q);0)))</f>
        <v/>
      </c>
      <c r="VR79" s="79">
        <f>SE(Input!Q="bullet";SE(3=Input!Q-1;VO33;0);SE(3&lt;Input!Q;0;SE(3&lt;Input!Q;VO33/(Input!Q-Input!Q);0)))</f>
        <v/>
      </c>
      <c r="VS79" s="79">
        <f>SE(Input!Q="bullet";SE(4=Input!Q-1;VO33;0);SE(4&lt;Input!Q;0;SE(4&lt;Input!Q;VO33/(Input!Q-Input!Q);0)))</f>
        <v/>
      </c>
      <c r="VT79" s="79">
        <f>SE(Input!Q="bullet";SE(5=Input!Q-1;VO33;0);SE(5&lt;Input!Q;0;SE(5&lt;Input!Q;VO33/(Input!Q-Input!Q);0)))</f>
        <v/>
      </c>
      <c r="VU79" s="79">
        <f>SE(Input!Q="bullet";SE(6=Input!Q-1;VO33;0);SE(6&lt;Input!Q;0;SE(6&lt;Input!Q;VO33/(Input!Q-Input!Q);0)))</f>
        <v/>
      </c>
      <c r="VV79" s="79">
        <f>SE(Input!Q="bullet";SE(7=Input!Q-1;VO33;0);SE(7&lt;Input!Q;0;SE(7&lt;Input!Q;VO33/(Input!Q-Input!Q);0)))</f>
        <v/>
      </c>
      <c r="VW79" s="79">
        <f>SE(Input!Q="bullet";SE(8=Input!Q-1;VO33;0);SE(8&lt;Input!Q;0;SE(8&lt;Input!Q;VO33/(Input!Q-Input!Q);0)))</f>
        <v/>
      </c>
      <c r="VX79" s="79">
        <f>SE(Input!Q="bullet";SE(9=Input!Q-1;VO33;0);SE(9&lt;Input!Q;0;SE(9&lt;Input!Q;VO33/(Input!Q-Input!Q);0)))</f>
        <v/>
      </c>
      <c r="VY79" s="79">
        <f>SE(Input!Q="bullet";SE(10=Input!Q-1;VO33;0);SE(10&lt;Input!Q;0;SE(10&lt;Input!Q;VO33/(Input!Q-Input!Q);0)))</f>
        <v/>
      </c>
      <c r="VZ79" s="79">
        <f>SE(Input!Q="bullet";SE(11=Input!Q-1;VO33;0);SE(11&lt;Input!Q;0;SE(11&lt;Input!Q;VO33/(Input!Q-Input!Q);0)))</f>
        <v/>
      </c>
      <c r="WA79" s="79">
        <f>SE(Input!Q="bullet";SE(12=Input!Q-1;VO33;0);SE(12&lt;Input!Q;0;SE(12&lt;Input!Q;VO33/(Input!Q-Input!Q);0)))</f>
        <v/>
      </c>
      <c r="WB79" s="79">
        <f>SE(Input!Q="bullet";SE(13=Input!Q-1;VO33;0);SE(13&lt;Input!Q;0;SE(13&lt;Input!Q;VO33/(Input!Q-Input!Q);0)))</f>
        <v/>
      </c>
      <c r="WE79" s="78" t="n">
        <v>27</v>
      </c>
      <c r="WF79" s="79">
        <f>0</f>
        <v/>
      </c>
      <c r="WG79" s="79">
        <f>0</f>
        <v/>
      </c>
      <c r="WH79" s="79">
        <f>0</f>
        <v/>
      </c>
      <c r="WI79" s="79">
        <f>0</f>
        <v/>
      </c>
      <c r="WJ79" s="79">
        <f>0</f>
        <v/>
      </c>
      <c r="WK79" s="79">
        <f>0</f>
        <v/>
      </c>
      <c r="WL79" s="79">
        <f>0</f>
        <v/>
      </c>
      <c r="WM79" s="79">
        <f>0</f>
        <v/>
      </c>
      <c r="WN79" s="79">
        <f>0</f>
        <v/>
      </c>
      <c r="WO79" s="79">
        <f>0</f>
        <v/>
      </c>
      <c r="WP79" s="79">
        <f>0</f>
        <v/>
      </c>
      <c r="WQ79" s="79">
        <f>0</f>
        <v/>
      </c>
      <c r="WR79" s="79">
        <f>0</f>
        <v/>
      </c>
      <c r="WS79" s="79">
        <f>0</f>
        <v/>
      </c>
      <c r="WT79" s="79">
        <f>0</f>
        <v/>
      </c>
      <c r="WU79" s="79">
        <f>0</f>
        <v/>
      </c>
      <c r="WV79" s="79">
        <f>0</f>
        <v/>
      </c>
      <c r="WW79" s="79">
        <f>0</f>
        <v/>
      </c>
      <c r="WX79" s="79">
        <f>0</f>
        <v/>
      </c>
      <c r="WY79" s="79">
        <f>0</f>
        <v/>
      </c>
      <c r="WZ79" s="79">
        <f>0</f>
        <v/>
      </c>
      <c r="XA79" s="79">
        <f>0</f>
        <v/>
      </c>
      <c r="XB79" s="79">
        <f>0</f>
        <v/>
      </c>
      <c r="XC79" s="79">
        <f>0</f>
        <v/>
      </c>
      <c r="XD79" s="79">
        <f>0</f>
        <v/>
      </c>
      <c r="XE79" s="79">
        <f>0</f>
        <v/>
      </c>
      <c r="XF79" s="79">
        <f>SE(Input!R="bullet";SE(0=Input!R-1;XF33;0);SE(0&lt;Input!R;0;SE(0&lt;Input!R;XF33/(Input!R-Input!R);0)))</f>
        <v/>
      </c>
      <c r="XG79" s="79">
        <f>SE(Input!R="bullet";SE(1=Input!R-1;XF33;0);SE(1&lt;Input!R;0;SE(1&lt;Input!R;XF33/(Input!R-Input!R);0)))</f>
        <v/>
      </c>
      <c r="XH79" s="79">
        <f>SE(Input!R="bullet";SE(2=Input!R-1;XF33;0);SE(2&lt;Input!R;0;SE(2&lt;Input!R;XF33/(Input!R-Input!R);0)))</f>
        <v/>
      </c>
      <c r="XI79" s="79">
        <f>SE(Input!R="bullet";SE(3=Input!R-1;XF33;0);SE(3&lt;Input!R;0;SE(3&lt;Input!R;XF33/(Input!R-Input!R);0)))</f>
        <v/>
      </c>
      <c r="XJ79" s="79">
        <f>SE(Input!R="bullet";SE(4=Input!R-1;XF33;0);SE(4&lt;Input!R;0;SE(4&lt;Input!R;XF33/(Input!R-Input!R);0)))</f>
        <v/>
      </c>
      <c r="XK79" s="79">
        <f>SE(Input!R="bullet";SE(5=Input!R-1;XF33;0);SE(5&lt;Input!R;0;SE(5&lt;Input!R;XF33/(Input!R-Input!R);0)))</f>
        <v/>
      </c>
      <c r="XL79" s="79">
        <f>SE(Input!R="bullet";SE(6=Input!R-1;XF33;0);SE(6&lt;Input!R;0;SE(6&lt;Input!R;XF33/(Input!R-Input!R);0)))</f>
        <v/>
      </c>
      <c r="XM79" s="79">
        <f>SE(Input!R="bullet";SE(7=Input!R-1;XF33;0);SE(7&lt;Input!R;0;SE(7&lt;Input!R;XF33/(Input!R-Input!R);0)))</f>
        <v/>
      </c>
      <c r="XN79" s="79">
        <f>SE(Input!R="bullet";SE(8=Input!R-1;XF33;0);SE(8&lt;Input!R;0;SE(8&lt;Input!R;XF33/(Input!R-Input!R);0)))</f>
        <v/>
      </c>
      <c r="XO79" s="79">
        <f>SE(Input!R="bullet";SE(9=Input!R-1;XF33;0);SE(9&lt;Input!R;0;SE(9&lt;Input!R;XF33/(Input!R-Input!R);0)))</f>
        <v/>
      </c>
      <c r="XP79" s="79">
        <f>SE(Input!R="bullet";SE(10=Input!R-1;XF33;0);SE(10&lt;Input!R;0;SE(10&lt;Input!R;XF33/(Input!R-Input!R);0)))</f>
        <v/>
      </c>
      <c r="XQ79" s="79">
        <f>SE(Input!R="bullet";SE(11=Input!R-1;XF33;0);SE(11&lt;Input!R;0;SE(11&lt;Input!R;XF33/(Input!R-Input!R);0)))</f>
        <v/>
      </c>
      <c r="XR79" s="79">
        <f>SE(Input!R="bullet";SE(12=Input!R-1;XF33;0);SE(12&lt;Input!R;0;SE(12&lt;Input!R;XF33/(Input!R-Input!R);0)))</f>
        <v/>
      </c>
      <c r="XS79" s="79">
        <f>SE(Input!R="bullet";SE(13=Input!R-1;XF33;0);SE(13&lt;Input!R;0;SE(13&lt;Input!R;XF33/(Input!R-Input!R);0)))</f>
        <v/>
      </c>
      <c r="XV79" s="78" t="n">
        <v>27</v>
      </c>
      <c r="XW79" s="79">
        <f>0</f>
        <v/>
      </c>
      <c r="XX79" s="79">
        <f>0</f>
        <v/>
      </c>
      <c r="XY79" s="79">
        <f>0</f>
        <v/>
      </c>
      <c r="XZ79" s="79">
        <f>0</f>
        <v/>
      </c>
      <c r="YA79" s="79">
        <f>0</f>
        <v/>
      </c>
      <c r="YB79" s="79">
        <f>0</f>
        <v/>
      </c>
      <c r="YC79" s="79">
        <f>0</f>
        <v/>
      </c>
      <c r="YD79" s="79">
        <f>0</f>
        <v/>
      </c>
      <c r="YE79" s="79">
        <f>0</f>
        <v/>
      </c>
      <c r="YF79" s="79">
        <f>0</f>
        <v/>
      </c>
      <c r="YG79" s="79">
        <f>0</f>
        <v/>
      </c>
      <c r="YH79" s="79">
        <f>0</f>
        <v/>
      </c>
      <c r="YI79" s="79">
        <f>0</f>
        <v/>
      </c>
      <c r="YJ79" s="79">
        <f>0</f>
        <v/>
      </c>
      <c r="YK79" s="79">
        <f>0</f>
        <v/>
      </c>
      <c r="YL79" s="79">
        <f>0</f>
        <v/>
      </c>
      <c r="YM79" s="79">
        <f>0</f>
        <v/>
      </c>
      <c r="YN79" s="79">
        <f>0</f>
        <v/>
      </c>
      <c r="YO79" s="79">
        <f>0</f>
        <v/>
      </c>
      <c r="YP79" s="79">
        <f>0</f>
        <v/>
      </c>
      <c r="YQ79" s="79">
        <f>0</f>
        <v/>
      </c>
      <c r="YR79" s="79">
        <f>0</f>
        <v/>
      </c>
      <c r="YS79" s="79">
        <f>0</f>
        <v/>
      </c>
      <c r="YT79" s="79">
        <f>0</f>
        <v/>
      </c>
      <c r="YU79" s="79">
        <f>0</f>
        <v/>
      </c>
      <c r="YV79" s="79">
        <f>0</f>
        <v/>
      </c>
      <c r="YW79" s="79">
        <f>SE(Input!S="bullet";SE(0=Input!S-1;YW33;0);SE(0&lt;Input!S;0;SE(0&lt;Input!S;YW33/(Input!S-Input!S);0)))</f>
        <v/>
      </c>
      <c r="YX79" s="79">
        <f>SE(Input!S="bullet";SE(1=Input!S-1;YW33;0);SE(1&lt;Input!S;0;SE(1&lt;Input!S;YW33/(Input!S-Input!S);0)))</f>
        <v/>
      </c>
      <c r="YY79" s="79">
        <f>SE(Input!S="bullet";SE(2=Input!S-1;YW33;0);SE(2&lt;Input!S;0;SE(2&lt;Input!S;YW33/(Input!S-Input!S);0)))</f>
        <v/>
      </c>
      <c r="YZ79" s="79">
        <f>SE(Input!S="bullet";SE(3=Input!S-1;YW33;0);SE(3&lt;Input!S;0;SE(3&lt;Input!S;YW33/(Input!S-Input!S);0)))</f>
        <v/>
      </c>
      <c r="ZA79" s="79">
        <f>SE(Input!S="bullet";SE(4=Input!S-1;YW33;0);SE(4&lt;Input!S;0;SE(4&lt;Input!S;YW33/(Input!S-Input!S);0)))</f>
        <v/>
      </c>
      <c r="ZB79" s="79">
        <f>SE(Input!S="bullet";SE(5=Input!S-1;YW33;0);SE(5&lt;Input!S;0;SE(5&lt;Input!S;YW33/(Input!S-Input!S);0)))</f>
        <v/>
      </c>
      <c r="ZC79" s="79">
        <f>SE(Input!S="bullet";SE(6=Input!S-1;YW33;0);SE(6&lt;Input!S;0;SE(6&lt;Input!S;YW33/(Input!S-Input!S);0)))</f>
        <v/>
      </c>
      <c r="ZD79" s="79">
        <f>SE(Input!S="bullet";SE(7=Input!S-1;YW33;0);SE(7&lt;Input!S;0;SE(7&lt;Input!S;YW33/(Input!S-Input!S);0)))</f>
        <v/>
      </c>
      <c r="ZE79" s="79">
        <f>SE(Input!S="bullet";SE(8=Input!S-1;YW33;0);SE(8&lt;Input!S;0;SE(8&lt;Input!S;YW33/(Input!S-Input!S);0)))</f>
        <v/>
      </c>
      <c r="ZF79" s="79">
        <f>SE(Input!S="bullet";SE(9=Input!S-1;YW33;0);SE(9&lt;Input!S;0;SE(9&lt;Input!S;YW33/(Input!S-Input!S);0)))</f>
        <v/>
      </c>
      <c r="ZG79" s="79">
        <f>SE(Input!S="bullet";SE(10=Input!S-1;YW33;0);SE(10&lt;Input!S;0;SE(10&lt;Input!S;YW33/(Input!S-Input!S);0)))</f>
        <v/>
      </c>
      <c r="ZH79" s="79">
        <f>SE(Input!S="bullet";SE(11=Input!S-1;YW33;0);SE(11&lt;Input!S;0;SE(11&lt;Input!S;YW33/(Input!S-Input!S);0)))</f>
        <v/>
      </c>
      <c r="ZI79" s="79">
        <f>SE(Input!S="bullet";SE(12=Input!S-1;YW33;0);SE(12&lt;Input!S;0;SE(12&lt;Input!S;YW33/(Input!S-Input!S);0)))</f>
        <v/>
      </c>
      <c r="ZJ79" s="79">
        <f>SE(Input!S="bullet";SE(13=Input!S-1;YW33;0);SE(13&lt;Input!S;0;SE(13&lt;Input!S;YW33/(Input!S-Input!S);0)))</f>
        <v/>
      </c>
      <c r="ZM79" s="78" t="n">
        <v>27</v>
      </c>
      <c r="ZN79" s="79">
        <f>0</f>
        <v/>
      </c>
      <c r="ZO79" s="79">
        <f>0</f>
        <v/>
      </c>
      <c r="ZP79" s="79">
        <f>0</f>
        <v/>
      </c>
      <c r="ZQ79" s="79">
        <f>0</f>
        <v/>
      </c>
      <c r="ZR79" s="79">
        <f>0</f>
        <v/>
      </c>
      <c r="ZS79" s="79">
        <f>0</f>
        <v/>
      </c>
      <c r="ZT79" s="79">
        <f>0</f>
        <v/>
      </c>
      <c r="ZU79" s="79">
        <f>0</f>
        <v/>
      </c>
      <c r="ZV79" s="79">
        <f>0</f>
        <v/>
      </c>
      <c r="ZW79" s="79">
        <f>0</f>
        <v/>
      </c>
      <c r="ZX79" s="79">
        <f>0</f>
        <v/>
      </c>
      <c r="ZY79" s="79">
        <f>0</f>
        <v/>
      </c>
      <c r="ZZ79" s="79">
        <f>0</f>
        <v/>
      </c>
      <c r="AAA79" s="79">
        <f>0</f>
        <v/>
      </c>
      <c r="AAB79" s="79">
        <f>0</f>
        <v/>
      </c>
      <c r="AAC79" s="79">
        <f>0</f>
        <v/>
      </c>
      <c r="AAD79" s="79">
        <f>0</f>
        <v/>
      </c>
      <c r="AAE79" s="79">
        <f>0</f>
        <v/>
      </c>
      <c r="AAF79" s="79">
        <f>0</f>
        <v/>
      </c>
      <c r="AAG79" s="79">
        <f>0</f>
        <v/>
      </c>
      <c r="AAH79" s="79">
        <f>0</f>
        <v/>
      </c>
      <c r="AAI79" s="79">
        <f>0</f>
        <v/>
      </c>
      <c r="AAJ79" s="79">
        <f>0</f>
        <v/>
      </c>
      <c r="AAK79" s="79">
        <f>0</f>
        <v/>
      </c>
      <c r="AAL79" s="79">
        <f>0</f>
        <v/>
      </c>
      <c r="AAM79" s="79">
        <f>0</f>
        <v/>
      </c>
      <c r="AAN79" s="79">
        <f>SE(Input!T="bullet";SE(0=Input!T-1;AAN33;0);SE(0&lt;Input!T;0;SE(0&lt;Input!T;AAN33/(Input!T-Input!T);0)))</f>
        <v/>
      </c>
      <c r="AAO79" s="79">
        <f>SE(Input!T="bullet";SE(1=Input!T-1;AAN33;0);SE(1&lt;Input!T;0;SE(1&lt;Input!T;AAN33/(Input!T-Input!T);0)))</f>
        <v/>
      </c>
      <c r="AAP79" s="79">
        <f>SE(Input!T="bullet";SE(2=Input!T-1;AAN33;0);SE(2&lt;Input!T;0;SE(2&lt;Input!T;AAN33/(Input!T-Input!T);0)))</f>
        <v/>
      </c>
      <c r="AAQ79" s="79">
        <f>SE(Input!T="bullet";SE(3=Input!T-1;AAN33;0);SE(3&lt;Input!T;0;SE(3&lt;Input!T;AAN33/(Input!T-Input!T);0)))</f>
        <v/>
      </c>
      <c r="AAR79" s="79">
        <f>SE(Input!T="bullet";SE(4=Input!T-1;AAN33;0);SE(4&lt;Input!T;0;SE(4&lt;Input!T;AAN33/(Input!T-Input!T);0)))</f>
        <v/>
      </c>
      <c r="AAS79" s="79">
        <f>SE(Input!T="bullet";SE(5=Input!T-1;AAN33;0);SE(5&lt;Input!T;0;SE(5&lt;Input!T;AAN33/(Input!T-Input!T);0)))</f>
        <v/>
      </c>
      <c r="AAT79" s="79">
        <f>SE(Input!T="bullet";SE(6=Input!T-1;AAN33;0);SE(6&lt;Input!T;0;SE(6&lt;Input!T;AAN33/(Input!T-Input!T);0)))</f>
        <v/>
      </c>
      <c r="AAU79" s="79">
        <f>SE(Input!T="bullet";SE(7=Input!T-1;AAN33;0);SE(7&lt;Input!T;0;SE(7&lt;Input!T;AAN33/(Input!T-Input!T);0)))</f>
        <v/>
      </c>
      <c r="AAV79" s="79">
        <f>SE(Input!T="bullet";SE(8=Input!T-1;AAN33;0);SE(8&lt;Input!T;0;SE(8&lt;Input!T;AAN33/(Input!T-Input!T);0)))</f>
        <v/>
      </c>
      <c r="AAW79" s="79">
        <f>SE(Input!T="bullet";SE(9=Input!T-1;AAN33;0);SE(9&lt;Input!T;0;SE(9&lt;Input!T;AAN33/(Input!T-Input!T);0)))</f>
        <v/>
      </c>
      <c r="AAX79" s="79">
        <f>SE(Input!T="bullet";SE(10=Input!T-1;AAN33;0);SE(10&lt;Input!T;0;SE(10&lt;Input!T;AAN33/(Input!T-Input!T);0)))</f>
        <v/>
      </c>
      <c r="AAY79" s="79">
        <f>SE(Input!T="bullet";SE(11=Input!T-1;AAN33;0);SE(11&lt;Input!T;0;SE(11&lt;Input!T;AAN33/(Input!T-Input!T);0)))</f>
        <v/>
      </c>
      <c r="AAZ79" s="79">
        <f>SE(Input!T="bullet";SE(12=Input!T-1;AAN33;0);SE(12&lt;Input!T;0;SE(12&lt;Input!T;AAN33/(Input!T-Input!T);0)))</f>
        <v/>
      </c>
      <c r="ABA79" s="79">
        <f>SE(Input!T="bullet";SE(13=Input!T-1;AAN33;0);SE(13&lt;Input!T;0;SE(13&lt;Input!T;AAN33/(Input!T-Input!T);0)))</f>
        <v/>
      </c>
      <c r="ABD79" s="78" t="n">
        <v>27</v>
      </c>
      <c r="ABE79" s="79">
        <f>0</f>
        <v/>
      </c>
      <c r="ABF79" s="79">
        <f>0</f>
        <v/>
      </c>
      <c r="ABG79" s="79">
        <f>0</f>
        <v/>
      </c>
      <c r="ABH79" s="79">
        <f>0</f>
        <v/>
      </c>
      <c r="ABI79" s="79">
        <f>0</f>
        <v/>
      </c>
      <c r="ABJ79" s="79">
        <f>0</f>
        <v/>
      </c>
      <c r="ABK79" s="79">
        <f>0</f>
        <v/>
      </c>
      <c r="ABL79" s="79">
        <f>0</f>
        <v/>
      </c>
      <c r="ABM79" s="79">
        <f>0</f>
        <v/>
      </c>
      <c r="ABN79" s="79">
        <f>0</f>
        <v/>
      </c>
      <c r="ABO79" s="79">
        <f>0</f>
        <v/>
      </c>
      <c r="ABP79" s="79">
        <f>0</f>
        <v/>
      </c>
      <c r="ABQ79" s="79">
        <f>0</f>
        <v/>
      </c>
      <c r="ABR79" s="79">
        <f>0</f>
        <v/>
      </c>
      <c r="ABS79" s="79">
        <f>0</f>
        <v/>
      </c>
      <c r="ABT79" s="79">
        <f>0</f>
        <v/>
      </c>
      <c r="ABU79" s="79">
        <f>0</f>
        <v/>
      </c>
      <c r="ABV79" s="79">
        <f>0</f>
        <v/>
      </c>
      <c r="ABW79" s="79">
        <f>0</f>
        <v/>
      </c>
      <c r="ABX79" s="79">
        <f>0</f>
        <v/>
      </c>
      <c r="ABY79" s="79">
        <f>0</f>
        <v/>
      </c>
      <c r="ABZ79" s="79">
        <f>0</f>
        <v/>
      </c>
      <c r="ACA79" s="79">
        <f>0</f>
        <v/>
      </c>
      <c r="ACB79" s="79">
        <f>0</f>
        <v/>
      </c>
      <c r="ACC79" s="79">
        <f>0</f>
        <v/>
      </c>
      <c r="ACD79" s="79">
        <f>0</f>
        <v/>
      </c>
      <c r="ACE79" s="79">
        <f>SE(Input!U="bullet";SE(0=Input!U-1;ACE33;0);SE(0&lt;Input!U;0;SE(0&lt;Input!U;ACE33/(Input!U-Input!U);0)))</f>
        <v/>
      </c>
      <c r="ACF79" s="79">
        <f>SE(Input!U="bullet";SE(1=Input!U-1;ACE33;0);SE(1&lt;Input!U;0;SE(1&lt;Input!U;ACE33/(Input!U-Input!U);0)))</f>
        <v/>
      </c>
      <c r="ACG79" s="79">
        <f>SE(Input!U="bullet";SE(2=Input!U-1;ACE33;0);SE(2&lt;Input!U;0;SE(2&lt;Input!U;ACE33/(Input!U-Input!U);0)))</f>
        <v/>
      </c>
      <c r="ACH79" s="79">
        <f>SE(Input!U="bullet";SE(3=Input!U-1;ACE33;0);SE(3&lt;Input!U;0;SE(3&lt;Input!U;ACE33/(Input!U-Input!U);0)))</f>
        <v/>
      </c>
      <c r="ACI79" s="79">
        <f>SE(Input!U="bullet";SE(4=Input!U-1;ACE33;0);SE(4&lt;Input!U;0;SE(4&lt;Input!U;ACE33/(Input!U-Input!U);0)))</f>
        <v/>
      </c>
      <c r="ACJ79" s="79">
        <f>SE(Input!U="bullet";SE(5=Input!U-1;ACE33;0);SE(5&lt;Input!U;0;SE(5&lt;Input!U;ACE33/(Input!U-Input!U);0)))</f>
        <v/>
      </c>
      <c r="ACK79" s="79">
        <f>SE(Input!U="bullet";SE(6=Input!U-1;ACE33;0);SE(6&lt;Input!U;0;SE(6&lt;Input!U;ACE33/(Input!U-Input!U);0)))</f>
        <v/>
      </c>
      <c r="ACL79" s="79">
        <f>SE(Input!U="bullet";SE(7=Input!U-1;ACE33;0);SE(7&lt;Input!U;0;SE(7&lt;Input!U;ACE33/(Input!U-Input!U);0)))</f>
        <v/>
      </c>
      <c r="ACM79" s="79">
        <f>SE(Input!U="bullet";SE(8=Input!U-1;ACE33;0);SE(8&lt;Input!U;0;SE(8&lt;Input!U;ACE33/(Input!U-Input!U);0)))</f>
        <v/>
      </c>
      <c r="ACN79" s="79">
        <f>SE(Input!U="bullet";SE(9=Input!U-1;ACE33;0);SE(9&lt;Input!U;0;SE(9&lt;Input!U;ACE33/(Input!U-Input!U);0)))</f>
        <v/>
      </c>
      <c r="ACO79" s="79">
        <f>SE(Input!U="bullet";SE(10=Input!U-1;ACE33;0);SE(10&lt;Input!U;0;SE(10&lt;Input!U;ACE33/(Input!U-Input!U);0)))</f>
        <v/>
      </c>
      <c r="ACP79" s="79">
        <f>SE(Input!U="bullet";SE(11=Input!U-1;ACE33;0);SE(11&lt;Input!U;0;SE(11&lt;Input!U;ACE33/(Input!U-Input!U);0)))</f>
        <v/>
      </c>
      <c r="ACQ79" s="79">
        <f>SE(Input!U="bullet";SE(12=Input!U-1;ACE33;0);SE(12&lt;Input!U;0;SE(12&lt;Input!U;ACE33/(Input!U-Input!U);0)))</f>
        <v/>
      </c>
      <c r="ACR79" s="79">
        <f>SE(Input!U="bullet";SE(13=Input!U-1;ACE33;0);SE(13&lt;Input!U;0;SE(13&lt;Input!U;ACE33/(Input!U-Input!U);0)))</f>
        <v/>
      </c>
      <c r="ACU79" s="78" t="n">
        <v>27</v>
      </c>
      <c r="ACV79" s="79">
        <f>0</f>
        <v/>
      </c>
      <c r="ACW79" s="79">
        <f>0</f>
        <v/>
      </c>
      <c r="ACX79" s="79">
        <f>0</f>
        <v/>
      </c>
      <c r="ACY79" s="79">
        <f>0</f>
        <v/>
      </c>
      <c r="ACZ79" s="79">
        <f>0</f>
        <v/>
      </c>
      <c r="ADA79" s="79">
        <f>0</f>
        <v/>
      </c>
      <c r="ADB79" s="79">
        <f>0</f>
        <v/>
      </c>
      <c r="ADC79" s="79">
        <f>0</f>
        <v/>
      </c>
      <c r="ADD79" s="79">
        <f>0</f>
        <v/>
      </c>
      <c r="ADE79" s="79">
        <f>0</f>
        <v/>
      </c>
      <c r="ADF79" s="79">
        <f>0</f>
        <v/>
      </c>
      <c r="ADG79" s="79">
        <f>0</f>
        <v/>
      </c>
      <c r="ADH79" s="79">
        <f>0</f>
        <v/>
      </c>
      <c r="ADI79" s="79">
        <f>0</f>
        <v/>
      </c>
      <c r="ADJ79" s="79">
        <f>0</f>
        <v/>
      </c>
      <c r="ADK79" s="79">
        <f>0</f>
        <v/>
      </c>
      <c r="ADL79" s="79">
        <f>0</f>
        <v/>
      </c>
      <c r="ADM79" s="79">
        <f>0</f>
        <v/>
      </c>
      <c r="ADN79" s="79">
        <f>0</f>
        <v/>
      </c>
      <c r="ADO79" s="79">
        <f>0</f>
        <v/>
      </c>
      <c r="ADP79" s="79">
        <f>0</f>
        <v/>
      </c>
      <c r="ADQ79" s="79">
        <f>0</f>
        <v/>
      </c>
      <c r="ADR79" s="79">
        <f>0</f>
        <v/>
      </c>
      <c r="ADS79" s="79">
        <f>0</f>
        <v/>
      </c>
      <c r="ADT79" s="79">
        <f>0</f>
        <v/>
      </c>
      <c r="ADU79" s="79">
        <f>0</f>
        <v/>
      </c>
      <c r="ADV79" s="79">
        <f>SE(Input!V="bullet";SE(0=Input!V-1;ADV33;0);SE(0&lt;Input!V;0;SE(0&lt;Input!V;ADV33/(Input!V-Input!V);0)))</f>
        <v/>
      </c>
      <c r="ADW79" s="79">
        <f>SE(Input!V="bullet";SE(1=Input!V-1;ADV33;0);SE(1&lt;Input!V;0;SE(1&lt;Input!V;ADV33/(Input!V-Input!V);0)))</f>
        <v/>
      </c>
      <c r="ADX79" s="79">
        <f>SE(Input!V="bullet";SE(2=Input!V-1;ADV33;0);SE(2&lt;Input!V;0;SE(2&lt;Input!V;ADV33/(Input!V-Input!V);0)))</f>
        <v/>
      </c>
      <c r="ADY79" s="79">
        <f>SE(Input!V="bullet";SE(3=Input!V-1;ADV33;0);SE(3&lt;Input!V;0;SE(3&lt;Input!V;ADV33/(Input!V-Input!V);0)))</f>
        <v/>
      </c>
      <c r="ADZ79" s="79">
        <f>SE(Input!V="bullet";SE(4=Input!V-1;ADV33;0);SE(4&lt;Input!V;0;SE(4&lt;Input!V;ADV33/(Input!V-Input!V);0)))</f>
        <v/>
      </c>
      <c r="AEA79" s="79">
        <f>SE(Input!V="bullet";SE(5=Input!V-1;ADV33;0);SE(5&lt;Input!V;0;SE(5&lt;Input!V;ADV33/(Input!V-Input!V);0)))</f>
        <v/>
      </c>
      <c r="AEB79" s="79">
        <f>SE(Input!V="bullet";SE(6=Input!V-1;ADV33;0);SE(6&lt;Input!V;0;SE(6&lt;Input!V;ADV33/(Input!V-Input!V);0)))</f>
        <v/>
      </c>
      <c r="AEC79" s="79">
        <f>SE(Input!V="bullet";SE(7=Input!V-1;ADV33;0);SE(7&lt;Input!V;0;SE(7&lt;Input!V;ADV33/(Input!V-Input!V);0)))</f>
        <v/>
      </c>
      <c r="AED79" s="79">
        <f>SE(Input!V="bullet";SE(8=Input!V-1;ADV33;0);SE(8&lt;Input!V;0;SE(8&lt;Input!V;ADV33/(Input!V-Input!V);0)))</f>
        <v/>
      </c>
      <c r="AEE79" s="79">
        <f>SE(Input!V="bullet";SE(9=Input!V-1;ADV33;0);SE(9&lt;Input!V;0;SE(9&lt;Input!V;ADV33/(Input!V-Input!V);0)))</f>
        <v/>
      </c>
      <c r="AEF79" s="79">
        <f>SE(Input!V="bullet";SE(10=Input!V-1;ADV33;0);SE(10&lt;Input!V;0;SE(10&lt;Input!V;ADV33/(Input!V-Input!V);0)))</f>
        <v/>
      </c>
      <c r="AEG79" s="79">
        <f>SE(Input!V="bullet";SE(11=Input!V-1;ADV33;0);SE(11&lt;Input!V;0;SE(11&lt;Input!V;ADV33/(Input!V-Input!V);0)))</f>
        <v/>
      </c>
      <c r="AEH79" s="79">
        <f>SE(Input!V="bullet";SE(12=Input!V-1;ADV33;0);SE(12&lt;Input!V;0;SE(12&lt;Input!V;ADV33/(Input!V-Input!V);0)))</f>
        <v/>
      </c>
      <c r="AEI79" s="79">
        <f>SE(Input!V="bullet";SE(13=Input!V-1;ADV33;0);SE(13&lt;Input!V;0;SE(13&lt;Input!V;ADV33/(Input!V-Input!V);0)))</f>
        <v/>
      </c>
      <c r="AEL79" s="78" t="n">
        <v>27</v>
      </c>
      <c r="AEM79" s="79">
        <f>0</f>
        <v/>
      </c>
      <c r="AEN79" s="79">
        <f>0</f>
        <v/>
      </c>
      <c r="AEO79" s="79">
        <f>0</f>
        <v/>
      </c>
      <c r="AEP79" s="79">
        <f>0</f>
        <v/>
      </c>
      <c r="AEQ79" s="79">
        <f>0</f>
        <v/>
      </c>
      <c r="AER79" s="79">
        <f>0</f>
        <v/>
      </c>
      <c r="AES79" s="79">
        <f>0</f>
        <v/>
      </c>
      <c r="AET79" s="79">
        <f>0</f>
        <v/>
      </c>
      <c r="AEU79" s="79">
        <f>0</f>
        <v/>
      </c>
      <c r="AEV79" s="79">
        <f>0</f>
        <v/>
      </c>
      <c r="AEW79" s="79">
        <f>0</f>
        <v/>
      </c>
      <c r="AEX79" s="79">
        <f>0</f>
        <v/>
      </c>
      <c r="AEY79" s="79">
        <f>0</f>
        <v/>
      </c>
      <c r="AEZ79" s="79">
        <f>0</f>
        <v/>
      </c>
      <c r="AFA79" s="79">
        <f>0</f>
        <v/>
      </c>
      <c r="AFB79" s="79">
        <f>0</f>
        <v/>
      </c>
      <c r="AFC79" s="79">
        <f>0</f>
        <v/>
      </c>
      <c r="AFD79" s="79">
        <f>0</f>
        <v/>
      </c>
      <c r="AFE79" s="79">
        <f>0</f>
        <v/>
      </c>
      <c r="AFF79" s="79">
        <f>0</f>
        <v/>
      </c>
      <c r="AFG79" s="79">
        <f>0</f>
        <v/>
      </c>
      <c r="AFH79" s="79">
        <f>0</f>
        <v/>
      </c>
      <c r="AFI79" s="79">
        <f>0</f>
        <v/>
      </c>
      <c r="AFJ79" s="79">
        <f>0</f>
        <v/>
      </c>
      <c r="AFK79" s="79">
        <f>0</f>
        <v/>
      </c>
      <c r="AFL79" s="79">
        <f>0</f>
        <v/>
      </c>
      <c r="AFM79" s="79">
        <f>SE(Input!W="bullet";SE(0=Input!W-1;AFM33;0);SE(0&lt;Input!W;0;SE(0&lt;Input!W;AFM33/(Input!W-Input!W);0)))</f>
        <v/>
      </c>
      <c r="AFN79" s="79">
        <f>SE(Input!W="bullet";SE(1=Input!W-1;AFM33;0);SE(1&lt;Input!W;0;SE(1&lt;Input!W;AFM33/(Input!W-Input!W);0)))</f>
        <v/>
      </c>
      <c r="AFO79" s="79">
        <f>SE(Input!W="bullet";SE(2=Input!W-1;AFM33;0);SE(2&lt;Input!W;0;SE(2&lt;Input!W;AFM33/(Input!W-Input!W);0)))</f>
        <v/>
      </c>
      <c r="AFP79" s="79">
        <f>SE(Input!W="bullet";SE(3=Input!W-1;AFM33;0);SE(3&lt;Input!W;0;SE(3&lt;Input!W;AFM33/(Input!W-Input!W);0)))</f>
        <v/>
      </c>
      <c r="AFQ79" s="79">
        <f>SE(Input!W="bullet";SE(4=Input!W-1;AFM33;0);SE(4&lt;Input!W;0;SE(4&lt;Input!W;AFM33/(Input!W-Input!W);0)))</f>
        <v/>
      </c>
      <c r="AFR79" s="79">
        <f>SE(Input!W="bullet";SE(5=Input!W-1;AFM33;0);SE(5&lt;Input!W;0;SE(5&lt;Input!W;AFM33/(Input!W-Input!W);0)))</f>
        <v/>
      </c>
      <c r="AFS79" s="79">
        <f>SE(Input!W="bullet";SE(6=Input!W-1;AFM33;0);SE(6&lt;Input!W;0;SE(6&lt;Input!W;AFM33/(Input!W-Input!W);0)))</f>
        <v/>
      </c>
      <c r="AFT79" s="79">
        <f>SE(Input!W="bullet";SE(7=Input!W-1;AFM33;0);SE(7&lt;Input!W;0;SE(7&lt;Input!W;AFM33/(Input!W-Input!W);0)))</f>
        <v/>
      </c>
      <c r="AFU79" s="79">
        <f>SE(Input!W="bullet";SE(8=Input!W-1;AFM33;0);SE(8&lt;Input!W;0;SE(8&lt;Input!W;AFM33/(Input!W-Input!W);0)))</f>
        <v/>
      </c>
      <c r="AFV79" s="79">
        <f>SE(Input!W="bullet";SE(9=Input!W-1;AFM33;0);SE(9&lt;Input!W;0;SE(9&lt;Input!W;AFM33/(Input!W-Input!W);0)))</f>
        <v/>
      </c>
      <c r="AFW79" s="79">
        <f>SE(Input!W="bullet";SE(10=Input!W-1;AFM33;0);SE(10&lt;Input!W;0;SE(10&lt;Input!W;AFM33/(Input!W-Input!W);0)))</f>
        <v/>
      </c>
      <c r="AFX79" s="79">
        <f>SE(Input!W="bullet";SE(11=Input!W-1;AFM33;0);SE(11&lt;Input!W;0;SE(11&lt;Input!W;AFM33/(Input!W-Input!W);0)))</f>
        <v/>
      </c>
      <c r="AFY79" s="79">
        <f>SE(Input!W="bullet";SE(12=Input!W-1;AFM33;0);SE(12&lt;Input!W;0;SE(12&lt;Input!W;AFM33/(Input!W-Input!W);0)))</f>
        <v/>
      </c>
      <c r="AFZ79" s="79">
        <f>SE(Input!W="bullet";SE(13=Input!W-1;AFM33;0);SE(13&lt;Input!W;0;SE(13&lt;Input!W;AFM33/(Input!W-Input!W);0)))</f>
        <v/>
      </c>
    </row>
    <row r="80">
      <c r="A80" s="78" t="n">
        <v>28</v>
      </c>
      <c r="B80" s="79">
        <f>0</f>
        <v/>
      </c>
      <c r="C80" s="79">
        <f>0</f>
        <v/>
      </c>
      <c r="D80" s="79">
        <f>0</f>
        <v/>
      </c>
      <c r="E80" s="79">
        <f>0</f>
        <v/>
      </c>
      <c r="F80" s="79">
        <f>0</f>
        <v/>
      </c>
      <c r="G80" s="79">
        <f>0</f>
        <v/>
      </c>
      <c r="H80" s="79">
        <f>0</f>
        <v/>
      </c>
      <c r="I80" s="79">
        <f>0</f>
        <v/>
      </c>
      <c r="J80" s="79">
        <f>0</f>
        <v/>
      </c>
      <c r="K80" s="79">
        <f>0</f>
        <v/>
      </c>
      <c r="L80" s="79">
        <f>0</f>
        <v/>
      </c>
      <c r="M80" s="79">
        <f>0</f>
        <v/>
      </c>
      <c r="N80" s="79">
        <f>0</f>
        <v/>
      </c>
      <c r="O80" s="79">
        <f>0</f>
        <v/>
      </c>
      <c r="P80" s="79">
        <f>0</f>
        <v/>
      </c>
      <c r="Q80" s="79">
        <f>0</f>
        <v/>
      </c>
      <c r="R80" s="79">
        <f>0</f>
        <v/>
      </c>
      <c r="S80" s="79">
        <f>0</f>
        <v/>
      </c>
      <c r="T80" s="79">
        <f>0</f>
        <v/>
      </c>
      <c r="U80" s="79">
        <f>0</f>
        <v/>
      </c>
      <c r="V80" s="79">
        <f>0</f>
        <v/>
      </c>
      <c r="W80" s="79">
        <f>0</f>
        <v/>
      </c>
      <c r="X80" s="79">
        <f>0</f>
        <v/>
      </c>
      <c r="Y80" s="79">
        <f>0</f>
        <v/>
      </c>
      <c r="Z80" s="79">
        <f>0</f>
        <v/>
      </c>
      <c r="AA80" s="79">
        <f>0</f>
        <v/>
      </c>
      <c r="AB80" s="79">
        <f>0</f>
        <v/>
      </c>
      <c r="AC80" s="79">
        <f>SE(Input!D="bullet";SE(0=Input!D-1;AC34;0);SE(0&lt;Input!D;0;SE(0&lt;Input!D;AC34/(Input!D-Input!D);0)))</f>
        <v/>
      </c>
      <c r="AD80" s="79">
        <f>SE(Input!D="bullet";SE(1=Input!D-1;AC34;0);SE(1&lt;Input!D;0;SE(1&lt;Input!D;AC34/(Input!D-Input!D);0)))</f>
        <v/>
      </c>
      <c r="AE80" s="79">
        <f>SE(Input!D="bullet";SE(2=Input!D-1;AC34;0);SE(2&lt;Input!D;0;SE(2&lt;Input!D;AC34/(Input!D-Input!D);0)))</f>
        <v/>
      </c>
      <c r="AF80" s="79">
        <f>SE(Input!D="bullet";SE(3=Input!D-1;AC34;0);SE(3&lt;Input!D;0;SE(3&lt;Input!D;AC34/(Input!D-Input!D);0)))</f>
        <v/>
      </c>
      <c r="AG80" s="79">
        <f>SE(Input!D="bullet";SE(4=Input!D-1;AC34;0);SE(4&lt;Input!D;0;SE(4&lt;Input!D;AC34/(Input!D-Input!D);0)))</f>
        <v/>
      </c>
      <c r="AH80" s="79">
        <f>SE(Input!D="bullet";SE(5=Input!D-1;AC34;0);SE(5&lt;Input!D;0;SE(5&lt;Input!D;AC34/(Input!D-Input!D);0)))</f>
        <v/>
      </c>
      <c r="AI80" s="79">
        <f>SE(Input!D="bullet";SE(6=Input!D-1;AC34;0);SE(6&lt;Input!D;0;SE(6&lt;Input!D;AC34/(Input!D-Input!D);0)))</f>
        <v/>
      </c>
      <c r="AJ80" s="79">
        <f>SE(Input!D="bullet";SE(7=Input!D-1;AC34;0);SE(7&lt;Input!D;0;SE(7&lt;Input!D;AC34/(Input!D-Input!D);0)))</f>
        <v/>
      </c>
      <c r="AK80" s="79">
        <f>SE(Input!D="bullet";SE(8=Input!D-1;AC34;0);SE(8&lt;Input!D;0;SE(8&lt;Input!D;AC34/(Input!D-Input!D);0)))</f>
        <v/>
      </c>
      <c r="AL80" s="79">
        <f>SE(Input!D="bullet";SE(9=Input!D-1;AC34;0);SE(9&lt;Input!D;0;SE(9&lt;Input!D;AC34/(Input!D-Input!D);0)))</f>
        <v/>
      </c>
      <c r="AM80" s="79">
        <f>SE(Input!D="bullet";SE(10=Input!D-1;AC34;0);SE(10&lt;Input!D;0;SE(10&lt;Input!D;AC34/(Input!D-Input!D);0)))</f>
        <v/>
      </c>
      <c r="AN80" s="79">
        <f>SE(Input!D="bullet";SE(11=Input!D-1;AC34;0);SE(11&lt;Input!D;0;SE(11&lt;Input!D;AC34/(Input!D-Input!D);0)))</f>
        <v/>
      </c>
      <c r="AO80" s="79">
        <f>SE(Input!D="bullet";SE(12=Input!D-1;AC34;0);SE(12&lt;Input!D;0;SE(12&lt;Input!D;AC34/(Input!D-Input!D);0)))</f>
        <v/>
      </c>
      <c r="AR80" s="78" t="n">
        <v>28</v>
      </c>
      <c r="AS80" s="79">
        <f>0</f>
        <v/>
      </c>
      <c r="AT80" s="79">
        <f>0</f>
        <v/>
      </c>
      <c r="AU80" s="79">
        <f>0</f>
        <v/>
      </c>
      <c r="AV80" s="79">
        <f>0</f>
        <v/>
      </c>
      <c r="AW80" s="79">
        <f>0</f>
        <v/>
      </c>
      <c r="AX80" s="79">
        <f>0</f>
        <v/>
      </c>
      <c r="AY80" s="79">
        <f>0</f>
        <v/>
      </c>
      <c r="AZ80" s="79">
        <f>0</f>
        <v/>
      </c>
      <c r="BA80" s="79">
        <f>0</f>
        <v/>
      </c>
      <c r="BB80" s="79">
        <f>0</f>
        <v/>
      </c>
      <c r="BC80" s="79">
        <f>0</f>
        <v/>
      </c>
      <c r="BD80" s="79">
        <f>0</f>
        <v/>
      </c>
      <c r="BE80" s="79">
        <f>0</f>
        <v/>
      </c>
      <c r="BF80" s="79">
        <f>0</f>
        <v/>
      </c>
      <c r="BG80" s="79">
        <f>0</f>
        <v/>
      </c>
      <c r="BH80" s="79">
        <f>0</f>
        <v/>
      </c>
      <c r="BI80" s="79">
        <f>0</f>
        <v/>
      </c>
      <c r="BJ80" s="79">
        <f>0</f>
        <v/>
      </c>
      <c r="BK80" s="79">
        <f>0</f>
        <v/>
      </c>
      <c r="BL80" s="79">
        <f>0</f>
        <v/>
      </c>
      <c r="BM80" s="79">
        <f>0</f>
        <v/>
      </c>
      <c r="BN80" s="79">
        <f>0</f>
        <v/>
      </c>
      <c r="BO80" s="79">
        <f>0</f>
        <v/>
      </c>
      <c r="BP80" s="79">
        <f>0</f>
        <v/>
      </c>
      <c r="BQ80" s="79">
        <f>0</f>
        <v/>
      </c>
      <c r="BR80" s="79">
        <f>0</f>
        <v/>
      </c>
      <c r="BS80" s="79">
        <f>0</f>
        <v/>
      </c>
      <c r="BT80" s="79">
        <f>SE(Input!E="bullet";SE(0=Input!E-1;BT34;0);SE(0&lt;Input!E;0;SE(0&lt;Input!E;BT34/(Input!E-Input!E);0)))</f>
        <v/>
      </c>
      <c r="BU80" s="79">
        <f>SE(Input!E="bullet";SE(1=Input!E-1;BT34;0);SE(1&lt;Input!E;0;SE(1&lt;Input!E;BT34/(Input!E-Input!E);0)))</f>
        <v/>
      </c>
      <c r="BV80" s="79">
        <f>SE(Input!E="bullet";SE(2=Input!E-1;BT34;0);SE(2&lt;Input!E;0;SE(2&lt;Input!E;BT34/(Input!E-Input!E);0)))</f>
        <v/>
      </c>
      <c r="BW80" s="79">
        <f>SE(Input!E="bullet";SE(3=Input!E-1;BT34;0);SE(3&lt;Input!E;0;SE(3&lt;Input!E;BT34/(Input!E-Input!E);0)))</f>
        <v/>
      </c>
      <c r="BX80" s="79">
        <f>SE(Input!E="bullet";SE(4=Input!E-1;BT34;0);SE(4&lt;Input!E;0;SE(4&lt;Input!E;BT34/(Input!E-Input!E);0)))</f>
        <v/>
      </c>
      <c r="BY80" s="79">
        <f>SE(Input!E="bullet";SE(5=Input!E-1;BT34;0);SE(5&lt;Input!E;0;SE(5&lt;Input!E;BT34/(Input!E-Input!E);0)))</f>
        <v/>
      </c>
      <c r="BZ80" s="79">
        <f>SE(Input!E="bullet";SE(6=Input!E-1;BT34;0);SE(6&lt;Input!E;0;SE(6&lt;Input!E;BT34/(Input!E-Input!E);0)))</f>
        <v/>
      </c>
      <c r="CA80" s="79">
        <f>SE(Input!E="bullet";SE(7=Input!E-1;BT34;0);SE(7&lt;Input!E;0;SE(7&lt;Input!E;BT34/(Input!E-Input!E);0)))</f>
        <v/>
      </c>
      <c r="CB80" s="79">
        <f>SE(Input!E="bullet";SE(8=Input!E-1;BT34;0);SE(8&lt;Input!E;0;SE(8&lt;Input!E;BT34/(Input!E-Input!E);0)))</f>
        <v/>
      </c>
      <c r="CC80" s="79">
        <f>SE(Input!E="bullet";SE(9=Input!E-1;BT34;0);SE(9&lt;Input!E;0;SE(9&lt;Input!E;BT34/(Input!E-Input!E);0)))</f>
        <v/>
      </c>
      <c r="CD80" s="79">
        <f>SE(Input!E="bullet";SE(10=Input!E-1;BT34;0);SE(10&lt;Input!E;0;SE(10&lt;Input!E;BT34/(Input!E-Input!E);0)))</f>
        <v/>
      </c>
      <c r="CE80" s="79">
        <f>SE(Input!E="bullet";SE(11=Input!E-1;BT34;0);SE(11&lt;Input!E;0;SE(11&lt;Input!E;BT34/(Input!E-Input!E);0)))</f>
        <v/>
      </c>
      <c r="CF80" s="79">
        <f>SE(Input!E="bullet";SE(12=Input!E-1;BT34;0);SE(12&lt;Input!E;0;SE(12&lt;Input!E;BT34/(Input!E-Input!E);0)))</f>
        <v/>
      </c>
      <c r="CI80" s="78" t="n">
        <v>28</v>
      </c>
      <c r="CJ80" s="79">
        <f>0</f>
        <v/>
      </c>
      <c r="CK80" s="79">
        <f>0</f>
        <v/>
      </c>
      <c r="CL80" s="79">
        <f>0</f>
        <v/>
      </c>
      <c r="CM80" s="79">
        <f>0</f>
        <v/>
      </c>
      <c r="CN80" s="79">
        <f>0</f>
        <v/>
      </c>
      <c r="CO80" s="79">
        <f>0</f>
        <v/>
      </c>
      <c r="CP80" s="79">
        <f>0</f>
        <v/>
      </c>
      <c r="CQ80" s="79">
        <f>0</f>
        <v/>
      </c>
      <c r="CR80" s="79">
        <f>0</f>
        <v/>
      </c>
      <c r="CS80" s="79">
        <f>0</f>
        <v/>
      </c>
      <c r="CT80" s="79">
        <f>0</f>
        <v/>
      </c>
      <c r="CU80" s="79">
        <f>0</f>
        <v/>
      </c>
      <c r="CV80" s="79">
        <f>0</f>
        <v/>
      </c>
      <c r="CW80" s="79">
        <f>0</f>
        <v/>
      </c>
      <c r="CX80" s="79">
        <f>0</f>
        <v/>
      </c>
      <c r="CY80" s="79">
        <f>0</f>
        <v/>
      </c>
      <c r="CZ80" s="79">
        <f>0</f>
        <v/>
      </c>
      <c r="DA80" s="79">
        <f>0</f>
        <v/>
      </c>
      <c r="DB80" s="79">
        <f>0</f>
        <v/>
      </c>
      <c r="DC80" s="79">
        <f>0</f>
        <v/>
      </c>
      <c r="DD80" s="79">
        <f>0</f>
        <v/>
      </c>
      <c r="DE80" s="79">
        <f>0</f>
        <v/>
      </c>
      <c r="DF80" s="79">
        <f>0</f>
        <v/>
      </c>
      <c r="DG80" s="79">
        <f>0</f>
        <v/>
      </c>
      <c r="DH80" s="79">
        <f>0</f>
        <v/>
      </c>
      <c r="DI80" s="79">
        <f>0</f>
        <v/>
      </c>
      <c r="DJ80" s="79">
        <f>0</f>
        <v/>
      </c>
      <c r="DK80" s="79">
        <f>SE(Input!F="bullet";SE(0=Input!F-1;DK34;0);SE(0&lt;Input!F;0;SE(0&lt;Input!F;DK34/(Input!F-Input!F);0)))</f>
        <v/>
      </c>
      <c r="DL80" s="79">
        <f>SE(Input!F="bullet";SE(1=Input!F-1;DK34;0);SE(1&lt;Input!F;0;SE(1&lt;Input!F;DK34/(Input!F-Input!F);0)))</f>
        <v/>
      </c>
      <c r="DM80" s="79">
        <f>SE(Input!F="bullet";SE(2=Input!F-1;DK34;0);SE(2&lt;Input!F;0;SE(2&lt;Input!F;DK34/(Input!F-Input!F);0)))</f>
        <v/>
      </c>
      <c r="DN80" s="79">
        <f>SE(Input!F="bullet";SE(3=Input!F-1;DK34;0);SE(3&lt;Input!F;0;SE(3&lt;Input!F;DK34/(Input!F-Input!F);0)))</f>
        <v/>
      </c>
      <c r="DO80" s="79">
        <f>SE(Input!F="bullet";SE(4=Input!F-1;DK34;0);SE(4&lt;Input!F;0;SE(4&lt;Input!F;DK34/(Input!F-Input!F);0)))</f>
        <v/>
      </c>
      <c r="DP80" s="79">
        <f>SE(Input!F="bullet";SE(5=Input!F-1;DK34;0);SE(5&lt;Input!F;0;SE(5&lt;Input!F;DK34/(Input!F-Input!F);0)))</f>
        <v/>
      </c>
      <c r="DQ80" s="79">
        <f>SE(Input!F="bullet";SE(6=Input!F-1;DK34;0);SE(6&lt;Input!F;0;SE(6&lt;Input!F;DK34/(Input!F-Input!F);0)))</f>
        <v/>
      </c>
      <c r="DR80" s="79">
        <f>SE(Input!F="bullet";SE(7=Input!F-1;DK34;0);SE(7&lt;Input!F;0;SE(7&lt;Input!F;DK34/(Input!F-Input!F);0)))</f>
        <v/>
      </c>
      <c r="DS80" s="79">
        <f>SE(Input!F="bullet";SE(8=Input!F-1;DK34;0);SE(8&lt;Input!F;0;SE(8&lt;Input!F;DK34/(Input!F-Input!F);0)))</f>
        <v/>
      </c>
      <c r="DT80" s="79">
        <f>SE(Input!F="bullet";SE(9=Input!F-1;DK34;0);SE(9&lt;Input!F;0;SE(9&lt;Input!F;DK34/(Input!F-Input!F);0)))</f>
        <v/>
      </c>
      <c r="DU80" s="79">
        <f>SE(Input!F="bullet";SE(10=Input!F-1;DK34;0);SE(10&lt;Input!F;0;SE(10&lt;Input!F;DK34/(Input!F-Input!F);0)))</f>
        <v/>
      </c>
      <c r="DV80" s="79">
        <f>SE(Input!F="bullet";SE(11=Input!F-1;DK34;0);SE(11&lt;Input!F;0;SE(11&lt;Input!F;DK34/(Input!F-Input!F);0)))</f>
        <v/>
      </c>
      <c r="DW80" s="79">
        <f>SE(Input!F="bullet";SE(12=Input!F-1;DK34;0);SE(12&lt;Input!F;0;SE(12&lt;Input!F;DK34/(Input!F-Input!F);0)))</f>
        <v/>
      </c>
      <c r="DZ80" s="78" t="n">
        <v>28</v>
      </c>
      <c r="EA80" s="79">
        <f>0</f>
        <v/>
      </c>
      <c r="EB80" s="79">
        <f>0</f>
        <v/>
      </c>
      <c r="EC80" s="79">
        <f>0</f>
        <v/>
      </c>
      <c r="ED80" s="79">
        <f>0</f>
        <v/>
      </c>
      <c r="EE80" s="79">
        <f>0</f>
        <v/>
      </c>
      <c r="EF80" s="79">
        <f>0</f>
        <v/>
      </c>
      <c r="EG80" s="79">
        <f>0</f>
        <v/>
      </c>
      <c r="EH80" s="79">
        <f>0</f>
        <v/>
      </c>
      <c r="EI80" s="79">
        <f>0</f>
        <v/>
      </c>
      <c r="EJ80" s="79">
        <f>0</f>
        <v/>
      </c>
      <c r="EK80" s="79">
        <f>0</f>
        <v/>
      </c>
      <c r="EL80" s="79">
        <f>0</f>
        <v/>
      </c>
      <c r="EM80" s="79">
        <f>0</f>
        <v/>
      </c>
      <c r="EN80" s="79">
        <f>0</f>
        <v/>
      </c>
      <c r="EO80" s="79">
        <f>0</f>
        <v/>
      </c>
      <c r="EP80" s="79">
        <f>0</f>
        <v/>
      </c>
      <c r="EQ80" s="79">
        <f>0</f>
        <v/>
      </c>
      <c r="ER80" s="79">
        <f>0</f>
        <v/>
      </c>
      <c r="ES80" s="79">
        <f>0</f>
        <v/>
      </c>
      <c r="ET80" s="79">
        <f>0</f>
        <v/>
      </c>
      <c r="EU80" s="79">
        <f>0</f>
        <v/>
      </c>
      <c r="EV80" s="79">
        <f>0</f>
        <v/>
      </c>
      <c r="EW80" s="79">
        <f>0</f>
        <v/>
      </c>
      <c r="EX80" s="79">
        <f>0</f>
        <v/>
      </c>
      <c r="EY80" s="79">
        <f>0</f>
        <v/>
      </c>
      <c r="EZ80" s="79">
        <f>0</f>
        <v/>
      </c>
      <c r="FA80" s="79">
        <f>0</f>
        <v/>
      </c>
      <c r="FB80" s="79">
        <f>SE(Input!G="bullet";SE(0=Input!G-1;FB34;0);SE(0&lt;Input!G;0;SE(0&lt;Input!G;FB34/(Input!G-Input!G);0)))</f>
        <v/>
      </c>
      <c r="FC80" s="79">
        <f>SE(Input!G="bullet";SE(1=Input!G-1;FB34;0);SE(1&lt;Input!G;0;SE(1&lt;Input!G;FB34/(Input!G-Input!G);0)))</f>
        <v/>
      </c>
      <c r="FD80" s="79">
        <f>SE(Input!G="bullet";SE(2=Input!G-1;FB34;0);SE(2&lt;Input!G;0;SE(2&lt;Input!G;FB34/(Input!G-Input!G);0)))</f>
        <v/>
      </c>
      <c r="FE80" s="79">
        <f>SE(Input!G="bullet";SE(3=Input!G-1;FB34;0);SE(3&lt;Input!G;0;SE(3&lt;Input!G;FB34/(Input!G-Input!G);0)))</f>
        <v/>
      </c>
      <c r="FF80" s="79">
        <f>SE(Input!G="bullet";SE(4=Input!G-1;FB34;0);SE(4&lt;Input!G;0;SE(4&lt;Input!G;FB34/(Input!G-Input!G);0)))</f>
        <v/>
      </c>
      <c r="FG80" s="79">
        <f>SE(Input!G="bullet";SE(5=Input!G-1;FB34;0);SE(5&lt;Input!G;0;SE(5&lt;Input!G;FB34/(Input!G-Input!G);0)))</f>
        <v/>
      </c>
      <c r="FH80" s="79">
        <f>SE(Input!G="bullet";SE(6=Input!G-1;FB34;0);SE(6&lt;Input!G;0;SE(6&lt;Input!G;FB34/(Input!G-Input!G);0)))</f>
        <v/>
      </c>
      <c r="FI80" s="79">
        <f>SE(Input!G="bullet";SE(7=Input!G-1;FB34;0);SE(7&lt;Input!G;0;SE(7&lt;Input!G;FB34/(Input!G-Input!G);0)))</f>
        <v/>
      </c>
      <c r="FJ80" s="79">
        <f>SE(Input!G="bullet";SE(8=Input!G-1;FB34;0);SE(8&lt;Input!G;0;SE(8&lt;Input!G;FB34/(Input!G-Input!G);0)))</f>
        <v/>
      </c>
      <c r="FK80" s="79">
        <f>SE(Input!G="bullet";SE(9=Input!G-1;FB34;0);SE(9&lt;Input!G;0;SE(9&lt;Input!G;FB34/(Input!G-Input!G);0)))</f>
        <v/>
      </c>
      <c r="FL80" s="79">
        <f>SE(Input!G="bullet";SE(10=Input!G-1;FB34;0);SE(10&lt;Input!G;0;SE(10&lt;Input!G;FB34/(Input!G-Input!G);0)))</f>
        <v/>
      </c>
      <c r="FM80" s="79">
        <f>SE(Input!G="bullet";SE(11=Input!G-1;FB34;0);SE(11&lt;Input!G;0;SE(11&lt;Input!G;FB34/(Input!G-Input!G);0)))</f>
        <v/>
      </c>
      <c r="FN80" s="79">
        <f>SE(Input!G="bullet";SE(12=Input!G-1;FB34;0);SE(12&lt;Input!G;0;SE(12&lt;Input!G;FB34/(Input!G-Input!G);0)))</f>
        <v/>
      </c>
      <c r="FQ80" s="78" t="n">
        <v>28</v>
      </c>
      <c r="FR80" s="79">
        <f>0</f>
        <v/>
      </c>
      <c r="FS80" s="79">
        <f>0</f>
        <v/>
      </c>
      <c r="FT80" s="79">
        <f>0</f>
        <v/>
      </c>
      <c r="FU80" s="79">
        <f>0</f>
        <v/>
      </c>
      <c r="FV80" s="79">
        <f>0</f>
        <v/>
      </c>
      <c r="FW80" s="79">
        <f>0</f>
        <v/>
      </c>
      <c r="FX80" s="79">
        <f>0</f>
        <v/>
      </c>
      <c r="FY80" s="79">
        <f>0</f>
        <v/>
      </c>
      <c r="FZ80" s="79">
        <f>0</f>
        <v/>
      </c>
      <c r="GA80" s="79">
        <f>0</f>
        <v/>
      </c>
      <c r="GB80" s="79">
        <f>0</f>
        <v/>
      </c>
      <c r="GC80" s="79">
        <f>0</f>
        <v/>
      </c>
      <c r="GD80" s="79">
        <f>0</f>
        <v/>
      </c>
      <c r="GE80" s="79">
        <f>0</f>
        <v/>
      </c>
      <c r="GF80" s="79">
        <f>0</f>
        <v/>
      </c>
      <c r="GG80" s="79">
        <f>0</f>
        <v/>
      </c>
      <c r="GH80" s="79">
        <f>0</f>
        <v/>
      </c>
      <c r="GI80" s="79">
        <f>0</f>
        <v/>
      </c>
      <c r="GJ80" s="79">
        <f>0</f>
        <v/>
      </c>
      <c r="GK80" s="79">
        <f>0</f>
        <v/>
      </c>
      <c r="GL80" s="79">
        <f>0</f>
        <v/>
      </c>
      <c r="GM80" s="79">
        <f>0</f>
        <v/>
      </c>
      <c r="GN80" s="79">
        <f>0</f>
        <v/>
      </c>
      <c r="GO80" s="79">
        <f>0</f>
        <v/>
      </c>
      <c r="GP80" s="79">
        <f>0</f>
        <v/>
      </c>
      <c r="GQ80" s="79">
        <f>0</f>
        <v/>
      </c>
      <c r="GR80" s="79">
        <f>0</f>
        <v/>
      </c>
      <c r="GS80" s="79">
        <f>SE(Input!H="bullet";SE(0=Input!H-1;GS34;0);SE(0&lt;Input!H;0;SE(0&lt;Input!H;GS34/(Input!H-Input!H);0)))</f>
        <v/>
      </c>
      <c r="GT80" s="79">
        <f>SE(Input!H="bullet";SE(1=Input!H-1;GS34;0);SE(1&lt;Input!H;0;SE(1&lt;Input!H;GS34/(Input!H-Input!H);0)))</f>
        <v/>
      </c>
      <c r="GU80" s="79">
        <f>SE(Input!H="bullet";SE(2=Input!H-1;GS34;0);SE(2&lt;Input!H;0;SE(2&lt;Input!H;GS34/(Input!H-Input!H);0)))</f>
        <v/>
      </c>
      <c r="GV80" s="79">
        <f>SE(Input!H="bullet";SE(3=Input!H-1;GS34;0);SE(3&lt;Input!H;0;SE(3&lt;Input!H;GS34/(Input!H-Input!H);0)))</f>
        <v/>
      </c>
      <c r="GW80" s="79">
        <f>SE(Input!H="bullet";SE(4=Input!H-1;GS34;0);SE(4&lt;Input!H;0;SE(4&lt;Input!H;GS34/(Input!H-Input!H);0)))</f>
        <v/>
      </c>
      <c r="GX80" s="79">
        <f>SE(Input!H="bullet";SE(5=Input!H-1;GS34;0);SE(5&lt;Input!H;0;SE(5&lt;Input!H;GS34/(Input!H-Input!H);0)))</f>
        <v/>
      </c>
      <c r="GY80" s="79">
        <f>SE(Input!H="bullet";SE(6=Input!H-1;GS34;0);SE(6&lt;Input!H;0;SE(6&lt;Input!H;GS34/(Input!H-Input!H);0)))</f>
        <v/>
      </c>
      <c r="GZ80" s="79">
        <f>SE(Input!H="bullet";SE(7=Input!H-1;GS34;0);SE(7&lt;Input!H;0;SE(7&lt;Input!H;GS34/(Input!H-Input!H);0)))</f>
        <v/>
      </c>
      <c r="HA80" s="79">
        <f>SE(Input!H="bullet";SE(8=Input!H-1;GS34;0);SE(8&lt;Input!H;0;SE(8&lt;Input!H;GS34/(Input!H-Input!H);0)))</f>
        <v/>
      </c>
      <c r="HB80" s="79">
        <f>SE(Input!H="bullet";SE(9=Input!H-1;GS34;0);SE(9&lt;Input!H;0;SE(9&lt;Input!H;GS34/(Input!H-Input!H);0)))</f>
        <v/>
      </c>
      <c r="HC80" s="79">
        <f>SE(Input!H="bullet";SE(10=Input!H-1;GS34;0);SE(10&lt;Input!H;0;SE(10&lt;Input!H;GS34/(Input!H-Input!H);0)))</f>
        <v/>
      </c>
      <c r="HD80" s="79">
        <f>SE(Input!H="bullet";SE(11=Input!H-1;GS34;0);SE(11&lt;Input!H;0;SE(11&lt;Input!H;GS34/(Input!H-Input!H);0)))</f>
        <v/>
      </c>
      <c r="HE80" s="79">
        <f>SE(Input!H="bullet";SE(12=Input!H-1;GS34;0);SE(12&lt;Input!H;0;SE(12&lt;Input!H;GS34/(Input!H-Input!H);0)))</f>
        <v/>
      </c>
      <c r="HH80" s="78" t="n">
        <v>28</v>
      </c>
      <c r="HI80" s="79">
        <f>0</f>
        <v/>
      </c>
      <c r="HJ80" s="79">
        <f>0</f>
        <v/>
      </c>
      <c r="HK80" s="79">
        <f>0</f>
        <v/>
      </c>
      <c r="HL80" s="79">
        <f>0</f>
        <v/>
      </c>
      <c r="HM80" s="79">
        <f>0</f>
        <v/>
      </c>
      <c r="HN80" s="79">
        <f>0</f>
        <v/>
      </c>
      <c r="HO80" s="79">
        <f>0</f>
        <v/>
      </c>
      <c r="HP80" s="79">
        <f>0</f>
        <v/>
      </c>
      <c r="HQ80" s="79">
        <f>0</f>
        <v/>
      </c>
      <c r="HR80" s="79">
        <f>0</f>
        <v/>
      </c>
      <c r="HS80" s="79">
        <f>0</f>
        <v/>
      </c>
      <c r="HT80" s="79">
        <f>0</f>
        <v/>
      </c>
      <c r="HU80" s="79">
        <f>0</f>
        <v/>
      </c>
      <c r="HV80" s="79">
        <f>0</f>
        <v/>
      </c>
      <c r="HW80" s="79">
        <f>0</f>
        <v/>
      </c>
      <c r="HX80" s="79">
        <f>0</f>
        <v/>
      </c>
      <c r="HY80" s="79">
        <f>0</f>
        <v/>
      </c>
      <c r="HZ80" s="79">
        <f>0</f>
        <v/>
      </c>
      <c r="IA80" s="79">
        <f>0</f>
        <v/>
      </c>
      <c r="IB80" s="79">
        <f>0</f>
        <v/>
      </c>
      <c r="IC80" s="79">
        <f>0</f>
        <v/>
      </c>
      <c r="ID80" s="79">
        <f>0</f>
        <v/>
      </c>
      <c r="IE80" s="79">
        <f>0</f>
        <v/>
      </c>
      <c r="IF80" s="79">
        <f>0</f>
        <v/>
      </c>
      <c r="IG80" s="79">
        <f>0</f>
        <v/>
      </c>
      <c r="IH80" s="79">
        <f>0</f>
        <v/>
      </c>
      <c r="II80" s="79">
        <f>0</f>
        <v/>
      </c>
      <c r="IJ80" s="79">
        <f>SE(Input!I="bullet";SE(0=Input!I-1;IJ34;0);SE(0&lt;Input!I;0;SE(0&lt;Input!I;IJ34/(Input!I-Input!I);0)))</f>
        <v/>
      </c>
      <c r="IK80" s="79">
        <f>SE(Input!I="bullet";SE(1=Input!I-1;IJ34;0);SE(1&lt;Input!I;0;SE(1&lt;Input!I;IJ34/(Input!I-Input!I);0)))</f>
        <v/>
      </c>
      <c r="IL80" s="79">
        <f>SE(Input!I="bullet";SE(2=Input!I-1;IJ34;0);SE(2&lt;Input!I;0;SE(2&lt;Input!I;IJ34/(Input!I-Input!I);0)))</f>
        <v/>
      </c>
      <c r="IM80" s="79">
        <f>SE(Input!I="bullet";SE(3=Input!I-1;IJ34;0);SE(3&lt;Input!I;0;SE(3&lt;Input!I;IJ34/(Input!I-Input!I);0)))</f>
        <v/>
      </c>
      <c r="IN80" s="79">
        <f>SE(Input!I="bullet";SE(4=Input!I-1;IJ34;0);SE(4&lt;Input!I;0;SE(4&lt;Input!I;IJ34/(Input!I-Input!I);0)))</f>
        <v/>
      </c>
      <c r="IO80" s="79">
        <f>SE(Input!I="bullet";SE(5=Input!I-1;IJ34;0);SE(5&lt;Input!I;0;SE(5&lt;Input!I;IJ34/(Input!I-Input!I);0)))</f>
        <v/>
      </c>
      <c r="IP80" s="79">
        <f>SE(Input!I="bullet";SE(6=Input!I-1;IJ34;0);SE(6&lt;Input!I;0;SE(6&lt;Input!I;IJ34/(Input!I-Input!I);0)))</f>
        <v/>
      </c>
      <c r="IQ80" s="79">
        <f>SE(Input!I="bullet";SE(7=Input!I-1;IJ34;0);SE(7&lt;Input!I;0;SE(7&lt;Input!I;IJ34/(Input!I-Input!I);0)))</f>
        <v/>
      </c>
      <c r="IR80" s="79">
        <f>SE(Input!I="bullet";SE(8=Input!I-1;IJ34;0);SE(8&lt;Input!I;0;SE(8&lt;Input!I;IJ34/(Input!I-Input!I);0)))</f>
        <v/>
      </c>
      <c r="IS80" s="79">
        <f>SE(Input!I="bullet";SE(9=Input!I-1;IJ34;0);SE(9&lt;Input!I;0;SE(9&lt;Input!I;IJ34/(Input!I-Input!I);0)))</f>
        <v/>
      </c>
      <c r="IT80" s="79">
        <f>SE(Input!I="bullet";SE(10=Input!I-1;IJ34;0);SE(10&lt;Input!I;0;SE(10&lt;Input!I;IJ34/(Input!I-Input!I);0)))</f>
        <v/>
      </c>
      <c r="IU80" s="79">
        <f>SE(Input!I="bullet";SE(11=Input!I-1;IJ34;0);SE(11&lt;Input!I;0;SE(11&lt;Input!I;IJ34/(Input!I-Input!I);0)))</f>
        <v/>
      </c>
      <c r="IV80" s="79">
        <f>SE(Input!I="bullet";SE(12=Input!I-1;IJ34;0);SE(12&lt;Input!I;0;SE(12&lt;Input!I;IJ34/(Input!I-Input!I);0)))</f>
        <v/>
      </c>
      <c r="IY80" s="78" t="n">
        <v>28</v>
      </c>
      <c r="IZ80" s="79">
        <f>0</f>
        <v/>
      </c>
      <c r="JA80" s="79">
        <f>0</f>
        <v/>
      </c>
      <c r="JB80" s="79">
        <f>0</f>
        <v/>
      </c>
      <c r="JC80" s="79">
        <f>0</f>
        <v/>
      </c>
      <c r="JD80" s="79">
        <f>0</f>
        <v/>
      </c>
      <c r="JE80" s="79">
        <f>0</f>
        <v/>
      </c>
      <c r="JF80" s="79">
        <f>0</f>
        <v/>
      </c>
      <c r="JG80" s="79">
        <f>0</f>
        <v/>
      </c>
      <c r="JH80" s="79">
        <f>0</f>
        <v/>
      </c>
      <c r="JI80" s="79">
        <f>0</f>
        <v/>
      </c>
      <c r="JJ80" s="79">
        <f>0</f>
        <v/>
      </c>
      <c r="JK80" s="79">
        <f>0</f>
        <v/>
      </c>
      <c r="JL80" s="79">
        <f>0</f>
        <v/>
      </c>
      <c r="JM80" s="79">
        <f>0</f>
        <v/>
      </c>
      <c r="JN80" s="79">
        <f>0</f>
        <v/>
      </c>
      <c r="JO80" s="79">
        <f>0</f>
        <v/>
      </c>
      <c r="JP80" s="79">
        <f>0</f>
        <v/>
      </c>
      <c r="JQ80" s="79">
        <f>0</f>
        <v/>
      </c>
      <c r="JR80" s="79">
        <f>0</f>
        <v/>
      </c>
      <c r="JS80" s="79">
        <f>0</f>
        <v/>
      </c>
      <c r="JT80" s="79">
        <f>0</f>
        <v/>
      </c>
      <c r="JU80" s="79">
        <f>0</f>
        <v/>
      </c>
      <c r="JV80" s="79">
        <f>0</f>
        <v/>
      </c>
      <c r="JW80" s="79">
        <f>0</f>
        <v/>
      </c>
      <c r="JX80" s="79">
        <f>0</f>
        <v/>
      </c>
      <c r="JY80" s="79">
        <f>0</f>
        <v/>
      </c>
      <c r="JZ80" s="79">
        <f>0</f>
        <v/>
      </c>
      <c r="KA80" s="79">
        <f>SE(Input!J="bullet";SE(0=Input!J-1;KA34;0);SE(0&lt;Input!J;0;SE(0&lt;Input!J;KA34/(Input!J-Input!J);0)))</f>
        <v/>
      </c>
      <c r="KB80" s="79">
        <f>SE(Input!J="bullet";SE(1=Input!J-1;KA34;0);SE(1&lt;Input!J;0;SE(1&lt;Input!J;KA34/(Input!J-Input!J);0)))</f>
        <v/>
      </c>
      <c r="KC80" s="79">
        <f>SE(Input!J="bullet";SE(2=Input!J-1;KA34;0);SE(2&lt;Input!J;0;SE(2&lt;Input!J;KA34/(Input!J-Input!J);0)))</f>
        <v/>
      </c>
      <c r="KD80" s="79">
        <f>SE(Input!J="bullet";SE(3=Input!J-1;KA34;0);SE(3&lt;Input!J;0;SE(3&lt;Input!J;KA34/(Input!J-Input!J);0)))</f>
        <v/>
      </c>
      <c r="KE80" s="79">
        <f>SE(Input!J="bullet";SE(4=Input!J-1;KA34;0);SE(4&lt;Input!J;0;SE(4&lt;Input!J;KA34/(Input!J-Input!J);0)))</f>
        <v/>
      </c>
      <c r="KF80" s="79">
        <f>SE(Input!J="bullet";SE(5=Input!J-1;KA34;0);SE(5&lt;Input!J;0;SE(5&lt;Input!J;KA34/(Input!J-Input!J);0)))</f>
        <v/>
      </c>
      <c r="KG80" s="79">
        <f>SE(Input!J="bullet";SE(6=Input!J-1;KA34;0);SE(6&lt;Input!J;0;SE(6&lt;Input!J;KA34/(Input!J-Input!J);0)))</f>
        <v/>
      </c>
      <c r="KH80" s="79">
        <f>SE(Input!J="bullet";SE(7=Input!J-1;KA34;0);SE(7&lt;Input!J;0;SE(7&lt;Input!J;KA34/(Input!J-Input!J);0)))</f>
        <v/>
      </c>
      <c r="KI80" s="79">
        <f>SE(Input!J="bullet";SE(8=Input!J-1;KA34;0);SE(8&lt;Input!J;0;SE(8&lt;Input!J;KA34/(Input!J-Input!J);0)))</f>
        <v/>
      </c>
      <c r="KJ80" s="79">
        <f>SE(Input!J="bullet";SE(9=Input!J-1;KA34;0);SE(9&lt;Input!J;0;SE(9&lt;Input!J;KA34/(Input!J-Input!J);0)))</f>
        <v/>
      </c>
      <c r="KK80" s="79">
        <f>SE(Input!J="bullet";SE(10=Input!J-1;KA34;0);SE(10&lt;Input!J;0;SE(10&lt;Input!J;KA34/(Input!J-Input!J);0)))</f>
        <v/>
      </c>
      <c r="KL80" s="79">
        <f>SE(Input!J="bullet";SE(11=Input!J-1;KA34;0);SE(11&lt;Input!J;0;SE(11&lt;Input!J;KA34/(Input!J-Input!J);0)))</f>
        <v/>
      </c>
      <c r="KM80" s="79">
        <f>SE(Input!J="bullet";SE(12=Input!J-1;KA34;0);SE(12&lt;Input!J;0;SE(12&lt;Input!J;KA34/(Input!J-Input!J);0)))</f>
        <v/>
      </c>
      <c r="KP80" s="78" t="n">
        <v>28</v>
      </c>
      <c r="KQ80" s="79">
        <f>0</f>
        <v/>
      </c>
      <c r="KR80" s="79">
        <f>0</f>
        <v/>
      </c>
      <c r="KS80" s="79">
        <f>0</f>
        <v/>
      </c>
      <c r="KT80" s="79">
        <f>0</f>
        <v/>
      </c>
      <c r="KU80" s="79">
        <f>0</f>
        <v/>
      </c>
      <c r="KV80" s="79">
        <f>0</f>
        <v/>
      </c>
      <c r="KW80" s="79">
        <f>0</f>
        <v/>
      </c>
      <c r="KX80" s="79">
        <f>0</f>
        <v/>
      </c>
      <c r="KY80" s="79">
        <f>0</f>
        <v/>
      </c>
      <c r="KZ80" s="79">
        <f>0</f>
        <v/>
      </c>
      <c r="LA80" s="79">
        <f>0</f>
        <v/>
      </c>
      <c r="LB80" s="79">
        <f>0</f>
        <v/>
      </c>
      <c r="LC80" s="79">
        <f>0</f>
        <v/>
      </c>
      <c r="LD80" s="79">
        <f>0</f>
        <v/>
      </c>
      <c r="LE80" s="79">
        <f>0</f>
        <v/>
      </c>
      <c r="LF80" s="79">
        <f>0</f>
        <v/>
      </c>
      <c r="LG80" s="79">
        <f>0</f>
        <v/>
      </c>
      <c r="LH80" s="79">
        <f>0</f>
        <v/>
      </c>
      <c r="LI80" s="79">
        <f>0</f>
        <v/>
      </c>
      <c r="LJ80" s="79">
        <f>0</f>
        <v/>
      </c>
      <c r="LK80" s="79">
        <f>0</f>
        <v/>
      </c>
      <c r="LL80" s="79">
        <f>0</f>
        <v/>
      </c>
      <c r="LM80" s="79">
        <f>0</f>
        <v/>
      </c>
      <c r="LN80" s="79">
        <f>0</f>
        <v/>
      </c>
      <c r="LO80" s="79">
        <f>0</f>
        <v/>
      </c>
      <c r="LP80" s="79">
        <f>0</f>
        <v/>
      </c>
      <c r="LQ80" s="79">
        <f>0</f>
        <v/>
      </c>
      <c r="LR80" s="79">
        <f>SE(Input!K="bullet";SE(0=Input!K-1;LR34;0);SE(0&lt;Input!K;0;SE(0&lt;Input!K;LR34/(Input!K-Input!K);0)))</f>
        <v/>
      </c>
      <c r="LS80" s="79">
        <f>SE(Input!K="bullet";SE(1=Input!K-1;LR34;0);SE(1&lt;Input!K;0;SE(1&lt;Input!K;LR34/(Input!K-Input!K);0)))</f>
        <v/>
      </c>
      <c r="LT80" s="79">
        <f>SE(Input!K="bullet";SE(2=Input!K-1;LR34;0);SE(2&lt;Input!K;0;SE(2&lt;Input!K;LR34/(Input!K-Input!K);0)))</f>
        <v/>
      </c>
      <c r="LU80" s="79">
        <f>SE(Input!K="bullet";SE(3=Input!K-1;LR34;0);SE(3&lt;Input!K;0;SE(3&lt;Input!K;LR34/(Input!K-Input!K);0)))</f>
        <v/>
      </c>
      <c r="LV80" s="79">
        <f>SE(Input!K="bullet";SE(4=Input!K-1;LR34;0);SE(4&lt;Input!K;0;SE(4&lt;Input!K;LR34/(Input!K-Input!K);0)))</f>
        <v/>
      </c>
      <c r="LW80" s="79">
        <f>SE(Input!K="bullet";SE(5=Input!K-1;LR34;0);SE(5&lt;Input!K;0;SE(5&lt;Input!K;LR34/(Input!K-Input!K);0)))</f>
        <v/>
      </c>
      <c r="LX80" s="79">
        <f>SE(Input!K="bullet";SE(6=Input!K-1;LR34;0);SE(6&lt;Input!K;0;SE(6&lt;Input!K;LR34/(Input!K-Input!K);0)))</f>
        <v/>
      </c>
      <c r="LY80" s="79">
        <f>SE(Input!K="bullet";SE(7=Input!K-1;LR34;0);SE(7&lt;Input!K;0;SE(7&lt;Input!K;LR34/(Input!K-Input!K);0)))</f>
        <v/>
      </c>
      <c r="LZ80" s="79">
        <f>SE(Input!K="bullet";SE(8=Input!K-1;LR34;0);SE(8&lt;Input!K;0;SE(8&lt;Input!K;LR34/(Input!K-Input!K);0)))</f>
        <v/>
      </c>
      <c r="MA80" s="79">
        <f>SE(Input!K="bullet";SE(9=Input!K-1;LR34;0);SE(9&lt;Input!K;0;SE(9&lt;Input!K;LR34/(Input!K-Input!K);0)))</f>
        <v/>
      </c>
      <c r="MB80" s="79">
        <f>SE(Input!K="bullet";SE(10=Input!K-1;LR34;0);SE(10&lt;Input!K;0;SE(10&lt;Input!K;LR34/(Input!K-Input!K);0)))</f>
        <v/>
      </c>
      <c r="MC80" s="79">
        <f>SE(Input!K="bullet";SE(11=Input!K-1;LR34;0);SE(11&lt;Input!K;0;SE(11&lt;Input!K;LR34/(Input!K-Input!K);0)))</f>
        <v/>
      </c>
      <c r="MD80" s="79">
        <f>SE(Input!K="bullet";SE(12=Input!K-1;LR34;0);SE(12&lt;Input!K;0;SE(12&lt;Input!K;LR34/(Input!K-Input!K);0)))</f>
        <v/>
      </c>
      <c r="MG80" s="78" t="n">
        <v>28</v>
      </c>
      <c r="MH80" s="79">
        <f>0</f>
        <v/>
      </c>
      <c r="MI80" s="79">
        <f>0</f>
        <v/>
      </c>
      <c r="MJ80" s="79">
        <f>0</f>
        <v/>
      </c>
      <c r="MK80" s="79">
        <f>0</f>
        <v/>
      </c>
      <c r="ML80" s="79">
        <f>0</f>
        <v/>
      </c>
      <c r="MM80" s="79">
        <f>0</f>
        <v/>
      </c>
      <c r="MN80" s="79">
        <f>0</f>
        <v/>
      </c>
      <c r="MO80" s="79">
        <f>0</f>
        <v/>
      </c>
      <c r="MP80" s="79">
        <f>0</f>
        <v/>
      </c>
      <c r="MQ80" s="79">
        <f>0</f>
        <v/>
      </c>
      <c r="MR80" s="79">
        <f>0</f>
        <v/>
      </c>
      <c r="MS80" s="79">
        <f>0</f>
        <v/>
      </c>
      <c r="MT80" s="79">
        <f>0</f>
        <v/>
      </c>
      <c r="MU80" s="79">
        <f>0</f>
        <v/>
      </c>
      <c r="MV80" s="79">
        <f>0</f>
        <v/>
      </c>
      <c r="MW80" s="79">
        <f>0</f>
        <v/>
      </c>
      <c r="MX80" s="79">
        <f>0</f>
        <v/>
      </c>
      <c r="MY80" s="79">
        <f>0</f>
        <v/>
      </c>
      <c r="MZ80" s="79">
        <f>0</f>
        <v/>
      </c>
      <c r="NA80" s="79">
        <f>0</f>
        <v/>
      </c>
      <c r="NB80" s="79">
        <f>0</f>
        <v/>
      </c>
      <c r="NC80" s="79">
        <f>0</f>
        <v/>
      </c>
      <c r="ND80" s="79">
        <f>0</f>
        <v/>
      </c>
      <c r="NE80" s="79">
        <f>0</f>
        <v/>
      </c>
      <c r="NF80" s="79">
        <f>0</f>
        <v/>
      </c>
      <c r="NG80" s="79">
        <f>0</f>
        <v/>
      </c>
      <c r="NH80" s="79">
        <f>0</f>
        <v/>
      </c>
      <c r="NI80" s="79">
        <f>SE(Input!L="bullet";SE(0=Input!L-1;NI34;0);SE(0&lt;Input!L;0;SE(0&lt;Input!L;NI34/(Input!L-Input!L);0)))</f>
        <v/>
      </c>
      <c r="NJ80" s="79">
        <f>SE(Input!L="bullet";SE(1=Input!L-1;NI34;0);SE(1&lt;Input!L;0;SE(1&lt;Input!L;NI34/(Input!L-Input!L);0)))</f>
        <v/>
      </c>
      <c r="NK80" s="79">
        <f>SE(Input!L="bullet";SE(2=Input!L-1;NI34;0);SE(2&lt;Input!L;0;SE(2&lt;Input!L;NI34/(Input!L-Input!L);0)))</f>
        <v/>
      </c>
      <c r="NL80" s="79">
        <f>SE(Input!L="bullet";SE(3=Input!L-1;NI34;0);SE(3&lt;Input!L;0;SE(3&lt;Input!L;NI34/(Input!L-Input!L);0)))</f>
        <v/>
      </c>
      <c r="NM80" s="79">
        <f>SE(Input!L="bullet";SE(4=Input!L-1;NI34;0);SE(4&lt;Input!L;0;SE(4&lt;Input!L;NI34/(Input!L-Input!L);0)))</f>
        <v/>
      </c>
      <c r="NN80" s="79">
        <f>SE(Input!L="bullet";SE(5=Input!L-1;NI34;0);SE(5&lt;Input!L;0;SE(5&lt;Input!L;NI34/(Input!L-Input!L);0)))</f>
        <v/>
      </c>
      <c r="NO80" s="79">
        <f>SE(Input!L="bullet";SE(6=Input!L-1;NI34;0);SE(6&lt;Input!L;0;SE(6&lt;Input!L;NI34/(Input!L-Input!L);0)))</f>
        <v/>
      </c>
      <c r="NP80" s="79">
        <f>SE(Input!L="bullet";SE(7=Input!L-1;NI34;0);SE(7&lt;Input!L;0;SE(7&lt;Input!L;NI34/(Input!L-Input!L);0)))</f>
        <v/>
      </c>
      <c r="NQ80" s="79">
        <f>SE(Input!L="bullet";SE(8=Input!L-1;NI34;0);SE(8&lt;Input!L;0;SE(8&lt;Input!L;NI34/(Input!L-Input!L);0)))</f>
        <v/>
      </c>
      <c r="NR80" s="79">
        <f>SE(Input!L="bullet";SE(9=Input!L-1;NI34;0);SE(9&lt;Input!L;0;SE(9&lt;Input!L;NI34/(Input!L-Input!L);0)))</f>
        <v/>
      </c>
      <c r="NS80" s="79">
        <f>SE(Input!L="bullet";SE(10=Input!L-1;NI34;0);SE(10&lt;Input!L;0;SE(10&lt;Input!L;NI34/(Input!L-Input!L);0)))</f>
        <v/>
      </c>
      <c r="NT80" s="79">
        <f>SE(Input!L="bullet";SE(11=Input!L-1;NI34;0);SE(11&lt;Input!L;0;SE(11&lt;Input!L;NI34/(Input!L-Input!L);0)))</f>
        <v/>
      </c>
      <c r="NU80" s="79">
        <f>SE(Input!L="bullet";SE(12=Input!L-1;NI34;0);SE(12&lt;Input!L;0;SE(12&lt;Input!L;NI34/(Input!L-Input!L);0)))</f>
        <v/>
      </c>
      <c r="NX80" s="78" t="n">
        <v>28</v>
      </c>
      <c r="NY80" s="79">
        <f>0</f>
        <v/>
      </c>
      <c r="NZ80" s="79">
        <f>0</f>
        <v/>
      </c>
      <c r="OA80" s="79">
        <f>0</f>
        <v/>
      </c>
      <c r="OB80" s="79">
        <f>0</f>
        <v/>
      </c>
      <c r="OC80" s="79">
        <f>0</f>
        <v/>
      </c>
      <c r="OD80" s="79">
        <f>0</f>
        <v/>
      </c>
      <c r="OE80" s="79">
        <f>0</f>
        <v/>
      </c>
      <c r="OF80" s="79">
        <f>0</f>
        <v/>
      </c>
      <c r="OG80" s="79">
        <f>0</f>
        <v/>
      </c>
      <c r="OH80" s="79">
        <f>0</f>
        <v/>
      </c>
      <c r="OI80" s="79">
        <f>0</f>
        <v/>
      </c>
      <c r="OJ80" s="79">
        <f>0</f>
        <v/>
      </c>
      <c r="OK80" s="79">
        <f>0</f>
        <v/>
      </c>
      <c r="OL80" s="79">
        <f>0</f>
        <v/>
      </c>
      <c r="OM80" s="79">
        <f>0</f>
        <v/>
      </c>
      <c r="ON80" s="79">
        <f>0</f>
        <v/>
      </c>
      <c r="OO80" s="79">
        <f>0</f>
        <v/>
      </c>
      <c r="OP80" s="79">
        <f>0</f>
        <v/>
      </c>
      <c r="OQ80" s="79">
        <f>0</f>
        <v/>
      </c>
      <c r="OR80" s="79">
        <f>0</f>
        <v/>
      </c>
      <c r="OS80" s="79">
        <f>0</f>
        <v/>
      </c>
      <c r="OT80" s="79">
        <f>0</f>
        <v/>
      </c>
      <c r="OU80" s="79">
        <f>0</f>
        <v/>
      </c>
      <c r="OV80" s="79">
        <f>0</f>
        <v/>
      </c>
      <c r="OW80" s="79">
        <f>0</f>
        <v/>
      </c>
      <c r="OX80" s="79">
        <f>0</f>
        <v/>
      </c>
      <c r="OY80" s="79">
        <f>0</f>
        <v/>
      </c>
      <c r="OZ80" s="79">
        <f>SE(Input!M="bullet";SE(0=Input!M-1;OZ34;0);SE(0&lt;Input!M;0;SE(0&lt;Input!M;OZ34/(Input!M-Input!M);0)))</f>
        <v/>
      </c>
      <c r="PA80" s="79">
        <f>SE(Input!M="bullet";SE(1=Input!M-1;OZ34;0);SE(1&lt;Input!M;0;SE(1&lt;Input!M;OZ34/(Input!M-Input!M);0)))</f>
        <v/>
      </c>
      <c r="PB80" s="79">
        <f>SE(Input!M="bullet";SE(2=Input!M-1;OZ34;0);SE(2&lt;Input!M;0;SE(2&lt;Input!M;OZ34/(Input!M-Input!M);0)))</f>
        <v/>
      </c>
      <c r="PC80" s="79">
        <f>SE(Input!M="bullet";SE(3=Input!M-1;OZ34;0);SE(3&lt;Input!M;0;SE(3&lt;Input!M;OZ34/(Input!M-Input!M);0)))</f>
        <v/>
      </c>
      <c r="PD80" s="79">
        <f>SE(Input!M="bullet";SE(4=Input!M-1;OZ34;0);SE(4&lt;Input!M;0;SE(4&lt;Input!M;OZ34/(Input!M-Input!M);0)))</f>
        <v/>
      </c>
      <c r="PE80" s="79">
        <f>SE(Input!M="bullet";SE(5=Input!M-1;OZ34;0);SE(5&lt;Input!M;0;SE(5&lt;Input!M;OZ34/(Input!M-Input!M);0)))</f>
        <v/>
      </c>
      <c r="PF80" s="79">
        <f>SE(Input!M="bullet";SE(6=Input!M-1;OZ34;0);SE(6&lt;Input!M;0;SE(6&lt;Input!M;OZ34/(Input!M-Input!M);0)))</f>
        <v/>
      </c>
      <c r="PG80" s="79">
        <f>SE(Input!M="bullet";SE(7=Input!M-1;OZ34;0);SE(7&lt;Input!M;0;SE(7&lt;Input!M;OZ34/(Input!M-Input!M);0)))</f>
        <v/>
      </c>
      <c r="PH80" s="79">
        <f>SE(Input!M="bullet";SE(8=Input!M-1;OZ34;0);SE(8&lt;Input!M;0;SE(8&lt;Input!M;OZ34/(Input!M-Input!M);0)))</f>
        <v/>
      </c>
      <c r="PI80" s="79">
        <f>SE(Input!M="bullet";SE(9=Input!M-1;OZ34;0);SE(9&lt;Input!M;0;SE(9&lt;Input!M;OZ34/(Input!M-Input!M);0)))</f>
        <v/>
      </c>
      <c r="PJ80" s="79">
        <f>SE(Input!M="bullet";SE(10=Input!M-1;OZ34;0);SE(10&lt;Input!M;0;SE(10&lt;Input!M;OZ34/(Input!M-Input!M);0)))</f>
        <v/>
      </c>
      <c r="PK80" s="79">
        <f>SE(Input!M="bullet";SE(11=Input!M-1;OZ34;0);SE(11&lt;Input!M;0;SE(11&lt;Input!M;OZ34/(Input!M-Input!M);0)))</f>
        <v/>
      </c>
      <c r="PL80" s="79">
        <f>SE(Input!M="bullet";SE(12=Input!M-1;OZ34;0);SE(12&lt;Input!M;0;SE(12&lt;Input!M;OZ34/(Input!M-Input!M);0)))</f>
        <v/>
      </c>
      <c r="PO80" s="78" t="n">
        <v>28</v>
      </c>
      <c r="PP80" s="79">
        <f>0</f>
        <v/>
      </c>
      <c r="PQ80" s="79">
        <f>0</f>
        <v/>
      </c>
      <c r="PR80" s="79">
        <f>0</f>
        <v/>
      </c>
      <c r="PS80" s="79">
        <f>0</f>
        <v/>
      </c>
      <c r="PT80" s="79">
        <f>0</f>
        <v/>
      </c>
      <c r="PU80" s="79">
        <f>0</f>
        <v/>
      </c>
      <c r="PV80" s="79">
        <f>0</f>
        <v/>
      </c>
      <c r="PW80" s="79">
        <f>0</f>
        <v/>
      </c>
      <c r="PX80" s="79">
        <f>0</f>
        <v/>
      </c>
      <c r="PY80" s="79">
        <f>0</f>
        <v/>
      </c>
      <c r="PZ80" s="79">
        <f>0</f>
        <v/>
      </c>
      <c r="QA80" s="79">
        <f>0</f>
        <v/>
      </c>
      <c r="QB80" s="79">
        <f>0</f>
        <v/>
      </c>
      <c r="QC80" s="79">
        <f>0</f>
        <v/>
      </c>
      <c r="QD80" s="79">
        <f>0</f>
        <v/>
      </c>
      <c r="QE80" s="79">
        <f>0</f>
        <v/>
      </c>
      <c r="QF80" s="79">
        <f>0</f>
        <v/>
      </c>
      <c r="QG80" s="79">
        <f>0</f>
        <v/>
      </c>
      <c r="QH80" s="79">
        <f>0</f>
        <v/>
      </c>
      <c r="QI80" s="79">
        <f>0</f>
        <v/>
      </c>
      <c r="QJ80" s="79">
        <f>0</f>
        <v/>
      </c>
      <c r="QK80" s="79">
        <f>0</f>
        <v/>
      </c>
      <c r="QL80" s="79">
        <f>0</f>
        <v/>
      </c>
      <c r="QM80" s="79">
        <f>0</f>
        <v/>
      </c>
      <c r="QN80" s="79">
        <f>0</f>
        <v/>
      </c>
      <c r="QO80" s="79">
        <f>0</f>
        <v/>
      </c>
      <c r="QP80" s="79">
        <f>0</f>
        <v/>
      </c>
      <c r="QQ80" s="79">
        <f>SE(Input!N="bullet";SE(0=Input!N-1;QQ34;0);SE(0&lt;Input!N;0;SE(0&lt;Input!N;QQ34/(Input!N-Input!N);0)))</f>
        <v/>
      </c>
      <c r="QR80" s="79">
        <f>SE(Input!N="bullet";SE(1=Input!N-1;QQ34;0);SE(1&lt;Input!N;0;SE(1&lt;Input!N;QQ34/(Input!N-Input!N);0)))</f>
        <v/>
      </c>
      <c r="QS80" s="79">
        <f>SE(Input!N="bullet";SE(2=Input!N-1;QQ34;0);SE(2&lt;Input!N;0;SE(2&lt;Input!N;QQ34/(Input!N-Input!N);0)))</f>
        <v/>
      </c>
      <c r="QT80" s="79">
        <f>SE(Input!N="bullet";SE(3=Input!N-1;QQ34;0);SE(3&lt;Input!N;0;SE(3&lt;Input!N;QQ34/(Input!N-Input!N);0)))</f>
        <v/>
      </c>
      <c r="QU80" s="79">
        <f>SE(Input!N="bullet";SE(4=Input!N-1;QQ34;0);SE(4&lt;Input!N;0;SE(4&lt;Input!N;QQ34/(Input!N-Input!N);0)))</f>
        <v/>
      </c>
      <c r="QV80" s="79">
        <f>SE(Input!N="bullet";SE(5=Input!N-1;QQ34;0);SE(5&lt;Input!N;0;SE(5&lt;Input!N;QQ34/(Input!N-Input!N);0)))</f>
        <v/>
      </c>
      <c r="QW80" s="79">
        <f>SE(Input!N="bullet";SE(6=Input!N-1;QQ34;0);SE(6&lt;Input!N;0;SE(6&lt;Input!N;QQ34/(Input!N-Input!N);0)))</f>
        <v/>
      </c>
      <c r="QX80" s="79">
        <f>SE(Input!N="bullet";SE(7=Input!N-1;QQ34;0);SE(7&lt;Input!N;0;SE(7&lt;Input!N;QQ34/(Input!N-Input!N);0)))</f>
        <v/>
      </c>
      <c r="QY80" s="79">
        <f>SE(Input!N="bullet";SE(8=Input!N-1;QQ34;0);SE(8&lt;Input!N;0;SE(8&lt;Input!N;QQ34/(Input!N-Input!N);0)))</f>
        <v/>
      </c>
      <c r="QZ80" s="79">
        <f>SE(Input!N="bullet";SE(9=Input!N-1;QQ34;0);SE(9&lt;Input!N;0;SE(9&lt;Input!N;QQ34/(Input!N-Input!N);0)))</f>
        <v/>
      </c>
      <c r="RA80" s="79">
        <f>SE(Input!N="bullet";SE(10=Input!N-1;QQ34;0);SE(10&lt;Input!N;0;SE(10&lt;Input!N;QQ34/(Input!N-Input!N);0)))</f>
        <v/>
      </c>
      <c r="RB80" s="79">
        <f>SE(Input!N="bullet";SE(11=Input!N-1;QQ34;0);SE(11&lt;Input!N;0;SE(11&lt;Input!N;QQ34/(Input!N-Input!N);0)))</f>
        <v/>
      </c>
      <c r="RC80" s="79">
        <f>SE(Input!N="bullet";SE(12=Input!N-1;QQ34;0);SE(12&lt;Input!N;0;SE(12&lt;Input!N;QQ34/(Input!N-Input!N);0)))</f>
        <v/>
      </c>
      <c r="RF80" s="78" t="n">
        <v>28</v>
      </c>
      <c r="RG80" s="79">
        <f>0</f>
        <v/>
      </c>
      <c r="RH80" s="79">
        <f>0</f>
        <v/>
      </c>
      <c r="RI80" s="79">
        <f>0</f>
        <v/>
      </c>
      <c r="RJ80" s="79">
        <f>0</f>
        <v/>
      </c>
      <c r="RK80" s="79">
        <f>0</f>
        <v/>
      </c>
      <c r="RL80" s="79">
        <f>0</f>
        <v/>
      </c>
      <c r="RM80" s="79">
        <f>0</f>
        <v/>
      </c>
      <c r="RN80" s="79">
        <f>0</f>
        <v/>
      </c>
      <c r="RO80" s="79">
        <f>0</f>
        <v/>
      </c>
      <c r="RP80" s="79">
        <f>0</f>
        <v/>
      </c>
      <c r="RQ80" s="79">
        <f>0</f>
        <v/>
      </c>
      <c r="RR80" s="79">
        <f>0</f>
        <v/>
      </c>
      <c r="RS80" s="79">
        <f>0</f>
        <v/>
      </c>
      <c r="RT80" s="79">
        <f>0</f>
        <v/>
      </c>
      <c r="RU80" s="79">
        <f>0</f>
        <v/>
      </c>
      <c r="RV80" s="79">
        <f>0</f>
        <v/>
      </c>
      <c r="RW80" s="79">
        <f>0</f>
        <v/>
      </c>
      <c r="RX80" s="79">
        <f>0</f>
        <v/>
      </c>
      <c r="RY80" s="79">
        <f>0</f>
        <v/>
      </c>
      <c r="RZ80" s="79">
        <f>0</f>
        <v/>
      </c>
      <c r="SA80" s="79">
        <f>0</f>
        <v/>
      </c>
      <c r="SB80" s="79">
        <f>0</f>
        <v/>
      </c>
      <c r="SC80" s="79">
        <f>0</f>
        <v/>
      </c>
      <c r="SD80" s="79">
        <f>0</f>
        <v/>
      </c>
      <c r="SE80" s="79">
        <f>0</f>
        <v/>
      </c>
      <c r="SF80" s="79">
        <f>0</f>
        <v/>
      </c>
      <c r="SG80" s="79">
        <f>0</f>
        <v/>
      </c>
      <c r="SH80" s="79">
        <f>SE(Input!O="bullet";SE(0=Input!O-1;SH34;0);SE(0&lt;Input!O;0;SE(0&lt;Input!O;SH34/(Input!O-Input!O);0)))</f>
        <v/>
      </c>
      <c r="SI80" s="79">
        <f>SE(Input!O="bullet";SE(1=Input!O-1;SH34;0);SE(1&lt;Input!O;0;SE(1&lt;Input!O;SH34/(Input!O-Input!O);0)))</f>
        <v/>
      </c>
      <c r="SJ80" s="79">
        <f>SE(Input!O="bullet";SE(2=Input!O-1;SH34;0);SE(2&lt;Input!O;0;SE(2&lt;Input!O;SH34/(Input!O-Input!O);0)))</f>
        <v/>
      </c>
      <c r="SK80" s="79">
        <f>SE(Input!O="bullet";SE(3=Input!O-1;SH34;0);SE(3&lt;Input!O;0;SE(3&lt;Input!O;SH34/(Input!O-Input!O);0)))</f>
        <v/>
      </c>
      <c r="SL80" s="79">
        <f>SE(Input!O="bullet";SE(4=Input!O-1;SH34;0);SE(4&lt;Input!O;0;SE(4&lt;Input!O;SH34/(Input!O-Input!O);0)))</f>
        <v/>
      </c>
      <c r="SM80" s="79">
        <f>SE(Input!O="bullet";SE(5=Input!O-1;SH34;0);SE(5&lt;Input!O;0;SE(5&lt;Input!O;SH34/(Input!O-Input!O);0)))</f>
        <v/>
      </c>
      <c r="SN80" s="79">
        <f>SE(Input!O="bullet";SE(6=Input!O-1;SH34;0);SE(6&lt;Input!O;0;SE(6&lt;Input!O;SH34/(Input!O-Input!O);0)))</f>
        <v/>
      </c>
      <c r="SO80" s="79">
        <f>SE(Input!O="bullet";SE(7=Input!O-1;SH34;0);SE(7&lt;Input!O;0;SE(7&lt;Input!O;SH34/(Input!O-Input!O);0)))</f>
        <v/>
      </c>
      <c r="SP80" s="79">
        <f>SE(Input!O="bullet";SE(8=Input!O-1;SH34;0);SE(8&lt;Input!O;0;SE(8&lt;Input!O;SH34/(Input!O-Input!O);0)))</f>
        <v/>
      </c>
      <c r="SQ80" s="79">
        <f>SE(Input!O="bullet";SE(9=Input!O-1;SH34;0);SE(9&lt;Input!O;0;SE(9&lt;Input!O;SH34/(Input!O-Input!O);0)))</f>
        <v/>
      </c>
      <c r="SR80" s="79">
        <f>SE(Input!O="bullet";SE(10=Input!O-1;SH34;0);SE(10&lt;Input!O;0;SE(10&lt;Input!O;SH34/(Input!O-Input!O);0)))</f>
        <v/>
      </c>
      <c r="SS80" s="79">
        <f>SE(Input!O="bullet";SE(11=Input!O-1;SH34;0);SE(11&lt;Input!O;0;SE(11&lt;Input!O;SH34/(Input!O-Input!O);0)))</f>
        <v/>
      </c>
      <c r="ST80" s="79">
        <f>SE(Input!O="bullet";SE(12=Input!O-1;SH34;0);SE(12&lt;Input!O;0;SE(12&lt;Input!O;SH34/(Input!O-Input!O);0)))</f>
        <v/>
      </c>
      <c r="SW80" s="78" t="n">
        <v>28</v>
      </c>
      <c r="SX80" s="79">
        <f>0</f>
        <v/>
      </c>
      <c r="SY80" s="79">
        <f>0</f>
        <v/>
      </c>
      <c r="SZ80" s="79">
        <f>0</f>
        <v/>
      </c>
      <c r="TA80" s="79">
        <f>0</f>
        <v/>
      </c>
      <c r="TB80" s="79">
        <f>0</f>
        <v/>
      </c>
      <c r="TC80" s="79">
        <f>0</f>
        <v/>
      </c>
      <c r="TD80" s="79">
        <f>0</f>
        <v/>
      </c>
      <c r="TE80" s="79">
        <f>0</f>
        <v/>
      </c>
      <c r="TF80" s="79">
        <f>0</f>
        <v/>
      </c>
      <c r="TG80" s="79">
        <f>0</f>
        <v/>
      </c>
      <c r="TH80" s="79">
        <f>0</f>
        <v/>
      </c>
      <c r="TI80" s="79">
        <f>0</f>
        <v/>
      </c>
      <c r="TJ80" s="79">
        <f>0</f>
        <v/>
      </c>
      <c r="TK80" s="79">
        <f>0</f>
        <v/>
      </c>
      <c r="TL80" s="79">
        <f>0</f>
        <v/>
      </c>
      <c r="TM80" s="79">
        <f>0</f>
        <v/>
      </c>
      <c r="TN80" s="79">
        <f>0</f>
        <v/>
      </c>
      <c r="TO80" s="79">
        <f>0</f>
        <v/>
      </c>
      <c r="TP80" s="79">
        <f>0</f>
        <v/>
      </c>
      <c r="TQ80" s="79">
        <f>0</f>
        <v/>
      </c>
      <c r="TR80" s="79">
        <f>0</f>
        <v/>
      </c>
      <c r="TS80" s="79">
        <f>0</f>
        <v/>
      </c>
      <c r="TT80" s="79">
        <f>0</f>
        <v/>
      </c>
      <c r="TU80" s="79">
        <f>0</f>
        <v/>
      </c>
      <c r="TV80" s="79">
        <f>0</f>
        <v/>
      </c>
      <c r="TW80" s="79">
        <f>0</f>
        <v/>
      </c>
      <c r="TX80" s="79">
        <f>0</f>
        <v/>
      </c>
      <c r="TY80" s="79">
        <f>SE(Input!P="bullet";SE(0=Input!P-1;TY34;0);SE(0&lt;Input!P;0;SE(0&lt;Input!P;TY34/(Input!P-Input!P);0)))</f>
        <v/>
      </c>
      <c r="TZ80" s="79">
        <f>SE(Input!P="bullet";SE(1=Input!P-1;TY34;0);SE(1&lt;Input!P;0;SE(1&lt;Input!P;TY34/(Input!P-Input!P);0)))</f>
        <v/>
      </c>
      <c r="UA80" s="79">
        <f>SE(Input!P="bullet";SE(2=Input!P-1;TY34;0);SE(2&lt;Input!P;0;SE(2&lt;Input!P;TY34/(Input!P-Input!P);0)))</f>
        <v/>
      </c>
      <c r="UB80" s="79">
        <f>SE(Input!P="bullet";SE(3=Input!P-1;TY34;0);SE(3&lt;Input!P;0;SE(3&lt;Input!P;TY34/(Input!P-Input!P);0)))</f>
        <v/>
      </c>
      <c r="UC80" s="79">
        <f>SE(Input!P="bullet";SE(4=Input!P-1;TY34;0);SE(4&lt;Input!P;0;SE(4&lt;Input!P;TY34/(Input!P-Input!P);0)))</f>
        <v/>
      </c>
      <c r="UD80" s="79">
        <f>SE(Input!P="bullet";SE(5=Input!P-1;TY34;0);SE(5&lt;Input!P;0;SE(5&lt;Input!P;TY34/(Input!P-Input!P);0)))</f>
        <v/>
      </c>
      <c r="UE80" s="79">
        <f>SE(Input!P="bullet";SE(6=Input!P-1;TY34;0);SE(6&lt;Input!P;0;SE(6&lt;Input!P;TY34/(Input!P-Input!P);0)))</f>
        <v/>
      </c>
      <c r="UF80" s="79">
        <f>SE(Input!P="bullet";SE(7=Input!P-1;TY34;0);SE(7&lt;Input!P;0;SE(7&lt;Input!P;TY34/(Input!P-Input!P);0)))</f>
        <v/>
      </c>
      <c r="UG80" s="79">
        <f>SE(Input!P="bullet";SE(8=Input!P-1;TY34;0);SE(8&lt;Input!P;0;SE(8&lt;Input!P;TY34/(Input!P-Input!P);0)))</f>
        <v/>
      </c>
      <c r="UH80" s="79">
        <f>SE(Input!P="bullet";SE(9=Input!P-1;TY34;0);SE(9&lt;Input!P;0;SE(9&lt;Input!P;TY34/(Input!P-Input!P);0)))</f>
        <v/>
      </c>
      <c r="UI80" s="79">
        <f>SE(Input!P="bullet";SE(10=Input!P-1;TY34;0);SE(10&lt;Input!P;0;SE(10&lt;Input!P;TY34/(Input!P-Input!P);0)))</f>
        <v/>
      </c>
      <c r="UJ80" s="79">
        <f>SE(Input!P="bullet";SE(11=Input!P-1;TY34;0);SE(11&lt;Input!P;0;SE(11&lt;Input!P;TY34/(Input!P-Input!P);0)))</f>
        <v/>
      </c>
      <c r="UK80" s="79">
        <f>SE(Input!P="bullet";SE(12=Input!P-1;TY34;0);SE(12&lt;Input!P;0;SE(12&lt;Input!P;TY34/(Input!P-Input!P);0)))</f>
        <v/>
      </c>
      <c r="UN80" s="78" t="n">
        <v>28</v>
      </c>
      <c r="UO80" s="79">
        <f>0</f>
        <v/>
      </c>
      <c r="UP80" s="79">
        <f>0</f>
        <v/>
      </c>
      <c r="UQ80" s="79">
        <f>0</f>
        <v/>
      </c>
      <c r="UR80" s="79">
        <f>0</f>
        <v/>
      </c>
      <c r="US80" s="79">
        <f>0</f>
        <v/>
      </c>
      <c r="UT80" s="79">
        <f>0</f>
        <v/>
      </c>
      <c r="UU80" s="79">
        <f>0</f>
        <v/>
      </c>
      <c r="UV80" s="79">
        <f>0</f>
        <v/>
      </c>
      <c r="UW80" s="79">
        <f>0</f>
        <v/>
      </c>
      <c r="UX80" s="79">
        <f>0</f>
        <v/>
      </c>
      <c r="UY80" s="79">
        <f>0</f>
        <v/>
      </c>
      <c r="UZ80" s="79">
        <f>0</f>
        <v/>
      </c>
      <c r="VA80" s="79">
        <f>0</f>
        <v/>
      </c>
      <c r="VB80" s="79">
        <f>0</f>
        <v/>
      </c>
      <c r="VC80" s="79">
        <f>0</f>
        <v/>
      </c>
      <c r="VD80" s="79">
        <f>0</f>
        <v/>
      </c>
      <c r="VE80" s="79">
        <f>0</f>
        <v/>
      </c>
      <c r="VF80" s="79">
        <f>0</f>
        <v/>
      </c>
      <c r="VG80" s="79">
        <f>0</f>
        <v/>
      </c>
      <c r="VH80" s="79">
        <f>0</f>
        <v/>
      </c>
      <c r="VI80" s="79">
        <f>0</f>
        <v/>
      </c>
      <c r="VJ80" s="79">
        <f>0</f>
        <v/>
      </c>
      <c r="VK80" s="79">
        <f>0</f>
        <v/>
      </c>
      <c r="VL80" s="79">
        <f>0</f>
        <v/>
      </c>
      <c r="VM80" s="79">
        <f>0</f>
        <v/>
      </c>
      <c r="VN80" s="79">
        <f>0</f>
        <v/>
      </c>
      <c r="VO80" s="79">
        <f>0</f>
        <v/>
      </c>
      <c r="VP80" s="79">
        <f>SE(Input!Q="bullet";SE(0=Input!Q-1;VP34;0);SE(0&lt;Input!Q;0;SE(0&lt;Input!Q;VP34/(Input!Q-Input!Q);0)))</f>
        <v/>
      </c>
      <c r="VQ80" s="79">
        <f>SE(Input!Q="bullet";SE(1=Input!Q-1;VP34;0);SE(1&lt;Input!Q;0;SE(1&lt;Input!Q;VP34/(Input!Q-Input!Q);0)))</f>
        <v/>
      </c>
      <c r="VR80" s="79">
        <f>SE(Input!Q="bullet";SE(2=Input!Q-1;VP34;0);SE(2&lt;Input!Q;0;SE(2&lt;Input!Q;VP34/(Input!Q-Input!Q);0)))</f>
        <v/>
      </c>
      <c r="VS80" s="79">
        <f>SE(Input!Q="bullet";SE(3=Input!Q-1;VP34;0);SE(3&lt;Input!Q;0;SE(3&lt;Input!Q;VP34/(Input!Q-Input!Q);0)))</f>
        <v/>
      </c>
      <c r="VT80" s="79">
        <f>SE(Input!Q="bullet";SE(4=Input!Q-1;VP34;0);SE(4&lt;Input!Q;0;SE(4&lt;Input!Q;VP34/(Input!Q-Input!Q);0)))</f>
        <v/>
      </c>
      <c r="VU80" s="79">
        <f>SE(Input!Q="bullet";SE(5=Input!Q-1;VP34;0);SE(5&lt;Input!Q;0;SE(5&lt;Input!Q;VP34/(Input!Q-Input!Q);0)))</f>
        <v/>
      </c>
      <c r="VV80" s="79">
        <f>SE(Input!Q="bullet";SE(6=Input!Q-1;VP34;0);SE(6&lt;Input!Q;0;SE(6&lt;Input!Q;VP34/(Input!Q-Input!Q);0)))</f>
        <v/>
      </c>
      <c r="VW80" s="79">
        <f>SE(Input!Q="bullet";SE(7=Input!Q-1;VP34;0);SE(7&lt;Input!Q;0;SE(7&lt;Input!Q;VP34/(Input!Q-Input!Q);0)))</f>
        <v/>
      </c>
      <c r="VX80" s="79">
        <f>SE(Input!Q="bullet";SE(8=Input!Q-1;VP34;0);SE(8&lt;Input!Q;0;SE(8&lt;Input!Q;VP34/(Input!Q-Input!Q);0)))</f>
        <v/>
      </c>
      <c r="VY80" s="79">
        <f>SE(Input!Q="bullet";SE(9=Input!Q-1;VP34;0);SE(9&lt;Input!Q;0;SE(9&lt;Input!Q;VP34/(Input!Q-Input!Q);0)))</f>
        <v/>
      </c>
      <c r="VZ80" s="79">
        <f>SE(Input!Q="bullet";SE(10=Input!Q-1;VP34;0);SE(10&lt;Input!Q;0;SE(10&lt;Input!Q;VP34/(Input!Q-Input!Q);0)))</f>
        <v/>
      </c>
      <c r="WA80" s="79">
        <f>SE(Input!Q="bullet";SE(11=Input!Q-1;VP34;0);SE(11&lt;Input!Q;0;SE(11&lt;Input!Q;VP34/(Input!Q-Input!Q);0)))</f>
        <v/>
      </c>
      <c r="WB80" s="79">
        <f>SE(Input!Q="bullet";SE(12=Input!Q-1;VP34;0);SE(12&lt;Input!Q;0;SE(12&lt;Input!Q;VP34/(Input!Q-Input!Q);0)))</f>
        <v/>
      </c>
      <c r="WE80" s="78" t="n">
        <v>28</v>
      </c>
      <c r="WF80" s="79">
        <f>0</f>
        <v/>
      </c>
      <c r="WG80" s="79">
        <f>0</f>
        <v/>
      </c>
      <c r="WH80" s="79">
        <f>0</f>
        <v/>
      </c>
      <c r="WI80" s="79">
        <f>0</f>
        <v/>
      </c>
      <c r="WJ80" s="79">
        <f>0</f>
        <v/>
      </c>
      <c r="WK80" s="79">
        <f>0</f>
        <v/>
      </c>
      <c r="WL80" s="79">
        <f>0</f>
        <v/>
      </c>
      <c r="WM80" s="79">
        <f>0</f>
        <v/>
      </c>
      <c r="WN80" s="79">
        <f>0</f>
        <v/>
      </c>
      <c r="WO80" s="79">
        <f>0</f>
        <v/>
      </c>
      <c r="WP80" s="79">
        <f>0</f>
        <v/>
      </c>
      <c r="WQ80" s="79">
        <f>0</f>
        <v/>
      </c>
      <c r="WR80" s="79">
        <f>0</f>
        <v/>
      </c>
      <c r="WS80" s="79">
        <f>0</f>
        <v/>
      </c>
      <c r="WT80" s="79">
        <f>0</f>
        <v/>
      </c>
      <c r="WU80" s="79">
        <f>0</f>
        <v/>
      </c>
      <c r="WV80" s="79">
        <f>0</f>
        <v/>
      </c>
      <c r="WW80" s="79">
        <f>0</f>
        <v/>
      </c>
      <c r="WX80" s="79">
        <f>0</f>
        <v/>
      </c>
      <c r="WY80" s="79">
        <f>0</f>
        <v/>
      </c>
      <c r="WZ80" s="79">
        <f>0</f>
        <v/>
      </c>
      <c r="XA80" s="79">
        <f>0</f>
        <v/>
      </c>
      <c r="XB80" s="79">
        <f>0</f>
        <v/>
      </c>
      <c r="XC80" s="79">
        <f>0</f>
        <v/>
      </c>
      <c r="XD80" s="79">
        <f>0</f>
        <v/>
      </c>
      <c r="XE80" s="79">
        <f>0</f>
        <v/>
      </c>
      <c r="XF80" s="79">
        <f>0</f>
        <v/>
      </c>
      <c r="XG80" s="79">
        <f>SE(Input!R="bullet";SE(0=Input!R-1;XG34;0);SE(0&lt;Input!R;0;SE(0&lt;Input!R;XG34/(Input!R-Input!R);0)))</f>
        <v/>
      </c>
      <c r="XH80" s="79">
        <f>SE(Input!R="bullet";SE(1=Input!R-1;XG34;0);SE(1&lt;Input!R;0;SE(1&lt;Input!R;XG34/(Input!R-Input!R);0)))</f>
        <v/>
      </c>
      <c r="XI80" s="79">
        <f>SE(Input!R="bullet";SE(2=Input!R-1;XG34;0);SE(2&lt;Input!R;0;SE(2&lt;Input!R;XG34/(Input!R-Input!R);0)))</f>
        <v/>
      </c>
      <c r="XJ80" s="79">
        <f>SE(Input!R="bullet";SE(3=Input!R-1;XG34;0);SE(3&lt;Input!R;0;SE(3&lt;Input!R;XG34/(Input!R-Input!R);0)))</f>
        <v/>
      </c>
      <c r="XK80" s="79">
        <f>SE(Input!R="bullet";SE(4=Input!R-1;XG34;0);SE(4&lt;Input!R;0;SE(4&lt;Input!R;XG34/(Input!R-Input!R);0)))</f>
        <v/>
      </c>
      <c r="XL80" s="79">
        <f>SE(Input!R="bullet";SE(5=Input!R-1;XG34;0);SE(5&lt;Input!R;0;SE(5&lt;Input!R;XG34/(Input!R-Input!R);0)))</f>
        <v/>
      </c>
      <c r="XM80" s="79">
        <f>SE(Input!R="bullet";SE(6=Input!R-1;XG34;0);SE(6&lt;Input!R;0;SE(6&lt;Input!R;XG34/(Input!R-Input!R);0)))</f>
        <v/>
      </c>
      <c r="XN80" s="79">
        <f>SE(Input!R="bullet";SE(7=Input!R-1;XG34;0);SE(7&lt;Input!R;0;SE(7&lt;Input!R;XG34/(Input!R-Input!R);0)))</f>
        <v/>
      </c>
      <c r="XO80" s="79">
        <f>SE(Input!R="bullet";SE(8=Input!R-1;XG34;0);SE(8&lt;Input!R;0;SE(8&lt;Input!R;XG34/(Input!R-Input!R);0)))</f>
        <v/>
      </c>
      <c r="XP80" s="79">
        <f>SE(Input!R="bullet";SE(9=Input!R-1;XG34;0);SE(9&lt;Input!R;0;SE(9&lt;Input!R;XG34/(Input!R-Input!R);0)))</f>
        <v/>
      </c>
      <c r="XQ80" s="79">
        <f>SE(Input!R="bullet";SE(10=Input!R-1;XG34;0);SE(10&lt;Input!R;0;SE(10&lt;Input!R;XG34/(Input!R-Input!R);0)))</f>
        <v/>
      </c>
      <c r="XR80" s="79">
        <f>SE(Input!R="bullet";SE(11=Input!R-1;XG34;0);SE(11&lt;Input!R;0;SE(11&lt;Input!R;XG34/(Input!R-Input!R);0)))</f>
        <v/>
      </c>
      <c r="XS80" s="79">
        <f>SE(Input!R="bullet";SE(12=Input!R-1;XG34;0);SE(12&lt;Input!R;0;SE(12&lt;Input!R;XG34/(Input!R-Input!R);0)))</f>
        <v/>
      </c>
      <c r="XV80" s="78" t="n">
        <v>28</v>
      </c>
      <c r="XW80" s="79">
        <f>0</f>
        <v/>
      </c>
      <c r="XX80" s="79">
        <f>0</f>
        <v/>
      </c>
      <c r="XY80" s="79">
        <f>0</f>
        <v/>
      </c>
      <c r="XZ80" s="79">
        <f>0</f>
        <v/>
      </c>
      <c r="YA80" s="79">
        <f>0</f>
        <v/>
      </c>
      <c r="YB80" s="79">
        <f>0</f>
        <v/>
      </c>
      <c r="YC80" s="79">
        <f>0</f>
        <v/>
      </c>
      <c r="YD80" s="79">
        <f>0</f>
        <v/>
      </c>
      <c r="YE80" s="79">
        <f>0</f>
        <v/>
      </c>
      <c r="YF80" s="79">
        <f>0</f>
        <v/>
      </c>
      <c r="YG80" s="79">
        <f>0</f>
        <v/>
      </c>
      <c r="YH80" s="79">
        <f>0</f>
        <v/>
      </c>
      <c r="YI80" s="79">
        <f>0</f>
        <v/>
      </c>
      <c r="YJ80" s="79">
        <f>0</f>
        <v/>
      </c>
      <c r="YK80" s="79">
        <f>0</f>
        <v/>
      </c>
      <c r="YL80" s="79">
        <f>0</f>
        <v/>
      </c>
      <c r="YM80" s="79">
        <f>0</f>
        <v/>
      </c>
      <c r="YN80" s="79">
        <f>0</f>
        <v/>
      </c>
      <c r="YO80" s="79">
        <f>0</f>
        <v/>
      </c>
      <c r="YP80" s="79">
        <f>0</f>
        <v/>
      </c>
      <c r="YQ80" s="79">
        <f>0</f>
        <v/>
      </c>
      <c r="YR80" s="79">
        <f>0</f>
        <v/>
      </c>
      <c r="YS80" s="79">
        <f>0</f>
        <v/>
      </c>
      <c r="YT80" s="79">
        <f>0</f>
        <v/>
      </c>
      <c r="YU80" s="79">
        <f>0</f>
        <v/>
      </c>
      <c r="YV80" s="79">
        <f>0</f>
        <v/>
      </c>
      <c r="YW80" s="79">
        <f>0</f>
        <v/>
      </c>
      <c r="YX80" s="79">
        <f>SE(Input!S="bullet";SE(0=Input!S-1;YX34;0);SE(0&lt;Input!S;0;SE(0&lt;Input!S;YX34/(Input!S-Input!S);0)))</f>
        <v/>
      </c>
      <c r="YY80" s="79">
        <f>SE(Input!S="bullet";SE(1=Input!S-1;YX34;0);SE(1&lt;Input!S;0;SE(1&lt;Input!S;YX34/(Input!S-Input!S);0)))</f>
        <v/>
      </c>
      <c r="YZ80" s="79">
        <f>SE(Input!S="bullet";SE(2=Input!S-1;YX34;0);SE(2&lt;Input!S;0;SE(2&lt;Input!S;YX34/(Input!S-Input!S);0)))</f>
        <v/>
      </c>
      <c r="ZA80" s="79">
        <f>SE(Input!S="bullet";SE(3=Input!S-1;YX34;0);SE(3&lt;Input!S;0;SE(3&lt;Input!S;YX34/(Input!S-Input!S);0)))</f>
        <v/>
      </c>
      <c r="ZB80" s="79">
        <f>SE(Input!S="bullet";SE(4=Input!S-1;YX34;0);SE(4&lt;Input!S;0;SE(4&lt;Input!S;YX34/(Input!S-Input!S);0)))</f>
        <v/>
      </c>
      <c r="ZC80" s="79">
        <f>SE(Input!S="bullet";SE(5=Input!S-1;YX34;0);SE(5&lt;Input!S;0;SE(5&lt;Input!S;YX34/(Input!S-Input!S);0)))</f>
        <v/>
      </c>
      <c r="ZD80" s="79">
        <f>SE(Input!S="bullet";SE(6=Input!S-1;YX34;0);SE(6&lt;Input!S;0;SE(6&lt;Input!S;YX34/(Input!S-Input!S);0)))</f>
        <v/>
      </c>
      <c r="ZE80" s="79">
        <f>SE(Input!S="bullet";SE(7=Input!S-1;YX34;0);SE(7&lt;Input!S;0;SE(7&lt;Input!S;YX34/(Input!S-Input!S);0)))</f>
        <v/>
      </c>
      <c r="ZF80" s="79">
        <f>SE(Input!S="bullet";SE(8=Input!S-1;YX34;0);SE(8&lt;Input!S;0;SE(8&lt;Input!S;YX34/(Input!S-Input!S);0)))</f>
        <v/>
      </c>
      <c r="ZG80" s="79">
        <f>SE(Input!S="bullet";SE(9=Input!S-1;YX34;0);SE(9&lt;Input!S;0;SE(9&lt;Input!S;YX34/(Input!S-Input!S);0)))</f>
        <v/>
      </c>
      <c r="ZH80" s="79">
        <f>SE(Input!S="bullet";SE(10=Input!S-1;YX34;0);SE(10&lt;Input!S;0;SE(10&lt;Input!S;YX34/(Input!S-Input!S);0)))</f>
        <v/>
      </c>
      <c r="ZI80" s="79">
        <f>SE(Input!S="bullet";SE(11=Input!S-1;YX34;0);SE(11&lt;Input!S;0;SE(11&lt;Input!S;YX34/(Input!S-Input!S);0)))</f>
        <v/>
      </c>
      <c r="ZJ80" s="79">
        <f>SE(Input!S="bullet";SE(12=Input!S-1;YX34;0);SE(12&lt;Input!S;0;SE(12&lt;Input!S;YX34/(Input!S-Input!S);0)))</f>
        <v/>
      </c>
      <c r="ZM80" s="78" t="n">
        <v>28</v>
      </c>
      <c r="ZN80" s="79">
        <f>0</f>
        <v/>
      </c>
      <c r="ZO80" s="79">
        <f>0</f>
        <v/>
      </c>
      <c r="ZP80" s="79">
        <f>0</f>
        <v/>
      </c>
      <c r="ZQ80" s="79">
        <f>0</f>
        <v/>
      </c>
      <c r="ZR80" s="79">
        <f>0</f>
        <v/>
      </c>
      <c r="ZS80" s="79">
        <f>0</f>
        <v/>
      </c>
      <c r="ZT80" s="79">
        <f>0</f>
        <v/>
      </c>
      <c r="ZU80" s="79">
        <f>0</f>
        <v/>
      </c>
      <c r="ZV80" s="79">
        <f>0</f>
        <v/>
      </c>
      <c r="ZW80" s="79">
        <f>0</f>
        <v/>
      </c>
      <c r="ZX80" s="79">
        <f>0</f>
        <v/>
      </c>
      <c r="ZY80" s="79">
        <f>0</f>
        <v/>
      </c>
      <c r="ZZ80" s="79">
        <f>0</f>
        <v/>
      </c>
      <c r="AAA80" s="79">
        <f>0</f>
        <v/>
      </c>
      <c r="AAB80" s="79">
        <f>0</f>
        <v/>
      </c>
      <c r="AAC80" s="79">
        <f>0</f>
        <v/>
      </c>
      <c r="AAD80" s="79">
        <f>0</f>
        <v/>
      </c>
      <c r="AAE80" s="79">
        <f>0</f>
        <v/>
      </c>
      <c r="AAF80" s="79">
        <f>0</f>
        <v/>
      </c>
      <c r="AAG80" s="79">
        <f>0</f>
        <v/>
      </c>
      <c r="AAH80" s="79">
        <f>0</f>
        <v/>
      </c>
      <c r="AAI80" s="79">
        <f>0</f>
        <v/>
      </c>
      <c r="AAJ80" s="79">
        <f>0</f>
        <v/>
      </c>
      <c r="AAK80" s="79">
        <f>0</f>
        <v/>
      </c>
      <c r="AAL80" s="79">
        <f>0</f>
        <v/>
      </c>
      <c r="AAM80" s="79">
        <f>0</f>
        <v/>
      </c>
      <c r="AAN80" s="79">
        <f>0</f>
        <v/>
      </c>
      <c r="AAO80" s="79">
        <f>SE(Input!T="bullet";SE(0=Input!T-1;AAO34;0);SE(0&lt;Input!T;0;SE(0&lt;Input!T;AAO34/(Input!T-Input!T);0)))</f>
        <v/>
      </c>
      <c r="AAP80" s="79">
        <f>SE(Input!T="bullet";SE(1=Input!T-1;AAO34;0);SE(1&lt;Input!T;0;SE(1&lt;Input!T;AAO34/(Input!T-Input!T);0)))</f>
        <v/>
      </c>
      <c r="AAQ80" s="79">
        <f>SE(Input!T="bullet";SE(2=Input!T-1;AAO34;0);SE(2&lt;Input!T;0;SE(2&lt;Input!T;AAO34/(Input!T-Input!T);0)))</f>
        <v/>
      </c>
      <c r="AAR80" s="79">
        <f>SE(Input!T="bullet";SE(3=Input!T-1;AAO34;0);SE(3&lt;Input!T;0;SE(3&lt;Input!T;AAO34/(Input!T-Input!T);0)))</f>
        <v/>
      </c>
      <c r="AAS80" s="79">
        <f>SE(Input!T="bullet";SE(4=Input!T-1;AAO34;0);SE(4&lt;Input!T;0;SE(4&lt;Input!T;AAO34/(Input!T-Input!T);0)))</f>
        <v/>
      </c>
      <c r="AAT80" s="79">
        <f>SE(Input!T="bullet";SE(5=Input!T-1;AAO34;0);SE(5&lt;Input!T;0;SE(5&lt;Input!T;AAO34/(Input!T-Input!T);0)))</f>
        <v/>
      </c>
      <c r="AAU80" s="79">
        <f>SE(Input!T="bullet";SE(6=Input!T-1;AAO34;0);SE(6&lt;Input!T;0;SE(6&lt;Input!T;AAO34/(Input!T-Input!T);0)))</f>
        <v/>
      </c>
      <c r="AAV80" s="79">
        <f>SE(Input!T="bullet";SE(7=Input!T-1;AAO34;0);SE(7&lt;Input!T;0;SE(7&lt;Input!T;AAO34/(Input!T-Input!T);0)))</f>
        <v/>
      </c>
      <c r="AAW80" s="79">
        <f>SE(Input!T="bullet";SE(8=Input!T-1;AAO34;0);SE(8&lt;Input!T;0;SE(8&lt;Input!T;AAO34/(Input!T-Input!T);0)))</f>
        <v/>
      </c>
      <c r="AAX80" s="79">
        <f>SE(Input!T="bullet";SE(9=Input!T-1;AAO34;0);SE(9&lt;Input!T;0;SE(9&lt;Input!T;AAO34/(Input!T-Input!T);0)))</f>
        <v/>
      </c>
      <c r="AAY80" s="79">
        <f>SE(Input!T="bullet";SE(10=Input!T-1;AAO34;0);SE(10&lt;Input!T;0;SE(10&lt;Input!T;AAO34/(Input!T-Input!T);0)))</f>
        <v/>
      </c>
      <c r="AAZ80" s="79">
        <f>SE(Input!T="bullet";SE(11=Input!T-1;AAO34;0);SE(11&lt;Input!T;0;SE(11&lt;Input!T;AAO34/(Input!T-Input!T);0)))</f>
        <v/>
      </c>
      <c r="ABA80" s="79">
        <f>SE(Input!T="bullet";SE(12=Input!T-1;AAO34;0);SE(12&lt;Input!T;0;SE(12&lt;Input!T;AAO34/(Input!T-Input!T);0)))</f>
        <v/>
      </c>
      <c r="ABD80" s="78" t="n">
        <v>28</v>
      </c>
      <c r="ABE80" s="79">
        <f>0</f>
        <v/>
      </c>
      <c r="ABF80" s="79">
        <f>0</f>
        <v/>
      </c>
      <c r="ABG80" s="79">
        <f>0</f>
        <v/>
      </c>
      <c r="ABH80" s="79">
        <f>0</f>
        <v/>
      </c>
      <c r="ABI80" s="79">
        <f>0</f>
        <v/>
      </c>
      <c r="ABJ80" s="79">
        <f>0</f>
        <v/>
      </c>
      <c r="ABK80" s="79">
        <f>0</f>
        <v/>
      </c>
      <c r="ABL80" s="79">
        <f>0</f>
        <v/>
      </c>
      <c r="ABM80" s="79">
        <f>0</f>
        <v/>
      </c>
      <c r="ABN80" s="79">
        <f>0</f>
        <v/>
      </c>
      <c r="ABO80" s="79">
        <f>0</f>
        <v/>
      </c>
      <c r="ABP80" s="79">
        <f>0</f>
        <v/>
      </c>
      <c r="ABQ80" s="79">
        <f>0</f>
        <v/>
      </c>
      <c r="ABR80" s="79">
        <f>0</f>
        <v/>
      </c>
      <c r="ABS80" s="79">
        <f>0</f>
        <v/>
      </c>
      <c r="ABT80" s="79">
        <f>0</f>
        <v/>
      </c>
      <c r="ABU80" s="79">
        <f>0</f>
        <v/>
      </c>
      <c r="ABV80" s="79">
        <f>0</f>
        <v/>
      </c>
      <c r="ABW80" s="79">
        <f>0</f>
        <v/>
      </c>
      <c r="ABX80" s="79">
        <f>0</f>
        <v/>
      </c>
      <c r="ABY80" s="79">
        <f>0</f>
        <v/>
      </c>
      <c r="ABZ80" s="79">
        <f>0</f>
        <v/>
      </c>
      <c r="ACA80" s="79">
        <f>0</f>
        <v/>
      </c>
      <c r="ACB80" s="79">
        <f>0</f>
        <v/>
      </c>
      <c r="ACC80" s="79">
        <f>0</f>
        <v/>
      </c>
      <c r="ACD80" s="79">
        <f>0</f>
        <v/>
      </c>
      <c r="ACE80" s="79">
        <f>0</f>
        <v/>
      </c>
      <c r="ACF80" s="79">
        <f>SE(Input!U="bullet";SE(0=Input!U-1;ACF34;0);SE(0&lt;Input!U;0;SE(0&lt;Input!U;ACF34/(Input!U-Input!U);0)))</f>
        <v/>
      </c>
      <c r="ACG80" s="79">
        <f>SE(Input!U="bullet";SE(1=Input!U-1;ACF34;0);SE(1&lt;Input!U;0;SE(1&lt;Input!U;ACF34/(Input!U-Input!U);0)))</f>
        <v/>
      </c>
      <c r="ACH80" s="79">
        <f>SE(Input!U="bullet";SE(2=Input!U-1;ACF34;0);SE(2&lt;Input!U;0;SE(2&lt;Input!U;ACF34/(Input!U-Input!U);0)))</f>
        <v/>
      </c>
      <c r="ACI80" s="79">
        <f>SE(Input!U="bullet";SE(3=Input!U-1;ACF34;0);SE(3&lt;Input!U;0;SE(3&lt;Input!U;ACF34/(Input!U-Input!U);0)))</f>
        <v/>
      </c>
      <c r="ACJ80" s="79">
        <f>SE(Input!U="bullet";SE(4=Input!U-1;ACF34;0);SE(4&lt;Input!U;0;SE(4&lt;Input!U;ACF34/(Input!U-Input!U);0)))</f>
        <v/>
      </c>
      <c r="ACK80" s="79">
        <f>SE(Input!U="bullet";SE(5=Input!U-1;ACF34;0);SE(5&lt;Input!U;0;SE(5&lt;Input!U;ACF34/(Input!U-Input!U);0)))</f>
        <v/>
      </c>
      <c r="ACL80" s="79">
        <f>SE(Input!U="bullet";SE(6=Input!U-1;ACF34;0);SE(6&lt;Input!U;0;SE(6&lt;Input!U;ACF34/(Input!U-Input!U);0)))</f>
        <v/>
      </c>
      <c r="ACM80" s="79">
        <f>SE(Input!U="bullet";SE(7=Input!U-1;ACF34;0);SE(7&lt;Input!U;0;SE(7&lt;Input!U;ACF34/(Input!U-Input!U);0)))</f>
        <v/>
      </c>
      <c r="ACN80" s="79">
        <f>SE(Input!U="bullet";SE(8=Input!U-1;ACF34;0);SE(8&lt;Input!U;0;SE(8&lt;Input!U;ACF34/(Input!U-Input!U);0)))</f>
        <v/>
      </c>
      <c r="ACO80" s="79">
        <f>SE(Input!U="bullet";SE(9=Input!U-1;ACF34;0);SE(9&lt;Input!U;0;SE(9&lt;Input!U;ACF34/(Input!U-Input!U);0)))</f>
        <v/>
      </c>
      <c r="ACP80" s="79">
        <f>SE(Input!U="bullet";SE(10=Input!U-1;ACF34;0);SE(10&lt;Input!U;0;SE(10&lt;Input!U;ACF34/(Input!U-Input!U);0)))</f>
        <v/>
      </c>
      <c r="ACQ80" s="79">
        <f>SE(Input!U="bullet";SE(11=Input!U-1;ACF34;0);SE(11&lt;Input!U;0;SE(11&lt;Input!U;ACF34/(Input!U-Input!U);0)))</f>
        <v/>
      </c>
      <c r="ACR80" s="79">
        <f>SE(Input!U="bullet";SE(12=Input!U-1;ACF34;0);SE(12&lt;Input!U;0;SE(12&lt;Input!U;ACF34/(Input!U-Input!U);0)))</f>
        <v/>
      </c>
      <c r="ACU80" s="78" t="n">
        <v>28</v>
      </c>
      <c r="ACV80" s="79">
        <f>0</f>
        <v/>
      </c>
      <c r="ACW80" s="79">
        <f>0</f>
        <v/>
      </c>
      <c r="ACX80" s="79">
        <f>0</f>
        <v/>
      </c>
      <c r="ACY80" s="79">
        <f>0</f>
        <v/>
      </c>
      <c r="ACZ80" s="79">
        <f>0</f>
        <v/>
      </c>
      <c r="ADA80" s="79">
        <f>0</f>
        <v/>
      </c>
      <c r="ADB80" s="79">
        <f>0</f>
        <v/>
      </c>
      <c r="ADC80" s="79">
        <f>0</f>
        <v/>
      </c>
      <c r="ADD80" s="79">
        <f>0</f>
        <v/>
      </c>
      <c r="ADE80" s="79">
        <f>0</f>
        <v/>
      </c>
      <c r="ADF80" s="79">
        <f>0</f>
        <v/>
      </c>
      <c r="ADG80" s="79">
        <f>0</f>
        <v/>
      </c>
      <c r="ADH80" s="79">
        <f>0</f>
        <v/>
      </c>
      <c r="ADI80" s="79">
        <f>0</f>
        <v/>
      </c>
      <c r="ADJ80" s="79">
        <f>0</f>
        <v/>
      </c>
      <c r="ADK80" s="79">
        <f>0</f>
        <v/>
      </c>
      <c r="ADL80" s="79">
        <f>0</f>
        <v/>
      </c>
      <c r="ADM80" s="79">
        <f>0</f>
        <v/>
      </c>
      <c r="ADN80" s="79">
        <f>0</f>
        <v/>
      </c>
      <c r="ADO80" s="79">
        <f>0</f>
        <v/>
      </c>
      <c r="ADP80" s="79">
        <f>0</f>
        <v/>
      </c>
      <c r="ADQ80" s="79">
        <f>0</f>
        <v/>
      </c>
      <c r="ADR80" s="79">
        <f>0</f>
        <v/>
      </c>
      <c r="ADS80" s="79">
        <f>0</f>
        <v/>
      </c>
      <c r="ADT80" s="79">
        <f>0</f>
        <v/>
      </c>
      <c r="ADU80" s="79">
        <f>0</f>
        <v/>
      </c>
      <c r="ADV80" s="79">
        <f>0</f>
        <v/>
      </c>
      <c r="ADW80" s="79">
        <f>SE(Input!V="bullet";SE(0=Input!V-1;ADW34;0);SE(0&lt;Input!V;0;SE(0&lt;Input!V;ADW34/(Input!V-Input!V);0)))</f>
        <v/>
      </c>
      <c r="ADX80" s="79">
        <f>SE(Input!V="bullet";SE(1=Input!V-1;ADW34;0);SE(1&lt;Input!V;0;SE(1&lt;Input!V;ADW34/(Input!V-Input!V);0)))</f>
        <v/>
      </c>
      <c r="ADY80" s="79">
        <f>SE(Input!V="bullet";SE(2=Input!V-1;ADW34;0);SE(2&lt;Input!V;0;SE(2&lt;Input!V;ADW34/(Input!V-Input!V);0)))</f>
        <v/>
      </c>
      <c r="ADZ80" s="79">
        <f>SE(Input!V="bullet";SE(3=Input!V-1;ADW34;0);SE(3&lt;Input!V;0;SE(3&lt;Input!V;ADW34/(Input!V-Input!V);0)))</f>
        <v/>
      </c>
      <c r="AEA80" s="79">
        <f>SE(Input!V="bullet";SE(4=Input!V-1;ADW34;0);SE(4&lt;Input!V;0;SE(4&lt;Input!V;ADW34/(Input!V-Input!V);0)))</f>
        <v/>
      </c>
      <c r="AEB80" s="79">
        <f>SE(Input!V="bullet";SE(5=Input!V-1;ADW34;0);SE(5&lt;Input!V;0;SE(5&lt;Input!V;ADW34/(Input!V-Input!V);0)))</f>
        <v/>
      </c>
      <c r="AEC80" s="79">
        <f>SE(Input!V="bullet";SE(6=Input!V-1;ADW34;0);SE(6&lt;Input!V;0;SE(6&lt;Input!V;ADW34/(Input!V-Input!V);0)))</f>
        <v/>
      </c>
      <c r="AED80" s="79">
        <f>SE(Input!V="bullet";SE(7=Input!V-1;ADW34;0);SE(7&lt;Input!V;0;SE(7&lt;Input!V;ADW34/(Input!V-Input!V);0)))</f>
        <v/>
      </c>
      <c r="AEE80" s="79">
        <f>SE(Input!V="bullet";SE(8=Input!V-1;ADW34;0);SE(8&lt;Input!V;0;SE(8&lt;Input!V;ADW34/(Input!V-Input!V);0)))</f>
        <v/>
      </c>
      <c r="AEF80" s="79">
        <f>SE(Input!V="bullet";SE(9=Input!V-1;ADW34;0);SE(9&lt;Input!V;0;SE(9&lt;Input!V;ADW34/(Input!V-Input!V);0)))</f>
        <v/>
      </c>
      <c r="AEG80" s="79">
        <f>SE(Input!V="bullet";SE(10=Input!V-1;ADW34;0);SE(10&lt;Input!V;0;SE(10&lt;Input!V;ADW34/(Input!V-Input!V);0)))</f>
        <v/>
      </c>
      <c r="AEH80" s="79">
        <f>SE(Input!V="bullet";SE(11=Input!V-1;ADW34;0);SE(11&lt;Input!V;0;SE(11&lt;Input!V;ADW34/(Input!V-Input!V);0)))</f>
        <v/>
      </c>
      <c r="AEI80" s="79">
        <f>SE(Input!V="bullet";SE(12=Input!V-1;ADW34;0);SE(12&lt;Input!V;0;SE(12&lt;Input!V;ADW34/(Input!V-Input!V);0)))</f>
        <v/>
      </c>
      <c r="AEL80" s="78" t="n">
        <v>28</v>
      </c>
      <c r="AEM80" s="79">
        <f>0</f>
        <v/>
      </c>
      <c r="AEN80" s="79">
        <f>0</f>
        <v/>
      </c>
      <c r="AEO80" s="79">
        <f>0</f>
        <v/>
      </c>
      <c r="AEP80" s="79">
        <f>0</f>
        <v/>
      </c>
      <c r="AEQ80" s="79">
        <f>0</f>
        <v/>
      </c>
      <c r="AER80" s="79">
        <f>0</f>
        <v/>
      </c>
      <c r="AES80" s="79">
        <f>0</f>
        <v/>
      </c>
      <c r="AET80" s="79">
        <f>0</f>
        <v/>
      </c>
      <c r="AEU80" s="79">
        <f>0</f>
        <v/>
      </c>
      <c r="AEV80" s="79">
        <f>0</f>
        <v/>
      </c>
      <c r="AEW80" s="79">
        <f>0</f>
        <v/>
      </c>
      <c r="AEX80" s="79">
        <f>0</f>
        <v/>
      </c>
      <c r="AEY80" s="79">
        <f>0</f>
        <v/>
      </c>
      <c r="AEZ80" s="79">
        <f>0</f>
        <v/>
      </c>
      <c r="AFA80" s="79">
        <f>0</f>
        <v/>
      </c>
      <c r="AFB80" s="79">
        <f>0</f>
        <v/>
      </c>
      <c r="AFC80" s="79">
        <f>0</f>
        <v/>
      </c>
      <c r="AFD80" s="79">
        <f>0</f>
        <v/>
      </c>
      <c r="AFE80" s="79">
        <f>0</f>
        <v/>
      </c>
      <c r="AFF80" s="79">
        <f>0</f>
        <v/>
      </c>
      <c r="AFG80" s="79">
        <f>0</f>
        <v/>
      </c>
      <c r="AFH80" s="79">
        <f>0</f>
        <v/>
      </c>
      <c r="AFI80" s="79">
        <f>0</f>
        <v/>
      </c>
      <c r="AFJ80" s="79">
        <f>0</f>
        <v/>
      </c>
      <c r="AFK80" s="79">
        <f>0</f>
        <v/>
      </c>
      <c r="AFL80" s="79">
        <f>0</f>
        <v/>
      </c>
      <c r="AFM80" s="79">
        <f>0</f>
        <v/>
      </c>
      <c r="AFN80" s="79">
        <f>SE(Input!W="bullet";SE(0=Input!W-1;AFN34;0);SE(0&lt;Input!W;0;SE(0&lt;Input!W;AFN34/(Input!W-Input!W);0)))</f>
        <v/>
      </c>
      <c r="AFO80" s="79">
        <f>SE(Input!W="bullet";SE(1=Input!W-1;AFN34;0);SE(1&lt;Input!W;0;SE(1&lt;Input!W;AFN34/(Input!W-Input!W);0)))</f>
        <v/>
      </c>
      <c r="AFP80" s="79">
        <f>SE(Input!W="bullet";SE(2=Input!W-1;AFN34;0);SE(2&lt;Input!W;0;SE(2&lt;Input!W;AFN34/(Input!W-Input!W);0)))</f>
        <v/>
      </c>
      <c r="AFQ80" s="79">
        <f>SE(Input!W="bullet";SE(3=Input!W-1;AFN34;0);SE(3&lt;Input!W;0;SE(3&lt;Input!W;AFN34/(Input!W-Input!W);0)))</f>
        <v/>
      </c>
      <c r="AFR80" s="79">
        <f>SE(Input!W="bullet";SE(4=Input!W-1;AFN34;0);SE(4&lt;Input!W;0;SE(4&lt;Input!W;AFN34/(Input!W-Input!W);0)))</f>
        <v/>
      </c>
      <c r="AFS80" s="79">
        <f>SE(Input!W="bullet";SE(5=Input!W-1;AFN34;0);SE(5&lt;Input!W;0;SE(5&lt;Input!W;AFN34/(Input!W-Input!W);0)))</f>
        <v/>
      </c>
      <c r="AFT80" s="79">
        <f>SE(Input!W="bullet";SE(6=Input!W-1;AFN34;0);SE(6&lt;Input!W;0;SE(6&lt;Input!W;AFN34/(Input!W-Input!W);0)))</f>
        <v/>
      </c>
      <c r="AFU80" s="79">
        <f>SE(Input!W="bullet";SE(7=Input!W-1;AFN34;0);SE(7&lt;Input!W;0;SE(7&lt;Input!W;AFN34/(Input!W-Input!W);0)))</f>
        <v/>
      </c>
      <c r="AFV80" s="79">
        <f>SE(Input!W="bullet";SE(8=Input!W-1;AFN34;0);SE(8&lt;Input!W;0;SE(8&lt;Input!W;AFN34/(Input!W-Input!W);0)))</f>
        <v/>
      </c>
      <c r="AFW80" s="79">
        <f>SE(Input!W="bullet";SE(9=Input!W-1;AFN34;0);SE(9&lt;Input!W;0;SE(9&lt;Input!W;AFN34/(Input!W-Input!W);0)))</f>
        <v/>
      </c>
      <c r="AFX80" s="79">
        <f>SE(Input!W="bullet";SE(10=Input!W-1;AFN34;0);SE(10&lt;Input!W;0;SE(10&lt;Input!W;AFN34/(Input!W-Input!W);0)))</f>
        <v/>
      </c>
      <c r="AFY80" s="79">
        <f>SE(Input!W="bullet";SE(11=Input!W-1;AFN34;0);SE(11&lt;Input!W;0;SE(11&lt;Input!W;AFN34/(Input!W-Input!W);0)))</f>
        <v/>
      </c>
      <c r="AFZ80" s="79">
        <f>SE(Input!W="bullet";SE(12=Input!W-1;AFN34;0);SE(12&lt;Input!W;0;SE(12&lt;Input!W;AFN34/(Input!W-Input!W);0)))</f>
        <v/>
      </c>
    </row>
    <row r="81">
      <c r="A81" s="78" t="n">
        <v>29</v>
      </c>
      <c r="B81" s="79">
        <f>0</f>
        <v/>
      </c>
      <c r="C81" s="79">
        <f>0</f>
        <v/>
      </c>
      <c r="D81" s="79">
        <f>0</f>
        <v/>
      </c>
      <c r="E81" s="79">
        <f>0</f>
        <v/>
      </c>
      <c r="F81" s="79">
        <f>0</f>
        <v/>
      </c>
      <c r="G81" s="79">
        <f>0</f>
        <v/>
      </c>
      <c r="H81" s="79">
        <f>0</f>
        <v/>
      </c>
      <c r="I81" s="79">
        <f>0</f>
        <v/>
      </c>
      <c r="J81" s="79">
        <f>0</f>
        <v/>
      </c>
      <c r="K81" s="79">
        <f>0</f>
        <v/>
      </c>
      <c r="L81" s="79">
        <f>0</f>
        <v/>
      </c>
      <c r="M81" s="79">
        <f>0</f>
        <v/>
      </c>
      <c r="N81" s="79">
        <f>0</f>
        <v/>
      </c>
      <c r="O81" s="79">
        <f>0</f>
        <v/>
      </c>
      <c r="P81" s="79">
        <f>0</f>
        <v/>
      </c>
      <c r="Q81" s="79">
        <f>0</f>
        <v/>
      </c>
      <c r="R81" s="79">
        <f>0</f>
        <v/>
      </c>
      <c r="S81" s="79">
        <f>0</f>
        <v/>
      </c>
      <c r="T81" s="79">
        <f>0</f>
        <v/>
      </c>
      <c r="U81" s="79">
        <f>0</f>
        <v/>
      </c>
      <c r="V81" s="79">
        <f>0</f>
        <v/>
      </c>
      <c r="W81" s="79">
        <f>0</f>
        <v/>
      </c>
      <c r="X81" s="79">
        <f>0</f>
        <v/>
      </c>
      <c r="Y81" s="79">
        <f>0</f>
        <v/>
      </c>
      <c r="Z81" s="79">
        <f>0</f>
        <v/>
      </c>
      <c r="AA81" s="79">
        <f>0</f>
        <v/>
      </c>
      <c r="AB81" s="79">
        <f>0</f>
        <v/>
      </c>
      <c r="AC81" s="79">
        <f>0</f>
        <v/>
      </c>
      <c r="AD81" s="79">
        <f>SE(Input!D="bullet";SE(0=Input!D-1;AD35;0);SE(0&lt;Input!D;0;SE(0&lt;Input!D;AD35/(Input!D-Input!D);0)))</f>
        <v/>
      </c>
      <c r="AE81" s="79">
        <f>SE(Input!D="bullet";SE(1=Input!D-1;AD35;0);SE(1&lt;Input!D;0;SE(1&lt;Input!D;AD35/(Input!D-Input!D);0)))</f>
        <v/>
      </c>
      <c r="AF81" s="79">
        <f>SE(Input!D="bullet";SE(2=Input!D-1;AD35;0);SE(2&lt;Input!D;0;SE(2&lt;Input!D;AD35/(Input!D-Input!D);0)))</f>
        <v/>
      </c>
      <c r="AG81" s="79">
        <f>SE(Input!D="bullet";SE(3=Input!D-1;AD35;0);SE(3&lt;Input!D;0;SE(3&lt;Input!D;AD35/(Input!D-Input!D);0)))</f>
        <v/>
      </c>
      <c r="AH81" s="79">
        <f>SE(Input!D="bullet";SE(4=Input!D-1;AD35;0);SE(4&lt;Input!D;0;SE(4&lt;Input!D;AD35/(Input!D-Input!D);0)))</f>
        <v/>
      </c>
      <c r="AI81" s="79">
        <f>SE(Input!D="bullet";SE(5=Input!D-1;AD35;0);SE(5&lt;Input!D;0;SE(5&lt;Input!D;AD35/(Input!D-Input!D);0)))</f>
        <v/>
      </c>
      <c r="AJ81" s="79">
        <f>SE(Input!D="bullet";SE(6=Input!D-1;AD35;0);SE(6&lt;Input!D;0;SE(6&lt;Input!D;AD35/(Input!D-Input!D);0)))</f>
        <v/>
      </c>
      <c r="AK81" s="79">
        <f>SE(Input!D="bullet";SE(7=Input!D-1;AD35;0);SE(7&lt;Input!D;0;SE(7&lt;Input!D;AD35/(Input!D-Input!D);0)))</f>
        <v/>
      </c>
      <c r="AL81" s="79">
        <f>SE(Input!D="bullet";SE(8=Input!D-1;AD35;0);SE(8&lt;Input!D;0;SE(8&lt;Input!D;AD35/(Input!D-Input!D);0)))</f>
        <v/>
      </c>
      <c r="AM81" s="79">
        <f>SE(Input!D="bullet";SE(9=Input!D-1;AD35;0);SE(9&lt;Input!D;0;SE(9&lt;Input!D;AD35/(Input!D-Input!D);0)))</f>
        <v/>
      </c>
      <c r="AN81" s="79">
        <f>SE(Input!D="bullet";SE(10=Input!D-1;AD35;0);SE(10&lt;Input!D;0;SE(10&lt;Input!D;AD35/(Input!D-Input!D);0)))</f>
        <v/>
      </c>
      <c r="AO81" s="79">
        <f>SE(Input!D="bullet";SE(11=Input!D-1;AD35;0);SE(11&lt;Input!D;0;SE(11&lt;Input!D;AD35/(Input!D-Input!D);0)))</f>
        <v/>
      </c>
      <c r="AR81" s="78" t="n">
        <v>29</v>
      </c>
      <c r="AS81" s="79">
        <f>0</f>
        <v/>
      </c>
      <c r="AT81" s="79">
        <f>0</f>
        <v/>
      </c>
      <c r="AU81" s="79">
        <f>0</f>
        <v/>
      </c>
      <c r="AV81" s="79">
        <f>0</f>
        <v/>
      </c>
      <c r="AW81" s="79">
        <f>0</f>
        <v/>
      </c>
      <c r="AX81" s="79">
        <f>0</f>
        <v/>
      </c>
      <c r="AY81" s="79">
        <f>0</f>
        <v/>
      </c>
      <c r="AZ81" s="79">
        <f>0</f>
        <v/>
      </c>
      <c r="BA81" s="79">
        <f>0</f>
        <v/>
      </c>
      <c r="BB81" s="79">
        <f>0</f>
        <v/>
      </c>
      <c r="BC81" s="79">
        <f>0</f>
        <v/>
      </c>
      <c r="BD81" s="79">
        <f>0</f>
        <v/>
      </c>
      <c r="BE81" s="79">
        <f>0</f>
        <v/>
      </c>
      <c r="BF81" s="79">
        <f>0</f>
        <v/>
      </c>
      <c r="BG81" s="79">
        <f>0</f>
        <v/>
      </c>
      <c r="BH81" s="79">
        <f>0</f>
        <v/>
      </c>
      <c r="BI81" s="79">
        <f>0</f>
        <v/>
      </c>
      <c r="BJ81" s="79">
        <f>0</f>
        <v/>
      </c>
      <c r="BK81" s="79">
        <f>0</f>
        <v/>
      </c>
      <c r="BL81" s="79">
        <f>0</f>
        <v/>
      </c>
      <c r="BM81" s="79">
        <f>0</f>
        <v/>
      </c>
      <c r="BN81" s="79">
        <f>0</f>
        <v/>
      </c>
      <c r="BO81" s="79">
        <f>0</f>
        <v/>
      </c>
      <c r="BP81" s="79">
        <f>0</f>
        <v/>
      </c>
      <c r="BQ81" s="79">
        <f>0</f>
        <v/>
      </c>
      <c r="BR81" s="79">
        <f>0</f>
        <v/>
      </c>
      <c r="BS81" s="79">
        <f>0</f>
        <v/>
      </c>
      <c r="BT81" s="79">
        <f>0</f>
        <v/>
      </c>
      <c r="BU81" s="79">
        <f>SE(Input!E="bullet";SE(0=Input!E-1;BU35;0);SE(0&lt;Input!E;0;SE(0&lt;Input!E;BU35/(Input!E-Input!E);0)))</f>
        <v/>
      </c>
      <c r="BV81" s="79">
        <f>SE(Input!E="bullet";SE(1=Input!E-1;BU35;0);SE(1&lt;Input!E;0;SE(1&lt;Input!E;BU35/(Input!E-Input!E);0)))</f>
        <v/>
      </c>
      <c r="BW81" s="79">
        <f>SE(Input!E="bullet";SE(2=Input!E-1;BU35;0);SE(2&lt;Input!E;0;SE(2&lt;Input!E;BU35/(Input!E-Input!E);0)))</f>
        <v/>
      </c>
      <c r="BX81" s="79">
        <f>SE(Input!E="bullet";SE(3=Input!E-1;BU35;0);SE(3&lt;Input!E;0;SE(3&lt;Input!E;BU35/(Input!E-Input!E);0)))</f>
        <v/>
      </c>
      <c r="BY81" s="79">
        <f>SE(Input!E="bullet";SE(4=Input!E-1;BU35;0);SE(4&lt;Input!E;0;SE(4&lt;Input!E;BU35/(Input!E-Input!E);0)))</f>
        <v/>
      </c>
      <c r="BZ81" s="79">
        <f>SE(Input!E="bullet";SE(5=Input!E-1;BU35;0);SE(5&lt;Input!E;0;SE(5&lt;Input!E;BU35/(Input!E-Input!E);0)))</f>
        <v/>
      </c>
      <c r="CA81" s="79">
        <f>SE(Input!E="bullet";SE(6=Input!E-1;BU35;0);SE(6&lt;Input!E;0;SE(6&lt;Input!E;BU35/(Input!E-Input!E);0)))</f>
        <v/>
      </c>
      <c r="CB81" s="79">
        <f>SE(Input!E="bullet";SE(7=Input!E-1;BU35;0);SE(7&lt;Input!E;0;SE(7&lt;Input!E;BU35/(Input!E-Input!E);0)))</f>
        <v/>
      </c>
      <c r="CC81" s="79">
        <f>SE(Input!E="bullet";SE(8=Input!E-1;BU35;0);SE(8&lt;Input!E;0;SE(8&lt;Input!E;BU35/(Input!E-Input!E);0)))</f>
        <v/>
      </c>
      <c r="CD81" s="79">
        <f>SE(Input!E="bullet";SE(9=Input!E-1;BU35;0);SE(9&lt;Input!E;0;SE(9&lt;Input!E;BU35/(Input!E-Input!E);0)))</f>
        <v/>
      </c>
      <c r="CE81" s="79">
        <f>SE(Input!E="bullet";SE(10=Input!E-1;BU35;0);SE(10&lt;Input!E;0;SE(10&lt;Input!E;BU35/(Input!E-Input!E);0)))</f>
        <v/>
      </c>
      <c r="CF81" s="79">
        <f>SE(Input!E="bullet";SE(11=Input!E-1;BU35;0);SE(11&lt;Input!E;0;SE(11&lt;Input!E;BU35/(Input!E-Input!E);0)))</f>
        <v/>
      </c>
      <c r="CI81" s="78" t="n">
        <v>29</v>
      </c>
      <c r="CJ81" s="79">
        <f>0</f>
        <v/>
      </c>
      <c r="CK81" s="79">
        <f>0</f>
        <v/>
      </c>
      <c r="CL81" s="79">
        <f>0</f>
        <v/>
      </c>
      <c r="CM81" s="79">
        <f>0</f>
        <v/>
      </c>
      <c r="CN81" s="79">
        <f>0</f>
        <v/>
      </c>
      <c r="CO81" s="79">
        <f>0</f>
        <v/>
      </c>
      <c r="CP81" s="79">
        <f>0</f>
        <v/>
      </c>
      <c r="CQ81" s="79">
        <f>0</f>
        <v/>
      </c>
      <c r="CR81" s="79">
        <f>0</f>
        <v/>
      </c>
      <c r="CS81" s="79">
        <f>0</f>
        <v/>
      </c>
      <c r="CT81" s="79">
        <f>0</f>
        <v/>
      </c>
      <c r="CU81" s="79">
        <f>0</f>
        <v/>
      </c>
      <c r="CV81" s="79">
        <f>0</f>
        <v/>
      </c>
      <c r="CW81" s="79">
        <f>0</f>
        <v/>
      </c>
      <c r="CX81" s="79">
        <f>0</f>
        <v/>
      </c>
      <c r="CY81" s="79">
        <f>0</f>
        <v/>
      </c>
      <c r="CZ81" s="79">
        <f>0</f>
        <v/>
      </c>
      <c r="DA81" s="79">
        <f>0</f>
        <v/>
      </c>
      <c r="DB81" s="79">
        <f>0</f>
        <v/>
      </c>
      <c r="DC81" s="79">
        <f>0</f>
        <v/>
      </c>
      <c r="DD81" s="79">
        <f>0</f>
        <v/>
      </c>
      <c r="DE81" s="79">
        <f>0</f>
        <v/>
      </c>
      <c r="DF81" s="79">
        <f>0</f>
        <v/>
      </c>
      <c r="DG81" s="79">
        <f>0</f>
        <v/>
      </c>
      <c r="DH81" s="79">
        <f>0</f>
        <v/>
      </c>
      <c r="DI81" s="79">
        <f>0</f>
        <v/>
      </c>
      <c r="DJ81" s="79">
        <f>0</f>
        <v/>
      </c>
      <c r="DK81" s="79">
        <f>0</f>
        <v/>
      </c>
      <c r="DL81" s="79">
        <f>SE(Input!F="bullet";SE(0=Input!F-1;DL35;0);SE(0&lt;Input!F;0;SE(0&lt;Input!F;DL35/(Input!F-Input!F);0)))</f>
        <v/>
      </c>
      <c r="DM81" s="79">
        <f>SE(Input!F="bullet";SE(1=Input!F-1;DL35;0);SE(1&lt;Input!F;0;SE(1&lt;Input!F;DL35/(Input!F-Input!F);0)))</f>
        <v/>
      </c>
      <c r="DN81" s="79">
        <f>SE(Input!F="bullet";SE(2=Input!F-1;DL35;0);SE(2&lt;Input!F;0;SE(2&lt;Input!F;DL35/(Input!F-Input!F);0)))</f>
        <v/>
      </c>
      <c r="DO81" s="79">
        <f>SE(Input!F="bullet";SE(3=Input!F-1;DL35;0);SE(3&lt;Input!F;0;SE(3&lt;Input!F;DL35/(Input!F-Input!F);0)))</f>
        <v/>
      </c>
      <c r="DP81" s="79">
        <f>SE(Input!F="bullet";SE(4=Input!F-1;DL35;0);SE(4&lt;Input!F;0;SE(4&lt;Input!F;DL35/(Input!F-Input!F);0)))</f>
        <v/>
      </c>
      <c r="DQ81" s="79">
        <f>SE(Input!F="bullet";SE(5=Input!F-1;DL35;0);SE(5&lt;Input!F;0;SE(5&lt;Input!F;DL35/(Input!F-Input!F);0)))</f>
        <v/>
      </c>
      <c r="DR81" s="79">
        <f>SE(Input!F="bullet";SE(6=Input!F-1;DL35;0);SE(6&lt;Input!F;0;SE(6&lt;Input!F;DL35/(Input!F-Input!F);0)))</f>
        <v/>
      </c>
      <c r="DS81" s="79">
        <f>SE(Input!F="bullet";SE(7=Input!F-1;DL35;0);SE(7&lt;Input!F;0;SE(7&lt;Input!F;DL35/(Input!F-Input!F);0)))</f>
        <v/>
      </c>
      <c r="DT81" s="79">
        <f>SE(Input!F="bullet";SE(8=Input!F-1;DL35;0);SE(8&lt;Input!F;0;SE(8&lt;Input!F;DL35/(Input!F-Input!F);0)))</f>
        <v/>
      </c>
      <c r="DU81" s="79">
        <f>SE(Input!F="bullet";SE(9=Input!F-1;DL35;0);SE(9&lt;Input!F;0;SE(9&lt;Input!F;DL35/(Input!F-Input!F);0)))</f>
        <v/>
      </c>
      <c r="DV81" s="79">
        <f>SE(Input!F="bullet";SE(10=Input!F-1;DL35;0);SE(10&lt;Input!F;0;SE(10&lt;Input!F;DL35/(Input!F-Input!F);0)))</f>
        <v/>
      </c>
      <c r="DW81" s="79">
        <f>SE(Input!F="bullet";SE(11=Input!F-1;DL35;0);SE(11&lt;Input!F;0;SE(11&lt;Input!F;DL35/(Input!F-Input!F);0)))</f>
        <v/>
      </c>
      <c r="DZ81" s="78" t="n">
        <v>29</v>
      </c>
      <c r="EA81" s="79">
        <f>0</f>
        <v/>
      </c>
      <c r="EB81" s="79">
        <f>0</f>
        <v/>
      </c>
      <c r="EC81" s="79">
        <f>0</f>
        <v/>
      </c>
      <c r="ED81" s="79">
        <f>0</f>
        <v/>
      </c>
      <c r="EE81" s="79">
        <f>0</f>
        <v/>
      </c>
      <c r="EF81" s="79">
        <f>0</f>
        <v/>
      </c>
      <c r="EG81" s="79">
        <f>0</f>
        <v/>
      </c>
      <c r="EH81" s="79">
        <f>0</f>
        <v/>
      </c>
      <c r="EI81" s="79">
        <f>0</f>
        <v/>
      </c>
      <c r="EJ81" s="79">
        <f>0</f>
        <v/>
      </c>
      <c r="EK81" s="79">
        <f>0</f>
        <v/>
      </c>
      <c r="EL81" s="79">
        <f>0</f>
        <v/>
      </c>
      <c r="EM81" s="79">
        <f>0</f>
        <v/>
      </c>
      <c r="EN81" s="79">
        <f>0</f>
        <v/>
      </c>
      <c r="EO81" s="79">
        <f>0</f>
        <v/>
      </c>
      <c r="EP81" s="79">
        <f>0</f>
        <v/>
      </c>
      <c r="EQ81" s="79">
        <f>0</f>
        <v/>
      </c>
      <c r="ER81" s="79">
        <f>0</f>
        <v/>
      </c>
      <c r="ES81" s="79">
        <f>0</f>
        <v/>
      </c>
      <c r="ET81" s="79">
        <f>0</f>
        <v/>
      </c>
      <c r="EU81" s="79">
        <f>0</f>
        <v/>
      </c>
      <c r="EV81" s="79">
        <f>0</f>
        <v/>
      </c>
      <c r="EW81" s="79">
        <f>0</f>
        <v/>
      </c>
      <c r="EX81" s="79">
        <f>0</f>
        <v/>
      </c>
      <c r="EY81" s="79">
        <f>0</f>
        <v/>
      </c>
      <c r="EZ81" s="79">
        <f>0</f>
        <v/>
      </c>
      <c r="FA81" s="79">
        <f>0</f>
        <v/>
      </c>
      <c r="FB81" s="79">
        <f>0</f>
        <v/>
      </c>
      <c r="FC81" s="79">
        <f>SE(Input!G="bullet";SE(0=Input!G-1;FC35;0);SE(0&lt;Input!G;0;SE(0&lt;Input!G;FC35/(Input!G-Input!G);0)))</f>
        <v/>
      </c>
      <c r="FD81" s="79">
        <f>SE(Input!G="bullet";SE(1=Input!G-1;FC35;0);SE(1&lt;Input!G;0;SE(1&lt;Input!G;FC35/(Input!G-Input!G);0)))</f>
        <v/>
      </c>
      <c r="FE81" s="79">
        <f>SE(Input!G="bullet";SE(2=Input!G-1;FC35;0);SE(2&lt;Input!G;0;SE(2&lt;Input!G;FC35/(Input!G-Input!G);0)))</f>
        <v/>
      </c>
      <c r="FF81" s="79">
        <f>SE(Input!G="bullet";SE(3=Input!G-1;FC35;0);SE(3&lt;Input!G;0;SE(3&lt;Input!G;FC35/(Input!G-Input!G);0)))</f>
        <v/>
      </c>
      <c r="FG81" s="79">
        <f>SE(Input!G="bullet";SE(4=Input!G-1;FC35;0);SE(4&lt;Input!G;0;SE(4&lt;Input!G;FC35/(Input!G-Input!G);0)))</f>
        <v/>
      </c>
      <c r="FH81" s="79">
        <f>SE(Input!G="bullet";SE(5=Input!G-1;FC35;0);SE(5&lt;Input!G;0;SE(5&lt;Input!G;FC35/(Input!G-Input!G);0)))</f>
        <v/>
      </c>
      <c r="FI81" s="79">
        <f>SE(Input!G="bullet";SE(6=Input!G-1;FC35;0);SE(6&lt;Input!G;0;SE(6&lt;Input!G;FC35/(Input!G-Input!G);0)))</f>
        <v/>
      </c>
      <c r="FJ81" s="79">
        <f>SE(Input!G="bullet";SE(7=Input!G-1;FC35;0);SE(7&lt;Input!G;0;SE(7&lt;Input!G;FC35/(Input!G-Input!G);0)))</f>
        <v/>
      </c>
      <c r="FK81" s="79">
        <f>SE(Input!G="bullet";SE(8=Input!G-1;FC35;0);SE(8&lt;Input!G;0;SE(8&lt;Input!G;FC35/(Input!G-Input!G);0)))</f>
        <v/>
      </c>
      <c r="FL81" s="79">
        <f>SE(Input!G="bullet";SE(9=Input!G-1;FC35;0);SE(9&lt;Input!G;0;SE(9&lt;Input!G;FC35/(Input!G-Input!G);0)))</f>
        <v/>
      </c>
      <c r="FM81" s="79">
        <f>SE(Input!G="bullet";SE(10=Input!G-1;FC35;0);SE(10&lt;Input!G;0;SE(10&lt;Input!G;FC35/(Input!G-Input!G);0)))</f>
        <v/>
      </c>
      <c r="FN81" s="79">
        <f>SE(Input!G="bullet";SE(11=Input!G-1;FC35;0);SE(11&lt;Input!G;0;SE(11&lt;Input!G;FC35/(Input!G-Input!G);0)))</f>
        <v/>
      </c>
      <c r="FQ81" s="78" t="n">
        <v>29</v>
      </c>
      <c r="FR81" s="79">
        <f>0</f>
        <v/>
      </c>
      <c r="FS81" s="79">
        <f>0</f>
        <v/>
      </c>
      <c r="FT81" s="79">
        <f>0</f>
        <v/>
      </c>
      <c r="FU81" s="79">
        <f>0</f>
        <v/>
      </c>
      <c r="FV81" s="79">
        <f>0</f>
        <v/>
      </c>
      <c r="FW81" s="79">
        <f>0</f>
        <v/>
      </c>
      <c r="FX81" s="79">
        <f>0</f>
        <v/>
      </c>
      <c r="FY81" s="79">
        <f>0</f>
        <v/>
      </c>
      <c r="FZ81" s="79">
        <f>0</f>
        <v/>
      </c>
      <c r="GA81" s="79">
        <f>0</f>
        <v/>
      </c>
      <c r="GB81" s="79">
        <f>0</f>
        <v/>
      </c>
      <c r="GC81" s="79">
        <f>0</f>
        <v/>
      </c>
      <c r="GD81" s="79">
        <f>0</f>
        <v/>
      </c>
      <c r="GE81" s="79">
        <f>0</f>
        <v/>
      </c>
      <c r="GF81" s="79">
        <f>0</f>
        <v/>
      </c>
      <c r="GG81" s="79">
        <f>0</f>
        <v/>
      </c>
      <c r="GH81" s="79">
        <f>0</f>
        <v/>
      </c>
      <c r="GI81" s="79">
        <f>0</f>
        <v/>
      </c>
      <c r="GJ81" s="79">
        <f>0</f>
        <v/>
      </c>
      <c r="GK81" s="79">
        <f>0</f>
        <v/>
      </c>
      <c r="GL81" s="79">
        <f>0</f>
        <v/>
      </c>
      <c r="GM81" s="79">
        <f>0</f>
        <v/>
      </c>
      <c r="GN81" s="79">
        <f>0</f>
        <v/>
      </c>
      <c r="GO81" s="79">
        <f>0</f>
        <v/>
      </c>
      <c r="GP81" s="79">
        <f>0</f>
        <v/>
      </c>
      <c r="GQ81" s="79">
        <f>0</f>
        <v/>
      </c>
      <c r="GR81" s="79">
        <f>0</f>
        <v/>
      </c>
      <c r="GS81" s="79">
        <f>0</f>
        <v/>
      </c>
      <c r="GT81" s="79">
        <f>SE(Input!H="bullet";SE(0=Input!H-1;GT35;0);SE(0&lt;Input!H;0;SE(0&lt;Input!H;GT35/(Input!H-Input!H);0)))</f>
        <v/>
      </c>
      <c r="GU81" s="79">
        <f>SE(Input!H="bullet";SE(1=Input!H-1;GT35;0);SE(1&lt;Input!H;0;SE(1&lt;Input!H;GT35/(Input!H-Input!H);0)))</f>
        <v/>
      </c>
      <c r="GV81" s="79">
        <f>SE(Input!H="bullet";SE(2=Input!H-1;GT35;0);SE(2&lt;Input!H;0;SE(2&lt;Input!H;GT35/(Input!H-Input!H);0)))</f>
        <v/>
      </c>
      <c r="GW81" s="79">
        <f>SE(Input!H="bullet";SE(3=Input!H-1;GT35;0);SE(3&lt;Input!H;0;SE(3&lt;Input!H;GT35/(Input!H-Input!H);0)))</f>
        <v/>
      </c>
      <c r="GX81" s="79">
        <f>SE(Input!H="bullet";SE(4=Input!H-1;GT35;0);SE(4&lt;Input!H;0;SE(4&lt;Input!H;GT35/(Input!H-Input!H);0)))</f>
        <v/>
      </c>
      <c r="GY81" s="79">
        <f>SE(Input!H="bullet";SE(5=Input!H-1;GT35;0);SE(5&lt;Input!H;0;SE(5&lt;Input!H;GT35/(Input!H-Input!H);0)))</f>
        <v/>
      </c>
      <c r="GZ81" s="79">
        <f>SE(Input!H="bullet";SE(6=Input!H-1;GT35;0);SE(6&lt;Input!H;0;SE(6&lt;Input!H;GT35/(Input!H-Input!H);0)))</f>
        <v/>
      </c>
      <c r="HA81" s="79">
        <f>SE(Input!H="bullet";SE(7=Input!H-1;GT35;0);SE(7&lt;Input!H;0;SE(7&lt;Input!H;GT35/(Input!H-Input!H);0)))</f>
        <v/>
      </c>
      <c r="HB81" s="79">
        <f>SE(Input!H="bullet";SE(8=Input!H-1;GT35;0);SE(8&lt;Input!H;0;SE(8&lt;Input!H;GT35/(Input!H-Input!H);0)))</f>
        <v/>
      </c>
      <c r="HC81" s="79">
        <f>SE(Input!H="bullet";SE(9=Input!H-1;GT35;0);SE(9&lt;Input!H;0;SE(9&lt;Input!H;GT35/(Input!H-Input!H);0)))</f>
        <v/>
      </c>
      <c r="HD81" s="79">
        <f>SE(Input!H="bullet";SE(10=Input!H-1;GT35;0);SE(10&lt;Input!H;0;SE(10&lt;Input!H;GT35/(Input!H-Input!H);0)))</f>
        <v/>
      </c>
      <c r="HE81" s="79">
        <f>SE(Input!H="bullet";SE(11=Input!H-1;GT35;0);SE(11&lt;Input!H;0;SE(11&lt;Input!H;GT35/(Input!H-Input!H);0)))</f>
        <v/>
      </c>
      <c r="HH81" s="78" t="n">
        <v>29</v>
      </c>
      <c r="HI81" s="79">
        <f>0</f>
        <v/>
      </c>
      <c r="HJ81" s="79">
        <f>0</f>
        <v/>
      </c>
      <c r="HK81" s="79">
        <f>0</f>
        <v/>
      </c>
      <c r="HL81" s="79">
        <f>0</f>
        <v/>
      </c>
      <c r="HM81" s="79">
        <f>0</f>
        <v/>
      </c>
      <c r="HN81" s="79">
        <f>0</f>
        <v/>
      </c>
      <c r="HO81" s="79">
        <f>0</f>
        <v/>
      </c>
      <c r="HP81" s="79">
        <f>0</f>
        <v/>
      </c>
      <c r="HQ81" s="79">
        <f>0</f>
        <v/>
      </c>
      <c r="HR81" s="79">
        <f>0</f>
        <v/>
      </c>
      <c r="HS81" s="79">
        <f>0</f>
        <v/>
      </c>
      <c r="HT81" s="79">
        <f>0</f>
        <v/>
      </c>
      <c r="HU81" s="79">
        <f>0</f>
        <v/>
      </c>
      <c r="HV81" s="79">
        <f>0</f>
        <v/>
      </c>
      <c r="HW81" s="79">
        <f>0</f>
        <v/>
      </c>
      <c r="HX81" s="79">
        <f>0</f>
        <v/>
      </c>
      <c r="HY81" s="79">
        <f>0</f>
        <v/>
      </c>
      <c r="HZ81" s="79">
        <f>0</f>
        <v/>
      </c>
      <c r="IA81" s="79">
        <f>0</f>
        <v/>
      </c>
      <c r="IB81" s="79">
        <f>0</f>
        <v/>
      </c>
      <c r="IC81" s="79">
        <f>0</f>
        <v/>
      </c>
      <c r="ID81" s="79">
        <f>0</f>
        <v/>
      </c>
      <c r="IE81" s="79">
        <f>0</f>
        <v/>
      </c>
      <c r="IF81" s="79">
        <f>0</f>
        <v/>
      </c>
      <c r="IG81" s="79">
        <f>0</f>
        <v/>
      </c>
      <c r="IH81" s="79">
        <f>0</f>
        <v/>
      </c>
      <c r="II81" s="79">
        <f>0</f>
        <v/>
      </c>
      <c r="IJ81" s="79">
        <f>0</f>
        <v/>
      </c>
      <c r="IK81" s="79">
        <f>SE(Input!I="bullet";SE(0=Input!I-1;IK35;0);SE(0&lt;Input!I;0;SE(0&lt;Input!I;IK35/(Input!I-Input!I);0)))</f>
        <v/>
      </c>
      <c r="IL81" s="79">
        <f>SE(Input!I="bullet";SE(1=Input!I-1;IK35;0);SE(1&lt;Input!I;0;SE(1&lt;Input!I;IK35/(Input!I-Input!I);0)))</f>
        <v/>
      </c>
      <c r="IM81" s="79">
        <f>SE(Input!I="bullet";SE(2=Input!I-1;IK35;0);SE(2&lt;Input!I;0;SE(2&lt;Input!I;IK35/(Input!I-Input!I);0)))</f>
        <v/>
      </c>
      <c r="IN81" s="79">
        <f>SE(Input!I="bullet";SE(3=Input!I-1;IK35;0);SE(3&lt;Input!I;0;SE(3&lt;Input!I;IK35/(Input!I-Input!I);0)))</f>
        <v/>
      </c>
      <c r="IO81" s="79">
        <f>SE(Input!I="bullet";SE(4=Input!I-1;IK35;0);SE(4&lt;Input!I;0;SE(4&lt;Input!I;IK35/(Input!I-Input!I);0)))</f>
        <v/>
      </c>
      <c r="IP81" s="79">
        <f>SE(Input!I="bullet";SE(5=Input!I-1;IK35;0);SE(5&lt;Input!I;0;SE(5&lt;Input!I;IK35/(Input!I-Input!I);0)))</f>
        <v/>
      </c>
      <c r="IQ81" s="79">
        <f>SE(Input!I="bullet";SE(6=Input!I-1;IK35;0);SE(6&lt;Input!I;0;SE(6&lt;Input!I;IK35/(Input!I-Input!I);0)))</f>
        <v/>
      </c>
      <c r="IR81" s="79">
        <f>SE(Input!I="bullet";SE(7=Input!I-1;IK35;0);SE(7&lt;Input!I;0;SE(7&lt;Input!I;IK35/(Input!I-Input!I);0)))</f>
        <v/>
      </c>
      <c r="IS81" s="79">
        <f>SE(Input!I="bullet";SE(8=Input!I-1;IK35;0);SE(8&lt;Input!I;0;SE(8&lt;Input!I;IK35/(Input!I-Input!I);0)))</f>
        <v/>
      </c>
      <c r="IT81" s="79">
        <f>SE(Input!I="bullet";SE(9=Input!I-1;IK35;0);SE(9&lt;Input!I;0;SE(9&lt;Input!I;IK35/(Input!I-Input!I);0)))</f>
        <v/>
      </c>
      <c r="IU81" s="79">
        <f>SE(Input!I="bullet";SE(10=Input!I-1;IK35;0);SE(10&lt;Input!I;0;SE(10&lt;Input!I;IK35/(Input!I-Input!I);0)))</f>
        <v/>
      </c>
      <c r="IV81" s="79">
        <f>SE(Input!I="bullet";SE(11=Input!I-1;IK35;0);SE(11&lt;Input!I;0;SE(11&lt;Input!I;IK35/(Input!I-Input!I);0)))</f>
        <v/>
      </c>
      <c r="IY81" s="78" t="n">
        <v>29</v>
      </c>
      <c r="IZ81" s="79">
        <f>0</f>
        <v/>
      </c>
      <c r="JA81" s="79">
        <f>0</f>
        <v/>
      </c>
      <c r="JB81" s="79">
        <f>0</f>
        <v/>
      </c>
      <c r="JC81" s="79">
        <f>0</f>
        <v/>
      </c>
      <c r="JD81" s="79">
        <f>0</f>
        <v/>
      </c>
      <c r="JE81" s="79">
        <f>0</f>
        <v/>
      </c>
      <c r="JF81" s="79">
        <f>0</f>
        <v/>
      </c>
      <c r="JG81" s="79">
        <f>0</f>
        <v/>
      </c>
      <c r="JH81" s="79">
        <f>0</f>
        <v/>
      </c>
      <c r="JI81" s="79">
        <f>0</f>
        <v/>
      </c>
      <c r="JJ81" s="79">
        <f>0</f>
        <v/>
      </c>
      <c r="JK81" s="79">
        <f>0</f>
        <v/>
      </c>
      <c r="JL81" s="79">
        <f>0</f>
        <v/>
      </c>
      <c r="JM81" s="79">
        <f>0</f>
        <v/>
      </c>
      <c r="JN81" s="79">
        <f>0</f>
        <v/>
      </c>
      <c r="JO81" s="79">
        <f>0</f>
        <v/>
      </c>
      <c r="JP81" s="79">
        <f>0</f>
        <v/>
      </c>
      <c r="JQ81" s="79">
        <f>0</f>
        <v/>
      </c>
      <c r="JR81" s="79">
        <f>0</f>
        <v/>
      </c>
      <c r="JS81" s="79">
        <f>0</f>
        <v/>
      </c>
      <c r="JT81" s="79">
        <f>0</f>
        <v/>
      </c>
      <c r="JU81" s="79">
        <f>0</f>
        <v/>
      </c>
      <c r="JV81" s="79">
        <f>0</f>
        <v/>
      </c>
      <c r="JW81" s="79">
        <f>0</f>
        <v/>
      </c>
      <c r="JX81" s="79">
        <f>0</f>
        <v/>
      </c>
      <c r="JY81" s="79">
        <f>0</f>
        <v/>
      </c>
      <c r="JZ81" s="79">
        <f>0</f>
        <v/>
      </c>
      <c r="KA81" s="79">
        <f>0</f>
        <v/>
      </c>
      <c r="KB81" s="79">
        <f>SE(Input!J="bullet";SE(0=Input!J-1;KB35;0);SE(0&lt;Input!J;0;SE(0&lt;Input!J;KB35/(Input!J-Input!J);0)))</f>
        <v/>
      </c>
      <c r="KC81" s="79">
        <f>SE(Input!J="bullet";SE(1=Input!J-1;KB35;0);SE(1&lt;Input!J;0;SE(1&lt;Input!J;KB35/(Input!J-Input!J);0)))</f>
        <v/>
      </c>
      <c r="KD81" s="79">
        <f>SE(Input!J="bullet";SE(2=Input!J-1;KB35;0);SE(2&lt;Input!J;0;SE(2&lt;Input!J;KB35/(Input!J-Input!J);0)))</f>
        <v/>
      </c>
      <c r="KE81" s="79">
        <f>SE(Input!J="bullet";SE(3=Input!J-1;KB35;0);SE(3&lt;Input!J;0;SE(3&lt;Input!J;KB35/(Input!J-Input!J);0)))</f>
        <v/>
      </c>
      <c r="KF81" s="79">
        <f>SE(Input!J="bullet";SE(4=Input!J-1;KB35;0);SE(4&lt;Input!J;0;SE(4&lt;Input!J;KB35/(Input!J-Input!J);0)))</f>
        <v/>
      </c>
      <c r="KG81" s="79">
        <f>SE(Input!J="bullet";SE(5=Input!J-1;KB35;0);SE(5&lt;Input!J;0;SE(5&lt;Input!J;KB35/(Input!J-Input!J);0)))</f>
        <v/>
      </c>
      <c r="KH81" s="79">
        <f>SE(Input!J="bullet";SE(6=Input!J-1;KB35;0);SE(6&lt;Input!J;0;SE(6&lt;Input!J;KB35/(Input!J-Input!J);0)))</f>
        <v/>
      </c>
      <c r="KI81" s="79">
        <f>SE(Input!J="bullet";SE(7=Input!J-1;KB35;0);SE(7&lt;Input!J;0;SE(7&lt;Input!J;KB35/(Input!J-Input!J);0)))</f>
        <v/>
      </c>
      <c r="KJ81" s="79">
        <f>SE(Input!J="bullet";SE(8=Input!J-1;KB35;0);SE(8&lt;Input!J;0;SE(8&lt;Input!J;KB35/(Input!J-Input!J);0)))</f>
        <v/>
      </c>
      <c r="KK81" s="79">
        <f>SE(Input!J="bullet";SE(9=Input!J-1;KB35;0);SE(9&lt;Input!J;0;SE(9&lt;Input!J;KB35/(Input!J-Input!J);0)))</f>
        <v/>
      </c>
      <c r="KL81" s="79">
        <f>SE(Input!J="bullet";SE(10=Input!J-1;KB35;0);SE(10&lt;Input!J;0;SE(10&lt;Input!J;KB35/(Input!J-Input!J);0)))</f>
        <v/>
      </c>
      <c r="KM81" s="79">
        <f>SE(Input!J="bullet";SE(11=Input!J-1;KB35;0);SE(11&lt;Input!J;0;SE(11&lt;Input!J;KB35/(Input!J-Input!J);0)))</f>
        <v/>
      </c>
      <c r="KP81" s="78" t="n">
        <v>29</v>
      </c>
      <c r="KQ81" s="79">
        <f>0</f>
        <v/>
      </c>
      <c r="KR81" s="79">
        <f>0</f>
        <v/>
      </c>
      <c r="KS81" s="79">
        <f>0</f>
        <v/>
      </c>
      <c r="KT81" s="79">
        <f>0</f>
        <v/>
      </c>
      <c r="KU81" s="79">
        <f>0</f>
        <v/>
      </c>
      <c r="KV81" s="79">
        <f>0</f>
        <v/>
      </c>
      <c r="KW81" s="79">
        <f>0</f>
        <v/>
      </c>
      <c r="KX81" s="79">
        <f>0</f>
        <v/>
      </c>
      <c r="KY81" s="79">
        <f>0</f>
        <v/>
      </c>
      <c r="KZ81" s="79">
        <f>0</f>
        <v/>
      </c>
      <c r="LA81" s="79">
        <f>0</f>
        <v/>
      </c>
      <c r="LB81" s="79">
        <f>0</f>
        <v/>
      </c>
      <c r="LC81" s="79">
        <f>0</f>
        <v/>
      </c>
      <c r="LD81" s="79">
        <f>0</f>
        <v/>
      </c>
      <c r="LE81" s="79">
        <f>0</f>
        <v/>
      </c>
      <c r="LF81" s="79">
        <f>0</f>
        <v/>
      </c>
      <c r="LG81" s="79">
        <f>0</f>
        <v/>
      </c>
      <c r="LH81" s="79">
        <f>0</f>
        <v/>
      </c>
      <c r="LI81" s="79">
        <f>0</f>
        <v/>
      </c>
      <c r="LJ81" s="79">
        <f>0</f>
        <v/>
      </c>
      <c r="LK81" s="79">
        <f>0</f>
        <v/>
      </c>
      <c r="LL81" s="79">
        <f>0</f>
        <v/>
      </c>
      <c r="LM81" s="79">
        <f>0</f>
        <v/>
      </c>
      <c r="LN81" s="79">
        <f>0</f>
        <v/>
      </c>
      <c r="LO81" s="79">
        <f>0</f>
        <v/>
      </c>
      <c r="LP81" s="79">
        <f>0</f>
        <v/>
      </c>
      <c r="LQ81" s="79">
        <f>0</f>
        <v/>
      </c>
      <c r="LR81" s="79">
        <f>0</f>
        <v/>
      </c>
      <c r="LS81" s="79">
        <f>SE(Input!K="bullet";SE(0=Input!K-1;LS35;0);SE(0&lt;Input!K;0;SE(0&lt;Input!K;LS35/(Input!K-Input!K);0)))</f>
        <v/>
      </c>
      <c r="LT81" s="79">
        <f>SE(Input!K="bullet";SE(1=Input!K-1;LS35;0);SE(1&lt;Input!K;0;SE(1&lt;Input!K;LS35/(Input!K-Input!K);0)))</f>
        <v/>
      </c>
      <c r="LU81" s="79">
        <f>SE(Input!K="bullet";SE(2=Input!K-1;LS35;0);SE(2&lt;Input!K;0;SE(2&lt;Input!K;LS35/(Input!K-Input!K);0)))</f>
        <v/>
      </c>
      <c r="LV81" s="79">
        <f>SE(Input!K="bullet";SE(3=Input!K-1;LS35;0);SE(3&lt;Input!K;0;SE(3&lt;Input!K;LS35/(Input!K-Input!K);0)))</f>
        <v/>
      </c>
      <c r="LW81" s="79">
        <f>SE(Input!K="bullet";SE(4=Input!K-1;LS35;0);SE(4&lt;Input!K;0;SE(4&lt;Input!K;LS35/(Input!K-Input!K);0)))</f>
        <v/>
      </c>
      <c r="LX81" s="79">
        <f>SE(Input!K="bullet";SE(5=Input!K-1;LS35;0);SE(5&lt;Input!K;0;SE(5&lt;Input!K;LS35/(Input!K-Input!K);0)))</f>
        <v/>
      </c>
      <c r="LY81" s="79">
        <f>SE(Input!K="bullet";SE(6=Input!K-1;LS35;0);SE(6&lt;Input!K;0;SE(6&lt;Input!K;LS35/(Input!K-Input!K);0)))</f>
        <v/>
      </c>
      <c r="LZ81" s="79">
        <f>SE(Input!K="bullet";SE(7=Input!K-1;LS35;0);SE(7&lt;Input!K;0;SE(7&lt;Input!K;LS35/(Input!K-Input!K);0)))</f>
        <v/>
      </c>
      <c r="MA81" s="79">
        <f>SE(Input!K="bullet";SE(8=Input!K-1;LS35;0);SE(8&lt;Input!K;0;SE(8&lt;Input!K;LS35/(Input!K-Input!K);0)))</f>
        <v/>
      </c>
      <c r="MB81" s="79">
        <f>SE(Input!K="bullet";SE(9=Input!K-1;LS35;0);SE(9&lt;Input!K;0;SE(9&lt;Input!K;LS35/(Input!K-Input!K);0)))</f>
        <v/>
      </c>
      <c r="MC81" s="79">
        <f>SE(Input!K="bullet";SE(10=Input!K-1;LS35;0);SE(10&lt;Input!K;0;SE(10&lt;Input!K;LS35/(Input!K-Input!K);0)))</f>
        <v/>
      </c>
      <c r="MD81" s="79">
        <f>SE(Input!K="bullet";SE(11=Input!K-1;LS35;0);SE(11&lt;Input!K;0;SE(11&lt;Input!K;LS35/(Input!K-Input!K);0)))</f>
        <v/>
      </c>
      <c r="MG81" s="78" t="n">
        <v>29</v>
      </c>
      <c r="MH81" s="79">
        <f>0</f>
        <v/>
      </c>
      <c r="MI81" s="79">
        <f>0</f>
        <v/>
      </c>
      <c r="MJ81" s="79">
        <f>0</f>
        <v/>
      </c>
      <c r="MK81" s="79">
        <f>0</f>
        <v/>
      </c>
      <c r="ML81" s="79">
        <f>0</f>
        <v/>
      </c>
      <c r="MM81" s="79">
        <f>0</f>
        <v/>
      </c>
      <c r="MN81" s="79">
        <f>0</f>
        <v/>
      </c>
      <c r="MO81" s="79">
        <f>0</f>
        <v/>
      </c>
      <c r="MP81" s="79">
        <f>0</f>
        <v/>
      </c>
      <c r="MQ81" s="79">
        <f>0</f>
        <v/>
      </c>
      <c r="MR81" s="79">
        <f>0</f>
        <v/>
      </c>
      <c r="MS81" s="79">
        <f>0</f>
        <v/>
      </c>
      <c r="MT81" s="79">
        <f>0</f>
        <v/>
      </c>
      <c r="MU81" s="79">
        <f>0</f>
        <v/>
      </c>
      <c r="MV81" s="79">
        <f>0</f>
        <v/>
      </c>
      <c r="MW81" s="79">
        <f>0</f>
        <v/>
      </c>
      <c r="MX81" s="79">
        <f>0</f>
        <v/>
      </c>
      <c r="MY81" s="79">
        <f>0</f>
        <v/>
      </c>
      <c r="MZ81" s="79">
        <f>0</f>
        <v/>
      </c>
      <c r="NA81" s="79">
        <f>0</f>
        <v/>
      </c>
      <c r="NB81" s="79">
        <f>0</f>
        <v/>
      </c>
      <c r="NC81" s="79">
        <f>0</f>
        <v/>
      </c>
      <c r="ND81" s="79">
        <f>0</f>
        <v/>
      </c>
      <c r="NE81" s="79">
        <f>0</f>
        <v/>
      </c>
      <c r="NF81" s="79">
        <f>0</f>
        <v/>
      </c>
      <c r="NG81" s="79">
        <f>0</f>
        <v/>
      </c>
      <c r="NH81" s="79">
        <f>0</f>
        <v/>
      </c>
      <c r="NI81" s="79">
        <f>0</f>
        <v/>
      </c>
      <c r="NJ81" s="79">
        <f>SE(Input!L="bullet";SE(0=Input!L-1;NJ35;0);SE(0&lt;Input!L;0;SE(0&lt;Input!L;NJ35/(Input!L-Input!L);0)))</f>
        <v/>
      </c>
      <c r="NK81" s="79">
        <f>SE(Input!L="bullet";SE(1=Input!L-1;NJ35;0);SE(1&lt;Input!L;0;SE(1&lt;Input!L;NJ35/(Input!L-Input!L);0)))</f>
        <v/>
      </c>
      <c r="NL81" s="79">
        <f>SE(Input!L="bullet";SE(2=Input!L-1;NJ35;0);SE(2&lt;Input!L;0;SE(2&lt;Input!L;NJ35/(Input!L-Input!L);0)))</f>
        <v/>
      </c>
      <c r="NM81" s="79">
        <f>SE(Input!L="bullet";SE(3=Input!L-1;NJ35;0);SE(3&lt;Input!L;0;SE(3&lt;Input!L;NJ35/(Input!L-Input!L);0)))</f>
        <v/>
      </c>
      <c r="NN81" s="79">
        <f>SE(Input!L="bullet";SE(4=Input!L-1;NJ35;0);SE(4&lt;Input!L;0;SE(4&lt;Input!L;NJ35/(Input!L-Input!L);0)))</f>
        <v/>
      </c>
      <c r="NO81" s="79">
        <f>SE(Input!L="bullet";SE(5=Input!L-1;NJ35;0);SE(5&lt;Input!L;0;SE(5&lt;Input!L;NJ35/(Input!L-Input!L);0)))</f>
        <v/>
      </c>
      <c r="NP81" s="79">
        <f>SE(Input!L="bullet";SE(6=Input!L-1;NJ35;0);SE(6&lt;Input!L;0;SE(6&lt;Input!L;NJ35/(Input!L-Input!L);0)))</f>
        <v/>
      </c>
      <c r="NQ81" s="79">
        <f>SE(Input!L="bullet";SE(7=Input!L-1;NJ35;0);SE(7&lt;Input!L;0;SE(7&lt;Input!L;NJ35/(Input!L-Input!L);0)))</f>
        <v/>
      </c>
      <c r="NR81" s="79">
        <f>SE(Input!L="bullet";SE(8=Input!L-1;NJ35;0);SE(8&lt;Input!L;0;SE(8&lt;Input!L;NJ35/(Input!L-Input!L);0)))</f>
        <v/>
      </c>
      <c r="NS81" s="79">
        <f>SE(Input!L="bullet";SE(9=Input!L-1;NJ35;0);SE(9&lt;Input!L;0;SE(9&lt;Input!L;NJ35/(Input!L-Input!L);0)))</f>
        <v/>
      </c>
      <c r="NT81" s="79">
        <f>SE(Input!L="bullet";SE(10=Input!L-1;NJ35;0);SE(10&lt;Input!L;0;SE(10&lt;Input!L;NJ35/(Input!L-Input!L);0)))</f>
        <v/>
      </c>
      <c r="NU81" s="79">
        <f>SE(Input!L="bullet";SE(11=Input!L-1;NJ35;0);SE(11&lt;Input!L;0;SE(11&lt;Input!L;NJ35/(Input!L-Input!L);0)))</f>
        <v/>
      </c>
      <c r="NX81" s="78" t="n">
        <v>29</v>
      </c>
      <c r="NY81" s="79">
        <f>0</f>
        <v/>
      </c>
      <c r="NZ81" s="79">
        <f>0</f>
        <v/>
      </c>
      <c r="OA81" s="79">
        <f>0</f>
        <v/>
      </c>
      <c r="OB81" s="79">
        <f>0</f>
        <v/>
      </c>
      <c r="OC81" s="79">
        <f>0</f>
        <v/>
      </c>
      <c r="OD81" s="79">
        <f>0</f>
        <v/>
      </c>
      <c r="OE81" s="79">
        <f>0</f>
        <v/>
      </c>
      <c r="OF81" s="79">
        <f>0</f>
        <v/>
      </c>
      <c r="OG81" s="79">
        <f>0</f>
        <v/>
      </c>
      <c r="OH81" s="79">
        <f>0</f>
        <v/>
      </c>
      <c r="OI81" s="79">
        <f>0</f>
        <v/>
      </c>
      <c r="OJ81" s="79">
        <f>0</f>
        <v/>
      </c>
      <c r="OK81" s="79">
        <f>0</f>
        <v/>
      </c>
      <c r="OL81" s="79">
        <f>0</f>
        <v/>
      </c>
      <c r="OM81" s="79">
        <f>0</f>
        <v/>
      </c>
      <c r="ON81" s="79">
        <f>0</f>
        <v/>
      </c>
      <c r="OO81" s="79">
        <f>0</f>
        <v/>
      </c>
      <c r="OP81" s="79">
        <f>0</f>
        <v/>
      </c>
      <c r="OQ81" s="79">
        <f>0</f>
        <v/>
      </c>
      <c r="OR81" s="79">
        <f>0</f>
        <v/>
      </c>
      <c r="OS81" s="79">
        <f>0</f>
        <v/>
      </c>
      <c r="OT81" s="79">
        <f>0</f>
        <v/>
      </c>
      <c r="OU81" s="79">
        <f>0</f>
        <v/>
      </c>
      <c r="OV81" s="79">
        <f>0</f>
        <v/>
      </c>
      <c r="OW81" s="79">
        <f>0</f>
        <v/>
      </c>
      <c r="OX81" s="79">
        <f>0</f>
        <v/>
      </c>
      <c r="OY81" s="79">
        <f>0</f>
        <v/>
      </c>
      <c r="OZ81" s="79">
        <f>0</f>
        <v/>
      </c>
      <c r="PA81" s="79">
        <f>SE(Input!M="bullet";SE(0=Input!M-1;PA35;0);SE(0&lt;Input!M;0;SE(0&lt;Input!M;PA35/(Input!M-Input!M);0)))</f>
        <v/>
      </c>
      <c r="PB81" s="79">
        <f>SE(Input!M="bullet";SE(1=Input!M-1;PA35;0);SE(1&lt;Input!M;0;SE(1&lt;Input!M;PA35/(Input!M-Input!M);0)))</f>
        <v/>
      </c>
      <c r="PC81" s="79">
        <f>SE(Input!M="bullet";SE(2=Input!M-1;PA35;0);SE(2&lt;Input!M;0;SE(2&lt;Input!M;PA35/(Input!M-Input!M);0)))</f>
        <v/>
      </c>
      <c r="PD81" s="79">
        <f>SE(Input!M="bullet";SE(3=Input!M-1;PA35;0);SE(3&lt;Input!M;0;SE(3&lt;Input!M;PA35/(Input!M-Input!M);0)))</f>
        <v/>
      </c>
      <c r="PE81" s="79">
        <f>SE(Input!M="bullet";SE(4=Input!M-1;PA35;0);SE(4&lt;Input!M;0;SE(4&lt;Input!M;PA35/(Input!M-Input!M);0)))</f>
        <v/>
      </c>
      <c r="PF81" s="79">
        <f>SE(Input!M="bullet";SE(5=Input!M-1;PA35;0);SE(5&lt;Input!M;0;SE(5&lt;Input!M;PA35/(Input!M-Input!M);0)))</f>
        <v/>
      </c>
      <c r="PG81" s="79">
        <f>SE(Input!M="bullet";SE(6=Input!M-1;PA35;0);SE(6&lt;Input!M;0;SE(6&lt;Input!M;PA35/(Input!M-Input!M);0)))</f>
        <v/>
      </c>
      <c r="PH81" s="79">
        <f>SE(Input!M="bullet";SE(7=Input!M-1;PA35;0);SE(7&lt;Input!M;0;SE(7&lt;Input!M;PA35/(Input!M-Input!M);0)))</f>
        <v/>
      </c>
      <c r="PI81" s="79">
        <f>SE(Input!M="bullet";SE(8=Input!M-1;PA35;0);SE(8&lt;Input!M;0;SE(8&lt;Input!M;PA35/(Input!M-Input!M);0)))</f>
        <v/>
      </c>
      <c r="PJ81" s="79">
        <f>SE(Input!M="bullet";SE(9=Input!M-1;PA35;0);SE(9&lt;Input!M;0;SE(9&lt;Input!M;PA35/(Input!M-Input!M);0)))</f>
        <v/>
      </c>
      <c r="PK81" s="79">
        <f>SE(Input!M="bullet";SE(10=Input!M-1;PA35;0);SE(10&lt;Input!M;0;SE(10&lt;Input!M;PA35/(Input!M-Input!M);0)))</f>
        <v/>
      </c>
      <c r="PL81" s="79">
        <f>SE(Input!M="bullet";SE(11=Input!M-1;PA35;0);SE(11&lt;Input!M;0;SE(11&lt;Input!M;PA35/(Input!M-Input!M);0)))</f>
        <v/>
      </c>
      <c r="PO81" s="78" t="n">
        <v>29</v>
      </c>
      <c r="PP81" s="79">
        <f>0</f>
        <v/>
      </c>
      <c r="PQ81" s="79">
        <f>0</f>
        <v/>
      </c>
      <c r="PR81" s="79">
        <f>0</f>
        <v/>
      </c>
      <c r="PS81" s="79">
        <f>0</f>
        <v/>
      </c>
      <c r="PT81" s="79">
        <f>0</f>
        <v/>
      </c>
      <c r="PU81" s="79">
        <f>0</f>
        <v/>
      </c>
      <c r="PV81" s="79">
        <f>0</f>
        <v/>
      </c>
      <c r="PW81" s="79">
        <f>0</f>
        <v/>
      </c>
      <c r="PX81" s="79">
        <f>0</f>
        <v/>
      </c>
      <c r="PY81" s="79">
        <f>0</f>
        <v/>
      </c>
      <c r="PZ81" s="79">
        <f>0</f>
        <v/>
      </c>
      <c r="QA81" s="79">
        <f>0</f>
        <v/>
      </c>
      <c r="QB81" s="79">
        <f>0</f>
        <v/>
      </c>
      <c r="QC81" s="79">
        <f>0</f>
        <v/>
      </c>
      <c r="QD81" s="79">
        <f>0</f>
        <v/>
      </c>
      <c r="QE81" s="79">
        <f>0</f>
        <v/>
      </c>
      <c r="QF81" s="79">
        <f>0</f>
        <v/>
      </c>
      <c r="QG81" s="79">
        <f>0</f>
        <v/>
      </c>
      <c r="QH81" s="79">
        <f>0</f>
        <v/>
      </c>
      <c r="QI81" s="79">
        <f>0</f>
        <v/>
      </c>
      <c r="QJ81" s="79">
        <f>0</f>
        <v/>
      </c>
      <c r="QK81" s="79">
        <f>0</f>
        <v/>
      </c>
      <c r="QL81" s="79">
        <f>0</f>
        <v/>
      </c>
      <c r="QM81" s="79">
        <f>0</f>
        <v/>
      </c>
      <c r="QN81" s="79">
        <f>0</f>
        <v/>
      </c>
      <c r="QO81" s="79">
        <f>0</f>
        <v/>
      </c>
      <c r="QP81" s="79">
        <f>0</f>
        <v/>
      </c>
      <c r="QQ81" s="79">
        <f>0</f>
        <v/>
      </c>
      <c r="QR81" s="79">
        <f>SE(Input!N="bullet";SE(0=Input!N-1;QR35;0);SE(0&lt;Input!N;0;SE(0&lt;Input!N;QR35/(Input!N-Input!N);0)))</f>
        <v/>
      </c>
      <c r="QS81" s="79">
        <f>SE(Input!N="bullet";SE(1=Input!N-1;QR35;0);SE(1&lt;Input!N;0;SE(1&lt;Input!N;QR35/(Input!N-Input!N);0)))</f>
        <v/>
      </c>
      <c r="QT81" s="79">
        <f>SE(Input!N="bullet";SE(2=Input!N-1;QR35;0);SE(2&lt;Input!N;0;SE(2&lt;Input!N;QR35/(Input!N-Input!N);0)))</f>
        <v/>
      </c>
      <c r="QU81" s="79">
        <f>SE(Input!N="bullet";SE(3=Input!N-1;QR35;0);SE(3&lt;Input!N;0;SE(3&lt;Input!N;QR35/(Input!N-Input!N);0)))</f>
        <v/>
      </c>
      <c r="QV81" s="79">
        <f>SE(Input!N="bullet";SE(4=Input!N-1;QR35;0);SE(4&lt;Input!N;0;SE(4&lt;Input!N;QR35/(Input!N-Input!N);0)))</f>
        <v/>
      </c>
      <c r="QW81" s="79">
        <f>SE(Input!N="bullet";SE(5=Input!N-1;QR35;0);SE(5&lt;Input!N;0;SE(5&lt;Input!N;QR35/(Input!N-Input!N);0)))</f>
        <v/>
      </c>
      <c r="QX81" s="79">
        <f>SE(Input!N="bullet";SE(6=Input!N-1;QR35;0);SE(6&lt;Input!N;0;SE(6&lt;Input!N;QR35/(Input!N-Input!N);0)))</f>
        <v/>
      </c>
      <c r="QY81" s="79">
        <f>SE(Input!N="bullet";SE(7=Input!N-1;QR35;0);SE(7&lt;Input!N;0;SE(7&lt;Input!N;QR35/(Input!N-Input!N);0)))</f>
        <v/>
      </c>
      <c r="QZ81" s="79">
        <f>SE(Input!N="bullet";SE(8=Input!N-1;QR35;0);SE(8&lt;Input!N;0;SE(8&lt;Input!N;QR35/(Input!N-Input!N);0)))</f>
        <v/>
      </c>
      <c r="RA81" s="79">
        <f>SE(Input!N="bullet";SE(9=Input!N-1;QR35;0);SE(9&lt;Input!N;0;SE(9&lt;Input!N;QR35/(Input!N-Input!N);0)))</f>
        <v/>
      </c>
      <c r="RB81" s="79">
        <f>SE(Input!N="bullet";SE(10=Input!N-1;QR35;0);SE(10&lt;Input!N;0;SE(10&lt;Input!N;QR35/(Input!N-Input!N);0)))</f>
        <v/>
      </c>
      <c r="RC81" s="79">
        <f>SE(Input!N="bullet";SE(11=Input!N-1;QR35;0);SE(11&lt;Input!N;0;SE(11&lt;Input!N;QR35/(Input!N-Input!N);0)))</f>
        <v/>
      </c>
      <c r="RF81" s="78" t="n">
        <v>29</v>
      </c>
      <c r="RG81" s="79">
        <f>0</f>
        <v/>
      </c>
      <c r="RH81" s="79">
        <f>0</f>
        <v/>
      </c>
      <c r="RI81" s="79">
        <f>0</f>
        <v/>
      </c>
      <c r="RJ81" s="79">
        <f>0</f>
        <v/>
      </c>
      <c r="RK81" s="79">
        <f>0</f>
        <v/>
      </c>
      <c r="RL81" s="79">
        <f>0</f>
        <v/>
      </c>
      <c r="RM81" s="79">
        <f>0</f>
        <v/>
      </c>
      <c r="RN81" s="79">
        <f>0</f>
        <v/>
      </c>
      <c r="RO81" s="79">
        <f>0</f>
        <v/>
      </c>
      <c r="RP81" s="79">
        <f>0</f>
        <v/>
      </c>
      <c r="RQ81" s="79">
        <f>0</f>
        <v/>
      </c>
      <c r="RR81" s="79">
        <f>0</f>
        <v/>
      </c>
      <c r="RS81" s="79">
        <f>0</f>
        <v/>
      </c>
      <c r="RT81" s="79">
        <f>0</f>
        <v/>
      </c>
      <c r="RU81" s="79">
        <f>0</f>
        <v/>
      </c>
      <c r="RV81" s="79">
        <f>0</f>
        <v/>
      </c>
      <c r="RW81" s="79">
        <f>0</f>
        <v/>
      </c>
      <c r="RX81" s="79">
        <f>0</f>
        <v/>
      </c>
      <c r="RY81" s="79">
        <f>0</f>
        <v/>
      </c>
      <c r="RZ81" s="79">
        <f>0</f>
        <v/>
      </c>
      <c r="SA81" s="79">
        <f>0</f>
        <v/>
      </c>
      <c r="SB81" s="79">
        <f>0</f>
        <v/>
      </c>
      <c r="SC81" s="79">
        <f>0</f>
        <v/>
      </c>
      <c r="SD81" s="79">
        <f>0</f>
        <v/>
      </c>
      <c r="SE81" s="79">
        <f>0</f>
        <v/>
      </c>
      <c r="SF81" s="79">
        <f>0</f>
        <v/>
      </c>
      <c r="SG81" s="79">
        <f>0</f>
        <v/>
      </c>
      <c r="SH81" s="79">
        <f>0</f>
        <v/>
      </c>
      <c r="SI81" s="79">
        <f>SE(Input!O="bullet";SE(0=Input!O-1;SI35;0);SE(0&lt;Input!O;0;SE(0&lt;Input!O;SI35/(Input!O-Input!O);0)))</f>
        <v/>
      </c>
      <c r="SJ81" s="79">
        <f>SE(Input!O="bullet";SE(1=Input!O-1;SI35;0);SE(1&lt;Input!O;0;SE(1&lt;Input!O;SI35/(Input!O-Input!O);0)))</f>
        <v/>
      </c>
      <c r="SK81" s="79">
        <f>SE(Input!O="bullet";SE(2=Input!O-1;SI35;0);SE(2&lt;Input!O;0;SE(2&lt;Input!O;SI35/(Input!O-Input!O);0)))</f>
        <v/>
      </c>
      <c r="SL81" s="79">
        <f>SE(Input!O="bullet";SE(3=Input!O-1;SI35;0);SE(3&lt;Input!O;0;SE(3&lt;Input!O;SI35/(Input!O-Input!O);0)))</f>
        <v/>
      </c>
      <c r="SM81" s="79">
        <f>SE(Input!O="bullet";SE(4=Input!O-1;SI35;0);SE(4&lt;Input!O;0;SE(4&lt;Input!O;SI35/(Input!O-Input!O);0)))</f>
        <v/>
      </c>
      <c r="SN81" s="79">
        <f>SE(Input!O="bullet";SE(5=Input!O-1;SI35;0);SE(5&lt;Input!O;0;SE(5&lt;Input!O;SI35/(Input!O-Input!O);0)))</f>
        <v/>
      </c>
      <c r="SO81" s="79">
        <f>SE(Input!O="bullet";SE(6=Input!O-1;SI35;0);SE(6&lt;Input!O;0;SE(6&lt;Input!O;SI35/(Input!O-Input!O);0)))</f>
        <v/>
      </c>
      <c r="SP81" s="79">
        <f>SE(Input!O="bullet";SE(7=Input!O-1;SI35;0);SE(7&lt;Input!O;0;SE(7&lt;Input!O;SI35/(Input!O-Input!O);0)))</f>
        <v/>
      </c>
      <c r="SQ81" s="79">
        <f>SE(Input!O="bullet";SE(8=Input!O-1;SI35;0);SE(8&lt;Input!O;0;SE(8&lt;Input!O;SI35/(Input!O-Input!O);0)))</f>
        <v/>
      </c>
      <c r="SR81" s="79">
        <f>SE(Input!O="bullet";SE(9=Input!O-1;SI35;0);SE(9&lt;Input!O;0;SE(9&lt;Input!O;SI35/(Input!O-Input!O);0)))</f>
        <v/>
      </c>
      <c r="SS81" s="79">
        <f>SE(Input!O="bullet";SE(10=Input!O-1;SI35;0);SE(10&lt;Input!O;0;SE(10&lt;Input!O;SI35/(Input!O-Input!O);0)))</f>
        <v/>
      </c>
      <c r="ST81" s="79">
        <f>SE(Input!O="bullet";SE(11=Input!O-1;SI35;0);SE(11&lt;Input!O;0;SE(11&lt;Input!O;SI35/(Input!O-Input!O);0)))</f>
        <v/>
      </c>
      <c r="SW81" s="78" t="n">
        <v>29</v>
      </c>
      <c r="SX81" s="79">
        <f>0</f>
        <v/>
      </c>
      <c r="SY81" s="79">
        <f>0</f>
        <v/>
      </c>
      <c r="SZ81" s="79">
        <f>0</f>
        <v/>
      </c>
      <c r="TA81" s="79">
        <f>0</f>
        <v/>
      </c>
      <c r="TB81" s="79">
        <f>0</f>
        <v/>
      </c>
      <c r="TC81" s="79">
        <f>0</f>
        <v/>
      </c>
      <c r="TD81" s="79">
        <f>0</f>
        <v/>
      </c>
      <c r="TE81" s="79">
        <f>0</f>
        <v/>
      </c>
      <c r="TF81" s="79">
        <f>0</f>
        <v/>
      </c>
      <c r="TG81" s="79">
        <f>0</f>
        <v/>
      </c>
      <c r="TH81" s="79">
        <f>0</f>
        <v/>
      </c>
      <c r="TI81" s="79">
        <f>0</f>
        <v/>
      </c>
      <c r="TJ81" s="79">
        <f>0</f>
        <v/>
      </c>
      <c r="TK81" s="79">
        <f>0</f>
        <v/>
      </c>
      <c r="TL81" s="79">
        <f>0</f>
        <v/>
      </c>
      <c r="TM81" s="79">
        <f>0</f>
        <v/>
      </c>
      <c r="TN81" s="79">
        <f>0</f>
        <v/>
      </c>
      <c r="TO81" s="79">
        <f>0</f>
        <v/>
      </c>
      <c r="TP81" s="79">
        <f>0</f>
        <v/>
      </c>
      <c r="TQ81" s="79">
        <f>0</f>
        <v/>
      </c>
      <c r="TR81" s="79">
        <f>0</f>
        <v/>
      </c>
      <c r="TS81" s="79">
        <f>0</f>
        <v/>
      </c>
      <c r="TT81" s="79">
        <f>0</f>
        <v/>
      </c>
      <c r="TU81" s="79">
        <f>0</f>
        <v/>
      </c>
      <c r="TV81" s="79">
        <f>0</f>
        <v/>
      </c>
      <c r="TW81" s="79">
        <f>0</f>
        <v/>
      </c>
      <c r="TX81" s="79">
        <f>0</f>
        <v/>
      </c>
      <c r="TY81" s="79">
        <f>0</f>
        <v/>
      </c>
      <c r="TZ81" s="79">
        <f>SE(Input!P="bullet";SE(0=Input!P-1;TZ35;0);SE(0&lt;Input!P;0;SE(0&lt;Input!P;TZ35/(Input!P-Input!P);0)))</f>
        <v/>
      </c>
      <c r="UA81" s="79">
        <f>SE(Input!P="bullet";SE(1=Input!P-1;TZ35;0);SE(1&lt;Input!P;0;SE(1&lt;Input!P;TZ35/(Input!P-Input!P);0)))</f>
        <v/>
      </c>
      <c r="UB81" s="79">
        <f>SE(Input!P="bullet";SE(2=Input!P-1;TZ35;0);SE(2&lt;Input!P;0;SE(2&lt;Input!P;TZ35/(Input!P-Input!P);0)))</f>
        <v/>
      </c>
      <c r="UC81" s="79">
        <f>SE(Input!P="bullet";SE(3=Input!P-1;TZ35;0);SE(3&lt;Input!P;0;SE(3&lt;Input!P;TZ35/(Input!P-Input!P);0)))</f>
        <v/>
      </c>
      <c r="UD81" s="79">
        <f>SE(Input!P="bullet";SE(4=Input!P-1;TZ35;0);SE(4&lt;Input!P;0;SE(4&lt;Input!P;TZ35/(Input!P-Input!P);0)))</f>
        <v/>
      </c>
      <c r="UE81" s="79">
        <f>SE(Input!P="bullet";SE(5=Input!P-1;TZ35;0);SE(5&lt;Input!P;0;SE(5&lt;Input!P;TZ35/(Input!P-Input!P);0)))</f>
        <v/>
      </c>
      <c r="UF81" s="79">
        <f>SE(Input!P="bullet";SE(6=Input!P-1;TZ35;0);SE(6&lt;Input!P;0;SE(6&lt;Input!P;TZ35/(Input!P-Input!P);0)))</f>
        <v/>
      </c>
      <c r="UG81" s="79">
        <f>SE(Input!P="bullet";SE(7=Input!P-1;TZ35;0);SE(7&lt;Input!P;0;SE(7&lt;Input!P;TZ35/(Input!P-Input!P);0)))</f>
        <v/>
      </c>
      <c r="UH81" s="79">
        <f>SE(Input!P="bullet";SE(8=Input!P-1;TZ35;0);SE(8&lt;Input!P;0;SE(8&lt;Input!P;TZ35/(Input!P-Input!P);0)))</f>
        <v/>
      </c>
      <c r="UI81" s="79">
        <f>SE(Input!P="bullet";SE(9=Input!P-1;TZ35;0);SE(9&lt;Input!P;0;SE(9&lt;Input!P;TZ35/(Input!P-Input!P);0)))</f>
        <v/>
      </c>
      <c r="UJ81" s="79">
        <f>SE(Input!P="bullet";SE(10=Input!P-1;TZ35;0);SE(10&lt;Input!P;0;SE(10&lt;Input!P;TZ35/(Input!P-Input!P);0)))</f>
        <v/>
      </c>
      <c r="UK81" s="79">
        <f>SE(Input!P="bullet";SE(11=Input!P-1;TZ35;0);SE(11&lt;Input!P;0;SE(11&lt;Input!P;TZ35/(Input!P-Input!P);0)))</f>
        <v/>
      </c>
      <c r="UN81" s="78" t="n">
        <v>29</v>
      </c>
      <c r="UO81" s="79">
        <f>0</f>
        <v/>
      </c>
      <c r="UP81" s="79">
        <f>0</f>
        <v/>
      </c>
      <c r="UQ81" s="79">
        <f>0</f>
        <v/>
      </c>
      <c r="UR81" s="79">
        <f>0</f>
        <v/>
      </c>
      <c r="US81" s="79">
        <f>0</f>
        <v/>
      </c>
      <c r="UT81" s="79">
        <f>0</f>
        <v/>
      </c>
      <c r="UU81" s="79">
        <f>0</f>
        <v/>
      </c>
      <c r="UV81" s="79">
        <f>0</f>
        <v/>
      </c>
      <c r="UW81" s="79">
        <f>0</f>
        <v/>
      </c>
      <c r="UX81" s="79">
        <f>0</f>
        <v/>
      </c>
      <c r="UY81" s="79">
        <f>0</f>
        <v/>
      </c>
      <c r="UZ81" s="79">
        <f>0</f>
        <v/>
      </c>
      <c r="VA81" s="79">
        <f>0</f>
        <v/>
      </c>
      <c r="VB81" s="79">
        <f>0</f>
        <v/>
      </c>
      <c r="VC81" s="79">
        <f>0</f>
        <v/>
      </c>
      <c r="VD81" s="79">
        <f>0</f>
        <v/>
      </c>
      <c r="VE81" s="79">
        <f>0</f>
        <v/>
      </c>
      <c r="VF81" s="79">
        <f>0</f>
        <v/>
      </c>
      <c r="VG81" s="79">
        <f>0</f>
        <v/>
      </c>
      <c r="VH81" s="79">
        <f>0</f>
        <v/>
      </c>
      <c r="VI81" s="79">
        <f>0</f>
        <v/>
      </c>
      <c r="VJ81" s="79">
        <f>0</f>
        <v/>
      </c>
      <c r="VK81" s="79">
        <f>0</f>
        <v/>
      </c>
      <c r="VL81" s="79">
        <f>0</f>
        <v/>
      </c>
      <c r="VM81" s="79">
        <f>0</f>
        <v/>
      </c>
      <c r="VN81" s="79">
        <f>0</f>
        <v/>
      </c>
      <c r="VO81" s="79">
        <f>0</f>
        <v/>
      </c>
      <c r="VP81" s="79">
        <f>0</f>
        <v/>
      </c>
      <c r="VQ81" s="79">
        <f>SE(Input!Q="bullet";SE(0=Input!Q-1;VQ35;0);SE(0&lt;Input!Q;0;SE(0&lt;Input!Q;VQ35/(Input!Q-Input!Q);0)))</f>
        <v/>
      </c>
      <c r="VR81" s="79">
        <f>SE(Input!Q="bullet";SE(1=Input!Q-1;VQ35;0);SE(1&lt;Input!Q;0;SE(1&lt;Input!Q;VQ35/(Input!Q-Input!Q);0)))</f>
        <v/>
      </c>
      <c r="VS81" s="79">
        <f>SE(Input!Q="bullet";SE(2=Input!Q-1;VQ35;0);SE(2&lt;Input!Q;0;SE(2&lt;Input!Q;VQ35/(Input!Q-Input!Q);0)))</f>
        <v/>
      </c>
      <c r="VT81" s="79">
        <f>SE(Input!Q="bullet";SE(3=Input!Q-1;VQ35;0);SE(3&lt;Input!Q;0;SE(3&lt;Input!Q;VQ35/(Input!Q-Input!Q);0)))</f>
        <v/>
      </c>
      <c r="VU81" s="79">
        <f>SE(Input!Q="bullet";SE(4=Input!Q-1;VQ35;0);SE(4&lt;Input!Q;0;SE(4&lt;Input!Q;VQ35/(Input!Q-Input!Q);0)))</f>
        <v/>
      </c>
      <c r="VV81" s="79">
        <f>SE(Input!Q="bullet";SE(5=Input!Q-1;VQ35;0);SE(5&lt;Input!Q;0;SE(5&lt;Input!Q;VQ35/(Input!Q-Input!Q);0)))</f>
        <v/>
      </c>
      <c r="VW81" s="79">
        <f>SE(Input!Q="bullet";SE(6=Input!Q-1;VQ35;0);SE(6&lt;Input!Q;0;SE(6&lt;Input!Q;VQ35/(Input!Q-Input!Q);0)))</f>
        <v/>
      </c>
      <c r="VX81" s="79">
        <f>SE(Input!Q="bullet";SE(7=Input!Q-1;VQ35;0);SE(7&lt;Input!Q;0;SE(7&lt;Input!Q;VQ35/(Input!Q-Input!Q);0)))</f>
        <v/>
      </c>
      <c r="VY81" s="79">
        <f>SE(Input!Q="bullet";SE(8=Input!Q-1;VQ35;0);SE(8&lt;Input!Q;0;SE(8&lt;Input!Q;VQ35/(Input!Q-Input!Q);0)))</f>
        <v/>
      </c>
      <c r="VZ81" s="79">
        <f>SE(Input!Q="bullet";SE(9=Input!Q-1;VQ35;0);SE(9&lt;Input!Q;0;SE(9&lt;Input!Q;VQ35/(Input!Q-Input!Q);0)))</f>
        <v/>
      </c>
      <c r="WA81" s="79">
        <f>SE(Input!Q="bullet";SE(10=Input!Q-1;VQ35;0);SE(10&lt;Input!Q;0;SE(10&lt;Input!Q;VQ35/(Input!Q-Input!Q);0)))</f>
        <v/>
      </c>
      <c r="WB81" s="79">
        <f>SE(Input!Q="bullet";SE(11=Input!Q-1;VQ35;0);SE(11&lt;Input!Q;0;SE(11&lt;Input!Q;VQ35/(Input!Q-Input!Q);0)))</f>
        <v/>
      </c>
      <c r="WE81" s="78" t="n">
        <v>29</v>
      </c>
      <c r="WF81" s="79">
        <f>0</f>
        <v/>
      </c>
      <c r="WG81" s="79">
        <f>0</f>
        <v/>
      </c>
      <c r="WH81" s="79">
        <f>0</f>
        <v/>
      </c>
      <c r="WI81" s="79">
        <f>0</f>
        <v/>
      </c>
      <c r="WJ81" s="79">
        <f>0</f>
        <v/>
      </c>
      <c r="WK81" s="79">
        <f>0</f>
        <v/>
      </c>
      <c r="WL81" s="79">
        <f>0</f>
        <v/>
      </c>
      <c r="WM81" s="79">
        <f>0</f>
        <v/>
      </c>
      <c r="WN81" s="79">
        <f>0</f>
        <v/>
      </c>
      <c r="WO81" s="79">
        <f>0</f>
        <v/>
      </c>
      <c r="WP81" s="79">
        <f>0</f>
        <v/>
      </c>
      <c r="WQ81" s="79">
        <f>0</f>
        <v/>
      </c>
      <c r="WR81" s="79">
        <f>0</f>
        <v/>
      </c>
      <c r="WS81" s="79">
        <f>0</f>
        <v/>
      </c>
      <c r="WT81" s="79">
        <f>0</f>
        <v/>
      </c>
      <c r="WU81" s="79">
        <f>0</f>
        <v/>
      </c>
      <c r="WV81" s="79">
        <f>0</f>
        <v/>
      </c>
      <c r="WW81" s="79">
        <f>0</f>
        <v/>
      </c>
      <c r="WX81" s="79">
        <f>0</f>
        <v/>
      </c>
      <c r="WY81" s="79">
        <f>0</f>
        <v/>
      </c>
      <c r="WZ81" s="79">
        <f>0</f>
        <v/>
      </c>
      <c r="XA81" s="79">
        <f>0</f>
        <v/>
      </c>
      <c r="XB81" s="79">
        <f>0</f>
        <v/>
      </c>
      <c r="XC81" s="79">
        <f>0</f>
        <v/>
      </c>
      <c r="XD81" s="79">
        <f>0</f>
        <v/>
      </c>
      <c r="XE81" s="79">
        <f>0</f>
        <v/>
      </c>
      <c r="XF81" s="79">
        <f>0</f>
        <v/>
      </c>
      <c r="XG81" s="79">
        <f>0</f>
        <v/>
      </c>
      <c r="XH81" s="79">
        <f>SE(Input!R="bullet";SE(0=Input!R-1;XH35;0);SE(0&lt;Input!R;0;SE(0&lt;Input!R;XH35/(Input!R-Input!R);0)))</f>
        <v/>
      </c>
      <c r="XI81" s="79">
        <f>SE(Input!R="bullet";SE(1=Input!R-1;XH35;0);SE(1&lt;Input!R;0;SE(1&lt;Input!R;XH35/(Input!R-Input!R);0)))</f>
        <v/>
      </c>
      <c r="XJ81" s="79">
        <f>SE(Input!R="bullet";SE(2=Input!R-1;XH35;0);SE(2&lt;Input!R;0;SE(2&lt;Input!R;XH35/(Input!R-Input!R);0)))</f>
        <v/>
      </c>
      <c r="XK81" s="79">
        <f>SE(Input!R="bullet";SE(3=Input!R-1;XH35;0);SE(3&lt;Input!R;0;SE(3&lt;Input!R;XH35/(Input!R-Input!R);0)))</f>
        <v/>
      </c>
      <c r="XL81" s="79">
        <f>SE(Input!R="bullet";SE(4=Input!R-1;XH35;0);SE(4&lt;Input!R;0;SE(4&lt;Input!R;XH35/(Input!R-Input!R);0)))</f>
        <v/>
      </c>
      <c r="XM81" s="79">
        <f>SE(Input!R="bullet";SE(5=Input!R-1;XH35;0);SE(5&lt;Input!R;0;SE(5&lt;Input!R;XH35/(Input!R-Input!R);0)))</f>
        <v/>
      </c>
      <c r="XN81" s="79">
        <f>SE(Input!R="bullet";SE(6=Input!R-1;XH35;0);SE(6&lt;Input!R;0;SE(6&lt;Input!R;XH35/(Input!R-Input!R);0)))</f>
        <v/>
      </c>
      <c r="XO81" s="79">
        <f>SE(Input!R="bullet";SE(7=Input!R-1;XH35;0);SE(7&lt;Input!R;0;SE(7&lt;Input!R;XH35/(Input!R-Input!R);0)))</f>
        <v/>
      </c>
      <c r="XP81" s="79">
        <f>SE(Input!R="bullet";SE(8=Input!R-1;XH35;0);SE(8&lt;Input!R;0;SE(8&lt;Input!R;XH35/(Input!R-Input!R);0)))</f>
        <v/>
      </c>
      <c r="XQ81" s="79">
        <f>SE(Input!R="bullet";SE(9=Input!R-1;XH35;0);SE(9&lt;Input!R;0;SE(9&lt;Input!R;XH35/(Input!R-Input!R);0)))</f>
        <v/>
      </c>
      <c r="XR81" s="79">
        <f>SE(Input!R="bullet";SE(10=Input!R-1;XH35;0);SE(10&lt;Input!R;0;SE(10&lt;Input!R;XH35/(Input!R-Input!R);0)))</f>
        <v/>
      </c>
      <c r="XS81" s="79">
        <f>SE(Input!R="bullet";SE(11=Input!R-1;XH35;0);SE(11&lt;Input!R;0;SE(11&lt;Input!R;XH35/(Input!R-Input!R);0)))</f>
        <v/>
      </c>
      <c r="XV81" s="78" t="n">
        <v>29</v>
      </c>
      <c r="XW81" s="79">
        <f>0</f>
        <v/>
      </c>
      <c r="XX81" s="79">
        <f>0</f>
        <v/>
      </c>
      <c r="XY81" s="79">
        <f>0</f>
        <v/>
      </c>
      <c r="XZ81" s="79">
        <f>0</f>
        <v/>
      </c>
      <c r="YA81" s="79">
        <f>0</f>
        <v/>
      </c>
      <c r="YB81" s="79">
        <f>0</f>
        <v/>
      </c>
      <c r="YC81" s="79">
        <f>0</f>
        <v/>
      </c>
      <c r="YD81" s="79">
        <f>0</f>
        <v/>
      </c>
      <c r="YE81" s="79">
        <f>0</f>
        <v/>
      </c>
      <c r="YF81" s="79">
        <f>0</f>
        <v/>
      </c>
      <c r="YG81" s="79">
        <f>0</f>
        <v/>
      </c>
      <c r="YH81" s="79">
        <f>0</f>
        <v/>
      </c>
      <c r="YI81" s="79">
        <f>0</f>
        <v/>
      </c>
      <c r="YJ81" s="79">
        <f>0</f>
        <v/>
      </c>
      <c r="YK81" s="79">
        <f>0</f>
        <v/>
      </c>
      <c r="YL81" s="79">
        <f>0</f>
        <v/>
      </c>
      <c r="YM81" s="79">
        <f>0</f>
        <v/>
      </c>
      <c r="YN81" s="79">
        <f>0</f>
        <v/>
      </c>
      <c r="YO81" s="79">
        <f>0</f>
        <v/>
      </c>
      <c r="YP81" s="79">
        <f>0</f>
        <v/>
      </c>
      <c r="YQ81" s="79">
        <f>0</f>
        <v/>
      </c>
      <c r="YR81" s="79">
        <f>0</f>
        <v/>
      </c>
      <c r="YS81" s="79">
        <f>0</f>
        <v/>
      </c>
      <c r="YT81" s="79">
        <f>0</f>
        <v/>
      </c>
      <c r="YU81" s="79">
        <f>0</f>
        <v/>
      </c>
      <c r="YV81" s="79">
        <f>0</f>
        <v/>
      </c>
      <c r="YW81" s="79">
        <f>0</f>
        <v/>
      </c>
      <c r="YX81" s="79">
        <f>0</f>
        <v/>
      </c>
      <c r="YY81" s="79">
        <f>SE(Input!S="bullet";SE(0=Input!S-1;YY35;0);SE(0&lt;Input!S;0;SE(0&lt;Input!S;YY35/(Input!S-Input!S);0)))</f>
        <v/>
      </c>
      <c r="YZ81" s="79">
        <f>SE(Input!S="bullet";SE(1=Input!S-1;YY35;0);SE(1&lt;Input!S;0;SE(1&lt;Input!S;YY35/(Input!S-Input!S);0)))</f>
        <v/>
      </c>
      <c r="ZA81" s="79">
        <f>SE(Input!S="bullet";SE(2=Input!S-1;YY35;0);SE(2&lt;Input!S;0;SE(2&lt;Input!S;YY35/(Input!S-Input!S);0)))</f>
        <v/>
      </c>
      <c r="ZB81" s="79">
        <f>SE(Input!S="bullet";SE(3=Input!S-1;YY35;0);SE(3&lt;Input!S;0;SE(3&lt;Input!S;YY35/(Input!S-Input!S);0)))</f>
        <v/>
      </c>
      <c r="ZC81" s="79">
        <f>SE(Input!S="bullet";SE(4=Input!S-1;YY35;0);SE(4&lt;Input!S;0;SE(4&lt;Input!S;YY35/(Input!S-Input!S);0)))</f>
        <v/>
      </c>
      <c r="ZD81" s="79">
        <f>SE(Input!S="bullet";SE(5=Input!S-1;YY35;0);SE(5&lt;Input!S;0;SE(5&lt;Input!S;YY35/(Input!S-Input!S);0)))</f>
        <v/>
      </c>
      <c r="ZE81" s="79">
        <f>SE(Input!S="bullet";SE(6=Input!S-1;YY35;0);SE(6&lt;Input!S;0;SE(6&lt;Input!S;YY35/(Input!S-Input!S);0)))</f>
        <v/>
      </c>
      <c r="ZF81" s="79">
        <f>SE(Input!S="bullet";SE(7=Input!S-1;YY35;0);SE(7&lt;Input!S;0;SE(7&lt;Input!S;YY35/(Input!S-Input!S);0)))</f>
        <v/>
      </c>
      <c r="ZG81" s="79">
        <f>SE(Input!S="bullet";SE(8=Input!S-1;YY35;0);SE(8&lt;Input!S;0;SE(8&lt;Input!S;YY35/(Input!S-Input!S);0)))</f>
        <v/>
      </c>
      <c r="ZH81" s="79">
        <f>SE(Input!S="bullet";SE(9=Input!S-1;YY35;0);SE(9&lt;Input!S;0;SE(9&lt;Input!S;YY35/(Input!S-Input!S);0)))</f>
        <v/>
      </c>
      <c r="ZI81" s="79">
        <f>SE(Input!S="bullet";SE(10=Input!S-1;YY35;0);SE(10&lt;Input!S;0;SE(10&lt;Input!S;YY35/(Input!S-Input!S);0)))</f>
        <v/>
      </c>
      <c r="ZJ81" s="79">
        <f>SE(Input!S="bullet";SE(11=Input!S-1;YY35;0);SE(11&lt;Input!S;0;SE(11&lt;Input!S;YY35/(Input!S-Input!S);0)))</f>
        <v/>
      </c>
      <c r="ZM81" s="78" t="n">
        <v>29</v>
      </c>
      <c r="ZN81" s="79">
        <f>0</f>
        <v/>
      </c>
      <c r="ZO81" s="79">
        <f>0</f>
        <v/>
      </c>
      <c r="ZP81" s="79">
        <f>0</f>
        <v/>
      </c>
      <c r="ZQ81" s="79">
        <f>0</f>
        <v/>
      </c>
      <c r="ZR81" s="79">
        <f>0</f>
        <v/>
      </c>
      <c r="ZS81" s="79">
        <f>0</f>
        <v/>
      </c>
      <c r="ZT81" s="79">
        <f>0</f>
        <v/>
      </c>
      <c r="ZU81" s="79">
        <f>0</f>
        <v/>
      </c>
      <c r="ZV81" s="79">
        <f>0</f>
        <v/>
      </c>
      <c r="ZW81" s="79">
        <f>0</f>
        <v/>
      </c>
      <c r="ZX81" s="79">
        <f>0</f>
        <v/>
      </c>
      <c r="ZY81" s="79">
        <f>0</f>
        <v/>
      </c>
      <c r="ZZ81" s="79">
        <f>0</f>
        <v/>
      </c>
      <c r="AAA81" s="79">
        <f>0</f>
        <v/>
      </c>
      <c r="AAB81" s="79">
        <f>0</f>
        <v/>
      </c>
      <c r="AAC81" s="79">
        <f>0</f>
        <v/>
      </c>
      <c r="AAD81" s="79">
        <f>0</f>
        <v/>
      </c>
      <c r="AAE81" s="79">
        <f>0</f>
        <v/>
      </c>
      <c r="AAF81" s="79">
        <f>0</f>
        <v/>
      </c>
      <c r="AAG81" s="79">
        <f>0</f>
        <v/>
      </c>
      <c r="AAH81" s="79">
        <f>0</f>
        <v/>
      </c>
      <c r="AAI81" s="79">
        <f>0</f>
        <v/>
      </c>
      <c r="AAJ81" s="79">
        <f>0</f>
        <v/>
      </c>
      <c r="AAK81" s="79">
        <f>0</f>
        <v/>
      </c>
      <c r="AAL81" s="79">
        <f>0</f>
        <v/>
      </c>
      <c r="AAM81" s="79">
        <f>0</f>
        <v/>
      </c>
      <c r="AAN81" s="79">
        <f>0</f>
        <v/>
      </c>
      <c r="AAO81" s="79">
        <f>0</f>
        <v/>
      </c>
      <c r="AAP81" s="79">
        <f>SE(Input!T="bullet";SE(0=Input!T-1;AAP35;0);SE(0&lt;Input!T;0;SE(0&lt;Input!T;AAP35/(Input!T-Input!T);0)))</f>
        <v/>
      </c>
      <c r="AAQ81" s="79">
        <f>SE(Input!T="bullet";SE(1=Input!T-1;AAP35;0);SE(1&lt;Input!T;0;SE(1&lt;Input!T;AAP35/(Input!T-Input!T);0)))</f>
        <v/>
      </c>
      <c r="AAR81" s="79">
        <f>SE(Input!T="bullet";SE(2=Input!T-1;AAP35;0);SE(2&lt;Input!T;0;SE(2&lt;Input!T;AAP35/(Input!T-Input!T);0)))</f>
        <v/>
      </c>
      <c r="AAS81" s="79">
        <f>SE(Input!T="bullet";SE(3=Input!T-1;AAP35;0);SE(3&lt;Input!T;0;SE(3&lt;Input!T;AAP35/(Input!T-Input!T);0)))</f>
        <v/>
      </c>
      <c r="AAT81" s="79">
        <f>SE(Input!T="bullet";SE(4=Input!T-1;AAP35;0);SE(4&lt;Input!T;0;SE(4&lt;Input!T;AAP35/(Input!T-Input!T);0)))</f>
        <v/>
      </c>
      <c r="AAU81" s="79">
        <f>SE(Input!T="bullet";SE(5=Input!T-1;AAP35;0);SE(5&lt;Input!T;0;SE(5&lt;Input!T;AAP35/(Input!T-Input!T);0)))</f>
        <v/>
      </c>
      <c r="AAV81" s="79">
        <f>SE(Input!T="bullet";SE(6=Input!T-1;AAP35;0);SE(6&lt;Input!T;0;SE(6&lt;Input!T;AAP35/(Input!T-Input!T);0)))</f>
        <v/>
      </c>
      <c r="AAW81" s="79">
        <f>SE(Input!T="bullet";SE(7=Input!T-1;AAP35;0);SE(7&lt;Input!T;0;SE(7&lt;Input!T;AAP35/(Input!T-Input!T);0)))</f>
        <v/>
      </c>
      <c r="AAX81" s="79">
        <f>SE(Input!T="bullet";SE(8=Input!T-1;AAP35;0);SE(8&lt;Input!T;0;SE(8&lt;Input!T;AAP35/(Input!T-Input!T);0)))</f>
        <v/>
      </c>
      <c r="AAY81" s="79">
        <f>SE(Input!T="bullet";SE(9=Input!T-1;AAP35;0);SE(9&lt;Input!T;0;SE(9&lt;Input!T;AAP35/(Input!T-Input!T);0)))</f>
        <v/>
      </c>
      <c r="AAZ81" s="79">
        <f>SE(Input!T="bullet";SE(10=Input!T-1;AAP35;0);SE(10&lt;Input!T;0;SE(10&lt;Input!T;AAP35/(Input!T-Input!T);0)))</f>
        <v/>
      </c>
      <c r="ABA81" s="79">
        <f>SE(Input!T="bullet";SE(11=Input!T-1;AAP35;0);SE(11&lt;Input!T;0;SE(11&lt;Input!T;AAP35/(Input!T-Input!T);0)))</f>
        <v/>
      </c>
      <c r="ABD81" s="78" t="n">
        <v>29</v>
      </c>
      <c r="ABE81" s="79">
        <f>0</f>
        <v/>
      </c>
      <c r="ABF81" s="79">
        <f>0</f>
        <v/>
      </c>
      <c r="ABG81" s="79">
        <f>0</f>
        <v/>
      </c>
      <c r="ABH81" s="79">
        <f>0</f>
        <v/>
      </c>
      <c r="ABI81" s="79">
        <f>0</f>
        <v/>
      </c>
      <c r="ABJ81" s="79">
        <f>0</f>
        <v/>
      </c>
      <c r="ABK81" s="79">
        <f>0</f>
        <v/>
      </c>
      <c r="ABL81" s="79">
        <f>0</f>
        <v/>
      </c>
      <c r="ABM81" s="79">
        <f>0</f>
        <v/>
      </c>
      <c r="ABN81" s="79">
        <f>0</f>
        <v/>
      </c>
      <c r="ABO81" s="79">
        <f>0</f>
        <v/>
      </c>
      <c r="ABP81" s="79">
        <f>0</f>
        <v/>
      </c>
      <c r="ABQ81" s="79">
        <f>0</f>
        <v/>
      </c>
      <c r="ABR81" s="79">
        <f>0</f>
        <v/>
      </c>
      <c r="ABS81" s="79">
        <f>0</f>
        <v/>
      </c>
      <c r="ABT81" s="79">
        <f>0</f>
        <v/>
      </c>
      <c r="ABU81" s="79">
        <f>0</f>
        <v/>
      </c>
      <c r="ABV81" s="79">
        <f>0</f>
        <v/>
      </c>
      <c r="ABW81" s="79">
        <f>0</f>
        <v/>
      </c>
      <c r="ABX81" s="79">
        <f>0</f>
        <v/>
      </c>
      <c r="ABY81" s="79">
        <f>0</f>
        <v/>
      </c>
      <c r="ABZ81" s="79">
        <f>0</f>
        <v/>
      </c>
      <c r="ACA81" s="79">
        <f>0</f>
        <v/>
      </c>
      <c r="ACB81" s="79">
        <f>0</f>
        <v/>
      </c>
      <c r="ACC81" s="79">
        <f>0</f>
        <v/>
      </c>
      <c r="ACD81" s="79">
        <f>0</f>
        <v/>
      </c>
      <c r="ACE81" s="79">
        <f>0</f>
        <v/>
      </c>
      <c r="ACF81" s="79">
        <f>0</f>
        <v/>
      </c>
      <c r="ACG81" s="79">
        <f>SE(Input!U="bullet";SE(0=Input!U-1;ACG35;0);SE(0&lt;Input!U;0;SE(0&lt;Input!U;ACG35/(Input!U-Input!U);0)))</f>
        <v/>
      </c>
      <c r="ACH81" s="79">
        <f>SE(Input!U="bullet";SE(1=Input!U-1;ACG35;0);SE(1&lt;Input!U;0;SE(1&lt;Input!U;ACG35/(Input!U-Input!U);0)))</f>
        <v/>
      </c>
      <c r="ACI81" s="79">
        <f>SE(Input!U="bullet";SE(2=Input!U-1;ACG35;0);SE(2&lt;Input!U;0;SE(2&lt;Input!U;ACG35/(Input!U-Input!U);0)))</f>
        <v/>
      </c>
      <c r="ACJ81" s="79">
        <f>SE(Input!U="bullet";SE(3=Input!U-1;ACG35;0);SE(3&lt;Input!U;0;SE(3&lt;Input!U;ACG35/(Input!U-Input!U);0)))</f>
        <v/>
      </c>
      <c r="ACK81" s="79">
        <f>SE(Input!U="bullet";SE(4=Input!U-1;ACG35;0);SE(4&lt;Input!U;0;SE(4&lt;Input!U;ACG35/(Input!U-Input!U);0)))</f>
        <v/>
      </c>
      <c r="ACL81" s="79">
        <f>SE(Input!U="bullet";SE(5=Input!U-1;ACG35;0);SE(5&lt;Input!U;0;SE(5&lt;Input!U;ACG35/(Input!U-Input!U);0)))</f>
        <v/>
      </c>
      <c r="ACM81" s="79">
        <f>SE(Input!U="bullet";SE(6=Input!U-1;ACG35;0);SE(6&lt;Input!U;0;SE(6&lt;Input!U;ACG35/(Input!U-Input!U);0)))</f>
        <v/>
      </c>
      <c r="ACN81" s="79">
        <f>SE(Input!U="bullet";SE(7=Input!U-1;ACG35;0);SE(7&lt;Input!U;0;SE(7&lt;Input!U;ACG35/(Input!U-Input!U);0)))</f>
        <v/>
      </c>
      <c r="ACO81" s="79">
        <f>SE(Input!U="bullet";SE(8=Input!U-1;ACG35;0);SE(8&lt;Input!U;0;SE(8&lt;Input!U;ACG35/(Input!U-Input!U);0)))</f>
        <v/>
      </c>
      <c r="ACP81" s="79">
        <f>SE(Input!U="bullet";SE(9=Input!U-1;ACG35;0);SE(9&lt;Input!U;0;SE(9&lt;Input!U;ACG35/(Input!U-Input!U);0)))</f>
        <v/>
      </c>
      <c r="ACQ81" s="79">
        <f>SE(Input!U="bullet";SE(10=Input!U-1;ACG35;0);SE(10&lt;Input!U;0;SE(10&lt;Input!U;ACG35/(Input!U-Input!U);0)))</f>
        <v/>
      </c>
      <c r="ACR81" s="79">
        <f>SE(Input!U="bullet";SE(11=Input!U-1;ACG35;0);SE(11&lt;Input!U;0;SE(11&lt;Input!U;ACG35/(Input!U-Input!U);0)))</f>
        <v/>
      </c>
      <c r="ACU81" s="78" t="n">
        <v>29</v>
      </c>
      <c r="ACV81" s="79">
        <f>0</f>
        <v/>
      </c>
      <c r="ACW81" s="79">
        <f>0</f>
        <v/>
      </c>
      <c r="ACX81" s="79">
        <f>0</f>
        <v/>
      </c>
      <c r="ACY81" s="79">
        <f>0</f>
        <v/>
      </c>
      <c r="ACZ81" s="79">
        <f>0</f>
        <v/>
      </c>
      <c r="ADA81" s="79">
        <f>0</f>
        <v/>
      </c>
      <c r="ADB81" s="79">
        <f>0</f>
        <v/>
      </c>
      <c r="ADC81" s="79">
        <f>0</f>
        <v/>
      </c>
      <c r="ADD81" s="79">
        <f>0</f>
        <v/>
      </c>
      <c r="ADE81" s="79">
        <f>0</f>
        <v/>
      </c>
      <c r="ADF81" s="79">
        <f>0</f>
        <v/>
      </c>
      <c r="ADG81" s="79">
        <f>0</f>
        <v/>
      </c>
      <c r="ADH81" s="79">
        <f>0</f>
        <v/>
      </c>
      <c r="ADI81" s="79">
        <f>0</f>
        <v/>
      </c>
      <c r="ADJ81" s="79">
        <f>0</f>
        <v/>
      </c>
      <c r="ADK81" s="79">
        <f>0</f>
        <v/>
      </c>
      <c r="ADL81" s="79">
        <f>0</f>
        <v/>
      </c>
      <c r="ADM81" s="79">
        <f>0</f>
        <v/>
      </c>
      <c r="ADN81" s="79">
        <f>0</f>
        <v/>
      </c>
      <c r="ADO81" s="79">
        <f>0</f>
        <v/>
      </c>
      <c r="ADP81" s="79">
        <f>0</f>
        <v/>
      </c>
      <c r="ADQ81" s="79">
        <f>0</f>
        <v/>
      </c>
      <c r="ADR81" s="79">
        <f>0</f>
        <v/>
      </c>
      <c r="ADS81" s="79">
        <f>0</f>
        <v/>
      </c>
      <c r="ADT81" s="79">
        <f>0</f>
        <v/>
      </c>
      <c r="ADU81" s="79">
        <f>0</f>
        <v/>
      </c>
      <c r="ADV81" s="79">
        <f>0</f>
        <v/>
      </c>
      <c r="ADW81" s="79">
        <f>0</f>
        <v/>
      </c>
      <c r="ADX81" s="79">
        <f>SE(Input!V="bullet";SE(0=Input!V-1;ADX35;0);SE(0&lt;Input!V;0;SE(0&lt;Input!V;ADX35/(Input!V-Input!V);0)))</f>
        <v/>
      </c>
      <c r="ADY81" s="79">
        <f>SE(Input!V="bullet";SE(1=Input!V-1;ADX35;0);SE(1&lt;Input!V;0;SE(1&lt;Input!V;ADX35/(Input!V-Input!V);0)))</f>
        <v/>
      </c>
      <c r="ADZ81" s="79">
        <f>SE(Input!V="bullet";SE(2=Input!V-1;ADX35;0);SE(2&lt;Input!V;0;SE(2&lt;Input!V;ADX35/(Input!V-Input!V);0)))</f>
        <v/>
      </c>
      <c r="AEA81" s="79">
        <f>SE(Input!V="bullet";SE(3=Input!V-1;ADX35;0);SE(3&lt;Input!V;0;SE(3&lt;Input!V;ADX35/(Input!V-Input!V);0)))</f>
        <v/>
      </c>
      <c r="AEB81" s="79">
        <f>SE(Input!V="bullet";SE(4=Input!V-1;ADX35;0);SE(4&lt;Input!V;0;SE(4&lt;Input!V;ADX35/(Input!V-Input!V);0)))</f>
        <v/>
      </c>
      <c r="AEC81" s="79">
        <f>SE(Input!V="bullet";SE(5=Input!V-1;ADX35;0);SE(5&lt;Input!V;0;SE(5&lt;Input!V;ADX35/(Input!V-Input!V);0)))</f>
        <v/>
      </c>
      <c r="AED81" s="79">
        <f>SE(Input!V="bullet";SE(6=Input!V-1;ADX35;0);SE(6&lt;Input!V;0;SE(6&lt;Input!V;ADX35/(Input!V-Input!V);0)))</f>
        <v/>
      </c>
      <c r="AEE81" s="79">
        <f>SE(Input!V="bullet";SE(7=Input!V-1;ADX35;0);SE(7&lt;Input!V;0;SE(7&lt;Input!V;ADX35/(Input!V-Input!V);0)))</f>
        <v/>
      </c>
      <c r="AEF81" s="79">
        <f>SE(Input!V="bullet";SE(8=Input!V-1;ADX35;0);SE(8&lt;Input!V;0;SE(8&lt;Input!V;ADX35/(Input!V-Input!V);0)))</f>
        <v/>
      </c>
      <c r="AEG81" s="79">
        <f>SE(Input!V="bullet";SE(9=Input!V-1;ADX35;0);SE(9&lt;Input!V;0;SE(9&lt;Input!V;ADX35/(Input!V-Input!V);0)))</f>
        <v/>
      </c>
      <c r="AEH81" s="79">
        <f>SE(Input!V="bullet";SE(10=Input!V-1;ADX35;0);SE(10&lt;Input!V;0;SE(10&lt;Input!V;ADX35/(Input!V-Input!V);0)))</f>
        <v/>
      </c>
      <c r="AEI81" s="79">
        <f>SE(Input!V="bullet";SE(11=Input!V-1;ADX35;0);SE(11&lt;Input!V;0;SE(11&lt;Input!V;ADX35/(Input!V-Input!V);0)))</f>
        <v/>
      </c>
      <c r="AEL81" s="78" t="n">
        <v>29</v>
      </c>
      <c r="AEM81" s="79">
        <f>0</f>
        <v/>
      </c>
      <c r="AEN81" s="79">
        <f>0</f>
        <v/>
      </c>
      <c r="AEO81" s="79">
        <f>0</f>
        <v/>
      </c>
      <c r="AEP81" s="79">
        <f>0</f>
        <v/>
      </c>
      <c r="AEQ81" s="79">
        <f>0</f>
        <v/>
      </c>
      <c r="AER81" s="79">
        <f>0</f>
        <v/>
      </c>
      <c r="AES81" s="79">
        <f>0</f>
        <v/>
      </c>
      <c r="AET81" s="79">
        <f>0</f>
        <v/>
      </c>
      <c r="AEU81" s="79">
        <f>0</f>
        <v/>
      </c>
      <c r="AEV81" s="79">
        <f>0</f>
        <v/>
      </c>
      <c r="AEW81" s="79">
        <f>0</f>
        <v/>
      </c>
      <c r="AEX81" s="79">
        <f>0</f>
        <v/>
      </c>
      <c r="AEY81" s="79">
        <f>0</f>
        <v/>
      </c>
      <c r="AEZ81" s="79">
        <f>0</f>
        <v/>
      </c>
      <c r="AFA81" s="79">
        <f>0</f>
        <v/>
      </c>
      <c r="AFB81" s="79">
        <f>0</f>
        <v/>
      </c>
      <c r="AFC81" s="79">
        <f>0</f>
        <v/>
      </c>
      <c r="AFD81" s="79">
        <f>0</f>
        <v/>
      </c>
      <c r="AFE81" s="79">
        <f>0</f>
        <v/>
      </c>
      <c r="AFF81" s="79">
        <f>0</f>
        <v/>
      </c>
      <c r="AFG81" s="79">
        <f>0</f>
        <v/>
      </c>
      <c r="AFH81" s="79">
        <f>0</f>
        <v/>
      </c>
      <c r="AFI81" s="79">
        <f>0</f>
        <v/>
      </c>
      <c r="AFJ81" s="79">
        <f>0</f>
        <v/>
      </c>
      <c r="AFK81" s="79">
        <f>0</f>
        <v/>
      </c>
      <c r="AFL81" s="79">
        <f>0</f>
        <v/>
      </c>
      <c r="AFM81" s="79">
        <f>0</f>
        <v/>
      </c>
      <c r="AFN81" s="79">
        <f>0</f>
        <v/>
      </c>
      <c r="AFO81" s="79">
        <f>SE(Input!W="bullet";SE(0=Input!W-1;AFO35;0);SE(0&lt;Input!W;0;SE(0&lt;Input!W;AFO35/(Input!W-Input!W);0)))</f>
        <v/>
      </c>
      <c r="AFP81" s="79">
        <f>SE(Input!W="bullet";SE(1=Input!W-1;AFO35;0);SE(1&lt;Input!W;0;SE(1&lt;Input!W;AFO35/(Input!W-Input!W);0)))</f>
        <v/>
      </c>
      <c r="AFQ81" s="79">
        <f>SE(Input!W="bullet";SE(2=Input!W-1;AFO35;0);SE(2&lt;Input!W;0;SE(2&lt;Input!W;AFO35/(Input!W-Input!W);0)))</f>
        <v/>
      </c>
      <c r="AFR81" s="79">
        <f>SE(Input!W="bullet";SE(3=Input!W-1;AFO35;0);SE(3&lt;Input!W;0;SE(3&lt;Input!W;AFO35/(Input!W-Input!W);0)))</f>
        <v/>
      </c>
      <c r="AFS81" s="79">
        <f>SE(Input!W="bullet";SE(4=Input!W-1;AFO35;0);SE(4&lt;Input!W;0;SE(4&lt;Input!W;AFO35/(Input!W-Input!W);0)))</f>
        <v/>
      </c>
      <c r="AFT81" s="79">
        <f>SE(Input!W="bullet";SE(5=Input!W-1;AFO35;0);SE(5&lt;Input!W;0;SE(5&lt;Input!W;AFO35/(Input!W-Input!W);0)))</f>
        <v/>
      </c>
      <c r="AFU81" s="79">
        <f>SE(Input!W="bullet";SE(6=Input!W-1;AFO35;0);SE(6&lt;Input!W;0;SE(6&lt;Input!W;AFO35/(Input!W-Input!W);0)))</f>
        <v/>
      </c>
      <c r="AFV81" s="79">
        <f>SE(Input!W="bullet";SE(7=Input!W-1;AFO35;0);SE(7&lt;Input!W;0;SE(7&lt;Input!W;AFO35/(Input!W-Input!W);0)))</f>
        <v/>
      </c>
      <c r="AFW81" s="79">
        <f>SE(Input!W="bullet";SE(8=Input!W-1;AFO35;0);SE(8&lt;Input!W;0;SE(8&lt;Input!W;AFO35/(Input!W-Input!W);0)))</f>
        <v/>
      </c>
      <c r="AFX81" s="79">
        <f>SE(Input!W="bullet";SE(9=Input!W-1;AFO35;0);SE(9&lt;Input!W;0;SE(9&lt;Input!W;AFO35/(Input!W-Input!W);0)))</f>
        <v/>
      </c>
      <c r="AFY81" s="79">
        <f>SE(Input!W="bullet";SE(10=Input!W-1;AFO35;0);SE(10&lt;Input!W;0;SE(10&lt;Input!W;AFO35/(Input!W-Input!W);0)))</f>
        <v/>
      </c>
      <c r="AFZ81" s="79">
        <f>SE(Input!W="bullet";SE(11=Input!W-1;AFO35;0);SE(11&lt;Input!W;0;SE(11&lt;Input!W;AFO35/(Input!W-Input!W);0)))</f>
        <v/>
      </c>
    </row>
    <row r="82">
      <c r="A82" s="78" t="n">
        <v>30</v>
      </c>
      <c r="B82" s="79">
        <f>0</f>
        <v/>
      </c>
      <c r="C82" s="79">
        <f>0</f>
        <v/>
      </c>
      <c r="D82" s="79">
        <f>0</f>
        <v/>
      </c>
      <c r="E82" s="79">
        <f>0</f>
        <v/>
      </c>
      <c r="F82" s="79">
        <f>0</f>
        <v/>
      </c>
      <c r="G82" s="79">
        <f>0</f>
        <v/>
      </c>
      <c r="H82" s="79">
        <f>0</f>
        <v/>
      </c>
      <c r="I82" s="79">
        <f>0</f>
        <v/>
      </c>
      <c r="J82" s="79">
        <f>0</f>
        <v/>
      </c>
      <c r="K82" s="79">
        <f>0</f>
        <v/>
      </c>
      <c r="L82" s="79">
        <f>0</f>
        <v/>
      </c>
      <c r="M82" s="79">
        <f>0</f>
        <v/>
      </c>
      <c r="N82" s="79">
        <f>0</f>
        <v/>
      </c>
      <c r="O82" s="79">
        <f>0</f>
        <v/>
      </c>
      <c r="P82" s="79">
        <f>0</f>
        <v/>
      </c>
      <c r="Q82" s="79">
        <f>0</f>
        <v/>
      </c>
      <c r="R82" s="79">
        <f>0</f>
        <v/>
      </c>
      <c r="S82" s="79">
        <f>0</f>
        <v/>
      </c>
      <c r="T82" s="79">
        <f>0</f>
        <v/>
      </c>
      <c r="U82" s="79">
        <f>0</f>
        <v/>
      </c>
      <c r="V82" s="79">
        <f>0</f>
        <v/>
      </c>
      <c r="W82" s="79">
        <f>0</f>
        <v/>
      </c>
      <c r="X82" s="79">
        <f>0</f>
        <v/>
      </c>
      <c r="Y82" s="79">
        <f>0</f>
        <v/>
      </c>
      <c r="Z82" s="79">
        <f>0</f>
        <v/>
      </c>
      <c r="AA82" s="79">
        <f>0</f>
        <v/>
      </c>
      <c r="AB82" s="79">
        <f>0</f>
        <v/>
      </c>
      <c r="AC82" s="79">
        <f>0</f>
        <v/>
      </c>
      <c r="AD82" s="79">
        <f>0</f>
        <v/>
      </c>
      <c r="AE82" s="79">
        <f>SE(Input!D="bullet";SE(0=Input!D-1;AE36;0);SE(0&lt;Input!D;0;SE(0&lt;Input!D;AE36/(Input!D-Input!D);0)))</f>
        <v/>
      </c>
      <c r="AF82" s="79">
        <f>SE(Input!D="bullet";SE(1=Input!D-1;AE36;0);SE(1&lt;Input!D;0;SE(1&lt;Input!D;AE36/(Input!D-Input!D);0)))</f>
        <v/>
      </c>
      <c r="AG82" s="79">
        <f>SE(Input!D="bullet";SE(2=Input!D-1;AE36;0);SE(2&lt;Input!D;0;SE(2&lt;Input!D;AE36/(Input!D-Input!D);0)))</f>
        <v/>
      </c>
      <c r="AH82" s="79">
        <f>SE(Input!D="bullet";SE(3=Input!D-1;AE36;0);SE(3&lt;Input!D;0;SE(3&lt;Input!D;AE36/(Input!D-Input!D);0)))</f>
        <v/>
      </c>
      <c r="AI82" s="79">
        <f>SE(Input!D="bullet";SE(4=Input!D-1;AE36;0);SE(4&lt;Input!D;0;SE(4&lt;Input!D;AE36/(Input!D-Input!D);0)))</f>
        <v/>
      </c>
      <c r="AJ82" s="79">
        <f>SE(Input!D="bullet";SE(5=Input!D-1;AE36;0);SE(5&lt;Input!D;0;SE(5&lt;Input!D;AE36/(Input!D-Input!D);0)))</f>
        <v/>
      </c>
      <c r="AK82" s="79">
        <f>SE(Input!D="bullet";SE(6=Input!D-1;AE36;0);SE(6&lt;Input!D;0;SE(6&lt;Input!D;AE36/(Input!D-Input!D);0)))</f>
        <v/>
      </c>
      <c r="AL82" s="79">
        <f>SE(Input!D="bullet";SE(7=Input!D-1;AE36;0);SE(7&lt;Input!D;0;SE(7&lt;Input!D;AE36/(Input!D-Input!D);0)))</f>
        <v/>
      </c>
      <c r="AM82" s="79">
        <f>SE(Input!D="bullet";SE(8=Input!D-1;AE36;0);SE(8&lt;Input!D;0;SE(8&lt;Input!D;AE36/(Input!D-Input!D);0)))</f>
        <v/>
      </c>
      <c r="AN82" s="79">
        <f>SE(Input!D="bullet";SE(9=Input!D-1;AE36;0);SE(9&lt;Input!D;0;SE(9&lt;Input!D;AE36/(Input!D-Input!D);0)))</f>
        <v/>
      </c>
      <c r="AO82" s="79">
        <f>SE(Input!D="bullet";SE(10=Input!D-1;AE36;0);SE(10&lt;Input!D;0;SE(10&lt;Input!D;AE36/(Input!D-Input!D);0)))</f>
        <v/>
      </c>
      <c r="AR82" s="78" t="n">
        <v>30</v>
      </c>
      <c r="AS82" s="79">
        <f>0</f>
        <v/>
      </c>
      <c r="AT82" s="79">
        <f>0</f>
        <v/>
      </c>
      <c r="AU82" s="79">
        <f>0</f>
        <v/>
      </c>
      <c r="AV82" s="79">
        <f>0</f>
        <v/>
      </c>
      <c r="AW82" s="79">
        <f>0</f>
        <v/>
      </c>
      <c r="AX82" s="79">
        <f>0</f>
        <v/>
      </c>
      <c r="AY82" s="79">
        <f>0</f>
        <v/>
      </c>
      <c r="AZ82" s="79">
        <f>0</f>
        <v/>
      </c>
      <c r="BA82" s="79">
        <f>0</f>
        <v/>
      </c>
      <c r="BB82" s="79">
        <f>0</f>
        <v/>
      </c>
      <c r="BC82" s="79">
        <f>0</f>
        <v/>
      </c>
      <c r="BD82" s="79">
        <f>0</f>
        <v/>
      </c>
      <c r="BE82" s="79">
        <f>0</f>
        <v/>
      </c>
      <c r="BF82" s="79">
        <f>0</f>
        <v/>
      </c>
      <c r="BG82" s="79">
        <f>0</f>
        <v/>
      </c>
      <c r="BH82" s="79">
        <f>0</f>
        <v/>
      </c>
      <c r="BI82" s="79">
        <f>0</f>
        <v/>
      </c>
      <c r="BJ82" s="79">
        <f>0</f>
        <v/>
      </c>
      <c r="BK82" s="79">
        <f>0</f>
        <v/>
      </c>
      <c r="BL82" s="79">
        <f>0</f>
        <v/>
      </c>
      <c r="BM82" s="79">
        <f>0</f>
        <v/>
      </c>
      <c r="BN82" s="79">
        <f>0</f>
        <v/>
      </c>
      <c r="BO82" s="79">
        <f>0</f>
        <v/>
      </c>
      <c r="BP82" s="79">
        <f>0</f>
        <v/>
      </c>
      <c r="BQ82" s="79">
        <f>0</f>
        <v/>
      </c>
      <c r="BR82" s="79">
        <f>0</f>
        <v/>
      </c>
      <c r="BS82" s="79">
        <f>0</f>
        <v/>
      </c>
      <c r="BT82" s="79">
        <f>0</f>
        <v/>
      </c>
      <c r="BU82" s="79">
        <f>0</f>
        <v/>
      </c>
      <c r="BV82" s="79">
        <f>SE(Input!E="bullet";SE(0=Input!E-1;BV36;0);SE(0&lt;Input!E;0;SE(0&lt;Input!E;BV36/(Input!E-Input!E);0)))</f>
        <v/>
      </c>
      <c r="BW82" s="79">
        <f>SE(Input!E="bullet";SE(1=Input!E-1;BV36;0);SE(1&lt;Input!E;0;SE(1&lt;Input!E;BV36/(Input!E-Input!E);0)))</f>
        <v/>
      </c>
      <c r="BX82" s="79">
        <f>SE(Input!E="bullet";SE(2=Input!E-1;BV36;0);SE(2&lt;Input!E;0;SE(2&lt;Input!E;BV36/(Input!E-Input!E);0)))</f>
        <v/>
      </c>
      <c r="BY82" s="79">
        <f>SE(Input!E="bullet";SE(3=Input!E-1;BV36;0);SE(3&lt;Input!E;0;SE(3&lt;Input!E;BV36/(Input!E-Input!E);0)))</f>
        <v/>
      </c>
      <c r="BZ82" s="79">
        <f>SE(Input!E="bullet";SE(4=Input!E-1;BV36;0);SE(4&lt;Input!E;0;SE(4&lt;Input!E;BV36/(Input!E-Input!E);0)))</f>
        <v/>
      </c>
      <c r="CA82" s="79">
        <f>SE(Input!E="bullet";SE(5=Input!E-1;BV36;0);SE(5&lt;Input!E;0;SE(5&lt;Input!E;BV36/(Input!E-Input!E);0)))</f>
        <v/>
      </c>
      <c r="CB82" s="79">
        <f>SE(Input!E="bullet";SE(6=Input!E-1;BV36;0);SE(6&lt;Input!E;0;SE(6&lt;Input!E;BV36/(Input!E-Input!E);0)))</f>
        <v/>
      </c>
      <c r="CC82" s="79">
        <f>SE(Input!E="bullet";SE(7=Input!E-1;BV36;0);SE(7&lt;Input!E;0;SE(7&lt;Input!E;BV36/(Input!E-Input!E);0)))</f>
        <v/>
      </c>
      <c r="CD82" s="79">
        <f>SE(Input!E="bullet";SE(8=Input!E-1;BV36;0);SE(8&lt;Input!E;0;SE(8&lt;Input!E;BV36/(Input!E-Input!E);0)))</f>
        <v/>
      </c>
      <c r="CE82" s="79">
        <f>SE(Input!E="bullet";SE(9=Input!E-1;BV36;0);SE(9&lt;Input!E;0;SE(9&lt;Input!E;BV36/(Input!E-Input!E);0)))</f>
        <v/>
      </c>
      <c r="CF82" s="79">
        <f>SE(Input!E="bullet";SE(10=Input!E-1;BV36;0);SE(10&lt;Input!E;0;SE(10&lt;Input!E;BV36/(Input!E-Input!E);0)))</f>
        <v/>
      </c>
      <c r="CI82" s="78" t="n">
        <v>30</v>
      </c>
      <c r="CJ82" s="79">
        <f>0</f>
        <v/>
      </c>
      <c r="CK82" s="79">
        <f>0</f>
        <v/>
      </c>
      <c r="CL82" s="79">
        <f>0</f>
        <v/>
      </c>
      <c r="CM82" s="79">
        <f>0</f>
        <v/>
      </c>
      <c r="CN82" s="79">
        <f>0</f>
        <v/>
      </c>
      <c r="CO82" s="79">
        <f>0</f>
        <v/>
      </c>
      <c r="CP82" s="79">
        <f>0</f>
        <v/>
      </c>
      <c r="CQ82" s="79">
        <f>0</f>
        <v/>
      </c>
      <c r="CR82" s="79">
        <f>0</f>
        <v/>
      </c>
      <c r="CS82" s="79">
        <f>0</f>
        <v/>
      </c>
      <c r="CT82" s="79">
        <f>0</f>
        <v/>
      </c>
      <c r="CU82" s="79">
        <f>0</f>
        <v/>
      </c>
      <c r="CV82" s="79">
        <f>0</f>
        <v/>
      </c>
      <c r="CW82" s="79">
        <f>0</f>
        <v/>
      </c>
      <c r="CX82" s="79">
        <f>0</f>
        <v/>
      </c>
      <c r="CY82" s="79">
        <f>0</f>
        <v/>
      </c>
      <c r="CZ82" s="79">
        <f>0</f>
        <v/>
      </c>
      <c r="DA82" s="79">
        <f>0</f>
        <v/>
      </c>
      <c r="DB82" s="79">
        <f>0</f>
        <v/>
      </c>
      <c r="DC82" s="79">
        <f>0</f>
        <v/>
      </c>
      <c r="DD82" s="79">
        <f>0</f>
        <v/>
      </c>
      <c r="DE82" s="79">
        <f>0</f>
        <v/>
      </c>
      <c r="DF82" s="79">
        <f>0</f>
        <v/>
      </c>
      <c r="DG82" s="79">
        <f>0</f>
        <v/>
      </c>
      <c r="DH82" s="79">
        <f>0</f>
        <v/>
      </c>
      <c r="DI82" s="79">
        <f>0</f>
        <v/>
      </c>
      <c r="DJ82" s="79">
        <f>0</f>
        <v/>
      </c>
      <c r="DK82" s="79">
        <f>0</f>
        <v/>
      </c>
      <c r="DL82" s="79">
        <f>0</f>
        <v/>
      </c>
      <c r="DM82" s="79">
        <f>SE(Input!F="bullet";SE(0=Input!F-1;DM36;0);SE(0&lt;Input!F;0;SE(0&lt;Input!F;DM36/(Input!F-Input!F);0)))</f>
        <v/>
      </c>
      <c r="DN82" s="79">
        <f>SE(Input!F="bullet";SE(1=Input!F-1;DM36;0);SE(1&lt;Input!F;0;SE(1&lt;Input!F;DM36/(Input!F-Input!F);0)))</f>
        <v/>
      </c>
      <c r="DO82" s="79">
        <f>SE(Input!F="bullet";SE(2=Input!F-1;DM36;0);SE(2&lt;Input!F;0;SE(2&lt;Input!F;DM36/(Input!F-Input!F);0)))</f>
        <v/>
      </c>
      <c r="DP82" s="79">
        <f>SE(Input!F="bullet";SE(3=Input!F-1;DM36;0);SE(3&lt;Input!F;0;SE(3&lt;Input!F;DM36/(Input!F-Input!F);0)))</f>
        <v/>
      </c>
      <c r="DQ82" s="79">
        <f>SE(Input!F="bullet";SE(4=Input!F-1;DM36;0);SE(4&lt;Input!F;0;SE(4&lt;Input!F;DM36/(Input!F-Input!F);0)))</f>
        <v/>
      </c>
      <c r="DR82" s="79">
        <f>SE(Input!F="bullet";SE(5=Input!F-1;DM36;0);SE(5&lt;Input!F;0;SE(5&lt;Input!F;DM36/(Input!F-Input!F);0)))</f>
        <v/>
      </c>
      <c r="DS82" s="79">
        <f>SE(Input!F="bullet";SE(6=Input!F-1;DM36;0);SE(6&lt;Input!F;0;SE(6&lt;Input!F;DM36/(Input!F-Input!F);0)))</f>
        <v/>
      </c>
      <c r="DT82" s="79">
        <f>SE(Input!F="bullet";SE(7=Input!F-1;DM36;0);SE(7&lt;Input!F;0;SE(7&lt;Input!F;DM36/(Input!F-Input!F);0)))</f>
        <v/>
      </c>
      <c r="DU82" s="79">
        <f>SE(Input!F="bullet";SE(8=Input!F-1;DM36;0);SE(8&lt;Input!F;0;SE(8&lt;Input!F;DM36/(Input!F-Input!F);0)))</f>
        <v/>
      </c>
      <c r="DV82" s="79">
        <f>SE(Input!F="bullet";SE(9=Input!F-1;DM36;0);SE(9&lt;Input!F;0;SE(9&lt;Input!F;DM36/(Input!F-Input!F);0)))</f>
        <v/>
      </c>
      <c r="DW82" s="79">
        <f>SE(Input!F="bullet";SE(10=Input!F-1;DM36;0);SE(10&lt;Input!F;0;SE(10&lt;Input!F;DM36/(Input!F-Input!F);0)))</f>
        <v/>
      </c>
      <c r="DZ82" s="78" t="n">
        <v>30</v>
      </c>
      <c r="EA82" s="79">
        <f>0</f>
        <v/>
      </c>
      <c r="EB82" s="79">
        <f>0</f>
        <v/>
      </c>
      <c r="EC82" s="79">
        <f>0</f>
        <v/>
      </c>
      <c r="ED82" s="79">
        <f>0</f>
        <v/>
      </c>
      <c r="EE82" s="79">
        <f>0</f>
        <v/>
      </c>
      <c r="EF82" s="79">
        <f>0</f>
        <v/>
      </c>
      <c r="EG82" s="79">
        <f>0</f>
        <v/>
      </c>
      <c r="EH82" s="79">
        <f>0</f>
        <v/>
      </c>
      <c r="EI82" s="79">
        <f>0</f>
        <v/>
      </c>
      <c r="EJ82" s="79">
        <f>0</f>
        <v/>
      </c>
      <c r="EK82" s="79">
        <f>0</f>
        <v/>
      </c>
      <c r="EL82" s="79">
        <f>0</f>
        <v/>
      </c>
      <c r="EM82" s="79">
        <f>0</f>
        <v/>
      </c>
      <c r="EN82" s="79">
        <f>0</f>
        <v/>
      </c>
      <c r="EO82" s="79">
        <f>0</f>
        <v/>
      </c>
      <c r="EP82" s="79">
        <f>0</f>
        <v/>
      </c>
      <c r="EQ82" s="79">
        <f>0</f>
        <v/>
      </c>
      <c r="ER82" s="79">
        <f>0</f>
        <v/>
      </c>
      <c r="ES82" s="79">
        <f>0</f>
        <v/>
      </c>
      <c r="ET82" s="79">
        <f>0</f>
        <v/>
      </c>
      <c r="EU82" s="79">
        <f>0</f>
        <v/>
      </c>
      <c r="EV82" s="79">
        <f>0</f>
        <v/>
      </c>
      <c r="EW82" s="79">
        <f>0</f>
        <v/>
      </c>
      <c r="EX82" s="79">
        <f>0</f>
        <v/>
      </c>
      <c r="EY82" s="79">
        <f>0</f>
        <v/>
      </c>
      <c r="EZ82" s="79">
        <f>0</f>
        <v/>
      </c>
      <c r="FA82" s="79">
        <f>0</f>
        <v/>
      </c>
      <c r="FB82" s="79">
        <f>0</f>
        <v/>
      </c>
      <c r="FC82" s="79">
        <f>0</f>
        <v/>
      </c>
      <c r="FD82" s="79">
        <f>SE(Input!G="bullet";SE(0=Input!G-1;FD36;0);SE(0&lt;Input!G;0;SE(0&lt;Input!G;FD36/(Input!G-Input!G);0)))</f>
        <v/>
      </c>
      <c r="FE82" s="79">
        <f>SE(Input!G="bullet";SE(1=Input!G-1;FD36;0);SE(1&lt;Input!G;0;SE(1&lt;Input!G;FD36/(Input!G-Input!G);0)))</f>
        <v/>
      </c>
      <c r="FF82" s="79">
        <f>SE(Input!G="bullet";SE(2=Input!G-1;FD36;0);SE(2&lt;Input!G;0;SE(2&lt;Input!G;FD36/(Input!G-Input!G);0)))</f>
        <v/>
      </c>
      <c r="FG82" s="79">
        <f>SE(Input!G="bullet";SE(3=Input!G-1;FD36;0);SE(3&lt;Input!G;0;SE(3&lt;Input!G;FD36/(Input!G-Input!G);0)))</f>
        <v/>
      </c>
      <c r="FH82" s="79">
        <f>SE(Input!G="bullet";SE(4=Input!G-1;FD36;0);SE(4&lt;Input!G;0;SE(4&lt;Input!G;FD36/(Input!G-Input!G);0)))</f>
        <v/>
      </c>
      <c r="FI82" s="79">
        <f>SE(Input!G="bullet";SE(5=Input!G-1;FD36;0);SE(5&lt;Input!G;0;SE(5&lt;Input!G;FD36/(Input!G-Input!G);0)))</f>
        <v/>
      </c>
      <c r="FJ82" s="79">
        <f>SE(Input!G="bullet";SE(6=Input!G-1;FD36;0);SE(6&lt;Input!G;0;SE(6&lt;Input!G;FD36/(Input!G-Input!G);0)))</f>
        <v/>
      </c>
      <c r="FK82" s="79">
        <f>SE(Input!G="bullet";SE(7=Input!G-1;FD36;0);SE(7&lt;Input!G;0;SE(7&lt;Input!G;FD36/(Input!G-Input!G);0)))</f>
        <v/>
      </c>
      <c r="FL82" s="79">
        <f>SE(Input!G="bullet";SE(8=Input!G-1;FD36;0);SE(8&lt;Input!G;0;SE(8&lt;Input!G;FD36/(Input!G-Input!G);0)))</f>
        <v/>
      </c>
      <c r="FM82" s="79">
        <f>SE(Input!G="bullet";SE(9=Input!G-1;FD36;0);SE(9&lt;Input!G;0;SE(9&lt;Input!G;FD36/(Input!G-Input!G);0)))</f>
        <v/>
      </c>
      <c r="FN82" s="79">
        <f>SE(Input!G="bullet";SE(10=Input!G-1;FD36;0);SE(10&lt;Input!G;0;SE(10&lt;Input!G;FD36/(Input!G-Input!G);0)))</f>
        <v/>
      </c>
      <c r="FQ82" s="78" t="n">
        <v>30</v>
      </c>
      <c r="FR82" s="79">
        <f>0</f>
        <v/>
      </c>
      <c r="FS82" s="79">
        <f>0</f>
        <v/>
      </c>
      <c r="FT82" s="79">
        <f>0</f>
        <v/>
      </c>
      <c r="FU82" s="79">
        <f>0</f>
        <v/>
      </c>
      <c r="FV82" s="79">
        <f>0</f>
        <v/>
      </c>
      <c r="FW82" s="79">
        <f>0</f>
        <v/>
      </c>
      <c r="FX82" s="79">
        <f>0</f>
        <v/>
      </c>
      <c r="FY82" s="79">
        <f>0</f>
        <v/>
      </c>
      <c r="FZ82" s="79">
        <f>0</f>
        <v/>
      </c>
      <c r="GA82" s="79">
        <f>0</f>
        <v/>
      </c>
      <c r="GB82" s="79">
        <f>0</f>
        <v/>
      </c>
      <c r="GC82" s="79">
        <f>0</f>
        <v/>
      </c>
      <c r="GD82" s="79">
        <f>0</f>
        <v/>
      </c>
      <c r="GE82" s="79">
        <f>0</f>
        <v/>
      </c>
      <c r="GF82" s="79">
        <f>0</f>
        <v/>
      </c>
      <c r="GG82" s="79">
        <f>0</f>
        <v/>
      </c>
      <c r="GH82" s="79">
        <f>0</f>
        <v/>
      </c>
      <c r="GI82" s="79">
        <f>0</f>
        <v/>
      </c>
      <c r="GJ82" s="79">
        <f>0</f>
        <v/>
      </c>
      <c r="GK82" s="79">
        <f>0</f>
        <v/>
      </c>
      <c r="GL82" s="79">
        <f>0</f>
        <v/>
      </c>
      <c r="GM82" s="79">
        <f>0</f>
        <v/>
      </c>
      <c r="GN82" s="79">
        <f>0</f>
        <v/>
      </c>
      <c r="GO82" s="79">
        <f>0</f>
        <v/>
      </c>
      <c r="GP82" s="79">
        <f>0</f>
        <v/>
      </c>
      <c r="GQ82" s="79">
        <f>0</f>
        <v/>
      </c>
      <c r="GR82" s="79">
        <f>0</f>
        <v/>
      </c>
      <c r="GS82" s="79">
        <f>0</f>
        <v/>
      </c>
      <c r="GT82" s="79">
        <f>0</f>
        <v/>
      </c>
      <c r="GU82" s="79">
        <f>SE(Input!H="bullet";SE(0=Input!H-1;GU36;0);SE(0&lt;Input!H;0;SE(0&lt;Input!H;GU36/(Input!H-Input!H);0)))</f>
        <v/>
      </c>
      <c r="GV82" s="79">
        <f>SE(Input!H="bullet";SE(1=Input!H-1;GU36;0);SE(1&lt;Input!H;0;SE(1&lt;Input!H;GU36/(Input!H-Input!H);0)))</f>
        <v/>
      </c>
      <c r="GW82" s="79">
        <f>SE(Input!H="bullet";SE(2=Input!H-1;GU36;0);SE(2&lt;Input!H;0;SE(2&lt;Input!H;GU36/(Input!H-Input!H);0)))</f>
        <v/>
      </c>
      <c r="GX82" s="79">
        <f>SE(Input!H="bullet";SE(3=Input!H-1;GU36;0);SE(3&lt;Input!H;0;SE(3&lt;Input!H;GU36/(Input!H-Input!H);0)))</f>
        <v/>
      </c>
      <c r="GY82" s="79">
        <f>SE(Input!H="bullet";SE(4=Input!H-1;GU36;0);SE(4&lt;Input!H;0;SE(4&lt;Input!H;GU36/(Input!H-Input!H);0)))</f>
        <v/>
      </c>
      <c r="GZ82" s="79">
        <f>SE(Input!H="bullet";SE(5=Input!H-1;GU36;0);SE(5&lt;Input!H;0;SE(5&lt;Input!H;GU36/(Input!H-Input!H);0)))</f>
        <v/>
      </c>
      <c r="HA82" s="79">
        <f>SE(Input!H="bullet";SE(6=Input!H-1;GU36;0);SE(6&lt;Input!H;0;SE(6&lt;Input!H;GU36/(Input!H-Input!H);0)))</f>
        <v/>
      </c>
      <c r="HB82" s="79">
        <f>SE(Input!H="bullet";SE(7=Input!H-1;GU36;0);SE(7&lt;Input!H;0;SE(7&lt;Input!H;GU36/(Input!H-Input!H);0)))</f>
        <v/>
      </c>
      <c r="HC82" s="79">
        <f>SE(Input!H="bullet";SE(8=Input!H-1;GU36;0);SE(8&lt;Input!H;0;SE(8&lt;Input!H;GU36/(Input!H-Input!H);0)))</f>
        <v/>
      </c>
      <c r="HD82" s="79">
        <f>SE(Input!H="bullet";SE(9=Input!H-1;GU36;0);SE(9&lt;Input!H;0;SE(9&lt;Input!H;GU36/(Input!H-Input!H);0)))</f>
        <v/>
      </c>
      <c r="HE82" s="79">
        <f>SE(Input!H="bullet";SE(10=Input!H-1;GU36;0);SE(10&lt;Input!H;0;SE(10&lt;Input!H;GU36/(Input!H-Input!H);0)))</f>
        <v/>
      </c>
      <c r="HH82" s="78" t="n">
        <v>30</v>
      </c>
      <c r="HI82" s="79">
        <f>0</f>
        <v/>
      </c>
      <c r="HJ82" s="79">
        <f>0</f>
        <v/>
      </c>
      <c r="HK82" s="79">
        <f>0</f>
        <v/>
      </c>
      <c r="HL82" s="79">
        <f>0</f>
        <v/>
      </c>
      <c r="HM82" s="79">
        <f>0</f>
        <v/>
      </c>
      <c r="HN82" s="79">
        <f>0</f>
        <v/>
      </c>
      <c r="HO82" s="79">
        <f>0</f>
        <v/>
      </c>
      <c r="HP82" s="79">
        <f>0</f>
        <v/>
      </c>
      <c r="HQ82" s="79">
        <f>0</f>
        <v/>
      </c>
      <c r="HR82" s="79">
        <f>0</f>
        <v/>
      </c>
      <c r="HS82" s="79">
        <f>0</f>
        <v/>
      </c>
      <c r="HT82" s="79">
        <f>0</f>
        <v/>
      </c>
      <c r="HU82" s="79">
        <f>0</f>
        <v/>
      </c>
      <c r="HV82" s="79">
        <f>0</f>
        <v/>
      </c>
      <c r="HW82" s="79">
        <f>0</f>
        <v/>
      </c>
      <c r="HX82" s="79">
        <f>0</f>
        <v/>
      </c>
      <c r="HY82" s="79">
        <f>0</f>
        <v/>
      </c>
      <c r="HZ82" s="79">
        <f>0</f>
        <v/>
      </c>
      <c r="IA82" s="79">
        <f>0</f>
        <v/>
      </c>
      <c r="IB82" s="79">
        <f>0</f>
        <v/>
      </c>
      <c r="IC82" s="79">
        <f>0</f>
        <v/>
      </c>
      <c r="ID82" s="79">
        <f>0</f>
        <v/>
      </c>
      <c r="IE82" s="79">
        <f>0</f>
        <v/>
      </c>
      <c r="IF82" s="79">
        <f>0</f>
        <v/>
      </c>
      <c r="IG82" s="79">
        <f>0</f>
        <v/>
      </c>
      <c r="IH82" s="79">
        <f>0</f>
        <v/>
      </c>
      <c r="II82" s="79">
        <f>0</f>
        <v/>
      </c>
      <c r="IJ82" s="79">
        <f>0</f>
        <v/>
      </c>
      <c r="IK82" s="79">
        <f>0</f>
        <v/>
      </c>
      <c r="IL82" s="79">
        <f>SE(Input!I="bullet";SE(0=Input!I-1;IL36;0);SE(0&lt;Input!I;0;SE(0&lt;Input!I;IL36/(Input!I-Input!I);0)))</f>
        <v/>
      </c>
      <c r="IM82" s="79">
        <f>SE(Input!I="bullet";SE(1=Input!I-1;IL36;0);SE(1&lt;Input!I;0;SE(1&lt;Input!I;IL36/(Input!I-Input!I);0)))</f>
        <v/>
      </c>
      <c r="IN82" s="79">
        <f>SE(Input!I="bullet";SE(2=Input!I-1;IL36;0);SE(2&lt;Input!I;0;SE(2&lt;Input!I;IL36/(Input!I-Input!I);0)))</f>
        <v/>
      </c>
      <c r="IO82" s="79">
        <f>SE(Input!I="bullet";SE(3=Input!I-1;IL36;0);SE(3&lt;Input!I;0;SE(3&lt;Input!I;IL36/(Input!I-Input!I);0)))</f>
        <v/>
      </c>
      <c r="IP82" s="79">
        <f>SE(Input!I="bullet";SE(4=Input!I-1;IL36;0);SE(4&lt;Input!I;0;SE(4&lt;Input!I;IL36/(Input!I-Input!I);0)))</f>
        <v/>
      </c>
      <c r="IQ82" s="79">
        <f>SE(Input!I="bullet";SE(5=Input!I-1;IL36;0);SE(5&lt;Input!I;0;SE(5&lt;Input!I;IL36/(Input!I-Input!I);0)))</f>
        <v/>
      </c>
      <c r="IR82" s="79">
        <f>SE(Input!I="bullet";SE(6=Input!I-1;IL36;0);SE(6&lt;Input!I;0;SE(6&lt;Input!I;IL36/(Input!I-Input!I);0)))</f>
        <v/>
      </c>
      <c r="IS82" s="79">
        <f>SE(Input!I="bullet";SE(7=Input!I-1;IL36;0);SE(7&lt;Input!I;0;SE(7&lt;Input!I;IL36/(Input!I-Input!I);0)))</f>
        <v/>
      </c>
      <c r="IT82" s="79">
        <f>SE(Input!I="bullet";SE(8=Input!I-1;IL36;0);SE(8&lt;Input!I;0;SE(8&lt;Input!I;IL36/(Input!I-Input!I);0)))</f>
        <v/>
      </c>
      <c r="IU82" s="79">
        <f>SE(Input!I="bullet";SE(9=Input!I-1;IL36;0);SE(9&lt;Input!I;0;SE(9&lt;Input!I;IL36/(Input!I-Input!I);0)))</f>
        <v/>
      </c>
      <c r="IV82" s="79">
        <f>SE(Input!I="bullet";SE(10=Input!I-1;IL36;0);SE(10&lt;Input!I;0;SE(10&lt;Input!I;IL36/(Input!I-Input!I);0)))</f>
        <v/>
      </c>
      <c r="IY82" s="78" t="n">
        <v>30</v>
      </c>
      <c r="IZ82" s="79">
        <f>0</f>
        <v/>
      </c>
      <c r="JA82" s="79">
        <f>0</f>
        <v/>
      </c>
      <c r="JB82" s="79">
        <f>0</f>
        <v/>
      </c>
      <c r="JC82" s="79">
        <f>0</f>
        <v/>
      </c>
      <c r="JD82" s="79">
        <f>0</f>
        <v/>
      </c>
      <c r="JE82" s="79">
        <f>0</f>
        <v/>
      </c>
      <c r="JF82" s="79">
        <f>0</f>
        <v/>
      </c>
      <c r="JG82" s="79">
        <f>0</f>
        <v/>
      </c>
      <c r="JH82" s="79">
        <f>0</f>
        <v/>
      </c>
      <c r="JI82" s="79">
        <f>0</f>
        <v/>
      </c>
      <c r="JJ82" s="79">
        <f>0</f>
        <v/>
      </c>
      <c r="JK82" s="79">
        <f>0</f>
        <v/>
      </c>
      <c r="JL82" s="79">
        <f>0</f>
        <v/>
      </c>
      <c r="JM82" s="79">
        <f>0</f>
        <v/>
      </c>
      <c r="JN82" s="79">
        <f>0</f>
        <v/>
      </c>
      <c r="JO82" s="79">
        <f>0</f>
        <v/>
      </c>
      <c r="JP82" s="79">
        <f>0</f>
        <v/>
      </c>
      <c r="JQ82" s="79">
        <f>0</f>
        <v/>
      </c>
      <c r="JR82" s="79">
        <f>0</f>
        <v/>
      </c>
      <c r="JS82" s="79">
        <f>0</f>
        <v/>
      </c>
      <c r="JT82" s="79">
        <f>0</f>
        <v/>
      </c>
      <c r="JU82" s="79">
        <f>0</f>
        <v/>
      </c>
      <c r="JV82" s="79">
        <f>0</f>
        <v/>
      </c>
      <c r="JW82" s="79">
        <f>0</f>
        <v/>
      </c>
      <c r="JX82" s="79">
        <f>0</f>
        <v/>
      </c>
      <c r="JY82" s="79">
        <f>0</f>
        <v/>
      </c>
      <c r="JZ82" s="79">
        <f>0</f>
        <v/>
      </c>
      <c r="KA82" s="79">
        <f>0</f>
        <v/>
      </c>
      <c r="KB82" s="79">
        <f>0</f>
        <v/>
      </c>
      <c r="KC82" s="79">
        <f>SE(Input!J="bullet";SE(0=Input!J-1;KC36;0);SE(0&lt;Input!J;0;SE(0&lt;Input!J;KC36/(Input!J-Input!J);0)))</f>
        <v/>
      </c>
      <c r="KD82" s="79">
        <f>SE(Input!J="bullet";SE(1=Input!J-1;KC36;0);SE(1&lt;Input!J;0;SE(1&lt;Input!J;KC36/(Input!J-Input!J);0)))</f>
        <v/>
      </c>
      <c r="KE82" s="79">
        <f>SE(Input!J="bullet";SE(2=Input!J-1;KC36;0);SE(2&lt;Input!J;0;SE(2&lt;Input!J;KC36/(Input!J-Input!J);0)))</f>
        <v/>
      </c>
      <c r="KF82" s="79">
        <f>SE(Input!J="bullet";SE(3=Input!J-1;KC36;0);SE(3&lt;Input!J;0;SE(3&lt;Input!J;KC36/(Input!J-Input!J);0)))</f>
        <v/>
      </c>
      <c r="KG82" s="79">
        <f>SE(Input!J="bullet";SE(4=Input!J-1;KC36;0);SE(4&lt;Input!J;0;SE(4&lt;Input!J;KC36/(Input!J-Input!J);0)))</f>
        <v/>
      </c>
      <c r="KH82" s="79">
        <f>SE(Input!J="bullet";SE(5=Input!J-1;KC36;0);SE(5&lt;Input!J;0;SE(5&lt;Input!J;KC36/(Input!J-Input!J);0)))</f>
        <v/>
      </c>
      <c r="KI82" s="79">
        <f>SE(Input!J="bullet";SE(6=Input!J-1;KC36;0);SE(6&lt;Input!J;0;SE(6&lt;Input!J;KC36/(Input!J-Input!J);0)))</f>
        <v/>
      </c>
      <c r="KJ82" s="79">
        <f>SE(Input!J="bullet";SE(7=Input!J-1;KC36;0);SE(7&lt;Input!J;0;SE(7&lt;Input!J;KC36/(Input!J-Input!J);0)))</f>
        <v/>
      </c>
      <c r="KK82" s="79">
        <f>SE(Input!J="bullet";SE(8=Input!J-1;KC36;0);SE(8&lt;Input!J;0;SE(8&lt;Input!J;KC36/(Input!J-Input!J);0)))</f>
        <v/>
      </c>
      <c r="KL82" s="79">
        <f>SE(Input!J="bullet";SE(9=Input!J-1;KC36;0);SE(9&lt;Input!J;0;SE(9&lt;Input!J;KC36/(Input!J-Input!J);0)))</f>
        <v/>
      </c>
      <c r="KM82" s="79">
        <f>SE(Input!J="bullet";SE(10=Input!J-1;KC36;0);SE(10&lt;Input!J;0;SE(10&lt;Input!J;KC36/(Input!J-Input!J);0)))</f>
        <v/>
      </c>
      <c r="KP82" s="78" t="n">
        <v>30</v>
      </c>
      <c r="KQ82" s="79">
        <f>0</f>
        <v/>
      </c>
      <c r="KR82" s="79">
        <f>0</f>
        <v/>
      </c>
      <c r="KS82" s="79">
        <f>0</f>
        <v/>
      </c>
      <c r="KT82" s="79">
        <f>0</f>
        <v/>
      </c>
      <c r="KU82" s="79">
        <f>0</f>
        <v/>
      </c>
      <c r="KV82" s="79">
        <f>0</f>
        <v/>
      </c>
      <c r="KW82" s="79">
        <f>0</f>
        <v/>
      </c>
      <c r="KX82" s="79">
        <f>0</f>
        <v/>
      </c>
      <c r="KY82" s="79">
        <f>0</f>
        <v/>
      </c>
      <c r="KZ82" s="79">
        <f>0</f>
        <v/>
      </c>
      <c r="LA82" s="79">
        <f>0</f>
        <v/>
      </c>
      <c r="LB82" s="79">
        <f>0</f>
        <v/>
      </c>
      <c r="LC82" s="79">
        <f>0</f>
        <v/>
      </c>
      <c r="LD82" s="79">
        <f>0</f>
        <v/>
      </c>
      <c r="LE82" s="79">
        <f>0</f>
        <v/>
      </c>
      <c r="LF82" s="79">
        <f>0</f>
        <v/>
      </c>
      <c r="LG82" s="79">
        <f>0</f>
        <v/>
      </c>
      <c r="LH82" s="79">
        <f>0</f>
        <v/>
      </c>
      <c r="LI82" s="79">
        <f>0</f>
        <v/>
      </c>
      <c r="LJ82" s="79">
        <f>0</f>
        <v/>
      </c>
      <c r="LK82" s="79">
        <f>0</f>
        <v/>
      </c>
      <c r="LL82" s="79">
        <f>0</f>
        <v/>
      </c>
      <c r="LM82" s="79">
        <f>0</f>
        <v/>
      </c>
      <c r="LN82" s="79">
        <f>0</f>
        <v/>
      </c>
      <c r="LO82" s="79">
        <f>0</f>
        <v/>
      </c>
      <c r="LP82" s="79">
        <f>0</f>
        <v/>
      </c>
      <c r="LQ82" s="79">
        <f>0</f>
        <v/>
      </c>
      <c r="LR82" s="79">
        <f>0</f>
        <v/>
      </c>
      <c r="LS82" s="79">
        <f>0</f>
        <v/>
      </c>
      <c r="LT82" s="79">
        <f>SE(Input!K="bullet";SE(0=Input!K-1;LT36;0);SE(0&lt;Input!K;0;SE(0&lt;Input!K;LT36/(Input!K-Input!K);0)))</f>
        <v/>
      </c>
      <c r="LU82" s="79">
        <f>SE(Input!K="bullet";SE(1=Input!K-1;LT36;0);SE(1&lt;Input!K;0;SE(1&lt;Input!K;LT36/(Input!K-Input!K);0)))</f>
        <v/>
      </c>
      <c r="LV82" s="79">
        <f>SE(Input!K="bullet";SE(2=Input!K-1;LT36;0);SE(2&lt;Input!K;0;SE(2&lt;Input!K;LT36/(Input!K-Input!K);0)))</f>
        <v/>
      </c>
      <c r="LW82" s="79">
        <f>SE(Input!K="bullet";SE(3=Input!K-1;LT36;0);SE(3&lt;Input!K;0;SE(3&lt;Input!K;LT36/(Input!K-Input!K);0)))</f>
        <v/>
      </c>
      <c r="LX82" s="79">
        <f>SE(Input!K="bullet";SE(4=Input!K-1;LT36;0);SE(4&lt;Input!K;0;SE(4&lt;Input!K;LT36/(Input!K-Input!K);0)))</f>
        <v/>
      </c>
      <c r="LY82" s="79">
        <f>SE(Input!K="bullet";SE(5=Input!K-1;LT36;0);SE(5&lt;Input!K;0;SE(5&lt;Input!K;LT36/(Input!K-Input!K);0)))</f>
        <v/>
      </c>
      <c r="LZ82" s="79">
        <f>SE(Input!K="bullet";SE(6=Input!K-1;LT36;0);SE(6&lt;Input!K;0;SE(6&lt;Input!K;LT36/(Input!K-Input!K);0)))</f>
        <v/>
      </c>
      <c r="MA82" s="79">
        <f>SE(Input!K="bullet";SE(7=Input!K-1;LT36;0);SE(7&lt;Input!K;0;SE(7&lt;Input!K;LT36/(Input!K-Input!K);0)))</f>
        <v/>
      </c>
      <c r="MB82" s="79">
        <f>SE(Input!K="bullet";SE(8=Input!K-1;LT36;0);SE(8&lt;Input!K;0;SE(8&lt;Input!K;LT36/(Input!K-Input!K);0)))</f>
        <v/>
      </c>
      <c r="MC82" s="79">
        <f>SE(Input!K="bullet";SE(9=Input!K-1;LT36;0);SE(9&lt;Input!K;0;SE(9&lt;Input!K;LT36/(Input!K-Input!K);0)))</f>
        <v/>
      </c>
      <c r="MD82" s="79">
        <f>SE(Input!K="bullet";SE(10=Input!K-1;LT36;0);SE(10&lt;Input!K;0;SE(10&lt;Input!K;LT36/(Input!K-Input!K);0)))</f>
        <v/>
      </c>
      <c r="MG82" s="78" t="n">
        <v>30</v>
      </c>
      <c r="MH82" s="79">
        <f>0</f>
        <v/>
      </c>
      <c r="MI82" s="79">
        <f>0</f>
        <v/>
      </c>
      <c r="MJ82" s="79">
        <f>0</f>
        <v/>
      </c>
      <c r="MK82" s="79">
        <f>0</f>
        <v/>
      </c>
      <c r="ML82" s="79">
        <f>0</f>
        <v/>
      </c>
      <c r="MM82" s="79">
        <f>0</f>
        <v/>
      </c>
      <c r="MN82" s="79">
        <f>0</f>
        <v/>
      </c>
      <c r="MO82" s="79">
        <f>0</f>
        <v/>
      </c>
      <c r="MP82" s="79">
        <f>0</f>
        <v/>
      </c>
      <c r="MQ82" s="79">
        <f>0</f>
        <v/>
      </c>
      <c r="MR82" s="79">
        <f>0</f>
        <v/>
      </c>
      <c r="MS82" s="79">
        <f>0</f>
        <v/>
      </c>
      <c r="MT82" s="79">
        <f>0</f>
        <v/>
      </c>
      <c r="MU82" s="79">
        <f>0</f>
        <v/>
      </c>
      <c r="MV82" s="79">
        <f>0</f>
        <v/>
      </c>
      <c r="MW82" s="79">
        <f>0</f>
        <v/>
      </c>
      <c r="MX82" s="79">
        <f>0</f>
        <v/>
      </c>
      <c r="MY82" s="79">
        <f>0</f>
        <v/>
      </c>
      <c r="MZ82" s="79">
        <f>0</f>
        <v/>
      </c>
      <c r="NA82" s="79">
        <f>0</f>
        <v/>
      </c>
      <c r="NB82" s="79">
        <f>0</f>
        <v/>
      </c>
      <c r="NC82" s="79">
        <f>0</f>
        <v/>
      </c>
      <c r="ND82" s="79">
        <f>0</f>
        <v/>
      </c>
      <c r="NE82" s="79">
        <f>0</f>
        <v/>
      </c>
      <c r="NF82" s="79">
        <f>0</f>
        <v/>
      </c>
      <c r="NG82" s="79">
        <f>0</f>
        <v/>
      </c>
      <c r="NH82" s="79">
        <f>0</f>
        <v/>
      </c>
      <c r="NI82" s="79">
        <f>0</f>
        <v/>
      </c>
      <c r="NJ82" s="79">
        <f>0</f>
        <v/>
      </c>
      <c r="NK82" s="79">
        <f>SE(Input!L="bullet";SE(0=Input!L-1;NK36;0);SE(0&lt;Input!L;0;SE(0&lt;Input!L;NK36/(Input!L-Input!L);0)))</f>
        <v/>
      </c>
      <c r="NL82" s="79">
        <f>SE(Input!L="bullet";SE(1=Input!L-1;NK36;0);SE(1&lt;Input!L;0;SE(1&lt;Input!L;NK36/(Input!L-Input!L);0)))</f>
        <v/>
      </c>
      <c r="NM82" s="79">
        <f>SE(Input!L="bullet";SE(2=Input!L-1;NK36;0);SE(2&lt;Input!L;0;SE(2&lt;Input!L;NK36/(Input!L-Input!L);0)))</f>
        <v/>
      </c>
      <c r="NN82" s="79">
        <f>SE(Input!L="bullet";SE(3=Input!L-1;NK36;0);SE(3&lt;Input!L;0;SE(3&lt;Input!L;NK36/(Input!L-Input!L);0)))</f>
        <v/>
      </c>
      <c r="NO82" s="79">
        <f>SE(Input!L="bullet";SE(4=Input!L-1;NK36;0);SE(4&lt;Input!L;0;SE(4&lt;Input!L;NK36/(Input!L-Input!L);0)))</f>
        <v/>
      </c>
      <c r="NP82" s="79">
        <f>SE(Input!L="bullet";SE(5=Input!L-1;NK36;0);SE(5&lt;Input!L;0;SE(5&lt;Input!L;NK36/(Input!L-Input!L);0)))</f>
        <v/>
      </c>
      <c r="NQ82" s="79">
        <f>SE(Input!L="bullet";SE(6=Input!L-1;NK36;0);SE(6&lt;Input!L;0;SE(6&lt;Input!L;NK36/(Input!L-Input!L);0)))</f>
        <v/>
      </c>
      <c r="NR82" s="79">
        <f>SE(Input!L="bullet";SE(7=Input!L-1;NK36;0);SE(7&lt;Input!L;0;SE(7&lt;Input!L;NK36/(Input!L-Input!L);0)))</f>
        <v/>
      </c>
      <c r="NS82" s="79">
        <f>SE(Input!L="bullet";SE(8=Input!L-1;NK36;0);SE(8&lt;Input!L;0;SE(8&lt;Input!L;NK36/(Input!L-Input!L);0)))</f>
        <v/>
      </c>
      <c r="NT82" s="79">
        <f>SE(Input!L="bullet";SE(9=Input!L-1;NK36;0);SE(9&lt;Input!L;0;SE(9&lt;Input!L;NK36/(Input!L-Input!L);0)))</f>
        <v/>
      </c>
      <c r="NU82" s="79">
        <f>SE(Input!L="bullet";SE(10=Input!L-1;NK36;0);SE(10&lt;Input!L;0;SE(10&lt;Input!L;NK36/(Input!L-Input!L);0)))</f>
        <v/>
      </c>
      <c r="NX82" s="78" t="n">
        <v>30</v>
      </c>
      <c r="NY82" s="79">
        <f>0</f>
        <v/>
      </c>
      <c r="NZ82" s="79">
        <f>0</f>
        <v/>
      </c>
      <c r="OA82" s="79">
        <f>0</f>
        <v/>
      </c>
      <c r="OB82" s="79">
        <f>0</f>
        <v/>
      </c>
      <c r="OC82" s="79">
        <f>0</f>
        <v/>
      </c>
      <c r="OD82" s="79">
        <f>0</f>
        <v/>
      </c>
      <c r="OE82" s="79">
        <f>0</f>
        <v/>
      </c>
      <c r="OF82" s="79">
        <f>0</f>
        <v/>
      </c>
      <c r="OG82" s="79">
        <f>0</f>
        <v/>
      </c>
      <c r="OH82" s="79">
        <f>0</f>
        <v/>
      </c>
      <c r="OI82" s="79">
        <f>0</f>
        <v/>
      </c>
      <c r="OJ82" s="79">
        <f>0</f>
        <v/>
      </c>
      <c r="OK82" s="79">
        <f>0</f>
        <v/>
      </c>
      <c r="OL82" s="79">
        <f>0</f>
        <v/>
      </c>
      <c r="OM82" s="79">
        <f>0</f>
        <v/>
      </c>
      <c r="ON82" s="79">
        <f>0</f>
        <v/>
      </c>
      <c r="OO82" s="79">
        <f>0</f>
        <v/>
      </c>
      <c r="OP82" s="79">
        <f>0</f>
        <v/>
      </c>
      <c r="OQ82" s="79">
        <f>0</f>
        <v/>
      </c>
      <c r="OR82" s="79">
        <f>0</f>
        <v/>
      </c>
      <c r="OS82" s="79">
        <f>0</f>
        <v/>
      </c>
      <c r="OT82" s="79">
        <f>0</f>
        <v/>
      </c>
      <c r="OU82" s="79">
        <f>0</f>
        <v/>
      </c>
      <c r="OV82" s="79">
        <f>0</f>
        <v/>
      </c>
      <c r="OW82" s="79">
        <f>0</f>
        <v/>
      </c>
      <c r="OX82" s="79">
        <f>0</f>
        <v/>
      </c>
      <c r="OY82" s="79">
        <f>0</f>
        <v/>
      </c>
      <c r="OZ82" s="79">
        <f>0</f>
        <v/>
      </c>
      <c r="PA82" s="79">
        <f>0</f>
        <v/>
      </c>
      <c r="PB82" s="79">
        <f>SE(Input!M="bullet";SE(0=Input!M-1;PB36;0);SE(0&lt;Input!M;0;SE(0&lt;Input!M;PB36/(Input!M-Input!M);0)))</f>
        <v/>
      </c>
      <c r="PC82" s="79">
        <f>SE(Input!M="bullet";SE(1=Input!M-1;PB36;0);SE(1&lt;Input!M;0;SE(1&lt;Input!M;PB36/(Input!M-Input!M);0)))</f>
        <v/>
      </c>
      <c r="PD82" s="79">
        <f>SE(Input!M="bullet";SE(2=Input!M-1;PB36;0);SE(2&lt;Input!M;0;SE(2&lt;Input!M;PB36/(Input!M-Input!M);0)))</f>
        <v/>
      </c>
      <c r="PE82" s="79">
        <f>SE(Input!M="bullet";SE(3=Input!M-1;PB36;0);SE(3&lt;Input!M;0;SE(3&lt;Input!M;PB36/(Input!M-Input!M);0)))</f>
        <v/>
      </c>
      <c r="PF82" s="79">
        <f>SE(Input!M="bullet";SE(4=Input!M-1;PB36;0);SE(4&lt;Input!M;0;SE(4&lt;Input!M;PB36/(Input!M-Input!M);0)))</f>
        <v/>
      </c>
      <c r="PG82" s="79">
        <f>SE(Input!M="bullet";SE(5=Input!M-1;PB36;0);SE(5&lt;Input!M;0;SE(5&lt;Input!M;PB36/(Input!M-Input!M);0)))</f>
        <v/>
      </c>
      <c r="PH82" s="79">
        <f>SE(Input!M="bullet";SE(6=Input!M-1;PB36;0);SE(6&lt;Input!M;0;SE(6&lt;Input!M;PB36/(Input!M-Input!M);0)))</f>
        <v/>
      </c>
      <c r="PI82" s="79">
        <f>SE(Input!M="bullet";SE(7=Input!M-1;PB36;0);SE(7&lt;Input!M;0;SE(7&lt;Input!M;PB36/(Input!M-Input!M);0)))</f>
        <v/>
      </c>
      <c r="PJ82" s="79">
        <f>SE(Input!M="bullet";SE(8=Input!M-1;PB36;0);SE(8&lt;Input!M;0;SE(8&lt;Input!M;PB36/(Input!M-Input!M);0)))</f>
        <v/>
      </c>
      <c r="PK82" s="79">
        <f>SE(Input!M="bullet";SE(9=Input!M-1;PB36;0);SE(9&lt;Input!M;0;SE(9&lt;Input!M;PB36/(Input!M-Input!M);0)))</f>
        <v/>
      </c>
      <c r="PL82" s="79">
        <f>SE(Input!M="bullet";SE(10=Input!M-1;PB36;0);SE(10&lt;Input!M;0;SE(10&lt;Input!M;PB36/(Input!M-Input!M);0)))</f>
        <v/>
      </c>
      <c r="PO82" s="78" t="n">
        <v>30</v>
      </c>
      <c r="PP82" s="79">
        <f>0</f>
        <v/>
      </c>
      <c r="PQ82" s="79">
        <f>0</f>
        <v/>
      </c>
      <c r="PR82" s="79">
        <f>0</f>
        <v/>
      </c>
      <c r="PS82" s="79">
        <f>0</f>
        <v/>
      </c>
      <c r="PT82" s="79">
        <f>0</f>
        <v/>
      </c>
      <c r="PU82" s="79">
        <f>0</f>
        <v/>
      </c>
      <c r="PV82" s="79">
        <f>0</f>
        <v/>
      </c>
      <c r="PW82" s="79">
        <f>0</f>
        <v/>
      </c>
      <c r="PX82" s="79">
        <f>0</f>
        <v/>
      </c>
      <c r="PY82" s="79">
        <f>0</f>
        <v/>
      </c>
      <c r="PZ82" s="79">
        <f>0</f>
        <v/>
      </c>
      <c r="QA82" s="79">
        <f>0</f>
        <v/>
      </c>
      <c r="QB82" s="79">
        <f>0</f>
        <v/>
      </c>
      <c r="QC82" s="79">
        <f>0</f>
        <v/>
      </c>
      <c r="QD82" s="79">
        <f>0</f>
        <v/>
      </c>
      <c r="QE82" s="79">
        <f>0</f>
        <v/>
      </c>
      <c r="QF82" s="79">
        <f>0</f>
        <v/>
      </c>
      <c r="QG82" s="79">
        <f>0</f>
        <v/>
      </c>
      <c r="QH82" s="79">
        <f>0</f>
        <v/>
      </c>
      <c r="QI82" s="79">
        <f>0</f>
        <v/>
      </c>
      <c r="QJ82" s="79">
        <f>0</f>
        <v/>
      </c>
      <c r="QK82" s="79">
        <f>0</f>
        <v/>
      </c>
      <c r="QL82" s="79">
        <f>0</f>
        <v/>
      </c>
      <c r="QM82" s="79">
        <f>0</f>
        <v/>
      </c>
      <c r="QN82" s="79">
        <f>0</f>
        <v/>
      </c>
      <c r="QO82" s="79">
        <f>0</f>
        <v/>
      </c>
      <c r="QP82" s="79">
        <f>0</f>
        <v/>
      </c>
      <c r="QQ82" s="79">
        <f>0</f>
        <v/>
      </c>
      <c r="QR82" s="79">
        <f>0</f>
        <v/>
      </c>
      <c r="QS82" s="79">
        <f>SE(Input!N="bullet";SE(0=Input!N-1;QS36;0);SE(0&lt;Input!N;0;SE(0&lt;Input!N;QS36/(Input!N-Input!N);0)))</f>
        <v/>
      </c>
      <c r="QT82" s="79">
        <f>SE(Input!N="bullet";SE(1=Input!N-1;QS36;0);SE(1&lt;Input!N;0;SE(1&lt;Input!N;QS36/(Input!N-Input!N);0)))</f>
        <v/>
      </c>
      <c r="QU82" s="79">
        <f>SE(Input!N="bullet";SE(2=Input!N-1;QS36;0);SE(2&lt;Input!N;0;SE(2&lt;Input!N;QS36/(Input!N-Input!N);0)))</f>
        <v/>
      </c>
      <c r="QV82" s="79">
        <f>SE(Input!N="bullet";SE(3=Input!N-1;QS36;0);SE(3&lt;Input!N;0;SE(3&lt;Input!N;QS36/(Input!N-Input!N);0)))</f>
        <v/>
      </c>
      <c r="QW82" s="79">
        <f>SE(Input!N="bullet";SE(4=Input!N-1;QS36;0);SE(4&lt;Input!N;0;SE(4&lt;Input!N;QS36/(Input!N-Input!N);0)))</f>
        <v/>
      </c>
      <c r="QX82" s="79">
        <f>SE(Input!N="bullet";SE(5=Input!N-1;QS36;0);SE(5&lt;Input!N;0;SE(5&lt;Input!N;QS36/(Input!N-Input!N);0)))</f>
        <v/>
      </c>
      <c r="QY82" s="79">
        <f>SE(Input!N="bullet";SE(6=Input!N-1;QS36;0);SE(6&lt;Input!N;0;SE(6&lt;Input!N;QS36/(Input!N-Input!N);0)))</f>
        <v/>
      </c>
      <c r="QZ82" s="79">
        <f>SE(Input!N="bullet";SE(7=Input!N-1;QS36;0);SE(7&lt;Input!N;0;SE(7&lt;Input!N;QS36/(Input!N-Input!N);0)))</f>
        <v/>
      </c>
      <c r="RA82" s="79">
        <f>SE(Input!N="bullet";SE(8=Input!N-1;QS36;0);SE(8&lt;Input!N;0;SE(8&lt;Input!N;QS36/(Input!N-Input!N);0)))</f>
        <v/>
      </c>
      <c r="RB82" s="79">
        <f>SE(Input!N="bullet";SE(9=Input!N-1;QS36;0);SE(9&lt;Input!N;0;SE(9&lt;Input!N;QS36/(Input!N-Input!N);0)))</f>
        <v/>
      </c>
      <c r="RC82" s="79">
        <f>SE(Input!N="bullet";SE(10=Input!N-1;QS36;0);SE(10&lt;Input!N;0;SE(10&lt;Input!N;QS36/(Input!N-Input!N);0)))</f>
        <v/>
      </c>
      <c r="RF82" s="78" t="n">
        <v>30</v>
      </c>
      <c r="RG82" s="79">
        <f>0</f>
        <v/>
      </c>
      <c r="RH82" s="79">
        <f>0</f>
        <v/>
      </c>
      <c r="RI82" s="79">
        <f>0</f>
        <v/>
      </c>
      <c r="RJ82" s="79">
        <f>0</f>
        <v/>
      </c>
      <c r="RK82" s="79">
        <f>0</f>
        <v/>
      </c>
      <c r="RL82" s="79">
        <f>0</f>
        <v/>
      </c>
      <c r="RM82" s="79">
        <f>0</f>
        <v/>
      </c>
      <c r="RN82" s="79">
        <f>0</f>
        <v/>
      </c>
      <c r="RO82" s="79">
        <f>0</f>
        <v/>
      </c>
      <c r="RP82" s="79">
        <f>0</f>
        <v/>
      </c>
      <c r="RQ82" s="79">
        <f>0</f>
        <v/>
      </c>
      <c r="RR82" s="79">
        <f>0</f>
        <v/>
      </c>
      <c r="RS82" s="79">
        <f>0</f>
        <v/>
      </c>
      <c r="RT82" s="79">
        <f>0</f>
        <v/>
      </c>
      <c r="RU82" s="79">
        <f>0</f>
        <v/>
      </c>
      <c r="RV82" s="79">
        <f>0</f>
        <v/>
      </c>
      <c r="RW82" s="79">
        <f>0</f>
        <v/>
      </c>
      <c r="RX82" s="79">
        <f>0</f>
        <v/>
      </c>
      <c r="RY82" s="79">
        <f>0</f>
        <v/>
      </c>
      <c r="RZ82" s="79">
        <f>0</f>
        <v/>
      </c>
      <c r="SA82" s="79">
        <f>0</f>
        <v/>
      </c>
      <c r="SB82" s="79">
        <f>0</f>
        <v/>
      </c>
      <c r="SC82" s="79">
        <f>0</f>
        <v/>
      </c>
      <c r="SD82" s="79">
        <f>0</f>
        <v/>
      </c>
      <c r="SE82" s="79">
        <f>0</f>
        <v/>
      </c>
      <c r="SF82" s="79">
        <f>0</f>
        <v/>
      </c>
      <c r="SG82" s="79">
        <f>0</f>
        <v/>
      </c>
      <c r="SH82" s="79">
        <f>0</f>
        <v/>
      </c>
      <c r="SI82" s="79">
        <f>0</f>
        <v/>
      </c>
      <c r="SJ82" s="79">
        <f>SE(Input!O="bullet";SE(0=Input!O-1;SJ36;0);SE(0&lt;Input!O;0;SE(0&lt;Input!O;SJ36/(Input!O-Input!O);0)))</f>
        <v/>
      </c>
      <c r="SK82" s="79">
        <f>SE(Input!O="bullet";SE(1=Input!O-1;SJ36;0);SE(1&lt;Input!O;0;SE(1&lt;Input!O;SJ36/(Input!O-Input!O);0)))</f>
        <v/>
      </c>
      <c r="SL82" s="79">
        <f>SE(Input!O="bullet";SE(2=Input!O-1;SJ36;0);SE(2&lt;Input!O;0;SE(2&lt;Input!O;SJ36/(Input!O-Input!O);0)))</f>
        <v/>
      </c>
      <c r="SM82" s="79">
        <f>SE(Input!O="bullet";SE(3=Input!O-1;SJ36;0);SE(3&lt;Input!O;0;SE(3&lt;Input!O;SJ36/(Input!O-Input!O);0)))</f>
        <v/>
      </c>
      <c r="SN82" s="79">
        <f>SE(Input!O="bullet";SE(4=Input!O-1;SJ36;0);SE(4&lt;Input!O;0;SE(4&lt;Input!O;SJ36/(Input!O-Input!O);0)))</f>
        <v/>
      </c>
      <c r="SO82" s="79">
        <f>SE(Input!O="bullet";SE(5=Input!O-1;SJ36;0);SE(5&lt;Input!O;0;SE(5&lt;Input!O;SJ36/(Input!O-Input!O);0)))</f>
        <v/>
      </c>
      <c r="SP82" s="79">
        <f>SE(Input!O="bullet";SE(6=Input!O-1;SJ36;0);SE(6&lt;Input!O;0;SE(6&lt;Input!O;SJ36/(Input!O-Input!O);0)))</f>
        <v/>
      </c>
      <c r="SQ82" s="79">
        <f>SE(Input!O="bullet";SE(7=Input!O-1;SJ36;0);SE(7&lt;Input!O;0;SE(7&lt;Input!O;SJ36/(Input!O-Input!O);0)))</f>
        <v/>
      </c>
      <c r="SR82" s="79">
        <f>SE(Input!O="bullet";SE(8=Input!O-1;SJ36;0);SE(8&lt;Input!O;0;SE(8&lt;Input!O;SJ36/(Input!O-Input!O);0)))</f>
        <v/>
      </c>
      <c r="SS82" s="79">
        <f>SE(Input!O="bullet";SE(9=Input!O-1;SJ36;0);SE(9&lt;Input!O;0;SE(9&lt;Input!O;SJ36/(Input!O-Input!O);0)))</f>
        <v/>
      </c>
      <c r="ST82" s="79">
        <f>SE(Input!O="bullet";SE(10=Input!O-1;SJ36;0);SE(10&lt;Input!O;0;SE(10&lt;Input!O;SJ36/(Input!O-Input!O);0)))</f>
        <v/>
      </c>
      <c r="SW82" s="78" t="n">
        <v>30</v>
      </c>
      <c r="SX82" s="79">
        <f>0</f>
        <v/>
      </c>
      <c r="SY82" s="79">
        <f>0</f>
        <v/>
      </c>
      <c r="SZ82" s="79">
        <f>0</f>
        <v/>
      </c>
      <c r="TA82" s="79">
        <f>0</f>
        <v/>
      </c>
      <c r="TB82" s="79">
        <f>0</f>
        <v/>
      </c>
      <c r="TC82" s="79">
        <f>0</f>
        <v/>
      </c>
      <c r="TD82" s="79">
        <f>0</f>
        <v/>
      </c>
      <c r="TE82" s="79">
        <f>0</f>
        <v/>
      </c>
      <c r="TF82" s="79">
        <f>0</f>
        <v/>
      </c>
      <c r="TG82" s="79">
        <f>0</f>
        <v/>
      </c>
      <c r="TH82" s="79">
        <f>0</f>
        <v/>
      </c>
      <c r="TI82" s="79">
        <f>0</f>
        <v/>
      </c>
      <c r="TJ82" s="79">
        <f>0</f>
        <v/>
      </c>
      <c r="TK82" s="79">
        <f>0</f>
        <v/>
      </c>
      <c r="TL82" s="79">
        <f>0</f>
        <v/>
      </c>
      <c r="TM82" s="79">
        <f>0</f>
        <v/>
      </c>
      <c r="TN82" s="79">
        <f>0</f>
        <v/>
      </c>
      <c r="TO82" s="79">
        <f>0</f>
        <v/>
      </c>
      <c r="TP82" s="79">
        <f>0</f>
        <v/>
      </c>
      <c r="TQ82" s="79">
        <f>0</f>
        <v/>
      </c>
      <c r="TR82" s="79">
        <f>0</f>
        <v/>
      </c>
      <c r="TS82" s="79">
        <f>0</f>
        <v/>
      </c>
      <c r="TT82" s="79">
        <f>0</f>
        <v/>
      </c>
      <c r="TU82" s="79">
        <f>0</f>
        <v/>
      </c>
      <c r="TV82" s="79">
        <f>0</f>
        <v/>
      </c>
      <c r="TW82" s="79">
        <f>0</f>
        <v/>
      </c>
      <c r="TX82" s="79">
        <f>0</f>
        <v/>
      </c>
      <c r="TY82" s="79">
        <f>0</f>
        <v/>
      </c>
      <c r="TZ82" s="79">
        <f>0</f>
        <v/>
      </c>
      <c r="UA82" s="79">
        <f>SE(Input!P="bullet";SE(0=Input!P-1;UA36;0);SE(0&lt;Input!P;0;SE(0&lt;Input!P;UA36/(Input!P-Input!P);0)))</f>
        <v/>
      </c>
      <c r="UB82" s="79">
        <f>SE(Input!P="bullet";SE(1=Input!P-1;UA36;0);SE(1&lt;Input!P;0;SE(1&lt;Input!P;UA36/(Input!P-Input!P);0)))</f>
        <v/>
      </c>
      <c r="UC82" s="79">
        <f>SE(Input!P="bullet";SE(2=Input!P-1;UA36;0);SE(2&lt;Input!P;0;SE(2&lt;Input!P;UA36/(Input!P-Input!P);0)))</f>
        <v/>
      </c>
      <c r="UD82" s="79">
        <f>SE(Input!P="bullet";SE(3=Input!P-1;UA36;0);SE(3&lt;Input!P;0;SE(3&lt;Input!P;UA36/(Input!P-Input!P);0)))</f>
        <v/>
      </c>
      <c r="UE82" s="79">
        <f>SE(Input!P="bullet";SE(4=Input!P-1;UA36;0);SE(4&lt;Input!P;0;SE(4&lt;Input!P;UA36/(Input!P-Input!P);0)))</f>
        <v/>
      </c>
      <c r="UF82" s="79">
        <f>SE(Input!P="bullet";SE(5=Input!P-1;UA36;0);SE(5&lt;Input!P;0;SE(5&lt;Input!P;UA36/(Input!P-Input!P);0)))</f>
        <v/>
      </c>
      <c r="UG82" s="79">
        <f>SE(Input!P="bullet";SE(6=Input!P-1;UA36;0);SE(6&lt;Input!P;0;SE(6&lt;Input!P;UA36/(Input!P-Input!P);0)))</f>
        <v/>
      </c>
      <c r="UH82" s="79">
        <f>SE(Input!P="bullet";SE(7=Input!P-1;UA36;0);SE(7&lt;Input!P;0;SE(7&lt;Input!P;UA36/(Input!P-Input!P);0)))</f>
        <v/>
      </c>
      <c r="UI82" s="79">
        <f>SE(Input!P="bullet";SE(8=Input!P-1;UA36;0);SE(8&lt;Input!P;0;SE(8&lt;Input!P;UA36/(Input!P-Input!P);0)))</f>
        <v/>
      </c>
      <c r="UJ82" s="79">
        <f>SE(Input!P="bullet";SE(9=Input!P-1;UA36;0);SE(9&lt;Input!P;0;SE(9&lt;Input!P;UA36/(Input!P-Input!P);0)))</f>
        <v/>
      </c>
      <c r="UK82" s="79">
        <f>SE(Input!P="bullet";SE(10=Input!P-1;UA36;0);SE(10&lt;Input!P;0;SE(10&lt;Input!P;UA36/(Input!P-Input!P);0)))</f>
        <v/>
      </c>
      <c r="UN82" s="78" t="n">
        <v>30</v>
      </c>
      <c r="UO82" s="79">
        <f>0</f>
        <v/>
      </c>
      <c r="UP82" s="79">
        <f>0</f>
        <v/>
      </c>
      <c r="UQ82" s="79">
        <f>0</f>
        <v/>
      </c>
      <c r="UR82" s="79">
        <f>0</f>
        <v/>
      </c>
      <c r="US82" s="79">
        <f>0</f>
        <v/>
      </c>
      <c r="UT82" s="79">
        <f>0</f>
        <v/>
      </c>
      <c r="UU82" s="79">
        <f>0</f>
        <v/>
      </c>
      <c r="UV82" s="79">
        <f>0</f>
        <v/>
      </c>
      <c r="UW82" s="79">
        <f>0</f>
        <v/>
      </c>
      <c r="UX82" s="79">
        <f>0</f>
        <v/>
      </c>
      <c r="UY82" s="79">
        <f>0</f>
        <v/>
      </c>
      <c r="UZ82" s="79">
        <f>0</f>
        <v/>
      </c>
      <c r="VA82" s="79">
        <f>0</f>
        <v/>
      </c>
      <c r="VB82" s="79">
        <f>0</f>
        <v/>
      </c>
      <c r="VC82" s="79">
        <f>0</f>
        <v/>
      </c>
      <c r="VD82" s="79">
        <f>0</f>
        <v/>
      </c>
      <c r="VE82" s="79">
        <f>0</f>
        <v/>
      </c>
      <c r="VF82" s="79">
        <f>0</f>
        <v/>
      </c>
      <c r="VG82" s="79">
        <f>0</f>
        <v/>
      </c>
      <c r="VH82" s="79">
        <f>0</f>
        <v/>
      </c>
      <c r="VI82" s="79">
        <f>0</f>
        <v/>
      </c>
      <c r="VJ82" s="79">
        <f>0</f>
        <v/>
      </c>
      <c r="VK82" s="79">
        <f>0</f>
        <v/>
      </c>
      <c r="VL82" s="79">
        <f>0</f>
        <v/>
      </c>
      <c r="VM82" s="79">
        <f>0</f>
        <v/>
      </c>
      <c r="VN82" s="79">
        <f>0</f>
        <v/>
      </c>
      <c r="VO82" s="79">
        <f>0</f>
        <v/>
      </c>
      <c r="VP82" s="79">
        <f>0</f>
        <v/>
      </c>
      <c r="VQ82" s="79">
        <f>0</f>
        <v/>
      </c>
      <c r="VR82" s="79">
        <f>SE(Input!Q="bullet";SE(0=Input!Q-1;VR36;0);SE(0&lt;Input!Q;0;SE(0&lt;Input!Q;VR36/(Input!Q-Input!Q);0)))</f>
        <v/>
      </c>
      <c r="VS82" s="79">
        <f>SE(Input!Q="bullet";SE(1=Input!Q-1;VR36;0);SE(1&lt;Input!Q;0;SE(1&lt;Input!Q;VR36/(Input!Q-Input!Q);0)))</f>
        <v/>
      </c>
      <c r="VT82" s="79">
        <f>SE(Input!Q="bullet";SE(2=Input!Q-1;VR36;0);SE(2&lt;Input!Q;0;SE(2&lt;Input!Q;VR36/(Input!Q-Input!Q);0)))</f>
        <v/>
      </c>
      <c r="VU82" s="79">
        <f>SE(Input!Q="bullet";SE(3=Input!Q-1;VR36;0);SE(3&lt;Input!Q;0;SE(3&lt;Input!Q;VR36/(Input!Q-Input!Q);0)))</f>
        <v/>
      </c>
      <c r="VV82" s="79">
        <f>SE(Input!Q="bullet";SE(4=Input!Q-1;VR36;0);SE(4&lt;Input!Q;0;SE(4&lt;Input!Q;VR36/(Input!Q-Input!Q);0)))</f>
        <v/>
      </c>
      <c r="VW82" s="79">
        <f>SE(Input!Q="bullet";SE(5=Input!Q-1;VR36;0);SE(5&lt;Input!Q;0;SE(5&lt;Input!Q;VR36/(Input!Q-Input!Q);0)))</f>
        <v/>
      </c>
      <c r="VX82" s="79">
        <f>SE(Input!Q="bullet";SE(6=Input!Q-1;VR36;0);SE(6&lt;Input!Q;0;SE(6&lt;Input!Q;VR36/(Input!Q-Input!Q);0)))</f>
        <v/>
      </c>
      <c r="VY82" s="79">
        <f>SE(Input!Q="bullet";SE(7=Input!Q-1;VR36;0);SE(7&lt;Input!Q;0;SE(7&lt;Input!Q;VR36/(Input!Q-Input!Q);0)))</f>
        <v/>
      </c>
      <c r="VZ82" s="79">
        <f>SE(Input!Q="bullet";SE(8=Input!Q-1;VR36;0);SE(8&lt;Input!Q;0;SE(8&lt;Input!Q;VR36/(Input!Q-Input!Q);0)))</f>
        <v/>
      </c>
      <c r="WA82" s="79">
        <f>SE(Input!Q="bullet";SE(9=Input!Q-1;VR36;0);SE(9&lt;Input!Q;0;SE(9&lt;Input!Q;VR36/(Input!Q-Input!Q);0)))</f>
        <v/>
      </c>
      <c r="WB82" s="79">
        <f>SE(Input!Q="bullet";SE(10=Input!Q-1;VR36;0);SE(10&lt;Input!Q;0;SE(10&lt;Input!Q;VR36/(Input!Q-Input!Q);0)))</f>
        <v/>
      </c>
      <c r="WE82" s="78" t="n">
        <v>30</v>
      </c>
      <c r="WF82" s="79">
        <f>0</f>
        <v/>
      </c>
      <c r="WG82" s="79">
        <f>0</f>
        <v/>
      </c>
      <c r="WH82" s="79">
        <f>0</f>
        <v/>
      </c>
      <c r="WI82" s="79">
        <f>0</f>
        <v/>
      </c>
      <c r="WJ82" s="79">
        <f>0</f>
        <v/>
      </c>
      <c r="WK82" s="79">
        <f>0</f>
        <v/>
      </c>
      <c r="WL82" s="79">
        <f>0</f>
        <v/>
      </c>
      <c r="WM82" s="79">
        <f>0</f>
        <v/>
      </c>
      <c r="WN82" s="79">
        <f>0</f>
        <v/>
      </c>
      <c r="WO82" s="79">
        <f>0</f>
        <v/>
      </c>
      <c r="WP82" s="79">
        <f>0</f>
        <v/>
      </c>
      <c r="WQ82" s="79">
        <f>0</f>
        <v/>
      </c>
      <c r="WR82" s="79">
        <f>0</f>
        <v/>
      </c>
      <c r="WS82" s="79">
        <f>0</f>
        <v/>
      </c>
      <c r="WT82" s="79">
        <f>0</f>
        <v/>
      </c>
      <c r="WU82" s="79">
        <f>0</f>
        <v/>
      </c>
      <c r="WV82" s="79">
        <f>0</f>
        <v/>
      </c>
      <c r="WW82" s="79">
        <f>0</f>
        <v/>
      </c>
      <c r="WX82" s="79">
        <f>0</f>
        <v/>
      </c>
      <c r="WY82" s="79">
        <f>0</f>
        <v/>
      </c>
      <c r="WZ82" s="79">
        <f>0</f>
        <v/>
      </c>
      <c r="XA82" s="79">
        <f>0</f>
        <v/>
      </c>
      <c r="XB82" s="79">
        <f>0</f>
        <v/>
      </c>
      <c r="XC82" s="79">
        <f>0</f>
        <v/>
      </c>
      <c r="XD82" s="79">
        <f>0</f>
        <v/>
      </c>
      <c r="XE82" s="79">
        <f>0</f>
        <v/>
      </c>
      <c r="XF82" s="79">
        <f>0</f>
        <v/>
      </c>
      <c r="XG82" s="79">
        <f>0</f>
        <v/>
      </c>
      <c r="XH82" s="79">
        <f>0</f>
        <v/>
      </c>
      <c r="XI82" s="79">
        <f>SE(Input!R="bullet";SE(0=Input!R-1;XI36;0);SE(0&lt;Input!R;0;SE(0&lt;Input!R;XI36/(Input!R-Input!R);0)))</f>
        <v/>
      </c>
      <c r="XJ82" s="79">
        <f>SE(Input!R="bullet";SE(1=Input!R-1;XI36;0);SE(1&lt;Input!R;0;SE(1&lt;Input!R;XI36/(Input!R-Input!R);0)))</f>
        <v/>
      </c>
      <c r="XK82" s="79">
        <f>SE(Input!R="bullet";SE(2=Input!R-1;XI36;0);SE(2&lt;Input!R;0;SE(2&lt;Input!R;XI36/(Input!R-Input!R);0)))</f>
        <v/>
      </c>
      <c r="XL82" s="79">
        <f>SE(Input!R="bullet";SE(3=Input!R-1;XI36;0);SE(3&lt;Input!R;0;SE(3&lt;Input!R;XI36/(Input!R-Input!R);0)))</f>
        <v/>
      </c>
      <c r="XM82" s="79">
        <f>SE(Input!R="bullet";SE(4=Input!R-1;XI36;0);SE(4&lt;Input!R;0;SE(4&lt;Input!R;XI36/(Input!R-Input!R);0)))</f>
        <v/>
      </c>
      <c r="XN82" s="79">
        <f>SE(Input!R="bullet";SE(5=Input!R-1;XI36;0);SE(5&lt;Input!R;0;SE(5&lt;Input!R;XI36/(Input!R-Input!R);0)))</f>
        <v/>
      </c>
      <c r="XO82" s="79">
        <f>SE(Input!R="bullet";SE(6=Input!R-1;XI36;0);SE(6&lt;Input!R;0;SE(6&lt;Input!R;XI36/(Input!R-Input!R);0)))</f>
        <v/>
      </c>
      <c r="XP82" s="79">
        <f>SE(Input!R="bullet";SE(7=Input!R-1;XI36;0);SE(7&lt;Input!R;0;SE(7&lt;Input!R;XI36/(Input!R-Input!R);0)))</f>
        <v/>
      </c>
      <c r="XQ82" s="79">
        <f>SE(Input!R="bullet";SE(8=Input!R-1;XI36;0);SE(8&lt;Input!R;0;SE(8&lt;Input!R;XI36/(Input!R-Input!R);0)))</f>
        <v/>
      </c>
      <c r="XR82" s="79">
        <f>SE(Input!R="bullet";SE(9=Input!R-1;XI36;0);SE(9&lt;Input!R;0;SE(9&lt;Input!R;XI36/(Input!R-Input!R);0)))</f>
        <v/>
      </c>
      <c r="XS82" s="79">
        <f>SE(Input!R="bullet";SE(10=Input!R-1;XI36;0);SE(10&lt;Input!R;0;SE(10&lt;Input!R;XI36/(Input!R-Input!R);0)))</f>
        <v/>
      </c>
      <c r="XV82" s="78" t="n">
        <v>30</v>
      </c>
      <c r="XW82" s="79">
        <f>0</f>
        <v/>
      </c>
      <c r="XX82" s="79">
        <f>0</f>
        <v/>
      </c>
      <c r="XY82" s="79">
        <f>0</f>
        <v/>
      </c>
      <c r="XZ82" s="79">
        <f>0</f>
        <v/>
      </c>
      <c r="YA82" s="79">
        <f>0</f>
        <v/>
      </c>
      <c r="YB82" s="79">
        <f>0</f>
        <v/>
      </c>
      <c r="YC82" s="79">
        <f>0</f>
        <v/>
      </c>
      <c r="YD82" s="79">
        <f>0</f>
        <v/>
      </c>
      <c r="YE82" s="79">
        <f>0</f>
        <v/>
      </c>
      <c r="YF82" s="79">
        <f>0</f>
        <v/>
      </c>
      <c r="YG82" s="79">
        <f>0</f>
        <v/>
      </c>
      <c r="YH82" s="79">
        <f>0</f>
        <v/>
      </c>
      <c r="YI82" s="79">
        <f>0</f>
        <v/>
      </c>
      <c r="YJ82" s="79">
        <f>0</f>
        <v/>
      </c>
      <c r="YK82" s="79">
        <f>0</f>
        <v/>
      </c>
      <c r="YL82" s="79">
        <f>0</f>
        <v/>
      </c>
      <c r="YM82" s="79">
        <f>0</f>
        <v/>
      </c>
      <c r="YN82" s="79">
        <f>0</f>
        <v/>
      </c>
      <c r="YO82" s="79">
        <f>0</f>
        <v/>
      </c>
      <c r="YP82" s="79">
        <f>0</f>
        <v/>
      </c>
      <c r="YQ82" s="79">
        <f>0</f>
        <v/>
      </c>
      <c r="YR82" s="79">
        <f>0</f>
        <v/>
      </c>
      <c r="YS82" s="79">
        <f>0</f>
        <v/>
      </c>
      <c r="YT82" s="79">
        <f>0</f>
        <v/>
      </c>
      <c r="YU82" s="79">
        <f>0</f>
        <v/>
      </c>
      <c r="YV82" s="79">
        <f>0</f>
        <v/>
      </c>
      <c r="YW82" s="79">
        <f>0</f>
        <v/>
      </c>
      <c r="YX82" s="79">
        <f>0</f>
        <v/>
      </c>
      <c r="YY82" s="79">
        <f>0</f>
        <v/>
      </c>
      <c r="YZ82" s="79">
        <f>SE(Input!S="bullet";SE(0=Input!S-1;YZ36;0);SE(0&lt;Input!S;0;SE(0&lt;Input!S;YZ36/(Input!S-Input!S);0)))</f>
        <v/>
      </c>
      <c r="ZA82" s="79">
        <f>SE(Input!S="bullet";SE(1=Input!S-1;YZ36;0);SE(1&lt;Input!S;0;SE(1&lt;Input!S;YZ36/(Input!S-Input!S);0)))</f>
        <v/>
      </c>
      <c r="ZB82" s="79">
        <f>SE(Input!S="bullet";SE(2=Input!S-1;YZ36;0);SE(2&lt;Input!S;0;SE(2&lt;Input!S;YZ36/(Input!S-Input!S);0)))</f>
        <v/>
      </c>
      <c r="ZC82" s="79">
        <f>SE(Input!S="bullet";SE(3=Input!S-1;YZ36;0);SE(3&lt;Input!S;0;SE(3&lt;Input!S;YZ36/(Input!S-Input!S);0)))</f>
        <v/>
      </c>
      <c r="ZD82" s="79">
        <f>SE(Input!S="bullet";SE(4=Input!S-1;YZ36;0);SE(4&lt;Input!S;0;SE(4&lt;Input!S;YZ36/(Input!S-Input!S);0)))</f>
        <v/>
      </c>
      <c r="ZE82" s="79">
        <f>SE(Input!S="bullet";SE(5=Input!S-1;YZ36;0);SE(5&lt;Input!S;0;SE(5&lt;Input!S;YZ36/(Input!S-Input!S);0)))</f>
        <v/>
      </c>
      <c r="ZF82" s="79">
        <f>SE(Input!S="bullet";SE(6=Input!S-1;YZ36;0);SE(6&lt;Input!S;0;SE(6&lt;Input!S;YZ36/(Input!S-Input!S);0)))</f>
        <v/>
      </c>
      <c r="ZG82" s="79">
        <f>SE(Input!S="bullet";SE(7=Input!S-1;YZ36;0);SE(7&lt;Input!S;0;SE(7&lt;Input!S;YZ36/(Input!S-Input!S);0)))</f>
        <v/>
      </c>
      <c r="ZH82" s="79">
        <f>SE(Input!S="bullet";SE(8=Input!S-1;YZ36;0);SE(8&lt;Input!S;0;SE(8&lt;Input!S;YZ36/(Input!S-Input!S);0)))</f>
        <v/>
      </c>
      <c r="ZI82" s="79">
        <f>SE(Input!S="bullet";SE(9=Input!S-1;YZ36;0);SE(9&lt;Input!S;0;SE(9&lt;Input!S;YZ36/(Input!S-Input!S);0)))</f>
        <v/>
      </c>
      <c r="ZJ82" s="79">
        <f>SE(Input!S="bullet";SE(10=Input!S-1;YZ36;0);SE(10&lt;Input!S;0;SE(10&lt;Input!S;YZ36/(Input!S-Input!S);0)))</f>
        <v/>
      </c>
      <c r="ZM82" s="78" t="n">
        <v>30</v>
      </c>
      <c r="ZN82" s="79">
        <f>0</f>
        <v/>
      </c>
      <c r="ZO82" s="79">
        <f>0</f>
        <v/>
      </c>
      <c r="ZP82" s="79">
        <f>0</f>
        <v/>
      </c>
      <c r="ZQ82" s="79">
        <f>0</f>
        <v/>
      </c>
      <c r="ZR82" s="79">
        <f>0</f>
        <v/>
      </c>
      <c r="ZS82" s="79">
        <f>0</f>
        <v/>
      </c>
      <c r="ZT82" s="79">
        <f>0</f>
        <v/>
      </c>
      <c r="ZU82" s="79">
        <f>0</f>
        <v/>
      </c>
      <c r="ZV82" s="79">
        <f>0</f>
        <v/>
      </c>
      <c r="ZW82" s="79">
        <f>0</f>
        <v/>
      </c>
      <c r="ZX82" s="79">
        <f>0</f>
        <v/>
      </c>
      <c r="ZY82" s="79">
        <f>0</f>
        <v/>
      </c>
      <c r="ZZ82" s="79">
        <f>0</f>
        <v/>
      </c>
      <c r="AAA82" s="79">
        <f>0</f>
        <v/>
      </c>
      <c r="AAB82" s="79">
        <f>0</f>
        <v/>
      </c>
      <c r="AAC82" s="79">
        <f>0</f>
        <v/>
      </c>
      <c r="AAD82" s="79">
        <f>0</f>
        <v/>
      </c>
      <c r="AAE82" s="79">
        <f>0</f>
        <v/>
      </c>
      <c r="AAF82" s="79">
        <f>0</f>
        <v/>
      </c>
      <c r="AAG82" s="79">
        <f>0</f>
        <v/>
      </c>
      <c r="AAH82" s="79">
        <f>0</f>
        <v/>
      </c>
      <c r="AAI82" s="79">
        <f>0</f>
        <v/>
      </c>
      <c r="AAJ82" s="79">
        <f>0</f>
        <v/>
      </c>
      <c r="AAK82" s="79">
        <f>0</f>
        <v/>
      </c>
      <c r="AAL82" s="79">
        <f>0</f>
        <v/>
      </c>
      <c r="AAM82" s="79">
        <f>0</f>
        <v/>
      </c>
      <c r="AAN82" s="79">
        <f>0</f>
        <v/>
      </c>
      <c r="AAO82" s="79">
        <f>0</f>
        <v/>
      </c>
      <c r="AAP82" s="79">
        <f>0</f>
        <v/>
      </c>
      <c r="AAQ82" s="79">
        <f>SE(Input!T="bullet";SE(0=Input!T-1;AAQ36;0);SE(0&lt;Input!T;0;SE(0&lt;Input!T;AAQ36/(Input!T-Input!T);0)))</f>
        <v/>
      </c>
      <c r="AAR82" s="79">
        <f>SE(Input!T="bullet";SE(1=Input!T-1;AAQ36;0);SE(1&lt;Input!T;0;SE(1&lt;Input!T;AAQ36/(Input!T-Input!T);0)))</f>
        <v/>
      </c>
      <c r="AAS82" s="79">
        <f>SE(Input!T="bullet";SE(2=Input!T-1;AAQ36;0);SE(2&lt;Input!T;0;SE(2&lt;Input!T;AAQ36/(Input!T-Input!T);0)))</f>
        <v/>
      </c>
      <c r="AAT82" s="79">
        <f>SE(Input!T="bullet";SE(3=Input!T-1;AAQ36;0);SE(3&lt;Input!T;0;SE(3&lt;Input!T;AAQ36/(Input!T-Input!T);0)))</f>
        <v/>
      </c>
      <c r="AAU82" s="79">
        <f>SE(Input!T="bullet";SE(4=Input!T-1;AAQ36;0);SE(4&lt;Input!T;0;SE(4&lt;Input!T;AAQ36/(Input!T-Input!T);0)))</f>
        <v/>
      </c>
      <c r="AAV82" s="79">
        <f>SE(Input!T="bullet";SE(5=Input!T-1;AAQ36;0);SE(5&lt;Input!T;0;SE(5&lt;Input!T;AAQ36/(Input!T-Input!T);0)))</f>
        <v/>
      </c>
      <c r="AAW82" s="79">
        <f>SE(Input!T="bullet";SE(6=Input!T-1;AAQ36;0);SE(6&lt;Input!T;0;SE(6&lt;Input!T;AAQ36/(Input!T-Input!T);0)))</f>
        <v/>
      </c>
      <c r="AAX82" s="79">
        <f>SE(Input!T="bullet";SE(7=Input!T-1;AAQ36;0);SE(7&lt;Input!T;0;SE(7&lt;Input!T;AAQ36/(Input!T-Input!T);0)))</f>
        <v/>
      </c>
      <c r="AAY82" s="79">
        <f>SE(Input!T="bullet";SE(8=Input!T-1;AAQ36;0);SE(8&lt;Input!T;0;SE(8&lt;Input!T;AAQ36/(Input!T-Input!T);0)))</f>
        <v/>
      </c>
      <c r="AAZ82" s="79">
        <f>SE(Input!T="bullet";SE(9=Input!T-1;AAQ36;0);SE(9&lt;Input!T;0;SE(9&lt;Input!T;AAQ36/(Input!T-Input!T);0)))</f>
        <v/>
      </c>
      <c r="ABA82" s="79">
        <f>SE(Input!T="bullet";SE(10=Input!T-1;AAQ36;0);SE(10&lt;Input!T;0;SE(10&lt;Input!T;AAQ36/(Input!T-Input!T);0)))</f>
        <v/>
      </c>
      <c r="ABD82" s="78" t="n">
        <v>30</v>
      </c>
      <c r="ABE82" s="79">
        <f>0</f>
        <v/>
      </c>
      <c r="ABF82" s="79">
        <f>0</f>
        <v/>
      </c>
      <c r="ABG82" s="79">
        <f>0</f>
        <v/>
      </c>
      <c r="ABH82" s="79">
        <f>0</f>
        <v/>
      </c>
      <c r="ABI82" s="79">
        <f>0</f>
        <v/>
      </c>
      <c r="ABJ82" s="79">
        <f>0</f>
        <v/>
      </c>
      <c r="ABK82" s="79">
        <f>0</f>
        <v/>
      </c>
      <c r="ABL82" s="79">
        <f>0</f>
        <v/>
      </c>
      <c r="ABM82" s="79">
        <f>0</f>
        <v/>
      </c>
      <c r="ABN82" s="79">
        <f>0</f>
        <v/>
      </c>
      <c r="ABO82" s="79">
        <f>0</f>
        <v/>
      </c>
      <c r="ABP82" s="79">
        <f>0</f>
        <v/>
      </c>
      <c r="ABQ82" s="79">
        <f>0</f>
        <v/>
      </c>
      <c r="ABR82" s="79">
        <f>0</f>
        <v/>
      </c>
      <c r="ABS82" s="79">
        <f>0</f>
        <v/>
      </c>
      <c r="ABT82" s="79">
        <f>0</f>
        <v/>
      </c>
      <c r="ABU82" s="79">
        <f>0</f>
        <v/>
      </c>
      <c r="ABV82" s="79">
        <f>0</f>
        <v/>
      </c>
      <c r="ABW82" s="79">
        <f>0</f>
        <v/>
      </c>
      <c r="ABX82" s="79">
        <f>0</f>
        <v/>
      </c>
      <c r="ABY82" s="79">
        <f>0</f>
        <v/>
      </c>
      <c r="ABZ82" s="79">
        <f>0</f>
        <v/>
      </c>
      <c r="ACA82" s="79">
        <f>0</f>
        <v/>
      </c>
      <c r="ACB82" s="79">
        <f>0</f>
        <v/>
      </c>
      <c r="ACC82" s="79">
        <f>0</f>
        <v/>
      </c>
      <c r="ACD82" s="79">
        <f>0</f>
        <v/>
      </c>
      <c r="ACE82" s="79">
        <f>0</f>
        <v/>
      </c>
      <c r="ACF82" s="79">
        <f>0</f>
        <v/>
      </c>
      <c r="ACG82" s="79">
        <f>0</f>
        <v/>
      </c>
      <c r="ACH82" s="79">
        <f>SE(Input!U="bullet";SE(0=Input!U-1;ACH36;0);SE(0&lt;Input!U;0;SE(0&lt;Input!U;ACH36/(Input!U-Input!U);0)))</f>
        <v/>
      </c>
      <c r="ACI82" s="79">
        <f>SE(Input!U="bullet";SE(1=Input!U-1;ACH36;0);SE(1&lt;Input!U;0;SE(1&lt;Input!U;ACH36/(Input!U-Input!U);0)))</f>
        <v/>
      </c>
      <c r="ACJ82" s="79">
        <f>SE(Input!U="bullet";SE(2=Input!U-1;ACH36;0);SE(2&lt;Input!U;0;SE(2&lt;Input!U;ACH36/(Input!U-Input!U);0)))</f>
        <v/>
      </c>
      <c r="ACK82" s="79">
        <f>SE(Input!U="bullet";SE(3=Input!U-1;ACH36;0);SE(3&lt;Input!U;0;SE(3&lt;Input!U;ACH36/(Input!U-Input!U);0)))</f>
        <v/>
      </c>
      <c r="ACL82" s="79">
        <f>SE(Input!U="bullet";SE(4=Input!U-1;ACH36;0);SE(4&lt;Input!U;0;SE(4&lt;Input!U;ACH36/(Input!U-Input!U);0)))</f>
        <v/>
      </c>
      <c r="ACM82" s="79">
        <f>SE(Input!U="bullet";SE(5=Input!U-1;ACH36;0);SE(5&lt;Input!U;0;SE(5&lt;Input!U;ACH36/(Input!U-Input!U);0)))</f>
        <v/>
      </c>
      <c r="ACN82" s="79">
        <f>SE(Input!U="bullet";SE(6=Input!U-1;ACH36;0);SE(6&lt;Input!U;0;SE(6&lt;Input!U;ACH36/(Input!U-Input!U);0)))</f>
        <v/>
      </c>
      <c r="ACO82" s="79">
        <f>SE(Input!U="bullet";SE(7=Input!U-1;ACH36;0);SE(7&lt;Input!U;0;SE(7&lt;Input!U;ACH36/(Input!U-Input!U);0)))</f>
        <v/>
      </c>
      <c r="ACP82" s="79">
        <f>SE(Input!U="bullet";SE(8=Input!U-1;ACH36;0);SE(8&lt;Input!U;0;SE(8&lt;Input!U;ACH36/(Input!U-Input!U);0)))</f>
        <v/>
      </c>
      <c r="ACQ82" s="79">
        <f>SE(Input!U="bullet";SE(9=Input!U-1;ACH36;0);SE(9&lt;Input!U;0;SE(9&lt;Input!U;ACH36/(Input!U-Input!U);0)))</f>
        <v/>
      </c>
      <c r="ACR82" s="79">
        <f>SE(Input!U="bullet";SE(10=Input!U-1;ACH36;0);SE(10&lt;Input!U;0;SE(10&lt;Input!U;ACH36/(Input!U-Input!U);0)))</f>
        <v/>
      </c>
      <c r="ACU82" s="78" t="n">
        <v>30</v>
      </c>
      <c r="ACV82" s="79">
        <f>0</f>
        <v/>
      </c>
      <c r="ACW82" s="79">
        <f>0</f>
        <v/>
      </c>
      <c r="ACX82" s="79">
        <f>0</f>
        <v/>
      </c>
      <c r="ACY82" s="79">
        <f>0</f>
        <v/>
      </c>
      <c r="ACZ82" s="79">
        <f>0</f>
        <v/>
      </c>
      <c r="ADA82" s="79">
        <f>0</f>
        <v/>
      </c>
      <c r="ADB82" s="79">
        <f>0</f>
        <v/>
      </c>
      <c r="ADC82" s="79">
        <f>0</f>
        <v/>
      </c>
      <c r="ADD82" s="79">
        <f>0</f>
        <v/>
      </c>
      <c r="ADE82" s="79">
        <f>0</f>
        <v/>
      </c>
      <c r="ADF82" s="79">
        <f>0</f>
        <v/>
      </c>
      <c r="ADG82" s="79">
        <f>0</f>
        <v/>
      </c>
      <c r="ADH82" s="79">
        <f>0</f>
        <v/>
      </c>
      <c r="ADI82" s="79">
        <f>0</f>
        <v/>
      </c>
      <c r="ADJ82" s="79">
        <f>0</f>
        <v/>
      </c>
      <c r="ADK82" s="79">
        <f>0</f>
        <v/>
      </c>
      <c r="ADL82" s="79">
        <f>0</f>
        <v/>
      </c>
      <c r="ADM82" s="79">
        <f>0</f>
        <v/>
      </c>
      <c r="ADN82" s="79">
        <f>0</f>
        <v/>
      </c>
      <c r="ADO82" s="79">
        <f>0</f>
        <v/>
      </c>
      <c r="ADP82" s="79">
        <f>0</f>
        <v/>
      </c>
      <c r="ADQ82" s="79">
        <f>0</f>
        <v/>
      </c>
      <c r="ADR82" s="79">
        <f>0</f>
        <v/>
      </c>
      <c r="ADS82" s="79">
        <f>0</f>
        <v/>
      </c>
      <c r="ADT82" s="79">
        <f>0</f>
        <v/>
      </c>
      <c r="ADU82" s="79">
        <f>0</f>
        <v/>
      </c>
      <c r="ADV82" s="79">
        <f>0</f>
        <v/>
      </c>
      <c r="ADW82" s="79">
        <f>0</f>
        <v/>
      </c>
      <c r="ADX82" s="79">
        <f>0</f>
        <v/>
      </c>
      <c r="ADY82" s="79">
        <f>SE(Input!V="bullet";SE(0=Input!V-1;ADY36;0);SE(0&lt;Input!V;0;SE(0&lt;Input!V;ADY36/(Input!V-Input!V);0)))</f>
        <v/>
      </c>
      <c r="ADZ82" s="79">
        <f>SE(Input!V="bullet";SE(1=Input!V-1;ADY36;0);SE(1&lt;Input!V;0;SE(1&lt;Input!V;ADY36/(Input!V-Input!V);0)))</f>
        <v/>
      </c>
      <c r="AEA82" s="79">
        <f>SE(Input!V="bullet";SE(2=Input!V-1;ADY36;0);SE(2&lt;Input!V;0;SE(2&lt;Input!V;ADY36/(Input!V-Input!V);0)))</f>
        <v/>
      </c>
      <c r="AEB82" s="79">
        <f>SE(Input!V="bullet";SE(3=Input!V-1;ADY36;0);SE(3&lt;Input!V;0;SE(3&lt;Input!V;ADY36/(Input!V-Input!V);0)))</f>
        <v/>
      </c>
      <c r="AEC82" s="79">
        <f>SE(Input!V="bullet";SE(4=Input!V-1;ADY36;0);SE(4&lt;Input!V;0;SE(4&lt;Input!V;ADY36/(Input!V-Input!V);0)))</f>
        <v/>
      </c>
      <c r="AED82" s="79">
        <f>SE(Input!V="bullet";SE(5=Input!V-1;ADY36;0);SE(5&lt;Input!V;0;SE(5&lt;Input!V;ADY36/(Input!V-Input!V);0)))</f>
        <v/>
      </c>
      <c r="AEE82" s="79">
        <f>SE(Input!V="bullet";SE(6=Input!V-1;ADY36;0);SE(6&lt;Input!V;0;SE(6&lt;Input!V;ADY36/(Input!V-Input!V);0)))</f>
        <v/>
      </c>
      <c r="AEF82" s="79">
        <f>SE(Input!V="bullet";SE(7=Input!V-1;ADY36;0);SE(7&lt;Input!V;0;SE(7&lt;Input!V;ADY36/(Input!V-Input!V);0)))</f>
        <v/>
      </c>
      <c r="AEG82" s="79">
        <f>SE(Input!V="bullet";SE(8=Input!V-1;ADY36;0);SE(8&lt;Input!V;0;SE(8&lt;Input!V;ADY36/(Input!V-Input!V);0)))</f>
        <v/>
      </c>
      <c r="AEH82" s="79">
        <f>SE(Input!V="bullet";SE(9=Input!V-1;ADY36;0);SE(9&lt;Input!V;0;SE(9&lt;Input!V;ADY36/(Input!V-Input!V);0)))</f>
        <v/>
      </c>
      <c r="AEI82" s="79">
        <f>SE(Input!V="bullet";SE(10=Input!V-1;ADY36;0);SE(10&lt;Input!V;0;SE(10&lt;Input!V;ADY36/(Input!V-Input!V);0)))</f>
        <v/>
      </c>
      <c r="AEL82" s="78" t="n">
        <v>30</v>
      </c>
      <c r="AEM82" s="79">
        <f>0</f>
        <v/>
      </c>
      <c r="AEN82" s="79">
        <f>0</f>
        <v/>
      </c>
      <c r="AEO82" s="79">
        <f>0</f>
        <v/>
      </c>
      <c r="AEP82" s="79">
        <f>0</f>
        <v/>
      </c>
      <c r="AEQ82" s="79">
        <f>0</f>
        <v/>
      </c>
      <c r="AER82" s="79">
        <f>0</f>
        <v/>
      </c>
      <c r="AES82" s="79">
        <f>0</f>
        <v/>
      </c>
      <c r="AET82" s="79">
        <f>0</f>
        <v/>
      </c>
      <c r="AEU82" s="79">
        <f>0</f>
        <v/>
      </c>
      <c r="AEV82" s="79">
        <f>0</f>
        <v/>
      </c>
      <c r="AEW82" s="79">
        <f>0</f>
        <v/>
      </c>
      <c r="AEX82" s="79">
        <f>0</f>
        <v/>
      </c>
      <c r="AEY82" s="79">
        <f>0</f>
        <v/>
      </c>
      <c r="AEZ82" s="79">
        <f>0</f>
        <v/>
      </c>
      <c r="AFA82" s="79">
        <f>0</f>
        <v/>
      </c>
      <c r="AFB82" s="79">
        <f>0</f>
        <v/>
      </c>
      <c r="AFC82" s="79">
        <f>0</f>
        <v/>
      </c>
      <c r="AFD82" s="79">
        <f>0</f>
        <v/>
      </c>
      <c r="AFE82" s="79">
        <f>0</f>
        <v/>
      </c>
      <c r="AFF82" s="79">
        <f>0</f>
        <v/>
      </c>
      <c r="AFG82" s="79">
        <f>0</f>
        <v/>
      </c>
      <c r="AFH82" s="79">
        <f>0</f>
        <v/>
      </c>
      <c r="AFI82" s="79">
        <f>0</f>
        <v/>
      </c>
      <c r="AFJ82" s="79">
        <f>0</f>
        <v/>
      </c>
      <c r="AFK82" s="79">
        <f>0</f>
        <v/>
      </c>
      <c r="AFL82" s="79">
        <f>0</f>
        <v/>
      </c>
      <c r="AFM82" s="79">
        <f>0</f>
        <v/>
      </c>
      <c r="AFN82" s="79">
        <f>0</f>
        <v/>
      </c>
      <c r="AFO82" s="79">
        <f>0</f>
        <v/>
      </c>
      <c r="AFP82" s="79">
        <f>SE(Input!W="bullet";SE(0=Input!W-1;AFP36;0);SE(0&lt;Input!W;0;SE(0&lt;Input!W;AFP36/(Input!W-Input!W);0)))</f>
        <v/>
      </c>
      <c r="AFQ82" s="79">
        <f>SE(Input!W="bullet";SE(1=Input!W-1;AFP36;0);SE(1&lt;Input!W;0;SE(1&lt;Input!W;AFP36/(Input!W-Input!W);0)))</f>
        <v/>
      </c>
      <c r="AFR82" s="79">
        <f>SE(Input!W="bullet";SE(2=Input!W-1;AFP36;0);SE(2&lt;Input!W;0;SE(2&lt;Input!W;AFP36/(Input!W-Input!W);0)))</f>
        <v/>
      </c>
      <c r="AFS82" s="79">
        <f>SE(Input!W="bullet";SE(3=Input!W-1;AFP36;0);SE(3&lt;Input!W;0;SE(3&lt;Input!W;AFP36/(Input!W-Input!W);0)))</f>
        <v/>
      </c>
      <c r="AFT82" s="79">
        <f>SE(Input!W="bullet";SE(4=Input!W-1;AFP36;0);SE(4&lt;Input!W;0;SE(4&lt;Input!W;AFP36/(Input!W-Input!W);0)))</f>
        <v/>
      </c>
      <c r="AFU82" s="79">
        <f>SE(Input!W="bullet";SE(5=Input!W-1;AFP36;0);SE(5&lt;Input!W;0;SE(5&lt;Input!W;AFP36/(Input!W-Input!W);0)))</f>
        <v/>
      </c>
      <c r="AFV82" s="79">
        <f>SE(Input!W="bullet";SE(6=Input!W-1;AFP36;0);SE(6&lt;Input!W;0;SE(6&lt;Input!W;AFP36/(Input!W-Input!W);0)))</f>
        <v/>
      </c>
      <c r="AFW82" s="79">
        <f>SE(Input!W="bullet";SE(7=Input!W-1;AFP36;0);SE(7&lt;Input!W;0;SE(7&lt;Input!W;AFP36/(Input!W-Input!W);0)))</f>
        <v/>
      </c>
      <c r="AFX82" s="79">
        <f>SE(Input!W="bullet";SE(8=Input!W-1;AFP36;0);SE(8&lt;Input!W;0;SE(8&lt;Input!W;AFP36/(Input!W-Input!W);0)))</f>
        <v/>
      </c>
      <c r="AFY82" s="79">
        <f>SE(Input!W="bullet";SE(9=Input!W-1;AFP36;0);SE(9&lt;Input!W;0;SE(9&lt;Input!W;AFP36/(Input!W-Input!W);0)))</f>
        <v/>
      </c>
      <c r="AFZ82" s="79">
        <f>SE(Input!W="bullet";SE(10=Input!W-1;AFP36;0);SE(10&lt;Input!W;0;SE(10&lt;Input!W;AFP36/(Input!W-Input!W);0)))</f>
        <v/>
      </c>
    </row>
    <row r="83">
      <c r="A83" s="78" t="n">
        <v>31</v>
      </c>
      <c r="B83" s="79">
        <f>0</f>
        <v/>
      </c>
      <c r="C83" s="79">
        <f>0</f>
        <v/>
      </c>
      <c r="D83" s="79">
        <f>0</f>
        <v/>
      </c>
      <c r="E83" s="79">
        <f>0</f>
        <v/>
      </c>
      <c r="F83" s="79">
        <f>0</f>
        <v/>
      </c>
      <c r="G83" s="79">
        <f>0</f>
        <v/>
      </c>
      <c r="H83" s="79">
        <f>0</f>
        <v/>
      </c>
      <c r="I83" s="79">
        <f>0</f>
        <v/>
      </c>
      <c r="J83" s="79">
        <f>0</f>
        <v/>
      </c>
      <c r="K83" s="79">
        <f>0</f>
        <v/>
      </c>
      <c r="L83" s="79">
        <f>0</f>
        <v/>
      </c>
      <c r="M83" s="79">
        <f>0</f>
        <v/>
      </c>
      <c r="N83" s="79">
        <f>0</f>
        <v/>
      </c>
      <c r="O83" s="79">
        <f>0</f>
        <v/>
      </c>
      <c r="P83" s="79">
        <f>0</f>
        <v/>
      </c>
      <c r="Q83" s="79">
        <f>0</f>
        <v/>
      </c>
      <c r="R83" s="79">
        <f>0</f>
        <v/>
      </c>
      <c r="S83" s="79">
        <f>0</f>
        <v/>
      </c>
      <c r="T83" s="79">
        <f>0</f>
        <v/>
      </c>
      <c r="U83" s="79">
        <f>0</f>
        <v/>
      </c>
      <c r="V83" s="79">
        <f>0</f>
        <v/>
      </c>
      <c r="W83" s="79">
        <f>0</f>
        <v/>
      </c>
      <c r="X83" s="79">
        <f>0</f>
        <v/>
      </c>
      <c r="Y83" s="79">
        <f>0</f>
        <v/>
      </c>
      <c r="Z83" s="79">
        <f>0</f>
        <v/>
      </c>
      <c r="AA83" s="79">
        <f>0</f>
        <v/>
      </c>
      <c r="AB83" s="79">
        <f>0</f>
        <v/>
      </c>
      <c r="AC83" s="79">
        <f>0</f>
        <v/>
      </c>
      <c r="AD83" s="79">
        <f>0</f>
        <v/>
      </c>
      <c r="AE83" s="79">
        <f>0</f>
        <v/>
      </c>
      <c r="AF83" s="79">
        <f>SE(Input!D="bullet";SE(0=Input!D-1;AF37;0);SE(0&lt;Input!D;0;SE(0&lt;Input!D;AF37/(Input!D-Input!D);0)))</f>
        <v/>
      </c>
      <c r="AG83" s="79">
        <f>SE(Input!D="bullet";SE(1=Input!D-1;AF37;0);SE(1&lt;Input!D;0;SE(1&lt;Input!D;AF37/(Input!D-Input!D);0)))</f>
        <v/>
      </c>
      <c r="AH83" s="79">
        <f>SE(Input!D="bullet";SE(2=Input!D-1;AF37;0);SE(2&lt;Input!D;0;SE(2&lt;Input!D;AF37/(Input!D-Input!D);0)))</f>
        <v/>
      </c>
      <c r="AI83" s="79">
        <f>SE(Input!D="bullet";SE(3=Input!D-1;AF37;0);SE(3&lt;Input!D;0;SE(3&lt;Input!D;AF37/(Input!D-Input!D);0)))</f>
        <v/>
      </c>
      <c r="AJ83" s="79">
        <f>SE(Input!D="bullet";SE(4=Input!D-1;AF37;0);SE(4&lt;Input!D;0;SE(4&lt;Input!D;AF37/(Input!D-Input!D);0)))</f>
        <v/>
      </c>
      <c r="AK83" s="79">
        <f>SE(Input!D="bullet";SE(5=Input!D-1;AF37;0);SE(5&lt;Input!D;0;SE(5&lt;Input!D;AF37/(Input!D-Input!D);0)))</f>
        <v/>
      </c>
      <c r="AL83" s="79">
        <f>SE(Input!D="bullet";SE(6=Input!D-1;AF37;0);SE(6&lt;Input!D;0;SE(6&lt;Input!D;AF37/(Input!D-Input!D);0)))</f>
        <v/>
      </c>
      <c r="AM83" s="79">
        <f>SE(Input!D="bullet";SE(7=Input!D-1;AF37;0);SE(7&lt;Input!D;0;SE(7&lt;Input!D;AF37/(Input!D-Input!D);0)))</f>
        <v/>
      </c>
      <c r="AN83" s="79">
        <f>SE(Input!D="bullet";SE(8=Input!D-1;AF37;0);SE(8&lt;Input!D;0;SE(8&lt;Input!D;AF37/(Input!D-Input!D);0)))</f>
        <v/>
      </c>
      <c r="AO83" s="79">
        <f>SE(Input!D="bullet";SE(9=Input!D-1;AF37;0);SE(9&lt;Input!D;0;SE(9&lt;Input!D;AF37/(Input!D-Input!D);0)))</f>
        <v/>
      </c>
      <c r="AR83" s="78" t="n">
        <v>31</v>
      </c>
      <c r="AS83" s="79">
        <f>0</f>
        <v/>
      </c>
      <c r="AT83" s="79">
        <f>0</f>
        <v/>
      </c>
      <c r="AU83" s="79">
        <f>0</f>
        <v/>
      </c>
      <c r="AV83" s="79">
        <f>0</f>
        <v/>
      </c>
      <c r="AW83" s="79">
        <f>0</f>
        <v/>
      </c>
      <c r="AX83" s="79">
        <f>0</f>
        <v/>
      </c>
      <c r="AY83" s="79">
        <f>0</f>
        <v/>
      </c>
      <c r="AZ83" s="79">
        <f>0</f>
        <v/>
      </c>
      <c r="BA83" s="79">
        <f>0</f>
        <v/>
      </c>
      <c r="BB83" s="79">
        <f>0</f>
        <v/>
      </c>
      <c r="BC83" s="79">
        <f>0</f>
        <v/>
      </c>
      <c r="BD83" s="79">
        <f>0</f>
        <v/>
      </c>
      <c r="BE83" s="79">
        <f>0</f>
        <v/>
      </c>
      <c r="BF83" s="79">
        <f>0</f>
        <v/>
      </c>
      <c r="BG83" s="79">
        <f>0</f>
        <v/>
      </c>
      <c r="BH83" s="79">
        <f>0</f>
        <v/>
      </c>
      <c r="BI83" s="79">
        <f>0</f>
        <v/>
      </c>
      <c r="BJ83" s="79">
        <f>0</f>
        <v/>
      </c>
      <c r="BK83" s="79">
        <f>0</f>
        <v/>
      </c>
      <c r="BL83" s="79">
        <f>0</f>
        <v/>
      </c>
      <c r="BM83" s="79">
        <f>0</f>
        <v/>
      </c>
      <c r="BN83" s="79">
        <f>0</f>
        <v/>
      </c>
      <c r="BO83" s="79">
        <f>0</f>
        <v/>
      </c>
      <c r="BP83" s="79">
        <f>0</f>
        <v/>
      </c>
      <c r="BQ83" s="79">
        <f>0</f>
        <v/>
      </c>
      <c r="BR83" s="79">
        <f>0</f>
        <v/>
      </c>
      <c r="BS83" s="79">
        <f>0</f>
        <v/>
      </c>
      <c r="BT83" s="79">
        <f>0</f>
        <v/>
      </c>
      <c r="BU83" s="79">
        <f>0</f>
        <v/>
      </c>
      <c r="BV83" s="79">
        <f>0</f>
        <v/>
      </c>
      <c r="BW83" s="79">
        <f>SE(Input!E="bullet";SE(0=Input!E-1;BW37;0);SE(0&lt;Input!E;0;SE(0&lt;Input!E;BW37/(Input!E-Input!E);0)))</f>
        <v/>
      </c>
      <c r="BX83" s="79">
        <f>SE(Input!E="bullet";SE(1=Input!E-1;BW37;0);SE(1&lt;Input!E;0;SE(1&lt;Input!E;BW37/(Input!E-Input!E);0)))</f>
        <v/>
      </c>
      <c r="BY83" s="79">
        <f>SE(Input!E="bullet";SE(2=Input!E-1;BW37;0);SE(2&lt;Input!E;0;SE(2&lt;Input!E;BW37/(Input!E-Input!E);0)))</f>
        <v/>
      </c>
      <c r="BZ83" s="79">
        <f>SE(Input!E="bullet";SE(3=Input!E-1;BW37;0);SE(3&lt;Input!E;0;SE(3&lt;Input!E;BW37/(Input!E-Input!E);0)))</f>
        <v/>
      </c>
      <c r="CA83" s="79">
        <f>SE(Input!E="bullet";SE(4=Input!E-1;BW37;0);SE(4&lt;Input!E;0;SE(4&lt;Input!E;BW37/(Input!E-Input!E);0)))</f>
        <v/>
      </c>
      <c r="CB83" s="79">
        <f>SE(Input!E="bullet";SE(5=Input!E-1;BW37;0);SE(5&lt;Input!E;0;SE(5&lt;Input!E;BW37/(Input!E-Input!E);0)))</f>
        <v/>
      </c>
      <c r="CC83" s="79">
        <f>SE(Input!E="bullet";SE(6=Input!E-1;BW37;0);SE(6&lt;Input!E;0;SE(6&lt;Input!E;BW37/(Input!E-Input!E);0)))</f>
        <v/>
      </c>
      <c r="CD83" s="79">
        <f>SE(Input!E="bullet";SE(7=Input!E-1;BW37;0);SE(7&lt;Input!E;0;SE(7&lt;Input!E;BW37/(Input!E-Input!E);0)))</f>
        <v/>
      </c>
      <c r="CE83" s="79">
        <f>SE(Input!E="bullet";SE(8=Input!E-1;BW37;0);SE(8&lt;Input!E;0;SE(8&lt;Input!E;BW37/(Input!E-Input!E);0)))</f>
        <v/>
      </c>
      <c r="CF83" s="79">
        <f>SE(Input!E="bullet";SE(9=Input!E-1;BW37;0);SE(9&lt;Input!E;0;SE(9&lt;Input!E;BW37/(Input!E-Input!E);0)))</f>
        <v/>
      </c>
      <c r="CI83" s="78" t="n">
        <v>31</v>
      </c>
      <c r="CJ83" s="79">
        <f>0</f>
        <v/>
      </c>
      <c r="CK83" s="79">
        <f>0</f>
        <v/>
      </c>
      <c r="CL83" s="79">
        <f>0</f>
        <v/>
      </c>
      <c r="CM83" s="79">
        <f>0</f>
        <v/>
      </c>
      <c r="CN83" s="79">
        <f>0</f>
        <v/>
      </c>
      <c r="CO83" s="79">
        <f>0</f>
        <v/>
      </c>
      <c r="CP83" s="79">
        <f>0</f>
        <v/>
      </c>
      <c r="CQ83" s="79">
        <f>0</f>
        <v/>
      </c>
      <c r="CR83" s="79">
        <f>0</f>
        <v/>
      </c>
      <c r="CS83" s="79">
        <f>0</f>
        <v/>
      </c>
      <c r="CT83" s="79">
        <f>0</f>
        <v/>
      </c>
      <c r="CU83" s="79">
        <f>0</f>
        <v/>
      </c>
      <c r="CV83" s="79">
        <f>0</f>
        <v/>
      </c>
      <c r="CW83" s="79">
        <f>0</f>
        <v/>
      </c>
      <c r="CX83" s="79">
        <f>0</f>
        <v/>
      </c>
      <c r="CY83" s="79">
        <f>0</f>
        <v/>
      </c>
      <c r="CZ83" s="79">
        <f>0</f>
        <v/>
      </c>
      <c r="DA83" s="79">
        <f>0</f>
        <v/>
      </c>
      <c r="DB83" s="79">
        <f>0</f>
        <v/>
      </c>
      <c r="DC83" s="79">
        <f>0</f>
        <v/>
      </c>
      <c r="DD83" s="79">
        <f>0</f>
        <v/>
      </c>
      <c r="DE83" s="79">
        <f>0</f>
        <v/>
      </c>
      <c r="DF83" s="79">
        <f>0</f>
        <v/>
      </c>
      <c r="DG83" s="79">
        <f>0</f>
        <v/>
      </c>
      <c r="DH83" s="79">
        <f>0</f>
        <v/>
      </c>
      <c r="DI83" s="79">
        <f>0</f>
        <v/>
      </c>
      <c r="DJ83" s="79">
        <f>0</f>
        <v/>
      </c>
      <c r="DK83" s="79">
        <f>0</f>
        <v/>
      </c>
      <c r="DL83" s="79">
        <f>0</f>
        <v/>
      </c>
      <c r="DM83" s="79">
        <f>0</f>
        <v/>
      </c>
      <c r="DN83" s="79">
        <f>SE(Input!F="bullet";SE(0=Input!F-1;DN37;0);SE(0&lt;Input!F;0;SE(0&lt;Input!F;DN37/(Input!F-Input!F);0)))</f>
        <v/>
      </c>
      <c r="DO83" s="79">
        <f>SE(Input!F="bullet";SE(1=Input!F-1;DN37;0);SE(1&lt;Input!F;0;SE(1&lt;Input!F;DN37/(Input!F-Input!F);0)))</f>
        <v/>
      </c>
      <c r="DP83" s="79">
        <f>SE(Input!F="bullet";SE(2=Input!F-1;DN37;0);SE(2&lt;Input!F;0;SE(2&lt;Input!F;DN37/(Input!F-Input!F);0)))</f>
        <v/>
      </c>
      <c r="DQ83" s="79">
        <f>SE(Input!F="bullet";SE(3=Input!F-1;DN37;0);SE(3&lt;Input!F;0;SE(3&lt;Input!F;DN37/(Input!F-Input!F);0)))</f>
        <v/>
      </c>
      <c r="DR83" s="79">
        <f>SE(Input!F="bullet";SE(4=Input!F-1;DN37;0);SE(4&lt;Input!F;0;SE(4&lt;Input!F;DN37/(Input!F-Input!F);0)))</f>
        <v/>
      </c>
      <c r="DS83" s="79">
        <f>SE(Input!F="bullet";SE(5=Input!F-1;DN37;0);SE(5&lt;Input!F;0;SE(5&lt;Input!F;DN37/(Input!F-Input!F);0)))</f>
        <v/>
      </c>
      <c r="DT83" s="79">
        <f>SE(Input!F="bullet";SE(6=Input!F-1;DN37;0);SE(6&lt;Input!F;0;SE(6&lt;Input!F;DN37/(Input!F-Input!F);0)))</f>
        <v/>
      </c>
      <c r="DU83" s="79">
        <f>SE(Input!F="bullet";SE(7=Input!F-1;DN37;0);SE(7&lt;Input!F;0;SE(7&lt;Input!F;DN37/(Input!F-Input!F);0)))</f>
        <v/>
      </c>
      <c r="DV83" s="79">
        <f>SE(Input!F="bullet";SE(8=Input!F-1;DN37;0);SE(8&lt;Input!F;0;SE(8&lt;Input!F;DN37/(Input!F-Input!F);0)))</f>
        <v/>
      </c>
      <c r="DW83" s="79">
        <f>SE(Input!F="bullet";SE(9=Input!F-1;DN37;0);SE(9&lt;Input!F;0;SE(9&lt;Input!F;DN37/(Input!F-Input!F);0)))</f>
        <v/>
      </c>
      <c r="DZ83" s="78" t="n">
        <v>31</v>
      </c>
      <c r="EA83" s="79">
        <f>0</f>
        <v/>
      </c>
      <c r="EB83" s="79">
        <f>0</f>
        <v/>
      </c>
      <c r="EC83" s="79">
        <f>0</f>
        <v/>
      </c>
      <c r="ED83" s="79">
        <f>0</f>
        <v/>
      </c>
      <c r="EE83" s="79">
        <f>0</f>
        <v/>
      </c>
      <c r="EF83" s="79">
        <f>0</f>
        <v/>
      </c>
      <c r="EG83" s="79">
        <f>0</f>
        <v/>
      </c>
      <c r="EH83" s="79">
        <f>0</f>
        <v/>
      </c>
      <c r="EI83" s="79">
        <f>0</f>
        <v/>
      </c>
      <c r="EJ83" s="79">
        <f>0</f>
        <v/>
      </c>
      <c r="EK83" s="79">
        <f>0</f>
        <v/>
      </c>
      <c r="EL83" s="79">
        <f>0</f>
        <v/>
      </c>
      <c r="EM83" s="79">
        <f>0</f>
        <v/>
      </c>
      <c r="EN83" s="79">
        <f>0</f>
        <v/>
      </c>
      <c r="EO83" s="79">
        <f>0</f>
        <v/>
      </c>
      <c r="EP83" s="79">
        <f>0</f>
        <v/>
      </c>
      <c r="EQ83" s="79">
        <f>0</f>
        <v/>
      </c>
      <c r="ER83" s="79">
        <f>0</f>
        <v/>
      </c>
      <c r="ES83" s="79">
        <f>0</f>
        <v/>
      </c>
      <c r="ET83" s="79">
        <f>0</f>
        <v/>
      </c>
      <c r="EU83" s="79">
        <f>0</f>
        <v/>
      </c>
      <c r="EV83" s="79">
        <f>0</f>
        <v/>
      </c>
      <c r="EW83" s="79">
        <f>0</f>
        <v/>
      </c>
      <c r="EX83" s="79">
        <f>0</f>
        <v/>
      </c>
      <c r="EY83" s="79">
        <f>0</f>
        <v/>
      </c>
      <c r="EZ83" s="79">
        <f>0</f>
        <v/>
      </c>
      <c r="FA83" s="79">
        <f>0</f>
        <v/>
      </c>
      <c r="FB83" s="79">
        <f>0</f>
        <v/>
      </c>
      <c r="FC83" s="79">
        <f>0</f>
        <v/>
      </c>
      <c r="FD83" s="79">
        <f>0</f>
        <v/>
      </c>
      <c r="FE83" s="79">
        <f>SE(Input!G="bullet";SE(0=Input!G-1;FE37;0);SE(0&lt;Input!G;0;SE(0&lt;Input!G;FE37/(Input!G-Input!G);0)))</f>
        <v/>
      </c>
      <c r="FF83" s="79">
        <f>SE(Input!G="bullet";SE(1=Input!G-1;FE37;0);SE(1&lt;Input!G;0;SE(1&lt;Input!G;FE37/(Input!G-Input!G);0)))</f>
        <v/>
      </c>
      <c r="FG83" s="79">
        <f>SE(Input!G="bullet";SE(2=Input!G-1;FE37;0);SE(2&lt;Input!G;0;SE(2&lt;Input!G;FE37/(Input!G-Input!G);0)))</f>
        <v/>
      </c>
      <c r="FH83" s="79">
        <f>SE(Input!G="bullet";SE(3=Input!G-1;FE37;0);SE(3&lt;Input!G;0;SE(3&lt;Input!G;FE37/(Input!G-Input!G);0)))</f>
        <v/>
      </c>
      <c r="FI83" s="79">
        <f>SE(Input!G="bullet";SE(4=Input!G-1;FE37;0);SE(4&lt;Input!G;0;SE(4&lt;Input!G;FE37/(Input!G-Input!G);0)))</f>
        <v/>
      </c>
      <c r="FJ83" s="79">
        <f>SE(Input!G="bullet";SE(5=Input!G-1;FE37;0);SE(5&lt;Input!G;0;SE(5&lt;Input!G;FE37/(Input!G-Input!G);0)))</f>
        <v/>
      </c>
      <c r="FK83" s="79">
        <f>SE(Input!G="bullet";SE(6=Input!G-1;FE37;0);SE(6&lt;Input!G;0;SE(6&lt;Input!G;FE37/(Input!G-Input!G);0)))</f>
        <v/>
      </c>
      <c r="FL83" s="79">
        <f>SE(Input!G="bullet";SE(7=Input!G-1;FE37;0);SE(7&lt;Input!G;0;SE(7&lt;Input!G;FE37/(Input!G-Input!G);0)))</f>
        <v/>
      </c>
      <c r="FM83" s="79">
        <f>SE(Input!G="bullet";SE(8=Input!G-1;FE37;0);SE(8&lt;Input!G;0;SE(8&lt;Input!G;FE37/(Input!G-Input!G);0)))</f>
        <v/>
      </c>
      <c r="FN83" s="79">
        <f>SE(Input!G="bullet";SE(9=Input!G-1;FE37;0);SE(9&lt;Input!G;0;SE(9&lt;Input!G;FE37/(Input!G-Input!G);0)))</f>
        <v/>
      </c>
      <c r="FQ83" s="78" t="n">
        <v>31</v>
      </c>
      <c r="FR83" s="79">
        <f>0</f>
        <v/>
      </c>
      <c r="FS83" s="79">
        <f>0</f>
        <v/>
      </c>
      <c r="FT83" s="79">
        <f>0</f>
        <v/>
      </c>
      <c r="FU83" s="79">
        <f>0</f>
        <v/>
      </c>
      <c r="FV83" s="79">
        <f>0</f>
        <v/>
      </c>
      <c r="FW83" s="79">
        <f>0</f>
        <v/>
      </c>
      <c r="FX83" s="79">
        <f>0</f>
        <v/>
      </c>
      <c r="FY83" s="79">
        <f>0</f>
        <v/>
      </c>
      <c r="FZ83" s="79">
        <f>0</f>
        <v/>
      </c>
      <c r="GA83" s="79">
        <f>0</f>
        <v/>
      </c>
      <c r="GB83" s="79">
        <f>0</f>
        <v/>
      </c>
      <c r="GC83" s="79">
        <f>0</f>
        <v/>
      </c>
      <c r="GD83" s="79">
        <f>0</f>
        <v/>
      </c>
      <c r="GE83" s="79">
        <f>0</f>
        <v/>
      </c>
      <c r="GF83" s="79">
        <f>0</f>
        <v/>
      </c>
      <c r="GG83" s="79">
        <f>0</f>
        <v/>
      </c>
      <c r="GH83" s="79">
        <f>0</f>
        <v/>
      </c>
      <c r="GI83" s="79">
        <f>0</f>
        <v/>
      </c>
      <c r="GJ83" s="79">
        <f>0</f>
        <v/>
      </c>
      <c r="GK83" s="79">
        <f>0</f>
        <v/>
      </c>
      <c r="GL83" s="79">
        <f>0</f>
        <v/>
      </c>
      <c r="GM83" s="79">
        <f>0</f>
        <v/>
      </c>
      <c r="GN83" s="79">
        <f>0</f>
        <v/>
      </c>
      <c r="GO83" s="79">
        <f>0</f>
        <v/>
      </c>
      <c r="GP83" s="79">
        <f>0</f>
        <v/>
      </c>
      <c r="GQ83" s="79">
        <f>0</f>
        <v/>
      </c>
      <c r="GR83" s="79">
        <f>0</f>
        <v/>
      </c>
      <c r="GS83" s="79">
        <f>0</f>
        <v/>
      </c>
      <c r="GT83" s="79">
        <f>0</f>
        <v/>
      </c>
      <c r="GU83" s="79">
        <f>0</f>
        <v/>
      </c>
      <c r="GV83" s="79">
        <f>SE(Input!H="bullet";SE(0=Input!H-1;GV37;0);SE(0&lt;Input!H;0;SE(0&lt;Input!H;GV37/(Input!H-Input!H);0)))</f>
        <v/>
      </c>
      <c r="GW83" s="79">
        <f>SE(Input!H="bullet";SE(1=Input!H-1;GV37;0);SE(1&lt;Input!H;0;SE(1&lt;Input!H;GV37/(Input!H-Input!H);0)))</f>
        <v/>
      </c>
      <c r="GX83" s="79">
        <f>SE(Input!H="bullet";SE(2=Input!H-1;GV37;0);SE(2&lt;Input!H;0;SE(2&lt;Input!H;GV37/(Input!H-Input!H);0)))</f>
        <v/>
      </c>
      <c r="GY83" s="79">
        <f>SE(Input!H="bullet";SE(3=Input!H-1;GV37;0);SE(3&lt;Input!H;0;SE(3&lt;Input!H;GV37/(Input!H-Input!H);0)))</f>
        <v/>
      </c>
      <c r="GZ83" s="79">
        <f>SE(Input!H="bullet";SE(4=Input!H-1;GV37;0);SE(4&lt;Input!H;0;SE(4&lt;Input!H;GV37/(Input!H-Input!H);0)))</f>
        <v/>
      </c>
      <c r="HA83" s="79">
        <f>SE(Input!H="bullet";SE(5=Input!H-1;GV37;0);SE(5&lt;Input!H;0;SE(5&lt;Input!H;GV37/(Input!H-Input!H);0)))</f>
        <v/>
      </c>
      <c r="HB83" s="79">
        <f>SE(Input!H="bullet";SE(6=Input!H-1;GV37;0);SE(6&lt;Input!H;0;SE(6&lt;Input!H;GV37/(Input!H-Input!H);0)))</f>
        <v/>
      </c>
      <c r="HC83" s="79">
        <f>SE(Input!H="bullet";SE(7=Input!H-1;GV37;0);SE(7&lt;Input!H;0;SE(7&lt;Input!H;GV37/(Input!H-Input!H);0)))</f>
        <v/>
      </c>
      <c r="HD83" s="79">
        <f>SE(Input!H="bullet";SE(8=Input!H-1;GV37;0);SE(8&lt;Input!H;0;SE(8&lt;Input!H;GV37/(Input!H-Input!H);0)))</f>
        <v/>
      </c>
      <c r="HE83" s="79">
        <f>SE(Input!H="bullet";SE(9=Input!H-1;GV37;0);SE(9&lt;Input!H;0;SE(9&lt;Input!H;GV37/(Input!H-Input!H);0)))</f>
        <v/>
      </c>
      <c r="HH83" s="78" t="n">
        <v>31</v>
      </c>
      <c r="HI83" s="79">
        <f>0</f>
        <v/>
      </c>
      <c r="HJ83" s="79">
        <f>0</f>
        <v/>
      </c>
      <c r="HK83" s="79">
        <f>0</f>
        <v/>
      </c>
      <c r="HL83" s="79">
        <f>0</f>
        <v/>
      </c>
      <c r="HM83" s="79">
        <f>0</f>
        <v/>
      </c>
      <c r="HN83" s="79">
        <f>0</f>
        <v/>
      </c>
      <c r="HO83" s="79">
        <f>0</f>
        <v/>
      </c>
      <c r="HP83" s="79">
        <f>0</f>
        <v/>
      </c>
      <c r="HQ83" s="79">
        <f>0</f>
        <v/>
      </c>
      <c r="HR83" s="79">
        <f>0</f>
        <v/>
      </c>
      <c r="HS83" s="79">
        <f>0</f>
        <v/>
      </c>
      <c r="HT83" s="79">
        <f>0</f>
        <v/>
      </c>
      <c r="HU83" s="79">
        <f>0</f>
        <v/>
      </c>
      <c r="HV83" s="79">
        <f>0</f>
        <v/>
      </c>
      <c r="HW83" s="79">
        <f>0</f>
        <v/>
      </c>
      <c r="HX83" s="79">
        <f>0</f>
        <v/>
      </c>
      <c r="HY83" s="79">
        <f>0</f>
        <v/>
      </c>
      <c r="HZ83" s="79">
        <f>0</f>
        <v/>
      </c>
      <c r="IA83" s="79">
        <f>0</f>
        <v/>
      </c>
      <c r="IB83" s="79">
        <f>0</f>
        <v/>
      </c>
      <c r="IC83" s="79">
        <f>0</f>
        <v/>
      </c>
      <c r="ID83" s="79">
        <f>0</f>
        <v/>
      </c>
      <c r="IE83" s="79">
        <f>0</f>
        <v/>
      </c>
      <c r="IF83" s="79">
        <f>0</f>
        <v/>
      </c>
      <c r="IG83" s="79">
        <f>0</f>
        <v/>
      </c>
      <c r="IH83" s="79">
        <f>0</f>
        <v/>
      </c>
      <c r="II83" s="79">
        <f>0</f>
        <v/>
      </c>
      <c r="IJ83" s="79">
        <f>0</f>
        <v/>
      </c>
      <c r="IK83" s="79">
        <f>0</f>
        <v/>
      </c>
      <c r="IL83" s="79">
        <f>0</f>
        <v/>
      </c>
      <c r="IM83" s="79">
        <f>SE(Input!I="bullet";SE(0=Input!I-1;IM37;0);SE(0&lt;Input!I;0;SE(0&lt;Input!I;IM37/(Input!I-Input!I);0)))</f>
        <v/>
      </c>
      <c r="IN83" s="79">
        <f>SE(Input!I="bullet";SE(1=Input!I-1;IM37;0);SE(1&lt;Input!I;0;SE(1&lt;Input!I;IM37/(Input!I-Input!I);0)))</f>
        <v/>
      </c>
      <c r="IO83" s="79">
        <f>SE(Input!I="bullet";SE(2=Input!I-1;IM37;0);SE(2&lt;Input!I;0;SE(2&lt;Input!I;IM37/(Input!I-Input!I);0)))</f>
        <v/>
      </c>
      <c r="IP83" s="79">
        <f>SE(Input!I="bullet";SE(3=Input!I-1;IM37;0);SE(3&lt;Input!I;0;SE(3&lt;Input!I;IM37/(Input!I-Input!I);0)))</f>
        <v/>
      </c>
      <c r="IQ83" s="79">
        <f>SE(Input!I="bullet";SE(4=Input!I-1;IM37;0);SE(4&lt;Input!I;0;SE(4&lt;Input!I;IM37/(Input!I-Input!I);0)))</f>
        <v/>
      </c>
      <c r="IR83" s="79">
        <f>SE(Input!I="bullet";SE(5=Input!I-1;IM37;0);SE(5&lt;Input!I;0;SE(5&lt;Input!I;IM37/(Input!I-Input!I);0)))</f>
        <v/>
      </c>
      <c r="IS83" s="79">
        <f>SE(Input!I="bullet";SE(6=Input!I-1;IM37;0);SE(6&lt;Input!I;0;SE(6&lt;Input!I;IM37/(Input!I-Input!I);0)))</f>
        <v/>
      </c>
      <c r="IT83" s="79">
        <f>SE(Input!I="bullet";SE(7=Input!I-1;IM37;0);SE(7&lt;Input!I;0;SE(7&lt;Input!I;IM37/(Input!I-Input!I);0)))</f>
        <v/>
      </c>
      <c r="IU83" s="79">
        <f>SE(Input!I="bullet";SE(8=Input!I-1;IM37;0);SE(8&lt;Input!I;0;SE(8&lt;Input!I;IM37/(Input!I-Input!I);0)))</f>
        <v/>
      </c>
      <c r="IV83" s="79">
        <f>SE(Input!I="bullet";SE(9=Input!I-1;IM37;0);SE(9&lt;Input!I;0;SE(9&lt;Input!I;IM37/(Input!I-Input!I);0)))</f>
        <v/>
      </c>
      <c r="IY83" s="78" t="n">
        <v>31</v>
      </c>
      <c r="IZ83" s="79">
        <f>0</f>
        <v/>
      </c>
      <c r="JA83" s="79">
        <f>0</f>
        <v/>
      </c>
      <c r="JB83" s="79">
        <f>0</f>
        <v/>
      </c>
      <c r="JC83" s="79">
        <f>0</f>
        <v/>
      </c>
      <c r="JD83" s="79">
        <f>0</f>
        <v/>
      </c>
      <c r="JE83" s="79">
        <f>0</f>
        <v/>
      </c>
      <c r="JF83" s="79">
        <f>0</f>
        <v/>
      </c>
      <c r="JG83" s="79">
        <f>0</f>
        <v/>
      </c>
      <c r="JH83" s="79">
        <f>0</f>
        <v/>
      </c>
      <c r="JI83" s="79">
        <f>0</f>
        <v/>
      </c>
      <c r="JJ83" s="79">
        <f>0</f>
        <v/>
      </c>
      <c r="JK83" s="79">
        <f>0</f>
        <v/>
      </c>
      <c r="JL83" s="79">
        <f>0</f>
        <v/>
      </c>
      <c r="JM83" s="79">
        <f>0</f>
        <v/>
      </c>
      <c r="JN83" s="79">
        <f>0</f>
        <v/>
      </c>
      <c r="JO83" s="79">
        <f>0</f>
        <v/>
      </c>
      <c r="JP83" s="79">
        <f>0</f>
        <v/>
      </c>
      <c r="JQ83" s="79">
        <f>0</f>
        <v/>
      </c>
      <c r="JR83" s="79">
        <f>0</f>
        <v/>
      </c>
      <c r="JS83" s="79">
        <f>0</f>
        <v/>
      </c>
      <c r="JT83" s="79">
        <f>0</f>
        <v/>
      </c>
      <c r="JU83" s="79">
        <f>0</f>
        <v/>
      </c>
      <c r="JV83" s="79">
        <f>0</f>
        <v/>
      </c>
      <c r="JW83" s="79">
        <f>0</f>
        <v/>
      </c>
      <c r="JX83" s="79">
        <f>0</f>
        <v/>
      </c>
      <c r="JY83" s="79">
        <f>0</f>
        <v/>
      </c>
      <c r="JZ83" s="79">
        <f>0</f>
        <v/>
      </c>
      <c r="KA83" s="79">
        <f>0</f>
        <v/>
      </c>
      <c r="KB83" s="79">
        <f>0</f>
        <v/>
      </c>
      <c r="KC83" s="79">
        <f>0</f>
        <v/>
      </c>
      <c r="KD83" s="79">
        <f>SE(Input!J="bullet";SE(0=Input!J-1;KD37;0);SE(0&lt;Input!J;0;SE(0&lt;Input!J;KD37/(Input!J-Input!J);0)))</f>
        <v/>
      </c>
      <c r="KE83" s="79">
        <f>SE(Input!J="bullet";SE(1=Input!J-1;KD37;0);SE(1&lt;Input!J;0;SE(1&lt;Input!J;KD37/(Input!J-Input!J);0)))</f>
        <v/>
      </c>
      <c r="KF83" s="79">
        <f>SE(Input!J="bullet";SE(2=Input!J-1;KD37;0);SE(2&lt;Input!J;0;SE(2&lt;Input!J;KD37/(Input!J-Input!J);0)))</f>
        <v/>
      </c>
      <c r="KG83" s="79">
        <f>SE(Input!J="bullet";SE(3=Input!J-1;KD37;0);SE(3&lt;Input!J;0;SE(3&lt;Input!J;KD37/(Input!J-Input!J);0)))</f>
        <v/>
      </c>
      <c r="KH83" s="79">
        <f>SE(Input!J="bullet";SE(4=Input!J-1;KD37;0);SE(4&lt;Input!J;0;SE(4&lt;Input!J;KD37/(Input!J-Input!J);0)))</f>
        <v/>
      </c>
      <c r="KI83" s="79">
        <f>SE(Input!J="bullet";SE(5=Input!J-1;KD37;0);SE(5&lt;Input!J;0;SE(5&lt;Input!J;KD37/(Input!J-Input!J);0)))</f>
        <v/>
      </c>
      <c r="KJ83" s="79">
        <f>SE(Input!J="bullet";SE(6=Input!J-1;KD37;0);SE(6&lt;Input!J;0;SE(6&lt;Input!J;KD37/(Input!J-Input!J);0)))</f>
        <v/>
      </c>
      <c r="KK83" s="79">
        <f>SE(Input!J="bullet";SE(7=Input!J-1;KD37;0);SE(7&lt;Input!J;0;SE(7&lt;Input!J;KD37/(Input!J-Input!J);0)))</f>
        <v/>
      </c>
      <c r="KL83" s="79">
        <f>SE(Input!J="bullet";SE(8=Input!J-1;KD37;0);SE(8&lt;Input!J;0;SE(8&lt;Input!J;KD37/(Input!J-Input!J);0)))</f>
        <v/>
      </c>
      <c r="KM83" s="79">
        <f>SE(Input!J="bullet";SE(9=Input!J-1;KD37;0);SE(9&lt;Input!J;0;SE(9&lt;Input!J;KD37/(Input!J-Input!J);0)))</f>
        <v/>
      </c>
      <c r="KP83" s="78" t="n">
        <v>31</v>
      </c>
      <c r="KQ83" s="79">
        <f>0</f>
        <v/>
      </c>
      <c r="KR83" s="79">
        <f>0</f>
        <v/>
      </c>
      <c r="KS83" s="79">
        <f>0</f>
        <v/>
      </c>
      <c r="KT83" s="79">
        <f>0</f>
        <v/>
      </c>
      <c r="KU83" s="79">
        <f>0</f>
        <v/>
      </c>
      <c r="KV83" s="79">
        <f>0</f>
        <v/>
      </c>
      <c r="KW83" s="79">
        <f>0</f>
        <v/>
      </c>
      <c r="KX83" s="79">
        <f>0</f>
        <v/>
      </c>
      <c r="KY83" s="79">
        <f>0</f>
        <v/>
      </c>
      <c r="KZ83" s="79">
        <f>0</f>
        <v/>
      </c>
      <c r="LA83" s="79">
        <f>0</f>
        <v/>
      </c>
      <c r="LB83" s="79">
        <f>0</f>
        <v/>
      </c>
      <c r="LC83" s="79">
        <f>0</f>
        <v/>
      </c>
      <c r="LD83" s="79">
        <f>0</f>
        <v/>
      </c>
      <c r="LE83" s="79">
        <f>0</f>
        <v/>
      </c>
      <c r="LF83" s="79">
        <f>0</f>
        <v/>
      </c>
      <c r="LG83" s="79">
        <f>0</f>
        <v/>
      </c>
      <c r="LH83" s="79">
        <f>0</f>
        <v/>
      </c>
      <c r="LI83" s="79">
        <f>0</f>
        <v/>
      </c>
      <c r="LJ83" s="79">
        <f>0</f>
        <v/>
      </c>
      <c r="LK83" s="79">
        <f>0</f>
        <v/>
      </c>
      <c r="LL83" s="79">
        <f>0</f>
        <v/>
      </c>
      <c r="LM83" s="79">
        <f>0</f>
        <v/>
      </c>
      <c r="LN83" s="79">
        <f>0</f>
        <v/>
      </c>
      <c r="LO83" s="79">
        <f>0</f>
        <v/>
      </c>
      <c r="LP83" s="79">
        <f>0</f>
        <v/>
      </c>
      <c r="LQ83" s="79">
        <f>0</f>
        <v/>
      </c>
      <c r="LR83" s="79">
        <f>0</f>
        <v/>
      </c>
      <c r="LS83" s="79">
        <f>0</f>
        <v/>
      </c>
      <c r="LT83" s="79">
        <f>0</f>
        <v/>
      </c>
      <c r="LU83" s="79">
        <f>SE(Input!K="bullet";SE(0=Input!K-1;LU37;0);SE(0&lt;Input!K;0;SE(0&lt;Input!K;LU37/(Input!K-Input!K);0)))</f>
        <v/>
      </c>
      <c r="LV83" s="79">
        <f>SE(Input!K="bullet";SE(1=Input!K-1;LU37;0);SE(1&lt;Input!K;0;SE(1&lt;Input!K;LU37/(Input!K-Input!K);0)))</f>
        <v/>
      </c>
      <c r="LW83" s="79">
        <f>SE(Input!K="bullet";SE(2=Input!K-1;LU37;0);SE(2&lt;Input!K;0;SE(2&lt;Input!K;LU37/(Input!K-Input!K);0)))</f>
        <v/>
      </c>
      <c r="LX83" s="79">
        <f>SE(Input!K="bullet";SE(3=Input!K-1;LU37;0);SE(3&lt;Input!K;0;SE(3&lt;Input!K;LU37/(Input!K-Input!K);0)))</f>
        <v/>
      </c>
      <c r="LY83" s="79">
        <f>SE(Input!K="bullet";SE(4=Input!K-1;LU37;0);SE(4&lt;Input!K;0;SE(4&lt;Input!K;LU37/(Input!K-Input!K);0)))</f>
        <v/>
      </c>
      <c r="LZ83" s="79">
        <f>SE(Input!K="bullet";SE(5=Input!K-1;LU37;0);SE(5&lt;Input!K;0;SE(5&lt;Input!K;LU37/(Input!K-Input!K);0)))</f>
        <v/>
      </c>
      <c r="MA83" s="79">
        <f>SE(Input!K="bullet";SE(6=Input!K-1;LU37;0);SE(6&lt;Input!K;0;SE(6&lt;Input!K;LU37/(Input!K-Input!K);0)))</f>
        <v/>
      </c>
      <c r="MB83" s="79">
        <f>SE(Input!K="bullet";SE(7=Input!K-1;LU37;0);SE(7&lt;Input!K;0;SE(7&lt;Input!K;LU37/(Input!K-Input!K);0)))</f>
        <v/>
      </c>
      <c r="MC83" s="79">
        <f>SE(Input!K="bullet";SE(8=Input!K-1;LU37;0);SE(8&lt;Input!K;0;SE(8&lt;Input!K;LU37/(Input!K-Input!K);0)))</f>
        <v/>
      </c>
      <c r="MD83" s="79">
        <f>SE(Input!K="bullet";SE(9=Input!K-1;LU37;0);SE(9&lt;Input!K;0;SE(9&lt;Input!K;LU37/(Input!K-Input!K);0)))</f>
        <v/>
      </c>
      <c r="MG83" s="78" t="n">
        <v>31</v>
      </c>
      <c r="MH83" s="79">
        <f>0</f>
        <v/>
      </c>
      <c r="MI83" s="79">
        <f>0</f>
        <v/>
      </c>
      <c r="MJ83" s="79">
        <f>0</f>
        <v/>
      </c>
      <c r="MK83" s="79">
        <f>0</f>
        <v/>
      </c>
      <c r="ML83" s="79">
        <f>0</f>
        <v/>
      </c>
      <c r="MM83" s="79">
        <f>0</f>
        <v/>
      </c>
      <c r="MN83" s="79">
        <f>0</f>
        <v/>
      </c>
      <c r="MO83" s="79">
        <f>0</f>
        <v/>
      </c>
      <c r="MP83" s="79">
        <f>0</f>
        <v/>
      </c>
      <c r="MQ83" s="79">
        <f>0</f>
        <v/>
      </c>
      <c r="MR83" s="79">
        <f>0</f>
        <v/>
      </c>
      <c r="MS83" s="79">
        <f>0</f>
        <v/>
      </c>
      <c r="MT83" s="79">
        <f>0</f>
        <v/>
      </c>
      <c r="MU83" s="79">
        <f>0</f>
        <v/>
      </c>
      <c r="MV83" s="79">
        <f>0</f>
        <v/>
      </c>
      <c r="MW83" s="79">
        <f>0</f>
        <v/>
      </c>
      <c r="MX83" s="79">
        <f>0</f>
        <v/>
      </c>
      <c r="MY83" s="79">
        <f>0</f>
        <v/>
      </c>
      <c r="MZ83" s="79">
        <f>0</f>
        <v/>
      </c>
      <c r="NA83" s="79">
        <f>0</f>
        <v/>
      </c>
      <c r="NB83" s="79">
        <f>0</f>
        <v/>
      </c>
      <c r="NC83" s="79">
        <f>0</f>
        <v/>
      </c>
      <c r="ND83" s="79">
        <f>0</f>
        <v/>
      </c>
      <c r="NE83" s="79">
        <f>0</f>
        <v/>
      </c>
      <c r="NF83" s="79">
        <f>0</f>
        <v/>
      </c>
      <c r="NG83" s="79">
        <f>0</f>
        <v/>
      </c>
      <c r="NH83" s="79">
        <f>0</f>
        <v/>
      </c>
      <c r="NI83" s="79">
        <f>0</f>
        <v/>
      </c>
      <c r="NJ83" s="79">
        <f>0</f>
        <v/>
      </c>
      <c r="NK83" s="79">
        <f>0</f>
        <v/>
      </c>
      <c r="NL83" s="79">
        <f>SE(Input!L="bullet";SE(0=Input!L-1;NL37;0);SE(0&lt;Input!L;0;SE(0&lt;Input!L;NL37/(Input!L-Input!L);0)))</f>
        <v/>
      </c>
      <c r="NM83" s="79">
        <f>SE(Input!L="bullet";SE(1=Input!L-1;NL37;0);SE(1&lt;Input!L;0;SE(1&lt;Input!L;NL37/(Input!L-Input!L);0)))</f>
        <v/>
      </c>
      <c r="NN83" s="79">
        <f>SE(Input!L="bullet";SE(2=Input!L-1;NL37;0);SE(2&lt;Input!L;0;SE(2&lt;Input!L;NL37/(Input!L-Input!L);0)))</f>
        <v/>
      </c>
      <c r="NO83" s="79">
        <f>SE(Input!L="bullet";SE(3=Input!L-1;NL37;0);SE(3&lt;Input!L;0;SE(3&lt;Input!L;NL37/(Input!L-Input!L);0)))</f>
        <v/>
      </c>
      <c r="NP83" s="79">
        <f>SE(Input!L="bullet";SE(4=Input!L-1;NL37;0);SE(4&lt;Input!L;0;SE(4&lt;Input!L;NL37/(Input!L-Input!L);0)))</f>
        <v/>
      </c>
      <c r="NQ83" s="79">
        <f>SE(Input!L="bullet";SE(5=Input!L-1;NL37;0);SE(5&lt;Input!L;0;SE(5&lt;Input!L;NL37/(Input!L-Input!L);0)))</f>
        <v/>
      </c>
      <c r="NR83" s="79">
        <f>SE(Input!L="bullet";SE(6=Input!L-1;NL37;0);SE(6&lt;Input!L;0;SE(6&lt;Input!L;NL37/(Input!L-Input!L);0)))</f>
        <v/>
      </c>
      <c r="NS83" s="79">
        <f>SE(Input!L="bullet";SE(7=Input!L-1;NL37;0);SE(7&lt;Input!L;0;SE(7&lt;Input!L;NL37/(Input!L-Input!L);0)))</f>
        <v/>
      </c>
      <c r="NT83" s="79">
        <f>SE(Input!L="bullet";SE(8=Input!L-1;NL37;0);SE(8&lt;Input!L;0;SE(8&lt;Input!L;NL37/(Input!L-Input!L);0)))</f>
        <v/>
      </c>
      <c r="NU83" s="79">
        <f>SE(Input!L="bullet";SE(9=Input!L-1;NL37;0);SE(9&lt;Input!L;0;SE(9&lt;Input!L;NL37/(Input!L-Input!L);0)))</f>
        <v/>
      </c>
      <c r="NX83" s="78" t="n">
        <v>31</v>
      </c>
      <c r="NY83" s="79">
        <f>0</f>
        <v/>
      </c>
      <c r="NZ83" s="79">
        <f>0</f>
        <v/>
      </c>
      <c r="OA83" s="79">
        <f>0</f>
        <v/>
      </c>
      <c r="OB83" s="79">
        <f>0</f>
        <v/>
      </c>
      <c r="OC83" s="79">
        <f>0</f>
        <v/>
      </c>
      <c r="OD83" s="79">
        <f>0</f>
        <v/>
      </c>
      <c r="OE83" s="79">
        <f>0</f>
        <v/>
      </c>
      <c r="OF83" s="79">
        <f>0</f>
        <v/>
      </c>
      <c r="OG83" s="79">
        <f>0</f>
        <v/>
      </c>
      <c r="OH83" s="79">
        <f>0</f>
        <v/>
      </c>
      <c r="OI83" s="79">
        <f>0</f>
        <v/>
      </c>
      <c r="OJ83" s="79">
        <f>0</f>
        <v/>
      </c>
      <c r="OK83" s="79">
        <f>0</f>
        <v/>
      </c>
      <c r="OL83" s="79">
        <f>0</f>
        <v/>
      </c>
      <c r="OM83" s="79">
        <f>0</f>
        <v/>
      </c>
      <c r="ON83" s="79">
        <f>0</f>
        <v/>
      </c>
      <c r="OO83" s="79">
        <f>0</f>
        <v/>
      </c>
      <c r="OP83" s="79">
        <f>0</f>
        <v/>
      </c>
      <c r="OQ83" s="79">
        <f>0</f>
        <v/>
      </c>
      <c r="OR83" s="79">
        <f>0</f>
        <v/>
      </c>
      <c r="OS83" s="79">
        <f>0</f>
        <v/>
      </c>
      <c r="OT83" s="79">
        <f>0</f>
        <v/>
      </c>
      <c r="OU83" s="79">
        <f>0</f>
        <v/>
      </c>
      <c r="OV83" s="79">
        <f>0</f>
        <v/>
      </c>
      <c r="OW83" s="79">
        <f>0</f>
        <v/>
      </c>
      <c r="OX83" s="79">
        <f>0</f>
        <v/>
      </c>
      <c r="OY83" s="79">
        <f>0</f>
        <v/>
      </c>
      <c r="OZ83" s="79">
        <f>0</f>
        <v/>
      </c>
      <c r="PA83" s="79">
        <f>0</f>
        <v/>
      </c>
      <c r="PB83" s="79">
        <f>0</f>
        <v/>
      </c>
      <c r="PC83" s="79">
        <f>SE(Input!M="bullet";SE(0=Input!M-1;PC37;0);SE(0&lt;Input!M;0;SE(0&lt;Input!M;PC37/(Input!M-Input!M);0)))</f>
        <v/>
      </c>
      <c r="PD83" s="79">
        <f>SE(Input!M="bullet";SE(1=Input!M-1;PC37;0);SE(1&lt;Input!M;0;SE(1&lt;Input!M;PC37/(Input!M-Input!M);0)))</f>
        <v/>
      </c>
      <c r="PE83" s="79">
        <f>SE(Input!M="bullet";SE(2=Input!M-1;PC37;0);SE(2&lt;Input!M;0;SE(2&lt;Input!M;PC37/(Input!M-Input!M);0)))</f>
        <v/>
      </c>
      <c r="PF83" s="79">
        <f>SE(Input!M="bullet";SE(3=Input!M-1;PC37;0);SE(3&lt;Input!M;0;SE(3&lt;Input!M;PC37/(Input!M-Input!M);0)))</f>
        <v/>
      </c>
      <c r="PG83" s="79">
        <f>SE(Input!M="bullet";SE(4=Input!M-1;PC37;0);SE(4&lt;Input!M;0;SE(4&lt;Input!M;PC37/(Input!M-Input!M);0)))</f>
        <v/>
      </c>
      <c r="PH83" s="79">
        <f>SE(Input!M="bullet";SE(5=Input!M-1;PC37;0);SE(5&lt;Input!M;0;SE(5&lt;Input!M;PC37/(Input!M-Input!M);0)))</f>
        <v/>
      </c>
      <c r="PI83" s="79">
        <f>SE(Input!M="bullet";SE(6=Input!M-1;PC37;0);SE(6&lt;Input!M;0;SE(6&lt;Input!M;PC37/(Input!M-Input!M);0)))</f>
        <v/>
      </c>
      <c r="PJ83" s="79">
        <f>SE(Input!M="bullet";SE(7=Input!M-1;PC37;0);SE(7&lt;Input!M;0;SE(7&lt;Input!M;PC37/(Input!M-Input!M);0)))</f>
        <v/>
      </c>
      <c r="PK83" s="79">
        <f>SE(Input!M="bullet";SE(8=Input!M-1;PC37;0);SE(8&lt;Input!M;0;SE(8&lt;Input!M;PC37/(Input!M-Input!M);0)))</f>
        <v/>
      </c>
      <c r="PL83" s="79">
        <f>SE(Input!M="bullet";SE(9=Input!M-1;PC37;0);SE(9&lt;Input!M;0;SE(9&lt;Input!M;PC37/(Input!M-Input!M);0)))</f>
        <v/>
      </c>
      <c r="PO83" s="78" t="n">
        <v>31</v>
      </c>
      <c r="PP83" s="79">
        <f>0</f>
        <v/>
      </c>
      <c r="PQ83" s="79">
        <f>0</f>
        <v/>
      </c>
      <c r="PR83" s="79">
        <f>0</f>
        <v/>
      </c>
      <c r="PS83" s="79">
        <f>0</f>
        <v/>
      </c>
      <c r="PT83" s="79">
        <f>0</f>
        <v/>
      </c>
      <c r="PU83" s="79">
        <f>0</f>
        <v/>
      </c>
      <c r="PV83" s="79">
        <f>0</f>
        <v/>
      </c>
      <c r="PW83" s="79">
        <f>0</f>
        <v/>
      </c>
      <c r="PX83" s="79">
        <f>0</f>
        <v/>
      </c>
      <c r="PY83" s="79">
        <f>0</f>
        <v/>
      </c>
      <c r="PZ83" s="79">
        <f>0</f>
        <v/>
      </c>
      <c r="QA83" s="79">
        <f>0</f>
        <v/>
      </c>
      <c r="QB83" s="79">
        <f>0</f>
        <v/>
      </c>
      <c r="QC83" s="79">
        <f>0</f>
        <v/>
      </c>
      <c r="QD83" s="79">
        <f>0</f>
        <v/>
      </c>
      <c r="QE83" s="79">
        <f>0</f>
        <v/>
      </c>
      <c r="QF83" s="79">
        <f>0</f>
        <v/>
      </c>
      <c r="QG83" s="79">
        <f>0</f>
        <v/>
      </c>
      <c r="QH83" s="79">
        <f>0</f>
        <v/>
      </c>
      <c r="QI83" s="79">
        <f>0</f>
        <v/>
      </c>
      <c r="QJ83" s="79">
        <f>0</f>
        <v/>
      </c>
      <c r="QK83" s="79">
        <f>0</f>
        <v/>
      </c>
      <c r="QL83" s="79">
        <f>0</f>
        <v/>
      </c>
      <c r="QM83" s="79">
        <f>0</f>
        <v/>
      </c>
      <c r="QN83" s="79">
        <f>0</f>
        <v/>
      </c>
      <c r="QO83" s="79">
        <f>0</f>
        <v/>
      </c>
      <c r="QP83" s="79">
        <f>0</f>
        <v/>
      </c>
      <c r="QQ83" s="79">
        <f>0</f>
        <v/>
      </c>
      <c r="QR83" s="79">
        <f>0</f>
        <v/>
      </c>
      <c r="QS83" s="79">
        <f>0</f>
        <v/>
      </c>
      <c r="QT83" s="79">
        <f>SE(Input!N="bullet";SE(0=Input!N-1;QT37;0);SE(0&lt;Input!N;0;SE(0&lt;Input!N;QT37/(Input!N-Input!N);0)))</f>
        <v/>
      </c>
      <c r="QU83" s="79">
        <f>SE(Input!N="bullet";SE(1=Input!N-1;QT37;0);SE(1&lt;Input!N;0;SE(1&lt;Input!N;QT37/(Input!N-Input!N);0)))</f>
        <v/>
      </c>
      <c r="QV83" s="79">
        <f>SE(Input!N="bullet";SE(2=Input!N-1;QT37;0);SE(2&lt;Input!N;0;SE(2&lt;Input!N;QT37/(Input!N-Input!N);0)))</f>
        <v/>
      </c>
      <c r="QW83" s="79">
        <f>SE(Input!N="bullet";SE(3=Input!N-1;QT37;0);SE(3&lt;Input!N;0;SE(3&lt;Input!N;QT37/(Input!N-Input!N);0)))</f>
        <v/>
      </c>
      <c r="QX83" s="79">
        <f>SE(Input!N="bullet";SE(4=Input!N-1;QT37;0);SE(4&lt;Input!N;0;SE(4&lt;Input!N;QT37/(Input!N-Input!N);0)))</f>
        <v/>
      </c>
      <c r="QY83" s="79">
        <f>SE(Input!N="bullet";SE(5=Input!N-1;QT37;0);SE(5&lt;Input!N;0;SE(5&lt;Input!N;QT37/(Input!N-Input!N);0)))</f>
        <v/>
      </c>
      <c r="QZ83" s="79">
        <f>SE(Input!N="bullet";SE(6=Input!N-1;QT37;0);SE(6&lt;Input!N;0;SE(6&lt;Input!N;QT37/(Input!N-Input!N);0)))</f>
        <v/>
      </c>
      <c r="RA83" s="79">
        <f>SE(Input!N="bullet";SE(7=Input!N-1;QT37;0);SE(7&lt;Input!N;0;SE(7&lt;Input!N;QT37/(Input!N-Input!N);0)))</f>
        <v/>
      </c>
      <c r="RB83" s="79">
        <f>SE(Input!N="bullet";SE(8=Input!N-1;QT37;0);SE(8&lt;Input!N;0;SE(8&lt;Input!N;QT37/(Input!N-Input!N);0)))</f>
        <v/>
      </c>
      <c r="RC83" s="79">
        <f>SE(Input!N="bullet";SE(9=Input!N-1;QT37;0);SE(9&lt;Input!N;0;SE(9&lt;Input!N;QT37/(Input!N-Input!N);0)))</f>
        <v/>
      </c>
      <c r="RF83" s="78" t="n">
        <v>31</v>
      </c>
      <c r="RG83" s="79">
        <f>0</f>
        <v/>
      </c>
      <c r="RH83" s="79">
        <f>0</f>
        <v/>
      </c>
      <c r="RI83" s="79">
        <f>0</f>
        <v/>
      </c>
      <c r="RJ83" s="79">
        <f>0</f>
        <v/>
      </c>
      <c r="RK83" s="79">
        <f>0</f>
        <v/>
      </c>
      <c r="RL83" s="79">
        <f>0</f>
        <v/>
      </c>
      <c r="RM83" s="79">
        <f>0</f>
        <v/>
      </c>
      <c r="RN83" s="79">
        <f>0</f>
        <v/>
      </c>
      <c r="RO83" s="79">
        <f>0</f>
        <v/>
      </c>
      <c r="RP83" s="79">
        <f>0</f>
        <v/>
      </c>
      <c r="RQ83" s="79">
        <f>0</f>
        <v/>
      </c>
      <c r="RR83" s="79">
        <f>0</f>
        <v/>
      </c>
      <c r="RS83" s="79">
        <f>0</f>
        <v/>
      </c>
      <c r="RT83" s="79">
        <f>0</f>
        <v/>
      </c>
      <c r="RU83" s="79">
        <f>0</f>
        <v/>
      </c>
      <c r="RV83" s="79">
        <f>0</f>
        <v/>
      </c>
      <c r="RW83" s="79">
        <f>0</f>
        <v/>
      </c>
      <c r="RX83" s="79">
        <f>0</f>
        <v/>
      </c>
      <c r="RY83" s="79">
        <f>0</f>
        <v/>
      </c>
      <c r="RZ83" s="79">
        <f>0</f>
        <v/>
      </c>
      <c r="SA83" s="79">
        <f>0</f>
        <v/>
      </c>
      <c r="SB83" s="79">
        <f>0</f>
        <v/>
      </c>
      <c r="SC83" s="79">
        <f>0</f>
        <v/>
      </c>
      <c r="SD83" s="79">
        <f>0</f>
        <v/>
      </c>
      <c r="SE83" s="79">
        <f>0</f>
        <v/>
      </c>
      <c r="SF83" s="79">
        <f>0</f>
        <v/>
      </c>
      <c r="SG83" s="79">
        <f>0</f>
        <v/>
      </c>
      <c r="SH83" s="79">
        <f>0</f>
        <v/>
      </c>
      <c r="SI83" s="79">
        <f>0</f>
        <v/>
      </c>
      <c r="SJ83" s="79">
        <f>0</f>
        <v/>
      </c>
      <c r="SK83" s="79">
        <f>SE(Input!O="bullet";SE(0=Input!O-1;SK37;0);SE(0&lt;Input!O;0;SE(0&lt;Input!O;SK37/(Input!O-Input!O);0)))</f>
        <v/>
      </c>
      <c r="SL83" s="79">
        <f>SE(Input!O="bullet";SE(1=Input!O-1;SK37;0);SE(1&lt;Input!O;0;SE(1&lt;Input!O;SK37/(Input!O-Input!O);0)))</f>
        <v/>
      </c>
      <c r="SM83" s="79">
        <f>SE(Input!O="bullet";SE(2=Input!O-1;SK37;0);SE(2&lt;Input!O;0;SE(2&lt;Input!O;SK37/(Input!O-Input!O);0)))</f>
        <v/>
      </c>
      <c r="SN83" s="79">
        <f>SE(Input!O="bullet";SE(3=Input!O-1;SK37;0);SE(3&lt;Input!O;0;SE(3&lt;Input!O;SK37/(Input!O-Input!O);0)))</f>
        <v/>
      </c>
      <c r="SO83" s="79">
        <f>SE(Input!O="bullet";SE(4=Input!O-1;SK37;0);SE(4&lt;Input!O;0;SE(4&lt;Input!O;SK37/(Input!O-Input!O);0)))</f>
        <v/>
      </c>
      <c r="SP83" s="79">
        <f>SE(Input!O="bullet";SE(5=Input!O-1;SK37;0);SE(5&lt;Input!O;0;SE(5&lt;Input!O;SK37/(Input!O-Input!O);0)))</f>
        <v/>
      </c>
      <c r="SQ83" s="79">
        <f>SE(Input!O="bullet";SE(6=Input!O-1;SK37;0);SE(6&lt;Input!O;0;SE(6&lt;Input!O;SK37/(Input!O-Input!O);0)))</f>
        <v/>
      </c>
      <c r="SR83" s="79">
        <f>SE(Input!O="bullet";SE(7=Input!O-1;SK37;0);SE(7&lt;Input!O;0;SE(7&lt;Input!O;SK37/(Input!O-Input!O);0)))</f>
        <v/>
      </c>
      <c r="SS83" s="79">
        <f>SE(Input!O="bullet";SE(8=Input!O-1;SK37;0);SE(8&lt;Input!O;0;SE(8&lt;Input!O;SK37/(Input!O-Input!O);0)))</f>
        <v/>
      </c>
      <c r="ST83" s="79">
        <f>SE(Input!O="bullet";SE(9=Input!O-1;SK37;0);SE(9&lt;Input!O;0;SE(9&lt;Input!O;SK37/(Input!O-Input!O);0)))</f>
        <v/>
      </c>
      <c r="SW83" s="78" t="n">
        <v>31</v>
      </c>
      <c r="SX83" s="79">
        <f>0</f>
        <v/>
      </c>
      <c r="SY83" s="79">
        <f>0</f>
        <v/>
      </c>
      <c r="SZ83" s="79">
        <f>0</f>
        <v/>
      </c>
      <c r="TA83" s="79">
        <f>0</f>
        <v/>
      </c>
      <c r="TB83" s="79">
        <f>0</f>
        <v/>
      </c>
      <c r="TC83" s="79">
        <f>0</f>
        <v/>
      </c>
      <c r="TD83" s="79">
        <f>0</f>
        <v/>
      </c>
      <c r="TE83" s="79">
        <f>0</f>
        <v/>
      </c>
      <c r="TF83" s="79">
        <f>0</f>
        <v/>
      </c>
      <c r="TG83" s="79">
        <f>0</f>
        <v/>
      </c>
      <c r="TH83" s="79">
        <f>0</f>
        <v/>
      </c>
      <c r="TI83" s="79">
        <f>0</f>
        <v/>
      </c>
      <c r="TJ83" s="79">
        <f>0</f>
        <v/>
      </c>
      <c r="TK83" s="79">
        <f>0</f>
        <v/>
      </c>
      <c r="TL83" s="79">
        <f>0</f>
        <v/>
      </c>
      <c r="TM83" s="79">
        <f>0</f>
        <v/>
      </c>
      <c r="TN83" s="79">
        <f>0</f>
        <v/>
      </c>
      <c r="TO83" s="79">
        <f>0</f>
        <v/>
      </c>
      <c r="TP83" s="79">
        <f>0</f>
        <v/>
      </c>
      <c r="TQ83" s="79">
        <f>0</f>
        <v/>
      </c>
      <c r="TR83" s="79">
        <f>0</f>
        <v/>
      </c>
      <c r="TS83" s="79">
        <f>0</f>
        <v/>
      </c>
      <c r="TT83" s="79">
        <f>0</f>
        <v/>
      </c>
      <c r="TU83" s="79">
        <f>0</f>
        <v/>
      </c>
      <c r="TV83" s="79">
        <f>0</f>
        <v/>
      </c>
      <c r="TW83" s="79">
        <f>0</f>
        <v/>
      </c>
      <c r="TX83" s="79">
        <f>0</f>
        <v/>
      </c>
      <c r="TY83" s="79">
        <f>0</f>
        <v/>
      </c>
      <c r="TZ83" s="79">
        <f>0</f>
        <v/>
      </c>
      <c r="UA83" s="79">
        <f>0</f>
        <v/>
      </c>
      <c r="UB83" s="79">
        <f>SE(Input!P="bullet";SE(0=Input!P-1;UB37;0);SE(0&lt;Input!P;0;SE(0&lt;Input!P;UB37/(Input!P-Input!P);0)))</f>
        <v/>
      </c>
      <c r="UC83" s="79">
        <f>SE(Input!P="bullet";SE(1=Input!P-1;UB37;0);SE(1&lt;Input!P;0;SE(1&lt;Input!P;UB37/(Input!P-Input!P);0)))</f>
        <v/>
      </c>
      <c r="UD83" s="79">
        <f>SE(Input!P="bullet";SE(2=Input!P-1;UB37;0);SE(2&lt;Input!P;0;SE(2&lt;Input!P;UB37/(Input!P-Input!P);0)))</f>
        <v/>
      </c>
      <c r="UE83" s="79">
        <f>SE(Input!P="bullet";SE(3=Input!P-1;UB37;0);SE(3&lt;Input!P;0;SE(3&lt;Input!P;UB37/(Input!P-Input!P);0)))</f>
        <v/>
      </c>
      <c r="UF83" s="79">
        <f>SE(Input!P="bullet";SE(4=Input!P-1;UB37;0);SE(4&lt;Input!P;0;SE(4&lt;Input!P;UB37/(Input!P-Input!P);0)))</f>
        <v/>
      </c>
      <c r="UG83" s="79">
        <f>SE(Input!P="bullet";SE(5=Input!P-1;UB37;0);SE(5&lt;Input!P;0;SE(5&lt;Input!P;UB37/(Input!P-Input!P);0)))</f>
        <v/>
      </c>
      <c r="UH83" s="79">
        <f>SE(Input!P="bullet";SE(6=Input!P-1;UB37;0);SE(6&lt;Input!P;0;SE(6&lt;Input!P;UB37/(Input!P-Input!P);0)))</f>
        <v/>
      </c>
      <c r="UI83" s="79">
        <f>SE(Input!P="bullet";SE(7=Input!P-1;UB37;0);SE(7&lt;Input!P;0;SE(7&lt;Input!P;UB37/(Input!P-Input!P);0)))</f>
        <v/>
      </c>
      <c r="UJ83" s="79">
        <f>SE(Input!P="bullet";SE(8=Input!P-1;UB37;0);SE(8&lt;Input!P;0;SE(8&lt;Input!P;UB37/(Input!P-Input!P);0)))</f>
        <v/>
      </c>
      <c r="UK83" s="79">
        <f>SE(Input!P="bullet";SE(9=Input!P-1;UB37;0);SE(9&lt;Input!P;0;SE(9&lt;Input!P;UB37/(Input!P-Input!P);0)))</f>
        <v/>
      </c>
      <c r="UN83" s="78" t="n">
        <v>31</v>
      </c>
      <c r="UO83" s="79">
        <f>0</f>
        <v/>
      </c>
      <c r="UP83" s="79">
        <f>0</f>
        <v/>
      </c>
      <c r="UQ83" s="79">
        <f>0</f>
        <v/>
      </c>
      <c r="UR83" s="79">
        <f>0</f>
        <v/>
      </c>
      <c r="US83" s="79">
        <f>0</f>
        <v/>
      </c>
      <c r="UT83" s="79">
        <f>0</f>
        <v/>
      </c>
      <c r="UU83" s="79">
        <f>0</f>
        <v/>
      </c>
      <c r="UV83" s="79">
        <f>0</f>
        <v/>
      </c>
      <c r="UW83" s="79">
        <f>0</f>
        <v/>
      </c>
      <c r="UX83" s="79">
        <f>0</f>
        <v/>
      </c>
      <c r="UY83" s="79">
        <f>0</f>
        <v/>
      </c>
      <c r="UZ83" s="79">
        <f>0</f>
        <v/>
      </c>
      <c r="VA83" s="79">
        <f>0</f>
        <v/>
      </c>
      <c r="VB83" s="79">
        <f>0</f>
        <v/>
      </c>
      <c r="VC83" s="79">
        <f>0</f>
        <v/>
      </c>
      <c r="VD83" s="79">
        <f>0</f>
        <v/>
      </c>
      <c r="VE83" s="79">
        <f>0</f>
        <v/>
      </c>
      <c r="VF83" s="79">
        <f>0</f>
        <v/>
      </c>
      <c r="VG83" s="79">
        <f>0</f>
        <v/>
      </c>
      <c r="VH83" s="79">
        <f>0</f>
        <v/>
      </c>
      <c r="VI83" s="79">
        <f>0</f>
        <v/>
      </c>
      <c r="VJ83" s="79">
        <f>0</f>
        <v/>
      </c>
      <c r="VK83" s="79">
        <f>0</f>
        <v/>
      </c>
      <c r="VL83" s="79">
        <f>0</f>
        <v/>
      </c>
      <c r="VM83" s="79">
        <f>0</f>
        <v/>
      </c>
      <c r="VN83" s="79">
        <f>0</f>
        <v/>
      </c>
      <c r="VO83" s="79">
        <f>0</f>
        <v/>
      </c>
      <c r="VP83" s="79">
        <f>0</f>
        <v/>
      </c>
      <c r="VQ83" s="79">
        <f>0</f>
        <v/>
      </c>
      <c r="VR83" s="79">
        <f>0</f>
        <v/>
      </c>
      <c r="VS83" s="79">
        <f>SE(Input!Q="bullet";SE(0=Input!Q-1;VS37;0);SE(0&lt;Input!Q;0;SE(0&lt;Input!Q;VS37/(Input!Q-Input!Q);0)))</f>
        <v/>
      </c>
      <c r="VT83" s="79">
        <f>SE(Input!Q="bullet";SE(1=Input!Q-1;VS37;0);SE(1&lt;Input!Q;0;SE(1&lt;Input!Q;VS37/(Input!Q-Input!Q);0)))</f>
        <v/>
      </c>
      <c r="VU83" s="79">
        <f>SE(Input!Q="bullet";SE(2=Input!Q-1;VS37;0);SE(2&lt;Input!Q;0;SE(2&lt;Input!Q;VS37/(Input!Q-Input!Q);0)))</f>
        <v/>
      </c>
      <c r="VV83" s="79">
        <f>SE(Input!Q="bullet";SE(3=Input!Q-1;VS37;0);SE(3&lt;Input!Q;0;SE(3&lt;Input!Q;VS37/(Input!Q-Input!Q);0)))</f>
        <v/>
      </c>
      <c r="VW83" s="79">
        <f>SE(Input!Q="bullet";SE(4=Input!Q-1;VS37;0);SE(4&lt;Input!Q;0;SE(4&lt;Input!Q;VS37/(Input!Q-Input!Q);0)))</f>
        <v/>
      </c>
      <c r="VX83" s="79">
        <f>SE(Input!Q="bullet";SE(5=Input!Q-1;VS37;0);SE(5&lt;Input!Q;0;SE(5&lt;Input!Q;VS37/(Input!Q-Input!Q);0)))</f>
        <v/>
      </c>
      <c r="VY83" s="79">
        <f>SE(Input!Q="bullet";SE(6=Input!Q-1;VS37;0);SE(6&lt;Input!Q;0;SE(6&lt;Input!Q;VS37/(Input!Q-Input!Q);0)))</f>
        <v/>
      </c>
      <c r="VZ83" s="79">
        <f>SE(Input!Q="bullet";SE(7=Input!Q-1;VS37;0);SE(7&lt;Input!Q;0;SE(7&lt;Input!Q;VS37/(Input!Q-Input!Q);0)))</f>
        <v/>
      </c>
      <c r="WA83" s="79">
        <f>SE(Input!Q="bullet";SE(8=Input!Q-1;VS37;0);SE(8&lt;Input!Q;0;SE(8&lt;Input!Q;VS37/(Input!Q-Input!Q);0)))</f>
        <v/>
      </c>
      <c r="WB83" s="79">
        <f>SE(Input!Q="bullet";SE(9=Input!Q-1;VS37;0);SE(9&lt;Input!Q;0;SE(9&lt;Input!Q;VS37/(Input!Q-Input!Q);0)))</f>
        <v/>
      </c>
      <c r="WE83" s="78" t="n">
        <v>31</v>
      </c>
      <c r="WF83" s="79">
        <f>0</f>
        <v/>
      </c>
      <c r="WG83" s="79">
        <f>0</f>
        <v/>
      </c>
      <c r="WH83" s="79">
        <f>0</f>
        <v/>
      </c>
      <c r="WI83" s="79">
        <f>0</f>
        <v/>
      </c>
      <c r="WJ83" s="79">
        <f>0</f>
        <v/>
      </c>
      <c r="WK83" s="79">
        <f>0</f>
        <v/>
      </c>
      <c r="WL83" s="79">
        <f>0</f>
        <v/>
      </c>
      <c r="WM83" s="79">
        <f>0</f>
        <v/>
      </c>
      <c r="WN83" s="79">
        <f>0</f>
        <v/>
      </c>
      <c r="WO83" s="79">
        <f>0</f>
        <v/>
      </c>
      <c r="WP83" s="79">
        <f>0</f>
        <v/>
      </c>
      <c r="WQ83" s="79">
        <f>0</f>
        <v/>
      </c>
      <c r="WR83" s="79">
        <f>0</f>
        <v/>
      </c>
      <c r="WS83" s="79">
        <f>0</f>
        <v/>
      </c>
      <c r="WT83" s="79">
        <f>0</f>
        <v/>
      </c>
      <c r="WU83" s="79">
        <f>0</f>
        <v/>
      </c>
      <c r="WV83" s="79">
        <f>0</f>
        <v/>
      </c>
      <c r="WW83" s="79">
        <f>0</f>
        <v/>
      </c>
      <c r="WX83" s="79">
        <f>0</f>
        <v/>
      </c>
      <c r="WY83" s="79">
        <f>0</f>
        <v/>
      </c>
      <c r="WZ83" s="79">
        <f>0</f>
        <v/>
      </c>
      <c r="XA83" s="79">
        <f>0</f>
        <v/>
      </c>
      <c r="XB83" s="79">
        <f>0</f>
        <v/>
      </c>
      <c r="XC83" s="79">
        <f>0</f>
        <v/>
      </c>
      <c r="XD83" s="79">
        <f>0</f>
        <v/>
      </c>
      <c r="XE83" s="79">
        <f>0</f>
        <v/>
      </c>
      <c r="XF83" s="79">
        <f>0</f>
        <v/>
      </c>
      <c r="XG83" s="79">
        <f>0</f>
        <v/>
      </c>
      <c r="XH83" s="79">
        <f>0</f>
        <v/>
      </c>
      <c r="XI83" s="79">
        <f>0</f>
        <v/>
      </c>
      <c r="XJ83" s="79">
        <f>SE(Input!R="bullet";SE(0=Input!R-1;XJ37;0);SE(0&lt;Input!R;0;SE(0&lt;Input!R;XJ37/(Input!R-Input!R);0)))</f>
        <v/>
      </c>
      <c r="XK83" s="79">
        <f>SE(Input!R="bullet";SE(1=Input!R-1;XJ37;0);SE(1&lt;Input!R;0;SE(1&lt;Input!R;XJ37/(Input!R-Input!R);0)))</f>
        <v/>
      </c>
      <c r="XL83" s="79">
        <f>SE(Input!R="bullet";SE(2=Input!R-1;XJ37;0);SE(2&lt;Input!R;0;SE(2&lt;Input!R;XJ37/(Input!R-Input!R);0)))</f>
        <v/>
      </c>
      <c r="XM83" s="79">
        <f>SE(Input!R="bullet";SE(3=Input!R-1;XJ37;0);SE(3&lt;Input!R;0;SE(3&lt;Input!R;XJ37/(Input!R-Input!R);0)))</f>
        <v/>
      </c>
      <c r="XN83" s="79">
        <f>SE(Input!R="bullet";SE(4=Input!R-1;XJ37;0);SE(4&lt;Input!R;0;SE(4&lt;Input!R;XJ37/(Input!R-Input!R);0)))</f>
        <v/>
      </c>
      <c r="XO83" s="79">
        <f>SE(Input!R="bullet";SE(5=Input!R-1;XJ37;0);SE(5&lt;Input!R;0;SE(5&lt;Input!R;XJ37/(Input!R-Input!R);0)))</f>
        <v/>
      </c>
      <c r="XP83" s="79">
        <f>SE(Input!R="bullet";SE(6=Input!R-1;XJ37;0);SE(6&lt;Input!R;0;SE(6&lt;Input!R;XJ37/(Input!R-Input!R);0)))</f>
        <v/>
      </c>
      <c r="XQ83" s="79">
        <f>SE(Input!R="bullet";SE(7=Input!R-1;XJ37;0);SE(7&lt;Input!R;0;SE(7&lt;Input!R;XJ37/(Input!R-Input!R);0)))</f>
        <v/>
      </c>
      <c r="XR83" s="79">
        <f>SE(Input!R="bullet";SE(8=Input!R-1;XJ37;0);SE(8&lt;Input!R;0;SE(8&lt;Input!R;XJ37/(Input!R-Input!R);0)))</f>
        <v/>
      </c>
      <c r="XS83" s="79">
        <f>SE(Input!R="bullet";SE(9=Input!R-1;XJ37;0);SE(9&lt;Input!R;0;SE(9&lt;Input!R;XJ37/(Input!R-Input!R);0)))</f>
        <v/>
      </c>
      <c r="XV83" s="78" t="n">
        <v>31</v>
      </c>
      <c r="XW83" s="79">
        <f>0</f>
        <v/>
      </c>
      <c r="XX83" s="79">
        <f>0</f>
        <v/>
      </c>
      <c r="XY83" s="79">
        <f>0</f>
        <v/>
      </c>
      <c r="XZ83" s="79">
        <f>0</f>
        <v/>
      </c>
      <c r="YA83" s="79">
        <f>0</f>
        <v/>
      </c>
      <c r="YB83" s="79">
        <f>0</f>
        <v/>
      </c>
      <c r="YC83" s="79">
        <f>0</f>
        <v/>
      </c>
      <c r="YD83" s="79">
        <f>0</f>
        <v/>
      </c>
      <c r="YE83" s="79">
        <f>0</f>
        <v/>
      </c>
      <c r="YF83" s="79">
        <f>0</f>
        <v/>
      </c>
      <c r="YG83" s="79">
        <f>0</f>
        <v/>
      </c>
      <c r="YH83" s="79">
        <f>0</f>
        <v/>
      </c>
      <c r="YI83" s="79">
        <f>0</f>
        <v/>
      </c>
      <c r="YJ83" s="79">
        <f>0</f>
        <v/>
      </c>
      <c r="YK83" s="79">
        <f>0</f>
        <v/>
      </c>
      <c r="YL83" s="79">
        <f>0</f>
        <v/>
      </c>
      <c r="YM83" s="79">
        <f>0</f>
        <v/>
      </c>
      <c r="YN83" s="79">
        <f>0</f>
        <v/>
      </c>
      <c r="YO83" s="79">
        <f>0</f>
        <v/>
      </c>
      <c r="YP83" s="79">
        <f>0</f>
        <v/>
      </c>
      <c r="YQ83" s="79">
        <f>0</f>
        <v/>
      </c>
      <c r="YR83" s="79">
        <f>0</f>
        <v/>
      </c>
      <c r="YS83" s="79">
        <f>0</f>
        <v/>
      </c>
      <c r="YT83" s="79">
        <f>0</f>
        <v/>
      </c>
      <c r="YU83" s="79">
        <f>0</f>
        <v/>
      </c>
      <c r="YV83" s="79">
        <f>0</f>
        <v/>
      </c>
      <c r="YW83" s="79">
        <f>0</f>
        <v/>
      </c>
      <c r="YX83" s="79">
        <f>0</f>
        <v/>
      </c>
      <c r="YY83" s="79">
        <f>0</f>
        <v/>
      </c>
      <c r="YZ83" s="79">
        <f>0</f>
        <v/>
      </c>
      <c r="ZA83" s="79">
        <f>SE(Input!S="bullet";SE(0=Input!S-1;ZA37;0);SE(0&lt;Input!S;0;SE(0&lt;Input!S;ZA37/(Input!S-Input!S);0)))</f>
        <v/>
      </c>
      <c r="ZB83" s="79">
        <f>SE(Input!S="bullet";SE(1=Input!S-1;ZA37;0);SE(1&lt;Input!S;0;SE(1&lt;Input!S;ZA37/(Input!S-Input!S);0)))</f>
        <v/>
      </c>
      <c r="ZC83" s="79">
        <f>SE(Input!S="bullet";SE(2=Input!S-1;ZA37;0);SE(2&lt;Input!S;0;SE(2&lt;Input!S;ZA37/(Input!S-Input!S);0)))</f>
        <v/>
      </c>
      <c r="ZD83" s="79">
        <f>SE(Input!S="bullet";SE(3=Input!S-1;ZA37;0);SE(3&lt;Input!S;0;SE(3&lt;Input!S;ZA37/(Input!S-Input!S);0)))</f>
        <v/>
      </c>
      <c r="ZE83" s="79">
        <f>SE(Input!S="bullet";SE(4=Input!S-1;ZA37;0);SE(4&lt;Input!S;0;SE(4&lt;Input!S;ZA37/(Input!S-Input!S);0)))</f>
        <v/>
      </c>
      <c r="ZF83" s="79">
        <f>SE(Input!S="bullet";SE(5=Input!S-1;ZA37;0);SE(5&lt;Input!S;0;SE(5&lt;Input!S;ZA37/(Input!S-Input!S);0)))</f>
        <v/>
      </c>
      <c r="ZG83" s="79">
        <f>SE(Input!S="bullet";SE(6=Input!S-1;ZA37;0);SE(6&lt;Input!S;0;SE(6&lt;Input!S;ZA37/(Input!S-Input!S);0)))</f>
        <v/>
      </c>
      <c r="ZH83" s="79">
        <f>SE(Input!S="bullet";SE(7=Input!S-1;ZA37;0);SE(7&lt;Input!S;0;SE(7&lt;Input!S;ZA37/(Input!S-Input!S);0)))</f>
        <v/>
      </c>
      <c r="ZI83" s="79">
        <f>SE(Input!S="bullet";SE(8=Input!S-1;ZA37;0);SE(8&lt;Input!S;0;SE(8&lt;Input!S;ZA37/(Input!S-Input!S);0)))</f>
        <v/>
      </c>
      <c r="ZJ83" s="79">
        <f>SE(Input!S="bullet";SE(9=Input!S-1;ZA37;0);SE(9&lt;Input!S;0;SE(9&lt;Input!S;ZA37/(Input!S-Input!S);0)))</f>
        <v/>
      </c>
      <c r="ZM83" s="78" t="n">
        <v>31</v>
      </c>
      <c r="ZN83" s="79">
        <f>0</f>
        <v/>
      </c>
      <c r="ZO83" s="79">
        <f>0</f>
        <v/>
      </c>
      <c r="ZP83" s="79">
        <f>0</f>
        <v/>
      </c>
      <c r="ZQ83" s="79">
        <f>0</f>
        <v/>
      </c>
      <c r="ZR83" s="79">
        <f>0</f>
        <v/>
      </c>
      <c r="ZS83" s="79">
        <f>0</f>
        <v/>
      </c>
      <c r="ZT83" s="79">
        <f>0</f>
        <v/>
      </c>
      <c r="ZU83" s="79">
        <f>0</f>
        <v/>
      </c>
      <c r="ZV83" s="79">
        <f>0</f>
        <v/>
      </c>
      <c r="ZW83" s="79">
        <f>0</f>
        <v/>
      </c>
      <c r="ZX83" s="79">
        <f>0</f>
        <v/>
      </c>
      <c r="ZY83" s="79">
        <f>0</f>
        <v/>
      </c>
      <c r="ZZ83" s="79">
        <f>0</f>
        <v/>
      </c>
      <c r="AAA83" s="79">
        <f>0</f>
        <v/>
      </c>
      <c r="AAB83" s="79">
        <f>0</f>
        <v/>
      </c>
      <c r="AAC83" s="79">
        <f>0</f>
        <v/>
      </c>
      <c r="AAD83" s="79">
        <f>0</f>
        <v/>
      </c>
      <c r="AAE83" s="79">
        <f>0</f>
        <v/>
      </c>
      <c r="AAF83" s="79">
        <f>0</f>
        <v/>
      </c>
      <c r="AAG83" s="79">
        <f>0</f>
        <v/>
      </c>
      <c r="AAH83" s="79">
        <f>0</f>
        <v/>
      </c>
      <c r="AAI83" s="79">
        <f>0</f>
        <v/>
      </c>
      <c r="AAJ83" s="79">
        <f>0</f>
        <v/>
      </c>
      <c r="AAK83" s="79">
        <f>0</f>
        <v/>
      </c>
      <c r="AAL83" s="79">
        <f>0</f>
        <v/>
      </c>
      <c r="AAM83" s="79">
        <f>0</f>
        <v/>
      </c>
      <c r="AAN83" s="79">
        <f>0</f>
        <v/>
      </c>
      <c r="AAO83" s="79">
        <f>0</f>
        <v/>
      </c>
      <c r="AAP83" s="79">
        <f>0</f>
        <v/>
      </c>
      <c r="AAQ83" s="79">
        <f>0</f>
        <v/>
      </c>
      <c r="AAR83" s="79">
        <f>SE(Input!T="bullet";SE(0=Input!T-1;AAR37;0);SE(0&lt;Input!T;0;SE(0&lt;Input!T;AAR37/(Input!T-Input!T);0)))</f>
        <v/>
      </c>
      <c r="AAS83" s="79">
        <f>SE(Input!T="bullet";SE(1=Input!T-1;AAR37;0);SE(1&lt;Input!T;0;SE(1&lt;Input!T;AAR37/(Input!T-Input!T);0)))</f>
        <v/>
      </c>
      <c r="AAT83" s="79">
        <f>SE(Input!T="bullet";SE(2=Input!T-1;AAR37;0);SE(2&lt;Input!T;0;SE(2&lt;Input!T;AAR37/(Input!T-Input!T);0)))</f>
        <v/>
      </c>
      <c r="AAU83" s="79">
        <f>SE(Input!T="bullet";SE(3=Input!T-1;AAR37;0);SE(3&lt;Input!T;0;SE(3&lt;Input!T;AAR37/(Input!T-Input!T);0)))</f>
        <v/>
      </c>
      <c r="AAV83" s="79">
        <f>SE(Input!T="bullet";SE(4=Input!T-1;AAR37;0);SE(4&lt;Input!T;0;SE(4&lt;Input!T;AAR37/(Input!T-Input!T);0)))</f>
        <v/>
      </c>
      <c r="AAW83" s="79">
        <f>SE(Input!T="bullet";SE(5=Input!T-1;AAR37;0);SE(5&lt;Input!T;0;SE(5&lt;Input!T;AAR37/(Input!T-Input!T);0)))</f>
        <v/>
      </c>
      <c r="AAX83" s="79">
        <f>SE(Input!T="bullet";SE(6=Input!T-1;AAR37;0);SE(6&lt;Input!T;0;SE(6&lt;Input!T;AAR37/(Input!T-Input!T);0)))</f>
        <v/>
      </c>
      <c r="AAY83" s="79">
        <f>SE(Input!T="bullet";SE(7=Input!T-1;AAR37;0);SE(7&lt;Input!T;0;SE(7&lt;Input!T;AAR37/(Input!T-Input!T);0)))</f>
        <v/>
      </c>
      <c r="AAZ83" s="79">
        <f>SE(Input!T="bullet";SE(8=Input!T-1;AAR37;0);SE(8&lt;Input!T;0;SE(8&lt;Input!T;AAR37/(Input!T-Input!T);0)))</f>
        <v/>
      </c>
      <c r="ABA83" s="79">
        <f>SE(Input!T="bullet";SE(9=Input!T-1;AAR37;0);SE(9&lt;Input!T;0;SE(9&lt;Input!T;AAR37/(Input!T-Input!T);0)))</f>
        <v/>
      </c>
      <c r="ABD83" s="78" t="n">
        <v>31</v>
      </c>
      <c r="ABE83" s="79">
        <f>0</f>
        <v/>
      </c>
      <c r="ABF83" s="79">
        <f>0</f>
        <v/>
      </c>
      <c r="ABG83" s="79">
        <f>0</f>
        <v/>
      </c>
      <c r="ABH83" s="79">
        <f>0</f>
        <v/>
      </c>
      <c r="ABI83" s="79">
        <f>0</f>
        <v/>
      </c>
      <c r="ABJ83" s="79">
        <f>0</f>
        <v/>
      </c>
      <c r="ABK83" s="79">
        <f>0</f>
        <v/>
      </c>
      <c r="ABL83" s="79">
        <f>0</f>
        <v/>
      </c>
      <c r="ABM83" s="79">
        <f>0</f>
        <v/>
      </c>
      <c r="ABN83" s="79">
        <f>0</f>
        <v/>
      </c>
      <c r="ABO83" s="79">
        <f>0</f>
        <v/>
      </c>
      <c r="ABP83" s="79">
        <f>0</f>
        <v/>
      </c>
      <c r="ABQ83" s="79">
        <f>0</f>
        <v/>
      </c>
      <c r="ABR83" s="79">
        <f>0</f>
        <v/>
      </c>
      <c r="ABS83" s="79">
        <f>0</f>
        <v/>
      </c>
      <c r="ABT83" s="79">
        <f>0</f>
        <v/>
      </c>
      <c r="ABU83" s="79">
        <f>0</f>
        <v/>
      </c>
      <c r="ABV83" s="79">
        <f>0</f>
        <v/>
      </c>
      <c r="ABW83" s="79">
        <f>0</f>
        <v/>
      </c>
      <c r="ABX83" s="79">
        <f>0</f>
        <v/>
      </c>
      <c r="ABY83" s="79">
        <f>0</f>
        <v/>
      </c>
      <c r="ABZ83" s="79">
        <f>0</f>
        <v/>
      </c>
      <c r="ACA83" s="79">
        <f>0</f>
        <v/>
      </c>
      <c r="ACB83" s="79">
        <f>0</f>
        <v/>
      </c>
      <c r="ACC83" s="79">
        <f>0</f>
        <v/>
      </c>
      <c r="ACD83" s="79">
        <f>0</f>
        <v/>
      </c>
      <c r="ACE83" s="79">
        <f>0</f>
        <v/>
      </c>
      <c r="ACF83" s="79">
        <f>0</f>
        <v/>
      </c>
      <c r="ACG83" s="79">
        <f>0</f>
        <v/>
      </c>
      <c r="ACH83" s="79">
        <f>0</f>
        <v/>
      </c>
      <c r="ACI83" s="79">
        <f>SE(Input!U="bullet";SE(0=Input!U-1;ACI37;0);SE(0&lt;Input!U;0;SE(0&lt;Input!U;ACI37/(Input!U-Input!U);0)))</f>
        <v/>
      </c>
      <c r="ACJ83" s="79">
        <f>SE(Input!U="bullet";SE(1=Input!U-1;ACI37;0);SE(1&lt;Input!U;0;SE(1&lt;Input!U;ACI37/(Input!U-Input!U);0)))</f>
        <v/>
      </c>
      <c r="ACK83" s="79">
        <f>SE(Input!U="bullet";SE(2=Input!U-1;ACI37;0);SE(2&lt;Input!U;0;SE(2&lt;Input!U;ACI37/(Input!U-Input!U);0)))</f>
        <v/>
      </c>
      <c r="ACL83" s="79">
        <f>SE(Input!U="bullet";SE(3=Input!U-1;ACI37;0);SE(3&lt;Input!U;0;SE(3&lt;Input!U;ACI37/(Input!U-Input!U);0)))</f>
        <v/>
      </c>
      <c r="ACM83" s="79">
        <f>SE(Input!U="bullet";SE(4=Input!U-1;ACI37;0);SE(4&lt;Input!U;0;SE(4&lt;Input!U;ACI37/(Input!U-Input!U);0)))</f>
        <v/>
      </c>
      <c r="ACN83" s="79">
        <f>SE(Input!U="bullet";SE(5=Input!U-1;ACI37;0);SE(5&lt;Input!U;0;SE(5&lt;Input!U;ACI37/(Input!U-Input!U);0)))</f>
        <v/>
      </c>
      <c r="ACO83" s="79">
        <f>SE(Input!U="bullet";SE(6=Input!U-1;ACI37;0);SE(6&lt;Input!U;0;SE(6&lt;Input!U;ACI37/(Input!U-Input!U);0)))</f>
        <v/>
      </c>
      <c r="ACP83" s="79">
        <f>SE(Input!U="bullet";SE(7=Input!U-1;ACI37;0);SE(7&lt;Input!U;0;SE(7&lt;Input!U;ACI37/(Input!U-Input!U);0)))</f>
        <v/>
      </c>
      <c r="ACQ83" s="79">
        <f>SE(Input!U="bullet";SE(8=Input!U-1;ACI37;0);SE(8&lt;Input!U;0;SE(8&lt;Input!U;ACI37/(Input!U-Input!U);0)))</f>
        <v/>
      </c>
      <c r="ACR83" s="79">
        <f>SE(Input!U="bullet";SE(9=Input!U-1;ACI37;0);SE(9&lt;Input!U;0;SE(9&lt;Input!U;ACI37/(Input!U-Input!U);0)))</f>
        <v/>
      </c>
      <c r="ACU83" s="78" t="n">
        <v>31</v>
      </c>
      <c r="ACV83" s="79">
        <f>0</f>
        <v/>
      </c>
      <c r="ACW83" s="79">
        <f>0</f>
        <v/>
      </c>
      <c r="ACX83" s="79">
        <f>0</f>
        <v/>
      </c>
      <c r="ACY83" s="79">
        <f>0</f>
        <v/>
      </c>
      <c r="ACZ83" s="79">
        <f>0</f>
        <v/>
      </c>
      <c r="ADA83" s="79">
        <f>0</f>
        <v/>
      </c>
      <c r="ADB83" s="79">
        <f>0</f>
        <v/>
      </c>
      <c r="ADC83" s="79">
        <f>0</f>
        <v/>
      </c>
      <c r="ADD83" s="79">
        <f>0</f>
        <v/>
      </c>
      <c r="ADE83" s="79">
        <f>0</f>
        <v/>
      </c>
      <c r="ADF83" s="79">
        <f>0</f>
        <v/>
      </c>
      <c r="ADG83" s="79">
        <f>0</f>
        <v/>
      </c>
      <c r="ADH83" s="79">
        <f>0</f>
        <v/>
      </c>
      <c r="ADI83" s="79">
        <f>0</f>
        <v/>
      </c>
      <c r="ADJ83" s="79">
        <f>0</f>
        <v/>
      </c>
      <c r="ADK83" s="79">
        <f>0</f>
        <v/>
      </c>
      <c r="ADL83" s="79">
        <f>0</f>
        <v/>
      </c>
      <c r="ADM83" s="79">
        <f>0</f>
        <v/>
      </c>
      <c r="ADN83" s="79">
        <f>0</f>
        <v/>
      </c>
      <c r="ADO83" s="79">
        <f>0</f>
        <v/>
      </c>
      <c r="ADP83" s="79">
        <f>0</f>
        <v/>
      </c>
      <c r="ADQ83" s="79">
        <f>0</f>
        <v/>
      </c>
      <c r="ADR83" s="79">
        <f>0</f>
        <v/>
      </c>
      <c r="ADS83" s="79">
        <f>0</f>
        <v/>
      </c>
      <c r="ADT83" s="79">
        <f>0</f>
        <v/>
      </c>
      <c r="ADU83" s="79">
        <f>0</f>
        <v/>
      </c>
      <c r="ADV83" s="79">
        <f>0</f>
        <v/>
      </c>
      <c r="ADW83" s="79">
        <f>0</f>
        <v/>
      </c>
      <c r="ADX83" s="79">
        <f>0</f>
        <v/>
      </c>
      <c r="ADY83" s="79">
        <f>0</f>
        <v/>
      </c>
      <c r="ADZ83" s="79">
        <f>SE(Input!V="bullet";SE(0=Input!V-1;ADZ37;0);SE(0&lt;Input!V;0;SE(0&lt;Input!V;ADZ37/(Input!V-Input!V);0)))</f>
        <v/>
      </c>
      <c r="AEA83" s="79">
        <f>SE(Input!V="bullet";SE(1=Input!V-1;ADZ37;0);SE(1&lt;Input!V;0;SE(1&lt;Input!V;ADZ37/(Input!V-Input!V);0)))</f>
        <v/>
      </c>
      <c r="AEB83" s="79">
        <f>SE(Input!V="bullet";SE(2=Input!V-1;ADZ37;0);SE(2&lt;Input!V;0;SE(2&lt;Input!V;ADZ37/(Input!V-Input!V);0)))</f>
        <v/>
      </c>
      <c r="AEC83" s="79">
        <f>SE(Input!V="bullet";SE(3=Input!V-1;ADZ37;0);SE(3&lt;Input!V;0;SE(3&lt;Input!V;ADZ37/(Input!V-Input!V);0)))</f>
        <v/>
      </c>
      <c r="AED83" s="79">
        <f>SE(Input!V="bullet";SE(4=Input!V-1;ADZ37;0);SE(4&lt;Input!V;0;SE(4&lt;Input!V;ADZ37/(Input!V-Input!V);0)))</f>
        <v/>
      </c>
      <c r="AEE83" s="79">
        <f>SE(Input!V="bullet";SE(5=Input!V-1;ADZ37;0);SE(5&lt;Input!V;0;SE(5&lt;Input!V;ADZ37/(Input!V-Input!V);0)))</f>
        <v/>
      </c>
      <c r="AEF83" s="79">
        <f>SE(Input!V="bullet";SE(6=Input!V-1;ADZ37;0);SE(6&lt;Input!V;0;SE(6&lt;Input!V;ADZ37/(Input!V-Input!V);0)))</f>
        <v/>
      </c>
      <c r="AEG83" s="79">
        <f>SE(Input!V="bullet";SE(7=Input!V-1;ADZ37;0);SE(7&lt;Input!V;0;SE(7&lt;Input!V;ADZ37/(Input!V-Input!V);0)))</f>
        <v/>
      </c>
      <c r="AEH83" s="79">
        <f>SE(Input!V="bullet";SE(8=Input!V-1;ADZ37;0);SE(8&lt;Input!V;0;SE(8&lt;Input!V;ADZ37/(Input!V-Input!V);0)))</f>
        <v/>
      </c>
      <c r="AEI83" s="79">
        <f>SE(Input!V="bullet";SE(9=Input!V-1;ADZ37;0);SE(9&lt;Input!V;0;SE(9&lt;Input!V;ADZ37/(Input!V-Input!V);0)))</f>
        <v/>
      </c>
      <c r="AEL83" s="78" t="n">
        <v>31</v>
      </c>
      <c r="AEM83" s="79">
        <f>0</f>
        <v/>
      </c>
      <c r="AEN83" s="79">
        <f>0</f>
        <v/>
      </c>
      <c r="AEO83" s="79">
        <f>0</f>
        <v/>
      </c>
      <c r="AEP83" s="79">
        <f>0</f>
        <v/>
      </c>
      <c r="AEQ83" s="79">
        <f>0</f>
        <v/>
      </c>
      <c r="AER83" s="79">
        <f>0</f>
        <v/>
      </c>
      <c r="AES83" s="79">
        <f>0</f>
        <v/>
      </c>
      <c r="AET83" s="79">
        <f>0</f>
        <v/>
      </c>
      <c r="AEU83" s="79">
        <f>0</f>
        <v/>
      </c>
      <c r="AEV83" s="79">
        <f>0</f>
        <v/>
      </c>
      <c r="AEW83" s="79">
        <f>0</f>
        <v/>
      </c>
      <c r="AEX83" s="79">
        <f>0</f>
        <v/>
      </c>
      <c r="AEY83" s="79">
        <f>0</f>
        <v/>
      </c>
      <c r="AEZ83" s="79">
        <f>0</f>
        <v/>
      </c>
      <c r="AFA83" s="79">
        <f>0</f>
        <v/>
      </c>
      <c r="AFB83" s="79">
        <f>0</f>
        <v/>
      </c>
      <c r="AFC83" s="79">
        <f>0</f>
        <v/>
      </c>
      <c r="AFD83" s="79">
        <f>0</f>
        <v/>
      </c>
      <c r="AFE83" s="79">
        <f>0</f>
        <v/>
      </c>
      <c r="AFF83" s="79">
        <f>0</f>
        <v/>
      </c>
      <c r="AFG83" s="79">
        <f>0</f>
        <v/>
      </c>
      <c r="AFH83" s="79">
        <f>0</f>
        <v/>
      </c>
      <c r="AFI83" s="79">
        <f>0</f>
        <v/>
      </c>
      <c r="AFJ83" s="79">
        <f>0</f>
        <v/>
      </c>
      <c r="AFK83" s="79">
        <f>0</f>
        <v/>
      </c>
      <c r="AFL83" s="79">
        <f>0</f>
        <v/>
      </c>
      <c r="AFM83" s="79">
        <f>0</f>
        <v/>
      </c>
      <c r="AFN83" s="79">
        <f>0</f>
        <v/>
      </c>
      <c r="AFO83" s="79">
        <f>0</f>
        <v/>
      </c>
      <c r="AFP83" s="79">
        <f>0</f>
        <v/>
      </c>
      <c r="AFQ83" s="79">
        <f>SE(Input!W="bullet";SE(0=Input!W-1;AFQ37;0);SE(0&lt;Input!W;0;SE(0&lt;Input!W;AFQ37/(Input!W-Input!W);0)))</f>
        <v/>
      </c>
      <c r="AFR83" s="79">
        <f>SE(Input!W="bullet";SE(1=Input!W-1;AFQ37;0);SE(1&lt;Input!W;0;SE(1&lt;Input!W;AFQ37/(Input!W-Input!W);0)))</f>
        <v/>
      </c>
      <c r="AFS83" s="79">
        <f>SE(Input!W="bullet";SE(2=Input!W-1;AFQ37;0);SE(2&lt;Input!W;0;SE(2&lt;Input!W;AFQ37/(Input!W-Input!W);0)))</f>
        <v/>
      </c>
      <c r="AFT83" s="79">
        <f>SE(Input!W="bullet";SE(3=Input!W-1;AFQ37;0);SE(3&lt;Input!W;0;SE(3&lt;Input!W;AFQ37/(Input!W-Input!W);0)))</f>
        <v/>
      </c>
      <c r="AFU83" s="79">
        <f>SE(Input!W="bullet";SE(4=Input!W-1;AFQ37;0);SE(4&lt;Input!W;0;SE(4&lt;Input!W;AFQ37/(Input!W-Input!W);0)))</f>
        <v/>
      </c>
      <c r="AFV83" s="79">
        <f>SE(Input!W="bullet";SE(5=Input!W-1;AFQ37;0);SE(5&lt;Input!W;0;SE(5&lt;Input!W;AFQ37/(Input!W-Input!W);0)))</f>
        <v/>
      </c>
      <c r="AFW83" s="79">
        <f>SE(Input!W="bullet";SE(6=Input!W-1;AFQ37;0);SE(6&lt;Input!W;0;SE(6&lt;Input!W;AFQ37/(Input!W-Input!W);0)))</f>
        <v/>
      </c>
      <c r="AFX83" s="79">
        <f>SE(Input!W="bullet";SE(7=Input!W-1;AFQ37;0);SE(7&lt;Input!W;0;SE(7&lt;Input!W;AFQ37/(Input!W-Input!W);0)))</f>
        <v/>
      </c>
      <c r="AFY83" s="79">
        <f>SE(Input!W="bullet";SE(8=Input!W-1;AFQ37;0);SE(8&lt;Input!W;0;SE(8&lt;Input!W;AFQ37/(Input!W-Input!W);0)))</f>
        <v/>
      </c>
      <c r="AFZ83" s="79">
        <f>SE(Input!W="bullet";SE(9=Input!W-1;AFQ37;0);SE(9&lt;Input!W;0;SE(9&lt;Input!W;AFQ37/(Input!W-Input!W);0)))</f>
        <v/>
      </c>
    </row>
    <row r="84">
      <c r="A84" s="78" t="n">
        <v>32</v>
      </c>
      <c r="B84" s="79">
        <f>0</f>
        <v/>
      </c>
      <c r="C84" s="79">
        <f>0</f>
        <v/>
      </c>
      <c r="D84" s="79">
        <f>0</f>
        <v/>
      </c>
      <c r="E84" s="79">
        <f>0</f>
        <v/>
      </c>
      <c r="F84" s="79">
        <f>0</f>
        <v/>
      </c>
      <c r="G84" s="79">
        <f>0</f>
        <v/>
      </c>
      <c r="H84" s="79">
        <f>0</f>
        <v/>
      </c>
      <c r="I84" s="79">
        <f>0</f>
        <v/>
      </c>
      <c r="J84" s="79">
        <f>0</f>
        <v/>
      </c>
      <c r="K84" s="79">
        <f>0</f>
        <v/>
      </c>
      <c r="L84" s="79">
        <f>0</f>
        <v/>
      </c>
      <c r="M84" s="79">
        <f>0</f>
        <v/>
      </c>
      <c r="N84" s="79">
        <f>0</f>
        <v/>
      </c>
      <c r="O84" s="79">
        <f>0</f>
        <v/>
      </c>
      <c r="P84" s="79">
        <f>0</f>
        <v/>
      </c>
      <c r="Q84" s="79">
        <f>0</f>
        <v/>
      </c>
      <c r="R84" s="79">
        <f>0</f>
        <v/>
      </c>
      <c r="S84" s="79">
        <f>0</f>
        <v/>
      </c>
      <c r="T84" s="79">
        <f>0</f>
        <v/>
      </c>
      <c r="U84" s="79">
        <f>0</f>
        <v/>
      </c>
      <c r="V84" s="79">
        <f>0</f>
        <v/>
      </c>
      <c r="W84" s="79">
        <f>0</f>
        <v/>
      </c>
      <c r="X84" s="79">
        <f>0</f>
        <v/>
      </c>
      <c r="Y84" s="79">
        <f>0</f>
        <v/>
      </c>
      <c r="Z84" s="79">
        <f>0</f>
        <v/>
      </c>
      <c r="AA84" s="79">
        <f>0</f>
        <v/>
      </c>
      <c r="AB84" s="79">
        <f>0</f>
        <v/>
      </c>
      <c r="AC84" s="79">
        <f>0</f>
        <v/>
      </c>
      <c r="AD84" s="79">
        <f>0</f>
        <v/>
      </c>
      <c r="AE84" s="79">
        <f>0</f>
        <v/>
      </c>
      <c r="AF84" s="79">
        <f>0</f>
        <v/>
      </c>
      <c r="AG84" s="79">
        <f>SE(Input!D="bullet";SE(0=Input!D-1;AG38;0);SE(0&lt;Input!D;0;SE(0&lt;Input!D;AG38/(Input!D-Input!D);0)))</f>
        <v/>
      </c>
      <c r="AH84" s="79">
        <f>SE(Input!D="bullet";SE(1=Input!D-1;AG38;0);SE(1&lt;Input!D;0;SE(1&lt;Input!D;AG38/(Input!D-Input!D);0)))</f>
        <v/>
      </c>
      <c r="AI84" s="79">
        <f>SE(Input!D="bullet";SE(2=Input!D-1;AG38;0);SE(2&lt;Input!D;0;SE(2&lt;Input!D;AG38/(Input!D-Input!D);0)))</f>
        <v/>
      </c>
      <c r="AJ84" s="79">
        <f>SE(Input!D="bullet";SE(3=Input!D-1;AG38;0);SE(3&lt;Input!D;0;SE(3&lt;Input!D;AG38/(Input!D-Input!D);0)))</f>
        <v/>
      </c>
      <c r="AK84" s="79">
        <f>SE(Input!D="bullet";SE(4=Input!D-1;AG38;0);SE(4&lt;Input!D;0;SE(4&lt;Input!D;AG38/(Input!D-Input!D);0)))</f>
        <v/>
      </c>
      <c r="AL84" s="79">
        <f>SE(Input!D="bullet";SE(5=Input!D-1;AG38;0);SE(5&lt;Input!D;0;SE(5&lt;Input!D;AG38/(Input!D-Input!D);0)))</f>
        <v/>
      </c>
      <c r="AM84" s="79">
        <f>SE(Input!D="bullet";SE(6=Input!D-1;AG38;0);SE(6&lt;Input!D;0;SE(6&lt;Input!D;AG38/(Input!D-Input!D);0)))</f>
        <v/>
      </c>
      <c r="AN84" s="79">
        <f>SE(Input!D="bullet";SE(7=Input!D-1;AG38;0);SE(7&lt;Input!D;0;SE(7&lt;Input!D;AG38/(Input!D-Input!D);0)))</f>
        <v/>
      </c>
      <c r="AO84" s="79">
        <f>SE(Input!D="bullet";SE(8=Input!D-1;AG38;0);SE(8&lt;Input!D;0;SE(8&lt;Input!D;AG38/(Input!D-Input!D);0)))</f>
        <v/>
      </c>
      <c r="AR84" s="78" t="n">
        <v>32</v>
      </c>
      <c r="AS84" s="79">
        <f>0</f>
        <v/>
      </c>
      <c r="AT84" s="79">
        <f>0</f>
        <v/>
      </c>
      <c r="AU84" s="79">
        <f>0</f>
        <v/>
      </c>
      <c r="AV84" s="79">
        <f>0</f>
        <v/>
      </c>
      <c r="AW84" s="79">
        <f>0</f>
        <v/>
      </c>
      <c r="AX84" s="79">
        <f>0</f>
        <v/>
      </c>
      <c r="AY84" s="79">
        <f>0</f>
        <v/>
      </c>
      <c r="AZ84" s="79">
        <f>0</f>
        <v/>
      </c>
      <c r="BA84" s="79">
        <f>0</f>
        <v/>
      </c>
      <c r="BB84" s="79">
        <f>0</f>
        <v/>
      </c>
      <c r="BC84" s="79">
        <f>0</f>
        <v/>
      </c>
      <c r="BD84" s="79">
        <f>0</f>
        <v/>
      </c>
      <c r="BE84" s="79">
        <f>0</f>
        <v/>
      </c>
      <c r="BF84" s="79">
        <f>0</f>
        <v/>
      </c>
      <c r="BG84" s="79">
        <f>0</f>
        <v/>
      </c>
      <c r="BH84" s="79">
        <f>0</f>
        <v/>
      </c>
      <c r="BI84" s="79">
        <f>0</f>
        <v/>
      </c>
      <c r="BJ84" s="79">
        <f>0</f>
        <v/>
      </c>
      <c r="BK84" s="79">
        <f>0</f>
        <v/>
      </c>
      <c r="BL84" s="79">
        <f>0</f>
        <v/>
      </c>
      <c r="BM84" s="79">
        <f>0</f>
        <v/>
      </c>
      <c r="BN84" s="79">
        <f>0</f>
        <v/>
      </c>
      <c r="BO84" s="79">
        <f>0</f>
        <v/>
      </c>
      <c r="BP84" s="79">
        <f>0</f>
        <v/>
      </c>
      <c r="BQ84" s="79">
        <f>0</f>
        <v/>
      </c>
      <c r="BR84" s="79">
        <f>0</f>
        <v/>
      </c>
      <c r="BS84" s="79">
        <f>0</f>
        <v/>
      </c>
      <c r="BT84" s="79">
        <f>0</f>
        <v/>
      </c>
      <c r="BU84" s="79">
        <f>0</f>
        <v/>
      </c>
      <c r="BV84" s="79">
        <f>0</f>
        <v/>
      </c>
      <c r="BW84" s="79">
        <f>0</f>
        <v/>
      </c>
      <c r="BX84" s="79">
        <f>SE(Input!E="bullet";SE(0=Input!E-1;BX38;0);SE(0&lt;Input!E;0;SE(0&lt;Input!E;BX38/(Input!E-Input!E);0)))</f>
        <v/>
      </c>
      <c r="BY84" s="79">
        <f>SE(Input!E="bullet";SE(1=Input!E-1;BX38;0);SE(1&lt;Input!E;0;SE(1&lt;Input!E;BX38/(Input!E-Input!E);0)))</f>
        <v/>
      </c>
      <c r="BZ84" s="79">
        <f>SE(Input!E="bullet";SE(2=Input!E-1;BX38;0);SE(2&lt;Input!E;0;SE(2&lt;Input!E;BX38/(Input!E-Input!E);0)))</f>
        <v/>
      </c>
      <c r="CA84" s="79">
        <f>SE(Input!E="bullet";SE(3=Input!E-1;BX38;0);SE(3&lt;Input!E;0;SE(3&lt;Input!E;BX38/(Input!E-Input!E);0)))</f>
        <v/>
      </c>
      <c r="CB84" s="79">
        <f>SE(Input!E="bullet";SE(4=Input!E-1;BX38;0);SE(4&lt;Input!E;0;SE(4&lt;Input!E;BX38/(Input!E-Input!E);0)))</f>
        <v/>
      </c>
      <c r="CC84" s="79">
        <f>SE(Input!E="bullet";SE(5=Input!E-1;BX38;0);SE(5&lt;Input!E;0;SE(5&lt;Input!E;BX38/(Input!E-Input!E);0)))</f>
        <v/>
      </c>
      <c r="CD84" s="79">
        <f>SE(Input!E="bullet";SE(6=Input!E-1;BX38;0);SE(6&lt;Input!E;0;SE(6&lt;Input!E;BX38/(Input!E-Input!E);0)))</f>
        <v/>
      </c>
      <c r="CE84" s="79">
        <f>SE(Input!E="bullet";SE(7=Input!E-1;BX38;0);SE(7&lt;Input!E;0;SE(7&lt;Input!E;BX38/(Input!E-Input!E);0)))</f>
        <v/>
      </c>
      <c r="CF84" s="79">
        <f>SE(Input!E="bullet";SE(8=Input!E-1;BX38;0);SE(8&lt;Input!E;0;SE(8&lt;Input!E;BX38/(Input!E-Input!E);0)))</f>
        <v/>
      </c>
      <c r="CI84" s="78" t="n">
        <v>32</v>
      </c>
      <c r="CJ84" s="79">
        <f>0</f>
        <v/>
      </c>
      <c r="CK84" s="79">
        <f>0</f>
        <v/>
      </c>
      <c r="CL84" s="79">
        <f>0</f>
        <v/>
      </c>
      <c r="CM84" s="79">
        <f>0</f>
        <v/>
      </c>
      <c r="CN84" s="79">
        <f>0</f>
        <v/>
      </c>
      <c r="CO84" s="79">
        <f>0</f>
        <v/>
      </c>
      <c r="CP84" s="79">
        <f>0</f>
        <v/>
      </c>
      <c r="CQ84" s="79">
        <f>0</f>
        <v/>
      </c>
      <c r="CR84" s="79">
        <f>0</f>
        <v/>
      </c>
      <c r="CS84" s="79">
        <f>0</f>
        <v/>
      </c>
      <c r="CT84" s="79">
        <f>0</f>
        <v/>
      </c>
      <c r="CU84" s="79">
        <f>0</f>
        <v/>
      </c>
      <c r="CV84" s="79">
        <f>0</f>
        <v/>
      </c>
      <c r="CW84" s="79">
        <f>0</f>
        <v/>
      </c>
      <c r="CX84" s="79">
        <f>0</f>
        <v/>
      </c>
      <c r="CY84" s="79">
        <f>0</f>
        <v/>
      </c>
      <c r="CZ84" s="79">
        <f>0</f>
        <v/>
      </c>
      <c r="DA84" s="79">
        <f>0</f>
        <v/>
      </c>
      <c r="DB84" s="79">
        <f>0</f>
        <v/>
      </c>
      <c r="DC84" s="79">
        <f>0</f>
        <v/>
      </c>
      <c r="DD84" s="79">
        <f>0</f>
        <v/>
      </c>
      <c r="DE84" s="79">
        <f>0</f>
        <v/>
      </c>
      <c r="DF84" s="79">
        <f>0</f>
        <v/>
      </c>
      <c r="DG84" s="79">
        <f>0</f>
        <v/>
      </c>
      <c r="DH84" s="79">
        <f>0</f>
        <v/>
      </c>
      <c r="DI84" s="79">
        <f>0</f>
        <v/>
      </c>
      <c r="DJ84" s="79">
        <f>0</f>
        <v/>
      </c>
      <c r="DK84" s="79">
        <f>0</f>
        <v/>
      </c>
      <c r="DL84" s="79">
        <f>0</f>
        <v/>
      </c>
      <c r="DM84" s="79">
        <f>0</f>
        <v/>
      </c>
      <c r="DN84" s="79">
        <f>0</f>
        <v/>
      </c>
      <c r="DO84" s="79">
        <f>SE(Input!F="bullet";SE(0=Input!F-1;DO38;0);SE(0&lt;Input!F;0;SE(0&lt;Input!F;DO38/(Input!F-Input!F);0)))</f>
        <v/>
      </c>
      <c r="DP84" s="79">
        <f>SE(Input!F="bullet";SE(1=Input!F-1;DO38;0);SE(1&lt;Input!F;0;SE(1&lt;Input!F;DO38/(Input!F-Input!F);0)))</f>
        <v/>
      </c>
      <c r="DQ84" s="79">
        <f>SE(Input!F="bullet";SE(2=Input!F-1;DO38;0);SE(2&lt;Input!F;0;SE(2&lt;Input!F;DO38/(Input!F-Input!F);0)))</f>
        <v/>
      </c>
      <c r="DR84" s="79">
        <f>SE(Input!F="bullet";SE(3=Input!F-1;DO38;0);SE(3&lt;Input!F;0;SE(3&lt;Input!F;DO38/(Input!F-Input!F);0)))</f>
        <v/>
      </c>
      <c r="DS84" s="79">
        <f>SE(Input!F="bullet";SE(4=Input!F-1;DO38;0);SE(4&lt;Input!F;0;SE(4&lt;Input!F;DO38/(Input!F-Input!F);0)))</f>
        <v/>
      </c>
      <c r="DT84" s="79">
        <f>SE(Input!F="bullet";SE(5=Input!F-1;DO38;0);SE(5&lt;Input!F;0;SE(5&lt;Input!F;DO38/(Input!F-Input!F);0)))</f>
        <v/>
      </c>
      <c r="DU84" s="79">
        <f>SE(Input!F="bullet";SE(6=Input!F-1;DO38;0);SE(6&lt;Input!F;0;SE(6&lt;Input!F;DO38/(Input!F-Input!F);0)))</f>
        <v/>
      </c>
      <c r="DV84" s="79">
        <f>SE(Input!F="bullet";SE(7=Input!F-1;DO38;0);SE(7&lt;Input!F;0;SE(7&lt;Input!F;DO38/(Input!F-Input!F);0)))</f>
        <v/>
      </c>
      <c r="DW84" s="79">
        <f>SE(Input!F="bullet";SE(8=Input!F-1;DO38;0);SE(8&lt;Input!F;0;SE(8&lt;Input!F;DO38/(Input!F-Input!F);0)))</f>
        <v/>
      </c>
      <c r="DZ84" s="78" t="n">
        <v>32</v>
      </c>
      <c r="EA84" s="79">
        <f>0</f>
        <v/>
      </c>
      <c r="EB84" s="79">
        <f>0</f>
        <v/>
      </c>
      <c r="EC84" s="79">
        <f>0</f>
        <v/>
      </c>
      <c r="ED84" s="79">
        <f>0</f>
        <v/>
      </c>
      <c r="EE84" s="79">
        <f>0</f>
        <v/>
      </c>
      <c r="EF84" s="79">
        <f>0</f>
        <v/>
      </c>
      <c r="EG84" s="79">
        <f>0</f>
        <v/>
      </c>
      <c r="EH84" s="79">
        <f>0</f>
        <v/>
      </c>
      <c r="EI84" s="79">
        <f>0</f>
        <v/>
      </c>
      <c r="EJ84" s="79">
        <f>0</f>
        <v/>
      </c>
      <c r="EK84" s="79">
        <f>0</f>
        <v/>
      </c>
      <c r="EL84" s="79">
        <f>0</f>
        <v/>
      </c>
      <c r="EM84" s="79">
        <f>0</f>
        <v/>
      </c>
      <c r="EN84" s="79">
        <f>0</f>
        <v/>
      </c>
      <c r="EO84" s="79">
        <f>0</f>
        <v/>
      </c>
      <c r="EP84" s="79">
        <f>0</f>
        <v/>
      </c>
      <c r="EQ84" s="79">
        <f>0</f>
        <v/>
      </c>
      <c r="ER84" s="79">
        <f>0</f>
        <v/>
      </c>
      <c r="ES84" s="79">
        <f>0</f>
        <v/>
      </c>
      <c r="ET84" s="79">
        <f>0</f>
        <v/>
      </c>
      <c r="EU84" s="79">
        <f>0</f>
        <v/>
      </c>
      <c r="EV84" s="79">
        <f>0</f>
        <v/>
      </c>
      <c r="EW84" s="79">
        <f>0</f>
        <v/>
      </c>
      <c r="EX84" s="79">
        <f>0</f>
        <v/>
      </c>
      <c r="EY84" s="79">
        <f>0</f>
        <v/>
      </c>
      <c r="EZ84" s="79">
        <f>0</f>
        <v/>
      </c>
      <c r="FA84" s="79">
        <f>0</f>
        <v/>
      </c>
      <c r="FB84" s="79">
        <f>0</f>
        <v/>
      </c>
      <c r="FC84" s="79">
        <f>0</f>
        <v/>
      </c>
      <c r="FD84" s="79">
        <f>0</f>
        <v/>
      </c>
      <c r="FE84" s="79">
        <f>0</f>
        <v/>
      </c>
      <c r="FF84" s="79">
        <f>SE(Input!G="bullet";SE(0=Input!G-1;FF38;0);SE(0&lt;Input!G;0;SE(0&lt;Input!G;FF38/(Input!G-Input!G);0)))</f>
        <v/>
      </c>
      <c r="FG84" s="79">
        <f>SE(Input!G="bullet";SE(1=Input!G-1;FF38;0);SE(1&lt;Input!G;0;SE(1&lt;Input!G;FF38/(Input!G-Input!G);0)))</f>
        <v/>
      </c>
      <c r="FH84" s="79">
        <f>SE(Input!G="bullet";SE(2=Input!G-1;FF38;0);SE(2&lt;Input!G;0;SE(2&lt;Input!G;FF38/(Input!G-Input!G);0)))</f>
        <v/>
      </c>
      <c r="FI84" s="79">
        <f>SE(Input!G="bullet";SE(3=Input!G-1;FF38;0);SE(3&lt;Input!G;0;SE(3&lt;Input!G;FF38/(Input!G-Input!G);0)))</f>
        <v/>
      </c>
      <c r="FJ84" s="79">
        <f>SE(Input!G="bullet";SE(4=Input!G-1;FF38;0);SE(4&lt;Input!G;0;SE(4&lt;Input!G;FF38/(Input!G-Input!G);0)))</f>
        <v/>
      </c>
      <c r="FK84" s="79">
        <f>SE(Input!G="bullet";SE(5=Input!G-1;FF38;0);SE(5&lt;Input!G;0;SE(5&lt;Input!G;FF38/(Input!G-Input!G);0)))</f>
        <v/>
      </c>
      <c r="FL84" s="79">
        <f>SE(Input!G="bullet";SE(6=Input!G-1;FF38;0);SE(6&lt;Input!G;0;SE(6&lt;Input!G;FF38/(Input!G-Input!G);0)))</f>
        <v/>
      </c>
      <c r="FM84" s="79">
        <f>SE(Input!G="bullet";SE(7=Input!G-1;FF38;0);SE(7&lt;Input!G;0;SE(7&lt;Input!G;FF38/(Input!G-Input!G);0)))</f>
        <v/>
      </c>
      <c r="FN84" s="79">
        <f>SE(Input!G="bullet";SE(8=Input!G-1;FF38;0);SE(8&lt;Input!G;0;SE(8&lt;Input!G;FF38/(Input!G-Input!G);0)))</f>
        <v/>
      </c>
      <c r="FQ84" s="78" t="n">
        <v>32</v>
      </c>
      <c r="FR84" s="79">
        <f>0</f>
        <v/>
      </c>
      <c r="FS84" s="79">
        <f>0</f>
        <v/>
      </c>
      <c r="FT84" s="79">
        <f>0</f>
        <v/>
      </c>
      <c r="FU84" s="79">
        <f>0</f>
        <v/>
      </c>
      <c r="FV84" s="79">
        <f>0</f>
        <v/>
      </c>
      <c r="FW84" s="79">
        <f>0</f>
        <v/>
      </c>
      <c r="FX84" s="79">
        <f>0</f>
        <v/>
      </c>
      <c r="FY84" s="79">
        <f>0</f>
        <v/>
      </c>
      <c r="FZ84" s="79">
        <f>0</f>
        <v/>
      </c>
      <c r="GA84" s="79">
        <f>0</f>
        <v/>
      </c>
      <c r="GB84" s="79">
        <f>0</f>
        <v/>
      </c>
      <c r="GC84" s="79">
        <f>0</f>
        <v/>
      </c>
      <c r="GD84" s="79">
        <f>0</f>
        <v/>
      </c>
      <c r="GE84" s="79">
        <f>0</f>
        <v/>
      </c>
      <c r="GF84" s="79">
        <f>0</f>
        <v/>
      </c>
      <c r="GG84" s="79">
        <f>0</f>
        <v/>
      </c>
      <c r="GH84" s="79">
        <f>0</f>
        <v/>
      </c>
      <c r="GI84" s="79">
        <f>0</f>
        <v/>
      </c>
      <c r="GJ84" s="79">
        <f>0</f>
        <v/>
      </c>
      <c r="GK84" s="79">
        <f>0</f>
        <v/>
      </c>
      <c r="GL84" s="79">
        <f>0</f>
        <v/>
      </c>
      <c r="GM84" s="79">
        <f>0</f>
        <v/>
      </c>
      <c r="GN84" s="79">
        <f>0</f>
        <v/>
      </c>
      <c r="GO84" s="79">
        <f>0</f>
        <v/>
      </c>
      <c r="GP84" s="79">
        <f>0</f>
        <v/>
      </c>
      <c r="GQ84" s="79">
        <f>0</f>
        <v/>
      </c>
      <c r="GR84" s="79">
        <f>0</f>
        <v/>
      </c>
      <c r="GS84" s="79">
        <f>0</f>
        <v/>
      </c>
      <c r="GT84" s="79">
        <f>0</f>
        <v/>
      </c>
      <c r="GU84" s="79">
        <f>0</f>
        <v/>
      </c>
      <c r="GV84" s="79">
        <f>0</f>
        <v/>
      </c>
      <c r="GW84" s="79">
        <f>SE(Input!H="bullet";SE(0=Input!H-1;GW38;0);SE(0&lt;Input!H;0;SE(0&lt;Input!H;GW38/(Input!H-Input!H);0)))</f>
        <v/>
      </c>
      <c r="GX84" s="79">
        <f>SE(Input!H="bullet";SE(1=Input!H-1;GW38;0);SE(1&lt;Input!H;0;SE(1&lt;Input!H;GW38/(Input!H-Input!H);0)))</f>
        <v/>
      </c>
      <c r="GY84" s="79">
        <f>SE(Input!H="bullet";SE(2=Input!H-1;GW38;0);SE(2&lt;Input!H;0;SE(2&lt;Input!H;GW38/(Input!H-Input!H);0)))</f>
        <v/>
      </c>
      <c r="GZ84" s="79">
        <f>SE(Input!H="bullet";SE(3=Input!H-1;GW38;0);SE(3&lt;Input!H;0;SE(3&lt;Input!H;GW38/(Input!H-Input!H);0)))</f>
        <v/>
      </c>
      <c r="HA84" s="79">
        <f>SE(Input!H="bullet";SE(4=Input!H-1;GW38;0);SE(4&lt;Input!H;0;SE(4&lt;Input!H;GW38/(Input!H-Input!H);0)))</f>
        <v/>
      </c>
      <c r="HB84" s="79">
        <f>SE(Input!H="bullet";SE(5=Input!H-1;GW38;0);SE(5&lt;Input!H;0;SE(5&lt;Input!H;GW38/(Input!H-Input!H);0)))</f>
        <v/>
      </c>
      <c r="HC84" s="79">
        <f>SE(Input!H="bullet";SE(6=Input!H-1;GW38;0);SE(6&lt;Input!H;0;SE(6&lt;Input!H;GW38/(Input!H-Input!H);0)))</f>
        <v/>
      </c>
      <c r="HD84" s="79">
        <f>SE(Input!H="bullet";SE(7=Input!H-1;GW38;0);SE(7&lt;Input!H;0;SE(7&lt;Input!H;GW38/(Input!H-Input!H);0)))</f>
        <v/>
      </c>
      <c r="HE84" s="79">
        <f>SE(Input!H="bullet";SE(8=Input!H-1;GW38;0);SE(8&lt;Input!H;0;SE(8&lt;Input!H;GW38/(Input!H-Input!H);0)))</f>
        <v/>
      </c>
      <c r="HH84" s="78" t="n">
        <v>32</v>
      </c>
      <c r="HI84" s="79">
        <f>0</f>
        <v/>
      </c>
      <c r="HJ84" s="79">
        <f>0</f>
        <v/>
      </c>
      <c r="HK84" s="79">
        <f>0</f>
        <v/>
      </c>
      <c r="HL84" s="79">
        <f>0</f>
        <v/>
      </c>
      <c r="HM84" s="79">
        <f>0</f>
        <v/>
      </c>
      <c r="HN84" s="79">
        <f>0</f>
        <v/>
      </c>
      <c r="HO84" s="79">
        <f>0</f>
        <v/>
      </c>
      <c r="HP84" s="79">
        <f>0</f>
        <v/>
      </c>
      <c r="HQ84" s="79">
        <f>0</f>
        <v/>
      </c>
      <c r="HR84" s="79">
        <f>0</f>
        <v/>
      </c>
      <c r="HS84" s="79">
        <f>0</f>
        <v/>
      </c>
      <c r="HT84" s="79">
        <f>0</f>
        <v/>
      </c>
      <c r="HU84" s="79">
        <f>0</f>
        <v/>
      </c>
      <c r="HV84" s="79">
        <f>0</f>
        <v/>
      </c>
      <c r="HW84" s="79">
        <f>0</f>
        <v/>
      </c>
      <c r="HX84" s="79">
        <f>0</f>
        <v/>
      </c>
      <c r="HY84" s="79">
        <f>0</f>
        <v/>
      </c>
      <c r="HZ84" s="79">
        <f>0</f>
        <v/>
      </c>
      <c r="IA84" s="79">
        <f>0</f>
        <v/>
      </c>
      <c r="IB84" s="79">
        <f>0</f>
        <v/>
      </c>
      <c r="IC84" s="79">
        <f>0</f>
        <v/>
      </c>
      <c r="ID84" s="79">
        <f>0</f>
        <v/>
      </c>
      <c r="IE84" s="79">
        <f>0</f>
        <v/>
      </c>
      <c r="IF84" s="79">
        <f>0</f>
        <v/>
      </c>
      <c r="IG84" s="79">
        <f>0</f>
        <v/>
      </c>
      <c r="IH84" s="79">
        <f>0</f>
        <v/>
      </c>
      <c r="II84" s="79">
        <f>0</f>
        <v/>
      </c>
      <c r="IJ84" s="79">
        <f>0</f>
        <v/>
      </c>
      <c r="IK84" s="79">
        <f>0</f>
        <v/>
      </c>
      <c r="IL84" s="79">
        <f>0</f>
        <v/>
      </c>
      <c r="IM84" s="79">
        <f>0</f>
        <v/>
      </c>
      <c r="IN84" s="79">
        <f>SE(Input!I="bullet";SE(0=Input!I-1;IN38;0);SE(0&lt;Input!I;0;SE(0&lt;Input!I;IN38/(Input!I-Input!I);0)))</f>
        <v/>
      </c>
      <c r="IO84" s="79">
        <f>SE(Input!I="bullet";SE(1=Input!I-1;IN38;0);SE(1&lt;Input!I;0;SE(1&lt;Input!I;IN38/(Input!I-Input!I);0)))</f>
        <v/>
      </c>
      <c r="IP84" s="79">
        <f>SE(Input!I="bullet";SE(2=Input!I-1;IN38;0);SE(2&lt;Input!I;0;SE(2&lt;Input!I;IN38/(Input!I-Input!I);0)))</f>
        <v/>
      </c>
      <c r="IQ84" s="79">
        <f>SE(Input!I="bullet";SE(3=Input!I-1;IN38;0);SE(3&lt;Input!I;0;SE(3&lt;Input!I;IN38/(Input!I-Input!I);0)))</f>
        <v/>
      </c>
      <c r="IR84" s="79">
        <f>SE(Input!I="bullet";SE(4=Input!I-1;IN38;0);SE(4&lt;Input!I;0;SE(4&lt;Input!I;IN38/(Input!I-Input!I);0)))</f>
        <v/>
      </c>
      <c r="IS84" s="79">
        <f>SE(Input!I="bullet";SE(5=Input!I-1;IN38;0);SE(5&lt;Input!I;0;SE(5&lt;Input!I;IN38/(Input!I-Input!I);0)))</f>
        <v/>
      </c>
      <c r="IT84" s="79">
        <f>SE(Input!I="bullet";SE(6=Input!I-1;IN38;0);SE(6&lt;Input!I;0;SE(6&lt;Input!I;IN38/(Input!I-Input!I);0)))</f>
        <v/>
      </c>
      <c r="IU84" s="79">
        <f>SE(Input!I="bullet";SE(7=Input!I-1;IN38;0);SE(7&lt;Input!I;0;SE(7&lt;Input!I;IN38/(Input!I-Input!I);0)))</f>
        <v/>
      </c>
      <c r="IV84" s="79">
        <f>SE(Input!I="bullet";SE(8=Input!I-1;IN38;0);SE(8&lt;Input!I;0;SE(8&lt;Input!I;IN38/(Input!I-Input!I);0)))</f>
        <v/>
      </c>
      <c r="IY84" s="78" t="n">
        <v>32</v>
      </c>
      <c r="IZ84" s="79">
        <f>0</f>
        <v/>
      </c>
      <c r="JA84" s="79">
        <f>0</f>
        <v/>
      </c>
      <c r="JB84" s="79">
        <f>0</f>
        <v/>
      </c>
      <c r="JC84" s="79">
        <f>0</f>
        <v/>
      </c>
      <c r="JD84" s="79">
        <f>0</f>
        <v/>
      </c>
      <c r="JE84" s="79">
        <f>0</f>
        <v/>
      </c>
      <c r="JF84" s="79">
        <f>0</f>
        <v/>
      </c>
      <c r="JG84" s="79">
        <f>0</f>
        <v/>
      </c>
      <c r="JH84" s="79">
        <f>0</f>
        <v/>
      </c>
      <c r="JI84" s="79">
        <f>0</f>
        <v/>
      </c>
      <c r="JJ84" s="79">
        <f>0</f>
        <v/>
      </c>
      <c r="JK84" s="79">
        <f>0</f>
        <v/>
      </c>
      <c r="JL84" s="79">
        <f>0</f>
        <v/>
      </c>
      <c r="JM84" s="79">
        <f>0</f>
        <v/>
      </c>
      <c r="JN84" s="79">
        <f>0</f>
        <v/>
      </c>
      <c r="JO84" s="79">
        <f>0</f>
        <v/>
      </c>
      <c r="JP84" s="79">
        <f>0</f>
        <v/>
      </c>
      <c r="JQ84" s="79">
        <f>0</f>
        <v/>
      </c>
      <c r="JR84" s="79">
        <f>0</f>
        <v/>
      </c>
      <c r="JS84" s="79">
        <f>0</f>
        <v/>
      </c>
      <c r="JT84" s="79">
        <f>0</f>
        <v/>
      </c>
      <c r="JU84" s="79">
        <f>0</f>
        <v/>
      </c>
      <c r="JV84" s="79">
        <f>0</f>
        <v/>
      </c>
      <c r="JW84" s="79">
        <f>0</f>
        <v/>
      </c>
      <c r="JX84" s="79">
        <f>0</f>
        <v/>
      </c>
      <c r="JY84" s="79">
        <f>0</f>
        <v/>
      </c>
      <c r="JZ84" s="79">
        <f>0</f>
        <v/>
      </c>
      <c r="KA84" s="79">
        <f>0</f>
        <v/>
      </c>
      <c r="KB84" s="79">
        <f>0</f>
        <v/>
      </c>
      <c r="KC84" s="79">
        <f>0</f>
        <v/>
      </c>
      <c r="KD84" s="79">
        <f>0</f>
        <v/>
      </c>
      <c r="KE84" s="79">
        <f>SE(Input!J="bullet";SE(0=Input!J-1;KE38;0);SE(0&lt;Input!J;0;SE(0&lt;Input!J;KE38/(Input!J-Input!J);0)))</f>
        <v/>
      </c>
      <c r="KF84" s="79">
        <f>SE(Input!J="bullet";SE(1=Input!J-1;KE38;0);SE(1&lt;Input!J;0;SE(1&lt;Input!J;KE38/(Input!J-Input!J);0)))</f>
        <v/>
      </c>
      <c r="KG84" s="79">
        <f>SE(Input!J="bullet";SE(2=Input!J-1;KE38;0);SE(2&lt;Input!J;0;SE(2&lt;Input!J;KE38/(Input!J-Input!J);0)))</f>
        <v/>
      </c>
      <c r="KH84" s="79">
        <f>SE(Input!J="bullet";SE(3=Input!J-1;KE38;0);SE(3&lt;Input!J;0;SE(3&lt;Input!J;KE38/(Input!J-Input!J);0)))</f>
        <v/>
      </c>
      <c r="KI84" s="79">
        <f>SE(Input!J="bullet";SE(4=Input!J-1;KE38;0);SE(4&lt;Input!J;0;SE(4&lt;Input!J;KE38/(Input!J-Input!J);0)))</f>
        <v/>
      </c>
      <c r="KJ84" s="79">
        <f>SE(Input!J="bullet";SE(5=Input!J-1;KE38;0);SE(5&lt;Input!J;0;SE(5&lt;Input!J;KE38/(Input!J-Input!J);0)))</f>
        <v/>
      </c>
      <c r="KK84" s="79">
        <f>SE(Input!J="bullet";SE(6=Input!J-1;KE38;0);SE(6&lt;Input!J;0;SE(6&lt;Input!J;KE38/(Input!J-Input!J);0)))</f>
        <v/>
      </c>
      <c r="KL84" s="79">
        <f>SE(Input!J="bullet";SE(7=Input!J-1;KE38;0);SE(7&lt;Input!J;0;SE(7&lt;Input!J;KE38/(Input!J-Input!J);0)))</f>
        <v/>
      </c>
      <c r="KM84" s="79">
        <f>SE(Input!J="bullet";SE(8=Input!J-1;KE38;0);SE(8&lt;Input!J;0;SE(8&lt;Input!J;KE38/(Input!J-Input!J);0)))</f>
        <v/>
      </c>
      <c r="KP84" s="78" t="n">
        <v>32</v>
      </c>
      <c r="KQ84" s="79">
        <f>0</f>
        <v/>
      </c>
      <c r="KR84" s="79">
        <f>0</f>
        <v/>
      </c>
      <c r="KS84" s="79">
        <f>0</f>
        <v/>
      </c>
      <c r="KT84" s="79">
        <f>0</f>
        <v/>
      </c>
      <c r="KU84" s="79">
        <f>0</f>
        <v/>
      </c>
      <c r="KV84" s="79">
        <f>0</f>
        <v/>
      </c>
      <c r="KW84" s="79">
        <f>0</f>
        <v/>
      </c>
      <c r="KX84" s="79">
        <f>0</f>
        <v/>
      </c>
      <c r="KY84" s="79">
        <f>0</f>
        <v/>
      </c>
      <c r="KZ84" s="79">
        <f>0</f>
        <v/>
      </c>
      <c r="LA84" s="79">
        <f>0</f>
        <v/>
      </c>
      <c r="LB84" s="79">
        <f>0</f>
        <v/>
      </c>
      <c r="LC84" s="79">
        <f>0</f>
        <v/>
      </c>
      <c r="LD84" s="79">
        <f>0</f>
        <v/>
      </c>
      <c r="LE84" s="79">
        <f>0</f>
        <v/>
      </c>
      <c r="LF84" s="79">
        <f>0</f>
        <v/>
      </c>
      <c r="LG84" s="79">
        <f>0</f>
        <v/>
      </c>
      <c r="LH84" s="79">
        <f>0</f>
        <v/>
      </c>
      <c r="LI84" s="79">
        <f>0</f>
        <v/>
      </c>
      <c r="LJ84" s="79">
        <f>0</f>
        <v/>
      </c>
      <c r="LK84" s="79">
        <f>0</f>
        <v/>
      </c>
      <c r="LL84" s="79">
        <f>0</f>
        <v/>
      </c>
      <c r="LM84" s="79">
        <f>0</f>
        <v/>
      </c>
      <c r="LN84" s="79">
        <f>0</f>
        <v/>
      </c>
      <c r="LO84" s="79">
        <f>0</f>
        <v/>
      </c>
      <c r="LP84" s="79">
        <f>0</f>
        <v/>
      </c>
      <c r="LQ84" s="79">
        <f>0</f>
        <v/>
      </c>
      <c r="LR84" s="79">
        <f>0</f>
        <v/>
      </c>
      <c r="LS84" s="79">
        <f>0</f>
        <v/>
      </c>
      <c r="LT84" s="79">
        <f>0</f>
        <v/>
      </c>
      <c r="LU84" s="79">
        <f>0</f>
        <v/>
      </c>
      <c r="LV84" s="79">
        <f>SE(Input!K="bullet";SE(0=Input!K-1;LV38;0);SE(0&lt;Input!K;0;SE(0&lt;Input!K;LV38/(Input!K-Input!K);0)))</f>
        <v/>
      </c>
      <c r="LW84" s="79">
        <f>SE(Input!K="bullet";SE(1=Input!K-1;LV38;0);SE(1&lt;Input!K;0;SE(1&lt;Input!K;LV38/(Input!K-Input!K);0)))</f>
        <v/>
      </c>
      <c r="LX84" s="79">
        <f>SE(Input!K="bullet";SE(2=Input!K-1;LV38;0);SE(2&lt;Input!K;0;SE(2&lt;Input!K;LV38/(Input!K-Input!K);0)))</f>
        <v/>
      </c>
      <c r="LY84" s="79">
        <f>SE(Input!K="bullet";SE(3=Input!K-1;LV38;0);SE(3&lt;Input!K;0;SE(3&lt;Input!K;LV38/(Input!K-Input!K);0)))</f>
        <v/>
      </c>
      <c r="LZ84" s="79">
        <f>SE(Input!K="bullet";SE(4=Input!K-1;LV38;0);SE(4&lt;Input!K;0;SE(4&lt;Input!K;LV38/(Input!K-Input!K);0)))</f>
        <v/>
      </c>
      <c r="MA84" s="79">
        <f>SE(Input!K="bullet";SE(5=Input!K-1;LV38;0);SE(5&lt;Input!K;0;SE(5&lt;Input!K;LV38/(Input!K-Input!K);0)))</f>
        <v/>
      </c>
      <c r="MB84" s="79">
        <f>SE(Input!K="bullet";SE(6=Input!K-1;LV38;0);SE(6&lt;Input!K;0;SE(6&lt;Input!K;LV38/(Input!K-Input!K);0)))</f>
        <v/>
      </c>
      <c r="MC84" s="79">
        <f>SE(Input!K="bullet";SE(7=Input!K-1;LV38;0);SE(7&lt;Input!K;0;SE(7&lt;Input!K;LV38/(Input!K-Input!K);0)))</f>
        <v/>
      </c>
      <c r="MD84" s="79">
        <f>SE(Input!K="bullet";SE(8=Input!K-1;LV38;0);SE(8&lt;Input!K;0;SE(8&lt;Input!K;LV38/(Input!K-Input!K);0)))</f>
        <v/>
      </c>
      <c r="MG84" s="78" t="n">
        <v>32</v>
      </c>
      <c r="MH84" s="79">
        <f>0</f>
        <v/>
      </c>
      <c r="MI84" s="79">
        <f>0</f>
        <v/>
      </c>
      <c r="MJ84" s="79">
        <f>0</f>
        <v/>
      </c>
      <c r="MK84" s="79">
        <f>0</f>
        <v/>
      </c>
      <c r="ML84" s="79">
        <f>0</f>
        <v/>
      </c>
      <c r="MM84" s="79">
        <f>0</f>
        <v/>
      </c>
      <c r="MN84" s="79">
        <f>0</f>
        <v/>
      </c>
      <c r="MO84" s="79">
        <f>0</f>
        <v/>
      </c>
      <c r="MP84" s="79">
        <f>0</f>
        <v/>
      </c>
      <c r="MQ84" s="79">
        <f>0</f>
        <v/>
      </c>
      <c r="MR84" s="79">
        <f>0</f>
        <v/>
      </c>
      <c r="MS84" s="79">
        <f>0</f>
        <v/>
      </c>
      <c r="MT84" s="79">
        <f>0</f>
        <v/>
      </c>
      <c r="MU84" s="79">
        <f>0</f>
        <v/>
      </c>
      <c r="MV84" s="79">
        <f>0</f>
        <v/>
      </c>
      <c r="MW84" s="79">
        <f>0</f>
        <v/>
      </c>
      <c r="MX84" s="79">
        <f>0</f>
        <v/>
      </c>
      <c r="MY84" s="79">
        <f>0</f>
        <v/>
      </c>
      <c r="MZ84" s="79">
        <f>0</f>
        <v/>
      </c>
      <c r="NA84" s="79">
        <f>0</f>
        <v/>
      </c>
      <c r="NB84" s="79">
        <f>0</f>
        <v/>
      </c>
      <c r="NC84" s="79">
        <f>0</f>
        <v/>
      </c>
      <c r="ND84" s="79">
        <f>0</f>
        <v/>
      </c>
      <c r="NE84" s="79">
        <f>0</f>
        <v/>
      </c>
      <c r="NF84" s="79">
        <f>0</f>
        <v/>
      </c>
      <c r="NG84" s="79">
        <f>0</f>
        <v/>
      </c>
      <c r="NH84" s="79">
        <f>0</f>
        <v/>
      </c>
      <c r="NI84" s="79">
        <f>0</f>
        <v/>
      </c>
      <c r="NJ84" s="79">
        <f>0</f>
        <v/>
      </c>
      <c r="NK84" s="79">
        <f>0</f>
        <v/>
      </c>
      <c r="NL84" s="79">
        <f>0</f>
        <v/>
      </c>
      <c r="NM84" s="79">
        <f>SE(Input!L="bullet";SE(0=Input!L-1;NM38;0);SE(0&lt;Input!L;0;SE(0&lt;Input!L;NM38/(Input!L-Input!L);0)))</f>
        <v/>
      </c>
      <c r="NN84" s="79">
        <f>SE(Input!L="bullet";SE(1=Input!L-1;NM38;0);SE(1&lt;Input!L;0;SE(1&lt;Input!L;NM38/(Input!L-Input!L);0)))</f>
        <v/>
      </c>
      <c r="NO84" s="79">
        <f>SE(Input!L="bullet";SE(2=Input!L-1;NM38;0);SE(2&lt;Input!L;0;SE(2&lt;Input!L;NM38/(Input!L-Input!L);0)))</f>
        <v/>
      </c>
      <c r="NP84" s="79">
        <f>SE(Input!L="bullet";SE(3=Input!L-1;NM38;0);SE(3&lt;Input!L;0;SE(3&lt;Input!L;NM38/(Input!L-Input!L);0)))</f>
        <v/>
      </c>
      <c r="NQ84" s="79">
        <f>SE(Input!L="bullet";SE(4=Input!L-1;NM38;0);SE(4&lt;Input!L;0;SE(4&lt;Input!L;NM38/(Input!L-Input!L);0)))</f>
        <v/>
      </c>
      <c r="NR84" s="79">
        <f>SE(Input!L="bullet";SE(5=Input!L-1;NM38;0);SE(5&lt;Input!L;0;SE(5&lt;Input!L;NM38/(Input!L-Input!L);0)))</f>
        <v/>
      </c>
      <c r="NS84" s="79">
        <f>SE(Input!L="bullet";SE(6=Input!L-1;NM38;0);SE(6&lt;Input!L;0;SE(6&lt;Input!L;NM38/(Input!L-Input!L);0)))</f>
        <v/>
      </c>
      <c r="NT84" s="79">
        <f>SE(Input!L="bullet";SE(7=Input!L-1;NM38;0);SE(7&lt;Input!L;0;SE(7&lt;Input!L;NM38/(Input!L-Input!L);0)))</f>
        <v/>
      </c>
      <c r="NU84" s="79">
        <f>SE(Input!L="bullet";SE(8=Input!L-1;NM38;0);SE(8&lt;Input!L;0;SE(8&lt;Input!L;NM38/(Input!L-Input!L);0)))</f>
        <v/>
      </c>
      <c r="NX84" s="78" t="n">
        <v>32</v>
      </c>
      <c r="NY84" s="79">
        <f>0</f>
        <v/>
      </c>
      <c r="NZ84" s="79">
        <f>0</f>
        <v/>
      </c>
      <c r="OA84" s="79">
        <f>0</f>
        <v/>
      </c>
      <c r="OB84" s="79">
        <f>0</f>
        <v/>
      </c>
      <c r="OC84" s="79">
        <f>0</f>
        <v/>
      </c>
      <c r="OD84" s="79">
        <f>0</f>
        <v/>
      </c>
      <c r="OE84" s="79">
        <f>0</f>
        <v/>
      </c>
      <c r="OF84" s="79">
        <f>0</f>
        <v/>
      </c>
      <c r="OG84" s="79">
        <f>0</f>
        <v/>
      </c>
      <c r="OH84" s="79">
        <f>0</f>
        <v/>
      </c>
      <c r="OI84" s="79">
        <f>0</f>
        <v/>
      </c>
      <c r="OJ84" s="79">
        <f>0</f>
        <v/>
      </c>
      <c r="OK84" s="79">
        <f>0</f>
        <v/>
      </c>
      <c r="OL84" s="79">
        <f>0</f>
        <v/>
      </c>
      <c r="OM84" s="79">
        <f>0</f>
        <v/>
      </c>
      <c r="ON84" s="79">
        <f>0</f>
        <v/>
      </c>
      <c r="OO84" s="79">
        <f>0</f>
        <v/>
      </c>
      <c r="OP84" s="79">
        <f>0</f>
        <v/>
      </c>
      <c r="OQ84" s="79">
        <f>0</f>
        <v/>
      </c>
      <c r="OR84" s="79">
        <f>0</f>
        <v/>
      </c>
      <c r="OS84" s="79">
        <f>0</f>
        <v/>
      </c>
      <c r="OT84" s="79">
        <f>0</f>
        <v/>
      </c>
      <c r="OU84" s="79">
        <f>0</f>
        <v/>
      </c>
      <c r="OV84" s="79">
        <f>0</f>
        <v/>
      </c>
      <c r="OW84" s="79">
        <f>0</f>
        <v/>
      </c>
      <c r="OX84" s="79">
        <f>0</f>
        <v/>
      </c>
      <c r="OY84" s="79">
        <f>0</f>
        <v/>
      </c>
      <c r="OZ84" s="79">
        <f>0</f>
        <v/>
      </c>
      <c r="PA84" s="79">
        <f>0</f>
        <v/>
      </c>
      <c r="PB84" s="79">
        <f>0</f>
        <v/>
      </c>
      <c r="PC84" s="79">
        <f>0</f>
        <v/>
      </c>
      <c r="PD84" s="79">
        <f>SE(Input!M="bullet";SE(0=Input!M-1;PD38;0);SE(0&lt;Input!M;0;SE(0&lt;Input!M;PD38/(Input!M-Input!M);0)))</f>
        <v/>
      </c>
      <c r="PE84" s="79">
        <f>SE(Input!M="bullet";SE(1=Input!M-1;PD38;0);SE(1&lt;Input!M;0;SE(1&lt;Input!M;PD38/(Input!M-Input!M);0)))</f>
        <v/>
      </c>
      <c r="PF84" s="79">
        <f>SE(Input!M="bullet";SE(2=Input!M-1;PD38;0);SE(2&lt;Input!M;0;SE(2&lt;Input!M;PD38/(Input!M-Input!M);0)))</f>
        <v/>
      </c>
      <c r="PG84" s="79">
        <f>SE(Input!M="bullet";SE(3=Input!M-1;PD38;0);SE(3&lt;Input!M;0;SE(3&lt;Input!M;PD38/(Input!M-Input!M);0)))</f>
        <v/>
      </c>
      <c r="PH84" s="79">
        <f>SE(Input!M="bullet";SE(4=Input!M-1;PD38;0);SE(4&lt;Input!M;0;SE(4&lt;Input!M;PD38/(Input!M-Input!M);0)))</f>
        <v/>
      </c>
      <c r="PI84" s="79">
        <f>SE(Input!M="bullet";SE(5=Input!M-1;PD38;0);SE(5&lt;Input!M;0;SE(5&lt;Input!M;PD38/(Input!M-Input!M);0)))</f>
        <v/>
      </c>
      <c r="PJ84" s="79">
        <f>SE(Input!M="bullet";SE(6=Input!M-1;PD38;0);SE(6&lt;Input!M;0;SE(6&lt;Input!M;PD38/(Input!M-Input!M);0)))</f>
        <v/>
      </c>
      <c r="PK84" s="79">
        <f>SE(Input!M="bullet";SE(7=Input!M-1;PD38;0);SE(7&lt;Input!M;0;SE(7&lt;Input!M;PD38/(Input!M-Input!M);0)))</f>
        <v/>
      </c>
      <c r="PL84" s="79">
        <f>SE(Input!M="bullet";SE(8=Input!M-1;PD38;0);SE(8&lt;Input!M;0;SE(8&lt;Input!M;PD38/(Input!M-Input!M);0)))</f>
        <v/>
      </c>
      <c r="PO84" s="78" t="n">
        <v>32</v>
      </c>
      <c r="PP84" s="79">
        <f>0</f>
        <v/>
      </c>
      <c r="PQ84" s="79">
        <f>0</f>
        <v/>
      </c>
      <c r="PR84" s="79">
        <f>0</f>
        <v/>
      </c>
      <c r="PS84" s="79">
        <f>0</f>
        <v/>
      </c>
      <c r="PT84" s="79">
        <f>0</f>
        <v/>
      </c>
      <c r="PU84" s="79">
        <f>0</f>
        <v/>
      </c>
      <c r="PV84" s="79">
        <f>0</f>
        <v/>
      </c>
      <c r="PW84" s="79">
        <f>0</f>
        <v/>
      </c>
      <c r="PX84" s="79">
        <f>0</f>
        <v/>
      </c>
      <c r="PY84" s="79">
        <f>0</f>
        <v/>
      </c>
      <c r="PZ84" s="79">
        <f>0</f>
        <v/>
      </c>
      <c r="QA84" s="79">
        <f>0</f>
        <v/>
      </c>
      <c r="QB84" s="79">
        <f>0</f>
        <v/>
      </c>
      <c r="QC84" s="79">
        <f>0</f>
        <v/>
      </c>
      <c r="QD84" s="79">
        <f>0</f>
        <v/>
      </c>
      <c r="QE84" s="79">
        <f>0</f>
        <v/>
      </c>
      <c r="QF84" s="79">
        <f>0</f>
        <v/>
      </c>
      <c r="QG84" s="79">
        <f>0</f>
        <v/>
      </c>
      <c r="QH84" s="79">
        <f>0</f>
        <v/>
      </c>
      <c r="QI84" s="79">
        <f>0</f>
        <v/>
      </c>
      <c r="QJ84" s="79">
        <f>0</f>
        <v/>
      </c>
      <c r="QK84" s="79">
        <f>0</f>
        <v/>
      </c>
      <c r="QL84" s="79">
        <f>0</f>
        <v/>
      </c>
      <c r="QM84" s="79">
        <f>0</f>
        <v/>
      </c>
      <c r="QN84" s="79">
        <f>0</f>
        <v/>
      </c>
      <c r="QO84" s="79">
        <f>0</f>
        <v/>
      </c>
      <c r="QP84" s="79">
        <f>0</f>
        <v/>
      </c>
      <c r="QQ84" s="79">
        <f>0</f>
        <v/>
      </c>
      <c r="QR84" s="79">
        <f>0</f>
        <v/>
      </c>
      <c r="QS84" s="79">
        <f>0</f>
        <v/>
      </c>
      <c r="QT84" s="79">
        <f>0</f>
        <v/>
      </c>
      <c r="QU84" s="79">
        <f>SE(Input!N="bullet";SE(0=Input!N-1;QU38;0);SE(0&lt;Input!N;0;SE(0&lt;Input!N;QU38/(Input!N-Input!N);0)))</f>
        <v/>
      </c>
      <c r="QV84" s="79">
        <f>SE(Input!N="bullet";SE(1=Input!N-1;QU38;0);SE(1&lt;Input!N;0;SE(1&lt;Input!N;QU38/(Input!N-Input!N);0)))</f>
        <v/>
      </c>
      <c r="QW84" s="79">
        <f>SE(Input!N="bullet";SE(2=Input!N-1;QU38;0);SE(2&lt;Input!N;0;SE(2&lt;Input!N;QU38/(Input!N-Input!N);0)))</f>
        <v/>
      </c>
      <c r="QX84" s="79">
        <f>SE(Input!N="bullet";SE(3=Input!N-1;QU38;0);SE(3&lt;Input!N;0;SE(3&lt;Input!N;QU38/(Input!N-Input!N);0)))</f>
        <v/>
      </c>
      <c r="QY84" s="79">
        <f>SE(Input!N="bullet";SE(4=Input!N-1;QU38;0);SE(4&lt;Input!N;0;SE(4&lt;Input!N;QU38/(Input!N-Input!N);0)))</f>
        <v/>
      </c>
      <c r="QZ84" s="79">
        <f>SE(Input!N="bullet";SE(5=Input!N-1;QU38;0);SE(5&lt;Input!N;0;SE(5&lt;Input!N;QU38/(Input!N-Input!N);0)))</f>
        <v/>
      </c>
      <c r="RA84" s="79">
        <f>SE(Input!N="bullet";SE(6=Input!N-1;QU38;0);SE(6&lt;Input!N;0;SE(6&lt;Input!N;QU38/(Input!N-Input!N);0)))</f>
        <v/>
      </c>
      <c r="RB84" s="79">
        <f>SE(Input!N="bullet";SE(7=Input!N-1;QU38;0);SE(7&lt;Input!N;0;SE(7&lt;Input!N;QU38/(Input!N-Input!N);0)))</f>
        <v/>
      </c>
      <c r="RC84" s="79">
        <f>SE(Input!N="bullet";SE(8=Input!N-1;QU38;0);SE(8&lt;Input!N;0;SE(8&lt;Input!N;QU38/(Input!N-Input!N);0)))</f>
        <v/>
      </c>
      <c r="RF84" s="78" t="n">
        <v>32</v>
      </c>
      <c r="RG84" s="79">
        <f>0</f>
        <v/>
      </c>
      <c r="RH84" s="79">
        <f>0</f>
        <v/>
      </c>
      <c r="RI84" s="79">
        <f>0</f>
        <v/>
      </c>
      <c r="RJ84" s="79">
        <f>0</f>
        <v/>
      </c>
      <c r="RK84" s="79">
        <f>0</f>
        <v/>
      </c>
      <c r="RL84" s="79">
        <f>0</f>
        <v/>
      </c>
      <c r="RM84" s="79">
        <f>0</f>
        <v/>
      </c>
      <c r="RN84" s="79">
        <f>0</f>
        <v/>
      </c>
      <c r="RO84" s="79">
        <f>0</f>
        <v/>
      </c>
      <c r="RP84" s="79">
        <f>0</f>
        <v/>
      </c>
      <c r="RQ84" s="79">
        <f>0</f>
        <v/>
      </c>
      <c r="RR84" s="79">
        <f>0</f>
        <v/>
      </c>
      <c r="RS84" s="79">
        <f>0</f>
        <v/>
      </c>
      <c r="RT84" s="79">
        <f>0</f>
        <v/>
      </c>
      <c r="RU84" s="79">
        <f>0</f>
        <v/>
      </c>
      <c r="RV84" s="79">
        <f>0</f>
        <v/>
      </c>
      <c r="RW84" s="79">
        <f>0</f>
        <v/>
      </c>
      <c r="RX84" s="79">
        <f>0</f>
        <v/>
      </c>
      <c r="RY84" s="79">
        <f>0</f>
        <v/>
      </c>
      <c r="RZ84" s="79">
        <f>0</f>
        <v/>
      </c>
      <c r="SA84" s="79">
        <f>0</f>
        <v/>
      </c>
      <c r="SB84" s="79">
        <f>0</f>
        <v/>
      </c>
      <c r="SC84" s="79">
        <f>0</f>
        <v/>
      </c>
      <c r="SD84" s="79">
        <f>0</f>
        <v/>
      </c>
      <c r="SE84" s="79">
        <f>0</f>
        <v/>
      </c>
      <c r="SF84" s="79">
        <f>0</f>
        <v/>
      </c>
      <c r="SG84" s="79">
        <f>0</f>
        <v/>
      </c>
      <c r="SH84" s="79">
        <f>0</f>
        <v/>
      </c>
      <c r="SI84" s="79">
        <f>0</f>
        <v/>
      </c>
      <c r="SJ84" s="79">
        <f>0</f>
        <v/>
      </c>
      <c r="SK84" s="79">
        <f>0</f>
        <v/>
      </c>
      <c r="SL84" s="79">
        <f>SE(Input!O="bullet";SE(0=Input!O-1;SL38;0);SE(0&lt;Input!O;0;SE(0&lt;Input!O;SL38/(Input!O-Input!O);0)))</f>
        <v/>
      </c>
      <c r="SM84" s="79">
        <f>SE(Input!O="bullet";SE(1=Input!O-1;SL38;0);SE(1&lt;Input!O;0;SE(1&lt;Input!O;SL38/(Input!O-Input!O);0)))</f>
        <v/>
      </c>
      <c r="SN84" s="79">
        <f>SE(Input!O="bullet";SE(2=Input!O-1;SL38;0);SE(2&lt;Input!O;0;SE(2&lt;Input!O;SL38/(Input!O-Input!O);0)))</f>
        <v/>
      </c>
      <c r="SO84" s="79">
        <f>SE(Input!O="bullet";SE(3=Input!O-1;SL38;0);SE(3&lt;Input!O;0;SE(3&lt;Input!O;SL38/(Input!O-Input!O);0)))</f>
        <v/>
      </c>
      <c r="SP84" s="79">
        <f>SE(Input!O="bullet";SE(4=Input!O-1;SL38;0);SE(4&lt;Input!O;0;SE(4&lt;Input!O;SL38/(Input!O-Input!O);0)))</f>
        <v/>
      </c>
      <c r="SQ84" s="79">
        <f>SE(Input!O="bullet";SE(5=Input!O-1;SL38;0);SE(5&lt;Input!O;0;SE(5&lt;Input!O;SL38/(Input!O-Input!O);0)))</f>
        <v/>
      </c>
      <c r="SR84" s="79">
        <f>SE(Input!O="bullet";SE(6=Input!O-1;SL38;0);SE(6&lt;Input!O;0;SE(6&lt;Input!O;SL38/(Input!O-Input!O);0)))</f>
        <v/>
      </c>
      <c r="SS84" s="79">
        <f>SE(Input!O="bullet";SE(7=Input!O-1;SL38;0);SE(7&lt;Input!O;0;SE(7&lt;Input!O;SL38/(Input!O-Input!O);0)))</f>
        <v/>
      </c>
      <c r="ST84" s="79">
        <f>SE(Input!O="bullet";SE(8=Input!O-1;SL38;0);SE(8&lt;Input!O;0;SE(8&lt;Input!O;SL38/(Input!O-Input!O);0)))</f>
        <v/>
      </c>
      <c r="SW84" s="78" t="n">
        <v>32</v>
      </c>
      <c r="SX84" s="79">
        <f>0</f>
        <v/>
      </c>
      <c r="SY84" s="79">
        <f>0</f>
        <v/>
      </c>
      <c r="SZ84" s="79">
        <f>0</f>
        <v/>
      </c>
      <c r="TA84" s="79">
        <f>0</f>
        <v/>
      </c>
      <c r="TB84" s="79">
        <f>0</f>
        <v/>
      </c>
      <c r="TC84" s="79">
        <f>0</f>
        <v/>
      </c>
      <c r="TD84" s="79">
        <f>0</f>
        <v/>
      </c>
      <c r="TE84" s="79">
        <f>0</f>
        <v/>
      </c>
      <c r="TF84" s="79">
        <f>0</f>
        <v/>
      </c>
      <c r="TG84" s="79">
        <f>0</f>
        <v/>
      </c>
      <c r="TH84" s="79">
        <f>0</f>
        <v/>
      </c>
      <c r="TI84" s="79">
        <f>0</f>
        <v/>
      </c>
      <c r="TJ84" s="79">
        <f>0</f>
        <v/>
      </c>
      <c r="TK84" s="79">
        <f>0</f>
        <v/>
      </c>
      <c r="TL84" s="79">
        <f>0</f>
        <v/>
      </c>
      <c r="TM84" s="79">
        <f>0</f>
        <v/>
      </c>
      <c r="TN84" s="79">
        <f>0</f>
        <v/>
      </c>
      <c r="TO84" s="79">
        <f>0</f>
        <v/>
      </c>
      <c r="TP84" s="79">
        <f>0</f>
        <v/>
      </c>
      <c r="TQ84" s="79">
        <f>0</f>
        <v/>
      </c>
      <c r="TR84" s="79">
        <f>0</f>
        <v/>
      </c>
      <c r="TS84" s="79">
        <f>0</f>
        <v/>
      </c>
      <c r="TT84" s="79">
        <f>0</f>
        <v/>
      </c>
      <c r="TU84" s="79">
        <f>0</f>
        <v/>
      </c>
      <c r="TV84" s="79">
        <f>0</f>
        <v/>
      </c>
      <c r="TW84" s="79">
        <f>0</f>
        <v/>
      </c>
      <c r="TX84" s="79">
        <f>0</f>
        <v/>
      </c>
      <c r="TY84" s="79">
        <f>0</f>
        <v/>
      </c>
      <c r="TZ84" s="79">
        <f>0</f>
        <v/>
      </c>
      <c r="UA84" s="79">
        <f>0</f>
        <v/>
      </c>
      <c r="UB84" s="79">
        <f>0</f>
        <v/>
      </c>
      <c r="UC84" s="79">
        <f>SE(Input!P="bullet";SE(0=Input!P-1;UC38;0);SE(0&lt;Input!P;0;SE(0&lt;Input!P;UC38/(Input!P-Input!P);0)))</f>
        <v/>
      </c>
      <c r="UD84" s="79">
        <f>SE(Input!P="bullet";SE(1=Input!P-1;UC38;0);SE(1&lt;Input!P;0;SE(1&lt;Input!P;UC38/(Input!P-Input!P);0)))</f>
        <v/>
      </c>
      <c r="UE84" s="79">
        <f>SE(Input!P="bullet";SE(2=Input!P-1;UC38;0);SE(2&lt;Input!P;0;SE(2&lt;Input!P;UC38/(Input!P-Input!P);0)))</f>
        <v/>
      </c>
      <c r="UF84" s="79">
        <f>SE(Input!P="bullet";SE(3=Input!P-1;UC38;0);SE(3&lt;Input!P;0;SE(3&lt;Input!P;UC38/(Input!P-Input!P);0)))</f>
        <v/>
      </c>
      <c r="UG84" s="79">
        <f>SE(Input!P="bullet";SE(4=Input!P-1;UC38;0);SE(4&lt;Input!P;0;SE(4&lt;Input!P;UC38/(Input!P-Input!P);0)))</f>
        <v/>
      </c>
      <c r="UH84" s="79">
        <f>SE(Input!P="bullet";SE(5=Input!P-1;UC38;0);SE(5&lt;Input!P;0;SE(5&lt;Input!P;UC38/(Input!P-Input!P);0)))</f>
        <v/>
      </c>
      <c r="UI84" s="79">
        <f>SE(Input!P="bullet";SE(6=Input!P-1;UC38;0);SE(6&lt;Input!P;0;SE(6&lt;Input!P;UC38/(Input!P-Input!P);0)))</f>
        <v/>
      </c>
      <c r="UJ84" s="79">
        <f>SE(Input!P="bullet";SE(7=Input!P-1;UC38;0);SE(7&lt;Input!P;0;SE(7&lt;Input!P;UC38/(Input!P-Input!P);0)))</f>
        <v/>
      </c>
      <c r="UK84" s="79">
        <f>SE(Input!P="bullet";SE(8=Input!P-1;UC38;0);SE(8&lt;Input!P;0;SE(8&lt;Input!P;UC38/(Input!P-Input!P);0)))</f>
        <v/>
      </c>
      <c r="UN84" s="78" t="n">
        <v>32</v>
      </c>
      <c r="UO84" s="79">
        <f>0</f>
        <v/>
      </c>
      <c r="UP84" s="79">
        <f>0</f>
        <v/>
      </c>
      <c r="UQ84" s="79">
        <f>0</f>
        <v/>
      </c>
      <c r="UR84" s="79">
        <f>0</f>
        <v/>
      </c>
      <c r="US84" s="79">
        <f>0</f>
        <v/>
      </c>
      <c r="UT84" s="79">
        <f>0</f>
        <v/>
      </c>
      <c r="UU84" s="79">
        <f>0</f>
        <v/>
      </c>
      <c r="UV84" s="79">
        <f>0</f>
        <v/>
      </c>
      <c r="UW84" s="79">
        <f>0</f>
        <v/>
      </c>
      <c r="UX84" s="79">
        <f>0</f>
        <v/>
      </c>
      <c r="UY84" s="79">
        <f>0</f>
        <v/>
      </c>
      <c r="UZ84" s="79">
        <f>0</f>
        <v/>
      </c>
      <c r="VA84" s="79">
        <f>0</f>
        <v/>
      </c>
      <c r="VB84" s="79">
        <f>0</f>
        <v/>
      </c>
      <c r="VC84" s="79">
        <f>0</f>
        <v/>
      </c>
      <c r="VD84" s="79">
        <f>0</f>
        <v/>
      </c>
      <c r="VE84" s="79">
        <f>0</f>
        <v/>
      </c>
      <c r="VF84" s="79">
        <f>0</f>
        <v/>
      </c>
      <c r="VG84" s="79">
        <f>0</f>
        <v/>
      </c>
      <c r="VH84" s="79">
        <f>0</f>
        <v/>
      </c>
      <c r="VI84" s="79">
        <f>0</f>
        <v/>
      </c>
      <c r="VJ84" s="79">
        <f>0</f>
        <v/>
      </c>
      <c r="VK84" s="79">
        <f>0</f>
        <v/>
      </c>
      <c r="VL84" s="79">
        <f>0</f>
        <v/>
      </c>
      <c r="VM84" s="79">
        <f>0</f>
        <v/>
      </c>
      <c r="VN84" s="79">
        <f>0</f>
        <v/>
      </c>
      <c r="VO84" s="79">
        <f>0</f>
        <v/>
      </c>
      <c r="VP84" s="79">
        <f>0</f>
        <v/>
      </c>
      <c r="VQ84" s="79">
        <f>0</f>
        <v/>
      </c>
      <c r="VR84" s="79">
        <f>0</f>
        <v/>
      </c>
      <c r="VS84" s="79">
        <f>0</f>
        <v/>
      </c>
      <c r="VT84" s="79">
        <f>SE(Input!Q="bullet";SE(0=Input!Q-1;VT38;0);SE(0&lt;Input!Q;0;SE(0&lt;Input!Q;VT38/(Input!Q-Input!Q);0)))</f>
        <v/>
      </c>
      <c r="VU84" s="79">
        <f>SE(Input!Q="bullet";SE(1=Input!Q-1;VT38;0);SE(1&lt;Input!Q;0;SE(1&lt;Input!Q;VT38/(Input!Q-Input!Q);0)))</f>
        <v/>
      </c>
      <c r="VV84" s="79">
        <f>SE(Input!Q="bullet";SE(2=Input!Q-1;VT38;0);SE(2&lt;Input!Q;0;SE(2&lt;Input!Q;VT38/(Input!Q-Input!Q);0)))</f>
        <v/>
      </c>
      <c r="VW84" s="79">
        <f>SE(Input!Q="bullet";SE(3=Input!Q-1;VT38;0);SE(3&lt;Input!Q;0;SE(3&lt;Input!Q;VT38/(Input!Q-Input!Q);0)))</f>
        <v/>
      </c>
      <c r="VX84" s="79">
        <f>SE(Input!Q="bullet";SE(4=Input!Q-1;VT38;0);SE(4&lt;Input!Q;0;SE(4&lt;Input!Q;VT38/(Input!Q-Input!Q);0)))</f>
        <v/>
      </c>
      <c r="VY84" s="79">
        <f>SE(Input!Q="bullet";SE(5=Input!Q-1;VT38;0);SE(5&lt;Input!Q;0;SE(5&lt;Input!Q;VT38/(Input!Q-Input!Q);0)))</f>
        <v/>
      </c>
      <c r="VZ84" s="79">
        <f>SE(Input!Q="bullet";SE(6=Input!Q-1;VT38;0);SE(6&lt;Input!Q;0;SE(6&lt;Input!Q;VT38/(Input!Q-Input!Q);0)))</f>
        <v/>
      </c>
      <c r="WA84" s="79">
        <f>SE(Input!Q="bullet";SE(7=Input!Q-1;VT38;0);SE(7&lt;Input!Q;0;SE(7&lt;Input!Q;VT38/(Input!Q-Input!Q);0)))</f>
        <v/>
      </c>
      <c r="WB84" s="79">
        <f>SE(Input!Q="bullet";SE(8=Input!Q-1;VT38;0);SE(8&lt;Input!Q;0;SE(8&lt;Input!Q;VT38/(Input!Q-Input!Q);0)))</f>
        <v/>
      </c>
      <c r="WE84" s="78" t="n">
        <v>32</v>
      </c>
      <c r="WF84" s="79">
        <f>0</f>
        <v/>
      </c>
      <c r="WG84" s="79">
        <f>0</f>
        <v/>
      </c>
      <c r="WH84" s="79">
        <f>0</f>
        <v/>
      </c>
      <c r="WI84" s="79">
        <f>0</f>
        <v/>
      </c>
      <c r="WJ84" s="79">
        <f>0</f>
        <v/>
      </c>
      <c r="WK84" s="79">
        <f>0</f>
        <v/>
      </c>
      <c r="WL84" s="79">
        <f>0</f>
        <v/>
      </c>
      <c r="WM84" s="79">
        <f>0</f>
        <v/>
      </c>
      <c r="WN84" s="79">
        <f>0</f>
        <v/>
      </c>
      <c r="WO84" s="79">
        <f>0</f>
        <v/>
      </c>
      <c r="WP84" s="79">
        <f>0</f>
        <v/>
      </c>
      <c r="WQ84" s="79">
        <f>0</f>
        <v/>
      </c>
      <c r="WR84" s="79">
        <f>0</f>
        <v/>
      </c>
      <c r="WS84" s="79">
        <f>0</f>
        <v/>
      </c>
      <c r="WT84" s="79">
        <f>0</f>
        <v/>
      </c>
      <c r="WU84" s="79">
        <f>0</f>
        <v/>
      </c>
      <c r="WV84" s="79">
        <f>0</f>
        <v/>
      </c>
      <c r="WW84" s="79">
        <f>0</f>
        <v/>
      </c>
      <c r="WX84" s="79">
        <f>0</f>
        <v/>
      </c>
      <c r="WY84" s="79">
        <f>0</f>
        <v/>
      </c>
      <c r="WZ84" s="79">
        <f>0</f>
        <v/>
      </c>
      <c r="XA84" s="79">
        <f>0</f>
        <v/>
      </c>
      <c r="XB84" s="79">
        <f>0</f>
        <v/>
      </c>
      <c r="XC84" s="79">
        <f>0</f>
        <v/>
      </c>
      <c r="XD84" s="79">
        <f>0</f>
        <v/>
      </c>
      <c r="XE84" s="79">
        <f>0</f>
        <v/>
      </c>
      <c r="XF84" s="79">
        <f>0</f>
        <v/>
      </c>
      <c r="XG84" s="79">
        <f>0</f>
        <v/>
      </c>
      <c r="XH84" s="79">
        <f>0</f>
        <v/>
      </c>
      <c r="XI84" s="79">
        <f>0</f>
        <v/>
      </c>
      <c r="XJ84" s="79">
        <f>0</f>
        <v/>
      </c>
      <c r="XK84" s="79">
        <f>SE(Input!R="bullet";SE(0=Input!R-1;XK38;0);SE(0&lt;Input!R;0;SE(0&lt;Input!R;XK38/(Input!R-Input!R);0)))</f>
        <v/>
      </c>
      <c r="XL84" s="79">
        <f>SE(Input!R="bullet";SE(1=Input!R-1;XK38;0);SE(1&lt;Input!R;0;SE(1&lt;Input!R;XK38/(Input!R-Input!R);0)))</f>
        <v/>
      </c>
      <c r="XM84" s="79">
        <f>SE(Input!R="bullet";SE(2=Input!R-1;XK38;0);SE(2&lt;Input!R;0;SE(2&lt;Input!R;XK38/(Input!R-Input!R);0)))</f>
        <v/>
      </c>
      <c r="XN84" s="79">
        <f>SE(Input!R="bullet";SE(3=Input!R-1;XK38;0);SE(3&lt;Input!R;0;SE(3&lt;Input!R;XK38/(Input!R-Input!R);0)))</f>
        <v/>
      </c>
      <c r="XO84" s="79">
        <f>SE(Input!R="bullet";SE(4=Input!R-1;XK38;0);SE(4&lt;Input!R;0;SE(4&lt;Input!R;XK38/(Input!R-Input!R);0)))</f>
        <v/>
      </c>
      <c r="XP84" s="79">
        <f>SE(Input!R="bullet";SE(5=Input!R-1;XK38;0);SE(5&lt;Input!R;0;SE(5&lt;Input!R;XK38/(Input!R-Input!R);0)))</f>
        <v/>
      </c>
      <c r="XQ84" s="79">
        <f>SE(Input!R="bullet";SE(6=Input!R-1;XK38;0);SE(6&lt;Input!R;0;SE(6&lt;Input!R;XK38/(Input!R-Input!R);0)))</f>
        <v/>
      </c>
      <c r="XR84" s="79">
        <f>SE(Input!R="bullet";SE(7=Input!R-1;XK38;0);SE(7&lt;Input!R;0;SE(7&lt;Input!R;XK38/(Input!R-Input!R);0)))</f>
        <v/>
      </c>
      <c r="XS84" s="79">
        <f>SE(Input!R="bullet";SE(8=Input!R-1;XK38;0);SE(8&lt;Input!R;0;SE(8&lt;Input!R;XK38/(Input!R-Input!R);0)))</f>
        <v/>
      </c>
      <c r="XV84" s="78" t="n">
        <v>32</v>
      </c>
      <c r="XW84" s="79">
        <f>0</f>
        <v/>
      </c>
      <c r="XX84" s="79">
        <f>0</f>
        <v/>
      </c>
      <c r="XY84" s="79">
        <f>0</f>
        <v/>
      </c>
      <c r="XZ84" s="79">
        <f>0</f>
        <v/>
      </c>
      <c r="YA84" s="79">
        <f>0</f>
        <v/>
      </c>
      <c r="YB84" s="79">
        <f>0</f>
        <v/>
      </c>
      <c r="YC84" s="79">
        <f>0</f>
        <v/>
      </c>
      <c r="YD84" s="79">
        <f>0</f>
        <v/>
      </c>
      <c r="YE84" s="79">
        <f>0</f>
        <v/>
      </c>
      <c r="YF84" s="79">
        <f>0</f>
        <v/>
      </c>
      <c r="YG84" s="79">
        <f>0</f>
        <v/>
      </c>
      <c r="YH84" s="79">
        <f>0</f>
        <v/>
      </c>
      <c r="YI84" s="79">
        <f>0</f>
        <v/>
      </c>
      <c r="YJ84" s="79">
        <f>0</f>
        <v/>
      </c>
      <c r="YK84" s="79">
        <f>0</f>
        <v/>
      </c>
      <c r="YL84" s="79">
        <f>0</f>
        <v/>
      </c>
      <c r="YM84" s="79">
        <f>0</f>
        <v/>
      </c>
      <c r="YN84" s="79">
        <f>0</f>
        <v/>
      </c>
      <c r="YO84" s="79">
        <f>0</f>
        <v/>
      </c>
      <c r="YP84" s="79">
        <f>0</f>
        <v/>
      </c>
      <c r="YQ84" s="79">
        <f>0</f>
        <v/>
      </c>
      <c r="YR84" s="79">
        <f>0</f>
        <v/>
      </c>
      <c r="YS84" s="79">
        <f>0</f>
        <v/>
      </c>
      <c r="YT84" s="79">
        <f>0</f>
        <v/>
      </c>
      <c r="YU84" s="79">
        <f>0</f>
        <v/>
      </c>
      <c r="YV84" s="79">
        <f>0</f>
        <v/>
      </c>
      <c r="YW84" s="79">
        <f>0</f>
        <v/>
      </c>
      <c r="YX84" s="79">
        <f>0</f>
        <v/>
      </c>
      <c r="YY84" s="79">
        <f>0</f>
        <v/>
      </c>
      <c r="YZ84" s="79">
        <f>0</f>
        <v/>
      </c>
      <c r="ZA84" s="79">
        <f>0</f>
        <v/>
      </c>
      <c r="ZB84" s="79">
        <f>SE(Input!S="bullet";SE(0=Input!S-1;ZB38;0);SE(0&lt;Input!S;0;SE(0&lt;Input!S;ZB38/(Input!S-Input!S);0)))</f>
        <v/>
      </c>
      <c r="ZC84" s="79">
        <f>SE(Input!S="bullet";SE(1=Input!S-1;ZB38;0);SE(1&lt;Input!S;0;SE(1&lt;Input!S;ZB38/(Input!S-Input!S);0)))</f>
        <v/>
      </c>
      <c r="ZD84" s="79">
        <f>SE(Input!S="bullet";SE(2=Input!S-1;ZB38;0);SE(2&lt;Input!S;0;SE(2&lt;Input!S;ZB38/(Input!S-Input!S);0)))</f>
        <v/>
      </c>
      <c r="ZE84" s="79">
        <f>SE(Input!S="bullet";SE(3=Input!S-1;ZB38;0);SE(3&lt;Input!S;0;SE(3&lt;Input!S;ZB38/(Input!S-Input!S);0)))</f>
        <v/>
      </c>
      <c r="ZF84" s="79">
        <f>SE(Input!S="bullet";SE(4=Input!S-1;ZB38;0);SE(4&lt;Input!S;0;SE(4&lt;Input!S;ZB38/(Input!S-Input!S);0)))</f>
        <v/>
      </c>
      <c r="ZG84" s="79">
        <f>SE(Input!S="bullet";SE(5=Input!S-1;ZB38;0);SE(5&lt;Input!S;0;SE(5&lt;Input!S;ZB38/(Input!S-Input!S);0)))</f>
        <v/>
      </c>
      <c r="ZH84" s="79">
        <f>SE(Input!S="bullet";SE(6=Input!S-1;ZB38;0);SE(6&lt;Input!S;0;SE(6&lt;Input!S;ZB38/(Input!S-Input!S);0)))</f>
        <v/>
      </c>
      <c r="ZI84" s="79">
        <f>SE(Input!S="bullet";SE(7=Input!S-1;ZB38;0);SE(7&lt;Input!S;0;SE(7&lt;Input!S;ZB38/(Input!S-Input!S);0)))</f>
        <v/>
      </c>
      <c r="ZJ84" s="79">
        <f>SE(Input!S="bullet";SE(8=Input!S-1;ZB38;0);SE(8&lt;Input!S;0;SE(8&lt;Input!S;ZB38/(Input!S-Input!S);0)))</f>
        <v/>
      </c>
      <c r="ZM84" s="78" t="n">
        <v>32</v>
      </c>
      <c r="ZN84" s="79">
        <f>0</f>
        <v/>
      </c>
      <c r="ZO84" s="79">
        <f>0</f>
        <v/>
      </c>
      <c r="ZP84" s="79">
        <f>0</f>
        <v/>
      </c>
      <c r="ZQ84" s="79">
        <f>0</f>
        <v/>
      </c>
      <c r="ZR84" s="79">
        <f>0</f>
        <v/>
      </c>
      <c r="ZS84" s="79">
        <f>0</f>
        <v/>
      </c>
      <c r="ZT84" s="79">
        <f>0</f>
        <v/>
      </c>
      <c r="ZU84" s="79">
        <f>0</f>
        <v/>
      </c>
      <c r="ZV84" s="79">
        <f>0</f>
        <v/>
      </c>
      <c r="ZW84" s="79">
        <f>0</f>
        <v/>
      </c>
      <c r="ZX84" s="79">
        <f>0</f>
        <v/>
      </c>
      <c r="ZY84" s="79">
        <f>0</f>
        <v/>
      </c>
      <c r="ZZ84" s="79">
        <f>0</f>
        <v/>
      </c>
      <c r="AAA84" s="79">
        <f>0</f>
        <v/>
      </c>
      <c r="AAB84" s="79">
        <f>0</f>
        <v/>
      </c>
      <c r="AAC84" s="79">
        <f>0</f>
        <v/>
      </c>
      <c r="AAD84" s="79">
        <f>0</f>
        <v/>
      </c>
      <c r="AAE84" s="79">
        <f>0</f>
        <v/>
      </c>
      <c r="AAF84" s="79">
        <f>0</f>
        <v/>
      </c>
      <c r="AAG84" s="79">
        <f>0</f>
        <v/>
      </c>
      <c r="AAH84" s="79">
        <f>0</f>
        <v/>
      </c>
      <c r="AAI84" s="79">
        <f>0</f>
        <v/>
      </c>
      <c r="AAJ84" s="79">
        <f>0</f>
        <v/>
      </c>
      <c r="AAK84" s="79">
        <f>0</f>
        <v/>
      </c>
      <c r="AAL84" s="79">
        <f>0</f>
        <v/>
      </c>
      <c r="AAM84" s="79">
        <f>0</f>
        <v/>
      </c>
      <c r="AAN84" s="79">
        <f>0</f>
        <v/>
      </c>
      <c r="AAO84" s="79">
        <f>0</f>
        <v/>
      </c>
      <c r="AAP84" s="79">
        <f>0</f>
        <v/>
      </c>
      <c r="AAQ84" s="79">
        <f>0</f>
        <v/>
      </c>
      <c r="AAR84" s="79">
        <f>0</f>
        <v/>
      </c>
      <c r="AAS84" s="79">
        <f>SE(Input!T="bullet";SE(0=Input!T-1;AAS38;0);SE(0&lt;Input!T;0;SE(0&lt;Input!T;AAS38/(Input!T-Input!T);0)))</f>
        <v/>
      </c>
      <c r="AAT84" s="79">
        <f>SE(Input!T="bullet";SE(1=Input!T-1;AAS38;0);SE(1&lt;Input!T;0;SE(1&lt;Input!T;AAS38/(Input!T-Input!T);0)))</f>
        <v/>
      </c>
      <c r="AAU84" s="79">
        <f>SE(Input!T="bullet";SE(2=Input!T-1;AAS38;0);SE(2&lt;Input!T;0;SE(2&lt;Input!T;AAS38/(Input!T-Input!T);0)))</f>
        <v/>
      </c>
      <c r="AAV84" s="79">
        <f>SE(Input!T="bullet";SE(3=Input!T-1;AAS38;0);SE(3&lt;Input!T;0;SE(3&lt;Input!T;AAS38/(Input!T-Input!T);0)))</f>
        <v/>
      </c>
      <c r="AAW84" s="79">
        <f>SE(Input!T="bullet";SE(4=Input!T-1;AAS38;0);SE(4&lt;Input!T;0;SE(4&lt;Input!T;AAS38/(Input!T-Input!T);0)))</f>
        <v/>
      </c>
      <c r="AAX84" s="79">
        <f>SE(Input!T="bullet";SE(5=Input!T-1;AAS38;0);SE(5&lt;Input!T;0;SE(5&lt;Input!T;AAS38/(Input!T-Input!T);0)))</f>
        <v/>
      </c>
      <c r="AAY84" s="79">
        <f>SE(Input!T="bullet";SE(6=Input!T-1;AAS38;0);SE(6&lt;Input!T;0;SE(6&lt;Input!T;AAS38/(Input!T-Input!T);0)))</f>
        <v/>
      </c>
      <c r="AAZ84" s="79">
        <f>SE(Input!T="bullet";SE(7=Input!T-1;AAS38;0);SE(7&lt;Input!T;0;SE(7&lt;Input!T;AAS38/(Input!T-Input!T);0)))</f>
        <v/>
      </c>
      <c r="ABA84" s="79">
        <f>SE(Input!T="bullet";SE(8=Input!T-1;AAS38;0);SE(8&lt;Input!T;0;SE(8&lt;Input!T;AAS38/(Input!T-Input!T);0)))</f>
        <v/>
      </c>
      <c r="ABD84" s="78" t="n">
        <v>32</v>
      </c>
      <c r="ABE84" s="79">
        <f>0</f>
        <v/>
      </c>
      <c r="ABF84" s="79">
        <f>0</f>
        <v/>
      </c>
      <c r="ABG84" s="79">
        <f>0</f>
        <v/>
      </c>
      <c r="ABH84" s="79">
        <f>0</f>
        <v/>
      </c>
      <c r="ABI84" s="79">
        <f>0</f>
        <v/>
      </c>
      <c r="ABJ84" s="79">
        <f>0</f>
        <v/>
      </c>
      <c r="ABK84" s="79">
        <f>0</f>
        <v/>
      </c>
      <c r="ABL84" s="79">
        <f>0</f>
        <v/>
      </c>
      <c r="ABM84" s="79">
        <f>0</f>
        <v/>
      </c>
      <c r="ABN84" s="79">
        <f>0</f>
        <v/>
      </c>
      <c r="ABO84" s="79">
        <f>0</f>
        <v/>
      </c>
      <c r="ABP84" s="79">
        <f>0</f>
        <v/>
      </c>
      <c r="ABQ84" s="79">
        <f>0</f>
        <v/>
      </c>
      <c r="ABR84" s="79">
        <f>0</f>
        <v/>
      </c>
      <c r="ABS84" s="79">
        <f>0</f>
        <v/>
      </c>
      <c r="ABT84" s="79">
        <f>0</f>
        <v/>
      </c>
      <c r="ABU84" s="79">
        <f>0</f>
        <v/>
      </c>
      <c r="ABV84" s="79">
        <f>0</f>
        <v/>
      </c>
      <c r="ABW84" s="79">
        <f>0</f>
        <v/>
      </c>
      <c r="ABX84" s="79">
        <f>0</f>
        <v/>
      </c>
      <c r="ABY84" s="79">
        <f>0</f>
        <v/>
      </c>
      <c r="ABZ84" s="79">
        <f>0</f>
        <v/>
      </c>
      <c r="ACA84" s="79">
        <f>0</f>
        <v/>
      </c>
      <c r="ACB84" s="79">
        <f>0</f>
        <v/>
      </c>
      <c r="ACC84" s="79">
        <f>0</f>
        <v/>
      </c>
      <c r="ACD84" s="79">
        <f>0</f>
        <v/>
      </c>
      <c r="ACE84" s="79">
        <f>0</f>
        <v/>
      </c>
      <c r="ACF84" s="79">
        <f>0</f>
        <v/>
      </c>
      <c r="ACG84" s="79">
        <f>0</f>
        <v/>
      </c>
      <c r="ACH84" s="79">
        <f>0</f>
        <v/>
      </c>
      <c r="ACI84" s="79">
        <f>0</f>
        <v/>
      </c>
      <c r="ACJ84" s="79">
        <f>SE(Input!U="bullet";SE(0=Input!U-1;ACJ38;0);SE(0&lt;Input!U;0;SE(0&lt;Input!U;ACJ38/(Input!U-Input!U);0)))</f>
        <v/>
      </c>
      <c r="ACK84" s="79">
        <f>SE(Input!U="bullet";SE(1=Input!U-1;ACJ38;0);SE(1&lt;Input!U;0;SE(1&lt;Input!U;ACJ38/(Input!U-Input!U);0)))</f>
        <v/>
      </c>
      <c r="ACL84" s="79">
        <f>SE(Input!U="bullet";SE(2=Input!U-1;ACJ38;0);SE(2&lt;Input!U;0;SE(2&lt;Input!U;ACJ38/(Input!U-Input!U);0)))</f>
        <v/>
      </c>
      <c r="ACM84" s="79">
        <f>SE(Input!U="bullet";SE(3=Input!U-1;ACJ38;0);SE(3&lt;Input!U;0;SE(3&lt;Input!U;ACJ38/(Input!U-Input!U);0)))</f>
        <v/>
      </c>
      <c r="ACN84" s="79">
        <f>SE(Input!U="bullet";SE(4=Input!U-1;ACJ38;0);SE(4&lt;Input!U;0;SE(4&lt;Input!U;ACJ38/(Input!U-Input!U);0)))</f>
        <v/>
      </c>
      <c r="ACO84" s="79">
        <f>SE(Input!U="bullet";SE(5=Input!U-1;ACJ38;0);SE(5&lt;Input!U;0;SE(5&lt;Input!U;ACJ38/(Input!U-Input!U);0)))</f>
        <v/>
      </c>
      <c r="ACP84" s="79">
        <f>SE(Input!U="bullet";SE(6=Input!U-1;ACJ38;0);SE(6&lt;Input!U;0;SE(6&lt;Input!U;ACJ38/(Input!U-Input!U);0)))</f>
        <v/>
      </c>
      <c r="ACQ84" s="79">
        <f>SE(Input!U="bullet";SE(7=Input!U-1;ACJ38;0);SE(7&lt;Input!U;0;SE(7&lt;Input!U;ACJ38/(Input!U-Input!U);0)))</f>
        <v/>
      </c>
      <c r="ACR84" s="79">
        <f>SE(Input!U="bullet";SE(8=Input!U-1;ACJ38;0);SE(8&lt;Input!U;0;SE(8&lt;Input!U;ACJ38/(Input!U-Input!U);0)))</f>
        <v/>
      </c>
      <c r="ACU84" s="78" t="n">
        <v>32</v>
      </c>
      <c r="ACV84" s="79">
        <f>0</f>
        <v/>
      </c>
      <c r="ACW84" s="79">
        <f>0</f>
        <v/>
      </c>
      <c r="ACX84" s="79">
        <f>0</f>
        <v/>
      </c>
      <c r="ACY84" s="79">
        <f>0</f>
        <v/>
      </c>
      <c r="ACZ84" s="79">
        <f>0</f>
        <v/>
      </c>
      <c r="ADA84" s="79">
        <f>0</f>
        <v/>
      </c>
      <c r="ADB84" s="79">
        <f>0</f>
        <v/>
      </c>
      <c r="ADC84" s="79">
        <f>0</f>
        <v/>
      </c>
      <c r="ADD84" s="79">
        <f>0</f>
        <v/>
      </c>
      <c r="ADE84" s="79">
        <f>0</f>
        <v/>
      </c>
      <c r="ADF84" s="79">
        <f>0</f>
        <v/>
      </c>
      <c r="ADG84" s="79">
        <f>0</f>
        <v/>
      </c>
      <c r="ADH84" s="79">
        <f>0</f>
        <v/>
      </c>
      <c r="ADI84" s="79">
        <f>0</f>
        <v/>
      </c>
      <c r="ADJ84" s="79">
        <f>0</f>
        <v/>
      </c>
      <c r="ADK84" s="79">
        <f>0</f>
        <v/>
      </c>
      <c r="ADL84" s="79">
        <f>0</f>
        <v/>
      </c>
      <c r="ADM84" s="79">
        <f>0</f>
        <v/>
      </c>
      <c r="ADN84" s="79">
        <f>0</f>
        <v/>
      </c>
      <c r="ADO84" s="79">
        <f>0</f>
        <v/>
      </c>
      <c r="ADP84" s="79">
        <f>0</f>
        <v/>
      </c>
      <c r="ADQ84" s="79">
        <f>0</f>
        <v/>
      </c>
      <c r="ADR84" s="79">
        <f>0</f>
        <v/>
      </c>
      <c r="ADS84" s="79">
        <f>0</f>
        <v/>
      </c>
      <c r="ADT84" s="79">
        <f>0</f>
        <v/>
      </c>
      <c r="ADU84" s="79">
        <f>0</f>
        <v/>
      </c>
      <c r="ADV84" s="79">
        <f>0</f>
        <v/>
      </c>
      <c r="ADW84" s="79">
        <f>0</f>
        <v/>
      </c>
      <c r="ADX84" s="79">
        <f>0</f>
        <v/>
      </c>
      <c r="ADY84" s="79">
        <f>0</f>
        <v/>
      </c>
      <c r="ADZ84" s="79">
        <f>0</f>
        <v/>
      </c>
      <c r="AEA84" s="79">
        <f>SE(Input!V="bullet";SE(0=Input!V-1;AEA38;0);SE(0&lt;Input!V;0;SE(0&lt;Input!V;AEA38/(Input!V-Input!V);0)))</f>
        <v/>
      </c>
      <c r="AEB84" s="79">
        <f>SE(Input!V="bullet";SE(1=Input!V-1;AEA38;0);SE(1&lt;Input!V;0;SE(1&lt;Input!V;AEA38/(Input!V-Input!V);0)))</f>
        <v/>
      </c>
      <c r="AEC84" s="79">
        <f>SE(Input!V="bullet";SE(2=Input!V-1;AEA38;0);SE(2&lt;Input!V;0;SE(2&lt;Input!V;AEA38/(Input!V-Input!V);0)))</f>
        <v/>
      </c>
      <c r="AED84" s="79">
        <f>SE(Input!V="bullet";SE(3=Input!V-1;AEA38;0);SE(3&lt;Input!V;0;SE(3&lt;Input!V;AEA38/(Input!V-Input!V);0)))</f>
        <v/>
      </c>
      <c r="AEE84" s="79">
        <f>SE(Input!V="bullet";SE(4=Input!V-1;AEA38;0);SE(4&lt;Input!V;0;SE(4&lt;Input!V;AEA38/(Input!V-Input!V);0)))</f>
        <v/>
      </c>
      <c r="AEF84" s="79">
        <f>SE(Input!V="bullet";SE(5=Input!V-1;AEA38;0);SE(5&lt;Input!V;0;SE(5&lt;Input!V;AEA38/(Input!V-Input!V);0)))</f>
        <v/>
      </c>
      <c r="AEG84" s="79">
        <f>SE(Input!V="bullet";SE(6=Input!V-1;AEA38;0);SE(6&lt;Input!V;0;SE(6&lt;Input!V;AEA38/(Input!V-Input!V);0)))</f>
        <v/>
      </c>
      <c r="AEH84" s="79">
        <f>SE(Input!V="bullet";SE(7=Input!V-1;AEA38;0);SE(7&lt;Input!V;0;SE(7&lt;Input!V;AEA38/(Input!V-Input!V);0)))</f>
        <v/>
      </c>
      <c r="AEI84" s="79">
        <f>SE(Input!V="bullet";SE(8=Input!V-1;AEA38;0);SE(8&lt;Input!V;0;SE(8&lt;Input!V;AEA38/(Input!V-Input!V);0)))</f>
        <v/>
      </c>
      <c r="AEL84" s="78" t="n">
        <v>32</v>
      </c>
      <c r="AEM84" s="79">
        <f>0</f>
        <v/>
      </c>
      <c r="AEN84" s="79">
        <f>0</f>
        <v/>
      </c>
      <c r="AEO84" s="79">
        <f>0</f>
        <v/>
      </c>
      <c r="AEP84" s="79">
        <f>0</f>
        <v/>
      </c>
      <c r="AEQ84" s="79">
        <f>0</f>
        <v/>
      </c>
      <c r="AER84" s="79">
        <f>0</f>
        <v/>
      </c>
      <c r="AES84" s="79">
        <f>0</f>
        <v/>
      </c>
      <c r="AET84" s="79">
        <f>0</f>
        <v/>
      </c>
      <c r="AEU84" s="79">
        <f>0</f>
        <v/>
      </c>
      <c r="AEV84" s="79">
        <f>0</f>
        <v/>
      </c>
      <c r="AEW84" s="79">
        <f>0</f>
        <v/>
      </c>
      <c r="AEX84" s="79">
        <f>0</f>
        <v/>
      </c>
      <c r="AEY84" s="79">
        <f>0</f>
        <v/>
      </c>
      <c r="AEZ84" s="79">
        <f>0</f>
        <v/>
      </c>
      <c r="AFA84" s="79">
        <f>0</f>
        <v/>
      </c>
      <c r="AFB84" s="79">
        <f>0</f>
        <v/>
      </c>
      <c r="AFC84" s="79">
        <f>0</f>
        <v/>
      </c>
      <c r="AFD84" s="79">
        <f>0</f>
        <v/>
      </c>
      <c r="AFE84" s="79">
        <f>0</f>
        <v/>
      </c>
      <c r="AFF84" s="79">
        <f>0</f>
        <v/>
      </c>
      <c r="AFG84" s="79">
        <f>0</f>
        <v/>
      </c>
      <c r="AFH84" s="79">
        <f>0</f>
        <v/>
      </c>
      <c r="AFI84" s="79">
        <f>0</f>
        <v/>
      </c>
      <c r="AFJ84" s="79">
        <f>0</f>
        <v/>
      </c>
      <c r="AFK84" s="79">
        <f>0</f>
        <v/>
      </c>
      <c r="AFL84" s="79">
        <f>0</f>
        <v/>
      </c>
      <c r="AFM84" s="79">
        <f>0</f>
        <v/>
      </c>
      <c r="AFN84" s="79">
        <f>0</f>
        <v/>
      </c>
      <c r="AFO84" s="79">
        <f>0</f>
        <v/>
      </c>
      <c r="AFP84" s="79">
        <f>0</f>
        <v/>
      </c>
      <c r="AFQ84" s="79">
        <f>0</f>
        <v/>
      </c>
      <c r="AFR84" s="79">
        <f>SE(Input!W="bullet";SE(0=Input!W-1;AFR38;0);SE(0&lt;Input!W;0;SE(0&lt;Input!W;AFR38/(Input!W-Input!W);0)))</f>
        <v/>
      </c>
      <c r="AFS84" s="79">
        <f>SE(Input!W="bullet";SE(1=Input!W-1;AFR38;0);SE(1&lt;Input!W;0;SE(1&lt;Input!W;AFR38/(Input!W-Input!W);0)))</f>
        <v/>
      </c>
      <c r="AFT84" s="79">
        <f>SE(Input!W="bullet";SE(2=Input!W-1;AFR38;0);SE(2&lt;Input!W;0;SE(2&lt;Input!W;AFR38/(Input!W-Input!W);0)))</f>
        <v/>
      </c>
      <c r="AFU84" s="79">
        <f>SE(Input!W="bullet";SE(3=Input!W-1;AFR38;0);SE(3&lt;Input!W;0;SE(3&lt;Input!W;AFR38/(Input!W-Input!W);0)))</f>
        <v/>
      </c>
      <c r="AFV84" s="79">
        <f>SE(Input!W="bullet";SE(4=Input!W-1;AFR38;0);SE(4&lt;Input!W;0;SE(4&lt;Input!W;AFR38/(Input!W-Input!W);0)))</f>
        <v/>
      </c>
      <c r="AFW84" s="79">
        <f>SE(Input!W="bullet";SE(5=Input!W-1;AFR38;0);SE(5&lt;Input!W;0;SE(5&lt;Input!W;AFR38/(Input!W-Input!W);0)))</f>
        <v/>
      </c>
      <c r="AFX84" s="79">
        <f>SE(Input!W="bullet";SE(6=Input!W-1;AFR38;0);SE(6&lt;Input!W;0;SE(6&lt;Input!W;AFR38/(Input!W-Input!W);0)))</f>
        <v/>
      </c>
      <c r="AFY84" s="79">
        <f>SE(Input!W="bullet";SE(7=Input!W-1;AFR38;0);SE(7&lt;Input!W;0;SE(7&lt;Input!W;AFR38/(Input!W-Input!W);0)))</f>
        <v/>
      </c>
      <c r="AFZ84" s="79">
        <f>SE(Input!W="bullet";SE(8=Input!W-1;AFR38;0);SE(8&lt;Input!W;0;SE(8&lt;Input!W;AFR38/(Input!W-Input!W);0)))</f>
        <v/>
      </c>
    </row>
    <row r="85">
      <c r="A85" s="78" t="n">
        <v>33</v>
      </c>
      <c r="B85" s="79">
        <f>0</f>
        <v/>
      </c>
      <c r="C85" s="79">
        <f>0</f>
        <v/>
      </c>
      <c r="D85" s="79">
        <f>0</f>
        <v/>
      </c>
      <c r="E85" s="79">
        <f>0</f>
        <v/>
      </c>
      <c r="F85" s="79">
        <f>0</f>
        <v/>
      </c>
      <c r="G85" s="79">
        <f>0</f>
        <v/>
      </c>
      <c r="H85" s="79">
        <f>0</f>
        <v/>
      </c>
      <c r="I85" s="79">
        <f>0</f>
        <v/>
      </c>
      <c r="J85" s="79">
        <f>0</f>
        <v/>
      </c>
      <c r="K85" s="79">
        <f>0</f>
        <v/>
      </c>
      <c r="L85" s="79">
        <f>0</f>
        <v/>
      </c>
      <c r="M85" s="79">
        <f>0</f>
        <v/>
      </c>
      <c r="N85" s="79">
        <f>0</f>
        <v/>
      </c>
      <c r="O85" s="79">
        <f>0</f>
        <v/>
      </c>
      <c r="P85" s="79">
        <f>0</f>
        <v/>
      </c>
      <c r="Q85" s="79">
        <f>0</f>
        <v/>
      </c>
      <c r="R85" s="79">
        <f>0</f>
        <v/>
      </c>
      <c r="S85" s="79">
        <f>0</f>
        <v/>
      </c>
      <c r="T85" s="79">
        <f>0</f>
        <v/>
      </c>
      <c r="U85" s="79">
        <f>0</f>
        <v/>
      </c>
      <c r="V85" s="79">
        <f>0</f>
        <v/>
      </c>
      <c r="W85" s="79">
        <f>0</f>
        <v/>
      </c>
      <c r="X85" s="79">
        <f>0</f>
        <v/>
      </c>
      <c r="Y85" s="79">
        <f>0</f>
        <v/>
      </c>
      <c r="Z85" s="79">
        <f>0</f>
        <v/>
      </c>
      <c r="AA85" s="79">
        <f>0</f>
        <v/>
      </c>
      <c r="AB85" s="79">
        <f>0</f>
        <v/>
      </c>
      <c r="AC85" s="79">
        <f>0</f>
        <v/>
      </c>
      <c r="AD85" s="79">
        <f>0</f>
        <v/>
      </c>
      <c r="AE85" s="79">
        <f>0</f>
        <v/>
      </c>
      <c r="AF85" s="79">
        <f>0</f>
        <v/>
      </c>
      <c r="AG85" s="79">
        <f>0</f>
        <v/>
      </c>
      <c r="AH85" s="79">
        <f>SE(Input!D="bullet";SE(0=Input!D-1;AH39;0);SE(0&lt;Input!D;0;SE(0&lt;Input!D;AH39/(Input!D-Input!D);0)))</f>
        <v/>
      </c>
      <c r="AI85" s="79">
        <f>SE(Input!D="bullet";SE(1=Input!D-1;AH39;0);SE(1&lt;Input!D;0;SE(1&lt;Input!D;AH39/(Input!D-Input!D);0)))</f>
        <v/>
      </c>
      <c r="AJ85" s="79">
        <f>SE(Input!D="bullet";SE(2=Input!D-1;AH39;0);SE(2&lt;Input!D;0;SE(2&lt;Input!D;AH39/(Input!D-Input!D);0)))</f>
        <v/>
      </c>
      <c r="AK85" s="79">
        <f>SE(Input!D="bullet";SE(3=Input!D-1;AH39;0);SE(3&lt;Input!D;0;SE(3&lt;Input!D;AH39/(Input!D-Input!D);0)))</f>
        <v/>
      </c>
      <c r="AL85" s="79">
        <f>SE(Input!D="bullet";SE(4=Input!D-1;AH39;0);SE(4&lt;Input!D;0;SE(4&lt;Input!D;AH39/(Input!D-Input!D);0)))</f>
        <v/>
      </c>
      <c r="AM85" s="79">
        <f>SE(Input!D="bullet";SE(5=Input!D-1;AH39;0);SE(5&lt;Input!D;0;SE(5&lt;Input!D;AH39/(Input!D-Input!D);0)))</f>
        <v/>
      </c>
      <c r="AN85" s="79">
        <f>SE(Input!D="bullet";SE(6=Input!D-1;AH39;0);SE(6&lt;Input!D;0;SE(6&lt;Input!D;AH39/(Input!D-Input!D);0)))</f>
        <v/>
      </c>
      <c r="AO85" s="79">
        <f>SE(Input!D="bullet";SE(7=Input!D-1;AH39;0);SE(7&lt;Input!D;0;SE(7&lt;Input!D;AH39/(Input!D-Input!D);0)))</f>
        <v/>
      </c>
      <c r="AR85" s="78" t="n">
        <v>33</v>
      </c>
      <c r="AS85" s="79">
        <f>0</f>
        <v/>
      </c>
      <c r="AT85" s="79">
        <f>0</f>
        <v/>
      </c>
      <c r="AU85" s="79">
        <f>0</f>
        <v/>
      </c>
      <c r="AV85" s="79">
        <f>0</f>
        <v/>
      </c>
      <c r="AW85" s="79">
        <f>0</f>
        <v/>
      </c>
      <c r="AX85" s="79">
        <f>0</f>
        <v/>
      </c>
      <c r="AY85" s="79">
        <f>0</f>
        <v/>
      </c>
      <c r="AZ85" s="79">
        <f>0</f>
        <v/>
      </c>
      <c r="BA85" s="79">
        <f>0</f>
        <v/>
      </c>
      <c r="BB85" s="79">
        <f>0</f>
        <v/>
      </c>
      <c r="BC85" s="79">
        <f>0</f>
        <v/>
      </c>
      <c r="BD85" s="79">
        <f>0</f>
        <v/>
      </c>
      <c r="BE85" s="79">
        <f>0</f>
        <v/>
      </c>
      <c r="BF85" s="79">
        <f>0</f>
        <v/>
      </c>
      <c r="BG85" s="79">
        <f>0</f>
        <v/>
      </c>
      <c r="BH85" s="79">
        <f>0</f>
        <v/>
      </c>
      <c r="BI85" s="79">
        <f>0</f>
        <v/>
      </c>
      <c r="BJ85" s="79">
        <f>0</f>
        <v/>
      </c>
      <c r="BK85" s="79">
        <f>0</f>
        <v/>
      </c>
      <c r="BL85" s="79">
        <f>0</f>
        <v/>
      </c>
      <c r="BM85" s="79">
        <f>0</f>
        <v/>
      </c>
      <c r="BN85" s="79">
        <f>0</f>
        <v/>
      </c>
      <c r="BO85" s="79">
        <f>0</f>
        <v/>
      </c>
      <c r="BP85" s="79">
        <f>0</f>
        <v/>
      </c>
      <c r="BQ85" s="79">
        <f>0</f>
        <v/>
      </c>
      <c r="BR85" s="79">
        <f>0</f>
        <v/>
      </c>
      <c r="BS85" s="79">
        <f>0</f>
        <v/>
      </c>
      <c r="BT85" s="79">
        <f>0</f>
        <v/>
      </c>
      <c r="BU85" s="79">
        <f>0</f>
        <v/>
      </c>
      <c r="BV85" s="79">
        <f>0</f>
        <v/>
      </c>
      <c r="BW85" s="79">
        <f>0</f>
        <v/>
      </c>
      <c r="BX85" s="79">
        <f>0</f>
        <v/>
      </c>
      <c r="BY85" s="79">
        <f>SE(Input!E="bullet";SE(0=Input!E-1;BY39;0);SE(0&lt;Input!E;0;SE(0&lt;Input!E;BY39/(Input!E-Input!E);0)))</f>
        <v/>
      </c>
      <c r="BZ85" s="79">
        <f>SE(Input!E="bullet";SE(1=Input!E-1;BY39;0);SE(1&lt;Input!E;0;SE(1&lt;Input!E;BY39/(Input!E-Input!E);0)))</f>
        <v/>
      </c>
      <c r="CA85" s="79">
        <f>SE(Input!E="bullet";SE(2=Input!E-1;BY39;0);SE(2&lt;Input!E;0;SE(2&lt;Input!E;BY39/(Input!E-Input!E);0)))</f>
        <v/>
      </c>
      <c r="CB85" s="79">
        <f>SE(Input!E="bullet";SE(3=Input!E-1;BY39;0);SE(3&lt;Input!E;0;SE(3&lt;Input!E;BY39/(Input!E-Input!E);0)))</f>
        <v/>
      </c>
      <c r="CC85" s="79">
        <f>SE(Input!E="bullet";SE(4=Input!E-1;BY39;0);SE(4&lt;Input!E;0;SE(4&lt;Input!E;BY39/(Input!E-Input!E);0)))</f>
        <v/>
      </c>
      <c r="CD85" s="79">
        <f>SE(Input!E="bullet";SE(5=Input!E-1;BY39;0);SE(5&lt;Input!E;0;SE(5&lt;Input!E;BY39/(Input!E-Input!E);0)))</f>
        <v/>
      </c>
      <c r="CE85" s="79">
        <f>SE(Input!E="bullet";SE(6=Input!E-1;BY39;0);SE(6&lt;Input!E;0;SE(6&lt;Input!E;BY39/(Input!E-Input!E);0)))</f>
        <v/>
      </c>
      <c r="CF85" s="79">
        <f>SE(Input!E="bullet";SE(7=Input!E-1;BY39;0);SE(7&lt;Input!E;0;SE(7&lt;Input!E;BY39/(Input!E-Input!E);0)))</f>
        <v/>
      </c>
      <c r="CI85" s="78" t="n">
        <v>33</v>
      </c>
      <c r="CJ85" s="79">
        <f>0</f>
        <v/>
      </c>
      <c r="CK85" s="79">
        <f>0</f>
        <v/>
      </c>
      <c r="CL85" s="79">
        <f>0</f>
        <v/>
      </c>
      <c r="CM85" s="79">
        <f>0</f>
        <v/>
      </c>
      <c r="CN85" s="79">
        <f>0</f>
        <v/>
      </c>
      <c r="CO85" s="79">
        <f>0</f>
        <v/>
      </c>
      <c r="CP85" s="79">
        <f>0</f>
        <v/>
      </c>
      <c r="CQ85" s="79">
        <f>0</f>
        <v/>
      </c>
      <c r="CR85" s="79">
        <f>0</f>
        <v/>
      </c>
      <c r="CS85" s="79">
        <f>0</f>
        <v/>
      </c>
      <c r="CT85" s="79">
        <f>0</f>
        <v/>
      </c>
      <c r="CU85" s="79">
        <f>0</f>
        <v/>
      </c>
      <c r="CV85" s="79">
        <f>0</f>
        <v/>
      </c>
      <c r="CW85" s="79">
        <f>0</f>
        <v/>
      </c>
      <c r="CX85" s="79">
        <f>0</f>
        <v/>
      </c>
      <c r="CY85" s="79">
        <f>0</f>
        <v/>
      </c>
      <c r="CZ85" s="79">
        <f>0</f>
        <v/>
      </c>
      <c r="DA85" s="79">
        <f>0</f>
        <v/>
      </c>
      <c r="DB85" s="79">
        <f>0</f>
        <v/>
      </c>
      <c r="DC85" s="79">
        <f>0</f>
        <v/>
      </c>
      <c r="DD85" s="79">
        <f>0</f>
        <v/>
      </c>
      <c r="DE85" s="79">
        <f>0</f>
        <v/>
      </c>
      <c r="DF85" s="79">
        <f>0</f>
        <v/>
      </c>
      <c r="DG85" s="79">
        <f>0</f>
        <v/>
      </c>
      <c r="DH85" s="79">
        <f>0</f>
        <v/>
      </c>
      <c r="DI85" s="79">
        <f>0</f>
        <v/>
      </c>
      <c r="DJ85" s="79">
        <f>0</f>
        <v/>
      </c>
      <c r="DK85" s="79">
        <f>0</f>
        <v/>
      </c>
      <c r="DL85" s="79">
        <f>0</f>
        <v/>
      </c>
      <c r="DM85" s="79">
        <f>0</f>
        <v/>
      </c>
      <c r="DN85" s="79">
        <f>0</f>
        <v/>
      </c>
      <c r="DO85" s="79">
        <f>0</f>
        <v/>
      </c>
      <c r="DP85" s="79">
        <f>SE(Input!F="bullet";SE(0=Input!F-1;DP39;0);SE(0&lt;Input!F;0;SE(0&lt;Input!F;DP39/(Input!F-Input!F);0)))</f>
        <v/>
      </c>
      <c r="DQ85" s="79">
        <f>SE(Input!F="bullet";SE(1=Input!F-1;DP39;0);SE(1&lt;Input!F;0;SE(1&lt;Input!F;DP39/(Input!F-Input!F);0)))</f>
        <v/>
      </c>
      <c r="DR85" s="79">
        <f>SE(Input!F="bullet";SE(2=Input!F-1;DP39;0);SE(2&lt;Input!F;0;SE(2&lt;Input!F;DP39/(Input!F-Input!F);0)))</f>
        <v/>
      </c>
      <c r="DS85" s="79">
        <f>SE(Input!F="bullet";SE(3=Input!F-1;DP39;0);SE(3&lt;Input!F;0;SE(3&lt;Input!F;DP39/(Input!F-Input!F);0)))</f>
        <v/>
      </c>
      <c r="DT85" s="79">
        <f>SE(Input!F="bullet";SE(4=Input!F-1;DP39;0);SE(4&lt;Input!F;0;SE(4&lt;Input!F;DP39/(Input!F-Input!F);0)))</f>
        <v/>
      </c>
      <c r="DU85" s="79">
        <f>SE(Input!F="bullet";SE(5=Input!F-1;DP39;0);SE(5&lt;Input!F;0;SE(5&lt;Input!F;DP39/(Input!F-Input!F);0)))</f>
        <v/>
      </c>
      <c r="DV85" s="79">
        <f>SE(Input!F="bullet";SE(6=Input!F-1;DP39;0);SE(6&lt;Input!F;0;SE(6&lt;Input!F;DP39/(Input!F-Input!F);0)))</f>
        <v/>
      </c>
      <c r="DW85" s="79">
        <f>SE(Input!F="bullet";SE(7=Input!F-1;DP39;0);SE(7&lt;Input!F;0;SE(7&lt;Input!F;DP39/(Input!F-Input!F);0)))</f>
        <v/>
      </c>
      <c r="DZ85" s="78" t="n">
        <v>33</v>
      </c>
      <c r="EA85" s="79">
        <f>0</f>
        <v/>
      </c>
      <c r="EB85" s="79">
        <f>0</f>
        <v/>
      </c>
      <c r="EC85" s="79">
        <f>0</f>
        <v/>
      </c>
      <c r="ED85" s="79">
        <f>0</f>
        <v/>
      </c>
      <c r="EE85" s="79">
        <f>0</f>
        <v/>
      </c>
      <c r="EF85" s="79">
        <f>0</f>
        <v/>
      </c>
      <c r="EG85" s="79">
        <f>0</f>
        <v/>
      </c>
      <c r="EH85" s="79">
        <f>0</f>
        <v/>
      </c>
      <c r="EI85" s="79">
        <f>0</f>
        <v/>
      </c>
      <c r="EJ85" s="79">
        <f>0</f>
        <v/>
      </c>
      <c r="EK85" s="79">
        <f>0</f>
        <v/>
      </c>
      <c r="EL85" s="79">
        <f>0</f>
        <v/>
      </c>
      <c r="EM85" s="79">
        <f>0</f>
        <v/>
      </c>
      <c r="EN85" s="79">
        <f>0</f>
        <v/>
      </c>
      <c r="EO85" s="79">
        <f>0</f>
        <v/>
      </c>
      <c r="EP85" s="79">
        <f>0</f>
        <v/>
      </c>
      <c r="EQ85" s="79">
        <f>0</f>
        <v/>
      </c>
      <c r="ER85" s="79">
        <f>0</f>
        <v/>
      </c>
      <c r="ES85" s="79">
        <f>0</f>
        <v/>
      </c>
      <c r="ET85" s="79">
        <f>0</f>
        <v/>
      </c>
      <c r="EU85" s="79">
        <f>0</f>
        <v/>
      </c>
      <c r="EV85" s="79">
        <f>0</f>
        <v/>
      </c>
      <c r="EW85" s="79">
        <f>0</f>
        <v/>
      </c>
      <c r="EX85" s="79">
        <f>0</f>
        <v/>
      </c>
      <c r="EY85" s="79">
        <f>0</f>
        <v/>
      </c>
      <c r="EZ85" s="79">
        <f>0</f>
        <v/>
      </c>
      <c r="FA85" s="79">
        <f>0</f>
        <v/>
      </c>
      <c r="FB85" s="79">
        <f>0</f>
        <v/>
      </c>
      <c r="FC85" s="79">
        <f>0</f>
        <v/>
      </c>
      <c r="FD85" s="79">
        <f>0</f>
        <v/>
      </c>
      <c r="FE85" s="79">
        <f>0</f>
        <v/>
      </c>
      <c r="FF85" s="79">
        <f>0</f>
        <v/>
      </c>
      <c r="FG85" s="79">
        <f>SE(Input!G="bullet";SE(0=Input!G-1;FG39;0);SE(0&lt;Input!G;0;SE(0&lt;Input!G;FG39/(Input!G-Input!G);0)))</f>
        <v/>
      </c>
      <c r="FH85" s="79">
        <f>SE(Input!G="bullet";SE(1=Input!G-1;FG39;0);SE(1&lt;Input!G;0;SE(1&lt;Input!G;FG39/(Input!G-Input!G);0)))</f>
        <v/>
      </c>
      <c r="FI85" s="79">
        <f>SE(Input!G="bullet";SE(2=Input!G-1;FG39;0);SE(2&lt;Input!G;0;SE(2&lt;Input!G;FG39/(Input!G-Input!G);0)))</f>
        <v/>
      </c>
      <c r="FJ85" s="79">
        <f>SE(Input!G="bullet";SE(3=Input!G-1;FG39;0);SE(3&lt;Input!G;0;SE(3&lt;Input!G;FG39/(Input!G-Input!G);0)))</f>
        <v/>
      </c>
      <c r="FK85" s="79">
        <f>SE(Input!G="bullet";SE(4=Input!G-1;FG39;0);SE(4&lt;Input!G;0;SE(4&lt;Input!G;FG39/(Input!G-Input!G);0)))</f>
        <v/>
      </c>
      <c r="FL85" s="79">
        <f>SE(Input!G="bullet";SE(5=Input!G-1;FG39;0);SE(5&lt;Input!G;0;SE(5&lt;Input!G;FG39/(Input!G-Input!G);0)))</f>
        <v/>
      </c>
      <c r="FM85" s="79">
        <f>SE(Input!G="bullet";SE(6=Input!G-1;FG39;0);SE(6&lt;Input!G;0;SE(6&lt;Input!G;FG39/(Input!G-Input!G);0)))</f>
        <v/>
      </c>
      <c r="FN85" s="79">
        <f>SE(Input!G="bullet";SE(7=Input!G-1;FG39;0);SE(7&lt;Input!G;0;SE(7&lt;Input!G;FG39/(Input!G-Input!G);0)))</f>
        <v/>
      </c>
      <c r="FQ85" s="78" t="n">
        <v>33</v>
      </c>
      <c r="FR85" s="79">
        <f>0</f>
        <v/>
      </c>
      <c r="FS85" s="79">
        <f>0</f>
        <v/>
      </c>
      <c r="FT85" s="79">
        <f>0</f>
        <v/>
      </c>
      <c r="FU85" s="79">
        <f>0</f>
        <v/>
      </c>
      <c r="FV85" s="79">
        <f>0</f>
        <v/>
      </c>
      <c r="FW85" s="79">
        <f>0</f>
        <v/>
      </c>
      <c r="FX85" s="79">
        <f>0</f>
        <v/>
      </c>
      <c r="FY85" s="79">
        <f>0</f>
        <v/>
      </c>
      <c r="FZ85" s="79">
        <f>0</f>
        <v/>
      </c>
      <c r="GA85" s="79">
        <f>0</f>
        <v/>
      </c>
      <c r="GB85" s="79">
        <f>0</f>
        <v/>
      </c>
      <c r="GC85" s="79">
        <f>0</f>
        <v/>
      </c>
      <c r="GD85" s="79">
        <f>0</f>
        <v/>
      </c>
      <c r="GE85" s="79">
        <f>0</f>
        <v/>
      </c>
      <c r="GF85" s="79">
        <f>0</f>
        <v/>
      </c>
      <c r="GG85" s="79">
        <f>0</f>
        <v/>
      </c>
      <c r="GH85" s="79">
        <f>0</f>
        <v/>
      </c>
      <c r="GI85" s="79">
        <f>0</f>
        <v/>
      </c>
      <c r="GJ85" s="79">
        <f>0</f>
        <v/>
      </c>
      <c r="GK85" s="79">
        <f>0</f>
        <v/>
      </c>
      <c r="GL85" s="79">
        <f>0</f>
        <v/>
      </c>
      <c r="GM85" s="79">
        <f>0</f>
        <v/>
      </c>
      <c r="GN85" s="79">
        <f>0</f>
        <v/>
      </c>
      <c r="GO85" s="79">
        <f>0</f>
        <v/>
      </c>
      <c r="GP85" s="79">
        <f>0</f>
        <v/>
      </c>
      <c r="GQ85" s="79">
        <f>0</f>
        <v/>
      </c>
      <c r="GR85" s="79">
        <f>0</f>
        <v/>
      </c>
      <c r="GS85" s="79">
        <f>0</f>
        <v/>
      </c>
      <c r="GT85" s="79">
        <f>0</f>
        <v/>
      </c>
      <c r="GU85" s="79">
        <f>0</f>
        <v/>
      </c>
      <c r="GV85" s="79">
        <f>0</f>
        <v/>
      </c>
      <c r="GW85" s="79">
        <f>0</f>
        <v/>
      </c>
      <c r="GX85" s="79">
        <f>SE(Input!H="bullet";SE(0=Input!H-1;GX39;0);SE(0&lt;Input!H;0;SE(0&lt;Input!H;GX39/(Input!H-Input!H);0)))</f>
        <v/>
      </c>
      <c r="GY85" s="79">
        <f>SE(Input!H="bullet";SE(1=Input!H-1;GX39;0);SE(1&lt;Input!H;0;SE(1&lt;Input!H;GX39/(Input!H-Input!H);0)))</f>
        <v/>
      </c>
      <c r="GZ85" s="79">
        <f>SE(Input!H="bullet";SE(2=Input!H-1;GX39;0);SE(2&lt;Input!H;0;SE(2&lt;Input!H;GX39/(Input!H-Input!H);0)))</f>
        <v/>
      </c>
      <c r="HA85" s="79">
        <f>SE(Input!H="bullet";SE(3=Input!H-1;GX39;0);SE(3&lt;Input!H;0;SE(3&lt;Input!H;GX39/(Input!H-Input!H);0)))</f>
        <v/>
      </c>
      <c r="HB85" s="79">
        <f>SE(Input!H="bullet";SE(4=Input!H-1;GX39;0);SE(4&lt;Input!H;0;SE(4&lt;Input!H;GX39/(Input!H-Input!H);0)))</f>
        <v/>
      </c>
      <c r="HC85" s="79">
        <f>SE(Input!H="bullet";SE(5=Input!H-1;GX39;0);SE(5&lt;Input!H;0;SE(5&lt;Input!H;GX39/(Input!H-Input!H);0)))</f>
        <v/>
      </c>
      <c r="HD85" s="79">
        <f>SE(Input!H="bullet";SE(6=Input!H-1;GX39;0);SE(6&lt;Input!H;0;SE(6&lt;Input!H;GX39/(Input!H-Input!H);0)))</f>
        <v/>
      </c>
      <c r="HE85" s="79">
        <f>SE(Input!H="bullet";SE(7=Input!H-1;GX39;0);SE(7&lt;Input!H;0;SE(7&lt;Input!H;GX39/(Input!H-Input!H);0)))</f>
        <v/>
      </c>
      <c r="HH85" s="78" t="n">
        <v>33</v>
      </c>
      <c r="HI85" s="79">
        <f>0</f>
        <v/>
      </c>
      <c r="HJ85" s="79">
        <f>0</f>
        <v/>
      </c>
      <c r="HK85" s="79">
        <f>0</f>
        <v/>
      </c>
      <c r="HL85" s="79">
        <f>0</f>
        <v/>
      </c>
      <c r="HM85" s="79">
        <f>0</f>
        <v/>
      </c>
      <c r="HN85" s="79">
        <f>0</f>
        <v/>
      </c>
      <c r="HO85" s="79">
        <f>0</f>
        <v/>
      </c>
      <c r="HP85" s="79">
        <f>0</f>
        <v/>
      </c>
      <c r="HQ85" s="79">
        <f>0</f>
        <v/>
      </c>
      <c r="HR85" s="79">
        <f>0</f>
        <v/>
      </c>
      <c r="HS85" s="79">
        <f>0</f>
        <v/>
      </c>
      <c r="HT85" s="79">
        <f>0</f>
        <v/>
      </c>
      <c r="HU85" s="79">
        <f>0</f>
        <v/>
      </c>
      <c r="HV85" s="79">
        <f>0</f>
        <v/>
      </c>
      <c r="HW85" s="79">
        <f>0</f>
        <v/>
      </c>
      <c r="HX85" s="79">
        <f>0</f>
        <v/>
      </c>
      <c r="HY85" s="79">
        <f>0</f>
        <v/>
      </c>
      <c r="HZ85" s="79">
        <f>0</f>
        <v/>
      </c>
      <c r="IA85" s="79">
        <f>0</f>
        <v/>
      </c>
      <c r="IB85" s="79">
        <f>0</f>
        <v/>
      </c>
      <c r="IC85" s="79">
        <f>0</f>
        <v/>
      </c>
      <c r="ID85" s="79">
        <f>0</f>
        <v/>
      </c>
      <c r="IE85" s="79">
        <f>0</f>
        <v/>
      </c>
      <c r="IF85" s="79">
        <f>0</f>
        <v/>
      </c>
      <c r="IG85" s="79">
        <f>0</f>
        <v/>
      </c>
      <c r="IH85" s="79">
        <f>0</f>
        <v/>
      </c>
      <c r="II85" s="79">
        <f>0</f>
        <v/>
      </c>
      <c r="IJ85" s="79">
        <f>0</f>
        <v/>
      </c>
      <c r="IK85" s="79">
        <f>0</f>
        <v/>
      </c>
      <c r="IL85" s="79">
        <f>0</f>
        <v/>
      </c>
      <c r="IM85" s="79">
        <f>0</f>
        <v/>
      </c>
      <c r="IN85" s="79">
        <f>0</f>
        <v/>
      </c>
      <c r="IO85" s="79">
        <f>SE(Input!I="bullet";SE(0=Input!I-1;IO39;0);SE(0&lt;Input!I;0;SE(0&lt;Input!I;IO39/(Input!I-Input!I);0)))</f>
        <v/>
      </c>
      <c r="IP85" s="79">
        <f>SE(Input!I="bullet";SE(1=Input!I-1;IO39;0);SE(1&lt;Input!I;0;SE(1&lt;Input!I;IO39/(Input!I-Input!I);0)))</f>
        <v/>
      </c>
      <c r="IQ85" s="79">
        <f>SE(Input!I="bullet";SE(2=Input!I-1;IO39;0);SE(2&lt;Input!I;0;SE(2&lt;Input!I;IO39/(Input!I-Input!I);0)))</f>
        <v/>
      </c>
      <c r="IR85" s="79">
        <f>SE(Input!I="bullet";SE(3=Input!I-1;IO39;0);SE(3&lt;Input!I;0;SE(3&lt;Input!I;IO39/(Input!I-Input!I);0)))</f>
        <v/>
      </c>
      <c r="IS85" s="79">
        <f>SE(Input!I="bullet";SE(4=Input!I-1;IO39;0);SE(4&lt;Input!I;0;SE(4&lt;Input!I;IO39/(Input!I-Input!I);0)))</f>
        <v/>
      </c>
      <c r="IT85" s="79">
        <f>SE(Input!I="bullet";SE(5=Input!I-1;IO39;0);SE(5&lt;Input!I;0;SE(5&lt;Input!I;IO39/(Input!I-Input!I);0)))</f>
        <v/>
      </c>
      <c r="IU85" s="79">
        <f>SE(Input!I="bullet";SE(6=Input!I-1;IO39;0);SE(6&lt;Input!I;0;SE(6&lt;Input!I;IO39/(Input!I-Input!I);0)))</f>
        <v/>
      </c>
      <c r="IV85" s="79">
        <f>SE(Input!I="bullet";SE(7=Input!I-1;IO39;0);SE(7&lt;Input!I;0;SE(7&lt;Input!I;IO39/(Input!I-Input!I);0)))</f>
        <v/>
      </c>
      <c r="IY85" s="78" t="n">
        <v>33</v>
      </c>
      <c r="IZ85" s="79">
        <f>0</f>
        <v/>
      </c>
      <c r="JA85" s="79">
        <f>0</f>
        <v/>
      </c>
      <c r="JB85" s="79">
        <f>0</f>
        <v/>
      </c>
      <c r="JC85" s="79">
        <f>0</f>
        <v/>
      </c>
      <c r="JD85" s="79">
        <f>0</f>
        <v/>
      </c>
      <c r="JE85" s="79">
        <f>0</f>
        <v/>
      </c>
      <c r="JF85" s="79">
        <f>0</f>
        <v/>
      </c>
      <c r="JG85" s="79">
        <f>0</f>
        <v/>
      </c>
      <c r="JH85" s="79">
        <f>0</f>
        <v/>
      </c>
      <c r="JI85" s="79">
        <f>0</f>
        <v/>
      </c>
      <c r="JJ85" s="79">
        <f>0</f>
        <v/>
      </c>
      <c r="JK85" s="79">
        <f>0</f>
        <v/>
      </c>
      <c r="JL85" s="79">
        <f>0</f>
        <v/>
      </c>
      <c r="JM85" s="79">
        <f>0</f>
        <v/>
      </c>
      <c r="JN85" s="79">
        <f>0</f>
        <v/>
      </c>
      <c r="JO85" s="79">
        <f>0</f>
        <v/>
      </c>
      <c r="JP85" s="79">
        <f>0</f>
        <v/>
      </c>
      <c r="JQ85" s="79">
        <f>0</f>
        <v/>
      </c>
      <c r="JR85" s="79">
        <f>0</f>
        <v/>
      </c>
      <c r="JS85" s="79">
        <f>0</f>
        <v/>
      </c>
      <c r="JT85" s="79">
        <f>0</f>
        <v/>
      </c>
      <c r="JU85" s="79">
        <f>0</f>
        <v/>
      </c>
      <c r="JV85" s="79">
        <f>0</f>
        <v/>
      </c>
      <c r="JW85" s="79">
        <f>0</f>
        <v/>
      </c>
      <c r="JX85" s="79">
        <f>0</f>
        <v/>
      </c>
      <c r="JY85" s="79">
        <f>0</f>
        <v/>
      </c>
      <c r="JZ85" s="79">
        <f>0</f>
        <v/>
      </c>
      <c r="KA85" s="79">
        <f>0</f>
        <v/>
      </c>
      <c r="KB85" s="79">
        <f>0</f>
        <v/>
      </c>
      <c r="KC85" s="79">
        <f>0</f>
        <v/>
      </c>
      <c r="KD85" s="79">
        <f>0</f>
        <v/>
      </c>
      <c r="KE85" s="79">
        <f>0</f>
        <v/>
      </c>
      <c r="KF85" s="79">
        <f>SE(Input!J="bullet";SE(0=Input!J-1;KF39;0);SE(0&lt;Input!J;0;SE(0&lt;Input!J;KF39/(Input!J-Input!J);0)))</f>
        <v/>
      </c>
      <c r="KG85" s="79">
        <f>SE(Input!J="bullet";SE(1=Input!J-1;KF39;0);SE(1&lt;Input!J;0;SE(1&lt;Input!J;KF39/(Input!J-Input!J);0)))</f>
        <v/>
      </c>
      <c r="KH85" s="79">
        <f>SE(Input!J="bullet";SE(2=Input!J-1;KF39;0);SE(2&lt;Input!J;0;SE(2&lt;Input!J;KF39/(Input!J-Input!J);0)))</f>
        <v/>
      </c>
      <c r="KI85" s="79">
        <f>SE(Input!J="bullet";SE(3=Input!J-1;KF39;0);SE(3&lt;Input!J;0;SE(3&lt;Input!J;KF39/(Input!J-Input!J);0)))</f>
        <v/>
      </c>
      <c r="KJ85" s="79">
        <f>SE(Input!J="bullet";SE(4=Input!J-1;KF39;0);SE(4&lt;Input!J;0;SE(4&lt;Input!J;KF39/(Input!J-Input!J);0)))</f>
        <v/>
      </c>
      <c r="KK85" s="79">
        <f>SE(Input!J="bullet";SE(5=Input!J-1;KF39;0);SE(5&lt;Input!J;0;SE(5&lt;Input!J;KF39/(Input!J-Input!J);0)))</f>
        <v/>
      </c>
      <c r="KL85" s="79">
        <f>SE(Input!J="bullet";SE(6=Input!J-1;KF39;0);SE(6&lt;Input!J;0;SE(6&lt;Input!J;KF39/(Input!J-Input!J);0)))</f>
        <v/>
      </c>
      <c r="KM85" s="79">
        <f>SE(Input!J="bullet";SE(7=Input!J-1;KF39;0);SE(7&lt;Input!J;0;SE(7&lt;Input!J;KF39/(Input!J-Input!J);0)))</f>
        <v/>
      </c>
      <c r="KP85" s="78" t="n">
        <v>33</v>
      </c>
      <c r="KQ85" s="79">
        <f>0</f>
        <v/>
      </c>
      <c r="KR85" s="79">
        <f>0</f>
        <v/>
      </c>
      <c r="KS85" s="79">
        <f>0</f>
        <v/>
      </c>
      <c r="KT85" s="79">
        <f>0</f>
        <v/>
      </c>
      <c r="KU85" s="79">
        <f>0</f>
        <v/>
      </c>
      <c r="KV85" s="79">
        <f>0</f>
        <v/>
      </c>
      <c r="KW85" s="79">
        <f>0</f>
        <v/>
      </c>
      <c r="KX85" s="79">
        <f>0</f>
        <v/>
      </c>
      <c r="KY85" s="79">
        <f>0</f>
        <v/>
      </c>
      <c r="KZ85" s="79">
        <f>0</f>
        <v/>
      </c>
      <c r="LA85" s="79">
        <f>0</f>
        <v/>
      </c>
      <c r="LB85" s="79">
        <f>0</f>
        <v/>
      </c>
      <c r="LC85" s="79">
        <f>0</f>
        <v/>
      </c>
      <c r="LD85" s="79">
        <f>0</f>
        <v/>
      </c>
      <c r="LE85" s="79">
        <f>0</f>
        <v/>
      </c>
      <c r="LF85" s="79">
        <f>0</f>
        <v/>
      </c>
      <c r="LG85" s="79">
        <f>0</f>
        <v/>
      </c>
      <c r="LH85" s="79">
        <f>0</f>
        <v/>
      </c>
      <c r="LI85" s="79">
        <f>0</f>
        <v/>
      </c>
      <c r="LJ85" s="79">
        <f>0</f>
        <v/>
      </c>
      <c r="LK85" s="79">
        <f>0</f>
        <v/>
      </c>
      <c r="LL85" s="79">
        <f>0</f>
        <v/>
      </c>
      <c r="LM85" s="79">
        <f>0</f>
        <v/>
      </c>
      <c r="LN85" s="79">
        <f>0</f>
        <v/>
      </c>
      <c r="LO85" s="79">
        <f>0</f>
        <v/>
      </c>
      <c r="LP85" s="79">
        <f>0</f>
        <v/>
      </c>
      <c r="LQ85" s="79">
        <f>0</f>
        <v/>
      </c>
      <c r="LR85" s="79">
        <f>0</f>
        <v/>
      </c>
      <c r="LS85" s="79">
        <f>0</f>
        <v/>
      </c>
      <c r="LT85" s="79">
        <f>0</f>
        <v/>
      </c>
      <c r="LU85" s="79">
        <f>0</f>
        <v/>
      </c>
      <c r="LV85" s="79">
        <f>0</f>
        <v/>
      </c>
      <c r="LW85" s="79">
        <f>SE(Input!K="bullet";SE(0=Input!K-1;LW39;0);SE(0&lt;Input!K;0;SE(0&lt;Input!K;LW39/(Input!K-Input!K);0)))</f>
        <v/>
      </c>
      <c r="LX85" s="79">
        <f>SE(Input!K="bullet";SE(1=Input!K-1;LW39;0);SE(1&lt;Input!K;0;SE(1&lt;Input!K;LW39/(Input!K-Input!K);0)))</f>
        <v/>
      </c>
      <c r="LY85" s="79">
        <f>SE(Input!K="bullet";SE(2=Input!K-1;LW39;0);SE(2&lt;Input!K;0;SE(2&lt;Input!K;LW39/(Input!K-Input!K);0)))</f>
        <v/>
      </c>
      <c r="LZ85" s="79">
        <f>SE(Input!K="bullet";SE(3=Input!K-1;LW39;0);SE(3&lt;Input!K;0;SE(3&lt;Input!K;LW39/(Input!K-Input!K);0)))</f>
        <v/>
      </c>
      <c r="MA85" s="79">
        <f>SE(Input!K="bullet";SE(4=Input!K-1;LW39;0);SE(4&lt;Input!K;0;SE(4&lt;Input!K;LW39/(Input!K-Input!K);0)))</f>
        <v/>
      </c>
      <c r="MB85" s="79">
        <f>SE(Input!K="bullet";SE(5=Input!K-1;LW39;0);SE(5&lt;Input!K;0;SE(5&lt;Input!K;LW39/(Input!K-Input!K);0)))</f>
        <v/>
      </c>
      <c r="MC85" s="79">
        <f>SE(Input!K="bullet";SE(6=Input!K-1;LW39;0);SE(6&lt;Input!K;0;SE(6&lt;Input!K;LW39/(Input!K-Input!K);0)))</f>
        <v/>
      </c>
      <c r="MD85" s="79">
        <f>SE(Input!K="bullet";SE(7=Input!K-1;LW39;0);SE(7&lt;Input!K;0;SE(7&lt;Input!K;LW39/(Input!K-Input!K);0)))</f>
        <v/>
      </c>
      <c r="MG85" s="78" t="n">
        <v>33</v>
      </c>
      <c r="MH85" s="79">
        <f>0</f>
        <v/>
      </c>
      <c r="MI85" s="79">
        <f>0</f>
        <v/>
      </c>
      <c r="MJ85" s="79">
        <f>0</f>
        <v/>
      </c>
      <c r="MK85" s="79">
        <f>0</f>
        <v/>
      </c>
      <c r="ML85" s="79">
        <f>0</f>
        <v/>
      </c>
      <c r="MM85" s="79">
        <f>0</f>
        <v/>
      </c>
      <c r="MN85" s="79">
        <f>0</f>
        <v/>
      </c>
      <c r="MO85" s="79">
        <f>0</f>
        <v/>
      </c>
      <c r="MP85" s="79">
        <f>0</f>
        <v/>
      </c>
      <c r="MQ85" s="79">
        <f>0</f>
        <v/>
      </c>
      <c r="MR85" s="79">
        <f>0</f>
        <v/>
      </c>
      <c r="MS85" s="79">
        <f>0</f>
        <v/>
      </c>
      <c r="MT85" s="79">
        <f>0</f>
        <v/>
      </c>
      <c r="MU85" s="79">
        <f>0</f>
        <v/>
      </c>
      <c r="MV85" s="79">
        <f>0</f>
        <v/>
      </c>
      <c r="MW85" s="79">
        <f>0</f>
        <v/>
      </c>
      <c r="MX85" s="79">
        <f>0</f>
        <v/>
      </c>
      <c r="MY85" s="79">
        <f>0</f>
        <v/>
      </c>
      <c r="MZ85" s="79">
        <f>0</f>
        <v/>
      </c>
      <c r="NA85" s="79">
        <f>0</f>
        <v/>
      </c>
      <c r="NB85" s="79">
        <f>0</f>
        <v/>
      </c>
      <c r="NC85" s="79">
        <f>0</f>
        <v/>
      </c>
      <c r="ND85" s="79">
        <f>0</f>
        <v/>
      </c>
      <c r="NE85" s="79">
        <f>0</f>
        <v/>
      </c>
      <c r="NF85" s="79">
        <f>0</f>
        <v/>
      </c>
      <c r="NG85" s="79">
        <f>0</f>
        <v/>
      </c>
      <c r="NH85" s="79">
        <f>0</f>
        <v/>
      </c>
      <c r="NI85" s="79">
        <f>0</f>
        <v/>
      </c>
      <c r="NJ85" s="79">
        <f>0</f>
        <v/>
      </c>
      <c r="NK85" s="79">
        <f>0</f>
        <v/>
      </c>
      <c r="NL85" s="79">
        <f>0</f>
        <v/>
      </c>
      <c r="NM85" s="79">
        <f>0</f>
        <v/>
      </c>
      <c r="NN85" s="79">
        <f>SE(Input!L="bullet";SE(0=Input!L-1;NN39;0);SE(0&lt;Input!L;0;SE(0&lt;Input!L;NN39/(Input!L-Input!L);0)))</f>
        <v/>
      </c>
      <c r="NO85" s="79">
        <f>SE(Input!L="bullet";SE(1=Input!L-1;NN39;0);SE(1&lt;Input!L;0;SE(1&lt;Input!L;NN39/(Input!L-Input!L);0)))</f>
        <v/>
      </c>
      <c r="NP85" s="79">
        <f>SE(Input!L="bullet";SE(2=Input!L-1;NN39;0);SE(2&lt;Input!L;0;SE(2&lt;Input!L;NN39/(Input!L-Input!L);0)))</f>
        <v/>
      </c>
      <c r="NQ85" s="79">
        <f>SE(Input!L="bullet";SE(3=Input!L-1;NN39;0);SE(3&lt;Input!L;0;SE(3&lt;Input!L;NN39/(Input!L-Input!L);0)))</f>
        <v/>
      </c>
      <c r="NR85" s="79">
        <f>SE(Input!L="bullet";SE(4=Input!L-1;NN39;0);SE(4&lt;Input!L;0;SE(4&lt;Input!L;NN39/(Input!L-Input!L);0)))</f>
        <v/>
      </c>
      <c r="NS85" s="79">
        <f>SE(Input!L="bullet";SE(5=Input!L-1;NN39;0);SE(5&lt;Input!L;0;SE(5&lt;Input!L;NN39/(Input!L-Input!L);0)))</f>
        <v/>
      </c>
      <c r="NT85" s="79">
        <f>SE(Input!L="bullet";SE(6=Input!L-1;NN39;0);SE(6&lt;Input!L;0;SE(6&lt;Input!L;NN39/(Input!L-Input!L);0)))</f>
        <v/>
      </c>
      <c r="NU85" s="79">
        <f>SE(Input!L="bullet";SE(7=Input!L-1;NN39;0);SE(7&lt;Input!L;0;SE(7&lt;Input!L;NN39/(Input!L-Input!L);0)))</f>
        <v/>
      </c>
      <c r="NX85" s="78" t="n">
        <v>33</v>
      </c>
      <c r="NY85" s="79">
        <f>0</f>
        <v/>
      </c>
      <c r="NZ85" s="79">
        <f>0</f>
        <v/>
      </c>
      <c r="OA85" s="79">
        <f>0</f>
        <v/>
      </c>
      <c r="OB85" s="79">
        <f>0</f>
        <v/>
      </c>
      <c r="OC85" s="79">
        <f>0</f>
        <v/>
      </c>
      <c r="OD85" s="79">
        <f>0</f>
        <v/>
      </c>
      <c r="OE85" s="79">
        <f>0</f>
        <v/>
      </c>
      <c r="OF85" s="79">
        <f>0</f>
        <v/>
      </c>
      <c r="OG85" s="79">
        <f>0</f>
        <v/>
      </c>
      <c r="OH85" s="79">
        <f>0</f>
        <v/>
      </c>
      <c r="OI85" s="79">
        <f>0</f>
        <v/>
      </c>
      <c r="OJ85" s="79">
        <f>0</f>
        <v/>
      </c>
      <c r="OK85" s="79">
        <f>0</f>
        <v/>
      </c>
      <c r="OL85" s="79">
        <f>0</f>
        <v/>
      </c>
      <c r="OM85" s="79">
        <f>0</f>
        <v/>
      </c>
      <c r="ON85" s="79">
        <f>0</f>
        <v/>
      </c>
      <c r="OO85" s="79">
        <f>0</f>
        <v/>
      </c>
      <c r="OP85" s="79">
        <f>0</f>
        <v/>
      </c>
      <c r="OQ85" s="79">
        <f>0</f>
        <v/>
      </c>
      <c r="OR85" s="79">
        <f>0</f>
        <v/>
      </c>
      <c r="OS85" s="79">
        <f>0</f>
        <v/>
      </c>
      <c r="OT85" s="79">
        <f>0</f>
        <v/>
      </c>
      <c r="OU85" s="79">
        <f>0</f>
        <v/>
      </c>
      <c r="OV85" s="79">
        <f>0</f>
        <v/>
      </c>
      <c r="OW85" s="79">
        <f>0</f>
        <v/>
      </c>
      <c r="OX85" s="79">
        <f>0</f>
        <v/>
      </c>
      <c r="OY85" s="79">
        <f>0</f>
        <v/>
      </c>
      <c r="OZ85" s="79">
        <f>0</f>
        <v/>
      </c>
      <c r="PA85" s="79">
        <f>0</f>
        <v/>
      </c>
      <c r="PB85" s="79">
        <f>0</f>
        <v/>
      </c>
      <c r="PC85" s="79">
        <f>0</f>
        <v/>
      </c>
      <c r="PD85" s="79">
        <f>0</f>
        <v/>
      </c>
      <c r="PE85" s="79">
        <f>SE(Input!M="bullet";SE(0=Input!M-1;PE39;0);SE(0&lt;Input!M;0;SE(0&lt;Input!M;PE39/(Input!M-Input!M);0)))</f>
        <v/>
      </c>
      <c r="PF85" s="79">
        <f>SE(Input!M="bullet";SE(1=Input!M-1;PE39;0);SE(1&lt;Input!M;0;SE(1&lt;Input!M;PE39/(Input!M-Input!M);0)))</f>
        <v/>
      </c>
      <c r="PG85" s="79">
        <f>SE(Input!M="bullet";SE(2=Input!M-1;PE39;0);SE(2&lt;Input!M;0;SE(2&lt;Input!M;PE39/(Input!M-Input!M);0)))</f>
        <v/>
      </c>
      <c r="PH85" s="79">
        <f>SE(Input!M="bullet";SE(3=Input!M-1;PE39;0);SE(3&lt;Input!M;0;SE(3&lt;Input!M;PE39/(Input!M-Input!M);0)))</f>
        <v/>
      </c>
      <c r="PI85" s="79">
        <f>SE(Input!M="bullet";SE(4=Input!M-1;PE39;0);SE(4&lt;Input!M;0;SE(4&lt;Input!M;PE39/(Input!M-Input!M);0)))</f>
        <v/>
      </c>
      <c r="PJ85" s="79">
        <f>SE(Input!M="bullet";SE(5=Input!M-1;PE39;0);SE(5&lt;Input!M;0;SE(5&lt;Input!M;PE39/(Input!M-Input!M);0)))</f>
        <v/>
      </c>
      <c r="PK85" s="79">
        <f>SE(Input!M="bullet";SE(6=Input!M-1;PE39;0);SE(6&lt;Input!M;0;SE(6&lt;Input!M;PE39/(Input!M-Input!M);0)))</f>
        <v/>
      </c>
      <c r="PL85" s="79">
        <f>SE(Input!M="bullet";SE(7=Input!M-1;PE39;0);SE(7&lt;Input!M;0;SE(7&lt;Input!M;PE39/(Input!M-Input!M);0)))</f>
        <v/>
      </c>
      <c r="PO85" s="78" t="n">
        <v>33</v>
      </c>
      <c r="PP85" s="79">
        <f>0</f>
        <v/>
      </c>
      <c r="PQ85" s="79">
        <f>0</f>
        <v/>
      </c>
      <c r="PR85" s="79">
        <f>0</f>
        <v/>
      </c>
      <c r="PS85" s="79">
        <f>0</f>
        <v/>
      </c>
      <c r="PT85" s="79">
        <f>0</f>
        <v/>
      </c>
      <c r="PU85" s="79">
        <f>0</f>
        <v/>
      </c>
      <c r="PV85" s="79">
        <f>0</f>
        <v/>
      </c>
      <c r="PW85" s="79">
        <f>0</f>
        <v/>
      </c>
      <c r="PX85" s="79">
        <f>0</f>
        <v/>
      </c>
      <c r="PY85" s="79">
        <f>0</f>
        <v/>
      </c>
      <c r="PZ85" s="79">
        <f>0</f>
        <v/>
      </c>
      <c r="QA85" s="79">
        <f>0</f>
        <v/>
      </c>
      <c r="QB85" s="79">
        <f>0</f>
        <v/>
      </c>
      <c r="QC85" s="79">
        <f>0</f>
        <v/>
      </c>
      <c r="QD85" s="79">
        <f>0</f>
        <v/>
      </c>
      <c r="QE85" s="79">
        <f>0</f>
        <v/>
      </c>
      <c r="QF85" s="79">
        <f>0</f>
        <v/>
      </c>
      <c r="QG85" s="79">
        <f>0</f>
        <v/>
      </c>
      <c r="QH85" s="79">
        <f>0</f>
        <v/>
      </c>
      <c r="QI85" s="79">
        <f>0</f>
        <v/>
      </c>
      <c r="QJ85" s="79">
        <f>0</f>
        <v/>
      </c>
      <c r="QK85" s="79">
        <f>0</f>
        <v/>
      </c>
      <c r="QL85" s="79">
        <f>0</f>
        <v/>
      </c>
      <c r="QM85" s="79">
        <f>0</f>
        <v/>
      </c>
      <c r="QN85" s="79">
        <f>0</f>
        <v/>
      </c>
      <c r="QO85" s="79">
        <f>0</f>
        <v/>
      </c>
      <c r="QP85" s="79">
        <f>0</f>
        <v/>
      </c>
      <c r="QQ85" s="79">
        <f>0</f>
        <v/>
      </c>
      <c r="QR85" s="79">
        <f>0</f>
        <v/>
      </c>
      <c r="QS85" s="79">
        <f>0</f>
        <v/>
      </c>
      <c r="QT85" s="79">
        <f>0</f>
        <v/>
      </c>
      <c r="QU85" s="79">
        <f>0</f>
        <v/>
      </c>
      <c r="QV85" s="79">
        <f>SE(Input!N="bullet";SE(0=Input!N-1;QV39;0);SE(0&lt;Input!N;0;SE(0&lt;Input!N;QV39/(Input!N-Input!N);0)))</f>
        <v/>
      </c>
      <c r="QW85" s="79">
        <f>SE(Input!N="bullet";SE(1=Input!N-1;QV39;0);SE(1&lt;Input!N;0;SE(1&lt;Input!N;QV39/(Input!N-Input!N);0)))</f>
        <v/>
      </c>
      <c r="QX85" s="79">
        <f>SE(Input!N="bullet";SE(2=Input!N-1;QV39;0);SE(2&lt;Input!N;0;SE(2&lt;Input!N;QV39/(Input!N-Input!N);0)))</f>
        <v/>
      </c>
      <c r="QY85" s="79">
        <f>SE(Input!N="bullet";SE(3=Input!N-1;QV39;0);SE(3&lt;Input!N;0;SE(3&lt;Input!N;QV39/(Input!N-Input!N);0)))</f>
        <v/>
      </c>
      <c r="QZ85" s="79">
        <f>SE(Input!N="bullet";SE(4=Input!N-1;QV39;0);SE(4&lt;Input!N;0;SE(4&lt;Input!N;QV39/(Input!N-Input!N);0)))</f>
        <v/>
      </c>
      <c r="RA85" s="79">
        <f>SE(Input!N="bullet";SE(5=Input!N-1;QV39;0);SE(5&lt;Input!N;0;SE(5&lt;Input!N;QV39/(Input!N-Input!N);0)))</f>
        <v/>
      </c>
      <c r="RB85" s="79">
        <f>SE(Input!N="bullet";SE(6=Input!N-1;QV39;0);SE(6&lt;Input!N;0;SE(6&lt;Input!N;QV39/(Input!N-Input!N);0)))</f>
        <v/>
      </c>
      <c r="RC85" s="79">
        <f>SE(Input!N="bullet";SE(7=Input!N-1;QV39;0);SE(7&lt;Input!N;0;SE(7&lt;Input!N;QV39/(Input!N-Input!N);0)))</f>
        <v/>
      </c>
      <c r="RF85" s="78" t="n">
        <v>33</v>
      </c>
      <c r="RG85" s="79">
        <f>0</f>
        <v/>
      </c>
      <c r="RH85" s="79">
        <f>0</f>
        <v/>
      </c>
      <c r="RI85" s="79">
        <f>0</f>
        <v/>
      </c>
      <c r="RJ85" s="79">
        <f>0</f>
        <v/>
      </c>
      <c r="RK85" s="79">
        <f>0</f>
        <v/>
      </c>
      <c r="RL85" s="79">
        <f>0</f>
        <v/>
      </c>
      <c r="RM85" s="79">
        <f>0</f>
        <v/>
      </c>
      <c r="RN85" s="79">
        <f>0</f>
        <v/>
      </c>
      <c r="RO85" s="79">
        <f>0</f>
        <v/>
      </c>
      <c r="RP85" s="79">
        <f>0</f>
        <v/>
      </c>
      <c r="RQ85" s="79">
        <f>0</f>
        <v/>
      </c>
      <c r="RR85" s="79">
        <f>0</f>
        <v/>
      </c>
      <c r="RS85" s="79">
        <f>0</f>
        <v/>
      </c>
      <c r="RT85" s="79">
        <f>0</f>
        <v/>
      </c>
      <c r="RU85" s="79">
        <f>0</f>
        <v/>
      </c>
      <c r="RV85" s="79">
        <f>0</f>
        <v/>
      </c>
      <c r="RW85" s="79">
        <f>0</f>
        <v/>
      </c>
      <c r="RX85" s="79">
        <f>0</f>
        <v/>
      </c>
      <c r="RY85" s="79">
        <f>0</f>
        <v/>
      </c>
      <c r="RZ85" s="79">
        <f>0</f>
        <v/>
      </c>
      <c r="SA85" s="79">
        <f>0</f>
        <v/>
      </c>
      <c r="SB85" s="79">
        <f>0</f>
        <v/>
      </c>
      <c r="SC85" s="79">
        <f>0</f>
        <v/>
      </c>
      <c r="SD85" s="79">
        <f>0</f>
        <v/>
      </c>
      <c r="SE85" s="79">
        <f>0</f>
        <v/>
      </c>
      <c r="SF85" s="79">
        <f>0</f>
        <v/>
      </c>
      <c r="SG85" s="79">
        <f>0</f>
        <v/>
      </c>
      <c r="SH85" s="79">
        <f>0</f>
        <v/>
      </c>
      <c r="SI85" s="79">
        <f>0</f>
        <v/>
      </c>
      <c r="SJ85" s="79">
        <f>0</f>
        <v/>
      </c>
      <c r="SK85" s="79">
        <f>0</f>
        <v/>
      </c>
      <c r="SL85" s="79">
        <f>0</f>
        <v/>
      </c>
      <c r="SM85" s="79">
        <f>SE(Input!O="bullet";SE(0=Input!O-1;SM39;0);SE(0&lt;Input!O;0;SE(0&lt;Input!O;SM39/(Input!O-Input!O);0)))</f>
        <v/>
      </c>
      <c r="SN85" s="79">
        <f>SE(Input!O="bullet";SE(1=Input!O-1;SM39;0);SE(1&lt;Input!O;0;SE(1&lt;Input!O;SM39/(Input!O-Input!O);0)))</f>
        <v/>
      </c>
      <c r="SO85" s="79">
        <f>SE(Input!O="bullet";SE(2=Input!O-1;SM39;0);SE(2&lt;Input!O;0;SE(2&lt;Input!O;SM39/(Input!O-Input!O);0)))</f>
        <v/>
      </c>
      <c r="SP85" s="79">
        <f>SE(Input!O="bullet";SE(3=Input!O-1;SM39;0);SE(3&lt;Input!O;0;SE(3&lt;Input!O;SM39/(Input!O-Input!O);0)))</f>
        <v/>
      </c>
      <c r="SQ85" s="79">
        <f>SE(Input!O="bullet";SE(4=Input!O-1;SM39;0);SE(4&lt;Input!O;0;SE(4&lt;Input!O;SM39/(Input!O-Input!O);0)))</f>
        <v/>
      </c>
      <c r="SR85" s="79">
        <f>SE(Input!O="bullet";SE(5=Input!O-1;SM39;0);SE(5&lt;Input!O;0;SE(5&lt;Input!O;SM39/(Input!O-Input!O);0)))</f>
        <v/>
      </c>
      <c r="SS85" s="79">
        <f>SE(Input!O="bullet";SE(6=Input!O-1;SM39;0);SE(6&lt;Input!O;0;SE(6&lt;Input!O;SM39/(Input!O-Input!O);0)))</f>
        <v/>
      </c>
      <c r="ST85" s="79">
        <f>SE(Input!O="bullet";SE(7=Input!O-1;SM39;0);SE(7&lt;Input!O;0;SE(7&lt;Input!O;SM39/(Input!O-Input!O);0)))</f>
        <v/>
      </c>
      <c r="SW85" s="78" t="n">
        <v>33</v>
      </c>
      <c r="SX85" s="79">
        <f>0</f>
        <v/>
      </c>
      <c r="SY85" s="79">
        <f>0</f>
        <v/>
      </c>
      <c r="SZ85" s="79">
        <f>0</f>
        <v/>
      </c>
      <c r="TA85" s="79">
        <f>0</f>
        <v/>
      </c>
      <c r="TB85" s="79">
        <f>0</f>
        <v/>
      </c>
      <c r="TC85" s="79">
        <f>0</f>
        <v/>
      </c>
      <c r="TD85" s="79">
        <f>0</f>
        <v/>
      </c>
      <c r="TE85" s="79">
        <f>0</f>
        <v/>
      </c>
      <c r="TF85" s="79">
        <f>0</f>
        <v/>
      </c>
      <c r="TG85" s="79">
        <f>0</f>
        <v/>
      </c>
      <c r="TH85" s="79">
        <f>0</f>
        <v/>
      </c>
      <c r="TI85" s="79">
        <f>0</f>
        <v/>
      </c>
      <c r="TJ85" s="79">
        <f>0</f>
        <v/>
      </c>
      <c r="TK85" s="79">
        <f>0</f>
        <v/>
      </c>
      <c r="TL85" s="79">
        <f>0</f>
        <v/>
      </c>
      <c r="TM85" s="79">
        <f>0</f>
        <v/>
      </c>
      <c r="TN85" s="79">
        <f>0</f>
        <v/>
      </c>
      <c r="TO85" s="79">
        <f>0</f>
        <v/>
      </c>
      <c r="TP85" s="79">
        <f>0</f>
        <v/>
      </c>
      <c r="TQ85" s="79">
        <f>0</f>
        <v/>
      </c>
      <c r="TR85" s="79">
        <f>0</f>
        <v/>
      </c>
      <c r="TS85" s="79">
        <f>0</f>
        <v/>
      </c>
      <c r="TT85" s="79">
        <f>0</f>
        <v/>
      </c>
      <c r="TU85" s="79">
        <f>0</f>
        <v/>
      </c>
      <c r="TV85" s="79">
        <f>0</f>
        <v/>
      </c>
      <c r="TW85" s="79">
        <f>0</f>
        <v/>
      </c>
      <c r="TX85" s="79">
        <f>0</f>
        <v/>
      </c>
      <c r="TY85" s="79">
        <f>0</f>
        <v/>
      </c>
      <c r="TZ85" s="79">
        <f>0</f>
        <v/>
      </c>
      <c r="UA85" s="79">
        <f>0</f>
        <v/>
      </c>
      <c r="UB85" s="79">
        <f>0</f>
        <v/>
      </c>
      <c r="UC85" s="79">
        <f>0</f>
        <v/>
      </c>
      <c r="UD85" s="79">
        <f>SE(Input!P="bullet";SE(0=Input!P-1;UD39;0);SE(0&lt;Input!P;0;SE(0&lt;Input!P;UD39/(Input!P-Input!P);0)))</f>
        <v/>
      </c>
      <c r="UE85" s="79">
        <f>SE(Input!P="bullet";SE(1=Input!P-1;UD39;0);SE(1&lt;Input!P;0;SE(1&lt;Input!P;UD39/(Input!P-Input!P);0)))</f>
        <v/>
      </c>
      <c r="UF85" s="79">
        <f>SE(Input!P="bullet";SE(2=Input!P-1;UD39;0);SE(2&lt;Input!P;0;SE(2&lt;Input!P;UD39/(Input!P-Input!P);0)))</f>
        <v/>
      </c>
      <c r="UG85" s="79">
        <f>SE(Input!P="bullet";SE(3=Input!P-1;UD39;0);SE(3&lt;Input!P;0;SE(3&lt;Input!P;UD39/(Input!P-Input!P);0)))</f>
        <v/>
      </c>
      <c r="UH85" s="79">
        <f>SE(Input!P="bullet";SE(4=Input!P-1;UD39;0);SE(4&lt;Input!P;0;SE(4&lt;Input!P;UD39/(Input!P-Input!P);0)))</f>
        <v/>
      </c>
      <c r="UI85" s="79">
        <f>SE(Input!P="bullet";SE(5=Input!P-1;UD39;0);SE(5&lt;Input!P;0;SE(5&lt;Input!P;UD39/(Input!P-Input!P);0)))</f>
        <v/>
      </c>
      <c r="UJ85" s="79">
        <f>SE(Input!P="bullet";SE(6=Input!P-1;UD39;0);SE(6&lt;Input!P;0;SE(6&lt;Input!P;UD39/(Input!P-Input!P);0)))</f>
        <v/>
      </c>
      <c r="UK85" s="79">
        <f>SE(Input!P="bullet";SE(7=Input!P-1;UD39;0);SE(7&lt;Input!P;0;SE(7&lt;Input!P;UD39/(Input!P-Input!P);0)))</f>
        <v/>
      </c>
      <c r="UN85" s="78" t="n">
        <v>33</v>
      </c>
      <c r="UO85" s="79">
        <f>0</f>
        <v/>
      </c>
      <c r="UP85" s="79">
        <f>0</f>
        <v/>
      </c>
      <c r="UQ85" s="79">
        <f>0</f>
        <v/>
      </c>
      <c r="UR85" s="79">
        <f>0</f>
        <v/>
      </c>
      <c r="US85" s="79">
        <f>0</f>
        <v/>
      </c>
      <c r="UT85" s="79">
        <f>0</f>
        <v/>
      </c>
      <c r="UU85" s="79">
        <f>0</f>
        <v/>
      </c>
      <c r="UV85" s="79">
        <f>0</f>
        <v/>
      </c>
      <c r="UW85" s="79">
        <f>0</f>
        <v/>
      </c>
      <c r="UX85" s="79">
        <f>0</f>
        <v/>
      </c>
      <c r="UY85" s="79">
        <f>0</f>
        <v/>
      </c>
      <c r="UZ85" s="79">
        <f>0</f>
        <v/>
      </c>
      <c r="VA85" s="79">
        <f>0</f>
        <v/>
      </c>
      <c r="VB85" s="79">
        <f>0</f>
        <v/>
      </c>
      <c r="VC85" s="79">
        <f>0</f>
        <v/>
      </c>
      <c r="VD85" s="79">
        <f>0</f>
        <v/>
      </c>
      <c r="VE85" s="79">
        <f>0</f>
        <v/>
      </c>
      <c r="VF85" s="79">
        <f>0</f>
        <v/>
      </c>
      <c r="VG85" s="79">
        <f>0</f>
        <v/>
      </c>
      <c r="VH85" s="79">
        <f>0</f>
        <v/>
      </c>
      <c r="VI85" s="79">
        <f>0</f>
        <v/>
      </c>
      <c r="VJ85" s="79">
        <f>0</f>
        <v/>
      </c>
      <c r="VK85" s="79">
        <f>0</f>
        <v/>
      </c>
      <c r="VL85" s="79">
        <f>0</f>
        <v/>
      </c>
      <c r="VM85" s="79">
        <f>0</f>
        <v/>
      </c>
      <c r="VN85" s="79">
        <f>0</f>
        <v/>
      </c>
      <c r="VO85" s="79">
        <f>0</f>
        <v/>
      </c>
      <c r="VP85" s="79">
        <f>0</f>
        <v/>
      </c>
      <c r="VQ85" s="79">
        <f>0</f>
        <v/>
      </c>
      <c r="VR85" s="79">
        <f>0</f>
        <v/>
      </c>
      <c r="VS85" s="79">
        <f>0</f>
        <v/>
      </c>
      <c r="VT85" s="79">
        <f>0</f>
        <v/>
      </c>
      <c r="VU85" s="79">
        <f>SE(Input!Q="bullet";SE(0=Input!Q-1;VU39;0);SE(0&lt;Input!Q;0;SE(0&lt;Input!Q;VU39/(Input!Q-Input!Q);0)))</f>
        <v/>
      </c>
      <c r="VV85" s="79">
        <f>SE(Input!Q="bullet";SE(1=Input!Q-1;VU39;0);SE(1&lt;Input!Q;0;SE(1&lt;Input!Q;VU39/(Input!Q-Input!Q);0)))</f>
        <v/>
      </c>
      <c r="VW85" s="79">
        <f>SE(Input!Q="bullet";SE(2=Input!Q-1;VU39;0);SE(2&lt;Input!Q;0;SE(2&lt;Input!Q;VU39/(Input!Q-Input!Q);0)))</f>
        <v/>
      </c>
      <c r="VX85" s="79">
        <f>SE(Input!Q="bullet";SE(3=Input!Q-1;VU39;0);SE(3&lt;Input!Q;0;SE(3&lt;Input!Q;VU39/(Input!Q-Input!Q);0)))</f>
        <v/>
      </c>
      <c r="VY85" s="79">
        <f>SE(Input!Q="bullet";SE(4=Input!Q-1;VU39;0);SE(4&lt;Input!Q;0;SE(4&lt;Input!Q;VU39/(Input!Q-Input!Q);0)))</f>
        <v/>
      </c>
      <c r="VZ85" s="79">
        <f>SE(Input!Q="bullet";SE(5=Input!Q-1;VU39;0);SE(5&lt;Input!Q;0;SE(5&lt;Input!Q;VU39/(Input!Q-Input!Q);0)))</f>
        <v/>
      </c>
      <c r="WA85" s="79">
        <f>SE(Input!Q="bullet";SE(6=Input!Q-1;VU39;0);SE(6&lt;Input!Q;0;SE(6&lt;Input!Q;VU39/(Input!Q-Input!Q);0)))</f>
        <v/>
      </c>
      <c r="WB85" s="79">
        <f>SE(Input!Q="bullet";SE(7=Input!Q-1;VU39;0);SE(7&lt;Input!Q;0;SE(7&lt;Input!Q;VU39/(Input!Q-Input!Q);0)))</f>
        <v/>
      </c>
      <c r="WE85" s="78" t="n">
        <v>33</v>
      </c>
      <c r="WF85" s="79">
        <f>0</f>
        <v/>
      </c>
      <c r="WG85" s="79">
        <f>0</f>
        <v/>
      </c>
      <c r="WH85" s="79">
        <f>0</f>
        <v/>
      </c>
      <c r="WI85" s="79">
        <f>0</f>
        <v/>
      </c>
      <c r="WJ85" s="79">
        <f>0</f>
        <v/>
      </c>
      <c r="WK85" s="79">
        <f>0</f>
        <v/>
      </c>
      <c r="WL85" s="79">
        <f>0</f>
        <v/>
      </c>
      <c r="WM85" s="79">
        <f>0</f>
        <v/>
      </c>
      <c r="WN85" s="79">
        <f>0</f>
        <v/>
      </c>
      <c r="WO85" s="79">
        <f>0</f>
        <v/>
      </c>
      <c r="WP85" s="79">
        <f>0</f>
        <v/>
      </c>
      <c r="WQ85" s="79">
        <f>0</f>
        <v/>
      </c>
      <c r="WR85" s="79">
        <f>0</f>
        <v/>
      </c>
      <c r="WS85" s="79">
        <f>0</f>
        <v/>
      </c>
      <c r="WT85" s="79">
        <f>0</f>
        <v/>
      </c>
      <c r="WU85" s="79">
        <f>0</f>
        <v/>
      </c>
      <c r="WV85" s="79">
        <f>0</f>
        <v/>
      </c>
      <c r="WW85" s="79">
        <f>0</f>
        <v/>
      </c>
      <c r="WX85" s="79">
        <f>0</f>
        <v/>
      </c>
      <c r="WY85" s="79">
        <f>0</f>
        <v/>
      </c>
      <c r="WZ85" s="79">
        <f>0</f>
        <v/>
      </c>
      <c r="XA85" s="79">
        <f>0</f>
        <v/>
      </c>
      <c r="XB85" s="79">
        <f>0</f>
        <v/>
      </c>
      <c r="XC85" s="79">
        <f>0</f>
        <v/>
      </c>
      <c r="XD85" s="79">
        <f>0</f>
        <v/>
      </c>
      <c r="XE85" s="79">
        <f>0</f>
        <v/>
      </c>
      <c r="XF85" s="79">
        <f>0</f>
        <v/>
      </c>
      <c r="XG85" s="79">
        <f>0</f>
        <v/>
      </c>
      <c r="XH85" s="79">
        <f>0</f>
        <v/>
      </c>
      <c r="XI85" s="79">
        <f>0</f>
        <v/>
      </c>
      <c r="XJ85" s="79">
        <f>0</f>
        <v/>
      </c>
      <c r="XK85" s="79">
        <f>0</f>
        <v/>
      </c>
      <c r="XL85" s="79">
        <f>SE(Input!R="bullet";SE(0=Input!R-1;XL39;0);SE(0&lt;Input!R;0;SE(0&lt;Input!R;XL39/(Input!R-Input!R);0)))</f>
        <v/>
      </c>
      <c r="XM85" s="79">
        <f>SE(Input!R="bullet";SE(1=Input!R-1;XL39;0);SE(1&lt;Input!R;0;SE(1&lt;Input!R;XL39/(Input!R-Input!R);0)))</f>
        <v/>
      </c>
      <c r="XN85" s="79">
        <f>SE(Input!R="bullet";SE(2=Input!R-1;XL39;0);SE(2&lt;Input!R;0;SE(2&lt;Input!R;XL39/(Input!R-Input!R);0)))</f>
        <v/>
      </c>
      <c r="XO85" s="79">
        <f>SE(Input!R="bullet";SE(3=Input!R-1;XL39;0);SE(3&lt;Input!R;0;SE(3&lt;Input!R;XL39/(Input!R-Input!R);0)))</f>
        <v/>
      </c>
      <c r="XP85" s="79">
        <f>SE(Input!R="bullet";SE(4=Input!R-1;XL39;0);SE(4&lt;Input!R;0;SE(4&lt;Input!R;XL39/(Input!R-Input!R);0)))</f>
        <v/>
      </c>
      <c r="XQ85" s="79">
        <f>SE(Input!R="bullet";SE(5=Input!R-1;XL39;0);SE(5&lt;Input!R;0;SE(5&lt;Input!R;XL39/(Input!R-Input!R);0)))</f>
        <v/>
      </c>
      <c r="XR85" s="79">
        <f>SE(Input!R="bullet";SE(6=Input!R-1;XL39;0);SE(6&lt;Input!R;0;SE(6&lt;Input!R;XL39/(Input!R-Input!R);0)))</f>
        <v/>
      </c>
      <c r="XS85" s="79">
        <f>SE(Input!R="bullet";SE(7=Input!R-1;XL39;0);SE(7&lt;Input!R;0;SE(7&lt;Input!R;XL39/(Input!R-Input!R);0)))</f>
        <v/>
      </c>
      <c r="XV85" s="78" t="n">
        <v>33</v>
      </c>
      <c r="XW85" s="79">
        <f>0</f>
        <v/>
      </c>
      <c r="XX85" s="79">
        <f>0</f>
        <v/>
      </c>
      <c r="XY85" s="79">
        <f>0</f>
        <v/>
      </c>
      <c r="XZ85" s="79">
        <f>0</f>
        <v/>
      </c>
      <c r="YA85" s="79">
        <f>0</f>
        <v/>
      </c>
      <c r="YB85" s="79">
        <f>0</f>
        <v/>
      </c>
      <c r="YC85" s="79">
        <f>0</f>
        <v/>
      </c>
      <c r="YD85" s="79">
        <f>0</f>
        <v/>
      </c>
      <c r="YE85" s="79">
        <f>0</f>
        <v/>
      </c>
      <c r="YF85" s="79">
        <f>0</f>
        <v/>
      </c>
      <c r="YG85" s="79">
        <f>0</f>
        <v/>
      </c>
      <c r="YH85" s="79">
        <f>0</f>
        <v/>
      </c>
      <c r="YI85" s="79">
        <f>0</f>
        <v/>
      </c>
      <c r="YJ85" s="79">
        <f>0</f>
        <v/>
      </c>
      <c r="YK85" s="79">
        <f>0</f>
        <v/>
      </c>
      <c r="YL85" s="79">
        <f>0</f>
        <v/>
      </c>
      <c r="YM85" s="79">
        <f>0</f>
        <v/>
      </c>
      <c r="YN85" s="79">
        <f>0</f>
        <v/>
      </c>
      <c r="YO85" s="79">
        <f>0</f>
        <v/>
      </c>
      <c r="YP85" s="79">
        <f>0</f>
        <v/>
      </c>
      <c r="YQ85" s="79">
        <f>0</f>
        <v/>
      </c>
      <c r="YR85" s="79">
        <f>0</f>
        <v/>
      </c>
      <c r="YS85" s="79">
        <f>0</f>
        <v/>
      </c>
      <c r="YT85" s="79">
        <f>0</f>
        <v/>
      </c>
      <c r="YU85" s="79">
        <f>0</f>
        <v/>
      </c>
      <c r="YV85" s="79">
        <f>0</f>
        <v/>
      </c>
      <c r="YW85" s="79">
        <f>0</f>
        <v/>
      </c>
      <c r="YX85" s="79">
        <f>0</f>
        <v/>
      </c>
      <c r="YY85" s="79">
        <f>0</f>
        <v/>
      </c>
      <c r="YZ85" s="79">
        <f>0</f>
        <v/>
      </c>
      <c r="ZA85" s="79">
        <f>0</f>
        <v/>
      </c>
      <c r="ZB85" s="79">
        <f>0</f>
        <v/>
      </c>
      <c r="ZC85" s="79">
        <f>SE(Input!S="bullet";SE(0=Input!S-1;ZC39;0);SE(0&lt;Input!S;0;SE(0&lt;Input!S;ZC39/(Input!S-Input!S);0)))</f>
        <v/>
      </c>
      <c r="ZD85" s="79">
        <f>SE(Input!S="bullet";SE(1=Input!S-1;ZC39;0);SE(1&lt;Input!S;0;SE(1&lt;Input!S;ZC39/(Input!S-Input!S);0)))</f>
        <v/>
      </c>
      <c r="ZE85" s="79">
        <f>SE(Input!S="bullet";SE(2=Input!S-1;ZC39;0);SE(2&lt;Input!S;0;SE(2&lt;Input!S;ZC39/(Input!S-Input!S);0)))</f>
        <v/>
      </c>
      <c r="ZF85" s="79">
        <f>SE(Input!S="bullet";SE(3=Input!S-1;ZC39;0);SE(3&lt;Input!S;0;SE(3&lt;Input!S;ZC39/(Input!S-Input!S);0)))</f>
        <v/>
      </c>
      <c r="ZG85" s="79">
        <f>SE(Input!S="bullet";SE(4=Input!S-1;ZC39;0);SE(4&lt;Input!S;0;SE(4&lt;Input!S;ZC39/(Input!S-Input!S);0)))</f>
        <v/>
      </c>
      <c r="ZH85" s="79">
        <f>SE(Input!S="bullet";SE(5=Input!S-1;ZC39;0);SE(5&lt;Input!S;0;SE(5&lt;Input!S;ZC39/(Input!S-Input!S);0)))</f>
        <v/>
      </c>
      <c r="ZI85" s="79">
        <f>SE(Input!S="bullet";SE(6=Input!S-1;ZC39;0);SE(6&lt;Input!S;0;SE(6&lt;Input!S;ZC39/(Input!S-Input!S);0)))</f>
        <v/>
      </c>
      <c r="ZJ85" s="79">
        <f>SE(Input!S="bullet";SE(7=Input!S-1;ZC39;0);SE(7&lt;Input!S;0;SE(7&lt;Input!S;ZC39/(Input!S-Input!S);0)))</f>
        <v/>
      </c>
      <c r="ZM85" s="78" t="n">
        <v>33</v>
      </c>
      <c r="ZN85" s="79">
        <f>0</f>
        <v/>
      </c>
      <c r="ZO85" s="79">
        <f>0</f>
        <v/>
      </c>
      <c r="ZP85" s="79">
        <f>0</f>
        <v/>
      </c>
      <c r="ZQ85" s="79">
        <f>0</f>
        <v/>
      </c>
      <c r="ZR85" s="79">
        <f>0</f>
        <v/>
      </c>
      <c r="ZS85" s="79">
        <f>0</f>
        <v/>
      </c>
      <c r="ZT85" s="79">
        <f>0</f>
        <v/>
      </c>
      <c r="ZU85" s="79">
        <f>0</f>
        <v/>
      </c>
      <c r="ZV85" s="79">
        <f>0</f>
        <v/>
      </c>
      <c r="ZW85" s="79">
        <f>0</f>
        <v/>
      </c>
      <c r="ZX85" s="79">
        <f>0</f>
        <v/>
      </c>
      <c r="ZY85" s="79">
        <f>0</f>
        <v/>
      </c>
      <c r="ZZ85" s="79">
        <f>0</f>
        <v/>
      </c>
      <c r="AAA85" s="79">
        <f>0</f>
        <v/>
      </c>
      <c r="AAB85" s="79">
        <f>0</f>
        <v/>
      </c>
      <c r="AAC85" s="79">
        <f>0</f>
        <v/>
      </c>
      <c r="AAD85" s="79">
        <f>0</f>
        <v/>
      </c>
      <c r="AAE85" s="79">
        <f>0</f>
        <v/>
      </c>
      <c r="AAF85" s="79">
        <f>0</f>
        <v/>
      </c>
      <c r="AAG85" s="79">
        <f>0</f>
        <v/>
      </c>
      <c r="AAH85" s="79">
        <f>0</f>
        <v/>
      </c>
      <c r="AAI85" s="79">
        <f>0</f>
        <v/>
      </c>
      <c r="AAJ85" s="79">
        <f>0</f>
        <v/>
      </c>
      <c r="AAK85" s="79">
        <f>0</f>
        <v/>
      </c>
      <c r="AAL85" s="79">
        <f>0</f>
        <v/>
      </c>
      <c r="AAM85" s="79">
        <f>0</f>
        <v/>
      </c>
      <c r="AAN85" s="79">
        <f>0</f>
        <v/>
      </c>
      <c r="AAO85" s="79">
        <f>0</f>
        <v/>
      </c>
      <c r="AAP85" s="79">
        <f>0</f>
        <v/>
      </c>
      <c r="AAQ85" s="79">
        <f>0</f>
        <v/>
      </c>
      <c r="AAR85" s="79">
        <f>0</f>
        <v/>
      </c>
      <c r="AAS85" s="79">
        <f>0</f>
        <v/>
      </c>
      <c r="AAT85" s="79">
        <f>SE(Input!T="bullet";SE(0=Input!T-1;AAT39;0);SE(0&lt;Input!T;0;SE(0&lt;Input!T;AAT39/(Input!T-Input!T);0)))</f>
        <v/>
      </c>
      <c r="AAU85" s="79">
        <f>SE(Input!T="bullet";SE(1=Input!T-1;AAT39;0);SE(1&lt;Input!T;0;SE(1&lt;Input!T;AAT39/(Input!T-Input!T);0)))</f>
        <v/>
      </c>
      <c r="AAV85" s="79">
        <f>SE(Input!T="bullet";SE(2=Input!T-1;AAT39;0);SE(2&lt;Input!T;0;SE(2&lt;Input!T;AAT39/(Input!T-Input!T);0)))</f>
        <v/>
      </c>
      <c r="AAW85" s="79">
        <f>SE(Input!T="bullet";SE(3=Input!T-1;AAT39;0);SE(3&lt;Input!T;0;SE(3&lt;Input!T;AAT39/(Input!T-Input!T);0)))</f>
        <v/>
      </c>
      <c r="AAX85" s="79">
        <f>SE(Input!T="bullet";SE(4=Input!T-1;AAT39;0);SE(4&lt;Input!T;0;SE(4&lt;Input!T;AAT39/(Input!T-Input!T);0)))</f>
        <v/>
      </c>
      <c r="AAY85" s="79">
        <f>SE(Input!T="bullet";SE(5=Input!T-1;AAT39;0);SE(5&lt;Input!T;0;SE(5&lt;Input!T;AAT39/(Input!T-Input!T);0)))</f>
        <v/>
      </c>
      <c r="AAZ85" s="79">
        <f>SE(Input!T="bullet";SE(6=Input!T-1;AAT39;0);SE(6&lt;Input!T;0;SE(6&lt;Input!T;AAT39/(Input!T-Input!T);0)))</f>
        <v/>
      </c>
      <c r="ABA85" s="79">
        <f>SE(Input!T="bullet";SE(7=Input!T-1;AAT39;0);SE(7&lt;Input!T;0;SE(7&lt;Input!T;AAT39/(Input!T-Input!T);0)))</f>
        <v/>
      </c>
      <c r="ABD85" s="78" t="n">
        <v>33</v>
      </c>
      <c r="ABE85" s="79">
        <f>0</f>
        <v/>
      </c>
      <c r="ABF85" s="79">
        <f>0</f>
        <v/>
      </c>
      <c r="ABG85" s="79">
        <f>0</f>
        <v/>
      </c>
      <c r="ABH85" s="79">
        <f>0</f>
        <v/>
      </c>
      <c r="ABI85" s="79">
        <f>0</f>
        <v/>
      </c>
      <c r="ABJ85" s="79">
        <f>0</f>
        <v/>
      </c>
      <c r="ABK85" s="79">
        <f>0</f>
        <v/>
      </c>
      <c r="ABL85" s="79">
        <f>0</f>
        <v/>
      </c>
      <c r="ABM85" s="79">
        <f>0</f>
        <v/>
      </c>
      <c r="ABN85" s="79">
        <f>0</f>
        <v/>
      </c>
      <c r="ABO85" s="79">
        <f>0</f>
        <v/>
      </c>
      <c r="ABP85" s="79">
        <f>0</f>
        <v/>
      </c>
      <c r="ABQ85" s="79">
        <f>0</f>
        <v/>
      </c>
      <c r="ABR85" s="79">
        <f>0</f>
        <v/>
      </c>
      <c r="ABS85" s="79">
        <f>0</f>
        <v/>
      </c>
      <c r="ABT85" s="79">
        <f>0</f>
        <v/>
      </c>
      <c r="ABU85" s="79">
        <f>0</f>
        <v/>
      </c>
      <c r="ABV85" s="79">
        <f>0</f>
        <v/>
      </c>
      <c r="ABW85" s="79">
        <f>0</f>
        <v/>
      </c>
      <c r="ABX85" s="79">
        <f>0</f>
        <v/>
      </c>
      <c r="ABY85" s="79">
        <f>0</f>
        <v/>
      </c>
      <c r="ABZ85" s="79">
        <f>0</f>
        <v/>
      </c>
      <c r="ACA85" s="79">
        <f>0</f>
        <v/>
      </c>
      <c r="ACB85" s="79">
        <f>0</f>
        <v/>
      </c>
      <c r="ACC85" s="79">
        <f>0</f>
        <v/>
      </c>
      <c r="ACD85" s="79">
        <f>0</f>
        <v/>
      </c>
      <c r="ACE85" s="79">
        <f>0</f>
        <v/>
      </c>
      <c r="ACF85" s="79">
        <f>0</f>
        <v/>
      </c>
      <c r="ACG85" s="79">
        <f>0</f>
        <v/>
      </c>
      <c r="ACH85" s="79">
        <f>0</f>
        <v/>
      </c>
      <c r="ACI85" s="79">
        <f>0</f>
        <v/>
      </c>
      <c r="ACJ85" s="79">
        <f>0</f>
        <v/>
      </c>
      <c r="ACK85" s="79">
        <f>SE(Input!U="bullet";SE(0=Input!U-1;ACK39;0);SE(0&lt;Input!U;0;SE(0&lt;Input!U;ACK39/(Input!U-Input!U);0)))</f>
        <v/>
      </c>
      <c r="ACL85" s="79">
        <f>SE(Input!U="bullet";SE(1=Input!U-1;ACK39;0);SE(1&lt;Input!U;0;SE(1&lt;Input!U;ACK39/(Input!U-Input!U);0)))</f>
        <v/>
      </c>
      <c r="ACM85" s="79">
        <f>SE(Input!U="bullet";SE(2=Input!U-1;ACK39;0);SE(2&lt;Input!U;0;SE(2&lt;Input!U;ACK39/(Input!U-Input!U);0)))</f>
        <v/>
      </c>
      <c r="ACN85" s="79">
        <f>SE(Input!U="bullet";SE(3=Input!U-1;ACK39;0);SE(3&lt;Input!U;0;SE(3&lt;Input!U;ACK39/(Input!U-Input!U);0)))</f>
        <v/>
      </c>
      <c r="ACO85" s="79">
        <f>SE(Input!U="bullet";SE(4=Input!U-1;ACK39;0);SE(4&lt;Input!U;0;SE(4&lt;Input!U;ACK39/(Input!U-Input!U);0)))</f>
        <v/>
      </c>
      <c r="ACP85" s="79">
        <f>SE(Input!U="bullet";SE(5=Input!U-1;ACK39;0);SE(5&lt;Input!U;0;SE(5&lt;Input!U;ACK39/(Input!U-Input!U);0)))</f>
        <v/>
      </c>
      <c r="ACQ85" s="79">
        <f>SE(Input!U="bullet";SE(6=Input!U-1;ACK39;0);SE(6&lt;Input!U;0;SE(6&lt;Input!U;ACK39/(Input!U-Input!U);0)))</f>
        <v/>
      </c>
      <c r="ACR85" s="79">
        <f>SE(Input!U="bullet";SE(7=Input!U-1;ACK39;0);SE(7&lt;Input!U;0;SE(7&lt;Input!U;ACK39/(Input!U-Input!U);0)))</f>
        <v/>
      </c>
      <c r="ACU85" s="78" t="n">
        <v>33</v>
      </c>
      <c r="ACV85" s="79">
        <f>0</f>
        <v/>
      </c>
      <c r="ACW85" s="79">
        <f>0</f>
        <v/>
      </c>
      <c r="ACX85" s="79">
        <f>0</f>
        <v/>
      </c>
      <c r="ACY85" s="79">
        <f>0</f>
        <v/>
      </c>
      <c r="ACZ85" s="79">
        <f>0</f>
        <v/>
      </c>
      <c r="ADA85" s="79">
        <f>0</f>
        <v/>
      </c>
      <c r="ADB85" s="79">
        <f>0</f>
        <v/>
      </c>
      <c r="ADC85" s="79">
        <f>0</f>
        <v/>
      </c>
      <c r="ADD85" s="79">
        <f>0</f>
        <v/>
      </c>
      <c r="ADE85" s="79">
        <f>0</f>
        <v/>
      </c>
      <c r="ADF85" s="79">
        <f>0</f>
        <v/>
      </c>
      <c r="ADG85" s="79">
        <f>0</f>
        <v/>
      </c>
      <c r="ADH85" s="79">
        <f>0</f>
        <v/>
      </c>
      <c r="ADI85" s="79">
        <f>0</f>
        <v/>
      </c>
      <c r="ADJ85" s="79">
        <f>0</f>
        <v/>
      </c>
      <c r="ADK85" s="79">
        <f>0</f>
        <v/>
      </c>
      <c r="ADL85" s="79">
        <f>0</f>
        <v/>
      </c>
      <c r="ADM85" s="79">
        <f>0</f>
        <v/>
      </c>
      <c r="ADN85" s="79">
        <f>0</f>
        <v/>
      </c>
      <c r="ADO85" s="79">
        <f>0</f>
        <v/>
      </c>
      <c r="ADP85" s="79">
        <f>0</f>
        <v/>
      </c>
      <c r="ADQ85" s="79">
        <f>0</f>
        <v/>
      </c>
      <c r="ADR85" s="79">
        <f>0</f>
        <v/>
      </c>
      <c r="ADS85" s="79">
        <f>0</f>
        <v/>
      </c>
      <c r="ADT85" s="79">
        <f>0</f>
        <v/>
      </c>
      <c r="ADU85" s="79">
        <f>0</f>
        <v/>
      </c>
      <c r="ADV85" s="79">
        <f>0</f>
        <v/>
      </c>
      <c r="ADW85" s="79">
        <f>0</f>
        <v/>
      </c>
      <c r="ADX85" s="79">
        <f>0</f>
        <v/>
      </c>
      <c r="ADY85" s="79">
        <f>0</f>
        <v/>
      </c>
      <c r="ADZ85" s="79">
        <f>0</f>
        <v/>
      </c>
      <c r="AEA85" s="79">
        <f>0</f>
        <v/>
      </c>
      <c r="AEB85" s="79">
        <f>SE(Input!V="bullet";SE(0=Input!V-1;AEB39;0);SE(0&lt;Input!V;0;SE(0&lt;Input!V;AEB39/(Input!V-Input!V);0)))</f>
        <v/>
      </c>
      <c r="AEC85" s="79">
        <f>SE(Input!V="bullet";SE(1=Input!V-1;AEB39;0);SE(1&lt;Input!V;0;SE(1&lt;Input!V;AEB39/(Input!V-Input!V);0)))</f>
        <v/>
      </c>
      <c r="AED85" s="79">
        <f>SE(Input!V="bullet";SE(2=Input!V-1;AEB39;0);SE(2&lt;Input!V;0;SE(2&lt;Input!V;AEB39/(Input!V-Input!V);0)))</f>
        <v/>
      </c>
      <c r="AEE85" s="79">
        <f>SE(Input!V="bullet";SE(3=Input!V-1;AEB39;0);SE(3&lt;Input!V;0;SE(3&lt;Input!V;AEB39/(Input!V-Input!V);0)))</f>
        <v/>
      </c>
      <c r="AEF85" s="79">
        <f>SE(Input!V="bullet";SE(4=Input!V-1;AEB39;0);SE(4&lt;Input!V;0;SE(4&lt;Input!V;AEB39/(Input!V-Input!V);0)))</f>
        <v/>
      </c>
      <c r="AEG85" s="79">
        <f>SE(Input!V="bullet";SE(5=Input!V-1;AEB39;0);SE(5&lt;Input!V;0;SE(5&lt;Input!V;AEB39/(Input!V-Input!V);0)))</f>
        <v/>
      </c>
      <c r="AEH85" s="79">
        <f>SE(Input!V="bullet";SE(6=Input!V-1;AEB39;0);SE(6&lt;Input!V;0;SE(6&lt;Input!V;AEB39/(Input!V-Input!V);0)))</f>
        <v/>
      </c>
      <c r="AEI85" s="79">
        <f>SE(Input!V="bullet";SE(7=Input!V-1;AEB39;0);SE(7&lt;Input!V;0;SE(7&lt;Input!V;AEB39/(Input!V-Input!V);0)))</f>
        <v/>
      </c>
      <c r="AEL85" s="78" t="n">
        <v>33</v>
      </c>
      <c r="AEM85" s="79">
        <f>0</f>
        <v/>
      </c>
      <c r="AEN85" s="79">
        <f>0</f>
        <v/>
      </c>
      <c r="AEO85" s="79">
        <f>0</f>
        <v/>
      </c>
      <c r="AEP85" s="79">
        <f>0</f>
        <v/>
      </c>
      <c r="AEQ85" s="79">
        <f>0</f>
        <v/>
      </c>
      <c r="AER85" s="79">
        <f>0</f>
        <v/>
      </c>
      <c r="AES85" s="79">
        <f>0</f>
        <v/>
      </c>
      <c r="AET85" s="79">
        <f>0</f>
        <v/>
      </c>
      <c r="AEU85" s="79">
        <f>0</f>
        <v/>
      </c>
      <c r="AEV85" s="79">
        <f>0</f>
        <v/>
      </c>
      <c r="AEW85" s="79">
        <f>0</f>
        <v/>
      </c>
      <c r="AEX85" s="79">
        <f>0</f>
        <v/>
      </c>
      <c r="AEY85" s="79">
        <f>0</f>
        <v/>
      </c>
      <c r="AEZ85" s="79">
        <f>0</f>
        <v/>
      </c>
      <c r="AFA85" s="79">
        <f>0</f>
        <v/>
      </c>
      <c r="AFB85" s="79">
        <f>0</f>
        <v/>
      </c>
      <c r="AFC85" s="79">
        <f>0</f>
        <v/>
      </c>
      <c r="AFD85" s="79">
        <f>0</f>
        <v/>
      </c>
      <c r="AFE85" s="79">
        <f>0</f>
        <v/>
      </c>
      <c r="AFF85" s="79">
        <f>0</f>
        <v/>
      </c>
      <c r="AFG85" s="79">
        <f>0</f>
        <v/>
      </c>
      <c r="AFH85" s="79">
        <f>0</f>
        <v/>
      </c>
      <c r="AFI85" s="79">
        <f>0</f>
        <v/>
      </c>
      <c r="AFJ85" s="79">
        <f>0</f>
        <v/>
      </c>
      <c r="AFK85" s="79">
        <f>0</f>
        <v/>
      </c>
      <c r="AFL85" s="79">
        <f>0</f>
        <v/>
      </c>
      <c r="AFM85" s="79">
        <f>0</f>
        <v/>
      </c>
      <c r="AFN85" s="79">
        <f>0</f>
        <v/>
      </c>
      <c r="AFO85" s="79">
        <f>0</f>
        <v/>
      </c>
      <c r="AFP85" s="79">
        <f>0</f>
        <v/>
      </c>
      <c r="AFQ85" s="79">
        <f>0</f>
        <v/>
      </c>
      <c r="AFR85" s="79">
        <f>0</f>
        <v/>
      </c>
      <c r="AFS85" s="79">
        <f>SE(Input!W="bullet";SE(0=Input!W-1;AFS39;0);SE(0&lt;Input!W;0;SE(0&lt;Input!W;AFS39/(Input!W-Input!W);0)))</f>
        <v/>
      </c>
      <c r="AFT85" s="79">
        <f>SE(Input!W="bullet";SE(1=Input!W-1;AFS39;0);SE(1&lt;Input!W;0;SE(1&lt;Input!W;AFS39/(Input!W-Input!W);0)))</f>
        <v/>
      </c>
      <c r="AFU85" s="79">
        <f>SE(Input!W="bullet";SE(2=Input!W-1;AFS39;0);SE(2&lt;Input!W;0;SE(2&lt;Input!W;AFS39/(Input!W-Input!W);0)))</f>
        <v/>
      </c>
      <c r="AFV85" s="79">
        <f>SE(Input!W="bullet";SE(3=Input!W-1;AFS39;0);SE(3&lt;Input!W;0;SE(3&lt;Input!W;AFS39/(Input!W-Input!W);0)))</f>
        <v/>
      </c>
      <c r="AFW85" s="79">
        <f>SE(Input!W="bullet";SE(4=Input!W-1;AFS39;0);SE(4&lt;Input!W;0;SE(4&lt;Input!W;AFS39/(Input!W-Input!W);0)))</f>
        <v/>
      </c>
      <c r="AFX85" s="79">
        <f>SE(Input!W="bullet";SE(5=Input!W-1;AFS39;0);SE(5&lt;Input!W;0;SE(5&lt;Input!W;AFS39/(Input!W-Input!W);0)))</f>
        <v/>
      </c>
      <c r="AFY85" s="79">
        <f>SE(Input!W="bullet";SE(6=Input!W-1;AFS39;0);SE(6&lt;Input!W;0;SE(6&lt;Input!W;AFS39/(Input!W-Input!W);0)))</f>
        <v/>
      </c>
      <c r="AFZ85" s="79">
        <f>SE(Input!W="bullet";SE(7=Input!W-1;AFS39;0);SE(7&lt;Input!W;0;SE(7&lt;Input!W;AFS39/(Input!W-Input!W);0)))</f>
        <v/>
      </c>
    </row>
    <row r="86">
      <c r="A86" s="78" t="n">
        <v>34</v>
      </c>
      <c r="B86" s="79">
        <f>0</f>
        <v/>
      </c>
      <c r="C86" s="79">
        <f>0</f>
        <v/>
      </c>
      <c r="D86" s="79">
        <f>0</f>
        <v/>
      </c>
      <c r="E86" s="79">
        <f>0</f>
        <v/>
      </c>
      <c r="F86" s="79">
        <f>0</f>
        <v/>
      </c>
      <c r="G86" s="79">
        <f>0</f>
        <v/>
      </c>
      <c r="H86" s="79">
        <f>0</f>
        <v/>
      </c>
      <c r="I86" s="79">
        <f>0</f>
        <v/>
      </c>
      <c r="J86" s="79">
        <f>0</f>
        <v/>
      </c>
      <c r="K86" s="79">
        <f>0</f>
        <v/>
      </c>
      <c r="L86" s="79">
        <f>0</f>
        <v/>
      </c>
      <c r="M86" s="79">
        <f>0</f>
        <v/>
      </c>
      <c r="N86" s="79">
        <f>0</f>
        <v/>
      </c>
      <c r="O86" s="79">
        <f>0</f>
        <v/>
      </c>
      <c r="P86" s="79">
        <f>0</f>
        <v/>
      </c>
      <c r="Q86" s="79">
        <f>0</f>
        <v/>
      </c>
      <c r="R86" s="79">
        <f>0</f>
        <v/>
      </c>
      <c r="S86" s="79">
        <f>0</f>
        <v/>
      </c>
      <c r="T86" s="79">
        <f>0</f>
        <v/>
      </c>
      <c r="U86" s="79">
        <f>0</f>
        <v/>
      </c>
      <c r="V86" s="79">
        <f>0</f>
        <v/>
      </c>
      <c r="W86" s="79">
        <f>0</f>
        <v/>
      </c>
      <c r="X86" s="79">
        <f>0</f>
        <v/>
      </c>
      <c r="Y86" s="79">
        <f>0</f>
        <v/>
      </c>
      <c r="Z86" s="79">
        <f>0</f>
        <v/>
      </c>
      <c r="AA86" s="79">
        <f>0</f>
        <v/>
      </c>
      <c r="AB86" s="79">
        <f>0</f>
        <v/>
      </c>
      <c r="AC86" s="79">
        <f>0</f>
        <v/>
      </c>
      <c r="AD86" s="79">
        <f>0</f>
        <v/>
      </c>
      <c r="AE86" s="79">
        <f>0</f>
        <v/>
      </c>
      <c r="AF86" s="79">
        <f>0</f>
        <v/>
      </c>
      <c r="AG86" s="79">
        <f>0</f>
        <v/>
      </c>
      <c r="AH86" s="79">
        <f>0</f>
        <v/>
      </c>
      <c r="AI86" s="79">
        <f>SE(Input!D="bullet";SE(0=Input!D-1;AI40;0);SE(0&lt;Input!D;0;SE(0&lt;Input!D;AI40/(Input!D-Input!D);0)))</f>
        <v/>
      </c>
      <c r="AJ86" s="79">
        <f>SE(Input!D="bullet";SE(1=Input!D-1;AI40;0);SE(1&lt;Input!D;0;SE(1&lt;Input!D;AI40/(Input!D-Input!D);0)))</f>
        <v/>
      </c>
      <c r="AK86" s="79">
        <f>SE(Input!D="bullet";SE(2=Input!D-1;AI40;0);SE(2&lt;Input!D;0;SE(2&lt;Input!D;AI40/(Input!D-Input!D);0)))</f>
        <v/>
      </c>
      <c r="AL86" s="79">
        <f>SE(Input!D="bullet";SE(3=Input!D-1;AI40;0);SE(3&lt;Input!D;0;SE(3&lt;Input!D;AI40/(Input!D-Input!D);0)))</f>
        <v/>
      </c>
      <c r="AM86" s="79">
        <f>SE(Input!D="bullet";SE(4=Input!D-1;AI40;0);SE(4&lt;Input!D;0;SE(4&lt;Input!D;AI40/(Input!D-Input!D);0)))</f>
        <v/>
      </c>
      <c r="AN86" s="79">
        <f>SE(Input!D="bullet";SE(5=Input!D-1;AI40;0);SE(5&lt;Input!D;0;SE(5&lt;Input!D;AI40/(Input!D-Input!D);0)))</f>
        <v/>
      </c>
      <c r="AO86" s="79">
        <f>SE(Input!D="bullet";SE(6=Input!D-1;AI40;0);SE(6&lt;Input!D;0;SE(6&lt;Input!D;AI40/(Input!D-Input!D);0)))</f>
        <v/>
      </c>
      <c r="AR86" s="78" t="n">
        <v>34</v>
      </c>
      <c r="AS86" s="79">
        <f>0</f>
        <v/>
      </c>
      <c r="AT86" s="79">
        <f>0</f>
        <v/>
      </c>
      <c r="AU86" s="79">
        <f>0</f>
        <v/>
      </c>
      <c r="AV86" s="79">
        <f>0</f>
        <v/>
      </c>
      <c r="AW86" s="79">
        <f>0</f>
        <v/>
      </c>
      <c r="AX86" s="79">
        <f>0</f>
        <v/>
      </c>
      <c r="AY86" s="79">
        <f>0</f>
        <v/>
      </c>
      <c r="AZ86" s="79">
        <f>0</f>
        <v/>
      </c>
      <c r="BA86" s="79">
        <f>0</f>
        <v/>
      </c>
      <c r="BB86" s="79">
        <f>0</f>
        <v/>
      </c>
      <c r="BC86" s="79">
        <f>0</f>
        <v/>
      </c>
      <c r="BD86" s="79">
        <f>0</f>
        <v/>
      </c>
      <c r="BE86" s="79">
        <f>0</f>
        <v/>
      </c>
      <c r="BF86" s="79">
        <f>0</f>
        <v/>
      </c>
      <c r="BG86" s="79">
        <f>0</f>
        <v/>
      </c>
      <c r="BH86" s="79">
        <f>0</f>
        <v/>
      </c>
      <c r="BI86" s="79">
        <f>0</f>
        <v/>
      </c>
      <c r="BJ86" s="79">
        <f>0</f>
        <v/>
      </c>
      <c r="BK86" s="79">
        <f>0</f>
        <v/>
      </c>
      <c r="BL86" s="79">
        <f>0</f>
        <v/>
      </c>
      <c r="BM86" s="79">
        <f>0</f>
        <v/>
      </c>
      <c r="BN86" s="79">
        <f>0</f>
        <v/>
      </c>
      <c r="BO86" s="79">
        <f>0</f>
        <v/>
      </c>
      <c r="BP86" s="79">
        <f>0</f>
        <v/>
      </c>
      <c r="BQ86" s="79">
        <f>0</f>
        <v/>
      </c>
      <c r="BR86" s="79">
        <f>0</f>
        <v/>
      </c>
      <c r="BS86" s="79">
        <f>0</f>
        <v/>
      </c>
      <c r="BT86" s="79">
        <f>0</f>
        <v/>
      </c>
      <c r="BU86" s="79">
        <f>0</f>
        <v/>
      </c>
      <c r="BV86" s="79">
        <f>0</f>
        <v/>
      </c>
      <c r="BW86" s="79">
        <f>0</f>
        <v/>
      </c>
      <c r="BX86" s="79">
        <f>0</f>
        <v/>
      </c>
      <c r="BY86" s="79">
        <f>0</f>
        <v/>
      </c>
      <c r="BZ86" s="79">
        <f>SE(Input!E="bullet";SE(0=Input!E-1;BZ40;0);SE(0&lt;Input!E;0;SE(0&lt;Input!E;BZ40/(Input!E-Input!E);0)))</f>
        <v/>
      </c>
      <c r="CA86" s="79">
        <f>SE(Input!E="bullet";SE(1=Input!E-1;BZ40;0);SE(1&lt;Input!E;0;SE(1&lt;Input!E;BZ40/(Input!E-Input!E);0)))</f>
        <v/>
      </c>
      <c r="CB86" s="79">
        <f>SE(Input!E="bullet";SE(2=Input!E-1;BZ40;0);SE(2&lt;Input!E;0;SE(2&lt;Input!E;BZ40/(Input!E-Input!E);0)))</f>
        <v/>
      </c>
      <c r="CC86" s="79">
        <f>SE(Input!E="bullet";SE(3=Input!E-1;BZ40;0);SE(3&lt;Input!E;0;SE(3&lt;Input!E;BZ40/(Input!E-Input!E);0)))</f>
        <v/>
      </c>
      <c r="CD86" s="79">
        <f>SE(Input!E="bullet";SE(4=Input!E-1;BZ40;0);SE(4&lt;Input!E;0;SE(4&lt;Input!E;BZ40/(Input!E-Input!E);0)))</f>
        <v/>
      </c>
      <c r="CE86" s="79">
        <f>SE(Input!E="bullet";SE(5=Input!E-1;BZ40;0);SE(5&lt;Input!E;0;SE(5&lt;Input!E;BZ40/(Input!E-Input!E);0)))</f>
        <v/>
      </c>
      <c r="CF86" s="79">
        <f>SE(Input!E="bullet";SE(6=Input!E-1;BZ40;0);SE(6&lt;Input!E;0;SE(6&lt;Input!E;BZ40/(Input!E-Input!E);0)))</f>
        <v/>
      </c>
      <c r="CI86" s="78" t="n">
        <v>34</v>
      </c>
      <c r="CJ86" s="79">
        <f>0</f>
        <v/>
      </c>
      <c r="CK86" s="79">
        <f>0</f>
        <v/>
      </c>
      <c r="CL86" s="79">
        <f>0</f>
        <v/>
      </c>
      <c r="CM86" s="79">
        <f>0</f>
        <v/>
      </c>
      <c r="CN86" s="79">
        <f>0</f>
        <v/>
      </c>
      <c r="CO86" s="79">
        <f>0</f>
        <v/>
      </c>
      <c r="CP86" s="79">
        <f>0</f>
        <v/>
      </c>
      <c r="CQ86" s="79">
        <f>0</f>
        <v/>
      </c>
      <c r="CR86" s="79">
        <f>0</f>
        <v/>
      </c>
      <c r="CS86" s="79">
        <f>0</f>
        <v/>
      </c>
      <c r="CT86" s="79">
        <f>0</f>
        <v/>
      </c>
      <c r="CU86" s="79">
        <f>0</f>
        <v/>
      </c>
      <c r="CV86" s="79">
        <f>0</f>
        <v/>
      </c>
      <c r="CW86" s="79">
        <f>0</f>
        <v/>
      </c>
      <c r="CX86" s="79">
        <f>0</f>
        <v/>
      </c>
      <c r="CY86" s="79">
        <f>0</f>
        <v/>
      </c>
      <c r="CZ86" s="79">
        <f>0</f>
        <v/>
      </c>
      <c r="DA86" s="79">
        <f>0</f>
        <v/>
      </c>
      <c r="DB86" s="79">
        <f>0</f>
        <v/>
      </c>
      <c r="DC86" s="79">
        <f>0</f>
        <v/>
      </c>
      <c r="DD86" s="79">
        <f>0</f>
        <v/>
      </c>
      <c r="DE86" s="79">
        <f>0</f>
        <v/>
      </c>
      <c r="DF86" s="79">
        <f>0</f>
        <v/>
      </c>
      <c r="DG86" s="79">
        <f>0</f>
        <v/>
      </c>
      <c r="DH86" s="79">
        <f>0</f>
        <v/>
      </c>
      <c r="DI86" s="79">
        <f>0</f>
        <v/>
      </c>
      <c r="DJ86" s="79">
        <f>0</f>
        <v/>
      </c>
      <c r="DK86" s="79">
        <f>0</f>
        <v/>
      </c>
      <c r="DL86" s="79">
        <f>0</f>
        <v/>
      </c>
      <c r="DM86" s="79">
        <f>0</f>
        <v/>
      </c>
      <c r="DN86" s="79">
        <f>0</f>
        <v/>
      </c>
      <c r="DO86" s="79">
        <f>0</f>
        <v/>
      </c>
      <c r="DP86" s="79">
        <f>0</f>
        <v/>
      </c>
      <c r="DQ86" s="79">
        <f>SE(Input!F="bullet";SE(0=Input!F-1;DQ40;0);SE(0&lt;Input!F;0;SE(0&lt;Input!F;DQ40/(Input!F-Input!F);0)))</f>
        <v/>
      </c>
      <c r="DR86" s="79">
        <f>SE(Input!F="bullet";SE(1=Input!F-1;DQ40;0);SE(1&lt;Input!F;0;SE(1&lt;Input!F;DQ40/(Input!F-Input!F);0)))</f>
        <v/>
      </c>
      <c r="DS86" s="79">
        <f>SE(Input!F="bullet";SE(2=Input!F-1;DQ40;0);SE(2&lt;Input!F;0;SE(2&lt;Input!F;DQ40/(Input!F-Input!F);0)))</f>
        <v/>
      </c>
      <c r="DT86" s="79">
        <f>SE(Input!F="bullet";SE(3=Input!F-1;DQ40;0);SE(3&lt;Input!F;0;SE(3&lt;Input!F;DQ40/(Input!F-Input!F);0)))</f>
        <v/>
      </c>
      <c r="DU86" s="79">
        <f>SE(Input!F="bullet";SE(4=Input!F-1;DQ40;0);SE(4&lt;Input!F;0;SE(4&lt;Input!F;DQ40/(Input!F-Input!F);0)))</f>
        <v/>
      </c>
      <c r="DV86" s="79">
        <f>SE(Input!F="bullet";SE(5=Input!F-1;DQ40;0);SE(5&lt;Input!F;0;SE(5&lt;Input!F;DQ40/(Input!F-Input!F);0)))</f>
        <v/>
      </c>
      <c r="DW86" s="79">
        <f>SE(Input!F="bullet";SE(6=Input!F-1;DQ40;0);SE(6&lt;Input!F;0;SE(6&lt;Input!F;DQ40/(Input!F-Input!F);0)))</f>
        <v/>
      </c>
      <c r="DZ86" s="78" t="n">
        <v>34</v>
      </c>
      <c r="EA86" s="79">
        <f>0</f>
        <v/>
      </c>
      <c r="EB86" s="79">
        <f>0</f>
        <v/>
      </c>
      <c r="EC86" s="79">
        <f>0</f>
        <v/>
      </c>
      <c r="ED86" s="79">
        <f>0</f>
        <v/>
      </c>
      <c r="EE86" s="79">
        <f>0</f>
        <v/>
      </c>
      <c r="EF86" s="79">
        <f>0</f>
        <v/>
      </c>
      <c r="EG86" s="79">
        <f>0</f>
        <v/>
      </c>
      <c r="EH86" s="79">
        <f>0</f>
        <v/>
      </c>
      <c r="EI86" s="79">
        <f>0</f>
        <v/>
      </c>
      <c r="EJ86" s="79">
        <f>0</f>
        <v/>
      </c>
      <c r="EK86" s="79">
        <f>0</f>
        <v/>
      </c>
      <c r="EL86" s="79">
        <f>0</f>
        <v/>
      </c>
      <c r="EM86" s="79">
        <f>0</f>
        <v/>
      </c>
      <c r="EN86" s="79">
        <f>0</f>
        <v/>
      </c>
      <c r="EO86" s="79">
        <f>0</f>
        <v/>
      </c>
      <c r="EP86" s="79">
        <f>0</f>
        <v/>
      </c>
      <c r="EQ86" s="79">
        <f>0</f>
        <v/>
      </c>
      <c r="ER86" s="79">
        <f>0</f>
        <v/>
      </c>
      <c r="ES86" s="79">
        <f>0</f>
        <v/>
      </c>
      <c r="ET86" s="79">
        <f>0</f>
        <v/>
      </c>
      <c r="EU86" s="79">
        <f>0</f>
        <v/>
      </c>
      <c r="EV86" s="79">
        <f>0</f>
        <v/>
      </c>
      <c r="EW86" s="79">
        <f>0</f>
        <v/>
      </c>
      <c r="EX86" s="79">
        <f>0</f>
        <v/>
      </c>
      <c r="EY86" s="79">
        <f>0</f>
        <v/>
      </c>
      <c r="EZ86" s="79">
        <f>0</f>
        <v/>
      </c>
      <c r="FA86" s="79">
        <f>0</f>
        <v/>
      </c>
      <c r="FB86" s="79">
        <f>0</f>
        <v/>
      </c>
      <c r="FC86" s="79">
        <f>0</f>
        <v/>
      </c>
      <c r="FD86" s="79">
        <f>0</f>
        <v/>
      </c>
      <c r="FE86" s="79">
        <f>0</f>
        <v/>
      </c>
      <c r="FF86" s="79">
        <f>0</f>
        <v/>
      </c>
      <c r="FG86" s="79">
        <f>0</f>
        <v/>
      </c>
      <c r="FH86" s="79">
        <f>SE(Input!G="bullet";SE(0=Input!G-1;FH40;0);SE(0&lt;Input!G;0;SE(0&lt;Input!G;FH40/(Input!G-Input!G);0)))</f>
        <v/>
      </c>
      <c r="FI86" s="79">
        <f>SE(Input!G="bullet";SE(1=Input!G-1;FH40;0);SE(1&lt;Input!G;0;SE(1&lt;Input!G;FH40/(Input!G-Input!G);0)))</f>
        <v/>
      </c>
      <c r="FJ86" s="79">
        <f>SE(Input!G="bullet";SE(2=Input!G-1;FH40;0);SE(2&lt;Input!G;0;SE(2&lt;Input!G;FH40/(Input!G-Input!G);0)))</f>
        <v/>
      </c>
      <c r="FK86" s="79">
        <f>SE(Input!G="bullet";SE(3=Input!G-1;FH40;0);SE(3&lt;Input!G;0;SE(3&lt;Input!G;FH40/(Input!G-Input!G);0)))</f>
        <v/>
      </c>
      <c r="FL86" s="79">
        <f>SE(Input!G="bullet";SE(4=Input!G-1;FH40;0);SE(4&lt;Input!G;0;SE(4&lt;Input!G;FH40/(Input!G-Input!G);0)))</f>
        <v/>
      </c>
      <c r="FM86" s="79">
        <f>SE(Input!G="bullet";SE(5=Input!G-1;FH40;0);SE(5&lt;Input!G;0;SE(5&lt;Input!G;FH40/(Input!G-Input!G);0)))</f>
        <v/>
      </c>
      <c r="FN86" s="79">
        <f>SE(Input!G="bullet";SE(6=Input!G-1;FH40;0);SE(6&lt;Input!G;0;SE(6&lt;Input!G;FH40/(Input!G-Input!G);0)))</f>
        <v/>
      </c>
      <c r="FQ86" s="78" t="n">
        <v>34</v>
      </c>
      <c r="FR86" s="79">
        <f>0</f>
        <v/>
      </c>
      <c r="FS86" s="79">
        <f>0</f>
        <v/>
      </c>
      <c r="FT86" s="79">
        <f>0</f>
        <v/>
      </c>
      <c r="FU86" s="79">
        <f>0</f>
        <v/>
      </c>
      <c r="FV86" s="79">
        <f>0</f>
        <v/>
      </c>
      <c r="FW86" s="79">
        <f>0</f>
        <v/>
      </c>
      <c r="FX86" s="79">
        <f>0</f>
        <v/>
      </c>
      <c r="FY86" s="79">
        <f>0</f>
        <v/>
      </c>
      <c r="FZ86" s="79">
        <f>0</f>
        <v/>
      </c>
      <c r="GA86" s="79">
        <f>0</f>
        <v/>
      </c>
      <c r="GB86" s="79">
        <f>0</f>
        <v/>
      </c>
      <c r="GC86" s="79">
        <f>0</f>
        <v/>
      </c>
      <c r="GD86" s="79">
        <f>0</f>
        <v/>
      </c>
      <c r="GE86" s="79">
        <f>0</f>
        <v/>
      </c>
      <c r="GF86" s="79">
        <f>0</f>
        <v/>
      </c>
      <c r="GG86" s="79">
        <f>0</f>
        <v/>
      </c>
      <c r="GH86" s="79">
        <f>0</f>
        <v/>
      </c>
      <c r="GI86" s="79">
        <f>0</f>
        <v/>
      </c>
      <c r="GJ86" s="79">
        <f>0</f>
        <v/>
      </c>
      <c r="GK86" s="79">
        <f>0</f>
        <v/>
      </c>
      <c r="GL86" s="79">
        <f>0</f>
        <v/>
      </c>
      <c r="GM86" s="79">
        <f>0</f>
        <v/>
      </c>
      <c r="GN86" s="79">
        <f>0</f>
        <v/>
      </c>
      <c r="GO86" s="79">
        <f>0</f>
        <v/>
      </c>
      <c r="GP86" s="79">
        <f>0</f>
        <v/>
      </c>
      <c r="GQ86" s="79">
        <f>0</f>
        <v/>
      </c>
      <c r="GR86" s="79">
        <f>0</f>
        <v/>
      </c>
      <c r="GS86" s="79">
        <f>0</f>
        <v/>
      </c>
      <c r="GT86" s="79">
        <f>0</f>
        <v/>
      </c>
      <c r="GU86" s="79">
        <f>0</f>
        <v/>
      </c>
      <c r="GV86" s="79">
        <f>0</f>
        <v/>
      </c>
      <c r="GW86" s="79">
        <f>0</f>
        <v/>
      </c>
      <c r="GX86" s="79">
        <f>0</f>
        <v/>
      </c>
      <c r="GY86" s="79">
        <f>SE(Input!H="bullet";SE(0=Input!H-1;GY40;0);SE(0&lt;Input!H;0;SE(0&lt;Input!H;GY40/(Input!H-Input!H);0)))</f>
        <v/>
      </c>
      <c r="GZ86" s="79">
        <f>SE(Input!H="bullet";SE(1=Input!H-1;GY40;0);SE(1&lt;Input!H;0;SE(1&lt;Input!H;GY40/(Input!H-Input!H);0)))</f>
        <v/>
      </c>
      <c r="HA86" s="79">
        <f>SE(Input!H="bullet";SE(2=Input!H-1;GY40;0);SE(2&lt;Input!H;0;SE(2&lt;Input!H;GY40/(Input!H-Input!H);0)))</f>
        <v/>
      </c>
      <c r="HB86" s="79">
        <f>SE(Input!H="bullet";SE(3=Input!H-1;GY40;0);SE(3&lt;Input!H;0;SE(3&lt;Input!H;GY40/(Input!H-Input!H);0)))</f>
        <v/>
      </c>
      <c r="HC86" s="79">
        <f>SE(Input!H="bullet";SE(4=Input!H-1;GY40;0);SE(4&lt;Input!H;0;SE(4&lt;Input!H;GY40/(Input!H-Input!H);0)))</f>
        <v/>
      </c>
      <c r="HD86" s="79">
        <f>SE(Input!H="bullet";SE(5=Input!H-1;GY40;0);SE(5&lt;Input!H;0;SE(5&lt;Input!H;GY40/(Input!H-Input!H);0)))</f>
        <v/>
      </c>
      <c r="HE86" s="79">
        <f>SE(Input!H="bullet";SE(6=Input!H-1;GY40;0);SE(6&lt;Input!H;0;SE(6&lt;Input!H;GY40/(Input!H-Input!H);0)))</f>
        <v/>
      </c>
      <c r="HH86" s="78" t="n">
        <v>34</v>
      </c>
      <c r="HI86" s="79">
        <f>0</f>
        <v/>
      </c>
      <c r="HJ86" s="79">
        <f>0</f>
        <v/>
      </c>
      <c r="HK86" s="79">
        <f>0</f>
        <v/>
      </c>
      <c r="HL86" s="79">
        <f>0</f>
        <v/>
      </c>
      <c r="HM86" s="79">
        <f>0</f>
        <v/>
      </c>
      <c r="HN86" s="79">
        <f>0</f>
        <v/>
      </c>
      <c r="HO86" s="79">
        <f>0</f>
        <v/>
      </c>
      <c r="HP86" s="79">
        <f>0</f>
        <v/>
      </c>
      <c r="HQ86" s="79">
        <f>0</f>
        <v/>
      </c>
      <c r="HR86" s="79">
        <f>0</f>
        <v/>
      </c>
      <c r="HS86" s="79">
        <f>0</f>
        <v/>
      </c>
      <c r="HT86" s="79">
        <f>0</f>
        <v/>
      </c>
      <c r="HU86" s="79">
        <f>0</f>
        <v/>
      </c>
      <c r="HV86" s="79">
        <f>0</f>
        <v/>
      </c>
      <c r="HW86" s="79">
        <f>0</f>
        <v/>
      </c>
      <c r="HX86" s="79">
        <f>0</f>
        <v/>
      </c>
      <c r="HY86" s="79">
        <f>0</f>
        <v/>
      </c>
      <c r="HZ86" s="79">
        <f>0</f>
        <v/>
      </c>
      <c r="IA86" s="79">
        <f>0</f>
        <v/>
      </c>
      <c r="IB86" s="79">
        <f>0</f>
        <v/>
      </c>
      <c r="IC86" s="79">
        <f>0</f>
        <v/>
      </c>
      <c r="ID86" s="79">
        <f>0</f>
        <v/>
      </c>
      <c r="IE86" s="79">
        <f>0</f>
        <v/>
      </c>
      <c r="IF86" s="79">
        <f>0</f>
        <v/>
      </c>
      <c r="IG86" s="79">
        <f>0</f>
        <v/>
      </c>
      <c r="IH86" s="79">
        <f>0</f>
        <v/>
      </c>
      <c r="II86" s="79">
        <f>0</f>
        <v/>
      </c>
      <c r="IJ86" s="79">
        <f>0</f>
        <v/>
      </c>
      <c r="IK86" s="79">
        <f>0</f>
        <v/>
      </c>
      <c r="IL86" s="79">
        <f>0</f>
        <v/>
      </c>
      <c r="IM86" s="79">
        <f>0</f>
        <v/>
      </c>
      <c r="IN86" s="79">
        <f>0</f>
        <v/>
      </c>
      <c r="IO86" s="79">
        <f>0</f>
        <v/>
      </c>
      <c r="IP86" s="79">
        <f>SE(Input!I="bullet";SE(0=Input!I-1;IP40;0);SE(0&lt;Input!I;0;SE(0&lt;Input!I;IP40/(Input!I-Input!I);0)))</f>
        <v/>
      </c>
      <c r="IQ86" s="79">
        <f>SE(Input!I="bullet";SE(1=Input!I-1;IP40;0);SE(1&lt;Input!I;0;SE(1&lt;Input!I;IP40/(Input!I-Input!I);0)))</f>
        <v/>
      </c>
      <c r="IR86" s="79">
        <f>SE(Input!I="bullet";SE(2=Input!I-1;IP40;0);SE(2&lt;Input!I;0;SE(2&lt;Input!I;IP40/(Input!I-Input!I);0)))</f>
        <v/>
      </c>
      <c r="IS86" s="79">
        <f>SE(Input!I="bullet";SE(3=Input!I-1;IP40;0);SE(3&lt;Input!I;0;SE(3&lt;Input!I;IP40/(Input!I-Input!I);0)))</f>
        <v/>
      </c>
      <c r="IT86" s="79">
        <f>SE(Input!I="bullet";SE(4=Input!I-1;IP40;0);SE(4&lt;Input!I;0;SE(4&lt;Input!I;IP40/(Input!I-Input!I);0)))</f>
        <v/>
      </c>
      <c r="IU86" s="79">
        <f>SE(Input!I="bullet";SE(5=Input!I-1;IP40;0);SE(5&lt;Input!I;0;SE(5&lt;Input!I;IP40/(Input!I-Input!I);0)))</f>
        <v/>
      </c>
      <c r="IV86" s="79">
        <f>SE(Input!I="bullet";SE(6=Input!I-1;IP40;0);SE(6&lt;Input!I;0;SE(6&lt;Input!I;IP40/(Input!I-Input!I);0)))</f>
        <v/>
      </c>
      <c r="IY86" s="78" t="n">
        <v>34</v>
      </c>
      <c r="IZ86" s="79">
        <f>0</f>
        <v/>
      </c>
      <c r="JA86" s="79">
        <f>0</f>
        <v/>
      </c>
      <c r="JB86" s="79">
        <f>0</f>
        <v/>
      </c>
      <c r="JC86" s="79">
        <f>0</f>
        <v/>
      </c>
      <c r="JD86" s="79">
        <f>0</f>
        <v/>
      </c>
      <c r="JE86" s="79">
        <f>0</f>
        <v/>
      </c>
      <c r="JF86" s="79">
        <f>0</f>
        <v/>
      </c>
      <c r="JG86" s="79">
        <f>0</f>
        <v/>
      </c>
      <c r="JH86" s="79">
        <f>0</f>
        <v/>
      </c>
      <c r="JI86" s="79">
        <f>0</f>
        <v/>
      </c>
      <c r="JJ86" s="79">
        <f>0</f>
        <v/>
      </c>
      <c r="JK86" s="79">
        <f>0</f>
        <v/>
      </c>
      <c r="JL86" s="79">
        <f>0</f>
        <v/>
      </c>
      <c r="JM86" s="79">
        <f>0</f>
        <v/>
      </c>
      <c r="JN86" s="79">
        <f>0</f>
        <v/>
      </c>
      <c r="JO86" s="79">
        <f>0</f>
        <v/>
      </c>
      <c r="JP86" s="79">
        <f>0</f>
        <v/>
      </c>
      <c r="JQ86" s="79">
        <f>0</f>
        <v/>
      </c>
      <c r="JR86" s="79">
        <f>0</f>
        <v/>
      </c>
      <c r="JS86" s="79">
        <f>0</f>
        <v/>
      </c>
      <c r="JT86" s="79">
        <f>0</f>
        <v/>
      </c>
      <c r="JU86" s="79">
        <f>0</f>
        <v/>
      </c>
      <c r="JV86" s="79">
        <f>0</f>
        <v/>
      </c>
      <c r="JW86" s="79">
        <f>0</f>
        <v/>
      </c>
      <c r="JX86" s="79">
        <f>0</f>
        <v/>
      </c>
      <c r="JY86" s="79">
        <f>0</f>
        <v/>
      </c>
      <c r="JZ86" s="79">
        <f>0</f>
        <v/>
      </c>
      <c r="KA86" s="79">
        <f>0</f>
        <v/>
      </c>
      <c r="KB86" s="79">
        <f>0</f>
        <v/>
      </c>
      <c r="KC86" s="79">
        <f>0</f>
        <v/>
      </c>
      <c r="KD86" s="79">
        <f>0</f>
        <v/>
      </c>
      <c r="KE86" s="79">
        <f>0</f>
        <v/>
      </c>
      <c r="KF86" s="79">
        <f>0</f>
        <v/>
      </c>
      <c r="KG86" s="79">
        <f>SE(Input!J="bullet";SE(0=Input!J-1;KG40;0);SE(0&lt;Input!J;0;SE(0&lt;Input!J;KG40/(Input!J-Input!J);0)))</f>
        <v/>
      </c>
      <c r="KH86" s="79">
        <f>SE(Input!J="bullet";SE(1=Input!J-1;KG40;0);SE(1&lt;Input!J;0;SE(1&lt;Input!J;KG40/(Input!J-Input!J);0)))</f>
        <v/>
      </c>
      <c r="KI86" s="79">
        <f>SE(Input!J="bullet";SE(2=Input!J-1;KG40;0);SE(2&lt;Input!J;0;SE(2&lt;Input!J;KG40/(Input!J-Input!J);0)))</f>
        <v/>
      </c>
      <c r="KJ86" s="79">
        <f>SE(Input!J="bullet";SE(3=Input!J-1;KG40;0);SE(3&lt;Input!J;0;SE(3&lt;Input!J;KG40/(Input!J-Input!J);0)))</f>
        <v/>
      </c>
      <c r="KK86" s="79">
        <f>SE(Input!J="bullet";SE(4=Input!J-1;KG40;0);SE(4&lt;Input!J;0;SE(4&lt;Input!J;KG40/(Input!J-Input!J);0)))</f>
        <v/>
      </c>
      <c r="KL86" s="79">
        <f>SE(Input!J="bullet";SE(5=Input!J-1;KG40;0);SE(5&lt;Input!J;0;SE(5&lt;Input!J;KG40/(Input!J-Input!J);0)))</f>
        <v/>
      </c>
      <c r="KM86" s="79">
        <f>SE(Input!J="bullet";SE(6=Input!J-1;KG40;0);SE(6&lt;Input!J;0;SE(6&lt;Input!J;KG40/(Input!J-Input!J);0)))</f>
        <v/>
      </c>
      <c r="KP86" s="78" t="n">
        <v>34</v>
      </c>
      <c r="KQ86" s="79">
        <f>0</f>
        <v/>
      </c>
      <c r="KR86" s="79">
        <f>0</f>
        <v/>
      </c>
      <c r="KS86" s="79">
        <f>0</f>
        <v/>
      </c>
      <c r="KT86" s="79">
        <f>0</f>
        <v/>
      </c>
      <c r="KU86" s="79">
        <f>0</f>
        <v/>
      </c>
      <c r="KV86" s="79">
        <f>0</f>
        <v/>
      </c>
      <c r="KW86" s="79">
        <f>0</f>
        <v/>
      </c>
      <c r="KX86" s="79">
        <f>0</f>
        <v/>
      </c>
      <c r="KY86" s="79">
        <f>0</f>
        <v/>
      </c>
      <c r="KZ86" s="79">
        <f>0</f>
        <v/>
      </c>
      <c r="LA86" s="79">
        <f>0</f>
        <v/>
      </c>
      <c r="LB86" s="79">
        <f>0</f>
        <v/>
      </c>
      <c r="LC86" s="79">
        <f>0</f>
        <v/>
      </c>
      <c r="LD86" s="79">
        <f>0</f>
        <v/>
      </c>
      <c r="LE86" s="79">
        <f>0</f>
        <v/>
      </c>
      <c r="LF86" s="79">
        <f>0</f>
        <v/>
      </c>
      <c r="LG86" s="79">
        <f>0</f>
        <v/>
      </c>
      <c r="LH86" s="79">
        <f>0</f>
        <v/>
      </c>
      <c r="LI86" s="79">
        <f>0</f>
        <v/>
      </c>
      <c r="LJ86" s="79">
        <f>0</f>
        <v/>
      </c>
      <c r="LK86" s="79">
        <f>0</f>
        <v/>
      </c>
      <c r="LL86" s="79">
        <f>0</f>
        <v/>
      </c>
      <c r="LM86" s="79">
        <f>0</f>
        <v/>
      </c>
      <c r="LN86" s="79">
        <f>0</f>
        <v/>
      </c>
      <c r="LO86" s="79">
        <f>0</f>
        <v/>
      </c>
      <c r="LP86" s="79">
        <f>0</f>
        <v/>
      </c>
      <c r="LQ86" s="79">
        <f>0</f>
        <v/>
      </c>
      <c r="LR86" s="79">
        <f>0</f>
        <v/>
      </c>
      <c r="LS86" s="79">
        <f>0</f>
        <v/>
      </c>
      <c r="LT86" s="79">
        <f>0</f>
        <v/>
      </c>
      <c r="LU86" s="79">
        <f>0</f>
        <v/>
      </c>
      <c r="LV86" s="79">
        <f>0</f>
        <v/>
      </c>
      <c r="LW86" s="79">
        <f>0</f>
        <v/>
      </c>
      <c r="LX86" s="79">
        <f>SE(Input!K="bullet";SE(0=Input!K-1;LX40;0);SE(0&lt;Input!K;0;SE(0&lt;Input!K;LX40/(Input!K-Input!K);0)))</f>
        <v/>
      </c>
      <c r="LY86" s="79">
        <f>SE(Input!K="bullet";SE(1=Input!K-1;LX40;0);SE(1&lt;Input!K;0;SE(1&lt;Input!K;LX40/(Input!K-Input!K);0)))</f>
        <v/>
      </c>
      <c r="LZ86" s="79">
        <f>SE(Input!K="bullet";SE(2=Input!K-1;LX40;0);SE(2&lt;Input!K;0;SE(2&lt;Input!K;LX40/(Input!K-Input!K);0)))</f>
        <v/>
      </c>
      <c r="MA86" s="79">
        <f>SE(Input!K="bullet";SE(3=Input!K-1;LX40;0);SE(3&lt;Input!K;0;SE(3&lt;Input!K;LX40/(Input!K-Input!K);0)))</f>
        <v/>
      </c>
      <c r="MB86" s="79">
        <f>SE(Input!K="bullet";SE(4=Input!K-1;LX40;0);SE(4&lt;Input!K;0;SE(4&lt;Input!K;LX40/(Input!K-Input!K);0)))</f>
        <v/>
      </c>
      <c r="MC86" s="79">
        <f>SE(Input!K="bullet";SE(5=Input!K-1;LX40;0);SE(5&lt;Input!K;0;SE(5&lt;Input!K;LX40/(Input!K-Input!K);0)))</f>
        <v/>
      </c>
      <c r="MD86" s="79">
        <f>SE(Input!K="bullet";SE(6=Input!K-1;LX40;0);SE(6&lt;Input!K;0;SE(6&lt;Input!K;LX40/(Input!K-Input!K);0)))</f>
        <v/>
      </c>
      <c r="MG86" s="78" t="n">
        <v>34</v>
      </c>
      <c r="MH86" s="79">
        <f>0</f>
        <v/>
      </c>
      <c r="MI86" s="79">
        <f>0</f>
        <v/>
      </c>
      <c r="MJ86" s="79">
        <f>0</f>
        <v/>
      </c>
      <c r="MK86" s="79">
        <f>0</f>
        <v/>
      </c>
      <c r="ML86" s="79">
        <f>0</f>
        <v/>
      </c>
      <c r="MM86" s="79">
        <f>0</f>
        <v/>
      </c>
      <c r="MN86" s="79">
        <f>0</f>
        <v/>
      </c>
      <c r="MO86" s="79">
        <f>0</f>
        <v/>
      </c>
      <c r="MP86" s="79">
        <f>0</f>
        <v/>
      </c>
      <c r="MQ86" s="79">
        <f>0</f>
        <v/>
      </c>
      <c r="MR86" s="79">
        <f>0</f>
        <v/>
      </c>
      <c r="MS86" s="79">
        <f>0</f>
        <v/>
      </c>
      <c r="MT86" s="79">
        <f>0</f>
        <v/>
      </c>
      <c r="MU86" s="79">
        <f>0</f>
        <v/>
      </c>
      <c r="MV86" s="79">
        <f>0</f>
        <v/>
      </c>
      <c r="MW86" s="79">
        <f>0</f>
        <v/>
      </c>
      <c r="MX86" s="79">
        <f>0</f>
        <v/>
      </c>
      <c r="MY86" s="79">
        <f>0</f>
        <v/>
      </c>
      <c r="MZ86" s="79">
        <f>0</f>
        <v/>
      </c>
      <c r="NA86" s="79">
        <f>0</f>
        <v/>
      </c>
      <c r="NB86" s="79">
        <f>0</f>
        <v/>
      </c>
      <c r="NC86" s="79">
        <f>0</f>
        <v/>
      </c>
      <c r="ND86" s="79">
        <f>0</f>
        <v/>
      </c>
      <c r="NE86" s="79">
        <f>0</f>
        <v/>
      </c>
      <c r="NF86" s="79">
        <f>0</f>
        <v/>
      </c>
      <c r="NG86" s="79">
        <f>0</f>
        <v/>
      </c>
      <c r="NH86" s="79">
        <f>0</f>
        <v/>
      </c>
      <c r="NI86" s="79">
        <f>0</f>
        <v/>
      </c>
      <c r="NJ86" s="79">
        <f>0</f>
        <v/>
      </c>
      <c r="NK86" s="79">
        <f>0</f>
        <v/>
      </c>
      <c r="NL86" s="79">
        <f>0</f>
        <v/>
      </c>
      <c r="NM86" s="79">
        <f>0</f>
        <v/>
      </c>
      <c r="NN86" s="79">
        <f>0</f>
        <v/>
      </c>
      <c r="NO86" s="79">
        <f>SE(Input!L="bullet";SE(0=Input!L-1;NO40;0);SE(0&lt;Input!L;0;SE(0&lt;Input!L;NO40/(Input!L-Input!L);0)))</f>
        <v/>
      </c>
      <c r="NP86" s="79">
        <f>SE(Input!L="bullet";SE(1=Input!L-1;NO40;0);SE(1&lt;Input!L;0;SE(1&lt;Input!L;NO40/(Input!L-Input!L);0)))</f>
        <v/>
      </c>
      <c r="NQ86" s="79">
        <f>SE(Input!L="bullet";SE(2=Input!L-1;NO40;0);SE(2&lt;Input!L;0;SE(2&lt;Input!L;NO40/(Input!L-Input!L);0)))</f>
        <v/>
      </c>
      <c r="NR86" s="79">
        <f>SE(Input!L="bullet";SE(3=Input!L-1;NO40;0);SE(3&lt;Input!L;0;SE(3&lt;Input!L;NO40/(Input!L-Input!L);0)))</f>
        <v/>
      </c>
      <c r="NS86" s="79">
        <f>SE(Input!L="bullet";SE(4=Input!L-1;NO40;0);SE(4&lt;Input!L;0;SE(4&lt;Input!L;NO40/(Input!L-Input!L);0)))</f>
        <v/>
      </c>
      <c r="NT86" s="79">
        <f>SE(Input!L="bullet";SE(5=Input!L-1;NO40;0);SE(5&lt;Input!L;0;SE(5&lt;Input!L;NO40/(Input!L-Input!L);0)))</f>
        <v/>
      </c>
      <c r="NU86" s="79">
        <f>SE(Input!L="bullet";SE(6=Input!L-1;NO40;0);SE(6&lt;Input!L;0;SE(6&lt;Input!L;NO40/(Input!L-Input!L);0)))</f>
        <v/>
      </c>
      <c r="NX86" s="78" t="n">
        <v>34</v>
      </c>
      <c r="NY86" s="79">
        <f>0</f>
        <v/>
      </c>
      <c r="NZ86" s="79">
        <f>0</f>
        <v/>
      </c>
      <c r="OA86" s="79">
        <f>0</f>
        <v/>
      </c>
      <c r="OB86" s="79">
        <f>0</f>
        <v/>
      </c>
      <c r="OC86" s="79">
        <f>0</f>
        <v/>
      </c>
      <c r="OD86" s="79">
        <f>0</f>
        <v/>
      </c>
      <c r="OE86" s="79">
        <f>0</f>
        <v/>
      </c>
      <c r="OF86" s="79">
        <f>0</f>
        <v/>
      </c>
      <c r="OG86" s="79">
        <f>0</f>
        <v/>
      </c>
      <c r="OH86" s="79">
        <f>0</f>
        <v/>
      </c>
      <c r="OI86" s="79">
        <f>0</f>
        <v/>
      </c>
      <c r="OJ86" s="79">
        <f>0</f>
        <v/>
      </c>
      <c r="OK86" s="79">
        <f>0</f>
        <v/>
      </c>
      <c r="OL86" s="79">
        <f>0</f>
        <v/>
      </c>
      <c r="OM86" s="79">
        <f>0</f>
        <v/>
      </c>
      <c r="ON86" s="79">
        <f>0</f>
        <v/>
      </c>
      <c r="OO86" s="79">
        <f>0</f>
        <v/>
      </c>
      <c r="OP86" s="79">
        <f>0</f>
        <v/>
      </c>
      <c r="OQ86" s="79">
        <f>0</f>
        <v/>
      </c>
      <c r="OR86" s="79">
        <f>0</f>
        <v/>
      </c>
      <c r="OS86" s="79">
        <f>0</f>
        <v/>
      </c>
      <c r="OT86" s="79">
        <f>0</f>
        <v/>
      </c>
      <c r="OU86" s="79">
        <f>0</f>
        <v/>
      </c>
      <c r="OV86" s="79">
        <f>0</f>
        <v/>
      </c>
      <c r="OW86" s="79">
        <f>0</f>
        <v/>
      </c>
      <c r="OX86" s="79">
        <f>0</f>
        <v/>
      </c>
      <c r="OY86" s="79">
        <f>0</f>
        <v/>
      </c>
      <c r="OZ86" s="79">
        <f>0</f>
        <v/>
      </c>
      <c r="PA86" s="79">
        <f>0</f>
        <v/>
      </c>
      <c r="PB86" s="79">
        <f>0</f>
        <v/>
      </c>
      <c r="PC86" s="79">
        <f>0</f>
        <v/>
      </c>
      <c r="PD86" s="79">
        <f>0</f>
        <v/>
      </c>
      <c r="PE86" s="79">
        <f>0</f>
        <v/>
      </c>
      <c r="PF86" s="79">
        <f>SE(Input!M="bullet";SE(0=Input!M-1;PF40;0);SE(0&lt;Input!M;0;SE(0&lt;Input!M;PF40/(Input!M-Input!M);0)))</f>
        <v/>
      </c>
      <c r="PG86" s="79">
        <f>SE(Input!M="bullet";SE(1=Input!M-1;PF40;0);SE(1&lt;Input!M;0;SE(1&lt;Input!M;PF40/(Input!M-Input!M);0)))</f>
        <v/>
      </c>
      <c r="PH86" s="79">
        <f>SE(Input!M="bullet";SE(2=Input!M-1;PF40;0);SE(2&lt;Input!M;0;SE(2&lt;Input!M;PF40/(Input!M-Input!M);0)))</f>
        <v/>
      </c>
      <c r="PI86" s="79">
        <f>SE(Input!M="bullet";SE(3=Input!M-1;PF40;0);SE(3&lt;Input!M;0;SE(3&lt;Input!M;PF40/(Input!M-Input!M);0)))</f>
        <v/>
      </c>
      <c r="PJ86" s="79">
        <f>SE(Input!M="bullet";SE(4=Input!M-1;PF40;0);SE(4&lt;Input!M;0;SE(4&lt;Input!M;PF40/(Input!M-Input!M);0)))</f>
        <v/>
      </c>
      <c r="PK86" s="79">
        <f>SE(Input!M="bullet";SE(5=Input!M-1;PF40;0);SE(5&lt;Input!M;0;SE(5&lt;Input!M;PF40/(Input!M-Input!M);0)))</f>
        <v/>
      </c>
      <c r="PL86" s="79">
        <f>SE(Input!M="bullet";SE(6=Input!M-1;PF40;0);SE(6&lt;Input!M;0;SE(6&lt;Input!M;PF40/(Input!M-Input!M);0)))</f>
        <v/>
      </c>
      <c r="PO86" s="78" t="n">
        <v>34</v>
      </c>
      <c r="PP86" s="79">
        <f>0</f>
        <v/>
      </c>
      <c r="PQ86" s="79">
        <f>0</f>
        <v/>
      </c>
      <c r="PR86" s="79">
        <f>0</f>
        <v/>
      </c>
      <c r="PS86" s="79">
        <f>0</f>
        <v/>
      </c>
      <c r="PT86" s="79">
        <f>0</f>
        <v/>
      </c>
      <c r="PU86" s="79">
        <f>0</f>
        <v/>
      </c>
      <c r="PV86" s="79">
        <f>0</f>
        <v/>
      </c>
      <c r="PW86" s="79">
        <f>0</f>
        <v/>
      </c>
      <c r="PX86" s="79">
        <f>0</f>
        <v/>
      </c>
      <c r="PY86" s="79">
        <f>0</f>
        <v/>
      </c>
      <c r="PZ86" s="79">
        <f>0</f>
        <v/>
      </c>
      <c r="QA86" s="79">
        <f>0</f>
        <v/>
      </c>
      <c r="QB86" s="79">
        <f>0</f>
        <v/>
      </c>
      <c r="QC86" s="79">
        <f>0</f>
        <v/>
      </c>
      <c r="QD86" s="79">
        <f>0</f>
        <v/>
      </c>
      <c r="QE86" s="79">
        <f>0</f>
        <v/>
      </c>
      <c r="QF86" s="79">
        <f>0</f>
        <v/>
      </c>
      <c r="QG86" s="79">
        <f>0</f>
        <v/>
      </c>
      <c r="QH86" s="79">
        <f>0</f>
        <v/>
      </c>
      <c r="QI86" s="79">
        <f>0</f>
        <v/>
      </c>
      <c r="QJ86" s="79">
        <f>0</f>
        <v/>
      </c>
      <c r="QK86" s="79">
        <f>0</f>
        <v/>
      </c>
      <c r="QL86" s="79">
        <f>0</f>
        <v/>
      </c>
      <c r="QM86" s="79">
        <f>0</f>
        <v/>
      </c>
      <c r="QN86" s="79">
        <f>0</f>
        <v/>
      </c>
      <c r="QO86" s="79">
        <f>0</f>
        <v/>
      </c>
      <c r="QP86" s="79">
        <f>0</f>
        <v/>
      </c>
      <c r="QQ86" s="79">
        <f>0</f>
        <v/>
      </c>
      <c r="QR86" s="79">
        <f>0</f>
        <v/>
      </c>
      <c r="QS86" s="79">
        <f>0</f>
        <v/>
      </c>
      <c r="QT86" s="79">
        <f>0</f>
        <v/>
      </c>
      <c r="QU86" s="79">
        <f>0</f>
        <v/>
      </c>
      <c r="QV86" s="79">
        <f>0</f>
        <v/>
      </c>
      <c r="QW86" s="79">
        <f>SE(Input!N="bullet";SE(0=Input!N-1;QW40;0);SE(0&lt;Input!N;0;SE(0&lt;Input!N;QW40/(Input!N-Input!N);0)))</f>
        <v/>
      </c>
      <c r="QX86" s="79">
        <f>SE(Input!N="bullet";SE(1=Input!N-1;QW40;0);SE(1&lt;Input!N;0;SE(1&lt;Input!N;QW40/(Input!N-Input!N);0)))</f>
        <v/>
      </c>
      <c r="QY86" s="79">
        <f>SE(Input!N="bullet";SE(2=Input!N-1;QW40;0);SE(2&lt;Input!N;0;SE(2&lt;Input!N;QW40/(Input!N-Input!N);0)))</f>
        <v/>
      </c>
      <c r="QZ86" s="79">
        <f>SE(Input!N="bullet";SE(3=Input!N-1;QW40;0);SE(3&lt;Input!N;0;SE(3&lt;Input!N;QW40/(Input!N-Input!N);0)))</f>
        <v/>
      </c>
      <c r="RA86" s="79">
        <f>SE(Input!N="bullet";SE(4=Input!N-1;QW40;0);SE(4&lt;Input!N;0;SE(4&lt;Input!N;QW40/(Input!N-Input!N);0)))</f>
        <v/>
      </c>
      <c r="RB86" s="79">
        <f>SE(Input!N="bullet";SE(5=Input!N-1;QW40;0);SE(5&lt;Input!N;0;SE(5&lt;Input!N;QW40/(Input!N-Input!N);0)))</f>
        <v/>
      </c>
      <c r="RC86" s="79">
        <f>SE(Input!N="bullet";SE(6=Input!N-1;QW40;0);SE(6&lt;Input!N;0;SE(6&lt;Input!N;QW40/(Input!N-Input!N);0)))</f>
        <v/>
      </c>
      <c r="RF86" s="78" t="n">
        <v>34</v>
      </c>
      <c r="RG86" s="79">
        <f>0</f>
        <v/>
      </c>
      <c r="RH86" s="79">
        <f>0</f>
        <v/>
      </c>
      <c r="RI86" s="79">
        <f>0</f>
        <v/>
      </c>
      <c r="RJ86" s="79">
        <f>0</f>
        <v/>
      </c>
      <c r="RK86" s="79">
        <f>0</f>
        <v/>
      </c>
      <c r="RL86" s="79">
        <f>0</f>
        <v/>
      </c>
      <c r="RM86" s="79">
        <f>0</f>
        <v/>
      </c>
      <c r="RN86" s="79">
        <f>0</f>
        <v/>
      </c>
      <c r="RO86" s="79">
        <f>0</f>
        <v/>
      </c>
      <c r="RP86" s="79">
        <f>0</f>
        <v/>
      </c>
      <c r="RQ86" s="79">
        <f>0</f>
        <v/>
      </c>
      <c r="RR86" s="79">
        <f>0</f>
        <v/>
      </c>
      <c r="RS86" s="79">
        <f>0</f>
        <v/>
      </c>
      <c r="RT86" s="79">
        <f>0</f>
        <v/>
      </c>
      <c r="RU86" s="79">
        <f>0</f>
        <v/>
      </c>
      <c r="RV86" s="79">
        <f>0</f>
        <v/>
      </c>
      <c r="RW86" s="79">
        <f>0</f>
        <v/>
      </c>
      <c r="RX86" s="79">
        <f>0</f>
        <v/>
      </c>
      <c r="RY86" s="79">
        <f>0</f>
        <v/>
      </c>
      <c r="RZ86" s="79">
        <f>0</f>
        <v/>
      </c>
      <c r="SA86" s="79">
        <f>0</f>
        <v/>
      </c>
      <c r="SB86" s="79">
        <f>0</f>
        <v/>
      </c>
      <c r="SC86" s="79">
        <f>0</f>
        <v/>
      </c>
      <c r="SD86" s="79">
        <f>0</f>
        <v/>
      </c>
      <c r="SE86" s="79">
        <f>0</f>
        <v/>
      </c>
      <c r="SF86" s="79">
        <f>0</f>
        <v/>
      </c>
      <c r="SG86" s="79">
        <f>0</f>
        <v/>
      </c>
      <c r="SH86" s="79">
        <f>0</f>
        <v/>
      </c>
      <c r="SI86" s="79">
        <f>0</f>
        <v/>
      </c>
      <c r="SJ86" s="79">
        <f>0</f>
        <v/>
      </c>
      <c r="SK86" s="79">
        <f>0</f>
        <v/>
      </c>
      <c r="SL86" s="79">
        <f>0</f>
        <v/>
      </c>
      <c r="SM86" s="79">
        <f>0</f>
        <v/>
      </c>
      <c r="SN86" s="79">
        <f>SE(Input!O="bullet";SE(0=Input!O-1;SN40;0);SE(0&lt;Input!O;0;SE(0&lt;Input!O;SN40/(Input!O-Input!O);0)))</f>
        <v/>
      </c>
      <c r="SO86" s="79">
        <f>SE(Input!O="bullet";SE(1=Input!O-1;SN40;0);SE(1&lt;Input!O;0;SE(1&lt;Input!O;SN40/(Input!O-Input!O);0)))</f>
        <v/>
      </c>
      <c r="SP86" s="79">
        <f>SE(Input!O="bullet";SE(2=Input!O-1;SN40;0);SE(2&lt;Input!O;0;SE(2&lt;Input!O;SN40/(Input!O-Input!O);0)))</f>
        <v/>
      </c>
      <c r="SQ86" s="79">
        <f>SE(Input!O="bullet";SE(3=Input!O-1;SN40;0);SE(3&lt;Input!O;0;SE(3&lt;Input!O;SN40/(Input!O-Input!O);0)))</f>
        <v/>
      </c>
      <c r="SR86" s="79">
        <f>SE(Input!O="bullet";SE(4=Input!O-1;SN40;0);SE(4&lt;Input!O;0;SE(4&lt;Input!O;SN40/(Input!O-Input!O);0)))</f>
        <v/>
      </c>
      <c r="SS86" s="79">
        <f>SE(Input!O="bullet";SE(5=Input!O-1;SN40;0);SE(5&lt;Input!O;0;SE(5&lt;Input!O;SN40/(Input!O-Input!O);0)))</f>
        <v/>
      </c>
      <c r="ST86" s="79">
        <f>SE(Input!O="bullet";SE(6=Input!O-1;SN40;0);SE(6&lt;Input!O;0;SE(6&lt;Input!O;SN40/(Input!O-Input!O);0)))</f>
        <v/>
      </c>
      <c r="SW86" s="78" t="n">
        <v>34</v>
      </c>
      <c r="SX86" s="79">
        <f>0</f>
        <v/>
      </c>
      <c r="SY86" s="79">
        <f>0</f>
        <v/>
      </c>
      <c r="SZ86" s="79">
        <f>0</f>
        <v/>
      </c>
      <c r="TA86" s="79">
        <f>0</f>
        <v/>
      </c>
      <c r="TB86" s="79">
        <f>0</f>
        <v/>
      </c>
      <c r="TC86" s="79">
        <f>0</f>
        <v/>
      </c>
      <c r="TD86" s="79">
        <f>0</f>
        <v/>
      </c>
      <c r="TE86" s="79">
        <f>0</f>
        <v/>
      </c>
      <c r="TF86" s="79">
        <f>0</f>
        <v/>
      </c>
      <c r="TG86" s="79">
        <f>0</f>
        <v/>
      </c>
      <c r="TH86" s="79">
        <f>0</f>
        <v/>
      </c>
      <c r="TI86" s="79">
        <f>0</f>
        <v/>
      </c>
      <c r="TJ86" s="79">
        <f>0</f>
        <v/>
      </c>
      <c r="TK86" s="79">
        <f>0</f>
        <v/>
      </c>
      <c r="TL86" s="79">
        <f>0</f>
        <v/>
      </c>
      <c r="TM86" s="79">
        <f>0</f>
        <v/>
      </c>
      <c r="TN86" s="79">
        <f>0</f>
        <v/>
      </c>
      <c r="TO86" s="79">
        <f>0</f>
        <v/>
      </c>
      <c r="TP86" s="79">
        <f>0</f>
        <v/>
      </c>
      <c r="TQ86" s="79">
        <f>0</f>
        <v/>
      </c>
      <c r="TR86" s="79">
        <f>0</f>
        <v/>
      </c>
      <c r="TS86" s="79">
        <f>0</f>
        <v/>
      </c>
      <c r="TT86" s="79">
        <f>0</f>
        <v/>
      </c>
      <c r="TU86" s="79">
        <f>0</f>
        <v/>
      </c>
      <c r="TV86" s="79">
        <f>0</f>
        <v/>
      </c>
      <c r="TW86" s="79">
        <f>0</f>
        <v/>
      </c>
      <c r="TX86" s="79">
        <f>0</f>
        <v/>
      </c>
      <c r="TY86" s="79">
        <f>0</f>
        <v/>
      </c>
      <c r="TZ86" s="79">
        <f>0</f>
        <v/>
      </c>
      <c r="UA86" s="79">
        <f>0</f>
        <v/>
      </c>
      <c r="UB86" s="79">
        <f>0</f>
        <v/>
      </c>
      <c r="UC86" s="79">
        <f>0</f>
        <v/>
      </c>
      <c r="UD86" s="79">
        <f>0</f>
        <v/>
      </c>
      <c r="UE86" s="79">
        <f>SE(Input!P="bullet";SE(0=Input!P-1;UE40;0);SE(0&lt;Input!P;0;SE(0&lt;Input!P;UE40/(Input!P-Input!P);0)))</f>
        <v/>
      </c>
      <c r="UF86" s="79">
        <f>SE(Input!P="bullet";SE(1=Input!P-1;UE40;0);SE(1&lt;Input!P;0;SE(1&lt;Input!P;UE40/(Input!P-Input!P);0)))</f>
        <v/>
      </c>
      <c r="UG86" s="79">
        <f>SE(Input!P="bullet";SE(2=Input!P-1;UE40;0);SE(2&lt;Input!P;0;SE(2&lt;Input!P;UE40/(Input!P-Input!P);0)))</f>
        <v/>
      </c>
      <c r="UH86" s="79">
        <f>SE(Input!P="bullet";SE(3=Input!P-1;UE40;0);SE(3&lt;Input!P;0;SE(3&lt;Input!P;UE40/(Input!P-Input!P);0)))</f>
        <v/>
      </c>
      <c r="UI86" s="79">
        <f>SE(Input!P="bullet";SE(4=Input!P-1;UE40;0);SE(4&lt;Input!P;0;SE(4&lt;Input!P;UE40/(Input!P-Input!P);0)))</f>
        <v/>
      </c>
      <c r="UJ86" s="79">
        <f>SE(Input!P="bullet";SE(5=Input!P-1;UE40;0);SE(5&lt;Input!P;0;SE(5&lt;Input!P;UE40/(Input!P-Input!P);0)))</f>
        <v/>
      </c>
      <c r="UK86" s="79">
        <f>SE(Input!P="bullet";SE(6=Input!P-1;UE40;0);SE(6&lt;Input!P;0;SE(6&lt;Input!P;UE40/(Input!P-Input!P);0)))</f>
        <v/>
      </c>
      <c r="UN86" s="78" t="n">
        <v>34</v>
      </c>
      <c r="UO86" s="79">
        <f>0</f>
        <v/>
      </c>
      <c r="UP86" s="79">
        <f>0</f>
        <v/>
      </c>
      <c r="UQ86" s="79">
        <f>0</f>
        <v/>
      </c>
      <c r="UR86" s="79">
        <f>0</f>
        <v/>
      </c>
      <c r="US86" s="79">
        <f>0</f>
        <v/>
      </c>
      <c r="UT86" s="79">
        <f>0</f>
        <v/>
      </c>
      <c r="UU86" s="79">
        <f>0</f>
        <v/>
      </c>
      <c r="UV86" s="79">
        <f>0</f>
        <v/>
      </c>
      <c r="UW86" s="79">
        <f>0</f>
        <v/>
      </c>
      <c r="UX86" s="79">
        <f>0</f>
        <v/>
      </c>
      <c r="UY86" s="79">
        <f>0</f>
        <v/>
      </c>
      <c r="UZ86" s="79">
        <f>0</f>
        <v/>
      </c>
      <c r="VA86" s="79">
        <f>0</f>
        <v/>
      </c>
      <c r="VB86" s="79">
        <f>0</f>
        <v/>
      </c>
      <c r="VC86" s="79">
        <f>0</f>
        <v/>
      </c>
      <c r="VD86" s="79">
        <f>0</f>
        <v/>
      </c>
      <c r="VE86" s="79">
        <f>0</f>
        <v/>
      </c>
      <c r="VF86" s="79">
        <f>0</f>
        <v/>
      </c>
      <c r="VG86" s="79">
        <f>0</f>
        <v/>
      </c>
      <c r="VH86" s="79">
        <f>0</f>
        <v/>
      </c>
      <c r="VI86" s="79">
        <f>0</f>
        <v/>
      </c>
      <c r="VJ86" s="79">
        <f>0</f>
        <v/>
      </c>
      <c r="VK86" s="79">
        <f>0</f>
        <v/>
      </c>
      <c r="VL86" s="79">
        <f>0</f>
        <v/>
      </c>
      <c r="VM86" s="79">
        <f>0</f>
        <v/>
      </c>
      <c r="VN86" s="79">
        <f>0</f>
        <v/>
      </c>
      <c r="VO86" s="79">
        <f>0</f>
        <v/>
      </c>
      <c r="VP86" s="79">
        <f>0</f>
        <v/>
      </c>
      <c r="VQ86" s="79">
        <f>0</f>
        <v/>
      </c>
      <c r="VR86" s="79">
        <f>0</f>
        <v/>
      </c>
      <c r="VS86" s="79">
        <f>0</f>
        <v/>
      </c>
      <c r="VT86" s="79">
        <f>0</f>
        <v/>
      </c>
      <c r="VU86" s="79">
        <f>0</f>
        <v/>
      </c>
      <c r="VV86" s="79">
        <f>SE(Input!Q="bullet";SE(0=Input!Q-1;VV40;0);SE(0&lt;Input!Q;0;SE(0&lt;Input!Q;VV40/(Input!Q-Input!Q);0)))</f>
        <v/>
      </c>
      <c r="VW86" s="79">
        <f>SE(Input!Q="bullet";SE(1=Input!Q-1;VV40;0);SE(1&lt;Input!Q;0;SE(1&lt;Input!Q;VV40/(Input!Q-Input!Q);0)))</f>
        <v/>
      </c>
      <c r="VX86" s="79">
        <f>SE(Input!Q="bullet";SE(2=Input!Q-1;VV40;0);SE(2&lt;Input!Q;0;SE(2&lt;Input!Q;VV40/(Input!Q-Input!Q);0)))</f>
        <v/>
      </c>
      <c r="VY86" s="79">
        <f>SE(Input!Q="bullet";SE(3=Input!Q-1;VV40;0);SE(3&lt;Input!Q;0;SE(3&lt;Input!Q;VV40/(Input!Q-Input!Q);0)))</f>
        <v/>
      </c>
      <c r="VZ86" s="79">
        <f>SE(Input!Q="bullet";SE(4=Input!Q-1;VV40;0);SE(4&lt;Input!Q;0;SE(4&lt;Input!Q;VV40/(Input!Q-Input!Q);0)))</f>
        <v/>
      </c>
      <c r="WA86" s="79">
        <f>SE(Input!Q="bullet";SE(5=Input!Q-1;VV40;0);SE(5&lt;Input!Q;0;SE(5&lt;Input!Q;VV40/(Input!Q-Input!Q);0)))</f>
        <v/>
      </c>
      <c r="WB86" s="79">
        <f>SE(Input!Q="bullet";SE(6=Input!Q-1;VV40;0);SE(6&lt;Input!Q;0;SE(6&lt;Input!Q;VV40/(Input!Q-Input!Q);0)))</f>
        <v/>
      </c>
      <c r="WE86" s="78" t="n">
        <v>34</v>
      </c>
      <c r="WF86" s="79">
        <f>0</f>
        <v/>
      </c>
      <c r="WG86" s="79">
        <f>0</f>
        <v/>
      </c>
      <c r="WH86" s="79">
        <f>0</f>
        <v/>
      </c>
      <c r="WI86" s="79">
        <f>0</f>
        <v/>
      </c>
      <c r="WJ86" s="79">
        <f>0</f>
        <v/>
      </c>
      <c r="WK86" s="79">
        <f>0</f>
        <v/>
      </c>
      <c r="WL86" s="79">
        <f>0</f>
        <v/>
      </c>
      <c r="WM86" s="79">
        <f>0</f>
        <v/>
      </c>
      <c r="WN86" s="79">
        <f>0</f>
        <v/>
      </c>
      <c r="WO86" s="79">
        <f>0</f>
        <v/>
      </c>
      <c r="WP86" s="79">
        <f>0</f>
        <v/>
      </c>
      <c r="WQ86" s="79">
        <f>0</f>
        <v/>
      </c>
      <c r="WR86" s="79">
        <f>0</f>
        <v/>
      </c>
      <c r="WS86" s="79">
        <f>0</f>
        <v/>
      </c>
      <c r="WT86" s="79">
        <f>0</f>
        <v/>
      </c>
      <c r="WU86" s="79">
        <f>0</f>
        <v/>
      </c>
      <c r="WV86" s="79">
        <f>0</f>
        <v/>
      </c>
      <c r="WW86" s="79">
        <f>0</f>
        <v/>
      </c>
      <c r="WX86" s="79">
        <f>0</f>
        <v/>
      </c>
      <c r="WY86" s="79">
        <f>0</f>
        <v/>
      </c>
      <c r="WZ86" s="79">
        <f>0</f>
        <v/>
      </c>
      <c r="XA86" s="79">
        <f>0</f>
        <v/>
      </c>
      <c r="XB86" s="79">
        <f>0</f>
        <v/>
      </c>
      <c r="XC86" s="79">
        <f>0</f>
        <v/>
      </c>
      <c r="XD86" s="79">
        <f>0</f>
        <v/>
      </c>
      <c r="XE86" s="79">
        <f>0</f>
        <v/>
      </c>
      <c r="XF86" s="79">
        <f>0</f>
        <v/>
      </c>
      <c r="XG86" s="79">
        <f>0</f>
        <v/>
      </c>
      <c r="XH86" s="79">
        <f>0</f>
        <v/>
      </c>
      <c r="XI86" s="79">
        <f>0</f>
        <v/>
      </c>
      <c r="XJ86" s="79">
        <f>0</f>
        <v/>
      </c>
      <c r="XK86" s="79">
        <f>0</f>
        <v/>
      </c>
      <c r="XL86" s="79">
        <f>0</f>
        <v/>
      </c>
      <c r="XM86" s="79">
        <f>SE(Input!R="bullet";SE(0=Input!R-1;XM40;0);SE(0&lt;Input!R;0;SE(0&lt;Input!R;XM40/(Input!R-Input!R);0)))</f>
        <v/>
      </c>
      <c r="XN86" s="79">
        <f>SE(Input!R="bullet";SE(1=Input!R-1;XM40;0);SE(1&lt;Input!R;0;SE(1&lt;Input!R;XM40/(Input!R-Input!R);0)))</f>
        <v/>
      </c>
      <c r="XO86" s="79">
        <f>SE(Input!R="bullet";SE(2=Input!R-1;XM40;0);SE(2&lt;Input!R;0;SE(2&lt;Input!R;XM40/(Input!R-Input!R);0)))</f>
        <v/>
      </c>
      <c r="XP86" s="79">
        <f>SE(Input!R="bullet";SE(3=Input!R-1;XM40;0);SE(3&lt;Input!R;0;SE(3&lt;Input!R;XM40/(Input!R-Input!R);0)))</f>
        <v/>
      </c>
      <c r="XQ86" s="79">
        <f>SE(Input!R="bullet";SE(4=Input!R-1;XM40;0);SE(4&lt;Input!R;0;SE(4&lt;Input!R;XM40/(Input!R-Input!R);0)))</f>
        <v/>
      </c>
      <c r="XR86" s="79">
        <f>SE(Input!R="bullet";SE(5=Input!R-1;XM40;0);SE(5&lt;Input!R;0;SE(5&lt;Input!R;XM40/(Input!R-Input!R);0)))</f>
        <v/>
      </c>
      <c r="XS86" s="79">
        <f>SE(Input!R="bullet";SE(6=Input!R-1;XM40;0);SE(6&lt;Input!R;0;SE(6&lt;Input!R;XM40/(Input!R-Input!R);0)))</f>
        <v/>
      </c>
      <c r="XV86" s="78" t="n">
        <v>34</v>
      </c>
      <c r="XW86" s="79">
        <f>0</f>
        <v/>
      </c>
      <c r="XX86" s="79">
        <f>0</f>
        <v/>
      </c>
      <c r="XY86" s="79">
        <f>0</f>
        <v/>
      </c>
      <c r="XZ86" s="79">
        <f>0</f>
        <v/>
      </c>
      <c r="YA86" s="79">
        <f>0</f>
        <v/>
      </c>
      <c r="YB86" s="79">
        <f>0</f>
        <v/>
      </c>
      <c r="YC86" s="79">
        <f>0</f>
        <v/>
      </c>
      <c r="YD86" s="79">
        <f>0</f>
        <v/>
      </c>
      <c r="YE86" s="79">
        <f>0</f>
        <v/>
      </c>
      <c r="YF86" s="79">
        <f>0</f>
        <v/>
      </c>
      <c r="YG86" s="79">
        <f>0</f>
        <v/>
      </c>
      <c r="YH86" s="79">
        <f>0</f>
        <v/>
      </c>
      <c r="YI86" s="79">
        <f>0</f>
        <v/>
      </c>
      <c r="YJ86" s="79">
        <f>0</f>
        <v/>
      </c>
      <c r="YK86" s="79">
        <f>0</f>
        <v/>
      </c>
      <c r="YL86" s="79">
        <f>0</f>
        <v/>
      </c>
      <c r="YM86" s="79">
        <f>0</f>
        <v/>
      </c>
      <c r="YN86" s="79">
        <f>0</f>
        <v/>
      </c>
      <c r="YO86" s="79">
        <f>0</f>
        <v/>
      </c>
      <c r="YP86" s="79">
        <f>0</f>
        <v/>
      </c>
      <c r="YQ86" s="79">
        <f>0</f>
        <v/>
      </c>
      <c r="YR86" s="79">
        <f>0</f>
        <v/>
      </c>
      <c r="YS86" s="79">
        <f>0</f>
        <v/>
      </c>
      <c r="YT86" s="79">
        <f>0</f>
        <v/>
      </c>
      <c r="YU86" s="79">
        <f>0</f>
        <v/>
      </c>
      <c r="YV86" s="79">
        <f>0</f>
        <v/>
      </c>
      <c r="YW86" s="79">
        <f>0</f>
        <v/>
      </c>
      <c r="YX86" s="79">
        <f>0</f>
        <v/>
      </c>
      <c r="YY86" s="79">
        <f>0</f>
        <v/>
      </c>
      <c r="YZ86" s="79">
        <f>0</f>
        <v/>
      </c>
      <c r="ZA86" s="79">
        <f>0</f>
        <v/>
      </c>
      <c r="ZB86" s="79">
        <f>0</f>
        <v/>
      </c>
      <c r="ZC86" s="79">
        <f>0</f>
        <v/>
      </c>
      <c r="ZD86" s="79">
        <f>SE(Input!S="bullet";SE(0=Input!S-1;ZD40;0);SE(0&lt;Input!S;0;SE(0&lt;Input!S;ZD40/(Input!S-Input!S);0)))</f>
        <v/>
      </c>
      <c r="ZE86" s="79">
        <f>SE(Input!S="bullet";SE(1=Input!S-1;ZD40;0);SE(1&lt;Input!S;0;SE(1&lt;Input!S;ZD40/(Input!S-Input!S);0)))</f>
        <v/>
      </c>
      <c r="ZF86" s="79">
        <f>SE(Input!S="bullet";SE(2=Input!S-1;ZD40;0);SE(2&lt;Input!S;0;SE(2&lt;Input!S;ZD40/(Input!S-Input!S);0)))</f>
        <v/>
      </c>
      <c r="ZG86" s="79">
        <f>SE(Input!S="bullet";SE(3=Input!S-1;ZD40;0);SE(3&lt;Input!S;0;SE(3&lt;Input!S;ZD40/(Input!S-Input!S);0)))</f>
        <v/>
      </c>
      <c r="ZH86" s="79">
        <f>SE(Input!S="bullet";SE(4=Input!S-1;ZD40;0);SE(4&lt;Input!S;0;SE(4&lt;Input!S;ZD40/(Input!S-Input!S);0)))</f>
        <v/>
      </c>
      <c r="ZI86" s="79">
        <f>SE(Input!S="bullet";SE(5=Input!S-1;ZD40;0);SE(5&lt;Input!S;0;SE(5&lt;Input!S;ZD40/(Input!S-Input!S);0)))</f>
        <v/>
      </c>
      <c r="ZJ86" s="79">
        <f>SE(Input!S="bullet";SE(6=Input!S-1;ZD40;0);SE(6&lt;Input!S;0;SE(6&lt;Input!S;ZD40/(Input!S-Input!S);0)))</f>
        <v/>
      </c>
      <c r="ZM86" s="78" t="n">
        <v>34</v>
      </c>
      <c r="ZN86" s="79">
        <f>0</f>
        <v/>
      </c>
      <c r="ZO86" s="79">
        <f>0</f>
        <v/>
      </c>
      <c r="ZP86" s="79">
        <f>0</f>
        <v/>
      </c>
      <c r="ZQ86" s="79">
        <f>0</f>
        <v/>
      </c>
      <c r="ZR86" s="79">
        <f>0</f>
        <v/>
      </c>
      <c r="ZS86" s="79">
        <f>0</f>
        <v/>
      </c>
      <c r="ZT86" s="79">
        <f>0</f>
        <v/>
      </c>
      <c r="ZU86" s="79">
        <f>0</f>
        <v/>
      </c>
      <c r="ZV86" s="79">
        <f>0</f>
        <v/>
      </c>
      <c r="ZW86" s="79">
        <f>0</f>
        <v/>
      </c>
      <c r="ZX86" s="79">
        <f>0</f>
        <v/>
      </c>
      <c r="ZY86" s="79">
        <f>0</f>
        <v/>
      </c>
      <c r="ZZ86" s="79">
        <f>0</f>
        <v/>
      </c>
      <c r="AAA86" s="79">
        <f>0</f>
        <v/>
      </c>
      <c r="AAB86" s="79">
        <f>0</f>
        <v/>
      </c>
      <c r="AAC86" s="79">
        <f>0</f>
        <v/>
      </c>
      <c r="AAD86" s="79">
        <f>0</f>
        <v/>
      </c>
      <c r="AAE86" s="79">
        <f>0</f>
        <v/>
      </c>
      <c r="AAF86" s="79">
        <f>0</f>
        <v/>
      </c>
      <c r="AAG86" s="79">
        <f>0</f>
        <v/>
      </c>
      <c r="AAH86" s="79">
        <f>0</f>
        <v/>
      </c>
      <c r="AAI86" s="79">
        <f>0</f>
        <v/>
      </c>
      <c r="AAJ86" s="79">
        <f>0</f>
        <v/>
      </c>
      <c r="AAK86" s="79">
        <f>0</f>
        <v/>
      </c>
      <c r="AAL86" s="79">
        <f>0</f>
        <v/>
      </c>
      <c r="AAM86" s="79">
        <f>0</f>
        <v/>
      </c>
      <c r="AAN86" s="79">
        <f>0</f>
        <v/>
      </c>
      <c r="AAO86" s="79">
        <f>0</f>
        <v/>
      </c>
      <c r="AAP86" s="79">
        <f>0</f>
        <v/>
      </c>
      <c r="AAQ86" s="79">
        <f>0</f>
        <v/>
      </c>
      <c r="AAR86" s="79">
        <f>0</f>
        <v/>
      </c>
      <c r="AAS86" s="79">
        <f>0</f>
        <v/>
      </c>
      <c r="AAT86" s="79">
        <f>0</f>
        <v/>
      </c>
      <c r="AAU86" s="79">
        <f>SE(Input!T="bullet";SE(0=Input!T-1;AAU40;0);SE(0&lt;Input!T;0;SE(0&lt;Input!T;AAU40/(Input!T-Input!T);0)))</f>
        <v/>
      </c>
      <c r="AAV86" s="79">
        <f>SE(Input!T="bullet";SE(1=Input!T-1;AAU40;0);SE(1&lt;Input!T;0;SE(1&lt;Input!T;AAU40/(Input!T-Input!T);0)))</f>
        <v/>
      </c>
      <c r="AAW86" s="79">
        <f>SE(Input!T="bullet";SE(2=Input!T-1;AAU40;0);SE(2&lt;Input!T;0;SE(2&lt;Input!T;AAU40/(Input!T-Input!T);0)))</f>
        <v/>
      </c>
      <c r="AAX86" s="79">
        <f>SE(Input!T="bullet";SE(3=Input!T-1;AAU40;0);SE(3&lt;Input!T;0;SE(3&lt;Input!T;AAU40/(Input!T-Input!T);0)))</f>
        <v/>
      </c>
      <c r="AAY86" s="79">
        <f>SE(Input!T="bullet";SE(4=Input!T-1;AAU40;0);SE(4&lt;Input!T;0;SE(4&lt;Input!T;AAU40/(Input!T-Input!T);0)))</f>
        <v/>
      </c>
      <c r="AAZ86" s="79">
        <f>SE(Input!T="bullet";SE(5=Input!T-1;AAU40;0);SE(5&lt;Input!T;0;SE(5&lt;Input!T;AAU40/(Input!T-Input!T);0)))</f>
        <v/>
      </c>
      <c r="ABA86" s="79">
        <f>SE(Input!T="bullet";SE(6=Input!T-1;AAU40;0);SE(6&lt;Input!T;0;SE(6&lt;Input!T;AAU40/(Input!T-Input!T);0)))</f>
        <v/>
      </c>
      <c r="ABD86" s="78" t="n">
        <v>34</v>
      </c>
      <c r="ABE86" s="79">
        <f>0</f>
        <v/>
      </c>
      <c r="ABF86" s="79">
        <f>0</f>
        <v/>
      </c>
      <c r="ABG86" s="79">
        <f>0</f>
        <v/>
      </c>
      <c r="ABH86" s="79">
        <f>0</f>
        <v/>
      </c>
      <c r="ABI86" s="79">
        <f>0</f>
        <v/>
      </c>
      <c r="ABJ86" s="79">
        <f>0</f>
        <v/>
      </c>
      <c r="ABK86" s="79">
        <f>0</f>
        <v/>
      </c>
      <c r="ABL86" s="79">
        <f>0</f>
        <v/>
      </c>
      <c r="ABM86" s="79">
        <f>0</f>
        <v/>
      </c>
      <c r="ABN86" s="79">
        <f>0</f>
        <v/>
      </c>
      <c r="ABO86" s="79">
        <f>0</f>
        <v/>
      </c>
      <c r="ABP86" s="79">
        <f>0</f>
        <v/>
      </c>
      <c r="ABQ86" s="79">
        <f>0</f>
        <v/>
      </c>
      <c r="ABR86" s="79">
        <f>0</f>
        <v/>
      </c>
      <c r="ABS86" s="79">
        <f>0</f>
        <v/>
      </c>
      <c r="ABT86" s="79">
        <f>0</f>
        <v/>
      </c>
      <c r="ABU86" s="79">
        <f>0</f>
        <v/>
      </c>
      <c r="ABV86" s="79">
        <f>0</f>
        <v/>
      </c>
      <c r="ABW86" s="79">
        <f>0</f>
        <v/>
      </c>
      <c r="ABX86" s="79">
        <f>0</f>
        <v/>
      </c>
      <c r="ABY86" s="79">
        <f>0</f>
        <v/>
      </c>
      <c r="ABZ86" s="79">
        <f>0</f>
        <v/>
      </c>
      <c r="ACA86" s="79">
        <f>0</f>
        <v/>
      </c>
      <c r="ACB86" s="79">
        <f>0</f>
        <v/>
      </c>
      <c r="ACC86" s="79">
        <f>0</f>
        <v/>
      </c>
      <c r="ACD86" s="79">
        <f>0</f>
        <v/>
      </c>
      <c r="ACE86" s="79">
        <f>0</f>
        <v/>
      </c>
      <c r="ACF86" s="79">
        <f>0</f>
        <v/>
      </c>
      <c r="ACG86" s="79">
        <f>0</f>
        <v/>
      </c>
      <c r="ACH86" s="79">
        <f>0</f>
        <v/>
      </c>
      <c r="ACI86" s="79">
        <f>0</f>
        <v/>
      </c>
      <c r="ACJ86" s="79">
        <f>0</f>
        <v/>
      </c>
      <c r="ACK86" s="79">
        <f>0</f>
        <v/>
      </c>
      <c r="ACL86" s="79">
        <f>SE(Input!U="bullet";SE(0=Input!U-1;ACL40;0);SE(0&lt;Input!U;0;SE(0&lt;Input!U;ACL40/(Input!U-Input!U);0)))</f>
        <v/>
      </c>
      <c r="ACM86" s="79">
        <f>SE(Input!U="bullet";SE(1=Input!U-1;ACL40;0);SE(1&lt;Input!U;0;SE(1&lt;Input!U;ACL40/(Input!U-Input!U);0)))</f>
        <v/>
      </c>
      <c r="ACN86" s="79">
        <f>SE(Input!U="bullet";SE(2=Input!U-1;ACL40;0);SE(2&lt;Input!U;0;SE(2&lt;Input!U;ACL40/(Input!U-Input!U);0)))</f>
        <v/>
      </c>
      <c r="ACO86" s="79">
        <f>SE(Input!U="bullet";SE(3=Input!U-1;ACL40;0);SE(3&lt;Input!U;0;SE(3&lt;Input!U;ACL40/(Input!U-Input!U);0)))</f>
        <v/>
      </c>
      <c r="ACP86" s="79">
        <f>SE(Input!U="bullet";SE(4=Input!U-1;ACL40;0);SE(4&lt;Input!U;0;SE(4&lt;Input!U;ACL40/(Input!U-Input!U);0)))</f>
        <v/>
      </c>
      <c r="ACQ86" s="79">
        <f>SE(Input!U="bullet";SE(5=Input!U-1;ACL40;0);SE(5&lt;Input!U;0;SE(5&lt;Input!U;ACL40/(Input!U-Input!U);0)))</f>
        <v/>
      </c>
      <c r="ACR86" s="79">
        <f>SE(Input!U="bullet";SE(6=Input!U-1;ACL40;0);SE(6&lt;Input!U;0;SE(6&lt;Input!U;ACL40/(Input!U-Input!U);0)))</f>
        <v/>
      </c>
      <c r="ACU86" s="78" t="n">
        <v>34</v>
      </c>
      <c r="ACV86" s="79">
        <f>0</f>
        <v/>
      </c>
      <c r="ACW86" s="79">
        <f>0</f>
        <v/>
      </c>
      <c r="ACX86" s="79">
        <f>0</f>
        <v/>
      </c>
      <c r="ACY86" s="79">
        <f>0</f>
        <v/>
      </c>
      <c r="ACZ86" s="79">
        <f>0</f>
        <v/>
      </c>
      <c r="ADA86" s="79">
        <f>0</f>
        <v/>
      </c>
      <c r="ADB86" s="79">
        <f>0</f>
        <v/>
      </c>
      <c r="ADC86" s="79">
        <f>0</f>
        <v/>
      </c>
      <c r="ADD86" s="79">
        <f>0</f>
        <v/>
      </c>
      <c r="ADE86" s="79">
        <f>0</f>
        <v/>
      </c>
      <c r="ADF86" s="79">
        <f>0</f>
        <v/>
      </c>
      <c r="ADG86" s="79">
        <f>0</f>
        <v/>
      </c>
      <c r="ADH86" s="79">
        <f>0</f>
        <v/>
      </c>
      <c r="ADI86" s="79">
        <f>0</f>
        <v/>
      </c>
      <c r="ADJ86" s="79">
        <f>0</f>
        <v/>
      </c>
      <c r="ADK86" s="79">
        <f>0</f>
        <v/>
      </c>
      <c r="ADL86" s="79">
        <f>0</f>
        <v/>
      </c>
      <c r="ADM86" s="79">
        <f>0</f>
        <v/>
      </c>
      <c r="ADN86" s="79">
        <f>0</f>
        <v/>
      </c>
      <c r="ADO86" s="79">
        <f>0</f>
        <v/>
      </c>
      <c r="ADP86" s="79">
        <f>0</f>
        <v/>
      </c>
      <c r="ADQ86" s="79">
        <f>0</f>
        <v/>
      </c>
      <c r="ADR86" s="79">
        <f>0</f>
        <v/>
      </c>
      <c r="ADS86" s="79">
        <f>0</f>
        <v/>
      </c>
      <c r="ADT86" s="79">
        <f>0</f>
        <v/>
      </c>
      <c r="ADU86" s="79">
        <f>0</f>
        <v/>
      </c>
      <c r="ADV86" s="79">
        <f>0</f>
        <v/>
      </c>
      <c r="ADW86" s="79">
        <f>0</f>
        <v/>
      </c>
      <c r="ADX86" s="79">
        <f>0</f>
        <v/>
      </c>
      <c r="ADY86" s="79">
        <f>0</f>
        <v/>
      </c>
      <c r="ADZ86" s="79">
        <f>0</f>
        <v/>
      </c>
      <c r="AEA86" s="79">
        <f>0</f>
        <v/>
      </c>
      <c r="AEB86" s="79">
        <f>0</f>
        <v/>
      </c>
      <c r="AEC86" s="79">
        <f>SE(Input!V="bullet";SE(0=Input!V-1;AEC40;0);SE(0&lt;Input!V;0;SE(0&lt;Input!V;AEC40/(Input!V-Input!V);0)))</f>
        <v/>
      </c>
      <c r="AED86" s="79">
        <f>SE(Input!V="bullet";SE(1=Input!V-1;AEC40;0);SE(1&lt;Input!V;0;SE(1&lt;Input!V;AEC40/(Input!V-Input!V);0)))</f>
        <v/>
      </c>
      <c r="AEE86" s="79">
        <f>SE(Input!V="bullet";SE(2=Input!V-1;AEC40;0);SE(2&lt;Input!V;0;SE(2&lt;Input!V;AEC40/(Input!V-Input!V);0)))</f>
        <v/>
      </c>
      <c r="AEF86" s="79">
        <f>SE(Input!V="bullet";SE(3=Input!V-1;AEC40;0);SE(3&lt;Input!V;0;SE(3&lt;Input!V;AEC40/(Input!V-Input!V);0)))</f>
        <v/>
      </c>
      <c r="AEG86" s="79">
        <f>SE(Input!V="bullet";SE(4=Input!V-1;AEC40;0);SE(4&lt;Input!V;0;SE(4&lt;Input!V;AEC40/(Input!V-Input!V);0)))</f>
        <v/>
      </c>
      <c r="AEH86" s="79">
        <f>SE(Input!V="bullet";SE(5=Input!V-1;AEC40;0);SE(5&lt;Input!V;0;SE(5&lt;Input!V;AEC40/(Input!V-Input!V);0)))</f>
        <v/>
      </c>
      <c r="AEI86" s="79">
        <f>SE(Input!V="bullet";SE(6=Input!V-1;AEC40;0);SE(6&lt;Input!V;0;SE(6&lt;Input!V;AEC40/(Input!V-Input!V);0)))</f>
        <v/>
      </c>
      <c r="AEL86" s="78" t="n">
        <v>34</v>
      </c>
      <c r="AEM86" s="79">
        <f>0</f>
        <v/>
      </c>
      <c r="AEN86" s="79">
        <f>0</f>
        <v/>
      </c>
      <c r="AEO86" s="79">
        <f>0</f>
        <v/>
      </c>
      <c r="AEP86" s="79">
        <f>0</f>
        <v/>
      </c>
      <c r="AEQ86" s="79">
        <f>0</f>
        <v/>
      </c>
      <c r="AER86" s="79">
        <f>0</f>
        <v/>
      </c>
      <c r="AES86" s="79">
        <f>0</f>
        <v/>
      </c>
      <c r="AET86" s="79">
        <f>0</f>
        <v/>
      </c>
      <c r="AEU86" s="79">
        <f>0</f>
        <v/>
      </c>
      <c r="AEV86" s="79">
        <f>0</f>
        <v/>
      </c>
      <c r="AEW86" s="79">
        <f>0</f>
        <v/>
      </c>
      <c r="AEX86" s="79">
        <f>0</f>
        <v/>
      </c>
      <c r="AEY86" s="79">
        <f>0</f>
        <v/>
      </c>
      <c r="AEZ86" s="79">
        <f>0</f>
        <v/>
      </c>
      <c r="AFA86" s="79">
        <f>0</f>
        <v/>
      </c>
      <c r="AFB86" s="79">
        <f>0</f>
        <v/>
      </c>
      <c r="AFC86" s="79">
        <f>0</f>
        <v/>
      </c>
      <c r="AFD86" s="79">
        <f>0</f>
        <v/>
      </c>
      <c r="AFE86" s="79">
        <f>0</f>
        <v/>
      </c>
      <c r="AFF86" s="79">
        <f>0</f>
        <v/>
      </c>
      <c r="AFG86" s="79">
        <f>0</f>
        <v/>
      </c>
      <c r="AFH86" s="79">
        <f>0</f>
        <v/>
      </c>
      <c r="AFI86" s="79">
        <f>0</f>
        <v/>
      </c>
      <c r="AFJ86" s="79">
        <f>0</f>
        <v/>
      </c>
      <c r="AFK86" s="79">
        <f>0</f>
        <v/>
      </c>
      <c r="AFL86" s="79">
        <f>0</f>
        <v/>
      </c>
      <c r="AFM86" s="79">
        <f>0</f>
        <v/>
      </c>
      <c r="AFN86" s="79">
        <f>0</f>
        <v/>
      </c>
      <c r="AFO86" s="79">
        <f>0</f>
        <v/>
      </c>
      <c r="AFP86" s="79">
        <f>0</f>
        <v/>
      </c>
      <c r="AFQ86" s="79">
        <f>0</f>
        <v/>
      </c>
      <c r="AFR86" s="79">
        <f>0</f>
        <v/>
      </c>
      <c r="AFS86" s="79">
        <f>0</f>
        <v/>
      </c>
      <c r="AFT86" s="79">
        <f>SE(Input!W="bullet";SE(0=Input!W-1;AFT40;0);SE(0&lt;Input!W;0;SE(0&lt;Input!W;AFT40/(Input!W-Input!W);0)))</f>
        <v/>
      </c>
      <c r="AFU86" s="79">
        <f>SE(Input!W="bullet";SE(1=Input!W-1;AFT40;0);SE(1&lt;Input!W;0;SE(1&lt;Input!W;AFT40/(Input!W-Input!W);0)))</f>
        <v/>
      </c>
      <c r="AFV86" s="79">
        <f>SE(Input!W="bullet";SE(2=Input!W-1;AFT40;0);SE(2&lt;Input!W;0;SE(2&lt;Input!W;AFT40/(Input!W-Input!W);0)))</f>
        <v/>
      </c>
      <c r="AFW86" s="79">
        <f>SE(Input!W="bullet";SE(3=Input!W-1;AFT40;0);SE(3&lt;Input!W;0;SE(3&lt;Input!W;AFT40/(Input!W-Input!W);0)))</f>
        <v/>
      </c>
      <c r="AFX86" s="79">
        <f>SE(Input!W="bullet";SE(4=Input!W-1;AFT40;0);SE(4&lt;Input!W;0;SE(4&lt;Input!W;AFT40/(Input!W-Input!W);0)))</f>
        <v/>
      </c>
      <c r="AFY86" s="79">
        <f>SE(Input!W="bullet";SE(5=Input!W-1;AFT40;0);SE(5&lt;Input!W;0;SE(5&lt;Input!W;AFT40/(Input!W-Input!W);0)))</f>
        <v/>
      </c>
      <c r="AFZ86" s="79">
        <f>SE(Input!W="bullet";SE(6=Input!W-1;AFT40;0);SE(6&lt;Input!W;0;SE(6&lt;Input!W;AFT40/(Input!W-Input!W);0)))</f>
        <v/>
      </c>
    </row>
    <row r="87">
      <c r="A87" s="78" t="n">
        <v>35</v>
      </c>
      <c r="B87" s="79">
        <f>0</f>
        <v/>
      </c>
      <c r="C87" s="79">
        <f>0</f>
        <v/>
      </c>
      <c r="D87" s="79">
        <f>0</f>
        <v/>
      </c>
      <c r="E87" s="79">
        <f>0</f>
        <v/>
      </c>
      <c r="F87" s="79">
        <f>0</f>
        <v/>
      </c>
      <c r="G87" s="79">
        <f>0</f>
        <v/>
      </c>
      <c r="H87" s="79">
        <f>0</f>
        <v/>
      </c>
      <c r="I87" s="79">
        <f>0</f>
        <v/>
      </c>
      <c r="J87" s="79">
        <f>0</f>
        <v/>
      </c>
      <c r="K87" s="79">
        <f>0</f>
        <v/>
      </c>
      <c r="L87" s="79">
        <f>0</f>
        <v/>
      </c>
      <c r="M87" s="79">
        <f>0</f>
        <v/>
      </c>
      <c r="N87" s="79">
        <f>0</f>
        <v/>
      </c>
      <c r="O87" s="79">
        <f>0</f>
        <v/>
      </c>
      <c r="P87" s="79">
        <f>0</f>
        <v/>
      </c>
      <c r="Q87" s="79">
        <f>0</f>
        <v/>
      </c>
      <c r="R87" s="79">
        <f>0</f>
        <v/>
      </c>
      <c r="S87" s="79">
        <f>0</f>
        <v/>
      </c>
      <c r="T87" s="79">
        <f>0</f>
        <v/>
      </c>
      <c r="U87" s="79">
        <f>0</f>
        <v/>
      </c>
      <c r="V87" s="79">
        <f>0</f>
        <v/>
      </c>
      <c r="W87" s="79">
        <f>0</f>
        <v/>
      </c>
      <c r="X87" s="79">
        <f>0</f>
        <v/>
      </c>
      <c r="Y87" s="79">
        <f>0</f>
        <v/>
      </c>
      <c r="Z87" s="79">
        <f>0</f>
        <v/>
      </c>
      <c r="AA87" s="79">
        <f>0</f>
        <v/>
      </c>
      <c r="AB87" s="79">
        <f>0</f>
        <v/>
      </c>
      <c r="AC87" s="79">
        <f>0</f>
        <v/>
      </c>
      <c r="AD87" s="79">
        <f>0</f>
        <v/>
      </c>
      <c r="AE87" s="79">
        <f>0</f>
        <v/>
      </c>
      <c r="AF87" s="79">
        <f>0</f>
        <v/>
      </c>
      <c r="AG87" s="79">
        <f>0</f>
        <v/>
      </c>
      <c r="AH87" s="79">
        <f>0</f>
        <v/>
      </c>
      <c r="AI87" s="79">
        <f>0</f>
        <v/>
      </c>
      <c r="AJ87" s="79">
        <f>SE(Input!D="bullet";SE(0=Input!D-1;AJ41;0);SE(0&lt;Input!D;0;SE(0&lt;Input!D;AJ41/(Input!D-Input!D);0)))</f>
        <v/>
      </c>
      <c r="AK87" s="79">
        <f>SE(Input!D="bullet";SE(1=Input!D-1;AJ41;0);SE(1&lt;Input!D;0;SE(1&lt;Input!D;AJ41/(Input!D-Input!D);0)))</f>
        <v/>
      </c>
      <c r="AL87" s="79">
        <f>SE(Input!D="bullet";SE(2=Input!D-1;AJ41;0);SE(2&lt;Input!D;0;SE(2&lt;Input!D;AJ41/(Input!D-Input!D);0)))</f>
        <v/>
      </c>
      <c r="AM87" s="79">
        <f>SE(Input!D="bullet";SE(3=Input!D-1;AJ41;0);SE(3&lt;Input!D;0;SE(3&lt;Input!D;AJ41/(Input!D-Input!D);0)))</f>
        <v/>
      </c>
      <c r="AN87" s="79">
        <f>SE(Input!D="bullet";SE(4=Input!D-1;AJ41;0);SE(4&lt;Input!D;0;SE(4&lt;Input!D;AJ41/(Input!D-Input!D);0)))</f>
        <v/>
      </c>
      <c r="AO87" s="79">
        <f>SE(Input!D="bullet";SE(5=Input!D-1;AJ41;0);SE(5&lt;Input!D;0;SE(5&lt;Input!D;AJ41/(Input!D-Input!D);0)))</f>
        <v/>
      </c>
      <c r="AR87" s="78" t="n">
        <v>35</v>
      </c>
      <c r="AS87" s="79">
        <f>0</f>
        <v/>
      </c>
      <c r="AT87" s="79">
        <f>0</f>
        <v/>
      </c>
      <c r="AU87" s="79">
        <f>0</f>
        <v/>
      </c>
      <c r="AV87" s="79">
        <f>0</f>
        <v/>
      </c>
      <c r="AW87" s="79">
        <f>0</f>
        <v/>
      </c>
      <c r="AX87" s="79">
        <f>0</f>
        <v/>
      </c>
      <c r="AY87" s="79">
        <f>0</f>
        <v/>
      </c>
      <c r="AZ87" s="79">
        <f>0</f>
        <v/>
      </c>
      <c r="BA87" s="79">
        <f>0</f>
        <v/>
      </c>
      <c r="BB87" s="79">
        <f>0</f>
        <v/>
      </c>
      <c r="BC87" s="79">
        <f>0</f>
        <v/>
      </c>
      <c r="BD87" s="79">
        <f>0</f>
        <v/>
      </c>
      <c r="BE87" s="79">
        <f>0</f>
        <v/>
      </c>
      <c r="BF87" s="79">
        <f>0</f>
        <v/>
      </c>
      <c r="BG87" s="79">
        <f>0</f>
        <v/>
      </c>
      <c r="BH87" s="79">
        <f>0</f>
        <v/>
      </c>
      <c r="BI87" s="79">
        <f>0</f>
        <v/>
      </c>
      <c r="BJ87" s="79">
        <f>0</f>
        <v/>
      </c>
      <c r="BK87" s="79">
        <f>0</f>
        <v/>
      </c>
      <c r="BL87" s="79">
        <f>0</f>
        <v/>
      </c>
      <c r="BM87" s="79">
        <f>0</f>
        <v/>
      </c>
      <c r="BN87" s="79">
        <f>0</f>
        <v/>
      </c>
      <c r="BO87" s="79">
        <f>0</f>
        <v/>
      </c>
      <c r="BP87" s="79">
        <f>0</f>
        <v/>
      </c>
      <c r="BQ87" s="79">
        <f>0</f>
        <v/>
      </c>
      <c r="BR87" s="79">
        <f>0</f>
        <v/>
      </c>
      <c r="BS87" s="79">
        <f>0</f>
        <v/>
      </c>
      <c r="BT87" s="79">
        <f>0</f>
        <v/>
      </c>
      <c r="BU87" s="79">
        <f>0</f>
        <v/>
      </c>
      <c r="BV87" s="79">
        <f>0</f>
        <v/>
      </c>
      <c r="BW87" s="79">
        <f>0</f>
        <v/>
      </c>
      <c r="BX87" s="79">
        <f>0</f>
        <v/>
      </c>
      <c r="BY87" s="79">
        <f>0</f>
        <v/>
      </c>
      <c r="BZ87" s="79">
        <f>0</f>
        <v/>
      </c>
      <c r="CA87" s="79">
        <f>SE(Input!E="bullet";SE(0=Input!E-1;CA41;0);SE(0&lt;Input!E;0;SE(0&lt;Input!E;CA41/(Input!E-Input!E);0)))</f>
        <v/>
      </c>
      <c r="CB87" s="79">
        <f>SE(Input!E="bullet";SE(1=Input!E-1;CA41;0);SE(1&lt;Input!E;0;SE(1&lt;Input!E;CA41/(Input!E-Input!E);0)))</f>
        <v/>
      </c>
      <c r="CC87" s="79">
        <f>SE(Input!E="bullet";SE(2=Input!E-1;CA41;0);SE(2&lt;Input!E;0;SE(2&lt;Input!E;CA41/(Input!E-Input!E);0)))</f>
        <v/>
      </c>
      <c r="CD87" s="79">
        <f>SE(Input!E="bullet";SE(3=Input!E-1;CA41;0);SE(3&lt;Input!E;0;SE(3&lt;Input!E;CA41/(Input!E-Input!E);0)))</f>
        <v/>
      </c>
      <c r="CE87" s="79">
        <f>SE(Input!E="bullet";SE(4=Input!E-1;CA41;0);SE(4&lt;Input!E;0;SE(4&lt;Input!E;CA41/(Input!E-Input!E);0)))</f>
        <v/>
      </c>
      <c r="CF87" s="79">
        <f>SE(Input!E="bullet";SE(5=Input!E-1;CA41;0);SE(5&lt;Input!E;0;SE(5&lt;Input!E;CA41/(Input!E-Input!E);0)))</f>
        <v/>
      </c>
      <c r="CI87" s="78" t="n">
        <v>35</v>
      </c>
      <c r="CJ87" s="79">
        <f>0</f>
        <v/>
      </c>
      <c r="CK87" s="79">
        <f>0</f>
        <v/>
      </c>
      <c r="CL87" s="79">
        <f>0</f>
        <v/>
      </c>
      <c r="CM87" s="79">
        <f>0</f>
        <v/>
      </c>
      <c r="CN87" s="79">
        <f>0</f>
        <v/>
      </c>
      <c r="CO87" s="79">
        <f>0</f>
        <v/>
      </c>
      <c r="CP87" s="79">
        <f>0</f>
        <v/>
      </c>
      <c r="CQ87" s="79">
        <f>0</f>
        <v/>
      </c>
      <c r="CR87" s="79">
        <f>0</f>
        <v/>
      </c>
      <c r="CS87" s="79">
        <f>0</f>
        <v/>
      </c>
      <c r="CT87" s="79">
        <f>0</f>
        <v/>
      </c>
      <c r="CU87" s="79">
        <f>0</f>
        <v/>
      </c>
      <c r="CV87" s="79">
        <f>0</f>
        <v/>
      </c>
      <c r="CW87" s="79">
        <f>0</f>
        <v/>
      </c>
      <c r="CX87" s="79">
        <f>0</f>
        <v/>
      </c>
      <c r="CY87" s="79">
        <f>0</f>
        <v/>
      </c>
      <c r="CZ87" s="79">
        <f>0</f>
        <v/>
      </c>
      <c r="DA87" s="79">
        <f>0</f>
        <v/>
      </c>
      <c r="DB87" s="79">
        <f>0</f>
        <v/>
      </c>
      <c r="DC87" s="79">
        <f>0</f>
        <v/>
      </c>
      <c r="DD87" s="79">
        <f>0</f>
        <v/>
      </c>
      <c r="DE87" s="79">
        <f>0</f>
        <v/>
      </c>
      <c r="DF87" s="79">
        <f>0</f>
        <v/>
      </c>
      <c r="DG87" s="79">
        <f>0</f>
        <v/>
      </c>
      <c r="DH87" s="79">
        <f>0</f>
        <v/>
      </c>
      <c r="DI87" s="79">
        <f>0</f>
        <v/>
      </c>
      <c r="DJ87" s="79">
        <f>0</f>
        <v/>
      </c>
      <c r="DK87" s="79">
        <f>0</f>
        <v/>
      </c>
      <c r="DL87" s="79">
        <f>0</f>
        <v/>
      </c>
      <c r="DM87" s="79">
        <f>0</f>
        <v/>
      </c>
      <c r="DN87" s="79">
        <f>0</f>
        <v/>
      </c>
      <c r="DO87" s="79">
        <f>0</f>
        <v/>
      </c>
      <c r="DP87" s="79">
        <f>0</f>
        <v/>
      </c>
      <c r="DQ87" s="79">
        <f>0</f>
        <v/>
      </c>
      <c r="DR87" s="79">
        <f>SE(Input!F="bullet";SE(0=Input!F-1;DR41;0);SE(0&lt;Input!F;0;SE(0&lt;Input!F;DR41/(Input!F-Input!F);0)))</f>
        <v/>
      </c>
      <c r="DS87" s="79">
        <f>SE(Input!F="bullet";SE(1=Input!F-1;DR41;0);SE(1&lt;Input!F;0;SE(1&lt;Input!F;DR41/(Input!F-Input!F);0)))</f>
        <v/>
      </c>
      <c r="DT87" s="79">
        <f>SE(Input!F="bullet";SE(2=Input!F-1;DR41;0);SE(2&lt;Input!F;0;SE(2&lt;Input!F;DR41/(Input!F-Input!F);0)))</f>
        <v/>
      </c>
      <c r="DU87" s="79">
        <f>SE(Input!F="bullet";SE(3=Input!F-1;DR41;0);SE(3&lt;Input!F;0;SE(3&lt;Input!F;DR41/(Input!F-Input!F);0)))</f>
        <v/>
      </c>
      <c r="DV87" s="79">
        <f>SE(Input!F="bullet";SE(4=Input!F-1;DR41;0);SE(4&lt;Input!F;0;SE(4&lt;Input!F;DR41/(Input!F-Input!F);0)))</f>
        <v/>
      </c>
      <c r="DW87" s="79">
        <f>SE(Input!F="bullet";SE(5=Input!F-1;DR41;0);SE(5&lt;Input!F;0;SE(5&lt;Input!F;DR41/(Input!F-Input!F);0)))</f>
        <v/>
      </c>
      <c r="DZ87" s="78" t="n">
        <v>35</v>
      </c>
      <c r="EA87" s="79">
        <f>0</f>
        <v/>
      </c>
      <c r="EB87" s="79">
        <f>0</f>
        <v/>
      </c>
      <c r="EC87" s="79">
        <f>0</f>
        <v/>
      </c>
      <c r="ED87" s="79">
        <f>0</f>
        <v/>
      </c>
      <c r="EE87" s="79">
        <f>0</f>
        <v/>
      </c>
      <c r="EF87" s="79">
        <f>0</f>
        <v/>
      </c>
      <c r="EG87" s="79">
        <f>0</f>
        <v/>
      </c>
      <c r="EH87" s="79">
        <f>0</f>
        <v/>
      </c>
      <c r="EI87" s="79">
        <f>0</f>
        <v/>
      </c>
      <c r="EJ87" s="79">
        <f>0</f>
        <v/>
      </c>
      <c r="EK87" s="79">
        <f>0</f>
        <v/>
      </c>
      <c r="EL87" s="79">
        <f>0</f>
        <v/>
      </c>
      <c r="EM87" s="79">
        <f>0</f>
        <v/>
      </c>
      <c r="EN87" s="79">
        <f>0</f>
        <v/>
      </c>
      <c r="EO87" s="79">
        <f>0</f>
        <v/>
      </c>
      <c r="EP87" s="79">
        <f>0</f>
        <v/>
      </c>
      <c r="EQ87" s="79">
        <f>0</f>
        <v/>
      </c>
      <c r="ER87" s="79">
        <f>0</f>
        <v/>
      </c>
      <c r="ES87" s="79">
        <f>0</f>
        <v/>
      </c>
      <c r="ET87" s="79">
        <f>0</f>
        <v/>
      </c>
      <c r="EU87" s="79">
        <f>0</f>
        <v/>
      </c>
      <c r="EV87" s="79">
        <f>0</f>
        <v/>
      </c>
      <c r="EW87" s="79">
        <f>0</f>
        <v/>
      </c>
      <c r="EX87" s="79">
        <f>0</f>
        <v/>
      </c>
      <c r="EY87" s="79">
        <f>0</f>
        <v/>
      </c>
      <c r="EZ87" s="79">
        <f>0</f>
        <v/>
      </c>
      <c r="FA87" s="79">
        <f>0</f>
        <v/>
      </c>
      <c r="FB87" s="79">
        <f>0</f>
        <v/>
      </c>
      <c r="FC87" s="79">
        <f>0</f>
        <v/>
      </c>
      <c r="FD87" s="79">
        <f>0</f>
        <v/>
      </c>
      <c r="FE87" s="79">
        <f>0</f>
        <v/>
      </c>
      <c r="FF87" s="79">
        <f>0</f>
        <v/>
      </c>
      <c r="FG87" s="79">
        <f>0</f>
        <v/>
      </c>
      <c r="FH87" s="79">
        <f>0</f>
        <v/>
      </c>
      <c r="FI87" s="79">
        <f>SE(Input!G="bullet";SE(0=Input!G-1;FI41;0);SE(0&lt;Input!G;0;SE(0&lt;Input!G;FI41/(Input!G-Input!G);0)))</f>
        <v/>
      </c>
      <c r="FJ87" s="79">
        <f>SE(Input!G="bullet";SE(1=Input!G-1;FI41;0);SE(1&lt;Input!G;0;SE(1&lt;Input!G;FI41/(Input!G-Input!G);0)))</f>
        <v/>
      </c>
      <c r="FK87" s="79">
        <f>SE(Input!G="bullet";SE(2=Input!G-1;FI41;0);SE(2&lt;Input!G;0;SE(2&lt;Input!G;FI41/(Input!G-Input!G);0)))</f>
        <v/>
      </c>
      <c r="FL87" s="79">
        <f>SE(Input!G="bullet";SE(3=Input!G-1;FI41;0);SE(3&lt;Input!G;0;SE(3&lt;Input!G;FI41/(Input!G-Input!G);0)))</f>
        <v/>
      </c>
      <c r="FM87" s="79">
        <f>SE(Input!G="bullet";SE(4=Input!G-1;FI41;0);SE(4&lt;Input!G;0;SE(4&lt;Input!G;FI41/(Input!G-Input!G);0)))</f>
        <v/>
      </c>
      <c r="FN87" s="79">
        <f>SE(Input!G="bullet";SE(5=Input!G-1;FI41;0);SE(5&lt;Input!G;0;SE(5&lt;Input!G;FI41/(Input!G-Input!G);0)))</f>
        <v/>
      </c>
      <c r="FQ87" s="78" t="n">
        <v>35</v>
      </c>
      <c r="FR87" s="79">
        <f>0</f>
        <v/>
      </c>
      <c r="FS87" s="79">
        <f>0</f>
        <v/>
      </c>
      <c r="FT87" s="79">
        <f>0</f>
        <v/>
      </c>
      <c r="FU87" s="79">
        <f>0</f>
        <v/>
      </c>
      <c r="FV87" s="79">
        <f>0</f>
        <v/>
      </c>
      <c r="FW87" s="79">
        <f>0</f>
        <v/>
      </c>
      <c r="FX87" s="79">
        <f>0</f>
        <v/>
      </c>
      <c r="FY87" s="79">
        <f>0</f>
        <v/>
      </c>
      <c r="FZ87" s="79">
        <f>0</f>
        <v/>
      </c>
      <c r="GA87" s="79">
        <f>0</f>
        <v/>
      </c>
      <c r="GB87" s="79">
        <f>0</f>
        <v/>
      </c>
      <c r="GC87" s="79">
        <f>0</f>
        <v/>
      </c>
      <c r="GD87" s="79">
        <f>0</f>
        <v/>
      </c>
      <c r="GE87" s="79">
        <f>0</f>
        <v/>
      </c>
      <c r="GF87" s="79">
        <f>0</f>
        <v/>
      </c>
      <c r="GG87" s="79">
        <f>0</f>
        <v/>
      </c>
      <c r="GH87" s="79">
        <f>0</f>
        <v/>
      </c>
      <c r="GI87" s="79">
        <f>0</f>
        <v/>
      </c>
      <c r="GJ87" s="79">
        <f>0</f>
        <v/>
      </c>
      <c r="GK87" s="79">
        <f>0</f>
        <v/>
      </c>
      <c r="GL87" s="79">
        <f>0</f>
        <v/>
      </c>
      <c r="GM87" s="79">
        <f>0</f>
        <v/>
      </c>
      <c r="GN87" s="79">
        <f>0</f>
        <v/>
      </c>
      <c r="GO87" s="79">
        <f>0</f>
        <v/>
      </c>
      <c r="GP87" s="79">
        <f>0</f>
        <v/>
      </c>
      <c r="GQ87" s="79">
        <f>0</f>
        <v/>
      </c>
      <c r="GR87" s="79">
        <f>0</f>
        <v/>
      </c>
      <c r="GS87" s="79">
        <f>0</f>
        <v/>
      </c>
      <c r="GT87" s="79">
        <f>0</f>
        <v/>
      </c>
      <c r="GU87" s="79">
        <f>0</f>
        <v/>
      </c>
      <c r="GV87" s="79">
        <f>0</f>
        <v/>
      </c>
      <c r="GW87" s="79">
        <f>0</f>
        <v/>
      </c>
      <c r="GX87" s="79">
        <f>0</f>
        <v/>
      </c>
      <c r="GY87" s="79">
        <f>0</f>
        <v/>
      </c>
      <c r="GZ87" s="79">
        <f>SE(Input!H="bullet";SE(0=Input!H-1;GZ41;0);SE(0&lt;Input!H;0;SE(0&lt;Input!H;GZ41/(Input!H-Input!H);0)))</f>
        <v/>
      </c>
      <c r="HA87" s="79">
        <f>SE(Input!H="bullet";SE(1=Input!H-1;GZ41;0);SE(1&lt;Input!H;0;SE(1&lt;Input!H;GZ41/(Input!H-Input!H);0)))</f>
        <v/>
      </c>
      <c r="HB87" s="79">
        <f>SE(Input!H="bullet";SE(2=Input!H-1;GZ41;0);SE(2&lt;Input!H;0;SE(2&lt;Input!H;GZ41/(Input!H-Input!H);0)))</f>
        <v/>
      </c>
      <c r="HC87" s="79">
        <f>SE(Input!H="bullet";SE(3=Input!H-1;GZ41;0);SE(3&lt;Input!H;0;SE(3&lt;Input!H;GZ41/(Input!H-Input!H);0)))</f>
        <v/>
      </c>
      <c r="HD87" s="79">
        <f>SE(Input!H="bullet";SE(4=Input!H-1;GZ41;0);SE(4&lt;Input!H;0;SE(4&lt;Input!H;GZ41/(Input!H-Input!H);0)))</f>
        <v/>
      </c>
      <c r="HE87" s="79">
        <f>SE(Input!H="bullet";SE(5=Input!H-1;GZ41;0);SE(5&lt;Input!H;0;SE(5&lt;Input!H;GZ41/(Input!H-Input!H);0)))</f>
        <v/>
      </c>
      <c r="HH87" s="78" t="n">
        <v>35</v>
      </c>
      <c r="HI87" s="79">
        <f>0</f>
        <v/>
      </c>
      <c r="HJ87" s="79">
        <f>0</f>
        <v/>
      </c>
      <c r="HK87" s="79">
        <f>0</f>
        <v/>
      </c>
      <c r="HL87" s="79">
        <f>0</f>
        <v/>
      </c>
      <c r="HM87" s="79">
        <f>0</f>
        <v/>
      </c>
      <c r="HN87" s="79">
        <f>0</f>
        <v/>
      </c>
      <c r="HO87" s="79">
        <f>0</f>
        <v/>
      </c>
      <c r="HP87" s="79">
        <f>0</f>
        <v/>
      </c>
      <c r="HQ87" s="79">
        <f>0</f>
        <v/>
      </c>
      <c r="HR87" s="79">
        <f>0</f>
        <v/>
      </c>
      <c r="HS87" s="79">
        <f>0</f>
        <v/>
      </c>
      <c r="HT87" s="79">
        <f>0</f>
        <v/>
      </c>
      <c r="HU87" s="79">
        <f>0</f>
        <v/>
      </c>
      <c r="HV87" s="79">
        <f>0</f>
        <v/>
      </c>
      <c r="HW87" s="79">
        <f>0</f>
        <v/>
      </c>
      <c r="HX87" s="79">
        <f>0</f>
        <v/>
      </c>
      <c r="HY87" s="79">
        <f>0</f>
        <v/>
      </c>
      <c r="HZ87" s="79">
        <f>0</f>
        <v/>
      </c>
      <c r="IA87" s="79">
        <f>0</f>
        <v/>
      </c>
      <c r="IB87" s="79">
        <f>0</f>
        <v/>
      </c>
      <c r="IC87" s="79">
        <f>0</f>
        <v/>
      </c>
      <c r="ID87" s="79">
        <f>0</f>
        <v/>
      </c>
      <c r="IE87" s="79">
        <f>0</f>
        <v/>
      </c>
      <c r="IF87" s="79">
        <f>0</f>
        <v/>
      </c>
      <c r="IG87" s="79">
        <f>0</f>
        <v/>
      </c>
      <c r="IH87" s="79">
        <f>0</f>
        <v/>
      </c>
      <c r="II87" s="79">
        <f>0</f>
        <v/>
      </c>
      <c r="IJ87" s="79">
        <f>0</f>
        <v/>
      </c>
      <c r="IK87" s="79">
        <f>0</f>
        <v/>
      </c>
      <c r="IL87" s="79">
        <f>0</f>
        <v/>
      </c>
      <c r="IM87" s="79">
        <f>0</f>
        <v/>
      </c>
      <c r="IN87" s="79">
        <f>0</f>
        <v/>
      </c>
      <c r="IO87" s="79">
        <f>0</f>
        <v/>
      </c>
      <c r="IP87" s="79">
        <f>0</f>
        <v/>
      </c>
      <c r="IQ87" s="79">
        <f>SE(Input!I="bullet";SE(0=Input!I-1;IQ41;0);SE(0&lt;Input!I;0;SE(0&lt;Input!I;IQ41/(Input!I-Input!I);0)))</f>
        <v/>
      </c>
      <c r="IR87" s="79">
        <f>SE(Input!I="bullet";SE(1=Input!I-1;IQ41;0);SE(1&lt;Input!I;0;SE(1&lt;Input!I;IQ41/(Input!I-Input!I);0)))</f>
        <v/>
      </c>
      <c r="IS87" s="79">
        <f>SE(Input!I="bullet";SE(2=Input!I-1;IQ41;0);SE(2&lt;Input!I;0;SE(2&lt;Input!I;IQ41/(Input!I-Input!I);0)))</f>
        <v/>
      </c>
      <c r="IT87" s="79">
        <f>SE(Input!I="bullet";SE(3=Input!I-1;IQ41;0);SE(3&lt;Input!I;0;SE(3&lt;Input!I;IQ41/(Input!I-Input!I);0)))</f>
        <v/>
      </c>
      <c r="IU87" s="79">
        <f>SE(Input!I="bullet";SE(4=Input!I-1;IQ41;0);SE(4&lt;Input!I;0;SE(4&lt;Input!I;IQ41/(Input!I-Input!I);0)))</f>
        <v/>
      </c>
      <c r="IV87" s="79">
        <f>SE(Input!I="bullet";SE(5=Input!I-1;IQ41;0);SE(5&lt;Input!I;0;SE(5&lt;Input!I;IQ41/(Input!I-Input!I);0)))</f>
        <v/>
      </c>
      <c r="IY87" s="78" t="n">
        <v>35</v>
      </c>
      <c r="IZ87" s="79">
        <f>0</f>
        <v/>
      </c>
      <c r="JA87" s="79">
        <f>0</f>
        <v/>
      </c>
      <c r="JB87" s="79">
        <f>0</f>
        <v/>
      </c>
      <c r="JC87" s="79">
        <f>0</f>
        <v/>
      </c>
      <c r="JD87" s="79">
        <f>0</f>
        <v/>
      </c>
      <c r="JE87" s="79">
        <f>0</f>
        <v/>
      </c>
      <c r="JF87" s="79">
        <f>0</f>
        <v/>
      </c>
      <c r="JG87" s="79">
        <f>0</f>
        <v/>
      </c>
      <c r="JH87" s="79">
        <f>0</f>
        <v/>
      </c>
      <c r="JI87" s="79">
        <f>0</f>
        <v/>
      </c>
      <c r="JJ87" s="79">
        <f>0</f>
        <v/>
      </c>
      <c r="JK87" s="79">
        <f>0</f>
        <v/>
      </c>
      <c r="JL87" s="79">
        <f>0</f>
        <v/>
      </c>
      <c r="JM87" s="79">
        <f>0</f>
        <v/>
      </c>
      <c r="JN87" s="79">
        <f>0</f>
        <v/>
      </c>
      <c r="JO87" s="79">
        <f>0</f>
        <v/>
      </c>
      <c r="JP87" s="79">
        <f>0</f>
        <v/>
      </c>
      <c r="JQ87" s="79">
        <f>0</f>
        <v/>
      </c>
      <c r="JR87" s="79">
        <f>0</f>
        <v/>
      </c>
      <c r="JS87" s="79">
        <f>0</f>
        <v/>
      </c>
      <c r="JT87" s="79">
        <f>0</f>
        <v/>
      </c>
      <c r="JU87" s="79">
        <f>0</f>
        <v/>
      </c>
      <c r="JV87" s="79">
        <f>0</f>
        <v/>
      </c>
      <c r="JW87" s="79">
        <f>0</f>
        <v/>
      </c>
      <c r="JX87" s="79">
        <f>0</f>
        <v/>
      </c>
      <c r="JY87" s="79">
        <f>0</f>
        <v/>
      </c>
      <c r="JZ87" s="79">
        <f>0</f>
        <v/>
      </c>
      <c r="KA87" s="79">
        <f>0</f>
        <v/>
      </c>
      <c r="KB87" s="79">
        <f>0</f>
        <v/>
      </c>
      <c r="KC87" s="79">
        <f>0</f>
        <v/>
      </c>
      <c r="KD87" s="79">
        <f>0</f>
        <v/>
      </c>
      <c r="KE87" s="79">
        <f>0</f>
        <v/>
      </c>
      <c r="KF87" s="79">
        <f>0</f>
        <v/>
      </c>
      <c r="KG87" s="79">
        <f>0</f>
        <v/>
      </c>
      <c r="KH87" s="79">
        <f>SE(Input!J="bullet";SE(0=Input!J-1;KH41;0);SE(0&lt;Input!J;0;SE(0&lt;Input!J;KH41/(Input!J-Input!J);0)))</f>
        <v/>
      </c>
      <c r="KI87" s="79">
        <f>SE(Input!J="bullet";SE(1=Input!J-1;KH41;0);SE(1&lt;Input!J;0;SE(1&lt;Input!J;KH41/(Input!J-Input!J);0)))</f>
        <v/>
      </c>
      <c r="KJ87" s="79">
        <f>SE(Input!J="bullet";SE(2=Input!J-1;KH41;0);SE(2&lt;Input!J;0;SE(2&lt;Input!J;KH41/(Input!J-Input!J);0)))</f>
        <v/>
      </c>
      <c r="KK87" s="79">
        <f>SE(Input!J="bullet";SE(3=Input!J-1;KH41;0);SE(3&lt;Input!J;0;SE(3&lt;Input!J;KH41/(Input!J-Input!J);0)))</f>
        <v/>
      </c>
      <c r="KL87" s="79">
        <f>SE(Input!J="bullet";SE(4=Input!J-1;KH41;0);SE(4&lt;Input!J;0;SE(4&lt;Input!J;KH41/(Input!J-Input!J);0)))</f>
        <v/>
      </c>
      <c r="KM87" s="79">
        <f>SE(Input!J="bullet";SE(5=Input!J-1;KH41;0);SE(5&lt;Input!J;0;SE(5&lt;Input!J;KH41/(Input!J-Input!J);0)))</f>
        <v/>
      </c>
      <c r="KP87" s="78" t="n">
        <v>35</v>
      </c>
      <c r="KQ87" s="79">
        <f>0</f>
        <v/>
      </c>
      <c r="KR87" s="79">
        <f>0</f>
        <v/>
      </c>
      <c r="KS87" s="79">
        <f>0</f>
        <v/>
      </c>
      <c r="KT87" s="79">
        <f>0</f>
        <v/>
      </c>
      <c r="KU87" s="79">
        <f>0</f>
        <v/>
      </c>
      <c r="KV87" s="79">
        <f>0</f>
        <v/>
      </c>
      <c r="KW87" s="79">
        <f>0</f>
        <v/>
      </c>
      <c r="KX87" s="79">
        <f>0</f>
        <v/>
      </c>
      <c r="KY87" s="79">
        <f>0</f>
        <v/>
      </c>
      <c r="KZ87" s="79">
        <f>0</f>
        <v/>
      </c>
      <c r="LA87" s="79">
        <f>0</f>
        <v/>
      </c>
      <c r="LB87" s="79">
        <f>0</f>
        <v/>
      </c>
      <c r="LC87" s="79">
        <f>0</f>
        <v/>
      </c>
      <c r="LD87" s="79">
        <f>0</f>
        <v/>
      </c>
      <c r="LE87" s="79">
        <f>0</f>
        <v/>
      </c>
      <c r="LF87" s="79">
        <f>0</f>
        <v/>
      </c>
      <c r="LG87" s="79">
        <f>0</f>
        <v/>
      </c>
      <c r="LH87" s="79">
        <f>0</f>
        <v/>
      </c>
      <c r="LI87" s="79">
        <f>0</f>
        <v/>
      </c>
      <c r="LJ87" s="79">
        <f>0</f>
        <v/>
      </c>
      <c r="LK87" s="79">
        <f>0</f>
        <v/>
      </c>
      <c r="LL87" s="79">
        <f>0</f>
        <v/>
      </c>
      <c r="LM87" s="79">
        <f>0</f>
        <v/>
      </c>
      <c r="LN87" s="79">
        <f>0</f>
        <v/>
      </c>
      <c r="LO87" s="79">
        <f>0</f>
        <v/>
      </c>
      <c r="LP87" s="79">
        <f>0</f>
        <v/>
      </c>
      <c r="LQ87" s="79">
        <f>0</f>
        <v/>
      </c>
      <c r="LR87" s="79">
        <f>0</f>
        <v/>
      </c>
      <c r="LS87" s="79">
        <f>0</f>
        <v/>
      </c>
      <c r="LT87" s="79">
        <f>0</f>
        <v/>
      </c>
      <c r="LU87" s="79">
        <f>0</f>
        <v/>
      </c>
      <c r="LV87" s="79">
        <f>0</f>
        <v/>
      </c>
      <c r="LW87" s="79">
        <f>0</f>
        <v/>
      </c>
      <c r="LX87" s="79">
        <f>0</f>
        <v/>
      </c>
      <c r="LY87" s="79">
        <f>SE(Input!K="bullet";SE(0=Input!K-1;LY41;0);SE(0&lt;Input!K;0;SE(0&lt;Input!K;LY41/(Input!K-Input!K);0)))</f>
        <v/>
      </c>
      <c r="LZ87" s="79">
        <f>SE(Input!K="bullet";SE(1=Input!K-1;LY41;0);SE(1&lt;Input!K;0;SE(1&lt;Input!K;LY41/(Input!K-Input!K);0)))</f>
        <v/>
      </c>
      <c r="MA87" s="79">
        <f>SE(Input!K="bullet";SE(2=Input!K-1;LY41;0);SE(2&lt;Input!K;0;SE(2&lt;Input!K;LY41/(Input!K-Input!K);0)))</f>
        <v/>
      </c>
      <c r="MB87" s="79">
        <f>SE(Input!K="bullet";SE(3=Input!K-1;LY41;0);SE(3&lt;Input!K;0;SE(3&lt;Input!K;LY41/(Input!K-Input!K);0)))</f>
        <v/>
      </c>
      <c r="MC87" s="79">
        <f>SE(Input!K="bullet";SE(4=Input!K-1;LY41;0);SE(4&lt;Input!K;0;SE(4&lt;Input!K;LY41/(Input!K-Input!K);0)))</f>
        <v/>
      </c>
      <c r="MD87" s="79">
        <f>SE(Input!K="bullet";SE(5=Input!K-1;LY41;0);SE(5&lt;Input!K;0;SE(5&lt;Input!K;LY41/(Input!K-Input!K);0)))</f>
        <v/>
      </c>
      <c r="MG87" s="78" t="n">
        <v>35</v>
      </c>
      <c r="MH87" s="79">
        <f>0</f>
        <v/>
      </c>
      <c r="MI87" s="79">
        <f>0</f>
        <v/>
      </c>
      <c r="MJ87" s="79">
        <f>0</f>
        <v/>
      </c>
      <c r="MK87" s="79">
        <f>0</f>
        <v/>
      </c>
      <c r="ML87" s="79">
        <f>0</f>
        <v/>
      </c>
      <c r="MM87" s="79">
        <f>0</f>
        <v/>
      </c>
      <c r="MN87" s="79">
        <f>0</f>
        <v/>
      </c>
      <c r="MO87" s="79">
        <f>0</f>
        <v/>
      </c>
      <c r="MP87" s="79">
        <f>0</f>
        <v/>
      </c>
      <c r="MQ87" s="79">
        <f>0</f>
        <v/>
      </c>
      <c r="MR87" s="79">
        <f>0</f>
        <v/>
      </c>
      <c r="MS87" s="79">
        <f>0</f>
        <v/>
      </c>
      <c r="MT87" s="79">
        <f>0</f>
        <v/>
      </c>
      <c r="MU87" s="79">
        <f>0</f>
        <v/>
      </c>
      <c r="MV87" s="79">
        <f>0</f>
        <v/>
      </c>
      <c r="MW87" s="79">
        <f>0</f>
        <v/>
      </c>
      <c r="MX87" s="79">
        <f>0</f>
        <v/>
      </c>
      <c r="MY87" s="79">
        <f>0</f>
        <v/>
      </c>
      <c r="MZ87" s="79">
        <f>0</f>
        <v/>
      </c>
      <c r="NA87" s="79">
        <f>0</f>
        <v/>
      </c>
      <c r="NB87" s="79">
        <f>0</f>
        <v/>
      </c>
      <c r="NC87" s="79">
        <f>0</f>
        <v/>
      </c>
      <c r="ND87" s="79">
        <f>0</f>
        <v/>
      </c>
      <c r="NE87" s="79">
        <f>0</f>
        <v/>
      </c>
      <c r="NF87" s="79">
        <f>0</f>
        <v/>
      </c>
      <c r="NG87" s="79">
        <f>0</f>
        <v/>
      </c>
      <c r="NH87" s="79">
        <f>0</f>
        <v/>
      </c>
      <c r="NI87" s="79">
        <f>0</f>
        <v/>
      </c>
      <c r="NJ87" s="79">
        <f>0</f>
        <v/>
      </c>
      <c r="NK87" s="79">
        <f>0</f>
        <v/>
      </c>
      <c r="NL87" s="79">
        <f>0</f>
        <v/>
      </c>
      <c r="NM87" s="79">
        <f>0</f>
        <v/>
      </c>
      <c r="NN87" s="79">
        <f>0</f>
        <v/>
      </c>
      <c r="NO87" s="79">
        <f>0</f>
        <v/>
      </c>
      <c r="NP87" s="79">
        <f>SE(Input!L="bullet";SE(0=Input!L-1;NP41;0);SE(0&lt;Input!L;0;SE(0&lt;Input!L;NP41/(Input!L-Input!L);0)))</f>
        <v/>
      </c>
      <c r="NQ87" s="79">
        <f>SE(Input!L="bullet";SE(1=Input!L-1;NP41;0);SE(1&lt;Input!L;0;SE(1&lt;Input!L;NP41/(Input!L-Input!L);0)))</f>
        <v/>
      </c>
      <c r="NR87" s="79">
        <f>SE(Input!L="bullet";SE(2=Input!L-1;NP41;0);SE(2&lt;Input!L;0;SE(2&lt;Input!L;NP41/(Input!L-Input!L);0)))</f>
        <v/>
      </c>
      <c r="NS87" s="79">
        <f>SE(Input!L="bullet";SE(3=Input!L-1;NP41;0);SE(3&lt;Input!L;0;SE(3&lt;Input!L;NP41/(Input!L-Input!L);0)))</f>
        <v/>
      </c>
      <c r="NT87" s="79">
        <f>SE(Input!L="bullet";SE(4=Input!L-1;NP41;0);SE(4&lt;Input!L;0;SE(4&lt;Input!L;NP41/(Input!L-Input!L);0)))</f>
        <v/>
      </c>
      <c r="NU87" s="79">
        <f>SE(Input!L="bullet";SE(5=Input!L-1;NP41;0);SE(5&lt;Input!L;0;SE(5&lt;Input!L;NP41/(Input!L-Input!L);0)))</f>
        <v/>
      </c>
      <c r="NX87" s="78" t="n">
        <v>35</v>
      </c>
      <c r="NY87" s="79">
        <f>0</f>
        <v/>
      </c>
      <c r="NZ87" s="79">
        <f>0</f>
        <v/>
      </c>
      <c r="OA87" s="79">
        <f>0</f>
        <v/>
      </c>
      <c r="OB87" s="79">
        <f>0</f>
        <v/>
      </c>
      <c r="OC87" s="79">
        <f>0</f>
        <v/>
      </c>
      <c r="OD87" s="79">
        <f>0</f>
        <v/>
      </c>
      <c r="OE87" s="79">
        <f>0</f>
        <v/>
      </c>
      <c r="OF87" s="79">
        <f>0</f>
        <v/>
      </c>
      <c r="OG87" s="79">
        <f>0</f>
        <v/>
      </c>
      <c r="OH87" s="79">
        <f>0</f>
        <v/>
      </c>
      <c r="OI87" s="79">
        <f>0</f>
        <v/>
      </c>
      <c r="OJ87" s="79">
        <f>0</f>
        <v/>
      </c>
      <c r="OK87" s="79">
        <f>0</f>
        <v/>
      </c>
      <c r="OL87" s="79">
        <f>0</f>
        <v/>
      </c>
      <c r="OM87" s="79">
        <f>0</f>
        <v/>
      </c>
      <c r="ON87" s="79">
        <f>0</f>
        <v/>
      </c>
      <c r="OO87" s="79">
        <f>0</f>
        <v/>
      </c>
      <c r="OP87" s="79">
        <f>0</f>
        <v/>
      </c>
      <c r="OQ87" s="79">
        <f>0</f>
        <v/>
      </c>
      <c r="OR87" s="79">
        <f>0</f>
        <v/>
      </c>
      <c r="OS87" s="79">
        <f>0</f>
        <v/>
      </c>
      <c r="OT87" s="79">
        <f>0</f>
        <v/>
      </c>
      <c r="OU87" s="79">
        <f>0</f>
        <v/>
      </c>
      <c r="OV87" s="79">
        <f>0</f>
        <v/>
      </c>
      <c r="OW87" s="79">
        <f>0</f>
        <v/>
      </c>
      <c r="OX87" s="79">
        <f>0</f>
        <v/>
      </c>
      <c r="OY87" s="79">
        <f>0</f>
        <v/>
      </c>
      <c r="OZ87" s="79">
        <f>0</f>
        <v/>
      </c>
      <c r="PA87" s="79">
        <f>0</f>
        <v/>
      </c>
      <c r="PB87" s="79">
        <f>0</f>
        <v/>
      </c>
      <c r="PC87" s="79">
        <f>0</f>
        <v/>
      </c>
      <c r="PD87" s="79">
        <f>0</f>
        <v/>
      </c>
      <c r="PE87" s="79">
        <f>0</f>
        <v/>
      </c>
      <c r="PF87" s="79">
        <f>0</f>
        <v/>
      </c>
      <c r="PG87" s="79">
        <f>SE(Input!M="bullet";SE(0=Input!M-1;PG41;0);SE(0&lt;Input!M;0;SE(0&lt;Input!M;PG41/(Input!M-Input!M);0)))</f>
        <v/>
      </c>
      <c r="PH87" s="79">
        <f>SE(Input!M="bullet";SE(1=Input!M-1;PG41;0);SE(1&lt;Input!M;0;SE(1&lt;Input!M;PG41/(Input!M-Input!M);0)))</f>
        <v/>
      </c>
      <c r="PI87" s="79">
        <f>SE(Input!M="bullet";SE(2=Input!M-1;PG41;0);SE(2&lt;Input!M;0;SE(2&lt;Input!M;PG41/(Input!M-Input!M);0)))</f>
        <v/>
      </c>
      <c r="PJ87" s="79">
        <f>SE(Input!M="bullet";SE(3=Input!M-1;PG41;0);SE(3&lt;Input!M;0;SE(3&lt;Input!M;PG41/(Input!M-Input!M);0)))</f>
        <v/>
      </c>
      <c r="PK87" s="79">
        <f>SE(Input!M="bullet";SE(4=Input!M-1;PG41;0);SE(4&lt;Input!M;0;SE(4&lt;Input!M;PG41/(Input!M-Input!M);0)))</f>
        <v/>
      </c>
      <c r="PL87" s="79">
        <f>SE(Input!M="bullet";SE(5=Input!M-1;PG41;0);SE(5&lt;Input!M;0;SE(5&lt;Input!M;PG41/(Input!M-Input!M);0)))</f>
        <v/>
      </c>
      <c r="PO87" s="78" t="n">
        <v>35</v>
      </c>
      <c r="PP87" s="79">
        <f>0</f>
        <v/>
      </c>
      <c r="PQ87" s="79">
        <f>0</f>
        <v/>
      </c>
      <c r="PR87" s="79">
        <f>0</f>
        <v/>
      </c>
      <c r="PS87" s="79">
        <f>0</f>
        <v/>
      </c>
      <c r="PT87" s="79">
        <f>0</f>
        <v/>
      </c>
      <c r="PU87" s="79">
        <f>0</f>
        <v/>
      </c>
      <c r="PV87" s="79">
        <f>0</f>
        <v/>
      </c>
      <c r="PW87" s="79">
        <f>0</f>
        <v/>
      </c>
      <c r="PX87" s="79">
        <f>0</f>
        <v/>
      </c>
      <c r="PY87" s="79">
        <f>0</f>
        <v/>
      </c>
      <c r="PZ87" s="79">
        <f>0</f>
        <v/>
      </c>
      <c r="QA87" s="79">
        <f>0</f>
        <v/>
      </c>
      <c r="QB87" s="79">
        <f>0</f>
        <v/>
      </c>
      <c r="QC87" s="79">
        <f>0</f>
        <v/>
      </c>
      <c r="QD87" s="79">
        <f>0</f>
        <v/>
      </c>
      <c r="QE87" s="79">
        <f>0</f>
        <v/>
      </c>
      <c r="QF87" s="79">
        <f>0</f>
        <v/>
      </c>
      <c r="QG87" s="79">
        <f>0</f>
        <v/>
      </c>
      <c r="QH87" s="79">
        <f>0</f>
        <v/>
      </c>
      <c r="QI87" s="79">
        <f>0</f>
        <v/>
      </c>
      <c r="QJ87" s="79">
        <f>0</f>
        <v/>
      </c>
      <c r="QK87" s="79">
        <f>0</f>
        <v/>
      </c>
      <c r="QL87" s="79">
        <f>0</f>
        <v/>
      </c>
      <c r="QM87" s="79">
        <f>0</f>
        <v/>
      </c>
      <c r="QN87" s="79">
        <f>0</f>
        <v/>
      </c>
      <c r="QO87" s="79">
        <f>0</f>
        <v/>
      </c>
      <c r="QP87" s="79">
        <f>0</f>
        <v/>
      </c>
      <c r="QQ87" s="79">
        <f>0</f>
        <v/>
      </c>
      <c r="QR87" s="79">
        <f>0</f>
        <v/>
      </c>
      <c r="QS87" s="79">
        <f>0</f>
        <v/>
      </c>
      <c r="QT87" s="79">
        <f>0</f>
        <v/>
      </c>
      <c r="QU87" s="79">
        <f>0</f>
        <v/>
      </c>
      <c r="QV87" s="79">
        <f>0</f>
        <v/>
      </c>
      <c r="QW87" s="79">
        <f>0</f>
        <v/>
      </c>
      <c r="QX87" s="79">
        <f>SE(Input!N="bullet";SE(0=Input!N-1;QX41;0);SE(0&lt;Input!N;0;SE(0&lt;Input!N;QX41/(Input!N-Input!N);0)))</f>
        <v/>
      </c>
      <c r="QY87" s="79">
        <f>SE(Input!N="bullet";SE(1=Input!N-1;QX41;0);SE(1&lt;Input!N;0;SE(1&lt;Input!N;QX41/(Input!N-Input!N);0)))</f>
        <v/>
      </c>
      <c r="QZ87" s="79">
        <f>SE(Input!N="bullet";SE(2=Input!N-1;QX41;0);SE(2&lt;Input!N;0;SE(2&lt;Input!N;QX41/(Input!N-Input!N);0)))</f>
        <v/>
      </c>
      <c r="RA87" s="79">
        <f>SE(Input!N="bullet";SE(3=Input!N-1;QX41;0);SE(3&lt;Input!N;0;SE(3&lt;Input!N;QX41/(Input!N-Input!N);0)))</f>
        <v/>
      </c>
      <c r="RB87" s="79">
        <f>SE(Input!N="bullet";SE(4=Input!N-1;QX41;0);SE(4&lt;Input!N;0;SE(4&lt;Input!N;QX41/(Input!N-Input!N);0)))</f>
        <v/>
      </c>
      <c r="RC87" s="79">
        <f>SE(Input!N="bullet";SE(5=Input!N-1;QX41;0);SE(5&lt;Input!N;0;SE(5&lt;Input!N;QX41/(Input!N-Input!N);0)))</f>
        <v/>
      </c>
      <c r="RF87" s="78" t="n">
        <v>35</v>
      </c>
      <c r="RG87" s="79">
        <f>0</f>
        <v/>
      </c>
      <c r="RH87" s="79">
        <f>0</f>
        <v/>
      </c>
      <c r="RI87" s="79">
        <f>0</f>
        <v/>
      </c>
      <c r="RJ87" s="79">
        <f>0</f>
        <v/>
      </c>
      <c r="RK87" s="79">
        <f>0</f>
        <v/>
      </c>
      <c r="RL87" s="79">
        <f>0</f>
        <v/>
      </c>
      <c r="RM87" s="79">
        <f>0</f>
        <v/>
      </c>
      <c r="RN87" s="79">
        <f>0</f>
        <v/>
      </c>
      <c r="RO87" s="79">
        <f>0</f>
        <v/>
      </c>
      <c r="RP87" s="79">
        <f>0</f>
        <v/>
      </c>
      <c r="RQ87" s="79">
        <f>0</f>
        <v/>
      </c>
      <c r="RR87" s="79">
        <f>0</f>
        <v/>
      </c>
      <c r="RS87" s="79">
        <f>0</f>
        <v/>
      </c>
      <c r="RT87" s="79">
        <f>0</f>
        <v/>
      </c>
      <c r="RU87" s="79">
        <f>0</f>
        <v/>
      </c>
      <c r="RV87" s="79">
        <f>0</f>
        <v/>
      </c>
      <c r="RW87" s="79">
        <f>0</f>
        <v/>
      </c>
      <c r="RX87" s="79">
        <f>0</f>
        <v/>
      </c>
      <c r="RY87" s="79">
        <f>0</f>
        <v/>
      </c>
      <c r="RZ87" s="79">
        <f>0</f>
        <v/>
      </c>
      <c r="SA87" s="79">
        <f>0</f>
        <v/>
      </c>
      <c r="SB87" s="79">
        <f>0</f>
        <v/>
      </c>
      <c r="SC87" s="79">
        <f>0</f>
        <v/>
      </c>
      <c r="SD87" s="79">
        <f>0</f>
        <v/>
      </c>
      <c r="SE87" s="79">
        <f>0</f>
        <v/>
      </c>
      <c r="SF87" s="79">
        <f>0</f>
        <v/>
      </c>
      <c r="SG87" s="79">
        <f>0</f>
        <v/>
      </c>
      <c r="SH87" s="79">
        <f>0</f>
        <v/>
      </c>
      <c r="SI87" s="79">
        <f>0</f>
        <v/>
      </c>
      <c r="SJ87" s="79">
        <f>0</f>
        <v/>
      </c>
      <c r="SK87" s="79">
        <f>0</f>
        <v/>
      </c>
      <c r="SL87" s="79">
        <f>0</f>
        <v/>
      </c>
      <c r="SM87" s="79">
        <f>0</f>
        <v/>
      </c>
      <c r="SN87" s="79">
        <f>0</f>
        <v/>
      </c>
      <c r="SO87" s="79">
        <f>SE(Input!O="bullet";SE(0=Input!O-1;SO41;0);SE(0&lt;Input!O;0;SE(0&lt;Input!O;SO41/(Input!O-Input!O);0)))</f>
        <v/>
      </c>
      <c r="SP87" s="79">
        <f>SE(Input!O="bullet";SE(1=Input!O-1;SO41;0);SE(1&lt;Input!O;0;SE(1&lt;Input!O;SO41/(Input!O-Input!O);0)))</f>
        <v/>
      </c>
      <c r="SQ87" s="79">
        <f>SE(Input!O="bullet";SE(2=Input!O-1;SO41;0);SE(2&lt;Input!O;0;SE(2&lt;Input!O;SO41/(Input!O-Input!O);0)))</f>
        <v/>
      </c>
      <c r="SR87" s="79">
        <f>SE(Input!O="bullet";SE(3=Input!O-1;SO41;0);SE(3&lt;Input!O;0;SE(3&lt;Input!O;SO41/(Input!O-Input!O);0)))</f>
        <v/>
      </c>
      <c r="SS87" s="79">
        <f>SE(Input!O="bullet";SE(4=Input!O-1;SO41;0);SE(4&lt;Input!O;0;SE(4&lt;Input!O;SO41/(Input!O-Input!O);0)))</f>
        <v/>
      </c>
      <c r="ST87" s="79">
        <f>SE(Input!O="bullet";SE(5=Input!O-1;SO41;0);SE(5&lt;Input!O;0;SE(5&lt;Input!O;SO41/(Input!O-Input!O);0)))</f>
        <v/>
      </c>
      <c r="SW87" s="78" t="n">
        <v>35</v>
      </c>
      <c r="SX87" s="79">
        <f>0</f>
        <v/>
      </c>
      <c r="SY87" s="79">
        <f>0</f>
        <v/>
      </c>
      <c r="SZ87" s="79">
        <f>0</f>
        <v/>
      </c>
      <c r="TA87" s="79">
        <f>0</f>
        <v/>
      </c>
      <c r="TB87" s="79">
        <f>0</f>
        <v/>
      </c>
      <c r="TC87" s="79">
        <f>0</f>
        <v/>
      </c>
      <c r="TD87" s="79">
        <f>0</f>
        <v/>
      </c>
      <c r="TE87" s="79">
        <f>0</f>
        <v/>
      </c>
      <c r="TF87" s="79">
        <f>0</f>
        <v/>
      </c>
      <c r="TG87" s="79">
        <f>0</f>
        <v/>
      </c>
      <c r="TH87" s="79">
        <f>0</f>
        <v/>
      </c>
      <c r="TI87" s="79">
        <f>0</f>
        <v/>
      </c>
      <c r="TJ87" s="79">
        <f>0</f>
        <v/>
      </c>
      <c r="TK87" s="79">
        <f>0</f>
        <v/>
      </c>
      <c r="TL87" s="79">
        <f>0</f>
        <v/>
      </c>
      <c r="TM87" s="79">
        <f>0</f>
        <v/>
      </c>
      <c r="TN87" s="79">
        <f>0</f>
        <v/>
      </c>
      <c r="TO87" s="79">
        <f>0</f>
        <v/>
      </c>
      <c r="TP87" s="79">
        <f>0</f>
        <v/>
      </c>
      <c r="TQ87" s="79">
        <f>0</f>
        <v/>
      </c>
      <c r="TR87" s="79">
        <f>0</f>
        <v/>
      </c>
      <c r="TS87" s="79">
        <f>0</f>
        <v/>
      </c>
      <c r="TT87" s="79">
        <f>0</f>
        <v/>
      </c>
      <c r="TU87" s="79">
        <f>0</f>
        <v/>
      </c>
      <c r="TV87" s="79">
        <f>0</f>
        <v/>
      </c>
      <c r="TW87" s="79">
        <f>0</f>
        <v/>
      </c>
      <c r="TX87" s="79">
        <f>0</f>
        <v/>
      </c>
      <c r="TY87" s="79">
        <f>0</f>
        <v/>
      </c>
      <c r="TZ87" s="79">
        <f>0</f>
        <v/>
      </c>
      <c r="UA87" s="79">
        <f>0</f>
        <v/>
      </c>
      <c r="UB87" s="79">
        <f>0</f>
        <v/>
      </c>
      <c r="UC87" s="79">
        <f>0</f>
        <v/>
      </c>
      <c r="UD87" s="79">
        <f>0</f>
        <v/>
      </c>
      <c r="UE87" s="79">
        <f>0</f>
        <v/>
      </c>
      <c r="UF87" s="79">
        <f>SE(Input!P="bullet";SE(0=Input!P-1;UF41;0);SE(0&lt;Input!P;0;SE(0&lt;Input!P;UF41/(Input!P-Input!P);0)))</f>
        <v/>
      </c>
      <c r="UG87" s="79">
        <f>SE(Input!P="bullet";SE(1=Input!P-1;UF41;0);SE(1&lt;Input!P;0;SE(1&lt;Input!P;UF41/(Input!P-Input!P);0)))</f>
        <v/>
      </c>
      <c r="UH87" s="79">
        <f>SE(Input!P="bullet";SE(2=Input!P-1;UF41;0);SE(2&lt;Input!P;0;SE(2&lt;Input!P;UF41/(Input!P-Input!P);0)))</f>
        <v/>
      </c>
      <c r="UI87" s="79">
        <f>SE(Input!P="bullet";SE(3=Input!P-1;UF41;0);SE(3&lt;Input!P;0;SE(3&lt;Input!P;UF41/(Input!P-Input!P);0)))</f>
        <v/>
      </c>
      <c r="UJ87" s="79">
        <f>SE(Input!P="bullet";SE(4=Input!P-1;UF41;0);SE(4&lt;Input!P;0;SE(4&lt;Input!P;UF41/(Input!P-Input!P);0)))</f>
        <v/>
      </c>
      <c r="UK87" s="79">
        <f>SE(Input!P="bullet";SE(5=Input!P-1;UF41;0);SE(5&lt;Input!P;0;SE(5&lt;Input!P;UF41/(Input!P-Input!P);0)))</f>
        <v/>
      </c>
      <c r="UN87" s="78" t="n">
        <v>35</v>
      </c>
      <c r="UO87" s="79">
        <f>0</f>
        <v/>
      </c>
      <c r="UP87" s="79">
        <f>0</f>
        <v/>
      </c>
      <c r="UQ87" s="79">
        <f>0</f>
        <v/>
      </c>
      <c r="UR87" s="79">
        <f>0</f>
        <v/>
      </c>
      <c r="US87" s="79">
        <f>0</f>
        <v/>
      </c>
      <c r="UT87" s="79">
        <f>0</f>
        <v/>
      </c>
      <c r="UU87" s="79">
        <f>0</f>
        <v/>
      </c>
      <c r="UV87" s="79">
        <f>0</f>
        <v/>
      </c>
      <c r="UW87" s="79">
        <f>0</f>
        <v/>
      </c>
      <c r="UX87" s="79">
        <f>0</f>
        <v/>
      </c>
      <c r="UY87" s="79">
        <f>0</f>
        <v/>
      </c>
      <c r="UZ87" s="79">
        <f>0</f>
        <v/>
      </c>
      <c r="VA87" s="79">
        <f>0</f>
        <v/>
      </c>
      <c r="VB87" s="79">
        <f>0</f>
        <v/>
      </c>
      <c r="VC87" s="79">
        <f>0</f>
        <v/>
      </c>
      <c r="VD87" s="79">
        <f>0</f>
        <v/>
      </c>
      <c r="VE87" s="79">
        <f>0</f>
        <v/>
      </c>
      <c r="VF87" s="79">
        <f>0</f>
        <v/>
      </c>
      <c r="VG87" s="79">
        <f>0</f>
        <v/>
      </c>
      <c r="VH87" s="79">
        <f>0</f>
        <v/>
      </c>
      <c r="VI87" s="79">
        <f>0</f>
        <v/>
      </c>
      <c r="VJ87" s="79">
        <f>0</f>
        <v/>
      </c>
      <c r="VK87" s="79">
        <f>0</f>
        <v/>
      </c>
      <c r="VL87" s="79">
        <f>0</f>
        <v/>
      </c>
      <c r="VM87" s="79">
        <f>0</f>
        <v/>
      </c>
      <c r="VN87" s="79">
        <f>0</f>
        <v/>
      </c>
      <c r="VO87" s="79">
        <f>0</f>
        <v/>
      </c>
      <c r="VP87" s="79">
        <f>0</f>
        <v/>
      </c>
      <c r="VQ87" s="79">
        <f>0</f>
        <v/>
      </c>
      <c r="VR87" s="79">
        <f>0</f>
        <v/>
      </c>
      <c r="VS87" s="79">
        <f>0</f>
        <v/>
      </c>
      <c r="VT87" s="79">
        <f>0</f>
        <v/>
      </c>
      <c r="VU87" s="79">
        <f>0</f>
        <v/>
      </c>
      <c r="VV87" s="79">
        <f>0</f>
        <v/>
      </c>
      <c r="VW87" s="79">
        <f>SE(Input!Q="bullet";SE(0=Input!Q-1;VW41;0);SE(0&lt;Input!Q;0;SE(0&lt;Input!Q;VW41/(Input!Q-Input!Q);0)))</f>
        <v/>
      </c>
      <c r="VX87" s="79">
        <f>SE(Input!Q="bullet";SE(1=Input!Q-1;VW41;0);SE(1&lt;Input!Q;0;SE(1&lt;Input!Q;VW41/(Input!Q-Input!Q);0)))</f>
        <v/>
      </c>
      <c r="VY87" s="79">
        <f>SE(Input!Q="bullet";SE(2=Input!Q-1;VW41;0);SE(2&lt;Input!Q;0;SE(2&lt;Input!Q;VW41/(Input!Q-Input!Q);0)))</f>
        <v/>
      </c>
      <c r="VZ87" s="79">
        <f>SE(Input!Q="bullet";SE(3=Input!Q-1;VW41;0);SE(3&lt;Input!Q;0;SE(3&lt;Input!Q;VW41/(Input!Q-Input!Q);0)))</f>
        <v/>
      </c>
      <c r="WA87" s="79">
        <f>SE(Input!Q="bullet";SE(4=Input!Q-1;VW41;0);SE(4&lt;Input!Q;0;SE(4&lt;Input!Q;VW41/(Input!Q-Input!Q);0)))</f>
        <v/>
      </c>
      <c r="WB87" s="79">
        <f>SE(Input!Q="bullet";SE(5=Input!Q-1;VW41;0);SE(5&lt;Input!Q;0;SE(5&lt;Input!Q;VW41/(Input!Q-Input!Q);0)))</f>
        <v/>
      </c>
      <c r="WE87" s="78" t="n">
        <v>35</v>
      </c>
      <c r="WF87" s="79">
        <f>0</f>
        <v/>
      </c>
      <c r="WG87" s="79">
        <f>0</f>
        <v/>
      </c>
      <c r="WH87" s="79">
        <f>0</f>
        <v/>
      </c>
      <c r="WI87" s="79">
        <f>0</f>
        <v/>
      </c>
      <c r="WJ87" s="79">
        <f>0</f>
        <v/>
      </c>
      <c r="WK87" s="79">
        <f>0</f>
        <v/>
      </c>
      <c r="WL87" s="79">
        <f>0</f>
        <v/>
      </c>
      <c r="WM87" s="79">
        <f>0</f>
        <v/>
      </c>
      <c r="WN87" s="79">
        <f>0</f>
        <v/>
      </c>
      <c r="WO87" s="79">
        <f>0</f>
        <v/>
      </c>
      <c r="WP87" s="79">
        <f>0</f>
        <v/>
      </c>
      <c r="WQ87" s="79">
        <f>0</f>
        <v/>
      </c>
      <c r="WR87" s="79">
        <f>0</f>
        <v/>
      </c>
      <c r="WS87" s="79">
        <f>0</f>
        <v/>
      </c>
      <c r="WT87" s="79">
        <f>0</f>
        <v/>
      </c>
      <c r="WU87" s="79">
        <f>0</f>
        <v/>
      </c>
      <c r="WV87" s="79">
        <f>0</f>
        <v/>
      </c>
      <c r="WW87" s="79">
        <f>0</f>
        <v/>
      </c>
      <c r="WX87" s="79">
        <f>0</f>
        <v/>
      </c>
      <c r="WY87" s="79">
        <f>0</f>
        <v/>
      </c>
      <c r="WZ87" s="79">
        <f>0</f>
        <v/>
      </c>
      <c r="XA87" s="79">
        <f>0</f>
        <v/>
      </c>
      <c r="XB87" s="79">
        <f>0</f>
        <v/>
      </c>
      <c r="XC87" s="79">
        <f>0</f>
        <v/>
      </c>
      <c r="XD87" s="79">
        <f>0</f>
        <v/>
      </c>
      <c r="XE87" s="79">
        <f>0</f>
        <v/>
      </c>
      <c r="XF87" s="79">
        <f>0</f>
        <v/>
      </c>
      <c r="XG87" s="79">
        <f>0</f>
        <v/>
      </c>
      <c r="XH87" s="79">
        <f>0</f>
        <v/>
      </c>
      <c r="XI87" s="79">
        <f>0</f>
        <v/>
      </c>
      <c r="XJ87" s="79">
        <f>0</f>
        <v/>
      </c>
      <c r="XK87" s="79">
        <f>0</f>
        <v/>
      </c>
      <c r="XL87" s="79">
        <f>0</f>
        <v/>
      </c>
      <c r="XM87" s="79">
        <f>0</f>
        <v/>
      </c>
      <c r="XN87" s="79">
        <f>SE(Input!R="bullet";SE(0=Input!R-1;XN41;0);SE(0&lt;Input!R;0;SE(0&lt;Input!R;XN41/(Input!R-Input!R);0)))</f>
        <v/>
      </c>
      <c r="XO87" s="79">
        <f>SE(Input!R="bullet";SE(1=Input!R-1;XN41;0);SE(1&lt;Input!R;0;SE(1&lt;Input!R;XN41/(Input!R-Input!R);0)))</f>
        <v/>
      </c>
      <c r="XP87" s="79">
        <f>SE(Input!R="bullet";SE(2=Input!R-1;XN41;0);SE(2&lt;Input!R;0;SE(2&lt;Input!R;XN41/(Input!R-Input!R);0)))</f>
        <v/>
      </c>
      <c r="XQ87" s="79">
        <f>SE(Input!R="bullet";SE(3=Input!R-1;XN41;0);SE(3&lt;Input!R;0;SE(3&lt;Input!R;XN41/(Input!R-Input!R);0)))</f>
        <v/>
      </c>
      <c r="XR87" s="79">
        <f>SE(Input!R="bullet";SE(4=Input!R-1;XN41;0);SE(4&lt;Input!R;0;SE(4&lt;Input!R;XN41/(Input!R-Input!R);0)))</f>
        <v/>
      </c>
      <c r="XS87" s="79">
        <f>SE(Input!R="bullet";SE(5=Input!R-1;XN41;0);SE(5&lt;Input!R;0;SE(5&lt;Input!R;XN41/(Input!R-Input!R);0)))</f>
        <v/>
      </c>
      <c r="XV87" s="78" t="n">
        <v>35</v>
      </c>
      <c r="XW87" s="79">
        <f>0</f>
        <v/>
      </c>
      <c r="XX87" s="79">
        <f>0</f>
        <v/>
      </c>
      <c r="XY87" s="79">
        <f>0</f>
        <v/>
      </c>
      <c r="XZ87" s="79">
        <f>0</f>
        <v/>
      </c>
      <c r="YA87" s="79">
        <f>0</f>
        <v/>
      </c>
      <c r="YB87" s="79">
        <f>0</f>
        <v/>
      </c>
      <c r="YC87" s="79">
        <f>0</f>
        <v/>
      </c>
      <c r="YD87" s="79">
        <f>0</f>
        <v/>
      </c>
      <c r="YE87" s="79">
        <f>0</f>
        <v/>
      </c>
      <c r="YF87" s="79">
        <f>0</f>
        <v/>
      </c>
      <c r="YG87" s="79">
        <f>0</f>
        <v/>
      </c>
      <c r="YH87" s="79">
        <f>0</f>
        <v/>
      </c>
      <c r="YI87" s="79">
        <f>0</f>
        <v/>
      </c>
      <c r="YJ87" s="79">
        <f>0</f>
        <v/>
      </c>
      <c r="YK87" s="79">
        <f>0</f>
        <v/>
      </c>
      <c r="YL87" s="79">
        <f>0</f>
        <v/>
      </c>
      <c r="YM87" s="79">
        <f>0</f>
        <v/>
      </c>
      <c r="YN87" s="79">
        <f>0</f>
        <v/>
      </c>
      <c r="YO87" s="79">
        <f>0</f>
        <v/>
      </c>
      <c r="YP87" s="79">
        <f>0</f>
        <v/>
      </c>
      <c r="YQ87" s="79">
        <f>0</f>
        <v/>
      </c>
      <c r="YR87" s="79">
        <f>0</f>
        <v/>
      </c>
      <c r="YS87" s="79">
        <f>0</f>
        <v/>
      </c>
      <c r="YT87" s="79">
        <f>0</f>
        <v/>
      </c>
      <c r="YU87" s="79">
        <f>0</f>
        <v/>
      </c>
      <c r="YV87" s="79">
        <f>0</f>
        <v/>
      </c>
      <c r="YW87" s="79">
        <f>0</f>
        <v/>
      </c>
      <c r="YX87" s="79">
        <f>0</f>
        <v/>
      </c>
      <c r="YY87" s="79">
        <f>0</f>
        <v/>
      </c>
      <c r="YZ87" s="79">
        <f>0</f>
        <v/>
      </c>
      <c r="ZA87" s="79">
        <f>0</f>
        <v/>
      </c>
      <c r="ZB87" s="79">
        <f>0</f>
        <v/>
      </c>
      <c r="ZC87" s="79">
        <f>0</f>
        <v/>
      </c>
      <c r="ZD87" s="79">
        <f>0</f>
        <v/>
      </c>
      <c r="ZE87" s="79">
        <f>SE(Input!S="bullet";SE(0=Input!S-1;ZE41;0);SE(0&lt;Input!S;0;SE(0&lt;Input!S;ZE41/(Input!S-Input!S);0)))</f>
        <v/>
      </c>
      <c r="ZF87" s="79">
        <f>SE(Input!S="bullet";SE(1=Input!S-1;ZE41;0);SE(1&lt;Input!S;0;SE(1&lt;Input!S;ZE41/(Input!S-Input!S);0)))</f>
        <v/>
      </c>
      <c r="ZG87" s="79">
        <f>SE(Input!S="bullet";SE(2=Input!S-1;ZE41;0);SE(2&lt;Input!S;0;SE(2&lt;Input!S;ZE41/(Input!S-Input!S);0)))</f>
        <v/>
      </c>
      <c r="ZH87" s="79">
        <f>SE(Input!S="bullet";SE(3=Input!S-1;ZE41;0);SE(3&lt;Input!S;0;SE(3&lt;Input!S;ZE41/(Input!S-Input!S);0)))</f>
        <v/>
      </c>
      <c r="ZI87" s="79">
        <f>SE(Input!S="bullet";SE(4=Input!S-1;ZE41;0);SE(4&lt;Input!S;0;SE(4&lt;Input!S;ZE41/(Input!S-Input!S);0)))</f>
        <v/>
      </c>
      <c r="ZJ87" s="79">
        <f>SE(Input!S="bullet";SE(5=Input!S-1;ZE41;0);SE(5&lt;Input!S;0;SE(5&lt;Input!S;ZE41/(Input!S-Input!S);0)))</f>
        <v/>
      </c>
      <c r="ZM87" s="78" t="n">
        <v>35</v>
      </c>
      <c r="ZN87" s="79">
        <f>0</f>
        <v/>
      </c>
      <c r="ZO87" s="79">
        <f>0</f>
        <v/>
      </c>
      <c r="ZP87" s="79">
        <f>0</f>
        <v/>
      </c>
      <c r="ZQ87" s="79">
        <f>0</f>
        <v/>
      </c>
      <c r="ZR87" s="79">
        <f>0</f>
        <v/>
      </c>
      <c r="ZS87" s="79">
        <f>0</f>
        <v/>
      </c>
      <c r="ZT87" s="79">
        <f>0</f>
        <v/>
      </c>
      <c r="ZU87" s="79">
        <f>0</f>
        <v/>
      </c>
      <c r="ZV87" s="79">
        <f>0</f>
        <v/>
      </c>
      <c r="ZW87" s="79">
        <f>0</f>
        <v/>
      </c>
      <c r="ZX87" s="79">
        <f>0</f>
        <v/>
      </c>
      <c r="ZY87" s="79">
        <f>0</f>
        <v/>
      </c>
      <c r="ZZ87" s="79">
        <f>0</f>
        <v/>
      </c>
      <c r="AAA87" s="79">
        <f>0</f>
        <v/>
      </c>
      <c r="AAB87" s="79">
        <f>0</f>
        <v/>
      </c>
      <c r="AAC87" s="79">
        <f>0</f>
        <v/>
      </c>
      <c r="AAD87" s="79">
        <f>0</f>
        <v/>
      </c>
      <c r="AAE87" s="79">
        <f>0</f>
        <v/>
      </c>
      <c r="AAF87" s="79">
        <f>0</f>
        <v/>
      </c>
      <c r="AAG87" s="79">
        <f>0</f>
        <v/>
      </c>
      <c r="AAH87" s="79">
        <f>0</f>
        <v/>
      </c>
      <c r="AAI87" s="79">
        <f>0</f>
        <v/>
      </c>
      <c r="AAJ87" s="79">
        <f>0</f>
        <v/>
      </c>
      <c r="AAK87" s="79">
        <f>0</f>
        <v/>
      </c>
      <c r="AAL87" s="79">
        <f>0</f>
        <v/>
      </c>
      <c r="AAM87" s="79">
        <f>0</f>
        <v/>
      </c>
      <c r="AAN87" s="79">
        <f>0</f>
        <v/>
      </c>
      <c r="AAO87" s="79">
        <f>0</f>
        <v/>
      </c>
      <c r="AAP87" s="79">
        <f>0</f>
        <v/>
      </c>
      <c r="AAQ87" s="79">
        <f>0</f>
        <v/>
      </c>
      <c r="AAR87" s="79">
        <f>0</f>
        <v/>
      </c>
      <c r="AAS87" s="79">
        <f>0</f>
        <v/>
      </c>
      <c r="AAT87" s="79">
        <f>0</f>
        <v/>
      </c>
      <c r="AAU87" s="79">
        <f>0</f>
        <v/>
      </c>
      <c r="AAV87" s="79">
        <f>SE(Input!T="bullet";SE(0=Input!T-1;AAV41;0);SE(0&lt;Input!T;0;SE(0&lt;Input!T;AAV41/(Input!T-Input!T);0)))</f>
        <v/>
      </c>
      <c r="AAW87" s="79">
        <f>SE(Input!T="bullet";SE(1=Input!T-1;AAV41;0);SE(1&lt;Input!T;0;SE(1&lt;Input!T;AAV41/(Input!T-Input!T);0)))</f>
        <v/>
      </c>
      <c r="AAX87" s="79">
        <f>SE(Input!T="bullet";SE(2=Input!T-1;AAV41;0);SE(2&lt;Input!T;0;SE(2&lt;Input!T;AAV41/(Input!T-Input!T);0)))</f>
        <v/>
      </c>
      <c r="AAY87" s="79">
        <f>SE(Input!T="bullet";SE(3=Input!T-1;AAV41;0);SE(3&lt;Input!T;0;SE(3&lt;Input!T;AAV41/(Input!T-Input!T);0)))</f>
        <v/>
      </c>
      <c r="AAZ87" s="79">
        <f>SE(Input!T="bullet";SE(4=Input!T-1;AAV41;0);SE(4&lt;Input!T;0;SE(4&lt;Input!T;AAV41/(Input!T-Input!T);0)))</f>
        <v/>
      </c>
      <c r="ABA87" s="79">
        <f>SE(Input!T="bullet";SE(5=Input!T-1;AAV41;0);SE(5&lt;Input!T;0;SE(5&lt;Input!T;AAV41/(Input!T-Input!T);0)))</f>
        <v/>
      </c>
      <c r="ABD87" s="78" t="n">
        <v>35</v>
      </c>
      <c r="ABE87" s="79">
        <f>0</f>
        <v/>
      </c>
      <c r="ABF87" s="79">
        <f>0</f>
        <v/>
      </c>
      <c r="ABG87" s="79">
        <f>0</f>
        <v/>
      </c>
      <c r="ABH87" s="79">
        <f>0</f>
        <v/>
      </c>
      <c r="ABI87" s="79">
        <f>0</f>
        <v/>
      </c>
      <c r="ABJ87" s="79">
        <f>0</f>
        <v/>
      </c>
      <c r="ABK87" s="79">
        <f>0</f>
        <v/>
      </c>
      <c r="ABL87" s="79">
        <f>0</f>
        <v/>
      </c>
      <c r="ABM87" s="79">
        <f>0</f>
        <v/>
      </c>
      <c r="ABN87" s="79">
        <f>0</f>
        <v/>
      </c>
      <c r="ABO87" s="79">
        <f>0</f>
        <v/>
      </c>
      <c r="ABP87" s="79">
        <f>0</f>
        <v/>
      </c>
      <c r="ABQ87" s="79">
        <f>0</f>
        <v/>
      </c>
      <c r="ABR87" s="79">
        <f>0</f>
        <v/>
      </c>
      <c r="ABS87" s="79">
        <f>0</f>
        <v/>
      </c>
      <c r="ABT87" s="79">
        <f>0</f>
        <v/>
      </c>
      <c r="ABU87" s="79">
        <f>0</f>
        <v/>
      </c>
      <c r="ABV87" s="79">
        <f>0</f>
        <v/>
      </c>
      <c r="ABW87" s="79">
        <f>0</f>
        <v/>
      </c>
      <c r="ABX87" s="79">
        <f>0</f>
        <v/>
      </c>
      <c r="ABY87" s="79">
        <f>0</f>
        <v/>
      </c>
      <c r="ABZ87" s="79">
        <f>0</f>
        <v/>
      </c>
      <c r="ACA87" s="79">
        <f>0</f>
        <v/>
      </c>
      <c r="ACB87" s="79">
        <f>0</f>
        <v/>
      </c>
      <c r="ACC87" s="79">
        <f>0</f>
        <v/>
      </c>
      <c r="ACD87" s="79">
        <f>0</f>
        <v/>
      </c>
      <c r="ACE87" s="79">
        <f>0</f>
        <v/>
      </c>
      <c r="ACF87" s="79">
        <f>0</f>
        <v/>
      </c>
      <c r="ACG87" s="79">
        <f>0</f>
        <v/>
      </c>
      <c r="ACH87" s="79">
        <f>0</f>
        <v/>
      </c>
      <c r="ACI87" s="79">
        <f>0</f>
        <v/>
      </c>
      <c r="ACJ87" s="79">
        <f>0</f>
        <v/>
      </c>
      <c r="ACK87" s="79">
        <f>0</f>
        <v/>
      </c>
      <c r="ACL87" s="79">
        <f>0</f>
        <v/>
      </c>
      <c r="ACM87" s="79">
        <f>SE(Input!U="bullet";SE(0=Input!U-1;ACM41;0);SE(0&lt;Input!U;0;SE(0&lt;Input!U;ACM41/(Input!U-Input!U);0)))</f>
        <v/>
      </c>
      <c r="ACN87" s="79">
        <f>SE(Input!U="bullet";SE(1=Input!U-1;ACM41;0);SE(1&lt;Input!U;0;SE(1&lt;Input!U;ACM41/(Input!U-Input!U);0)))</f>
        <v/>
      </c>
      <c r="ACO87" s="79">
        <f>SE(Input!U="bullet";SE(2=Input!U-1;ACM41;0);SE(2&lt;Input!U;0;SE(2&lt;Input!U;ACM41/(Input!U-Input!U);0)))</f>
        <v/>
      </c>
      <c r="ACP87" s="79">
        <f>SE(Input!U="bullet";SE(3=Input!U-1;ACM41;0);SE(3&lt;Input!U;0;SE(3&lt;Input!U;ACM41/(Input!U-Input!U);0)))</f>
        <v/>
      </c>
      <c r="ACQ87" s="79">
        <f>SE(Input!U="bullet";SE(4=Input!U-1;ACM41;0);SE(4&lt;Input!U;0;SE(4&lt;Input!U;ACM41/(Input!U-Input!U);0)))</f>
        <v/>
      </c>
      <c r="ACR87" s="79">
        <f>SE(Input!U="bullet";SE(5=Input!U-1;ACM41;0);SE(5&lt;Input!U;0;SE(5&lt;Input!U;ACM41/(Input!U-Input!U);0)))</f>
        <v/>
      </c>
      <c r="ACU87" s="78" t="n">
        <v>35</v>
      </c>
      <c r="ACV87" s="79">
        <f>0</f>
        <v/>
      </c>
      <c r="ACW87" s="79">
        <f>0</f>
        <v/>
      </c>
      <c r="ACX87" s="79">
        <f>0</f>
        <v/>
      </c>
      <c r="ACY87" s="79">
        <f>0</f>
        <v/>
      </c>
      <c r="ACZ87" s="79">
        <f>0</f>
        <v/>
      </c>
      <c r="ADA87" s="79">
        <f>0</f>
        <v/>
      </c>
      <c r="ADB87" s="79">
        <f>0</f>
        <v/>
      </c>
      <c r="ADC87" s="79">
        <f>0</f>
        <v/>
      </c>
      <c r="ADD87" s="79">
        <f>0</f>
        <v/>
      </c>
      <c r="ADE87" s="79">
        <f>0</f>
        <v/>
      </c>
      <c r="ADF87" s="79">
        <f>0</f>
        <v/>
      </c>
      <c r="ADG87" s="79">
        <f>0</f>
        <v/>
      </c>
      <c r="ADH87" s="79">
        <f>0</f>
        <v/>
      </c>
      <c r="ADI87" s="79">
        <f>0</f>
        <v/>
      </c>
      <c r="ADJ87" s="79">
        <f>0</f>
        <v/>
      </c>
      <c r="ADK87" s="79">
        <f>0</f>
        <v/>
      </c>
      <c r="ADL87" s="79">
        <f>0</f>
        <v/>
      </c>
      <c r="ADM87" s="79">
        <f>0</f>
        <v/>
      </c>
      <c r="ADN87" s="79">
        <f>0</f>
        <v/>
      </c>
      <c r="ADO87" s="79">
        <f>0</f>
        <v/>
      </c>
      <c r="ADP87" s="79">
        <f>0</f>
        <v/>
      </c>
      <c r="ADQ87" s="79">
        <f>0</f>
        <v/>
      </c>
      <c r="ADR87" s="79">
        <f>0</f>
        <v/>
      </c>
      <c r="ADS87" s="79">
        <f>0</f>
        <v/>
      </c>
      <c r="ADT87" s="79">
        <f>0</f>
        <v/>
      </c>
      <c r="ADU87" s="79">
        <f>0</f>
        <v/>
      </c>
      <c r="ADV87" s="79">
        <f>0</f>
        <v/>
      </c>
      <c r="ADW87" s="79">
        <f>0</f>
        <v/>
      </c>
      <c r="ADX87" s="79">
        <f>0</f>
        <v/>
      </c>
      <c r="ADY87" s="79">
        <f>0</f>
        <v/>
      </c>
      <c r="ADZ87" s="79">
        <f>0</f>
        <v/>
      </c>
      <c r="AEA87" s="79">
        <f>0</f>
        <v/>
      </c>
      <c r="AEB87" s="79">
        <f>0</f>
        <v/>
      </c>
      <c r="AEC87" s="79">
        <f>0</f>
        <v/>
      </c>
      <c r="AED87" s="79">
        <f>SE(Input!V="bullet";SE(0=Input!V-1;AED41;0);SE(0&lt;Input!V;0;SE(0&lt;Input!V;AED41/(Input!V-Input!V);0)))</f>
        <v/>
      </c>
      <c r="AEE87" s="79">
        <f>SE(Input!V="bullet";SE(1=Input!V-1;AED41;0);SE(1&lt;Input!V;0;SE(1&lt;Input!V;AED41/(Input!V-Input!V);0)))</f>
        <v/>
      </c>
      <c r="AEF87" s="79">
        <f>SE(Input!V="bullet";SE(2=Input!V-1;AED41;0);SE(2&lt;Input!V;0;SE(2&lt;Input!V;AED41/(Input!V-Input!V);0)))</f>
        <v/>
      </c>
      <c r="AEG87" s="79">
        <f>SE(Input!V="bullet";SE(3=Input!V-1;AED41;0);SE(3&lt;Input!V;0;SE(3&lt;Input!V;AED41/(Input!V-Input!V);0)))</f>
        <v/>
      </c>
      <c r="AEH87" s="79">
        <f>SE(Input!V="bullet";SE(4=Input!V-1;AED41;0);SE(4&lt;Input!V;0;SE(4&lt;Input!V;AED41/(Input!V-Input!V);0)))</f>
        <v/>
      </c>
      <c r="AEI87" s="79">
        <f>SE(Input!V="bullet";SE(5=Input!V-1;AED41;0);SE(5&lt;Input!V;0;SE(5&lt;Input!V;AED41/(Input!V-Input!V);0)))</f>
        <v/>
      </c>
      <c r="AEL87" s="78" t="n">
        <v>35</v>
      </c>
      <c r="AEM87" s="79">
        <f>0</f>
        <v/>
      </c>
      <c r="AEN87" s="79">
        <f>0</f>
        <v/>
      </c>
      <c r="AEO87" s="79">
        <f>0</f>
        <v/>
      </c>
      <c r="AEP87" s="79">
        <f>0</f>
        <v/>
      </c>
      <c r="AEQ87" s="79">
        <f>0</f>
        <v/>
      </c>
      <c r="AER87" s="79">
        <f>0</f>
        <v/>
      </c>
      <c r="AES87" s="79">
        <f>0</f>
        <v/>
      </c>
      <c r="AET87" s="79">
        <f>0</f>
        <v/>
      </c>
      <c r="AEU87" s="79">
        <f>0</f>
        <v/>
      </c>
      <c r="AEV87" s="79">
        <f>0</f>
        <v/>
      </c>
      <c r="AEW87" s="79">
        <f>0</f>
        <v/>
      </c>
      <c r="AEX87" s="79">
        <f>0</f>
        <v/>
      </c>
      <c r="AEY87" s="79">
        <f>0</f>
        <v/>
      </c>
      <c r="AEZ87" s="79">
        <f>0</f>
        <v/>
      </c>
      <c r="AFA87" s="79">
        <f>0</f>
        <v/>
      </c>
      <c r="AFB87" s="79">
        <f>0</f>
        <v/>
      </c>
      <c r="AFC87" s="79">
        <f>0</f>
        <v/>
      </c>
      <c r="AFD87" s="79">
        <f>0</f>
        <v/>
      </c>
      <c r="AFE87" s="79">
        <f>0</f>
        <v/>
      </c>
      <c r="AFF87" s="79">
        <f>0</f>
        <v/>
      </c>
      <c r="AFG87" s="79">
        <f>0</f>
        <v/>
      </c>
      <c r="AFH87" s="79">
        <f>0</f>
        <v/>
      </c>
      <c r="AFI87" s="79">
        <f>0</f>
        <v/>
      </c>
      <c r="AFJ87" s="79">
        <f>0</f>
        <v/>
      </c>
      <c r="AFK87" s="79">
        <f>0</f>
        <v/>
      </c>
      <c r="AFL87" s="79">
        <f>0</f>
        <v/>
      </c>
      <c r="AFM87" s="79">
        <f>0</f>
        <v/>
      </c>
      <c r="AFN87" s="79">
        <f>0</f>
        <v/>
      </c>
      <c r="AFO87" s="79">
        <f>0</f>
        <v/>
      </c>
      <c r="AFP87" s="79">
        <f>0</f>
        <v/>
      </c>
      <c r="AFQ87" s="79">
        <f>0</f>
        <v/>
      </c>
      <c r="AFR87" s="79">
        <f>0</f>
        <v/>
      </c>
      <c r="AFS87" s="79">
        <f>0</f>
        <v/>
      </c>
      <c r="AFT87" s="79">
        <f>0</f>
        <v/>
      </c>
      <c r="AFU87" s="79">
        <f>SE(Input!W="bullet";SE(0=Input!W-1;AFU41;0);SE(0&lt;Input!W;0;SE(0&lt;Input!W;AFU41/(Input!W-Input!W);0)))</f>
        <v/>
      </c>
      <c r="AFV87" s="79">
        <f>SE(Input!W="bullet";SE(1=Input!W-1;AFU41;0);SE(1&lt;Input!W;0;SE(1&lt;Input!W;AFU41/(Input!W-Input!W);0)))</f>
        <v/>
      </c>
      <c r="AFW87" s="79">
        <f>SE(Input!W="bullet";SE(2=Input!W-1;AFU41;0);SE(2&lt;Input!W;0;SE(2&lt;Input!W;AFU41/(Input!W-Input!W);0)))</f>
        <v/>
      </c>
      <c r="AFX87" s="79">
        <f>SE(Input!W="bullet";SE(3=Input!W-1;AFU41;0);SE(3&lt;Input!W;0;SE(3&lt;Input!W;AFU41/(Input!W-Input!W);0)))</f>
        <v/>
      </c>
      <c r="AFY87" s="79">
        <f>SE(Input!W="bullet";SE(4=Input!W-1;AFU41;0);SE(4&lt;Input!W;0;SE(4&lt;Input!W;AFU41/(Input!W-Input!W);0)))</f>
        <v/>
      </c>
      <c r="AFZ87" s="79">
        <f>SE(Input!W="bullet";SE(5=Input!W-1;AFU41;0);SE(5&lt;Input!W;0;SE(5&lt;Input!W;AFU41/(Input!W-Input!W);0)))</f>
        <v/>
      </c>
    </row>
    <row r="88">
      <c r="A88" s="78" t="n">
        <v>36</v>
      </c>
      <c r="B88" s="79">
        <f>0</f>
        <v/>
      </c>
      <c r="C88" s="79">
        <f>0</f>
        <v/>
      </c>
      <c r="D88" s="79">
        <f>0</f>
        <v/>
      </c>
      <c r="E88" s="79">
        <f>0</f>
        <v/>
      </c>
      <c r="F88" s="79">
        <f>0</f>
        <v/>
      </c>
      <c r="G88" s="79">
        <f>0</f>
        <v/>
      </c>
      <c r="H88" s="79">
        <f>0</f>
        <v/>
      </c>
      <c r="I88" s="79">
        <f>0</f>
        <v/>
      </c>
      <c r="J88" s="79">
        <f>0</f>
        <v/>
      </c>
      <c r="K88" s="79">
        <f>0</f>
        <v/>
      </c>
      <c r="L88" s="79">
        <f>0</f>
        <v/>
      </c>
      <c r="M88" s="79">
        <f>0</f>
        <v/>
      </c>
      <c r="N88" s="79">
        <f>0</f>
        <v/>
      </c>
      <c r="O88" s="79">
        <f>0</f>
        <v/>
      </c>
      <c r="P88" s="79">
        <f>0</f>
        <v/>
      </c>
      <c r="Q88" s="79">
        <f>0</f>
        <v/>
      </c>
      <c r="R88" s="79">
        <f>0</f>
        <v/>
      </c>
      <c r="S88" s="79">
        <f>0</f>
        <v/>
      </c>
      <c r="T88" s="79">
        <f>0</f>
        <v/>
      </c>
      <c r="U88" s="79">
        <f>0</f>
        <v/>
      </c>
      <c r="V88" s="79">
        <f>0</f>
        <v/>
      </c>
      <c r="W88" s="79">
        <f>0</f>
        <v/>
      </c>
      <c r="X88" s="79">
        <f>0</f>
        <v/>
      </c>
      <c r="Y88" s="79">
        <f>0</f>
        <v/>
      </c>
      <c r="Z88" s="79">
        <f>0</f>
        <v/>
      </c>
      <c r="AA88" s="79">
        <f>0</f>
        <v/>
      </c>
      <c r="AB88" s="79">
        <f>0</f>
        <v/>
      </c>
      <c r="AC88" s="79">
        <f>0</f>
        <v/>
      </c>
      <c r="AD88" s="79">
        <f>0</f>
        <v/>
      </c>
      <c r="AE88" s="79">
        <f>0</f>
        <v/>
      </c>
      <c r="AF88" s="79">
        <f>0</f>
        <v/>
      </c>
      <c r="AG88" s="79">
        <f>0</f>
        <v/>
      </c>
      <c r="AH88" s="79">
        <f>0</f>
        <v/>
      </c>
      <c r="AI88" s="79">
        <f>0</f>
        <v/>
      </c>
      <c r="AJ88" s="79">
        <f>0</f>
        <v/>
      </c>
      <c r="AK88" s="79">
        <f>SE(Input!D="bullet";SE(0=Input!D-1;AK42;0);SE(0&lt;Input!D;0;SE(0&lt;Input!D;AK42/(Input!D-Input!D);0)))</f>
        <v/>
      </c>
      <c r="AL88" s="79">
        <f>SE(Input!D="bullet";SE(1=Input!D-1;AK42;0);SE(1&lt;Input!D;0;SE(1&lt;Input!D;AK42/(Input!D-Input!D);0)))</f>
        <v/>
      </c>
      <c r="AM88" s="79">
        <f>SE(Input!D="bullet";SE(2=Input!D-1;AK42;0);SE(2&lt;Input!D;0;SE(2&lt;Input!D;AK42/(Input!D-Input!D);0)))</f>
        <v/>
      </c>
      <c r="AN88" s="79">
        <f>SE(Input!D="bullet";SE(3=Input!D-1;AK42;0);SE(3&lt;Input!D;0;SE(3&lt;Input!D;AK42/(Input!D-Input!D);0)))</f>
        <v/>
      </c>
      <c r="AO88" s="79">
        <f>SE(Input!D="bullet";SE(4=Input!D-1;AK42;0);SE(4&lt;Input!D;0;SE(4&lt;Input!D;AK42/(Input!D-Input!D);0)))</f>
        <v/>
      </c>
      <c r="AR88" s="78" t="n">
        <v>36</v>
      </c>
      <c r="AS88" s="79">
        <f>0</f>
        <v/>
      </c>
      <c r="AT88" s="79">
        <f>0</f>
        <v/>
      </c>
      <c r="AU88" s="79">
        <f>0</f>
        <v/>
      </c>
      <c r="AV88" s="79">
        <f>0</f>
        <v/>
      </c>
      <c r="AW88" s="79">
        <f>0</f>
        <v/>
      </c>
      <c r="AX88" s="79">
        <f>0</f>
        <v/>
      </c>
      <c r="AY88" s="79">
        <f>0</f>
        <v/>
      </c>
      <c r="AZ88" s="79">
        <f>0</f>
        <v/>
      </c>
      <c r="BA88" s="79">
        <f>0</f>
        <v/>
      </c>
      <c r="BB88" s="79">
        <f>0</f>
        <v/>
      </c>
      <c r="BC88" s="79">
        <f>0</f>
        <v/>
      </c>
      <c r="BD88" s="79">
        <f>0</f>
        <v/>
      </c>
      <c r="BE88" s="79">
        <f>0</f>
        <v/>
      </c>
      <c r="BF88" s="79">
        <f>0</f>
        <v/>
      </c>
      <c r="BG88" s="79">
        <f>0</f>
        <v/>
      </c>
      <c r="BH88" s="79">
        <f>0</f>
        <v/>
      </c>
      <c r="BI88" s="79">
        <f>0</f>
        <v/>
      </c>
      <c r="BJ88" s="79">
        <f>0</f>
        <v/>
      </c>
      <c r="BK88" s="79">
        <f>0</f>
        <v/>
      </c>
      <c r="BL88" s="79">
        <f>0</f>
        <v/>
      </c>
      <c r="BM88" s="79">
        <f>0</f>
        <v/>
      </c>
      <c r="BN88" s="79">
        <f>0</f>
        <v/>
      </c>
      <c r="BO88" s="79">
        <f>0</f>
        <v/>
      </c>
      <c r="BP88" s="79">
        <f>0</f>
        <v/>
      </c>
      <c r="BQ88" s="79">
        <f>0</f>
        <v/>
      </c>
      <c r="BR88" s="79">
        <f>0</f>
        <v/>
      </c>
      <c r="BS88" s="79">
        <f>0</f>
        <v/>
      </c>
      <c r="BT88" s="79">
        <f>0</f>
        <v/>
      </c>
      <c r="BU88" s="79">
        <f>0</f>
        <v/>
      </c>
      <c r="BV88" s="79">
        <f>0</f>
        <v/>
      </c>
      <c r="BW88" s="79">
        <f>0</f>
        <v/>
      </c>
      <c r="BX88" s="79">
        <f>0</f>
        <v/>
      </c>
      <c r="BY88" s="79">
        <f>0</f>
        <v/>
      </c>
      <c r="BZ88" s="79">
        <f>0</f>
        <v/>
      </c>
      <c r="CA88" s="79">
        <f>0</f>
        <v/>
      </c>
      <c r="CB88" s="79">
        <f>SE(Input!E="bullet";SE(0=Input!E-1;CB42;0);SE(0&lt;Input!E;0;SE(0&lt;Input!E;CB42/(Input!E-Input!E);0)))</f>
        <v/>
      </c>
      <c r="CC88" s="79">
        <f>SE(Input!E="bullet";SE(1=Input!E-1;CB42;0);SE(1&lt;Input!E;0;SE(1&lt;Input!E;CB42/(Input!E-Input!E);0)))</f>
        <v/>
      </c>
      <c r="CD88" s="79">
        <f>SE(Input!E="bullet";SE(2=Input!E-1;CB42;0);SE(2&lt;Input!E;0;SE(2&lt;Input!E;CB42/(Input!E-Input!E);0)))</f>
        <v/>
      </c>
      <c r="CE88" s="79">
        <f>SE(Input!E="bullet";SE(3=Input!E-1;CB42;0);SE(3&lt;Input!E;0;SE(3&lt;Input!E;CB42/(Input!E-Input!E);0)))</f>
        <v/>
      </c>
      <c r="CF88" s="79">
        <f>SE(Input!E="bullet";SE(4=Input!E-1;CB42;0);SE(4&lt;Input!E;0;SE(4&lt;Input!E;CB42/(Input!E-Input!E);0)))</f>
        <v/>
      </c>
      <c r="CI88" s="78" t="n">
        <v>36</v>
      </c>
      <c r="CJ88" s="79">
        <f>0</f>
        <v/>
      </c>
      <c r="CK88" s="79">
        <f>0</f>
        <v/>
      </c>
      <c r="CL88" s="79">
        <f>0</f>
        <v/>
      </c>
      <c r="CM88" s="79">
        <f>0</f>
        <v/>
      </c>
      <c r="CN88" s="79">
        <f>0</f>
        <v/>
      </c>
      <c r="CO88" s="79">
        <f>0</f>
        <v/>
      </c>
      <c r="CP88" s="79">
        <f>0</f>
        <v/>
      </c>
      <c r="CQ88" s="79">
        <f>0</f>
        <v/>
      </c>
      <c r="CR88" s="79">
        <f>0</f>
        <v/>
      </c>
      <c r="CS88" s="79">
        <f>0</f>
        <v/>
      </c>
      <c r="CT88" s="79">
        <f>0</f>
        <v/>
      </c>
      <c r="CU88" s="79">
        <f>0</f>
        <v/>
      </c>
      <c r="CV88" s="79">
        <f>0</f>
        <v/>
      </c>
      <c r="CW88" s="79">
        <f>0</f>
        <v/>
      </c>
      <c r="CX88" s="79">
        <f>0</f>
        <v/>
      </c>
      <c r="CY88" s="79">
        <f>0</f>
        <v/>
      </c>
      <c r="CZ88" s="79">
        <f>0</f>
        <v/>
      </c>
      <c r="DA88" s="79">
        <f>0</f>
        <v/>
      </c>
      <c r="DB88" s="79">
        <f>0</f>
        <v/>
      </c>
      <c r="DC88" s="79">
        <f>0</f>
        <v/>
      </c>
      <c r="DD88" s="79">
        <f>0</f>
        <v/>
      </c>
      <c r="DE88" s="79">
        <f>0</f>
        <v/>
      </c>
      <c r="DF88" s="79">
        <f>0</f>
        <v/>
      </c>
      <c r="DG88" s="79">
        <f>0</f>
        <v/>
      </c>
      <c r="DH88" s="79">
        <f>0</f>
        <v/>
      </c>
      <c r="DI88" s="79">
        <f>0</f>
        <v/>
      </c>
      <c r="DJ88" s="79">
        <f>0</f>
        <v/>
      </c>
      <c r="DK88" s="79">
        <f>0</f>
        <v/>
      </c>
      <c r="DL88" s="79">
        <f>0</f>
        <v/>
      </c>
      <c r="DM88" s="79">
        <f>0</f>
        <v/>
      </c>
      <c r="DN88" s="79">
        <f>0</f>
        <v/>
      </c>
      <c r="DO88" s="79">
        <f>0</f>
        <v/>
      </c>
      <c r="DP88" s="79">
        <f>0</f>
        <v/>
      </c>
      <c r="DQ88" s="79">
        <f>0</f>
        <v/>
      </c>
      <c r="DR88" s="79">
        <f>0</f>
        <v/>
      </c>
      <c r="DS88" s="79">
        <f>SE(Input!F="bullet";SE(0=Input!F-1;DS42;0);SE(0&lt;Input!F;0;SE(0&lt;Input!F;DS42/(Input!F-Input!F);0)))</f>
        <v/>
      </c>
      <c r="DT88" s="79">
        <f>SE(Input!F="bullet";SE(1=Input!F-1;DS42;0);SE(1&lt;Input!F;0;SE(1&lt;Input!F;DS42/(Input!F-Input!F);0)))</f>
        <v/>
      </c>
      <c r="DU88" s="79">
        <f>SE(Input!F="bullet";SE(2=Input!F-1;DS42;0);SE(2&lt;Input!F;0;SE(2&lt;Input!F;DS42/(Input!F-Input!F);0)))</f>
        <v/>
      </c>
      <c r="DV88" s="79">
        <f>SE(Input!F="bullet";SE(3=Input!F-1;DS42;0);SE(3&lt;Input!F;0;SE(3&lt;Input!F;DS42/(Input!F-Input!F);0)))</f>
        <v/>
      </c>
      <c r="DW88" s="79">
        <f>SE(Input!F="bullet";SE(4=Input!F-1;DS42;0);SE(4&lt;Input!F;0;SE(4&lt;Input!F;DS42/(Input!F-Input!F);0)))</f>
        <v/>
      </c>
      <c r="DZ88" s="78" t="n">
        <v>36</v>
      </c>
      <c r="EA88" s="79">
        <f>0</f>
        <v/>
      </c>
      <c r="EB88" s="79">
        <f>0</f>
        <v/>
      </c>
      <c r="EC88" s="79">
        <f>0</f>
        <v/>
      </c>
      <c r="ED88" s="79">
        <f>0</f>
        <v/>
      </c>
      <c r="EE88" s="79">
        <f>0</f>
        <v/>
      </c>
      <c r="EF88" s="79">
        <f>0</f>
        <v/>
      </c>
      <c r="EG88" s="79">
        <f>0</f>
        <v/>
      </c>
      <c r="EH88" s="79">
        <f>0</f>
        <v/>
      </c>
      <c r="EI88" s="79">
        <f>0</f>
        <v/>
      </c>
      <c r="EJ88" s="79">
        <f>0</f>
        <v/>
      </c>
      <c r="EK88" s="79">
        <f>0</f>
        <v/>
      </c>
      <c r="EL88" s="79">
        <f>0</f>
        <v/>
      </c>
      <c r="EM88" s="79">
        <f>0</f>
        <v/>
      </c>
      <c r="EN88" s="79">
        <f>0</f>
        <v/>
      </c>
      <c r="EO88" s="79">
        <f>0</f>
        <v/>
      </c>
      <c r="EP88" s="79">
        <f>0</f>
        <v/>
      </c>
      <c r="EQ88" s="79">
        <f>0</f>
        <v/>
      </c>
      <c r="ER88" s="79">
        <f>0</f>
        <v/>
      </c>
      <c r="ES88" s="79">
        <f>0</f>
        <v/>
      </c>
      <c r="ET88" s="79">
        <f>0</f>
        <v/>
      </c>
      <c r="EU88" s="79">
        <f>0</f>
        <v/>
      </c>
      <c r="EV88" s="79">
        <f>0</f>
        <v/>
      </c>
      <c r="EW88" s="79">
        <f>0</f>
        <v/>
      </c>
      <c r="EX88" s="79">
        <f>0</f>
        <v/>
      </c>
      <c r="EY88" s="79">
        <f>0</f>
        <v/>
      </c>
      <c r="EZ88" s="79">
        <f>0</f>
        <v/>
      </c>
      <c r="FA88" s="79">
        <f>0</f>
        <v/>
      </c>
      <c r="FB88" s="79">
        <f>0</f>
        <v/>
      </c>
      <c r="FC88" s="79">
        <f>0</f>
        <v/>
      </c>
      <c r="FD88" s="79">
        <f>0</f>
        <v/>
      </c>
      <c r="FE88" s="79">
        <f>0</f>
        <v/>
      </c>
      <c r="FF88" s="79">
        <f>0</f>
        <v/>
      </c>
      <c r="FG88" s="79">
        <f>0</f>
        <v/>
      </c>
      <c r="FH88" s="79">
        <f>0</f>
        <v/>
      </c>
      <c r="FI88" s="79">
        <f>0</f>
        <v/>
      </c>
      <c r="FJ88" s="79">
        <f>SE(Input!G="bullet";SE(0=Input!G-1;FJ42;0);SE(0&lt;Input!G;0;SE(0&lt;Input!G;FJ42/(Input!G-Input!G);0)))</f>
        <v/>
      </c>
      <c r="FK88" s="79">
        <f>SE(Input!G="bullet";SE(1=Input!G-1;FJ42;0);SE(1&lt;Input!G;0;SE(1&lt;Input!G;FJ42/(Input!G-Input!G);0)))</f>
        <v/>
      </c>
      <c r="FL88" s="79">
        <f>SE(Input!G="bullet";SE(2=Input!G-1;FJ42;0);SE(2&lt;Input!G;0;SE(2&lt;Input!G;FJ42/(Input!G-Input!G);0)))</f>
        <v/>
      </c>
      <c r="FM88" s="79">
        <f>SE(Input!G="bullet";SE(3=Input!G-1;FJ42;0);SE(3&lt;Input!G;0;SE(3&lt;Input!G;FJ42/(Input!G-Input!G);0)))</f>
        <v/>
      </c>
      <c r="FN88" s="79">
        <f>SE(Input!G="bullet";SE(4=Input!G-1;FJ42;0);SE(4&lt;Input!G;0;SE(4&lt;Input!G;FJ42/(Input!G-Input!G);0)))</f>
        <v/>
      </c>
      <c r="FQ88" s="78" t="n">
        <v>36</v>
      </c>
      <c r="FR88" s="79">
        <f>0</f>
        <v/>
      </c>
      <c r="FS88" s="79">
        <f>0</f>
        <v/>
      </c>
      <c r="FT88" s="79">
        <f>0</f>
        <v/>
      </c>
      <c r="FU88" s="79">
        <f>0</f>
        <v/>
      </c>
      <c r="FV88" s="79">
        <f>0</f>
        <v/>
      </c>
      <c r="FW88" s="79">
        <f>0</f>
        <v/>
      </c>
      <c r="FX88" s="79">
        <f>0</f>
        <v/>
      </c>
      <c r="FY88" s="79">
        <f>0</f>
        <v/>
      </c>
      <c r="FZ88" s="79">
        <f>0</f>
        <v/>
      </c>
      <c r="GA88" s="79">
        <f>0</f>
        <v/>
      </c>
      <c r="GB88" s="79">
        <f>0</f>
        <v/>
      </c>
      <c r="GC88" s="79">
        <f>0</f>
        <v/>
      </c>
      <c r="GD88" s="79">
        <f>0</f>
        <v/>
      </c>
      <c r="GE88" s="79">
        <f>0</f>
        <v/>
      </c>
      <c r="GF88" s="79">
        <f>0</f>
        <v/>
      </c>
      <c r="GG88" s="79">
        <f>0</f>
        <v/>
      </c>
      <c r="GH88" s="79">
        <f>0</f>
        <v/>
      </c>
      <c r="GI88" s="79">
        <f>0</f>
        <v/>
      </c>
      <c r="GJ88" s="79">
        <f>0</f>
        <v/>
      </c>
      <c r="GK88" s="79">
        <f>0</f>
        <v/>
      </c>
      <c r="GL88" s="79">
        <f>0</f>
        <v/>
      </c>
      <c r="GM88" s="79">
        <f>0</f>
        <v/>
      </c>
      <c r="GN88" s="79">
        <f>0</f>
        <v/>
      </c>
      <c r="GO88" s="79">
        <f>0</f>
        <v/>
      </c>
      <c r="GP88" s="79">
        <f>0</f>
        <v/>
      </c>
      <c r="GQ88" s="79">
        <f>0</f>
        <v/>
      </c>
      <c r="GR88" s="79">
        <f>0</f>
        <v/>
      </c>
      <c r="GS88" s="79">
        <f>0</f>
        <v/>
      </c>
      <c r="GT88" s="79">
        <f>0</f>
        <v/>
      </c>
      <c r="GU88" s="79">
        <f>0</f>
        <v/>
      </c>
      <c r="GV88" s="79">
        <f>0</f>
        <v/>
      </c>
      <c r="GW88" s="79">
        <f>0</f>
        <v/>
      </c>
      <c r="GX88" s="79">
        <f>0</f>
        <v/>
      </c>
      <c r="GY88" s="79">
        <f>0</f>
        <v/>
      </c>
      <c r="GZ88" s="79">
        <f>0</f>
        <v/>
      </c>
      <c r="HA88" s="79">
        <f>SE(Input!H="bullet";SE(0=Input!H-1;HA42;0);SE(0&lt;Input!H;0;SE(0&lt;Input!H;HA42/(Input!H-Input!H);0)))</f>
        <v/>
      </c>
      <c r="HB88" s="79">
        <f>SE(Input!H="bullet";SE(1=Input!H-1;HA42;0);SE(1&lt;Input!H;0;SE(1&lt;Input!H;HA42/(Input!H-Input!H);0)))</f>
        <v/>
      </c>
      <c r="HC88" s="79">
        <f>SE(Input!H="bullet";SE(2=Input!H-1;HA42;0);SE(2&lt;Input!H;0;SE(2&lt;Input!H;HA42/(Input!H-Input!H);0)))</f>
        <v/>
      </c>
      <c r="HD88" s="79">
        <f>SE(Input!H="bullet";SE(3=Input!H-1;HA42;0);SE(3&lt;Input!H;0;SE(3&lt;Input!H;HA42/(Input!H-Input!H);0)))</f>
        <v/>
      </c>
      <c r="HE88" s="79">
        <f>SE(Input!H="bullet";SE(4=Input!H-1;HA42;0);SE(4&lt;Input!H;0;SE(4&lt;Input!H;HA42/(Input!H-Input!H);0)))</f>
        <v/>
      </c>
      <c r="HH88" s="78" t="n">
        <v>36</v>
      </c>
      <c r="HI88" s="79">
        <f>0</f>
        <v/>
      </c>
      <c r="HJ88" s="79">
        <f>0</f>
        <v/>
      </c>
      <c r="HK88" s="79">
        <f>0</f>
        <v/>
      </c>
      <c r="HL88" s="79">
        <f>0</f>
        <v/>
      </c>
      <c r="HM88" s="79">
        <f>0</f>
        <v/>
      </c>
      <c r="HN88" s="79">
        <f>0</f>
        <v/>
      </c>
      <c r="HO88" s="79">
        <f>0</f>
        <v/>
      </c>
      <c r="HP88" s="79">
        <f>0</f>
        <v/>
      </c>
      <c r="HQ88" s="79">
        <f>0</f>
        <v/>
      </c>
      <c r="HR88" s="79">
        <f>0</f>
        <v/>
      </c>
      <c r="HS88" s="79">
        <f>0</f>
        <v/>
      </c>
      <c r="HT88" s="79">
        <f>0</f>
        <v/>
      </c>
      <c r="HU88" s="79">
        <f>0</f>
        <v/>
      </c>
      <c r="HV88" s="79">
        <f>0</f>
        <v/>
      </c>
      <c r="HW88" s="79">
        <f>0</f>
        <v/>
      </c>
      <c r="HX88" s="79">
        <f>0</f>
        <v/>
      </c>
      <c r="HY88" s="79">
        <f>0</f>
        <v/>
      </c>
      <c r="HZ88" s="79">
        <f>0</f>
        <v/>
      </c>
      <c r="IA88" s="79">
        <f>0</f>
        <v/>
      </c>
      <c r="IB88" s="79">
        <f>0</f>
        <v/>
      </c>
      <c r="IC88" s="79">
        <f>0</f>
        <v/>
      </c>
      <c r="ID88" s="79">
        <f>0</f>
        <v/>
      </c>
      <c r="IE88" s="79">
        <f>0</f>
        <v/>
      </c>
      <c r="IF88" s="79">
        <f>0</f>
        <v/>
      </c>
      <c r="IG88" s="79">
        <f>0</f>
        <v/>
      </c>
      <c r="IH88" s="79">
        <f>0</f>
        <v/>
      </c>
      <c r="II88" s="79">
        <f>0</f>
        <v/>
      </c>
      <c r="IJ88" s="79">
        <f>0</f>
        <v/>
      </c>
      <c r="IK88" s="79">
        <f>0</f>
        <v/>
      </c>
      <c r="IL88" s="79">
        <f>0</f>
        <v/>
      </c>
      <c r="IM88" s="79">
        <f>0</f>
        <v/>
      </c>
      <c r="IN88" s="79">
        <f>0</f>
        <v/>
      </c>
      <c r="IO88" s="79">
        <f>0</f>
        <v/>
      </c>
      <c r="IP88" s="79">
        <f>0</f>
        <v/>
      </c>
      <c r="IQ88" s="79">
        <f>0</f>
        <v/>
      </c>
      <c r="IR88" s="79">
        <f>SE(Input!I="bullet";SE(0=Input!I-1;IR42;0);SE(0&lt;Input!I;0;SE(0&lt;Input!I;IR42/(Input!I-Input!I);0)))</f>
        <v/>
      </c>
      <c r="IS88" s="79">
        <f>SE(Input!I="bullet";SE(1=Input!I-1;IR42;0);SE(1&lt;Input!I;0;SE(1&lt;Input!I;IR42/(Input!I-Input!I);0)))</f>
        <v/>
      </c>
      <c r="IT88" s="79">
        <f>SE(Input!I="bullet";SE(2=Input!I-1;IR42;0);SE(2&lt;Input!I;0;SE(2&lt;Input!I;IR42/(Input!I-Input!I);0)))</f>
        <v/>
      </c>
      <c r="IU88" s="79">
        <f>SE(Input!I="bullet";SE(3=Input!I-1;IR42;0);SE(3&lt;Input!I;0;SE(3&lt;Input!I;IR42/(Input!I-Input!I);0)))</f>
        <v/>
      </c>
      <c r="IV88" s="79">
        <f>SE(Input!I="bullet";SE(4=Input!I-1;IR42;0);SE(4&lt;Input!I;0;SE(4&lt;Input!I;IR42/(Input!I-Input!I);0)))</f>
        <v/>
      </c>
      <c r="IY88" s="78" t="n">
        <v>36</v>
      </c>
      <c r="IZ88" s="79">
        <f>0</f>
        <v/>
      </c>
      <c r="JA88" s="79">
        <f>0</f>
        <v/>
      </c>
      <c r="JB88" s="79">
        <f>0</f>
        <v/>
      </c>
      <c r="JC88" s="79">
        <f>0</f>
        <v/>
      </c>
      <c r="JD88" s="79">
        <f>0</f>
        <v/>
      </c>
      <c r="JE88" s="79">
        <f>0</f>
        <v/>
      </c>
      <c r="JF88" s="79">
        <f>0</f>
        <v/>
      </c>
      <c r="JG88" s="79">
        <f>0</f>
        <v/>
      </c>
      <c r="JH88" s="79">
        <f>0</f>
        <v/>
      </c>
      <c r="JI88" s="79">
        <f>0</f>
        <v/>
      </c>
      <c r="JJ88" s="79">
        <f>0</f>
        <v/>
      </c>
      <c r="JK88" s="79">
        <f>0</f>
        <v/>
      </c>
      <c r="JL88" s="79">
        <f>0</f>
        <v/>
      </c>
      <c r="JM88" s="79">
        <f>0</f>
        <v/>
      </c>
      <c r="JN88" s="79">
        <f>0</f>
        <v/>
      </c>
      <c r="JO88" s="79">
        <f>0</f>
        <v/>
      </c>
      <c r="JP88" s="79">
        <f>0</f>
        <v/>
      </c>
      <c r="JQ88" s="79">
        <f>0</f>
        <v/>
      </c>
      <c r="JR88" s="79">
        <f>0</f>
        <v/>
      </c>
      <c r="JS88" s="79">
        <f>0</f>
        <v/>
      </c>
      <c r="JT88" s="79">
        <f>0</f>
        <v/>
      </c>
      <c r="JU88" s="79">
        <f>0</f>
        <v/>
      </c>
      <c r="JV88" s="79">
        <f>0</f>
        <v/>
      </c>
      <c r="JW88" s="79">
        <f>0</f>
        <v/>
      </c>
      <c r="JX88" s="79">
        <f>0</f>
        <v/>
      </c>
      <c r="JY88" s="79">
        <f>0</f>
        <v/>
      </c>
      <c r="JZ88" s="79">
        <f>0</f>
        <v/>
      </c>
      <c r="KA88" s="79">
        <f>0</f>
        <v/>
      </c>
      <c r="KB88" s="79">
        <f>0</f>
        <v/>
      </c>
      <c r="KC88" s="79">
        <f>0</f>
        <v/>
      </c>
      <c r="KD88" s="79">
        <f>0</f>
        <v/>
      </c>
      <c r="KE88" s="79">
        <f>0</f>
        <v/>
      </c>
      <c r="KF88" s="79">
        <f>0</f>
        <v/>
      </c>
      <c r="KG88" s="79">
        <f>0</f>
        <v/>
      </c>
      <c r="KH88" s="79">
        <f>0</f>
        <v/>
      </c>
      <c r="KI88" s="79">
        <f>SE(Input!J="bullet";SE(0=Input!J-1;KI42;0);SE(0&lt;Input!J;0;SE(0&lt;Input!J;KI42/(Input!J-Input!J);0)))</f>
        <v/>
      </c>
      <c r="KJ88" s="79">
        <f>SE(Input!J="bullet";SE(1=Input!J-1;KI42;0);SE(1&lt;Input!J;0;SE(1&lt;Input!J;KI42/(Input!J-Input!J);0)))</f>
        <v/>
      </c>
      <c r="KK88" s="79">
        <f>SE(Input!J="bullet";SE(2=Input!J-1;KI42;0);SE(2&lt;Input!J;0;SE(2&lt;Input!J;KI42/(Input!J-Input!J);0)))</f>
        <v/>
      </c>
      <c r="KL88" s="79">
        <f>SE(Input!J="bullet";SE(3=Input!J-1;KI42;0);SE(3&lt;Input!J;0;SE(3&lt;Input!J;KI42/(Input!J-Input!J);0)))</f>
        <v/>
      </c>
      <c r="KM88" s="79">
        <f>SE(Input!J="bullet";SE(4=Input!J-1;KI42;0);SE(4&lt;Input!J;0;SE(4&lt;Input!J;KI42/(Input!J-Input!J);0)))</f>
        <v/>
      </c>
      <c r="KP88" s="78" t="n">
        <v>36</v>
      </c>
      <c r="KQ88" s="79">
        <f>0</f>
        <v/>
      </c>
      <c r="KR88" s="79">
        <f>0</f>
        <v/>
      </c>
      <c r="KS88" s="79">
        <f>0</f>
        <v/>
      </c>
      <c r="KT88" s="79">
        <f>0</f>
        <v/>
      </c>
      <c r="KU88" s="79">
        <f>0</f>
        <v/>
      </c>
      <c r="KV88" s="79">
        <f>0</f>
        <v/>
      </c>
      <c r="KW88" s="79">
        <f>0</f>
        <v/>
      </c>
      <c r="KX88" s="79">
        <f>0</f>
        <v/>
      </c>
      <c r="KY88" s="79">
        <f>0</f>
        <v/>
      </c>
      <c r="KZ88" s="79">
        <f>0</f>
        <v/>
      </c>
      <c r="LA88" s="79">
        <f>0</f>
        <v/>
      </c>
      <c r="LB88" s="79">
        <f>0</f>
        <v/>
      </c>
      <c r="LC88" s="79">
        <f>0</f>
        <v/>
      </c>
      <c r="LD88" s="79">
        <f>0</f>
        <v/>
      </c>
      <c r="LE88" s="79">
        <f>0</f>
        <v/>
      </c>
      <c r="LF88" s="79">
        <f>0</f>
        <v/>
      </c>
      <c r="LG88" s="79">
        <f>0</f>
        <v/>
      </c>
      <c r="LH88" s="79">
        <f>0</f>
        <v/>
      </c>
      <c r="LI88" s="79">
        <f>0</f>
        <v/>
      </c>
      <c r="LJ88" s="79">
        <f>0</f>
        <v/>
      </c>
      <c r="LK88" s="79">
        <f>0</f>
        <v/>
      </c>
      <c r="LL88" s="79">
        <f>0</f>
        <v/>
      </c>
      <c r="LM88" s="79">
        <f>0</f>
        <v/>
      </c>
      <c r="LN88" s="79">
        <f>0</f>
        <v/>
      </c>
      <c r="LO88" s="79">
        <f>0</f>
        <v/>
      </c>
      <c r="LP88" s="79">
        <f>0</f>
        <v/>
      </c>
      <c r="LQ88" s="79">
        <f>0</f>
        <v/>
      </c>
      <c r="LR88" s="79">
        <f>0</f>
        <v/>
      </c>
      <c r="LS88" s="79">
        <f>0</f>
        <v/>
      </c>
      <c r="LT88" s="79">
        <f>0</f>
        <v/>
      </c>
      <c r="LU88" s="79">
        <f>0</f>
        <v/>
      </c>
      <c r="LV88" s="79">
        <f>0</f>
        <v/>
      </c>
      <c r="LW88" s="79">
        <f>0</f>
        <v/>
      </c>
      <c r="LX88" s="79">
        <f>0</f>
        <v/>
      </c>
      <c r="LY88" s="79">
        <f>0</f>
        <v/>
      </c>
      <c r="LZ88" s="79">
        <f>SE(Input!K="bullet";SE(0=Input!K-1;LZ42;0);SE(0&lt;Input!K;0;SE(0&lt;Input!K;LZ42/(Input!K-Input!K);0)))</f>
        <v/>
      </c>
      <c r="MA88" s="79">
        <f>SE(Input!K="bullet";SE(1=Input!K-1;LZ42;0);SE(1&lt;Input!K;0;SE(1&lt;Input!K;LZ42/(Input!K-Input!K);0)))</f>
        <v/>
      </c>
      <c r="MB88" s="79">
        <f>SE(Input!K="bullet";SE(2=Input!K-1;LZ42;0);SE(2&lt;Input!K;0;SE(2&lt;Input!K;LZ42/(Input!K-Input!K);0)))</f>
        <v/>
      </c>
      <c r="MC88" s="79">
        <f>SE(Input!K="bullet";SE(3=Input!K-1;LZ42;0);SE(3&lt;Input!K;0;SE(3&lt;Input!K;LZ42/(Input!K-Input!K);0)))</f>
        <v/>
      </c>
      <c r="MD88" s="79">
        <f>SE(Input!K="bullet";SE(4=Input!K-1;LZ42;0);SE(4&lt;Input!K;0;SE(4&lt;Input!K;LZ42/(Input!K-Input!K);0)))</f>
        <v/>
      </c>
      <c r="MG88" s="78" t="n">
        <v>36</v>
      </c>
      <c r="MH88" s="79">
        <f>0</f>
        <v/>
      </c>
      <c r="MI88" s="79">
        <f>0</f>
        <v/>
      </c>
      <c r="MJ88" s="79">
        <f>0</f>
        <v/>
      </c>
      <c r="MK88" s="79">
        <f>0</f>
        <v/>
      </c>
      <c r="ML88" s="79">
        <f>0</f>
        <v/>
      </c>
      <c r="MM88" s="79">
        <f>0</f>
        <v/>
      </c>
      <c r="MN88" s="79">
        <f>0</f>
        <v/>
      </c>
      <c r="MO88" s="79">
        <f>0</f>
        <v/>
      </c>
      <c r="MP88" s="79">
        <f>0</f>
        <v/>
      </c>
      <c r="MQ88" s="79">
        <f>0</f>
        <v/>
      </c>
      <c r="MR88" s="79">
        <f>0</f>
        <v/>
      </c>
      <c r="MS88" s="79">
        <f>0</f>
        <v/>
      </c>
      <c r="MT88" s="79">
        <f>0</f>
        <v/>
      </c>
      <c r="MU88" s="79">
        <f>0</f>
        <v/>
      </c>
      <c r="MV88" s="79">
        <f>0</f>
        <v/>
      </c>
      <c r="MW88" s="79">
        <f>0</f>
        <v/>
      </c>
      <c r="MX88" s="79">
        <f>0</f>
        <v/>
      </c>
      <c r="MY88" s="79">
        <f>0</f>
        <v/>
      </c>
      <c r="MZ88" s="79">
        <f>0</f>
        <v/>
      </c>
      <c r="NA88" s="79">
        <f>0</f>
        <v/>
      </c>
      <c r="NB88" s="79">
        <f>0</f>
        <v/>
      </c>
      <c r="NC88" s="79">
        <f>0</f>
        <v/>
      </c>
      <c r="ND88" s="79">
        <f>0</f>
        <v/>
      </c>
      <c r="NE88" s="79">
        <f>0</f>
        <v/>
      </c>
      <c r="NF88" s="79">
        <f>0</f>
        <v/>
      </c>
      <c r="NG88" s="79">
        <f>0</f>
        <v/>
      </c>
      <c r="NH88" s="79">
        <f>0</f>
        <v/>
      </c>
      <c r="NI88" s="79">
        <f>0</f>
        <v/>
      </c>
      <c r="NJ88" s="79">
        <f>0</f>
        <v/>
      </c>
      <c r="NK88" s="79">
        <f>0</f>
        <v/>
      </c>
      <c r="NL88" s="79">
        <f>0</f>
        <v/>
      </c>
      <c r="NM88" s="79">
        <f>0</f>
        <v/>
      </c>
      <c r="NN88" s="79">
        <f>0</f>
        <v/>
      </c>
      <c r="NO88" s="79">
        <f>0</f>
        <v/>
      </c>
      <c r="NP88" s="79">
        <f>0</f>
        <v/>
      </c>
      <c r="NQ88" s="79">
        <f>SE(Input!L="bullet";SE(0=Input!L-1;NQ42;0);SE(0&lt;Input!L;0;SE(0&lt;Input!L;NQ42/(Input!L-Input!L);0)))</f>
        <v/>
      </c>
      <c r="NR88" s="79">
        <f>SE(Input!L="bullet";SE(1=Input!L-1;NQ42;0);SE(1&lt;Input!L;0;SE(1&lt;Input!L;NQ42/(Input!L-Input!L);0)))</f>
        <v/>
      </c>
      <c r="NS88" s="79">
        <f>SE(Input!L="bullet";SE(2=Input!L-1;NQ42;0);SE(2&lt;Input!L;0;SE(2&lt;Input!L;NQ42/(Input!L-Input!L);0)))</f>
        <v/>
      </c>
      <c r="NT88" s="79">
        <f>SE(Input!L="bullet";SE(3=Input!L-1;NQ42;0);SE(3&lt;Input!L;0;SE(3&lt;Input!L;NQ42/(Input!L-Input!L);0)))</f>
        <v/>
      </c>
      <c r="NU88" s="79">
        <f>SE(Input!L="bullet";SE(4=Input!L-1;NQ42;0);SE(4&lt;Input!L;0;SE(4&lt;Input!L;NQ42/(Input!L-Input!L);0)))</f>
        <v/>
      </c>
      <c r="NX88" s="78" t="n">
        <v>36</v>
      </c>
      <c r="NY88" s="79">
        <f>0</f>
        <v/>
      </c>
      <c r="NZ88" s="79">
        <f>0</f>
        <v/>
      </c>
      <c r="OA88" s="79">
        <f>0</f>
        <v/>
      </c>
      <c r="OB88" s="79">
        <f>0</f>
        <v/>
      </c>
      <c r="OC88" s="79">
        <f>0</f>
        <v/>
      </c>
      <c r="OD88" s="79">
        <f>0</f>
        <v/>
      </c>
      <c r="OE88" s="79">
        <f>0</f>
        <v/>
      </c>
      <c r="OF88" s="79">
        <f>0</f>
        <v/>
      </c>
      <c r="OG88" s="79">
        <f>0</f>
        <v/>
      </c>
      <c r="OH88" s="79">
        <f>0</f>
        <v/>
      </c>
      <c r="OI88" s="79">
        <f>0</f>
        <v/>
      </c>
      <c r="OJ88" s="79">
        <f>0</f>
        <v/>
      </c>
      <c r="OK88" s="79">
        <f>0</f>
        <v/>
      </c>
      <c r="OL88" s="79">
        <f>0</f>
        <v/>
      </c>
      <c r="OM88" s="79">
        <f>0</f>
        <v/>
      </c>
      <c r="ON88" s="79">
        <f>0</f>
        <v/>
      </c>
      <c r="OO88" s="79">
        <f>0</f>
        <v/>
      </c>
      <c r="OP88" s="79">
        <f>0</f>
        <v/>
      </c>
      <c r="OQ88" s="79">
        <f>0</f>
        <v/>
      </c>
      <c r="OR88" s="79">
        <f>0</f>
        <v/>
      </c>
      <c r="OS88" s="79">
        <f>0</f>
        <v/>
      </c>
      <c r="OT88" s="79">
        <f>0</f>
        <v/>
      </c>
      <c r="OU88" s="79">
        <f>0</f>
        <v/>
      </c>
      <c r="OV88" s="79">
        <f>0</f>
        <v/>
      </c>
      <c r="OW88" s="79">
        <f>0</f>
        <v/>
      </c>
      <c r="OX88" s="79">
        <f>0</f>
        <v/>
      </c>
      <c r="OY88" s="79">
        <f>0</f>
        <v/>
      </c>
      <c r="OZ88" s="79">
        <f>0</f>
        <v/>
      </c>
      <c r="PA88" s="79">
        <f>0</f>
        <v/>
      </c>
      <c r="PB88" s="79">
        <f>0</f>
        <v/>
      </c>
      <c r="PC88" s="79">
        <f>0</f>
        <v/>
      </c>
      <c r="PD88" s="79">
        <f>0</f>
        <v/>
      </c>
      <c r="PE88" s="79">
        <f>0</f>
        <v/>
      </c>
      <c r="PF88" s="79">
        <f>0</f>
        <v/>
      </c>
      <c r="PG88" s="79">
        <f>0</f>
        <v/>
      </c>
      <c r="PH88" s="79">
        <f>SE(Input!M="bullet";SE(0=Input!M-1;PH42;0);SE(0&lt;Input!M;0;SE(0&lt;Input!M;PH42/(Input!M-Input!M);0)))</f>
        <v/>
      </c>
      <c r="PI88" s="79">
        <f>SE(Input!M="bullet";SE(1=Input!M-1;PH42;0);SE(1&lt;Input!M;0;SE(1&lt;Input!M;PH42/(Input!M-Input!M);0)))</f>
        <v/>
      </c>
      <c r="PJ88" s="79">
        <f>SE(Input!M="bullet";SE(2=Input!M-1;PH42;0);SE(2&lt;Input!M;0;SE(2&lt;Input!M;PH42/(Input!M-Input!M);0)))</f>
        <v/>
      </c>
      <c r="PK88" s="79">
        <f>SE(Input!M="bullet";SE(3=Input!M-1;PH42;0);SE(3&lt;Input!M;0;SE(3&lt;Input!M;PH42/(Input!M-Input!M);0)))</f>
        <v/>
      </c>
      <c r="PL88" s="79">
        <f>SE(Input!M="bullet";SE(4=Input!M-1;PH42;0);SE(4&lt;Input!M;0;SE(4&lt;Input!M;PH42/(Input!M-Input!M);0)))</f>
        <v/>
      </c>
      <c r="PO88" s="78" t="n">
        <v>36</v>
      </c>
      <c r="PP88" s="79">
        <f>0</f>
        <v/>
      </c>
      <c r="PQ88" s="79">
        <f>0</f>
        <v/>
      </c>
      <c r="PR88" s="79">
        <f>0</f>
        <v/>
      </c>
      <c r="PS88" s="79">
        <f>0</f>
        <v/>
      </c>
      <c r="PT88" s="79">
        <f>0</f>
        <v/>
      </c>
      <c r="PU88" s="79">
        <f>0</f>
        <v/>
      </c>
      <c r="PV88" s="79">
        <f>0</f>
        <v/>
      </c>
      <c r="PW88" s="79">
        <f>0</f>
        <v/>
      </c>
      <c r="PX88" s="79">
        <f>0</f>
        <v/>
      </c>
      <c r="PY88" s="79">
        <f>0</f>
        <v/>
      </c>
      <c r="PZ88" s="79">
        <f>0</f>
        <v/>
      </c>
      <c r="QA88" s="79">
        <f>0</f>
        <v/>
      </c>
      <c r="QB88" s="79">
        <f>0</f>
        <v/>
      </c>
      <c r="QC88" s="79">
        <f>0</f>
        <v/>
      </c>
      <c r="QD88" s="79">
        <f>0</f>
        <v/>
      </c>
      <c r="QE88" s="79">
        <f>0</f>
        <v/>
      </c>
      <c r="QF88" s="79">
        <f>0</f>
        <v/>
      </c>
      <c r="QG88" s="79">
        <f>0</f>
        <v/>
      </c>
      <c r="QH88" s="79">
        <f>0</f>
        <v/>
      </c>
      <c r="QI88" s="79">
        <f>0</f>
        <v/>
      </c>
      <c r="QJ88" s="79">
        <f>0</f>
        <v/>
      </c>
      <c r="QK88" s="79">
        <f>0</f>
        <v/>
      </c>
      <c r="QL88" s="79">
        <f>0</f>
        <v/>
      </c>
      <c r="QM88" s="79">
        <f>0</f>
        <v/>
      </c>
      <c r="QN88" s="79">
        <f>0</f>
        <v/>
      </c>
      <c r="QO88" s="79">
        <f>0</f>
        <v/>
      </c>
      <c r="QP88" s="79">
        <f>0</f>
        <v/>
      </c>
      <c r="QQ88" s="79">
        <f>0</f>
        <v/>
      </c>
      <c r="QR88" s="79">
        <f>0</f>
        <v/>
      </c>
      <c r="QS88" s="79">
        <f>0</f>
        <v/>
      </c>
      <c r="QT88" s="79">
        <f>0</f>
        <v/>
      </c>
      <c r="QU88" s="79">
        <f>0</f>
        <v/>
      </c>
      <c r="QV88" s="79">
        <f>0</f>
        <v/>
      </c>
      <c r="QW88" s="79">
        <f>0</f>
        <v/>
      </c>
      <c r="QX88" s="79">
        <f>0</f>
        <v/>
      </c>
      <c r="QY88" s="79">
        <f>SE(Input!N="bullet";SE(0=Input!N-1;QY42;0);SE(0&lt;Input!N;0;SE(0&lt;Input!N;QY42/(Input!N-Input!N);0)))</f>
        <v/>
      </c>
      <c r="QZ88" s="79">
        <f>SE(Input!N="bullet";SE(1=Input!N-1;QY42;0);SE(1&lt;Input!N;0;SE(1&lt;Input!N;QY42/(Input!N-Input!N);0)))</f>
        <v/>
      </c>
      <c r="RA88" s="79">
        <f>SE(Input!N="bullet";SE(2=Input!N-1;QY42;0);SE(2&lt;Input!N;0;SE(2&lt;Input!N;QY42/(Input!N-Input!N);0)))</f>
        <v/>
      </c>
      <c r="RB88" s="79">
        <f>SE(Input!N="bullet";SE(3=Input!N-1;QY42;0);SE(3&lt;Input!N;0;SE(3&lt;Input!N;QY42/(Input!N-Input!N);0)))</f>
        <v/>
      </c>
      <c r="RC88" s="79">
        <f>SE(Input!N="bullet";SE(4=Input!N-1;QY42;0);SE(4&lt;Input!N;0;SE(4&lt;Input!N;QY42/(Input!N-Input!N);0)))</f>
        <v/>
      </c>
      <c r="RF88" s="78" t="n">
        <v>36</v>
      </c>
      <c r="RG88" s="79">
        <f>0</f>
        <v/>
      </c>
      <c r="RH88" s="79">
        <f>0</f>
        <v/>
      </c>
      <c r="RI88" s="79">
        <f>0</f>
        <v/>
      </c>
      <c r="RJ88" s="79">
        <f>0</f>
        <v/>
      </c>
      <c r="RK88" s="79">
        <f>0</f>
        <v/>
      </c>
      <c r="RL88" s="79">
        <f>0</f>
        <v/>
      </c>
      <c r="RM88" s="79">
        <f>0</f>
        <v/>
      </c>
      <c r="RN88" s="79">
        <f>0</f>
        <v/>
      </c>
      <c r="RO88" s="79">
        <f>0</f>
        <v/>
      </c>
      <c r="RP88" s="79">
        <f>0</f>
        <v/>
      </c>
      <c r="RQ88" s="79">
        <f>0</f>
        <v/>
      </c>
      <c r="RR88" s="79">
        <f>0</f>
        <v/>
      </c>
      <c r="RS88" s="79">
        <f>0</f>
        <v/>
      </c>
      <c r="RT88" s="79">
        <f>0</f>
        <v/>
      </c>
      <c r="RU88" s="79">
        <f>0</f>
        <v/>
      </c>
      <c r="RV88" s="79">
        <f>0</f>
        <v/>
      </c>
      <c r="RW88" s="79">
        <f>0</f>
        <v/>
      </c>
      <c r="RX88" s="79">
        <f>0</f>
        <v/>
      </c>
      <c r="RY88" s="79">
        <f>0</f>
        <v/>
      </c>
      <c r="RZ88" s="79">
        <f>0</f>
        <v/>
      </c>
      <c r="SA88" s="79">
        <f>0</f>
        <v/>
      </c>
      <c r="SB88" s="79">
        <f>0</f>
        <v/>
      </c>
      <c r="SC88" s="79">
        <f>0</f>
        <v/>
      </c>
      <c r="SD88" s="79">
        <f>0</f>
        <v/>
      </c>
      <c r="SE88" s="79">
        <f>0</f>
        <v/>
      </c>
      <c r="SF88" s="79">
        <f>0</f>
        <v/>
      </c>
      <c r="SG88" s="79">
        <f>0</f>
        <v/>
      </c>
      <c r="SH88" s="79">
        <f>0</f>
        <v/>
      </c>
      <c r="SI88" s="79">
        <f>0</f>
        <v/>
      </c>
      <c r="SJ88" s="79">
        <f>0</f>
        <v/>
      </c>
      <c r="SK88" s="79">
        <f>0</f>
        <v/>
      </c>
      <c r="SL88" s="79">
        <f>0</f>
        <v/>
      </c>
      <c r="SM88" s="79">
        <f>0</f>
        <v/>
      </c>
      <c r="SN88" s="79">
        <f>0</f>
        <v/>
      </c>
      <c r="SO88" s="79">
        <f>0</f>
        <v/>
      </c>
      <c r="SP88" s="79">
        <f>SE(Input!O="bullet";SE(0=Input!O-1;SP42;0);SE(0&lt;Input!O;0;SE(0&lt;Input!O;SP42/(Input!O-Input!O);0)))</f>
        <v/>
      </c>
      <c r="SQ88" s="79">
        <f>SE(Input!O="bullet";SE(1=Input!O-1;SP42;0);SE(1&lt;Input!O;0;SE(1&lt;Input!O;SP42/(Input!O-Input!O);0)))</f>
        <v/>
      </c>
      <c r="SR88" s="79">
        <f>SE(Input!O="bullet";SE(2=Input!O-1;SP42;0);SE(2&lt;Input!O;0;SE(2&lt;Input!O;SP42/(Input!O-Input!O);0)))</f>
        <v/>
      </c>
      <c r="SS88" s="79">
        <f>SE(Input!O="bullet";SE(3=Input!O-1;SP42;0);SE(3&lt;Input!O;0;SE(3&lt;Input!O;SP42/(Input!O-Input!O);0)))</f>
        <v/>
      </c>
      <c r="ST88" s="79">
        <f>SE(Input!O="bullet";SE(4=Input!O-1;SP42;0);SE(4&lt;Input!O;0;SE(4&lt;Input!O;SP42/(Input!O-Input!O);0)))</f>
        <v/>
      </c>
      <c r="SW88" s="78" t="n">
        <v>36</v>
      </c>
      <c r="SX88" s="79">
        <f>0</f>
        <v/>
      </c>
      <c r="SY88" s="79">
        <f>0</f>
        <v/>
      </c>
      <c r="SZ88" s="79">
        <f>0</f>
        <v/>
      </c>
      <c r="TA88" s="79">
        <f>0</f>
        <v/>
      </c>
      <c r="TB88" s="79">
        <f>0</f>
        <v/>
      </c>
      <c r="TC88" s="79">
        <f>0</f>
        <v/>
      </c>
      <c r="TD88" s="79">
        <f>0</f>
        <v/>
      </c>
      <c r="TE88" s="79">
        <f>0</f>
        <v/>
      </c>
      <c r="TF88" s="79">
        <f>0</f>
        <v/>
      </c>
      <c r="TG88" s="79">
        <f>0</f>
        <v/>
      </c>
      <c r="TH88" s="79">
        <f>0</f>
        <v/>
      </c>
      <c r="TI88" s="79">
        <f>0</f>
        <v/>
      </c>
      <c r="TJ88" s="79">
        <f>0</f>
        <v/>
      </c>
      <c r="TK88" s="79">
        <f>0</f>
        <v/>
      </c>
      <c r="TL88" s="79">
        <f>0</f>
        <v/>
      </c>
      <c r="TM88" s="79">
        <f>0</f>
        <v/>
      </c>
      <c r="TN88" s="79">
        <f>0</f>
        <v/>
      </c>
      <c r="TO88" s="79">
        <f>0</f>
        <v/>
      </c>
      <c r="TP88" s="79">
        <f>0</f>
        <v/>
      </c>
      <c r="TQ88" s="79">
        <f>0</f>
        <v/>
      </c>
      <c r="TR88" s="79">
        <f>0</f>
        <v/>
      </c>
      <c r="TS88" s="79">
        <f>0</f>
        <v/>
      </c>
      <c r="TT88" s="79">
        <f>0</f>
        <v/>
      </c>
      <c r="TU88" s="79">
        <f>0</f>
        <v/>
      </c>
      <c r="TV88" s="79">
        <f>0</f>
        <v/>
      </c>
      <c r="TW88" s="79">
        <f>0</f>
        <v/>
      </c>
      <c r="TX88" s="79">
        <f>0</f>
        <v/>
      </c>
      <c r="TY88" s="79">
        <f>0</f>
        <v/>
      </c>
      <c r="TZ88" s="79">
        <f>0</f>
        <v/>
      </c>
      <c r="UA88" s="79">
        <f>0</f>
        <v/>
      </c>
      <c r="UB88" s="79">
        <f>0</f>
        <v/>
      </c>
      <c r="UC88" s="79">
        <f>0</f>
        <v/>
      </c>
      <c r="UD88" s="79">
        <f>0</f>
        <v/>
      </c>
      <c r="UE88" s="79">
        <f>0</f>
        <v/>
      </c>
      <c r="UF88" s="79">
        <f>0</f>
        <v/>
      </c>
      <c r="UG88" s="79">
        <f>SE(Input!P="bullet";SE(0=Input!P-1;UG42;0);SE(0&lt;Input!P;0;SE(0&lt;Input!P;UG42/(Input!P-Input!P);0)))</f>
        <v/>
      </c>
      <c r="UH88" s="79">
        <f>SE(Input!P="bullet";SE(1=Input!P-1;UG42;0);SE(1&lt;Input!P;0;SE(1&lt;Input!P;UG42/(Input!P-Input!P);0)))</f>
        <v/>
      </c>
      <c r="UI88" s="79">
        <f>SE(Input!P="bullet";SE(2=Input!P-1;UG42;0);SE(2&lt;Input!P;0;SE(2&lt;Input!P;UG42/(Input!P-Input!P);0)))</f>
        <v/>
      </c>
      <c r="UJ88" s="79">
        <f>SE(Input!P="bullet";SE(3=Input!P-1;UG42;0);SE(3&lt;Input!P;0;SE(3&lt;Input!P;UG42/(Input!P-Input!P);0)))</f>
        <v/>
      </c>
      <c r="UK88" s="79">
        <f>SE(Input!P="bullet";SE(4=Input!P-1;UG42;0);SE(4&lt;Input!P;0;SE(4&lt;Input!P;UG42/(Input!P-Input!P);0)))</f>
        <v/>
      </c>
      <c r="UN88" s="78" t="n">
        <v>36</v>
      </c>
      <c r="UO88" s="79">
        <f>0</f>
        <v/>
      </c>
      <c r="UP88" s="79">
        <f>0</f>
        <v/>
      </c>
      <c r="UQ88" s="79">
        <f>0</f>
        <v/>
      </c>
      <c r="UR88" s="79">
        <f>0</f>
        <v/>
      </c>
      <c r="US88" s="79">
        <f>0</f>
        <v/>
      </c>
      <c r="UT88" s="79">
        <f>0</f>
        <v/>
      </c>
      <c r="UU88" s="79">
        <f>0</f>
        <v/>
      </c>
      <c r="UV88" s="79">
        <f>0</f>
        <v/>
      </c>
      <c r="UW88" s="79">
        <f>0</f>
        <v/>
      </c>
      <c r="UX88" s="79">
        <f>0</f>
        <v/>
      </c>
      <c r="UY88" s="79">
        <f>0</f>
        <v/>
      </c>
      <c r="UZ88" s="79">
        <f>0</f>
        <v/>
      </c>
      <c r="VA88" s="79">
        <f>0</f>
        <v/>
      </c>
      <c r="VB88" s="79">
        <f>0</f>
        <v/>
      </c>
      <c r="VC88" s="79">
        <f>0</f>
        <v/>
      </c>
      <c r="VD88" s="79">
        <f>0</f>
        <v/>
      </c>
      <c r="VE88" s="79">
        <f>0</f>
        <v/>
      </c>
      <c r="VF88" s="79">
        <f>0</f>
        <v/>
      </c>
      <c r="VG88" s="79">
        <f>0</f>
        <v/>
      </c>
      <c r="VH88" s="79">
        <f>0</f>
        <v/>
      </c>
      <c r="VI88" s="79">
        <f>0</f>
        <v/>
      </c>
      <c r="VJ88" s="79">
        <f>0</f>
        <v/>
      </c>
      <c r="VK88" s="79">
        <f>0</f>
        <v/>
      </c>
      <c r="VL88" s="79">
        <f>0</f>
        <v/>
      </c>
      <c r="VM88" s="79">
        <f>0</f>
        <v/>
      </c>
      <c r="VN88" s="79">
        <f>0</f>
        <v/>
      </c>
      <c r="VO88" s="79">
        <f>0</f>
        <v/>
      </c>
      <c r="VP88" s="79">
        <f>0</f>
        <v/>
      </c>
      <c r="VQ88" s="79">
        <f>0</f>
        <v/>
      </c>
      <c r="VR88" s="79">
        <f>0</f>
        <v/>
      </c>
      <c r="VS88" s="79">
        <f>0</f>
        <v/>
      </c>
      <c r="VT88" s="79">
        <f>0</f>
        <v/>
      </c>
      <c r="VU88" s="79">
        <f>0</f>
        <v/>
      </c>
      <c r="VV88" s="79">
        <f>0</f>
        <v/>
      </c>
      <c r="VW88" s="79">
        <f>0</f>
        <v/>
      </c>
      <c r="VX88" s="79">
        <f>SE(Input!Q="bullet";SE(0=Input!Q-1;VX42;0);SE(0&lt;Input!Q;0;SE(0&lt;Input!Q;VX42/(Input!Q-Input!Q);0)))</f>
        <v/>
      </c>
      <c r="VY88" s="79">
        <f>SE(Input!Q="bullet";SE(1=Input!Q-1;VX42;0);SE(1&lt;Input!Q;0;SE(1&lt;Input!Q;VX42/(Input!Q-Input!Q);0)))</f>
        <v/>
      </c>
      <c r="VZ88" s="79">
        <f>SE(Input!Q="bullet";SE(2=Input!Q-1;VX42;0);SE(2&lt;Input!Q;0;SE(2&lt;Input!Q;VX42/(Input!Q-Input!Q);0)))</f>
        <v/>
      </c>
      <c r="WA88" s="79">
        <f>SE(Input!Q="bullet";SE(3=Input!Q-1;VX42;0);SE(3&lt;Input!Q;0;SE(3&lt;Input!Q;VX42/(Input!Q-Input!Q);0)))</f>
        <v/>
      </c>
      <c r="WB88" s="79">
        <f>SE(Input!Q="bullet";SE(4=Input!Q-1;VX42;0);SE(4&lt;Input!Q;0;SE(4&lt;Input!Q;VX42/(Input!Q-Input!Q);0)))</f>
        <v/>
      </c>
      <c r="WE88" s="78" t="n">
        <v>36</v>
      </c>
      <c r="WF88" s="79">
        <f>0</f>
        <v/>
      </c>
      <c r="WG88" s="79">
        <f>0</f>
        <v/>
      </c>
      <c r="WH88" s="79">
        <f>0</f>
        <v/>
      </c>
      <c r="WI88" s="79">
        <f>0</f>
        <v/>
      </c>
      <c r="WJ88" s="79">
        <f>0</f>
        <v/>
      </c>
      <c r="WK88" s="79">
        <f>0</f>
        <v/>
      </c>
      <c r="WL88" s="79">
        <f>0</f>
        <v/>
      </c>
      <c r="WM88" s="79">
        <f>0</f>
        <v/>
      </c>
      <c r="WN88" s="79">
        <f>0</f>
        <v/>
      </c>
      <c r="WO88" s="79">
        <f>0</f>
        <v/>
      </c>
      <c r="WP88" s="79">
        <f>0</f>
        <v/>
      </c>
      <c r="WQ88" s="79">
        <f>0</f>
        <v/>
      </c>
      <c r="WR88" s="79">
        <f>0</f>
        <v/>
      </c>
      <c r="WS88" s="79">
        <f>0</f>
        <v/>
      </c>
      <c r="WT88" s="79">
        <f>0</f>
        <v/>
      </c>
      <c r="WU88" s="79">
        <f>0</f>
        <v/>
      </c>
      <c r="WV88" s="79">
        <f>0</f>
        <v/>
      </c>
      <c r="WW88" s="79">
        <f>0</f>
        <v/>
      </c>
      <c r="WX88" s="79">
        <f>0</f>
        <v/>
      </c>
      <c r="WY88" s="79">
        <f>0</f>
        <v/>
      </c>
      <c r="WZ88" s="79">
        <f>0</f>
        <v/>
      </c>
      <c r="XA88" s="79">
        <f>0</f>
        <v/>
      </c>
      <c r="XB88" s="79">
        <f>0</f>
        <v/>
      </c>
      <c r="XC88" s="79">
        <f>0</f>
        <v/>
      </c>
      <c r="XD88" s="79">
        <f>0</f>
        <v/>
      </c>
      <c r="XE88" s="79">
        <f>0</f>
        <v/>
      </c>
      <c r="XF88" s="79">
        <f>0</f>
        <v/>
      </c>
      <c r="XG88" s="79">
        <f>0</f>
        <v/>
      </c>
      <c r="XH88" s="79">
        <f>0</f>
        <v/>
      </c>
      <c r="XI88" s="79">
        <f>0</f>
        <v/>
      </c>
      <c r="XJ88" s="79">
        <f>0</f>
        <v/>
      </c>
      <c r="XK88" s="79">
        <f>0</f>
        <v/>
      </c>
      <c r="XL88" s="79">
        <f>0</f>
        <v/>
      </c>
      <c r="XM88" s="79">
        <f>0</f>
        <v/>
      </c>
      <c r="XN88" s="79">
        <f>0</f>
        <v/>
      </c>
      <c r="XO88" s="79">
        <f>SE(Input!R="bullet";SE(0=Input!R-1;XO42;0);SE(0&lt;Input!R;0;SE(0&lt;Input!R;XO42/(Input!R-Input!R);0)))</f>
        <v/>
      </c>
      <c r="XP88" s="79">
        <f>SE(Input!R="bullet";SE(1=Input!R-1;XO42;0);SE(1&lt;Input!R;0;SE(1&lt;Input!R;XO42/(Input!R-Input!R);0)))</f>
        <v/>
      </c>
      <c r="XQ88" s="79">
        <f>SE(Input!R="bullet";SE(2=Input!R-1;XO42;0);SE(2&lt;Input!R;0;SE(2&lt;Input!R;XO42/(Input!R-Input!R);0)))</f>
        <v/>
      </c>
      <c r="XR88" s="79">
        <f>SE(Input!R="bullet";SE(3=Input!R-1;XO42;0);SE(3&lt;Input!R;0;SE(3&lt;Input!R;XO42/(Input!R-Input!R);0)))</f>
        <v/>
      </c>
      <c r="XS88" s="79">
        <f>SE(Input!R="bullet";SE(4=Input!R-1;XO42;0);SE(4&lt;Input!R;0;SE(4&lt;Input!R;XO42/(Input!R-Input!R);0)))</f>
        <v/>
      </c>
      <c r="XV88" s="78" t="n">
        <v>36</v>
      </c>
      <c r="XW88" s="79">
        <f>0</f>
        <v/>
      </c>
      <c r="XX88" s="79">
        <f>0</f>
        <v/>
      </c>
      <c r="XY88" s="79">
        <f>0</f>
        <v/>
      </c>
      <c r="XZ88" s="79">
        <f>0</f>
        <v/>
      </c>
      <c r="YA88" s="79">
        <f>0</f>
        <v/>
      </c>
      <c r="YB88" s="79">
        <f>0</f>
        <v/>
      </c>
      <c r="YC88" s="79">
        <f>0</f>
        <v/>
      </c>
      <c r="YD88" s="79">
        <f>0</f>
        <v/>
      </c>
      <c r="YE88" s="79">
        <f>0</f>
        <v/>
      </c>
      <c r="YF88" s="79">
        <f>0</f>
        <v/>
      </c>
      <c r="YG88" s="79">
        <f>0</f>
        <v/>
      </c>
      <c r="YH88" s="79">
        <f>0</f>
        <v/>
      </c>
      <c r="YI88" s="79">
        <f>0</f>
        <v/>
      </c>
      <c r="YJ88" s="79">
        <f>0</f>
        <v/>
      </c>
      <c r="YK88" s="79">
        <f>0</f>
        <v/>
      </c>
      <c r="YL88" s="79">
        <f>0</f>
        <v/>
      </c>
      <c r="YM88" s="79">
        <f>0</f>
        <v/>
      </c>
      <c r="YN88" s="79">
        <f>0</f>
        <v/>
      </c>
      <c r="YO88" s="79">
        <f>0</f>
        <v/>
      </c>
      <c r="YP88" s="79">
        <f>0</f>
        <v/>
      </c>
      <c r="YQ88" s="79">
        <f>0</f>
        <v/>
      </c>
      <c r="YR88" s="79">
        <f>0</f>
        <v/>
      </c>
      <c r="YS88" s="79">
        <f>0</f>
        <v/>
      </c>
      <c r="YT88" s="79">
        <f>0</f>
        <v/>
      </c>
      <c r="YU88" s="79">
        <f>0</f>
        <v/>
      </c>
      <c r="YV88" s="79">
        <f>0</f>
        <v/>
      </c>
      <c r="YW88" s="79">
        <f>0</f>
        <v/>
      </c>
      <c r="YX88" s="79">
        <f>0</f>
        <v/>
      </c>
      <c r="YY88" s="79">
        <f>0</f>
        <v/>
      </c>
      <c r="YZ88" s="79">
        <f>0</f>
        <v/>
      </c>
      <c r="ZA88" s="79">
        <f>0</f>
        <v/>
      </c>
      <c r="ZB88" s="79">
        <f>0</f>
        <v/>
      </c>
      <c r="ZC88" s="79">
        <f>0</f>
        <v/>
      </c>
      <c r="ZD88" s="79">
        <f>0</f>
        <v/>
      </c>
      <c r="ZE88" s="79">
        <f>0</f>
        <v/>
      </c>
      <c r="ZF88" s="79">
        <f>SE(Input!S="bullet";SE(0=Input!S-1;ZF42;0);SE(0&lt;Input!S;0;SE(0&lt;Input!S;ZF42/(Input!S-Input!S);0)))</f>
        <v/>
      </c>
      <c r="ZG88" s="79">
        <f>SE(Input!S="bullet";SE(1=Input!S-1;ZF42;0);SE(1&lt;Input!S;0;SE(1&lt;Input!S;ZF42/(Input!S-Input!S);0)))</f>
        <v/>
      </c>
      <c r="ZH88" s="79">
        <f>SE(Input!S="bullet";SE(2=Input!S-1;ZF42;0);SE(2&lt;Input!S;0;SE(2&lt;Input!S;ZF42/(Input!S-Input!S);0)))</f>
        <v/>
      </c>
      <c r="ZI88" s="79">
        <f>SE(Input!S="bullet";SE(3=Input!S-1;ZF42;0);SE(3&lt;Input!S;0;SE(3&lt;Input!S;ZF42/(Input!S-Input!S);0)))</f>
        <v/>
      </c>
      <c r="ZJ88" s="79">
        <f>SE(Input!S="bullet";SE(4=Input!S-1;ZF42;0);SE(4&lt;Input!S;0;SE(4&lt;Input!S;ZF42/(Input!S-Input!S);0)))</f>
        <v/>
      </c>
      <c r="ZM88" s="78" t="n">
        <v>36</v>
      </c>
      <c r="ZN88" s="79">
        <f>0</f>
        <v/>
      </c>
      <c r="ZO88" s="79">
        <f>0</f>
        <v/>
      </c>
      <c r="ZP88" s="79">
        <f>0</f>
        <v/>
      </c>
      <c r="ZQ88" s="79">
        <f>0</f>
        <v/>
      </c>
      <c r="ZR88" s="79">
        <f>0</f>
        <v/>
      </c>
      <c r="ZS88" s="79">
        <f>0</f>
        <v/>
      </c>
      <c r="ZT88" s="79">
        <f>0</f>
        <v/>
      </c>
      <c r="ZU88" s="79">
        <f>0</f>
        <v/>
      </c>
      <c r="ZV88" s="79">
        <f>0</f>
        <v/>
      </c>
      <c r="ZW88" s="79">
        <f>0</f>
        <v/>
      </c>
      <c r="ZX88" s="79">
        <f>0</f>
        <v/>
      </c>
      <c r="ZY88" s="79">
        <f>0</f>
        <v/>
      </c>
      <c r="ZZ88" s="79">
        <f>0</f>
        <v/>
      </c>
      <c r="AAA88" s="79">
        <f>0</f>
        <v/>
      </c>
      <c r="AAB88" s="79">
        <f>0</f>
        <v/>
      </c>
      <c r="AAC88" s="79">
        <f>0</f>
        <v/>
      </c>
      <c r="AAD88" s="79">
        <f>0</f>
        <v/>
      </c>
      <c r="AAE88" s="79">
        <f>0</f>
        <v/>
      </c>
      <c r="AAF88" s="79">
        <f>0</f>
        <v/>
      </c>
      <c r="AAG88" s="79">
        <f>0</f>
        <v/>
      </c>
      <c r="AAH88" s="79">
        <f>0</f>
        <v/>
      </c>
      <c r="AAI88" s="79">
        <f>0</f>
        <v/>
      </c>
      <c r="AAJ88" s="79">
        <f>0</f>
        <v/>
      </c>
      <c r="AAK88" s="79">
        <f>0</f>
        <v/>
      </c>
      <c r="AAL88" s="79">
        <f>0</f>
        <v/>
      </c>
      <c r="AAM88" s="79">
        <f>0</f>
        <v/>
      </c>
      <c r="AAN88" s="79">
        <f>0</f>
        <v/>
      </c>
      <c r="AAO88" s="79">
        <f>0</f>
        <v/>
      </c>
      <c r="AAP88" s="79">
        <f>0</f>
        <v/>
      </c>
      <c r="AAQ88" s="79">
        <f>0</f>
        <v/>
      </c>
      <c r="AAR88" s="79">
        <f>0</f>
        <v/>
      </c>
      <c r="AAS88" s="79">
        <f>0</f>
        <v/>
      </c>
      <c r="AAT88" s="79">
        <f>0</f>
        <v/>
      </c>
      <c r="AAU88" s="79">
        <f>0</f>
        <v/>
      </c>
      <c r="AAV88" s="79">
        <f>0</f>
        <v/>
      </c>
      <c r="AAW88" s="79">
        <f>SE(Input!T="bullet";SE(0=Input!T-1;AAW42;0);SE(0&lt;Input!T;0;SE(0&lt;Input!T;AAW42/(Input!T-Input!T);0)))</f>
        <v/>
      </c>
      <c r="AAX88" s="79">
        <f>SE(Input!T="bullet";SE(1=Input!T-1;AAW42;0);SE(1&lt;Input!T;0;SE(1&lt;Input!T;AAW42/(Input!T-Input!T);0)))</f>
        <v/>
      </c>
      <c r="AAY88" s="79">
        <f>SE(Input!T="bullet";SE(2=Input!T-1;AAW42;0);SE(2&lt;Input!T;0;SE(2&lt;Input!T;AAW42/(Input!T-Input!T);0)))</f>
        <v/>
      </c>
      <c r="AAZ88" s="79">
        <f>SE(Input!T="bullet";SE(3=Input!T-1;AAW42;0);SE(3&lt;Input!T;0;SE(3&lt;Input!T;AAW42/(Input!T-Input!T);0)))</f>
        <v/>
      </c>
      <c r="ABA88" s="79">
        <f>SE(Input!T="bullet";SE(4=Input!T-1;AAW42;0);SE(4&lt;Input!T;0;SE(4&lt;Input!T;AAW42/(Input!T-Input!T);0)))</f>
        <v/>
      </c>
      <c r="ABD88" s="78" t="n">
        <v>36</v>
      </c>
      <c r="ABE88" s="79">
        <f>0</f>
        <v/>
      </c>
      <c r="ABF88" s="79">
        <f>0</f>
        <v/>
      </c>
      <c r="ABG88" s="79">
        <f>0</f>
        <v/>
      </c>
      <c r="ABH88" s="79">
        <f>0</f>
        <v/>
      </c>
      <c r="ABI88" s="79">
        <f>0</f>
        <v/>
      </c>
      <c r="ABJ88" s="79">
        <f>0</f>
        <v/>
      </c>
      <c r="ABK88" s="79">
        <f>0</f>
        <v/>
      </c>
      <c r="ABL88" s="79">
        <f>0</f>
        <v/>
      </c>
      <c r="ABM88" s="79">
        <f>0</f>
        <v/>
      </c>
      <c r="ABN88" s="79">
        <f>0</f>
        <v/>
      </c>
      <c r="ABO88" s="79">
        <f>0</f>
        <v/>
      </c>
      <c r="ABP88" s="79">
        <f>0</f>
        <v/>
      </c>
      <c r="ABQ88" s="79">
        <f>0</f>
        <v/>
      </c>
      <c r="ABR88" s="79">
        <f>0</f>
        <v/>
      </c>
      <c r="ABS88" s="79">
        <f>0</f>
        <v/>
      </c>
      <c r="ABT88" s="79">
        <f>0</f>
        <v/>
      </c>
      <c r="ABU88" s="79">
        <f>0</f>
        <v/>
      </c>
      <c r="ABV88" s="79">
        <f>0</f>
        <v/>
      </c>
      <c r="ABW88" s="79">
        <f>0</f>
        <v/>
      </c>
      <c r="ABX88" s="79">
        <f>0</f>
        <v/>
      </c>
      <c r="ABY88" s="79">
        <f>0</f>
        <v/>
      </c>
      <c r="ABZ88" s="79">
        <f>0</f>
        <v/>
      </c>
      <c r="ACA88" s="79">
        <f>0</f>
        <v/>
      </c>
      <c r="ACB88" s="79">
        <f>0</f>
        <v/>
      </c>
      <c r="ACC88" s="79">
        <f>0</f>
        <v/>
      </c>
      <c r="ACD88" s="79">
        <f>0</f>
        <v/>
      </c>
      <c r="ACE88" s="79">
        <f>0</f>
        <v/>
      </c>
      <c r="ACF88" s="79">
        <f>0</f>
        <v/>
      </c>
      <c r="ACG88" s="79">
        <f>0</f>
        <v/>
      </c>
      <c r="ACH88" s="79">
        <f>0</f>
        <v/>
      </c>
      <c r="ACI88" s="79">
        <f>0</f>
        <v/>
      </c>
      <c r="ACJ88" s="79">
        <f>0</f>
        <v/>
      </c>
      <c r="ACK88" s="79">
        <f>0</f>
        <v/>
      </c>
      <c r="ACL88" s="79">
        <f>0</f>
        <v/>
      </c>
      <c r="ACM88" s="79">
        <f>0</f>
        <v/>
      </c>
      <c r="ACN88" s="79">
        <f>SE(Input!U="bullet";SE(0=Input!U-1;ACN42;0);SE(0&lt;Input!U;0;SE(0&lt;Input!U;ACN42/(Input!U-Input!U);0)))</f>
        <v/>
      </c>
      <c r="ACO88" s="79">
        <f>SE(Input!U="bullet";SE(1=Input!U-1;ACN42;0);SE(1&lt;Input!U;0;SE(1&lt;Input!U;ACN42/(Input!U-Input!U);0)))</f>
        <v/>
      </c>
      <c r="ACP88" s="79">
        <f>SE(Input!U="bullet";SE(2=Input!U-1;ACN42;0);SE(2&lt;Input!U;0;SE(2&lt;Input!U;ACN42/(Input!U-Input!U);0)))</f>
        <v/>
      </c>
      <c r="ACQ88" s="79">
        <f>SE(Input!U="bullet";SE(3=Input!U-1;ACN42;0);SE(3&lt;Input!U;0;SE(3&lt;Input!U;ACN42/(Input!U-Input!U);0)))</f>
        <v/>
      </c>
      <c r="ACR88" s="79">
        <f>SE(Input!U="bullet";SE(4=Input!U-1;ACN42;0);SE(4&lt;Input!U;0;SE(4&lt;Input!U;ACN42/(Input!U-Input!U);0)))</f>
        <v/>
      </c>
      <c r="ACU88" s="78" t="n">
        <v>36</v>
      </c>
      <c r="ACV88" s="79">
        <f>0</f>
        <v/>
      </c>
      <c r="ACW88" s="79">
        <f>0</f>
        <v/>
      </c>
      <c r="ACX88" s="79">
        <f>0</f>
        <v/>
      </c>
      <c r="ACY88" s="79">
        <f>0</f>
        <v/>
      </c>
      <c r="ACZ88" s="79">
        <f>0</f>
        <v/>
      </c>
      <c r="ADA88" s="79">
        <f>0</f>
        <v/>
      </c>
      <c r="ADB88" s="79">
        <f>0</f>
        <v/>
      </c>
      <c r="ADC88" s="79">
        <f>0</f>
        <v/>
      </c>
      <c r="ADD88" s="79">
        <f>0</f>
        <v/>
      </c>
      <c r="ADE88" s="79">
        <f>0</f>
        <v/>
      </c>
      <c r="ADF88" s="79">
        <f>0</f>
        <v/>
      </c>
      <c r="ADG88" s="79">
        <f>0</f>
        <v/>
      </c>
      <c r="ADH88" s="79">
        <f>0</f>
        <v/>
      </c>
      <c r="ADI88" s="79">
        <f>0</f>
        <v/>
      </c>
      <c r="ADJ88" s="79">
        <f>0</f>
        <v/>
      </c>
      <c r="ADK88" s="79">
        <f>0</f>
        <v/>
      </c>
      <c r="ADL88" s="79">
        <f>0</f>
        <v/>
      </c>
      <c r="ADM88" s="79">
        <f>0</f>
        <v/>
      </c>
      <c r="ADN88" s="79">
        <f>0</f>
        <v/>
      </c>
      <c r="ADO88" s="79">
        <f>0</f>
        <v/>
      </c>
      <c r="ADP88" s="79">
        <f>0</f>
        <v/>
      </c>
      <c r="ADQ88" s="79">
        <f>0</f>
        <v/>
      </c>
      <c r="ADR88" s="79">
        <f>0</f>
        <v/>
      </c>
      <c r="ADS88" s="79">
        <f>0</f>
        <v/>
      </c>
      <c r="ADT88" s="79">
        <f>0</f>
        <v/>
      </c>
      <c r="ADU88" s="79">
        <f>0</f>
        <v/>
      </c>
      <c r="ADV88" s="79">
        <f>0</f>
        <v/>
      </c>
      <c r="ADW88" s="79">
        <f>0</f>
        <v/>
      </c>
      <c r="ADX88" s="79">
        <f>0</f>
        <v/>
      </c>
      <c r="ADY88" s="79">
        <f>0</f>
        <v/>
      </c>
      <c r="ADZ88" s="79">
        <f>0</f>
        <v/>
      </c>
      <c r="AEA88" s="79">
        <f>0</f>
        <v/>
      </c>
      <c r="AEB88" s="79">
        <f>0</f>
        <v/>
      </c>
      <c r="AEC88" s="79">
        <f>0</f>
        <v/>
      </c>
      <c r="AED88" s="79">
        <f>0</f>
        <v/>
      </c>
      <c r="AEE88" s="79">
        <f>SE(Input!V="bullet";SE(0=Input!V-1;AEE42;0);SE(0&lt;Input!V;0;SE(0&lt;Input!V;AEE42/(Input!V-Input!V);0)))</f>
        <v/>
      </c>
      <c r="AEF88" s="79">
        <f>SE(Input!V="bullet";SE(1=Input!V-1;AEE42;0);SE(1&lt;Input!V;0;SE(1&lt;Input!V;AEE42/(Input!V-Input!V);0)))</f>
        <v/>
      </c>
      <c r="AEG88" s="79">
        <f>SE(Input!V="bullet";SE(2=Input!V-1;AEE42;0);SE(2&lt;Input!V;0;SE(2&lt;Input!V;AEE42/(Input!V-Input!V);0)))</f>
        <v/>
      </c>
      <c r="AEH88" s="79">
        <f>SE(Input!V="bullet";SE(3=Input!V-1;AEE42;0);SE(3&lt;Input!V;0;SE(3&lt;Input!V;AEE42/(Input!V-Input!V);0)))</f>
        <v/>
      </c>
      <c r="AEI88" s="79">
        <f>SE(Input!V="bullet";SE(4=Input!V-1;AEE42;0);SE(4&lt;Input!V;0;SE(4&lt;Input!V;AEE42/(Input!V-Input!V);0)))</f>
        <v/>
      </c>
      <c r="AEL88" s="78" t="n">
        <v>36</v>
      </c>
      <c r="AEM88" s="79">
        <f>0</f>
        <v/>
      </c>
      <c r="AEN88" s="79">
        <f>0</f>
        <v/>
      </c>
      <c r="AEO88" s="79">
        <f>0</f>
        <v/>
      </c>
      <c r="AEP88" s="79">
        <f>0</f>
        <v/>
      </c>
      <c r="AEQ88" s="79">
        <f>0</f>
        <v/>
      </c>
      <c r="AER88" s="79">
        <f>0</f>
        <v/>
      </c>
      <c r="AES88" s="79">
        <f>0</f>
        <v/>
      </c>
      <c r="AET88" s="79">
        <f>0</f>
        <v/>
      </c>
      <c r="AEU88" s="79">
        <f>0</f>
        <v/>
      </c>
      <c r="AEV88" s="79">
        <f>0</f>
        <v/>
      </c>
      <c r="AEW88" s="79">
        <f>0</f>
        <v/>
      </c>
      <c r="AEX88" s="79">
        <f>0</f>
        <v/>
      </c>
      <c r="AEY88" s="79">
        <f>0</f>
        <v/>
      </c>
      <c r="AEZ88" s="79">
        <f>0</f>
        <v/>
      </c>
      <c r="AFA88" s="79">
        <f>0</f>
        <v/>
      </c>
      <c r="AFB88" s="79">
        <f>0</f>
        <v/>
      </c>
      <c r="AFC88" s="79">
        <f>0</f>
        <v/>
      </c>
      <c r="AFD88" s="79">
        <f>0</f>
        <v/>
      </c>
      <c r="AFE88" s="79">
        <f>0</f>
        <v/>
      </c>
      <c r="AFF88" s="79">
        <f>0</f>
        <v/>
      </c>
      <c r="AFG88" s="79">
        <f>0</f>
        <v/>
      </c>
      <c r="AFH88" s="79">
        <f>0</f>
        <v/>
      </c>
      <c r="AFI88" s="79">
        <f>0</f>
        <v/>
      </c>
      <c r="AFJ88" s="79">
        <f>0</f>
        <v/>
      </c>
      <c r="AFK88" s="79">
        <f>0</f>
        <v/>
      </c>
      <c r="AFL88" s="79">
        <f>0</f>
        <v/>
      </c>
      <c r="AFM88" s="79">
        <f>0</f>
        <v/>
      </c>
      <c r="AFN88" s="79">
        <f>0</f>
        <v/>
      </c>
      <c r="AFO88" s="79">
        <f>0</f>
        <v/>
      </c>
      <c r="AFP88" s="79">
        <f>0</f>
        <v/>
      </c>
      <c r="AFQ88" s="79">
        <f>0</f>
        <v/>
      </c>
      <c r="AFR88" s="79">
        <f>0</f>
        <v/>
      </c>
      <c r="AFS88" s="79">
        <f>0</f>
        <v/>
      </c>
      <c r="AFT88" s="79">
        <f>0</f>
        <v/>
      </c>
      <c r="AFU88" s="79">
        <f>0</f>
        <v/>
      </c>
      <c r="AFV88" s="79">
        <f>SE(Input!W="bullet";SE(0=Input!W-1;AFV42;0);SE(0&lt;Input!W;0;SE(0&lt;Input!W;AFV42/(Input!W-Input!W);0)))</f>
        <v/>
      </c>
      <c r="AFW88" s="79">
        <f>SE(Input!W="bullet";SE(1=Input!W-1;AFV42;0);SE(1&lt;Input!W;0;SE(1&lt;Input!W;AFV42/(Input!W-Input!W);0)))</f>
        <v/>
      </c>
      <c r="AFX88" s="79">
        <f>SE(Input!W="bullet";SE(2=Input!W-1;AFV42;0);SE(2&lt;Input!W;0;SE(2&lt;Input!W;AFV42/(Input!W-Input!W);0)))</f>
        <v/>
      </c>
      <c r="AFY88" s="79">
        <f>SE(Input!W="bullet";SE(3=Input!W-1;AFV42;0);SE(3&lt;Input!W;0;SE(3&lt;Input!W;AFV42/(Input!W-Input!W);0)))</f>
        <v/>
      </c>
      <c r="AFZ88" s="79">
        <f>SE(Input!W="bullet";SE(4=Input!W-1;AFV42;0);SE(4&lt;Input!W;0;SE(4&lt;Input!W;AFV42/(Input!W-Input!W);0)))</f>
        <v/>
      </c>
    </row>
    <row r="89">
      <c r="A89" s="78" t="n">
        <v>37</v>
      </c>
      <c r="B89" s="79">
        <f>0</f>
        <v/>
      </c>
      <c r="C89" s="79">
        <f>0</f>
        <v/>
      </c>
      <c r="D89" s="79">
        <f>0</f>
        <v/>
      </c>
      <c r="E89" s="79">
        <f>0</f>
        <v/>
      </c>
      <c r="F89" s="79">
        <f>0</f>
        <v/>
      </c>
      <c r="G89" s="79">
        <f>0</f>
        <v/>
      </c>
      <c r="H89" s="79">
        <f>0</f>
        <v/>
      </c>
      <c r="I89" s="79">
        <f>0</f>
        <v/>
      </c>
      <c r="J89" s="79">
        <f>0</f>
        <v/>
      </c>
      <c r="K89" s="79">
        <f>0</f>
        <v/>
      </c>
      <c r="L89" s="79">
        <f>0</f>
        <v/>
      </c>
      <c r="M89" s="79">
        <f>0</f>
        <v/>
      </c>
      <c r="N89" s="79">
        <f>0</f>
        <v/>
      </c>
      <c r="O89" s="79">
        <f>0</f>
        <v/>
      </c>
      <c r="P89" s="79">
        <f>0</f>
        <v/>
      </c>
      <c r="Q89" s="79">
        <f>0</f>
        <v/>
      </c>
      <c r="R89" s="79">
        <f>0</f>
        <v/>
      </c>
      <c r="S89" s="79">
        <f>0</f>
        <v/>
      </c>
      <c r="T89" s="79">
        <f>0</f>
        <v/>
      </c>
      <c r="U89" s="79">
        <f>0</f>
        <v/>
      </c>
      <c r="V89" s="79">
        <f>0</f>
        <v/>
      </c>
      <c r="W89" s="79">
        <f>0</f>
        <v/>
      </c>
      <c r="X89" s="79">
        <f>0</f>
        <v/>
      </c>
      <c r="Y89" s="79">
        <f>0</f>
        <v/>
      </c>
      <c r="Z89" s="79">
        <f>0</f>
        <v/>
      </c>
      <c r="AA89" s="79">
        <f>0</f>
        <v/>
      </c>
      <c r="AB89" s="79">
        <f>0</f>
        <v/>
      </c>
      <c r="AC89" s="79">
        <f>0</f>
        <v/>
      </c>
      <c r="AD89" s="79">
        <f>0</f>
        <v/>
      </c>
      <c r="AE89" s="79">
        <f>0</f>
        <v/>
      </c>
      <c r="AF89" s="79">
        <f>0</f>
        <v/>
      </c>
      <c r="AG89" s="79">
        <f>0</f>
        <v/>
      </c>
      <c r="AH89" s="79">
        <f>0</f>
        <v/>
      </c>
      <c r="AI89" s="79">
        <f>0</f>
        <v/>
      </c>
      <c r="AJ89" s="79">
        <f>0</f>
        <v/>
      </c>
      <c r="AK89" s="79">
        <f>0</f>
        <v/>
      </c>
      <c r="AL89" s="79">
        <f>SE(Input!D="bullet";SE(0=Input!D-1;AL43;0);SE(0&lt;Input!D;0;SE(0&lt;Input!D;AL43/(Input!D-Input!D);0)))</f>
        <v/>
      </c>
      <c r="AM89" s="79">
        <f>SE(Input!D="bullet";SE(1=Input!D-1;AL43;0);SE(1&lt;Input!D;0;SE(1&lt;Input!D;AL43/(Input!D-Input!D);0)))</f>
        <v/>
      </c>
      <c r="AN89" s="79">
        <f>SE(Input!D="bullet";SE(2=Input!D-1;AL43;0);SE(2&lt;Input!D;0;SE(2&lt;Input!D;AL43/(Input!D-Input!D);0)))</f>
        <v/>
      </c>
      <c r="AO89" s="79">
        <f>SE(Input!D="bullet";SE(3=Input!D-1;AL43;0);SE(3&lt;Input!D;0;SE(3&lt;Input!D;AL43/(Input!D-Input!D);0)))</f>
        <v/>
      </c>
      <c r="AR89" s="78" t="n">
        <v>37</v>
      </c>
      <c r="AS89" s="79">
        <f>0</f>
        <v/>
      </c>
      <c r="AT89" s="79">
        <f>0</f>
        <v/>
      </c>
      <c r="AU89" s="79">
        <f>0</f>
        <v/>
      </c>
      <c r="AV89" s="79">
        <f>0</f>
        <v/>
      </c>
      <c r="AW89" s="79">
        <f>0</f>
        <v/>
      </c>
      <c r="AX89" s="79">
        <f>0</f>
        <v/>
      </c>
      <c r="AY89" s="79">
        <f>0</f>
        <v/>
      </c>
      <c r="AZ89" s="79">
        <f>0</f>
        <v/>
      </c>
      <c r="BA89" s="79">
        <f>0</f>
        <v/>
      </c>
      <c r="BB89" s="79">
        <f>0</f>
        <v/>
      </c>
      <c r="BC89" s="79">
        <f>0</f>
        <v/>
      </c>
      <c r="BD89" s="79">
        <f>0</f>
        <v/>
      </c>
      <c r="BE89" s="79">
        <f>0</f>
        <v/>
      </c>
      <c r="BF89" s="79">
        <f>0</f>
        <v/>
      </c>
      <c r="BG89" s="79">
        <f>0</f>
        <v/>
      </c>
      <c r="BH89" s="79">
        <f>0</f>
        <v/>
      </c>
      <c r="BI89" s="79">
        <f>0</f>
        <v/>
      </c>
      <c r="BJ89" s="79">
        <f>0</f>
        <v/>
      </c>
      <c r="BK89" s="79">
        <f>0</f>
        <v/>
      </c>
      <c r="BL89" s="79">
        <f>0</f>
        <v/>
      </c>
      <c r="BM89" s="79">
        <f>0</f>
        <v/>
      </c>
      <c r="BN89" s="79">
        <f>0</f>
        <v/>
      </c>
      <c r="BO89" s="79">
        <f>0</f>
        <v/>
      </c>
      <c r="BP89" s="79">
        <f>0</f>
        <v/>
      </c>
      <c r="BQ89" s="79">
        <f>0</f>
        <v/>
      </c>
      <c r="BR89" s="79">
        <f>0</f>
        <v/>
      </c>
      <c r="BS89" s="79">
        <f>0</f>
        <v/>
      </c>
      <c r="BT89" s="79">
        <f>0</f>
        <v/>
      </c>
      <c r="BU89" s="79">
        <f>0</f>
        <v/>
      </c>
      <c r="BV89" s="79">
        <f>0</f>
        <v/>
      </c>
      <c r="BW89" s="79">
        <f>0</f>
        <v/>
      </c>
      <c r="BX89" s="79">
        <f>0</f>
        <v/>
      </c>
      <c r="BY89" s="79">
        <f>0</f>
        <v/>
      </c>
      <c r="BZ89" s="79">
        <f>0</f>
        <v/>
      </c>
      <c r="CA89" s="79">
        <f>0</f>
        <v/>
      </c>
      <c r="CB89" s="79">
        <f>0</f>
        <v/>
      </c>
      <c r="CC89" s="79">
        <f>SE(Input!E="bullet";SE(0=Input!E-1;CC43;0);SE(0&lt;Input!E;0;SE(0&lt;Input!E;CC43/(Input!E-Input!E);0)))</f>
        <v/>
      </c>
      <c r="CD89" s="79">
        <f>SE(Input!E="bullet";SE(1=Input!E-1;CC43;0);SE(1&lt;Input!E;0;SE(1&lt;Input!E;CC43/(Input!E-Input!E);0)))</f>
        <v/>
      </c>
      <c r="CE89" s="79">
        <f>SE(Input!E="bullet";SE(2=Input!E-1;CC43;0);SE(2&lt;Input!E;0;SE(2&lt;Input!E;CC43/(Input!E-Input!E);0)))</f>
        <v/>
      </c>
      <c r="CF89" s="79">
        <f>SE(Input!E="bullet";SE(3=Input!E-1;CC43;0);SE(3&lt;Input!E;0;SE(3&lt;Input!E;CC43/(Input!E-Input!E);0)))</f>
        <v/>
      </c>
      <c r="CI89" s="78" t="n">
        <v>37</v>
      </c>
      <c r="CJ89" s="79">
        <f>0</f>
        <v/>
      </c>
      <c r="CK89" s="79">
        <f>0</f>
        <v/>
      </c>
      <c r="CL89" s="79">
        <f>0</f>
        <v/>
      </c>
      <c r="CM89" s="79">
        <f>0</f>
        <v/>
      </c>
      <c r="CN89" s="79">
        <f>0</f>
        <v/>
      </c>
      <c r="CO89" s="79">
        <f>0</f>
        <v/>
      </c>
      <c r="CP89" s="79">
        <f>0</f>
        <v/>
      </c>
      <c r="CQ89" s="79">
        <f>0</f>
        <v/>
      </c>
      <c r="CR89" s="79">
        <f>0</f>
        <v/>
      </c>
      <c r="CS89" s="79">
        <f>0</f>
        <v/>
      </c>
      <c r="CT89" s="79">
        <f>0</f>
        <v/>
      </c>
      <c r="CU89" s="79">
        <f>0</f>
        <v/>
      </c>
      <c r="CV89" s="79">
        <f>0</f>
        <v/>
      </c>
      <c r="CW89" s="79">
        <f>0</f>
        <v/>
      </c>
      <c r="CX89" s="79">
        <f>0</f>
        <v/>
      </c>
      <c r="CY89" s="79">
        <f>0</f>
        <v/>
      </c>
      <c r="CZ89" s="79">
        <f>0</f>
        <v/>
      </c>
      <c r="DA89" s="79">
        <f>0</f>
        <v/>
      </c>
      <c r="DB89" s="79">
        <f>0</f>
        <v/>
      </c>
      <c r="DC89" s="79">
        <f>0</f>
        <v/>
      </c>
      <c r="DD89" s="79">
        <f>0</f>
        <v/>
      </c>
      <c r="DE89" s="79">
        <f>0</f>
        <v/>
      </c>
      <c r="DF89" s="79">
        <f>0</f>
        <v/>
      </c>
      <c r="DG89" s="79">
        <f>0</f>
        <v/>
      </c>
      <c r="DH89" s="79">
        <f>0</f>
        <v/>
      </c>
      <c r="DI89" s="79">
        <f>0</f>
        <v/>
      </c>
      <c r="DJ89" s="79">
        <f>0</f>
        <v/>
      </c>
      <c r="DK89" s="79">
        <f>0</f>
        <v/>
      </c>
      <c r="DL89" s="79">
        <f>0</f>
        <v/>
      </c>
      <c r="DM89" s="79">
        <f>0</f>
        <v/>
      </c>
      <c r="DN89" s="79">
        <f>0</f>
        <v/>
      </c>
      <c r="DO89" s="79">
        <f>0</f>
        <v/>
      </c>
      <c r="DP89" s="79">
        <f>0</f>
        <v/>
      </c>
      <c r="DQ89" s="79">
        <f>0</f>
        <v/>
      </c>
      <c r="DR89" s="79">
        <f>0</f>
        <v/>
      </c>
      <c r="DS89" s="79">
        <f>0</f>
        <v/>
      </c>
      <c r="DT89" s="79">
        <f>SE(Input!F="bullet";SE(0=Input!F-1;DT43;0);SE(0&lt;Input!F;0;SE(0&lt;Input!F;DT43/(Input!F-Input!F);0)))</f>
        <v/>
      </c>
      <c r="DU89" s="79">
        <f>SE(Input!F="bullet";SE(1=Input!F-1;DT43;0);SE(1&lt;Input!F;0;SE(1&lt;Input!F;DT43/(Input!F-Input!F);0)))</f>
        <v/>
      </c>
      <c r="DV89" s="79">
        <f>SE(Input!F="bullet";SE(2=Input!F-1;DT43;0);SE(2&lt;Input!F;0;SE(2&lt;Input!F;DT43/(Input!F-Input!F);0)))</f>
        <v/>
      </c>
      <c r="DW89" s="79">
        <f>SE(Input!F="bullet";SE(3=Input!F-1;DT43;0);SE(3&lt;Input!F;0;SE(3&lt;Input!F;DT43/(Input!F-Input!F);0)))</f>
        <v/>
      </c>
      <c r="DZ89" s="78" t="n">
        <v>37</v>
      </c>
      <c r="EA89" s="79">
        <f>0</f>
        <v/>
      </c>
      <c r="EB89" s="79">
        <f>0</f>
        <v/>
      </c>
      <c r="EC89" s="79">
        <f>0</f>
        <v/>
      </c>
      <c r="ED89" s="79">
        <f>0</f>
        <v/>
      </c>
      <c r="EE89" s="79">
        <f>0</f>
        <v/>
      </c>
      <c r="EF89" s="79">
        <f>0</f>
        <v/>
      </c>
      <c r="EG89" s="79">
        <f>0</f>
        <v/>
      </c>
      <c r="EH89" s="79">
        <f>0</f>
        <v/>
      </c>
      <c r="EI89" s="79">
        <f>0</f>
        <v/>
      </c>
      <c r="EJ89" s="79">
        <f>0</f>
        <v/>
      </c>
      <c r="EK89" s="79">
        <f>0</f>
        <v/>
      </c>
      <c r="EL89" s="79">
        <f>0</f>
        <v/>
      </c>
      <c r="EM89" s="79">
        <f>0</f>
        <v/>
      </c>
      <c r="EN89" s="79">
        <f>0</f>
        <v/>
      </c>
      <c r="EO89" s="79">
        <f>0</f>
        <v/>
      </c>
      <c r="EP89" s="79">
        <f>0</f>
        <v/>
      </c>
      <c r="EQ89" s="79">
        <f>0</f>
        <v/>
      </c>
      <c r="ER89" s="79">
        <f>0</f>
        <v/>
      </c>
      <c r="ES89" s="79">
        <f>0</f>
        <v/>
      </c>
      <c r="ET89" s="79">
        <f>0</f>
        <v/>
      </c>
      <c r="EU89" s="79">
        <f>0</f>
        <v/>
      </c>
      <c r="EV89" s="79">
        <f>0</f>
        <v/>
      </c>
      <c r="EW89" s="79">
        <f>0</f>
        <v/>
      </c>
      <c r="EX89" s="79">
        <f>0</f>
        <v/>
      </c>
      <c r="EY89" s="79">
        <f>0</f>
        <v/>
      </c>
      <c r="EZ89" s="79">
        <f>0</f>
        <v/>
      </c>
      <c r="FA89" s="79">
        <f>0</f>
        <v/>
      </c>
      <c r="FB89" s="79">
        <f>0</f>
        <v/>
      </c>
      <c r="FC89" s="79">
        <f>0</f>
        <v/>
      </c>
      <c r="FD89" s="79">
        <f>0</f>
        <v/>
      </c>
      <c r="FE89" s="79">
        <f>0</f>
        <v/>
      </c>
      <c r="FF89" s="79">
        <f>0</f>
        <v/>
      </c>
      <c r="FG89" s="79">
        <f>0</f>
        <v/>
      </c>
      <c r="FH89" s="79">
        <f>0</f>
        <v/>
      </c>
      <c r="FI89" s="79">
        <f>0</f>
        <v/>
      </c>
      <c r="FJ89" s="79">
        <f>0</f>
        <v/>
      </c>
      <c r="FK89" s="79">
        <f>SE(Input!G="bullet";SE(0=Input!G-1;FK43;0);SE(0&lt;Input!G;0;SE(0&lt;Input!G;FK43/(Input!G-Input!G);0)))</f>
        <v/>
      </c>
      <c r="FL89" s="79">
        <f>SE(Input!G="bullet";SE(1=Input!G-1;FK43;0);SE(1&lt;Input!G;0;SE(1&lt;Input!G;FK43/(Input!G-Input!G);0)))</f>
        <v/>
      </c>
      <c r="FM89" s="79">
        <f>SE(Input!G="bullet";SE(2=Input!G-1;FK43;0);SE(2&lt;Input!G;0;SE(2&lt;Input!G;FK43/(Input!G-Input!G);0)))</f>
        <v/>
      </c>
      <c r="FN89" s="79">
        <f>SE(Input!G="bullet";SE(3=Input!G-1;FK43;0);SE(3&lt;Input!G;0;SE(3&lt;Input!G;FK43/(Input!G-Input!G);0)))</f>
        <v/>
      </c>
      <c r="FQ89" s="78" t="n">
        <v>37</v>
      </c>
      <c r="FR89" s="79">
        <f>0</f>
        <v/>
      </c>
      <c r="FS89" s="79">
        <f>0</f>
        <v/>
      </c>
      <c r="FT89" s="79">
        <f>0</f>
        <v/>
      </c>
      <c r="FU89" s="79">
        <f>0</f>
        <v/>
      </c>
      <c r="FV89" s="79">
        <f>0</f>
        <v/>
      </c>
      <c r="FW89" s="79">
        <f>0</f>
        <v/>
      </c>
      <c r="FX89" s="79">
        <f>0</f>
        <v/>
      </c>
      <c r="FY89" s="79">
        <f>0</f>
        <v/>
      </c>
      <c r="FZ89" s="79">
        <f>0</f>
        <v/>
      </c>
      <c r="GA89" s="79">
        <f>0</f>
        <v/>
      </c>
      <c r="GB89" s="79">
        <f>0</f>
        <v/>
      </c>
      <c r="GC89" s="79">
        <f>0</f>
        <v/>
      </c>
      <c r="GD89" s="79">
        <f>0</f>
        <v/>
      </c>
      <c r="GE89" s="79">
        <f>0</f>
        <v/>
      </c>
      <c r="GF89" s="79">
        <f>0</f>
        <v/>
      </c>
      <c r="GG89" s="79">
        <f>0</f>
        <v/>
      </c>
      <c r="GH89" s="79">
        <f>0</f>
        <v/>
      </c>
      <c r="GI89" s="79">
        <f>0</f>
        <v/>
      </c>
      <c r="GJ89" s="79">
        <f>0</f>
        <v/>
      </c>
      <c r="GK89" s="79">
        <f>0</f>
        <v/>
      </c>
      <c r="GL89" s="79">
        <f>0</f>
        <v/>
      </c>
      <c r="GM89" s="79">
        <f>0</f>
        <v/>
      </c>
      <c r="GN89" s="79">
        <f>0</f>
        <v/>
      </c>
      <c r="GO89" s="79">
        <f>0</f>
        <v/>
      </c>
      <c r="GP89" s="79">
        <f>0</f>
        <v/>
      </c>
      <c r="GQ89" s="79">
        <f>0</f>
        <v/>
      </c>
      <c r="GR89" s="79">
        <f>0</f>
        <v/>
      </c>
      <c r="GS89" s="79">
        <f>0</f>
        <v/>
      </c>
      <c r="GT89" s="79">
        <f>0</f>
        <v/>
      </c>
      <c r="GU89" s="79">
        <f>0</f>
        <v/>
      </c>
      <c r="GV89" s="79">
        <f>0</f>
        <v/>
      </c>
      <c r="GW89" s="79">
        <f>0</f>
        <v/>
      </c>
      <c r="GX89" s="79">
        <f>0</f>
        <v/>
      </c>
      <c r="GY89" s="79">
        <f>0</f>
        <v/>
      </c>
      <c r="GZ89" s="79">
        <f>0</f>
        <v/>
      </c>
      <c r="HA89" s="79">
        <f>0</f>
        <v/>
      </c>
      <c r="HB89" s="79">
        <f>SE(Input!H="bullet";SE(0=Input!H-1;HB43;0);SE(0&lt;Input!H;0;SE(0&lt;Input!H;HB43/(Input!H-Input!H);0)))</f>
        <v/>
      </c>
      <c r="HC89" s="79">
        <f>SE(Input!H="bullet";SE(1=Input!H-1;HB43;0);SE(1&lt;Input!H;0;SE(1&lt;Input!H;HB43/(Input!H-Input!H);0)))</f>
        <v/>
      </c>
      <c r="HD89" s="79">
        <f>SE(Input!H="bullet";SE(2=Input!H-1;HB43;0);SE(2&lt;Input!H;0;SE(2&lt;Input!H;HB43/(Input!H-Input!H);0)))</f>
        <v/>
      </c>
      <c r="HE89" s="79">
        <f>SE(Input!H="bullet";SE(3=Input!H-1;HB43;0);SE(3&lt;Input!H;0;SE(3&lt;Input!H;HB43/(Input!H-Input!H);0)))</f>
        <v/>
      </c>
      <c r="HH89" s="78" t="n">
        <v>37</v>
      </c>
      <c r="HI89" s="79">
        <f>0</f>
        <v/>
      </c>
      <c r="HJ89" s="79">
        <f>0</f>
        <v/>
      </c>
      <c r="HK89" s="79">
        <f>0</f>
        <v/>
      </c>
      <c r="HL89" s="79">
        <f>0</f>
        <v/>
      </c>
      <c r="HM89" s="79">
        <f>0</f>
        <v/>
      </c>
      <c r="HN89" s="79">
        <f>0</f>
        <v/>
      </c>
      <c r="HO89" s="79">
        <f>0</f>
        <v/>
      </c>
      <c r="HP89" s="79">
        <f>0</f>
        <v/>
      </c>
      <c r="HQ89" s="79">
        <f>0</f>
        <v/>
      </c>
      <c r="HR89" s="79">
        <f>0</f>
        <v/>
      </c>
      <c r="HS89" s="79">
        <f>0</f>
        <v/>
      </c>
      <c r="HT89" s="79">
        <f>0</f>
        <v/>
      </c>
      <c r="HU89" s="79">
        <f>0</f>
        <v/>
      </c>
      <c r="HV89" s="79">
        <f>0</f>
        <v/>
      </c>
      <c r="HW89" s="79">
        <f>0</f>
        <v/>
      </c>
      <c r="HX89" s="79">
        <f>0</f>
        <v/>
      </c>
      <c r="HY89" s="79">
        <f>0</f>
        <v/>
      </c>
      <c r="HZ89" s="79">
        <f>0</f>
        <v/>
      </c>
      <c r="IA89" s="79">
        <f>0</f>
        <v/>
      </c>
      <c r="IB89" s="79">
        <f>0</f>
        <v/>
      </c>
      <c r="IC89" s="79">
        <f>0</f>
        <v/>
      </c>
      <c r="ID89" s="79">
        <f>0</f>
        <v/>
      </c>
      <c r="IE89" s="79">
        <f>0</f>
        <v/>
      </c>
      <c r="IF89" s="79">
        <f>0</f>
        <v/>
      </c>
      <c r="IG89" s="79">
        <f>0</f>
        <v/>
      </c>
      <c r="IH89" s="79">
        <f>0</f>
        <v/>
      </c>
      <c r="II89" s="79">
        <f>0</f>
        <v/>
      </c>
      <c r="IJ89" s="79">
        <f>0</f>
        <v/>
      </c>
      <c r="IK89" s="79">
        <f>0</f>
        <v/>
      </c>
      <c r="IL89" s="79">
        <f>0</f>
        <v/>
      </c>
      <c r="IM89" s="79">
        <f>0</f>
        <v/>
      </c>
      <c r="IN89" s="79">
        <f>0</f>
        <v/>
      </c>
      <c r="IO89" s="79">
        <f>0</f>
        <v/>
      </c>
      <c r="IP89" s="79">
        <f>0</f>
        <v/>
      </c>
      <c r="IQ89" s="79">
        <f>0</f>
        <v/>
      </c>
      <c r="IR89" s="79">
        <f>0</f>
        <v/>
      </c>
      <c r="IS89" s="79">
        <f>SE(Input!I="bullet";SE(0=Input!I-1;IS43;0);SE(0&lt;Input!I;0;SE(0&lt;Input!I;IS43/(Input!I-Input!I);0)))</f>
        <v/>
      </c>
      <c r="IT89" s="79">
        <f>SE(Input!I="bullet";SE(1=Input!I-1;IS43;0);SE(1&lt;Input!I;0;SE(1&lt;Input!I;IS43/(Input!I-Input!I);0)))</f>
        <v/>
      </c>
      <c r="IU89" s="79">
        <f>SE(Input!I="bullet";SE(2=Input!I-1;IS43;0);SE(2&lt;Input!I;0;SE(2&lt;Input!I;IS43/(Input!I-Input!I);0)))</f>
        <v/>
      </c>
      <c r="IV89" s="79">
        <f>SE(Input!I="bullet";SE(3=Input!I-1;IS43;0);SE(3&lt;Input!I;0;SE(3&lt;Input!I;IS43/(Input!I-Input!I);0)))</f>
        <v/>
      </c>
      <c r="IY89" s="78" t="n">
        <v>37</v>
      </c>
      <c r="IZ89" s="79">
        <f>0</f>
        <v/>
      </c>
      <c r="JA89" s="79">
        <f>0</f>
        <v/>
      </c>
      <c r="JB89" s="79">
        <f>0</f>
        <v/>
      </c>
      <c r="JC89" s="79">
        <f>0</f>
        <v/>
      </c>
      <c r="JD89" s="79">
        <f>0</f>
        <v/>
      </c>
      <c r="JE89" s="79">
        <f>0</f>
        <v/>
      </c>
      <c r="JF89" s="79">
        <f>0</f>
        <v/>
      </c>
      <c r="JG89" s="79">
        <f>0</f>
        <v/>
      </c>
      <c r="JH89" s="79">
        <f>0</f>
        <v/>
      </c>
      <c r="JI89" s="79">
        <f>0</f>
        <v/>
      </c>
      <c r="JJ89" s="79">
        <f>0</f>
        <v/>
      </c>
      <c r="JK89" s="79">
        <f>0</f>
        <v/>
      </c>
      <c r="JL89" s="79">
        <f>0</f>
        <v/>
      </c>
      <c r="JM89" s="79">
        <f>0</f>
        <v/>
      </c>
      <c r="JN89" s="79">
        <f>0</f>
        <v/>
      </c>
      <c r="JO89" s="79">
        <f>0</f>
        <v/>
      </c>
      <c r="JP89" s="79">
        <f>0</f>
        <v/>
      </c>
      <c r="JQ89" s="79">
        <f>0</f>
        <v/>
      </c>
      <c r="JR89" s="79">
        <f>0</f>
        <v/>
      </c>
      <c r="JS89" s="79">
        <f>0</f>
        <v/>
      </c>
      <c r="JT89" s="79">
        <f>0</f>
        <v/>
      </c>
      <c r="JU89" s="79">
        <f>0</f>
        <v/>
      </c>
      <c r="JV89" s="79">
        <f>0</f>
        <v/>
      </c>
      <c r="JW89" s="79">
        <f>0</f>
        <v/>
      </c>
      <c r="JX89" s="79">
        <f>0</f>
        <v/>
      </c>
      <c r="JY89" s="79">
        <f>0</f>
        <v/>
      </c>
      <c r="JZ89" s="79">
        <f>0</f>
        <v/>
      </c>
      <c r="KA89" s="79">
        <f>0</f>
        <v/>
      </c>
      <c r="KB89" s="79">
        <f>0</f>
        <v/>
      </c>
      <c r="KC89" s="79">
        <f>0</f>
        <v/>
      </c>
      <c r="KD89" s="79">
        <f>0</f>
        <v/>
      </c>
      <c r="KE89" s="79">
        <f>0</f>
        <v/>
      </c>
      <c r="KF89" s="79">
        <f>0</f>
        <v/>
      </c>
      <c r="KG89" s="79">
        <f>0</f>
        <v/>
      </c>
      <c r="KH89" s="79">
        <f>0</f>
        <v/>
      </c>
      <c r="KI89" s="79">
        <f>0</f>
        <v/>
      </c>
      <c r="KJ89" s="79">
        <f>SE(Input!J="bullet";SE(0=Input!J-1;KJ43;0);SE(0&lt;Input!J;0;SE(0&lt;Input!J;KJ43/(Input!J-Input!J);0)))</f>
        <v/>
      </c>
      <c r="KK89" s="79">
        <f>SE(Input!J="bullet";SE(1=Input!J-1;KJ43;0);SE(1&lt;Input!J;0;SE(1&lt;Input!J;KJ43/(Input!J-Input!J);0)))</f>
        <v/>
      </c>
      <c r="KL89" s="79">
        <f>SE(Input!J="bullet";SE(2=Input!J-1;KJ43;0);SE(2&lt;Input!J;0;SE(2&lt;Input!J;KJ43/(Input!J-Input!J);0)))</f>
        <v/>
      </c>
      <c r="KM89" s="79">
        <f>SE(Input!J="bullet";SE(3=Input!J-1;KJ43;0);SE(3&lt;Input!J;0;SE(3&lt;Input!J;KJ43/(Input!J-Input!J);0)))</f>
        <v/>
      </c>
      <c r="KP89" s="78" t="n">
        <v>37</v>
      </c>
      <c r="KQ89" s="79">
        <f>0</f>
        <v/>
      </c>
      <c r="KR89" s="79">
        <f>0</f>
        <v/>
      </c>
      <c r="KS89" s="79">
        <f>0</f>
        <v/>
      </c>
      <c r="KT89" s="79">
        <f>0</f>
        <v/>
      </c>
      <c r="KU89" s="79">
        <f>0</f>
        <v/>
      </c>
      <c r="KV89" s="79">
        <f>0</f>
        <v/>
      </c>
      <c r="KW89" s="79">
        <f>0</f>
        <v/>
      </c>
      <c r="KX89" s="79">
        <f>0</f>
        <v/>
      </c>
      <c r="KY89" s="79">
        <f>0</f>
        <v/>
      </c>
      <c r="KZ89" s="79">
        <f>0</f>
        <v/>
      </c>
      <c r="LA89" s="79">
        <f>0</f>
        <v/>
      </c>
      <c r="LB89" s="79">
        <f>0</f>
        <v/>
      </c>
      <c r="LC89" s="79">
        <f>0</f>
        <v/>
      </c>
      <c r="LD89" s="79">
        <f>0</f>
        <v/>
      </c>
      <c r="LE89" s="79">
        <f>0</f>
        <v/>
      </c>
      <c r="LF89" s="79">
        <f>0</f>
        <v/>
      </c>
      <c r="LG89" s="79">
        <f>0</f>
        <v/>
      </c>
      <c r="LH89" s="79">
        <f>0</f>
        <v/>
      </c>
      <c r="LI89" s="79">
        <f>0</f>
        <v/>
      </c>
      <c r="LJ89" s="79">
        <f>0</f>
        <v/>
      </c>
      <c r="LK89" s="79">
        <f>0</f>
        <v/>
      </c>
      <c r="LL89" s="79">
        <f>0</f>
        <v/>
      </c>
      <c r="LM89" s="79">
        <f>0</f>
        <v/>
      </c>
      <c r="LN89" s="79">
        <f>0</f>
        <v/>
      </c>
      <c r="LO89" s="79">
        <f>0</f>
        <v/>
      </c>
      <c r="LP89" s="79">
        <f>0</f>
        <v/>
      </c>
      <c r="LQ89" s="79">
        <f>0</f>
        <v/>
      </c>
      <c r="LR89" s="79">
        <f>0</f>
        <v/>
      </c>
      <c r="LS89" s="79">
        <f>0</f>
        <v/>
      </c>
      <c r="LT89" s="79">
        <f>0</f>
        <v/>
      </c>
      <c r="LU89" s="79">
        <f>0</f>
        <v/>
      </c>
      <c r="LV89" s="79">
        <f>0</f>
        <v/>
      </c>
      <c r="LW89" s="79">
        <f>0</f>
        <v/>
      </c>
      <c r="LX89" s="79">
        <f>0</f>
        <v/>
      </c>
      <c r="LY89" s="79">
        <f>0</f>
        <v/>
      </c>
      <c r="LZ89" s="79">
        <f>0</f>
        <v/>
      </c>
      <c r="MA89" s="79">
        <f>SE(Input!K="bullet";SE(0=Input!K-1;MA43;0);SE(0&lt;Input!K;0;SE(0&lt;Input!K;MA43/(Input!K-Input!K);0)))</f>
        <v/>
      </c>
      <c r="MB89" s="79">
        <f>SE(Input!K="bullet";SE(1=Input!K-1;MA43;0);SE(1&lt;Input!K;0;SE(1&lt;Input!K;MA43/(Input!K-Input!K);0)))</f>
        <v/>
      </c>
      <c r="MC89" s="79">
        <f>SE(Input!K="bullet";SE(2=Input!K-1;MA43;0);SE(2&lt;Input!K;0;SE(2&lt;Input!K;MA43/(Input!K-Input!K);0)))</f>
        <v/>
      </c>
      <c r="MD89" s="79">
        <f>SE(Input!K="bullet";SE(3=Input!K-1;MA43;0);SE(3&lt;Input!K;0;SE(3&lt;Input!K;MA43/(Input!K-Input!K);0)))</f>
        <v/>
      </c>
      <c r="MG89" s="78" t="n">
        <v>37</v>
      </c>
      <c r="MH89" s="79">
        <f>0</f>
        <v/>
      </c>
      <c r="MI89" s="79">
        <f>0</f>
        <v/>
      </c>
      <c r="MJ89" s="79">
        <f>0</f>
        <v/>
      </c>
      <c r="MK89" s="79">
        <f>0</f>
        <v/>
      </c>
      <c r="ML89" s="79">
        <f>0</f>
        <v/>
      </c>
      <c r="MM89" s="79">
        <f>0</f>
        <v/>
      </c>
      <c r="MN89" s="79">
        <f>0</f>
        <v/>
      </c>
      <c r="MO89" s="79">
        <f>0</f>
        <v/>
      </c>
      <c r="MP89" s="79">
        <f>0</f>
        <v/>
      </c>
      <c r="MQ89" s="79">
        <f>0</f>
        <v/>
      </c>
      <c r="MR89" s="79">
        <f>0</f>
        <v/>
      </c>
      <c r="MS89" s="79">
        <f>0</f>
        <v/>
      </c>
      <c r="MT89" s="79">
        <f>0</f>
        <v/>
      </c>
      <c r="MU89" s="79">
        <f>0</f>
        <v/>
      </c>
      <c r="MV89" s="79">
        <f>0</f>
        <v/>
      </c>
      <c r="MW89" s="79">
        <f>0</f>
        <v/>
      </c>
      <c r="MX89" s="79">
        <f>0</f>
        <v/>
      </c>
      <c r="MY89" s="79">
        <f>0</f>
        <v/>
      </c>
      <c r="MZ89" s="79">
        <f>0</f>
        <v/>
      </c>
      <c r="NA89" s="79">
        <f>0</f>
        <v/>
      </c>
      <c r="NB89" s="79">
        <f>0</f>
        <v/>
      </c>
      <c r="NC89" s="79">
        <f>0</f>
        <v/>
      </c>
      <c r="ND89" s="79">
        <f>0</f>
        <v/>
      </c>
      <c r="NE89" s="79">
        <f>0</f>
        <v/>
      </c>
      <c r="NF89" s="79">
        <f>0</f>
        <v/>
      </c>
      <c r="NG89" s="79">
        <f>0</f>
        <v/>
      </c>
      <c r="NH89" s="79">
        <f>0</f>
        <v/>
      </c>
      <c r="NI89" s="79">
        <f>0</f>
        <v/>
      </c>
      <c r="NJ89" s="79">
        <f>0</f>
        <v/>
      </c>
      <c r="NK89" s="79">
        <f>0</f>
        <v/>
      </c>
      <c r="NL89" s="79">
        <f>0</f>
        <v/>
      </c>
      <c r="NM89" s="79">
        <f>0</f>
        <v/>
      </c>
      <c r="NN89" s="79">
        <f>0</f>
        <v/>
      </c>
      <c r="NO89" s="79">
        <f>0</f>
        <v/>
      </c>
      <c r="NP89" s="79">
        <f>0</f>
        <v/>
      </c>
      <c r="NQ89" s="79">
        <f>0</f>
        <v/>
      </c>
      <c r="NR89" s="79">
        <f>SE(Input!L="bullet";SE(0=Input!L-1;NR43;0);SE(0&lt;Input!L;0;SE(0&lt;Input!L;NR43/(Input!L-Input!L);0)))</f>
        <v/>
      </c>
      <c r="NS89" s="79">
        <f>SE(Input!L="bullet";SE(1=Input!L-1;NR43;0);SE(1&lt;Input!L;0;SE(1&lt;Input!L;NR43/(Input!L-Input!L);0)))</f>
        <v/>
      </c>
      <c r="NT89" s="79">
        <f>SE(Input!L="bullet";SE(2=Input!L-1;NR43;0);SE(2&lt;Input!L;0;SE(2&lt;Input!L;NR43/(Input!L-Input!L);0)))</f>
        <v/>
      </c>
      <c r="NU89" s="79">
        <f>SE(Input!L="bullet";SE(3=Input!L-1;NR43;0);SE(3&lt;Input!L;0;SE(3&lt;Input!L;NR43/(Input!L-Input!L);0)))</f>
        <v/>
      </c>
      <c r="NX89" s="78" t="n">
        <v>37</v>
      </c>
      <c r="NY89" s="79">
        <f>0</f>
        <v/>
      </c>
      <c r="NZ89" s="79">
        <f>0</f>
        <v/>
      </c>
      <c r="OA89" s="79">
        <f>0</f>
        <v/>
      </c>
      <c r="OB89" s="79">
        <f>0</f>
        <v/>
      </c>
      <c r="OC89" s="79">
        <f>0</f>
        <v/>
      </c>
      <c r="OD89" s="79">
        <f>0</f>
        <v/>
      </c>
      <c r="OE89" s="79">
        <f>0</f>
        <v/>
      </c>
      <c r="OF89" s="79">
        <f>0</f>
        <v/>
      </c>
      <c r="OG89" s="79">
        <f>0</f>
        <v/>
      </c>
      <c r="OH89" s="79">
        <f>0</f>
        <v/>
      </c>
      <c r="OI89" s="79">
        <f>0</f>
        <v/>
      </c>
      <c r="OJ89" s="79">
        <f>0</f>
        <v/>
      </c>
      <c r="OK89" s="79">
        <f>0</f>
        <v/>
      </c>
      <c r="OL89" s="79">
        <f>0</f>
        <v/>
      </c>
      <c r="OM89" s="79">
        <f>0</f>
        <v/>
      </c>
      <c r="ON89" s="79">
        <f>0</f>
        <v/>
      </c>
      <c r="OO89" s="79">
        <f>0</f>
        <v/>
      </c>
      <c r="OP89" s="79">
        <f>0</f>
        <v/>
      </c>
      <c r="OQ89" s="79">
        <f>0</f>
        <v/>
      </c>
      <c r="OR89" s="79">
        <f>0</f>
        <v/>
      </c>
      <c r="OS89" s="79">
        <f>0</f>
        <v/>
      </c>
      <c r="OT89" s="79">
        <f>0</f>
        <v/>
      </c>
      <c r="OU89" s="79">
        <f>0</f>
        <v/>
      </c>
      <c r="OV89" s="79">
        <f>0</f>
        <v/>
      </c>
      <c r="OW89" s="79">
        <f>0</f>
        <v/>
      </c>
      <c r="OX89" s="79">
        <f>0</f>
        <v/>
      </c>
      <c r="OY89" s="79">
        <f>0</f>
        <v/>
      </c>
      <c r="OZ89" s="79">
        <f>0</f>
        <v/>
      </c>
      <c r="PA89" s="79">
        <f>0</f>
        <v/>
      </c>
      <c r="PB89" s="79">
        <f>0</f>
        <v/>
      </c>
      <c r="PC89" s="79">
        <f>0</f>
        <v/>
      </c>
      <c r="PD89" s="79">
        <f>0</f>
        <v/>
      </c>
      <c r="PE89" s="79">
        <f>0</f>
        <v/>
      </c>
      <c r="PF89" s="79">
        <f>0</f>
        <v/>
      </c>
      <c r="PG89" s="79">
        <f>0</f>
        <v/>
      </c>
      <c r="PH89" s="79">
        <f>0</f>
        <v/>
      </c>
      <c r="PI89" s="79">
        <f>SE(Input!M="bullet";SE(0=Input!M-1;PI43;0);SE(0&lt;Input!M;0;SE(0&lt;Input!M;PI43/(Input!M-Input!M);0)))</f>
        <v/>
      </c>
      <c r="PJ89" s="79">
        <f>SE(Input!M="bullet";SE(1=Input!M-1;PI43;0);SE(1&lt;Input!M;0;SE(1&lt;Input!M;PI43/(Input!M-Input!M);0)))</f>
        <v/>
      </c>
      <c r="PK89" s="79">
        <f>SE(Input!M="bullet";SE(2=Input!M-1;PI43;0);SE(2&lt;Input!M;0;SE(2&lt;Input!M;PI43/(Input!M-Input!M);0)))</f>
        <v/>
      </c>
      <c r="PL89" s="79">
        <f>SE(Input!M="bullet";SE(3=Input!M-1;PI43;0);SE(3&lt;Input!M;0;SE(3&lt;Input!M;PI43/(Input!M-Input!M);0)))</f>
        <v/>
      </c>
      <c r="PO89" s="78" t="n">
        <v>37</v>
      </c>
      <c r="PP89" s="79">
        <f>0</f>
        <v/>
      </c>
      <c r="PQ89" s="79">
        <f>0</f>
        <v/>
      </c>
      <c r="PR89" s="79">
        <f>0</f>
        <v/>
      </c>
      <c r="PS89" s="79">
        <f>0</f>
        <v/>
      </c>
      <c r="PT89" s="79">
        <f>0</f>
        <v/>
      </c>
      <c r="PU89" s="79">
        <f>0</f>
        <v/>
      </c>
      <c r="PV89" s="79">
        <f>0</f>
        <v/>
      </c>
      <c r="PW89" s="79">
        <f>0</f>
        <v/>
      </c>
      <c r="PX89" s="79">
        <f>0</f>
        <v/>
      </c>
      <c r="PY89" s="79">
        <f>0</f>
        <v/>
      </c>
      <c r="PZ89" s="79">
        <f>0</f>
        <v/>
      </c>
      <c r="QA89" s="79">
        <f>0</f>
        <v/>
      </c>
      <c r="QB89" s="79">
        <f>0</f>
        <v/>
      </c>
      <c r="QC89" s="79">
        <f>0</f>
        <v/>
      </c>
      <c r="QD89" s="79">
        <f>0</f>
        <v/>
      </c>
      <c r="QE89" s="79">
        <f>0</f>
        <v/>
      </c>
      <c r="QF89" s="79">
        <f>0</f>
        <v/>
      </c>
      <c r="QG89" s="79">
        <f>0</f>
        <v/>
      </c>
      <c r="QH89" s="79">
        <f>0</f>
        <v/>
      </c>
      <c r="QI89" s="79">
        <f>0</f>
        <v/>
      </c>
      <c r="QJ89" s="79">
        <f>0</f>
        <v/>
      </c>
      <c r="QK89" s="79">
        <f>0</f>
        <v/>
      </c>
      <c r="QL89" s="79">
        <f>0</f>
        <v/>
      </c>
      <c r="QM89" s="79">
        <f>0</f>
        <v/>
      </c>
      <c r="QN89" s="79">
        <f>0</f>
        <v/>
      </c>
      <c r="QO89" s="79">
        <f>0</f>
        <v/>
      </c>
      <c r="QP89" s="79">
        <f>0</f>
        <v/>
      </c>
      <c r="QQ89" s="79">
        <f>0</f>
        <v/>
      </c>
      <c r="QR89" s="79">
        <f>0</f>
        <v/>
      </c>
      <c r="QS89" s="79">
        <f>0</f>
        <v/>
      </c>
      <c r="QT89" s="79">
        <f>0</f>
        <v/>
      </c>
      <c r="QU89" s="79">
        <f>0</f>
        <v/>
      </c>
      <c r="QV89" s="79">
        <f>0</f>
        <v/>
      </c>
      <c r="QW89" s="79">
        <f>0</f>
        <v/>
      </c>
      <c r="QX89" s="79">
        <f>0</f>
        <v/>
      </c>
      <c r="QY89" s="79">
        <f>0</f>
        <v/>
      </c>
      <c r="QZ89" s="79">
        <f>SE(Input!N="bullet";SE(0=Input!N-1;QZ43;0);SE(0&lt;Input!N;0;SE(0&lt;Input!N;QZ43/(Input!N-Input!N);0)))</f>
        <v/>
      </c>
      <c r="RA89" s="79">
        <f>SE(Input!N="bullet";SE(1=Input!N-1;QZ43;0);SE(1&lt;Input!N;0;SE(1&lt;Input!N;QZ43/(Input!N-Input!N);0)))</f>
        <v/>
      </c>
      <c r="RB89" s="79">
        <f>SE(Input!N="bullet";SE(2=Input!N-1;QZ43;0);SE(2&lt;Input!N;0;SE(2&lt;Input!N;QZ43/(Input!N-Input!N);0)))</f>
        <v/>
      </c>
      <c r="RC89" s="79">
        <f>SE(Input!N="bullet";SE(3=Input!N-1;QZ43;0);SE(3&lt;Input!N;0;SE(3&lt;Input!N;QZ43/(Input!N-Input!N);0)))</f>
        <v/>
      </c>
      <c r="RF89" s="78" t="n">
        <v>37</v>
      </c>
      <c r="RG89" s="79">
        <f>0</f>
        <v/>
      </c>
      <c r="RH89" s="79">
        <f>0</f>
        <v/>
      </c>
      <c r="RI89" s="79">
        <f>0</f>
        <v/>
      </c>
      <c r="RJ89" s="79">
        <f>0</f>
        <v/>
      </c>
      <c r="RK89" s="79">
        <f>0</f>
        <v/>
      </c>
      <c r="RL89" s="79">
        <f>0</f>
        <v/>
      </c>
      <c r="RM89" s="79">
        <f>0</f>
        <v/>
      </c>
      <c r="RN89" s="79">
        <f>0</f>
        <v/>
      </c>
      <c r="RO89" s="79">
        <f>0</f>
        <v/>
      </c>
      <c r="RP89" s="79">
        <f>0</f>
        <v/>
      </c>
      <c r="RQ89" s="79">
        <f>0</f>
        <v/>
      </c>
      <c r="RR89" s="79">
        <f>0</f>
        <v/>
      </c>
      <c r="RS89" s="79">
        <f>0</f>
        <v/>
      </c>
      <c r="RT89" s="79">
        <f>0</f>
        <v/>
      </c>
      <c r="RU89" s="79">
        <f>0</f>
        <v/>
      </c>
      <c r="RV89" s="79">
        <f>0</f>
        <v/>
      </c>
      <c r="RW89" s="79">
        <f>0</f>
        <v/>
      </c>
      <c r="RX89" s="79">
        <f>0</f>
        <v/>
      </c>
      <c r="RY89" s="79">
        <f>0</f>
        <v/>
      </c>
      <c r="RZ89" s="79">
        <f>0</f>
        <v/>
      </c>
      <c r="SA89" s="79">
        <f>0</f>
        <v/>
      </c>
      <c r="SB89" s="79">
        <f>0</f>
        <v/>
      </c>
      <c r="SC89" s="79">
        <f>0</f>
        <v/>
      </c>
      <c r="SD89" s="79">
        <f>0</f>
        <v/>
      </c>
      <c r="SE89" s="79">
        <f>0</f>
        <v/>
      </c>
      <c r="SF89" s="79">
        <f>0</f>
        <v/>
      </c>
      <c r="SG89" s="79">
        <f>0</f>
        <v/>
      </c>
      <c r="SH89" s="79">
        <f>0</f>
        <v/>
      </c>
      <c r="SI89" s="79">
        <f>0</f>
        <v/>
      </c>
      <c r="SJ89" s="79">
        <f>0</f>
        <v/>
      </c>
      <c r="SK89" s="79">
        <f>0</f>
        <v/>
      </c>
      <c r="SL89" s="79">
        <f>0</f>
        <v/>
      </c>
      <c r="SM89" s="79">
        <f>0</f>
        <v/>
      </c>
      <c r="SN89" s="79">
        <f>0</f>
        <v/>
      </c>
      <c r="SO89" s="79">
        <f>0</f>
        <v/>
      </c>
      <c r="SP89" s="79">
        <f>0</f>
        <v/>
      </c>
      <c r="SQ89" s="79">
        <f>SE(Input!O="bullet";SE(0=Input!O-1;SQ43;0);SE(0&lt;Input!O;0;SE(0&lt;Input!O;SQ43/(Input!O-Input!O);0)))</f>
        <v/>
      </c>
      <c r="SR89" s="79">
        <f>SE(Input!O="bullet";SE(1=Input!O-1;SQ43;0);SE(1&lt;Input!O;0;SE(1&lt;Input!O;SQ43/(Input!O-Input!O);0)))</f>
        <v/>
      </c>
      <c r="SS89" s="79">
        <f>SE(Input!O="bullet";SE(2=Input!O-1;SQ43;0);SE(2&lt;Input!O;0;SE(2&lt;Input!O;SQ43/(Input!O-Input!O);0)))</f>
        <v/>
      </c>
      <c r="ST89" s="79">
        <f>SE(Input!O="bullet";SE(3=Input!O-1;SQ43;0);SE(3&lt;Input!O;0;SE(3&lt;Input!O;SQ43/(Input!O-Input!O);0)))</f>
        <v/>
      </c>
      <c r="SW89" s="78" t="n">
        <v>37</v>
      </c>
      <c r="SX89" s="79">
        <f>0</f>
        <v/>
      </c>
      <c r="SY89" s="79">
        <f>0</f>
        <v/>
      </c>
      <c r="SZ89" s="79">
        <f>0</f>
        <v/>
      </c>
      <c r="TA89" s="79">
        <f>0</f>
        <v/>
      </c>
      <c r="TB89" s="79">
        <f>0</f>
        <v/>
      </c>
      <c r="TC89" s="79">
        <f>0</f>
        <v/>
      </c>
      <c r="TD89" s="79">
        <f>0</f>
        <v/>
      </c>
      <c r="TE89" s="79">
        <f>0</f>
        <v/>
      </c>
      <c r="TF89" s="79">
        <f>0</f>
        <v/>
      </c>
      <c r="TG89" s="79">
        <f>0</f>
        <v/>
      </c>
      <c r="TH89" s="79">
        <f>0</f>
        <v/>
      </c>
      <c r="TI89" s="79">
        <f>0</f>
        <v/>
      </c>
      <c r="TJ89" s="79">
        <f>0</f>
        <v/>
      </c>
      <c r="TK89" s="79">
        <f>0</f>
        <v/>
      </c>
      <c r="TL89" s="79">
        <f>0</f>
        <v/>
      </c>
      <c r="TM89" s="79">
        <f>0</f>
        <v/>
      </c>
      <c r="TN89" s="79">
        <f>0</f>
        <v/>
      </c>
      <c r="TO89" s="79">
        <f>0</f>
        <v/>
      </c>
      <c r="TP89" s="79">
        <f>0</f>
        <v/>
      </c>
      <c r="TQ89" s="79">
        <f>0</f>
        <v/>
      </c>
      <c r="TR89" s="79">
        <f>0</f>
        <v/>
      </c>
      <c r="TS89" s="79">
        <f>0</f>
        <v/>
      </c>
      <c r="TT89" s="79">
        <f>0</f>
        <v/>
      </c>
      <c r="TU89" s="79">
        <f>0</f>
        <v/>
      </c>
      <c r="TV89" s="79">
        <f>0</f>
        <v/>
      </c>
      <c r="TW89" s="79">
        <f>0</f>
        <v/>
      </c>
      <c r="TX89" s="79">
        <f>0</f>
        <v/>
      </c>
      <c r="TY89" s="79">
        <f>0</f>
        <v/>
      </c>
      <c r="TZ89" s="79">
        <f>0</f>
        <v/>
      </c>
      <c r="UA89" s="79">
        <f>0</f>
        <v/>
      </c>
      <c r="UB89" s="79">
        <f>0</f>
        <v/>
      </c>
      <c r="UC89" s="79">
        <f>0</f>
        <v/>
      </c>
      <c r="UD89" s="79">
        <f>0</f>
        <v/>
      </c>
      <c r="UE89" s="79">
        <f>0</f>
        <v/>
      </c>
      <c r="UF89" s="79">
        <f>0</f>
        <v/>
      </c>
      <c r="UG89" s="79">
        <f>0</f>
        <v/>
      </c>
      <c r="UH89" s="79">
        <f>SE(Input!P="bullet";SE(0=Input!P-1;UH43;0);SE(0&lt;Input!P;0;SE(0&lt;Input!P;UH43/(Input!P-Input!P);0)))</f>
        <v/>
      </c>
      <c r="UI89" s="79">
        <f>SE(Input!P="bullet";SE(1=Input!P-1;UH43;0);SE(1&lt;Input!P;0;SE(1&lt;Input!P;UH43/(Input!P-Input!P);0)))</f>
        <v/>
      </c>
      <c r="UJ89" s="79">
        <f>SE(Input!P="bullet";SE(2=Input!P-1;UH43;0);SE(2&lt;Input!P;0;SE(2&lt;Input!P;UH43/(Input!P-Input!P);0)))</f>
        <v/>
      </c>
      <c r="UK89" s="79">
        <f>SE(Input!P="bullet";SE(3=Input!P-1;UH43;0);SE(3&lt;Input!P;0;SE(3&lt;Input!P;UH43/(Input!P-Input!P);0)))</f>
        <v/>
      </c>
      <c r="UN89" s="78" t="n">
        <v>37</v>
      </c>
      <c r="UO89" s="79">
        <f>0</f>
        <v/>
      </c>
      <c r="UP89" s="79">
        <f>0</f>
        <v/>
      </c>
      <c r="UQ89" s="79">
        <f>0</f>
        <v/>
      </c>
      <c r="UR89" s="79">
        <f>0</f>
        <v/>
      </c>
      <c r="US89" s="79">
        <f>0</f>
        <v/>
      </c>
      <c r="UT89" s="79">
        <f>0</f>
        <v/>
      </c>
      <c r="UU89" s="79">
        <f>0</f>
        <v/>
      </c>
      <c r="UV89" s="79">
        <f>0</f>
        <v/>
      </c>
      <c r="UW89" s="79">
        <f>0</f>
        <v/>
      </c>
      <c r="UX89" s="79">
        <f>0</f>
        <v/>
      </c>
      <c r="UY89" s="79">
        <f>0</f>
        <v/>
      </c>
      <c r="UZ89" s="79">
        <f>0</f>
        <v/>
      </c>
      <c r="VA89" s="79">
        <f>0</f>
        <v/>
      </c>
      <c r="VB89" s="79">
        <f>0</f>
        <v/>
      </c>
      <c r="VC89" s="79">
        <f>0</f>
        <v/>
      </c>
      <c r="VD89" s="79">
        <f>0</f>
        <v/>
      </c>
      <c r="VE89" s="79">
        <f>0</f>
        <v/>
      </c>
      <c r="VF89" s="79">
        <f>0</f>
        <v/>
      </c>
      <c r="VG89" s="79">
        <f>0</f>
        <v/>
      </c>
      <c r="VH89" s="79">
        <f>0</f>
        <v/>
      </c>
      <c r="VI89" s="79">
        <f>0</f>
        <v/>
      </c>
      <c r="VJ89" s="79">
        <f>0</f>
        <v/>
      </c>
      <c r="VK89" s="79">
        <f>0</f>
        <v/>
      </c>
      <c r="VL89" s="79">
        <f>0</f>
        <v/>
      </c>
      <c r="VM89" s="79">
        <f>0</f>
        <v/>
      </c>
      <c r="VN89" s="79">
        <f>0</f>
        <v/>
      </c>
      <c r="VO89" s="79">
        <f>0</f>
        <v/>
      </c>
      <c r="VP89" s="79">
        <f>0</f>
        <v/>
      </c>
      <c r="VQ89" s="79">
        <f>0</f>
        <v/>
      </c>
      <c r="VR89" s="79">
        <f>0</f>
        <v/>
      </c>
      <c r="VS89" s="79">
        <f>0</f>
        <v/>
      </c>
      <c r="VT89" s="79">
        <f>0</f>
        <v/>
      </c>
      <c r="VU89" s="79">
        <f>0</f>
        <v/>
      </c>
      <c r="VV89" s="79">
        <f>0</f>
        <v/>
      </c>
      <c r="VW89" s="79">
        <f>0</f>
        <v/>
      </c>
      <c r="VX89" s="79">
        <f>0</f>
        <v/>
      </c>
      <c r="VY89" s="79">
        <f>SE(Input!Q="bullet";SE(0=Input!Q-1;VY43;0);SE(0&lt;Input!Q;0;SE(0&lt;Input!Q;VY43/(Input!Q-Input!Q);0)))</f>
        <v/>
      </c>
      <c r="VZ89" s="79">
        <f>SE(Input!Q="bullet";SE(1=Input!Q-1;VY43;0);SE(1&lt;Input!Q;0;SE(1&lt;Input!Q;VY43/(Input!Q-Input!Q);0)))</f>
        <v/>
      </c>
      <c r="WA89" s="79">
        <f>SE(Input!Q="bullet";SE(2=Input!Q-1;VY43;0);SE(2&lt;Input!Q;0;SE(2&lt;Input!Q;VY43/(Input!Q-Input!Q);0)))</f>
        <v/>
      </c>
      <c r="WB89" s="79">
        <f>SE(Input!Q="bullet";SE(3=Input!Q-1;VY43;0);SE(3&lt;Input!Q;0;SE(3&lt;Input!Q;VY43/(Input!Q-Input!Q);0)))</f>
        <v/>
      </c>
      <c r="WE89" s="78" t="n">
        <v>37</v>
      </c>
      <c r="WF89" s="79">
        <f>0</f>
        <v/>
      </c>
      <c r="WG89" s="79">
        <f>0</f>
        <v/>
      </c>
      <c r="WH89" s="79">
        <f>0</f>
        <v/>
      </c>
      <c r="WI89" s="79">
        <f>0</f>
        <v/>
      </c>
      <c r="WJ89" s="79">
        <f>0</f>
        <v/>
      </c>
      <c r="WK89" s="79">
        <f>0</f>
        <v/>
      </c>
      <c r="WL89" s="79">
        <f>0</f>
        <v/>
      </c>
      <c r="WM89" s="79">
        <f>0</f>
        <v/>
      </c>
      <c r="WN89" s="79">
        <f>0</f>
        <v/>
      </c>
      <c r="WO89" s="79">
        <f>0</f>
        <v/>
      </c>
      <c r="WP89" s="79">
        <f>0</f>
        <v/>
      </c>
      <c r="WQ89" s="79">
        <f>0</f>
        <v/>
      </c>
      <c r="WR89" s="79">
        <f>0</f>
        <v/>
      </c>
      <c r="WS89" s="79">
        <f>0</f>
        <v/>
      </c>
      <c r="WT89" s="79">
        <f>0</f>
        <v/>
      </c>
      <c r="WU89" s="79">
        <f>0</f>
        <v/>
      </c>
      <c r="WV89" s="79">
        <f>0</f>
        <v/>
      </c>
      <c r="WW89" s="79">
        <f>0</f>
        <v/>
      </c>
      <c r="WX89" s="79">
        <f>0</f>
        <v/>
      </c>
      <c r="WY89" s="79">
        <f>0</f>
        <v/>
      </c>
      <c r="WZ89" s="79">
        <f>0</f>
        <v/>
      </c>
      <c r="XA89" s="79">
        <f>0</f>
        <v/>
      </c>
      <c r="XB89" s="79">
        <f>0</f>
        <v/>
      </c>
      <c r="XC89" s="79">
        <f>0</f>
        <v/>
      </c>
      <c r="XD89" s="79">
        <f>0</f>
        <v/>
      </c>
      <c r="XE89" s="79">
        <f>0</f>
        <v/>
      </c>
      <c r="XF89" s="79">
        <f>0</f>
        <v/>
      </c>
      <c r="XG89" s="79">
        <f>0</f>
        <v/>
      </c>
      <c r="XH89" s="79">
        <f>0</f>
        <v/>
      </c>
      <c r="XI89" s="79">
        <f>0</f>
        <v/>
      </c>
      <c r="XJ89" s="79">
        <f>0</f>
        <v/>
      </c>
      <c r="XK89" s="79">
        <f>0</f>
        <v/>
      </c>
      <c r="XL89" s="79">
        <f>0</f>
        <v/>
      </c>
      <c r="XM89" s="79">
        <f>0</f>
        <v/>
      </c>
      <c r="XN89" s="79">
        <f>0</f>
        <v/>
      </c>
      <c r="XO89" s="79">
        <f>0</f>
        <v/>
      </c>
      <c r="XP89" s="79">
        <f>SE(Input!R="bullet";SE(0=Input!R-1;XP43;0);SE(0&lt;Input!R;0;SE(0&lt;Input!R;XP43/(Input!R-Input!R);0)))</f>
        <v/>
      </c>
      <c r="XQ89" s="79">
        <f>SE(Input!R="bullet";SE(1=Input!R-1;XP43;0);SE(1&lt;Input!R;0;SE(1&lt;Input!R;XP43/(Input!R-Input!R);0)))</f>
        <v/>
      </c>
      <c r="XR89" s="79">
        <f>SE(Input!R="bullet";SE(2=Input!R-1;XP43;0);SE(2&lt;Input!R;0;SE(2&lt;Input!R;XP43/(Input!R-Input!R);0)))</f>
        <v/>
      </c>
      <c r="XS89" s="79">
        <f>SE(Input!R="bullet";SE(3=Input!R-1;XP43;0);SE(3&lt;Input!R;0;SE(3&lt;Input!R;XP43/(Input!R-Input!R);0)))</f>
        <v/>
      </c>
      <c r="XV89" s="78" t="n">
        <v>37</v>
      </c>
      <c r="XW89" s="79">
        <f>0</f>
        <v/>
      </c>
      <c r="XX89" s="79">
        <f>0</f>
        <v/>
      </c>
      <c r="XY89" s="79">
        <f>0</f>
        <v/>
      </c>
      <c r="XZ89" s="79">
        <f>0</f>
        <v/>
      </c>
      <c r="YA89" s="79">
        <f>0</f>
        <v/>
      </c>
      <c r="YB89" s="79">
        <f>0</f>
        <v/>
      </c>
      <c r="YC89" s="79">
        <f>0</f>
        <v/>
      </c>
      <c r="YD89" s="79">
        <f>0</f>
        <v/>
      </c>
      <c r="YE89" s="79">
        <f>0</f>
        <v/>
      </c>
      <c r="YF89" s="79">
        <f>0</f>
        <v/>
      </c>
      <c r="YG89" s="79">
        <f>0</f>
        <v/>
      </c>
      <c r="YH89" s="79">
        <f>0</f>
        <v/>
      </c>
      <c r="YI89" s="79">
        <f>0</f>
        <v/>
      </c>
      <c r="YJ89" s="79">
        <f>0</f>
        <v/>
      </c>
      <c r="YK89" s="79">
        <f>0</f>
        <v/>
      </c>
      <c r="YL89" s="79">
        <f>0</f>
        <v/>
      </c>
      <c r="YM89" s="79">
        <f>0</f>
        <v/>
      </c>
      <c r="YN89" s="79">
        <f>0</f>
        <v/>
      </c>
      <c r="YO89" s="79">
        <f>0</f>
        <v/>
      </c>
      <c r="YP89" s="79">
        <f>0</f>
        <v/>
      </c>
      <c r="YQ89" s="79">
        <f>0</f>
        <v/>
      </c>
      <c r="YR89" s="79">
        <f>0</f>
        <v/>
      </c>
      <c r="YS89" s="79">
        <f>0</f>
        <v/>
      </c>
      <c r="YT89" s="79">
        <f>0</f>
        <v/>
      </c>
      <c r="YU89" s="79">
        <f>0</f>
        <v/>
      </c>
      <c r="YV89" s="79">
        <f>0</f>
        <v/>
      </c>
      <c r="YW89" s="79">
        <f>0</f>
        <v/>
      </c>
      <c r="YX89" s="79">
        <f>0</f>
        <v/>
      </c>
      <c r="YY89" s="79">
        <f>0</f>
        <v/>
      </c>
      <c r="YZ89" s="79">
        <f>0</f>
        <v/>
      </c>
      <c r="ZA89" s="79">
        <f>0</f>
        <v/>
      </c>
      <c r="ZB89" s="79">
        <f>0</f>
        <v/>
      </c>
      <c r="ZC89" s="79">
        <f>0</f>
        <v/>
      </c>
      <c r="ZD89" s="79">
        <f>0</f>
        <v/>
      </c>
      <c r="ZE89" s="79">
        <f>0</f>
        <v/>
      </c>
      <c r="ZF89" s="79">
        <f>0</f>
        <v/>
      </c>
      <c r="ZG89" s="79">
        <f>SE(Input!S="bullet";SE(0=Input!S-1;ZG43;0);SE(0&lt;Input!S;0;SE(0&lt;Input!S;ZG43/(Input!S-Input!S);0)))</f>
        <v/>
      </c>
      <c r="ZH89" s="79">
        <f>SE(Input!S="bullet";SE(1=Input!S-1;ZG43;0);SE(1&lt;Input!S;0;SE(1&lt;Input!S;ZG43/(Input!S-Input!S);0)))</f>
        <v/>
      </c>
      <c r="ZI89" s="79">
        <f>SE(Input!S="bullet";SE(2=Input!S-1;ZG43;0);SE(2&lt;Input!S;0;SE(2&lt;Input!S;ZG43/(Input!S-Input!S);0)))</f>
        <v/>
      </c>
      <c r="ZJ89" s="79">
        <f>SE(Input!S="bullet";SE(3=Input!S-1;ZG43;0);SE(3&lt;Input!S;0;SE(3&lt;Input!S;ZG43/(Input!S-Input!S);0)))</f>
        <v/>
      </c>
      <c r="ZM89" s="78" t="n">
        <v>37</v>
      </c>
      <c r="ZN89" s="79">
        <f>0</f>
        <v/>
      </c>
      <c r="ZO89" s="79">
        <f>0</f>
        <v/>
      </c>
      <c r="ZP89" s="79">
        <f>0</f>
        <v/>
      </c>
      <c r="ZQ89" s="79">
        <f>0</f>
        <v/>
      </c>
      <c r="ZR89" s="79">
        <f>0</f>
        <v/>
      </c>
      <c r="ZS89" s="79">
        <f>0</f>
        <v/>
      </c>
      <c r="ZT89" s="79">
        <f>0</f>
        <v/>
      </c>
      <c r="ZU89" s="79">
        <f>0</f>
        <v/>
      </c>
      <c r="ZV89" s="79">
        <f>0</f>
        <v/>
      </c>
      <c r="ZW89" s="79">
        <f>0</f>
        <v/>
      </c>
      <c r="ZX89" s="79">
        <f>0</f>
        <v/>
      </c>
      <c r="ZY89" s="79">
        <f>0</f>
        <v/>
      </c>
      <c r="ZZ89" s="79">
        <f>0</f>
        <v/>
      </c>
      <c r="AAA89" s="79">
        <f>0</f>
        <v/>
      </c>
      <c r="AAB89" s="79">
        <f>0</f>
        <v/>
      </c>
      <c r="AAC89" s="79">
        <f>0</f>
        <v/>
      </c>
      <c r="AAD89" s="79">
        <f>0</f>
        <v/>
      </c>
      <c r="AAE89" s="79">
        <f>0</f>
        <v/>
      </c>
      <c r="AAF89" s="79">
        <f>0</f>
        <v/>
      </c>
      <c r="AAG89" s="79">
        <f>0</f>
        <v/>
      </c>
      <c r="AAH89" s="79">
        <f>0</f>
        <v/>
      </c>
      <c r="AAI89" s="79">
        <f>0</f>
        <v/>
      </c>
      <c r="AAJ89" s="79">
        <f>0</f>
        <v/>
      </c>
      <c r="AAK89" s="79">
        <f>0</f>
        <v/>
      </c>
      <c r="AAL89" s="79">
        <f>0</f>
        <v/>
      </c>
      <c r="AAM89" s="79">
        <f>0</f>
        <v/>
      </c>
      <c r="AAN89" s="79">
        <f>0</f>
        <v/>
      </c>
      <c r="AAO89" s="79">
        <f>0</f>
        <v/>
      </c>
      <c r="AAP89" s="79">
        <f>0</f>
        <v/>
      </c>
      <c r="AAQ89" s="79">
        <f>0</f>
        <v/>
      </c>
      <c r="AAR89" s="79">
        <f>0</f>
        <v/>
      </c>
      <c r="AAS89" s="79">
        <f>0</f>
        <v/>
      </c>
      <c r="AAT89" s="79">
        <f>0</f>
        <v/>
      </c>
      <c r="AAU89" s="79">
        <f>0</f>
        <v/>
      </c>
      <c r="AAV89" s="79">
        <f>0</f>
        <v/>
      </c>
      <c r="AAW89" s="79">
        <f>0</f>
        <v/>
      </c>
      <c r="AAX89" s="79">
        <f>SE(Input!T="bullet";SE(0=Input!T-1;AAX43;0);SE(0&lt;Input!T;0;SE(0&lt;Input!T;AAX43/(Input!T-Input!T);0)))</f>
        <v/>
      </c>
      <c r="AAY89" s="79">
        <f>SE(Input!T="bullet";SE(1=Input!T-1;AAX43;0);SE(1&lt;Input!T;0;SE(1&lt;Input!T;AAX43/(Input!T-Input!T);0)))</f>
        <v/>
      </c>
      <c r="AAZ89" s="79">
        <f>SE(Input!T="bullet";SE(2=Input!T-1;AAX43;0);SE(2&lt;Input!T;0;SE(2&lt;Input!T;AAX43/(Input!T-Input!T);0)))</f>
        <v/>
      </c>
      <c r="ABA89" s="79">
        <f>SE(Input!T="bullet";SE(3=Input!T-1;AAX43;0);SE(3&lt;Input!T;0;SE(3&lt;Input!T;AAX43/(Input!T-Input!T);0)))</f>
        <v/>
      </c>
      <c r="ABD89" s="78" t="n">
        <v>37</v>
      </c>
      <c r="ABE89" s="79">
        <f>0</f>
        <v/>
      </c>
      <c r="ABF89" s="79">
        <f>0</f>
        <v/>
      </c>
      <c r="ABG89" s="79">
        <f>0</f>
        <v/>
      </c>
      <c r="ABH89" s="79">
        <f>0</f>
        <v/>
      </c>
      <c r="ABI89" s="79">
        <f>0</f>
        <v/>
      </c>
      <c r="ABJ89" s="79">
        <f>0</f>
        <v/>
      </c>
      <c r="ABK89" s="79">
        <f>0</f>
        <v/>
      </c>
      <c r="ABL89" s="79">
        <f>0</f>
        <v/>
      </c>
      <c r="ABM89" s="79">
        <f>0</f>
        <v/>
      </c>
      <c r="ABN89" s="79">
        <f>0</f>
        <v/>
      </c>
      <c r="ABO89" s="79">
        <f>0</f>
        <v/>
      </c>
      <c r="ABP89" s="79">
        <f>0</f>
        <v/>
      </c>
      <c r="ABQ89" s="79">
        <f>0</f>
        <v/>
      </c>
      <c r="ABR89" s="79">
        <f>0</f>
        <v/>
      </c>
      <c r="ABS89" s="79">
        <f>0</f>
        <v/>
      </c>
      <c r="ABT89" s="79">
        <f>0</f>
        <v/>
      </c>
      <c r="ABU89" s="79">
        <f>0</f>
        <v/>
      </c>
      <c r="ABV89" s="79">
        <f>0</f>
        <v/>
      </c>
      <c r="ABW89" s="79">
        <f>0</f>
        <v/>
      </c>
      <c r="ABX89" s="79">
        <f>0</f>
        <v/>
      </c>
      <c r="ABY89" s="79">
        <f>0</f>
        <v/>
      </c>
      <c r="ABZ89" s="79">
        <f>0</f>
        <v/>
      </c>
      <c r="ACA89" s="79">
        <f>0</f>
        <v/>
      </c>
      <c r="ACB89" s="79">
        <f>0</f>
        <v/>
      </c>
      <c r="ACC89" s="79">
        <f>0</f>
        <v/>
      </c>
      <c r="ACD89" s="79">
        <f>0</f>
        <v/>
      </c>
      <c r="ACE89" s="79">
        <f>0</f>
        <v/>
      </c>
      <c r="ACF89" s="79">
        <f>0</f>
        <v/>
      </c>
      <c r="ACG89" s="79">
        <f>0</f>
        <v/>
      </c>
      <c r="ACH89" s="79">
        <f>0</f>
        <v/>
      </c>
      <c r="ACI89" s="79">
        <f>0</f>
        <v/>
      </c>
      <c r="ACJ89" s="79">
        <f>0</f>
        <v/>
      </c>
      <c r="ACK89" s="79">
        <f>0</f>
        <v/>
      </c>
      <c r="ACL89" s="79">
        <f>0</f>
        <v/>
      </c>
      <c r="ACM89" s="79">
        <f>0</f>
        <v/>
      </c>
      <c r="ACN89" s="79">
        <f>0</f>
        <v/>
      </c>
      <c r="ACO89" s="79">
        <f>SE(Input!U="bullet";SE(0=Input!U-1;ACO43;0);SE(0&lt;Input!U;0;SE(0&lt;Input!U;ACO43/(Input!U-Input!U);0)))</f>
        <v/>
      </c>
      <c r="ACP89" s="79">
        <f>SE(Input!U="bullet";SE(1=Input!U-1;ACO43;0);SE(1&lt;Input!U;0;SE(1&lt;Input!U;ACO43/(Input!U-Input!U);0)))</f>
        <v/>
      </c>
      <c r="ACQ89" s="79">
        <f>SE(Input!U="bullet";SE(2=Input!U-1;ACO43;0);SE(2&lt;Input!U;0;SE(2&lt;Input!U;ACO43/(Input!U-Input!U);0)))</f>
        <v/>
      </c>
      <c r="ACR89" s="79">
        <f>SE(Input!U="bullet";SE(3=Input!U-1;ACO43;0);SE(3&lt;Input!U;0;SE(3&lt;Input!U;ACO43/(Input!U-Input!U);0)))</f>
        <v/>
      </c>
      <c r="ACU89" s="78" t="n">
        <v>37</v>
      </c>
      <c r="ACV89" s="79">
        <f>0</f>
        <v/>
      </c>
      <c r="ACW89" s="79">
        <f>0</f>
        <v/>
      </c>
      <c r="ACX89" s="79">
        <f>0</f>
        <v/>
      </c>
      <c r="ACY89" s="79">
        <f>0</f>
        <v/>
      </c>
      <c r="ACZ89" s="79">
        <f>0</f>
        <v/>
      </c>
      <c r="ADA89" s="79">
        <f>0</f>
        <v/>
      </c>
      <c r="ADB89" s="79">
        <f>0</f>
        <v/>
      </c>
      <c r="ADC89" s="79">
        <f>0</f>
        <v/>
      </c>
      <c r="ADD89" s="79">
        <f>0</f>
        <v/>
      </c>
      <c r="ADE89" s="79">
        <f>0</f>
        <v/>
      </c>
      <c r="ADF89" s="79">
        <f>0</f>
        <v/>
      </c>
      <c r="ADG89" s="79">
        <f>0</f>
        <v/>
      </c>
      <c r="ADH89" s="79">
        <f>0</f>
        <v/>
      </c>
      <c r="ADI89" s="79">
        <f>0</f>
        <v/>
      </c>
      <c r="ADJ89" s="79">
        <f>0</f>
        <v/>
      </c>
      <c r="ADK89" s="79">
        <f>0</f>
        <v/>
      </c>
      <c r="ADL89" s="79">
        <f>0</f>
        <v/>
      </c>
      <c r="ADM89" s="79">
        <f>0</f>
        <v/>
      </c>
      <c r="ADN89" s="79">
        <f>0</f>
        <v/>
      </c>
      <c r="ADO89" s="79">
        <f>0</f>
        <v/>
      </c>
      <c r="ADP89" s="79">
        <f>0</f>
        <v/>
      </c>
      <c r="ADQ89" s="79">
        <f>0</f>
        <v/>
      </c>
      <c r="ADR89" s="79">
        <f>0</f>
        <v/>
      </c>
      <c r="ADS89" s="79">
        <f>0</f>
        <v/>
      </c>
      <c r="ADT89" s="79">
        <f>0</f>
        <v/>
      </c>
      <c r="ADU89" s="79">
        <f>0</f>
        <v/>
      </c>
      <c r="ADV89" s="79">
        <f>0</f>
        <v/>
      </c>
      <c r="ADW89" s="79">
        <f>0</f>
        <v/>
      </c>
      <c r="ADX89" s="79">
        <f>0</f>
        <v/>
      </c>
      <c r="ADY89" s="79">
        <f>0</f>
        <v/>
      </c>
      <c r="ADZ89" s="79">
        <f>0</f>
        <v/>
      </c>
      <c r="AEA89" s="79">
        <f>0</f>
        <v/>
      </c>
      <c r="AEB89" s="79">
        <f>0</f>
        <v/>
      </c>
      <c r="AEC89" s="79">
        <f>0</f>
        <v/>
      </c>
      <c r="AED89" s="79">
        <f>0</f>
        <v/>
      </c>
      <c r="AEE89" s="79">
        <f>0</f>
        <v/>
      </c>
      <c r="AEF89" s="79">
        <f>SE(Input!V="bullet";SE(0=Input!V-1;AEF43;0);SE(0&lt;Input!V;0;SE(0&lt;Input!V;AEF43/(Input!V-Input!V);0)))</f>
        <v/>
      </c>
      <c r="AEG89" s="79">
        <f>SE(Input!V="bullet";SE(1=Input!V-1;AEF43;0);SE(1&lt;Input!V;0;SE(1&lt;Input!V;AEF43/(Input!V-Input!V);0)))</f>
        <v/>
      </c>
      <c r="AEH89" s="79">
        <f>SE(Input!V="bullet";SE(2=Input!V-1;AEF43;0);SE(2&lt;Input!V;0;SE(2&lt;Input!V;AEF43/(Input!V-Input!V);0)))</f>
        <v/>
      </c>
      <c r="AEI89" s="79">
        <f>SE(Input!V="bullet";SE(3=Input!V-1;AEF43;0);SE(3&lt;Input!V;0;SE(3&lt;Input!V;AEF43/(Input!V-Input!V);0)))</f>
        <v/>
      </c>
      <c r="AEL89" s="78" t="n">
        <v>37</v>
      </c>
      <c r="AEM89" s="79">
        <f>0</f>
        <v/>
      </c>
      <c r="AEN89" s="79">
        <f>0</f>
        <v/>
      </c>
      <c r="AEO89" s="79">
        <f>0</f>
        <v/>
      </c>
      <c r="AEP89" s="79">
        <f>0</f>
        <v/>
      </c>
      <c r="AEQ89" s="79">
        <f>0</f>
        <v/>
      </c>
      <c r="AER89" s="79">
        <f>0</f>
        <v/>
      </c>
      <c r="AES89" s="79">
        <f>0</f>
        <v/>
      </c>
      <c r="AET89" s="79">
        <f>0</f>
        <v/>
      </c>
      <c r="AEU89" s="79">
        <f>0</f>
        <v/>
      </c>
      <c r="AEV89" s="79">
        <f>0</f>
        <v/>
      </c>
      <c r="AEW89" s="79">
        <f>0</f>
        <v/>
      </c>
      <c r="AEX89" s="79">
        <f>0</f>
        <v/>
      </c>
      <c r="AEY89" s="79">
        <f>0</f>
        <v/>
      </c>
      <c r="AEZ89" s="79">
        <f>0</f>
        <v/>
      </c>
      <c r="AFA89" s="79">
        <f>0</f>
        <v/>
      </c>
      <c r="AFB89" s="79">
        <f>0</f>
        <v/>
      </c>
      <c r="AFC89" s="79">
        <f>0</f>
        <v/>
      </c>
      <c r="AFD89" s="79">
        <f>0</f>
        <v/>
      </c>
      <c r="AFE89" s="79">
        <f>0</f>
        <v/>
      </c>
      <c r="AFF89" s="79">
        <f>0</f>
        <v/>
      </c>
      <c r="AFG89" s="79">
        <f>0</f>
        <v/>
      </c>
      <c r="AFH89" s="79">
        <f>0</f>
        <v/>
      </c>
      <c r="AFI89" s="79">
        <f>0</f>
        <v/>
      </c>
      <c r="AFJ89" s="79">
        <f>0</f>
        <v/>
      </c>
      <c r="AFK89" s="79">
        <f>0</f>
        <v/>
      </c>
      <c r="AFL89" s="79">
        <f>0</f>
        <v/>
      </c>
      <c r="AFM89" s="79">
        <f>0</f>
        <v/>
      </c>
      <c r="AFN89" s="79">
        <f>0</f>
        <v/>
      </c>
      <c r="AFO89" s="79">
        <f>0</f>
        <v/>
      </c>
      <c r="AFP89" s="79">
        <f>0</f>
        <v/>
      </c>
      <c r="AFQ89" s="79">
        <f>0</f>
        <v/>
      </c>
      <c r="AFR89" s="79">
        <f>0</f>
        <v/>
      </c>
      <c r="AFS89" s="79">
        <f>0</f>
        <v/>
      </c>
      <c r="AFT89" s="79">
        <f>0</f>
        <v/>
      </c>
      <c r="AFU89" s="79">
        <f>0</f>
        <v/>
      </c>
      <c r="AFV89" s="79">
        <f>0</f>
        <v/>
      </c>
      <c r="AFW89" s="79">
        <f>SE(Input!W="bullet";SE(0=Input!W-1;AFW43;0);SE(0&lt;Input!W;0;SE(0&lt;Input!W;AFW43/(Input!W-Input!W);0)))</f>
        <v/>
      </c>
      <c r="AFX89" s="79">
        <f>SE(Input!W="bullet";SE(1=Input!W-1;AFW43;0);SE(1&lt;Input!W;0;SE(1&lt;Input!W;AFW43/(Input!W-Input!W);0)))</f>
        <v/>
      </c>
      <c r="AFY89" s="79">
        <f>SE(Input!W="bullet";SE(2=Input!W-1;AFW43;0);SE(2&lt;Input!W;0;SE(2&lt;Input!W;AFW43/(Input!W-Input!W);0)))</f>
        <v/>
      </c>
      <c r="AFZ89" s="79">
        <f>SE(Input!W="bullet";SE(3=Input!W-1;AFW43;0);SE(3&lt;Input!W;0;SE(3&lt;Input!W;AFW43/(Input!W-Input!W);0)))</f>
        <v/>
      </c>
    </row>
    <row r="90">
      <c r="A90" s="78" t="n">
        <v>38</v>
      </c>
      <c r="B90" s="79">
        <f>0</f>
        <v/>
      </c>
      <c r="C90" s="79">
        <f>0</f>
        <v/>
      </c>
      <c r="D90" s="79">
        <f>0</f>
        <v/>
      </c>
      <c r="E90" s="79">
        <f>0</f>
        <v/>
      </c>
      <c r="F90" s="79">
        <f>0</f>
        <v/>
      </c>
      <c r="G90" s="79">
        <f>0</f>
        <v/>
      </c>
      <c r="H90" s="79">
        <f>0</f>
        <v/>
      </c>
      <c r="I90" s="79">
        <f>0</f>
        <v/>
      </c>
      <c r="J90" s="79">
        <f>0</f>
        <v/>
      </c>
      <c r="K90" s="79">
        <f>0</f>
        <v/>
      </c>
      <c r="L90" s="79">
        <f>0</f>
        <v/>
      </c>
      <c r="M90" s="79">
        <f>0</f>
        <v/>
      </c>
      <c r="N90" s="79">
        <f>0</f>
        <v/>
      </c>
      <c r="O90" s="79">
        <f>0</f>
        <v/>
      </c>
      <c r="P90" s="79">
        <f>0</f>
        <v/>
      </c>
      <c r="Q90" s="79">
        <f>0</f>
        <v/>
      </c>
      <c r="R90" s="79">
        <f>0</f>
        <v/>
      </c>
      <c r="S90" s="79">
        <f>0</f>
        <v/>
      </c>
      <c r="T90" s="79">
        <f>0</f>
        <v/>
      </c>
      <c r="U90" s="79">
        <f>0</f>
        <v/>
      </c>
      <c r="V90" s="79">
        <f>0</f>
        <v/>
      </c>
      <c r="W90" s="79">
        <f>0</f>
        <v/>
      </c>
      <c r="X90" s="79">
        <f>0</f>
        <v/>
      </c>
      <c r="Y90" s="79">
        <f>0</f>
        <v/>
      </c>
      <c r="Z90" s="79">
        <f>0</f>
        <v/>
      </c>
      <c r="AA90" s="79">
        <f>0</f>
        <v/>
      </c>
      <c r="AB90" s="79">
        <f>0</f>
        <v/>
      </c>
      <c r="AC90" s="79">
        <f>0</f>
        <v/>
      </c>
      <c r="AD90" s="79">
        <f>0</f>
        <v/>
      </c>
      <c r="AE90" s="79">
        <f>0</f>
        <v/>
      </c>
      <c r="AF90" s="79">
        <f>0</f>
        <v/>
      </c>
      <c r="AG90" s="79">
        <f>0</f>
        <v/>
      </c>
      <c r="AH90" s="79">
        <f>0</f>
        <v/>
      </c>
      <c r="AI90" s="79">
        <f>0</f>
        <v/>
      </c>
      <c r="AJ90" s="79">
        <f>0</f>
        <v/>
      </c>
      <c r="AK90" s="79">
        <f>0</f>
        <v/>
      </c>
      <c r="AL90" s="79">
        <f>0</f>
        <v/>
      </c>
      <c r="AM90" s="79">
        <f>SE(Input!D="bullet";SE(0=Input!D-1;AM44;0);SE(0&lt;Input!D;0;SE(0&lt;Input!D;AM44/(Input!D-Input!D);0)))</f>
        <v/>
      </c>
      <c r="AN90" s="79">
        <f>SE(Input!D="bullet";SE(1=Input!D-1;AM44;0);SE(1&lt;Input!D;0;SE(1&lt;Input!D;AM44/(Input!D-Input!D);0)))</f>
        <v/>
      </c>
      <c r="AO90" s="79">
        <f>SE(Input!D="bullet";SE(2=Input!D-1;AM44;0);SE(2&lt;Input!D;0;SE(2&lt;Input!D;AM44/(Input!D-Input!D);0)))</f>
        <v/>
      </c>
      <c r="AR90" s="78" t="n">
        <v>38</v>
      </c>
      <c r="AS90" s="79">
        <f>0</f>
        <v/>
      </c>
      <c r="AT90" s="79">
        <f>0</f>
        <v/>
      </c>
      <c r="AU90" s="79">
        <f>0</f>
        <v/>
      </c>
      <c r="AV90" s="79">
        <f>0</f>
        <v/>
      </c>
      <c r="AW90" s="79">
        <f>0</f>
        <v/>
      </c>
      <c r="AX90" s="79">
        <f>0</f>
        <v/>
      </c>
      <c r="AY90" s="79">
        <f>0</f>
        <v/>
      </c>
      <c r="AZ90" s="79">
        <f>0</f>
        <v/>
      </c>
      <c r="BA90" s="79">
        <f>0</f>
        <v/>
      </c>
      <c r="BB90" s="79">
        <f>0</f>
        <v/>
      </c>
      <c r="BC90" s="79">
        <f>0</f>
        <v/>
      </c>
      <c r="BD90" s="79">
        <f>0</f>
        <v/>
      </c>
      <c r="BE90" s="79">
        <f>0</f>
        <v/>
      </c>
      <c r="BF90" s="79">
        <f>0</f>
        <v/>
      </c>
      <c r="BG90" s="79">
        <f>0</f>
        <v/>
      </c>
      <c r="BH90" s="79">
        <f>0</f>
        <v/>
      </c>
      <c r="BI90" s="79">
        <f>0</f>
        <v/>
      </c>
      <c r="BJ90" s="79">
        <f>0</f>
        <v/>
      </c>
      <c r="BK90" s="79">
        <f>0</f>
        <v/>
      </c>
      <c r="BL90" s="79">
        <f>0</f>
        <v/>
      </c>
      <c r="BM90" s="79">
        <f>0</f>
        <v/>
      </c>
      <c r="BN90" s="79">
        <f>0</f>
        <v/>
      </c>
      <c r="BO90" s="79">
        <f>0</f>
        <v/>
      </c>
      <c r="BP90" s="79">
        <f>0</f>
        <v/>
      </c>
      <c r="BQ90" s="79">
        <f>0</f>
        <v/>
      </c>
      <c r="BR90" s="79">
        <f>0</f>
        <v/>
      </c>
      <c r="BS90" s="79">
        <f>0</f>
        <v/>
      </c>
      <c r="BT90" s="79">
        <f>0</f>
        <v/>
      </c>
      <c r="BU90" s="79">
        <f>0</f>
        <v/>
      </c>
      <c r="BV90" s="79">
        <f>0</f>
        <v/>
      </c>
      <c r="BW90" s="79">
        <f>0</f>
        <v/>
      </c>
      <c r="BX90" s="79">
        <f>0</f>
        <v/>
      </c>
      <c r="BY90" s="79">
        <f>0</f>
        <v/>
      </c>
      <c r="BZ90" s="79">
        <f>0</f>
        <v/>
      </c>
      <c r="CA90" s="79">
        <f>0</f>
        <v/>
      </c>
      <c r="CB90" s="79">
        <f>0</f>
        <v/>
      </c>
      <c r="CC90" s="79">
        <f>0</f>
        <v/>
      </c>
      <c r="CD90" s="79">
        <f>SE(Input!E="bullet";SE(0=Input!E-1;CD44;0);SE(0&lt;Input!E;0;SE(0&lt;Input!E;CD44/(Input!E-Input!E);0)))</f>
        <v/>
      </c>
      <c r="CE90" s="79">
        <f>SE(Input!E="bullet";SE(1=Input!E-1;CD44;0);SE(1&lt;Input!E;0;SE(1&lt;Input!E;CD44/(Input!E-Input!E);0)))</f>
        <v/>
      </c>
      <c r="CF90" s="79">
        <f>SE(Input!E="bullet";SE(2=Input!E-1;CD44;0);SE(2&lt;Input!E;0;SE(2&lt;Input!E;CD44/(Input!E-Input!E);0)))</f>
        <v/>
      </c>
      <c r="CI90" s="78" t="n">
        <v>38</v>
      </c>
      <c r="CJ90" s="79">
        <f>0</f>
        <v/>
      </c>
      <c r="CK90" s="79">
        <f>0</f>
        <v/>
      </c>
      <c r="CL90" s="79">
        <f>0</f>
        <v/>
      </c>
      <c r="CM90" s="79">
        <f>0</f>
        <v/>
      </c>
      <c r="CN90" s="79">
        <f>0</f>
        <v/>
      </c>
      <c r="CO90" s="79">
        <f>0</f>
        <v/>
      </c>
      <c r="CP90" s="79">
        <f>0</f>
        <v/>
      </c>
      <c r="CQ90" s="79">
        <f>0</f>
        <v/>
      </c>
      <c r="CR90" s="79">
        <f>0</f>
        <v/>
      </c>
      <c r="CS90" s="79">
        <f>0</f>
        <v/>
      </c>
      <c r="CT90" s="79">
        <f>0</f>
        <v/>
      </c>
      <c r="CU90" s="79">
        <f>0</f>
        <v/>
      </c>
      <c r="CV90" s="79">
        <f>0</f>
        <v/>
      </c>
      <c r="CW90" s="79">
        <f>0</f>
        <v/>
      </c>
      <c r="CX90" s="79">
        <f>0</f>
        <v/>
      </c>
      <c r="CY90" s="79">
        <f>0</f>
        <v/>
      </c>
      <c r="CZ90" s="79">
        <f>0</f>
        <v/>
      </c>
      <c r="DA90" s="79">
        <f>0</f>
        <v/>
      </c>
      <c r="DB90" s="79">
        <f>0</f>
        <v/>
      </c>
      <c r="DC90" s="79">
        <f>0</f>
        <v/>
      </c>
      <c r="DD90" s="79">
        <f>0</f>
        <v/>
      </c>
      <c r="DE90" s="79">
        <f>0</f>
        <v/>
      </c>
      <c r="DF90" s="79">
        <f>0</f>
        <v/>
      </c>
      <c r="DG90" s="79">
        <f>0</f>
        <v/>
      </c>
      <c r="DH90" s="79">
        <f>0</f>
        <v/>
      </c>
      <c r="DI90" s="79">
        <f>0</f>
        <v/>
      </c>
      <c r="DJ90" s="79">
        <f>0</f>
        <v/>
      </c>
      <c r="DK90" s="79">
        <f>0</f>
        <v/>
      </c>
      <c r="DL90" s="79">
        <f>0</f>
        <v/>
      </c>
      <c r="DM90" s="79">
        <f>0</f>
        <v/>
      </c>
      <c r="DN90" s="79">
        <f>0</f>
        <v/>
      </c>
      <c r="DO90" s="79">
        <f>0</f>
        <v/>
      </c>
      <c r="DP90" s="79">
        <f>0</f>
        <v/>
      </c>
      <c r="DQ90" s="79">
        <f>0</f>
        <v/>
      </c>
      <c r="DR90" s="79">
        <f>0</f>
        <v/>
      </c>
      <c r="DS90" s="79">
        <f>0</f>
        <v/>
      </c>
      <c r="DT90" s="79">
        <f>0</f>
        <v/>
      </c>
      <c r="DU90" s="79">
        <f>SE(Input!F="bullet";SE(0=Input!F-1;DU44;0);SE(0&lt;Input!F;0;SE(0&lt;Input!F;DU44/(Input!F-Input!F);0)))</f>
        <v/>
      </c>
      <c r="DV90" s="79">
        <f>SE(Input!F="bullet";SE(1=Input!F-1;DU44;0);SE(1&lt;Input!F;0;SE(1&lt;Input!F;DU44/(Input!F-Input!F);0)))</f>
        <v/>
      </c>
      <c r="DW90" s="79">
        <f>SE(Input!F="bullet";SE(2=Input!F-1;DU44;0);SE(2&lt;Input!F;0;SE(2&lt;Input!F;DU44/(Input!F-Input!F);0)))</f>
        <v/>
      </c>
      <c r="DZ90" s="78" t="n">
        <v>38</v>
      </c>
      <c r="EA90" s="79">
        <f>0</f>
        <v/>
      </c>
      <c r="EB90" s="79">
        <f>0</f>
        <v/>
      </c>
      <c r="EC90" s="79">
        <f>0</f>
        <v/>
      </c>
      <c r="ED90" s="79">
        <f>0</f>
        <v/>
      </c>
      <c r="EE90" s="79">
        <f>0</f>
        <v/>
      </c>
      <c r="EF90" s="79">
        <f>0</f>
        <v/>
      </c>
      <c r="EG90" s="79">
        <f>0</f>
        <v/>
      </c>
      <c r="EH90" s="79">
        <f>0</f>
        <v/>
      </c>
      <c r="EI90" s="79">
        <f>0</f>
        <v/>
      </c>
      <c r="EJ90" s="79">
        <f>0</f>
        <v/>
      </c>
      <c r="EK90" s="79">
        <f>0</f>
        <v/>
      </c>
      <c r="EL90" s="79">
        <f>0</f>
        <v/>
      </c>
      <c r="EM90" s="79">
        <f>0</f>
        <v/>
      </c>
      <c r="EN90" s="79">
        <f>0</f>
        <v/>
      </c>
      <c r="EO90" s="79">
        <f>0</f>
        <v/>
      </c>
      <c r="EP90" s="79">
        <f>0</f>
        <v/>
      </c>
      <c r="EQ90" s="79">
        <f>0</f>
        <v/>
      </c>
      <c r="ER90" s="79">
        <f>0</f>
        <v/>
      </c>
      <c r="ES90" s="79">
        <f>0</f>
        <v/>
      </c>
      <c r="ET90" s="79">
        <f>0</f>
        <v/>
      </c>
      <c r="EU90" s="79">
        <f>0</f>
        <v/>
      </c>
      <c r="EV90" s="79">
        <f>0</f>
        <v/>
      </c>
      <c r="EW90" s="79">
        <f>0</f>
        <v/>
      </c>
      <c r="EX90" s="79">
        <f>0</f>
        <v/>
      </c>
      <c r="EY90" s="79">
        <f>0</f>
        <v/>
      </c>
      <c r="EZ90" s="79">
        <f>0</f>
        <v/>
      </c>
      <c r="FA90" s="79">
        <f>0</f>
        <v/>
      </c>
      <c r="FB90" s="79">
        <f>0</f>
        <v/>
      </c>
      <c r="FC90" s="79">
        <f>0</f>
        <v/>
      </c>
      <c r="FD90" s="79">
        <f>0</f>
        <v/>
      </c>
      <c r="FE90" s="79">
        <f>0</f>
        <v/>
      </c>
      <c r="FF90" s="79">
        <f>0</f>
        <v/>
      </c>
      <c r="FG90" s="79">
        <f>0</f>
        <v/>
      </c>
      <c r="FH90" s="79">
        <f>0</f>
        <v/>
      </c>
      <c r="FI90" s="79">
        <f>0</f>
        <v/>
      </c>
      <c r="FJ90" s="79">
        <f>0</f>
        <v/>
      </c>
      <c r="FK90" s="79">
        <f>0</f>
        <v/>
      </c>
      <c r="FL90" s="79">
        <f>SE(Input!G="bullet";SE(0=Input!G-1;FL44;0);SE(0&lt;Input!G;0;SE(0&lt;Input!G;FL44/(Input!G-Input!G);0)))</f>
        <v/>
      </c>
      <c r="FM90" s="79">
        <f>SE(Input!G="bullet";SE(1=Input!G-1;FL44;0);SE(1&lt;Input!G;0;SE(1&lt;Input!G;FL44/(Input!G-Input!G);0)))</f>
        <v/>
      </c>
      <c r="FN90" s="79">
        <f>SE(Input!G="bullet";SE(2=Input!G-1;FL44;0);SE(2&lt;Input!G;0;SE(2&lt;Input!G;FL44/(Input!G-Input!G);0)))</f>
        <v/>
      </c>
      <c r="FQ90" s="78" t="n">
        <v>38</v>
      </c>
      <c r="FR90" s="79">
        <f>0</f>
        <v/>
      </c>
      <c r="FS90" s="79">
        <f>0</f>
        <v/>
      </c>
      <c r="FT90" s="79">
        <f>0</f>
        <v/>
      </c>
      <c r="FU90" s="79">
        <f>0</f>
        <v/>
      </c>
      <c r="FV90" s="79">
        <f>0</f>
        <v/>
      </c>
      <c r="FW90" s="79">
        <f>0</f>
        <v/>
      </c>
      <c r="FX90" s="79">
        <f>0</f>
        <v/>
      </c>
      <c r="FY90" s="79">
        <f>0</f>
        <v/>
      </c>
      <c r="FZ90" s="79">
        <f>0</f>
        <v/>
      </c>
      <c r="GA90" s="79">
        <f>0</f>
        <v/>
      </c>
      <c r="GB90" s="79">
        <f>0</f>
        <v/>
      </c>
      <c r="GC90" s="79">
        <f>0</f>
        <v/>
      </c>
      <c r="GD90" s="79">
        <f>0</f>
        <v/>
      </c>
      <c r="GE90" s="79">
        <f>0</f>
        <v/>
      </c>
      <c r="GF90" s="79">
        <f>0</f>
        <v/>
      </c>
      <c r="GG90" s="79">
        <f>0</f>
        <v/>
      </c>
      <c r="GH90" s="79">
        <f>0</f>
        <v/>
      </c>
      <c r="GI90" s="79">
        <f>0</f>
        <v/>
      </c>
      <c r="GJ90" s="79">
        <f>0</f>
        <v/>
      </c>
      <c r="GK90" s="79">
        <f>0</f>
        <v/>
      </c>
      <c r="GL90" s="79">
        <f>0</f>
        <v/>
      </c>
      <c r="GM90" s="79">
        <f>0</f>
        <v/>
      </c>
      <c r="GN90" s="79">
        <f>0</f>
        <v/>
      </c>
      <c r="GO90" s="79">
        <f>0</f>
        <v/>
      </c>
      <c r="GP90" s="79">
        <f>0</f>
        <v/>
      </c>
      <c r="GQ90" s="79">
        <f>0</f>
        <v/>
      </c>
      <c r="GR90" s="79">
        <f>0</f>
        <v/>
      </c>
      <c r="GS90" s="79">
        <f>0</f>
        <v/>
      </c>
      <c r="GT90" s="79">
        <f>0</f>
        <v/>
      </c>
      <c r="GU90" s="79">
        <f>0</f>
        <v/>
      </c>
      <c r="GV90" s="79">
        <f>0</f>
        <v/>
      </c>
      <c r="GW90" s="79">
        <f>0</f>
        <v/>
      </c>
      <c r="GX90" s="79">
        <f>0</f>
        <v/>
      </c>
      <c r="GY90" s="79">
        <f>0</f>
        <v/>
      </c>
      <c r="GZ90" s="79">
        <f>0</f>
        <v/>
      </c>
      <c r="HA90" s="79">
        <f>0</f>
        <v/>
      </c>
      <c r="HB90" s="79">
        <f>0</f>
        <v/>
      </c>
      <c r="HC90" s="79">
        <f>SE(Input!H="bullet";SE(0=Input!H-1;HC44;0);SE(0&lt;Input!H;0;SE(0&lt;Input!H;HC44/(Input!H-Input!H);0)))</f>
        <v/>
      </c>
      <c r="HD90" s="79">
        <f>SE(Input!H="bullet";SE(1=Input!H-1;HC44;0);SE(1&lt;Input!H;0;SE(1&lt;Input!H;HC44/(Input!H-Input!H);0)))</f>
        <v/>
      </c>
      <c r="HE90" s="79">
        <f>SE(Input!H="bullet";SE(2=Input!H-1;HC44;0);SE(2&lt;Input!H;0;SE(2&lt;Input!H;HC44/(Input!H-Input!H);0)))</f>
        <v/>
      </c>
      <c r="HH90" s="78" t="n">
        <v>38</v>
      </c>
      <c r="HI90" s="79">
        <f>0</f>
        <v/>
      </c>
      <c r="HJ90" s="79">
        <f>0</f>
        <v/>
      </c>
      <c r="HK90" s="79">
        <f>0</f>
        <v/>
      </c>
      <c r="HL90" s="79">
        <f>0</f>
        <v/>
      </c>
      <c r="HM90" s="79">
        <f>0</f>
        <v/>
      </c>
      <c r="HN90" s="79">
        <f>0</f>
        <v/>
      </c>
      <c r="HO90" s="79">
        <f>0</f>
        <v/>
      </c>
      <c r="HP90" s="79">
        <f>0</f>
        <v/>
      </c>
      <c r="HQ90" s="79">
        <f>0</f>
        <v/>
      </c>
      <c r="HR90" s="79">
        <f>0</f>
        <v/>
      </c>
      <c r="HS90" s="79">
        <f>0</f>
        <v/>
      </c>
      <c r="HT90" s="79">
        <f>0</f>
        <v/>
      </c>
      <c r="HU90" s="79">
        <f>0</f>
        <v/>
      </c>
      <c r="HV90" s="79">
        <f>0</f>
        <v/>
      </c>
      <c r="HW90" s="79">
        <f>0</f>
        <v/>
      </c>
      <c r="HX90" s="79">
        <f>0</f>
        <v/>
      </c>
      <c r="HY90" s="79">
        <f>0</f>
        <v/>
      </c>
      <c r="HZ90" s="79">
        <f>0</f>
        <v/>
      </c>
      <c r="IA90" s="79">
        <f>0</f>
        <v/>
      </c>
      <c r="IB90" s="79">
        <f>0</f>
        <v/>
      </c>
      <c r="IC90" s="79">
        <f>0</f>
        <v/>
      </c>
      <c r="ID90" s="79">
        <f>0</f>
        <v/>
      </c>
      <c r="IE90" s="79">
        <f>0</f>
        <v/>
      </c>
      <c r="IF90" s="79">
        <f>0</f>
        <v/>
      </c>
      <c r="IG90" s="79">
        <f>0</f>
        <v/>
      </c>
      <c r="IH90" s="79">
        <f>0</f>
        <v/>
      </c>
      <c r="II90" s="79">
        <f>0</f>
        <v/>
      </c>
      <c r="IJ90" s="79">
        <f>0</f>
        <v/>
      </c>
      <c r="IK90" s="79">
        <f>0</f>
        <v/>
      </c>
      <c r="IL90" s="79">
        <f>0</f>
        <v/>
      </c>
      <c r="IM90" s="79">
        <f>0</f>
        <v/>
      </c>
      <c r="IN90" s="79">
        <f>0</f>
        <v/>
      </c>
      <c r="IO90" s="79">
        <f>0</f>
        <v/>
      </c>
      <c r="IP90" s="79">
        <f>0</f>
        <v/>
      </c>
      <c r="IQ90" s="79">
        <f>0</f>
        <v/>
      </c>
      <c r="IR90" s="79">
        <f>0</f>
        <v/>
      </c>
      <c r="IS90" s="79">
        <f>0</f>
        <v/>
      </c>
      <c r="IT90" s="79">
        <f>SE(Input!I="bullet";SE(0=Input!I-1;IT44;0);SE(0&lt;Input!I;0;SE(0&lt;Input!I;IT44/(Input!I-Input!I);0)))</f>
        <v/>
      </c>
      <c r="IU90" s="79">
        <f>SE(Input!I="bullet";SE(1=Input!I-1;IT44;0);SE(1&lt;Input!I;0;SE(1&lt;Input!I;IT44/(Input!I-Input!I);0)))</f>
        <v/>
      </c>
      <c r="IV90" s="79">
        <f>SE(Input!I="bullet";SE(2=Input!I-1;IT44;0);SE(2&lt;Input!I;0;SE(2&lt;Input!I;IT44/(Input!I-Input!I);0)))</f>
        <v/>
      </c>
      <c r="IY90" s="78" t="n">
        <v>38</v>
      </c>
      <c r="IZ90" s="79">
        <f>0</f>
        <v/>
      </c>
      <c r="JA90" s="79">
        <f>0</f>
        <v/>
      </c>
      <c r="JB90" s="79">
        <f>0</f>
        <v/>
      </c>
      <c r="JC90" s="79">
        <f>0</f>
        <v/>
      </c>
      <c r="JD90" s="79">
        <f>0</f>
        <v/>
      </c>
      <c r="JE90" s="79">
        <f>0</f>
        <v/>
      </c>
      <c r="JF90" s="79">
        <f>0</f>
        <v/>
      </c>
      <c r="JG90" s="79">
        <f>0</f>
        <v/>
      </c>
      <c r="JH90" s="79">
        <f>0</f>
        <v/>
      </c>
      <c r="JI90" s="79">
        <f>0</f>
        <v/>
      </c>
      <c r="JJ90" s="79">
        <f>0</f>
        <v/>
      </c>
      <c r="JK90" s="79">
        <f>0</f>
        <v/>
      </c>
      <c r="JL90" s="79">
        <f>0</f>
        <v/>
      </c>
      <c r="JM90" s="79">
        <f>0</f>
        <v/>
      </c>
      <c r="JN90" s="79">
        <f>0</f>
        <v/>
      </c>
      <c r="JO90" s="79">
        <f>0</f>
        <v/>
      </c>
      <c r="JP90" s="79">
        <f>0</f>
        <v/>
      </c>
      <c r="JQ90" s="79">
        <f>0</f>
        <v/>
      </c>
      <c r="JR90" s="79">
        <f>0</f>
        <v/>
      </c>
      <c r="JS90" s="79">
        <f>0</f>
        <v/>
      </c>
      <c r="JT90" s="79">
        <f>0</f>
        <v/>
      </c>
      <c r="JU90" s="79">
        <f>0</f>
        <v/>
      </c>
      <c r="JV90" s="79">
        <f>0</f>
        <v/>
      </c>
      <c r="JW90" s="79">
        <f>0</f>
        <v/>
      </c>
      <c r="JX90" s="79">
        <f>0</f>
        <v/>
      </c>
      <c r="JY90" s="79">
        <f>0</f>
        <v/>
      </c>
      <c r="JZ90" s="79">
        <f>0</f>
        <v/>
      </c>
      <c r="KA90" s="79">
        <f>0</f>
        <v/>
      </c>
      <c r="KB90" s="79">
        <f>0</f>
        <v/>
      </c>
      <c r="KC90" s="79">
        <f>0</f>
        <v/>
      </c>
      <c r="KD90" s="79">
        <f>0</f>
        <v/>
      </c>
      <c r="KE90" s="79">
        <f>0</f>
        <v/>
      </c>
      <c r="KF90" s="79">
        <f>0</f>
        <v/>
      </c>
      <c r="KG90" s="79">
        <f>0</f>
        <v/>
      </c>
      <c r="KH90" s="79">
        <f>0</f>
        <v/>
      </c>
      <c r="KI90" s="79">
        <f>0</f>
        <v/>
      </c>
      <c r="KJ90" s="79">
        <f>0</f>
        <v/>
      </c>
      <c r="KK90" s="79">
        <f>SE(Input!J="bullet";SE(0=Input!J-1;KK44;0);SE(0&lt;Input!J;0;SE(0&lt;Input!J;KK44/(Input!J-Input!J);0)))</f>
        <v/>
      </c>
      <c r="KL90" s="79">
        <f>SE(Input!J="bullet";SE(1=Input!J-1;KK44;0);SE(1&lt;Input!J;0;SE(1&lt;Input!J;KK44/(Input!J-Input!J);0)))</f>
        <v/>
      </c>
      <c r="KM90" s="79">
        <f>SE(Input!J="bullet";SE(2=Input!J-1;KK44;0);SE(2&lt;Input!J;0;SE(2&lt;Input!J;KK44/(Input!J-Input!J);0)))</f>
        <v/>
      </c>
      <c r="KP90" s="78" t="n">
        <v>38</v>
      </c>
      <c r="KQ90" s="79">
        <f>0</f>
        <v/>
      </c>
      <c r="KR90" s="79">
        <f>0</f>
        <v/>
      </c>
      <c r="KS90" s="79">
        <f>0</f>
        <v/>
      </c>
      <c r="KT90" s="79">
        <f>0</f>
        <v/>
      </c>
      <c r="KU90" s="79">
        <f>0</f>
        <v/>
      </c>
      <c r="KV90" s="79">
        <f>0</f>
        <v/>
      </c>
      <c r="KW90" s="79">
        <f>0</f>
        <v/>
      </c>
      <c r="KX90" s="79">
        <f>0</f>
        <v/>
      </c>
      <c r="KY90" s="79">
        <f>0</f>
        <v/>
      </c>
      <c r="KZ90" s="79">
        <f>0</f>
        <v/>
      </c>
      <c r="LA90" s="79">
        <f>0</f>
        <v/>
      </c>
      <c r="LB90" s="79">
        <f>0</f>
        <v/>
      </c>
      <c r="LC90" s="79">
        <f>0</f>
        <v/>
      </c>
      <c r="LD90" s="79">
        <f>0</f>
        <v/>
      </c>
      <c r="LE90" s="79">
        <f>0</f>
        <v/>
      </c>
      <c r="LF90" s="79">
        <f>0</f>
        <v/>
      </c>
      <c r="LG90" s="79">
        <f>0</f>
        <v/>
      </c>
      <c r="LH90" s="79">
        <f>0</f>
        <v/>
      </c>
      <c r="LI90" s="79">
        <f>0</f>
        <v/>
      </c>
      <c r="LJ90" s="79">
        <f>0</f>
        <v/>
      </c>
      <c r="LK90" s="79">
        <f>0</f>
        <v/>
      </c>
      <c r="LL90" s="79">
        <f>0</f>
        <v/>
      </c>
      <c r="LM90" s="79">
        <f>0</f>
        <v/>
      </c>
      <c r="LN90" s="79">
        <f>0</f>
        <v/>
      </c>
      <c r="LO90" s="79">
        <f>0</f>
        <v/>
      </c>
      <c r="LP90" s="79">
        <f>0</f>
        <v/>
      </c>
      <c r="LQ90" s="79">
        <f>0</f>
        <v/>
      </c>
      <c r="LR90" s="79">
        <f>0</f>
        <v/>
      </c>
      <c r="LS90" s="79">
        <f>0</f>
        <v/>
      </c>
      <c r="LT90" s="79">
        <f>0</f>
        <v/>
      </c>
      <c r="LU90" s="79">
        <f>0</f>
        <v/>
      </c>
      <c r="LV90" s="79">
        <f>0</f>
        <v/>
      </c>
      <c r="LW90" s="79">
        <f>0</f>
        <v/>
      </c>
      <c r="LX90" s="79">
        <f>0</f>
        <v/>
      </c>
      <c r="LY90" s="79">
        <f>0</f>
        <v/>
      </c>
      <c r="LZ90" s="79">
        <f>0</f>
        <v/>
      </c>
      <c r="MA90" s="79">
        <f>0</f>
        <v/>
      </c>
      <c r="MB90" s="79">
        <f>SE(Input!K="bullet";SE(0=Input!K-1;MB44;0);SE(0&lt;Input!K;0;SE(0&lt;Input!K;MB44/(Input!K-Input!K);0)))</f>
        <v/>
      </c>
      <c r="MC90" s="79">
        <f>SE(Input!K="bullet";SE(1=Input!K-1;MB44;0);SE(1&lt;Input!K;0;SE(1&lt;Input!K;MB44/(Input!K-Input!K);0)))</f>
        <v/>
      </c>
      <c r="MD90" s="79">
        <f>SE(Input!K="bullet";SE(2=Input!K-1;MB44;0);SE(2&lt;Input!K;0;SE(2&lt;Input!K;MB44/(Input!K-Input!K);0)))</f>
        <v/>
      </c>
      <c r="MG90" s="78" t="n">
        <v>38</v>
      </c>
      <c r="MH90" s="79">
        <f>0</f>
        <v/>
      </c>
      <c r="MI90" s="79">
        <f>0</f>
        <v/>
      </c>
      <c r="MJ90" s="79">
        <f>0</f>
        <v/>
      </c>
      <c r="MK90" s="79">
        <f>0</f>
        <v/>
      </c>
      <c r="ML90" s="79">
        <f>0</f>
        <v/>
      </c>
      <c r="MM90" s="79">
        <f>0</f>
        <v/>
      </c>
      <c r="MN90" s="79">
        <f>0</f>
        <v/>
      </c>
      <c r="MO90" s="79">
        <f>0</f>
        <v/>
      </c>
      <c r="MP90" s="79">
        <f>0</f>
        <v/>
      </c>
      <c r="MQ90" s="79">
        <f>0</f>
        <v/>
      </c>
      <c r="MR90" s="79">
        <f>0</f>
        <v/>
      </c>
      <c r="MS90" s="79">
        <f>0</f>
        <v/>
      </c>
      <c r="MT90" s="79">
        <f>0</f>
        <v/>
      </c>
      <c r="MU90" s="79">
        <f>0</f>
        <v/>
      </c>
      <c r="MV90" s="79">
        <f>0</f>
        <v/>
      </c>
      <c r="MW90" s="79">
        <f>0</f>
        <v/>
      </c>
      <c r="MX90" s="79">
        <f>0</f>
        <v/>
      </c>
      <c r="MY90" s="79">
        <f>0</f>
        <v/>
      </c>
      <c r="MZ90" s="79">
        <f>0</f>
        <v/>
      </c>
      <c r="NA90" s="79">
        <f>0</f>
        <v/>
      </c>
      <c r="NB90" s="79">
        <f>0</f>
        <v/>
      </c>
      <c r="NC90" s="79">
        <f>0</f>
        <v/>
      </c>
      <c r="ND90" s="79">
        <f>0</f>
        <v/>
      </c>
      <c r="NE90" s="79">
        <f>0</f>
        <v/>
      </c>
      <c r="NF90" s="79">
        <f>0</f>
        <v/>
      </c>
      <c r="NG90" s="79">
        <f>0</f>
        <v/>
      </c>
      <c r="NH90" s="79">
        <f>0</f>
        <v/>
      </c>
      <c r="NI90" s="79">
        <f>0</f>
        <v/>
      </c>
      <c r="NJ90" s="79">
        <f>0</f>
        <v/>
      </c>
      <c r="NK90" s="79">
        <f>0</f>
        <v/>
      </c>
      <c r="NL90" s="79">
        <f>0</f>
        <v/>
      </c>
      <c r="NM90" s="79">
        <f>0</f>
        <v/>
      </c>
      <c r="NN90" s="79">
        <f>0</f>
        <v/>
      </c>
      <c r="NO90" s="79">
        <f>0</f>
        <v/>
      </c>
      <c r="NP90" s="79">
        <f>0</f>
        <v/>
      </c>
      <c r="NQ90" s="79">
        <f>0</f>
        <v/>
      </c>
      <c r="NR90" s="79">
        <f>0</f>
        <v/>
      </c>
      <c r="NS90" s="79">
        <f>SE(Input!L="bullet";SE(0=Input!L-1;NS44;0);SE(0&lt;Input!L;0;SE(0&lt;Input!L;NS44/(Input!L-Input!L);0)))</f>
        <v/>
      </c>
      <c r="NT90" s="79">
        <f>SE(Input!L="bullet";SE(1=Input!L-1;NS44;0);SE(1&lt;Input!L;0;SE(1&lt;Input!L;NS44/(Input!L-Input!L);0)))</f>
        <v/>
      </c>
      <c r="NU90" s="79">
        <f>SE(Input!L="bullet";SE(2=Input!L-1;NS44;0);SE(2&lt;Input!L;0;SE(2&lt;Input!L;NS44/(Input!L-Input!L);0)))</f>
        <v/>
      </c>
      <c r="NX90" s="78" t="n">
        <v>38</v>
      </c>
      <c r="NY90" s="79">
        <f>0</f>
        <v/>
      </c>
      <c r="NZ90" s="79">
        <f>0</f>
        <v/>
      </c>
      <c r="OA90" s="79">
        <f>0</f>
        <v/>
      </c>
      <c r="OB90" s="79">
        <f>0</f>
        <v/>
      </c>
      <c r="OC90" s="79">
        <f>0</f>
        <v/>
      </c>
      <c r="OD90" s="79">
        <f>0</f>
        <v/>
      </c>
      <c r="OE90" s="79">
        <f>0</f>
        <v/>
      </c>
      <c r="OF90" s="79">
        <f>0</f>
        <v/>
      </c>
      <c r="OG90" s="79">
        <f>0</f>
        <v/>
      </c>
      <c r="OH90" s="79">
        <f>0</f>
        <v/>
      </c>
      <c r="OI90" s="79">
        <f>0</f>
        <v/>
      </c>
      <c r="OJ90" s="79">
        <f>0</f>
        <v/>
      </c>
      <c r="OK90" s="79">
        <f>0</f>
        <v/>
      </c>
      <c r="OL90" s="79">
        <f>0</f>
        <v/>
      </c>
      <c r="OM90" s="79">
        <f>0</f>
        <v/>
      </c>
      <c r="ON90" s="79">
        <f>0</f>
        <v/>
      </c>
      <c r="OO90" s="79">
        <f>0</f>
        <v/>
      </c>
      <c r="OP90" s="79">
        <f>0</f>
        <v/>
      </c>
      <c r="OQ90" s="79">
        <f>0</f>
        <v/>
      </c>
      <c r="OR90" s="79">
        <f>0</f>
        <v/>
      </c>
      <c r="OS90" s="79">
        <f>0</f>
        <v/>
      </c>
      <c r="OT90" s="79">
        <f>0</f>
        <v/>
      </c>
      <c r="OU90" s="79">
        <f>0</f>
        <v/>
      </c>
      <c r="OV90" s="79">
        <f>0</f>
        <v/>
      </c>
      <c r="OW90" s="79">
        <f>0</f>
        <v/>
      </c>
      <c r="OX90" s="79">
        <f>0</f>
        <v/>
      </c>
      <c r="OY90" s="79">
        <f>0</f>
        <v/>
      </c>
      <c r="OZ90" s="79">
        <f>0</f>
        <v/>
      </c>
      <c r="PA90" s="79">
        <f>0</f>
        <v/>
      </c>
      <c r="PB90" s="79">
        <f>0</f>
        <v/>
      </c>
      <c r="PC90" s="79">
        <f>0</f>
        <v/>
      </c>
      <c r="PD90" s="79">
        <f>0</f>
        <v/>
      </c>
      <c r="PE90" s="79">
        <f>0</f>
        <v/>
      </c>
      <c r="PF90" s="79">
        <f>0</f>
        <v/>
      </c>
      <c r="PG90" s="79">
        <f>0</f>
        <v/>
      </c>
      <c r="PH90" s="79">
        <f>0</f>
        <v/>
      </c>
      <c r="PI90" s="79">
        <f>0</f>
        <v/>
      </c>
      <c r="PJ90" s="79">
        <f>SE(Input!M="bullet";SE(0=Input!M-1;PJ44;0);SE(0&lt;Input!M;0;SE(0&lt;Input!M;PJ44/(Input!M-Input!M);0)))</f>
        <v/>
      </c>
      <c r="PK90" s="79">
        <f>SE(Input!M="bullet";SE(1=Input!M-1;PJ44;0);SE(1&lt;Input!M;0;SE(1&lt;Input!M;PJ44/(Input!M-Input!M);0)))</f>
        <v/>
      </c>
      <c r="PL90" s="79">
        <f>SE(Input!M="bullet";SE(2=Input!M-1;PJ44;0);SE(2&lt;Input!M;0;SE(2&lt;Input!M;PJ44/(Input!M-Input!M);0)))</f>
        <v/>
      </c>
      <c r="PO90" s="78" t="n">
        <v>38</v>
      </c>
      <c r="PP90" s="79">
        <f>0</f>
        <v/>
      </c>
      <c r="PQ90" s="79">
        <f>0</f>
        <v/>
      </c>
      <c r="PR90" s="79">
        <f>0</f>
        <v/>
      </c>
      <c r="PS90" s="79">
        <f>0</f>
        <v/>
      </c>
      <c r="PT90" s="79">
        <f>0</f>
        <v/>
      </c>
      <c r="PU90" s="79">
        <f>0</f>
        <v/>
      </c>
      <c r="PV90" s="79">
        <f>0</f>
        <v/>
      </c>
      <c r="PW90" s="79">
        <f>0</f>
        <v/>
      </c>
      <c r="PX90" s="79">
        <f>0</f>
        <v/>
      </c>
      <c r="PY90" s="79">
        <f>0</f>
        <v/>
      </c>
      <c r="PZ90" s="79">
        <f>0</f>
        <v/>
      </c>
      <c r="QA90" s="79">
        <f>0</f>
        <v/>
      </c>
      <c r="QB90" s="79">
        <f>0</f>
        <v/>
      </c>
      <c r="QC90" s="79">
        <f>0</f>
        <v/>
      </c>
      <c r="QD90" s="79">
        <f>0</f>
        <v/>
      </c>
      <c r="QE90" s="79">
        <f>0</f>
        <v/>
      </c>
      <c r="QF90" s="79">
        <f>0</f>
        <v/>
      </c>
      <c r="QG90" s="79">
        <f>0</f>
        <v/>
      </c>
      <c r="QH90" s="79">
        <f>0</f>
        <v/>
      </c>
      <c r="QI90" s="79">
        <f>0</f>
        <v/>
      </c>
      <c r="QJ90" s="79">
        <f>0</f>
        <v/>
      </c>
      <c r="QK90" s="79">
        <f>0</f>
        <v/>
      </c>
      <c r="QL90" s="79">
        <f>0</f>
        <v/>
      </c>
      <c r="QM90" s="79">
        <f>0</f>
        <v/>
      </c>
      <c r="QN90" s="79">
        <f>0</f>
        <v/>
      </c>
      <c r="QO90" s="79">
        <f>0</f>
        <v/>
      </c>
      <c r="QP90" s="79">
        <f>0</f>
        <v/>
      </c>
      <c r="QQ90" s="79">
        <f>0</f>
        <v/>
      </c>
      <c r="QR90" s="79">
        <f>0</f>
        <v/>
      </c>
      <c r="QS90" s="79">
        <f>0</f>
        <v/>
      </c>
      <c r="QT90" s="79">
        <f>0</f>
        <v/>
      </c>
      <c r="QU90" s="79">
        <f>0</f>
        <v/>
      </c>
      <c r="QV90" s="79">
        <f>0</f>
        <v/>
      </c>
      <c r="QW90" s="79">
        <f>0</f>
        <v/>
      </c>
      <c r="QX90" s="79">
        <f>0</f>
        <v/>
      </c>
      <c r="QY90" s="79">
        <f>0</f>
        <v/>
      </c>
      <c r="QZ90" s="79">
        <f>0</f>
        <v/>
      </c>
      <c r="RA90" s="79">
        <f>SE(Input!N="bullet";SE(0=Input!N-1;RA44;0);SE(0&lt;Input!N;0;SE(0&lt;Input!N;RA44/(Input!N-Input!N);0)))</f>
        <v/>
      </c>
      <c r="RB90" s="79">
        <f>SE(Input!N="bullet";SE(1=Input!N-1;RA44;0);SE(1&lt;Input!N;0;SE(1&lt;Input!N;RA44/(Input!N-Input!N);0)))</f>
        <v/>
      </c>
      <c r="RC90" s="79">
        <f>SE(Input!N="bullet";SE(2=Input!N-1;RA44;0);SE(2&lt;Input!N;0;SE(2&lt;Input!N;RA44/(Input!N-Input!N);0)))</f>
        <v/>
      </c>
      <c r="RF90" s="78" t="n">
        <v>38</v>
      </c>
      <c r="RG90" s="79">
        <f>0</f>
        <v/>
      </c>
      <c r="RH90" s="79">
        <f>0</f>
        <v/>
      </c>
      <c r="RI90" s="79">
        <f>0</f>
        <v/>
      </c>
      <c r="RJ90" s="79">
        <f>0</f>
        <v/>
      </c>
      <c r="RK90" s="79">
        <f>0</f>
        <v/>
      </c>
      <c r="RL90" s="79">
        <f>0</f>
        <v/>
      </c>
      <c r="RM90" s="79">
        <f>0</f>
        <v/>
      </c>
      <c r="RN90" s="79">
        <f>0</f>
        <v/>
      </c>
      <c r="RO90" s="79">
        <f>0</f>
        <v/>
      </c>
      <c r="RP90" s="79">
        <f>0</f>
        <v/>
      </c>
      <c r="RQ90" s="79">
        <f>0</f>
        <v/>
      </c>
      <c r="RR90" s="79">
        <f>0</f>
        <v/>
      </c>
      <c r="RS90" s="79">
        <f>0</f>
        <v/>
      </c>
      <c r="RT90" s="79">
        <f>0</f>
        <v/>
      </c>
      <c r="RU90" s="79">
        <f>0</f>
        <v/>
      </c>
      <c r="RV90" s="79">
        <f>0</f>
        <v/>
      </c>
      <c r="RW90" s="79">
        <f>0</f>
        <v/>
      </c>
      <c r="RX90" s="79">
        <f>0</f>
        <v/>
      </c>
      <c r="RY90" s="79">
        <f>0</f>
        <v/>
      </c>
      <c r="RZ90" s="79">
        <f>0</f>
        <v/>
      </c>
      <c r="SA90" s="79">
        <f>0</f>
        <v/>
      </c>
      <c r="SB90" s="79">
        <f>0</f>
        <v/>
      </c>
      <c r="SC90" s="79">
        <f>0</f>
        <v/>
      </c>
      <c r="SD90" s="79">
        <f>0</f>
        <v/>
      </c>
      <c r="SE90" s="79">
        <f>0</f>
        <v/>
      </c>
      <c r="SF90" s="79">
        <f>0</f>
        <v/>
      </c>
      <c r="SG90" s="79">
        <f>0</f>
        <v/>
      </c>
      <c r="SH90" s="79">
        <f>0</f>
        <v/>
      </c>
      <c r="SI90" s="79">
        <f>0</f>
        <v/>
      </c>
      <c r="SJ90" s="79">
        <f>0</f>
        <v/>
      </c>
      <c r="SK90" s="79">
        <f>0</f>
        <v/>
      </c>
      <c r="SL90" s="79">
        <f>0</f>
        <v/>
      </c>
      <c r="SM90" s="79">
        <f>0</f>
        <v/>
      </c>
      <c r="SN90" s="79">
        <f>0</f>
        <v/>
      </c>
      <c r="SO90" s="79">
        <f>0</f>
        <v/>
      </c>
      <c r="SP90" s="79">
        <f>0</f>
        <v/>
      </c>
      <c r="SQ90" s="79">
        <f>0</f>
        <v/>
      </c>
      <c r="SR90" s="79">
        <f>SE(Input!O="bullet";SE(0=Input!O-1;SR44;0);SE(0&lt;Input!O;0;SE(0&lt;Input!O;SR44/(Input!O-Input!O);0)))</f>
        <v/>
      </c>
      <c r="SS90" s="79">
        <f>SE(Input!O="bullet";SE(1=Input!O-1;SR44;0);SE(1&lt;Input!O;0;SE(1&lt;Input!O;SR44/(Input!O-Input!O);0)))</f>
        <v/>
      </c>
      <c r="ST90" s="79">
        <f>SE(Input!O="bullet";SE(2=Input!O-1;SR44;0);SE(2&lt;Input!O;0;SE(2&lt;Input!O;SR44/(Input!O-Input!O);0)))</f>
        <v/>
      </c>
      <c r="SW90" s="78" t="n">
        <v>38</v>
      </c>
      <c r="SX90" s="79">
        <f>0</f>
        <v/>
      </c>
      <c r="SY90" s="79">
        <f>0</f>
        <v/>
      </c>
      <c r="SZ90" s="79">
        <f>0</f>
        <v/>
      </c>
      <c r="TA90" s="79">
        <f>0</f>
        <v/>
      </c>
      <c r="TB90" s="79">
        <f>0</f>
        <v/>
      </c>
      <c r="TC90" s="79">
        <f>0</f>
        <v/>
      </c>
      <c r="TD90" s="79">
        <f>0</f>
        <v/>
      </c>
      <c r="TE90" s="79">
        <f>0</f>
        <v/>
      </c>
      <c r="TF90" s="79">
        <f>0</f>
        <v/>
      </c>
      <c r="TG90" s="79">
        <f>0</f>
        <v/>
      </c>
      <c r="TH90" s="79">
        <f>0</f>
        <v/>
      </c>
      <c r="TI90" s="79">
        <f>0</f>
        <v/>
      </c>
      <c r="TJ90" s="79">
        <f>0</f>
        <v/>
      </c>
      <c r="TK90" s="79">
        <f>0</f>
        <v/>
      </c>
      <c r="TL90" s="79">
        <f>0</f>
        <v/>
      </c>
      <c r="TM90" s="79">
        <f>0</f>
        <v/>
      </c>
      <c r="TN90" s="79">
        <f>0</f>
        <v/>
      </c>
      <c r="TO90" s="79">
        <f>0</f>
        <v/>
      </c>
      <c r="TP90" s="79">
        <f>0</f>
        <v/>
      </c>
      <c r="TQ90" s="79">
        <f>0</f>
        <v/>
      </c>
      <c r="TR90" s="79">
        <f>0</f>
        <v/>
      </c>
      <c r="TS90" s="79">
        <f>0</f>
        <v/>
      </c>
      <c r="TT90" s="79">
        <f>0</f>
        <v/>
      </c>
      <c r="TU90" s="79">
        <f>0</f>
        <v/>
      </c>
      <c r="TV90" s="79">
        <f>0</f>
        <v/>
      </c>
      <c r="TW90" s="79">
        <f>0</f>
        <v/>
      </c>
      <c r="TX90" s="79">
        <f>0</f>
        <v/>
      </c>
      <c r="TY90" s="79">
        <f>0</f>
        <v/>
      </c>
      <c r="TZ90" s="79">
        <f>0</f>
        <v/>
      </c>
      <c r="UA90" s="79">
        <f>0</f>
        <v/>
      </c>
      <c r="UB90" s="79">
        <f>0</f>
        <v/>
      </c>
      <c r="UC90" s="79">
        <f>0</f>
        <v/>
      </c>
      <c r="UD90" s="79">
        <f>0</f>
        <v/>
      </c>
      <c r="UE90" s="79">
        <f>0</f>
        <v/>
      </c>
      <c r="UF90" s="79">
        <f>0</f>
        <v/>
      </c>
      <c r="UG90" s="79">
        <f>0</f>
        <v/>
      </c>
      <c r="UH90" s="79">
        <f>0</f>
        <v/>
      </c>
      <c r="UI90" s="79">
        <f>SE(Input!P="bullet";SE(0=Input!P-1;UI44;0);SE(0&lt;Input!P;0;SE(0&lt;Input!P;UI44/(Input!P-Input!P);0)))</f>
        <v/>
      </c>
      <c r="UJ90" s="79">
        <f>SE(Input!P="bullet";SE(1=Input!P-1;UI44;0);SE(1&lt;Input!P;0;SE(1&lt;Input!P;UI44/(Input!P-Input!P);0)))</f>
        <v/>
      </c>
      <c r="UK90" s="79">
        <f>SE(Input!P="bullet";SE(2=Input!P-1;UI44;0);SE(2&lt;Input!P;0;SE(2&lt;Input!P;UI44/(Input!P-Input!P);0)))</f>
        <v/>
      </c>
      <c r="UN90" s="78" t="n">
        <v>38</v>
      </c>
      <c r="UO90" s="79">
        <f>0</f>
        <v/>
      </c>
      <c r="UP90" s="79">
        <f>0</f>
        <v/>
      </c>
      <c r="UQ90" s="79">
        <f>0</f>
        <v/>
      </c>
      <c r="UR90" s="79">
        <f>0</f>
        <v/>
      </c>
      <c r="US90" s="79">
        <f>0</f>
        <v/>
      </c>
      <c r="UT90" s="79">
        <f>0</f>
        <v/>
      </c>
      <c r="UU90" s="79">
        <f>0</f>
        <v/>
      </c>
      <c r="UV90" s="79">
        <f>0</f>
        <v/>
      </c>
      <c r="UW90" s="79">
        <f>0</f>
        <v/>
      </c>
      <c r="UX90" s="79">
        <f>0</f>
        <v/>
      </c>
      <c r="UY90" s="79">
        <f>0</f>
        <v/>
      </c>
      <c r="UZ90" s="79">
        <f>0</f>
        <v/>
      </c>
      <c r="VA90" s="79">
        <f>0</f>
        <v/>
      </c>
      <c r="VB90" s="79">
        <f>0</f>
        <v/>
      </c>
      <c r="VC90" s="79">
        <f>0</f>
        <v/>
      </c>
      <c r="VD90" s="79">
        <f>0</f>
        <v/>
      </c>
      <c r="VE90" s="79">
        <f>0</f>
        <v/>
      </c>
      <c r="VF90" s="79">
        <f>0</f>
        <v/>
      </c>
      <c r="VG90" s="79">
        <f>0</f>
        <v/>
      </c>
      <c r="VH90" s="79">
        <f>0</f>
        <v/>
      </c>
      <c r="VI90" s="79">
        <f>0</f>
        <v/>
      </c>
      <c r="VJ90" s="79">
        <f>0</f>
        <v/>
      </c>
      <c r="VK90" s="79">
        <f>0</f>
        <v/>
      </c>
      <c r="VL90" s="79">
        <f>0</f>
        <v/>
      </c>
      <c r="VM90" s="79">
        <f>0</f>
        <v/>
      </c>
      <c r="VN90" s="79">
        <f>0</f>
        <v/>
      </c>
      <c r="VO90" s="79">
        <f>0</f>
        <v/>
      </c>
      <c r="VP90" s="79">
        <f>0</f>
        <v/>
      </c>
      <c r="VQ90" s="79">
        <f>0</f>
        <v/>
      </c>
      <c r="VR90" s="79">
        <f>0</f>
        <v/>
      </c>
      <c r="VS90" s="79">
        <f>0</f>
        <v/>
      </c>
      <c r="VT90" s="79">
        <f>0</f>
        <v/>
      </c>
      <c r="VU90" s="79">
        <f>0</f>
        <v/>
      </c>
      <c r="VV90" s="79">
        <f>0</f>
        <v/>
      </c>
      <c r="VW90" s="79">
        <f>0</f>
        <v/>
      </c>
      <c r="VX90" s="79">
        <f>0</f>
        <v/>
      </c>
      <c r="VY90" s="79">
        <f>0</f>
        <v/>
      </c>
      <c r="VZ90" s="79">
        <f>SE(Input!Q="bullet";SE(0=Input!Q-1;VZ44;0);SE(0&lt;Input!Q;0;SE(0&lt;Input!Q;VZ44/(Input!Q-Input!Q);0)))</f>
        <v/>
      </c>
      <c r="WA90" s="79">
        <f>SE(Input!Q="bullet";SE(1=Input!Q-1;VZ44;0);SE(1&lt;Input!Q;0;SE(1&lt;Input!Q;VZ44/(Input!Q-Input!Q);0)))</f>
        <v/>
      </c>
      <c r="WB90" s="79">
        <f>SE(Input!Q="bullet";SE(2=Input!Q-1;VZ44;0);SE(2&lt;Input!Q;0;SE(2&lt;Input!Q;VZ44/(Input!Q-Input!Q);0)))</f>
        <v/>
      </c>
      <c r="WE90" s="78" t="n">
        <v>38</v>
      </c>
      <c r="WF90" s="79">
        <f>0</f>
        <v/>
      </c>
      <c r="WG90" s="79">
        <f>0</f>
        <v/>
      </c>
      <c r="WH90" s="79">
        <f>0</f>
        <v/>
      </c>
      <c r="WI90" s="79">
        <f>0</f>
        <v/>
      </c>
      <c r="WJ90" s="79">
        <f>0</f>
        <v/>
      </c>
      <c r="WK90" s="79">
        <f>0</f>
        <v/>
      </c>
      <c r="WL90" s="79">
        <f>0</f>
        <v/>
      </c>
      <c r="WM90" s="79">
        <f>0</f>
        <v/>
      </c>
      <c r="WN90" s="79">
        <f>0</f>
        <v/>
      </c>
      <c r="WO90" s="79">
        <f>0</f>
        <v/>
      </c>
      <c r="WP90" s="79">
        <f>0</f>
        <v/>
      </c>
      <c r="WQ90" s="79">
        <f>0</f>
        <v/>
      </c>
      <c r="WR90" s="79">
        <f>0</f>
        <v/>
      </c>
      <c r="WS90" s="79">
        <f>0</f>
        <v/>
      </c>
      <c r="WT90" s="79">
        <f>0</f>
        <v/>
      </c>
      <c r="WU90" s="79">
        <f>0</f>
        <v/>
      </c>
      <c r="WV90" s="79">
        <f>0</f>
        <v/>
      </c>
      <c r="WW90" s="79">
        <f>0</f>
        <v/>
      </c>
      <c r="WX90" s="79">
        <f>0</f>
        <v/>
      </c>
      <c r="WY90" s="79">
        <f>0</f>
        <v/>
      </c>
      <c r="WZ90" s="79">
        <f>0</f>
        <v/>
      </c>
      <c r="XA90" s="79">
        <f>0</f>
        <v/>
      </c>
      <c r="XB90" s="79">
        <f>0</f>
        <v/>
      </c>
      <c r="XC90" s="79">
        <f>0</f>
        <v/>
      </c>
      <c r="XD90" s="79">
        <f>0</f>
        <v/>
      </c>
      <c r="XE90" s="79">
        <f>0</f>
        <v/>
      </c>
      <c r="XF90" s="79">
        <f>0</f>
        <v/>
      </c>
      <c r="XG90" s="79">
        <f>0</f>
        <v/>
      </c>
      <c r="XH90" s="79">
        <f>0</f>
        <v/>
      </c>
      <c r="XI90" s="79">
        <f>0</f>
        <v/>
      </c>
      <c r="XJ90" s="79">
        <f>0</f>
        <v/>
      </c>
      <c r="XK90" s="79">
        <f>0</f>
        <v/>
      </c>
      <c r="XL90" s="79">
        <f>0</f>
        <v/>
      </c>
      <c r="XM90" s="79">
        <f>0</f>
        <v/>
      </c>
      <c r="XN90" s="79">
        <f>0</f>
        <v/>
      </c>
      <c r="XO90" s="79">
        <f>0</f>
        <v/>
      </c>
      <c r="XP90" s="79">
        <f>0</f>
        <v/>
      </c>
      <c r="XQ90" s="79">
        <f>SE(Input!R="bullet";SE(0=Input!R-1;XQ44;0);SE(0&lt;Input!R;0;SE(0&lt;Input!R;XQ44/(Input!R-Input!R);0)))</f>
        <v/>
      </c>
      <c r="XR90" s="79">
        <f>SE(Input!R="bullet";SE(1=Input!R-1;XQ44;0);SE(1&lt;Input!R;0;SE(1&lt;Input!R;XQ44/(Input!R-Input!R);0)))</f>
        <v/>
      </c>
      <c r="XS90" s="79">
        <f>SE(Input!R="bullet";SE(2=Input!R-1;XQ44;0);SE(2&lt;Input!R;0;SE(2&lt;Input!R;XQ44/(Input!R-Input!R);0)))</f>
        <v/>
      </c>
      <c r="XV90" s="78" t="n">
        <v>38</v>
      </c>
      <c r="XW90" s="79">
        <f>0</f>
        <v/>
      </c>
      <c r="XX90" s="79">
        <f>0</f>
        <v/>
      </c>
      <c r="XY90" s="79">
        <f>0</f>
        <v/>
      </c>
      <c r="XZ90" s="79">
        <f>0</f>
        <v/>
      </c>
      <c r="YA90" s="79">
        <f>0</f>
        <v/>
      </c>
      <c r="YB90" s="79">
        <f>0</f>
        <v/>
      </c>
      <c r="YC90" s="79">
        <f>0</f>
        <v/>
      </c>
      <c r="YD90" s="79">
        <f>0</f>
        <v/>
      </c>
      <c r="YE90" s="79">
        <f>0</f>
        <v/>
      </c>
      <c r="YF90" s="79">
        <f>0</f>
        <v/>
      </c>
      <c r="YG90" s="79">
        <f>0</f>
        <v/>
      </c>
      <c r="YH90" s="79">
        <f>0</f>
        <v/>
      </c>
      <c r="YI90" s="79">
        <f>0</f>
        <v/>
      </c>
      <c r="YJ90" s="79">
        <f>0</f>
        <v/>
      </c>
      <c r="YK90" s="79">
        <f>0</f>
        <v/>
      </c>
      <c r="YL90" s="79">
        <f>0</f>
        <v/>
      </c>
      <c r="YM90" s="79">
        <f>0</f>
        <v/>
      </c>
      <c r="YN90" s="79">
        <f>0</f>
        <v/>
      </c>
      <c r="YO90" s="79">
        <f>0</f>
        <v/>
      </c>
      <c r="YP90" s="79">
        <f>0</f>
        <v/>
      </c>
      <c r="YQ90" s="79">
        <f>0</f>
        <v/>
      </c>
      <c r="YR90" s="79">
        <f>0</f>
        <v/>
      </c>
      <c r="YS90" s="79">
        <f>0</f>
        <v/>
      </c>
      <c r="YT90" s="79">
        <f>0</f>
        <v/>
      </c>
      <c r="YU90" s="79">
        <f>0</f>
        <v/>
      </c>
      <c r="YV90" s="79">
        <f>0</f>
        <v/>
      </c>
      <c r="YW90" s="79">
        <f>0</f>
        <v/>
      </c>
      <c r="YX90" s="79">
        <f>0</f>
        <v/>
      </c>
      <c r="YY90" s="79">
        <f>0</f>
        <v/>
      </c>
      <c r="YZ90" s="79">
        <f>0</f>
        <v/>
      </c>
      <c r="ZA90" s="79">
        <f>0</f>
        <v/>
      </c>
      <c r="ZB90" s="79">
        <f>0</f>
        <v/>
      </c>
      <c r="ZC90" s="79">
        <f>0</f>
        <v/>
      </c>
      <c r="ZD90" s="79">
        <f>0</f>
        <v/>
      </c>
      <c r="ZE90" s="79">
        <f>0</f>
        <v/>
      </c>
      <c r="ZF90" s="79">
        <f>0</f>
        <v/>
      </c>
      <c r="ZG90" s="79">
        <f>0</f>
        <v/>
      </c>
      <c r="ZH90" s="79">
        <f>SE(Input!S="bullet";SE(0=Input!S-1;ZH44;0);SE(0&lt;Input!S;0;SE(0&lt;Input!S;ZH44/(Input!S-Input!S);0)))</f>
        <v/>
      </c>
      <c r="ZI90" s="79">
        <f>SE(Input!S="bullet";SE(1=Input!S-1;ZH44;0);SE(1&lt;Input!S;0;SE(1&lt;Input!S;ZH44/(Input!S-Input!S);0)))</f>
        <v/>
      </c>
      <c r="ZJ90" s="79">
        <f>SE(Input!S="bullet";SE(2=Input!S-1;ZH44;0);SE(2&lt;Input!S;0;SE(2&lt;Input!S;ZH44/(Input!S-Input!S);0)))</f>
        <v/>
      </c>
      <c r="ZM90" s="78" t="n">
        <v>38</v>
      </c>
      <c r="ZN90" s="79">
        <f>0</f>
        <v/>
      </c>
      <c r="ZO90" s="79">
        <f>0</f>
        <v/>
      </c>
      <c r="ZP90" s="79">
        <f>0</f>
        <v/>
      </c>
      <c r="ZQ90" s="79">
        <f>0</f>
        <v/>
      </c>
      <c r="ZR90" s="79">
        <f>0</f>
        <v/>
      </c>
      <c r="ZS90" s="79">
        <f>0</f>
        <v/>
      </c>
      <c r="ZT90" s="79">
        <f>0</f>
        <v/>
      </c>
      <c r="ZU90" s="79">
        <f>0</f>
        <v/>
      </c>
      <c r="ZV90" s="79">
        <f>0</f>
        <v/>
      </c>
      <c r="ZW90" s="79">
        <f>0</f>
        <v/>
      </c>
      <c r="ZX90" s="79">
        <f>0</f>
        <v/>
      </c>
      <c r="ZY90" s="79">
        <f>0</f>
        <v/>
      </c>
      <c r="ZZ90" s="79">
        <f>0</f>
        <v/>
      </c>
      <c r="AAA90" s="79">
        <f>0</f>
        <v/>
      </c>
      <c r="AAB90" s="79">
        <f>0</f>
        <v/>
      </c>
      <c r="AAC90" s="79">
        <f>0</f>
        <v/>
      </c>
      <c r="AAD90" s="79">
        <f>0</f>
        <v/>
      </c>
      <c r="AAE90" s="79">
        <f>0</f>
        <v/>
      </c>
      <c r="AAF90" s="79">
        <f>0</f>
        <v/>
      </c>
      <c r="AAG90" s="79">
        <f>0</f>
        <v/>
      </c>
      <c r="AAH90" s="79">
        <f>0</f>
        <v/>
      </c>
      <c r="AAI90" s="79">
        <f>0</f>
        <v/>
      </c>
      <c r="AAJ90" s="79">
        <f>0</f>
        <v/>
      </c>
      <c r="AAK90" s="79">
        <f>0</f>
        <v/>
      </c>
      <c r="AAL90" s="79">
        <f>0</f>
        <v/>
      </c>
      <c r="AAM90" s="79">
        <f>0</f>
        <v/>
      </c>
      <c r="AAN90" s="79">
        <f>0</f>
        <v/>
      </c>
      <c r="AAO90" s="79">
        <f>0</f>
        <v/>
      </c>
      <c r="AAP90" s="79">
        <f>0</f>
        <v/>
      </c>
      <c r="AAQ90" s="79">
        <f>0</f>
        <v/>
      </c>
      <c r="AAR90" s="79">
        <f>0</f>
        <v/>
      </c>
      <c r="AAS90" s="79">
        <f>0</f>
        <v/>
      </c>
      <c r="AAT90" s="79">
        <f>0</f>
        <v/>
      </c>
      <c r="AAU90" s="79">
        <f>0</f>
        <v/>
      </c>
      <c r="AAV90" s="79">
        <f>0</f>
        <v/>
      </c>
      <c r="AAW90" s="79">
        <f>0</f>
        <v/>
      </c>
      <c r="AAX90" s="79">
        <f>0</f>
        <v/>
      </c>
      <c r="AAY90" s="79">
        <f>SE(Input!T="bullet";SE(0=Input!T-1;AAY44;0);SE(0&lt;Input!T;0;SE(0&lt;Input!T;AAY44/(Input!T-Input!T);0)))</f>
        <v/>
      </c>
      <c r="AAZ90" s="79">
        <f>SE(Input!T="bullet";SE(1=Input!T-1;AAY44;0);SE(1&lt;Input!T;0;SE(1&lt;Input!T;AAY44/(Input!T-Input!T);0)))</f>
        <v/>
      </c>
      <c r="ABA90" s="79">
        <f>SE(Input!T="bullet";SE(2=Input!T-1;AAY44;0);SE(2&lt;Input!T;0;SE(2&lt;Input!T;AAY44/(Input!T-Input!T);0)))</f>
        <v/>
      </c>
      <c r="ABD90" s="78" t="n">
        <v>38</v>
      </c>
      <c r="ABE90" s="79">
        <f>0</f>
        <v/>
      </c>
      <c r="ABF90" s="79">
        <f>0</f>
        <v/>
      </c>
      <c r="ABG90" s="79">
        <f>0</f>
        <v/>
      </c>
      <c r="ABH90" s="79">
        <f>0</f>
        <v/>
      </c>
      <c r="ABI90" s="79">
        <f>0</f>
        <v/>
      </c>
      <c r="ABJ90" s="79">
        <f>0</f>
        <v/>
      </c>
      <c r="ABK90" s="79">
        <f>0</f>
        <v/>
      </c>
      <c r="ABL90" s="79">
        <f>0</f>
        <v/>
      </c>
      <c r="ABM90" s="79">
        <f>0</f>
        <v/>
      </c>
      <c r="ABN90" s="79">
        <f>0</f>
        <v/>
      </c>
      <c r="ABO90" s="79">
        <f>0</f>
        <v/>
      </c>
      <c r="ABP90" s="79">
        <f>0</f>
        <v/>
      </c>
      <c r="ABQ90" s="79">
        <f>0</f>
        <v/>
      </c>
      <c r="ABR90" s="79">
        <f>0</f>
        <v/>
      </c>
      <c r="ABS90" s="79">
        <f>0</f>
        <v/>
      </c>
      <c r="ABT90" s="79">
        <f>0</f>
        <v/>
      </c>
      <c r="ABU90" s="79">
        <f>0</f>
        <v/>
      </c>
      <c r="ABV90" s="79">
        <f>0</f>
        <v/>
      </c>
      <c r="ABW90" s="79">
        <f>0</f>
        <v/>
      </c>
      <c r="ABX90" s="79">
        <f>0</f>
        <v/>
      </c>
      <c r="ABY90" s="79">
        <f>0</f>
        <v/>
      </c>
      <c r="ABZ90" s="79">
        <f>0</f>
        <v/>
      </c>
      <c r="ACA90" s="79">
        <f>0</f>
        <v/>
      </c>
      <c r="ACB90" s="79">
        <f>0</f>
        <v/>
      </c>
      <c r="ACC90" s="79">
        <f>0</f>
        <v/>
      </c>
      <c r="ACD90" s="79">
        <f>0</f>
        <v/>
      </c>
      <c r="ACE90" s="79">
        <f>0</f>
        <v/>
      </c>
      <c r="ACF90" s="79">
        <f>0</f>
        <v/>
      </c>
      <c r="ACG90" s="79">
        <f>0</f>
        <v/>
      </c>
      <c r="ACH90" s="79">
        <f>0</f>
        <v/>
      </c>
      <c r="ACI90" s="79">
        <f>0</f>
        <v/>
      </c>
      <c r="ACJ90" s="79">
        <f>0</f>
        <v/>
      </c>
      <c r="ACK90" s="79">
        <f>0</f>
        <v/>
      </c>
      <c r="ACL90" s="79">
        <f>0</f>
        <v/>
      </c>
      <c r="ACM90" s="79">
        <f>0</f>
        <v/>
      </c>
      <c r="ACN90" s="79">
        <f>0</f>
        <v/>
      </c>
      <c r="ACO90" s="79">
        <f>0</f>
        <v/>
      </c>
      <c r="ACP90" s="79">
        <f>SE(Input!U="bullet";SE(0=Input!U-1;ACP44;0);SE(0&lt;Input!U;0;SE(0&lt;Input!U;ACP44/(Input!U-Input!U);0)))</f>
        <v/>
      </c>
      <c r="ACQ90" s="79">
        <f>SE(Input!U="bullet";SE(1=Input!U-1;ACP44;0);SE(1&lt;Input!U;0;SE(1&lt;Input!U;ACP44/(Input!U-Input!U);0)))</f>
        <v/>
      </c>
      <c r="ACR90" s="79">
        <f>SE(Input!U="bullet";SE(2=Input!U-1;ACP44;0);SE(2&lt;Input!U;0;SE(2&lt;Input!U;ACP44/(Input!U-Input!U);0)))</f>
        <v/>
      </c>
      <c r="ACU90" s="78" t="n">
        <v>38</v>
      </c>
      <c r="ACV90" s="79">
        <f>0</f>
        <v/>
      </c>
      <c r="ACW90" s="79">
        <f>0</f>
        <v/>
      </c>
      <c r="ACX90" s="79">
        <f>0</f>
        <v/>
      </c>
      <c r="ACY90" s="79">
        <f>0</f>
        <v/>
      </c>
      <c r="ACZ90" s="79">
        <f>0</f>
        <v/>
      </c>
      <c r="ADA90" s="79">
        <f>0</f>
        <v/>
      </c>
      <c r="ADB90" s="79">
        <f>0</f>
        <v/>
      </c>
      <c r="ADC90" s="79">
        <f>0</f>
        <v/>
      </c>
      <c r="ADD90" s="79">
        <f>0</f>
        <v/>
      </c>
      <c r="ADE90" s="79">
        <f>0</f>
        <v/>
      </c>
      <c r="ADF90" s="79">
        <f>0</f>
        <v/>
      </c>
      <c r="ADG90" s="79">
        <f>0</f>
        <v/>
      </c>
      <c r="ADH90" s="79">
        <f>0</f>
        <v/>
      </c>
      <c r="ADI90" s="79">
        <f>0</f>
        <v/>
      </c>
      <c r="ADJ90" s="79">
        <f>0</f>
        <v/>
      </c>
      <c r="ADK90" s="79">
        <f>0</f>
        <v/>
      </c>
      <c r="ADL90" s="79">
        <f>0</f>
        <v/>
      </c>
      <c r="ADM90" s="79">
        <f>0</f>
        <v/>
      </c>
      <c r="ADN90" s="79">
        <f>0</f>
        <v/>
      </c>
      <c r="ADO90" s="79">
        <f>0</f>
        <v/>
      </c>
      <c r="ADP90" s="79">
        <f>0</f>
        <v/>
      </c>
      <c r="ADQ90" s="79">
        <f>0</f>
        <v/>
      </c>
      <c r="ADR90" s="79">
        <f>0</f>
        <v/>
      </c>
      <c r="ADS90" s="79">
        <f>0</f>
        <v/>
      </c>
      <c r="ADT90" s="79">
        <f>0</f>
        <v/>
      </c>
      <c r="ADU90" s="79">
        <f>0</f>
        <v/>
      </c>
      <c r="ADV90" s="79">
        <f>0</f>
        <v/>
      </c>
      <c r="ADW90" s="79">
        <f>0</f>
        <v/>
      </c>
      <c r="ADX90" s="79">
        <f>0</f>
        <v/>
      </c>
      <c r="ADY90" s="79">
        <f>0</f>
        <v/>
      </c>
      <c r="ADZ90" s="79">
        <f>0</f>
        <v/>
      </c>
      <c r="AEA90" s="79">
        <f>0</f>
        <v/>
      </c>
      <c r="AEB90" s="79">
        <f>0</f>
        <v/>
      </c>
      <c r="AEC90" s="79">
        <f>0</f>
        <v/>
      </c>
      <c r="AED90" s="79">
        <f>0</f>
        <v/>
      </c>
      <c r="AEE90" s="79">
        <f>0</f>
        <v/>
      </c>
      <c r="AEF90" s="79">
        <f>0</f>
        <v/>
      </c>
      <c r="AEG90" s="79">
        <f>SE(Input!V="bullet";SE(0=Input!V-1;AEG44;0);SE(0&lt;Input!V;0;SE(0&lt;Input!V;AEG44/(Input!V-Input!V);0)))</f>
        <v/>
      </c>
      <c r="AEH90" s="79">
        <f>SE(Input!V="bullet";SE(1=Input!V-1;AEG44;0);SE(1&lt;Input!V;0;SE(1&lt;Input!V;AEG44/(Input!V-Input!V);0)))</f>
        <v/>
      </c>
      <c r="AEI90" s="79">
        <f>SE(Input!V="bullet";SE(2=Input!V-1;AEG44;0);SE(2&lt;Input!V;0;SE(2&lt;Input!V;AEG44/(Input!V-Input!V);0)))</f>
        <v/>
      </c>
      <c r="AEL90" s="78" t="n">
        <v>38</v>
      </c>
      <c r="AEM90" s="79">
        <f>0</f>
        <v/>
      </c>
      <c r="AEN90" s="79">
        <f>0</f>
        <v/>
      </c>
      <c r="AEO90" s="79">
        <f>0</f>
        <v/>
      </c>
      <c r="AEP90" s="79">
        <f>0</f>
        <v/>
      </c>
      <c r="AEQ90" s="79">
        <f>0</f>
        <v/>
      </c>
      <c r="AER90" s="79">
        <f>0</f>
        <v/>
      </c>
      <c r="AES90" s="79">
        <f>0</f>
        <v/>
      </c>
      <c r="AET90" s="79">
        <f>0</f>
        <v/>
      </c>
      <c r="AEU90" s="79">
        <f>0</f>
        <v/>
      </c>
      <c r="AEV90" s="79">
        <f>0</f>
        <v/>
      </c>
      <c r="AEW90" s="79">
        <f>0</f>
        <v/>
      </c>
      <c r="AEX90" s="79">
        <f>0</f>
        <v/>
      </c>
      <c r="AEY90" s="79">
        <f>0</f>
        <v/>
      </c>
      <c r="AEZ90" s="79">
        <f>0</f>
        <v/>
      </c>
      <c r="AFA90" s="79">
        <f>0</f>
        <v/>
      </c>
      <c r="AFB90" s="79">
        <f>0</f>
        <v/>
      </c>
      <c r="AFC90" s="79">
        <f>0</f>
        <v/>
      </c>
      <c r="AFD90" s="79">
        <f>0</f>
        <v/>
      </c>
      <c r="AFE90" s="79">
        <f>0</f>
        <v/>
      </c>
      <c r="AFF90" s="79">
        <f>0</f>
        <v/>
      </c>
      <c r="AFG90" s="79">
        <f>0</f>
        <v/>
      </c>
      <c r="AFH90" s="79">
        <f>0</f>
        <v/>
      </c>
      <c r="AFI90" s="79">
        <f>0</f>
        <v/>
      </c>
      <c r="AFJ90" s="79">
        <f>0</f>
        <v/>
      </c>
      <c r="AFK90" s="79">
        <f>0</f>
        <v/>
      </c>
      <c r="AFL90" s="79">
        <f>0</f>
        <v/>
      </c>
      <c r="AFM90" s="79">
        <f>0</f>
        <v/>
      </c>
      <c r="AFN90" s="79">
        <f>0</f>
        <v/>
      </c>
      <c r="AFO90" s="79">
        <f>0</f>
        <v/>
      </c>
      <c r="AFP90" s="79">
        <f>0</f>
        <v/>
      </c>
      <c r="AFQ90" s="79">
        <f>0</f>
        <v/>
      </c>
      <c r="AFR90" s="79">
        <f>0</f>
        <v/>
      </c>
      <c r="AFS90" s="79">
        <f>0</f>
        <v/>
      </c>
      <c r="AFT90" s="79">
        <f>0</f>
        <v/>
      </c>
      <c r="AFU90" s="79">
        <f>0</f>
        <v/>
      </c>
      <c r="AFV90" s="79">
        <f>0</f>
        <v/>
      </c>
      <c r="AFW90" s="79">
        <f>0</f>
        <v/>
      </c>
      <c r="AFX90" s="79">
        <f>SE(Input!W="bullet";SE(0=Input!W-1;AFX44;0);SE(0&lt;Input!W;0;SE(0&lt;Input!W;AFX44/(Input!W-Input!W);0)))</f>
        <v/>
      </c>
      <c r="AFY90" s="79">
        <f>SE(Input!W="bullet";SE(1=Input!W-1;AFX44;0);SE(1&lt;Input!W;0;SE(1&lt;Input!W;AFX44/(Input!W-Input!W);0)))</f>
        <v/>
      </c>
      <c r="AFZ90" s="79">
        <f>SE(Input!W="bullet";SE(2=Input!W-1;AFX44;0);SE(2&lt;Input!W;0;SE(2&lt;Input!W;AFX44/(Input!W-Input!W);0)))</f>
        <v/>
      </c>
    </row>
    <row r="91">
      <c r="A91" s="78" t="n">
        <v>39</v>
      </c>
      <c r="B91" s="79">
        <f>0</f>
        <v/>
      </c>
      <c r="C91" s="79">
        <f>0</f>
        <v/>
      </c>
      <c r="D91" s="79">
        <f>0</f>
        <v/>
      </c>
      <c r="E91" s="79">
        <f>0</f>
        <v/>
      </c>
      <c r="F91" s="79">
        <f>0</f>
        <v/>
      </c>
      <c r="G91" s="79">
        <f>0</f>
        <v/>
      </c>
      <c r="H91" s="79">
        <f>0</f>
        <v/>
      </c>
      <c r="I91" s="79">
        <f>0</f>
        <v/>
      </c>
      <c r="J91" s="79">
        <f>0</f>
        <v/>
      </c>
      <c r="K91" s="79">
        <f>0</f>
        <v/>
      </c>
      <c r="L91" s="79">
        <f>0</f>
        <v/>
      </c>
      <c r="M91" s="79">
        <f>0</f>
        <v/>
      </c>
      <c r="N91" s="79">
        <f>0</f>
        <v/>
      </c>
      <c r="O91" s="79">
        <f>0</f>
        <v/>
      </c>
      <c r="P91" s="79">
        <f>0</f>
        <v/>
      </c>
      <c r="Q91" s="79">
        <f>0</f>
        <v/>
      </c>
      <c r="R91" s="79">
        <f>0</f>
        <v/>
      </c>
      <c r="S91" s="79">
        <f>0</f>
        <v/>
      </c>
      <c r="T91" s="79">
        <f>0</f>
        <v/>
      </c>
      <c r="U91" s="79">
        <f>0</f>
        <v/>
      </c>
      <c r="V91" s="79">
        <f>0</f>
        <v/>
      </c>
      <c r="W91" s="79">
        <f>0</f>
        <v/>
      </c>
      <c r="X91" s="79">
        <f>0</f>
        <v/>
      </c>
      <c r="Y91" s="79">
        <f>0</f>
        <v/>
      </c>
      <c r="Z91" s="79">
        <f>0</f>
        <v/>
      </c>
      <c r="AA91" s="79">
        <f>0</f>
        <v/>
      </c>
      <c r="AB91" s="79">
        <f>0</f>
        <v/>
      </c>
      <c r="AC91" s="79">
        <f>0</f>
        <v/>
      </c>
      <c r="AD91" s="79">
        <f>0</f>
        <v/>
      </c>
      <c r="AE91" s="79">
        <f>0</f>
        <v/>
      </c>
      <c r="AF91" s="79">
        <f>0</f>
        <v/>
      </c>
      <c r="AG91" s="79">
        <f>0</f>
        <v/>
      </c>
      <c r="AH91" s="79">
        <f>0</f>
        <v/>
      </c>
      <c r="AI91" s="79">
        <f>0</f>
        <v/>
      </c>
      <c r="AJ91" s="79">
        <f>0</f>
        <v/>
      </c>
      <c r="AK91" s="79">
        <f>0</f>
        <v/>
      </c>
      <c r="AL91" s="79">
        <f>0</f>
        <v/>
      </c>
      <c r="AM91" s="79">
        <f>0</f>
        <v/>
      </c>
      <c r="AN91" s="79">
        <f>SE(Input!D="bullet";SE(0=Input!D-1;AN45;0);SE(0&lt;Input!D;0;SE(0&lt;Input!D;AN45/(Input!D-Input!D);0)))</f>
        <v/>
      </c>
      <c r="AO91" s="79">
        <f>SE(Input!D="bullet";SE(1=Input!D-1;AN45;0);SE(1&lt;Input!D;0;SE(1&lt;Input!D;AN45/(Input!D-Input!D);0)))</f>
        <v/>
      </c>
      <c r="AR91" s="78" t="n">
        <v>39</v>
      </c>
      <c r="AS91" s="79">
        <f>0</f>
        <v/>
      </c>
      <c r="AT91" s="79">
        <f>0</f>
        <v/>
      </c>
      <c r="AU91" s="79">
        <f>0</f>
        <v/>
      </c>
      <c r="AV91" s="79">
        <f>0</f>
        <v/>
      </c>
      <c r="AW91" s="79">
        <f>0</f>
        <v/>
      </c>
      <c r="AX91" s="79">
        <f>0</f>
        <v/>
      </c>
      <c r="AY91" s="79">
        <f>0</f>
        <v/>
      </c>
      <c r="AZ91" s="79">
        <f>0</f>
        <v/>
      </c>
      <c r="BA91" s="79">
        <f>0</f>
        <v/>
      </c>
      <c r="BB91" s="79">
        <f>0</f>
        <v/>
      </c>
      <c r="BC91" s="79">
        <f>0</f>
        <v/>
      </c>
      <c r="BD91" s="79">
        <f>0</f>
        <v/>
      </c>
      <c r="BE91" s="79">
        <f>0</f>
        <v/>
      </c>
      <c r="BF91" s="79">
        <f>0</f>
        <v/>
      </c>
      <c r="BG91" s="79">
        <f>0</f>
        <v/>
      </c>
      <c r="BH91" s="79">
        <f>0</f>
        <v/>
      </c>
      <c r="BI91" s="79">
        <f>0</f>
        <v/>
      </c>
      <c r="BJ91" s="79">
        <f>0</f>
        <v/>
      </c>
      <c r="BK91" s="79">
        <f>0</f>
        <v/>
      </c>
      <c r="BL91" s="79">
        <f>0</f>
        <v/>
      </c>
      <c r="BM91" s="79">
        <f>0</f>
        <v/>
      </c>
      <c r="BN91" s="79">
        <f>0</f>
        <v/>
      </c>
      <c r="BO91" s="79">
        <f>0</f>
        <v/>
      </c>
      <c r="BP91" s="79">
        <f>0</f>
        <v/>
      </c>
      <c r="BQ91" s="79">
        <f>0</f>
        <v/>
      </c>
      <c r="BR91" s="79">
        <f>0</f>
        <v/>
      </c>
      <c r="BS91" s="79">
        <f>0</f>
        <v/>
      </c>
      <c r="BT91" s="79">
        <f>0</f>
        <v/>
      </c>
      <c r="BU91" s="79">
        <f>0</f>
        <v/>
      </c>
      <c r="BV91" s="79">
        <f>0</f>
        <v/>
      </c>
      <c r="BW91" s="79">
        <f>0</f>
        <v/>
      </c>
      <c r="BX91" s="79">
        <f>0</f>
        <v/>
      </c>
      <c r="BY91" s="79">
        <f>0</f>
        <v/>
      </c>
      <c r="BZ91" s="79">
        <f>0</f>
        <v/>
      </c>
      <c r="CA91" s="79">
        <f>0</f>
        <v/>
      </c>
      <c r="CB91" s="79">
        <f>0</f>
        <v/>
      </c>
      <c r="CC91" s="79">
        <f>0</f>
        <v/>
      </c>
      <c r="CD91" s="79">
        <f>0</f>
        <v/>
      </c>
      <c r="CE91" s="79">
        <f>SE(Input!E="bullet";SE(0=Input!E-1;CE45;0);SE(0&lt;Input!E;0;SE(0&lt;Input!E;CE45/(Input!E-Input!E);0)))</f>
        <v/>
      </c>
      <c r="CF91" s="79">
        <f>SE(Input!E="bullet";SE(1=Input!E-1;CE45;0);SE(1&lt;Input!E;0;SE(1&lt;Input!E;CE45/(Input!E-Input!E);0)))</f>
        <v/>
      </c>
      <c r="CI91" s="78" t="n">
        <v>39</v>
      </c>
      <c r="CJ91" s="79">
        <f>0</f>
        <v/>
      </c>
      <c r="CK91" s="79">
        <f>0</f>
        <v/>
      </c>
      <c r="CL91" s="79">
        <f>0</f>
        <v/>
      </c>
      <c r="CM91" s="79">
        <f>0</f>
        <v/>
      </c>
      <c r="CN91" s="79">
        <f>0</f>
        <v/>
      </c>
      <c r="CO91" s="79">
        <f>0</f>
        <v/>
      </c>
      <c r="CP91" s="79">
        <f>0</f>
        <v/>
      </c>
      <c r="CQ91" s="79">
        <f>0</f>
        <v/>
      </c>
      <c r="CR91" s="79">
        <f>0</f>
        <v/>
      </c>
      <c r="CS91" s="79">
        <f>0</f>
        <v/>
      </c>
      <c r="CT91" s="79">
        <f>0</f>
        <v/>
      </c>
      <c r="CU91" s="79">
        <f>0</f>
        <v/>
      </c>
      <c r="CV91" s="79">
        <f>0</f>
        <v/>
      </c>
      <c r="CW91" s="79">
        <f>0</f>
        <v/>
      </c>
      <c r="CX91" s="79">
        <f>0</f>
        <v/>
      </c>
      <c r="CY91" s="79">
        <f>0</f>
        <v/>
      </c>
      <c r="CZ91" s="79">
        <f>0</f>
        <v/>
      </c>
      <c r="DA91" s="79">
        <f>0</f>
        <v/>
      </c>
      <c r="DB91" s="79">
        <f>0</f>
        <v/>
      </c>
      <c r="DC91" s="79">
        <f>0</f>
        <v/>
      </c>
      <c r="DD91" s="79">
        <f>0</f>
        <v/>
      </c>
      <c r="DE91" s="79">
        <f>0</f>
        <v/>
      </c>
      <c r="DF91" s="79">
        <f>0</f>
        <v/>
      </c>
      <c r="DG91" s="79">
        <f>0</f>
        <v/>
      </c>
      <c r="DH91" s="79">
        <f>0</f>
        <v/>
      </c>
      <c r="DI91" s="79">
        <f>0</f>
        <v/>
      </c>
      <c r="DJ91" s="79">
        <f>0</f>
        <v/>
      </c>
      <c r="DK91" s="79">
        <f>0</f>
        <v/>
      </c>
      <c r="DL91" s="79">
        <f>0</f>
        <v/>
      </c>
      <c r="DM91" s="79">
        <f>0</f>
        <v/>
      </c>
      <c r="DN91" s="79">
        <f>0</f>
        <v/>
      </c>
      <c r="DO91" s="79">
        <f>0</f>
        <v/>
      </c>
      <c r="DP91" s="79">
        <f>0</f>
        <v/>
      </c>
      <c r="DQ91" s="79">
        <f>0</f>
        <v/>
      </c>
      <c r="DR91" s="79">
        <f>0</f>
        <v/>
      </c>
      <c r="DS91" s="79">
        <f>0</f>
        <v/>
      </c>
      <c r="DT91" s="79">
        <f>0</f>
        <v/>
      </c>
      <c r="DU91" s="79">
        <f>0</f>
        <v/>
      </c>
      <c r="DV91" s="79">
        <f>SE(Input!F="bullet";SE(0=Input!F-1;DV45;0);SE(0&lt;Input!F;0;SE(0&lt;Input!F;DV45/(Input!F-Input!F);0)))</f>
        <v/>
      </c>
      <c r="DW91" s="79">
        <f>SE(Input!F="bullet";SE(1=Input!F-1;DV45;0);SE(1&lt;Input!F;0;SE(1&lt;Input!F;DV45/(Input!F-Input!F);0)))</f>
        <v/>
      </c>
      <c r="DZ91" s="78" t="n">
        <v>39</v>
      </c>
      <c r="EA91" s="79">
        <f>0</f>
        <v/>
      </c>
      <c r="EB91" s="79">
        <f>0</f>
        <v/>
      </c>
      <c r="EC91" s="79">
        <f>0</f>
        <v/>
      </c>
      <c r="ED91" s="79">
        <f>0</f>
        <v/>
      </c>
      <c r="EE91" s="79">
        <f>0</f>
        <v/>
      </c>
      <c r="EF91" s="79">
        <f>0</f>
        <v/>
      </c>
      <c r="EG91" s="79">
        <f>0</f>
        <v/>
      </c>
      <c r="EH91" s="79">
        <f>0</f>
        <v/>
      </c>
      <c r="EI91" s="79">
        <f>0</f>
        <v/>
      </c>
      <c r="EJ91" s="79">
        <f>0</f>
        <v/>
      </c>
      <c r="EK91" s="79">
        <f>0</f>
        <v/>
      </c>
      <c r="EL91" s="79">
        <f>0</f>
        <v/>
      </c>
      <c r="EM91" s="79">
        <f>0</f>
        <v/>
      </c>
      <c r="EN91" s="79">
        <f>0</f>
        <v/>
      </c>
      <c r="EO91" s="79">
        <f>0</f>
        <v/>
      </c>
      <c r="EP91" s="79">
        <f>0</f>
        <v/>
      </c>
      <c r="EQ91" s="79">
        <f>0</f>
        <v/>
      </c>
      <c r="ER91" s="79">
        <f>0</f>
        <v/>
      </c>
      <c r="ES91" s="79">
        <f>0</f>
        <v/>
      </c>
      <c r="ET91" s="79">
        <f>0</f>
        <v/>
      </c>
      <c r="EU91" s="79">
        <f>0</f>
        <v/>
      </c>
      <c r="EV91" s="79">
        <f>0</f>
        <v/>
      </c>
      <c r="EW91" s="79">
        <f>0</f>
        <v/>
      </c>
      <c r="EX91" s="79">
        <f>0</f>
        <v/>
      </c>
      <c r="EY91" s="79">
        <f>0</f>
        <v/>
      </c>
      <c r="EZ91" s="79">
        <f>0</f>
        <v/>
      </c>
      <c r="FA91" s="79">
        <f>0</f>
        <v/>
      </c>
      <c r="FB91" s="79">
        <f>0</f>
        <v/>
      </c>
      <c r="FC91" s="79">
        <f>0</f>
        <v/>
      </c>
      <c r="FD91" s="79">
        <f>0</f>
        <v/>
      </c>
      <c r="FE91" s="79">
        <f>0</f>
        <v/>
      </c>
      <c r="FF91" s="79">
        <f>0</f>
        <v/>
      </c>
      <c r="FG91" s="79">
        <f>0</f>
        <v/>
      </c>
      <c r="FH91" s="79">
        <f>0</f>
        <v/>
      </c>
      <c r="FI91" s="79">
        <f>0</f>
        <v/>
      </c>
      <c r="FJ91" s="79">
        <f>0</f>
        <v/>
      </c>
      <c r="FK91" s="79">
        <f>0</f>
        <v/>
      </c>
      <c r="FL91" s="79">
        <f>0</f>
        <v/>
      </c>
      <c r="FM91" s="79">
        <f>SE(Input!G="bullet";SE(0=Input!G-1;FM45;0);SE(0&lt;Input!G;0;SE(0&lt;Input!G;FM45/(Input!G-Input!G);0)))</f>
        <v/>
      </c>
      <c r="FN91" s="79">
        <f>SE(Input!G="bullet";SE(1=Input!G-1;FM45;0);SE(1&lt;Input!G;0;SE(1&lt;Input!G;FM45/(Input!G-Input!G);0)))</f>
        <v/>
      </c>
      <c r="FQ91" s="78" t="n">
        <v>39</v>
      </c>
      <c r="FR91" s="79">
        <f>0</f>
        <v/>
      </c>
      <c r="FS91" s="79">
        <f>0</f>
        <v/>
      </c>
      <c r="FT91" s="79">
        <f>0</f>
        <v/>
      </c>
      <c r="FU91" s="79">
        <f>0</f>
        <v/>
      </c>
      <c r="FV91" s="79">
        <f>0</f>
        <v/>
      </c>
      <c r="FW91" s="79">
        <f>0</f>
        <v/>
      </c>
      <c r="FX91" s="79">
        <f>0</f>
        <v/>
      </c>
      <c r="FY91" s="79">
        <f>0</f>
        <v/>
      </c>
      <c r="FZ91" s="79">
        <f>0</f>
        <v/>
      </c>
      <c r="GA91" s="79">
        <f>0</f>
        <v/>
      </c>
      <c r="GB91" s="79">
        <f>0</f>
        <v/>
      </c>
      <c r="GC91" s="79">
        <f>0</f>
        <v/>
      </c>
      <c r="GD91" s="79">
        <f>0</f>
        <v/>
      </c>
      <c r="GE91" s="79">
        <f>0</f>
        <v/>
      </c>
      <c r="GF91" s="79">
        <f>0</f>
        <v/>
      </c>
      <c r="GG91" s="79">
        <f>0</f>
        <v/>
      </c>
      <c r="GH91" s="79">
        <f>0</f>
        <v/>
      </c>
      <c r="GI91" s="79">
        <f>0</f>
        <v/>
      </c>
      <c r="GJ91" s="79">
        <f>0</f>
        <v/>
      </c>
      <c r="GK91" s="79">
        <f>0</f>
        <v/>
      </c>
      <c r="GL91" s="79">
        <f>0</f>
        <v/>
      </c>
      <c r="GM91" s="79">
        <f>0</f>
        <v/>
      </c>
      <c r="GN91" s="79">
        <f>0</f>
        <v/>
      </c>
      <c r="GO91" s="79">
        <f>0</f>
        <v/>
      </c>
      <c r="GP91" s="79">
        <f>0</f>
        <v/>
      </c>
      <c r="GQ91" s="79">
        <f>0</f>
        <v/>
      </c>
      <c r="GR91" s="79">
        <f>0</f>
        <v/>
      </c>
      <c r="GS91" s="79">
        <f>0</f>
        <v/>
      </c>
      <c r="GT91" s="79">
        <f>0</f>
        <v/>
      </c>
      <c r="GU91" s="79">
        <f>0</f>
        <v/>
      </c>
      <c r="GV91" s="79">
        <f>0</f>
        <v/>
      </c>
      <c r="GW91" s="79">
        <f>0</f>
        <v/>
      </c>
      <c r="GX91" s="79">
        <f>0</f>
        <v/>
      </c>
      <c r="GY91" s="79">
        <f>0</f>
        <v/>
      </c>
      <c r="GZ91" s="79">
        <f>0</f>
        <v/>
      </c>
      <c r="HA91" s="79">
        <f>0</f>
        <v/>
      </c>
      <c r="HB91" s="79">
        <f>0</f>
        <v/>
      </c>
      <c r="HC91" s="79">
        <f>0</f>
        <v/>
      </c>
      <c r="HD91" s="79">
        <f>SE(Input!H="bullet";SE(0=Input!H-1;HD45;0);SE(0&lt;Input!H;0;SE(0&lt;Input!H;HD45/(Input!H-Input!H);0)))</f>
        <v/>
      </c>
      <c r="HE91" s="79">
        <f>SE(Input!H="bullet";SE(1=Input!H-1;HD45;0);SE(1&lt;Input!H;0;SE(1&lt;Input!H;HD45/(Input!H-Input!H);0)))</f>
        <v/>
      </c>
      <c r="HH91" s="78" t="n">
        <v>39</v>
      </c>
      <c r="HI91" s="79">
        <f>0</f>
        <v/>
      </c>
      <c r="HJ91" s="79">
        <f>0</f>
        <v/>
      </c>
      <c r="HK91" s="79">
        <f>0</f>
        <v/>
      </c>
      <c r="HL91" s="79">
        <f>0</f>
        <v/>
      </c>
      <c r="HM91" s="79">
        <f>0</f>
        <v/>
      </c>
      <c r="HN91" s="79">
        <f>0</f>
        <v/>
      </c>
      <c r="HO91" s="79">
        <f>0</f>
        <v/>
      </c>
      <c r="HP91" s="79">
        <f>0</f>
        <v/>
      </c>
      <c r="HQ91" s="79">
        <f>0</f>
        <v/>
      </c>
      <c r="HR91" s="79">
        <f>0</f>
        <v/>
      </c>
      <c r="HS91" s="79">
        <f>0</f>
        <v/>
      </c>
      <c r="HT91" s="79">
        <f>0</f>
        <v/>
      </c>
      <c r="HU91" s="79">
        <f>0</f>
        <v/>
      </c>
      <c r="HV91" s="79">
        <f>0</f>
        <v/>
      </c>
      <c r="HW91" s="79">
        <f>0</f>
        <v/>
      </c>
      <c r="HX91" s="79">
        <f>0</f>
        <v/>
      </c>
      <c r="HY91" s="79">
        <f>0</f>
        <v/>
      </c>
      <c r="HZ91" s="79">
        <f>0</f>
        <v/>
      </c>
      <c r="IA91" s="79">
        <f>0</f>
        <v/>
      </c>
      <c r="IB91" s="79">
        <f>0</f>
        <v/>
      </c>
      <c r="IC91" s="79">
        <f>0</f>
        <v/>
      </c>
      <c r="ID91" s="79">
        <f>0</f>
        <v/>
      </c>
      <c r="IE91" s="79">
        <f>0</f>
        <v/>
      </c>
      <c r="IF91" s="79">
        <f>0</f>
        <v/>
      </c>
      <c r="IG91" s="79">
        <f>0</f>
        <v/>
      </c>
      <c r="IH91" s="79">
        <f>0</f>
        <v/>
      </c>
      <c r="II91" s="79">
        <f>0</f>
        <v/>
      </c>
      <c r="IJ91" s="79">
        <f>0</f>
        <v/>
      </c>
      <c r="IK91" s="79">
        <f>0</f>
        <v/>
      </c>
      <c r="IL91" s="79">
        <f>0</f>
        <v/>
      </c>
      <c r="IM91" s="79">
        <f>0</f>
        <v/>
      </c>
      <c r="IN91" s="79">
        <f>0</f>
        <v/>
      </c>
      <c r="IO91" s="79">
        <f>0</f>
        <v/>
      </c>
      <c r="IP91" s="79">
        <f>0</f>
        <v/>
      </c>
      <c r="IQ91" s="79">
        <f>0</f>
        <v/>
      </c>
      <c r="IR91" s="79">
        <f>0</f>
        <v/>
      </c>
      <c r="IS91" s="79">
        <f>0</f>
        <v/>
      </c>
      <c r="IT91" s="79">
        <f>0</f>
        <v/>
      </c>
      <c r="IU91" s="79">
        <f>SE(Input!I="bullet";SE(0=Input!I-1;IU45;0);SE(0&lt;Input!I;0;SE(0&lt;Input!I;IU45/(Input!I-Input!I);0)))</f>
        <v/>
      </c>
      <c r="IV91" s="79">
        <f>SE(Input!I="bullet";SE(1=Input!I-1;IU45;0);SE(1&lt;Input!I;0;SE(1&lt;Input!I;IU45/(Input!I-Input!I);0)))</f>
        <v/>
      </c>
      <c r="IY91" s="78" t="n">
        <v>39</v>
      </c>
      <c r="IZ91" s="79">
        <f>0</f>
        <v/>
      </c>
      <c r="JA91" s="79">
        <f>0</f>
        <v/>
      </c>
      <c r="JB91" s="79">
        <f>0</f>
        <v/>
      </c>
      <c r="JC91" s="79">
        <f>0</f>
        <v/>
      </c>
      <c r="JD91" s="79">
        <f>0</f>
        <v/>
      </c>
      <c r="JE91" s="79">
        <f>0</f>
        <v/>
      </c>
      <c r="JF91" s="79">
        <f>0</f>
        <v/>
      </c>
      <c r="JG91" s="79">
        <f>0</f>
        <v/>
      </c>
      <c r="JH91" s="79">
        <f>0</f>
        <v/>
      </c>
      <c r="JI91" s="79">
        <f>0</f>
        <v/>
      </c>
      <c r="JJ91" s="79">
        <f>0</f>
        <v/>
      </c>
      <c r="JK91" s="79">
        <f>0</f>
        <v/>
      </c>
      <c r="JL91" s="79">
        <f>0</f>
        <v/>
      </c>
      <c r="JM91" s="79">
        <f>0</f>
        <v/>
      </c>
      <c r="JN91" s="79">
        <f>0</f>
        <v/>
      </c>
      <c r="JO91" s="79">
        <f>0</f>
        <v/>
      </c>
      <c r="JP91" s="79">
        <f>0</f>
        <v/>
      </c>
      <c r="JQ91" s="79">
        <f>0</f>
        <v/>
      </c>
      <c r="JR91" s="79">
        <f>0</f>
        <v/>
      </c>
      <c r="JS91" s="79">
        <f>0</f>
        <v/>
      </c>
      <c r="JT91" s="79">
        <f>0</f>
        <v/>
      </c>
      <c r="JU91" s="79">
        <f>0</f>
        <v/>
      </c>
      <c r="JV91" s="79">
        <f>0</f>
        <v/>
      </c>
      <c r="JW91" s="79">
        <f>0</f>
        <v/>
      </c>
      <c r="JX91" s="79">
        <f>0</f>
        <v/>
      </c>
      <c r="JY91" s="79">
        <f>0</f>
        <v/>
      </c>
      <c r="JZ91" s="79">
        <f>0</f>
        <v/>
      </c>
      <c r="KA91" s="79">
        <f>0</f>
        <v/>
      </c>
      <c r="KB91" s="79">
        <f>0</f>
        <v/>
      </c>
      <c r="KC91" s="79">
        <f>0</f>
        <v/>
      </c>
      <c r="KD91" s="79">
        <f>0</f>
        <v/>
      </c>
      <c r="KE91" s="79">
        <f>0</f>
        <v/>
      </c>
      <c r="KF91" s="79">
        <f>0</f>
        <v/>
      </c>
      <c r="KG91" s="79">
        <f>0</f>
        <v/>
      </c>
      <c r="KH91" s="79">
        <f>0</f>
        <v/>
      </c>
      <c r="KI91" s="79">
        <f>0</f>
        <v/>
      </c>
      <c r="KJ91" s="79">
        <f>0</f>
        <v/>
      </c>
      <c r="KK91" s="79">
        <f>0</f>
        <v/>
      </c>
      <c r="KL91" s="79">
        <f>SE(Input!J="bullet";SE(0=Input!J-1;KL45;0);SE(0&lt;Input!J;0;SE(0&lt;Input!J;KL45/(Input!J-Input!J);0)))</f>
        <v/>
      </c>
      <c r="KM91" s="79">
        <f>SE(Input!J="bullet";SE(1=Input!J-1;KL45;0);SE(1&lt;Input!J;0;SE(1&lt;Input!J;KL45/(Input!J-Input!J);0)))</f>
        <v/>
      </c>
      <c r="KP91" s="78" t="n">
        <v>39</v>
      </c>
      <c r="KQ91" s="79">
        <f>0</f>
        <v/>
      </c>
      <c r="KR91" s="79">
        <f>0</f>
        <v/>
      </c>
      <c r="KS91" s="79">
        <f>0</f>
        <v/>
      </c>
      <c r="KT91" s="79">
        <f>0</f>
        <v/>
      </c>
      <c r="KU91" s="79">
        <f>0</f>
        <v/>
      </c>
      <c r="KV91" s="79">
        <f>0</f>
        <v/>
      </c>
      <c r="KW91" s="79">
        <f>0</f>
        <v/>
      </c>
      <c r="KX91" s="79">
        <f>0</f>
        <v/>
      </c>
      <c r="KY91" s="79">
        <f>0</f>
        <v/>
      </c>
      <c r="KZ91" s="79">
        <f>0</f>
        <v/>
      </c>
      <c r="LA91" s="79">
        <f>0</f>
        <v/>
      </c>
      <c r="LB91" s="79">
        <f>0</f>
        <v/>
      </c>
      <c r="LC91" s="79">
        <f>0</f>
        <v/>
      </c>
      <c r="LD91" s="79">
        <f>0</f>
        <v/>
      </c>
      <c r="LE91" s="79">
        <f>0</f>
        <v/>
      </c>
      <c r="LF91" s="79">
        <f>0</f>
        <v/>
      </c>
      <c r="LG91" s="79">
        <f>0</f>
        <v/>
      </c>
      <c r="LH91" s="79">
        <f>0</f>
        <v/>
      </c>
      <c r="LI91" s="79">
        <f>0</f>
        <v/>
      </c>
      <c r="LJ91" s="79">
        <f>0</f>
        <v/>
      </c>
      <c r="LK91" s="79">
        <f>0</f>
        <v/>
      </c>
      <c r="LL91" s="79">
        <f>0</f>
        <v/>
      </c>
      <c r="LM91" s="79">
        <f>0</f>
        <v/>
      </c>
      <c r="LN91" s="79">
        <f>0</f>
        <v/>
      </c>
      <c r="LO91" s="79">
        <f>0</f>
        <v/>
      </c>
      <c r="LP91" s="79">
        <f>0</f>
        <v/>
      </c>
      <c r="LQ91" s="79">
        <f>0</f>
        <v/>
      </c>
      <c r="LR91" s="79">
        <f>0</f>
        <v/>
      </c>
      <c r="LS91" s="79">
        <f>0</f>
        <v/>
      </c>
      <c r="LT91" s="79">
        <f>0</f>
        <v/>
      </c>
      <c r="LU91" s="79">
        <f>0</f>
        <v/>
      </c>
      <c r="LV91" s="79">
        <f>0</f>
        <v/>
      </c>
      <c r="LW91" s="79">
        <f>0</f>
        <v/>
      </c>
      <c r="LX91" s="79">
        <f>0</f>
        <v/>
      </c>
      <c r="LY91" s="79">
        <f>0</f>
        <v/>
      </c>
      <c r="LZ91" s="79">
        <f>0</f>
        <v/>
      </c>
      <c r="MA91" s="79">
        <f>0</f>
        <v/>
      </c>
      <c r="MB91" s="79">
        <f>0</f>
        <v/>
      </c>
      <c r="MC91" s="79">
        <f>SE(Input!K="bullet";SE(0=Input!K-1;MC45;0);SE(0&lt;Input!K;0;SE(0&lt;Input!K;MC45/(Input!K-Input!K);0)))</f>
        <v/>
      </c>
      <c r="MD91" s="79">
        <f>SE(Input!K="bullet";SE(1=Input!K-1;MC45;0);SE(1&lt;Input!K;0;SE(1&lt;Input!K;MC45/(Input!K-Input!K);0)))</f>
        <v/>
      </c>
      <c r="MG91" s="78" t="n">
        <v>39</v>
      </c>
      <c r="MH91" s="79">
        <f>0</f>
        <v/>
      </c>
      <c r="MI91" s="79">
        <f>0</f>
        <v/>
      </c>
      <c r="MJ91" s="79">
        <f>0</f>
        <v/>
      </c>
      <c r="MK91" s="79">
        <f>0</f>
        <v/>
      </c>
      <c r="ML91" s="79">
        <f>0</f>
        <v/>
      </c>
      <c r="MM91" s="79">
        <f>0</f>
        <v/>
      </c>
      <c r="MN91" s="79">
        <f>0</f>
        <v/>
      </c>
      <c r="MO91" s="79">
        <f>0</f>
        <v/>
      </c>
      <c r="MP91" s="79">
        <f>0</f>
        <v/>
      </c>
      <c r="MQ91" s="79">
        <f>0</f>
        <v/>
      </c>
      <c r="MR91" s="79">
        <f>0</f>
        <v/>
      </c>
      <c r="MS91" s="79">
        <f>0</f>
        <v/>
      </c>
      <c r="MT91" s="79">
        <f>0</f>
        <v/>
      </c>
      <c r="MU91" s="79">
        <f>0</f>
        <v/>
      </c>
      <c r="MV91" s="79">
        <f>0</f>
        <v/>
      </c>
      <c r="MW91" s="79">
        <f>0</f>
        <v/>
      </c>
      <c r="MX91" s="79">
        <f>0</f>
        <v/>
      </c>
      <c r="MY91" s="79">
        <f>0</f>
        <v/>
      </c>
      <c r="MZ91" s="79">
        <f>0</f>
        <v/>
      </c>
      <c r="NA91" s="79">
        <f>0</f>
        <v/>
      </c>
      <c r="NB91" s="79">
        <f>0</f>
        <v/>
      </c>
      <c r="NC91" s="79">
        <f>0</f>
        <v/>
      </c>
      <c r="ND91" s="79">
        <f>0</f>
        <v/>
      </c>
      <c r="NE91" s="79">
        <f>0</f>
        <v/>
      </c>
      <c r="NF91" s="79">
        <f>0</f>
        <v/>
      </c>
      <c r="NG91" s="79">
        <f>0</f>
        <v/>
      </c>
      <c r="NH91" s="79">
        <f>0</f>
        <v/>
      </c>
      <c r="NI91" s="79">
        <f>0</f>
        <v/>
      </c>
      <c r="NJ91" s="79">
        <f>0</f>
        <v/>
      </c>
      <c r="NK91" s="79">
        <f>0</f>
        <v/>
      </c>
      <c r="NL91" s="79">
        <f>0</f>
        <v/>
      </c>
      <c r="NM91" s="79">
        <f>0</f>
        <v/>
      </c>
      <c r="NN91" s="79">
        <f>0</f>
        <v/>
      </c>
      <c r="NO91" s="79">
        <f>0</f>
        <v/>
      </c>
      <c r="NP91" s="79">
        <f>0</f>
        <v/>
      </c>
      <c r="NQ91" s="79">
        <f>0</f>
        <v/>
      </c>
      <c r="NR91" s="79">
        <f>0</f>
        <v/>
      </c>
      <c r="NS91" s="79">
        <f>0</f>
        <v/>
      </c>
      <c r="NT91" s="79">
        <f>SE(Input!L="bullet";SE(0=Input!L-1;NT45;0);SE(0&lt;Input!L;0;SE(0&lt;Input!L;NT45/(Input!L-Input!L);0)))</f>
        <v/>
      </c>
      <c r="NU91" s="79">
        <f>SE(Input!L="bullet";SE(1=Input!L-1;NT45;0);SE(1&lt;Input!L;0;SE(1&lt;Input!L;NT45/(Input!L-Input!L);0)))</f>
        <v/>
      </c>
      <c r="NX91" s="78" t="n">
        <v>39</v>
      </c>
      <c r="NY91" s="79">
        <f>0</f>
        <v/>
      </c>
      <c r="NZ91" s="79">
        <f>0</f>
        <v/>
      </c>
      <c r="OA91" s="79">
        <f>0</f>
        <v/>
      </c>
      <c r="OB91" s="79">
        <f>0</f>
        <v/>
      </c>
      <c r="OC91" s="79">
        <f>0</f>
        <v/>
      </c>
      <c r="OD91" s="79">
        <f>0</f>
        <v/>
      </c>
      <c r="OE91" s="79">
        <f>0</f>
        <v/>
      </c>
      <c r="OF91" s="79">
        <f>0</f>
        <v/>
      </c>
      <c r="OG91" s="79">
        <f>0</f>
        <v/>
      </c>
      <c r="OH91" s="79">
        <f>0</f>
        <v/>
      </c>
      <c r="OI91" s="79">
        <f>0</f>
        <v/>
      </c>
      <c r="OJ91" s="79">
        <f>0</f>
        <v/>
      </c>
      <c r="OK91" s="79">
        <f>0</f>
        <v/>
      </c>
      <c r="OL91" s="79">
        <f>0</f>
        <v/>
      </c>
      <c r="OM91" s="79">
        <f>0</f>
        <v/>
      </c>
      <c r="ON91" s="79">
        <f>0</f>
        <v/>
      </c>
      <c r="OO91" s="79">
        <f>0</f>
        <v/>
      </c>
      <c r="OP91" s="79">
        <f>0</f>
        <v/>
      </c>
      <c r="OQ91" s="79">
        <f>0</f>
        <v/>
      </c>
      <c r="OR91" s="79">
        <f>0</f>
        <v/>
      </c>
      <c r="OS91" s="79">
        <f>0</f>
        <v/>
      </c>
      <c r="OT91" s="79">
        <f>0</f>
        <v/>
      </c>
      <c r="OU91" s="79">
        <f>0</f>
        <v/>
      </c>
      <c r="OV91" s="79">
        <f>0</f>
        <v/>
      </c>
      <c r="OW91" s="79">
        <f>0</f>
        <v/>
      </c>
      <c r="OX91" s="79">
        <f>0</f>
        <v/>
      </c>
      <c r="OY91" s="79">
        <f>0</f>
        <v/>
      </c>
      <c r="OZ91" s="79">
        <f>0</f>
        <v/>
      </c>
      <c r="PA91" s="79">
        <f>0</f>
        <v/>
      </c>
      <c r="PB91" s="79">
        <f>0</f>
        <v/>
      </c>
      <c r="PC91" s="79">
        <f>0</f>
        <v/>
      </c>
      <c r="PD91" s="79">
        <f>0</f>
        <v/>
      </c>
      <c r="PE91" s="79">
        <f>0</f>
        <v/>
      </c>
      <c r="PF91" s="79">
        <f>0</f>
        <v/>
      </c>
      <c r="PG91" s="79">
        <f>0</f>
        <v/>
      </c>
      <c r="PH91" s="79">
        <f>0</f>
        <v/>
      </c>
      <c r="PI91" s="79">
        <f>0</f>
        <v/>
      </c>
      <c r="PJ91" s="79">
        <f>0</f>
        <v/>
      </c>
      <c r="PK91" s="79">
        <f>SE(Input!M="bullet";SE(0=Input!M-1;PK45;0);SE(0&lt;Input!M;0;SE(0&lt;Input!M;PK45/(Input!M-Input!M);0)))</f>
        <v/>
      </c>
      <c r="PL91" s="79">
        <f>SE(Input!M="bullet";SE(1=Input!M-1;PK45;0);SE(1&lt;Input!M;0;SE(1&lt;Input!M;PK45/(Input!M-Input!M);0)))</f>
        <v/>
      </c>
      <c r="PO91" s="78" t="n">
        <v>39</v>
      </c>
      <c r="PP91" s="79">
        <f>0</f>
        <v/>
      </c>
      <c r="PQ91" s="79">
        <f>0</f>
        <v/>
      </c>
      <c r="PR91" s="79">
        <f>0</f>
        <v/>
      </c>
      <c r="PS91" s="79">
        <f>0</f>
        <v/>
      </c>
      <c r="PT91" s="79">
        <f>0</f>
        <v/>
      </c>
      <c r="PU91" s="79">
        <f>0</f>
        <v/>
      </c>
      <c r="PV91" s="79">
        <f>0</f>
        <v/>
      </c>
      <c r="PW91" s="79">
        <f>0</f>
        <v/>
      </c>
      <c r="PX91" s="79">
        <f>0</f>
        <v/>
      </c>
      <c r="PY91" s="79">
        <f>0</f>
        <v/>
      </c>
      <c r="PZ91" s="79">
        <f>0</f>
        <v/>
      </c>
      <c r="QA91" s="79">
        <f>0</f>
        <v/>
      </c>
      <c r="QB91" s="79">
        <f>0</f>
        <v/>
      </c>
      <c r="QC91" s="79">
        <f>0</f>
        <v/>
      </c>
      <c r="QD91" s="79">
        <f>0</f>
        <v/>
      </c>
      <c r="QE91" s="79">
        <f>0</f>
        <v/>
      </c>
      <c r="QF91" s="79">
        <f>0</f>
        <v/>
      </c>
      <c r="QG91" s="79">
        <f>0</f>
        <v/>
      </c>
      <c r="QH91" s="79">
        <f>0</f>
        <v/>
      </c>
      <c r="QI91" s="79">
        <f>0</f>
        <v/>
      </c>
      <c r="QJ91" s="79">
        <f>0</f>
        <v/>
      </c>
      <c r="QK91" s="79">
        <f>0</f>
        <v/>
      </c>
      <c r="QL91" s="79">
        <f>0</f>
        <v/>
      </c>
      <c r="QM91" s="79">
        <f>0</f>
        <v/>
      </c>
      <c r="QN91" s="79">
        <f>0</f>
        <v/>
      </c>
      <c r="QO91" s="79">
        <f>0</f>
        <v/>
      </c>
      <c r="QP91" s="79">
        <f>0</f>
        <v/>
      </c>
      <c r="QQ91" s="79">
        <f>0</f>
        <v/>
      </c>
      <c r="QR91" s="79">
        <f>0</f>
        <v/>
      </c>
      <c r="QS91" s="79">
        <f>0</f>
        <v/>
      </c>
      <c r="QT91" s="79">
        <f>0</f>
        <v/>
      </c>
      <c r="QU91" s="79">
        <f>0</f>
        <v/>
      </c>
      <c r="QV91" s="79">
        <f>0</f>
        <v/>
      </c>
      <c r="QW91" s="79">
        <f>0</f>
        <v/>
      </c>
      <c r="QX91" s="79">
        <f>0</f>
        <v/>
      </c>
      <c r="QY91" s="79">
        <f>0</f>
        <v/>
      </c>
      <c r="QZ91" s="79">
        <f>0</f>
        <v/>
      </c>
      <c r="RA91" s="79">
        <f>0</f>
        <v/>
      </c>
      <c r="RB91" s="79">
        <f>SE(Input!N="bullet";SE(0=Input!N-1;RB45;0);SE(0&lt;Input!N;0;SE(0&lt;Input!N;RB45/(Input!N-Input!N);0)))</f>
        <v/>
      </c>
      <c r="RC91" s="79">
        <f>SE(Input!N="bullet";SE(1=Input!N-1;RB45;0);SE(1&lt;Input!N;0;SE(1&lt;Input!N;RB45/(Input!N-Input!N);0)))</f>
        <v/>
      </c>
      <c r="RF91" s="78" t="n">
        <v>39</v>
      </c>
      <c r="RG91" s="79">
        <f>0</f>
        <v/>
      </c>
      <c r="RH91" s="79">
        <f>0</f>
        <v/>
      </c>
      <c r="RI91" s="79">
        <f>0</f>
        <v/>
      </c>
      <c r="RJ91" s="79">
        <f>0</f>
        <v/>
      </c>
      <c r="RK91" s="79">
        <f>0</f>
        <v/>
      </c>
      <c r="RL91" s="79">
        <f>0</f>
        <v/>
      </c>
      <c r="RM91" s="79">
        <f>0</f>
        <v/>
      </c>
      <c r="RN91" s="79">
        <f>0</f>
        <v/>
      </c>
      <c r="RO91" s="79">
        <f>0</f>
        <v/>
      </c>
      <c r="RP91" s="79">
        <f>0</f>
        <v/>
      </c>
      <c r="RQ91" s="79">
        <f>0</f>
        <v/>
      </c>
      <c r="RR91" s="79">
        <f>0</f>
        <v/>
      </c>
      <c r="RS91" s="79">
        <f>0</f>
        <v/>
      </c>
      <c r="RT91" s="79">
        <f>0</f>
        <v/>
      </c>
      <c r="RU91" s="79">
        <f>0</f>
        <v/>
      </c>
      <c r="RV91" s="79">
        <f>0</f>
        <v/>
      </c>
      <c r="RW91" s="79">
        <f>0</f>
        <v/>
      </c>
      <c r="RX91" s="79">
        <f>0</f>
        <v/>
      </c>
      <c r="RY91" s="79">
        <f>0</f>
        <v/>
      </c>
      <c r="RZ91" s="79">
        <f>0</f>
        <v/>
      </c>
      <c r="SA91" s="79">
        <f>0</f>
        <v/>
      </c>
      <c r="SB91" s="79">
        <f>0</f>
        <v/>
      </c>
      <c r="SC91" s="79">
        <f>0</f>
        <v/>
      </c>
      <c r="SD91" s="79">
        <f>0</f>
        <v/>
      </c>
      <c r="SE91" s="79">
        <f>0</f>
        <v/>
      </c>
      <c r="SF91" s="79">
        <f>0</f>
        <v/>
      </c>
      <c r="SG91" s="79">
        <f>0</f>
        <v/>
      </c>
      <c r="SH91" s="79">
        <f>0</f>
        <v/>
      </c>
      <c r="SI91" s="79">
        <f>0</f>
        <v/>
      </c>
      <c r="SJ91" s="79">
        <f>0</f>
        <v/>
      </c>
      <c r="SK91" s="79">
        <f>0</f>
        <v/>
      </c>
      <c r="SL91" s="79">
        <f>0</f>
        <v/>
      </c>
      <c r="SM91" s="79">
        <f>0</f>
        <v/>
      </c>
      <c r="SN91" s="79">
        <f>0</f>
        <v/>
      </c>
      <c r="SO91" s="79">
        <f>0</f>
        <v/>
      </c>
      <c r="SP91" s="79">
        <f>0</f>
        <v/>
      </c>
      <c r="SQ91" s="79">
        <f>0</f>
        <v/>
      </c>
      <c r="SR91" s="79">
        <f>0</f>
        <v/>
      </c>
      <c r="SS91" s="79">
        <f>SE(Input!O="bullet";SE(0=Input!O-1;SS45;0);SE(0&lt;Input!O;0;SE(0&lt;Input!O;SS45/(Input!O-Input!O);0)))</f>
        <v/>
      </c>
      <c r="ST91" s="79">
        <f>SE(Input!O="bullet";SE(1=Input!O-1;SS45;0);SE(1&lt;Input!O;0;SE(1&lt;Input!O;SS45/(Input!O-Input!O);0)))</f>
        <v/>
      </c>
      <c r="SW91" s="78" t="n">
        <v>39</v>
      </c>
      <c r="SX91" s="79">
        <f>0</f>
        <v/>
      </c>
      <c r="SY91" s="79">
        <f>0</f>
        <v/>
      </c>
      <c r="SZ91" s="79">
        <f>0</f>
        <v/>
      </c>
      <c r="TA91" s="79">
        <f>0</f>
        <v/>
      </c>
      <c r="TB91" s="79">
        <f>0</f>
        <v/>
      </c>
      <c r="TC91" s="79">
        <f>0</f>
        <v/>
      </c>
      <c r="TD91" s="79">
        <f>0</f>
        <v/>
      </c>
      <c r="TE91" s="79">
        <f>0</f>
        <v/>
      </c>
      <c r="TF91" s="79">
        <f>0</f>
        <v/>
      </c>
      <c r="TG91" s="79">
        <f>0</f>
        <v/>
      </c>
      <c r="TH91" s="79">
        <f>0</f>
        <v/>
      </c>
      <c r="TI91" s="79">
        <f>0</f>
        <v/>
      </c>
      <c r="TJ91" s="79">
        <f>0</f>
        <v/>
      </c>
      <c r="TK91" s="79">
        <f>0</f>
        <v/>
      </c>
      <c r="TL91" s="79">
        <f>0</f>
        <v/>
      </c>
      <c r="TM91" s="79">
        <f>0</f>
        <v/>
      </c>
      <c r="TN91" s="79">
        <f>0</f>
        <v/>
      </c>
      <c r="TO91" s="79">
        <f>0</f>
        <v/>
      </c>
      <c r="TP91" s="79">
        <f>0</f>
        <v/>
      </c>
      <c r="TQ91" s="79">
        <f>0</f>
        <v/>
      </c>
      <c r="TR91" s="79">
        <f>0</f>
        <v/>
      </c>
      <c r="TS91" s="79">
        <f>0</f>
        <v/>
      </c>
      <c r="TT91" s="79">
        <f>0</f>
        <v/>
      </c>
      <c r="TU91" s="79">
        <f>0</f>
        <v/>
      </c>
      <c r="TV91" s="79">
        <f>0</f>
        <v/>
      </c>
      <c r="TW91" s="79">
        <f>0</f>
        <v/>
      </c>
      <c r="TX91" s="79">
        <f>0</f>
        <v/>
      </c>
      <c r="TY91" s="79">
        <f>0</f>
        <v/>
      </c>
      <c r="TZ91" s="79">
        <f>0</f>
        <v/>
      </c>
      <c r="UA91" s="79">
        <f>0</f>
        <v/>
      </c>
      <c r="UB91" s="79">
        <f>0</f>
        <v/>
      </c>
      <c r="UC91" s="79">
        <f>0</f>
        <v/>
      </c>
      <c r="UD91" s="79">
        <f>0</f>
        <v/>
      </c>
      <c r="UE91" s="79">
        <f>0</f>
        <v/>
      </c>
      <c r="UF91" s="79">
        <f>0</f>
        <v/>
      </c>
      <c r="UG91" s="79">
        <f>0</f>
        <v/>
      </c>
      <c r="UH91" s="79">
        <f>0</f>
        <v/>
      </c>
      <c r="UI91" s="79">
        <f>0</f>
        <v/>
      </c>
      <c r="UJ91" s="79">
        <f>SE(Input!P="bullet";SE(0=Input!P-1;UJ45;0);SE(0&lt;Input!P;0;SE(0&lt;Input!P;UJ45/(Input!P-Input!P);0)))</f>
        <v/>
      </c>
      <c r="UK91" s="79">
        <f>SE(Input!P="bullet";SE(1=Input!P-1;UJ45;0);SE(1&lt;Input!P;0;SE(1&lt;Input!P;UJ45/(Input!P-Input!P);0)))</f>
        <v/>
      </c>
      <c r="UN91" s="78" t="n">
        <v>39</v>
      </c>
      <c r="UO91" s="79">
        <f>0</f>
        <v/>
      </c>
      <c r="UP91" s="79">
        <f>0</f>
        <v/>
      </c>
      <c r="UQ91" s="79">
        <f>0</f>
        <v/>
      </c>
      <c r="UR91" s="79">
        <f>0</f>
        <v/>
      </c>
      <c r="US91" s="79">
        <f>0</f>
        <v/>
      </c>
      <c r="UT91" s="79">
        <f>0</f>
        <v/>
      </c>
      <c r="UU91" s="79">
        <f>0</f>
        <v/>
      </c>
      <c r="UV91" s="79">
        <f>0</f>
        <v/>
      </c>
      <c r="UW91" s="79">
        <f>0</f>
        <v/>
      </c>
      <c r="UX91" s="79">
        <f>0</f>
        <v/>
      </c>
      <c r="UY91" s="79">
        <f>0</f>
        <v/>
      </c>
      <c r="UZ91" s="79">
        <f>0</f>
        <v/>
      </c>
      <c r="VA91" s="79">
        <f>0</f>
        <v/>
      </c>
      <c r="VB91" s="79">
        <f>0</f>
        <v/>
      </c>
      <c r="VC91" s="79">
        <f>0</f>
        <v/>
      </c>
      <c r="VD91" s="79">
        <f>0</f>
        <v/>
      </c>
      <c r="VE91" s="79">
        <f>0</f>
        <v/>
      </c>
      <c r="VF91" s="79">
        <f>0</f>
        <v/>
      </c>
      <c r="VG91" s="79">
        <f>0</f>
        <v/>
      </c>
      <c r="VH91" s="79">
        <f>0</f>
        <v/>
      </c>
      <c r="VI91" s="79">
        <f>0</f>
        <v/>
      </c>
      <c r="VJ91" s="79">
        <f>0</f>
        <v/>
      </c>
      <c r="VK91" s="79">
        <f>0</f>
        <v/>
      </c>
      <c r="VL91" s="79">
        <f>0</f>
        <v/>
      </c>
      <c r="VM91" s="79">
        <f>0</f>
        <v/>
      </c>
      <c r="VN91" s="79">
        <f>0</f>
        <v/>
      </c>
      <c r="VO91" s="79">
        <f>0</f>
        <v/>
      </c>
      <c r="VP91" s="79">
        <f>0</f>
        <v/>
      </c>
      <c r="VQ91" s="79">
        <f>0</f>
        <v/>
      </c>
      <c r="VR91" s="79">
        <f>0</f>
        <v/>
      </c>
      <c r="VS91" s="79">
        <f>0</f>
        <v/>
      </c>
      <c r="VT91" s="79">
        <f>0</f>
        <v/>
      </c>
      <c r="VU91" s="79">
        <f>0</f>
        <v/>
      </c>
      <c r="VV91" s="79">
        <f>0</f>
        <v/>
      </c>
      <c r="VW91" s="79">
        <f>0</f>
        <v/>
      </c>
      <c r="VX91" s="79">
        <f>0</f>
        <v/>
      </c>
      <c r="VY91" s="79">
        <f>0</f>
        <v/>
      </c>
      <c r="VZ91" s="79">
        <f>0</f>
        <v/>
      </c>
      <c r="WA91" s="79">
        <f>SE(Input!Q="bullet";SE(0=Input!Q-1;WA45;0);SE(0&lt;Input!Q;0;SE(0&lt;Input!Q;WA45/(Input!Q-Input!Q);0)))</f>
        <v/>
      </c>
      <c r="WB91" s="79">
        <f>SE(Input!Q="bullet";SE(1=Input!Q-1;WA45;0);SE(1&lt;Input!Q;0;SE(1&lt;Input!Q;WA45/(Input!Q-Input!Q);0)))</f>
        <v/>
      </c>
      <c r="WE91" s="78" t="n">
        <v>39</v>
      </c>
      <c r="WF91" s="79">
        <f>0</f>
        <v/>
      </c>
      <c r="WG91" s="79">
        <f>0</f>
        <v/>
      </c>
      <c r="WH91" s="79">
        <f>0</f>
        <v/>
      </c>
      <c r="WI91" s="79">
        <f>0</f>
        <v/>
      </c>
      <c r="WJ91" s="79">
        <f>0</f>
        <v/>
      </c>
      <c r="WK91" s="79">
        <f>0</f>
        <v/>
      </c>
      <c r="WL91" s="79">
        <f>0</f>
        <v/>
      </c>
      <c r="WM91" s="79">
        <f>0</f>
        <v/>
      </c>
      <c r="WN91" s="79">
        <f>0</f>
        <v/>
      </c>
      <c r="WO91" s="79">
        <f>0</f>
        <v/>
      </c>
      <c r="WP91" s="79">
        <f>0</f>
        <v/>
      </c>
      <c r="WQ91" s="79">
        <f>0</f>
        <v/>
      </c>
      <c r="WR91" s="79">
        <f>0</f>
        <v/>
      </c>
      <c r="WS91" s="79">
        <f>0</f>
        <v/>
      </c>
      <c r="WT91" s="79">
        <f>0</f>
        <v/>
      </c>
      <c r="WU91" s="79">
        <f>0</f>
        <v/>
      </c>
      <c r="WV91" s="79">
        <f>0</f>
        <v/>
      </c>
      <c r="WW91" s="79">
        <f>0</f>
        <v/>
      </c>
      <c r="WX91" s="79">
        <f>0</f>
        <v/>
      </c>
      <c r="WY91" s="79">
        <f>0</f>
        <v/>
      </c>
      <c r="WZ91" s="79">
        <f>0</f>
        <v/>
      </c>
      <c r="XA91" s="79">
        <f>0</f>
        <v/>
      </c>
      <c r="XB91" s="79">
        <f>0</f>
        <v/>
      </c>
      <c r="XC91" s="79">
        <f>0</f>
        <v/>
      </c>
      <c r="XD91" s="79">
        <f>0</f>
        <v/>
      </c>
      <c r="XE91" s="79">
        <f>0</f>
        <v/>
      </c>
      <c r="XF91" s="79">
        <f>0</f>
        <v/>
      </c>
      <c r="XG91" s="79">
        <f>0</f>
        <v/>
      </c>
      <c r="XH91" s="79">
        <f>0</f>
        <v/>
      </c>
      <c r="XI91" s="79">
        <f>0</f>
        <v/>
      </c>
      <c r="XJ91" s="79">
        <f>0</f>
        <v/>
      </c>
      <c r="XK91" s="79">
        <f>0</f>
        <v/>
      </c>
      <c r="XL91" s="79">
        <f>0</f>
        <v/>
      </c>
      <c r="XM91" s="79">
        <f>0</f>
        <v/>
      </c>
      <c r="XN91" s="79">
        <f>0</f>
        <v/>
      </c>
      <c r="XO91" s="79">
        <f>0</f>
        <v/>
      </c>
      <c r="XP91" s="79">
        <f>0</f>
        <v/>
      </c>
      <c r="XQ91" s="79">
        <f>0</f>
        <v/>
      </c>
      <c r="XR91" s="79">
        <f>SE(Input!R="bullet";SE(0=Input!R-1;XR45;0);SE(0&lt;Input!R;0;SE(0&lt;Input!R;XR45/(Input!R-Input!R);0)))</f>
        <v/>
      </c>
      <c r="XS91" s="79">
        <f>SE(Input!R="bullet";SE(1=Input!R-1;XR45;0);SE(1&lt;Input!R;0;SE(1&lt;Input!R;XR45/(Input!R-Input!R);0)))</f>
        <v/>
      </c>
      <c r="XV91" s="78" t="n">
        <v>39</v>
      </c>
      <c r="XW91" s="79">
        <f>0</f>
        <v/>
      </c>
      <c r="XX91" s="79">
        <f>0</f>
        <v/>
      </c>
      <c r="XY91" s="79">
        <f>0</f>
        <v/>
      </c>
      <c r="XZ91" s="79">
        <f>0</f>
        <v/>
      </c>
      <c r="YA91" s="79">
        <f>0</f>
        <v/>
      </c>
      <c r="YB91" s="79">
        <f>0</f>
        <v/>
      </c>
      <c r="YC91" s="79">
        <f>0</f>
        <v/>
      </c>
      <c r="YD91" s="79">
        <f>0</f>
        <v/>
      </c>
      <c r="YE91" s="79">
        <f>0</f>
        <v/>
      </c>
      <c r="YF91" s="79">
        <f>0</f>
        <v/>
      </c>
      <c r="YG91" s="79">
        <f>0</f>
        <v/>
      </c>
      <c r="YH91" s="79">
        <f>0</f>
        <v/>
      </c>
      <c r="YI91" s="79">
        <f>0</f>
        <v/>
      </c>
      <c r="YJ91" s="79">
        <f>0</f>
        <v/>
      </c>
      <c r="YK91" s="79">
        <f>0</f>
        <v/>
      </c>
      <c r="YL91" s="79">
        <f>0</f>
        <v/>
      </c>
      <c r="YM91" s="79">
        <f>0</f>
        <v/>
      </c>
      <c r="YN91" s="79">
        <f>0</f>
        <v/>
      </c>
      <c r="YO91" s="79">
        <f>0</f>
        <v/>
      </c>
      <c r="YP91" s="79">
        <f>0</f>
        <v/>
      </c>
      <c r="YQ91" s="79">
        <f>0</f>
        <v/>
      </c>
      <c r="YR91" s="79">
        <f>0</f>
        <v/>
      </c>
      <c r="YS91" s="79">
        <f>0</f>
        <v/>
      </c>
      <c r="YT91" s="79">
        <f>0</f>
        <v/>
      </c>
      <c r="YU91" s="79">
        <f>0</f>
        <v/>
      </c>
      <c r="YV91" s="79">
        <f>0</f>
        <v/>
      </c>
      <c r="YW91" s="79">
        <f>0</f>
        <v/>
      </c>
      <c r="YX91" s="79">
        <f>0</f>
        <v/>
      </c>
      <c r="YY91" s="79">
        <f>0</f>
        <v/>
      </c>
      <c r="YZ91" s="79">
        <f>0</f>
        <v/>
      </c>
      <c r="ZA91" s="79">
        <f>0</f>
        <v/>
      </c>
      <c r="ZB91" s="79">
        <f>0</f>
        <v/>
      </c>
      <c r="ZC91" s="79">
        <f>0</f>
        <v/>
      </c>
      <c r="ZD91" s="79">
        <f>0</f>
        <v/>
      </c>
      <c r="ZE91" s="79">
        <f>0</f>
        <v/>
      </c>
      <c r="ZF91" s="79">
        <f>0</f>
        <v/>
      </c>
      <c r="ZG91" s="79">
        <f>0</f>
        <v/>
      </c>
      <c r="ZH91" s="79">
        <f>0</f>
        <v/>
      </c>
      <c r="ZI91" s="79">
        <f>SE(Input!S="bullet";SE(0=Input!S-1;ZI45;0);SE(0&lt;Input!S;0;SE(0&lt;Input!S;ZI45/(Input!S-Input!S);0)))</f>
        <v/>
      </c>
      <c r="ZJ91" s="79">
        <f>SE(Input!S="bullet";SE(1=Input!S-1;ZI45;0);SE(1&lt;Input!S;0;SE(1&lt;Input!S;ZI45/(Input!S-Input!S);0)))</f>
        <v/>
      </c>
      <c r="ZM91" s="78" t="n">
        <v>39</v>
      </c>
      <c r="ZN91" s="79">
        <f>0</f>
        <v/>
      </c>
      <c r="ZO91" s="79">
        <f>0</f>
        <v/>
      </c>
      <c r="ZP91" s="79">
        <f>0</f>
        <v/>
      </c>
      <c r="ZQ91" s="79">
        <f>0</f>
        <v/>
      </c>
      <c r="ZR91" s="79">
        <f>0</f>
        <v/>
      </c>
      <c r="ZS91" s="79">
        <f>0</f>
        <v/>
      </c>
      <c r="ZT91" s="79">
        <f>0</f>
        <v/>
      </c>
      <c r="ZU91" s="79">
        <f>0</f>
        <v/>
      </c>
      <c r="ZV91" s="79">
        <f>0</f>
        <v/>
      </c>
      <c r="ZW91" s="79">
        <f>0</f>
        <v/>
      </c>
      <c r="ZX91" s="79">
        <f>0</f>
        <v/>
      </c>
      <c r="ZY91" s="79">
        <f>0</f>
        <v/>
      </c>
      <c r="ZZ91" s="79">
        <f>0</f>
        <v/>
      </c>
      <c r="AAA91" s="79">
        <f>0</f>
        <v/>
      </c>
      <c r="AAB91" s="79">
        <f>0</f>
        <v/>
      </c>
      <c r="AAC91" s="79">
        <f>0</f>
        <v/>
      </c>
      <c r="AAD91" s="79">
        <f>0</f>
        <v/>
      </c>
      <c r="AAE91" s="79">
        <f>0</f>
        <v/>
      </c>
      <c r="AAF91" s="79">
        <f>0</f>
        <v/>
      </c>
      <c r="AAG91" s="79">
        <f>0</f>
        <v/>
      </c>
      <c r="AAH91" s="79">
        <f>0</f>
        <v/>
      </c>
      <c r="AAI91" s="79">
        <f>0</f>
        <v/>
      </c>
      <c r="AAJ91" s="79">
        <f>0</f>
        <v/>
      </c>
      <c r="AAK91" s="79">
        <f>0</f>
        <v/>
      </c>
      <c r="AAL91" s="79">
        <f>0</f>
        <v/>
      </c>
      <c r="AAM91" s="79">
        <f>0</f>
        <v/>
      </c>
      <c r="AAN91" s="79">
        <f>0</f>
        <v/>
      </c>
      <c r="AAO91" s="79">
        <f>0</f>
        <v/>
      </c>
      <c r="AAP91" s="79">
        <f>0</f>
        <v/>
      </c>
      <c r="AAQ91" s="79">
        <f>0</f>
        <v/>
      </c>
      <c r="AAR91" s="79">
        <f>0</f>
        <v/>
      </c>
      <c r="AAS91" s="79">
        <f>0</f>
        <v/>
      </c>
      <c r="AAT91" s="79">
        <f>0</f>
        <v/>
      </c>
      <c r="AAU91" s="79">
        <f>0</f>
        <v/>
      </c>
      <c r="AAV91" s="79">
        <f>0</f>
        <v/>
      </c>
      <c r="AAW91" s="79">
        <f>0</f>
        <v/>
      </c>
      <c r="AAX91" s="79">
        <f>0</f>
        <v/>
      </c>
      <c r="AAY91" s="79">
        <f>0</f>
        <v/>
      </c>
      <c r="AAZ91" s="79">
        <f>SE(Input!T="bullet";SE(0=Input!T-1;AAZ45;0);SE(0&lt;Input!T;0;SE(0&lt;Input!T;AAZ45/(Input!T-Input!T);0)))</f>
        <v/>
      </c>
      <c r="ABA91" s="79">
        <f>SE(Input!T="bullet";SE(1=Input!T-1;AAZ45;0);SE(1&lt;Input!T;0;SE(1&lt;Input!T;AAZ45/(Input!T-Input!T);0)))</f>
        <v/>
      </c>
      <c r="ABD91" s="78" t="n">
        <v>39</v>
      </c>
      <c r="ABE91" s="79">
        <f>0</f>
        <v/>
      </c>
      <c r="ABF91" s="79">
        <f>0</f>
        <v/>
      </c>
      <c r="ABG91" s="79">
        <f>0</f>
        <v/>
      </c>
      <c r="ABH91" s="79">
        <f>0</f>
        <v/>
      </c>
      <c r="ABI91" s="79">
        <f>0</f>
        <v/>
      </c>
      <c r="ABJ91" s="79">
        <f>0</f>
        <v/>
      </c>
      <c r="ABK91" s="79">
        <f>0</f>
        <v/>
      </c>
      <c r="ABL91" s="79">
        <f>0</f>
        <v/>
      </c>
      <c r="ABM91" s="79">
        <f>0</f>
        <v/>
      </c>
      <c r="ABN91" s="79">
        <f>0</f>
        <v/>
      </c>
      <c r="ABO91" s="79">
        <f>0</f>
        <v/>
      </c>
      <c r="ABP91" s="79">
        <f>0</f>
        <v/>
      </c>
      <c r="ABQ91" s="79">
        <f>0</f>
        <v/>
      </c>
      <c r="ABR91" s="79">
        <f>0</f>
        <v/>
      </c>
      <c r="ABS91" s="79">
        <f>0</f>
        <v/>
      </c>
      <c r="ABT91" s="79">
        <f>0</f>
        <v/>
      </c>
      <c r="ABU91" s="79">
        <f>0</f>
        <v/>
      </c>
      <c r="ABV91" s="79">
        <f>0</f>
        <v/>
      </c>
      <c r="ABW91" s="79">
        <f>0</f>
        <v/>
      </c>
      <c r="ABX91" s="79">
        <f>0</f>
        <v/>
      </c>
      <c r="ABY91" s="79">
        <f>0</f>
        <v/>
      </c>
      <c r="ABZ91" s="79">
        <f>0</f>
        <v/>
      </c>
      <c r="ACA91" s="79">
        <f>0</f>
        <v/>
      </c>
      <c r="ACB91" s="79">
        <f>0</f>
        <v/>
      </c>
      <c r="ACC91" s="79">
        <f>0</f>
        <v/>
      </c>
      <c r="ACD91" s="79">
        <f>0</f>
        <v/>
      </c>
      <c r="ACE91" s="79">
        <f>0</f>
        <v/>
      </c>
      <c r="ACF91" s="79">
        <f>0</f>
        <v/>
      </c>
      <c r="ACG91" s="79">
        <f>0</f>
        <v/>
      </c>
      <c r="ACH91" s="79">
        <f>0</f>
        <v/>
      </c>
      <c r="ACI91" s="79">
        <f>0</f>
        <v/>
      </c>
      <c r="ACJ91" s="79">
        <f>0</f>
        <v/>
      </c>
      <c r="ACK91" s="79">
        <f>0</f>
        <v/>
      </c>
      <c r="ACL91" s="79">
        <f>0</f>
        <v/>
      </c>
      <c r="ACM91" s="79">
        <f>0</f>
        <v/>
      </c>
      <c r="ACN91" s="79">
        <f>0</f>
        <v/>
      </c>
      <c r="ACO91" s="79">
        <f>0</f>
        <v/>
      </c>
      <c r="ACP91" s="79">
        <f>0</f>
        <v/>
      </c>
      <c r="ACQ91" s="79">
        <f>SE(Input!U="bullet";SE(0=Input!U-1;ACQ45;0);SE(0&lt;Input!U;0;SE(0&lt;Input!U;ACQ45/(Input!U-Input!U);0)))</f>
        <v/>
      </c>
      <c r="ACR91" s="79">
        <f>SE(Input!U="bullet";SE(1=Input!U-1;ACQ45;0);SE(1&lt;Input!U;0;SE(1&lt;Input!U;ACQ45/(Input!U-Input!U);0)))</f>
        <v/>
      </c>
      <c r="ACU91" s="78" t="n">
        <v>39</v>
      </c>
      <c r="ACV91" s="79">
        <f>0</f>
        <v/>
      </c>
      <c r="ACW91" s="79">
        <f>0</f>
        <v/>
      </c>
      <c r="ACX91" s="79">
        <f>0</f>
        <v/>
      </c>
      <c r="ACY91" s="79">
        <f>0</f>
        <v/>
      </c>
      <c r="ACZ91" s="79">
        <f>0</f>
        <v/>
      </c>
      <c r="ADA91" s="79">
        <f>0</f>
        <v/>
      </c>
      <c r="ADB91" s="79">
        <f>0</f>
        <v/>
      </c>
      <c r="ADC91" s="79">
        <f>0</f>
        <v/>
      </c>
      <c r="ADD91" s="79">
        <f>0</f>
        <v/>
      </c>
      <c r="ADE91" s="79">
        <f>0</f>
        <v/>
      </c>
      <c r="ADF91" s="79">
        <f>0</f>
        <v/>
      </c>
      <c r="ADG91" s="79">
        <f>0</f>
        <v/>
      </c>
      <c r="ADH91" s="79">
        <f>0</f>
        <v/>
      </c>
      <c r="ADI91" s="79">
        <f>0</f>
        <v/>
      </c>
      <c r="ADJ91" s="79">
        <f>0</f>
        <v/>
      </c>
      <c r="ADK91" s="79">
        <f>0</f>
        <v/>
      </c>
      <c r="ADL91" s="79">
        <f>0</f>
        <v/>
      </c>
      <c r="ADM91" s="79">
        <f>0</f>
        <v/>
      </c>
      <c r="ADN91" s="79">
        <f>0</f>
        <v/>
      </c>
      <c r="ADO91" s="79">
        <f>0</f>
        <v/>
      </c>
      <c r="ADP91" s="79">
        <f>0</f>
        <v/>
      </c>
      <c r="ADQ91" s="79">
        <f>0</f>
        <v/>
      </c>
      <c r="ADR91" s="79">
        <f>0</f>
        <v/>
      </c>
      <c r="ADS91" s="79">
        <f>0</f>
        <v/>
      </c>
      <c r="ADT91" s="79">
        <f>0</f>
        <v/>
      </c>
      <c r="ADU91" s="79">
        <f>0</f>
        <v/>
      </c>
      <c r="ADV91" s="79">
        <f>0</f>
        <v/>
      </c>
      <c r="ADW91" s="79">
        <f>0</f>
        <v/>
      </c>
      <c r="ADX91" s="79">
        <f>0</f>
        <v/>
      </c>
      <c r="ADY91" s="79">
        <f>0</f>
        <v/>
      </c>
      <c r="ADZ91" s="79">
        <f>0</f>
        <v/>
      </c>
      <c r="AEA91" s="79">
        <f>0</f>
        <v/>
      </c>
      <c r="AEB91" s="79">
        <f>0</f>
        <v/>
      </c>
      <c r="AEC91" s="79">
        <f>0</f>
        <v/>
      </c>
      <c r="AED91" s="79">
        <f>0</f>
        <v/>
      </c>
      <c r="AEE91" s="79">
        <f>0</f>
        <v/>
      </c>
      <c r="AEF91" s="79">
        <f>0</f>
        <v/>
      </c>
      <c r="AEG91" s="79">
        <f>0</f>
        <v/>
      </c>
      <c r="AEH91" s="79">
        <f>SE(Input!V="bullet";SE(0=Input!V-1;AEH45;0);SE(0&lt;Input!V;0;SE(0&lt;Input!V;AEH45/(Input!V-Input!V);0)))</f>
        <v/>
      </c>
      <c r="AEI91" s="79">
        <f>SE(Input!V="bullet";SE(1=Input!V-1;AEH45;0);SE(1&lt;Input!V;0;SE(1&lt;Input!V;AEH45/(Input!V-Input!V);0)))</f>
        <v/>
      </c>
      <c r="AEL91" s="78" t="n">
        <v>39</v>
      </c>
      <c r="AEM91" s="79">
        <f>0</f>
        <v/>
      </c>
      <c r="AEN91" s="79">
        <f>0</f>
        <v/>
      </c>
      <c r="AEO91" s="79">
        <f>0</f>
        <v/>
      </c>
      <c r="AEP91" s="79">
        <f>0</f>
        <v/>
      </c>
      <c r="AEQ91" s="79">
        <f>0</f>
        <v/>
      </c>
      <c r="AER91" s="79">
        <f>0</f>
        <v/>
      </c>
      <c r="AES91" s="79">
        <f>0</f>
        <v/>
      </c>
      <c r="AET91" s="79">
        <f>0</f>
        <v/>
      </c>
      <c r="AEU91" s="79">
        <f>0</f>
        <v/>
      </c>
      <c r="AEV91" s="79">
        <f>0</f>
        <v/>
      </c>
      <c r="AEW91" s="79">
        <f>0</f>
        <v/>
      </c>
      <c r="AEX91" s="79">
        <f>0</f>
        <v/>
      </c>
      <c r="AEY91" s="79">
        <f>0</f>
        <v/>
      </c>
      <c r="AEZ91" s="79">
        <f>0</f>
        <v/>
      </c>
      <c r="AFA91" s="79">
        <f>0</f>
        <v/>
      </c>
      <c r="AFB91" s="79">
        <f>0</f>
        <v/>
      </c>
      <c r="AFC91" s="79">
        <f>0</f>
        <v/>
      </c>
      <c r="AFD91" s="79">
        <f>0</f>
        <v/>
      </c>
      <c r="AFE91" s="79">
        <f>0</f>
        <v/>
      </c>
      <c r="AFF91" s="79">
        <f>0</f>
        <v/>
      </c>
      <c r="AFG91" s="79">
        <f>0</f>
        <v/>
      </c>
      <c r="AFH91" s="79">
        <f>0</f>
        <v/>
      </c>
      <c r="AFI91" s="79">
        <f>0</f>
        <v/>
      </c>
      <c r="AFJ91" s="79">
        <f>0</f>
        <v/>
      </c>
      <c r="AFK91" s="79">
        <f>0</f>
        <v/>
      </c>
      <c r="AFL91" s="79">
        <f>0</f>
        <v/>
      </c>
      <c r="AFM91" s="79">
        <f>0</f>
        <v/>
      </c>
      <c r="AFN91" s="79">
        <f>0</f>
        <v/>
      </c>
      <c r="AFO91" s="79">
        <f>0</f>
        <v/>
      </c>
      <c r="AFP91" s="79">
        <f>0</f>
        <v/>
      </c>
      <c r="AFQ91" s="79">
        <f>0</f>
        <v/>
      </c>
      <c r="AFR91" s="79">
        <f>0</f>
        <v/>
      </c>
      <c r="AFS91" s="79">
        <f>0</f>
        <v/>
      </c>
      <c r="AFT91" s="79">
        <f>0</f>
        <v/>
      </c>
      <c r="AFU91" s="79">
        <f>0</f>
        <v/>
      </c>
      <c r="AFV91" s="79">
        <f>0</f>
        <v/>
      </c>
      <c r="AFW91" s="79">
        <f>0</f>
        <v/>
      </c>
      <c r="AFX91" s="79">
        <f>0</f>
        <v/>
      </c>
      <c r="AFY91" s="79">
        <f>SE(Input!W="bullet";SE(0=Input!W-1;AFY45;0);SE(0&lt;Input!W;0;SE(0&lt;Input!W;AFY45/(Input!W-Input!W);0)))</f>
        <v/>
      </c>
      <c r="AFZ91" s="79">
        <f>SE(Input!W="bullet";SE(1=Input!W-1;AFY45;0);SE(1&lt;Input!W;0;SE(1&lt;Input!W;AFY45/(Input!W-Input!W);0)))</f>
        <v/>
      </c>
    </row>
    <row r="92">
      <c r="A92" s="78" t="n">
        <v>40</v>
      </c>
      <c r="B92" s="79">
        <f>0</f>
        <v/>
      </c>
      <c r="C92" s="79">
        <f>0</f>
        <v/>
      </c>
      <c r="D92" s="79">
        <f>0</f>
        <v/>
      </c>
      <c r="E92" s="79">
        <f>0</f>
        <v/>
      </c>
      <c r="F92" s="79">
        <f>0</f>
        <v/>
      </c>
      <c r="G92" s="79">
        <f>0</f>
        <v/>
      </c>
      <c r="H92" s="79">
        <f>0</f>
        <v/>
      </c>
      <c r="I92" s="79">
        <f>0</f>
        <v/>
      </c>
      <c r="J92" s="79">
        <f>0</f>
        <v/>
      </c>
      <c r="K92" s="79">
        <f>0</f>
        <v/>
      </c>
      <c r="L92" s="79">
        <f>0</f>
        <v/>
      </c>
      <c r="M92" s="79">
        <f>0</f>
        <v/>
      </c>
      <c r="N92" s="79">
        <f>0</f>
        <v/>
      </c>
      <c r="O92" s="79">
        <f>0</f>
        <v/>
      </c>
      <c r="P92" s="79">
        <f>0</f>
        <v/>
      </c>
      <c r="Q92" s="79">
        <f>0</f>
        <v/>
      </c>
      <c r="R92" s="79">
        <f>0</f>
        <v/>
      </c>
      <c r="S92" s="79">
        <f>0</f>
        <v/>
      </c>
      <c r="T92" s="79">
        <f>0</f>
        <v/>
      </c>
      <c r="U92" s="79">
        <f>0</f>
        <v/>
      </c>
      <c r="V92" s="79">
        <f>0</f>
        <v/>
      </c>
      <c r="W92" s="79">
        <f>0</f>
        <v/>
      </c>
      <c r="X92" s="79">
        <f>0</f>
        <v/>
      </c>
      <c r="Y92" s="79">
        <f>0</f>
        <v/>
      </c>
      <c r="Z92" s="79">
        <f>0</f>
        <v/>
      </c>
      <c r="AA92" s="79">
        <f>0</f>
        <v/>
      </c>
      <c r="AB92" s="79">
        <f>0</f>
        <v/>
      </c>
      <c r="AC92" s="79">
        <f>0</f>
        <v/>
      </c>
      <c r="AD92" s="79">
        <f>0</f>
        <v/>
      </c>
      <c r="AE92" s="79">
        <f>0</f>
        <v/>
      </c>
      <c r="AF92" s="79">
        <f>0</f>
        <v/>
      </c>
      <c r="AG92" s="79">
        <f>0</f>
        <v/>
      </c>
      <c r="AH92" s="79">
        <f>0</f>
        <v/>
      </c>
      <c r="AI92" s="79">
        <f>0</f>
        <v/>
      </c>
      <c r="AJ92" s="79">
        <f>0</f>
        <v/>
      </c>
      <c r="AK92" s="79">
        <f>0</f>
        <v/>
      </c>
      <c r="AL92" s="79">
        <f>0</f>
        <v/>
      </c>
      <c r="AM92" s="79">
        <f>0</f>
        <v/>
      </c>
      <c r="AN92" s="79">
        <f>0</f>
        <v/>
      </c>
      <c r="AO92" s="79">
        <f>SE(Input!D="bullet";SE(0=Input!D-1;AO46;0);SE(0&lt;Input!D;0;SE(0&lt;Input!D;AO46/(Input!D-Input!D);0)))</f>
        <v/>
      </c>
      <c r="AR92" s="78" t="n">
        <v>40</v>
      </c>
      <c r="AS92" s="79">
        <f>0</f>
        <v/>
      </c>
      <c r="AT92" s="79">
        <f>0</f>
        <v/>
      </c>
      <c r="AU92" s="79">
        <f>0</f>
        <v/>
      </c>
      <c r="AV92" s="79">
        <f>0</f>
        <v/>
      </c>
      <c r="AW92" s="79">
        <f>0</f>
        <v/>
      </c>
      <c r="AX92" s="79">
        <f>0</f>
        <v/>
      </c>
      <c r="AY92" s="79">
        <f>0</f>
        <v/>
      </c>
      <c r="AZ92" s="79">
        <f>0</f>
        <v/>
      </c>
      <c r="BA92" s="79">
        <f>0</f>
        <v/>
      </c>
      <c r="BB92" s="79">
        <f>0</f>
        <v/>
      </c>
      <c r="BC92" s="79">
        <f>0</f>
        <v/>
      </c>
      <c r="BD92" s="79">
        <f>0</f>
        <v/>
      </c>
      <c r="BE92" s="79">
        <f>0</f>
        <v/>
      </c>
      <c r="BF92" s="79">
        <f>0</f>
        <v/>
      </c>
      <c r="BG92" s="79">
        <f>0</f>
        <v/>
      </c>
      <c r="BH92" s="79">
        <f>0</f>
        <v/>
      </c>
      <c r="BI92" s="79">
        <f>0</f>
        <v/>
      </c>
      <c r="BJ92" s="79">
        <f>0</f>
        <v/>
      </c>
      <c r="BK92" s="79">
        <f>0</f>
        <v/>
      </c>
      <c r="BL92" s="79">
        <f>0</f>
        <v/>
      </c>
      <c r="BM92" s="79">
        <f>0</f>
        <v/>
      </c>
      <c r="BN92" s="79">
        <f>0</f>
        <v/>
      </c>
      <c r="BO92" s="79">
        <f>0</f>
        <v/>
      </c>
      <c r="BP92" s="79">
        <f>0</f>
        <v/>
      </c>
      <c r="BQ92" s="79">
        <f>0</f>
        <v/>
      </c>
      <c r="BR92" s="79">
        <f>0</f>
        <v/>
      </c>
      <c r="BS92" s="79">
        <f>0</f>
        <v/>
      </c>
      <c r="BT92" s="79">
        <f>0</f>
        <v/>
      </c>
      <c r="BU92" s="79">
        <f>0</f>
        <v/>
      </c>
      <c r="BV92" s="79">
        <f>0</f>
        <v/>
      </c>
      <c r="BW92" s="79">
        <f>0</f>
        <v/>
      </c>
      <c r="BX92" s="79">
        <f>0</f>
        <v/>
      </c>
      <c r="BY92" s="79">
        <f>0</f>
        <v/>
      </c>
      <c r="BZ92" s="79">
        <f>0</f>
        <v/>
      </c>
      <c r="CA92" s="79">
        <f>0</f>
        <v/>
      </c>
      <c r="CB92" s="79">
        <f>0</f>
        <v/>
      </c>
      <c r="CC92" s="79">
        <f>0</f>
        <v/>
      </c>
      <c r="CD92" s="79">
        <f>0</f>
        <v/>
      </c>
      <c r="CE92" s="79">
        <f>0</f>
        <v/>
      </c>
      <c r="CF92" s="79">
        <f>SE(Input!E="bullet";SE(0=Input!E-1;CF46;0);SE(0&lt;Input!E;0;SE(0&lt;Input!E;CF46/(Input!E-Input!E);0)))</f>
        <v/>
      </c>
      <c r="CI92" s="78" t="n">
        <v>40</v>
      </c>
      <c r="CJ92" s="79">
        <f>0</f>
        <v/>
      </c>
      <c r="CK92" s="79">
        <f>0</f>
        <v/>
      </c>
      <c r="CL92" s="79">
        <f>0</f>
        <v/>
      </c>
      <c r="CM92" s="79">
        <f>0</f>
        <v/>
      </c>
      <c r="CN92" s="79">
        <f>0</f>
        <v/>
      </c>
      <c r="CO92" s="79">
        <f>0</f>
        <v/>
      </c>
      <c r="CP92" s="79">
        <f>0</f>
        <v/>
      </c>
      <c r="CQ92" s="79">
        <f>0</f>
        <v/>
      </c>
      <c r="CR92" s="79">
        <f>0</f>
        <v/>
      </c>
      <c r="CS92" s="79">
        <f>0</f>
        <v/>
      </c>
      <c r="CT92" s="79">
        <f>0</f>
        <v/>
      </c>
      <c r="CU92" s="79">
        <f>0</f>
        <v/>
      </c>
      <c r="CV92" s="79">
        <f>0</f>
        <v/>
      </c>
      <c r="CW92" s="79">
        <f>0</f>
        <v/>
      </c>
      <c r="CX92" s="79">
        <f>0</f>
        <v/>
      </c>
      <c r="CY92" s="79">
        <f>0</f>
        <v/>
      </c>
      <c r="CZ92" s="79">
        <f>0</f>
        <v/>
      </c>
      <c r="DA92" s="79">
        <f>0</f>
        <v/>
      </c>
      <c r="DB92" s="79">
        <f>0</f>
        <v/>
      </c>
      <c r="DC92" s="79">
        <f>0</f>
        <v/>
      </c>
      <c r="DD92" s="79">
        <f>0</f>
        <v/>
      </c>
      <c r="DE92" s="79">
        <f>0</f>
        <v/>
      </c>
      <c r="DF92" s="79">
        <f>0</f>
        <v/>
      </c>
      <c r="DG92" s="79">
        <f>0</f>
        <v/>
      </c>
      <c r="DH92" s="79">
        <f>0</f>
        <v/>
      </c>
      <c r="DI92" s="79">
        <f>0</f>
        <v/>
      </c>
      <c r="DJ92" s="79">
        <f>0</f>
        <v/>
      </c>
      <c r="DK92" s="79">
        <f>0</f>
        <v/>
      </c>
      <c r="DL92" s="79">
        <f>0</f>
        <v/>
      </c>
      <c r="DM92" s="79">
        <f>0</f>
        <v/>
      </c>
      <c r="DN92" s="79">
        <f>0</f>
        <v/>
      </c>
      <c r="DO92" s="79">
        <f>0</f>
        <v/>
      </c>
      <c r="DP92" s="79">
        <f>0</f>
        <v/>
      </c>
      <c r="DQ92" s="79">
        <f>0</f>
        <v/>
      </c>
      <c r="DR92" s="79">
        <f>0</f>
        <v/>
      </c>
      <c r="DS92" s="79">
        <f>0</f>
        <v/>
      </c>
      <c r="DT92" s="79">
        <f>0</f>
        <v/>
      </c>
      <c r="DU92" s="79">
        <f>0</f>
        <v/>
      </c>
      <c r="DV92" s="79">
        <f>0</f>
        <v/>
      </c>
      <c r="DW92" s="79">
        <f>SE(Input!F="bullet";SE(0=Input!F-1;DW46;0);SE(0&lt;Input!F;0;SE(0&lt;Input!F;DW46/(Input!F-Input!F);0)))</f>
        <v/>
      </c>
      <c r="DZ92" s="78" t="n">
        <v>40</v>
      </c>
      <c r="EA92" s="79">
        <f>0</f>
        <v/>
      </c>
      <c r="EB92" s="79">
        <f>0</f>
        <v/>
      </c>
      <c r="EC92" s="79">
        <f>0</f>
        <v/>
      </c>
      <c r="ED92" s="79">
        <f>0</f>
        <v/>
      </c>
      <c r="EE92" s="79">
        <f>0</f>
        <v/>
      </c>
      <c r="EF92" s="79">
        <f>0</f>
        <v/>
      </c>
      <c r="EG92" s="79">
        <f>0</f>
        <v/>
      </c>
      <c r="EH92" s="79">
        <f>0</f>
        <v/>
      </c>
      <c r="EI92" s="79">
        <f>0</f>
        <v/>
      </c>
      <c r="EJ92" s="79">
        <f>0</f>
        <v/>
      </c>
      <c r="EK92" s="79">
        <f>0</f>
        <v/>
      </c>
      <c r="EL92" s="79">
        <f>0</f>
        <v/>
      </c>
      <c r="EM92" s="79">
        <f>0</f>
        <v/>
      </c>
      <c r="EN92" s="79">
        <f>0</f>
        <v/>
      </c>
      <c r="EO92" s="79">
        <f>0</f>
        <v/>
      </c>
      <c r="EP92" s="79">
        <f>0</f>
        <v/>
      </c>
      <c r="EQ92" s="79">
        <f>0</f>
        <v/>
      </c>
      <c r="ER92" s="79">
        <f>0</f>
        <v/>
      </c>
      <c r="ES92" s="79">
        <f>0</f>
        <v/>
      </c>
      <c r="ET92" s="79">
        <f>0</f>
        <v/>
      </c>
      <c r="EU92" s="79">
        <f>0</f>
        <v/>
      </c>
      <c r="EV92" s="79">
        <f>0</f>
        <v/>
      </c>
      <c r="EW92" s="79">
        <f>0</f>
        <v/>
      </c>
      <c r="EX92" s="79">
        <f>0</f>
        <v/>
      </c>
      <c r="EY92" s="79">
        <f>0</f>
        <v/>
      </c>
      <c r="EZ92" s="79">
        <f>0</f>
        <v/>
      </c>
      <c r="FA92" s="79">
        <f>0</f>
        <v/>
      </c>
      <c r="FB92" s="79">
        <f>0</f>
        <v/>
      </c>
      <c r="FC92" s="79">
        <f>0</f>
        <v/>
      </c>
      <c r="FD92" s="79">
        <f>0</f>
        <v/>
      </c>
      <c r="FE92" s="79">
        <f>0</f>
        <v/>
      </c>
      <c r="FF92" s="79">
        <f>0</f>
        <v/>
      </c>
      <c r="FG92" s="79">
        <f>0</f>
        <v/>
      </c>
      <c r="FH92" s="79">
        <f>0</f>
        <v/>
      </c>
      <c r="FI92" s="79">
        <f>0</f>
        <v/>
      </c>
      <c r="FJ92" s="79">
        <f>0</f>
        <v/>
      </c>
      <c r="FK92" s="79">
        <f>0</f>
        <v/>
      </c>
      <c r="FL92" s="79">
        <f>0</f>
        <v/>
      </c>
      <c r="FM92" s="79">
        <f>0</f>
        <v/>
      </c>
      <c r="FN92" s="79">
        <f>SE(Input!G="bullet";SE(0=Input!G-1;FN46;0);SE(0&lt;Input!G;0;SE(0&lt;Input!G;FN46/(Input!G-Input!G);0)))</f>
        <v/>
      </c>
      <c r="FQ92" s="78" t="n">
        <v>40</v>
      </c>
      <c r="FR92" s="79">
        <f>0</f>
        <v/>
      </c>
      <c r="FS92" s="79">
        <f>0</f>
        <v/>
      </c>
      <c r="FT92" s="79">
        <f>0</f>
        <v/>
      </c>
      <c r="FU92" s="79">
        <f>0</f>
        <v/>
      </c>
      <c r="FV92" s="79">
        <f>0</f>
        <v/>
      </c>
      <c r="FW92" s="79">
        <f>0</f>
        <v/>
      </c>
      <c r="FX92" s="79">
        <f>0</f>
        <v/>
      </c>
      <c r="FY92" s="79">
        <f>0</f>
        <v/>
      </c>
      <c r="FZ92" s="79">
        <f>0</f>
        <v/>
      </c>
      <c r="GA92" s="79">
        <f>0</f>
        <v/>
      </c>
      <c r="GB92" s="79">
        <f>0</f>
        <v/>
      </c>
      <c r="GC92" s="79">
        <f>0</f>
        <v/>
      </c>
      <c r="GD92" s="79">
        <f>0</f>
        <v/>
      </c>
      <c r="GE92" s="79">
        <f>0</f>
        <v/>
      </c>
      <c r="GF92" s="79">
        <f>0</f>
        <v/>
      </c>
      <c r="GG92" s="79">
        <f>0</f>
        <v/>
      </c>
      <c r="GH92" s="79">
        <f>0</f>
        <v/>
      </c>
      <c r="GI92" s="79">
        <f>0</f>
        <v/>
      </c>
      <c r="GJ92" s="79">
        <f>0</f>
        <v/>
      </c>
      <c r="GK92" s="79">
        <f>0</f>
        <v/>
      </c>
      <c r="GL92" s="79">
        <f>0</f>
        <v/>
      </c>
      <c r="GM92" s="79">
        <f>0</f>
        <v/>
      </c>
      <c r="GN92" s="79">
        <f>0</f>
        <v/>
      </c>
      <c r="GO92" s="79">
        <f>0</f>
        <v/>
      </c>
      <c r="GP92" s="79">
        <f>0</f>
        <v/>
      </c>
      <c r="GQ92" s="79">
        <f>0</f>
        <v/>
      </c>
      <c r="GR92" s="79">
        <f>0</f>
        <v/>
      </c>
      <c r="GS92" s="79">
        <f>0</f>
        <v/>
      </c>
      <c r="GT92" s="79">
        <f>0</f>
        <v/>
      </c>
      <c r="GU92" s="79">
        <f>0</f>
        <v/>
      </c>
      <c r="GV92" s="79">
        <f>0</f>
        <v/>
      </c>
      <c r="GW92" s="79">
        <f>0</f>
        <v/>
      </c>
      <c r="GX92" s="79">
        <f>0</f>
        <v/>
      </c>
      <c r="GY92" s="79">
        <f>0</f>
        <v/>
      </c>
      <c r="GZ92" s="79">
        <f>0</f>
        <v/>
      </c>
      <c r="HA92" s="79">
        <f>0</f>
        <v/>
      </c>
      <c r="HB92" s="79">
        <f>0</f>
        <v/>
      </c>
      <c r="HC92" s="79">
        <f>0</f>
        <v/>
      </c>
      <c r="HD92" s="79">
        <f>0</f>
        <v/>
      </c>
      <c r="HE92" s="79">
        <f>SE(Input!H="bullet";SE(0=Input!H-1;HE46;0);SE(0&lt;Input!H;0;SE(0&lt;Input!H;HE46/(Input!H-Input!H);0)))</f>
        <v/>
      </c>
      <c r="HH92" s="78" t="n">
        <v>40</v>
      </c>
      <c r="HI92" s="79">
        <f>0</f>
        <v/>
      </c>
      <c r="HJ92" s="79">
        <f>0</f>
        <v/>
      </c>
      <c r="HK92" s="79">
        <f>0</f>
        <v/>
      </c>
      <c r="HL92" s="79">
        <f>0</f>
        <v/>
      </c>
      <c r="HM92" s="79">
        <f>0</f>
        <v/>
      </c>
      <c r="HN92" s="79">
        <f>0</f>
        <v/>
      </c>
      <c r="HO92" s="79">
        <f>0</f>
        <v/>
      </c>
      <c r="HP92" s="79">
        <f>0</f>
        <v/>
      </c>
      <c r="HQ92" s="79">
        <f>0</f>
        <v/>
      </c>
      <c r="HR92" s="79">
        <f>0</f>
        <v/>
      </c>
      <c r="HS92" s="79">
        <f>0</f>
        <v/>
      </c>
      <c r="HT92" s="79">
        <f>0</f>
        <v/>
      </c>
      <c r="HU92" s="79">
        <f>0</f>
        <v/>
      </c>
      <c r="HV92" s="79">
        <f>0</f>
        <v/>
      </c>
      <c r="HW92" s="79">
        <f>0</f>
        <v/>
      </c>
      <c r="HX92" s="79">
        <f>0</f>
        <v/>
      </c>
      <c r="HY92" s="79">
        <f>0</f>
        <v/>
      </c>
      <c r="HZ92" s="79">
        <f>0</f>
        <v/>
      </c>
      <c r="IA92" s="79">
        <f>0</f>
        <v/>
      </c>
      <c r="IB92" s="79">
        <f>0</f>
        <v/>
      </c>
      <c r="IC92" s="79">
        <f>0</f>
        <v/>
      </c>
      <c r="ID92" s="79">
        <f>0</f>
        <v/>
      </c>
      <c r="IE92" s="79">
        <f>0</f>
        <v/>
      </c>
      <c r="IF92" s="79">
        <f>0</f>
        <v/>
      </c>
      <c r="IG92" s="79">
        <f>0</f>
        <v/>
      </c>
      <c r="IH92" s="79">
        <f>0</f>
        <v/>
      </c>
      <c r="II92" s="79">
        <f>0</f>
        <v/>
      </c>
      <c r="IJ92" s="79">
        <f>0</f>
        <v/>
      </c>
      <c r="IK92" s="79">
        <f>0</f>
        <v/>
      </c>
      <c r="IL92" s="79">
        <f>0</f>
        <v/>
      </c>
      <c r="IM92" s="79">
        <f>0</f>
        <v/>
      </c>
      <c r="IN92" s="79">
        <f>0</f>
        <v/>
      </c>
      <c r="IO92" s="79">
        <f>0</f>
        <v/>
      </c>
      <c r="IP92" s="79">
        <f>0</f>
        <v/>
      </c>
      <c r="IQ92" s="79">
        <f>0</f>
        <v/>
      </c>
      <c r="IR92" s="79">
        <f>0</f>
        <v/>
      </c>
      <c r="IS92" s="79">
        <f>0</f>
        <v/>
      </c>
      <c r="IT92" s="79">
        <f>0</f>
        <v/>
      </c>
      <c r="IU92" s="79">
        <f>0</f>
        <v/>
      </c>
      <c r="IV92" s="79">
        <f>SE(Input!I="bullet";SE(0=Input!I-1;IV46;0);SE(0&lt;Input!I;0;SE(0&lt;Input!I;IV46/(Input!I-Input!I);0)))</f>
        <v/>
      </c>
      <c r="IY92" s="78" t="n">
        <v>40</v>
      </c>
      <c r="IZ92" s="79">
        <f>0</f>
        <v/>
      </c>
      <c r="JA92" s="79">
        <f>0</f>
        <v/>
      </c>
      <c r="JB92" s="79">
        <f>0</f>
        <v/>
      </c>
      <c r="JC92" s="79">
        <f>0</f>
        <v/>
      </c>
      <c r="JD92" s="79">
        <f>0</f>
        <v/>
      </c>
      <c r="JE92" s="79">
        <f>0</f>
        <v/>
      </c>
      <c r="JF92" s="79">
        <f>0</f>
        <v/>
      </c>
      <c r="JG92" s="79">
        <f>0</f>
        <v/>
      </c>
      <c r="JH92" s="79">
        <f>0</f>
        <v/>
      </c>
      <c r="JI92" s="79">
        <f>0</f>
        <v/>
      </c>
      <c r="JJ92" s="79">
        <f>0</f>
        <v/>
      </c>
      <c r="JK92" s="79">
        <f>0</f>
        <v/>
      </c>
      <c r="JL92" s="79">
        <f>0</f>
        <v/>
      </c>
      <c r="JM92" s="79">
        <f>0</f>
        <v/>
      </c>
      <c r="JN92" s="79">
        <f>0</f>
        <v/>
      </c>
      <c r="JO92" s="79">
        <f>0</f>
        <v/>
      </c>
      <c r="JP92" s="79">
        <f>0</f>
        <v/>
      </c>
      <c r="JQ92" s="79">
        <f>0</f>
        <v/>
      </c>
      <c r="JR92" s="79">
        <f>0</f>
        <v/>
      </c>
      <c r="JS92" s="79">
        <f>0</f>
        <v/>
      </c>
      <c r="JT92" s="79">
        <f>0</f>
        <v/>
      </c>
      <c r="JU92" s="79">
        <f>0</f>
        <v/>
      </c>
      <c r="JV92" s="79">
        <f>0</f>
        <v/>
      </c>
      <c r="JW92" s="79">
        <f>0</f>
        <v/>
      </c>
      <c r="JX92" s="79">
        <f>0</f>
        <v/>
      </c>
      <c r="JY92" s="79">
        <f>0</f>
        <v/>
      </c>
      <c r="JZ92" s="79">
        <f>0</f>
        <v/>
      </c>
      <c r="KA92" s="79">
        <f>0</f>
        <v/>
      </c>
      <c r="KB92" s="79">
        <f>0</f>
        <v/>
      </c>
      <c r="KC92" s="79">
        <f>0</f>
        <v/>
      </c>
      <c r="KD92" s="79">
        <f>0</f>
        <v/>
      </c>
      <c r="KE92" s="79">
        <f>0</f>
        <v/>
      </c>
      <c r="KF92" s="79">
        <f>0</f>
        <v/>
      </c>
      <c r="KG92" s="79">
        <f>0</f>
        <v/>
      </c>
      <c r="KH92" s="79">
        <f>0</f>
        <v/>
      </c>
      <c r="KI92" s="79">
        <f>0</f>
        <v/>
      </c>
      <c r="KJ92" s="79">
        <f>0</f>
        <v/>
      </c>
      <c r="KK92" s="79">
        <f>0</f>
        <v/>
      </c>
      <c r="KL92" s="79">
        <f>0</f>
        <v/>
      </c>
      <c r="KM92" s="79">
        <f>SE(Input!J="bullet";SE(0=Input!J-1;KM46;0);SE(0&lt;Input!J;0;SE(0&lt;Input!J;KM46/(Input!J-Input!J);0)))</f>
        <v/>
      </c>
      <c r="KP92" s="78" t="n">
        <v>40</v>
      </c>
      <c r="KQ92" s="79">
        <f>0</f>
        <v/>
      </c>
      <c r="KR92" s="79">
        <f>0</f>
        <v/>
      </c>
      <c r="KS92" s="79">
        <f>0</f>
        <v/>
      </c>
      <c r="KT92" s="79">
        <f>0</f>
        <v/>
      </c>
      <c r="KU92" s="79">
        <f>0</f>
        <v/>
      </c>
      <c r="KV92" s="79">
        <f>0</f>
        <v/>
      </c>
      <c r="KW92" s="79">
        <f>0</f>
        <v/>
      </c>
      <c r="KX92" s="79">
        <f>0</f>
        <v/>
      </c>
      <c r="KY92" s="79">
        <f>0</f>
        <v/>
      </c>
      <c r="KZ92" s="79">
        <f>0</f>
        <v/>
      </c>
      <c r="LA92" s="79">
        <f>0</f>
        <v/>
      </c>
      <c r="LB92" s="79">
        <f>0</f>
        <v/>
      </c>
      <c r="LC92" s="79">
        <f>0</f>
        <v/>
      </c>
      <c r="LD92" s="79">
        <f>0</f>
        <v/>
      </c>
      <c r="LE92" s="79">
        <f>0</f>
        <v/>
      </c>
      <c r="LF92" s="79">
        <f>0</f>
        <v/>
      </c>
      <c r="LG92" s="79">
        <f>0</f>
        <v/>
      </c>
      <c r="LH92" s="79">
        <f>0</f>
        <v/>
      </c>
      <c r="LI92" s="79">
        <f>0</f>
        <v/>
      </c>
      <c r="LJ92" s="79">
        <f>0</f>
        <v/>
      </c>
      <c r="LK92" s="79">
        <f>0</f>
        <v/>
      </c>
      <c r="LL92" s="79">
        <f>0</f>
        <v/>
      </c>
      <c r="LM92" s="79">
        <f>0</f>
        <v/>
      </c>
      <c r="LN92" s="79">
        <f>0</f>
        <v/>
      </c>
      <c r="LO92" s="79">
        <f>0</f>
        <v/>
      </c>
      <c r="LP92" s="79">
        <f>0</f>
        <v/>
      </c>
      <c r="LQ92" s="79">
        <f>0</f>
        <v/>
      </c>
      <c r="LR92" s="79">
        <f>0</f>
        <v/>
      </c>
      <c r="LS92" s="79">
        <f>0</f>
        <v/>
      </c>
      <c r="LT92" s="79">
        <f>0</f>
        <v/>
      </c>
      <c r="LU92" s="79">
        <f>0</f>
        <v/>
      </c>
      <c r="LV92" s="79">
        <f>0</f>
        <v/>
      </c>
      <c r="LW92" s="79">
        <f>0</f>
        <v/>
      </c>
      <c r="LX92" s="79">
        <f>0</f>
        <v/>
      </c>
      <c r="LY92" s="79">
        <f>0</f>
        <v/>
      </c>
      <c r="LZ92" s="79">
        <f>0</f>
        <v/>
      </c>
      <c r="MA92" s="79">
        <f>0</f>
        <v/>
      </c>
      <c r="MB92" s="79">
        <f>0</f>
        <v/>
      </c>
      <c r="MC92" s="79">
        <f>0</f>
        <v/>
      </c>
      <c r="MD92" s="79">
        <f>SE(Input!K="bullet";SE(0=Input!K-1;MD46;0);SE(0&lt;Input!K;0;SE(0&lt;Input!K;MD46/(Input!K-Input!K);0)))</f>
        <v/>
      </c>
      <c r="MG92" s="78" t="n">
        <v>40</v>
      </c>
      <c r="MH92" s="79">
        <f>0</f>
        <v/>
      </c>
      <c r="MI92" s="79">
        <f>0</f>
        <v/>
      </c>
      <c r="MJ92" s="79">
        <f>0</f>
        <v/>
      </c>
      <c r="MK92" s="79">
        <f>0</f>
        <v/>
      </c>
      <c r="ML92" s="79">
        <f>0</f>
        <v/>
      </c>
      <c r="MM92" s="79">
        <f>0</f>
        <v/>
      </c>
      <c r="MN92" s="79">
        <f>0</f>
        <v/>
      </c>
      <c r="MO92" s="79">
        <f>0</f>
        <v/>
      </c>
      <c r="MP92" s="79">
        <f>0</f>
        <v/>
      </c>
      <c r="MQ92" s="79">
        <f>0</f>
        <v/>
      </c>
      <c r="MR92" s="79">
        <f>0</f>
        <v/>
      </c>
      <c r="MS92" s="79">
        <f>0</f>
        <v/>
      </c>
      <c r="MT92" s="79">
        <f>0</f>
        <v/>
      </c>
      <c r="MU92" s="79">
        <f>0</f>
        <v/>
      </c>
      <c r="MV92" s="79">
        <f>0</f>
        <v/>
      </c>
      <c r="MW92" s="79">
        <f>0</f>
        <v/>
      </c>
      <c r="MX92" s="79">
        <f>0</f>
        <v/>
      </c>
      <c r="MY92" s="79">
        <f>0</f>
        <v/>
      </c>
      <c r="MZ92" s="79">
        <f>0</f>
        <v/>
      </c>
      <c r="NA92" s="79">
        <f>0</f>
        <v/>
      </c>
      <c r="NB92" s="79">
        <f>0</f>
        <v/>
      </c>
      <c r="NC92" s="79">
        <f>0</f>
        <v/>
      </c>
      <c r="ND92" s="79">
        <f>0</f>
        <v/>
      </c>
      <c r="NE92" s="79">
        <f>0</f>
        <v/>
      </c>
      <c r="NF92" s="79">
        <f>0</f>
        <v/>
      </c>
      <c r="NG92" s="79">
        <f>0</f>
        <v/>
      </c>
      <c r="NH92" s="79">
        <f>0</f>
        <v/>
      </c>
      <c r="NI92" s="79">
        <f>0</f>
        <v/>
      </c>
      <c r="NJ92" s="79">
        <f>0</f>
        <v/>
      </c>
      <c r="NK92" s="79">
        <f>0</f>
        <v/>
      </c>
      <c r="NL92" s="79">
        <f>0</f>
        <v/>
      </c>
      <c r="NM92" s="79">
        <f>0</f>
        <v/>
      </c>
      <c r="NN92" s="79">
        <f>0</f>
        <v/>
      </c>
      <c r="NO92" s="79">
        <f>0</f>
        <v/>
      </c>
      <c r="NP92" s="79">
        <f>0</f>
        <v/>
      </c>
      <c r="NQ92" s="79">
        <f>0</f>
        <v/>
      </c>
      <c r="NR92" s="79">
        <f>0</f>
        <v/>
      </c>
      <c r="NS92" s="79">
        <f>0</f>
        <v/>
      </c>
      <c r="NT92" s="79">
        <f>0</f>
        <v/>
      </c>
      <c r="NU92" s="79">
        <f>SE(Input!L="bullet";SE(0=Input!L-1;NU46;0);SE(0&lt;Input!L;0;SE(0&lt;Input!L;NU46/(Input!L-Input!L);0)))</f>
        <v/>
      </c>
      <c r="NX92" s="78" t="n">
        <v>40</v>
      </c>
      <c r="NY92" s="79">
        <f>0</f>
        <v/>
      </c>
      <c r="NZ92" s="79">
        <f>0</f>
        <v/>
      </c>
      <c r="OA92" s="79">
        <f>0</f>
        <v/>
      </c>
      <c r="OB92" s="79">
        <f>0</f>
        <v/>
      </c>
      <c r="OC92" s="79">
        <f>0</f>
        <v/>
      </c>
      <c r="OD92" s="79">
        <f>0</f>
        <v/>
      </c>
      <c r="OE92" s="79">
        <f>0</f>
        <v/>
      </c>
      <c r="OF92" s="79">
        <f>0</f>
        <v/>
      </c>
      <c r="OG92" s="79">
        <f>0</f>
        <v/>
      </c>
      <c r="OH92" s="79">
        <f>0</f>
        <v/>
      </c>
      <c r="OI92" s="79">
        <f>0</f>
        <v/>
      </c>
      <c r="OJ92" s="79">
        <f>0</f>
        <v/>
      </c>
      <c r="OK92" s="79">
        <f>0</f>
        <v/>
      </c>
      <c r="OL92" s="79">
        <f>0</f>
        <v/>
      </c>
      <c r="OM92" s="79">
        <f>0</f>
        <v/>
      </c>
      <c r="ON92" s="79">
        <f>0</f>
        <v/>
      </c>
      <c r="OO92" s="79">
        <f>0</f>
        <v/>
      </c>
      <c r="OP92" s="79">
        <f>0</f>
        <v/>
      </c>
      <c r="OQ92" s="79">
        <f>0</f>
        <v/>
      </c>
      <c r="OR92" s="79">
        <f>0</f>
        <v/>
      </c>
      <c r="OS92" s="79">
        <f>0</f>
        <v/>
      </c>
      <c r="OT92" s="79">
        <f>0</f>
        <v/>
      </c>
      <c r="OU92" s="79">
        <f>0</f>
        <v/>
      </c>
      <c r="OV92" s="79">
        <f>0</f>
        <v/>
      </c>
      <c r="OW92" s="79">
        <f>0</f>
        <v/>
      </c>
      <c r="OX92" s="79">
        <f>0</f>
        <v/>
      </c>
      <c r="OY92" s="79">
        <f>0</f>
        <v/>
      </c>
      <c r="OZ92" s="79">
        <f>0</f>
        <v/>
      </c>
      <c r="PA92" s="79">
        <f>0</f>
        <v/>
      </c>
      <c r="PB92" s="79">
        <f>0</f>
        <v/>
      </c>
      <c r="PC92" s="79">
        <f>0</f>
        <v/>
      </c>
      <c r="PD92" s="79">
        <f>0</f>
        <v/>
      </c>
      <c r="PE92" s="79">
        <f>0</f>
        <v/>
      </c>
      <c r="PF92" s="79">
        <f>0</f>
        <v/>
      </c>
      <c r="PG92" s="79">
        <f>0</f>
        <v/>
      </c>
      <c r="PH92" s="79">
        <f>0</f>
        <v/>
      </c>
      <c r="PI92" s="79">
        <f>0</f>
        <v/>
      </c>
      <c r="PJ92" s="79">
        <f>0</f>
        <v/>
      </c>
      <c r="PK92" s="79">
        <f>0</f>
        <v/>
      </c>
      <c r="PL92" s="79">
        <f>SE(Input!M="bullet";SE(0=Input!M-1;PL46;0);SE(0&lt;Input!M;0;SE(0&lt;Input!M;PL46/(Input!M-Input!M);0)))</f>
        <v/>
      </c>
      <c r="PO92" s="78" t="n">
        <v>40</v>
      </c>
      <c r="PP92" s="79">
        <f>0</f>
        <v/>
      </c>
      <c r="PQ92" s="79">
        <f>0</f>
        <v/>
      </c>
      <c r="PR92" s="79">
        <f>0</f>
        <v/>
      </c>
      <c r="PS92" s="79">
        <f>0</f>
        <v/>
      </c>
      <c r="PT92" s="79">
        <f>0</f>
        <v/>
      </c>
      <c r="PU92" s="79">
        <f>0</f>
        <v/>
      </c>
      <c r="PV92" s="79">
        <f>0</f>
        <v/>
      </c>
      <c r="PW92" s="79">
        <f>0</f>
        <v/>
      </c>
      <c r="PX92" s="79">
        <f>0</f>
        <v/>
      </c>
      <c r="PY92" s="79">
        <f>0</f>
        <v/>
      </c>
      <c r="PZ92" s="79">
        <f>0</f>
        <v/>
      </c>
      <c r="QA92" s="79">
        <f>0</f>
        <v/>
      </c>
      <c r="QB92" s="79">
        <f>0</f>
        <v/>
      </c>
      <c r="QC92" s="79">
        <f>0</f>
        <v/>
      </c>
      <c r="QD92" s="79">
        <f>0</f>
        <v/>
      </c>
      <c r="QE92" s="79">
        <f>0</f>
        <v/>
      </c>
      <c r="QF92" s="79">
        <f>0</f>
        <v/>
      </c>
      <c r="QG92" s="79">
        <f>0</f>
        <v/>
      </c>
      <c r="QH92" s="79">
        <f>0</f>
        <v/>
      </c>
      <c r="QI92" s="79">
        <f>0</f>
        <v/>
      </c>
      <c r="QJ92" s="79">
        <f>0</f>
        <v/>
      </c>
      <c r="QK92" s="79">
        <f>0</f>
        <v/>
      </c>
      <c r="QL92" s="79">
        <f>0</f>
        <v/>
      </c>
      <c r="QM92" s="79">
        <f>0</f>
        <v/>
      </c>
      <c r="QN92" s="79">
        <f>0</f>
        <v/>
      </c>
      <c r="QO92" s="79">
        <f>0</f>
        <v/>
      </c>
      <c r="QP92" s="79">
        <f>0</f>
        <v/>
      </c>
      <c r="QQ92" s="79">
        <f>0</f>
        <v/>
      </c>
      <c r="QR92" s="79">
        <f>0</f>
        <v/>
      </c>
      <c r="QS92" s="79">
        <f>0</f>
        <v/>
      </c>
      <c r="QT92" s="79">
        <f>0</f>
        <v/>
      </c>
      <c r="QU92" s="79">
        <f>0</f>
        <v/>
      </c>
      <c r="QV92" s="79">
        <f>0</f>
        <v/>
      </c>
      <c r="QW92" s="79">
        <f>0</f>
        <v/>
      </c>
      <c r="QX92" s="79">
        <f>0</f>
        <v/>
      </c>
      <c r="QY92" s="79">
        <f>0</f>
        <v/>
      </c>
      <c r="QZ92" s="79">
        <f>0</f>
        <v/>
      </c>
      <c r="RA92" s="79">
        <f>0</f>
        <v/>
      </c>
      <c r="RB92" s="79">
        <f>0</f>
        <v/>
      </c>
      <c r="RC92" s="79">
        <f>SE(Input!N="bullet";SE(0=Input!N-1;RC46;0);SE(0&lt;Input!N;0;SE(0&lt;Input!N;RC46/(Input!N-Input!N);0)))</f>
        <v/>
      </c>
      <c r="RF92" s="78" t="n">
        <v>40</v>
      </c>
      <c r="RG92" s="79">
        <f>0</f>
        <v/>
      </c>
      <c r="RH92" s="79">
        <f>0</f>
        <v/>
      </c>
      <c r="RI92" s="79">
        <f>0</f>
        <v/>
      </c>
      <c r="RJ92" s="79">
        <f>0</f>
        <v/>
      </c>
      <c r="RK92" s="79">
        <f>0</f>
        <v/>
      </c>
      <c r="RL92" s="79">
        <f>0</f>
        <v/>
      </c>
      <c r="RM92" s="79">
        <f>0</f>
        <v/>
      </c>
      <c r="RN92" s="79">
        <f>0</f>
        <v/>
      </c>
      <c r="RO92" s="79">
        <f>0</f>
        <v/>
      </c>
      <c r="RP92" s="79">
        <f>0</f>
        <v/>
      </c>
      <c r="RQ92" s="79">
        <f>0</f>
        <v/>
      </c>
      <c r="RR92" s="79">
        <f>0</f>
        <v/>
      </c>
      <c r="RS92" s="79">
        <f>0</f>
        <v/>
      </c>
      <c r="RT92" s="79">
        <f>0</f>
        <v/>
      </c>
      <c r="RU92" s="79">
        <f>0</f>
        <v/>
      </c>
      <c r="RV92" s="79">
        <f>0</f>
        <v/>
      </c>
      <c r="RW92" s="79">
        <f>0</f>
        <v/>
      </c>
      <c r="RX92" s="79">
        <f>0</f>
        <v/>
      </c>
      <c r="RY92" s="79">
        <f>0</f>
        <v/>
      </c>
      <c r="RZ92" s="79">
        <f>0</f>
        <v/>
      </c>
      <c r="SA92" s="79">
        <f>0</f>
        <v/>
      </c>
      <c r="SB92" s="79">
        <f>0</f>
        <v/>
      </c>
      <c r="SC92" s="79">
        <f>0</f>
        <v/>
      </c>
      <c r="SD92" s="79">
        <f>0</f>
        <v/>
      </c>
      <c r="SE92" s="79">
        <f>0</f>
        <v/>
      </c>
      <c r="SF92" s="79">
        <f>0</f>
        <v/>
      </c>
      <c r="SG92" s="79">
        <f>0</f>
        <v/>
      </c>
      <c r="SH92" s="79">
        <f>0</f>
        <v/>
      </c>
      <c r="SI92" s="79">
        <f>0</f>
        <v/>
      </c>
      <c r="SJ92" s="79">
        <f>0</f>
        <v/>
      </c>
      <c r="SK92" s="79">
        <f>0</f>
        <v/>
      </c>
      <c r="SL92" s="79">
        <f>0</f>
        <v/>
      </c>
      <c r="SM92" s="79">
        <f>0</f>
        <v/>
      </c>
      <c r="SN92" s="79">
        <f>0</f>
        <v/>
      </c>
      <c r="SO92" s="79">
        <f>0</f>
        <v/>
      </c>
      <c r="SP92" s="79">
        <f>0</f>
        <v/>
      </c>
      <c r="SQ92" s="79">
        <f>0</f>
        <v/>
      </c>
      <c r="SR92" s="79">
        <f>0</f>
        <v/>
      </c>
      <c r="SS92" s="79">
        <f>0</f>
        <v/>
      </c>
      <c r="ST92" s="79">
        <f>SE(Input!O="bullet";SE(0=Input!O-1;ST46;0);SE(0&lt;Input!O;0;SE(0&lt;Input!O;ST46/(Input!O-Input!O);0)))</f>
        <v/>
      </c>
      <c r="SW92" s="78" t="n">
        <v>40</v>
      </c>
      <c r="SX92" s="79">
        <f>0</f>
        <v/>
      </c>
      <c r="SY92" s="79">
        <f>0</f>
        <v/>
      </c>
      <c r="SZ92" s="79">
        <f>0</f>
        <v/>
      </c>
      <c r="TA92" s="79">
        <f>0</f>
        <v/>
      </c>
      <c r="TB92" s="79">
        <f>0</f>
        <v/>
      </c>
      <c r="TC92" s="79">
        <f>0</f>
        <v/>
      </c>
      <c r="TD92" s="79">
        <f>0</f>
        <v/>
      </c>
      <c r="TE92" s="79">
        <f>0</f>
        <v/>
      </c>
      <c r="TF92" s="79">
        <f>0</f>
        <v/>
      </c>
      <c r="TG92" s="79">
        <f>0</f>
        <v/>
      </c>
      <c r="TH92" s="79">
        <f>0</f>
        <v/>
      </c>
      <c r="TI92" s="79">
        <f>0</f>
        <v/>
      </c>
      <c r="TJ92" s="79">
        <f>0</f>
        <v/>
      </c>
      <c r="TK92" s="79">
        <f>0</f>
        <v/>
      </c>
      <c r="TL92" s="79">
        <f>0</f>
        <v/>
      </c>
      <c r="TM92" s="79">
        <f>0</f>
        <v/>
      </c>
      <c r="TN92" s="79">
        <f>0</f>
        <v/>
      </c>
      <c r="TO92" s="79">
        <f>0</f>
        <v/>
      </c>
      <c r="TP92" s="79">
        <f>0</f>
        <v/>
      </c>
      <c r="TQ92" s="79">
        <f>0</f>
        <v/>
      </c>
      <c r="TR92" s="79">
        <f>0</f>
        <v/>
      </c>
      <c r="TS92" s="79">
        <f>0</f>
        <v/>
      </c>
      <c r="TT92" s="79">
        <f>0</f>
        <v/>
      </c>
      <c r="TU92" s="79">
        <f>0</f>
        <v/>
      </c>
      <c r="TV92" s="79">
        <f>0</f>
        <v/>
      </c>
      <c r="TW92" s="79">
        <f>0</f>
        <v/>
      </c>
      <c r="TX92" s="79">
        <f>0</f>
        <v/>
      </c>
      <c r="TY92" s="79">
        <f>0</f>
        <v/>
      </c>
      <c r="TZ92" s="79">
        <f>0</f>
        <v/>
      </c>
      <c r="UA92" s="79">
        <f>0</f>
        <v/>
      </c>
      <c r="UB92" s="79">
        <f>0</f>
        <v/>
      </c>
      <c r="UC92" s="79">
        <f>0</f>
        <v/>
      </c>
      <c r="UD92" s="79">
        <f>0</f>
        <v/>
      </c>
      <c r="UE92" s="79">
        <f>0</f>
        <v/>
      </c>
      <c r="UF92" s="79">
        <f>0</f>
        <v/>
      </c>
      <c r="UG92" s="79">
        <f>0</f>
        <v/>
      </c>
      <c r="UH92" s="79">
        <f>0</f>
        <v/>
      </c>
      <c r="UI92" s="79">
        <f>0</f>
        <v/>
      </c>
      <c r="UJ92" s="79">
        <f>0</f>
        <v/>
      </c>
      <c r="UK92" s="79">
        <f>SE(Input!P="bullet";SE(0=Input!P-1;UK46;0);SE(0&lt;Input!P;0;SE(0&lt;Input!P;UK46/(Input!P-Input!P);0)))</f>
        <v/>
      </c>
      <c r="UN92" s="78" t="n">
        <v>40</v>
      </c>
      <c r="UO92" s="79">
        <f>0</f>
        <v/>
      </c>
      <c r="UP92" s="79">
        <f>0</f>
        <v/>
      </c>
      <c r="UQ92" s="79">
        <f>0</f>
        <v/>
      </c>
      <c r="UR92" s="79">
        <f>0</f>
        <v/>
      </c>
      <c r="US92" s="79">
        <f>0</f>
        <v/>
      </c>
      <c r="UT92" s="79">
        <f>0</f>
        <v/>
      </c>
      <c r="UU92" s="79">
        <f>0</f>
        <v/>
      </c>
      <c r="UV92" s="79">
        <f>0</f>
        <v/>
      </c>
      <c r="UW92" s="79">
        <f>0</f>
        <v/>
      </c>
      <c r="UX92" s="79">
        <f>0</f>
        <v/>
      </c>
      <c r="UY92" s="79">
        <f>0</f>
        <v/>
      </c>
      <c r="UZ92" s="79">
        <f>0</f>
        <v/>
      </c>
      <c r="VA92" s="79">
        <f>0</f>
        <v/>
      </c>
      <c r="VB92" s="79">
        <f>0</f>
        <v/>
      </c>
      <c r="VC92" s="79">
        <f>0</f>
        <v/>
      </c>
      <c r="VD92" s="79">
        <f>0</f>
        <v/>
      </c>
      <c r="VE92" s="79">
        <f>0</f>
        <v/>
      </c>
      <c r="VF92" s="79">
        <f>0</f>
        <v/>
      </c>
      <c r="VG92" s="79">
        <f>0</f>
        <v/>
      </c>
      <c r="VH92" s="79">
        <f>0</f>
        <v/>
      </c>
      <c r="VI92" s="79">
        <f>0</f>
        <v/>
      </c>
      <c r="VJ92" s="79">
        <f>0</f>
        <v/>
      </c>
      <c r="VK92" s="79">
        <f>0</f>
        <v/>
      </c>
      <c r="VL92" s="79">
        <f>0</f>
        <v/>
      </c>
      <c r="VM92" s="79">
        <f>0</f>
        <v/>
      </c>
      <c r="VN92" s="79">
        <f>0</f>
        <v/>
      </c>
      <c r="VO92" s="79">
        <f>0</f>
        <v/>
      </c>
      <c r="VP92" s="79">
        <f>0</f>
        <v/>
      </c>
      <c r="VQ92" s="79">
        <f>0</f>
        <v/>
      </c>
      <c r="VR92" s="79">
        <f>0</f>
        <v/>
      </c>
      <c r="VS92" s="79">
        <f>0</f>
        <v/>
      </c>
      <c r="VT92" s="79">
        <f>0</f>
        <v/>
      </c>
      <c r="VU92" s="79">
        <f>0</f>
        <v/>
      </c>
      <c r="VV92" s="79">
        <f>0</f>
        <v/>
      </c>
      <c r="VW92" s="79">
        <f>0</f>
        <v/>
      </c>
      <c r="VX92" s="79">
        <f>0</f>
        <v/>
      </c>
      <c r="VY92" s="79">
        <f>0</f>
        <v/>
      </c>
      <c r="VZ92" s="79">
        <f>0</f>
        <v/>
      </c>
      <c r="WA92" s="79">
        <f>0</f>
        <v/>
      </c>
      <c r="WB92" s="79">
        <f>SE(Input!Q="bullet";SE(0=Input!Q-1;WB46;0);SE(0&lt;Input!Q;0;SE(0&lt;Input!Q;WB46/(Input!Q-Input!Q);0)))</f>
        <v/>
      </c>
      <c r="WE92" s="78" t="n">
        <v>40</v>
      </c>
      <c r="WF92" s="79">
        <f>0</f>
        <v/>
      </c>
      <c r="WG92" s="79">
        <f>0</f>
        <v/>
      </c>
      <c r="WH92" s="79">
        <f>0</f>
        <v/>
      </c>
      <c r="WI92" s="79">
        <f>0</f>
        <v/>
      </c>
      <c r="WJ92" s="79">
        <f>0</f>
        <v/>
      </c>
      <c r="WK92" s="79">
        <f>0</f>
        <v/>
      </c>
      <c r="WL92" s="79">
        <f>0</f>
        <v/>
      </c>
      <c r="WM92" s="79">
        <f>0</f>
        <v/>
      </c>
      <c r="WN92" s="79">
        <f>0</f>
        <v/>
      </c>
      <c r="WO92" s="79">
        <f>0</f>
        <v/>
      </c>
      <c r="WP92" s="79">
        <f>0</f>
        <v/>
      </c>
      <c r="WQ92" s="79">
        <f>0</f>
        <v/>
      </c>
      <c r="WR92" s="79">
        <f>0</f>
        <v/>
      </c>
      <c r="WS92" s="79">
        <f>0</f>
        <v/>
      </c>
      <c r="WT92" s="79">
        <f>0</f>
        <v/>
      </c>
      <c r="WU92" s="79">
        <f>0</f>
        <v/>
      </c>
      <c r="WV92" s="79">
        <f>0</f>
        <v/>
      </c>
      <c r="WW92" s="79">
        <f>0</f>
        <v/>
      </c>
      <c r="WX92" s="79">
        <f>0</f>
        <v/>
      </c>
      <c r="WY92" s="79">
        <f>0</f>
        <v/>
      </c>
      <c r="WZ92" s="79">
        <f>0</f>
        <v/>
      </c>
      <c r="XA92" s="79">
        <f>0</f>
        <v/>
      </c>
      <c r="XB92" s="79">
        <f>0</f>
        <v/>
      </c>
      <c r="XC92" s="79">
        <f>0</f>
        <v/>
      </c>
      <c r="XD92" s="79">
        <f>0</f>
        <v/>
      </c>
      <c r="XE92" s="79">
        <f>0</f>
        <v/>
      </c>
      <c r="XF92" s="79">
        <f>0</f>
        <v/>
      </c>
      <c r="XG92" s="79">
        <f>0</f>
        <v/>
      </c>
      <c r="XH92" s="79">
        <f>0</f>
        <v/>
      </c>
      <c r="XI92" s="79">
        <f>0</f>
        <v/>
      </c>
      <c r="XJ92" s="79">
        <f>0</f>
        <v/>
      </c>
      <c r="XK92" s="79">
        <f>0</f>
        <v/>
      </c>
      <c r="XL92" s="79">
        <f>0</f>
        <v/>
      </c>
      <c r="XM92" s="79">
        <f>0</f>
        <v/>
      </c>
      <c r="XN92" s="79">
        <f>0</f>
        <v/>
      </c>
      <c r="XO92" s="79">
        <f>0</f>
        <v/>
      </c>
      <c r="XP92" s="79">
        <f>0</f>
        <v/>
      </c>
      <c r="XQ92" s="79">
        <f>0</f>
        <v/>
      </c>
      <c r="XR92" s="79">
        <f>0</f>
        <v/>
      </c>
      <c r="XS92" s="79">
        <f>SE(Input!R="bullet";SE(0=Input!R-1;XS46;0);SE(0&lt;Input!R;0;SE(0&lt;Input!R;XS46/(Input!R-Input!R);0)))</f>
        <v/>
      </c>
      <c r="XV92" s="78" t="n">
        <v>40</v>
      </c>
      <c r="XW92" s="79">
        <f>0</f>
        <v/>
      </c>
      <c r="XX92" s="79">
        <f>0</f>
        <v/>
      </c>
      <c r="XY92" s="79">
        <f>0</f>
        <v/>
      </c>
      <c r="XZ92" s="79">
        <f>0</f>
        <v/>
      </c>
      <c r="YA92" s="79">
        <f>0</f>
        <v/>
      </c>
      <c r="YB92" s="79">
        <f>0</f>
        <v/>
      </c>
      <c r="YC92" s="79">
        <f>0</f>
        <v/>
      </c>
      <c r="YD92" s="79">
        <f>0</f>
        <v/>
      </c>
      <c r="YE92" s="79">
        <f>0</f>
        <v/>
      </c>
      <c r="YF92" s="79">
        <f>0</f>
        <v/>
      </c>
      <c r="YG92" s="79">
        <f>0</f>
        <v/>
      </c>
      <c r="YH92" s="79">
        <f>0</f>
        <v/>
      </c>
      <c r="YI92" s="79">
        <f>0</f>
        <v/>
      </c>
      <c r="YJ92" s="79">
        <f>0</f>
        <v/>
      </c>
      <c r="YK92" s="79">
        <f>0</f>
        <v/>
      </c>
      <c r="YL92" s="79">
        <f>0</f>
        <v/>
      </c>
      <c r="YM92" s="79">
        <f>0</f>
        <v/>
      </c>
      <c r="YN92" s="79">
        <f>0</f>
        <v/>
      </c>
      <c r="YO92" s="79">
        <f>0</f>
        <v/>
      </c>
      <c r="YP92" s="79">
        <f>0</f>
        <v/>
      </c>
      <c r="YQ92" s="79">
        <f>0</f>
        <v/>
      </c>
      <c r="YR92" s="79">
        <f>0</f>
        <v/>
      </c>
      <c r="YS92" s="79">
        <f>0</f>
        <v/>
      </c>
      <c r="YT92" s="79">
        <f>0</f>
        <v/>
      </c>
      <c r="YU92" s="79">
        <f>0</f>
        <v/>
      </c>
      <c r="YV92" s="79">
        <f>0</f>
        <v/>
      </c>
      <c r="YW92" s="79">
        <f>0</f>
        <v/>
      </c>
      <c r="YX92" s="79">
        <f>0</f>
        <v/>
      </c>
      <c r="YY92" s="79">
        <f>0</f>
        <v/>
      </c>
      <c r="YZ92" s="79">
        <f>0</f>
        <v/>
      </c>
      <c r="ZA92" s="79">
        <f>0</f>
        <v/>
      </c>
      <c r="ZB92" s="79">
        <f>0</f>
        <v/>
      </c>
      <c r="ZC92" s="79">
        <f>0</f>
        <v/>
      </c>
      <c r="ZD92" s="79">
        <f>0</f>
        <v/>
      </c>
      <c r="ZE92" s="79">
        <f>0</f>
        <v/>
      </c>
      <c r="ZF92" s="79">
        <f>0</f>
        <v/>
      </c>
      <c r="ZG92" s="79">
        <f>0</f>
        <v/>
      </c>
      <c r="ZH92" s="79">
        <f>0</f>
        <v/>
      </c>
      <c r="ZI92" s="79">
        <f>0</f>
        <v/>
      </c>
      <c r="ZJ92" s="79">
        <f>SE(Input!S="bullet";SE(0=Input!S-1;ZJ46;0);SE(0&lt;Input!S;0;SE(0&lt;Input!S;ZJ46/(Input!S-Input!S);0)))</f>
        <v/>
      </c>
      <c r="ZM92" s="78" t="n">
        <v>40</v>
      </c>
      <c r="ZN92" s="79">
        <f>0</f>
        <v/>
      </c>
      <c r="ZO92" s="79">
        <f>0</f>
        <v/>
      </c>
      <c r="ZP92" s="79">
        <f>0</f>
        <v/>
      </c>
      <c r="ZQ92" s="79">
        <f>0</f>
        <v/>
      </c>
      <c r="ZR92" s="79">
        <f>0</f>
        <v/>
      </c>
      <c r="ZS92" s="79">
        <f>0</f>
        <v/>
      </c>
      <c r="ZT92" s="79">
        <f>0</f>
        <v/>
      </c>
      <c r="ZU92" s="79">
        <f>0</f>
        <v/>
      </c>
      <c r="ZV92" s="79">
        <f>0</f>
        <v/>
      </c>
      <c r="ZW92" s="79">
        <f>0</f>
        <v/>
      </c>
      <c r="ZX92" s="79">
        <f>0</f>
        <v/>
      </c>
      <c r="ZY92" s="79">
        <f>0</f>
        <v/>
      </c>
      <c r="ZZ92" s="79">
        <f>0</f>
        <v/>
      </c>
      <c r="AAA92" s="79">
        <f>0</f>
        <v/>
      </c>
      <c r="AAB92" s="79">
        <f>0</f>
        <v/>
      </c>
      <c r="AAC92" s="79">
        <f>0</f>
        <v/>
      </c>
      <c r="AAD92" s="79">
        <f>0</f>
        <v/>
      </c>
      <c r="AAE92" s="79">
        <f>0</f>
        <v/>
      </c>
      <c r="AAF92" s="79">
        <f>0</f>
        <v/>
      </c>
      <c r="AAG92" s="79">
        <f>0</f>
        <v/>
      </c>
      <c r="AAH92" s="79">
        <f>0</f>
        <v/>
      </c>
      <c r="AAI92" s="79">
        <f>0</f>
        <v/>
      </c>
      <c r="AAJ92" s="79">
        <f>0</f>
        <v/>
      </c>
      <c r="AAK92" s="79">
        <f>0</f>
        <v/>
      </c>
      <c r="AAL92" s="79">
        <f>0</f>
        <v/>
      </c>
      <c r="AAM92" s="79">
        <f>0</f>
        <v/>
      </c>
      <c r="AAN92" s="79">
        <f>0</f>
        <v/>
      </c>
      <c r="AAO92" s="79">
        <f>0</f>
        <v/>
      </c>
      <c r="AAP92" s="79">
        <f>0</f>
        <v/>
      </c>
      <c r="AAQ92" s="79">
        <f>0</f>
        <v/>
      </c>
      <c r="AAR92" s="79">
        <f>0</f>
        <v/>
      </c>
      <c r="AAS92" s="79">
        <f>0</f>
        <v/>
      </c>
      <c r="AAT92" s="79">
        <f>0</f>
        <v/>
      </c>
      <c r="AAU92" s="79">
        <f>0</f>
        <v/>
      </c>
      <c r="AAV92" s="79">
        <f>0</f>
        <v/>
      </c>
      <c r="AAW92" s="79">
        <f>0</f>
        <v/>
      </c>
      <c r="AAX92" s="79">
        <f>0</f>
        <v/>
      </c>
      <c r="AAY92" s="79">
        <f>0</f>
        <v/>
      </c>
      <c r="AAZ92" s="79">
        <f>0</f>
        <v/>
      </c>
      <c r="ABA92" s="79">
        <f>SE(Input!T="bullet";SE(0=Input!T-1;ABA46;0);SE(0&lt;Input!T;0;SE(0&lt;Input!T;ABA46/(Input!T-Input!T);0)))</f>
        <v/>
      </c>
      <c r="ABD92" s="78" t="n">
        <v>40</v>
      </c>
      <c r="ABE92" s="79">
        <f>0</f>
        <v/>
      </c>
      <c r="ABF92" s="79">
        <f>0</f>
        <v/>
      </c>
      <c r="ABG92" s="79">
        <f>0</f>
        <v/>
      </c>
      <c r="ABH92" s="79">
        <f>0</f>
        <v/>
      </c>
      <c r="ABI92" s="79">
        <f>0</f>
        <v/>
      </c>
      <c r="ABJ92" s="79">
        <f>0</f>
        <v/>
      </c>
      <c r="ABK92" s="79">
        <f>0</f>
        <v/>
      </c>
      <c r="ABL92" s="79">
        <f>0</f>
        <v/>
      </c>
      <c r="ABM92" s="79">
        <f>0</f>
        <v/>
      </c>
      <c r="ABN92" s="79">
        <f>0</f>
        <v/>
      </c>
      <c r="ABO92" s="79">
        <f>0</f>
        <v/>
      </c>
      <c r="ABP92" s="79">
        <f>0</f>
        <v/>
      </c>
      <c r="ABQ92" s="79">
        <f>0</f>
        <v/>
      </c>
      <c r="ABR92" s="79">
        <f>0</f>
        <v/>
      </c>
      <c r="ABS92" s="79">
        <f>0</f>
        <v/>
      </c>
      <c r="ABT92" s="79">
        <f>0</f>
        <v/>
      </c>
      <c r="ABU92" s="79">
        <f>0</f>
        <v/>
      </c>
      <c r="ABV92" s="79">
        <f>0</f>
        <v/>
      </c>
      <c r="ABW92" s="79">
        <f>0</f>
        <v/>
      </c>
      <c r="ABX92" s="79">
        <f>0</f>
        <v/>
      </c>
      <c r="ABY92" s="79">
        <f>0</f>
        <v/>
      </c>
      <c r="ABZ92" s="79">
        <f>0</f>
        <v/>
      </c>
      <c r="ACA92" s="79">
        <f>0</f>
        <v/>
      </c>
      <c r="ACB92" s="79">
        <f>0</f>
        <v/>
      </c>
      <c r="ACC92" s="79">
        <f>0</f>
        <v/>
      </c>
      <c r="ACD92" s="79">
        <f>0</f>
        <v/>
      </c>
      <c r="ACE92" s="79">
        <f>0</f>
        <v/>
      </c>
      <c r="ACF92" s="79">
        <f>0</f>
        <v/>
      </c>
      <c r="ACG92" s="79">
        <f>0</f>
        <v/>
      </c>
      <c r="ACH92" s="79">
        <f>0</f>
        <v/>
      </c>
      <c r="ACI92" s="79">
        <f>0</f>
        <v/>
      </c>
      <c r="ACJ92" s="79">
        <f>0</f>
        <v/>
      </c>
      <c r="ACK92" s="79">
        <f>0</f>
        <v/>
      </c>
      <c r="ACL92" s="79">
        <f>0</f>
        <v/>
      </c>
      <c r="ACM92" s="79">
        <f>0</f>
        <v/>
      </c>
      <c r="ACN92" s="79">
        <f>0</f>
        <v/>
      </c>
      <c r="ACO92" s="79">
        <f>0</f>
        <v/>
      </c>
      <c r="ACP92" s="79">
        <f>0</f>
        <v/>
      </c>
      <c r="ACQ92" s="79">
        <f>0</f>
        <v/>
      </c>
      <c r="ACR92" s="79">
        <f>SE(Input!U="bullet";SE(0=Input!U-1;ACR46;0);SE(0&lt;Input!U;0;SE(0&lt;Input!U;ACR46/(Input!U-Input!U);0)))</f>
        <v/>
      </c>
      <c r="ACU92" s="78" t="n">
        <v>40</v>
      </c>
      <c r="ACV92" s="79">
        <f>0</f>
        <v/>
      </c>
      <c r="ACW92" s="79">
        <f>0</f>
        <v/>
      </c>
      <c r="ACX92" s="79">
        <f>0</f>
        <v/>
      </c>
      <c r="ACY92" s="79">
        <f>0</f>
        <v/>
      </c>
      <c r="ACZ92" s="79">
        <f>0</f>
        <v/>
      </c>
      <c r="ADA92" s="79">
        <f>0</f>
        <v/>
      </c>
      <c r="ADB92" s="79">
        <f>0</f>
        <v/>
      </c>
      <c r="ADC92" s="79">
        <f>0</f>
        <v/>
      </c>
      <c r="ADD92" s="79">
        <f>0</f>
        <v/>
      </c>
      <c r="ADE92" s="79">
        <f>0</f>
        <v/>
      </c>
      <c r="ADF92" s="79">
        <f>0</f>
        <v/>
      </c>
      <c r="ADG92" s="79">
        <f>0</f>
        <v/>
      </c>
      <c r="ADH92" s="79">
        <f>0</f>
        <v/>
      </c>
      <c r="ADI92" s="79">
        <f>0</f>
        <v/>
      </c>
      <c r="ADJ92" s="79">
        <f>0</f>
        <v/>
      </c>
      <c r="ADK92" s="79">
        <f>0</f>
        <v/>
      </c>
      <c r="ADL92" s="79">
        <f>0</f>
        <v/>
      </c>
      <c r="ADM92" s="79">
        <f>0</f>
        <v/>
      </c>
      <c r="ADN92" s="79">
        <f>0</f>
        <v/>
      </c>
      <c r="ADO92" s="79">
        <f>0</f>
        <v/>
      </c>
      <c r="ADP92" s="79">
        <f>0</f>
        <v/>
      </c>
      <c r="ADQ92" s="79">
        <f>0</f>
        <v/>
      </c>
      <c r="ADR92" s="79">
        <f>0</f>
        <v/>
      </c>
      <c r="ADS92" s="79">
        <f>0</f>
        <v/>
      </c>
      <c r="ADT92" s="79">
        <f>0</f>
        <v/>
      </c>
      <c r="ADU92" s="79">
        <f>0</f>
        <v/>
      </c>
      <c r="ADV92" s="79">
        <f>0</f>
        <v/>
      </c>
      <c r="ADW92" s="79">
        <f>0</f>
        <v/>
      </c>
      <c r="ADX92" s="79">
        <f>0</f>
        <v/>
      </c>
      <c r="ADY92" s="79">
        <f>0</f>
        <v/>
      </c>
      <c r="ADZ92" s="79">
        <f>0</f>
        <v/>
      </c>
      <c r="AEA92" s="79">
        <f>0</f>
        <v/>
      </c>
      <c r="AEB92" s="79">
        <f>0</f>
        <v/>
      </c>
      <c r="AEC92" s="79">
        <f>0</f>
        <v/>
      </c>
      <c r="AED92" s="79">
        <f>0</f>
        <v/>
      </c>
      <c r="AEE92" s="79">
        <f>0</f>
        <v/>
      </c>
      <c r="AEF92" s="79">
        <f>0</f>
        <v/>
      </c>
      <c r="AEG92" s="79">
        <f>0</f>
        <v/>
      </c>
      <c r="AEH92" s="79">
        <f>0</f>
        <v/>
      </c>
      <c r="AEI92" s="79">
        <f>SE(Input!V="bullet";SE(0=Input!V-1;AEI46;0);SE(0&lt;Input!V;0;SE(0&lt;Input!V;AEI46/(Input!V-Input!V);0)))</f>
        <v/>
      </c>
      <c r="AEL92" s="78" t="n">
        <v>40</v>
      </c>
      <c r="AEM92" s="79">
        <f>0</f>
        <v/>
      </c>
      <c r="AEN92" s="79">
        <f>0</f>
        <v/>
      </c>
      <c r="AEO92" s="79">
        <f>0</f>
        <v/>
      </c>
      <c r="AEP92" s="79">
        <f>0</f>
        <v/>
      </c>
      <c r="AEQ92" s="79">
        <f>0</f>
        <v/>
      </c>
      <c r="AER92" s="79">
        <f>0</f>
        <v/>
      </c>
      <c r="AES92" s="79">
        <f>0</f>
        <v/>
      </c>
      <c r="AET92" s="79">
        <f>0</f>
        <v/>
      </c>
      <c r="AEU92" s="79">
        <f>0</f>
        <v/>
      </c>
      <c r="AEV92" s="79">
        <f>0</f>
        <v/>
      </c>
      <c r="AEW92" s="79">
        <f>0</f>
        <v/>
      </c>
      <c r="AEX92" s="79">
        <f>0</f>
        <v/>
      </c>
      <c r="AEY92" s="79">
        <f>0</f>
        <v/>
      </c>
      <c r="AEZ92" s="79">
        <f>0</f>
        <v/>
      </c>
      <c r="AFA92" s="79">
        <f>0</f>
        <v/>
      </c>
      <c r="AFB92" s="79">
        <f>0</f>
        <v/>
      </c>
      <c r="AFC92" s="79">
        <f>0</f>
        <v/>
      </c>
      <c r="AFD92" s="79">
        <f>0</f>
        <v/>
      </c>
      <c r="AFE92" s="79">
        <f>0</f>
        <v/>
      </c>
      <c r="AFF92" s="79">
        <f>0</f>
        <v/>
      </c>
      <c r="AFG92" s="79">
        <f>0</f>
        <v/>
      </c>
      <c r="AFH92" s="79">
        <f>0</f>
        <v/>
      </c>
      <c r="AFI92" s="79">
        <f>0</f>
        <v/>
      </c>
      <c r="AFJ92" s="79">
        <f>0</f>
        <v/>
      </c>
      <c r="AFK92" s="79">
        <f>0</f>
        <v/>
      </c>
      <c r="AFL92" s="79">
        <f>0</f>
        <v/>
      </c>
      <c r="AFM92" s="79">
        <f>0</f>
        <v/>
      </c>
      <c r="AFN92" s="79">
        <f>0</f>
        <v/>
      </c>
      <c r="AFO92" s="79">
        <f>0</f>
        <v/>
      </c>
      <c r="AFP92" s="79">
        <f>0</f>
        <v/>
      </c>
      <c r="AFQ92" s="79">
        <f>0</f>
        <v/>
      </c>
      <c r="AFR92" s="79">
        <f>0</f>
        <v/>
      </c>
      <c r="AFS92" s="79">
        <f>0</f>
        <v/>
      </c>
      <c r="AFT92" s="79">
        <f>0</f>
        <v/>
      </c>
      <c r="AFU92" s="79">
        <f>0</f>
        <v/>
      </c>
      <c r="AFV92" s="79">
        <f>0</f>
        <v/>
      </c>
      <c r="AFW92" s="79">
        <f>0</f>
        <v/>
      </c>
      <c r="AFX92" s="79">
        <f>0</f>
        <v/>
      </c>
      <c r="AFY92" s="79">
        <f>0</f>
        <v/>
      </c>
      <c r="AFZ92" s="79">
        <f>SE(Input!W="bullet";SE(0=Input!W-1;AFZ46;0);SE(0&lt;Input!W;0;SE(0&lt;Input!W;AFZ46/(Input!W-Input!W);0)))</f>
        <v/>
      </c>
    </row>
    <row r="95">
      <c r="B95" s="87" t="inlineStr">
        <is>
          <t>Matrice 3: GBV DEFAULTED</t>
        </is>
      </c>
      <c r="AS95" s="87" t="inlineStr">
        <is>
          <t>Matrice 3: GBV DEFAULTED</t>
        </is>
      </c>
      <c r="CJ95" s="87" t="inlineStr">
        <is>
          <t>Matrice 3: GBV DEFAULTED</t>
        </is>
      </c>
      <c r="EA95" s="87" t="inlineStr">
        <is>
          <t>Matrice 3: GBV DEFAULTED</t>
        </is>
      </c>
      <c r="FR95" s="87" t="inlineStr">
        <is>
          <t>Matrice 3: GBV DEFAULTED</t>
        </is>
      </c>
      <c r="HI95" s="87" t="inlineStr">
        <is>
          <t>Matrice 3: GBV DEFAULTED</t>
        </is>
      </c>
      <c r="IZ95" s="87" t="inlineStr">
        <is>
          <t>Matrice 3: GBV DEFAULTED</t>
        </is>
      </c>
      <c r="KQ95" s="87" t="inlineStr">
        <is>
          <t>Matrice 3: GBV DEFAULTED</t>
        </is>
      </c>
      <c r="MH95" s="87" t="inlineStr">
        <is>
          <t>Matrice 3: GBV DEFAULTED</t>
        </is>
      </c>
      <c r="NY95" s="87" t="inlineStr">
        <is>
          <t>Matrice 3: GBV DEFAULTED</t>
        </is>
      </c>
      <c r="PP95" s="87" t="inlineStr">
        <is>
          <t>Matrice 3: GBV DEFAULTED</t>
        </is>
      </c>
      <c r="RG95" s="87" t="inlineStr">
        <is>
          <t>Matrice 3: GBV DEFAULTED</t>
        </is>
      </c>
      <c r="SX95" s="87" t="inlineStr">
        <is>
          <t>Matrice 3: GBV DEFAULTED</t>
        </is>
      </c>
      <c r="UO95" s="87" t="inlineStr">
        <is>
          <t>Matrice 3: GBV DEFAULTED</t>
        </is>
      </c>
      <c r="WF95" s="87" t="inlineStr">
        <is>
          <t>Matrice 3: GBV DEFAULTED</t>
        </is>
      </c>
      <c r="XW95" s="87" t="inlineStr">
        <is>
          <t>Matrice 3: GBV DEFAULTED</t>
        </is>
      </c>
      <c r="ZN95" s="87" t="inlineStr">
        <is>
          <t>Matrice 3: GBV DEFAULTED</t>
        </is>
      </c>
      <c r="ABE95" s="87" t="inlineStr">
        <is>
          <t>Matrice 3: GBV DEFAULTED</t>
        </is>
      </c>
      <c r="ACV95" s="87" t="inlineStr">
        <is>
          <t>Matrice 3: GBV DEFAULTED</t>
        </is>
      </c>
      <c r="AEM95" s="87" t="inlineStr">
        <is>
          <t>Matrice 3: GBV DEFAULTED</t>
        </is>
      </c>
    </row>
    <row r="97">
      <c r="A97" s="84" t="inlineStr">
        <is>
          <t>ANNI</t>
        </is>
      </c>
      <c r="B97" s="84" t="inlineStr">
        <is>
          <t>Anno 1</t>
        </is>
      </c>
      <c r="C97" s="81" t="n"/>
      <c r="D97" s="81" t="n"/>
      <c r="E97" s="82" t="n"/>
      <c r="F97" s="84" t="inlineStr">
        <is>
          <t>Anno 2</t>
        </is>
      </c>
      <c r="G97" s="81" t="n"/>
      <c r="H97" s="81" t="n"/>
      <c r="I97" s="82" t="n"/>
      <c r="J97" s="84" t="inlineStr">
        <is>
          <t>Anno 3</t>
        </is>
      </c>
      <c r="K97" s="81" t="n"/>
      <c r="L97" s="81" t="n"/>
      <c r="M97" s="82" t="n"/>
      <c r="N97" s="84" t="inlineStr">
        <is>
          <t>Anno 4</t>
        </is>
      </c>
      <c r="O97" s="81" t="n"/>
      <c r="P97" s="81" t="n"/>
      <c r="Q97" s="82" t="n"/>
      <c r="R97" s="84" t="inlineStr">
        <is>
          <t>Anno 5</t>
        </is>
      </c>
      <c r="S97" s="81" t="n"/>
      <c r="T97" s="81" t="n"/>
      <c r="U97" s="82" t="n"/>
      <c r="V97" s="84" t="inlineStr">
        <is>
          <t>Anno 6</t>
        </is>
      </c>
      <c r="W97" s="81" t="n"/>
      <c r="X97" s="81" t="n"/>
      <c r="Y97" s="82" t="n"/>
      <c r="Z97" s="84" t="inlineStr">
        <is>
          <t>Anno 7</t>
        </is>
      </c>
      <c r="AA97" s="81" t="n"/>
      <c r="AB97" s="81" t="n"/>
      <c r="AC97" s="82" t="n"/>
      <c r="AD97" s="84" t="inlineStr">
        <is>
          <t>Anno 8</t>
        </is>
      </c>
      <c r="AE97" s="81" t="n"/>
      <c r="AF97" s="81" t="n"/>
      <c r="AG97" s="82" t="n"/>
      <c r="AH97" s="84" t="inlineStr">
        <is>
          <t>Anno 9</t>
        </is>
      </c>
      <c r="AI97" s="81" t="n"/>
      <c r="AJ97" s="81" t="n"/>
      <c r="AK97" s="82" t="n"/>
      <c r="AL97" s="84" t="inlineStr">
        <is>
          <t>Anno 10</t>
        </is>
      </c>
      <c r="AM97" s="81" t="n"/>
      <c r="AN97" s="81" t="n"/>
      <c r="AO97" s="82" t="n"/>
      <c r="AR97" s="84" t="inlineStr">
        <is>
          <t>ANNI</t>
        </is>
      </c>
      <c r="AS97" s="84" t="inlineStr">
        <is>
          <t>Anno 1</t>
        </is>
      </c>
      <c r="AT97" s="81" t="n"/>
      <c r="AU97" s="81" t="n"/>
      <c r="AV97" s="82" t="n"/>
      <c r="AW97" s="84" t="inlineStr">
        <is>
          <t>Anno 2</t>
        </is>
      </c>
      <c r="AX97" s="81" t="n"/>
      <c r="AY97" s="81" t="n"/>
      <c r="AZ97" s="82" t="n"/>
      <c r="BA97" s="84" t="inlineStr">
        <is>
          <t>Anno 3</t>
        </is>
      </c>
      <c r="BB97" s="81" t="n"/>
      <c r="BC97" s="81" t="n"/>
      <c r="BD97" s="82" t="n"/>
      <c r="BE97" s="84" t="inlineStr">
        <is>
          <t>Anno 4</t>
        </is>
      </c>
      <c r="BF97" s="81" t="n"/>
      <c r="BG97" s="81" t="n"/>
      <c r="BH97" s="82" t="n"/>
      <c r="BI97" s="84" t="inlineStr">
        <is>
          <t>Anno 5</t>
        </is>
      </c>
      <c r="BJ97" s="81" t="n"/>
      <c r="BK97" s="81" t="n"/>
      <c r="BL97" s="82" t="n"/>
      <c r="BM97" s="84" t="inlineStr">
        <is>
          <t>Anno 6</t>
        </is>
      </c>
      <c r="BN97" s="81" t="n"/>
      <c r="BO97" s="81" t="n"/>
      <c r="BP97" s="82" t="n"/>
      <c r="BQ97" s="84" t="inlineStr">
        <is>
          <t>Anno 7</t>
        </is>
      </c>
      <c r="BR97" s="81" t="n"/>
      <c r="BS97" s="81" t="n"/>
      <c r="BT97" s="82" t="n"/>
      <c r="BU97" s="84" t="inlineStr">
        <is>
          <t>Anno 8</t>
        </is>
      </c>
      <c r="BV97" s="81" t="n"/>
      <c r="BW97" s="81" t="n"/>
      <c r="BX97" s="82" t="n"/>
      <c r="BY97" s="84" t="inlineStr">
        <is>
          <t>Anno 9</t>
        </is>
      </c>
      <c r="BZ97" s="81" t="n"/>
      <c r="CA97" s="81" t="n"/>
      <c r="CB97" s="82" t="n"/>
      <c r="CC97" s="84" t="inlineStr">
        <is>
          <t>Anno 10</t>
        </is>
      </c>
      <c r="CD97" s="81" t="n"/>
      <c r="CE97" s="81" t="n"/>
      <c r="CF97" s="82" t="n"/>
      <c r="CI97" s="84" t="inlineStr">
        <is>
          <t>ANNI</t>
        </is>
      </c>
      <c r="CJ97" s="84" t="inlineStr">
        <is>
          <t>Anno 1</t>
        </is>
      </c>
      <c r="CK97" s="81" t="n"/>
      <c r="CL97" s="81" t="n"/>
      <c r="CM97" s="82" t="n"/>
      <c r="CN97" s="84" t="inlineStr">
        <is>
          <t>Anno 2</t>
        </is>
      </c>
      <c r="CO97" s="81" t="n"/>
      <c r="CP97" s="81" t="n"/>
      <c r="CQ97" s="82" t="n"/>
      <c r="CR97" s="84" t="inlineStr">
        <is>
          <t>Anno 3</t>
        </is>
      </c>
      <c r="CS97" s="81" t="n"/>
      <c r="CT97" s="81" t="n"/>
      <c r="CU97" s="82" t="n"/>
      <c r="CV97" s="84" t="inlineStr">
        <is>
          <t>Anno 4</t>
        </is>
      </c>
      <c r="CW97" s="81" t="n"/>
      <c r="CX97" s="81" t="n"/>
      <c r="CY97" s="82" t="n"/>
      <c r="CZ97" s="84" t="inlineStr">
        <is>
          <t>Anno 5</t>
        </is>
      </c>
      <c r="DA97" s="81" t="n"/>
      <c r="DB97" s="81" t="n"/>
      <c r="DC97" s="82" t="n"/>
      <c r="DD97" s="84" t="inlineStr">
        <is>
          <t>Anno 6</t>
        </is>
      </c>
      <c r="DE97" s="81" t="n"/>
      <c r="DF97" s="81" t="n"/>
      <c r="DG97" s="82" t="n"/>
      <c r="DH97" s="84" t="inlineStr">
        <is>
          <t>Anno 7</t>
        </is>
      </c>
      <c r="DI97" s="81" t="n"/>
      <c r="DJ97" s="81" t="n"/>
      <c r="DK97" s="82" t="n"/>
      <c r="DL97" s="84" t="inlineStr">
        <is>
          <t>Anno 8</t>
        </is>
      </c>
      <c r="DM97" s="81" t="n"/>
      <c r="DN97" s="81" t="n"/>
      <c r="DO97" s="82" t="n"/>
      <c r="DP97" s="84" t="inlineStr">
        <is>
          <t>Anno 9</t>
        </is>
      </c>
      <c r="DQ97" s="81" t="n"/>
      <c r="DR97" s="81" t="n"/>
      <c r="DS97" s="82" t="n"/>
      <c r="DT97" s="84" t="inlineStr">
        <is>
          <t>Anno 10</t>
        </is>
      </c>
      <c r="DU97" s="81" t="n"/>
      <c r="DV97" s="81" t="n"/>
      <c r="DW97" s="82" t="n"/>
      <c r="DZ97" s="84" t="inlineStr">
        <is>
          <t>ANNI</t>
        </is>
      </c>
      <c r="EA97" s="84" t="inlineStr">
        <is>
          <t>Anno 1</t>
        </is>
      </c>
      <c r="EB97" s="81" t="n"/>
      <c r="EC97" s="81" t="n"/>
      <c r="ED97" s="82" t="n"/>
      <c r="EE97" s="84" t="inlineStr">
        <is>
          <t>Anno 2</t>
        </is>
      </c>
      <c r="EF97" s="81" t="n"/>
      <c r="EG97" s="81" t="n"/>
      <c r="EH97" s="82" t="n"/>
      <c r="EI97" s="84" t="inlineStr">
        <is>
          <t>Anno 3</t>
        </is>
      </c>
      <c r="EJ97" s="81" t="n"/>
      <c r="EK97" s="81" t="n"/>
      <c r="EL97" s="82" t="n"/>
      <c r="EM97" s="84" t="inlineStr">
        <is>
          <t>Anno 4</t>
        </is>
      </c>
      <c r="EN97" s="81" t="n"/>
      <c r="EO97" s="81" t="n"/>
      <c r="EP97" s="82" t="n"/>
      <c r="EQ97" s="84" t="inlineStr">
        <is>
          <t>Anno 5</t>
        </is>
      </c>
      <c r="ER97" s="81" t="n"/>
      <c r="ES97" s="81" t="n"/>
      <c r="ET97" s="82" t="n"/>
      <c r="EU97" s="84" t="inlineStr">
        <is>
          <t>Anno 6</t>
        </is>
      </c>
      <c r="EV97" s="81" t="n"/>
      <c r="EW97" s="81" t="n"/>
      <c r="EX97" s="82" t="n"/>
      <c r="EY97" s="84" t="inlineStr">
        <is>
          <t>Anno 7</t>
        </is>
      </c>
      <c r="EZ97" s="81" t="n"/>
      <c r="FA97" s="81" t="n"/>
      <c r="FB97" s="82" t="n"/>
      <c r="FC97" s="84" t="inlineStr">
        <is>
          <t>Anno 8</t>
        </is>
      </c>
      <c r="FD97" s="81" t="n"/>
      <c r="FE97" s="81" t="n"/>
      <c r="FF97" s="82" t="n"/>
      <c r="FG97" s="84" t="inlineStr">
        <is>
          <t>Anno 9</t>
        </is>
      </c>
      <c r="FH97" s="81" t="n"/>
      <c r="FI97" s="81" t="n"/>
      <c r="FJ97" s="82" t="n"/>
      <c r="FK97" s="84" t="inlineStr">
        <is>
          <t>Anno 10</t>
        </is>
      </c>
      <c r="FL97" s="81" t="n"/>
      <c r="FM97" s="81" t="n"/>
      <c r="FN97" s="82" t="n"/>
      <c r="FQ97" s="84" t="inlineStr">
        <is>
          <t>ANNI</t>
        </is>
      </c>
      <c r="FR97" s="84" t="inlineStr">
        <is>
          <t>Anno 1</t>
        </is>
      </c>
      <c r="FS97" s="81" t="n"/>
      <c r="FT97" s="81" t="n"/>
      <c r="FU97" s="82" t="n"/>
      <c r="FV97" s="84" t="inlineStr">
        <is>
          <t>Anno 2</t>
        </is>
      </c>
      <c r="FW97" s="81" t="n"/>
      <c r="FX97" s="81" t="n"/>
      <c r="FY97" s="82" t="n"/>
      <c r="FZ97" s="84" t="inlineStr">
        <is>
          <t>Anno 3</t>
        </is>
      </c>
      <c r="GA97" s="81" t="n"/>
      <c r="GB97" s="81" t="n"/>
      <c r="GC97" s="82" t="n"/>
      <c r="GD97" s="84" t="inlineStr">
        <is>
          <t>Anno 4</t>
        </is>
      </c>
      <c r="GE97" s="81" t="n"/>
      <c r="GF97" s="81" t="n"/>
      <c r="GG97" s="82" t="n"/>
      <c r="GH97" s="84" t="inlineStr">
        <is>
          <t>Anno 5</t>
        </is>
      </c>
      <c r="GI97" s="81" t="n"/>
      <c r="GJ97" s="81" t="n"/>
      <c r="GK97" s="82" t="n"/>
      <c r="GL97" s="84" t="inlineStr">
        <is>
          <t>Anno 6</t>
        </is>
      </c>
      <c r="GM97" s="81" t="n"/>
      <c r="GN97" s="81" t="n"/>
      <c r="GO97" s="82" t="n"/>
      <c r="GP97" s="84" t="inlineStr">
        <is>
          <t>Anno 7</t>
        </is>
      </c>
      <c r="GQ97" s="81" t="n"/>
      <c r="GR97" s="81" t="n"/>
      <c r="GS97" s="82" t="n"/>
      <c r="GT97" s="84" t="inlineStr">
        <is>
          <t>Anno 8</t>
        </is>
      </c>
      <c r="GU97" s="81" t="n"/>
      <c r="GV97" s="81" t="n"/>
      <c r="GW97" s="82" t="n"/>
      <c r="GX97" s="84" t="inlineStr">
        <is>
          <t>Anno 9</t>
        </is>
      </c>
      <c r="GY97" s="81" t="n"/>
      <c r="GZ97" s="81" t="n"/>
      <c r="HA97" s="82" t="n"/>
      <c r="HB97" s="84" t="inlineStr">
        <is>
          <t>Anno 10</t>
        </is>
      </c>
      <c r="HC97" s="81" t="n"/>
      <c r="HD97" s="81" t="n"/>
      <c r="HE97" s="82" t="n"/>
      <c r="HH97" s="84" t="inlineStr">
        <is>
          <t>ANNI</t>
        </is>
      </c>
      <c r="HI97" s="84" t="inlineStr">
        <is>
          <t>Anno 1</t>
        </is>
      </c>
      <c r="HJ97" s="81" t="n"/>
      <c r="HK97" s="81" t="n"/>
      <c r="HL97" s="82" t="n"/>
      <c r="HM97" s="84" t="inlineStr">
        <is>
          <t>Anno 2</t>
        </is>
      </c>
      <c r="HN97" s="81" t="n"/>
      <c r="HO97" s="81" t="n"/>
      <c r="HP97" s="82" t="n"/>
      <c r="HQ97" s="84" t="inlineStr">
        <is>
          <t>Anno 3</t>
        </is>
      </c>
      <c r="HR97" s="81" t="n"/>
      <c r="HS97" s="81" t="n"/>
      <c r="HT97" s="82" t="n"/>
      <c r="HU97" s="84" t="inlineStr">
        <is>
          <t>Anno 4</t>
        </is>
      </c>
      <c r="HV97" s="81" t="n"/>
      <c r="HW97" s="81" t="n"/>
      <c r="HX97" s="82" t="n"/>
      <c r="HY97" s="84" t="inlineStr">
        <is>
          <t>Anno 5</t>
        </is>
      </c>
      <c r="HZ97" s="81" t="n"/>
      <c r="IA97" s="81" t="n"/>
      <c r="IB97" s="82" t="n"/>
      <c r="IC97" s="84" t="inlineStr">
        <is>
          <t>Anno 6</t>
        </is>
      </c>
      <c r="ID97" s="81" t="n"/>
      <c r="IE97" s="81" t="n"/>
      <c r="IF97" s="82" t="n"/>
      <c r="IG97" s="84" t="inlineStr">
        <is>
          <t>Anno 7</t>
        </is>
      </c>
      <c r="IH97" s="81" t="n"/>
      <c r="II97" s="81" t="n"/>
      <c r="IJ97" s="82" t="n"/>
      <c r="IK97" s="84" t="inlineStr">
        <is>
          <t>Anno 8</t>
        </is>
      </c>
      <c r="IL97" s="81" t="n"/>
      <c r="IM97" s="81" t="n"/>
      <c r="IN97" s="82" t="n"/>
      <c r="IO97" s="84" t="inlineStr">
        <is>
          <t>Anno 9</t>
        </is>
      </c>
      <c r="IP97" s="81" t="n"/>
      <c r="IQ97" s="81" t="n"/>
      <c r="IR97" s="82" t="n"/>
      <c r="IS97" s="84" t="inlineStr">
        <is>
          <t>Anno 10</t>
        </is>
      </c>
      <c r="IT97" s="81" t="n"/>
      <c r="IU97" s="81" t="n"/>
      <c r="IV97" s="82" t="n"/>
      <c r="IY97" s="84" t="inlineStr">
        <is>
          <t>ANNI</t>
        </is>
      </c>
      <c r="IZ97" s="84" t="inlineStr">
        <is>
          <t>Anno 1</t>
        </is>
      </c>
      <c r="JA97" s="81" t="n"/>
      <c r="JB97" s="81" t="n"/>
      <c r="JC97" s="82" t="n"/>
      <c r="JD97" s="84" t="inlineStr">
        <is>
          <t>Anno 2</t>
        </is>
      </c>
      <c r="JE97" s="81" t="n"/>
      <c r="JF97" s="81" t="n"/>
      <c r="JG97" s="82" t="n"/>
      <c r="JH97" s="84" t="inlineStr">
        <is>
          <t>Anno 3</t>
        </is>
      </c>
      <c r="JI97" s="81" t="n"/>
      <c r="JJ97" s="81" t="n"/>
      <c r="JK97" s="82" t="n"/>
      <c r="JL97" s="84" t="inlineStr">
        <is>
          <t>Anno 4</t>
        </is>
      </c>
      <c r="JM97" s="81" t="n"/>
      <c r="JN97" s="81" t="n"/>
      <c r="JO97" s="82" t="n"/>
      <c r="JP97" s="84" t="inlineStr">
        <is>
          <t>Anno 5</t>
        </is>
      </c>
      <c r="JQ97" s="81" t="n"/>
      <c r="JR97" s="81" t="n"/>
      <c r="JS97" s="82" t="n"/>
      <c r="JT97" s="84" t="inlineStr">
        <is>
          <t>Anno 6</t>
        </is>
      </c>
      <c r="JU97" s="81" t="n"/>
      <c r="JV97" s="81" t="n"/>
      <c r="JW97" s="82" t="n"/>
      <c r="JX97" s="84" t="inlineStr">
        <is>
          <t>Anno 7</t>
        </is>
      </c>
      <c r="JY97" s="81" t="n"/>
      <c r="JZ97" s="81" t="n"/>
      <c r="KA97" s="82" t="n"/>
      <c r="KB97" s="84" t="inlineStr">
        <is>
          <t>Anno 8</t>
        </is>
      </c>
      <c r="KC97" s="81" t="n"/>
      <c r="KD97" s="81" t="n"/>
      <c r="KE97" s="82" t="n"/>
      <c r="KF97" s="84" t="inlineStr">
        <is>
          <t>Anno 9</t>
        </is>
      </c>
      <c r="KG97" s="81" t="n"/>
      <c r="KH97" s="81" t="n"/>
      <c r="KI97" s="82" t="n"/>
      <c r="KJ97" s="84" t="inlineStr">
        <is>
          <t>Anno 10</t>
        </is>
      </c>
      <c r="KK97" s="81" t="n"/>
      <c r="KL97" s="81" t="n"/>
      <c r="KM97" s="82" t="n"/>
      <c r="KP97" s="84" t="inlineStr">
        <is>
          <t>ANNI</t>
        </is>
      </c>
      <c r="KQ97" s="84" t="inlineStr">
        <is>
          <t>Anno 1</t>
        </is>
      </c>
      <c r="KR97" s="81" t="n"/>
      <c r="KS97" s="81" t="n"/>
      <c r="KT97" s="82" t="n"/>
      <c r="KU97" s="84" t="inlineStr">
        <is>
          <t>Anno 2</t>
        </is>
      </c>
      <c r="KV97" s="81" t="n"/>
      <c r="KW97" s="81" t="n"/>
      <c r="KX97" s="82" t="n"/>
      <c r="KY97" s="84" t="inlineStr">
        <is>
          <t>Anno 3</t>
        </is>
      </c>
      <c r="KZ97" s="81" t="n"/>
      <c r="LA97" s="81" t="n"/>
      <c r="LB97" s="82" t="n"/>
      <c r="LC97" s="84" t="inlineStr">
        <is>
          <t>Anno 4</t>
        </is>
      </c>
      <c r="LD97" s="81" t="n"/>
      <c r="LE97" s="81" t="n"/>
      <c r="LF97" s="82" t="n"/>
      <c r="LG97" s="84" t="inlineStr">
        <is>
          <t>Anno 5</t>
        </is>
      </c>
      <c r="LH97" s="81" t="n"/>
      <c r="LI97" s="81" t="n"/>
      <c r="LJ97" s="82" t="n"/>
      <c r="LK97" s="84" t="inlineStr">
        <is>
          <t>Anno 6</t>
        </is>
      </c>
      <c r="LL97" s="81" t="n"/>
      <c r="LM97" s="81" t="n"/>
      <c r="LN97" s="82" t="n"/>
      <c r="LO97" s="84" t="inlineStr">
        <is>
          <t>Anno 7</t>
        </is>
      </c>
      <c r="LP97" s="81" t="n"/>
      <c r="LQ97" s="81" t="n"/>
      <c r="LR97" s="82" t="n"/>
      <c r="LS97" s="84" t="inlineStr">
        <is>
          <t>Anno 8</t>
        </is>
      </c>
      <c r="LT97" s="81" t="n"/>
      <c r="LU97" s="81" t="n"/>
      <c r="LV97" s="82" t="n"/>
      <c r="LW97" s="84" t="inlineStr">
        <is>
          <t>Anno 9</t>
        </is>
      </c>
      <c r="LX97" s="81" t="n"/>
      <c r="LY97" s="81" t="n"/>
      <c r="LZ97" s="82" t="n"/>
      <c r="MA97" s="84" t="inlineStr">
        <is>
          <t>Anno 10</t>
        </is>
      </c>
      <c r="MB97" s="81" t="n"/>
      <c r="MC97" s="81" t="n"/>
      <c r="MD97" s="82" t="n"/>
      <c r="MG97" s="84" t="inlineStr">
        <is>
          <t>ANNI</t>
        </is>
      </c>
      <c r="MH97" s="84" t="inlineStr">
        <is>
          <t>Anno 1</t>
        </is>
      </c>
      <c r="MI97" s="81" t="n"/>
      <c r="MJ97" s="81" t="n"/>
      <c r="MK97" s="82" t="n"/>
      <c r="ML97" s="84" t="inlineStr">
        <is>
          <t>Anno 2</t>
        </is>
      </c>
      <c r="MM97" s="81" t="n"/>
      <c r="MN97" s="81" t="n"/>
      <c r="MO97" s="82" t="n"/>
      <c r="MP97" s="84" t="inlineStr">
        <is>
          <t>Anno 3</t>
        </is>
      </c>
      <c r="MQ97" s="81" t="n"/>
      <c r="MR97" s="81" t="n"/>
      <c r="MS97" s="82" t="n"/>
      <c r="MT97" s="84" t="inlineStr">
        <is>
          <t>Anno 4</t>
        </is>
      </c>
      <c r="MU97" s="81" t="n"/>
      <c r="MV97" s="81" t="n"/>
      <c r="MW97" s="82" t="n"/>
      <c r="MX97" s="84" t="inlineStr">
        <is>
          <t>Anno 5</t>
        </is>
      </c>
      <c r="MY97" s="81" t="n"/>
      <c r="MZ97" s="81" t="n"/>
      <c r="NA97" s="82" t="n"/>
      <c r="NB97" s="84" t="inlineStr">
        <is>
          <t>Anno 6</t>
        </is>
      </c>
      <c r="NC97" s="81" t="n"/>
      <c r="ND97" s="81" t="n"/>
      <c r="NE97" s="82" t="n"/>
      <c r="NF97" s="84" t="inlineStr">
        <is>
          <t>Anno 7</t>
        </is>
      </c>
      <c r="NG97" s="81" t="n"/>
      <c r="NH97" s="81" t="n"/>
      <c r="NI97" s="82" t="n"/>
      <c r="NJ97" s="84" t="inlineStr">
        <is>
          <t>Anno 8</t>
        </is>
      </c>
      <c r="NK97" s="81" t="n"/>
      <c r="NL97" s="81" t="n"/>
      <c r="NM97" s="82" t="n"/>
      <c r="NN97" s="84" t="inlineStr">
        <is>
          <t>Anno 9</t>
        </is>
      </c>
      <c r="NO97" s="81" t="n"/>
      <c r="NP97" s="81" t="n"/>
      <c r="NQ97" s="82" t="n"/>
      <c r="NR97" s="84" t="inlineStr">
        <is>
          <t>Anno 10</t>
        </is>
      </c>
      <c r="NS97" s="81" t="n"/>
      <c r="NT97" s="81" t="n"/>
      <c r="NU97" s="82" t="n"/>
      <c r="NX97" s="84" t="inlineStr">
        <is>
          <t>ANNI</t>
        </is>
      </c>
      <c r="NY97" s="84" t="inlineStr">
        <is>
          <t>Anno 1</t>
        </is>
      </c>
      <c r="NZ97" s="81" t="n"/>
      <c r="OA97" s="81" t="n"/>
      <c r="OB97" s="82" t="n"/>
      <c r="OC97" s="84" t="inlineStr">
        <is>
          <t>Anno 2</t>
        </is>
      </c>
      <c r="OD97" s="81" t="n"/>
      <c r="OE97" s="81" t="n"/>
      <c r="OF97" s="82" t="n"/>
      <c r="OG97" s="84" t="inlineStr">
        <is>
          <t>Anno 3</t>
        </is>
      </c>
      <c r="OH97" s="81" t="n"/>
      <c r="OI97" s="81" t="n"/>
      <c r="OJ97" s="82" t="n"/>
      <c r="OK97" s="84" t="inlineStr">
        <is>
          <t>Anno 4</t>
        </is>
      </c>
      <c r="OL97" s="81" t="n"/>
      <c r="OM97" s="81" t="n"/>
      <c r="ON97" s="82" t="n"/>
      <c r="OO97" s="84" t="inlineStr">
        <is>
          <t>Anno 5</t>
        </is>
      </c>
      <c r="OP97" s="81" t="n"/>
      <c r="OQ97" s="81" t="n"/>
      <c r="OR97" s="82" t="n"/>
      <c r="OS97" s="84" t="inlineStr">
        <is>
          <t>Anno 6</t>
        </is>
      </c>
      <c r="OT97" s="81" t="n"/>
      <c r="OU97" s="81" t="n"/>
      <c r="OV97" s="82" t="n"/>
      <c r="OW97" s="84" t="inlineStr">
        <is>
          <t>Anno 7</t>
        </is>
      </c>
      <c r="OX97" s="81" t="n"/>
      <c r="OY97" s="81" t="n"/>
      <c r="OZ97" s="82" t="n"/>
      <c r="PA97" s="84" t="inlineStr">
        <is>
          <t>Anno 8</t>
        </is>
      </c>
      <c r="PB97" s="81" t="n"/>
      <c r="PC97" s="81" t="n"/>
      <c r="PD97" s="82" t="n"/>
      <c r="PE97" s="84" t="inlineStr">
        <is>
          <t>Anno 9</t>
        </is>
      </c>
      <c r="PF97" s="81" t="n"/>
      <c r="PG97" s="81" t="n"/>
      <c r="PH97" s="82" t="n"/>
      <c r="PI97" s="84" t="inlineStr">
        <is>
          <t>Anno 10</t>
        </is>
      </c>
      <c r="PJ97" s="81" t="n"/>
      <c r="PK97" s="81" t="n"/>
      <c r="PL97" s="82" t="n"/>
      <c r="PO97" s="84" t="inlineStr">
        <is>
          <t>ANNI</t>
        </is>
      </c>
      <c r="PP97" s="84" t="inlineStr">
        <is>
          <t>Anno 1</t>
        </is>
      </c>
      <c r="PQ97" s="81" t="n"/>
      <c r="PR97" s="81" t="n"/>
      <c r="PS97" s="82" t="n"/>
      <c r="PT97" s="84" t="inlineStr">
        <is>
          <t>Anno 2</t>
        </is>
      </c>
      <c r="PU97" s="81" t="n"/>
      <c r="PV97" s="81" t="n"/>
      <c r="PW97" s="82" t="n"/>
      <c r="PX97" s="84" t="inlineStr">
        <is>
          <t>Anno 3</t>
        </is>
      </c>
      <c r="PY97" s="81" t="n"/>
      <c r="PZ97" s="81" t="n"/>
      <c r="QA97" s="82" t="n"/>
      <c r="QB97" s="84" t="inlineStr">
        <is>
          <t>Anno 4</t>
        </is>
      </c>
      <c r="QC97" s="81" t="n"/>
      <c r="QD97" s="81" t="n"/>
      <c r="QE97" s="82" t="n"/>
      <c r="QF97" s="84" t="inlineStr">
        <is>
          <t>Anno 5</t>
        </is>
      </c>
      <c r="QG97" s="81" t="n"/>
      <c r="QH97" s="81" t="n"/>
      <c r="QI97" s="82" t="n"/>
      <c r="QJ97" s="84" t="inlineStr">
        <is>
          <t>Anno 6</t>
        </is>
      </c>
      <c r="QK97" s="81" t="n"/>
      <c r="QL97" s="81" t="n"/>
      <c r="QM97" s="82" t="n"/>
      <c r="QN97" s="84" t="inlineStr">
        <is>
          <t>Anno 7</t>
        </is>
      </c>
      <c r="QO97" s="81" t="n"/>
      <c r="QP97" s="81" t="n"/>
      <c r="QQ97" s="82" t="n"/>
      <c r="QR97" s="84" t="inlineStr">
        <is>
          <t>Anno 8</t>
        </is>
      </c>
      <c r="QS97" s="81" t="n"/>
      <c r="QT97" s="81" t="n"/>
      <c r="QU97" s="82" t="n"/>
      <c r="QV97" s="84" t="inlineStr">
        <is>
          <t>Anno 9</t>
        </is>
      </c>
      <c r="QW97" s="81" t="n"/>
      <c r="QX97" s="81" t="n"/>
      <c r="QY97" s="82" t="n"/>
      <c r="QZ97" s="84" t="inlineStr">
        <is>
          <t>Anno 10</t>
        </is>
      </c>
      <c r="RA97" s="81" t="n"/>
      <c r="RB97" s="81" t="n"/>
      <c r="RC97" s="82" t="n"/>
      <c r="RF97" s="84" t="inlineStr">
        <is>
          <t>ANNI</t>
        </is>
      </c>
      <c r="RG97" s="84" t="inlineStr">
        <is>
          <t>Anno 1</t>
        </is>
      </c>
      <c r="RH97" s="81" t="n"/>
      <c r="RI97" s="81" t="n"/>
      <c r="RJ97" s="82" t="n"/>
      <c r="RK97" s="84" t="inlineStr">
        <is>
          <t>Anno 2</t>
        </is>
      </c>
      <c r="RL97" s="81" t="n"/>
      <c r="RM97" s="81" t="n"/>
      <c r="RN97" s="82" t="n"/>
      <c r="RO97" s="84" t="inlineStr">
        <is>
          <t>Anno 3</t>
        </is>
      </c>
      <c r="RP97" s="81" t="n"/>
      <c r="RQ97" s="81" t="n"/>
      <c r="RR97" s="82" t="n"/>
      <c r="RS97" s="84" t="inlineStr">
        <is>
          <t>Anno 4</t>
        </is>
      </c>
      <c r="RT97" s="81" t="n"/>
      <c r="RU97" s="81" t="n"/>
      <c r="RV97" s="82" t="n"/>
      <c r="RW97" s="84" t="inlineStr">
        <is>
          <t>Anno 5</t>
        </is>
      </c>
      <c r="RX97" s="81" t="n"/>
      <c r="RY97" s="81" t="n"/>
      <c r="RZ97" s="82" t="n"/>
      <c r="SA97" s="84" t="inlineStr">
        <is>
          <t>Anno 6</t>
        </is>
      </c>
      <c r="SB97" s="81" t="n"/>
      <c r="SC97" s="81" t="n"/>
      <c r="SD97" s="82" t="n"/>
      <c r="SE97" s="84" t="inlineStr">
        <is>
          <t>Anno 7</t>
        </is>
      </c>
      <c r="SF97" s="81" t="n"/>
      <c r="SG97" s="81" t="n"/>
      <c r="SH97" s="82" t="n"/>
      <c r="SI97" s="84" t="inlineStr">
        <is>
          <t>Anno 8</t>
        </is>
      </c>
      <c r="SJ97" s="81" t="n"/>
      <c r="SK97" s="81" t="n"/>
      <c r="SL97" s="82" t="n"/>
      <c r="SM97" s="84" t="inlineStr">
        <is>
          <t>Anno 9</t>
        </is>
      </c>
      <c r="SN97" s="81" t="n"/>
      <c r="SO97" s="81" t="n"/>
      <c r="SP97" s="82" t="n"/>
      <c r="SQ97" s="84" t="inlineStr">
        <is>
          <t>Anno 10</t>
        </is>
      </c>
      <c r="SR97" s="81" t="n"/>
      <c r="SS97" s="81" t="n"/>
      <c r="ST97" s="82" t="n"/>
      <c r="SW97" s="84" t="inlineStr">
        <is>
          <t>ANNI</t>
        </is>
      </c>
      <c r="SX97" s="84" t="inlineStr">
        <is>
          <t>Anno 1</t>
        </is>
      </c>
      <c r="SY97" s="81" t="n"/>
      <c r="SZ97" s="81" t="n"/>
      <c r="TA97" s="82" t="n"/>
      <c r="TB97" s="84" t="inlineStr">
        <is>
          <t>Anno 2</t>
        </is>
      </c>
      <c r="TC97" s="81" t="n"/>
      <c r="TD97" s="81" t="n"/>
      <c r="TE97" s="82" t="n"/>
      <c r="TF97" s="84" t="inlineStr">
        <is>
          <t>Anno 3</t>
        </is>
      </c>
      <c r="TG97" s="81" t="n"/>
      <c r="TH97" s="81" t="n"/>
      <c r="TI97" s="82" t="n"/>
      <c r="TJ97" s="84" t="inlineStr">
        <is>
          <t>Anno 4</t>
        </is>
      </c>
      <c r="TK97" s="81" t="n"/>
      <c r="TL97" s="81" t="n"/>
      <c r="TM97" s="82" t="n"/>
      <c r="TN97" s="84" t="inlineStr">
        <is>
          <t>Anno 5</t>
        </is>
      </c>
      <c r="TO97" s="81" t="n"/>
      <c r="TP97" s="81" t="n"/>
      <c r="TQ97" s="82" t="n"/>
      <c r="TR97" s="84" t="inlineStr">
        <is>
          <t>Anno 6</t>
        </is>
      </c>
      <c r="TS97" s="81" t="n"/>
      <c r="TT97" s="81" t="n"/>
      <c r="TU97" s="82" t="n"/>
      <c r="TV97" s="84" t="inlineStr">
        <is>
          <t>Anno 7</t>
        </is>
      </c>
      <c r="TW97" s="81" t="n"/>
      <c r="TX97" s="81" t="n"/>
      <c r="TY97" s="82" t="n"/>
      <c r="TZ97" s="84" t="inlineStr">
        <is>
          <t>Anno 8</t>
        </is>
      </c>
      <c r="UA97" s="81" t="n"/>
      <c r="UB97" s="81" t="n"/>
      <c r="UC97" s="82" t="n"/>
      <c r="UD97" s="84" t="inlineStr">
        <is>
          <t>Anno 9</t>
        </is>
      </c>
      <c r="UE97" s="81" t="n"/>
      <c r="UF97" s="81" t="n"/>
      <c r="UG97" s="82" t="n"/>
      <c r="UH97" s="84" t="inlineStr">
        <is>
          <t>Anno 10</t>
        </is>
      </c>
      <c r="UI97" s="81" t="n"/>
      <c r="UJ97" s="81" t="n"/>
      <c r="UK97" s="82" t="n"/>
      <c r="UN97" s="84" t="inlineStr">
        <is>
          <t>ANNI</t>
        </is>
      </c>
      <c r="UO97" s="84" t="inlineStr">
        <is>
          <t>Anno 1</t>
        </is>
      </c>
      <c r="UP97" s="81" t="n"/>
      <c r="UQ97" s="81" t="n"/>
      <c r="UR97" s="82" t="n"/>
      <c r="US97" s="84" t="inlineStr">
        <is>
          <t>Anno 2</t>
        </is>
      </c>
      <c r="UT97" s="81" t="n"/>
      <c r="UU97" s="81" t="n"/>
      <c r="UV97" s="82" t="n"/>
      <c r="UW97" s="84" t="inlineStr">
        <is>
          <t>Anno 3</t>
        </is>
      </c>
      <c r="UX97" s="81" t="n"/>
      <c r="UY97" s="81" t="n"/>
      <c r="UZ97" s="82" t="n"/>
      <c r="VA97" s="84" t="inlineStr">
        <is>
          <t>Anno 4</t>
        </is>
      </c>
      <c r="VB97" s="81" t="n"/>
      <c r="VC97" s="81" t="n"/>
      <c r="VD97" s="82" t="n"/>
      <c r="VE97" s="84" t="inlineStr">
        <is>
          <t>Anno 5</t>
        </is>
      </c>
      <c r="VF97" s="81" t="n"/>
      <c r="VG97" s="81" t="n"/>
      <c r="VH97" s="82" t="n"/>
      <c r="VI97" s="84" t="inlineStr">
        <is>
          <t>Anno 6</t>
        </is>
      </c>
      <c r="VJ97" s="81" t="n"/>
      <c r="VK97" s="81" t="n"/>
      <c r="VL97" s="82" t="n"/>
      <c r="VM97" s="84" t="inlineStr">
        <is>
          <t>Anno 7</t>
        </is>
      </c>
      <c r="VN97" s="81" t="n"/>
      <c r="VO97" s="81" t="n"/>
      <c r="VP97" s="82" t="n"/>
      <c r="VQ97" s="84" t="inlineStr">
        <is>
          <t>Anno 8</t>
        </is>
      </c>
      <c r="VR97" s="81" t="n"/>
      <c r="VS97" s="81" t="n"/>
      <c r="VT97" s="82" t="n"/>
      <c r="VU97" s="84" t="inlineStr">
        <is>
          <t>Anno 9</t>
        </is>
      </c>
      <c r="VV97" s="81" t="n"/>
      <c r="VW97" s="81" t="n"/>
      <c r="VX97" s="82" t="n"/>
      <c r="VY97" s="84" t="inlineStr">
        <is>
          <t>Anno 10</t>
        </is>
      </c>
      <c r="VZ97" s="81" t="n"/>
      <c r="WA97" s="81" t="n"/>
      <c r="WB97" s="82" t="n"/>
      <c r="WE97" s="84" t="inlineStr">
        <is>
          <t>ANNI</t>
        </is>
      </c>
      <c r="WF97" s="84" t="inlineStr">
        <is>
          <t>Anno 1</t>
        </is>
      </c>
      <c r="WG97" s="81" t="n"/>
      <c r="WH97" s="81" t="n"/>
      <c r="WI97" s="82" t="n"/>
      <c r="WJ97" s="84" t="inlineStr">
        <is>
          <t>Anno 2</t>
        </is>
      </c>
      <c r="WK97" s="81" t="n"/>
      <c r="WL97" s="81" t="n"/>
      <c r="WM97" s="82" t="n"/>
      <c r="WN97" s="84" t="inlineStr">
        <is>
          <t>Anno 3</t>
        </is>
      </c>
      <c r="WO97" s="81" t="n"/>
      <c r="WP97" s="81" t="n"/>
      <c r="WQ97" s="82" t="n"/>
      <c r="WR97" s="84" t="inlineStr">
        <is>
          <t>Anno 4</t>
        </is>
      </c>
      <c r="WS97" s="81" t="n"/>
      <c r="WT97" s="81" t="n"/>
      <c r="WU97" s="82" t="n"/>
      <c r="WV97" s="84" t="inlineStr">
        <is>
          <t>Anno 5</t>
        </is>
      </c>
      <c r="WW97" s="81" t="n"/>
      <c r="WX97" s="81" t="n"/>
      <c r="WY97" s="82" t="n"/>
      <c r="WZ97" s="84" t="inlineStr">
        <is>
          <t>Anno 6</t>
        </is>
      </c>
      <c r="XA97" s="81" t="n"/>
      <c r="XB97" s="81" t="n"/>
      <c r="XC97" s="82" t="n"/>
      <c r="XD97" s="84" t="inlineStr">
        <is>
          <t>Anno 7</t>
        </is>
      </c>
      <c r="XE97" s="81" t="n"/>
      <c r="XF97" s="81" t="n"/>
      <c r="XG97" s="82" t="n"/>
      <c r="XH97" s="84" t="inlineStr">
        <is>
          <t>Anno 8</t>
        </is>
      </c>
      <c r="XI97" s="81" t="n"/>
      <c r="XJ97" s="81" t="n"/>
      <c r="XK97" s="82" t="n"/>
      <c r="XL97" s="84" t="inlineStr">
        <is>
          <t>Anno 9</t>
        </is>
      </c>
      <c r="XM97" s="81" t="n"/>
      <c r="XN97" s="81" t="n"/>
      <c r="XO97" s="82" t="n"/>
      <c r="XP97" s="84" t="inlineStr">
        <is>
          <t>Anno 10</t>
        </is>
      </c>
      <c r="XQ97" s="81" t="n"/>
      <c r="XR97" s="81" t="n"/>
      <c r="XS97" s="82" t="n"/>
      <c r="XV97" s="84" t="inlineStr">
        <is>
          <t>ANNI</t>
        </is>
      </c>
      <c r="XW97" s="84" t="inlineStr">
        <is>
          <t>Anno 1</t>
        </is>
      </c>
      <c r="XX97" s="81" t="n"/>
      <c r="XY97" s="81" t="n"/>
      <c r="XZ97" s="82" t="n"/>
      <c r="YA97" s="84" t="inlineStr">
        <is>
          <t>Anno 2</t>
        </is>
      </c>
      <c r="YB97" s="81" t="n"/>
      <c r="YC97" s="81" t="n"/>
      <c r="YD97" s="82" t="n"/>
      <c r="YE97" s="84" t="inlineStr">
        <is>
          <t>Anno 3</t>
        </is>
      </c>
      <c r="YF97" s="81" t="n"/>
      <c r="YG97" s="81" t="n"/>
      <c r="YH97" s="82" t="n"/>
      <c r="YI97" s="84" t="inlineStr">
        <is>
          <t>Anno 4</t>
        </is>
      </c>
      <c r="YJ97" s="81" t="n"/>
      <c r="YK97" s="81" t="n"/>
      <c r="YL97" s="82" t="n"/>
      <c r="YM97" s="84" t="inlineStr">
        <is>
          <t>Anno 5</t>
        </is>
      </c>
      <c r="YN97" s="81" t="n"/>
      <c r="YO97" s="81" t="n"/>
      <c r="YP97" s="82" t="n"/>
      <c r="YQ97" s="84" t="inlineStr">
        <is>
          <t>Anno 6</t>
        </is>
      </c>
      <c r="YR97" s="81" t="n"/>
      <c r="YS97" s="81" t="n"/>
      <c r="YT97" s="82" t="n"/>
      <c r="YU97" s="84" t="inlineStr">
        <is>
          <t>Anno 7</t>
        </is>
      </c>
      <c r="YV97" s="81" t="n"/>
      <c r="YW97" s="81" t="n"/>
      <c r="YX97" s="82" t="n"/>
      <c r="YY97" s="84" t="inlineStr">
        <is>
          <t>Anno 8</t>
        </is>
      </c>
      <c r="YZ97" s="81" t="n"/>
      <c r="ZA97" s="81" t="n"/>
      <c r="ZB97" s="82" t="n"/>
      <c r="ZC97" s="84" t="inlineStr">
        <is>
          <t>Anno 9</t>
        </is>
      </c>
      <c r="ZD97" s="81" t="n"/>
      <c r="ZE97" s="81" t="n"/>
      <c r="ZF97" s="82" t="n"/>
      <c r="ZG97" s="84" t="inlineStr">
        <is>
          <t>Anno 10</t>
        </is>
      </c>
      <c r="ZH97" s="81" t="n"/>
      <c r="ZI97" s="81" t="n"/>
      <c r="ZJ97" s="82" t="n"/>
      <c r="ZM97" s="84" t="inlineStr">
        <is>
          <t>ANNI</t>
        </is>
      </c>
      <c r="ZN97" s="84" t="inlineStr">
        <is>
          <t>Anno 1</t>
        </is>
      </c>
      <c r="ZO97" s="81" t="n"/>
      <c r="ZP97" s="81" t="n"/>
      <c r="ZQ97" s="82" t="n"/>
      <c r="ZR97" s="84" t="inlineStr">
        <is>
          <t>Anno 2</t>
        </is>
      </c>
      <c r="ZS97" s="81" t="n"/>
      <c r="ZT97" s="81" t="n"/>
      <c r="ZU97" s="82" t="n"/>
      <c r="ZV97" s="84" t="inlineStr">
        <is>
          <t>Anno 3</t>
        </is>
      </c>
      <c r="ZW97" s="81" t="n"/>
      <c r="ZX97" s="81" t="n"/>
      <c r="ZY97" s="82" t="n"/>
      <c r="ZZ97" s="84" t="inlineStr">
        <is>
          <t>Anno 4</t>
        </is>
      </c>
      <c r="AAA97" s="81" t="n"/>
      <c r="AAB97" s="81" t="n"/>
      <c r="AAC97" s="82" t="n"/>
      <c r="AAD97" s="84" t="inlineStr">
        <is>
          <t>Anno 5</t>
        </is>
      </c>
      <c r="AAE97" s="81" t="n"/>
      <c r="AAF97" s="81" t="n"/>
      <c r="AAG97" s="82" t="n"/>
      <c r="AAH97" s="84" t="inlineStr">
        <is>
          <t>Anno 6</t>
        </is>
      </c>
      <c r="AAI97" s="81" t="n"/>
      <c r="AAJ97" s="81" t="n"/>
      <c r="AAK97" s="82" t="n"/>
      <c r="AAL97" s="84" t="inlineStr">
        <is>
          <t>Anno 7</t>
        </is>
      </c>
      <c r="AAM97" s="81" t="n"/>
      <c r="AAN97" s="81" t="n"/>
      <c r="AAO97" s="82" t="n"/>
      <c r="AAP97" s="84" t="inlineStr">
        <is>
          <t>Anno 8</t>
        </is>
      </c>
      <c r="AAQ97" s="81" t="n"/>
      <c r="AAR97" s="81" t="n"/>
      <c r="AAS97" s="82" t="n"/>
      <c r="AAT97" s="84" t="inlineStr">
        <is>
          <t>Anno 9</t>
        </is>
      </c>
      <c r="AAU97" s="81" t="n"/>
      <c r="AAV97" s="81" t="n"/>
      <c r="AAW97" s="82" t="n"/>
      <c r="AAX97" s="84" t="inlineStr">
        <is>
          <t>Anno 10</t>
        </is>
      </c>
      <c r="AAY97" s="81" t="n"/>
      <c r="AAZ97" s="81" t="n"/>
      <c r="ABA97" s="82" t="n"/>
      <c r="ABD97" s="84" t="inlineStr">
        <is>
          <t>ANNI</t>
        </is>
      </c>
      <c r="ABE97" s="84" t="inlineStr">
        <is>
          <t>Anno 1</t>
        </is>
      </c>
      <c r="ABF97" s="81" t="n"/>
      <c r="ABG97" s="81" t="n"/>
      <c r="ABH97" s="82" t="n"/>
      <c r="ABI97" s="84" t="inlineStr">
        <is>
          <t>Anno 2</t>
        </is>
      </c>
      <c r="ABJ97" s="81" t="n"/>
      <c r="ABK97" s="81" t="n"/>
      <c r="ABL97" s="82" t="n"/>
      <c r="ABM97" s="84" t="inlineStr">
        <is>
          <t>Anno 3</t>
        </is>
      </c>
      <c r="ABN97" s="81" t="n"/>
      <c r="ABO97" s="81" t="n"/>
      <c r="ABP97" s="82" t="n"/>
      <c r="ABQ97" s="84" t="inlineStr">
        <is>
          <t>Anno 4</t>
        </is>
      </c>
      <c r="ABR97" s="81" t="n"/>
      <c r="ABS97" s="81" t="n"/>
      <c r="ABT97" s="82" t="n"/>
      <c r="ABU97" s="84" t="inlineStr">
        <is>
          <t>Anno 5</t>
        </is>
      </c>
      <c r="ABV97" s="81" t="n"/>
      <c r="ABW97" s="81" t="n"/>
      <c r="ABX97" s="82" t="n"/>
      <c r="ABY97" s="84" t="inlineStr">
        <is>
          <t>Anno 6</t>
        </is>
      </c>
      <c r="ABZ97" s="81" t="n"/>
      <c r="ACA97" s="81" t="n"/>
      <c r="ACB97" s="82" t="n"/>
      <c r="ACC97" s="84" t="inlineStr">
        <is>
          <t>Anno 7</t>
        </is>
      </c>
      <c r="ACD97" s="81" t="n"/>
      <c r="ACE97" s="81" t="n"/>
      <c r="ACF97" s="82" t="n"/>
      <c r="ACG97" s="84" t="inlineStr">
        <is>
          <t>Anno 8</t>
        </is>
      </c>
      <c r="ACH97" s="81" t="n"/>
      <c r="ACI97" s="81" t="n"/>
      <c r="ACJ97" s="82" t="n"/>
      <c r="ACK97" s="84" t="inlineStr">
        <is>
          <t>Anno 9</t>
        </is>
      </c>
      <c r="ACL97" s="81" t="n"/>
      <c r="ACM97" s="81" t="n"/>
      <c r="ACN97" s="82" t="n"/>
      <c r="ACO97" s="84" t="inlineStr">
        <is>
          <t>Anno 10</t>
        </is>
      </c>
      <c r="ACP97" s="81" t="n"/>
      <c r="ACQ97" s="81" t="n"/>
      <c r="ACR97" s="82" t="n"/>
      <c r="ACU97" s="84" t="inlineStr">
        <is>
          <t>ANNI</t>
        </is>
      </c>
      <c r="ACV97" s="84" t="inlineStr">
        <is>
          <t>Anno 1</t>
        </is>
      </c>
      <c r="ACW97" s="81" t="n"/>
      <c r="ACX97" s="81" t="n"/>
      <c r="ACY97" s="82" t="n"/>
      <c r="ACZ97" s="84" t="inlineStr">
        <is>
          <t>Anno 2</t>
        </is>
      </c>
      <c r="ADA97" s="81" t="n"/>
      <c r="ADB97" s="81" t="n"/>
      <c r="ADC97" s="82" t="n"/>
      <c r="ADD97" s="84" t="inlineStr">
        <is>
          <t>Anno 3</t>
        </is>
      </c>
      <c r="ADE97" s="81" t="n"/>
      <c r="ADF97" s="81" t="n"/>
      <c r="ADG97" s="82" t="n"/>
      <c r="ADH97" s="84" t="inlineStr">
        <is>
          <t>Anno 4</t>
        </is>
      </c>
      <c r="ADI97" s="81" t="n"/>
      <c r="ADJ97" s="81" t="n"/>
      <c r="ADK97" s="82" t="n"/>
      <c r="ADL97" s="84" t="inlineStr">
        <is>
          <t>Anno 5</t>
        </is>
      </c>
      <c r="ADM97" s="81" t="n"/>
      <c r="ADN97" s="81" t="n"/>
      <c r="ADO97" s="82" t="n"/>
      <c r="ADP97" s="84" t="inlineStr">
        <is>
          <t>Anno 6</t>
        </is>
      </c>
      <c r="ADQ97" s="81" t="n"/>
      <c r="ADR97" s="81" t="n"/>
      <c r="ADS97" s="82" t="n"/>
      <c r="ADT97" s="84" t="inlineStr">
        <is>
          <t>Anno 7</t>
        </is>
      </c>
      <c r="ADU97" s="81" t="n"/>
      <c r="ADV97" s="81" t="n"/>
      <c r="ADW97" s="82" t="n"/>
      <c r="ADX97" s="84" t="inlineStr">
        <is>
          <t>Anno 8</t>
        </is>
      </c>
      <c r="ADY97" s="81" t="n"/>
      <c r="ADZ97" s="81" t="n"/>
      <c r="AEA97" s="82" t="n"/>
      <c r="AEB97" s="84" t="inlineStr">
        <is>
          <t>Anno 9</t>
        </is>
      </c>
      <c r="AEC97" s="81" t="n"/>
      <c r="AED97" s="81" t="n"/>
      <c r="AEE97" s="82" t="n"/>
      <c r="AEF97" s="84" t="inlineStr">
        <is>
          <t>Anno 10</t>
        </is>
      </c>
      <c r="AEG97" s="81" t="n"/>
      <c r="AEH97" s="81" t="n"/>
      <c r="AEI97" s="82" t="n"/>
      <c r="AEL97" s="84" t="inlineStr">
        <is>
          <t>ANNI</t>
        </is>
      </c>
      <c r="AEM97" s="84" t="inlineStr">
        <is>
          <t>Anno 1</t>
        </is>
      </c>
      <c r="AEN97" s="81" t="n"/>
      <c r="AEO97" s="81" t="n"/>
      <c r="AEP97" s="82" t="n"/>
      <c r="AEQ97" s="84" t="inlineStr">
        <is>
          <t>Anno 2</t>
        </is>
      </c>
      <c r="AER97" s="81" t="n"/>
      <c r="AES97" s="81" t="n"/>
      <c r="AET97" s="82" t="n"/>
      <c r="AEU97" s="84" t="inlineStr">
        <is>
          <t>Anno 3</t>
        </is>
      </c>
      <c r="AEV97" s="81" t="n"/>
      <c r="AEW97" s="81" t="n"/>
      <c r="AEX97" s="82" t="n"/>
      <c r="AEY97" s="84" t="inlineStr">
        <is>
          <t>Anno 4</t>
        </is>
      </c>
      <c r="AEZ97" s="81" t="n"/>
      <c r="AFA97" s="81" t="n"/>
      <c r="AFB97" s="82" t="n"/>
      <c r="AFC97" s="84" t="inlineStr">
        <is>
          <t>Anno 5</t>
        </is>
      </c>
      <c r="AFD97" s="81" t="n"/>
      <c r="AFE97" s="81" t="n"/>
      <c r="AFF97" s="82" t="n"/>
      <c r="AFG97" s="84" t="inlineStr">
        <is>
          <t>Anno 6</t>
        </is>
      </c>
      <c r="AFH97" s="81" t="n"/>
      <c r="AFI97" s="81" t="n"/>
      <c r="AFJ97" s="82" t="n"/>
      <c r="AFK97" s="84" t="inlineStr">
        <is>
          <t>Anno 7</t>
        </is>
      </c>
      <c r="AFL97" s="81" t="n"/>
      <c r="AFM97" s="81" t="n"/>
      <c r="AFN97" s="82" t="n"/>
      <c r="AFO97" s="84" t="inlineStr">
        <is>
          <t>Anno 8</t>
        </is>
      </c>
      <c r="AFP97" s="81" t="n"/>
      <c r="AFQ97" s="81" t="n"/>
      <c r="AFR97" s="82" t="n"/>
      <c r="AFS97" s="84" t="inlineStr">
        <is>
          <t>Anno 9</t>
        </is>
      </c>
      <c r="AFT97" s="81" t="n"/>
      <c r="AFU97" s="81" t="n"/>
      <c r="AFV97" s="82" t="n"/>
      <c r="AFW97" s="84" t="inlineStr">
        <is>
          <t>Anno 10</t>
        </is>
      </c>
      <c r="AFX97" s="81" t="n"/>
      <c r="AFY97" s="81" t="n"/>
      <c r="AFZ97" s="82" t="n"/>
    </row>
    <row r="98">
      <c r="A98" s="77" t="inlineStr">
        <is>
          <t>Erog.</t>
        </is>
      </c>
      <c r="B98" s="77" t="inlineStr">
        <is>
          <t>T1</t>
        </is>
      </c>
      <c r="C98" s="77" t="inlineStr">
        <is>
          <t>T2</t>
        </is>
      </c>
      <c r="D98" s="77" t="inlineStr">
        <is>
          <t>T3</t>
        </is>
      </c>
      <c r="E98" s="77" t="inlineStr">
        <is>
          <t>T4</t>
        </is>
      </c>
      <c r="F98" s="77" t="inlineStr">
        <is>
          <t>T1</t>
        </is>
      </c>
      <c r="G98" s="77" t="inlineStr">
        <is>
          <t>T2</t>
        </is>
      </c>
      <c r="H98" s="77" t="inlineStr">
        <is>
          <t>T3</t>
        </is>
      </c>
      <c r="I98" s="77" t="inlineStr">
        <is>
          <t>T4</t>
        </is>
      </c>
      <c r="J98" s="77" t="inlineStr">
        <is>
          <t>T1</t>
        </is>
      </c>
      <c r="K98" s="77" t="inlineStr">
        <is>
          <t>T2</t>
        </is>
      </c>
      <c r="L98" s="77" t="inlineStr">
        <is>
          <t>T3</t>
        </is>
      </c>
      <c r="M98" s="77" t="inlineStr">
        <is>
          <t>T4</t>
        </is>
      </c>
      <c r="N98" s="77" t="inlineStr">
        <is>
          <t>T1</t>
        </is>
      </c>
      <c r="O98" s="77" t="inlineStr">
        <is>
          <t>T2</t>
        </is>
      </c>
      <c r="P98" s="77" t="inlineStr">
        <is>
          <t>T3</t>
        </is>
      </c>
      <c r="Q98" s="77" t="inlineStr">
        <is>
          <t>T4</t>
        </is>
      </c>
      <c r="R98" s="77" t="inlineStr">
        <is>
          <t>T1</t>
        </is>
      </c>
      <c r="S98" s="77" t="inlineStr">
        <is>
          <t>T2</t>
        </is>
      </c>
      <c r="T98" s="77" t="inlineStr">
        <is>
          <t>T3</t>
        </is>
      </c>
      <c r="U98" s="77" t="inlineStr">
        <is>
          <t>T4</t>
        </is>
      </c>
      <c r="V98" s="77" t="inlineStr">
        <is>
          <t>T1</t>
        </is>
      </c>
      <c r="W98" s="77" t="inlineStr">
        <is>
          <t>T2</t>
        </is>
      </c>
      <c r="X98" s="77" t="inlineStr">
        <is>
          <t>T3</t>
        </is>
      </c>
      <c r="Y98" s="77" t="inlineStr">
        <is>
          <t>T4</t>
        </is>
      </c>
      <c r="Z98" s="77" t="inlineStr">
        <is>
          <t>T1</t>
        </is>
      </c>
      <c r="AA98" s="77" t="inlineStr">
        <is>
          <t>T2</t>
        </is>
      </c>
      <c r="AB98" s="77" t="inlineStr">
        <is>
          <t>T3</t>
        </is>
      </c>
      <c r="AC98" s="77" t="inlineStr">
        <is>
          <t>T4</t>
        </is>
      </c>
      <c r="AD98" s="77" t="inlineStr">
        <is>
          <t>T1</t>
        </is>
      </c>
      <c r="AE98" s="77" t="inlineStr">
        <is>
          <t>T2</t>
        </is>
      </c>
      <c r="AF98" s="77" t="inlineStr">
        <is>
          <t>T3</t>
        </is>
      </c>
      <c r="AG98" s="77" t="inlineStr">
        <is>
          <t>T4</t>
        </is>
      </c>
      <c r="AH98" s="77" t="inlineStr">
        <is>
          <t>T1</t>
        </is>
      </c>
      <c r="AI98" s="77" t="inlineStr">
        <is>
          <t>T2</t>
        </is>
      </c>
      <c r="AJ98" s="77" t="inlineStr">
        <is>
          <t>T3</t>
        </is>
      </c>
      <c r="AK98" s="77" t="inlineStr">
        <is>
          <t>T4</t>
        </is>
      </c>
      <c r="AL98" s="77" t="inlineStr">
        <is>
          <t>T1</t>
        </is>
      </c>
      <c r="AM98" s="77" t="inlineStr">
        <is>
          <t>T2</t>
        </is>
      </c>
      <c r="AN98" s="77" t="inlineStr">
        <is>
          <t>T3</t>
        </is>
      </c>
      <c r="AO98" s="77" t="inlineStr">
        <is>
          <t>T4</t>
        </is>
      </c>
      <c r="AR98" s="77" t="inlineStr">
        <is>
          <t>Erog.</t>
        </is>
      </c>
      <c r="AS98" s="77" t="inlineStr">
        <is>
          <t>T1</t>
        </is>
      </c>
      <c r="AT98" s="77" t="inlineStr">
        <is>
          <t>T2</t>
        </is>
      </c>
      <c r="AU98" s="77" t="inlineStr">
        <is>
          <t>T3</t>
        </is>
      </c>
      <c r="AV98" s="77" t="inlineStr">
        <is>
          <t>T4</t>
        </is>
      </c>
      <c r="AW98" s="77" t="inlineStr">
        <is>
          <t>T1</t>
        </is>
      </c>
      <c r="AX98" s="77" t="inlineStr">
        <is>
          <t>T2</t>
        </is>
      </c>
      <c r="AY98" s="77" t="inlineStr">
        <is>
          <t>T3</t>
        </is>
      </c>
      <c r="AZ98" s="77" t="inlineStr">
        <is>
          <t>T4</t>
        </is>
      </c>
      <c r="BA98" s="77" t="inlineStr">
        <is>
          <t>T1</t>
        </is>
      </c>
      <c r="BB98" s="77" t="inlineStr">
        <is>
          <t>T2</t>
        </is>
      </c>
      <c r="BC98" s="77" t="inlineStr">
        <is>
          <t>T3</t>
        </is>
      </c>
      <c r="BD98" s="77" t="inlineStr">
        <is>
          <t>T4</t>
        </is>
      </c>
      <c r="BE98" s="77" t="inlineStr">
        <is>
          <t>T1</t>
        </is>
      </c>
      <c r="BF98" s="77" t="inlineStr">
        <is>
          <t>T2</t>
        </is>
      </c>
      <c r="BG98" s="77" t="inlineStr">
        <is>
          <t>T3</t>
        </is>
      </c>
      <c r="BH98" s="77" t="inlineStr">
        <is>
          <t>T4</t>
        </is>
      </c>
      <c r="BI98" s="77" t="inlineStr">
        <is>
          <t>T1</t>
        </is>
      </c>
      <c r="BJ98" s="77" t="inlineStr">
        <is>
          <t>T2</t>
        </is>
      </c>
      <c r="BK98" s="77" t="inlineStr">
        <is>
          <t>T3</t>
        </is>
      </c>
      <c r="BL98" s="77" t="inlineStr">
        <is>
          <t>T4</t>
        </is>
      </c>
      <c r="BM98" s="77" t="inlineStr">
        <is>
          <t>T1</t>
        </is>
      </c>
      <c r="BN98" s="77" t="inlineStr">
        <is>
          <t>T2</t>
        </is>
      </c>
      <c r="BO98" s="77" t="inlineStr">
        <is>
          <t>T3</t>
        </is>
      </c>
      <c r="BP98" s="77" t="inlineStr">
        <is>
          <t>T4</t>
        </is>
      </c>
      <c r="BQ98" s="77" t="inlineStr">
        <is>
          <t>T1</t>
        </is>
      </c>
      <c r="BR98" s="77" t="inlineStr">
        <is>
          <t>T2</t>
        </is>
      </c>
      <c r="BS98" s="77" t="inlineStr">
        <is>
          <t>T3</t>
        </is>
      </c>
      <c r="BT98" s="77" t="inlineStr">
        <is>
          <t>T4</t>
        </is>
      </c>
      <c r="BU98" s="77" t="inlineStr">
        <is>
          <t>T1</t>
        </is>
      </c>
      <c r="BV98" s="77" t="inlineStr">
        <is>
          <t>T2</t>
        </is>
      </c>
      <c r="BW98" s="77" t="inlineStr">
        <is>
          <t>T3</t>
        </is>
      </c>
      <c r="BX98" s="77" t="inlineStr">
        <is>
          <t>T4</t>
        </is>
      </c>
      <c r="BY98" s="77" t="inlineStr">
        <is>
          <t>T1</t>
        </is>
      </c>
      <c r="BZ98" s="77" t="inlineStr">
        <is>
          <t>T2</t>
        </is>
      </c>
      <c r="CA98" s="77" t="inlineStr">
        <is>
          <t>T3</t>
        </is>
      </c>
      <c r="CB98" s="77" t="inlineStr">
        <is>
          <t>T4</t>
        </is>
      </c>
      <c r="CC98" s="77" t="inlineStr">
        <is>
          <t>T1</t>
        </is>
      </c>
      <c r="CD98" s="77" t="inlineStr">
        <is>
          <t>T2</t>
        </is>
      </c>
      <c r="CE98" s="77" t="inlineStr">
        <is>
          <t>T3</t>
        </is>
      </c>
      <c r="CF98" s="77" t="inlineStr">
        <is>
          <t>T4</t>
        </is>
      </c>
      <c r="CI98" s="77" t="inlineStr">
        <is>
          <t>Erog.</t>
        </is>
      </c>
      <c r="CJ98" s="77" t="inlineStr">
        <is>
          <t>T1</t>
        </is>
      </c>
      <c r="CK98" s="77" t="inlineStr">
        <is>
          <t>T2</t>
        </is>
      </c>
      <c r="CL98" s="77" t="inlineStr">
        <is>
          <t>T3</t>
        </is>
      </c>
      <c r="CM98" s="77" t="inlineStr">
        <is>
          <t>T4</t>
        </is>
      </c>
      <c r="CN98" s="77" t="inlineStr">
        <is>
          <t>T1</t>
        </is>
      </c>
      <c r="CO98" s="77" t="inlineStr">
        <is>
          <t>T2</t>
        </is>
      </c>
      <c r="CP98" s="77" t="inlineStr">
        <is>
          <t>T3</t>
        </is>
      </c>
      <c r="CQ98" s="77" t="inlineStr">
        <is>
          <t>T4</t>
        </is>
      </c>
      <c r="CR98" s="77" t="inlineStr">
        <is>
          <t>T1</t>
        </is>
      </c>
      <c r="CS98" s="77" t="inlineStr">
        <is>
          <t>T2</t>
        </is>
      </c>
      <c r="CT98" s="77" t="inlineStr">
        <is>
          <t>T3</t>
        </is>
      </c>
      <c r="CU98" s="77" t="inlineStr">
        <is>
          <t>T4</t>
        </is>
      </c>
      <c r="CV98" s="77" t="inlineStr">
        <is>
          <t>T1</t>
        </is>
      </c>
      <c r="CW98" s="77" t="inlineStr">
        <is>
          <t>T2</t>
        </is>
      </c>
      <c r="CX98" s="77" t="inlineStr">
        <is>
          <t>T3</t>
        </is>
      </c>
      <c r="CY98" s="77" t="inlineStr">
        <is>
          <t>T4</t>
        </is>
      </c>
      <c r="CZ98" s="77" t="inlineStr">
        <is>
          <t>T1</t>
        </is>
      </c>
      <c r="DA98" s="77" t="inlineStr">
        <is>
          <t>T2</t>
        </is>
      </c>
      <c r="DB98" s="77" t="inlineStr">
        <is>
          <t>T3</t>
        </is>
      </c>
      <c r="DC98" s="77" t="inlineStr">
        <is>
          <t>T4</t>
        </is>
      </c>
      <c r="DD98" s="77" t="inlineStr">
        <is>
          <t>T1</t>
        </is>
      </c>
      <c r="DE98" s="77" t="inlineStr">
        <is>
          <t>T2</t>
        </is>
      </c>
      <c r="DF98" s="77" t="inlineStr">
        <is>
          <t>T3</t>
        </is>
      </c>
      <c r="DG98" s="77" t="inlineStr">
        <is>
          <t>T4</t>
        </is>
      </c>
      <c r="DH98" s="77" t="inlineStr">
        <is>
          <t>T1</t>
        </is>
      </c>
      <c r="DI98" s="77" t="inlineStr">
        <is>
          <t>T2</t>
        </is>
      </c>
      <c r="DJ98" s="77" t="inlineStr">
        <is>
          <t>T3</t>
        </is>
      </c>
      <c r="DK98" s="77" t="inlineStr">
        <is>
          <t>T4</t>
        </is>
      </c>
      <c r="DL98" s="77" t="inlineStr">
        <is>
          <t>T1</t>
        </is>
      </c>
      <c r="DM98" s="77" t="inlineStr">
        <is>
          <t>T2</t>
        </is>
      </c>
      <c r="DN98" s="77" t="inlineStr">
        <is>
          <t>T3</t>
        </is>
      </c>
      <c r="DO98" s="77" t="inlineStr">
        <is>
          <t>T4</t>
        </is>
      </c>
      <c r="DP98" s="77" t="inlineStr">
        <is>
          <t>T1</t>
        </is>
      </c>
      <c r="DQ98" s="77" t="inlineStr">
        <is>
          <t>T2</t>
        </is>
      </c>
      <c r="DR98" s="77" t="inlineStr">
        <is>
          <t>T3</t>
        </is>
      </c>
      <c r="DS98" s="77" t="inlineStr">
        <is>
          <t>T4</t>
        </is>
      </c>
      <c r="DT98" s="77" t="inlineStr">
        <is>
          <t>T1</t>
        </is>
      </c>
      <c r="DU98" s="77" t="inlineStr">
        <is>
          <t>T2</t>
        </is>
      </c>
      <c r="DV98" s="77" t="inlineStr">
        <is>
          <t>T3</t>
        </is>
      </c>
      <c r="DW98" s="77" t="inlineStr">
        <is>
          <t>T4</t>
        </is>
      </c>
      <c r="DZ98" s="77" t="inlineStr">
        <is>
          <t>Erog.</t>
        </is>
      </c>
      <c r="EA98" s="77" t="inlineStr">
        <is>
          <t>T1</t>
        </is>
      </c>
      <c r="EB98" s="77" t="inlineStr">
        <is>
          <t>T2</t>
        </is>
      </c>
      <c r="EC98" s="77" t="inlineStr">
        <is>
          <t>T3</t>
        </is>
      </c>
      <c r="ED98" s="77" t="inlineStr">
        <is>
          <t>T4</t>
        </is>
      </c>
      <c r="EE98" s="77" t="inlineStr">
        <is>
          <t>T1</t>
        </is>
      </c>
      <c r="EF98" s="77" t="inlineStr">
        <is>
          <t>T2</t>
        </is>
      </c>
      <c r="EG98" s="77" t="inlineStr">
        <is>
          <t>T3</t>
        </is>
      </c>
      <c r="EH98" s="77" t="inlineStr">
        <is>
          <t>T4</t>
        </is>
      </c>
      <c r="EI98" s="77" t="inlineStr">
        <is>
          <t>T1</t>
        </is>
      </c>
      <c r="EJ98" s="77" t="inlineStr">
        <is>
          <t>T2</t>
        </is>
      </c>
      <c r="EK98" s="77" t="inlineStr">
        <is>
          <t>T3</t>
        </is>
      </c>
      <c r="EL98" s="77" t="inlineStr">
        <is>
          <t>T4</t>
        </is>
      </c>
      <c r="EM98" s="77" t="inlineStr">
        <is>
          <t>T1</t>
        </is>
      </c>
      <c r="EN98" s="77" t="inlineStr">
        <is>
          <t>T2</t>
        </is>
      </c>
      <c r="EO98" s="77" t="inlineStr">
        <is>
          <t>T3</t>
        </is>
      </c>
      <c r="EP98" s="77" t="inlineStr">
        <is>
          <t>T4</t>
        </is>
      </c>
      <c r="EQ98" s="77" t="inlineStr">
        <is>
          <t>T1</t>
        </is>
      </c>
      <c r="ER98" s="77" t="inlineStr">
        <is>
          <t>T2</t>
        </is>
      </c>
      <c r="ES98" s="77" t="inlineStr">
        <is>
          <t>T3</t>
        </is>
      </c>
      <c r="ET98" s="77" t="inlineStr">
        <is>
          <t>T4</t>
        </is>
      </c>
      <c r="EU98" s="77" t="inlineStr">
        <is>
          <t>T1</t>
        </is>
      </c>
      <c r="EV98" s="77" t="inlineStr">
        <is>
          <t>T2</t>
        </is>
      </c>
      <c r="EW98" s="77" t="inlineStr">
        <is>
          <t>T3</t>
        </is>
      </c>
      <c r="EX98" s="77" t="inlineStr">
        <is>
          <t>T4</t>
        </is>
      </c>
      <c r="EY98" s="77" t="inlineStr">
        <is>
          <t>T1</t>
        </is>
      </c>
      <c r="EZ98" s="77" t="inlineStr">
        <is>
          <t>T2</t>
        </is>
      </c>
      <c r="FA98" s="77" t="inlineStr">
        <is>
          <t>T3</t>
        </is>
      </c>
      <c r="FB98" s="77" t="inlineStr">
        <is>
          <t>T4</t>
        </is>
      </c>
      <c r="FC98" s="77" t="inlineStr">
        <is>
          <t>T1</t>
        </is>
      </c>
      <c r="FD98" s="77" t="inlineStr">
        <is>
          <t>T2</t>
        </is>
      </c>
      <c r="FE98" s="77" t="inlineStr">
        <is>
          <t>T3</t>
        </is>
      </c>
      <c r="FF98" s="77" t="inlineStr">
        <is>
          <t>T4</t>
        </is>
      </c>
      <c r="FG98" s="77" t="inlineStr">
        <is>
          <t>T1</t>
        </is>
      </c>
      <c r="FH98" s="77" t="inlineStr">
        <is>
          <t>T2</t>
        </is>
      </c>
      <c r="FI98" s="77" t="inlineStr">
        <is>
          <t>T3</t>
        </is>
      </c>
      <c r="FJ98" s="77" t="inlineStr">
        <is>
          <t>T4</t>
        </is>
      </c>
      <c r="FK98" s="77" t="inlineStr">
        <is>
          <t>T1</t>
        </is>
      </c>
      <c r="FL98" s="77" t="inlineStr">
        <is>
          <t>T2</t>
        </is>
      </c>
      <c r="FM98" s="77" t="inlineStr">
        <is>
          <t>T3</t>
        </is>
      </c>
      <c r="FN98" s="77" t="inlineStr">
        <is>
          <t>T4</t>
        </is>
      </c>
      <c r="FQ98" s="77" t="inlineStr">
        <is>
          <t>Erog.</t>
        </is>
      </c>
      <c r="FR98" s="77" t="inlineStr">
        <is>
          <t>T1</t>
        </is>
      </c>
      <c r="FS98" s="77" t="inlineStr">
        <is>
          <t>T2</t>
        </is>
      </c>
      <c r="FT98" s="77" t="inlineStr">
        <is>
          <t>T3</t>
        </is>
      </c>
      <c r="FU98" s="77" t="inlineStr">
        <is>
          <t>T4</t>
        </is>
      </c>
      <c r="FV98" s="77" t="inlineStr">
        <is>
          <t>T1</t>
        </is>
      </c>
      <c r="FW98" s="77" t="inlineStr">
        <is>
          <t>T2</t>
        </is>
      </c>
      <c r="FX98" s="77" t="inlineStr">
        <is>
          <t>T3</t>
        </is>
      </c>
      <c r="FY98" s="77" t="inlineStr">
        <is>
          <t>T4</t>
        </is>
      </c>
      <c r="FZ98" s="77" t="inlineStr">
        <is>
          <t>T1</t>
        </is>
      </c>
      <c r="GA98" s="77" t="inlineStr">
        <is>
          <t>T2</t>
        </is>
      </c>
      <c r="GB98" s="77" t="inlineStr">
        <is>
          <t>T3</t>
        </is>
      </c>
      <c r="GC98" s="77" t="inlineStr">
        <is>
          <t>T4</t>
        </is>
      </c>
      <c r="GD98" s="77" t="inlineStr">
        <is>
          <t>T1</t>
        </is>
      </c>
      <c r="GE98" s="77" t="inlineStr">
        <is>
          <t>T2</t>
        </is>
      </c>
      <c r="GF98" s="77" t="inlineStr">
        <is>
          <t>T3</t>
        </is>
      </c>
      <c r="GG98" s="77" t="inlineStr">
        <is>
          <t>T4</t>
        </is>
      </c>
      <c r="GH98" s="77" t="inlineStr">
        <is>
          <t>T1</t>
        </is>
      </c>
      <c r="GI98" s="77" t="inlineStr">
        <is>
          <t>T2</t>
        </is>
      </c>
      <c r="GJ98" s="77" t="inlineStr">
        <is>
          <t>T3</t>
        </is>
      </c>
      <c r="GK98" s="77" t="inlineStr">
        <is>
          <t>T4</t>
        </is>
      </c>
      <c r="GL98" s="77" t="inlineStr">
        <is>
          <t>T1</t>
        </is>
      </c>
      <c r="GM98" s="77" t="inlineStr">
        <is>
          <t>T2</t>
        </is>
      </c>
      <c r="GN98" s="77" t="inlineStr">
        <is>
          <t>T3</t>
        </is>
      </c>
      <c r="GO98" s="77" t="inlineStr">
        <is>
          <t>T4</t>
        </is>
      </c>
      <c r="GP98" s="77" t="inlineStr">
        <is>
          <t>T1</t>
        </is>
      </c>
      <c r="GQ98" s="77" t="inlineStr">
        <is>
          <t>T2</t>
        </is>
      </c>
      <c r="GR98" s="77" t="inlineStr">
        <is>
          <t>T3</t>
        </is>
      </c>
      <c r="GS98" s="77" t="inlineStr">
        <is>
          <t>T4</t>
        </is>
      </c>
      <c r="GT98" s="77" t="inlineStr">
        <is>
          <t>T1</t>
        </is>
      </c>
      <c r="GU98" s="77" t="inlineStr">
        <is>
          <t>T2</t>
        </is>
      </c>
      <c r="GV98" s="77" t="inlineStr">
        <is>
          <t>T3</t>
        </is>
      </c>
      <c r="GW98" s="77" t="inlineStr">
        <is>
          <t>T4</t>
        </is>
      </c>
      <c r="GX98" s="77" t="inlineStr">
        <is>
          <t>T1</t>
        </is>
      </c>
      <c r="GY98" s="77" t="inlineStr">
        <is>
          <t>T2</t>
        </is>
      </c>
      <c r="GZ98" s="77" t="inlineStr">
        <is>
          <t>T3</t>
        </is>
      </c>
      <c r="HA98" s="77" t="inlineStr">
        <is>
          <t>T4</t>
        </is>
      </c>
      <c r="HB98" s="77" t="inlineStr">
        <is>
          <t>T1</t>
        </is>
      </c>
      <c r="HC98" s="77" t="inlineStr">
        <is>
          <t>T2</t>
        </is>
      </c>
      <c r="HD98" s="77" t="inlineStr">
        <is>
          <t>T3</t>
        </is>
      </c>
      <c r="HE98" s="77" t="inlineStr">
        <is>
          <t>T4</t>
        </is>
      </c>
      <c r="HH98" s="77" t="inlineStr">
        <is>
          <t>Erog.</t>
        </is>
      </c>
      <c r="HI98" s="77" t="inlineStr">
        <is>
          <t>T1</t>
        </is>
      </c>
      <c r="HJ98" s="77" t="inlineStr">
        <is>
          <t>T2</t>
        </is>
      </c>
      <c r="HK98" s="77" t="inlineStr">
        <is>
          <t>T3</t>
        </is>
      </c>
      <c r="HL98" s="77" t="inlineStr">
        <is>
          <t>T4</t>
        </is>
      </c>
      <c r="HM98" s="77" t="inlineStr">
        <is>
          <t>T1</t>
        </is>
      </c>
      <c r="HN98" s="77" t="inlineStr">
        <is>
          <t>T2</t>
        </is>
      </c>
      <c r="HO98" s="77" t="inlineStr">
        <is>
          <t>T3</t>
        </is>
      </c>
      <c r="HP98" s="77" t="inlineStr">
        <is>
          <t>T4</t>
        </is>
      </c>
      <c r="HQ98" s="77" t="inlineStr">
        <is>
          <t>T1</t>
        </is>
      </c>
      <c r="HR98" s="77" t="inlineStr">
        <is>
          <t>T2</t>
        </is>
      </c>
      <c r="HS98" s="77" t="inlineStr">
        <is>
          <t>T3</t>
        </is>
      </c>
      <c r="HT98" s="77" t="inlineStr">
        <is>
          <t>T4</t>
        </is>
      </c>
      <c r="HU98" s="77" t="inlineStr">
        <is>
          <t>T1</t>
        </is>
      </c>
      <c r="HV98" s="77" t="inlineStr">
        <is>
          <t>T2</t>
        </is>
      </c>
      <c r="HW98" s="77" t="inlineStr">
        <is>
          <t>T3</t>
        </is>
      </c>
      <c r="HX98" s="77" t="inlineStr">
        <is>
          <t>T4</t>
        </is>
      </c>
      <c r="HY98" s="77" t="inlineStr">
        <is>
          <t>T1</t>
        </is>
      </c>
      <c r="HZ98" s="77" t="inlineStr">
        <is>
          <t>T2</t>
        </is>
      </c>
      <c r="IA98" s="77" t="inlineStr">
        <is>
          <t>T3</t>
        </is>
      </c>
      <c r="IB98" s="77" t="inlineStr">
        <is>
          <t>T4</t>
        </is>
      </c>
      <c r="IC98" s="77" t="inlineStr">
        <is>
          <t>T1</t>
        </is>
      </c>
      <c r="ID98" s="77" t="inlineStr">
        <is>
          <t>T2</t>
        </is>
      </c>
      <c r="IE98" s="77" t="inlineStr">
        <is>
          <t>T3</t>
        </is>
      </c>
      <c r="IF98" s="77" t="inlineStr">
        <is>
          <t>T4</t>
        </is>
      </c>
      <c r="IG98" s="77" t="inlineStr">
        <is>
          <t>T1</t>
        </is>
      </c>
      <c r="IH98" s="77" t="inlineStr">
        <is>
          <t>T2</t>
        </is>
      </c>
      <c r="II98" s="77" t="inlineStr">
        <is>
          <t>T3</t>
        </is>
      </c>
      <c r="IJ98" s="77" t="inlineStr">
        <is>
          <t>T4</t>
        </is>
      </c>
      <c r="IK98" s="77" t="inlineStr">
        <is>
          <t>T1</t>
        </is>
      </c>
      <c r="IL98" s="77" t="inlineStr">
        <is>
          <t>T2</t>
        </is>
      </c>
      <c r="IM98" s="77" t="inlineStr">
        <is>
          <t>T3</t>
        </is>
      </c>
      <c r="IN98" s="77" t="inlineStr">
        <is>
          <t>T4</t>
        </is>
      </c>
      <c r="IO98" s="77" t="inlineStr">
        <is>
          <t>T1</t>
        </is>
      </c>
      <c r="IP98" s="77" t="inlineStr">
        <is>
          <t>T2</t>
        </is>
      </c>
      <c r="IQ98" s="77" t="inlineStr">
        <is>
          <t>T3</t>
        </is>
      </c>
      <c r="IR98" s="77" t="inlineStr">
        <is>
          <t>T4</t>
        </is>
      </c>
      <c r="IS98" s="77" t="inlineStr">
        <is>
          <t>T1</t>
        </is>
      </c>
      <c r="IT98" s="77" t="inlineStr">
        <is>
          <t>T2</t>
        </is>
      </c>
      <c r="IU98" s="77" t="inlineStr">
        <is>
          <t>T3</t>
        </is>
      </c>
      <c r="IV98" s="77" t="inlineStr">
        <is>
          <t>T4</t>
        </is>
      </c>
      <c r="IY98" s="77" t="inlineStr">
        <is>
          <t>Erog.</t>
        </is>
      </c>
      <c r="IZ98" s="77" t="inlineStr">
        <is>
          <t>T1</t>
        </is>
      </c>
      <c r="JA98" s="77" t="inlineStr">
        <is>
          <t>T2</t>
        </is>
      </c>
      <c r="JB98" s="77" t="inlineStr">
        <is>
          <t>T3</t>
        </is>
      </c>
      <c r="JC98" s="77" t="inlineStr">
        <is>
          <t>T4</t>
        </is>
      </c>
      <c r="JD98" s="77" t="inlineStr">
        <is>
          <t>T1</t>
        </is>
      </c>
      <c r="JE98" s="77" t="inlineStr">
        <is>
          <t>T2</t>
        </is>
      </c>
      <c r="JF98" s="77" t="inlineStr">
        <is>
          <t>T3</t>
        </is>
      </c>
      <c r="JG98" s="77" t="inlineStr">
        <is>
          <t>T4</t>
        </is>
      </c>
      <c r="JH98" s="77" t="inlineStr">
        <is>
          <t>T1</t>
        </is>
      </c>
      <c r="JI98" s="77" t="inlineStr">
        <is>
          <t>T2</t>
        </is>
      </c>
      <c r="JJ98" s="77" t="inlineStr">
        <is>
          <t>T3</t>
        </is>
      </c>
      <c r="JK98" s="77" t="inlineStr">
        <is>
          <t>T4</t>
        </is>
      </c>
      <c r="JL98" s="77" t="inlineStr">
        <is>
          <t>T1</t>
        </is>
      </c>
      <c r="JM98" s="77" t="inlineStr">
        <is>
          <t>T2</t>
        </is>
      </c>
      <c r="JN98" s="77" t="inlineStr">
        <is>
          <t>T3</t>
        </is>
      </c>
      <c r="JO98" s="77" t="inlineStr">
        <is>
          <t>T4</t>
        </is>
      </c>
      <c r="JP98" s="77" t="inlineStr">
        <is>
          <t>T1</t>
        </is>
      </c>
      <c r="JQ98" s="77" t="inlineStr">
        <is>
          <t>T2</t>
        </is>
      </c>
      <c r="JR98" s="77" t="inlineStr">
        <is>
          <t>T3</t>
        </is>
      </c>
      <c r="JS98" s="77" t="inlineStr">
        <is>
          <t>T4</t>
        </is>
      </c>
      <c r="JT98" s="77" t="inlineStr">
        <is>
          <t>T1</t>
        </is>
      </c>
      <c r="JU98" s="77" t="inlineStr">
        <is>
          <t>T2</t>
        </is>
      </c>
      <c r="JV98" s="77" t="inlineStr">
        <is>
          <t>T3</t>
        </is>
      </c>
      <c r="JW98" s="77" t="inlineStr">
        <is>
          <t>T4</t>
        </is>
      </c>
      <c r="JX98" s="77" t="inlineStr">
        <is>
          <t>T1</t>
        </is>
      </c>
      <c r="JY98" s="77" t="inlineStr">
        <is>
          <t>T2</t>
        </is>
      </c>
      <c r="JZ98" s="77" t="inlineStr">
        <is>
          <t>T3</t>
        </is>
      </c>
      <c r="KA98" s="77" t="inlineStr">
        <is>
          <t>T4</t>
        </is>
      </c>
      <c r="KB98" s="77" t="inlineStr">
        <is>
          <t>T1</t>
        </is>
      </c>
      <c r="KC98" s="77" t="inlineStr">
        <is>
          <t>T2</t>
        </is>
      </c>
      <c r="KD98" s="77" t="inlineStr">
        <is>
          <t>T3</t>
        </is>
      </c>
      <c r="KE98" s="77" t="inlineStr">
        <is>
          <t>T4</t>
        </is>
      </c>
      <c r="KF98" s="77" t="inlineStr">
        <is>
          <t>T1</t>
        </is>
      </c>
      <c r="KG98" s="77" t="inlineStr">
        <is>
          <t>T2</t>
        </is>
      </c>
      <c r="KH98" s="77" t="inlineStr">
        <is>
          <t>T3</t>
        </is>
      </c>
      <c r="KI98" s="77" t="inlineStr">
        <is>
          <t>T4</t>
        </is>
      </c>
      <c r="KJ98" s="77" t="inlineStr">
        <is>
          <t>T1</t>
        </is>
      </c>
      <c r="KK98" s="77" t="inlineStr">
        <is>
          <t>T2</t>
        </is>
      </c>
      <c r="KL98" s="77" t="inlineStr">
        <is>
          <t>T3</t>
        </is>
      </c>
      <c r="KM98" s="77" t="inlineStr">
        <is>
          <t>T4</t>
        </is>
      </c>
      <c r="KP98" s="77" t="inlineStr">
        <is>
          <t>Erog.</t>
        </is>
      </c>
      <c r="KQ98" s="77" t="inlineStr">
        <is>
          <t>T1</t>
        </is>
      </c>
      <c r="KR98" s="77" t="inlineStr">
        <is>
          <t>T2</t>
        </is>
      </c>
      <c r="KS98" s="77" t="inlineStr">
        <is>
          <t>T3</t>
        </is>
      </c>
      <c r="KT98" s="77" t="inlineStr">
        <is>
          <t>T4</t>
        </is>
      </c>
      <c r="KU98" s="77" t="inlineStr">
        <is>
          <t>T1</t>
        </is>
      </c>
      <c r="KV98" s="77" t="inlineStr">
        <is>
          <t>T2</t>
        </is>
      </c>
      <c r="KW98" s="77" t="inlineStr">
        <is>
          <t>T3</t>
        </is>
      </c>
      <c r="KX98" s="77" t="inlineStr">
        <is>
          <t>T4</t>
        </is>
      </c>
      <c r="KY98" s="77" t="inlineStr">
        <is>
          <t>T1</t>
        </is>
      </c>
      <c r="KZ98" s="77" t="inlineStr">
        <is>
          <t>T2</t>
        </is>
      </c>
      <c r="LA98" s="77" t="inlineStr">
        <is>
          <t>T3</t>
        </is>
      </c>
      <c r="LB98" s="77" t="inlineStr">
        <is>
          <t>T4</t>
        </is>
      </c>
      <c r="LC98" s="77" t="inlineStr">
        <is>
          <t>T1</t>
        </is>
      </c>
      <c r="LD98" s="77" t="inlineStr">
        <is>
          <t>T2</t>
        </is>
      </c>
      <c r="LE98" s="77" t="inlineStr">
        <is>
          <t>T3</t>
        </is>
      </c>
      <c r="LF98" s="77" t="inlineStr">
        <is>
          <t>T4</t>
        </is>
      </c>
      <c r="LG98" s="77" t="inlineStr">
        <is>
          <t>T1</t>
        </is>
      </c>
      <c r="LH98" s="77" t="inlineStr">
        <is>
          <t>T2</t>
        </is>
      </c>
      <c r="LI98" s="77" t="inlineStr">
        <is>
          <t>T3</t>
        </is>
      </c>
      <c r="LJ98" s="77" t="inlineStr">
        <is>
          <t>T4</t>
        </is>
      </c>
      <c r="LK98" s="77" t="inlineStr">
        <is>
          <t>T1</t>
        </is>
      </c>
      <c r="LL98" s="77" t="inlineStr">
        <is>
          <t>T2</t>
        </is>
      </c>
      <c r="LM98" s="77" t="inlineStr">
        <is>
          <t>T3</t>
        </is>
      </c>
      <c r="LN98" s="77" t="inlineStr">
        <is>
          <t>T4</t>
        </is>
      </c>
      <c r="LO98" s="77" t="inlineStr">
        <is>
          <t>T1</t>
        </is>
      </c>
      <c r="LP98" s="77" t="inlineStr">
        <is>
          <t>T2</t>
        </is>
      </c>
      <c r="LQ98" s="77" t="inlineStr">
        <is>
          <t>T3</t>
        </is>
      </c>
      <c r="LR98" s="77" t="inlineStr">
        <is>
          <t>T4</t>
        </is>
      </c>
      <c r="LS98" s="77" t="inlineStr">
        <is>
          <t>T1</t>
        </is>
      </c>
      <c r="LT98" s="77" t="inlineStr">
        <is>
          <t>T2</t>
        </is>
      </c>
      <c r="LU98" s="77" t="inlineStr">
        <is>
          <t>T3</t>
        </is>
      </c>
      <c r="LV98" s="77" t="inlineStr">
        <is>
          <t>T4</t>
        </is>
      </c>
      <c r="LW98" s="77" t="inlineStr">
        <is>
          <t>T1</t>
        </is>
      </c>
      <c r="LX98" s="77" t="inlineStr">
        <is>
          <t>T2</t>
        </is>
      </c>
      <c r="LY98" s="77" t="inlineStr">
        <is>
          <t>T3</t>
        </is>
      </c>
      <c r="LZ98" s="77" t="inlineStr">
        <is>
          <t>T4</t>
        </is>
      </c>
      <c r="MA98" s="77" t="inlineStr">
        <is>
          <t>T1</t>
        </is>
      </c>
      <c r="MB98" s="77" t="inlineStr">
        <is>
          <t>T2</t>
        </is>
      </c>
      <c r="MC98" s="77" t="inlineStr">
        <is>
          <t>T3</t>
        </is>
      </c>
      <c r="MD98" s="77" t="inlineStr">
        <is>
          <t>T4</t>
        </is>
      </c>
      <c r="MG98" s="77" t="inlineStr">
        <is>
          <t>Erog.</t>
        </is>
      </c>
      <c r="MH98" s="77" t="inlineStr">
        <is>
          <t>T1</t>
        </is>
      </c>
      <c r="MI98" s="77" t="inlineStr">
        <is>
          <t>T2</t>
        </is>
      </c>
      <c r="MJ98" s="77" t="inlineStr">
        <is>
          <t>T3</t>
        </is>
      </c>
      <c r="MK98" s="77" t="inlineStr">
        <is>
          <t>T4</t>
        </is>
      </c>
      <c r="ML98" s="77" t="inlineStr">
        <is>
          <t>T1</t>
        </is>
      </c>
      <c r="MM98" s="77" t="inlineStr">
        <is>
          <t>T2</t>
        </is>
      </c>
      <c r="MN98" s="77" t="inlineStr">
        <is>
          <t>T3</t>
        </is>
      </c>
      <c r="MO98" s="77" t="inlineStr">
        <is>
          <t>T4</t>
        </is>
      </c>
      <c r="MP98" s="77" t="inlineStr">
        <is>
          <t>T1</t>
        </is>
      </c>
      <c r="MQ98" s="77" t="inlineStr">
        <is>
          <t>T2</t>
        </is>
      </c>
      <c r="MR98" s="77" t="inlineStr">
        <is>
          <t>T3</t>
        </is>
      </c>
      <c r="MS98" s="77" t="inlineStr">
        <is>
          <t>T4</t>
        </is>
      </c>
      <c r="MT98" s="77" t="inlineStr">
        <is>
          <t>T1</t>
        </is>
      </c>
      <c r="MU98" s="77" t="inlineStr">
        <is>
          <t>T2</t>
        </is>
      </c>
      <c r="MV98" s="77" t="inlineStr">
        <is>
          <t>T3</t>
        </is>
      </c>
      <c r="MW98" s="77" t="inlineStr">
        <is>
          <t>T4</t>
        </is>
      </c>
      <c r="MX98" s="77" t="inlineStr">
        <is>
          <t>T1</t>
        </is>
      </c>
      <c r="MY98" s="77" t="inlineStr">
        <is>
          <t>T2</t>
        </is>
      </c>
      <c r="MZ98" s="77" t="inlineStr">
        <is>
          <t>T3</t>
        </is>
      </c>
      <c r="NA98" s="77" t="inlineStr">
        <is>
          <t>T4</t>
        </is>
      </c>
      <c r="NB98" s="77" t="inlineStr">
        <is>
          <t>T1</t>
        </is>
      </c>
      <c r="NC98" s="77" t="inlineStr">
        <is>
          <t>T2</t>
        </is>
      </c>
      <c r="ND98" s="77" t="inlineStr">
        <is>
          <t>T3</t>
        </is>
      </c>
      <c r="NE98" s="77" t="inlineStr">
        <is>
          <t>T4</t>
        </is>
      </c>
      <c r="NF98" s="77" t="inlineStr">
        <is>
          <t>T1</t>
        </is>
      </c>
      <c r="NG98" s="77" t="inlineStr">
        <is>
          <t>T2</t>
        </is>
      </c>
      <c r="NH98" s="77" t="inlineStr">
        <is>
          <t>T3</t>
        </is>
      </c>
      <c r="NI98" s="77" t="inlineStr">
        <is>
          <t>T4</t>
        </is>
      </c>
      <c r="NJ98" s="77" t="inlineStr">
        <is>
          <t>T1</t>
        </is>
      </c>
      <c r="NK98" s="77" t="inlineStr">
        <is>
          <t>T2</t>
        </is>
      </c>
      <c r="NL98" s="77" t="inlineStr">
        <is>
          <t>T3</t>
        </is>
      </c>
      <c r="NM98" s="77" t="inlineStr">
        <is>
          <t>T4</t>
        </is>
      </c>
      <c r="NN98" s="77" t="inlineStr">
        <is>
          <t>T1</t>
        </is>
      </c>
      <c r="NO98" s="77" t="inlineStr">
        <is>
          <t>T2</t>
        </is>
      </c>
      <c r="NP98" s="77" t="inlineStr">
        <is>
          <t>T3</t>
        </is>
      </c>
      <c r="NQ98" s="77" t="inlineStr">
        <is>
          <t>T4</t>
        </is>
      </c>
      <c r="NR98" s="77" t="inlineStr">
        <is>
          <t>T1</t>
        </is>
      </c>
      <c r="NS98" s="77" t="inlineStr">
        <is>
          <t>T2</t>
        </is>
      </c>
      <c r="NT98" s="77" t="inlineStr">
        <is>
          <t>T3</t>
        </is>
      </c>
      <c r="NU98" s="77" t="inlineStr">
        <is>
          <t>T4</t>
        </is>
      </c>
      <c r="NX98" s="77" t="inlineStr">
        <is>
          <t>Erog.</t>
        </is>
      </c>
      <c r="NY98" s="77" t="inlineStr">
        <is>
          <t>T1</t>
        </is>
      </c>
      <c r="NZ98" s="77" t="inlineStr">
        <is>
          <t>T2</t>
        </is>
      </c>
      <c r="OA98" s="77" t="inlineStr">
        <is>
          <t>T3</t>
        </is>
      </c>
      <c r="OB98" s="77" t="inlineStr">
        <is>
          <t>T4</t>
        </is>
      </c>
      <c r="OC98" s="77" t="inlineStr">
        <is>
          <t>T1</t>
        </is>
      </c>
      <c r="OD98" s="77" t="inlineStr">
        <is>
          <t>T2</t>
        </is>
      </c>
      <c r="OE98" s="77" t="inlineStr">
        <is>
          <t>T3</t>
        </is>
      </c>
      <c r="OF98" s="77" t="inlineStr">
        <is>
          <t>T4</t>
        </is>
      </c>
      <c r="OG98" s="77" t="inlineStr">
        <is>
          <t>T1</t>
        </is>
      </c>
      <c r="OH98" s="77" t="inlineStr">
        <is>
          <t>T2</t>
        </is>
      </c>
      <c r="OI98" s="77" t="inlineStr">
        <is>
          <t>T3</t>
        </is>
      </c>
      <c r="OJ98" s="77" t="inlineStr">
        <is>
          <t>T4</t>
        </is>
      </c>
      <c r="OK98" s="77" t="inlineStr">
        <is>
          <t>T1</t>
        </is>
      </c>
      <c r="OL98" s="77" t="inlineStr">
        <is>
          <t>T2</t>
        </is>
      </c>
      <c r="OM98" s="77" t="inlineStr">
        <is>
          <t>T3</t>
        </is>
      </c>
      <c r="ON98" s="77" t="inlineStr">
        <is>
          <t>T4</t>
        </is>
      </c>
      <c r="OO98" s="77" t="inlineStr">
        <is>
          <t>T1</t>
        </is>
      </c>
      <c r="OP98" s="77" t="inlineStr">
        <is>
          <t>T2</t>
        </is>
      </c>
      <c r="OQ98" s="77" t="inlineStr">
        <is>
          <t>T3</t>
        </is>
      </c>
      <c r="OR98" s="77" t="inlineStr">
        <is>
          <t>T4</t>
        </is>
      </c>
      <c r="OS98" s="77" t="inlineStr">
        <is>
          <t>T1</t>
        </is>
      </c>
      <c r="OT98" s="77" t="inlineStr">
        <is>
          <t>T2</t>
        </is>
      </c>
      <c r="OU98" s="77" t="inlineStr">
        <is>
          <t>T3</t>
        </is>
      </c>
      <c r="OV98" s="77" t="inlineStr">
        <is>
          <t>T4</t>
        </is>
      </c>
      <c r="OW98" s="77" t="inlineStr">
        <is>
          <t>T1</t>
        </is>
      </c>
      <c r="OX98" s="77" t="inlineStr">
        <is>
          <t>T2</t>
        </is>
      </c>
      <c r="OY98" s="77" t="inlineStr">
        <is>
          <t>T3</t>
        </is>
      </c>
      <c r="OZ98" s="77" t="inlineStr">
        <is>
          <t>T4</t>
        </is>
      </c>
      <c r="PA98" s="77" t="inlineStr">
        <is>
          <t>T1</t>
        </is>
      </c>
      <c r="PB98" s="77" t="inlineStr">
        <is>
          <t>T2</t>
        </is>
      </c>
      <c r="PC98" s="77" t="inlineStr">
        <is>
          <t>T3</t>
        </is>
      </c>
      <c r="PD98" s="77" t="inlineStr">
        <is>
          <t>T4</t>
        </is>
      </c>
      <c r="PE98" s="77" t="inlineStr">
        <is>
          <t>T1</t>
        </is>
      </c>
      <c r="PF98" s="77" t="inlineStr">
        <is>
          <t>T2</t>
        </is>
      </c>
      <c r="PG98" s="77" t="inlineStr">
        <is>
          <t>T3</t>
        </is>
      </c>
      <c r="PH98" s="77" t="inlineStr">
        <is>
          <t>T4</t>
        </is>
      </c>
      <c r="PI98" s="77" t="inlineStr">
        <is>
          <t>T1</t>
        </is>
      </c>
      <c r="PJ98" s="77" t="inlineStr">
        <is>
          <t>T2</t>
        </is>
      </c>
      <c r="PK98" s="77" t="inlineStr">
        <is>
          <t>T3</t>
        </is>
      </c>
      <c r="PL98" s="77" t="inlineStr">
        <is>
          <t>T4</t>
        </is>
      </c>
      <c r="PO98" s="77" t="inlineStr">
        <is>
          <t>Erog.</t>
        </is>
      </c>
      <c r="PP98" s="77" t="inlineStr">
        <is>
          <t>T1</t>
        </is>
      </c>
      <c r="PQ98" s="77" t="inlineStr">
        <is>
          <t>T2</t>
        </is>
      </c>
      <c r="PR98" s="77" t="inlineStr">
        <is>
          <t>T3</t>
        </is>
      </c>
      <c r="PS98" s="77" t="inlineStr">
        <is>
          <t>T4</t>
        </is>
      </c>
      <c r="PT98" s="77" t="inlineStr">
        <is>
          <t>T1</t>
        </is>
      </c>
      <c r="PU98" s="77" t="inlineStr">
        <is>
          <t>T2</t>
        </is>
      </c>
      <c r="PV98" s="77" t="inlineStr">
        <is>
          <t>T3</t>
        </is>
      </c>
      <c r="PW98" s="77" t="inlineStr">
        <is>
          <t>T4</t>
        </is>
      </c>
      <c r="PX98" s="77" t="inlineStr">
        <is>
          <t>T1</t>
        </is>
      </c>
      <c r="PY98" s="77" t="inlineStr">
        <is>
          <t>T2</t>
        </is>
      </c>
      <c r="PZ98" s="77" t="inlineStr">
        <is>
          <t>T3</t>
        </is>
      </c>
      <c r="QA98" s="77" t="inlineStr">
        <is>
          <t>T4</t>
        </is>
      </c>
      <c r="QB98" s="77" t="inlineStr">
        <is>
          <t>T1</t>
        </is>
      </c>
      <c r="QC98" s="77" t="inlineStr">
        <is>
          <t>T2</t>
        </is>
      </c>
      <c r="QD98" s="77" t="inlineStr">
        <is>
          <t>T3</t>
        </is>
      </c>
      <c r="QE98" s="77" t="inlineStr">
        <is>
          <t>T4</t>
        </is>
      </c>
      <c r="QF98" s="77" t="inlineStr">
        <is>
          <t>T1</t>
        </is>
      </c>
      <c r="QG98" s="77" t="inlineStr">
        <is>
          <t>T2</t>
        </is>
      </c>
      <c r="QH98" s="77" t="inlineStr">
        <is>
          <t>T3</t>
        </is>
      </c>
      <c r="QI98" s="77" t="inlineStr">
        <is>
          <t>T4</t>
        </is>
      </c>
      <c r="QJ98" s="77" t="inlineStr">
        <is>
          <t>T1</t>
        </is>
      </c>
      <c r="QK98" s="77" t="inlineStr">
        <is>
          <t>T2</t>
        </is>
      </c>
      <c r="QL98" s="77" t="inlineStr">
        <is>
          <t>T3</t>
        </is>
      </c>
      <c r="QM98" s="77" t="inlineStr">
        <is>
          <t>T4</t>
        </is>
      </c>
      <c r="QN98" s="77" t="inlineStr">
        <is>
          <t>T1</t>
        </is>
      </c>
      <c r="QO98" s="77" t="inlineStr">
        <is>
          <t>T2</t>
        </is>
      </c>
      <c r="QP98" s="77" t="inlineStr">
        <is>
          <t>T3</t>
        </is>
      </c>
      <c r="QQ98" s="77" t="inlineStr">
        <is>
          <t>T4</t>
        </is>
      </c>
      <c r="QR98" s="77" t="inlineStr">
        <is>
          <t>T1</t>
        </is>
      </c>
      <c r="QS98" s="77" t="inlineStr">
        <is>
          <t>T2</t>
        </is>
      </c>
      <c r="QT98" s="77" t="inlineStr">
        <is>
          <t>T3</t>
        </is>
      </c>
      <c r="QU98" s="77" t="inlineStr">
        <is>
          <t>T4</t>
        </is>
      </c>
      <c r="QV98" s="77" t="inlineStr">
        <is>
          <t>T1</t>
        </is>
      </c>
      <c r="QW98" s="77" t="inlineStr">
        <is>
          <t>T2</t>
        </is>
      </c>
      <c r="QX98" s="77" t="inlineStr">
        <is>
          <t>T3</t>
        </is>
      </c>
      <c r="QY98" s="77" t="inlineStr">
        <is>
          <t>T4</t>
        </is>
      </c>
      <c r="QZ98" s="77" t="inlineStr">
        <is>
          <t>T1</t>
        </is>
      </c>
      <c r="RA98" s="77" t="inlineStr">
        <is>
          <t>T2</t>
        </is>
      </c>
      <c r="RB98" s="77" t="inlineStr">
        <is>
          <t>T3</t>
        </is>
      </c>
      <c r="RC98" s="77" t="inlineStr">
        <is>
          <t>T4</t>
        </is>
      </c>
      <c r="RF98" s="77" t="inlineStr">
        <is>
          <t>Erog.</t>
        </is>
      </c>
      <c r="RG98" s="77" t="inlineStr">
        <is>
          <t>T1</t>
        </is>
      </c>
      <c r="RH98" s="77" t="inlineStr">
        <is>
          <t>T2</t>
        </is>
      </c>
      <c r="RI98" s="77" t="inlineStr">
        <is>
          <t>T3</t>
        </is>
      </c>
      <c r="RJ98" s="77" t="inlineStr">
        <is>
          <t>T4</t>
        </is>
      </c>
      <c r="RK98" s="77" t="inlineStr">
        <is>
          <t>T1</t>
        </is>
      </c>
      <c r="RL98" s="77" t="inlineStr">
        <is>
          <t>T2</t>
        </is>
      </c>
      <c r="RM98" s="77" t="inlineStr">
        <is>
          <t>T3</t>
        </is>
      </c>
      <c r="RN98" s="77" t="inlineStr">
        <is>
          <t>T4</t>
        </is>
      </c>
      <c r="RO98" s="77" t="inlineStr">
        <is>
          <t>T1</t>
        </is>
      </c>
      <c r="RP98" s="77" t="inlineStr">
        <is>
          <t>T2</t>
        </is>
      </c>
      <c r="RQ98" s="77" t="inlineStr">
        <is>
          <t>T3</t>
        </is>
      </c>
      <c r="RR98" s="77" t="inlineStr">
        <is>
          <t>T4</t>
        </is>
      </c>
      <c r="RS98" s="77" t="inlineStr">
        <is>
          <t>T1</t>
        </is>
      </c>
      <c r="RT98" s="77" t="inlineStr">
        <is>
          <t>T2</t>
        </is>
      </c>
      <c r="RU98" s="77" t="inlineStr">
        <is>
          <t>T3</t>
        </is>
      </c>
      <c r="RV98" s="77" t="inlineStr">
        <is>
          <t>T4</t>
        </is>
      </c>
      <c r="RW98" s="77" t="inlineStr">
        <is>
          <t>T1</t>
        </is>
      </c>
      <c r="RX98" s="77" t="inlineStr">
        <is>
          <t>T2</t>
        </is>
      </c>
      <c r="RY98" s="77" t="inlineStr">
        <is>
          <t>T3</t>
        </is>
      </c>
      <c r="RZ98" s="77" t="inlineStr">
        <is>
          <t>T4</t>
        </is>
      </c>
      <c r="SA98" s="77" t="inlineStr">
        <is>
          <t>T1</t>
        </is>
      </c>
      <c r="SB98" s="77" t="inlineStr">
        <is>
          <t>T2</t>
        </is>
      </c>
      <c r="SC98" s="77" t="inlineStr">
        <is>
          <t>T3</t>
        </is>
      </c>
      <c r="SD98" s="77" t="inlineStr">
        <is>
          <t>T4</t>
        </is>
      </c>
      <c r="SE98" s="77" t="inlineStr">
        <is>
          <t>T1</t>
        </is>
      </c>
      <c r="SF98" s="77" t="inlineStr">
        <is>
          <t>T2</t>
        </is>
      </c>
      <c r="SG98" s="77" t="inlineStr">
        <is>
          <t>T3</t>
        </is>
      </c>
      <c r="SH98" s="77" t="inlineStr">
        <is>
          <t>T4</t>
        </is>
      </c>
      <c r="SI98" s="77" t="inlineStr">
        <is>
          <t>T1</t>
        </is>
      </c>
      <c r="SJ98" s="77" t="inlineStr">
        <is>
          <t>T2</t>
        </is>
      </c>
      <c r="SK98" s="77" t="inlineStr">
        <is>
          <t>T3</t>
        </is>
      </c>
      <c r="SL98" s="77" t="inlineStr">
        <is>
          <t>T4</t>
        </is>
      </c>
      <c r="SM98" s="77" t="inlineStr">
        <is>
          <t>T1</t>
        </is>
      </c>
      <c r="SN98" s="77" t="inlineStr">
        <is>
          <t>T2</t>
        </is>
      </c>
      <c r="SO98" s="77" t="inlineStr">
        <is>
          <t>T3</t>
        </is>
      </c>
      <c r="SP98" s="77" t="inlineStr">
        <is>
          <t>T4</t>
        </is>
      </c>
      <c r="SQ98" s="77" t="inlineStr">
        <is>
          <t>T1</t>
        </is>
      </c>
      <c r="SR98" s="77" t="inlineStr">
        <is>
          <t>T2</t>
        </is>
      </c>
      <c r="SS98" s="77" t="inlineStr">
        <is>
          <t>T3</t>
        </is>
      </c>
      <c r="ST98" s="77" t="inlineStr">
        <is>
          <t>T4</t>
        </is>
      </c>
      <c r="SW98" s="77" t="inlineStr">
        <is>
          <t>Erog.</t>
        </is>
      </c>
      <c r="SX98" s="77" t="inlineStr">
        <is>
          <t>T1</t>
        </is>
      </c>
      <c r="SY98" s="77" t="inlineStr">
        <is>
          <t>T2</t>
        </is>
      </c>
      <c r="SZ98" s="77" t="inlineStr">
        <is>
          <t>T3</t>
        </is>
      </c>
      <c r="TA98" s="77" t="inlineStr">
        <is>
          <t>T4</t>
        </is>
      </c>
      <c r="TB98" s="77" t="inlineStr">
        <is>
          <t>T1</t>
        </is>
      </c>
      <c r="TC98" s="77" t="inlineStr">
        <is>
          <t>T2</t>
        </is>
      </c>
      <c r="TD98" s="77" t="inlineStr">
        <is>
          <t>T3</t>
        </is>
      </c>
      <c r="TE98" s="77" t="inlineStr">
        <is>
          <t>T4</t>
        </is>
      </c>
      <c r="TF98" s="77" t="inlineStr">
        <is>
          <t>T1</t>
        </is>
      </c>
      <c r="TG98" s="77" t="inlineStr">
        <is>
          <t>T2</t>
        </is>
      </c>
      <c r="TH98" s="77" t="inlineStr">
        <is>
          <t>T3</t>
        </is>
      </c>
      <c r="TI98" s="77" t="inlineStr">
        <is>
          <t>T4</t>
        </is>
      </c>
      <c r="TJ98" s="77" t="inlineStr">
        <is>
          <t>T1</t>
        </is>
      </c>
      <c r="TK98" s="77" t="inlineStr">
        <is>
          <t>T2</t>
        </is>
      </c>
      <c r="TL98" s="77" t="inlineStr">
        <is>
          <t>T3</t>
        </is>
      </c>
      <c r="TM98" s="77" t="inlineStr">
        <is>
          <t>T4</t>
        </is>
      </c>
      <c r="TN98" s="77" t="inlineStr">
        <is>
          <t>T1</t>
        </is>
      </c>
      <c r="TO98" s="77" t="inlineStr">
        <is>
          <t>T2</t>
        </is>
      </c>
      <c r="TP98" s="77" t="inlineStr">
        <is>
          <t>T3</t>
        </is>
      </c>
      <c r="TQ98" s="77" t="inlineStr">
        <is>
          <t>T4</t>
        </is>
      </c>
      <c r="TR98" s="77" t="inlineStr">
        <is>
          <t>T1</t>
        </is>
      </c>
      <c r="TS98" s="77" t="inlineStr">
        <is>
          <t>T2</t>
        </is>
      </c>
      <c r="TT98" s="77" t="inlineStr">
        <is>
          <t>T3</t>
        </is>
      </c>
      <c r="TU98" s="77" t="inlineStr">
        <is>
          <t>T4</t>
        </is>
      </c>
      <c r="TV98" s="77" t="inlineStr">
        <is>
          <t>T1</t>
        </is>
      </c>
      <c r="TW98" s="77" t="inlineStr">
        <is>
          <t>T2</t>
        </is>
      </c>
      <c r="TX98" s="77" t="inlineStr">
        <is>
          <t>T3</t>
        </is>
      </c>
      <c r="TY98" s="77" t="inlineStr">
        <is>
          <t>T4</t>
        </is>
      </c>
      <c r="TZ98" s="77" t="inlineStr">
        <is>
          <t>T1</t>
        </is>
      </c>
      <c r="UA98" s="77" t="inlineStr">
        <is>
          <t>T2</t>
        </is>
      </c>
      <c r="UB98" s="77" t="inlineStr">
        <is>
          <t>T3</t>
        </is>
      </c>
      <c r="UC98" s="77" t="inlineStr">
        <is>
          <t>T4</t>
        </is>
      </c>
      <c r="UD98" s="77" t="inlineStr">
        <is>
          <t>T1</t>
        </is>
      </c>
      <c r="UE98" s="77" t="inlineStr">
        <is>
          <t>T2</t>
        </is>
      </c>
      <c r="UF98" s="77" t="inlineStr">
        <is>
          <t>T3</t>
        </is>
      </c>
      <c r="UG98" s="77" t="inlineStr">
        <is>
          <t>T4</t>
        </is>
      </c>
      <c r="UH98" s="77" t="inlineStr">
        <is>
          <t>T1</t>
        </is>
      </c>
      <c r="UI98" s="77" t="inlineStr">
        <is>
          <t>T2</t>
        </is>
      </c>
      <c r="UJ98" s="77" t="inlineStr">
        <is>
          <t>T3</t>
        </is>
      </c>
      <c r="UK98" s="77" t="inlineStr">
        <is>
          <t>T4</t>
        </is>
      </c>
      <c r="UN98" s="77" t="inlineStr">
        <is>
          <t>Erog.</t>
        </is>
      </c>
      <c r="UO98" s="77" t="inlineStr">
        <is>
          <t>T1</t>
        </is>
      </c>
      <c r="UP98" s="77" t="inlineStr">
        <is>
          <t>T2</t>
        </is>
      </c>
      <c r="UQ98" s="77" t="inlineStr">
        <is>
          <t>T3</t>
        </is>
      </c>
      <c r="UR98" s="77" t="inlineStr">
        <is>
          <t>T4</t>
        </is>
      </c>
      <c r="US98" s="77" t="inlineStr">
        <is>
          <t>T1</t>
        </is>
      </c>
      <c r="UT98" s="77" t="inlineStr">
        <is>
          <t>T2</t>
        </is>
      </c>
      <c r="UU98" s="77" t="inlineStr">
        <is>
          <t>T3</t>
        </is>
      </c>
      <c r="UV98" s="77" t="inlineStr">
        <is>
          <t>T4</t>
        </is>
      </c>
      <c r="UW98" s="77" t="inlineStr">
        <is>
          <t>T1</t>
        </is>
      </c>
      <c r="UX98" s="77" t="inlineStr">
        <is>
          <t>T2</t>
        </is>
      </c>
      <c r="UY98" s="77" t="inlineStr">
        <is>
          <t>T3</t>
        </is>
      </c>
      <c r="UZ98" s="77" t="inlineStr">
        <is>
          <t>T4</t>
        </is>
      </c>
      <c r="VA98" s="77" t="inlineStr">
        <is>
          <t>T1</t>
        </is>
      </c>
      <c r="VB98" s="77" t="inlineStr">
        <is>
          <t>T2</t>
        </is>
      </c>
      <c r="VC98" s="77" t="inlineStr">
        <is>
          <t>T3</t>
        </is>
      </c>
      <c r="VD98" s="77" t="inlineStr">
        <is>
          <t>T4</t>
        </is>
      </c>
      <c r="VE98" s="77" t="inlineStr">
        <is>
          <t>T1</t>
        </is>
      </c>
      <c r="VF98" s="77" t="inlineStr">
        <is>
          <t>T2</t>
        </is>
      </c>
      <c r="VG98" s="77" t="inlineStr">
        <is>
          <t>T3</t>
        </is>
      </c>
      <c r="VH98" s="77" t="inlineStr">
        <is>
          <t>T4</t>
        </is>
      </c>
      <c r="VI98" s="77" t="inlineStr">
        <is>
          <t>T1</t>
        </is>
      </c>
      <c r="VJ98" s="77" t="inlineStr">
        <is>
          <t>T2</t>
        </is>
      </c>
      <c r="VK98" s="77" t="inlineStr">
        <is>
          <t>T3</t>
        </is>
      </c>
      <c r="VL98" s="77" t="inlineStr">
        <is>
          <t>T4</t>
        </is>
      </c>
      <c r="VM98" s="77" t="inlineStr">
        <is>
          <t>T1</t>
        </is>
      </c>
      <c r="VN98" s="77" t="inlineStr">
        <is>
          <t>T2</t>
        </is>
      </c>
      <c r="VO98" s="77" t="inlineStr">
        <is>
          <t>T3</t>
        </is>
      </c>
      <c r="VP98" s="77" t="inlineStr">
        <is>
          <t>T4</t>
        </is>
      </c>
      <c r="VQ98" s="77" t="inlineStr">
        <is>
          <t>T1</t>
        </is>
      </c>
      <c r="VR98" s="77" t="inlineStr">
        <is>
          <t>T2</t>
        </is>
      </c>
      <c r="VS98" s="77" t="inlineStr">
        <is>
          <t>T3</t>
        </is>
      </c>
      <c r="VT98" s="77" t="inlineStr">
        <is>
          <t>T4</t>
        </is>
      </c>
      <c r="VU98" s="77" t="inlineStr">
        <is>
          <t>T1</t>
        </is>
      </c>
      <c r="VV98" s="77" t="inlineStr">
        <is>
          <t>T2</t>
        </is>
      </c>
      <c r="VW98" s="77" t="inlineStr">
        <is>
          <t>T3</t>
        </is>
      </c>
      <c r="VX98" s="77" t="inlineStr">
        <is>
          <t>T4</t>
        </is>
      </c>
      <c r="VY98" s="77" t="inlineStr">
        <is>
          <t>T1</t>
        </is>
      </c>
      <c r="VZ98" s="77" t="inlineStr">
        <is>
          <t>T2</t>
        </is>
      </c>
      <c r="WA98" s="77" t="inlineStr">
        <is>
          <t>T3</t>
        </is>
      </c>
      <c r="WB98" s="77" t="inlineStr">
        <is>
          <t>T4</t>
        </is>
      </c>
      <c r="WE98" s="77" t="inlineStr">
        <is>
          <t>Erog.</t>
        </is>
      </c>
      <c r="WF98" s="77" t="inlineStr">
        <is>
          <t>T1</t>
        </is>
      </c>
      <c r="WG98" s="77" t="inlineStr">
        <is>
          <t>T2</t>
        </is>
      </c>
      <c r="WH98" s="77" t="inlineStr">
        <is>
          <t>T3</t>
        </is>
      </c>
      <c r="WI98" s="77" t="inlineStr">
        <is>
          <t>T4</t>
        </is>
      </c>
      <c r="WJ98" s="77" t="inlineStr">
        <is>
          <t>T1</t>
        </is>
      </c>
      <c r="WK98" s="77" t="inlineStr">
        <is>
          <t>T2</t>
        </is>
      </c>
      <c r="WL98" s="77" t="inlineStr">
        <is>
          <t>T3</t>
        </is>
      </c>
      <c r="WM98" s="77" t="inlineStr">
        <is>
          <t>T4</t>
        </is>
      </c>
      <c r="WN98" s="77" t="inlineStr">
        <is>
          <t>T1</t>
        </is>
      </c>
      <c r="WO98" s="77" t="inlineStr">
        <is>
          <t>T2</t>
        </is>
      </c>
      <c r="WP98" s="77" t="inlineStr">
        <is>
          <t>T3</t>
        </is>
      </c>
      <c r="WQ98" s="77" t="inlineStr">
        <is>
          <t>T4</t>
        </is>
      </c>
      <c r="WR98" s="77" t="inlineStr">
        <is>
          <t>T1</t>
        </is>
      </c>
      <c r="WS98" s="77" t="inlineStr">
        <is>
          <t>T2</t>
        </is>
      </c>
      <c r="WT98" s="77" t="inlineStr">
        <is>
          <t>T3</t>
        </is>
      </c>
      <c r="WU98" s="77" t="inlineStr">
        <is>
          <t>T4</t>
        </is>
      </c>
      <c r="WV98" s="77" t="inlineStr">
        <is>
          <t>T1</t>
        </is>
      </c>
      <c r="WW98" s="77" t="inlineStr">
        <is>
          <t>T2</t>
        </is>
      </c>
      <c r="WX98" s="77" t="inlineStr">
        <is>
          <t>T3</t>
        </is>
      </c>
      <c r="WY98" s="77" t="inlineStr">
        <is>
          <t>T4</t>
        </is>
      </c>
      <c r="WZ98" s="77" t="inlineStr">
        <is>
          <t>T1</t>
        </is>
      </c>
      <c r="XA98" s="77" t="inlineStr">
        <is>
          <t>T2</t>
        </is>
      </c>
      <c r="XB98" s="77" t="inlineStr">
        <is>
          <t>T3</t>
        </is>
      </c>
      <c r="XC98" s="77" t="inlineStr">
        <is>
          <t>T4</t>
        </is>
      </c>
      <c r="XD98" s="77" t="inlineStr">
        <is>
          <t>T1</t>
        </is>
      </c>
      <c r="XE98" s="77" t="inlineStr">
        <is>
          <t>T2</t>
        </is>
      </c>
      <c r="XF98" s="77" t="inlineStr">
        <is>
          <t>T3</t>
        </is>
      </c>
      <c r="XG98" s="77" t="inlineStr">
        <is>
          <t>T4</t>
        </is>
      </c>
      <c r="XH98" s="77" t="inlineStr">
        <is>
          <t>T1</t>
        </is>
      </c>
      <c r="XI98" s="77" t="inlineStr">
        <is>
          <t>T2</t>
        </is>
      </c>
      <c r="XJ98" s="77" t="inlineStr">
        <is>
          <t>T3</t>
        </is>
      </c>
      <c r="XK98" s="77" t="inlineStr">
        <is>
          <t>T4</t>
        </is>
      </c>
      <c r="XL98" s="77" t="inlineStr">
        <is>
          <t>T1</t>
        </is>
      </c>
      <c r="XM98" s="77" t="inlineStr">
        <is>
          <t>T2</t>
        </is>
      </c>
      <c r="XN98" s="77" t="inlineStr">
        <is>
          <t>T3</t>
        </is>
      </c>
      <c r="XO98" s="77" t="inlineStr">
        <is>
          <t>T4</t>
        </is>
      </c>
      <c r="XP98" s="77" t="inlineStr">
        <is>
          <t>T1</t>
        </is>
      </c>
      <c r="XQ98" s="77" t="inlineStr">
        <is>
          <t>T2</t>
        </is>
      </c>
      <c r="XR98" s="77" t="inlineStr">
        <is>
          <t>T3</t>
        </is>
      </c>
      <c r="XS98" s="77" t="inlineStr">
        <is>
          <t>T4</t>
        </is>
      </c>
      <c r="XV98" s="77" t="inlineStr">
        <is>
          <t>Erog.</t>
        </is>
      </c>
      <c r="XW98" s="77" t="inlineStr">
        <is>
          <t>T1</t>
        </is>
      </c>
      <c r="XX98" s="77" t="inlineStr">
        <is>
          <t>T2</t>
        </is>
      </c>
      <c r="XY98" s="77" t="inlineStr">
        <is>
          <t>T3</t>
        </is>
      </c>
      <c r="XZ98" s="77" t="inlineStr">
        <is>
          <t>T4</t>
        </is>
      </c>
      <c r="YA98" s="77" t="inlineStr">
        <is>
          <t>T1</t>
        </is>
      </c>
      <c r="YB98" s="77" t="inlineStr">
        <is>
          <t>T2</t>
        </is>
      </c>
      <c r="YC98" s="77" t="inlineStr">
        <is>
          <t>T3</t>
        </is>
      </c>
      <c r="YD98" s="77" t="inlineStr">
        <is>
          <t>T4</t>
        </is>
      </c>
      <c r="YE98" s="77" t="inlineStr">
        <is>
          <t>T1</t>
        </is>
      </c>
      <c r="YF98" s="77" t="inlineStr">
        <is>
          <t>T2</t>
        </is>
      </c>
      <c r="YG98" s="77" t="inlineStr">
        <is>
          <t>T3</t>
        </is>
      </c>
      <c r="YH98" s="77" t="inlineStr">
        <is>
          <t>T4</t>
        </is>
      </c>
      <c r="YI98" s="77" t="inlineStr">
        <is>
          <t>T1</t>
        </is>
      </c>
      <c r="YJ98" s="77" t="inlineStr">
        <is>
          <t>T2</t>
        </is>
      </c>
      <c r="YK98" s="77" t="inlineStr">
        <is>
          <t>T3</t>
        </is>
      </c>
      <c r="YL98" s="77" t="inlineStr">
        <is>
          <t>T4</t>
        </is>
      </c>
      <c r="YM98" s="77" t="inlineStr">
        <is>
          <t>T1</t>
        </is>
      </c>
      <c r="YN98" s="77" t="inlineStr">
        <is>
          <t>T2</t>
        </is>
      </c>
      <c r="YO98" s="77" t="inlineStr">
        <is>
          <t>T3</t>
        </is>
      </c>
      <c r="YP98" s="77" t="inlineStr">
        <is>
          <t>T4</t>
        </is>
      </c>
      <c r="YQ98" s="77" t="inlineStr">
        <is>
          <t>T1</t>
        </is>
      </c>
      <c r="YR98" s="77" t="inlineStr">
        <is>
          <t>T2</t>
        </is>
      </c>
      <c r="YS98" s="77" t="inlineStr">
        <is>
          <t>T3</t>
        </is>
      </c>
      <c r="YT98" s="77" t="inlineStr">
        <is>
          <t>T4</t>
        </is>
      </c>
      <c r="YU98" s="77" t="inlineStr">
        <is>
          <t>T1</t>
        </is>
      </c>
      <c r="YV98" s="77" t="inlineStr">
        <is>
          <t>T2</t>
        </is>
      </c>
      <c r="YW98" s="77" t="inlineStr">
        <is>
          <t>T3</t>
        </is>
      </c>
      <c r="YX98" s="77" t="inlineStr">
        <is>
          <t>T4</t>
        </is>
      </c>
      <c r="YY98" s="77" t="inlineStr">
        <is>
          <t>T1</t>
        </is>
      </c>
      <c r="YZ98" s="77" t="inlineStr">
        <is>
          <t>T2</t>
        </is>
      </c>
      <c r="ZA98" s="77" t="inlineStr">
        <is>
          <t>T3</t>
        </is>
      </c>
      <c r="ZB98" s="77" t="inlineStr">
        <is>
          <t>T4</t>
        </is>
      </c>
      <c r="ZC98" s="77" t="inlineStr">
        <is>
          <t>T1</t>
        </is>
      </c>
      <c r="ZD98" s="77" t="inlineStr">
        <is>
          <t>T2</t>
        </is>
      </c>
      <c r="ZE98" s="77" t="inlineStr">
        <is>
          <t>T3</t>
        </is>
      </c>
      <c r="ZF98" s="77" t="inlineStr">
        <is>
          <t>T4</t>
        </is>
      </c>
      <c r="ZG98" s="77" t="inlineStr">
        <is>
          <t>T1</t>
        </is>
      </c>
      <c r="ZH98" s="77" t="inlineStr">
        <is>
          <t>T2</t>
        </is>
      </c>
      <c r="ZI98" s="77" t="inlineStr">
        <is>
          <t>T3</t>
        </is>
      </c>
      <c r="ZJ98" s="77" t="inlineStr">
        <is>
          <t>T4</t>
        </is>
      </c>
      <c r="ZM98" s="77" t="inlineStr">
        <is>
          <t>Erog.</t>
        </is>
      </c>
      <c r="ZN98" s="77" t="inlineStr">
        <is>
          <t>T1</t>
        </is>
      </c>
      <c r="ZO98" s="77" t="inlineStr">
        <is>
          <t>T2</t>
        </is>
      </c>
      <c r="ZP98" s="77" t="inlineStr">
        <is>
          <t>T3</t>
        </is>
      </c>
      <c r="ZQ98" s="77" t="inlineStr">
        <is>
          <t>T4</t>
        </is>
      </c>
      <c r="ZR98" s="77" t="inlineStr">
        <is>
          <t>T1</t>
        </is>
      </c>
      <c r="ZS98" s="77" t="inlineStr">
        <is>
          <t>T2</t>
        </is>
      </c>
      <c r="ZT98" s="77" t="inlineStr">
        <is>
          <t>T3</t>
        </is>
      </c>
      <c r="ZU98" s="77" t="inlineStr">
        <is>
          <t>T4</t>
        </is>
      </c>
      <c r="ZV98" s="77" t="inlineStr">
        <is>
          <t>T1</t>
        </is>
      </c>
      <c r="ZW98" s="77" t="inlineStr">
        <is>
          <t>T2</t>
        </is>
      </c>
      <c r="ZX98" s="77" t="inlineStr">
        <is>
          <t>T3</t>
        </is>
      </c>
      <c r="ZY98" s="77" t="inlineStr">
        <is>
          <t>T4</t>
        </is>
      </c>
      <c r="ZZ98" s="77" t="inlineStr">
        <is>
          <t>T1</t>
        </is>
      </c>
      <c r="AAA98" s="77" t="inlineStr">
        <is>
          <t>T2</t>
        </is>
      </c>
      <c r="AAB98" s="77" t="inlineStr">
        <is>
          <t>T3</t>
        </is>
      </c>
      <c r="AAC98" s="77" t="inlineStr">
        <is>
          <t>T4</t>
        </is>
      </c>
      <c r="AAD98" s="77" t="inlineStr">
        <is>
          <t>T1</t>
        </is>
      </c>
      <c r="AAE98" s="77" t="inlineStr">
        <is>
          <t>T2</t>
        </is>
      </c>
      <c r="AAF98" s="77" t="inlineStr">
        <is>
          <t>T3</t>
        </is>
      </c>
      <c r="AAG98" s="77" t="inlineStr">
        <is>
          <t>T4</t>
        </is>
      </c>
      <c r="AAH98" s="77" t="inlineStr">
        <is>
          <t>T1</t>
        </is>
      </c>
      <c r="AAI98" s="77" t="inlineStr">
        <is>
          <t>T2</t>
        </is>
      </c>
      <c r="AAJ98" s="77" t="inlineStr">
        <is>
          <t>T3</t>
        </is>
      </c>
      <c r="AAK98" s="77" t="inlineStr">
        <is>
          <t>T4</t>
        </is>
      </c>
      <c r="AAL98" s="77" t="inlineStr">
        <is>
          <t>T1</t>
        </is>
      </c>
      <c r="AAM98" s="77" t="inlineStr">
        <is>
          <t>T2</t>
        </is>
      </c>
      <c r="AAN98" s="77" t="inlineStr">
        <is>
          <t>T3</t>
        </is>
      </c>
      <c r="AAO98" s="77" t="inlineStr">
        <is>
          <t>T4</t>
        </is>
      </c>
      <c r="AAP98" s="77" t="inlineStr">
        <is>
          <t>T1</t>
        </is>
      </c>
      <c r="AAQ98" s="77" t="inlineStr">
        <is>
          <t>T2</t>
        </is>
      </c>
      <c r="AAR98" s="77" t="inlineStr">
        <is>
          <t>T3</t>
        </is>
      </c>
      <c r="AAS98" s="77" t="inlineStr">
        <is>
          <t>T4</t>
        </is>
      </c>
      <c r="AAT98" s="77" t="inlineStr">
        <is>
          <t>T1</t>
        </is>
      </c>
      <c r="AAU98" s="77" t="inlineStr">
        <is>
          <t>T2</t>
        </is>
      </c>
      <c r="AAV98" s="77" t="inlineStr">
        <is>
          <t>T3</t>
        </is>
      </c>
      <c r="AAW98" s="77" t="inlineStr">
        <is>
          <t>T4</t>
        </is>
      </c>
      <c r="AAX98" s="77" t="inlineStr">
        <is>
          <t>T1</t>
        </is>
      </c>
      <c r="AAY98" s="77" t="inlineStr">
        <is>
          <t>T2</t>
        </is>
      </c>
      <c r="AAZ98" s="77" t="inlineStr">
        <is>
          <t>T3</t>
        </is>
      </c>
      <c r="ABA98" s="77" t="inlineStr">
        <is>
          <t>T4</t>
        </is>
      </c>
      <c r="ABD98" s="77" t="inlineStr">
        <is>
          <t>Erog.</t>
        </is>
      </c>
      <c r="ABE98" s="77" t="inlineStr">
        <is>
          <t>T1</t>
        </is>
      </c>
      <c r="ABF98" s="77" t="inlineStr">
        <is>
          <t>T2</t>
        </is>
      </c>
      <c r="ABG98" s="77" t="inlineStr">
        <is>
          <t>T3</t>
        </is>
      </c>
      <c r="ABH98" s="77" t="inlineStr">
        <is>
          <t>T4</t>
        </is>
      </c>
      <c r="ABI98" s="77" t="inlineStr">
        <is>
          <t>T1</t>
        </is>
      </c>
      <c r="ABJ98" s="77" t="inlineStr">
        <is>
          <t>T2</t>
        </is>
      </c>
      <c r="ABK98" s="77" t="inlineStr">
        <is>
          <t>T3</t>
        </is>
      </c>
      <c r="ABL98" s="77" t="inlineStr">
        <is>
          <t>T4</t>
        </is>
      </c>
      <c r="ABM98" s="77" t="inlineStr">
        <is>
          <t>T1</t>
        </is>
      </c>
      <c r="ABN98" s="77" t="inlineStr">
        <is>
          <t>T2</t>
        </is>
      </c>
      <c r="ABO98" s="77" t="inlineStr">
        <is>
          <t>T3</t>
        </is>
      </c>
      <c r="ABP98" s="77" t="inlineStr">
        <is>
          <t>T4</t>
        </is>
      </c>
      <c r="ABQ98" s="77" t="inlineStr">
        <is>
          <t>T1</t>
        </is>
      </c>
      <c r="ABR98" s="77" t="inlineStr">
        <is>
          <t>T2</t>
        </is>
      </c>
      <c r="ABS98" s="77" t="inlineStr">
        <is>
          <t>T3</t>
        </is>
      </c>
      <c r="ABT98" s="77" t="inlineStr">
        <is>
          <t>T4</t>
        </is>
      </c>
      <c r="ABU98" s="77" t="inlineStr">
        <is>
          <t>T1</t>
        </is>
      </c>
      <c r="ABV98" s="77" t="inlineStr">
        <is>
          <t>T2</t>
        </is>
      </c>
      <c r="ABW98" s="77" t="inlineStr">
        <is>
          <t>T3</t>
        </is>
      </c>
      <c r="ABX98" s="77" t="inlineStr">
        <is>
          <t>T4</t>
        </is>
      </c>
      <c r="ABY98" s="77" t="inlineStr">
        <is>
          <t>T1</t>
        </is>
      </c>
      <c r="ABZ98" s="77" t="inlineStr">
        <is>
          <t>T2</t>
        </is>
      </c>
      <c r="ACA98" s="77" t="inlineStr">
        <is>
          <t>T3</t>
        </is>
      </c>
      <c r="ACB98" s="77" t="inlineStr">
        <is>
          <t>T4</t>
        </is>
      </c>
      <c r="ACC98" s="77" t="inlineStr">
        <is>
          <t>T1</t>
        </is>
      </c>
      <c r="ACD98" s="77" t="inlineStr">
        <is>
          <t>T2</t>
        </is>
      </c>
      <c r="ACE98" s="77" t="inlineStr">
        <is>
          <t>T3</t>
        </is>
      </c>
      <c r="ACF98" s="77" t="inlineStr">
        <is>
          <t>T4</t>
        </is>
      </c>
      <c r="ACG98" s="77" t="inlineStr">
        <is>
          <t>T1</t>
        </is>
      </c>
      <c r="ACH98" s="77" t="inlineStr">
        <is>
          <t>T2</t>
        </is>
      </c>
      <c r="ACI98" s="77" t="inlineStr">
        <is>
          <t>T3</t>
        </is>
      </c>
      <c r="ACJ98" s="77" t="inlineStr">
        <is>
          <t>T4</t>
        </is>
      </c>
      <c r="ACK98" s="77" t="inlineStr">
        <is>
          <t>T1</t>
        </is>
      </c>
      <c r="ACL98" s="77" t="inlineStr">
        <is>
          <t>T2</t>
        </is>
      </c>
      <c r="ACM98" s="77" t="inlineStr">
        <is>
          <t>T3</t>
        </is>
      </c>
      <c r="ACN98" s="77" t="inlineStr">
        <is>
          <t>T4</t>
        </is>
      </c>
      <c r="ACO98" s="77" t="inlineStr">
        <is>
          <t>T1</t>
        </is>
      </c>
      <c r="ACP98" s="77" t="inlineStr">
        <is>
          <t>T2</t>
        </is>
      </c>
      <c r="ACQ98" s="77" t="inlineStr">
        <is>
          <t>T3</t>
        </is>
      </c>
      <c r="ACR98" s="77" t="inlineStr">
        <is>
          <t>T4</t>
        </is>
      </c>
      <c r="ACU98" s="77" t="inlineStr">
        <is>
          <t>Erog.</t>
        </is>
      </c>
      <c r="ACV98" s="77" t="inlineStr">
        <is>
          <t>T1</t>
        </is>
      </c>
      <c r="ACW98" s="77" t="inlineStr">
        <is>
          <t>T2</t>
        </is>
      </c>
      <c r="ACX98" s="77" t="inlineStr">
        <is>
          <t>T3</t>
        </is>
      </c>
      <c r="ACY98" s="77" t="inlineStr">
        <is>
          <t>T4</t>
        </is>
      </c>
      <c r="ACZ98" s="77" t="inlineStr">
        <is>
          <t>T1</t>
        </is>
      </c>
      <c r="ADA98" s="77" t="inlineStr">
        <is>
          <t>T2</t>
        </is>
      </c>
      <c r="ADB98" s="77" t="inlineStr">
        <is>
          <t>T3</t>
        </is>
      </c>
      <c r="ADC98" s="77" t="inlineStr">
        <is>
          <t>T4</t>
        </is>
      </c>
      <c r="ADD98" s="77" t="inlineStr">
        <is>
          <t>T1</t>
        </is>
      </c>
      <c r="ADE98" s="77" t="inlineStr">
        <is>
          <t>T2</t>
        </is>
      </c>
      <c r="ADF98" s="77" t="inlineStr">
        <is>
          <t>T3</t>
        </is>
      </c>
      <c r="ADG98" s="77" t="inlineStr">
        <is>
          <t>T4</t>
        </is>
      </c>
      <c r="ADH98" s="77" t="inlineStr">
        <is>
          <t>T1</t>
        </is>
      </c>
      <c r="ADI98" s="77" t="inlineStr">
        <is>
          <t>T2</t>
        </is>
      </c>
      <c r="ADJ98" s="77" t="inlineStr">
        <is>
          <t>T3</t>
        </is>
      </c>
      <c r="ADK98" s="77" t="inlineStr">
        <is>
          <t>T4</t>
        </is>
      </c>
      <c r="ADL98" s="77" t="inlineStr">
        <is>
          <t>T1</t>
        </is>
      </c>
      <c r="ADM98" s="77" t="inlineStr">
        <is>
          <t>T2</t>
        </is>
      </c>
      <c r="ADN98" s="77" t="inlineStr">
        <is>
          <t>T3</t>
        </is>
      </c>
      <c r="ADO98" s="77" t="inlineStr">
        <is>
          <t>T4</t>
        </is>
      </c>
      <c r="ADP98" s="77" t="inlineStr">
        <is>
          <t>T1</t>
        </is>
      </c>
      <c r="ADQ98" s="77" t="inlineStr">
        <is>
          <t>T2</t>
        </is>
      </c>
      <c r="ADR98" s="77" t="inlineStr">
        <is>
          <t>T3</t>
        </is>
      </c>
      <c r="ADS98" s="77" t="inlineStr">
        <is>
          <t>T4</t>
        </is>
      </c>
      <c r="ADT98" s="77" t="inlineStr">
        <is>
          <t>T1</t>
        </is>
      </c>
      <c r="ADU98" s="77" t="inlineStr">
        <is>
          <t>T2</t>
        </is>
      </c>
      <c r="ADV98" s="77" t="inlineStr">
        <is>
          <t>T3</t>
        </is>
      </c>
      <c r="ADW98" s="77" t="inlineStr">
        <is>
          <t>T4</t>
        </is>
      </c>
      <c r="ADX98" s="77" t="inlineStr">
        <is>
          <t>T1</t>
        </is>
      </c>
      <c r="ADY98" s="77" t="inlineStr">
        <is>
          <t>T2</t>
        </is>
      </c>
      <c r="ADZ98" s="77" t="inlineStr">
        <is>
          <t>T3</t>
        </is>
      </c>
      <c r="AEA98" s="77" t="inlineStr">
        <is>
          <t>T4</t>
        </is>
      </c>
      <c r="AEB98" s="77" t="inlineStr">
        <is>
          <t>T1</t>
        </is>
      </c>
      <c r="AEC98" s="77" t="inlineStr">
        <is>
          <t>T2</t>
        </is>
      </c>
      <c r="AED98" s="77" t="inlineStr">
        <is>
          <t>T3</t>
        </is>
      </c>
      <c r="AEE98" s="77" t="inlineStr">
        <is>
          <t>T4</t>
        </is>
      </c>
      <c r="AEF98" s="77" t="inlineStr">
        <is>
          <t>T1</t>
        </is>
      </c>
      <c r="AEG98" s="77" t="inlineStr">
        <is>
          <t>T2</t>
        </is>
      </c>
      <c r="AEH98" s="77" t="inlineStr">
        <is>
          <t>T3</t>
        </is>
      </c>
      <c r="AEI98" s="77" t="inlineStr">
        <is>
          <t>T4</t>
        </is>
      </c>
      <c r="AEL98" s="77" t="inlineStr">
        <is>
          <t>Erog.</t>
        </is>
      </c>
      <c r="AEM98" s="77" t="inlineStr">
        <is>
          <t>T1</t>
        </is>
      </c>
      <c r="AEN98" s="77" t="inlineStr">
        <is>
          <t>T2</t>
        </is>
      </c>
      <c r="AEO98" s="77" t="inlineStr">
        <is>
          <t>T3</t>
        </is>
      </c>
      <c r="AEP98" s="77" t="inlineStr">
        <is>
          <t>T4</t>
        </is>
      </c>
      <c r="AEQ98" s="77" t="inlineStr">
        <is>
          <t>T1</t>
        </is>
      </c>
      <c r="AER98" s="77" t="inlineStr">
        <is>
          <t>T2</t>
        </is>
      </c>
      <c r="AES98" s="77" t="inlineStr">
        <is>
          <t>T3</t>
        </is>
      </c>
      <c r="AET98" s="77" t="inlineStr">
        <is>
          <t>T4</t>
        </is>
      </c>
      <c r="AEU98" s="77" t="inlineStr">
        <is>
          <t>T1</t>
        </is>
      </c>
      <c r="AEV98" s="77" t="inlineStr">
        <is>
          <t>T2</t>
        </is>
      </c>
      <c r="AEW98" s="77" t="inlineStr">
        <is>
          <t>T3</t>
        </is>
      </c>
      <c r="AEX98" s="77" t="inlineStr">
        <is>
          <t>T4</t>
        </is>
      </c>
      <c r="AEY98" s="77" t="inlineStr">
        <is>
          <t>T1</t>
        </is>
      </c>
      <c r="AEZ98" s="77" t="inlineStr">
        <is>
          <t>T2</t>
        </is>
      </c>
      <c r="AFA98" s="77" t="inlineStr">
        <is>
          <t>T3</t>
        </is>
      </c>
      <c r="AFB98" s="77" t="inlineStr">
        <is>
          <t>T4</t>
        </is>
      </c>
      <c r="AFC98" s="77" t="inlineStr">
        <is>
          <t>T1</t>
        </is>
      </c>
      <c r="AFD98" s="77" t="inlineStr">
        <is>
          <t>T2</t>
        </is>
      </c>
      <c r="AFE98" s="77" t="inlineStr">
        <is>
          <t>T3</t>
        </is>
      </c>
      <c r="AFF98" s="77" t="inlineStr">
        <is>
          <t>T4</t>
        </is>
      </c>
      <c r="AFG98" s="77" t="inlineStr">
        <is>
          <t>T1</t>
        </is>
      </c>
      <c r="AFH98" s="77" t="inlineStr">
        <is>
          <t>T2</t>
        </is>
      </c>
      <c r="AFI98" s="77" t="inlineStr">
        <is>
          <t>T3</t>
        </is>
      </c>
      <c r="AFJ98" s="77" t="inlineStr">
        <is>
          <t>T4</t>
        </is>
      </c>
      <c r="AFK98" s="77" t="inlineStr">
        <is>
          <t>T1</t>
        </is>
      </c>
      <c r="AFL98" s="77" t="inlineStr">
        <is>
          <t>T2</t>
        </is>
      </c>
      <c r="AFM98" s="77" t="inlineStr">
        <is>
          <t>T3</t>
        </is>
      </c>
      <c r="AFN98" s="77" t="inlineStr">
        <is>
          <t>T4</t>
        </is>
      </c>
      <c r="AFO98" s="77" t="inlineStr">
        <is>
          <t>T1</t>
        </is>
      </c>
      <c r="AFP98" s="77" t="inlineStr">
        <is>
          <t>T2</t>
        </is>
      </c>
      <c r="AFQ98" s="77" t="inlineStr">
        <is>
          <t>T3</t>
        </is>
      </c>
      <c r="AFR98" s="77" t="inlineStr">
        <is>
          <t>T4</t>
        </is>
      </c>
      <c r="AFS98" s="77" t="inlineStr">
        <is>
          <t>T1</t>
        </is>
      </c>
      <c r="AFT98" s="77" t="inlineStr">
        <is>
          <t>T2</t>
        </is>
      </c>
      <c r="AFU98" s="77" t="inlineStr">
        <is>
          <t>T3</t>
        </is>
      </c>
      <c r="AFV98" s="77" t="inlineStr">
        <is>
          <t>T4</t>
        </is>
      </c>
      <c r="AFW98" s="77" t="inlineStr">
        <is>
          <t>T1</t>
        </is>
      </c>
      <c r="AFX98" s="77" t="inlineStr">
        <is>
          <t>T2</t>
        </is>
      </c>
      <c r="AFY98" s="77" t="inlineStr">
        <is>
          <t>T3</t>
        </is>
      </c>
      <c r="AFZ98" s="77" t="inlineStr">
        <is>
          <t>T4</t>
        </is>
      </c>
    </row>
    <row r="99">
      <c r="A99" s="78" t="n">
        <v>1</v>
      </c>
      <c r="B99" s="79" t="n"/>
      <c r="C99" s="79" t="n"/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  <c r="M99" s="79" t="n"/>
      <c r="N99" s="79" t="n"/>
      <c r="O99" s="79" t="n"/>
      <c r="P99" s="79" t="n"/>
      <c r="Q99" s="79" t="n"/>
      <c r="R99" s="79" t="n"/>
      <c r="S99" s="79" t="n"/>
      <c r="T99" s="79" t="n"/>
      <c r="U99" s="79" t="n"/>
      <c r="V99" s="79" t="n"/>
      <c r="W99" s="79" t="n"/>
      <c r="X99" s="79" t="n"/>
      <c r="Y99" s="79" t="n"/>
      <c r="Z99" s="79" t="n"/>
      <c r="AA99" s="79" t="n"/>
      <c r="AB99" s="79" t="n"/>
      <c r="AC99" s="79" t="n"/>
      <c r="AD99" s="79" t="n"/>
      <c r="AE99" s="79" t="n"/>
      <c r="AF99" s="79" t="n"/>
      <c r="AG99" s="79" t="n"/>
      <c r="AH99" s="79" t="n"/>
      <c r="AI99" s="79" t="n"/>
      <c r="AJ99" s="79" t="n"/>
      <c r="AK99" s="79" t="n"/>
      <c r="AL99" s="79" t="n"/>
      <c r="AM99" s="79" t="n"/>
      <c r="AN99" s="79" t="n"/>
      <c r="AO99" s="79" t="n"/>
      <c r="AR99" s="78" t="n">
        <v>1</v>
      </c>
      <c r="AS99" s="79" t="n"/>
      <c r="AT99" s="79" t="n"/>
      <c r="AU99" s="79" t="n"/>
      <c r="AV99" s="79" t="n"/>
      <c r="AW99" s="79" t="n"/>
      <c r="AX99" s="79" t="n"/>
      <c r="AY99" s="79" t="n"/>
      <c r="AZ99" s="79" t="n"/>
      <c r="BA99" s="79" t="n"/>
      <c r="BB99" s="79" t="n"/>
      <c r="BC99" s="79" t="n"/>
      <c r="BD99" s="79" t="n"/>
      <c r="BE99" s="79" t="n"/>
      <c r="BF99" s="79" t="n"/>
      <c r="BG99" s="79" t="n"/>
      <c r="BH99" s="79" t="n"/>
      <c r="BI99" s="79" t="n"/>
      <c r="BJ99" s="79" t="n"/>
      <c r="BK99" s="79" t="n"/>
      <c r="BL99" s="79" t="n"/>
      <c r="BM99" s="79" t="n"/>
      <c r="BN99" s="79" t="n"/>
      <c r="BO99" s="79" t="n"/>
      <c r="BP99" s="79" t="n"/>
      <c r="BQ99" s="79" t="n"/>
      <c r="BR99" s="79" t="n"/>
      <c r="BS99" s="79" t="n"/>
      <c r="BT99" s="79" t="n"/>
      <c r="BU99" s="79" t="n"/>
      <c r="BV99" s="79" t="n"/>
      <c r="BW99" s="79" t="n"/>
      <c r="BX99" s="79" t="n"/>
      <c r="BY99" s="79" t="n"/>
      <c r="BZ99" s="79" t="n"/>
      <c r="CA99" s="79" t="n"/>
      <c r="CB99" s="79" t="n"/>
      <c r="CC99" s="79" t="n"/>
      <c r="CD99" s="79" t="n"/>
      <c r="CE99" s="79" t="n"/>
      <c r="CF99" s="79" t="n"/>
      <c r="CI99" s="78" t="n">
        <v>1</v>
      </c>
      <c r="CJ99" s="79" t="n"/>
      <c r="CK99" s="79" t="n"/>
      <c r="CL99" s="79" t="n"/>
      <c r="CM99" s="79" t="n"/>
      <c r="CN99" s="79" t="n"/>
      <c r="CO99" s="79" t="n"/>
      <c r="CP99" s="79" t="n"/>
      <c r="CQ99" s="79" t="n"/>
      <c r="CR99" s="79" t="n"/>
      <c r="CS99" s="79" t="n"/>
      <c r="CT99" s="79" t="n"/>
      <c r="CU99" s="79" t="n"/>
      <c r="CV99" s="79" t="n"/>
      <c r="CW99" s="79" t="n"/>
      <c r="CX99" s="79" t="n"/>
      <c r="CY99" s="79" t="n"/>
      <c r="CZ99" s="79" t="n"/>
      <c r="DA99" s="79" t="n"/>
      <c r="DB99" s="79" t="n"/>
      <c r="DC99" s="79" t="n"/>
      <c r="DD99" s="79" t="n"/>
      <c r="DE99" s="79" t="n"/>
      <c r="DF99" s="79" t="n"/>
      <c r="DG99" s="79" t="n"/>
      <c r="DH99" s="79" t="n"/>
      <c r="DI99" s="79" t="n"/>
      <c r="DJ99" s="79" t="n"/>
      <c r="DK99" s="79" t="n"/>
      <c r="DL99" s="79" t="n"/>
      <c r="DM99" s="79" t="n"/>
      <c r="DN99" s="79" t="n"/>
      <c r="DO99" s="79" t="n"/>
      <c r="DP99" s="79" t="n"/>
      <c r="DQ99" s="79" t="n"/>
      <c r="DR99" s="79" t="n"/>
      <c r="DS99" s="79" t="n"/>
      <c r="DT99" s="79" t="n"/>
      <c r="DU99" s="79" t="n"/>
      <c r="DV99" s="79" t="n"/>
      <c r="DW99" s="79" t="n"/>
      <c r="DZ99" s="78" t="n">
        <v>1</v>
      </c>
      <c r="EA99" s="79" t="n"/>
      <c r="EB99" s="79" t="n"/>
      <c r="EC99" s="79" t="n"/>
      <c r="ED99" s="79" t="n"/>
      <c r="EE99" s="79" t="n"/>
      <c r="EF99" s="79" t="n"/>
      <c r="EG99" s="79" t="n"/>
      <c r="EH99" s="79" t="n"/>
      <c r="EI99" s="79" t="n"/>
      <c r="EJ99" s="79" t="n"/>
      <c r="EK99" s="79" t="n"/>
      <c r="EL99" s="79" t="n"/>
      <c r="EM99" s="79" t="n"/>
      <c r="EN99" s="79" t="n"/>
      <c r="EO99" s="79" t="n"/>
      <c r="EP99" s="79" t="n"/>
      <c r="EQ99" s="79" t="n"/>
      <c r="ER99" s="79" t="n"/>
      <c r="ES99" s="79" t="n"/>
      <c r="ET99" s="79" t="n"/>
      <c r="EU99" s="79" t="n"/>
      <c r="EV99" s="79" t="n"/>
      <c r="EW99" s="79" t="n"/>
      <c r="EX99" s="79" t="n"/>
      <c r="EY99" s="79" t="n"/>
      <c r="EZ99" s="79" t="n"/>
      <c r="FA99" s="79" t="n"/>
      <c r="FB99" s="79" t="n"/>
      <c r="FC99" s="79" t="n"/>
      <c r="FD99" s="79" t="n"/>
      <c r="FE99" s="79" t="n"/>
      <c r="FF99" s="79" t="n"/>
      <c r="FG99" s="79" t="n"/>
      <c r="FH99" s="79" t="n"/>
      <c r="FI99" s="79" t="n"/>
      <c r="FJ99" s="79" t="n"/>
      <c r="FK99" s="79" t="n"/>
      <c r="FL99" s="79" t="n"/>
      <c r="FM99" s="79" t="n"/>
      <c r="FN99" s="79" t="n"/>
      <c r="FQ99" s="78" t="n">
        <v>1</v>
      </c>
      <c r="FR99" s="79" t="n"/>
      <c r="FS99" s="79" t="n"/>
      <c r="FT99" s="79" t="n"/>
      <c r="FU99" s="79" t="n"/>
      <c r="FV99" s="79" t="n"/>
      <c r="FW99" s="79" t="n"/>
      <c r="FX99" s="79" t="n"/>
      <c r="FY99" s="79" t="n"/>
      <c r="FZ99" s="79" t="n"/>
      <c r="GA99" s="79" t="n"/>
      <c r="GB99" s="79" t="n"/>
      <c r="GC99" s="79" t="n"/>
      <c r="GD99" s="79" t="n"/>
      <c r="GE99" s="79" t="n"/>
      <c r="GF99" s="79" t="n"/>
      <c r="GG99" s="79" t="n"/>
      <c r="GH99" s="79" t="n"/>
      <c r="GI99" s="79" t="n"/>
      <c r="GJ99" s="79" t="n"/>
      <c r="GK99" s="79" t="n"/>
      <c r="GL99" s="79" t="n"/>
      <c r="GM99" s="79" t="n"/>
      <c r="GN99" s="79" t="n"/>
      <c r="GO99" s="79" t="n"/>
      <c r="GP99" s="79" t="n"/>
      <c r="GQ99" s="79" t="n"/>
      <c r="GR99" s="79" t="n"/>
      <c r="GS99" s="79" t="n"/>
      <c r="GT99" s="79" t="n"/>
      <c r="GU99" s="79" t="n"/>
      <c r="GV99" s="79" t="n"/>
      <c r="GW99" s="79" t="n"/>
      <c r="GX99" s="79" t="n"/>
      <c r="GY99" s="79" t="n"/>
      <c r="GZ99" s="79" t="n"/>
      <c r="HA99" s="79" t="n"/>
      <c r="HB99" s="79" t="n"/>
      <c r="HC99" s="79" t="n"/>
      <c r="HD99" s="79" t="n"/>
      <c r="HE99" s="79" t="n"/>
      <c r="HH99" s="78" t="n">
        <v>1</v>
      </c>
      <c r="HI99" s="79" t="n"/>
      <c r="HJ99" s="79" t="n"/>
      <c r="HK99" s="79" t="n"/>
      <c r="HL99" s="79" t="n"/>
      <c r="HM99" s="79" t="n"/>
      <c r="HN99" s="79" t="n"/>
      <c r="HO99" s="79" t="n"/>
      <c r="HP99" s="79" t="n"/>
      <c r="HQ99" s="79" t="n"/>
      <c r="HR99" s="79" t="n"/>
      <c r="HS99" s="79" t="n"/>
      <c r="HT99" s="79" t="n"/>
      <c r="HU99" s="79" t="n"/>
      <c r="HV99" s="79" t="n"/>
      <c r="HW99" s="79" t="n"/>
      <c r="HX99" s="79" t="n"/>
      <c r="HY99" s="79" t="n"/>
      <c r="HZ99" s="79" t="n"/>
      <c r="IA99" s="79" t="n"/>
      <c r="IB99" s="79" t="n"/>
      <c r="IC99" s="79" t="n"/>
      <c r="ID99" s="79" t="n"/>
      <c r="IE99" s="79" t="n"/>
      <c r="IF99" s="79" t="n"/>
      <c r="IG99" s="79" t="n"/>
      <c r="IH99" s="79" t="n"/>
      <c r="II99" s="79" t="n"/>
      <c r="IJ99" s="79" t="n"/>
      <c r="IK99" s="79" t="n"/>
      <c r="IL99" s="79" t="n"/>
      <c r="IM99" s="79" t="n"/>
      <c r="IN99" s="79" t="n"/>
      <c r="IO99" s="79" t="n"/>
      <c r="IP99" s="79" t="n"/>
      <c r="IQ99" s="79" t="n"/>
      <c r="IR99" s="79" t="n"/>
      <c r="IS99" s="79" t="n"/>
      <c r="IT99" s="79" t="n"/>
      <c r="IU99" s="79" t="n"/>
      <c r="IV99" s="79" t="n"/>
      <c r="IY99" s="78" t="n">
        <v>1</v>
      </c>
      <c r="IZ99" s="79" t="n"/>
      <c r="JA99" s="79" t="n"/>
      <c r="JB99" s="79" t="n"/>
      <c r="JC99" s="79" t="n"/>
      <c r="JD99" s="79" t="n"/>
      <c r="JE99" s="79" t="n"/>
      <c r="JF99" s="79" t="n"/>
      <c r="JG99" s="79" t="n"/>
      <c r="JH99" s="79" t="n"/>
      <c r="JI99" s="79" t="n"/>
      <c r="JJ99" s="79" t="n"/>
      <c r="JK99" s="79" t="n"/>
      <c r="JL99" s="79" t="n"/>
      <c r="JM99" s="79" t="n"/>
      <c r="JN99" s="79" t="n"/>
      <c r="JO99" s="79" t="n"/>
      <c r="JP99" s="79" t="n"/>
      <c r="JQ99" s="79" t="n"/>
      <c r="JR99" s="79" t="n"/>
      <c r="JS99" s="79" t="n"/>
      <c r="JT99" s="79" t="n"/>
      <c r="JU99" s="79" t="n"/>
      <c r="JV99" s="79" t="n"/>
      <c r="JW99" s="79" t="n"/>
      <c r="JX99" s="79" t="n"/>
      <c r="JY99" s="79" t="n"/>
      <c r="JZ99" s="79" t="n"/>
      <c r="KA99" s="79" t="n"/>
      <c r="KB99" s="79" t="n"/>
      <c r="KC99" s="79" t="n"/>
      <c r="KD99" s="79" t="n"/>
      <c r="KE99" s="79" t="n"/>
      <c r="KF99" s="79" t="n"/>
      <c r="KG99" s="79" t="n"/>
      <c r="KH99" s="79" t="n"/>
      <c r="KI99" s="79" t="n"/>
      <c r="KJ99" s="79" t="n"/>
      <c r="KK99" s="79" t="n"/>
      <c r="KL99" s="79" t="n"/>
      <c r="KM99" s="79" t="n"/>
      <c r="KP99" s="78" t="n">
        <v>1</v>
      </c>
      <c r="KQ99" s="79" t="n"/>
      <c r="KR99" s="79" t="n"/>
      <c r="KS99" s="79" t="n"/>
      <c r="KT99" s="79" t="n"/>
      <c r="KU99" s="79" t="n"/>
      <c r="KV99" s="79" t="n"/>
      <c r="KW99" s="79" t="n"/>
      <c r="KX99" s="79" t="n"/>
      <c r="KY99" s="79" t="n"/>
      <c r="KZ99" s="79" t="n"/>
      <c r="LA99" s="79" t="n"/>
      <c r="LB99" s="79" t="n"/>
      <c r="LC99" s="79" t="n"/>
      <c r="LD99" s="79" t="n"/>
      <c r="LE99" s="79" t="n"/>
      <c r="LF99" s="79" t="n"/>
      <c r="LG99" s="79" t="n"/>
      <c r="LH99" s="79" t="n"/>
      <c r="LI99" s="79" t="n"/>
      <c r="LJ99" s="79" t="n"/>
      <c r="LK99" s="79" t="n"/>
      <c r="LL99" s="79" t="n"/>
      <c r="LM99" s="79" t="n"/>
      <c r="LN99" s="79" t="n"/>
      <c r="LO99" s="79" t="n"/>
      <c r="LP99" s="79" t="n"/>
      <c r="LQ99" s="79" t="n"/>
      <c r="LR99" s="79" t="n"/>
      <c r="LS99" s="79" t="n"/>
      <c r="LT99" s="79" t="n"/>
      <c r="LU99" s="79" t="n"/>
      <c r="LV99" s="79" t="n"/>
      <c r="LW99" s="79" t="n"/>
      <c r="LX99" s="79" t="n"/>
      <c r="LY99" s="79" t="n"/>
      <c r="LZ99" s="79" t="n"/>
      <c r="MA99" s="79" t="n"/>
      <c r="MB99" s="79" t="n"/>
      <c r="MC99" s="79" t="n"/>
      <c r="MD99" s="79" t="n"/>
      <c r="MG99" s="78" t="n">
        <v>1</v>
      </c>
      <c r="MH99" s="79" t="n"/>
      <c r="MI99" s="79" t="n"/>
      <c r="MJ99" s="79" t="n"/>
      <c r="MK99" s="79" t="n"/>
      <c r="ML99" s="79" t="n"/>
      <c r="MM99" s="79" t="n"/>
      <c r="MN99" s="79" t="n"/>
      <c r="MO99" s="79" t="n"/>
      <c r="MP99" s="79" t="n"/>
      <c r="MQ99" s="79" t="n"/>
      <c r="MR99" s="79" t="n"/>
      <c r="MS99" s="79" t="n"/>
      <c r="MT99" s="79" t="n"/>
      <c r="MU99" s="79" t="n"/>
      <c r="MV99" s="79" t="n"/>
      <c r="MW99" s="79" t="n"/>
      <c r="MX99" s="79" t="n"/>
      <c r="MY99" s="79" t="n"/>
      <c r="MZ99" s="79" t="n"/>
      <c r="NA99" s="79" t="n"/>
      <c r="NB99" s="79" t="n"/>
      <c r="NC99" s="79" t="n"/>
      <c r="ND99" s="79" t="n"/>
      <c r="NE99" s="79" t="n"/>
      <c r="NF99" s="79" t="n"/>
      <c r="NG99" s="79" t="n"/>
      <c r="NH99" s="79" t="n"/>
      <c r="NI99" s="79" t="n"/>
      <c r="NJ99" s="79" t="n"/>
      <c r="NK99" s="79" t="n"/>
      <c r="NL99" s="79" t="n"/>
      <c r="NM99" s="79" t="n"/>
      <c r="NN99" s="79" t="n"/>
      <c r="NO99" s="79" t="n"/>
      <c r="NP99" s="79" t="n"/>
      <c r="NQ99" s="79" t="n"/>
      <c r="NR99" s="79" t="n"/>
      <c r="NS99" s="79" t="n"/>
      <c r="NT99" s="79" t="n"/>
      <c r="NU99" s="79" t="n"/>
      <c r="NX99" s="78" t="n">
        <v>1</v>
      </c>
      <c r="NY99" s="79" t="n"/>
      <c r="NZ99" s="79" t="n"/>
      <c r="OA99" s="79" t="n"/>
      <c r="OB99" s="79" t="n"/>
      <c r="OC99" s="79" t="n"/>
      <c r="OD99" s="79" t="n"/>
      <c r="OE99" s="79" t="n"/>
      <c r="OF99" s="79" t="n"/>
      <c r="OG99" s="79" t="n"/>
      <c r="OH99" s="79" t="n"/>
      <c r="OI99" s="79" t="n"/>
      <c r="OJ99" s="79" t="n"/>
      <c r="OK99" s="79" t="n"/>
      <c r="OL99" s="79" t="n"/>
      <c r="OM99" s="79" t="n"/>
      <c r="ON99" s="79" t="n"/>
      <c r="OO99" s="79" t="n"/>
      <c r="OP99" s="79" t="n"/>
      <c r="OQ99" s="79" t="n"/>
      <c r="OR99" s="79" t="n"/>
      <c r="OS99" s="79" t="n"/>
      <c r="OT99" s="79" t="n"/>
      <c r="OU99" s="79" t="n"/>
      <c r="OV99" s="79" t="n"/>
      <c r="OW99" s="79" t="n"/>
      <c r="OX99" s="79" t="n"/>
      <c r="OY99" s="79" t="n"/>
      <c r="OZ99" s="79" t="n"/>
      <c r="PA99" s="79" t="n"/>
      <c r="PB99" s="79" t="n"/>
      <c r="PC99" s="79" t="n"/>
      <c r="PD99" s="79" t="n"/>
      <c r="PE99" s="79" t="n"/>
      <c r="PF99" s="79" t="n"/>
      <c r="PG99" s="79" t="n"/>
      <c r="PH99" s="79" t="n"/>
      <c r="PI99" s="79" t="n"/>
      <c r="PJ99" s="79" t="n"/>
      <c r="PK99" s="79" t="n"/>
      <c r="PL99" s="79" t="n"/>
      <c r="PO99" s="78" t="n">
        <v>1</v>
      </c>
      <c r="PP99" s="79" t="n"/>
      <c r="PQ99" s="79" t="n"/>
      <c r="PR99" s="79" t="n"/>
      <c r="PS99" s="79" t="n"/>
      <c r="PT99" s="79" t="n"/>
      <c r="PU99" s="79" t="n"/>
      <c r="PV99" s="79" t="n"/>
      <c r="PW99" s="79" t="n"/>
      <c r="PX99" s="79" t="n"/>
      <c r="PY99" s="79" t="n"/>
      <c r="PZ99" s="79" t="n"/>
      <c r="QA99" s="79" t="n"/>
      <c r="QB99" s="79" t="n"/>
      <c r="QC99" s="79" t="n"/>
      <c r="QD99" s="79" t="n"/>
      <c r="QE99" s="79" t="n"/>
      <c r="QF99" s="79" t="n"/>
      <c r="QG99" s="79" t="n"/>
      <c r="QH99" s="79" t="n"/>
      <c r="QI99" s="79" t="n"/>
      <c r="QJ99" s="79" t="n"/>
      <c r="QK99" s="79" t="n"/>
      <c r="QL99" s="79" t="n"/>
      <c r="QM99" s="79" t="n"/>
      <c r="QN99" s="79" t="n"/>
      <c r="QO99" s="79" t="n"/>
      <c r="QP99" s="79" t="n"/>
      <c r="QQ99" s="79" t="n"/>
      <c r="QR99" s="79" t="n"/>
      <c r="QS99" s="79" t="n"/>
      <c r="QT99" s="79" t="n"/>
      <c r="QU99" s="79" t="n"/>
      <c r="QV99" s="79" t="n"/>
      <c r="QW99" s="79" t="n"/>
      <c r="QX99" s="79" t="n"/>
      <c r="QY99" s="79" t="n"/>
      <c r="QZ99" s="79" t="n"/>
      <c r="RA99" s="79" t="n"/>
      <c r="RB99" s="79" t="n"/>
      <c r="RC99" s="79" t="n"/>
      <c r="RF99" s="78" t="n">
        <v>1</v>
      </c>
      <c r="RG99" s="79" t="n"/>
      <c r="RH99" s="79" t="n"/>
      <c r="RI99" s="79" t="n"/>
      <c r="RJ99" s="79" t="n"/>
      <c r="RK99" s="79" t="n"/>
      <c r="RL99" s="79" t="n"/>
      <c r="RM99" s="79" t="n"/>
      <c r="RN99" s="79" t="n"/>
      <c r="RO99" s="79" t="n"/>
      <c r="RP99" s="79" t="n"/>
      <c r="RQ99" s="79" t="n"/>
      <c r="RR99" s="79" t="n"/>
      <c r="RS99" s="79" t="n"/>
      <c r="RT99" s="79" t="n"/>
      <c r="RU99" s="79" t="n"/>
      <c r="RV99" s="79" t="n"/>
      <c r="RW99" s="79" t="n"/>
      <c r="RX99" s="79" t="n"/>
      <c r="RY99" s="79" t="n"/>
      <c r="RZ99" s="79" t="n"/>
      <c r="SA99" s="79" t="n"/>
      <c r="SB99" s="79" t="n"/>
      <c r="SC99" s="79" t="n"/>
      <c r="SD99" s="79" t="n"/>
      <c r="SE99" s="79" t="n"/>
      <c r="SF99" s="79" t="n"/>
      <c r="SG99" s="79" t="n"/>
      <c r="SH99" s="79" t="n"/>
      <c r="SI99" s="79" t="n"/>
      <c r="SJ99" s="79" t="n"/>
      <c r="SK99" s="79" t="n"/>
      <c r="SL99" s="79" t="n"/>
      <c r="SM99" s="79" t="n"/>
      <c r="SN99" s="79" t="n"/>
      <c r="SO99" s="79" t="n"/>
      <c r="SP99" s="79" t="n"/>
      <c r="SQ99" s="79" t="n"/>
      <c r="SR99" s="79" t="n"/>
      <c r="SS99" s="79" t="n"/>
      <c r="ST99" s="79" t="n"/>
      <c r="SW99" s="78" t="n">
        <v>1</v>
      </c>
      <c r="SX99" s="79" t="n"/>
      <c r="SY99" s="79" t="n"/>
      <c r="SZ99" s="79" t="n"/>
      <c r="TA99" s="79" t="n"/>
      <c r="TB99" s="79" t="n"/>
      <c r="TC99" s="79" t="n"/>
      <c r="TD99" s="79" t="n"/>
      <c r="TE99" s="79" t="n"/>
      <c r="TF99" s="79" t="n"/>
      <c r="TG99" s="79" t="n"/>
      <c r="TH99" s="79" t="n"/>
      <c r="TI99" s="79" t="n"/>
      <c r="TJ99" s="79" t="n"/>
      <c r="TK99" s="79" t="n"/>
      <c r="TL99" s="79" t="n"/>
      <c r="TM99" s="79" t="n"/>
      <c r="TN99" s="79" t="n"/>
      <c r="TO99" s="79" t="n"/>
      <c r="TP99" s="79" t="n"/>
      <c r="TQ99" s="79" t="n"/>
      <c r="TR99" s="79" t="n"/>
      <c r="TS99" s="79" t="n"/>
      <c r="TT99" s="79" t="n"/>
      <c r="TU99" s="79" t="n"/>
      <c r="TV99" s="79" t="n"/>
      <c r="TW99" s="79" t="n"/>
      <c r="TX99" s="79" t="n"/>
      <c r="TY99" s="79" t="n"/>
      <c r="TZ99" s="79" t="n"/>
      <c r="UA99" s="79" t="n"/>
      <c r="UB99" s="79" t="n"/>
      <c r="UC99" s="79" t="n"/>
      <c r="UD99" s="79" t="n"/>
      <c r="UE99" s="79" t="n"/>
      <c r="UF99" s="79" t="n"/>
      <c r="UG99" s="79" t="n"/>
      <c r="UH99" s="79" t="n"/>
      <c r="UI99" s="79" t="n"/>
      <c r="UJ99" s="79" t="n"/>
      <c r="UK99" s="79" t="n"/>
      <c r="UN99" s="78" t="n">
        <v>1</v>
      </c>
      <c r="UO99" s="79" t="n"/>
      <c r="UP99" s="79" t="n"/>
      <c r="UQ99" s="79" t="n"/>
      <c r="UR99" s="79" t="n"/>
      <c r="US99" s="79" t="n"/>
      <c r="UT99" s="79" t="n"/>
      <c r="UU99" s="79" t="n"/>
      <c r="UV99" s="79" t="n"/>
      <c r="UW99" s="79" t="n"/>
      <c r="UX99" s="79" t="n"/>
      <c r="UY99" s="79" t="n"/>
      <c r="UZ99" s="79" t="n"/>
      <c r="VA99" s="79" t="n"/>
      <c r="VB99" s="79" t="n"/>
      <c r="VC99" s="79" t="n"/>
      <c r="VD99" s="79" t="n"/>
      <c r="VE99" s="79" t="n"/>
      <c r="VF99" s="79" t="n"/>
      <c r="VG99" s="79" t="n"/>
      <c r="VH99" s="79" t="n"/>
      <c r="VI99" s="79" t="n"/>
      <c r="VJ99" s="79" t="n"/>
      <c r="VK99" s="79" t="n"/>
      <c r="VL99" s="79" t="n"/>
      <c r="VM99" s="79" t="n"/>
      <c r="VN99" s="79" t="n"/>
      <c r="VO99" s="79" t="n"/>
      <c r="VP99" s="79" t="n"/>
      <c r="VQ99" s="79" t="n"/>
      <c r="VR99" s="79" t="n"/>
      <c r="VS99" s="79" t="n"/>
      <c r="VT99" s="79" t="n"/>
      <c r="VU99" s="79" t="n"/>
      <c r="VV99" s="79" t="n"/>
      <c r="VW99" s="79" t="n"/>
      <c r="VX99" s="79" t="n"/>
      <c r="VY99" s="79" t="n"/>
      <c r="VZ99" s="79" t="n"/>
      <c r="WA99" s="79" t="n"/>
      <c r="WB99" s="79" t="n"/>
      <c r="WE99" s="78" t="n">
        <v>1</v>
      </c>
      <c r="WF99" s="79" t="n"/>
      <c r="WG99" s="79" t="n"/>
      <c r="WH99" s="79" t="n"/>
      <c r="WI99" s="79" t="n"/>
      <c r="WJ99" s="79" t="n"/>
      <c r="WK99" s="79" t="n"/>
      <c r="WL99" s="79" t="n"/>
      <c r="WM99" s="79" t="n"/>
      <c r="WN99" s="79" t="n"/>
      <c r="WO99" s="79" t="n"/>
      <c r="WP99" s="79" t="n"/>
      <c r="WQ99" s="79" t="n"/>
      <c r="WR99" s="79" t="n"/>
      <c r="WS99" s="79" t="n"/>
      <c r="WT99" s="79" t="n"/>
      <c r="WU99" s="79" t="n"/>
      <c r="WV99" s="79" t="n"/>
      <c r="WW99" s="79" t="n"/>
      <c r="WX99" s="79" t="n"/>
      <c r="WY99" s="79" t="n"/>
      <c r="WZ99" s="79" t="n"/>
      <c r="XA99" s="79" t="n"/>
      <c r="XB99" s="79" t="n"/>
      <c r="XC99" s="79" t="n"/>
      <c r="XD99" s="79" t="n"/>
      <c r="XE99" s="79" t="n"/>
      <c r="XF99" s="79" t="n"/>
      <c r="XG99" s="79" t="n"/>
      <c r="XH99" s="79" t="n"/>
      <c r="XI99" s="79" t="n"/>
      <c r="XJ99" s="79" t="n"/>
      <c r="XK99" s="79" t="n"/>
      <c r="XL99" s="79" t="n"/>
      <c r="XM99" s="79" t="n"/>
      <c r="XN99" s="79" t="n"/>
      <c r="XO99" s="79" t="n"/>
      <c r="XP99" s="79" t="n"/>
      <c r="XQ99" s="79" t="n"/>
      <c r="XR99" s="79" t="n"/>
      <c r="XS99" s="79" t="n"/>
      <c r="XV99" s="78" t="n">
        <v>1</v>
      </c>
      <c r="XW99" s="79" t="n"/>
      <c r="XX99" s="79" t="n"/>
      <c r="XY99" s="79" t="n"/>
      <c r="XZ99" s="79" t="n"/>
      <c r="YA99" s="79" t="n"/>
      <c r="YB99" s="79" t="n"/>
      <c r="YC99" s="79" t="n"/>
      <c r="YD99" s="79" t="n"/>
      <c r="YE99" s="79" t="n"/>
      <c r="YF99" s="79" t="n"/>
      <c r="YG99" s="79" t="n"/>
      <c r="YH99" s="79" t="n"/>
      <c r="YI99" s="79" t="n"/>
      <c r="YJ99" s="79" t="n"/>
      <c r="YK99" s="79" t="n"/>
      <c r="YL99" s="79" t="n"/>
      <c r="YM99" s="79" t="n"/>
      <c r="YN99" s="79" t="n"/>
      <c r="YO99" s="79" t="n"/>
      <c r="YP99" s="79" t="n"/>
      <c r="YQ99" s="79" t="n"/>
      <c r="YR99" s="79" t="n"/>
      <c r="YS99" s="79" t="n"/>
      <c r="YT99" s="79" t="n"/>
      <c r="YU99" s="79" t="n"/>
      <c r="YV99" s="79" t="n"/>
      <c r="YW99" s="79" t="n"/>
      <c r="YX99" s="79" t="n"/>
      <c r="YY99" s="79" t="n"/>
      <c r="YZ99" s="79" t="n"/>
      <c r="ZA99" s="79" t="n"/>
      <c r="ZB99" s="79" t="n"/>
      <c r="ZC99" s="79" t="n"/>
      <c r="ZD99" s="79" t="n"/>
      <c r="ZE99" s="79" t="n"/>
      <c r="ZF99" s="79" t="n"/>
      <c r="ZG99" s="79" t="n"/>
      <c r="ZH99" s="79" t="n"/>
      <c r="ZI99" s="79" t="n"/>
      <c r="ZJ99" s="79" t="n"/>
      <c r="ZM99" s="78" t="n">
        <v>1</v>
      </c>
      <c r="ZN99" s="79" t="n"/>
      <c r="ZO99" s="79" t="n"/>
      <c r="ZP99" s="79" t="n"/>
      <c r="ZQ99" s="79" t="n"/>
      <c r="ZR99" s="79" t="n"/>
      <c r="ZS99" s="79" t="n"/>
      <c r="ZT99" s="79" t="n"/>
      <c r="ZU99" s="79" t="n"/>
      <c r="ZV99" s="79" t="n"/>
      <c r="ZW99" s="79" t="n"/>
      <c r="ZX99" s="79" t="n"/>
      <c r="ZY99" s="79" t="n"/>
      <c r="ZZ99" s="79" t="n"/>
      <c r="AAA99" s="79" t="n"/>
      <c r="AAB99" s="79" t="n"/>
      <c r="AAC99" s="79" t="n"/>
      <c r="AAD99" s="79" t="n"/>
      <c r="AAE99" s="79" t="n"/>
      <c r="AAF99" s="79" t="n"/>
      <c r="AAG99" s="79" t="n"/>
      <c r="AAH99" s="79" t="n"/>
      <c r="AAI99" s="79" t="n"/>
      <c r="AAJ99" s="79" t="n"/>
      <c r="AAK99" s="79" t="n"/>
      <c r="AAL99" s="79" t="n"/>
      <c r="AAM99" s="79" t="n"/>
      <c r="AAN99" s="79" t="n"/>
      <c r="AAO99" s="79" t="n"/>
      <c r="AAP99" s="79" t="n"/>
      <c r="AAQ99" s="79" t="n"/>
      <c r="AAR99" s="79" t="n"/>
      <c r="AAS99" s="79" t="n"/>
      <c r="AAT99" s="79" t="n"/>
      <c r="AAU99" s="79" t="n"/>
      <c r="AAV99" s="79" t="n"/>
      <c r="AAW99" s="79" t="n"/>
      <c r="AAX99" s="79" t="n"/>
      <c r="AAY99" s="79" t="n"/>
      <c r="AAZ99" s="79" t="n"/>
      <c r="ABA99" s="79" t="n"/>
      <c r="ABD99" s="78" t="n">
        <v>1</v>
      </c>
      <c r="ABE99" s="79" t="n"/>
      <c r="ABF99" s="79" t="n"/>
      <c r="ABG99" s="79" t="n"/>
      <c r="ABH99" s="79" t="n"/>
      <c r="ABI99" s="79" t="n"/>
      <c r="ABJ99" s="79" t="n"/>
      <c r="ABK99" s="79" t="n"/>
      <c r="ABL99" s="79" t="n"/>
      <c r="ABM99" s="79" t="n"/>
      <c r="ABN99" s="79" t="n"/>
      <c r="ABO99" s="79" t="n"/>
      <c r="ABP99" s="79" t="n"/>
      <c r="ABQ99" s="79" t="n"/>
      <c r="ABR99" s="79" t="n"/>
      <c r="ABS99" s="79" t="n"/>
      <c r="ABT99" s="79" t="n"/>
      <c r="ABU99" s="79" t="n"/>
      <c r="ABV99" s="79" t="n"/>
      <c r="ABW99" s="79" t="n"/>
      <c r="ABX99" s="79" t="n"/>
      <c r="ABY99" s="79" t="n"/>
      <c r="ABZ99" s="79" t="n"/>
      <c r="ACA99" s="79" t="n"/>
      <c r="ACB99" s="79" t="n"/>
      <c r="ACC99" s="79" t="n"/>
      <c r="ACD99" s="79" t="n"/>
      <c r="ACE99" s="79" t="n"/>
      <c r="ACF99" s="79" t="n"/>
      <c r="ACG99" s="79" t="n"/>
      <c r="ACH99" s="79" t="n"/>
      <c r="ACI99" s="79" t="n"/>
      <c r="ACJ99" s="79" t="n"/>
      <c r="ACK99" s="79" t="n"/>
      <c r="ACL99" s="79" t="n"/>
      <c r="ACM99" s="79" t="n"/>
      <c r="ACN99" s="79" t="n"/>
      <c r="ACO99" s="79" t="n"/>
      <c r="ACP99" s="79" t="n"/>
      <c r="ACQ99" s="79" t="n"/>
      <c r="ACR99" s="79" t="n"/>
      <c r="ACU99" s="78" t="n">
        <v>1</v>
      </c>
      <c r="ACV99" s="79" t="n"/>
      <c r="ACW99" s="79" t="n"/>
      <c r="ACX99" s="79" t="n"/>
      <c r="ACY99" s="79" t="n"/>
      <c r="ACZ99" s="79" t="n"/>
      <c r="ADA99" s="79" t="n"/>
      <c r="ADB99" s="79" t="n"/>
      <c r="ADC99" s="79" t="n"/>
      <c r="ADD99" s="79" t="n"/>
      <c r="ADE99" s="79" t="n"/>
      <c r="ADF99" s="79" t="n"/>
      <c r="ADG99" s="79" t="n"/>
      <c r="ADH99" s="79" t="n"/>
      <c r="ADI99" s="79" t="n"/>
      <c r="ADJ99" s="79" t="n"/>
      <c r="ADK99" s="79" t="n"/>
      <c r="ADL99" s="79" t="n"/>
      <c r="ADM99" s="79" t="n"/>
      <c r="ADN99" s="79" t="n"/>
      <c r="ADO99" s="79" t="n"/>
      <c r="ADP99" s="79" t="n"/>
      <c r="ADQ99" s="79" t="n"/>
      <c r="ADR99" s="79" t="n"/>
      <c r="ADS99" s="79" t="n"/>
      <c r="ADT99" s="79" t="n"/>
      <c r="ADU99" s="79" t="n"/>
      <c r="ADV99" s="79" t="n"/>
      <c r="ADW99" s="79" t="n"/>
      <c r="ADX99" s="79" t="n"/>
      <c r="ADY99" s="79" t="n"/>
      <c r="ADZ99" s="79" t="n"/>
      <c r="AEA99" s="79" t="n"/>
      <c r="AEB99" s="79" t="n"/>
      <c r="AEC99" s="79" t="n"/>
      <c r="AED99" s="79" t="n"/>
      <c r="AEE99" s="79" t="n"/>
      <c r="AEF99" s="79" t="n"/>
      <c r="AEG99" s="79" t="n"/>
      <c r="AEH99" s="79" t="n"/>
      <c r="AEI99" s="79" t="n"/>
      <c r="AEL99" s="78" t="n">
        <v>1</v>
      </c>
      <c r="AEM99" s="79" t="n"/>
      <c r="AEN99" s="79" t="n"/>
      <c r="AEO99" s="79" t="n"/>
      <c r="AEP99" s="79" t="n"/>
      <c r="AEQ99" s="79" t="n"/>
      <c r="AER99" s="79" t="n"/>
      <c r="AES99" s="79" t="n"/>
      <c r="AET99" s="79" t="n"/>
      <c r="AEU99" s="79" t="n"/>
      <c r="AEV99" s="79" t="n"/>
      <c r="AEW99" s="79" t="n"/>
      <c r="AEX99" s="79" t="n"/>
      <c r="AEY99" s="79" t="n"/>
      <c r="AEZ99" s="79" t="n"/>
      <c r="AFA99" s="79" t="n"/>
      <c r="AFB99" s="79" t="n"/>
      <c r="AFC99" s="79" t="n"/>
      <c r="AFD99" s="79" t="n"/>
      <c r="AFE99" s="79" t="n"/>
      <c r="AFF99" s="79" t="n"/>
      <c r="AFG99" s="79" t="n"/>
      <c r="AFH99" s="79" t="n"/>
      <c r="AFI99" s="79" t="n"/>
      <c r="AFJ99" s="79" t="n"/>
      <c r="AFK99" s="79" t="n"/>
      <c r="AFL99" s="79" t="n"/>
      <c r="AFM99" s="79" t="n"/>
      <c r="AFN99" s="79" t="n"/>
      <c r="AFO99" s="79" t="n"/>
      <c r="AFP99" s="79" t="n"/>
      <c r="AFQ99" s="79" t="n"/>
      <c r="AFR99" s="79" t="n"/>
      <c r="AFS99" s="79" t="n"/>
      <c r="AFT99" s="79" t="n"/>
      <c r="AFU99" s="79" t="n"/>
      <c r="AFV99" s="79" t="n"/>
      <c r="AFW99" s="79" t="n"/>
      <c r="AFX99" s="79" t="n"/>
      <c r="AFY99" s="79" t="n"/>
      <c r="AFZ99" s="79" t="n"/>
    </row>
    <row r="100">
      <c r="A100" s="78" t="n">
        <v>2</v>
      </c>
      <c r="B100" s="79" t="n"/>
      <c r="C100" s="79" t="n"/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  <c r="M100" s="79" t="n"/>
      <c r="N100" s="79" t="n"/>
      <c r="O100" s="79" t="n"/>
      <c r="P100" s="79" t="n"/>
      <c r="Q100" s="79" t="n"/>
      <c r="R100" s="79" t="n"/>
      <c r="S100" s="79" t="n"/>
      <c r="T100" s="79" t="n"/>
      <c r="U100" s="79" t="n"/>
      <c r="V100" s="79" t="n"/>
      <c r="W100" s="79" t="n"/>
      <c r="X100" s="79" t="n"/>
      <c r="Y100" s="79" t="n"/>
      <c r="Z100" s="79" t="n"/>
      <c r="AA100" s="79" t="n"/>
      <c r="AB100" s="79" t="n"/>
      <c r="AC100" s="79" t="n"/>
      <c r="AD100" s="79" t="n"/>
      <c r="AE100" s="79" t="n"/>
      <c r="AF100" s="79" t="n"/>
      <c r="AG100" s="79" t="n"/>
      <c r="AH100" s="79" t="n"/>
      <c r="AI100" s="79" t="n"/>
      <c r="AJ100" s="79" t="n"/>
      <c r="AK100" s="79" t="n"/>
      <c r="AL100" s="79" t="n"/>
      <c r="AM100" s="79" t="n"/>
      <c r="AN100" s="79" t="n"/>
      <c r="AO100" s="79" t="n"/>
      <c r="AR100" s="78" t="n">
        <v>2</v>
      </c>
      <c r="AS100" s="79" t="n"/>
      <c r="AT100" s="79" t="n"/>
      <c r="AU100" s="79" t="n"/>
      <c r="AV100" s="79" t="n"/>
      <c r="AW100" s="79" t="n"/>
      <c r="AX100" s="79" t="n"/>
      <c r="AY100" s="79" t="n"/>
      <c r="AZ100" s="79" t="n"/>
      <c r="BA100" s="79" t="n"/>
      <c r="BB100" s="79" t="n"/>
      <c r="BC100" s="79" t="n"/>
      <c r="BD100" s="79" t="n"/>
      <c r="BE100" s="79" t="n"/>
      <c r="BF100" s="79" t="n"/>
      <c r="BG100" s="79" t="n"/>
      <c r="BH100" s="79" t="n"/>
      <c r="BI100" s="79" t="n"/>
      <c r="BJ100" s="79" t="n"/>
      <c r="BK100" s="79" t="n"/>
      <c r="BL100" s="79" t="n"/>
      <c r="BM100" s="79" t="n"/>
      <c r="BN100" s="79" t="n"/>
      <c r="BO100" s="79" t="n"/>
      <c r="BP100" s="79" t="n"/>
      <c r="BQ100" s="79" t="n"/>
      <c r="BR100" s="79" t="n"/>
      <c r="BS100" s="79" t="n"/>
      <c r="BT100" s="79" t="n"/>
      <c r="BU100" s="79" t="n"/>
      <c r="BV100" s="79" t="n"/>
      <c r="BW100" s="79" t="n"/>
      <c r="BX100" s="79" t="n"/>
      <c r="BY100" s="79" t="n"/>
      <c r="BZ100" s="79" t="n"/>
      <c r="CA100" s="79" t="n"/>
      <c r="CB100" s="79" t="n"/>
      <c r="CC100" s="79" t="n"/>
      <c r="CD100" s="79" t="n"/>
      <c r="CE100" s="79" t="n"/>
      <c r="CF100" s="79" t="n"/>
      <c r="CI100" s="78" t="n">
        <v>2</v>
      </c>
      <c r="CJ100" s="79" t="n"/>
      <c r="CK100" s="79" t="n"/>
      <c r="CL100" s="79" t="n"/>
      <c r="CM100" s="79" t="n"/>
      <c r="CN100" s="79" t="n"/>
      <c r="CO100" s="79" t="n"/>
      <c r="CP100" s="79" t="n"/>
      <c r="CQ100" s="79" t="n"/>
      <c r="CR100" s="79" t="n"/>
      <c r="CS100" s="79" t="n"/>
      <c r="CT100" s="79" t="n"/>
      <c r="CU100" s="79" t="n"/>
      <c r="CV100" s="79" t="n"/>
      <c r="CW100" s="79" t="n"/>
      <c r="CX100" s="79" t="n"/>
      <c r="CY100" s="79" t="n"/>
      <c r="CZ100" s="79" t="n"/>
      <c r="DA100" s="79" t="n"/>
      <c r="DB100" s="79" t="n"/>
      <c r="DC100" s="79" t="n"/>
      <c r="DD100" s="79" t="n"/>
      <c r="DE100" s="79" t="n"/>
      <c r="DF100" s="79" t="n"/>
      <c r="DG100" s="79" t="n"/>
      <c r="DH100" s="79" t="n"/>
      <c r="DI100" s="79" t="n"/>
      <c r="DJ100" s="79" t="n"/>
      <c r="DK100" s="79" t="n"/>
      <c r="DL100" s="79" t="n"/>
      <c r="DM100" s="79" t="n"/>
      <c r="DN100" s="79" t="n"/>
      <c r="DO100" s="79" t="n"/>
      <c r="DP100" s="79" t="n"/>
      <c r="DQ100" s="79" t="n"/>
      <c r="DR100" s="79" t="n"/>
      <c r="DS100" s="79" t="n"/>
      <c r="DT100" s="79" t="n"/>
      <c r="DU100" s="79" t="n"/>
      <c r="DV100" s="79" t="n"/>
      <c r="DW100" s="79" t="n"/>
      <c r="DZ100" s="78" t="n">
        <v>2</v>
      </c>
      <c r="EA100" s="79" t="n"/>
      <c r="EB100" s="79" t="n"/>
      <c r="EC100" s="79" t="n"/>
      <c r="ED100" s="79" t="n"/>
      <c r="EE100" s="79" t="n"/>
      <c r="EF100" s="79" t="n"/>
      <c r="EG100" s="79" t="n"/>
      <c r="EH100" s="79" t="n"/>
      <c r="EI100" s="79" t="n"/>
      <c r="EJ100" s="79" t="n"/>
      <c r="EK100" s="79" t="n"/>
      <c r="EL100" s="79" t="n"/>
      <c r="EM100" s="79" t="n"/>
      <c r="EN100" s="79" t="n"/>
      <c r="EO100" s="79" t="n"/>
      <c r="EP100" s="79" t="n"/>
      <c r="EQ100" s="79" t="n"/>
      <c r="ER100" s="79" t="n"/>
      <c r="ES100" s="79" t="n"/>
      <c r="ET100" s="79" t="n"/>
      <c r="EU100" s="79" t="n"/>
      <c r="EV100" s="79" t="n"/>
      <c r="EW100" s="79" t="n"/>
      <c r="EX100" s="79" t="n"/>
      <c r="EY100" s="79" t="n"/>
      <c r="EZ100" s="79" t="n"/>
      <c r="FA100" s="79" t="n"/>
      <c r="FB100" s="79" t="n"/>
      <c r="FC100" s="79" t="n"/>
      <c r="FD100" s="79" t="n"/>
      <c r="FE100" s="79" t="n"/>
      <c r="FF100" s="79" t="n"/>
      <c r="FG100" s="79" t="n"/>
      <c r="FH100" s="79" t="n"/>
      <c r="FI100" s="79" t="n"/>
      <c r="FJ100" s="79" t="n"/>
      <c r="FK100" s="79" t="n"/>
      <c r="FL100" s="79" t="n"/>
      <c r="FM100" s="79" t="n"/>
      <c r="FN100" s="79" t="n"/>
      <c r="FQ100" s="78" t="n">
        <v>2</v>
      </c>
      <c r="FR100" s="79" t="n"/>
      <c r="FS100" s="79" t="n"/>
      <c r="FT100" s="79" t="n"/>
      <c r="FU100" s="79" t="n"/>
      <c r="FV100" s="79" t="n"/>
      <c r="FW100" s="79" t="n"/>
      <c r="FX100" s="79" t="n"/>
      <c r="FY100" s="79" t="n"/>
      <c r="FZ100" s="79" t="n"/>
      <c r="GA100" s="79" t="n"/>
      <c r="GB100" s="79" t="n"/>
      <c r="GC100" s="79" t="n"/>
      <c r="GD100" s="79" t="n"/>
      <c r="GE100" s="79" t="n"/>
      <c r="GF100" s="79" t="n"/>
      <c r="GG100" s="79" t="n"/>
      <c r="GH100" s="79" t="n"/>
      <c r="GI100" s="79" t="n"/>
      <c r="GJ100" s="79" t="n"/>
      <c r="GK100" s="79" t="n"/>
      <c r="GL100" s="79" t="n"/>
      <c r="GM100" s="79" t="n"/>
      <c r="GN100" s="79" t="n"/>
      <c r="GO100" s="79" t="n"/>
      <c r="GP100" s="79" t="n"/>
      <c r="GQ100" s="79" t="n"/>
      <c r="GR100" s="79" t="n"/>
      <c r="GS100" s="79" t="n"/>
      <c r="GT100" s="79" t="n"/>
      <c r="GU100" s="79" t="n"/>
      <c r="GV100" s="79" t="n"/>
      <c r="GW100" s="79" t="n"/>
      <c r="GX100" s="79" t="n"/>
      <c r="GY100" s="79" t="n"/>
      <c r="GZ100" s="79" t="n"/>
      <c r="HA100" s="79" t="n"/>
      <c r="HB100" s="79" t="n"/>
      <c r="HC100" s="79" t="n"/>
      <c r="HD100" s="79" t="n"/>
      <c r="HE100" s="79" t="n"/>
      <c r="HH100" s="78" t="n">
        <v>2</v>
      </c>
      <c r="HI100" s="79" t="n"/>
      <c r="HJ100" s="79" t="n"/>
      <c r="HK100" s="79" t="n"/>
      <c r="HL100" s="79" t="n"/>
      <c r="HM100" s="79" t="n"/>
      <c r="HN100" s="79" t="n"/>
      <c r="HO100" s="79" t="n"/>
      <c r="HP100" s="79" t="n"/>
      <c r="HQ100" s="79" t="n"/>
      <c r="HR100" s="79" t="n"/>
      <c r="HS100" s="79" t="n"/>
      <c r="HT100" s="79" t="n"/>
      <c r="HU100" s="79" t="n"/>
      <c r="HV100" s="79" t="n"/>
      <c r="HW100" s="79" t="n"/>
      <c r="HX100" s="79" t="n"/>
      <c r="HY100" s="79" t="n"/>
      <c r="HZ100" s="79" t="n"/>
      <c r="IA100" s="79" t="n"/>
      <c r="IB100" s="79" t="n"/>
      <c r="IC100" s="79" t="n"/>
      <c r="ID100" s="79" t="n"/>
      <c r="IE100" s="79" t="n"/>
      <c r="IF100" s="79" t="n"/>
      <c r="IG100" s="79" t="n"/>
      <c r="IH100" s="79" t="n"/>
      <c r="II100" s="79" t="n"/>
      <c r="IJ100" s="79" t="n"/>
      <c r="IK100" s="79" t="n"/>
      <c r="IL100" s="79" t="n"/>
      <c r="IM100" s="79" t="n"/>
      <c r="IN100" s="79" t="n"/>
      <c r="IO100" s="79" t="n"/>
      <c r="IP100" s="79" t="n"/>
      <c r="IQ100" s="79" t="n"/>
      <c r="IR100" s="79" t="n"/>
      <c r="IS100" s="79" t="n"/>
      <c r="IT100" s="79" t="n"/>
      <c r="IU100" s="79" t="n"/>
      <c r="IV100" s="79" t="n"/>
      <c r="IY100" s="78" t="n">
        <v>2</v>
      </c>
      <c r="IZ100" s="79" t="n"/>
      <c r="JA100" s="79" t="n"/>
      <c r="JB100" s="79" t="n"/>
      <c r="JC100" s="79" t="n"/>
      <c r="JD100" s="79" t="n"/>
      <c r="JE100" s="79" t="n"/>
      <c r="JF100" s="79" t="n"/>
      <c r="JG100" s="79" t="n"/>
      <c r="JH100" s="79" t="n"/>
      <c r="JI100" s="79" t="n"/>
      <c r="JJ100" s="79" t="n"/>
      <c r="JK100" s="79" t="n"/>
      <c r="JL100" s="79" t="n"/>
      <c r="JM100" s="79" t="n"/>
      <c r="JN100" s="79" t="n"/>
      <c r="JO100" s="79" t="n"/>
      <c r="JP100" s="79" t="n"/>
      <c r="JQ100" s="79" t="n"/>
      <c r="JR100" s="79" t="n"/>
      <c r="JS100" s="79" t="n"/>
      <c r="JT100" s="79" t="n"/>
      <c r="JU100" s="79" t="n"/>
      <c r="JV100" s="79" t="n"/>
      <c r="JW100" s="79" t="n"/>
      <c r="JX100" s="79" t="n"/>
      <c r="JY100" s="79" t="n"/>
      <c r="JZ100" s="79" t="n"/>
      <c r="KA100" s="79" t="n"/>
      <c r="KB100" s="79" t="n"/>
      <c r="KC100" s="79" t="n"/>
      <c r="KD100" s="79" t="n"/>
      <c r="KE100" s="79" t="n"/>
      <c r="KF100" s="79" t="n"/>
      <c r="KG100" s="79" t="n"/>
      <c r="KH100" s="79" t="n"/>
      <c r="KI100" s="79" t="n"/>
      <c r="KJ100" s="79" t="n"/>
      <c r="KK100" s="79" t="n"/>
      <c r="KL100" s="79" t="n"/>
      <c r="KM100" s="79" t="n"/>
      <c r="KP100" s="78" t="n">
        <v>2</v>
      </c>
      <c r="KQ100" s="79" t="n"/>
      <c r="KR100" s="79" t="n"/>
      <c r="KS100" s="79" t="n"/>
      <c r="KT100" s="79" t="n"/>
      <c r="KU100" s="79" t="n"/>
      <c r="KV100" s="79" t="n"/>
      <c r="KW100" s="79" t="n"/>
      <c r="KX100" s="79" t="n"/>
      <c r="KY100" s="79" t="n"/>
      <c r="KZ100" s="79" t="n"/>
      <c r="LA100" s="79" t="n"/>
      <c r="LB100" s="79" t="n"/>
      <c r="LC100" s="79" t="n"/>
      <c r="LD100" s="79" t="n"/>
      <c r="LE100" s="79" t="n"/>
      <c r="LF100" s="79" t="n"/>
      <c r="LG100" s="79" t="n"/>
      <c r="LH100" s="79" t="n"/>
      <c r="LI100" s="79" t="n"/>
      <c r="LJ100" s="79" t="n"/>
      <c r="LK100" s="79" t="n"/>
      <c r="LL100" s="79" t="n"/>
      <c r="LM100" s="79" t="n"/>
      <c r="LN100" s="79" t="n"/>
      <c r="LO100" s="79" t="n"/>
      <c r="LP100" s="79" t="n"/>
      <c r="LQ100" s="79" t="n"/>
      <c r="LR100" s="79" t="n"/>
      <c r="LS100" s="79" t="n"/>
      <c r="LT100" s="79" t="n"/>
      <c r="LU100" s="79" t="n"/>
      <c r="LV100" s="79" t="n"/>
      <c r="LW100" s="79" t="n"/>
      <c r="LX100" s="79" t="n"/>
      <c r="LY100" s="79" t="n"/>
      <c r="LZ100" s="79" t="n"/>
      <c r="MA100" s="79" t="n"/>
      <c r="MB100" s="79" t="n"/>
      <c r="MC100" s="79" t="n"/>
      <c r="MD100" s="79" t="n"/>
      <c r="MG100" s="78" t="n">
        <v>2</v>
      </c>
      <c r="MH100" s="79" t="n"/>
      <c r="MI100" s="79" t="n"/>
      <c r="MJ100" s="79" t="n"/>
      <c r="MK100" s="79" t="n"/>
      <c r="ML100" s="79" t="n"/>
      <c r="MM100" s="79" t="n"/>
      <c r="MN100" s="79" t="n"/>
      <c r="MO100" s="79" t="n"/>
      <c r="MP100" s="79" t="n"/>
      <c r="MQ100" s="79" t="n"/>
      <c r="MR100" s="79" t="n"/>
      <c r="MS100" s="79" t="n"/>
      <c r="MT100" s="79" t="n"/>
      <c r="MU100" s="79" t="n"/>
      <c r="MV100" s="79" t="n"/>
      <c r="MW100" s="79" t="n"/>
      <c r="MX100" s="79" t="n"/>
      <c r="MY100" s="79" t="n"/>
      <c r="MZ100" s="79" t="n"/>
      <c r="NA100" s="79" t="n"/>
      <c r="NB100" s="79" t="n"/>
      <c r="NC100" s="79" t="n"/>
      <c r="ND100" s="79" t="n"/>
      <c r="NE100" s="79" t="n"/>
      <c r="NF100" s="79" t="n"/>
      <c r="NG100" s="79" t="n"/>
      <c r="NH100" s="79" t="n"/>
      <c r="NI100" s="79" t="n"/>
      <c r="NJ100" s="79" t="n"/>
      <c r="NK100" s="79" t="n"/>
      <c r="NL100" s="79" t="n"/>
      <c r="NM100" s="79" t="n"/>
      <c r="NN100" s="79" t="n"/>
      <c r="NO100" s="79" t="n"/>
      <c r="NP100" s="79" t="n"/>
      <c r="NQ100" s="79" t="n"/>
      <c r="NR100" s="79" t="n"/>
      <c r="NS100" s="79" t="n"/>
      <c r="NT100" s="79" t="n"/>
      <c r="NU100" s="79" t="n"/>
      <c r="NX100" s="78" t="n">
        <v>2</v>
      </c>
      <c r="NY100" s="79" t="n"/>
      <c r="NZ100" s="79" t="n"/>
      <c r="OA100" s="79" t="n"/>
      <c r="OB100" s="79" t="n"/>
      <c r="OC100" s="79" t="n"/>
      <c r="OD100" s="79" t="n"/>
      <c r="OE100" s="79" t="n"/>
      <c r="OF100" s="79" t="n"/>
      <c r="OG100" s="79" t="n"/>
      <c r="OH100" s="79" t="n"/>
      <c r="OI100" s="79" t="n"/>
      <c r="OJ100" s="79" t="n"/>
      <c r="OK100" s="79" t="n"/>
      <c r="OL100" s="79" t="n"/>
      <c r="OM100" s="79" t="n"/>
      <c r="ON100" s="79" t="n"/>
      <c r="OO100" s="79" t="n"/>
      <c r="OP100" s="79" t="n"/>
      <c r="OQ100" s="79" t="n"/>
      <c r="OR100" s="79" t="n"/>
      <c r="OS100" s="79" t="n"/>
      <c r="OT100" s="79" t="n"/>
      <c r="OU100" s="79" t="n"/>
      <c r="OV100" s="79" t="n"/>
      <c r="OW100" s="79" t="n"/>
      <c r="OX100" s="79" t="n"/>
      <c r="OY100" s="79" t="n"/>
      <c r="OZ100" s="79" t="n"/>
      <c r="PA100" s="79" t="n"/>
      <c r="PB100" s="79" t="n"/>
      <c r="PC100" s="79" t="n"/>
      <c r="PD100" s="79" t="n"/>
      <c r="PE100" s="79" t="n"/>
      <c r="PF100" s="79" t="n"/>
      <c r="PG100" s="79" t="n"/>
      <c r="PH100" s="79" t="n"/>
      <c r="PI100" s="79" t="n"/>
      <c r="PJ100" s="79" t="n"/>
      <c r="PK100" s="79" t="n"/>
      <c r="PL100" s="79" t="n"/>
      <c r="PO100" s="78" t="n">
        <v>2</v>
      </c>
      <c r="PP100" s="79" t="n"/>
      <c r="PQ100" s="79" t="n"/>
      <c r="PR100" s="79" t="n"/>
      <c r="PS100" s="79" t="n"/>
      <c r="PT100" s="79" t="n"/>
      <c r="PU100" s="79" t="n"/>
      <c r="PV100" s="79" t="n"/>
      <c r="PW100" s="79" t="n"/>
      <c r="PX100" s="79" t="n"/>
      <c r="PY100" s="79" t="n"/>
      <c r="PZ100" s="79" t="n"/>
      <c r="QA100" s="79" t="n"/>
      <c r="QB100" s="79" t="n"/>
      <c r="QC100" s="79" t="n"/>
      <c r="QD100" s="79" t="n"/>
      <c r="QE100" s="79" t="n"/>
      <c r="QF100" s="79" t="n"/>
      <c r="QG100" s="79" t="n"/>
      <c r="QH100" s="79" t="n"/>
      <c r="QI100" s="79" t="n"/>
      <c r="QJ100" s="79" t="n"/>
      <c r="QK100" s="79" t="n"/>
      <c r="QL100" s="79" t="n"/>
      <c r="QM100" s="79" t="n"/>
      <c r="QN100" s="79" t="n"/>
      <c r="QO100" s="79" t="n"/>
      <c r="QP100" s="79" t="n"/>
      <c r="QQ100" s="79" t="n"/>
      <c r="QR100" s="79" t="n"/>
      <c r="QS100" s="79" t="n"/>
      <c r="QT100" s="79" t="n"/>
      <c r="QU100" s="79" t="n"/>
      <c r="QV100" s="79" t="n"/>
      <c r="QW100" s="79" t="n"/>
      <c r="QX100" s="79" t="n"/>
      <c r="QY100" s="79" t="n"/>
      <c r="QZ100" s="79" t="n"/>
      <c r="RA100" s="79" t="n"/>
      <c r="RB100" s="79" t="n"/>
      <c r="RC100" s="79" t="n"/>
      <c r="RF100" s="78" t="n">
        <v>2</v>
      </c>
      <c r="RG100" s="79" t="n"/>
      <c r="RH100" s="79" t="n"/>
      <c r="RI100" s="79" t="n"/>
      <c r="RJ100" s="79" t="n"/>
      <c r="RK100" s="79" t="n"/>
      <c r="RL100" s="79" t="n"/>
      <c r="RM100" s="79" t="n"/>
      <c r="RN100" s="79" t="n"/>
      <c r="RO100" s="79" t="n"/>
      <c r="RP100" s="79" t="n"/>
      <c r="RQ100" s="79" t="n"/>
      <c r="RR100" s="79" t="n"/>
      <c r="RS100" s="79" t="n"/>
      <c r="RT100" s="79" t="n"/>
      <c r="RU100" s="79" t="n"/>
      <c r="RV100" s="79" t="n"/>
      <c r="RW100" s="79" t="n"/>
      <c r="RX100" s="79" t="n"/>
      <c r="RY100" s="79" t="n"/>
      <c r="RZ100" s="79" t="n"/>
      <c r="SA100" s="79" t="n"/>
      <c r="SB100" s="79" t="n"/>
      <c r="SC100" s="79" t="n"/>
      <c r="SD100" s="79" t="n"/>
      <c r="SE100" s="79" t="n"/>
      <c r="SF100" s="79" t="n"/>
      <c r="SG100" s="79" t="n"/>
      <c r="SH100" s="79" t="n"/>
      <c r="SI100" s="79" t="n"/>
      <c r="SJ100" s="79" t="n"/>
      <c r="SK100" s="79" t="n"/>
      <c r="SL100" s="79" t="n"/>
      <c r="SM100" s="79" t="n"/>
      <c r="SN100" s="79" t="n"/>
      <c r="SO100" s="79" t="n"/>
      <c r="SP100" s="79" t="n"/>
      <c r="SQ100" s="79" t="n"/>
      <c r="SR100" s="79" t="n"/>
      <c r="SS100" s="79" t="n"/>
      <c r="ST100" s="79" t="n"/>
      <c r="SW100" s="78" t="n">
        <v>2</v>
      </c>
      <c r="SX100" s="79" t="n"/>
      <c r="SY100" s="79" t="n"/>
      <c r="SZ100" s="79" t="n"/>
      <c r="TA100" s="79" t="n"/>
      <c r="TB100" s="79" t="n"/>
      <c r="TC100" s="79" t="n"/>
      <c r="TD100" s="79" t="n"/>
      <c r="TE100" s="79" t="n"/>
      <c r="TF100" s="79" t="n"/>
      <c r="TG100" s="79" t="n"/>
      <c r="TH100" s="79" t="n"/>
      <c r="TI100" s="79" t="n"/>
      <c r="TJ100" s="79" t="n"/>
      <c r="TK100" s="79" t="n"/>
      <c r="TL100" s="79" t="n"/>
      <c r="TM100" s="79" t="n"/>
      <c r="TN100" s="79" t="n"/>
      <c r="TO100" s="79" t="n"/>
      <c r="TP100" s="79" t="n"/>
      <c r="TQ100" s="79" t="n"/>
      <c r="TR100" s="79" t="n"/>
      <c r="TS100" s="79" t="n"/>
      <c r="TT100" s="79" t="n"/>
      <c r="TU100" s="79" t="n"/>
      <c r="TV100" s="79" t="n"/>
      <c r="TW100" s="79" t="n"/>
      <c r="TX100" s="79" t="n"/>
      <c r="TY100" s="79" t="n"/>
      <c r="TZ100" s="79" t="n"/>
      <c r="UA100" s="79" t="n"/>
      <c r="UB100" s="79" t="n"/>
      <c r="UC100" s="79" t="n"/>
      <c r="UD100" s="79" t="n"/>
      <c r="UE100" s="79" t="n"/>
      <c r="UF100" s="79" t="n"/>
      <c r="UG100" s="79" t="n"/>
      <c r="UH100" s="79" t="n"/>
      <c r="UI100" s="79" t="n"/>
      <c r="UJ100" s="79" t="n"/>
      <c r="UK100" s="79" t="n"/>
      <c r="UN100" s="78" t="n">
        <v>2</v>
      </c>
      <c r="UO100" s="79" t="n"/>
      <c r="UP100" s="79" t="n"/>
      <c r="UQ100" s="79" t="n"/>
      <c r="UR100" s="79" t="n"/>
      <c r="US100" s="79" t="n"/>
      <c r="UT100" s="79" t="n"/>
      <c r="UU100" s="79" t="n"/>
      <c r="UV100" s="79" t="n"/>
      <c r="UW100" s="79" t="n"/>
      <c r="UX100" s="79" t="n"/>
      <c r="UY100" s="79" t="n"/>
      <c r="UZ100" s="79" t="n"/>
      <c r="VA100" s="79" t="n"/>
      <c r="VB100" s="79" t="n"/>
      <c r="VC100" s="79" t="n"/>
      <c r="VD100" s="79" t="n"/>
      <c r="VE100" s="79" t="n"/>
      <c r="VF100" s="79" t="n"/>
      <c r="VG100" s="79" t="n"/>
      <c r="VH100" s="79" t="n"/>
      <c r="VI100" s="79" t="n"/>
      <c r="VJ100" s="79" t="n"/>
      <c r="VK100" s="79" t="n"/>
      <c r="VL100" s="79" t="n"/>
      <c r="VM100" s="79" t="n"/>
      <c r="VN100" s="79" t="n"/>
      <c r="VO100" s="79" t="n"/>
      <c r="VP100" s="79" t="n"/>
      <c r="VQ100" s="79" t="n"/>
      <c r="VR100" s="79" t="n"/>
      <c r="VS100" s="79" t="n"/>
      <c r="VT100" s="79" t="n"/>
      <c r="VU100" s="79" t="n"/>
      <c r="VV100" s="79" t="n"/>
      <c r="VW100" s="79" t="n"/>
      <c r="VX100" s="79" t="n"/>
      <c r="VY100" s="79" t="n"/>
      <c r="VZ100" s="79" t="n"/>
      <c r="WA100" s="79" t="n"/>
      <c r="WB100" s="79" t="n"/>
      <c r="WE100" s="78" t="n">
        <v>2</v>
      </c>
      <c r="WF100" s="79" t="n"/>
      <c r="WG100" s="79" t="n"/>
      <c r="WH100" s="79" t="n"/>
      <c r="WI100" s="79" t="n"/>
      <c r="WJ100" s="79" t="n"/>
      <c r="WK100" s="79" t="n"/>
      <c r="WL100" s="79" t="n"/>
      <c r="WM100" s="79" t="n"/>
      <c r="WN100" s="79" t="n"/>
      <c r="WO100" s="79" t="n"/>
      <c r="WP100" s="79" t="n"/>
      <c r="WQ100" s="79" t="n"/>
      <c r="WR100" s="79" t="n"/>
      <c r="WS100" s="79" t="n"/>
      <c r="WT100" s="79" t="n"/>
      <c r="WU100" s="79" t="n"/>
      <c r="WV100" s="79" t="n"/>
      <c r="WW100" s="79" t="n"/>
      <c r="WX100" s="79" t="n"/>
      <c r="WY100" s="79" t="n"/>
      <c r="WZ100" s="79" t="n"/>
      <c r="XA100" s="79" t="n"/>
      <c r="XB100" s="79" t="n"/>
      <c r="XC100" s="79" t="n"/>
      <c r="XD100" s="79" t="n"/>
      <c r="XE100" s="79" t="n"/>
      <c r="XF100" s="79" t="n"/>
      <c r="XG100" s="79" t="n"/>
      <c r="XH100" s="79" t="n"/>
      <c r="XI100" s="79" t="n"/>
      <c r="XJ100" s="79" t="n"/>
      <c r="XK100" s="79" t="n"/>
      <c r="XL100" s="79" t="n"/>
      <c r="XM100" s="79" t="n"/>
      <c r="XN100" s="79" t="n"/>
      <c r="XO100" s="79" t="n"/>
      <c r="XP100" s="79" t="n"/>
      <c r="XQ100" s="79" t="n"/>
      <c r="XR100" s="79" t="n"/>
      <c r="XS100" s="79" t="n"/>
      <c r="XV100" s="78" t="n">
        <v>2</v>
      </c>
      <c r="XW100" s="79" t="n"/>
      <c r="XX100" s="79" t="n"/>
      <c r="XY100" s="79" t="n"/>
      <c r="XZ100" s="79" t="n"/>
      <c r="YA100" s="79" t="n"/>
      <c r="YB100" s="79" t="n"/>
      <c r="YC100" s="79" t="n"/>
      <c r="YD100" s="79" t="n"/>
      <c r="YE100" s="79" t="n"/>
      <c r="YF100" s="79" t="n"/>
      <c r="YG100" s="79" t="n"/>
      <c r="YH100" s="79" t="n"/>
      <c r="YI100" s="79" t="n"/>
      <c r="YJ100" s="79" t="n"/>
      <c r="YK100" s="79" t="n"/>
      <c r="YL100" s="79" t="n"/>
      <c r="YM100" s="79" t="n"/>
      <c r="YN100" s="79" t="n"/>
      <c r="YO100" s="79" t="n"/>
      <c r="YP100" s="79" t="n"/>
      <c r="YQ100" s="79" t="n"/>
      <c r="YR100" s="79" t="n"/>
      <c r="YS100" s="79" t="n"/>
      <c r="YT100" s="79" t="n"/>
      <c r="YU100" s="79" t="n"/>
      <c r="YV100" s="79" t="n"/>
      <c r="YW100" s="79" t="n"/>
      <c r="YX100" s="79" t="n"/>
      <c r="YY100" s="79" t="n"/>
      <c r="YZ100" s="79" t="n"/>
      <c r="ZA100" s="79" t="n"/>
      <c r="ZB100" s="79" t="n"/>
      <c r="ZC100" s="79" t="n"/>
      <c r="ZD100" s="79" t="n"/>
      <c r="ZE100" s="79" t="n"/>
      <c r="ZF100" s="79" t="n"/>
      <c r="ZG100" s="79" t="n"/>
      <c r="ZH100" s="79" t="n"/>
      <c r="ZI100" s="79" t="n"/>
      <c r="ZJ100" s="79" t="n"/>
      <c r="ZM100" s="78" t="n">
        <v>2</v>
      </c>
      <c r="ZN100" s="79" t="n"/>
      <c r="ZO100" s="79" t="n"/>
      <c r="ZP100" s="79" t="n"/>
      <c r="ZQ100" s="79" t="n"/>
      <c r="ZR100" s="79" t="n"/>
      <c r="ZS100" s="79" t="n"/>
      <c r="ZT100" s="79" t="n"/>
      <c r="ZU100" s="79" t="n"/>
      <c r="ZV100" s="79" t="n"/>
      <c r="ZW100" s="79" t="n"/>
      <c r="ZX100" s="79" t="n"/>
      <c r="ZY100" s="79" t="n"/>
      <c r="ZZ100" s="79" t="n"/>
      <c r="AAA100" s="79" t="n"/>
      <c r="AAB100" s="79" t="n"/>
      <c r="AAC100" s="79" t="n"/>
      <c r="AAD100" s="79" t="n"/>
      <c r="AAE100" s="79" t="n"/>
      <c r="AAF100" s="79" t="n"/>
      <c r="AAG100" s="79" t="n"/>
      <c r="AAH100" s="79" t="n"/>
      <c r="AAI100" s="79" t="n"/>
      <c r="AAJ100" s="79" t="n"/>
      <c r="AAK100" s="79" t="n"/>
      <c r="AAL100" s="79" t="n"/>
      <c r="AAM100" s="79" t="n"/>
      <c r="AAN100" s="79" t="n"/>
      <c r="AAO100" s="79" t="n"/>
      <c r="AAP100" s="79" t="n"/>
      <c r="AAQ100" s="79" t="n"/>
      <c r="AAR100" s="79" t="n"/>
      <c r="AAS100" s="79" t="n"/>
      <c r="AAT100" s="79" t="n"/>
      <c r="AAU100" s="79" t="n"/>
      <c r="AAV100" s="79" t="n"/>
      <c r="AAW100" s="79" t="n"/>
      <c r="AAX100" s="79" t="n"/>
      <c r="AAY100" s="79" t="n"/>
      <c r="AAZ100" s="79" t="n"/>
      <c r="ABA100" s="79" t="n"/>
      <c r="ABD100" s="78" t="n">
        <v>2</v>
      </c>
      <c r="ABE100" s="79" t="n"/>
      <c r="ABF100" s="79" t="n"/>
      <c r="ABG100" s="79" t="n"/>
      <c r="ABH100" s="79" t="n"/>
      <c r="ABI100" s="79" t="n"/>
      <c r="ABJ100" s="79" t="n"/>
      <c r="ABK100" s="79" t="n"/>
      <c r="ABL100" s="79" t="n"/>
      <c r="ABM100" s="79" t="n"/>
      <c r="ABN100" s="79" t="n"/>
      <c r="ABO100" s="79" t="n"/>
      <c r="ABP100" s="79" t="n"/>
      <c r="ABQ100" s="79" t="n"/>
      <c r="ABR100" s="79" t="n"/>
      <c r="ABS100" s="79" t="n"/>
      <c r="ABT100" s="79" t="n"/>
      <c r="ABU100" s="79" t="n"/>
      <c r="ABV100" s="79" t="n"/>
      <c r="ABW100" s="79" t="n"/>
      <c r="ABX100" s="79" t="n"/>
      <c r="ABY100" s="79" t="n"/>
      <c r="ABZ100" s="79" t="n"/>
      <c r="ACA100" s="79" t="n"/>
      <c r="ACB100" s="79" t="n"/>
      <c r="ACC100" s="79" t="n"/>
      <c r="ACD100" s="79" t="n"/>
      <c r="ACE100" s="79" t="n"/>
      <c r="ACF100" s="79" t="n"/>
      <c r="ACG100" s="79" t="n"/>
      <c r="ACH100" s="79" t="n"/>
      <c r="ACI100" s="79" t="n"/>
      <c r="ACJ100" s="79" t="n"/>
      <c r="ACK100" s="79" t="n"/>
      <c r="ACL100" s="79" t="n"/>
      <c r="ACM100" s="79" t="n"/>
      <c r="ACN100" s="79" t="n"/>
      <c r="ACO100" s="79" t="n"/>
      <c r="ACP100" s="79" t="n"/>
      <c r="ACQ100" s="79" t="n"/>
      <c r="ACR100" s="79" t="n"/>
      <c r="ACU100" s="78" t="n">
        <v>2</v>
      </c>
      <c r="ACV100" s="79" t="n"/>
      <c r="ACW100" s="79" t="n"/>
      <c r="ACX100" s="79" t="n"/>
      <c r="ACY100" s="79" t="n"/>
      <c r="ACZ100" s="79" t="n"/>
      <c r="ADA100" s="79" t="n"/>
      <c r="ADB100" s="79" t="n"/>
      <c r="ADC100" s="79" t="n"/>
      <c r="ADD100" s="79" t="n"/>
      <c r="ADE100" s="79" t="n"/>
      <c r="ADF100" s="79" t="n"/>
      <c r="ADG100" s="79" t="n"/>
      <c r="ADH100" s="79" t="n"/>
      <c r="ADI100" s="79" t="n"/>
      <c r="ADJ100" s="79" t="n"/>
      <c r="ADK100" s="79" t="n"/>
      <c r="ADL100" s="79" t="n"/>
      <c r="ADM100" s="79" t="n"/>
      <c r="ADN100" s="79" t="n"/>
      <c r="ADO100" s="79" t="n"/>
      <c r="ADP100" s="79" t="n"/>
      <c r="ADQ100" s="79" t="n"/>
      <c r="ADR100" s="79" t="n"/>
      <c r="ADS100" s="79" t="n"/>
      <c r="ADT100" s="79" t="n"/>
      <c r="ADU100" s="79" t="n"/>
      <c r="ADV100" s="79" t="n"/>
      <c r="ADW100" s="79" t="n"/>
      <c r="ADX100" s="79" t="n"/>
      <c r="ADY100" s="79" t="n"/>
      <c r="ADZ100" s="79" t="n"/>
      <c r="AEA100" s="79" t="n"/>
      <c r="AEB100" s="79" t="n"/>
      <c r="AEC100" s="79" t="n"/>
      <c r="AED100" s="79" t="n"/>
      <c r="AEE100" s="79" t="n"/>
      <c r="AEF100" s="79" t="n"/>
      <c r="AEG100" s="79" t="n"/>
      <c r="AEH100" s="79" t="n"/>
      <c r="AEI100" s="79" t="n"/>
      <c r="AEL100" s="78" t="n">
        <v>2</v>
      </c>
      <c r="AEM100" s="79" t="n"/>
      <c r="AEN100" s="79" t="n"/>
      <c r="AEO100" s="79" t="n"/>
      <c r="AEP100" s="79" t="n"/>
      <c r="AEQ100" s="79" t="n"/>
      <c r="AER100" s="79" t="n"/>
      <c r="AES100" s="79" t="n"/>
      <c r="AET100" s="79" t="n"/>
      <c r="AEU100" s="79" t="n"/>
      <c r="AEV100" s="79" t="n"/>
      <c r="AEW100" s="79" t="n"/>
      <c r="AEX100" s="79" t="n"/>
      <c r="AEY100" s="79" t="n"/>
      <c r="AEZ100" s="79" t="n"/>
      <c r="AFA100" s="79" t="n"/>
      <c r="AFB100" s="79" t="n"/>
      <c r="AFC100" s="79" t="n"/>
      <c r="AFD100" s="79" t="n"/>
      <c r="AFE100" s="79" t="n"/>
      <c r="AFF100" s="79" t="n"/>
      <c r="AFG100" s="79" t="n"/>
      <c r="AFH100" s="79" t="n"/>
      <c r="AFI100" s="79" t="n"/>
      <c r="AFJ100" s="79" t="n"/>
      <c r="AFK100" s="79" t="n"/>
      <c r="AFL100" s="79" t="n"/>
      <c r="AFM100" s="79" t="n"/>
      <c r="AFN100" s="79" t="n"/>
      <c r="AFO100" s="79" t="n"/>
      <c r="AFP100" s="79" t="n"/>
      <c r="AFQ100" s="79" t="n"/>
      <c r="AFR100" s="79" t="n"/>
      <c r="AFS100" s="79" t="n"/>
      <c r="AFT100" s="79" t="n"/>
      <c r="AFU100" s="79" t="n"/>
      <c r="AFV100" s="79" t="n"/>
      <c r="AFW100" s="79" t="n"/>
      <c r="AFX100" s="79" t="n"/>
      <c r="AFY100" s="79" t="n"/>
      <c r="AFZ100" s="79" t="n"/>
    </row>
    <row r="101">
      <c r="A101" s="78" t="n">
        <v>3</v>
      </c>
      <c r="B101" s="79" t="n"/>
      <c r="C101" s="79" t="n"/>
      <c r="D101" s="79" t="n"/>
      <c r="E101" s="79" t="n"/>
      <c r="F101" s="79" t="n"/>
      <c r="G101" s="79" t="n"/>
      <c r="H101" s="79" t="n"/>
      <c r="I101" s="79" t="n"/>
      <c r="J101" s="79" t="n"/>
      <c r="K101" s="79" t="n"/>
      <c r="L101" s="79" t="n"/>
      <c r="M101" s="79" t="n"/>
      <c r="N101" s="79" t="n"/>
      <c r="O101" s="79" t="n"/>
      <c r="P101" s="79" t="n"/>
      <c r="Q101" s="79" t="n"/>
      <c r="R101" s="79" t="n"/>
      <c r="S101" s="79" t="n"/>
      <c r="T101" s="79" t="n"/>
      <c r="U101" s="79" t="n"/>
      <c r="V101" s="79" t="n"/>
      <c r="W101" s="79" t="n"/>
      <c r="X101" s="79" t="n"/>
      <c r="Y101" s="79" t="n"/>
      <c r="Z101" s="79" t="n"/>
      <c r="AA101" s="79" t="n"/>
      <c r="AB101" s="79" t="n"/>
      <c r="AC101" s="79" t="n"/>
      <c r="AD101" s="79" t="n"/>
      <c r="AE101" s="79" t="n"/>
      <c r="AF101" s="79" t="n"/>
      <c r="AG101" s="79" t="n"/>
      <c r="AH101" s="79" t="n"/>
      <c r="AI101" s="79" t="n"/>
      <c r="AJ101" s="79" t="n"/>
      <c r="AK101" s="79" t="n"/>
      <c r="AL101" s="79" t="n"/>
      <c r="AM101" s="79" t="n"/>
      <c r="AN101" s="79" t="n"/>
      <c r="AO101" s="79" t="n"/>
      <c r="AR101" s="78" t="n">
        <v>3</v>
      </c>
      <c r="AS101" s="79" t="n"/>
      <c r="AT101" s="79" t="n"/>
      <c r="AU101" s="79" t="n"/>
      <c r="AV101" s="79" t="n"/>
      <c r="AW101" s="79" t="n"/>
      <c r="AX101" s="79" t="n"/>
      <c r="AY101" s="79" t="n"/>
      <c r="AZ101" s="79" t="n"/>
      <c r="BA101" s="79" t="n"/>
      <c r="BB101" s="79" t="n"/>
      <c r="BC101" s="79" t="n"/>
      <c r="BD101" s="79" t="n"/>
      <c r="BE101" s="79" t="n"/>
      <c r="BF101" s="79" t="n"/>
      <c r="BG101" s="79" t="n"/>
      <c r="BH101" s="79" t="n"/>
      <c r="BI101" s="79" t="n"/>
      <c r="BJ101" s="79" t="n"/>
      <c r="BK101" s="79" t="n"/>
      <c r="BL101" s="79" t="n"/>
      <c r="BM101" s="79" t="n"/>
      <c r="BN101" s="79" t="n"/>
      <c r="BO101" s="79" t="n"/>
      <c r="BP101" s="79" t="n"/>
      <c r="BQ101" s="79" t="n"/>
      <c r="BR101" s="79" t="n"/>
      <c r="BS101" s="79" t="n"/>
      <c r="BT101" s="79" t="n"/>
      <c r="BU101" s="79" t="n"/>
      <c r="BV101" s="79" t="n"/>
      <c r="BW101" s="79" t="n"/>
      <c r="BX101" s="79" t="n"/>
      <c r="BY101" s="79" t="n"/>
      <c r="BZ101" s="79" t="n"/>
      <c r="CA101" s="79" t="n"/>
      <c r="CB101" s="79" t="n"/>
      <c r="CC101" s="79" t="n"/>
      <c r="CD101" s="79" t="n"/>
      <c r="CE101" s="79" t="n"/>
      <c r="CF101" s="79" t="n"/>
      <c r="CI101" s="78" t="n">
        <v>3</v>
      </c>
      <c r="CJ101" s="79" t="n"/>
      <c r="CK101" s="79" t="n"/>
      <c r="CL101" s="79" t="n"/>
      <c r="CM101" s="79" t="n"/>
      <c r="CN101" s="79" t="n"/>
      <c r="CO101" s="79" t="n"/>
      <c r="CP101" s="79" t="n"/>
      <c r="CQ101" s="79" t="n"/>
      <c r="CR101" s="79" t="n"/>
      <c r="CS101" s="79" t="n"/>
      <c r="CT101" s="79" t="n"/>
      <c r="CU101" s="79" t="n"/>
      <c r="CV101" s="79" t="n"/>
      <c r="CW101" s="79" t="n"/>
      <c r="CX101" s="79" t="n"/>
      <c r="CY101" s="79" t="n"/>
      <c r="CZ101" s="79" t="n"/>
      <c r="DA101" s="79" t="n"/>
      <c r="DB101" s="79" t="n"/>
      <c r="DC101" s="79" t="n"/>
      <c r="DD101" s="79" t="n"/>
      <c r="DE101" s="79" t="n"/>
      <c r="DF101" s="79" t="n"/>
      <c r="DG101" s="79" t="n"/>
      <c r="DH101" s="79" t="n"/>
      <c r="DI101" s="79" t="n"/>
      <c r="DJ101" s="79" t="n"/>
      <c r="DK101" s="79" t="n"/>
      <c r="DL101" s="79" t="n"/>
      <c r="DM101" s="79" t="n"/>
      <c r="DN101" s="79" t="n"/>
      <c r="DO101" s="79" t="n"/>
      <c r="DP101" s="79" t="n"/>
      <c r="DQ101" s="79" t="n"/>
      <c r="DR101" s="79" t="n"/>
      <c r="DS101" s="79" t="n"/>
      <c r="DT101" s="79" t="n"/>
      <c r="DU101" s="79" t="n"/>
      <c r="DV101" s="79" t="n"/>
      <c r="DW101" s="79" t="n"/>
      <c r="DZ101" s="78" t="n">
        <v>3</v>
      </c>
      <c r="EA101" s="79" t="n"/>
      <c r="EB101" s="79" t="n"/>
      <c r="EC101" s="79" t="n"/>
      <c r="ED101" s="79" t="n"/>
      <c r="EE101" s="79" t="n"/>
      <c r="EF101" s="79" t="n"/>
      <c r="EG101" s="79" t="n"/>
      <c r="EH101" s="79" t="n"/>
      <c r="EI101" s="79" t="n"/>
      <c r="EJ101" s="79" t="n"/>
      <c r="EK101" s="79" t="n"/>
      <c r="EL101" s="79" t="n"/>
      <c r="EM101" s="79" t="n"/>
      <c r="EN101" s="79" t="n"/>
      <c r="EO101" s="79" t="n"/>
      <c r="EP101" s="79" t="n"/>
      <c r="EQ101" s="79" t="n"/>
      <c r="ER101" s="79" t="n"/>
      <c r="ES101" s="79" t="n"/>
      <c r="ET101" s="79" t="n"/>
      <c r="EU101" s="79" t="n"/>
      <c r="EV101" s="79" t="n"/>
      <c r="EW101" s="79" t="n"/>
      <c r="EX101" s="79" t="n"/>
      <c r="EY101" s="79" t="n"/>
      <c r="EZ101" s="79" t="n"/>
      <c r="FA101" s="79" t="n"/>
      <c r="FB101" s="79" t="n"/>
      <c r="FC101" s="79" t="n"/>
      <c r="FD101" s="79" t="n"/>
      <c r="FE101" s="79" t="n"/>
      <c r="FF101" s="79" t="n"/>
      <c r="FG101" s="79" t="n"/>
      <c r="FH101" s="79" t="n"/>
      <c r="FI101" s="79" t="n"/>
      <c r="FJ101" s="79" t="n"/>
      <c r="FK101" s="79" t="n"/>
      <c r="FL101" s="79" t="n"/>
      <c r="FM101" s="79" t="n"/>
      <c r="FN101" s="79" t="n"/>
      <c r="FQ101" s="78" t="n">
        <v>3</v>
      </c>
      <c r="FR101" s="79" t="n"/>
      <c r="FS101" s="79" t="n"/>
      <c r="FT101" s="79" t="n"/>
      <c r="FU101" s="79" t="n"/>
      <c r="FV101" s="79" t="n"/>
      <c r="FW101" s="79" t="n"/>
      <c r="FX101" s="79" t="n"/>
      <c r="FY101" s="79" t="n"/>
      <c r="FZ101" s="79" t="n"/>
      <c r="GA101" s="79" t="n"/>
      <c r="GB101" s="79" t="n"/>
      <c r="GC101" s="79" t="n"/>
      <c r="GD101" s="79" t="n"/>
      <c r="GE101" s="79" t="n"/>
      <c r="GF101" s="79" t="n"/>
      <c r="GG101" s="79" t="n"/>
      <c r="GH101" s="79" t="n"/>
      <c r="GI101" s="79" t="n"/>
      <c r="GJ101" s="79" t="n"/>
      <c r="GK101" s="79" t="n"/>
      <c r="GL101" s="79" t="n"/>
      <c r="GM101" s="79" t="n"/>
      <c r="GN101" s="79" t="n"/>
      <c r="GO101" s="79" t="n"/>
      <c r="GP101" s="79" t="n"/>
      <c r="GQ101" s="79" t="n"/>
      <c r="GR101" s="79" t="n"/>
      <c r="GS101" s="79" t="n"/>
      <c r="GT101" s="79" t="n"/>
      <c r="GU101" s="79" t="n"/>
      <c r="GV101" s="79" t="n"/>
      <c r="GW101" s="79" t="n"/>
      <c r="GX101" s="79" t="n"/>
      <c r="GY101" s="79" t="n"/>
      <c r="GZ101" s="79" t="n"/>
      <c r="HA101" s="79" t="n"/>
      <c r="HB101" s="79" t="n"/>
      <c r="HC101" s="79" t="n"/>
      <c r="HD101" s="79" t="n"/>
      <c r="HE101" s="79" t="n"/>
      <c r="HH101" s="78" t="n">
        <v>3</v>
      </c>
      <c r="HI101" s="79" t="n"/>
      <c r="HJ101" s="79" t="n"/>
      <c r="HK101" s="79" t="n"/>
      <c r="HL101" s="79" t="n"/>
      <c r="HM101" s="79" t="n"/>
      <c r="HN101" s="79" t="n"/>
      <c r="HO101" s="79" t="n"/>
      <c r="HP101" s="79" t="n"/>
      <c r="HQ101" s="79" t="n"/>
      <c r="HR101" s="79" t="n"/>
      <c r="HS101" s="79" t="n"/>
      <c r="HT101" s="79" t="n"/>
      <c r="HU101" s="79" t="n"/>
      <c r="HV101" s="79" t="n"/>
      <c r="HW101" s="79" t="n"/>
      <c r="HX101" s="79" t="n"/>
      <c r="HY101" s="79" t="n"/>
      <c r="HZ101" s="79" t="n"/>
      <c r="IA101" s="79" t="n"/>
      <c r="IB101" s="79" t="n"/>
      <c r="IC101" s="79" t="n"/>
      <c r="ID101" s="79" t="n"/>
      <c r="IE101" s="79" t="n"/>
      <c r="IF101" s="79" t="n"/>
      <c r="IG101" s="79" t="n"/>
      <c r="IH101" s="79" t="n"/>
      <c r="II101" s="79" t="n"/>
      <c r="IJ101" s="79" t="n"/>
      <c r="IK101" s="79" t="n"/>
      <c r="IL101" s="79" t="n"/>
      <c r="IM101" s="79" t="n"/>
      <c r="IN101" s="79" t="n"/>
      <c r="IO101" s="79" t="n"/>
      <c r="IP101" s="79" t="n"/>
      <c r="IQ101" s="79" t="n"/>
      <c r="IR101" s="79" t="n"/>
      <c r="IS101" s="79" t="n"/>
      <c r="IT101" s="79" t="n"/>
      <c r="IU101" s="79" t="n"/>
      <c r="IV101" s="79" t="n"/>
      <c r="IY101" s="78" t="n">
        <v>3</v>
      </c>
      <c r="IZ101" s="79" t="n"/>
      <c r="JA101" s="79" t="n"/>
      <c r="JB101" s="79" t="n"/>
      <c r="JC101" s="79" t="n"/>
      <c r="JD101" s="79" t="n"/>
      <c r="JE101" s="79" t="n"/>
      <c r="JF101" s="79" t="n"/>
      <c r="JG101" s="79" t="n"/>
      <c r="JH101" s="79" t="n"/>
      <c r="JI101" s="79" t="n"/>
      <c r="JJ101" s="79" t="n"/>
      <c r="JK101" s="79" t="n"/>
      <c r="JL101" s="79" t="n"/>
      <c r="JM101" s="79" t="n"/>
      <c r="JN101" s="79" t="n"/>
      <c r="JO101" s="79" t="n"/>
      <c r="JP101" s="79" t="n"/>
      <c r="JQ101" s="79" t="n"/>
      <c r="JR101" s="79" t="n"/>
      <c r="JS101" s="79" t="n"/>
      <c r="JT101" s="79" t="n"/>
      <c r="JU101" s="79" t="n"/>
      <c r="JV101" s="79" t="n"/>
      <c r="JW101" s="79" t="n"/>
      <c r="JX101" s="79" t="n"/>
      <c r="JY101" s="79" t="n"/>
      <c r="JZ101" s="79" t="n"/>
      <c r="KA101" s="79" t="n"/>
      <c r="KB101" s="79" t="n"/>
      <c r="KC101" s="79" t="n"/>
      <c r="KD101" s="79" t="n"/>
      <c r="KE101" s="79" t="n"/>
      <c r="KF101" s="79" t="n"/>
      <c r="KG101" s="79" t="n"/>
      <c r="KH101" s="79" t="n"/>
      <c r="KI101" s="79" t="n"/>
      <c r="KJ101" s="79" t="n"/>
      <c r="KK101" s="79" t="n"/>
      <c r="KL101" s="79" t="n"/>
      <c r="KM101" s="79" t="n"/>
      <c r="KP101" s="78" t="n">
        <v>3</v>
      </c>
      <c r="KQ101" s="79" t="n"/>
      <c r="KR101" s="79" t="n"/>
      <c r="KS101" s="79" t="n"/>
      <c r="KT101" s="79" t="n"/>
      <c r="KU101" s="79" t="n"/>
      <c r="KV101" s="79" t="n"/>
      <c r="KW101" s="79" t="n"/>
      <c r="KX101" s="79" t="n"/>
      <c r="KY101" s="79" t="n"/>
      <c r="KZ101" s="79" t="n"/>
      <c r="LA101" s="79" t="n"/>
      <c r="LB101" s="79" t="n"/>
      <c r="LC101" s="79" t="n"/>
      <c r="LD101" s="79" t="n"/>
      <c r="LE101" s="79" t="n"/>
      <c r="LF101" s="79" t="n"/>
      <c r="LG101" s="79" t="n"/>
      <c r="LH101" s="79" t="n"/>
      <c r="LI101" s="79" t="n"/>
      <c r="LJ101" s="79" t="n"/>
      <c r="LK101" s="79" t="n"/>
      <c r="LL101" s="79" t="n"/>
      <c r="LM101" s="79" t="n"/>
      <c r="LN101" s="79" t="n"/>
      <c r="LO101" s="79" t="n"/>
      <c r="LP101" s="79" t="n"/>
      <c r="LQ101" s="79" t="n"/>
      <c r="LR101" s="79" t="n"/>
      <c r="LS101" s="79" t="n"/>
      <c r="LT101" s="79" t="n"/>
      <c r="LU101" s="79" t="n"/>
      <c r="LV101" s="79" t="n"/>
      <c r="LW101" s="79" t="n"/>
      <c r="LX101" s="79" t="n"/>
      <c r="LY101" s="79" t="n"/>
      <c r="LZ101" s="79" t="n"/>
      <c r="MA101" s="79" t="n"/>
      <c r="MB101" s="79" t="n"/>
      <c r="MC101" s="79" t="n"/>
      <c r="MD101" s="79" t="n"/>
      <c r="MG101" s="78" t="n">
        <v>3</v>
      </c>
      <c r="MH101" s="79" t="n"/>
      <c r="MI101" s="79" t="n"/>
      <c r="MJ101" s="79" t="n"/>
      <c r="MK101" s="79" t="n"/>
      <c r="ML101" s="79" t="n"/>
      <c r="MM101" s="79" t="n"/>
      <c r="MN101" s="79" t="n"/>
      <c r="MO101" s="79" t="n"/>
      <c r="MP101" s="79" t="n"/>
      <c r="MQ101" s="79" t="n"/>
      <c r="MR101" s="79" t="n"/>
      <c r="MS101" s="79" t="n"/>
      <c r="MT101" s="79" t="n"/>
      <c r="MU101" s="79" t="n"/>
      <c r="MV101" s="79" t="n"/>
      <c r="MW101" s="79" t="n"/>
      <c r="MX101" s="79" t="n"/>
      <c r="MY101" s="79" t="n"/>
      <c r="MZ101" s="79" t="n"/>
      <c r="NA101" s="79" t="n"/>
      <c r="NB101" s="79" t="n"/>
      <c r="NC101" s="79" t="n"/>
      <c r="ND101" s="79" t="n"/>
      <c r="NE101" s="79" t="n"/>
      <c r="NF101" s="79" t="n"/>
      <c r="NG101" s="79" t="n"/>
      <c r="NH101" s="79" t="n"/>
      <c r="NI101" s="79" t="n"/>
      <c r="NJ101" s="79" t="n"/>
      <c r="NK101" s="79" t="n"/>
      <c r="NL101" s="79" t="n"/>
      <c r="NM101" s="79" t="n"/>
      <c r="NN101" s="79" t="n"/>
      <c r="NO101" s="79" t="n"/>
      <c r="NP101" s="79" t="n"/>
      <c r="NQ101" s="79" t="n"/>
      <c r="NR101" s="79" t="n"/>
      <c r="NS101" s="79" t="n"/>
      <c r="NT101" s="79" t="n"/>
      <c r="NU101" s="79" t="n"/>
      <c r="NX101" s="78" t="n">
        <v>3</v>
      </c>
      <c r="NY101" s="79" t="n"/>
      <c r="NZ101" s="79" t="n"/>
      <c r="OA101" s="79" t="n"/>
      <c r="OB101" s="79" t="n"/>
      <c r="OC101" s="79" t="n"/>
      <c r="OD101" s="79" t="n"/>
      <c r="OE101" s="79" t="n"/>
      <c r="OF101" s="79" t="n"/>
      <c r="OG101" s="79" t="n"/>
      <c r="OH101" s="79" t="n"/>
      <c r="OI101" s="79" t="n"/>
      <c r="OJ101" s="79" t="n"/>
      <c r="OK101" s="79" t="n"/>
      <c r="OL101" s="79" t="n"/>
      <c r="OM101" s="79" t="n"/>
      <c r="ON101" s="79" t="n"/>
      <c r="OO101" s="79" t="n"/>
      <c r="OP101" s="79" t="n"/>
      <c r="OQ101" s="79" t="n"/>
      <c r="OR101" s="79" t="n"/>
      <c r="OS101" s="79" t="n"/>
      <c r="OT101" s="79" t="n"/>
      <c r="OU101" s="79" t="n"/>
      <c r="OV101" s="79" t="n"/>
      <c r="OW101" s="79" t="n"/>
      <c r="OX101" s="79" t="n"/>
      <c r="OY101" s="79" t="n"/>
      <c r="OZ101" s="79" t="n"/>
      <c r="PA101" s="79" t="n"/>
      <c r="PB101" s="79" t="n"/>
      <c r="PC101" s="79" t="n"/>
      <c r="PD101" s="79" t="n"/>
      <c r="PE101" s="79" t="n"/>
      <c r="PF101" s="79" t="n"/>
      <c r="PG101" s="79" t="n"/>
      <c r="PH101" s="79" t="n"/>
      <c r="PI101" s="79" t="n"/>
      <c r="PJ101" s="79" t="n"/>
      <c r="PK101" s="79" t="n"/>
      <c r="PL101" s="79" t="n"/>
      <c r="PO101" s="78" t="n">
        <v>3</v>
      </c>
      <c r="PP101" s="79" t="n"/>
      <c r="PQ101" s="79" t="n"/>
      <c r="PR101" s="79" t="n"/>
      <c r="PS101" s="79" t="n"/>
      <c r="PT101" s="79" t="n"/>
      <c r="PU101" s="79" t="n"/>
      <c r="PV101" s="79" t="n"/>
      <c r="PW101" s="79" t="n"/>
      <c r="PX101" s="79" t="n"/>
      <c r="PY101" s="79" t="n"/>
      <c r="PZ101" s="79" t="n"/>
      <c r="QA101" s="79" t="n"/>
      <c r="QB101" s="79" t="n"/>
      <c r="QC101" s="79" t="n"/>
      <c r="QD101" s="79" t="n"/>
      <c r="QE101" s="79" t="n"/>
      <c r="QF101" s="79" t="n"/>
      <c r="QG101" s="79" t="n"/>
      <c r="QH101" s="79" t="n"/>
      <c r="QI101" s="79" t="n"/>
      <c r="QJ101" s="79" t="n"/>
      <c r="QK101" s="79" t="n"/>
      <c r="QL101" s="79" t="n"/>
      <c r="QM101" s="79" t="n"/>
      <c r="QN101" s="79" t="n"/>
      <c r="QO101" s="79" t="n"/>
      <c r="QP101" s="79" t="n"/>
      <c r="QQ101" s="79" t="n"/>
      <c r="QR101" s="79" t="n"/>
      <c r="QS101" s="79" t="n"/>
      <c r="QT101" s="79" t="n"/>
      <c r="QU101" s="79" t="n"/>
      <c r="QV101" s="79" t="n"/>
      <c r="QW101" s="79" t="n"/>
      <c r="QX101" s="79" t="n"/>
      <c r="QY101" s="79" t="n"/>
      <c r="QZ101" s="79" t="n"/>
      <c r="RA101" s="79" t="n"/>
      <c r="RB101" s="79" t="n"/>
      <c r="RC101" s="79" t="n"/>
      <c r="RF101" s="78" t="n">
        <v>3</v>
      </c>
      <c r="RG101" s="79" t="n"/>
      <c r="RH101" s="79" t="n"/>
      <c r="RI101" s="79" t="n"/>
      <c r="RJ101" s="79" t="n"/>
      <c r="RK101" s="79" t="n"/>
      <c r="RL101" s="79" t="n"/>
      <c r="RM101" s="79" t="n"/>
      <c r="RN101" s="79" t="n"/>
      <c r="RO101" s="79" t="n"/>
      <c r="RP101" s="79" t="n"/>
      <c r="RQ101" s="79" t="n"/>
      <c r="RR101" s="79" t="n"/>
      <c r="RS101" s="79" t="n"/>
      <c r="RT101" s="79" t="n"/>
      <c r="RU101" s="79" t="n"/>
      <c r="RV101" s="79" t="n"/>
      <c r="RW101" s="79" t="n"/>
      <c r="RX101" s="79" t="n"/>
      <c r="RY101" s="79" t="n"/>
      <c r="RZ101" s="79" t="n"/>
      <c r="SA101" s="79" t="n"/>
      <c r="SB101" s="79" t="n"/>
      <c r="SC101" s="79" t="n"/>
      <c r="SD101" s="79" t="n"/>
      <c r="SE101" s="79" t="n"/>
      <c r="SF101" s="79" t="n"/>
      <c r="SG101" s="79" t="n"/>
      <c r="SH101" s="79" t="n"/>
      <c r="SI101" s="79" t="n"/>
      <c r="SJ101" s="79" t="n"/>
      <c r="SK101" s="79" t="n"/>
      <c r="SL101" s="79" t="n"/>
      <c r="SM101" s="79" t="n"/>
      <c r="SN101" s="79" t="n"/>
      <c r="SO101" s="79" t="n"/>
      <c r="SP101" s="79" t="n"/>
      <c r="SQ101" s="79" t="n"/>
      <c r="SR101" s="79" t="n"/>
      <c r="SS101" s="79" t="n"/>
      <c r="ST101" s="79" t="n"/>
      <c r="SW101" s="78" t="n">
        <v>3</v>
      </c>
      <c r="SX101" s="79" t="n"/>
      <c r="SY101" s="79" t="n"/>
      <c r="SZ101" s="79" t="n"/>
      <c r="TA101" s="79" t="n"/>
      <c r="TB101" s="79" t="n"/>
      <c r="TC101" s="79" t="n"/>
      <c r="TD101" s="79" t="n"/>
      <c r="TE101" s="79" t="n"/>
      <c r="TF101" s="79" t="n"/>
      <c r="TG101" s="79" t="n"/>
      <c r="TH101" s="79" t="n"/>
      <c r="TI101" s="79" t="n"/>
      <c r="TJ101" s="79" t="n"/>
      <c r="TK101" s="79" t="n"/>
      <c r="TL101" s="79" t="n"/>
      <c r="TM101" s="79" t="n"/>
      <c r="TN101" s="79" t="n"/>
      <c r="TO101" s="79" t="n"/>
      <c r="TP101" s="79" t="n"/>
      <c r="TQ101" s="79" t="n"/>
      <c r="TR101" s="79" t="n"/>
      <c r="TS101" s="79" t="n"/>
      <c r="TT101" s="79" t="n"/>
      <c r="TU101" s="79" t="n"/>
      <c r="TV101" s="79" t="n"/>
      <c r="TW101" s="79" t="n"/>
      <c r="TX101" s="79" t="n"/>
      <c r="TY101" s="79" t="n"/>
      <c r="TZ101" s="79" t="n"/>
      <c r="UA101" s="79" t="n"/>
      <c r="UB101" s="79" t="n"/>
      <c r="UC101" s="79" t="n"/>
      <c r="UD101" s="79" t="n"/>
      <c r="UE101" s="79" t="n"/>
      <c r="UF101" s="79" t="n"/>
      <c r="UG101" s="79" t="n"/>
      <c r="UH101" s="79" t="n"/>
      <c r="UI101" s="79" t="n"/>
      <c r="UJ101" s="79" t="n"/>
      <c r="UK101" s="79" t="n"/>
      <c r="UN101" s="78" t="n">
        <v>3</v>
      </c>
      <c r="UO101" s="79" t="n"/>
      <c r="UP101" s="79" t="n"/>
      <c r="UQ101" s="79" t="n"/>
      <c r="UR101" s="79" t="n"/>
      <c r="US101" s="79" t="n"/>
      <c r="UT101" s="79" t="n"/>
      <c r="UU101" s="79" t="n"/>
      <c r="UV101" s="79" t="n"/>
      <c r="UW101" s="79" t="n"/>
      <c r="UX101" s="79" t="n"/>
      <c r="UY101" s="79" t="n"/>
      <c r="UZ101" s="79" t="n"/>
      <c r="VA101" s="79" t="n"/>
      <c r="VB101" s="79" t="n"/>
      <c r="VC101" s="79" t="n"/>
      <c r="VD101" s="79" t="n"/>
      <c r="VE101" s="79" t="n"/>
      <c r="VF101" s="79" t="n"/>
      <c r="VG101" s="79" t="n"/>
      <c r="VH101" s="79" t="n"/>
      <c r="VI101" s="79" t="n"/>
      <c r="VJ101" s="79" t="n"/>
      <c r="VK101" s="79" t="n"/>
      <c r="VL101" s="79" t="n"/>
      <c r="VM101" s="79" t="n"/>
      <c r="VN101" s="79" t="n"/>
      <c r="VO101" s="79" t="n"/>
      <c r="VP101" s="79" t="n"/>
      <c r="VQ101" s="79" t="n"/>
      <c r="VR101" s="79" t="n"/>
      <c r="VS101" s="79" t="n"/>
      <c r="VT101" s="79" t="n"/>
      <c r="VU101" s="79" t="n"/>
      <c r="VV101" s="79" t="n"/>
      <c r="VW101" s="79" t="n"/>
      <c r="VX101" s="79" t="n"/>
      <c r="VY101" s="79" t="n"/>
      <c r="VZ101" s="79" t="n"/>
      <c r="WA101" s="79" t="n"/>
      <c r="WB101" s="79" t="n"/>
      <c r="WE101" s="78" t="n">
        <v>3</v>
      </c>
      <c r="WF101" s="79" t="n"/>
      <c r="WG101" s="79" t="n"/>
      <c r="WH101" s="79" t="n"/>
      <c r="WI101" s="79" t="n"/>
      <c r="WJ101" s="79" t="n"/>
      <c r="WK101" s="79" t="n"/>
      <c r="WL101" s="79" t="n"/>
      <c r="WM101" s="79" t="n"/>
      <c r="WN101" s="79" t="n"/>
      <c r="WO101" s="79" t="n"/>
      <c r="WP101" s="79" t="n"/>
      <c r="WQ101" s="79" t="n"/>
      <c r="WR101" s="79" t="n"/>
      <c r="WS101" s="79" t="n"/>
      <c r="WT101" s="79" t="n"/>
      <c r="WU101" s="79" t="n"/>
      <c r="WV101" s="79" t="n"/>
      <c r="WW101" s="79" t="n"/>
      <c r="WX101" s="79" t="n"/>
      <c r="WY101" s="79" t="n"/>
      <c r="WZ101" s="79" t="n"/>
      <c r="XA101" s="79" t="n"/>
      <c r="XB101" s="79" t="n"/>
      <c r="XC101" s="79" t="n"/>
      <c r="XD101" s="79" t="n"/>
      <c r="XE101" s="79" t="n"/>
      <c r="XF101" s="79" t="n"/>
      <c r="XG101" s="79" t="n"/>
      <c r="XH101" s="79" t="n"/>
      <c r="XI101" s="79" t="n"/>
      <c r="XJ101" s="79" t="n"/>
      <c r="XK101" s="79" t="n"/>
      <c r="XL101" s="79" t="n"/>
      <c r="XM101" s="79" t="n"/>
      <c r="XN101" s="79" t="n"/>
      <c r="XO101" s="79" t="n"/>
      <c r="XP101" s="79" t="n"/>
      <c r="XQ101" s="79" t="n"/>
      <c r="XR101" s="79" t="n"/>
      <c r="XS101" s="79" t="n"/>
      <c r="XV101" s="78" t="n">
        <v>3</v>
      </c>
      <c r="XW101" s="79" t="n"/>
      <c r="XX101" s="79" t="n"/>
      <c r="XY101" s="79" t="n"/>
      <c r="XZ101" s="79" t="n"/>
      <c r="YA101" s="79" t="n"/>
      <c r="YB101" s="79" t="n"/>
      <c r="YC101" s="79" t="n"/>
      <c r="YD101" s="79" t="n"/>
      <c r="YE101" s="79" t="n"/>
      <c r="YF101" s="79" t="n"/>
      <c r="YG101" s="79" t="n"/>
      <c r="YH101" s="79" t="n"/>
      <c r="YI101" s="79" t="n"/>
      <c r="YJ101" s="79" t="n"/>
      <c r="YK101" s="79" t="n"/>
      <c r="YL101" s="79" t="n"/>
      <c r="YM101" s="79" t="n"/>
      <c r="YN101" s="79" t="n"/>
      <c r="YO101" s="79" t="n"/>
      <c r="YP101" s="79" t="n"/>
      <c r="YQ101" s="79" t="n"/>
      <c r="YR101" s="79" t="n"/>
      <c r="YS101" s="79" t="n"/>
      <c r="YT101" s="79" t="n"/>
      <c r="YU101" s="79" t="n"/>
      <c r="YV101" s="79" t="n"/>
      <c r="YW101" s="79" t="n"/>
      <c r="YX101" s="79" t="n"/>
      <c r="YY101" s="79" t="n"/>
      <c r="YZ101" s="79" t="n"/>
      <c r="ZA101" s="79" t="n"/>
      <c r="ZB101" s="79" t="n"/>
      <c r="ZC101" s="79" t="n"/>
      <c r="ZD101" s="79" t="n"/>
      <c r="ZE101" s="79" t="n"/>
      <c r="ZF101" s="79" t="n"/>
      <c r="ZG101" s="79" t="n"/>
      <c r="ZH101" s="79" t="n"/>
      <c r="ZI101" s="79" t="n"/>
      <c r="ZJ101" s="79" t="n"/>
      <c r="ZM101" s="78" t="n">
        <v>3</v>
      </c>
      <c r="ZN101" s="79" t="n"/>
      <c r="ZO101" s="79" t="n"/>
      <c r="ZP101" s="79" t="n"/>
      <c r="ZQ101" s="79" t="n"/>
      <c r="ZR101" s="79" t="n"/>
      <c r="ZS101" s="79" t="n"/>
      <c r="ZT101" s="79" t="n"/>
      <c r="ZU101" s="79" t="n"/>
      <c r="ZV101" s="79" t="n"/>
      <c r="ZW101" s="79" t="n"/>
      <c r="ZX101" s="79" t="n"/>
      <c r="ZY101" s="79" t="n"/>
      <c r="ZZ101" s="79" t="n"/>
      <c r="AAA101" s="79" t="n"/>
      <c r="AAB101" s="79" t="n"/>
      <c r="AAC101" s="79" t="n"/>
      <c r="AAD101" s="79" t="n"/>
      <c r="AAE101" s="79" t="n"/>
      <c r="AAF101" s="79" t="n"/>
      <c r="AAG101" s="79" t="n"/>
      <c r="AAH101" s="79" t="n"/>
      <c r="AAI101" s="79" t="n"/>
      <c r="AAJ101" s="79" t="n"/>
      <c r="AAK101" s="79" t="n"/>
      <c r="AAL101" s="79" t="n"/>
      <c r="AAM101" s="79" t="n"/>
      <c r="AAN101" s="79" t="n"/>
      <c r="AAO101" s="79" t="n"/>
      <c r="AAP101" s="79" t="n"/>
      <c r="AAQ101" s="79" t="n"/>
      <c r="AAR101" s="79" t="n"/>
      <c r="AAS101" s="79" t="n"/>
      <c r="AAT101" s="79" t="n"/>
      <c r="AAU101" s="79" t="n"/>
      <c r="AAV101" s="79" t="n"/>
      <c r="AAW101" s="79" t="n"/>
      <c r="AAX101" s="79" t="n"/>
      <c r="AAY101" s="79" t="n"/>
      <c r="AAZ101" s="79" t="n"/>
      <c r="ABA101" s="79" t="n"/>
      <c r="ABD101" s="78" t="n">
        <v>3</v>
      </c>
      <c r="ABE101" s="79" t="n"/>
      <c r="ABF101" s="79" t="n"/>
      <c r="ABG101" s="79" t="n"/>
      <c r="ABH101" s="79" t="n"/>
      <c r="ABI101" s="79" t="n"/>
      <c r="ABJ101" s="79" t="n"/>
      <c r="ABK101" s="79" t="n"/>
      <c r="ABL101" s="79" t="n"/>
      <c r="ABM101" s="79" t="n"/>
      <c r="ABN101" s="79" t="n"/>
      <c r="ABO101" s="79" t="n"/>
      <c r="ABP101" s="79" t="n"/>
      <c r="ABQ101" s="79" t="n"/>
      <c r="ABR101" s="79" t="n"/>
      <c r="ABS101" s="79" t="n"/>
      <c r="ABT101" s="79" t="n"/>
      <c r="ABU101" s="79" t="n"/>
      <c r="ABV101" s="79" t="n"/>
      <c r="ABW101" s="79" t="n"/>
      <c r="ABX101" s="79" t="n"/>
      <c r="ABY101" s="79" t="n"/>
      <c r="ABZ101" s="79" t="n"/>
      <c r="ACA101" s="79" t="n"/>
      <c r="ACB101" s="79" t="n"/>
      <c r="ACC101" s="79" t="n"/>
      <c r="ACD101" s="79" t="n"/>
      <c r="ACE101" s="79" t="n"/>
      <c r="ACF101" s="79" t="n"/>
      <c r="ACG101" s="79" t="n"/>
      <c r="ACH101" s="79" t="n"/>
      <c r="ACI101" s="79" t="n"/>
      <c r="ACJ101" s="79" t="n"/>
      <c r="ACK101" s="79" t="n"/>
      <c r="ACL101" s="79" t="n"/>
      <c r="ACM101" s="79" t="n"/>
      <c r="ACN101" s="79" t="n"/>
      <c r="ACO101" s="79" t="n"/>
      <c r="ACP101" s="79" t="n"/>
      <c r="ACQ101" s="79" t="n"/>
      <c r="ACR101" s="79" t="n"/>
      <c r="ACU101" s="78" t="n">
        <v>3</v>
      </c>
      <c r="ACV101" s="79" t="n"/>
      <c r="ACW101" s="79" t="n"/>
      <c r="ACX101" s="79" t="n"/>
      <c r="ACY101" s="79" t="n"/>
      <c r="ACZ101" s="79" t="n"/>
      <c r="ADA101" s="79" t="n"/>
      <c r="ADB101" s="79" t="n"/>
      <c r="ADC101" s="79" t="n"/>
      <c r="ADD101" s="79" t="n"/>
      <c r="ADE101" s="79" t="n"/>
      <c r="ADF101" s="79" t="n"/>
      <c r="ADG101" s="79" t="n"/>
      <c r="ADH101" s="79" t="n"/>
      <c r="ADI101" s="79" t="n"/>
      <c r="ADJ101" s="79" t="n"/>
      <c r="ADK101" s="79" t="n"/>
      <c r="ADL101" s="79" t="n"/>
      <c r="ADM101" s="79" t="n"/>
      <c r="ADN101" s="79" t="n"/>
      <c r="ADO101" s="79" t="n"/>
      <c r="ADP101" s="79" t="n"/>
      <c r="ADQ101" s="79" t="n"/>
      <c r="ADR101" s="79" t="n"/>
      <c r="ADS101" s="79" t="n"/>
      <c r="ADT101" s="79" t="n"/>
      <c r="ADU101" s="79" t="n"/>
      <c r="ADV101" s="79" t="n"/>
      <c r="ADW101" s="79" t="n"/>
      <c r="ADX101" s="79" t="n"/>
      <c r="ADY101" s="79" t="n"/>
      <c r="ADZ101" s="79" t="n"/>
      <c r="AEA101" s="79" t="n"/>
      <c r="AEB101" s="79" t="n"/>
      <c r="AEC101" s="79" t="n"/>
      <c r="AED101" s="79" t="n"/>
      <c r="AEE101" s="79" t="n"/>
      <c r="AEF101" s="79" t="n"/>
      <c r="AEG101" s="79" t="n"/>
      <c r="AEH101" s="79" t="n"/>
      <c r="AEI101" s="79" t="n"/>
      <c r="AEL101" s="78" t="n">
        <v>3</v>
      </c>
      <c r="AEM101" s="79" t="n"/>
      <c r="AEN101" s="79" t="n"/>
      <c r="AEO101" s="79" t="n"/>
      <c r="AEP101" s="79" t="n"/>
      <c r="AEQ101" s="79" t="n"/>
      <c r="AER101" s="79" t="n"/>
      <c r="AES101" s="79" t="n"/>
      <c r="AET101" s="79" t="n"/>
      <c r="AEU101" s="79" t="n"/>
      <c r="AEV101" s="79" t="n"/>
      <c r="AEW101" s="79" t="n"/>
      <c r="AEX101" s="79" t="n"/>
      <c r="AEY101" s="79" t="n"/>
      <c r="AEZ101" s="79" t="n"/>
      <c r="AFA101" s="79" t="n"/>
      <c r="AFB101" s="79" t="n"/>
      <c r="AFC101" s="79" t="n"/>
      <c r="AFD101" s="79" t="n"/>
      <c r="AFE101" s="79" t="n"/>
      <c r="AFF101" s="79" t="n"/>
      <c r="AFG101" s="79" t="n"/>
      <c r="AFH101" s="79" t="n"/>
      <c r="AFI101" s="79" t="n"/>
      <c r="AFJ101" s="79" t="n"/>
      <c r="AFK101" s="79" t="n"/>
      <c r="AFL101" s="79" t="n"/>
      <c r="AFM101" s="79" t="n"/>
      <c r="AFN101" s="79" t="n"/>
      <c r="AFO101" s="79" t="n"/>
      <c r="AFP101" s="79" t="n"/>
      <c r="AFQ101" s="79" t="n"/>
      <c r="AFR101" s="79" t="n"/>
      <c r="AFS101" s="79" t="n"/>
      <c r="AFT101" s="79" t="n"/>
      <c r="AFU101" s="79" t="n"/>
      <c r="AFV101" s="79" t="n"/>
      <c r="AFW101" s="79" t="n"/>
      <c r="AFX101" s="79" t="n"/>
      <c r="AFY101" s="79" t="n"/>
      <c r="AFZ101" s="79" t="n"/>
    </row>
    <row r="102">
      <c r="A102" s="78" t="n">
        <v>4</v>
      </c>
      <c r="B102" s="79" t="n"/>
      <c r="C102" s="79" t="n"/>
      <c r="D102" s="79" t="n"/>
      <c r="E102" s="79" t="n"/>
      <c r="F102" s="79" t="n"/>
      <c r="G102" s="79" t="n"/>
      <c r="H102" s="79" t="n"/>
      <c r="I102" s="79" t="n"/>
      <c r="J102" s="79" t="n"/>
      <c r="K102" s="79" t="n"/>
      <c r="L102" s="79" t="n"/>
      <c r="M102" s="79" t="n"/>
      <c r="N102" s="79" t="n"/>
      <c r="O102" s="79" t="n"/>
      <c r="P102" s="79" t="n"/>
      <c r="Q102" s="79" t="n"/>
      <c r="R102" s="79" t="n"/>
      <c r="S102" s="79" t="n"/>
      <c r="T102" s="79" t="n"/>
      <c r="U102" s="79" t="n"/>
      <c r="V102" s="79" t="n"/>
      <c r="W102" s="79" t="n"/>
      <c r="X102" s="79" t="n"/>
      <c r="Y102" s="79" t="n"/>
      <c r="Z102" s="79" t="n"/>
      <c r="AA102" s="79" t="n"/>
      <c r="AB102" s="79" t="n"/>
      <c r="AC102" s="79" t="n"/>
      <c r="AD102" s="79" t="n"/>
      <c r="AE102" s="79" t="n"/>
      <c r="AF102" s="79" t="n"/>
      <c r="AG102" s="79" t="n"/>
      <c r="AH102" s="79" t="n"/>
      <c r="AI102" s="79" t="n"/>
      <c r="AJ102" s="79" t="n"/>
      <c r="AK102" s="79" t="n"/>
      <c r="AL102" s="79" t="n"/>
      <c r="AM102" s="79" t="n"/>
      <c r="AN102" s="79" t="n"/>
      <c r="AO102" s="79" t="n"/>
      <c r="AR102" s="78" t="n">
        <v>4</v>
      </c>
      <c r="AS102" s="79" t="n"/>
      <c r="AT102" s="79" t="n"/>
      <c r="AU102" s="79" t="n"/>
      <c r="AV102" s="79" t="n"/>
      <c r="AW102" s="79" t="n"/>
      <c r="AX102" s="79" t="n"/>
      <c r="AY102" s="79" t="n"/>
      <c r="AZ102" s="79" t="n"/>
      <c r="BA102" s="79" t="n"/>
      <c r="BB102" s="79" t="n"/>
      <c r="BC102" s="79" t="n"/>
      <c r="BD102" s="79" t="n"/>
      <c r="BE102" s="79" t="n"/>
      <c r="BF102" s="79" t="n"/>
      <c r="BG102" s="79" t="n"/>
      <c r="BH102" s="79" t="n"/>
      <c r="BI102" s="79" t="n"/>
      <c r="BJ102" s="79" t="n"/>
      <c r="BK102" s="79" t="n"/>
      <c r="BL102" s="79" t="n"/>
      <c r="BM102" s="79" t="n"/>
      <c r="BN102" s="79" t="n"/>
      <c r="BO102" s="79" t="n"/>
      <c r="BP102" s="79" t="n"/>
      <c r="BQ102" s="79" t="n"/>
      <c r="BR102" s="79" t="n"/>
      <c r="BS102" s="79" t="n"/>
      <c r="BT102" s="79" t="n"/>
      <c r="BU102" s="79" t="n"/>
      <c r="BV102" s="79" t="n"/>
      <c r="BW102" s="79" t="n"/>
      <c r="BX102" s="79" t="n"/>
      <c r="BY102" s="79" t="n"/>
      <c r="BZ102" s="79" t="n"/>
      <c r="CA102" s="79" t="n"/>
      <c r="CB102" s="79" t="n"/>
      <c r="CC102" s="79" t="n"/>
      <c r="CD102" s="79" t="n"/>
      <c r="CE102" s="79" t="n"/>
      <c r="CF102" s="79" t="n"/>
      <c r="CI102" s="78" t="n">
        <v>4</v>
      </c>
      <c r="CJ102" s="79" t="n"/>
      <c r="CK102" s="79" t="n"/>
      <c r="CL102" s="79" t="n"/>
      <c r="CM102" s="79" t="n"/>
      <c r="CN102" s="79" t="n"/>
      <c r="CO102" s="79" t="n"/>
      <c r="CP102" s="79" t="n"/>
      <c r="CQ102" s="79" t="n"/>
      <c r="CR102" s="79" t="n"/>
      <c r="CS102" s="79" t="n"/>
      <c r="CT102" s="79" t="n"/>
      <c r="CU102" s="79" t="n"/>
      <c r="CV102" s="79" t="n"/>
      <c r="CW102" s="79" t="n"/>
      <c r="CX102" s="79" t="n"/>
      <c r="CY102" s="79" t="n"/>
      <c r="CZ102" s="79" t="n"/>
      <c r="DA102" s="79" t="n"/>
      <c r="DB102" s="79" t="n"/>
      <c r="DC102" s="79" t="n"/>
      <c r="DD102" s="79" t="n"/>
      <c r="DE102" s="79" t="n"/>
      <c r="DF102" s="79" t="n"/>
      <c r="DG102" s="79" t="n"/>
      <c r="DH102" s="79" t="n"/>
      <c r="DI102" s="79" t="n"/>
      <c r="DJ102" s="79" t="n"/>
      <c r="DK102" s="79" t="n"/>
      <c r="DL102" s="79" t="n"/>
      <c r="DM102" s="79" t="n"/>
      <c r="DN102" s="79" t="n"/>
      <c r="DO102" s="79" t="n"/>
      <c r="DP102" s="79" t="n"/>
      <c r="DQ102" s="79" t="n"/>
      <c r="DR102" s="79" t="n"/>
      <c r="DS102" s="79" t="n"/>
      <c r="DT102" s="79" t="n"/>
      <c r="DU102" s="79" t="n"/>
      <c r="DV102" s="79" t="n"/>
      <c r="DW102" s="79" t="n"/>
      <c r="DZ102" s="78" t="n">
        <v>4</v>
      </c>
      <c r="EA102" s="79" t="n"/>
      <c r="EB102" s="79" t="n"/>
      <c r="EC102" s="79" t="n"/>
      <c r="ED102" s="79" t="n"/>
      <c r="EE102" s="79" t="n"/>
      <c r="EF102" s="79" t="n"/>
      <c r="EG102" s="79" t="n"/>
      <c r="EH102" s="79" t="n"/>
      <c r="EI102" s="79" t="n"/>
      <c r="EJ102" s="79" t="n"/>
      <c r="EK102" s="79" t="n"/>
      <c r="EL102" s="79" t="n"/>
      <c r="EM102" s="79" t="n"/>
      <c r="EN102" s="79" t="n"/>
      <c r="EO102" s="79" t="n"/>
      <c r="EP102" s="79" t="n"/>
      <c r="EQ102" s="79" t="n"/>
      <c r="ER102" s="79" t="n"/>
      <c r="ES102" s="79" t="n"/>
      <c r="ET102" s="79" t="n"/>
      <c r="EU102" s="79" t="n"/>
      <c r="EV102" s="79" t="n"/>
      <c r="EW102" s="79" t="n"/>
      <c r="EX102" s="79" t="n"/>
      <c r="EY102" s="79" t="n"/>
      <c r="EZ102" s="79" t="n"/>
      <c r="FA102" s="79" t="n"/>
      <c r="FB102" s="79" t="n"/>
      <c r="FC102" s="79" t="n"/>
      <c r="FD102" s="79" t="n"/>
      <c r="FE102" s="79" t="n"/>
      <c r="FF102" s="79" t="n"/>
      <c r="FG102" s="79" t="n"/>
      <c r="FH102" s="79" t="n"/>
      <c r="FI102" s="79" t="n"/>
      <c r="FJ102" s="79" t="n"/>
      <c r="FK102" s="79" t="n"/>
      <c r="FL102" s="79" t="n"/>
      <c r="FM102" s="79" t="n"/>
      <c r="FN102" s="79" t="n"/>
      <c r="FQ102" s="78" t="n">
        <v>4</v>
      </c>
      <c r="FR102" s="79" t="n"/>
      <c r="FS102" s="79" t="n"/>
      <c r="FT102" s="79" t="n"/>
      <c r="FU102" s="79" t="n"/>
      <c r="FV102" s="79" t="n"/>
      <c r="FW102" s="79" t="n"/>
      <c r="FX102" s="79" t="n"/>
      <c r="FY102" s="79" t="n"/>
      <c r="FZ102" s="79" t="n"/>
      <c r="GA102" s="79" t="n"/>
      <c r="GB102" s="79" t="n"/>
      <c r="GC102" s="79" t="n"/>
      <c r="GD102" s="79" t="n"/>
      <c r="GE102" s="79" t="n"/>
      <c r="GF102" s="79" t="n"/>
      <c r="GG102" s="79" t="n"/>
      <c r="GH102" s="79" t="n"/>
      <c r="GI102" s="79" t="n"/>
      <c r="GJ102" s="79" t="n"/>
      <c r="GK102" s="79" t="n"/>
      <c r="GL102" s="79" t="n"/>
      <c r="GM102" s="79" t="n"/>
      <c r="GN102" s="79" t="n"/>
      <c r="GO102" s="79" t="n"/>
      <c r="GP102" s="79" t="n"/>
      <c r="GQ102" s="79" t="n"/>
      <c r="GR102" s="79" t="n"/>
      <c r="GS102" s="79" t="n"/>
      <c r="GT102" s="79" t="n"/>
      <c r="GU102" s="79" t="n"/>
      <c r="GV102" s="79" t="n"/>
      <c r="GW102" s="79" t="n"/>
      <c r="GX102" s="79" t="n"/>
      <c r="GY102" s="79" t="n"/>
      <c r="GZ102" s="79" t="n"/>
      <c r="HA102" s="79" t="n"/>
      <c r="HB102" s="79" t="n"/>
      <c r="HC102" s="79" t="n"/>
      <c r="HD102" s="79" t="n"/>
      <c r="HE102" s="79" t="n"/>
      <c r="HH102" s="78" t="n">
        <v>4</v>
      </c>
      <c r="HI102" s="79" t="n"/>
      <c r="HJ102" s="79" t="n"/>
      <c r="HK102" s="79" t="n"/>
      <c r="HL102" s="79" t="n"/>
      <c r="HM102" s="79" t="n"/>
      <c r="HN102" s="79" t="n"/>
      <c r="HO102" s="79" t="n"/>
      <c r="HP102" s="79" t="n"/>
      <c r="HQ102" s="79" t="n"/>
      <c r="HR102" s="79" t="n"/>
      <c r="HS102" s="79" t="n"/>
      <c r="HT102" s="79" t="n"/>
      <c r="HU102" s="79" t="n"/>
      <c r="HV102" s="79" t="n"/>
      <c r="HW102" s="79" t="n"/>
      <c r="HX102" s="79" t="n"/>
      <c r="HY102" s="79" t="n"/>
      <c r="HZ102" s="79" t="n"/>
      <c r="IA102" s="79" t="n"/>
      <c r="IB102" s="79" t="n"/>
      <c r="IC102" s="79" t="n"/>
      <c r="ID102" s="79" t="n"/>
      <c r="IE102" s="79" t="n"/>
      <c r="IF102" s="79" t="n"/>
      <c r="IG102" s="79" t="n"/>
      <c r="IH102" s="79" t="n"/>
      <c r="II102" s="79" t="n"/>
      <c r="IJ102" s="79" t="n"/>
      <c r="IK102" s="79" t="n"/>
      <c r="IL102" s="79" t="n"/>
      <c r="IM102" s="79" t="n"/>
      <c r="IN102" s="79" t="n"/>
      <c r="IO102" s="79" t="n"/>
      <c r="IP102" s="79" t="n"/>
      <c r="IQ102" s="79" t="n"/>
      <c r="IR102" s="79" t="n"/>
      <c r="IS102" s="79" t="n"/>
      <c r="IT102" s="79" t="n"/>
      <c r="IU102" s="79" t="n"/>
      <c r="IV102" s="79" t="n"/>
      <c r="IY102" s="78" t="n">
        <v>4</v>
      </c>
      <c r="IZ102" s="79" t="n"/>
      <c r="JA102" s="79" t="n"/>
      <c r="JB102" s="79" t="n"/>
      <c r="JC102" s="79" t="n"/>
      <c r="JD102" s="79" t="n"/>
      <c r="JE102" s="79" t="n"/>
      <c r="JF102" s="79" t="n"/>
      <c r="JG102" s="79" t="n"/>
      <c r="JH102" s="79" t="n"/>
      <c r="JI102" s="79" t="n"/>
      <c r="JJ102" s="79" t="n"/>
      <c r="JK102" s="79" t="n"/>
      <c r="JL102" s="79" t="n"/>
      <c r="JM102" s="79" t="n"/>
      <c r="JN102" s="79" t="n"/>
      <c r="JO102" s="79" t="n"/>
      <c r="JP102" s="79" t="n"/>
      <c r="JQ102" s="79" t="n"/>
      <c r="JR102" s="79" t="n"/>
      <c r="JS102" s="79" t="n"/>
      <c r="JT102" s="79" t="n"/>
      <c r="JU102" s="79" t="n"/>
      <c r="JV102" s="79" t="n"/>
      <c r="JW102" s="79" t="n"/>
      <c r="JX102" s="79" t="n"/>
      <c r="JY102" s="79" t="n"/>
      <c r="JZ102" s="79" t="n"/>
      <c r="KA102" s="79" t="n"/>
      <c r="KB102" s="79" t="n"/>
      <c r="KC102" s="79" t="n"/>
      <c r="KD102" s="79" t="n"/>
      <c r="KE102" s="79" t="n"/>
      <c r="KF102" s="79" t="n"/>
      <c r="KG102" s="79" t="n"/>
      <c r="KH102" s="79" t="n"/>
      <c r="KI102" s="79" t="n"/>
      <c r="KJ102" s="79" t="n"/>
      <c r="KK102" s="79" t="n"/>
      <c r="KL102" s="79" t="n"/>
      <c r="KM102" s="79" t="n"/>
      <c r="KP102" s="78" t="n">
        <v>4</v>
      </c>
      <c r="KQ102" s="79" t="n"/>
      <c r="KR102" s="79" t="n"/>
      <c r="KS102" s="79" t="n"/>
      <c r="KT102" s="79" t="n"/>
      <c r="KU102" s="79" t="n"/>
      <c r="KV102" s="79" t="n"/>
      <c r="KW102" s="79" t="n"/>
      <c r="KX102" s="79" t="n"/>
      <c r="KY102" s="79" t="n"/>
      <c r="KZ102" s="79" t="n"/>
      <c r="LA102" s="79" t="n"/>
      <c r="LB102" s="79" t="n"/>
      <c r="LC102" s="79" t="n"/>
      <c r="LD102" s="79" t="n"/>
      <c r="LE102" s="79" t="n"/>
      <c r="LF102" s="79" t="n"/>
      <c r="LG102" s="79" t="n"/>
      <c r="LH102" s="79" t="n"/>
      <c r="LI102" s="79" t="n"/>
      <c r="LJ102" s="79" t="n"/>
      <c r="LK102" s="79" t="n"/>
      <c r="LL102" s="79" t="n"/>
      <c r="LM102" s="79" t="n"/>
      <c r="LN102" s="79" t="n"/>
      <c r="LO102" s="79" t="n"/>
      <c r="LP102" s="79" t="n"/>
      <c r="LQ102" s="79" t="n"/>
      <c r="LR102" s="79" t="n"/>
      <c r="LS102" s="79" t="n"/>
      <c r="LT102" s="79" t="n"/>
      <c r="LU102" s="79" t="n"/>
      <c r="LV102" s="79" t="n"/>
      <c r="LW102" s="79" t="n"/>
      <c r="LX102" s="79" t="n"/>
      <c r="LY102" s="79" t="n"/>
      <c r="LZ102" s="79" t="n"/>
      <c r="MA102" s="79" t="n"/>
      <c r="MB102" s="79" t="n"/>
      <c r="MC102" s="79" t="n"/>
      <c r="MD102" s="79" t="n"/>
      <c r="MG102" s="78" t="n">
        <v>4</v>
      </c>
      <c r="MH102" s="79" t="n"/>
      <c r="MI102" s="79" t="n"/>
      <c r="MJ102" s="79" t="n"/>
      <c r="MK102" s="79" t="n"/>
      <c r="ML102" s="79" t="n"/>
      <c r="MM102" s="79" t="n"/>
      <c r="MN102" s="79" t="n"/>
      <c r="MO102" s="79" t="n"/>
      <c r="MP102" s="79" t="n"/>
      <c r="MQ102" s="79" t="n"/>
      <c r="MR102" s="79" t="n"/>
      <c r="MS102" s="79" t="n"/>
      <c r="MT102" s="79" t="n"/>
      <c r="MU102" s="79" t="n"/>
      <c r="MV102" s="79" t="n"/>
      <c r="MW102" s="79" t="n"/>
      <c r="MX102" s="79" t="n"/>
      <c r="MY102" s="79" t="n"/>
      <c r="MZ102" s="79" t="n"/>
      <c r="NA102" s="79" t="n"/>
      <c r="NB102" s="79" t="n"/>
      <c r="NC102" s="79" t="n"/>
      <c r="ND102" s="79" t="n"/>
      <c r="NE102" s="79" t="n"/>
      <c r="NF102" s="79" t="n"/>
      <c r="NG102" s="79" t="n"/>
      <c r="NH102" s="79" t="n"/>
      <c r="NI102" s="79" t="n"/>
      <c r="NJ102" s="79" t="n"/>
      <c r="NK102" s="79" t="n"/>
      <c r="NL102" s="79" t="n"/>
      <c r="NM102" s="79" t="n"/>
      <c r="NN102" s="79" t="n"/>
      <c r="NO102" s="79" t="n"/>
      <c r="NP102" s="79" t="n"/>
      <c r="NQ102" s="79" t="n"/>
      <c r="NR102" s="79" t="n"/>
      <c r="NS102" s="79" t="n"/>
      <c r="NT102" s="79" t="n"/>
      <c r="NU102" s="79" t="n"/>
      <c r="NX102" s="78" t="n">
        <v>4</v>
      </c>
      <c r="NY102" s="79" t="n"/>
      <c r="NZ102" s="79" t="n"/>
      <c r="OA102" s="79" t="n"/>
      <c r="OB102" s="79" t="n"/>
      <c r="OC102" s="79" t="n"/>
      <c r="OD102" s="79" t="n"/>
      <c r="OE102" s="79" t="n"/>
      <c r="OF102" s="79" t="n"/>
      <c r="OG102" s="79" t="n"/>
      <c r="OH102" s="79" t="n"/>
      <c r="OI102" s="79" t="n"/>
      <c r="OJ102" s="79" t="n"/>
      <c r="OK102" s="79" t="n"/>
      <c r="OL102" s="79" t="n"/>
      <c r="OM102" s="79" t="n"/>
      <c r="ON102" s="79" t="n"/>
      <c r="OO102" s="79" t="n"/>
      <c r="OP102" s="79" t="n"/>
      <c r="OQ102" s="79" t="n"/>
      <c r="OR102" s="79" t="n"/>
      <c r="OS102" s="79" t="n"/>
      <c r="OT102" s="79" t="n"/>
      <c r="OU102" s="79" t="n"/>
      <c r="OV102" s="79" t="n"/>
      <c r="OW102" s="79" t="n"/>
      <c r="OX102" s="79" t="n"/>
      <c r="OY102" s="79" t="n"/>
      <c r="OZ102" s="79" t="n"/>
      <c r="PA102" s="79" t="n"/>
      <c r="PB102" s="79" t="n"/>
      <c r="PC102" s="79" t="n"/>
      <c r="PD102" s="79" t="n"/>
      <c r="PE102" s="79" t="n"/>
      <c r="PF102" s="79" t="n"/>
      <c r="PG102" s="79" t="n"/>
      <c r="PH102" s="79" t="n"/>
      <c r="PI102" s="79" t="n"/>
      <c r="PJ102" s="79" t="n"/>
      <c r="PK102" s="79" t="n"/>
      <c r="PL102" s="79" t="n"/>
      <c r="PO102" s="78" t="n">
        <v>4</v>
      </c>
      <c r="PP102" s="79" t="n"/>
      <c r="PQ102" s="79" t="n"/>
      <c r="PR102" s="79" t="n"/>
      <c r="PS102" s="79" t="n"/>
      <c r="PT102" s="79" t="n"/>
      <c r="PU102" s="79" t="n"/>
      <c r="PV102" s="79" t="n"/>
      <c r="PW102" s="79" t="n"/>
      <c r="PX102" s="79" t="n"/>
      <c r="PY102" s="79" t="n"/>
      <c r="PZ102" s="79" t="n"/>
      <c r="QA102" s="79" t="n"/>
      <c r="QB102" s="79" t="n"/>
      <c r="QC102" s="79" t="n"/>
      <c r="QD102" s="79" t="n"/>
      <c r="QE102" s="79" t="n"/>
      <c r="QF102" s="79" t="n"/>
      <c r="QG102" s="79" t="n"/>
      <c r="QH102" s="79" t="n"/>
      <c r="QI102" s="79" t="n"/>
      <c r="QJ102" s="79" t="n"/>
      <c r="QK102" s="79" t="n"/>
      <c r="QL102" s="79" t="n"/>
      <c r="QM102" s="79" t="n"/>
      <c r="QN102" s="79" t="n"/>
      <c r="QO102" s="79" t="n"/>
      <c r="QP102" s="79" t="n"/>
      <c r="QQ102" s="79" t="n"/>
      <c r="QR102" s="79" t="n"/>
      <c r="QS102" s="79" t="n"/>
      <c r="QT102" s="79" t="n"/>
      <c r="QU102" s="79" t="n"/>
      <c r="QV102" s="79" t="n"/>
      <c r="QW102" s="79" t="n"/>
      <c r="QX102" s="79" t="n"/>
      <c r="QY102" s="79" t="n"/>
      <c r="QZ102" s="79" t="n"/>
      <c r="RA102" s="79" t="n"/>
      <c r="RB102" s="79" t="n"/>
      <c r="RC102" s="79" t="n"/>
      <c r="RF102" s="78" t="n">
        <v>4</v>
      </c>
      <c r="RG102" s="79" t="n"/>
      <c r="RH102" s="79" t="n"/>
      <c r="RI102" s="79" t="n"/>
      <c r="RJ102" s="79" t="n"/>
      <c r="RK102" s="79" t="n"/>
      <c r="RL102" s="79" t="n"/>
      <c r="RM102" s="79" t="n"/>
      <c r="RN102" s="79" t="n"/>
      <c r="RO102" s="79" t="n"/>
      <c r="RP102" s="79" t="n"/>
      <c r="RQ102" s="79" t="n"/>
      <c r="RR102" s="79" t="n"/>
      <c r="RS102" s="79" t="n"/>
      <c r="RT102" s="79" t="n"/>
      <c r="RU102" s="79" t="n"/>
      <c r="RV102" s="79" t="n"/>
      <c r="RW102" s="79" t="n"/>
      <c r="RX102" s="79" t="n"/>
      <c r="RY102" s="79" t="n"/>
      <c r="RZ102" s="79" t="n"/>
      <c r="SA102" s="79" t="n"/>
      <c r="SB102" s="79" t="n"/>
      <c r="SC102" s="79" t="n"/>
      <c r="SD102" s="79" t="n"/>
      <c r="SE102" s="79" t="n"/>
      <c r="SF102" s="79" t="n"/>
      <c r="SG102" s="79" t="n"/>
      <c r="SH102" s="79" t="n"/>
      <c r="SI102" s="79" t="n"/>
      <c r="SJ102" s="79" t="n"/>
      <c r="SK102" s="79" t="n"/>
      <c r="SL102" s="79" t="n"/>
      <c r="SM102" s="79" t="n"/>
      <c r="SN102" s="79" t="n"/>
      <c r="SO102" s="79" t="n"/>
      <c r="SP102" s="79" t="n"/>
      <c r="SQ102" s="79" t="n"/>
      <c r="SR102" s="79" t="n"/>
      <c r="SS102" s="79" t="n"/>
      <c r="ST102" s="79" t="n"/>
      <c r="SW102" s="78" t="n">
        <v>4</v>
      </c>
      <c r="SX102" s="79" t="n"/>
      <c r="SY102" s="79" t="n"/>
      <c r="SZ102" s="79" t="n"/>
      <c r="TA102" s="79" t="n"/>
      <c r="TB102" s="79" t="n"/>
      <c r="TC102" s="79" t="n"/>
      <c r="TD102" s="79" t="n"/>
      <c r="TE102" s="79" t="n"/>
      <c r="TF102" s="79" t="n"/>
      <c r="TG102" s="79" t="n"/>
      <c r="TH102" s="79" t="n"/>
      <c r="TI102" s="79" t="n"/>
      <c r="TJ102" s="79" t="n"/>
      <c r="TK102" s="79" t="n"/>
      <c r="TL102" s="79" t="n"/>
      <c r="TM102" s="79" t="n"/>
      <c r="TN102" s="79" t="n"/>
      <c r="TO102" s="79" t="n"/>
      <c r="TP102" s="79" t="n"/>
      <c r="TQ102" s="79" t="n"/>
      <c r="TR102" s="79" t="n"/>
      <c r="TS102" s="79" t="n"/>
      <c r="TT102" s="79" t="n"/>
      <c r="TU102" s="79" t="n"/>
      <c r="TV102" s="79" t="n"/>
      <c r="TW102" s="79" t="n"/>
      <c r="TX102" s="79" t="n"/>
      <c r="TY102" s="79" t="n"/>
      <c r="TZ102" s="79" t="n"/>
      <c r="UA102" s="79" t="n"/>
      <c r="UB102" s="79" t="n"/>
      <c r="UC102" s="79" t="n"/>
      <c r="UD102" s="79" t="n"/>
      <c r="UE102" s="79" t="n"/>
      <c r="UF102" s="79" t="n"/>
      <c r="UG102" s="79" t="n"/>
      <c r="UH102" s="79" t="n"/>
      <c r="UI102" s="79" t="n"/>
      <c r="UJ102" s="79" t="n"/>
      <c r="UK102" s="79" t="n"/>
      <c r="UN102" s="78" t="n">
        <v>4</v>
      </c>
      <c r="UO102" s="79" t="n"/>
      <c r="UP102" s="79" t="n"/>
      <c r="UQ102" s="79" t="n"/>
      <c r="UR102" s="79" t="n"/>
      <c r="US102" s="79" t="n"/>
      <c r="UT102" s="79" t="n"/>
      <c r="UU102" s="79" t="n"/>
      <c r="UV102" s="79" t="n"/>
      <c r="UW102" s="79" t="n"/>
      <c r="UX102" s="79" t="n"/>
      <c r="UY102" s="79" t="n"/>
      <c r="UZ102" s="79" t="n"/>
      <c r="VA102" s="79" t="n"/>
      <c r="VB102" s="79" t="n"/>
      <c r="VC102" s="79" t="n"/>
      <c r="VD102" s="79" t="n"/>
      <c r="VE102" s="79" t="n"/>
      <c r="VF102" s="79" t="n"/>
      <c r="VG102" s="79" t="n"/>
      <c r="VH102" s="79" t="n"/>
      <c r="VI102" s="79" t="n"/>
      <c r="VJ102" s="79" t="n"/>
      <c r="VK102" s="79" t="n"/>
      <c r="VL102" s="79" t="n"/>
      <c r="VM102" s="79" t="n"/>
      <c r="VN102" s="79" t="n"/>
      <c r="VO102" s="79" t="n"/>
      <c r="VP102" s="79" t="n"/>
      <c r="VQ102" s="79" t="n"/>
      <c r="VR102" s="79" t="n"/>
      <c r="VS102" s="79" t="n"/>
      <c r="VT102" s="79" t="n"/>
      <c r="VU102" s="79" t="n"/>
      <c r="VV102" s="79" t="n"/>
      <c r="VW102" s="79" t="n"/>
      <c r="VX102" s="79" t="n"/>
      <c r="VY102" s="79" t="n"/>
      <c r="VZ102" s="79" t="n"/>
      <c r="WA102" s="79" t="n"/>
      <c r="WB102" s="79" t="n"/>
      <c r="WE102" s="78" t="n">
        <v>4</v>
      </c>
      <c r="WF102" s="79" t="n"/>
      <c r="WG102" s="79" t="n"/>
      <c r="WH102" s="79" t="n"/>
      <c r="WI102" s="79" t="n"/>
      <c r="WJ102" s="79" t="n"/>
      <c r="WK102" s="79" t="n"/>
      <c r="WL102" s="79" t="n"/>
      <c r="WM102" s="79" t="n"/>
      <c r="WN102" s="79" t="n"/>
      <c r="WO102" s="79" t="n"/>
      <c r="WP102" s="79" t="n"/>
      <c r="WQ102" s="79" t="n"/>
      <c r="WR102" s="79" t="n"/>
      <c r="WS102" s="79" t="n"/>
      <c r="WT102" s="79" t="n"/>
      <c r="WU102" s="79" t="n"/>
      <c r="WV102" s="79" t="n"/>
      <c r="WW102" s="79" t="n"/>
      <c r="WX102" s="79" t="n"/>
      <c r="WY102" s="79" t="n"/>
      <c r="WZ102" s="79" t="n"/>
      <c r="XA102" s="79" t="n"/>
      <c r="XB102" s="79" t="n"/>
      <c r="XC102" s="79" t="n"/>
      <c r="XD102" s="79" t="n"/>
      <c r="XE102" s="79" t="n"/>
      <c r="XF102" s="79" t="n"/>
      <c r="XG102" s="79" t="n"/>
      <c r="XH102" s="79" t="n"/>
      <c r="XI102" s="79" t="n"/>
      <c r="XJ102" s="79" t="n"/>
      <c r="XK102" s="79" t="n"/>
      <c r="XL102" s="79" t="n"/>
      <c r="XM102" s="79" t="n"/>
      <c r="XN102" s="79" t="n"/>
      <c r="XO102" s="79" t="n"/>
      <c r="XP102" s="79" t="n"/>
      <c r="XQ102" s="79" t="n"/>
      <c r="XR102" s="79" t="n"/>
      <c r="XS102" s="79" t="n"/>
      <c r="XV102" s="78" t="n">
        <v>4</v>
      </c>
      <c r="XW102" s="79" t="n"/>
      <c r="XX102" s="79" t="n"/>
      <c r="XY102" s="79" t="n"/>
      <c r="XZ102" s="79" t="n"/>
      <c r="YA102" s="79" t="n"/>
      <c r="YB102" s="79" t="n"/>
      <c r="YC102" s="79" t="n"/>
      <c r="YD102" s="79" t="n"/>
      <c r="YE102" s="79" t="n"/>
      <c r="YF102" s="79" t="n"/>
      <c r="YG102" s="79" t="n"/>
      <c r="YH102" s="79" t="n"/>
      <c r="YI102" s="79" t="n"/>
      <c r="YJ102" s="79" t="n"/>
      <c r="YK102" s="79" t="n"/>
      <c r="YL102" s="79" t="n"/>
      <c r="YM102" s="79" t="n"/>
      <c r="YN102" s="79" t="n"/>
      <c r="YO102" s="79" t="n"/>
      <c r="YP102" s="79" t="n"/>
      <c r="YQ102" s="79" t="n"/>
      <c r="YR102" s="79" t="n"/>
      <c r="YS102" s="79" t="n"/>
      <c r="YT102" s="79" t="n"/>
      <c r="YU102" s="79" t="n"/>
      <c r="YV102" s="79" t="n"/>
      <c r="YW102" s="79" t="n"/>
      <c r="YX102" s="79" t="n"/>
      <c r="YY102" s="79" t="n"/>
      <c r="YZ102" s="79" t="n"/>
      <c r="ZA102" s="79" t="n"/>
      <c r="ZB102" s="79" t="n"/>
      <c r="ZC102" s="79" t="n"/>
      <c r="ZD102" s="79" t="n"/>
      <c r="ZE102" s="79" t="n"/>
      <c r="ZF102" s="79" t="n"/>
      <c r="ZG102" s="79" t="n"/>
      <c r="ZH102" s="79" t="n"/>
      <c r="ZI102" s="79" t="n"/>
      <c r="ZJ102" s="79" t="n"/>
      <c r="ZM102" s="78" t="n">
        <v>4</v>
      </c>
      <c r="ZN102" s="79" t="n"/>
      <c r="ZO102" s="79" t="n"/>
      <c r="ZP102" s="79" t="n"/>
      <c r="ZQ102" s="79" t="n"/>
      <c r="ZR102" s="79" t="n"/>
      <c r="ZS102" s="79" t="n"/>
      <c r="ZT102" s="79" t="n"/>
      <c r="ZU102" s="79" t="n"/>
      <c r="ZV102" s="79" t="n"/>
      <c r="ZW102" s="79" t="n"/>
      <c r="ZX102" s="79" t="n"/>
      <c r="ZY102" s="79" t="n"/>
      <c r="ZZ102" s="79" t="n"/>
      <c r="AAA102" s="79" t="n"/>
      <c r="AAB102" s="79" t="n"/>
      <c r="AAC102" s="79" t="n"/>
      <c r="AAD102" s="79" t="n"/>
      <c r="AAE102" s="79" t="n"/>
      <c r="AAF102" s="79" t="n"/>
      <c r="AAG102" s="79" t="n"/>
      <c r="AAH102" s="79" t="n"/>
      <c r="AAI102" s="79" t="n"/>
      <c r="AAJ102" s="79" t="n"/>
      <c r="AAK102" s="79" t="n"/>
      <c r="AAL102" s="79" t="n"/>
      <c r="AAM102" s="79" t="n"/>
      <c r="AAN102" s="79" t="n"/>
      <c r="AAO102" s="79" t="n"/>
      <c r="AAP102" s="79" t="n"/>
      <c r="AAQ102" s="79" t="n"/>
      <c r="AAR102" s="79" t="n"/>
      <c r="AAS102" s="79" t="n"/>
      <c r="AAT102" s="79" t="n"/>
      <c r="AAU102" s="79" t="n"/>
      <c r="AAV102" s="79" t="n"/>
      <c r="AAW102" s="79" t="n"/>
      <c r="AAX102" s="79" t="n"/>
      <c r="AAY102" s="79" t="n"/>
      <c r="AAZ102" s="79" t="n"/>
      <c r="ABA102" s="79" t="n"/>
      <c r="ABD102" s="78" t="n">
        <v>4</v>
      </c>
      <c r="ABE102" s="79" t="n"/>
      <c r="ABF102" s="79" t="n"/>
      <c r="ABG102" s="79" t="n"/>
      <c r="ABH102" s="79" t="n"/>
      <c r="ABI102" s="79" t="n"/>
      <c r="ABJ102" s="79" t="n"/>
      <c r="ABK102" s="79" t="n"/>
      <c r="ABL102" s="79" t="n"/>
      <c r="ABM102" s="79" t="n"/>
      <c r="ABN102" s="79" t="n"/>
      <c r="ABO102" s="79" t="n"/>
      <c r="ABP102" s="79" t="n"/>
      <c r="ABQ102" s="79" t="n"/>
      <c r="ABR102" s="79" t="n"/>
      <c r="ABS102" s="79" t="n"/>
      <c r="ABT102" s="79" t="n"/>
      <c r="ABU102" s="79" t="n"/>
      <c r="ABV102" s="79" t="n"/>
      <c r="ABW102" s="79" t="n"/>
      <c r="ABX102" s="79" t="n"/>
      <c r="ABY102" s="79" t="n"/>
      <c r="ABZ102" s="79" t="n"/>
      <c r="ACA102" s="79" t="n"/>
      <c r="ACB102" s="79" t="n"/>
      <c r="ACC102" s="79" t="n"/>
      <c r="ACD102" s="79" t="n"/>
      <c r="ACE102" s="79" t="n"/>
      <c r="ACF102" s="79" t="n"/>
      <c r="ACG102" s="79" t="n"/>
      <c r="ACH102" s="79" t="n"/>
      <c r="ACI102" s="79" t="n"/>
      <c r="ACJ102" s="79" t="n"/>
      <c r="ACK102" s="79" t="n"/>
      <c r="ACL102" s="79" t="n"/>
      <c r="ACM102" s="79" t="n"/>
      <c r="ACN102" s="79" t="n"/>
      <c r="ACO102" s="79" t="n"/>
      <c r="ACP102" s="79" t="n"/>
      <c r="ACQ102" s="79" t="n"/>
      <c r="ACR102" s="79" t="n"/>
      <c r="ACU102" s="78" t="n">
        <v>4</v>
      </c>
      <c r="ACV102" s="79" t="n"/>
      <c r="ACW102" s="79" t="n"/>
      <c r="ACX102" s="79" t="n"/>
      <c r="ACY102" s="79" t="n"/>
      <c r="ACZ102" s="79" t="n"/>
      <c r="ADA102" s="79" t="n"/>
      <c r="ADB102" s="79" t="n"/>
      <c r="ADC102" s="79" t="n"/>
      <c r="ADD102" s="79" t="n"/>
      <c r="ADE102" s="79" t="n"/>
      <c r="ADF102" s="79" t="n"/>
      <c r="ADG102" s="79" t="n"/>
      <c r="ADH102" s="79" t="n"/>
      <c r="ADI102" s="79" t="n"/>
      <c r="ADJ102" s="79" t="n"/>
      <c r="ADK102" s="79" t="n"/>
      <c r="ADL102" s="79" t="n"/>
      <c r="ADM102" s="79" t="n"/>
      <c r="ADN102" s="79" t="n"/>
      <c r="ADO102" s="79" t="n"/>
      <c r="ADP102" s="79" t="n"/>
      <c r="ADQ102" s="79" t="n"/>
      <c r="ADR102" s="79" t="n"/>
      <c r="ADS102" s="79" t="n"/>
      <c r="ADT102" s="79" t="n"/>
      <c r="ADU102" s="79" t="n"/>
      <c r="ADV102" s="79" t="n"/>
      <c r="ADW102" s="79" t="n"/>
      <c r="ADX102" s="79" t="n"/>
      <c r="ADY102" s="79" t="n"/>
      <c r="ADZ102" s="79" t="n"/>
      <c r="AEA102" s="79" t="n"/>
      <c r="AEB102" s="79" t="n"/>
      <c r="AEC102" s="79" t="n"/>
      <c r="AED102" s="79" t="n"/>
      <c r="AEE102" s="79" t="n"/>
      <c r="AEF102" s="79" t="n"/>
      <c r="AEG102" s="79" t="n"/>
      <c r="AEH102" s="79" t="n"/>
      <c r="AEI102" s="79" t="n"/>
      <c r="AEL102" s="78" t="n">
        <v>4</v>
      </c>
      <c r="AEM102" s="79" t="n"/>
      <c r="AEN102" s="79" t="n"/>
      <c r="AEO102" s="79" t="n"/>
      <c r="AEP102" s="79" t="n"/>
      <c r="AEQ102" s="79" t="n"/>
      <c r="AER102" s="79" t="n"/>
      <c r="AES102" s="79" t="n"/>
      <c r="AET102" s="79" t="n"/>
      <c r="AEU102" s="79" t="n"/>
      <c r="AEV102" s="79" t="n"/>
      <c r="AEW102" s="79" t="n"/>
      <c r="AEX102" s="79" t="n"/>
      <c r="AEY102" s="79" t="n"/>
      <c r="AEZ102" s="79" t="n"/>
      <c r="AFA102" s="79" t="n"/>
      <c r="AFB102" s="79" t="n"/>
      <c r="AFC102" s="79" t="n"/>
      <c r="AFD102" s="79" t="n"/>
      <c r="AFE102" s="79" t="n"/>
      <c r="AFF102" s="79" t="n"/>
      <c r="AFG102" s="79" t="n"/>
      <c r="AFH102" s="79" t="n"/>
      <c r="AFI102" s="79" t="n"/>
      <c r="AFJ102" s="79" t="n"/>
      <c r="AFK102" s="79" t="n"/>
      <c r="AFL102" s="79" t="n"/>
      <c r="AFM102" s="79" t="n"/>
      <c r="AFN102" s="79" t="n"/>
      <c r="AFO102" s="79" t="n"/>
      <c r="AFP102" s="79" t="n"/>
      <c r="AFQ102" s="79" t="n"/>
      <c r="AFR102" s="79" t="n"/>
      <c r="AFS102" s="79" t="n"/>
      <c r="AFT102" s="79" t="n"/>
      <c r="AFU102" s="79" t="n"/>
      <c r="AFV102" s="79" t="n"/>
      <c r="AFW102" s="79" t="n"/>
      <c r="AFX102" s="79" t="n"/>
      <c r="AFY102" s="79" t="n"/>
      <c r="AFZ102" s="79" t="n"/>
    </row>
    <row r="103">
      <c r="A103" s="78" t="n">
        <v>5</v>
      </c>
      <c r="B103" s="79" t="n"/>
      <c r="C103" s="79" t="n"/>
      <c r="D103" s="79" t="n"/>
      <c r="E103" s="79" t="n"/>
      <c r="F103" s="79" t="n"/>
      <c r="G103" s="79" t="n"/>
      <c r="H103" s="79" t="n"/>
      <c r="I103" s="79" t="n"/>
      <c r="J103" s="79" t="n"/>
      <c r="K103" s="79" t="n"/>
      <c r="L103" s="79" t="n"/>
      <c r="M103" s="79" t="n"/>
      <c r="N103" s="79" t="n"/>
      <c r="O103" s="79" t="n"/>
      <c r="P103" s="79" t="n"/>
      <c r="Q103" s="79" t="n"/>
      <c r="R103" s="79" t="n"/>
      <c r="S103" s="79" t="n"/>
      <c r="T103" s="79" t="n"/>
      <c r="U103" s="79" t="n"/>
      <c r="V103" s="79" t="n"/>
      <c r="W103" s="79" t="n"/>
      <c r="X103" s="79" t="n"/>
      <c r="Y103" s="79" t="n"/>
      <c r="Z103" s="79" t="n"/>
      <c r="AA103" s="79" t="n"/>
      <c r="AB103" s="79" t="n"/>
      <c r="AC103" s="79" t="n"/>
      <c r="AD103" s="79" t="n"/>
      <c r="AE103" s="79" t="n"/>
      <c r="AF103" s="79" t="n"/>
      <c r="AG103" s="79" t="n"/>
      <c r="AH103" s="79" t="n"/>
      <c r="AI103" s="79" t="n"/>
      <c r="AJ103" s="79" t="n"/>
      <c r="AK103" s="79" t="n"/>
      <c r="AL103" s="79" t="n"/>
      <c r="AM103" s="79" t="n"/>
      <c r="AN103" s="79" t="n"/>
      <c r="AO103" s="79" t="n"/>
      <c r="AR103" s="78" t="n">
        <v>5</v>
      </c>
      <c r="AS103" s="79" t="n"/>
      <c r="AT103" s="79" t="n"/>
      <c r="AU103" s="79" t="n"/>
      <c r="AV103" s="79" t="n"/>
      <c r="AW103" s="79" t="n"/>
      <c r="AX103" s="79" t="n"/>
      <c r="AY103" s="79" t="n"/>
      <c r="AZ103" s="79" t="n"/>
      <c r="BA103" s="79" t="n"/>
      <c r="BB103" s="79" t="n"/>
      <c r="BC103" s="79" t="n"/>
      <c r="BD103" s="79" t="n"/>
      <c r="BE103" s="79" t="n"/>
      <c r="BF103" s="79" t="n"/>
      <c r="BG103" s="79" t="n"/>
      <c r="BH103" s="79" t="n"/>
      <c r="BI103" s="79" t="n"/>
      <c r="BJ103" s="79" t="n"/>
      <c r="BK103" s="79" t="n"/>
      <c r="BL103" s="79" t="n"/>
      <c r="BM103" s="79" t="n"/>
      <c r="BN103" s="79" t="n"/>
      <c r="BO103" s="79" t="n"/>
      <c r="BP103" s="79" t="n"/>
      <c r="BQ103" s="79" t="n"/>
      <c r="BR103" s="79" t="n"/>
      <c r="BS103" s="79" t="n"/>
      <c r="BT103" s="79" t="n"/>
      <c r="BU103" s="79" t="n"/>
      <c r="BV103" s="79" t="n"/>
      <c r="BW103" s="79" t="n"/>
      <c r="BX103" s="79" t="n"/>
      <c r="BY103" s="79" t="n"/>
      <c r="BZ103" s="79" t="n"/>
      <c r="CA103" s="79" t="n"/>
      <c r="CB103" s="79" t="n"/>
      <c r="CC103" s="79" t="n"/>
      <c r="CD103" s="79" t="n"/>
      <c r="CE103" s="79" t="n"/>
      <c r="CF103" s="79" t="n"/>
      <c r="CI103" s="78" t="n">
        <v>5</v>
      </c>
      <c r="CJ103" s="79" t="n"/>
      <c r="CK103" s="79" t="n"/>
      <c r="CL103" s="79" t="n"/>
      <c r="CM103" s="79" t="n"/>
      <c r="CN103" s="79" t="n"/>
      <c r="CO103" s="79" t="n"/>
      <c r="CP103" s="79" t="n"/>
      <c r="CQ103" s="79" t="n"/>
      <c r="CR103" s="79" t="n"/>
      <c r="CS103" s="79" t="n"/>
      <c r="CT103" s="79" t="n"/>
      <c r="CU103" s="79" t="n"/>
      <c r="CV103" s="79" t="n"/>
      <c r="CW103" s="79" t="n"/>
      <c r="CX103" s="79" t="n"/>
      <c r="CY103" s="79" t="n"/>
      <c r="CZ103" s="79" t="n"/>
      <c r="DA103" s="79" t="n"/>
      <c r="DB103" s="79" t="n"/>
      <c r="DC103" s="79" t="n"/>
      <c r="DD103" s="79" t="n"/>
      <c r="DE103" s="79" t="n"/>
      <c r="DF103" s="79" t="n"/>
      <c r="DG103" s="79" t="n"/>
      <c r="DH103" s="79" t="n"/>
      <c r="DI103" s="79" t="n"/>
      <c r="DJ103" s="79" t="n"/>
      <c r="DK103" s="79" t="n"/>
      <c r="DL103" s="79" t="n"/>
      <c r="DM103" s="79" t="n"/>
      <c r="DN103" s="79" t="n"/>
      <c r="DO103" s="79" t="n"/>
      <c r="DP103" s="79" t="n"/>
      <c r="DQ103" s="79" t="n"/>
      <c r="DR103" s="79" t="n"/>
      <c r="DS103" s="79" t="n"/>
      <c r="DT103" s="79" t="n"/>
      <c r="DU103" s="79" t="n"/>
      <c r="DV103" s="79" t="n"/>
      <c r="DW103" s="79" t="n"/>
      <c r="DZ103" s="78" t="n">
        <v>5</v>
      </c>
      <c r="EA103" s="79" t="n"/>
      <c r="EB103" s="79" t="n"/>
      <c r="EC103" s="79" t="n"/>
      <c r="ED103" s="79" t="n"/>
      <c r="EE103" s="79" t="n"/>
      <c r="EF103" s="79" t="n"/>
      <c r="EG103" s="79" t="n"/>
      <c r="EH103" s="79" t="n"/>
      <c r="EI103" s="79" t="n"/>
      <c r="EJ103" s="79" t="n"/>
      <c r="EK103" s="79" t="n"/>
      <c r="EL103" s="79" t="n"/>
      <c r="EM103" s="79" t="n"/>
      <c r="EN103" s="79" t="n"/>
      <c r="EO103" s="79" t="n"/>
      <c r="EP103" s="79" t="n"/>
      <c r="EQ103" s="79" t="n"/>
      <c r="ER103" s="79" t="n"/>
      <c r="ES103" s="79" t="n"/>
      <c r="ET103" s="79" t="n"/>
      <c r="EU103" s="79" t="n"/>
      <c r="EV103" s="79" t="n"/>
      <c r="EW103" s="79" t="n"/>
      <c r="EX103" s="79" t="n"/>
      <c r="EY103" s="79" t="n"/>
      <c r="EZ103" s="79" t="n"/>
      <c r="FA103" s="79" t="n"/>
      <c r="FB103" s="79" t="n"/>
      <c r="FC103" s="79" t="n"/>
      <c r="FD103" s="79" t="n"/>
      <c r="FE103" s="79" t="n"/>
      <c r="FF103" s="79" t="n"/>
      <c r="FG103" s="79" t="n"/>
      <c r="FH103" s="79" t="n"/>
      <c r="FI103" s="79" t="n"/>
      <c r="FJ103" s="79" t="n"/>
      <c r="FK103" s="79" t="n"/>
      <c r="FL103" s="79" t="n"/>
      <c r="FM103" s="79" t="n"/>
      <c r="FN103" s="79" t="n"/>
      <c r="FQ103" s="78" t="n">
        <v>5</v>
      </c>
      <c r="FR103" s="79" t="n"/>
      <c r="FS103" s="79" t="n"/>
      <c r="FT103" s="79" t="n"/>
      <c r="FU103" s="79" t="n"/>
      <c r="FV103" s="79" t="n"/>
      <c r="FW103" s="79" t="n"/>
      <c r="FX103" s="79" t="n"/>
      <c r="FY103" s="79" t="n"/>
      <c r="FZ103" s="79" t="n"/>
      <c r="GA103" s="79" t="n"/>
      <c r="GB103" s="79" t="n"/>
      <c r="GC103" s="79" t="n"/>
      <c r="GD103" s="79" t="n"/>
      <c r="GE103" s="79" t="n"/>
      <c r="GF103" s="79" t="n"/>
      <c r="GG103" s="79" t="n"/>
      <c r="GH103" s="79" t="n"/>
      <c r="GI103" s="79" t="n"/>
      <c r="GJ103" s="79" t="n"/>
      <c r="GK103" s="79" t="n"/>
      <c r="GL103" s="79" t="n"/>
      <c r="GM103" s="79" t="n"/>
      <c r="GN103" s="79" t="n"/>
      <c r="GO103" s="79" t="n"/>
      <c r="GP103" s="79" t="n"/>
      <c r="GQ103" s="79" t="n"/>
      <c r="GR103" s="79" t="n"/>
      <c r="GS103" s="79" t="n"/>
      <c r="GT103" s="79" t="n"/>
      <c r="GU103" s="79" t="n"/>
      <c r="GV103" s="79" t="n"/>
      <c r="GW103" s="79" t="n"/>
      <c r="GX103" s="79" t="n"/>
      <c r="GY103" s="79" t="n"/>
      <c r="GZ103" s="79" t="n"/>
      <c r="HA103" s="79" t="n"/>
      <c r="HB103" s="79" t="n"/>
      <c r="HC103" s="79" t="n"/>
      <c r="HD103" s="79" t="n"/>
      <c r="HE103" s="79" t="n"/>
      <c r="HH103" s="78" t="n">
        <v>5</v>
      </c>
      <c r="HI103" s="79" t="n"/>
      <c r="HJ103" s="79" t="n"/>
      <c r="HK103" s="79" t="n"/>
      <c r="HL103" s="79" t="n"/>
      <c r="HM103" s="79" t="n"/>
      <c r="HN103" s="79" t="n"/>
      <c r="HO103" s="79" t="n"/>
      <c r="HP103" s="79" t="n"/>
      <c r="HQ103" s="79" t="n"/>
      <c r="HR103" s="79" t="n"/>
      <c r="HS103" s="79" t="n"/>
      <c r="HT103" s="79" t="n"/>
      <c r="HU103" s="79" t="n"/>
      <c r="HV103" s="79" t="n"/>
      <c r="HW103" s="79" t="n"/>
      <c r="HX103" s="79" t="n"/>
      <c r="HY103" s="79" t="n"/>
      <c r="HZ103" s="79" t="n"/>
      <c r="IA103" s="79" t="n"/>
      <c r="IB103" s="79" t="n"/>
      <c r="IC103" s="79" t="n"/>
      <c r="ID103" s="79" t="n"/>
      <c r="IE103" s="79" t="n"/>
      <c r="IF103" s="79" t="n"/>
      <c r="IG103" s="79" t="n"/>
      <c r="IH103" s="79" t="n"/>
      <c r="II103" s="79" t="n"/>
      <c r="IJ103" s="79" t="n"/>
      <c r="IK103" s="79" t="n"/>
      <c r="IL103" s="79" t="n"/>
      <c r="IM103" s="79" t="n"/>
      <c r="IN103" s="79" t="n"/>
      <c r="IO103" s="79" t="n"/>
      <c r="IP103" s="79" t="n"/>
      <c r="IQ103" s="79" t="n"/>
      <c r="IR103" s="79" t="n"/>
      <c r="IS103" s="79" t="n"/>
      <c r="IT103" s="79" t="n"/>
      <c r="IU103" s="79" t="n"/>
      <c r="IV103" s="79" t="n"/>
      <c r="IY103" s="78" t="n">
        <v>5</v>
      </c>
      <c r="IZ103" s="79" t="n"/>
      <c r="JA103" s="79" t="n"/>
      <c r="JB103" s="79" t="n"/>
      <c r="JC103" s="79" t="n"/>
      <c r="JD103" s="79" t="n"/>
      <c r="JE103" s="79" t="n"/>
      <c r="JF103" s="79" t="n"/>
      <c r="JG103" s="79" t="n"/>
      <c r="JH103" s="79" t="n"/>
      <c r="JI103" s="79" t="n"/>
      <c r="JJ103" s="79" t="n"/>
      <c r="JK103" s="79" t="n"/>
      <c r="JL103" s="79" t="n"/>
      <c r="JM103" s="79" t="n"/>
      <c r="JN103" s="79" t="n"/>
      <c r="JO103" s="79" t="n"/>
      <c r="JP103" s="79" t="n"/>
      <c r="JQ103" s="79" t="n"/>
      <c r="JR103" s="79" t="n"/>
      <c r="JS103" s="79" t="n"/>
      <c r="JT103" s="79" t="n"/>
      <c r="JU103" s="79" t="n"/>
      <c r="JV103" s="79" t="n"/>
      <c r="JW103" s="79" t="n"/>
      <c r="JX103" s="79" t="n"/>
      <c r="JY103" s="79" t="n"/>
      <c r="JZ103" s="79" t="n"/>
      <c r="KA103" s="79" t="n"/>
      <c r="KB103" s="79" t="n"/>
      <c r="KC103" s="79" t="n"/>
      <c r="KD103" s="79" t="n"/>
      <c r="KE103" s="79" t="n"/>
      <c r="KF103" s="79" t="n"/>
      <c r="KG103" s="79" t="n"/>
      <c r="KH103" s="79" t="n"/>
      <c r="KI103" s="79" t="n"/>
      <c r="KJ103" s="79" t="n"/>
      <c r="KK103" s="79" t="n"/>
      <c r="KL103" s="79" t="n"/>
      <c r="KM103" s="79" t="n"/>
      <c r="KP103" s="78" t="n">
        <v>5</v>
      </c>
      <c r="KQ103" s="79" t="n"/>
      <c r="KR103" s="79" t="n"/>
      <c r="KS103" s="79" t="n"/>
      <c r="KT103" s="79" t="n"/>
      <c r="KU103" s="79" t="n"/>
      <c r="KV103" s="79" t="n"/>
      <c r="KW103" s="79" t="n"/>
      <c r="KX103" s="79" t="n"/>
      <c r="KY103" s="79" t="n"/>
      <c r="KZ103" s="79" t="n"/>
      <c r="LA103" s="79" t="n"/>
      <c r="LB103" s="79" t="n"/>
      <c r="LC103" s="79" t="n"/>
      <c r="LD103" s="79" t="n"/>
      <c r="LE103" s="79" t="n"/>
      <c r="LF103" s="79" t="n"/>
      <c r="LG103" s="79" t="n"/>
      <c r="LH103" s="79" t="n"/>
      <c r="LI103" s="79" t="n"/>
      <c r="LJ103" s="79" t="n"/>
      <c r="LK103" s="79" t="n"/>
      <c r="LL103" s="79" t="n"/>
      <c r="LM103" s="79" t="n"/>
      <c r="LN103" s="79" t="n"/>
      <c r="LO103" s="79" t="n"/>
      <c r="LP103" s="79" t="n"/>
      <c r="LQ103" s="79" t="n"/>
      <c r="LR103" s="79" t="n"/>
      <c r="LS103" s="79" t="n"/>
      <c r="LT103" s="79" t="n"/>
      <c r="LU103" s="79" t="n"/>
      <c r="LV103" s="79" t="n"/>
      <c r="LW103" s="79" t="n"/>
      <c r="LX103" s="79" t="n"/>
      <c r="LY103" s="79" t="n"/>
      <c r="LZ103" s="79" t="n"/>
      <c r="MA103" s="79" t="n"/>
      <c r="MB103" s="79" t="n"/>
      <c r="MC103" s="79" t="n"/>
      <c r="MD103" s="79" t="n"/>
      <c r="MG103" s="78" t="n">
        <v>5</v>
      </c>
      <c r="MH103" s="79" t="n"/>
      <c r="MI103" s="79" t="n"/>
      <c r="MJ103" s="79" t="n"/>
      <c r="MK103" s="79" t="n"/>
      <c r="ML103" s="79" t="n"/>
      <c r="MM103" s="79" t="n"/>
      <c r="MN103" s="79" t="n"/>
      <c r="MO103" s="79" t="n"/>
      <c r="MP103" s="79" t="n"/>
      <c r="MQ103" s="79" t="n"/>
      <c r="MR103" s="79" t="n"/>
      <c r="MS103" s="79" t="n"/>
      <c r="MT103" s="79" t="n"/>
      <c r="MU103" s="79" t="n"/>
      <c r="MV103" s="79" t="n"/>
      <c r="MW103" s="79" t="n"/>
      <c r="MX103" s="79" t="n"/>
      <c r="MY103" s="79" t="n"/>
      <c r="MZ103" s="79" t="n"/>
      <c r="NA103" s="79" t="n"/>
      <c r="NB103" s="79" t="n"/>
      <c r="NC103" s="79" t="n"/>
      <c r="ND103" s="79" t="n"/>
      <c r="NE103" s="79" t="n"/>
      <c r="NF103" s="79" t="n"/>
      <c r="NG103" s="79" t="n"/>
      <c r="NH103" s="79" t="n"/>
      <c r="NI103" s="79" t="n"/>
      <c r="NJ103" s="79" t="n"/>
      <c r="NK103" s="79" t="n"/>
      <c r="NL103" s="79" t="n"/>
      <c r="NM103" s="79" t="n"/>
      <c r="NN103" s="79" t="n"/>
      <c r="NO103" s="79" t="n"/>
      <c r="NP103" s="79" t="n"/>
      <c r="NQ103" s="79" t="n"/>
      <c r="NR103" s="79" t="n"/>
      <c r="NS103" s="79" t="n"/>
      <c r="NT103" s="79" t="n"/>
      <c r="NU103" s="79" t="n"/>
      <c r="NX103" s="78" t="n">
        <v>5</v>
      </c>
      <c r="NY103" s="79" t="n"/>
      <c r="NZ103" s="79" t="n"/>
      <c r="OA103" s="79" t="n"/>
      <c r="OB103" s="79" t="n"/>
      <c r="OC103" s="79" t="n"/>
      <c r="OD103" s="79" t="n"/>
      <c r="OE103" s="79" t="n"/>
      <c r="OF103" s="79" t="n"/>
      <c r="OG103" s="79" t="n"/>
      <c r="OH103" s="79" t="n"/>
      <c r="OI103" s="79" t="n"/>
      <c r="OJ103" s="79" t="n"/>
      <c r="OK103" s="79" t="n"/>
      <c r="OL103" s="79" t="n"/>
      <c r="OM103" s="79" t="n"/>
      <c r="ON103" s="79" t="n"/>
      <c r="OO103" s="79" t="n"/>
      <c r="OP103" s="79" t="n"/>
      <c r="OQ103" s="79" t="n"/>
      <c r="OR103" s="79" t="n"/>
      <c r="OS103" s="79" t="n"/>
      <c r="OT103" s="79" t="n"/>
      <c r="OU103" s="79" t="n"/>
      <c r="OV103" s="79" t="n"/>
      <c r="OW103" s="79" t="n"/>
      <c r="OX103" s="79" t="n"/>
      <c r="OY103" s="79" t="n"/>
      <c r="OZ103" s="79" t="n"/>
      <c r="PA103" s="79" t="n"/>
      <c r="PB103" s="79" t="n"/>
      <c r="PC103" s="79" t="n"/>
      <c r="PD103" s="79" t="n"/>
      <c r="PE103" s="79" t="n"/>
      <c r="PF103" s="79" t="n"/>
      <c r="PG103" s="79" t="n"/>
      <c r="PH103" s="79" t="n"/>
      <c r="PI103" s="79" t="n"/>
      <c r="PJ103" s="79" t="n"/>
      <c r="PK103" s="79" t="n"/>
      <c r="PL103" s="79" t="n"/>
      <c r="PO103" s="78" t="n">
        <v>5</v>
      </c>
      <c r="PP103" s="79" t="n"/>
      <c r="PQ103" s="79" t="n"/>
      <c r="PR103" s="79" t="n"/>
      <c r="PS103" s="79" t="n"/>
      <c r="PT103" s="79" t="n"/>
      <c r="PU103" s="79" t="n"/>
      <c r="PV103" s="79" t="n"/>
      <c r="PW103" s="79" t="n"/>
      <c r="PX103" s="79" t="n"/>
      <c r="PY103" s="79" t="n"/>
      <c r="PZ103" s="79" t="n"/>
      <c r="QA103" s="79" t="n"/>
      <c r="QB103" s="79" t="n"/>
      <c r="QC103" s="79" t="n"/>
      <c r="QD103" s="79" t="n"/>
      <c r="QE103" s="79" t="n"/>
      <c r="QF103" s="79" t="n"/>
      <c r="QG103" s="79" t="n"/>
      <c r="QH103" s="79" t="n"/>
      <c r="QI103" s="79" t="n"/>
      <c r="QJ103" s="79" t="n"/>
      <c r="QK103" s="79" t="n"/>
      <c r="QL103" s="79" t="n"/>
      <c r="QM103" s="79" t="n"/>
      <c r="QN103" s="79" t="n"/>
      <c r="QO103" s="79" t="n"/>
      <c r="QP103" s="79" t="n"/>
      <c r="QQ103" s="79" t="n"/>
      <c r="QR103" s="79" t="n"/>
      <c r="QS103" s="79" t="n"/>
      <c r="QT103" s="79" t="n"/>
      <c r="QU103" s="79" t="n"/>
      <c r="QV103" s="79" t="n"/>
      <c r="QW103" s="79" t="n"/>
      <c r="QX103" s="79" t="n"/>
      <c r="QY103" s="79" t="n"/>
      <c r="QZ103" s="79" t="n"/>
      <c r="RA103" s="79" t="n"/>
      <c r="RB103" s="79" t="n"/>
      <c r="RC103" s="79" t="n"/>
      <c r="RF103" s="78" t="n">
        <v>5</v>
      </c>
      <c r="RG103" s="79" t="n"/>
      <c r="RH103" s="79" t="n"/>
      <c r="RI103" s="79" t="n"/>
      <c r="RJ103" s="79" t="n"/>
      <c r="RK103" s="79" t="n"/>
      <c r="RL103" s="79" t="n"/>
      <c r="RM103" s="79" t="n"/>
      <c r="RN103" s="79" t="n"/>
      <c r="RO103" s="79" t="n"/>
      <c r="RP103" s="79" t="n"/>
      <c r="RQ103" s="79" t="n"/>
      <c r="RR103" s="79" t="n"/>
      <c r="RS103" s="79" t="n"/>
      <c r="RT103" s="79" t="n"/>
      <c r="RU103" s="79" t="n"/>
      <c r="RV103" s="79" t="n"/>
      <c r="RW103" s="79" t="n"/>
      <c r="RX103" s="79" t="n"/>
      <c r="RY103" s="79" t="n"/>
      <c r="RZ103" s="79" t="n"/>
      <c r="SA103" s="79" t="n"/>
      <c r="SB103" s="79" t="n"/>
      <c r="SC103" s="79" t="n"/>
      <c r="SD103" s="79" t="n"/>
      <c r="SE103" s="79" t="n"/>
      <c r="SF103" s="79" t="n"/>
      <c r="SG103" s="79" t="n"/>
      <c r="SH103" s="79" t="n"/>
      <c r="SI103" s="79" t="n"/>
      <c r="SJ103" s="79" t="n"/>
      <c r="SK103" s="79" t="n"/>
      <c r="SL103" s="79" t="n"/>
      <c r="SM103" s="79" t="n"/>
      <c r="SN103" s="79" t="n"/>
      <c r="SO103" s="79" t="n"/>
      <c r="SP103" s="79" t="n"/>
      <c r="SQ103" s="79" t="n"/>
      <c r="SR103" s="79" t="n"/>
      <c r="SS103" s="79" t="n"/>
      <c r="ST103" s="79" t="n"/>
      <c r="SW103" s="78" t="n">
        <v>5</v>
      </c>
      <c r="SX103" s="79" t="n"/>
      <c r="SY103" s="79" t="n"/>
      <c r="SZ103" s="79" t="n"/>
      <c r="TA103" s="79" t="n"/>
      <c r="TB103" s="79" t="n"/>
      <c r="TC103" s="79" t="n"/>
      <c r="TD103" s="79" t="n"/>
      <c r="TE103" s="79" t="n"/>
      <c r="TF103" s="79" t="n"/>
      <c r="TG103" s="79" t="n"/>
      <c r="TH103" s="79" t="n"/>
      <c r="TI103" s="79" t="n"/>
      <c r="TJ103" s="79" t="n"/>
      <c r="TK103" s="79" t="n"/>
      <c r="TL103" s="79" t="n"/>
      <c r="TM103" s="79" t="n"/>
      <c r="TN103" s="79" t="n"/>
      <c r="TO103" s="79" t="n"/>
      <c r="TP103" s="79" t="n"/>
      <c r="TQ103" s="79" t="n"/>
      <c r="TR103" s="79" t="n"/>
      <c r="TS103" s="79" t="n"/>
      <c r="TT103" s="79" t="n"/>
      <c r="TU103" s="79" t="n"/>
      <c r="TV103" s="79" t="n"/>
      <c r="TW103" s="79" t="n"/>
      <c r="TX103" s="79" t="n"/>
      <c r="TY103" s="79" t="n"/>
      <c r="TZ103" s="79" t="n"/>
      <c r="UA103" s="79" t="n"/>
      <c r="UB103" s="79" t="n"/>
      <c r="UC103" s="79" t="n"/>
      <c r="UD103" s="79" t="n"/>
      <c r="UE103" s="79" t="n"/>
      <c r="UF103" s="79" t="n"/>
      <c r="UG103" s="79" t="n"/>
      <c r="UH103" s="79" t="n"/>
      <c r="UI103" s="79" t="n"/>
      <c r="UJ103" s="79" t="n"/>
      <c r="UK103" s="79" t="n"/>
      <c r="UN103" s="78" t="n">
        <v>5</v>
      </c>
      <c r="UO103" s="79" t="n"/>
      <c r="UP103" s="79" t="n"/>
      <c r="UQ103" s="79" t="n"/>
      <c r="UR103" s="79" t="n"/>
      <c r="US103" s="79" t="n"/>
      <c r="UT103" s="79" t="n"/>
      <c r="UU103" s="79" t="n"/>
      <c r="UV103" s="79" t="n"/>
      <c r="UW103" s="79" t="n"/>
      <c r="UX103" s="79" t="n"/>
      <c r="UY103" s="79" t="n"/>
      <c r="UZ103" s="79" t="n"/>
      <c r="VA103" s="79" t="n"/>
      <c r="VB103" s="79" t="n"/>
      <c r="VC103" s="79" t="n"/>
      <c r="VD103" s="79" t="n"/>
      <c r="VE103" s="79" t="n"/>
      <c r="VF103" s="79" t="n"/>
      <c r="VG103" s="79" t="n"/>
      <c r="VH103" s="79" t="n"/>
      <c r="VI103" s="79" t="n"/>
      <c r="VJ103" s="79" t="n"/>
      <c r="VK103" s="79" t="n"/>
      <c r="VL103" s="79" t="n"/>
      <c r="VM103" s="79" t="n"/>
      <c r="VN103" s="79" t="n"/>
      <c r="VO103" s="79" t="n"/>
      <c r="VP103" s="79" t="n"/>
      <c r="VQ103" s="79" t="n"/>
      <c r="VR103" s="79" t="n"/>
      <c r="VS103" s="79" t="n"/>
      <c r="VT103" s="79" t="n"/>
      <c r="VU103" s="79" t="n"/>
      <c r="VV103" s="79" t="n"/>
      <c r="VW103" s="79" t="n"/>
      <c r="VX103" s="79" t="n"/>
      <c r="VY103" s="79" t="n"/>
      <c r="VZ103" s="79" t="n"/>
      <c r="WA103" s="79" t="n"/>
      <c r="WB103" s="79" t="n"/>
      <c r="WE103" s="78" t="n">
        <v>5</v>
      </c>
      <c r="WF103" s="79" t="n"/>
      <c r="WG103" s="79" t="n"/>
      <c r="WH103" s="79" t="n"/>
      <c r="WI103" s="79" t="n"/>
      <c r="WJ103" s="79" t="n"/>
      <c r="WK103" s="79" t="n"/>
      <c r="WL103" s="79" t="n"/>
      <c r="WM103" s="79" t="n"/>
      <c r="WN103" s="79" t="n"/>
      <c r="WO103" s="79" t="n"/>
      <c r="WP103" s="79" t="n"/>
      <c r="WQ103" s="79" t="n"/>
      <c r="WR103" s="79" t="n"/>
      <c r="WS103" s="79" t="n"/>
      <c r="WT103" s="79" t="n"/>
      <c r="WU103" s="79" t="n"/>
      <c r="WV103" s="79" t="n"/>
      <c r="WW103" s="79" t="n"/>
      <c r="WX103" s="79" t="n"/>
      <c r="WY103" s="79" t="n"/>
      <c r="WZ103" s="79" t="n"/>
      <c r="XA103" s="79" t="n"/>
      <c r="XB103" s="79" t="n"/>
      <c r="XC103" s="79" t="n"/>
      <c r="XD103" s="79" t="n"/>
      <c r="XE103" s="79" t="n"/>
      <c r="XF103" s="79" t="n"/>
      <c r="XG103" s="79" t="n"/>
      <c r="XH103" s="79" t="n"/>
      <c r="XI103" s="79" t="n"/>
      <c r="XJ103" s="79" t="n"/>
      <c r="XK103" s="79" t="n"/>
      <c r="XL103" s="79" t="n"/>
      <c r="XM103" s="79" t="n"/>
      <c r="XN103" s="79" t="n"/>
      <c r="XO103" s="79" t="n"/>
      <c r="XP103" s="79" t="n"/>
      <c r="XQ103" s="79" t="n"/>
      <c r="XR103" s="79" t="n"/>
      <c r="XS103" s="79" t="n"/>
      <c r="XV103" s="78" t="n">
        <v>5</v>
      </c>
      <c r="XW103" s="79" t="n"/>
      <c r="XX103" s="79" t="n"/>
      <c r="XY103" s="79" t="n"/>
      <c r="XZ103" s="79" t="n"/>
      <c r="YA103" s="79" t="n"/>
      <c r="YB103" s="79" t="n"/>
      <c r="YC103" s="79" t="n"/>
      <c r="YD103" s="79" t="n"/>
      <c r="YE103" s="79" t="n"/>
      <c r="YF103" s="79" t="n"/>
      <c r="YG103" s="79" t="n"/>
      <c r="YH103" s="79" t="n"/>
      <c r="YI103" s="79" t="n"/>
      <c r="YJ103" s="79" t="n"/>
      <c r="YK103" s="79" t="n"/>
      <c r="YL103" s="79" t="n"/>
      <c r="YM103" s="79" t="n"/>
      <c r="YN103" s="79" t="n"/>
      <c r="YO103" s="79" t="n"/>
      <c r="YP103" s="79" t="n"/>
      <c r="YQ103" s="79" t="n"/>
      <c r="YR103" s="79" t="n"/>
      <c r="YS103" s="79" t="n"/>
      <c r="YT103" s="79" t="n"/>
      <c r="YU103" s="79" t="n"/>
      <c r="YV103" s="79" t="n"/>
      <c r="YW103" s="79" t="n"/>
      <c r="YX103" s="79" t="n"/>
      <c r="YY103" s="79" t="n"/>
      <c r="YZ103" s="79" t="n"/>
      <c r="ZA103" s="79" t="n"/>
      <c r="ZB103" s="79" t="n"/>
      <c r="ZC103" s="79" t="n"/>
      <c r="ZD103" s="79" t="n"/>
      <c r="ZE103" s="79" t="n"/>
      <c r="ZF103" s="79" t="n"/>
      <c r="ZG103" s="79" t="n"/>
      <c r="ZH103" s="79" t="n"/>
      <c r="ZI103" s="79" t="n"/>
      <c r="ZJ103" s="79" t="n"/>
      <c r="ZM103" s="78" t="n">
        <v>5</v>
      </c>
      <c r="ZN103" s="79" t="n"/>
      <c r="ZO103" s="79" t="n"/>
      <c r="ZP103" s="79" t="n"/>
      <c r="ZQ103" s="79" t="n"/>
      <c r="ZR103" s="79" t="n"/>
      <c r="ZS103" s="79" t="n"/>
      <c r="ZT103" s="79" t="n"/>
      <c r="ZU103" s="79" t="n"/>
      <c r="ZV103" s="79" t="n"/>
      <c r="ZW103" s="79" t="n"/>
      <c r="ZX103" s="79" t="n"/>
      <c r="ZY103" s="79" t="n"/>
      <c r="ZZ103" s="79" t="n"/>
      <c r="AAA103" s="79" t="n"/>
      <c r="AAB103" s="79" t="n"/>
      <c r="AAC103" s="79" t="n"/>
      <c r="AAD103" s="79" t="n"/>
      <c r="AAE103" s="79" t="n"/>
      <c r="AAF103" s="79" t="n"/>
      <c r="AAG103" s="79" t="n"/>
      <c r="AAH103" s="79" t="n"/>
      <c r="AAI103" s="79" t="n"/>
      <c r="AAJ103" s="79" t="n"/>
      <c r="AAK103" s="79" t="n"/>
      <c r="AAL103" s="79" t="n"/>
      <c r="AAM103" s="79" t="n"/>
      <c r="AAN103" s="79" t="n"/>
      <c r="AAO103" s="79" t="n"/>
      <c r="AAP103" s="79" t="n"/>
      <c r="AAQ103" s="79" t="n"/>
      <c r="AAR103" s="79" t="n"/>
      <c r="AAS103" s="79" t="n"/>
      <c r="AAT103" s="79" t="n"/>
      <c r="AAU103" s="79" t="n"/>
      <c r="AAV103" s="79" t="n"/>
      <c r="AAW103" s="79" t="n"/>
      <c r="AAX103" s="79" t="n"/>
      <c r="AAY103" s="79" t="n"/>
      <c r="AAZ103" s="79" t="n"/>
      <c r="ABA103" s="79" t="n"/>
      <c r="ABD103" s="78" t="n">
        <v>5</v>
      </c>
      <c r="ABE103" s="79" t="n"/>
      <c r="ABF103" s="79" t="n"/>
      <c r="ABG103" s="79" t="n"/>
      <c r="ABH103" s="79" t="n"/>
      <c r="ABI103" s="79" t="n"/>
      <c r="ABJ103" s="79" t="n"/>
      <c r="ABK103" s="79" t="n"/>
      <c r="ABL103" s="79" t="n"/>
      <c r="ABM103" s="79" t="n"/>
      <c r="ABN103" s="79" t="n"/>
      <c r="ABO103" s="79" t="n"/>
      <c r="ABP103" s="79" t="n"/>
      <c r="ABQ103" s="79" t="n"/>
      <c r="ABR103" s="79" t="n"/>
      <c r="ABS103" s="79" t="n"/>
      <c r="ABT103" s="79" t="n"/>
      <c r="ABU103" s="79" t="n"/>
      <c r="ABV103" s="79" t="n"/>
      <c r="ABW103" s="79" t="n"/>
      <c r="ABX103" s="79" t="n"/>
      <c r="ABY103" s="79" t="n"/>
      <c r="ABZ103" s="79" t="n"/>
      <c r="ACA103" s="79" t="n"/>
      <c r="ACB103" s="79" t="n"/>
      <c r="ACC103" s="79" t="n"/>
      <c r="ACD103" s="79" t="n"/>
      <c r="ACE103" s="79" t="n"/>
      <c r="ACF103" s="79" t="n"/>
      <c r="ACG103" s="79" t="n"/>
      <c r="ACH103" s="79" t="n"/>
      <c r="ACI103" s="79" t="n"/>
      <c r="ACJ103" s="79" t="n"/>
      <c r="ACK103" s="79" t="n"/>
      <c r="ACL103" s="79" t="n"/>
      <c r="ACM103" s="79" t="n"/>
      <c r="ACN103" s="79" t="n"/>
      <c r="ACO103" s="79" t="n"/>
      <c r="ACP103" s="79" t="n"/>
      <c r="ACQ103" s="79" t="n"/>
      <c r="ACR103" s="79" t="n"/>
      <c r="ACU103" s="78" t="n">
        <v>5</v>
      </c>
      <c r="ACV103" s="79" t="n"/>
      <c r="ACW103" s="79" t="n"/>
      <c r="ACX103" s="79" t="n"/>
      <c r="ACY103" s="79" t="n"/>
      <c r="ACZ103" s="79" t="n"/>
      <c r="ADA103" s="79" t="n"/>
      <c r="ADB103" s="79" t="n"/>
      <c r="ADC103" s="79" t="n"/>
      <c r="ADD103" s="79" t="n"/>
      <c r="ADE103" s="79" t="n"/>
      <c r="ADF103" s="79" t="n"/>
      <c r="ADG103" s="79" t="n"/>
      <c r="ADH103" s="79" t="n"/>
      <c r="ADI103" s="79" t="n"/>
      <c r="ADJ103" s="79" t="n"/>
      <c r="ADK103" s="79" t="n"/>
      <c r="ADL103" s="79" t="n"/>
      <c r="ADM103" s="79" t="n"/>
      <c r="ADN103" s="79" t="n"/>
      <c r="ADO103" s="79" t="n"/>
      <c r="ADP103" s="79" t="n"/>
      <c r="ADQ103" s="79" t="n"/>
      <c r="ADR103" s="79" t="n"/>
      <c r="ADS103" s="79" t="n"/>
      <c r="ADT103" s="79" t="n"/>
      <c r="ADU103" s="79" t="n"/>
      <c r="ADV103" s="79" t="n"/>
      <c r="ADW103" s="79" t="n"/>
      <c r="ADX103" s="79" t="n"/>
      <c r="ADY103" s="79" t="n"/>
      <c r="ADZ103" s="79" t="n"/>
      <c r="AEA103" s="79" t="n"/>
      <c r="AEB103" s="79" t="n"/>
      <c r="AEC103" s="79" t="n"/>
      <c r="AED103" s="79" t="n"/>
      <c r="AEE103" s="79" t="n"/>
      <c r="AEF103" s="79" t="n"/>
      <c r="AEG103" s="79" t="n"/>
      <c r="AEH103" s="79" t="n"/>
      <c r="AEI103" s="79" t="n"/>
      <c r="AEL103" s="78" t="n">
        <v>5</v>
      </c>
      <c r="AEM103" s="79" t="n"/>
      <c r="AEN103" s="79" t="n"/>
      <c r="AEO103" s="79" t="n"/>
      <c r="AEP103" s="79" t="n"/>
      <c r="AEQ103" s="79" t="n"/>
      <c r="AER103" s="79" t="n"/>
      <c r="AES103" s="79" t="n"/>
      <c r="AET103" s="79" t="n"/>
      <c r="AEU103" s="79" t="n"/>
      <c r="AEV103" s="79" t="n"/>
      <c r="AEW103" s="79" t="n"/>
      <c r="AEX103" s="79" t="n"/>
      <c r="AEY103" s="79" t="n"/>
      <c r="AEZ103" s="79" t="n"/>
      <c r="AFA103" s="79" t="n"/>
      <c r="AFB103" s="79" t="n"/>
      <c r="AFC103" s="79" t="n"/>
      <c r="AFD103" s="79" t="n"/>
      <c r="AFE103" s="79" t="n"/>
      <c r="AFF103" s="79" t="n"/>
      <c r="AFG103" s="79" t="n"/>
      <c r="AFH103" s="79" t="n"/>
      <c r="AFI103" s="79" t="n"/>
      <c r="AFJ103" s="79" t="n"/>
      <c r="AFK103" s="79" t="n"/>
      <c r="AFL103" s="79" t="n"/>
      <c r="AFM103" s="79" t="n"/>
      <c r="AFN103" s="79" t="n"/>
      <c r="AFO103" s="79" t="n"/>
      <c r="AFP103" s="79" t="n"/>
      <c r="AFQ103" s="79" t="n"/>
      <c r="AFR103" s="79" t="n"/>
      <c r="AFS103" s="79" t="n"/>
      <c r="AFT103" s="79" t="n"/>
      <c r="AFU103" s="79" t="n"/>
      <c r="AFV103" s="79" t="n"/>
      <c r="AFW103" s="79" t="n"/>
      <c r="AFX103" s="79" t="n"/>
      <c r="AFY103" s="79" t="n"/>
      <c r="AFZ103" s="79" t="n"/>
    </row>
    <row r="104">
      <c r="A104" s="78" t="n">
        <v>6</v>
      </c>
      <c r="B104" s="79" t="n"/>
      <c r="C104" s="79" t="n"/>
      <c r="D104" s="79" t="n"/>
      <c r="E104" s="79" t="n"/>
      <c r="F104" s="79" t="n"/>
      <c r="G104" s="79" t="n"/>
      <c r="H104" s="79" t="n"/>
      <c r="I104" s="79" t="n"/>
      <c r="J104" s="79" t="n"/>
      <c r="K104" s="79" t="n"/>
      <c r="L104" s="79" t="n"/>
      <c r="M104" s="79" t="n"/>
      <c r="N104" s="79" t="n"/>
      <c r="O104" s="79" t="n"/>
      <c r="P104" s="79" t="n"/>
      <c r="Q104" s="79" t="n"/>
      <c r="R104" s="79" t="n"/>
      <c r="S104" s="79" t="n"/>
      <c r="T104" s="79" t="n"/>
      <c r="U104" s="79" t="n"/>
      <c r="V104" s="79" t="n"/>
      <c r="W104" s="79" t="n"/>
      <c r="X104" s="79" t="n"/>
      <c r="Y104" s="79" t="n"/>
      <c r="Z104" s="79" t="n"/>
      <c r="AA104" s="79" t="n"/>
      <c r="AB104" s="79" t="n"/>
      <c r="AC104" s="79" t="n"/>
      <c r="AD104" s="79" t="n"/>
      <c r="AE104" s="79" t="n"/>
      <c r="AF104" s="79" t="n"/>
      <c r="AG104" s="79" t="n"/>
      <c r="AH104" s="79" t="n"/>
      <c r="AI104" s="79" t="n"/>
      <c r="AJ104" s="79" t="n"/>
      <c r="AK104" s="79" t="n"/>
      <c r="AL104" s="79" t="n"/>
      <c r="AM104" s="79" t="n"/>
      <c r="AN104" s="79" t="n"/>
      <c r="AO104" s="79" t="n"/>
      <c r="AR104" s="78" t="n">
        <v>6</v>
      </c>
      <c r="AS104" s="79" t="n"/>
      <c r="AT104" s="79" t="n"/>
      <c r="AU104" s="79" t="n"/>
      <c r="AV104" s="79" t="n"/>
      <c r="AW104" s="79" t="n"/>
      <c r="AX104" s="79" t="n"/>
      <c r="AY104" s="79" t="n"/>
      <c r="AZ104" s="79" t="n"/>
      <c r="BA104" s="79" t="n"/>
      <c r="BB104" s="79" t="n"/>
      <c r="BC104" s="79" t="n"/>
      <c r="BD104" s="79" t="n"/>
      <c r="BE104" s="79" t="n"/>
      <c r="BF104" s="79" t="n"/>
      <c r="BG104" s="79" t="n"/>
      <c r="BH104" s="79" t="n"/>
      <c r="BI104" s="79" t="n"/>
      <c r="BJ104" s="79" t="n"/>
      <c r="BK104" s="79" t="n"/>
      <c r="BL104" s="79" t="n"/>
      <c r="BM104" s="79" t="n"/>
      <c r="BN104" s="79" t="n"/>
      <c r="BO104" s="79" t="n"/>
      <c r="BP104" s="79" t="n"/>
      <c r="BQ104" s="79" t="n"/>
      <c r="BR104" s="79" t="n"/>
      <c r="BS104" s="79" t="n"/>
      <c r="BT104" s="79" t="n"/>
      <c r="BU104" s="79" t="n"/>
      <c r="BV104" s="79" t="n"/>
      <c r="BW104" s="79" t="n"/>
      <c r="BX104" s="79" t="n"/>
      <c r="BY104" s="79" t="n"/>
      <c r="BZ104" s="79" t="n"/>
      <c r="CA104" s="79" t="n"/>
      <c r="CB104" s="79" t="n"/>
      <c r="CC104" s="79" t="n"/>
      <c r="CD104" s="79" t="n"/>
      <c r="CE104" s="79" t="n"/>
      <c r="CF104" s="79" t="n"/>
      <c r="CI104" s="78" t="n">
        <v>6</v>
      </c>
      <c r="CJ104" s="79" t="n"/>
      <c r="CK104" s="79" t="n"/>
      <c r="CL104" s="79" t="n"/>
      <c r="CM104" s="79" t="n"/>
      <c r="CN104" s="79" t="n"/>
      <c r="CO104" s="79" t="n"/>
      <c r="CP104" s="79" t="n"/>
      <c r="CQ104" s="79" t="n"/>
      <c r="CR104" s="79" t="n"/>
      <c r="CS104" s="79" t="n"/>
      <c r="CT104" s="79" t="n"/>
      <c r="CU104" s="79" t="n"/>
      <c r="CV104" s="79" t="n"/>
      <c r="CW104" s="79" t="n"/>
      <c r="CX104" s="79" t="n"/>
      <c r="CY104" s="79" t="n"/>
      <c r="CZ104" s="79" t="n"/>
      <c r="DA104" s="79" t="n"/>
      <c r="DB104" s="79" t="n"/>
      <c r="DC104" s="79" t="n"/>
      <c r="DD104" s="79" t="n"/>
      <c r="DE104" s="79" t="n"/>
      <c r="DF104" s="79" t="n"/>
      <c r="DG104" s="79" t="n"/>
      <c r="DH104" s="79" t="n"/>
      <c r="DI104" s="79" t="n"/>
      <c r="DJ104" s="79" t="n"/>
      <c r="DK104" s="79" t="n"/>
      <c r="DL104" s="79" t="n"/>
      <c r="DM104" s="79" t="n"/>
      <c r="DN104" s="79" t="n"/>
      <c r="DO104" s="79" t="n"/>
      <c r="DP104" s="79" t="n"/>
      <c r="DQ104" s="79" t="n"/>
      <c r="DR104" s="79" t="n"/>
      <c r="DS104" s="79" t="n"/>
      <c r="DT104" s="79" t="n"/>
      <c r="DU104" s="79" t="n"/>
      <c r="DV104" s="79" t="n"/>
      <c r="DW104" s="79" t="n"/>
      <c r="DZ104" s="78" t="n">
        <v>6</v>
      </c>
      <c r="EA104" s="79" t="n"/>
      <c r="EB104" s="79" t="n"/>
      <c r="EC104" s="79" t="n"/>
      <c r="ED104" s="79" t="n"/>
      <c r="EE104" s="79" t="n"/>
      <c r="EF104" s="79" t="n"/>
      <c r="EG104" s="79" t="n"/>
      <c r="EH104" s="79" t="n"/>
      <c r="EI104" s="79" t="n"/>
      <c r="EJ104" s="79" t="n"/>
      <c r="EK104" s="79" t="n"/>
      <c r="EL104" s="79" t="n"/>
      <c r="EM104" s="79" t="n"/>
      <c r="EN104" s="79" t="n"/>
      <c r="EO104" s="79" t="n"/>
      <c r="EP104" s="79" t="n"/>
      <c r="EQ104" s="79" t="n"/>
      <c r="ER104" s="79" t="n"/>
      <c r="ES104" s="79" t="n"/>
      <c r="ET104" s="79" t="n"/>
      <c r="EU104" s="79" t="n"/>
      <c r="EV104" s="79" t="n"/>
      <c r="EW104" s="79" t="n"/>
      <c r="EX104" s="79" t="n"/>
      <c r="EY104" s="79" t="n"/>
      <c r="EZ104" s="79" t="n"/>
      <c r="FA104" s="79" t="n"/>
      <c r="FB104" s="79" t="n"/>
      <c r="FC104" s="79" t="n"/>
      <c r="FD104" s="79" t="n"/>
      <c r="FE104" s="79" t="n"/>
      <c r="FF104" s="79" t="n"/>
      <c r="FG104" s="79" t="n"/>
      <c r="FH104" s="79" t="n"/>
      <c r="FI104" s="79" t="n"/>
      <c r="FJ104" s="79" t="n"/>
      <c r="FK104" s="79" t="n"/>
      <c r="FL104" s="79" t="n"/>
      <c r="FM104" s="79" t="n"/>
      <c r="FN104" s="79" t="n"/>
      <c r="FQ104" s="78" t="n">
        <v>6</v>
      </c>
      <c r="FR104" s="79" t="n"/>
      <c r="FS104" s="79" t="n"/>
      <c r="FT104" s="79" t="n"/>
      <c r="FU104" s="79" t="n"/>
      <c r="FV104" s="79" t="n"/>
      <c r="FW104" s="79" t="n"/>
      <c r="FX104" s="79" t="n"/>
      <c r="FY104" s="79" t="n"/>
      <c r="FZ104" s="79" t="n"/>
      <c r="GA104" s="79" t="n"/>
      <c r="GB104" s="79" t="n"/>
      <c r="GC104" s="79" t="n"/>
      <c r="GD104" s="79" t="n"/>
      <c r="GE104" s="79" t="n"/>
      <c r="GF104" s="79" t="n"/>
      <c r="GG104" s="79" t="n"/>
      <c r="GH104" s="79" t="n"/>
      <c r="GI104" s="79" t="n"/>
      <c r="GJ104" s="79" t="n"/>
      <c r="GK104" s="79" t="n"/>
      <c r="GL104" s="79" t="n"/>
      <c r="GM104" s="79" t="n"/>
      <c r="GN104" s="79" t="n"/>
      <c r="GO104" s="79" t="n"/>
      <c r="GP104" s="79" t="n"/>
      <c r="GQ104" s="79" t="n"/>
      <c r="GR104" s="79" t="n"/>
      <c r="GS104" s="79" t="n"/>
      <c r="GT104" s="79" t="n"/>
      <c r="GU104" s="79" t="n"/>
      <c r="GV104" s="79" t="n"/>
      <c r="GW104" s="79" t="n"/>
      <c r="GX104" s="79" t="n"/>
      <c r="GY104" s="79" t="n"/>
      <c r="GZ104" s="79" t="n"/>
      <c r="HA104" s="79" t="n"/>
      <c r="HB104" s="79" t="n"/>
      <c r="HC104" s="79" t="n"/>
      <c r="HD104" s="79" t="n"/>
      <c r="HE104" s="79" t="n"/>
      <c r="HH104" s="78" t="n">
        <v>6</v>
      </c>
      <c r="HI104" s="79" t="n"/>
      <c r="HJ104" s="79" t="n"/>
      <c r="HK104" s="79" t="n"/>
      <c r="HL104" s="79" t="n"/>
      <c r="HM104" s="79" t="n"/>
      <c r="HN104" s="79" t="n"/>
      <c r="HO104" s="79" t="n"/>
      <c r="HP104" s="79" t="n"/>
      <c r="HQ104" s="79" t="n"/>
      <c r="HR104" s="79" t="n"/>
      <c r="HS104" s="79" t="n"/>
      <c r="HT104" s="79" t="n"/>
      <c r="HU104" s="79" t="n"/>
      <c r="HV104" s="79" t="n"/>
      <c r="HW104" s="79" t="n"/>
      <c r="HX104" s="79" t="n"/>
      <c r="HY104" s="79" t="n"/>
      <c r="HZ104" s="79" t="n"/>
      <c r="IA104" s="79" t="n"/>
      <c r="IB104" s="79" t="n"/>
      <c r="IC104" s="79" t="n"/>
      <c r="ID104" s="79" t="n"/>
      <c r="IE104" s="79" t="n"/>
      <c r="IF104" s="79" t="n"/>
      <c r="IG104" s="79" t="n"/>
      <c r="IH104" s="79" t="n"/>
      <c r="II104" s="79" t="n"/>
      <c r="IJ104" s="79" t="n"/>
      <c r="IK104" s="79" t="n"/>
      <c r="IL104" s="79" t="n"/>
      <c r="IM104" s="79" t="n"/>
      <c r="IN104" s="79" t="n"/>
      <c r="IO104" s="79" t="n"/>
      <c r="IP104" s="79" t="n"/>
      <c r="IQ104" s="79" t="n"/>
      <c r="IR104" s="79" t="n"/>
      <c r="IS104" s="79" t="n"/>
      <c r="IT104" s="79" t="n"/>
      <c r="IU104" s="79" t="n"/>
      <c r="IV104" s="79" t="n"/>
      <c r="IY104" s="78" t="n">
        <v>6</v>
      </c>
      <c r="IZ104" s="79" t="n"/>
      <c r="JA104" s="79" t="n"/>
      <c r="JB104" s="79" t="n"/>
      <c r="JC104" s="79" t="n"/>
      <c r="JD104" s="79" t="n"/>
      <c r="JE104" s="79" t="n"/>
      <c r="JF104" s="79" t="n"/>
      <c r="JG104" s="79" t="n"/>
      <c r="JH104" s="79" t="n"/>
      <c r="JI104" s="79" t="n"/>
      <c r="JJ104" s="79" t="n"/>
      <c r="JK104" s="79" t="n"/>
      <c r="JL104" s="79" t="n"/>
      <c r="JM104" s="79" t="n"/>
      <c r="JN104" s="79" t="n"/>
      <c r="JO104" s="79" t="n"/>
      <c r="JP104" s="79" t="n"/>
      <c r="JQ104" s="79" t="n"/>
      <c r="JR104" s="79" t="n"/>
      <c r="JS104" s="79" t="n"/>
      <c r="JT104" s="79" t="n"/>
      <c r="JU104" s="79" t="n"/>
      <c r="JV104" s="79" t="n"/>
      <c r="JW104" s="79" t="n"/>
      <c r="JX104" s="79" t="n"/>
      <c r="JY104" s="79" t="n"/>
      <c r="JZ104" s="79" t="n"/>
      <c r="KA104" s="79" t="n"/>
      <c r="KB104" s="79" t="n"/>
      <c r="KC104" s="79" t="n"/>
      <c r="KD104" s="79" t="n"/>
      <c r="KE104" s="79" t="n"/>
      <c r="KF104" s="79" t="n"/>
      <c r="KG104" s="79" t="n"/>
      <c r="KH104" s="79" t="n"/>
      <c r="KI104" s="79" t="n"/>
      <c r="KJ104" s="79" t="n"/>
      <c r="KK104" s="79" t="n"/>
      <c r="KL104" s="79" t="n"/>
      <c r="KM104" s="79" t="n"/>
      <c r="KP104" s="78" t="n">
        <v>6</v>
      </c>
      <c r="KQ104" s="79" t="n"/>
      <c r="KR104" s="79" t="n"/>
      <c r="KS104" s="79" t="n"/>
      <c r="KT104" s="79" t="n"/>
      <c r="KU104" s="79" t="n"/>
      <c r="KV104" s="79" t="n"/>
      <c r="KW104" s="79" t="n"/>
      <c r="KX104" s="79" t="n"/>
      <c r="KY104" s="79" t="n"/>
      <c r="KZ104" s="79" t="n"/>
      <c r="LA104" s="79" t="n"/>
      <c r="LB104" s="79" t="n"/>
      <c r="LC104" s="79" t="n"/>
      <c r="LD104" s="79" t="n"/>
      <c r="LE104" s="79" t="n"/>
      <c r="LF104" s="79" t="n"/>
      <c r="LG104" s="79" t="n"/>
      <c r="LH104" s="79" t="n"/>
      <c r="LI104" s="79" t="n"/>
      <c r="LJ104" s="79" t="n"/>
      <c r="LK104" s="79" t="n"/>
      <c r="LL104" s="79" t="n"/>
      <c r="LM104" s="79" t="n"/>
      <c r="LN104" s="79" t="n"/>
      <c r="LO104" s="79" t="n"/>
      <c r="LP104" s="79" t="n"/>
      <c r="LQ104" s="79" t="n"/>
      <c r="LR104" s="79" t="n"/>
      <c r="LS104" s="79" t="n"/>
      <c r="LT104" s="79" t="n"/>
      <c r="LU104" s="79" t="n"/>
      <c r="LV104" s="79" t="n"/>
      <c r="LW104" s="79" t="n"/>
      <c r="LX104" s="79" t="n"/>
      <c r="LY104" s="79" t="n"/>
      <c r="LZ104" s="79" t="n"/>
      <c r="MA104" s="79" t="n"/>
      <c r="MB104" s="79" t="n"/>
      <c r="MC104" s="79" t="n"/>
      <c r="MD104" s="79" t="n"/>
      <c r="MG104" s="78" t="n">
        <v>6</v>
      </c>
      <c r="MH104" s="79" t="n"/>
      <c r="MI104" s="79" t="n"/>
      <c r="MJ104" s="79" t="n"/>
      <c r="MK104" s="79" t="n"/>
      <c r="ML104" s="79" t="n"/>
      <c r="MM104" s="79" t="n"/>
      <c r="MN104" s="79" t="n"/>
      <c r="MO104" s="79" t="n"/>
      <c r="MP104" s="79" t="n"/>
      <c r="MQ104" s="79" t="n"/>
      <c r="MR104" s="79" t="n"/>
      <c r="MS104" s="79" t="n"/>
      <c r="MT104" s="79" t="n"/>
      <c r="MU104" s="79" t="n"/>
      <c r="MV104" s="79" t="n"/>
      <c r="MW104" s="79" t="n"/>
      <c r="MX104" s="79" t="n"/>
      <c r="MY104" s="79" t="n"/>
      <c r="MZ104" s="79" t="n"/>
      <c r="NA104" s="79" t="n"/>
      <c r="NB104" s="79" t="n"/>
      <c r="NC104" s="79" t="n"/>
      <c r="ND104" s="79" t="n"/>
      <c r="NE104" s="79" t="n"/>
      <c r="NF104" s="79" t="n"/>
      <c r="NG104" s="79" t="n"/>
      <c r="NH104" s="79" t="n"/>
      <c r="NI104" s="79" t="n"/>
      <c r="NJ104" s="79" t="n"/>
      <c r="NK104" s="79" t="n"/>
      <c r="NL104" s="79" t="n"/>
      <c r="NM104" s="79" t="n"/>
      <c r="NN104" s="79" t="n"/>
      <c r="NO104" s="79" t="n"/>
      <c r="NP104" s="79" t="n"/>
      <c r="NQ104" s="79" t="n"/>
      <c r="NR104" s="79" t="n"/>
      <c r="NS104" s="79" t="n"/>
      <c r="NT104" s="79" t="n"/>
      <c r="NU104" s="79" t="n"/>
      <c r="NX104" s="78" t="n">
        <v>6</v>
      </c>
      <c r="NY104" s="79" t="n"/>
      <c r="NZ104" s="79" t="n"/>
      <c r="OA104" s="79" t="n"/>
      <c r="OB104" s="79" t="n"/>
      <c r="OC104" s="79" t="n"/>
      <c r="OD104" s="79" t="n"/>
      <c r="OE104" s="79" t="n"/>
      <c r="OF104" s="79" t="n"/>
      <c r="OG104" s="79" t="n"/>
      <c r="OH104" s="79" t="n"/>
      <c r="OI104" s="79" t="n"/>
      <c r="OJ104" s="79" t="n"/>
      <c r="OK104" s="79" t="n"/>
      <c r="OL104" s="79" t="n"/>
      <c r="OM104" s="79" t="n"/>
      <c r="ON104" s="79" t="n"/>
      <c r="OO104" s="79" t="n"/>
      <c r="OP104" s="79" t="n"/>
      <c r="OQ104" s="79" t="n"/>
      <c r="OR104" s="79" t="n"/>
      <c r="OS104" s="79" t="n"/>
      <c r="OT104" s="79" t="n"/>
      <c r="OU104" s="79" t="n"/>
      <c r="OV104" s="79" t="n"/>
      <c r="OW104" s="79" t="n"/>
      <c r="OX104" s="79" t="n"/>
      <c r="OY104" s="79" t="n"/>
      <c r="OZ104" s="79" t="n"/>
      <c r="PA104" s="79" t="n"/>
      <c r="PB104" s="79" t="n"/>
      <c r="PC104" s="79" t="n"/>
      <c r="PD104" s="79" t="n"/>
      <c r="PE104" s="79" t="n"/>
      <c r="PF104" s="79" t="n"/>
      <c r="PG104" s="79" t="n"/>
      <c r="PH104" s="79" t="n"/>
      <c r="PI104" s="79" t="n"/>
      <c r="PJ104" s="79" t="n"/>
      <c r="PK104" s="79" t="n"/>
      <c r="PL104" s="79" t="n"/>
      <c r="PO104" s="78" t="n">
        <v>6</v>
      </c>
      <c r="PP104" s="79" t="n"/>
      <c r="PQ104" s="79" t="n"/>
      <c r="PR104" s="79" t="n"/>
      <c r="PS104" s="79" t="n"/>
      <c r="PT104" s="79" t="n"/>
      <c r="PU104" s="79" t="n"/>
      <c r="PV104" s="79" t="n"/>
      <c r="PW104" s="79" t="n"/>
      <c r="PX104" s="79" t="n"/>
      <c r="PY104" s="79" t="n"/>
      <c r="PZ104" s="79" t="n"/>
      <c r="QA104" s="79" t="n"/>
      <c r="QB104" s="79" t="n"/>
      <c r="QC104" s="79" t="n"/>
      <c r="QD104" s="79" t="n"/>
      <c r="QE104" s="79" t="n"/>
      <c r="QF104" s="79" t="n"/>
      <c r="QG104" s="79" t="n"/>
      <c r="QH104" s="79" t="n"/>
      <c r="QI104" s="79" t="n"/>
      <c r="QJ104" s="79" t="n"/>
      <c r="QK104" s="79" t="n"/>
      <c r="QL104" s="79" t="n"/>
      <c r="QM104" s="79" t="n"/>
      <c r="QN104" s="79" t="n"/>
      <c r="QO104" s="79" t="n"/>
      <c r="QP104" s="79" t="n"/>
      <c r="QQ104" s="79" t="n"/>
      <c r="QR104" s="79" t="n"/>
      <c r="QS104" s="79" t="n"/>
      <c r="QT104" s="79" t="n"/>
      <c r="QU104" s="79" t="n"/>
      <c r="QV104" s="79" t="n"/>
      <c r="QW104" s="79" t="n"/>
      <c r="QX104" s="79" t="n"/>
      <c r="QY104" s="79" t="n"/>
      <c r="QZ104" s="79" t="n"/>
      <c r="RA104" s="79" t="n"/>
      <c r="RB104" s="79" t="n"/>
      <c r="RC104" s="79" t="n"/>
      <c r="RF104" s="78" t="n">
        <v>6</v>
      </c>
      <c r="RG104" s="79" t="n"/>
      <c r="RH104" s="79" t="n"/>
      <c r="RI104" s="79" t="n"/>
      <c r="RJ104" s="79" t="n"/>
      <c r="RK104" s="79" t="n"/>
      <c r="RL104" s="79" t="n"/>
      <c r="RM104" s="79" t="n"/>
      <c r="RN104" s="79" t="n"/>
      <c r="RO104" s="79" t="n"/>
      <c r="RP104" s="79" t="n"/>
      <c r="RQ104" s="79" t="n"/>
      <c r="RR104" s="79" t="n"/>
      <c r="RS104" s="79" t="n"/>
      <c r="RT104" s="79" t="n"/>
      <c r="RU104" s="79" t="n"/>
      <c r="RV104" s="79" t="n"/>
      <c r="RW104" s="79" t="n"/>
      <c r="RX104" s="79" t="n"/>
      <c r="RY104" s="79" t="n"/>
      <c r="RZ104" s="79" t="n"/>
      <c r="SA104" s="79" t="n"/>
      <c r="SB104" s="79" t="n"/>
      <c r="SC104" s="79" t="n"/>
      <c r="SD104" s="79" t="n"/>
      <c r="SE104" s="79" t="n"/>
      <c r="SF104" s="79" t="n"/>
      <c r="SG104" s="79" t="n"/>
      <c r="SH104" s="79" t="n"/>
      <c r="SI104" s="79" t="n"/>
      <c r="SJ104" s="79" t="n"/>
      <c r="SK104" s="79" t="n"/>
      <c r="SL104" s="79" t="n"/>
      <c r="SM104" s="79" t="n"/>
      <c r="SN104" s="79" t="n"/>
      <c r="SO104" s="79" t="n"/>
      <c r="SP104" s="79" t="n"/>
      <c r="SQ104" s="79" t="n"/>
      <c r="SR104" s="79" t="n"/>
      <c r="SS104" s="79" t="n"/>
      <c r="ST104" s="79" t="n"/>
      <c r="SW104" s="78" t="n">
        <v>6</v>
      </c>
      <c r="SX104" s="79" t="n"/>
      <c r="SY104" s="79" t="n"/>
      <c r="SZ104" s="79" t="n"/>
      <c r="TA104" s="79" t="n"/>
      <c r="TB104" s="79" t="n"/>
      <c r="TC104" s="79" t="n"/>
      <c r="TD104" s="79" t="n"/>
      <c r="TE104" s="79" t="n"/>
      <c r="TF104" s="79" t="n"/>
      <c r="TG104" s="79" t="n"/>
      <c r="TH104" s="79" t="n"/>
      <c r="TI104" s="79" t="n"/>
      <c r="TJ104" s="79" t="n"/>
      <c r="TK104" s="79" t="n"/>
      <c r="TL104" s="79" t="n"/>
      <c r="TM104" s="79" t="n"/>
      <c r="TN104" s="79" t="n"/>
      <c r="TO104" s="79" t="n"/>
      <c r="TP104" s="79" t="n"/>
      <c r="TQ104" s="79" t="n"/>
      <c r="TR104" s="79" t="n"/>
      <c r="TS104" s="79" t="n"/>
      <c r="TT104" s="79" t="n"/>
      <c r="TU104" s="79" t="n"/>
      <c r="TV104" s="79" t="n"/>
      <c r="TW104" s="79" t="n"/>
      <c r="TX104" s="79" t="n"/>
      <c r="TY104" s="79" t="n"/>
      <c r="TZ104" s="79" t="n"/>
      <c r="UA104" s="79" t="n"/>
      <c r="UB104" s="79" t="n"/>
      <c r="UC104" s="79" t="n"/>
      <c r="UD104" s="79" t="n"/>
      <c r="UE104" s="79" t="n"/>
      <c r="UF104" s="79" t="n"/>
      <c r="UG104" s="79" t="n"/>
      <c r="UH104" s="79" t="n"/>
      <c r="UI104" s="79" t="n"/>
      <c r="UJ104" s="79" t="n"/>
      <c r="UK104" s="79" t="n"/>
      <c r="UN104" s="78" t="n">
        <v>6</v>
      </c>
      <c r="UO104" s="79" t="n"/>
      <c r="UP104" s="79" t="n"/>
      <c r="UQ104" s="79" t="n"/>
      <c r="UR104" s="79" t="n"/>
      <c r="US104" s="79" t="n"/>
      <c r="UT104" s="79" t="n"/>
      <c r="UU104" s="79" t="n"/>
      <c r="UV104" s="79" t="n"/>
      <c r="UW104" s="79" t="n"/>
      <c r="UX104" s="79" t="n"/>
      <c r="UY104" s="79" t="n"/>
      <c r="UZ104" s="79" t="n"/>
      <c r="VA104" s="79" t="n"/>
      <c r="VB104" s="79" t="n"/>
      <c r="VC104" s="79" t="n"/>
      <c r="VD104" s="79" t="n"/>
      <c r="VE104" s="79" t="n"/>
      <c r="VF104" s="79" t="n"/>
      <c r="VG104" s="79" t="n"/>
      <c r="VH104" s="79" t="n"/>
      <c r="VI104" s="79" t="n"/>
      <c r="VJ104" s="79" t="n"/>
      <c r="VK104" s="79" t="n"/>
      <c r="VL104" s="79" t="n"/>
      <c r="VM104" s="79" t="n"/>
      <c r="VN104" s="79" t="n"/>
      <c r="VO104" s="79" t="n"/>
      <c r="VP104" s="79" t="n"/>
      <c r="VQ104" s="79" t="n"/>
      <c r="VR104" s="79" t="n"/>
      <c r="VS104" s="79" t="n"/>
      <c r="VT104" s="79" t="n"/>
      <c r="VU104" s="79" t="n"/>
      <c r="VV104" s="79" t="n"/>
      <c r="VW104" s="79" t="n"/>
      <c r="VX104" s="79" t="n"/>
      <c r="VY104" s="79" t="n"/>
      <c r="VZ104" s="79" t="n"/>
      <c r="WA104" s="79" t="n"/>
      <c r="WB104" s="79" t="n"/>
      <c r="WE104" s="78" t="n">
        <v>6</v>
      </c>
      <c r="WF104" s="79" t="n"/>
      <c r="WG104" s="79" t="n"/>
      <c r="WH104" s="79" t="n"/>
      <c r="WI104" s="79" t="n"/>
      <c r="WJ104" s="79" t="n"/>
      <c r="WK104" s="79" t="n"/>
      <c r="WL104" s="79" t="n"/>
      <c r="WM104" s="79" t="n"/>
      <c r="WN104" s="79" t="n"/>
      <c r="WO104" s="79" t="n"/>
      <c r="WP104" s="79" t="n"/>
      <c r="WQ104" s="79" t="n"/>
      <c r="WR104" s="79" t="n"/>
      <c r="WS104" s="79" t="n"/>
      <c r="WT104" s="79" t="n"/>
      <c r="WU104" s="79" t="n"/>
      <c r="WV104" s="79" t="n"/>
      <c r="WW104" s="79" t="n"/>
      <c r="WX104" s="79" t="n"/>
      <c r="WY104" s="79" t="n"/>
      <c r="WZ104" s="79" t="n"/>
      <c r="XA104" s="79" t="n"/>
      <c r="XB104" s="79" t="n"/>
      <c r="XC104" s="79" t="n"/>
      <c r="XD104" s="79" t="n"/>
      <c r="XE104" s="79" t="n"/>
      <c r="XF104" s="79" t="n"/>
      <c r="XG104" s="79" t="n"/>
      <c r="XH104" s="79" t="n"/>
      <c r="XI104" s="79" t="n"/>
      <c r="XJ104" s="79" t="n"/>
      <c r="XK104" s="79" t="n"/>
      <c r="XL104" s="79" t="n"/>
      <c r="XM104" s="79" t="n"/>
      <c r="XN104" s="79" t="n"/>
      <c r="XO104" s="79" t="n"/>
      <c r="XP104" s="79" t="n"/>
      <c r="XQ104" s="79" t="n"/>
      <c r="XR104" s="79" t="n"/>
      <c r="XS104" s="79" t="n"/>
      <c r="XV104" s="78" t="n">
        <v>6</v>
      </c>
      <c r="XW104" s="79" t="n"/>
      <c r="XX104" s="79" t="n"/>
      <c r="XY104" s="79" t="n"/>
      <c r="XZ104" s="79" t="n"/>
      <c r="YA104" s="79" t="n"/>
      <c r="YB104" s="79" t="n"/>
      <c r="YC104" s="79" t="n"/>
      <c r="YD104" s="79" t="n"/>
      <c r="YE104" s="79" t="n"/>
      <c r="YF104" s="79" t="n"/>
      <c r="YG104" s="79" t="n"/>
      <c r="YH104" s="79" t="n"/>
      <c r="YI104" s="79" t="n"/>
      <c r="YJ104" s="79" t="n"/>
      <c r="YK104" s="79" t="n"/>
      <c r="YL104" s="79" t="n"/>
      <c r="YM104" s="79" t="n"/>
      <c r="YN104" s="79" t="n"/>
      <c r="YO104" s="79" t="n"/>
      <c r="YP104" s="79" t="n"/>
      <c r="YQ104" s="79" t="n"/>
      <c r="YR104" s="79" t="n"/>
      <c r="YS104" s="79" t="n"/>
      <c r="YT104" s="79" t="n"/>
      <c r="YU104" s="79" t="n"/>
      <c r="YV104" s="79" t="n"/>
      <c r="YW104" s="79" t="n"/>
      <c r="YX104" s="79" t="n"/>
      <c r="YY104" s="79" t="n"/>
      <c r="YZ104" s="79" t="n"/>
      <c r="ZA104" s="79" t="n"/>
      <c r="ZB104" s="79" t="n"/>
      <c r="ZC104" s="79" t="n"/>
      <c r="ZD104" s="79" t="n"/>
      <c r="ZE104" s="79" t="n"/>
      <c r="ZF104" s="79" t="n"/>
      <c r="ZG104" s="79" t="n"/>
      <c r="ZH104" s="79" t="n"/>
      <c r="ZI104" s="79" t="n"/>
      <c r="ZJ104" s="79" t="n"/>
      <c r="ZM104" s="78" t="n">
        <v>6</v>
      </c>
      <c r="ZN104" s="79" t="n"/>
      <c r="ZO104" s="79" t="n"/>
      <c r="ZP104" s="79" t="n"/>
      <c r="ZQ104" s="79" t="n"/>
      <c r="ZR104" s="79" t="n"/>
      <c r="ZS104" s="79" t="n"/>
      <c r="ZT104" s="79" t="n"/>
      <c r="ZU104" s="79" t="n"/>
      <c r="ZV104" s="79" t="n"/>
      <c r="ZW104" s="79" t="n"/>
      <c r="ZX104" s="79" t="n"/>
      <c r="ZY104" s="79" t="n"/>
      <c r="ZZ104" s="79" t="n"/>
      <c r="AAA104" s="79" t="n"/>
      <c r="AAB104" s="79" t="n"/>
      <c r="AAC104" s="79" t="n"/>
      <c r="AAD104" s="79" t="n"/>
      <c r="AAE104" s="79" t="n"/>
      <c r="AAF104" s="79" t="n"/>
      <c r="AAG104" s="79" t="n"/>
      <c r="AAH104" s="79" t="n"/>
      <c r="AAI104" s="79" t="n"/>
      <c r="AAJ104" s="79" t="n"/>
      <c r="AAK104" s="79" t="n"/>
      <c r="AAL104" s="79" t="n"/>
      <c r="AAM104" s="79" t="n"/>
      <c r="AAN104" s="79" t="n"/>
      <c r="AAO104" s="79" t="n"/>
      <c r="AAP104" s="79" t="n"/>
      <c r="AAQ104" s="79" t="n"/>
      <c r="AAR104" s="79" t="n"/>
      <c r="AAS104" s="79" t="n"/>
      <c r="AAT104" s="79" t="n"/>
      <c r="AAU104" s="79" t="n"/>
      <c r="AAV104" s="79" t="n"/>
      <c r="AAW104" s="79" t="n"/>
      <c r="AAX104" s="79" t="n"/>
      <c r="AAY104" s="79" t="n"/>
      <c r="AAZ104" s="79" t="n"/>
      <c r="ABA104" s="79" t="n"/>
      <c r="ABD104" s="78" t="n">
        <v>6</v>
      </c>
      <c r="ABE104" s="79" t="n"/>
      <c r="ABF104" s="79" t="n"/>
      <c r="ABG104" s="79" t="n"/>
      <c r="ABH104" s="79" t="n"/>
      <c r="ABI104" s="79" t="n"/>
      <c r="ABJ104" s="79" t="n"/>
      <c r="ABK104" s="79" t="n"/>
      <c r="ABL104" s="79" t="n"/>
      <c r="ABM104" s="79" t="n"/>
      <c r="ABN104" s="79" t="n"/>
      <c r="ABO104" s="79" t="n"/>
      <c r="ABP104" s="79" t="n"/>
      <c r="ABQ104" s="79" t="n"/>
      <c r="ABR104" s="79" t="n"/>
      <c r="ABS104" s="79" t="n"/>
      <c r="ABT104" s="79" t="n"/>
      <c r="ABU104" s="79" t="n"/>
      <c r="ABV104" s="79" t="n"/>
      <c r="ABW104" s="79" t="n"/>
      <c r="ABX104" s="79" t="n"/>
      <c r="ABY104" s="79" t="n"/>
      <c r="ABZ104" s="79" t="n"/>
      <c r="ACA104" s="79" t="n"/>
      <c r="ACB104" s="79" t="n"/>
      <c r="ACC104" s="79" t="n"/>
      <c r="ACD104" s="79" t="n"/>
      <c r="ACE104" s="79" t="n"/>
      <c r="ACF104" s="79" t="n"/>
      <c r="ACG104" s="79" t="n"/>
      <c r="ACH104" s="79" t="n"/>
      <c r="ACI104" s="79" t="n"/>
      <c r="ACJ104" s="79" t="n"/>
      <c r="ACK104" s="79" t="n"/>
      <c r="ACL104" s="79" t="n"/>
      <c r="ACM104" s="79" t="n"/>
      <c r="ACN104" s="79" t="n"/>
      <c r="ACO104" s="79" t="n"/>
      <c r="ACP104" s="79" t="n"/>
      <c r="ACQ104" s="79" t="n"/>
      <c r="ACR104" s="79" t="n"/>
      <c r="ACU104" s="78" t="n">
        <v>6</v>
      </c>
      <c r="ACV104" s="79" t="n"/>
      <c r="ACW104" s="79" t="n"/>
      <c r="ACX104" s="79" t="n"/>
      <c r="ACY104" s="79" t="n"/>
      <c r="ACZ104" s="79" t="n"/>
      <c r="ADA104" s="79" t="n"/>
      <c r="ADB104" s="79" t="n"/>
      <c r="ADC104" s="79" t="n"/>
      <c r="ADD104" s="79" t="n"/>
      <c r="ADE104" s="79" t="n"/>
      <c r="ADF104" s="79" t="n"/>
      <c r="ADG104" s="79" t="n"/>
      <c r="ADH104" s="79" t="n"/>
      <c r="ADI104" s="79" t="n"/>
      <c r="ADJ104" s="79" t="n"/>
      <c r="ADK104" s="79" t="n"/>
      <c r="ADL104" s="79" t="n"/>
      <c r="ADM104" s="79" t="n"/>
      <c r="ADN104" s="79" t="n"/>
      <c r="ADO104" s="79" t="n"/>
      <c r="ADP104" s="79" t="n"/>
      <c r="ADQ104" s="79" t="n"/>
      <c r="ADR104" s="79" t="n"/>
      <c r="ADS104" s="79" t="n"/>
      <c r="ADT104" s="79" t="n"/>
      <c r="ADU104" s="79" t="n"/>
      <c r="ADV104" s="79" t="n"/>
      <c r="ADW104" s="79" t="n"/>
      <c r="ADX104" s="79" t="n"/>
      <c r="ADY104" s="79" t="n"/>
      <c r="ADZ104" s="79" t="n"/>
      <c r="AEA104" s="79" t="n"/>
      <c r="AEB104" s="79" t="n"/>
      <c r="AEC104" s="79" t="n"/>
      <c r="AED104" s="79" t="n"/>
      <c r="AEE104" s="79" t="n"/>
      <c r="AEF104" s="79" t="n"/>
      <c r="AEG104" s="79" t="n"/>
      <c r="AEH104" s="79" t="n"/>
      <c r="AEI104" s="79" t="n"/>
      <c r="AEL104" s="78" t="n">
        <v>6</v>
      </c>
      <c r="AEM104" s="79" t="n"/>
      <c r="AEN104" s="79" t="n"/>
      <c r="AEO104" s="79" t="n"/>
      <c r="AEP104" s="79" t="n"/>
      <c r="AEQ104" s="79" t="n"/>
      <c r="AER104" s="79" t="n"/>
      <c r="AES104" s="79" t="n"/>
      <c r="AET104" s="79" t="n"/>
      <c r="AEU104" s="79" t="n"/>
      <c r="AEV104" s="79" t="n"/>
      <c r="AEW104" s="79" t="n"/>
      <c r="AEX104" s="79" t="n"/>
      <c r="AEY104" s="79" t="n"/>
      <c r="AEZ104" s="79" t="n"/>
      <c r="AFA104" s="79" t="n"/>
      <c r="AFB104" s="79" t="n"/>
      <c r="AFC104" s="79" t="n"/>
      <c r="AFD104" s="79" t="n"/>
      <c r="AFE104" s="79" t="n"/>
      <c r="AFF104" s="79" t="n"/>
      <c r="AFG104" s="79" t="n"/>
      <c r="AFH104" s="79" t="n"/>
      <c r="AFI104" s="79" t="n"/>
      <c r="AFJ104" s="79" t="n"/>
      <c r="AFK104" s="79" t="n"/>
      <c r="AFL104" s="79" t="n"/>
      <c r="AFM104" s="79" t="n"/>
      <c r="AFN104" s="79" t="n"/>
      <c r="AFO104" s="79" t="n"/>
      <c r="AFP104" s="79" t="n"/>
      <c r="AFQ104" s="79" t="n"/>
      <c r="AFR104" s="79" t="n"/>
      <c r="AFS104" s="79" t="n"/>
      <c r="AFT104" s="79" t="n"/>
      <c r="AFU104" s="79" t="n"/>
      <c r="AFV104" s="79" t="n"/>
      <c r="AFW104" s="79" t="n"/>
      <c r="AFX104" s="79" t="n"/>
      <c r="AFY104" s="79" t="n"/>
      <c r="AFZ104" s="79" t="n"/>
    </row>
    <row r="105">
      <c r="A105" s="78" t="n">
        <v>7</v>
      </c>
      <c r="B105" s="79" t="n"/>
      <c r="C105" s="79" t="n"/>
      <c r="D105" s="79" t="n"/>
      <c r="E105" s="79" t="n"/>
      <c r="F105" s="79" t="n"/>
      <c r="G105" s="79" t="n"/>
      <c r="H105" s="79" t="n"/>
      <c r="I105" s="79" t="n"/>
      <c r="J105" s="79" t="n"/>
      <c r="K105" s="79" t="n"/>
      <c r="L105" s="79" t="n"/>
      <c r="M105" s="79" t="n"/>
      <c r="N105" s="79" t="n"/>
      <c r="O105" s="79" t="n"/>
      <c r="P105" s="79" t="n"/>
      <c r="Q105" s="79" t="n"/>
      <c r="R105" s="79" t="n"/>
      <c r="S105" s="79" t="n"/>
      <c r="T105" s="79" t="n"/>
      <c r="U105" s="79" t="n"/>
      <c r="V105" s="79" t="n"/>
      <c r="W105" s="79" t="n"/>
      <c r="X105" s="79" t="n"/>
      <c r="Y105" s="79" t="n"/>
      <c r="Z105" s="79" t="n"/>
      <c r="AA105" s="79" t="n"/>
      <c r="AB105" s="79" t="n"/>
      <c r="AC105" s="79" t="n"/>
      <c r="AD105" s="79" t="n"/>
      <c r="AE105" s="79" t="n"/>
      <c r="AF105" s="79" t="n"/>
      <c r="AG105" s="79" t="n"/>
      <c r="AH105" s="79" t="n"/>
      <c r="AI105" s="79" t="n"/>
      <c r="AJ105" s="79" t="n"/>
      <c r="AK105" s="79" t="n"/>
      <c r="AL105" s="79" t="n"/>
      <c r="AM105" s="79" t="n"/>
      <c r="AN105" s="79" t="n"/>
      <c r="AO105" s="79" t="n"/>
      <c r="AR105" s="78" t="n">
        <v>7</v>
      </c>
      <c r="AS105" s="79" t="n"/>
      <c r="AT105" s="79" t="n"/>
      <c r="AU105" s="79" t="n"/>
      <c r="AV105" s="79" t="n"/>
      <c r="AW105" s="79" t="n"/>
      <c r="AX105" s="79" t="n"/>
      <c r="AY105" s="79" t="n"/>
      <c r="AZ105" s="79" t="n"/>
      <c r="BA105" s="79" t="n"/>
      <c r="BB105" s="79" t="n"/>
      <c r="BC105" s="79" t="n"/>
      <c r="BD105" s="79" t="n"/>
      <c r="BE105" s="79" t="n"/>
      <c r="BF105" s="79" t="n"/>
      <c r="BG105" s="79" t="n"/>
      <c r="BH105" s="79" t="n"/>
      <c r="BI105" s="79" t="n"/>
      <c r="BJ105" s="79" t="n"/>
      <c r="BK105" s="79" t="n"/>
      <c r="BL105" s="79" t="n"/>
      <c r="BM105" s="79" t="n"/>
      <c r="BN105" s="79" t="n"/>
      <c r="BO105" s="79" t="n"/>
      <c r="BP105" s="79" t="n"/>
      <c r="BQ105" s="79" t="n"/>
      <c r="BR105" s="79" t="n"/>
      <c r="BS105" s="79" t="n"/>
      <c r="BT105" s="79" t="n"/>
      <c r="BU105" s="79" t="n"/>
      <c r="BV105" s="79" t="n"/>
      <c r="BW105" s="79" t="n"/>
      <c r="BX105" s="79" t="n"/>
      <c r="BY105" s="79" t="n"/>
      <c r="BZ105" s="79" t="n"/>
      <c r="CA105" s="79" t="n"/>
      <c r="CB105" s="79" t="n"/>
      <c r="CC105" s="79" t="n"/>
      <c r="CD105" s="79" t="n"/>
      <c r="CE105" s="79" t="n"/>
      <c r="CF105" s="79" t="n"/>
      <c r="CI105" s="78" t="n">
        <v>7</v>
      </c>
      <c r="CJ105" s="79" t="n"/>
      <c r="CK105" s="79" t="n"/>
      <c r="CL105" s="79" t="n"/>
      <c r="CM105" s="79" t="n"/>
      <c r="CN105" s="79" t="n"/>
      <c r="CO105" s="79" t="n"/>
      <c r="CP105" s="79" t="n"/>
      <c r="CQ105" s="79" t="n"/>
      <c r="CR105" s="79" t="n"/>
      <c r="CS105" s="79" t="n"/>
      <c r="CT105" s="79" t="n"/>
      <c r="CU105" s="79" t="n"/>
      <c r="CV105" s="79" t="n"/>
      <c r="CW105" s="79" t="n"/>
      <c r="CX105" s="79" t="n"/>
      <c r="CY105" s="79" t="n"/>
      <c r="CZ105" s="79" t="n"/>
      <c r="DA105" s="79" t="n"/>
      <c r="DB105" s="79" t="n"/>
      <c r="DC105" s="79" t="n"/>
      <c r="DD105" s="79" t="n"/>
      <c r="DE105" s="79" t="n"/>
      <c r="DF105" s="79" t="n"/>
      <c r="DG105" s="79" t="n"/>
      <c r="DH105" s="79" t="n"/>
      <c r="DI105" s="79" t="n"/>
      <c r="DJ105" s="79" t="n"/>
      <c r="DK105" s="79" t="n"/>
      <c r="DL105" s="79" t="n"/>
      <c r="DM105" s="79" t="n"/>
      <c r="DN105" s="79" t="n"/>
      <c r="DO105" s="79" t="n"/>
      <c r="DP105" s="79" t="n"/>
      <c r="DQ105" s="79" t="n"/>
      <c r="DR105" s="79" t="n"/>
      <c r="DS105" s="79" t="n"/>
      <c r="DT105" s="79" t="n"/>
      <c r="DU105" s="79" t="n"/>
      <c r="DV105" s="79" t="n"/>
      <c r="DW105" s="79" t="n"/>
      <c r="DZ105" s="78" t="n">
        <v>7</v>
      </c>
      <c r="EA105" s="79" t="n"/>
      <c r="EB105" s="79" t="n"/>
      <c r="EC105" s="79" t="n"/>
      <c r="ED105" s="79" t="n"/>
      <c r="EE105" s="79" t="n"/>
      <c r="EF105" s="79" t="n"/>
      <c r="EG105" s="79" t="n"/>
      <c r="EH105" s="79" t="n"/>
      <c r="EI105" s="79" t="n"/>
      <c r="EJ105" s="79" t="n"/>
      <c r="EK105" s="79" t="n"/>
      <c r="EL105" s="79" t="n"/>
      <c r="EM105" s="79" t="n"/>
      <c r="EN105" s="79" t="n"/>
      <c r="EO105" s="79" t="n"/>
      <c r="EP105" s="79" t="n"/>
      <c r="EQ105" s="79" t="n"/>
      <c r="ER105" s="79" t="n"/>
      <c r="ES105" s="79" t="n"/>
      <c r="ET105" s="79" t="n"/>
      <c r="EU105" s="79" t="n"/>
      <c r="EV105" s="79" t="n"/>
      <c r="EW105" s="79" t="n"/>
      <c r="EX105" s="79" t="n"/>
      <c r="EY105" s="79" t="n"/>
      <c r="EZ105" s="79" t="n"/>
      <c r="FA105" s="79" t="n"/>
      <c r="FB105" s="79" t="n"/>
      <c r="FC105" s="79" t="n"/>
      <c r="FD105" s="79" t="n"/>
      <c r="FE105" s="79" t="n"/>
      <c r="FF105" s="79" t="n"/>
      <c r="FG105" s="79" t="n"/>
      <c r="FH105" s="79" t="n"/>
      <c r="FI105" s="79" t="n"/>
      <c r="FJ105" s="79" t="n"/>
      <c r="FK105" s="79" t="n"/>
      <c r="FL105" s="79" t="n"/>
      <c r="FM105" s="79" t="n"/>
      <c r="FN105" s="79" t="n"/>
      <c r="FQ105" s="78" t="n">
        <v>7</v>
      </c>
      <c r="FR105" s="79" t="n"/>
      <c r="FS105" s="79" t="n"/>
      <c r="FT105" s="79" t="n"/>
      <c r="FU105" s="79" t="n"/>
      <c r="FV105" s="79" t="n"/>
      <c r="FW105" s="79" t="n"/>
      <c r="FX105" s="79" t="n"/>
      <c r="FY105" s="79" t="n"/>
      <c r="FZ105" s="79" t="n"/>
      <c r="GA105" s="79" t="n"/>
      <c r="GB105" s="79" t="n"/>
      <c r="GC105" s="79" t="n"/>
      <c r="GD105" s="79" t="n"/>
      <c r="GE105" s="79" t="n"/>
      <c r="GF105" s="79" t="n"/>
      <c r="GG105" s="79" t="n"/>
      <c r="GH105" s="79" t="n"/>
      <c r="GI105" s="79" t="n"/>
      <c r="GJ105" s="79" t="n"/>
      <c r="GK105" s="79" t="n"/>
      <c r="GL105" s="79" t="n"/>
      <c r="GM105" s="79" t="n"/>
      <c r="GN105" s="79" t="n"/>
      <c r="GO105" s="79" t="n"/>
      <c r="GP105" s="79" t="n"/>
      <c r="GQ105" s="79" t="n"/>
      <c r="GR105" s="79" t="n"/>
      <c r="GS105" s="79" t="n"/>
      <c r="GT105" s="79" t="n"/>
      <c r="GU105" s="79" t="n"/>
      <c r="GV105" s="79" t="n"/>
      <c r="GW105" s="79" t="n"/>
      <c r="GX105" s="79" t="n"/>
      <c r="GY105" s="79" t="n"/>
      <c r="GZ105" s="79" t="n"/>
      <c r="HA105" s="79" t="n"/>
      <c r="HB105" s="79" t="n"/>
      <c r="HC105" s="79" t="n"/>
      <c r="HD105" s="79" t="n"/>
      <c r="HE105" s="79" t="n"/>
      <c r="HH105" s="78" t="n">
        <v>7</v>
      </c>
      <c r="HI105" s="79" t="n"/>
      <c r="HJ105" s="79" t="n"/>
      <c r="HK105" s="79" t="n"/>
      <c r="HL105" s="79" t="n"/>
      <c r="HM105" s="79" t="n"/>
      <c r="HN105" s="79" t="n"/>
      <c r="HO105" s="79" t="n"/>
      <c r="HP105" s="79" t="n"/>
      <c r="HQ105" s="79" t="n"/>
      <c r="HR105" s="79" t="n"/>
      <c r="HS105" s="79" t="n"/>
      <c r="HT105" s="79" t="n"/>
      <c r="HU105" s="79" t="n"/>
      <c r="HV105" s="79" t="n"/>
      <c r="HW105" s="79" t="n"/>
      <c r="HX105" s="79" t="n"/>
      <c r="HY105" s="79" t="n"/>
      <c r="HZ105" s="79" t="n"/>
      <c r="IA105" s="79" t="n"/>
      <c r="IB105" s="79" t="n"/>
      <c r="IC105" s="79" t="n"/>
      <c r="ID105" s="79" t="n"/>
      <c r="IE105" s="79" t="n"/>
      <c r="IF105" s="79" t="n"/>
      <c r="IG105" s="79" t="n"/>
      <c r="IH105" s="79" t="n"/>
      <c r="II105" s="79" t="n"/>
      <c r="IJ105" s="79" t="n"/>
      <c r="IK105" s="79" t="n"/>
      <c r="IL105" s="79" t="n"/>
      <c r="IM105" s="79" t="n"/>
      <c r="IN105" s="79" t="n"/>
      <c r="IO105" s="79" t="n"/>
      <c r="IP105" s="79" t="n"/>
      <c r="IQ105" s="79" t="n"/>
      <c r="IR105" s="79" t="n"/>
      <c r="IS105" s="79" t="n"/>
      <c r="IT105" s="79" t="n"/>
      <c r="IU105" s="79" t="n"/>
      <c r="IV105" s="79" t="n"/>
      <c r="IY105" s="78" t="n">
        <v>7</v>
      </c>
      <c r="IZ105" s="79" t="n"/>
      <c r="JA105" s="79" t="n"/>
      <c r="JB105" s="79" t="n"/>
      <c r="JC105" s="79" t="n"/>
      <c r="JD105" s="79" t="n"/>
      <c r="JE105" s="79" t="n"/>
      <c r="JF105" s="79" t="n"/>
      <c r="JG105" s="79" t="n"/>
      <c r="JH105" s="79" t="n"/>
      <c r="JI105" s="79" t="n"/>
      <c r="JJ105" s="79" t="n"/>
      <c r="JK105" s="79" t="n"/>
      <c r="JL105" s="79" t="n"/>
      <c r="JM105" s="79" t="n"/>
      <c r="JN105" s="79" t="n"/>
      <c r="JO105" s="79" t="n"/>
      <c r="JP105" s="79" t="n"/>
      <c r="JQ105" s="79" t="n"/>
      <c r="JR105" s="79" t="n"/>
      <c r="JS105" s="79" t="n"/>
      <c r="JT105" s="79" t="n"/>
      <c r="JU105" s="79" t="n"/>
      <c r="JV105" s="79" t="n"/>
      <c r="JW105" s="79" t="n"/>
      <c r="JX105" s="79" t="n"/>
      <c r="JY105" s="79" t="n"/>
      <c r="JZ105" s="79" t="n"/>
      <c r="KA105" s="79" t="n"/>
      <c r="KB105" s="79" t="n"/>
      <c r="KC105" s="79" t="n"/>
      <c r="KD105" s="79" t="n"/>
      <c r="KE105" s="79" t="n"/>
      <c r="KF105" s="79" t="n"/>
      <c r="KG105" s="79" t="n"/>
      <c r="KH105" s="79" t="n"/>
      <c r="KI105" s="79" t="n"/>
      <c r="KJ105" s="79" t="n"/>
      <c r="KK105" s="79" t="n"/>
      <c r="KL105" s="79" t="n"/>
      <c r="KM105" s="79" t="n"/>
      <c r="KP105" s="78" t="n">
        <v>7</v>
      </c>
      <c r="KQ105" s="79" t="n"/>
      <c r="KR105" s="79" t="n"/>
      <c r="KS105" s="79" t="n"/>
      <c r="KT105" s="79" t="n"/>
      <c r="KU105" s="79" t="n"/>
      <c r="KV105" s="79" t="n"/>
      <c r="KW105" s="79" t="n"/>
      <c r="KX105" s="79" t="n"/>
      <c r="KY105" s="79" t="n"/>
      <c r="KZ105" s="79" t="n"/>
      <c r="LA105" s="79" t="n"/>
      <c r="LB105" s="79" t="n"/>
      <c r="LC105" s="79" t="n"/>
      <c r="LD105" s="79" t="n"/>
      <c r="LE105" s="79" t="n"/>
      <c r="LF105" s="79" t="n"/>
      <c r="LG105" s="79" t="n"/>
      <c r="LH105" s="79" t="n"/>
      <c r="LI105" s="79" t="n"/>
      <c r="LJ105" s="79" t="n"/>
      <c r="LK105" s="79" t="n"/>
      <c r="LL105" s="79" t="n"/>
      <c r="LM105" s="79" t="n"/>
      <c r="LN105" s="79" t="n"/>
      <c r="LO105" s="79" t="n"/>
      <c r="LP105" s="79" t="n"/>
      <c r="LQ105" s="79" t="n"/>
      <c r="LR105" s="79" t="n"/>
      <c r="LS105" s="79" t="n"/>
      <c r="LT105" s="79" t="n"/>
      <c r="LU105" s="79" t="n"/>
      <c r="LV105" s="79" t="n"/>
      <c r="LW105" s="79" t="n"/>
      <c r="LX105" s="79" t="n"/>
      <c r="LY105" s="79" t="n"/>
      <c r="LZ105" s="79" t="n"/>
      <c r="MA105" s="79" t="n"/>
      <c r="MB105" s="79" t="n"/>
      <c r="MC105" s="79" t="n"/>
      <c r="MD105" s="79" t="n"/>
      <c r="MG105" s="78" t="n">
        <v>7</v>
      </c>
      <c r="MH105" s="79" t="n"/>
      <c r="MI105" s="79" t="n"/>
      <c r="MJ105" s="79" t="n"/>
      <c r="MK105" s="79" t="n"/>
      <c r="ML105" s="79" t="n"/>
      <c r="MM105" s="79" t="n"/>
      <c r="MN105" s="79" t="n"/>
      <c r="MO105" s="79" t="n"/>
      <c r="MP105" s="79" t="n"/>
      <c r="MQ105" s="79" t="n"/>
      <c r="MR105" s="79" t="n"/>
      <c r="MS105" s="79" t="n"/>
      <c r="MT105" s="79" t="n"/>
      <c r="MU105" s="79" t="n"/>
      <c r="MV105" s="79" t="n"/>
      <c r="MW105" s="79" t="n"/>
      <c r="MX105" s="79" t="n"/>
      <c r="MY105" s="79" t="n"/>
      <c r="MZ105" s="79" t="n"/>
      <c r="NA105" s="79" t="n"/>
      <c r="NB105" s="79" t="n"/>
      <c r="NC105" s="79" t="n"/>
      <c r="ND105" s="79" t="n"/>
      <c r="NE105" s="79" t="n"/>
      <c r="NF105" s="79" t="n"/>
      <c r="NG105" s="79" t="n"/>
      <c r="NH105" s="79" t="n"/>
      <c r="NI105" s="79" t="n"/>
      <c r="NJ105" s="79" t="n"/>
      <c r="NK105" s="79" t="n"/>
      <c r="NL105" s="79" t="n"/>
      <c r="NM105" s="79" t="n"/>
      <c r="NN105" s="79" t="n"/>
      <c r="NO105" s="79" t="n"/>
      <c r="NP105" s="79" t="n"/>
      <c r="NQ105" s="79" t="n"/>
      <c r="NR105" s="79" t="n"/>
      <c r="NS105" s="79" t="n"/>
      <c r="NT105" s="79" t="n"/>
      <c r="NU105" s="79" t="n"/>
      <c r="NX105" s="78" t="n">
        <v>7</v>
      </c>
      <c r="NY105" s="79" t="n"/>
      <c r="NZ105" s="79" t="n"/>
      <c r="OA105" s="79" t="n"/>
      <c r="OB105" s="79" t="n"/>
      <c r="OC105" s="79" t="n"/>
      <c r="OD105" s="79" t="n"/>
      <c r="OE105" s="79" t="n"/>
      <c r="OF105" s="79" t="n"/>
      <c r="OG105" s="79" t="n"/>
      <c r="OH105" s="79" t="n"/>
      <c r="OI105" s="79" t="n"/>
      <c r="OJ105" s="79" t="n"/>
      <c r="OK105" s="79" t="n"/>
      <c r="OL105" s="79" t="n"/>
      <c r="OM105" s="79" t="n"/>
      <c r="ON105" s="79" t="n"/>
      <c r="OO105" s="79" t="n"/>
      <c r="OP105" s="79" t="n"/>
      <c r="OQ105" s="79" t="n"/>
      <c r="OR105" s="79" t="n"/>
      <c r="OS105" s="79" t="n"/>
      <c r="OT105" s="79" t="n"/>
      <c r="OU105" s="79" t="n"/>
      <c r="OV105" s="79" t="n"/>
      <c r="OW105" s="79" t="n"/>
      <c r="OX105" s="79" t="n"/>
      <c r="OY105" s="79" t="n"/>
      <c r="OZ105" s="79" t="n"/>
      <c r="PA105" s="79" t="n"/>
      <c r="PB105" s="79" t="n"/>
      <c r="PC105" s="79" t="n"/>
      <c r="PD105" s="79" t="n"/>
      <c r="PE105" s="79" t="n"/>
      <c r="PF105" s="79" t="n"/>
      <c r="PG105" s="79" t="n"/>
      <c r="PH105" s="79" t="n"/>
      <c r="PI105" s="79" t="n"/>
      <c r="PJ105" s="79" t="n"/>
      <c r="PK105" s="79" t="n"/>
      <c r="PL105" s="79" t="n"/>
      <c r="PO105" s="78" t="n">
        <v>7</v>
      </c>
      <c r="PP105" s="79" t="n"/>
      <c r="PQ105" s="79" t="n"/>
      <c r="PR105" s="79" t="n"/>
      <c r="PS105" s="79" t="n"/>
      <c r="PT105" s="79" t="n"/>
      <c r="PU105" s="79" t="n"/>
      <c r="PV105" s="79" t="n"/>
      <c r="PW105" s="79" t="n"/>
      <c r="PX105" s="79" t="n"/>
      <c r="PY105" s="79" t="n"/>
      <c r="PZ105" s="79" t="n"/>
      <c r="QA105" s="79" t="n"/>
      <c r="QB105" s="79" t="n"/>
      <c r="QC105" s="79" t="n"/>
      <c r="QD105" s="79" t="n"/>
      <c r="QE105" s="79" t="n"/>
      <c r="QF105" s="79" t="n"/>
      <c r="QG105" s="79" t="n"/>
      <c r="QH105" s="79" t="n"/>
      <c r="QI105" s="79" t="n"/>
      <c r="QJ105" s="79" t="n"/>
      <c r="QK105" s="79" t="n"/>
      <c r="QL105" s="79" t="n"/>
      <c r="QM105" s="79" t="n"/>
      <c r="QN105" s="79" t="n"/>
      <c r="QO105" s="79" t="n"/>
      <c r="QP105" s="79" t="n"/>
      <c r="QQ105" s="79" t="n"/>
      <c r="QR105" s="79" t="n"/>
      <c r="QS105" s="79" t="n"/>
      <c r="QT105" s="79" t="n"/>
      <c r="QU105" s="79" t="n"/>
      <c r="QV105" s="79" t="n"/>
      <c r="QW105" s="79" t="n"/>
      <c r="QX105" s="79" t="n"/>
      <c r="QY105" s="79" t="n"/>
      <c r="QZ105" s="79" t="n"/>
      <c r="RA105" s="79" t="n"/>
      <c r="RB105" s="79" t="n"/>
      <c r="RC105" s="79" t="n"/>
      <c r="RF105" s="78" t="n">
        <v>7</v>
      </c>
      <c r="RG105" s="79" t="n"/>
      <c r="RH105" s="79" t="n"/>
      <c r="RI105" s="79" t="n"/>
      <c r="RJ105" s="79" t="n"/>
      <c r="RK105" s="79" t="n"/>
      <c r="RL105" s="79" t="n"/>
      <c r="RM105" s="79" t="n"/>
      <c r="RN105" s="79" t="n"/>
      <c r="RO105" s="79" t="n"/>
      <c r="RP105" s="79" t="n"/>
      <c r="RQ105" s="79" t="n"/>
      <c r="RR105" s="79" t="n"/>
      <c r="RS105" s="79" t="n"/>
      <c r="RT105" s="79" t="n"/>
      <c r="RU105" s="79" t="n"/>
      <c r="RV105" s="79" t="n"/>
      <c r="RW105" s="79" t="n"/>
      <c r="RX105" s="79" t="n"/>
      <c r="RY105" s="79" t="n"/>
      <c r="RZ105" s="79" t="n"/>
      <c r="SA105" s="79" t="n"/>
      <c r="SB105" s="79" t="n"/>
      <c r="SC105" s="79" t="n"/>
      <c r="SD105" s="79" t="n"/>
      <c r="SE105" s="79" t="n"/>
      <c r="SF105" s="79" t="n"/>
      <c r="SG105" s="79" t="n"/>
      <c r="SH105" s="79" t="n"/>
      <c r="SI105" s="79" t="n"/>
      <c r="SJ105" s="79" t="n"/>
      <c r="SK105" s="79" t="n"/>
      <c r="SL105" s="79" t="n"/>
      <c r="SM105" s="79" t="n"/>
      <c r="SN105" s="79" t="n"/>
      <c r="SO105" s="79" t="n"/>
      <c r="SP105" s="79" t="n"/>
      <c r="SQ105" s="79" t="n"/>
      <c r="SR105" s="79" t="n"/>
      <c r="SS105" s="79" t="n"/>
      <c r="ST105" s="79" t="n"/>
      <c r="SW105" s="78" t="n">
        <v>7</v>
      </c>
      <c r="SX105" s="79" t="n"/>
      <c r="SY105" s="79" t="n"/>
      <c r="SZ105" s="79" t="n"/>
      <c r="TA105" s="79" t="n"/>
      <c r="TB105" s="79" t="n"/>
      <c r="TC105" s="79" t="n"/>
      <c r="TD105" s="79" t="n"/>
      <c r="TE105" s="79" t="n"/>
      <c r="TF105" s="79" t="n"/>
      <c r="TG105" s="79" t="n"/>
      <c r="TH105" s="79" t="n"/>
      <c r="TI105" s="79" t="n"/>
      <c r="TJ105" s="79" t="n"/>
      <c r="TK105" s="79" t="n"/>
      <c r="TL105" s="79" t="n"/>
      <c r="TM105" s="79" t="n"/>
      <c r="TN105" s="79" t="n"/>
      <c r="TO105" s="79" t="n"/>
      <c r="TP105" s="79" t="n"/>
      <c r="TQ105" s="79" t="n"/>
      <c r="TR105" s="79" t="n"/>
      <c r="TS105" s="79" t="n"/>
      <c r="TT105" s="79" t="n"/>
      <c r="TU105" s="79" t="n"/>
      <c r="TV105" s="79" t="n"/>
      <c r="TW105" s="79" t="n"/>
      <c r="TX105" s="79" t="n"/>
      <c r="TY105" s="79" t="n"/>
      <c r="TZ105" s="79" t="n"/>
      <c r="UA105" s="79" t="n"/>
      <c r="UB105" s="79" t="n"/>
      <c r="UC105" s="79" t="n"/>
      <c r="UD105" s="79" t="n"/>
      <c r="UE105" s="79" t="n"/>
      <c r="UF105" s="79" t="n"/>
      <c r="UG105" s="79" t="n"/>
      <c r="UH105" s="79" t="n"/>
      <c r="UI105" s="79" t="n"/>
      <c r="UJ105" s="79" t="n"/>
      <c r="UK105" s="79" t="n"/>
      <c r="UN105" s="78" t="n">
        <v>7</v>
      </c>
      <c r="UO105" s="79" t="n"/>
      <c r="UP105" s="79" t="n"/>
      <c r="UQ105" s="79" t="n"/>
      <c r="UR105" s="79" t="n"/>
      <c r="US105" s="79" t="n"/>
      <c r="UT105" s="79" t="n"/>
      <c r="UU105" s="79" t="n"/>
      <c r="UV105" s="79" t="n"/>
      <c r="UW105" s="79" t="n"/>
      <c r="UX105" s="79" t="n"/>
      <c r="UY105" s="79" t="n"/>
      <c r="UZ105" s="79" t="n"/>
      <c r="VA105" s="79" t="n"/>
      <c r="VB105" s="79" t="n"/>
      <c r="VC105" s="79" t="n"/>
      <c r="VD105" s="79" t="n"/>
      <c r="VE105" s="79" t="n"/>
      <c r="VF105" s="79" t="n"/>
      <c r="VG105" s="79" t="n"/>
      <c r="VH105" s="79" t="n"/>
      <c r="VI105" s="79" t="n"/>
      <c r="VJ105" s="79" t="n"/>
      <c r="VK105" s="79" t="n"/>
      <c r="VL105" s="79" t="n"/>
      <c r="VM105" s="79" t="n"/>
      <c r="VN105" s="79" t="n"/>
      <c r="VO105" s="79" t="n"/>
      <c r="VP105" s="79" t="n"/>
      <c r="VQ105" s="79" t="n"/>
      <c r="VR105" s="79" t="n"/>
      <c r="VS105" s="79" t="n"/>
      <c r="VT105" s="79" t="n"/>
      <c r="VU105" s="79" t="n"/>
      <c r="VV105" s="79" t="n"/>
      <c r="VW105" s="79" t="n"/>
      <c r="VX105" s="79" t="n"/>
      <c r="VY105" s="79" t="n"/>
      <c r="VZ105" s="79" t="n"/>
      <c r="WA105" s="79" t="n"/>
      <c r="WB105" s="79" t="n"/>
      <c r="WE105" s="78" t="n">
        <v>7</v>
      </c>
      <c r="WF105" s="79" t="n"/>
      <c r="WG105" s="79" t="n"/>
      <c r="WH105" s="79" t="n"/>
      <c r="WI105" s="79" t="n"/>
      <c r="WJ105" s="79" t="n"/>
      <c r="WK105" s="79" t="n"/>
      <c r="WL105" s="79" t="n"/>
      <c r="WM105" s="79" t="n"/>
      <c r="WN105" s="79" t="n"/>
      <c r="WO105" s="79" t="n"/>
      <c r="WP105" s="79" t="n"/>
      <c r="WQ105" s="79" t="n"/>
      <c r="WR105" s="79" t="n"/>
      <c r="WS105" s="79" t="n"/>
      <c r="WT105" s="79" t="n"/>
      <c r="WU105" s="79" t="n"/>
      <c r="WV105" s="79" t="n"/>
      <c r="WW105" s="79" t="n"/>
      <c r="WX105" s="79" t="n"/>
      <c r="WY105" s="79" t="n"/>
      <c r="WZ105" s="79" t="n"/>
      <c r="XA105" s="79" t="n"/>
      <c r="XB105" s="79" t="n"/>
      <c r="XC105" s="79" t="n"/>
      <c r="XD105" s="79" t="n"/>
      <c r="XE105" s="79" t="n"/>
      <c r="XF105" s="79" t="n"/>
      <c r="XG105" s="79" t="n"/>
      <c r="XH105" s="79" t="n"/>
      <c r="XI105" s="79" t="n"/>
      <c r="XJ105" s="79" t="n"/>
      <c r="XK105" s="79" t="n"/>
      <c r="XL105" s="79" t="n"/>
      <c r="XM105" s="79" t="n"/>
      <c r="XN105" s="79" t="n"/>
      <c r="XO105" s="79" t="n"/>
      <c r="XP105" s="79" t="n"/>
      <c r="XQ105" s="79" t="n"/>
      <c r="XR105" s="79" t="n"/>
      <c r="XS105" s="79" t="n"/>
      <c r="XV105" s="78" t="n">
        <v>7</v>
      </c>
      <c r="XW105" s="79" t="n"/>
      <c r="XX105" s="79" t="n"/>
      <c r="XY105" s="79" t="n"/>
      <c r="XZ105" s="79" t="n"/>
      <c r="YA105" s="79" t="n"/>
      <c r="YB105" s="79" t="n"/>
      <c r="YC105" s="79" t="n"/>
      <c r="YD105" s="79" t="n"/>
      <c r="YE105" s="79" t="n"/>
      <c r="YF105" s="79" t="n"/>
      <c r="YG105" s="79" t="n"/>
      <c r="YH105" s="79" t="n"/>
      <c r="YI105" s="79" t="n"/>
      <c r="YJ105" s="79" t="n"/>
      <c r="YK105" s="79" t="n"/>
      <c r="YL105" s="79" t="n"/>
      <c r="YM105" s="79" t="n"/>
      <c r="YN105" s="79" t="n"/>
      <c r="YO105" s="79" t="n"/>
      <c r="YP105" s="79" t="n"/>
      <c r="YQ105" s="79" t="n"/>
      <c r="YR105" s="79" t="n"/>
      <c r="YS105" s="79" t="n"/>
      <c r="YT105" s="79" t="n"/>
      <c r="YU105" s="79" t="n"/>
      <c r="YV105" s="79" t="n"/>
      <c r="YW105" s="79" t="n"/>
      <c r="YX105" s="79" t="n"/>
      <c r="YY105" s="79" t="n"/>
      <c r="YZ105" s="79" t="n"/>
      <c r="ZA105" s="79" t="n"/>
      <c r="ZB105" s="79" t="n"/>
      <c r="ZC105" s="79" t="n"/>
      <c r="ZD105" s="79" t="n"/>
      <c r="ZE105" s="79" t="n"/>
      <c r="ZF105" s="79" t="n"/>
      <c r="ZG105" s="79" t="n"/>
      <c r="ZH105" s="79" t="n"/>
      <c r="ZI105" s="79" t="n"/>
      <c r="ZJ105" s="79" t="n"/>
      <c r="ZM105" s="78" t="n">
        <v>7</v>
      </c>
      <c r="ZN105" s="79" t="n"/>
      <c r="ZO105" s="79" t="n"/>
      <c r="ZP105" s="79" t="n"/>
      <c r="ZQ105" s="79" t="n"/>
      <c r="ZR105" s="79" t="n"/>
      <c r="ZS105" s="79" t="n"/>
      <c r="ZT105" s="79" t="n"/>
      <c r="ZU105" s="79" t="n"/>
      <c r="ZV105" s="79" t="n"/>
      <c r="ZW105" s="79" t="n"/>
      <c r="ZX105" s="79" t="n"/>
      <c r="ZY105" s="79" t="n"/>
      <c r="ZZ105" s="79" t="n"/>
      <c r="AAA105" s="79" t="n"/>
      <c r="AAB105" s="79" t="n"/>
      <c r="AAC105" s="79" t="n"/>
      <c r="AAD105" s="79" t="n"/>
      <c r="AAE105" s="79" t="n"/>
      <c r="AAF105" s="79" t="n"/>
      <c r="AAG105" s="79" t="n"/>
      <c r="AAH105" s="79" t="n"/>
      <c r="AAI105" s="79" t="n"/>
      <c r="AAJ105" s="79" t="n"/>
      <c r="AAK105" s="79" t="n"/>
      <c r="AAL105" s="79" t="n"/>
      <c r="AAM105" s="79" t="n"/>
      <c r="AAN105" s="79" t="n"/>
      <c r="AAO105" s="79" t="n"/>
      <c r="AAP105" s="79" t="n"/>
      <c r="AAQ105" s="79" t="n"/>
      <c r="AAR105" s="79" t="n"/>
      <c r="AAS105" s="79" t="n"/>
      <c r="AAT105" s="79" t="n"/>
      <c r="AAU105" s="79" t="n"/>
      <c r="AAV105" s="79" t="n"/>
      <c r="AAW105" s="79" t="n"/>
      <c r="AAX105" s="79" t="n"/>
      <c r="AAY105" s="79" t="n"/>
      <c r="AAZ105" s="79" t="n"/>
      <c r="ABA105" s="79" t="n"/>
      <c r="ABD105" s="78" t="n">
        <v>7</v>
      </c>
      <c r="ABE105" s="79" t="n"/>
      <c r="ABF105" s="79" t="n"/>
      <c r="ABG105" s="79" t="n"/>
      <c r="ABH105" s="79" t="n"/>
      <c r="ABI105" s="79" t="n"/>
      <c r="ABJ105" s="79" t="n"/>
      <c r="ABK105" s="79" t="n"/>
      <c r="ABL105" s="79" t="n"/>
      <c r="ABM105" s="79" t="n"/>
      <c r="ABN105" s="79" t="n"/>
      <c r="ABO105" s="79" t="n"/>
      <c r="ABP105" s="79" t="n"/>
      <c r="ABQ105" s="79" t="n"/>
      <c r="ABR105" s="79" t="n"/>
      <c r="ABS105" s="79" t="n"/>
      <c r="ABT105" s="79" t="n"/>
      <c r="ABU105" s="79" t="n"/>
      <c r="ABV105" s="79" t="n"/>
      <c r="ABW105" s="79" t="n"/>
      <c r="ABX105" s="79" t="n"/>
      <c r="ABY105" s="79" t="n"/>
      <c r="ABZ105" s="79" t="n"/>
      <c r="ACA105" s="79" t="n"/>
      <c r="ACB105" s="79" t="n"/>
      <c r="ACC105" s="79" t="n"/>
      <c r="ACD105" s="79" t="n"/>
      <c r="ACE105" s="79" t="n"/>
      <c r="ACF105" s="79" t="n"/>
      <c r="ACG105" s="79" t="n"/>
      <c r="ACH105" s="79" t="n"/>
      <c r="ACI105" s="79" t="n"/>
      <c r="ACJ105" s="79" t="n"/>
      <c r="ACK105" s="79" t="n"/>
      <c r="ACL105" s="79" t="n"/>
      <c r="ACM105" s="79" t="n"/>
      <c r="ACN105" s="79" t="n"/>
      <c r="ACO105" s="79" t="n"/>
      <c r="ACP105" s="79" t="n"/>
      <c r="ACQ105" s="79" t="n"/>
      <c r="ACR105" s="79" t="n"/>
      <c r="ACU105" s="78" t="n">
        <v>7</v>
      </c>
      <c r="ACV105" s="79" t="n"/>
      <c r="ACW105" s="79" t="n"/>
      <c r="ACX105" s="79" t="n"/>
      <c r="ACY105" s="79" t="n"/>
      <c r="ACZ105" s="79" t="n"/>
      <c r="ADA105" s="79" t="n"/>
      <c r="ADB105" s="79" t="n"/>
      <c r="ADC105" s="79" t="n"/>
      <c r="ADD105" s="79" t="n"/>
      <c r="ADE105" s="79" t="n"/>
      <c r="ADF105" s="79" t="n"/>
      <c r="ADG105" s="79" t="n"/>
      <c r="ADH105" s="79" t="n"/>
      <c r="ADI105" s="79" t="n"/>
      <c r="ADJ105" s="79" t="n"/>
      <c r="ADK105" s="79" t="n"/>
      <c r="ADL105" s="79" t="n"/>
      <c r="ADM105" s="79" t="n"/>
      <c r="ADN105" s="79" t="n"/>
      <c r="ADO105" s="79" t="n"/>
      <c r="ADP105" s="79" t="n"/>
      <c r="ADQ105" s="79" t="n"/>
      <c r="ADR105" s="79" t="n"/>
      <c r="ADS105" s="79" t="n"/>
      <c r="ADT105" s="79" t="n"/>
      <c r="ADU105" s="79" t="n"/>
      <c r="ADV105" s="79" t="n"/>
      <c r="ADW105" s="79" t="n"/>
      <c r="ADX105" s="79" t="n"/>
      <c r="ADY105" s="79" t="n"/>
      <c r="ADZ105" s="79" t="n"/>
      <c r="AEA105" s="79" t="n"/>
      <c r="AEB105" s="79" t="n"/>
      <c r="AEC105" s="79" t="n"/>
      <c r="AED105" s="79" t="n"/>
      <c r="AEE105" s="79" t="n"/>
      <c r="AEF105" s="79" t="n"/>
      <c r="AEG105" s="79" t="n"/>
      <c r="AEH105" s="79" t="n"/>
      <c r="AEI105" s="79" t="n"/>
      <c r="AEL105" s="78" t="n">
        <v>7</v>
      </c>
      <c r="AEM105" s="79" t="n"/>
      <c r="AEN105" s="79" t="n"/>
      <c r="AEO105" s="79" t="n"/>
      <c r="AEP105" s="79" t="n"/>
      <c r="AEQ105" s="79" t="n"/>
      <c r="AER105" s="79" t="n"/>
      <c r="AES105" s="79" t="n"/>
      <c r="AET105" s="79" t="n"/>
      <c r="AEU105" s="79" t="n"/>
      <c r="AEV105" s="79" t="n"/>
      <c r="AEW105" s="79" t="n"/>
      <c r="AEX105" s="79" t="n"/>
      <c r="AEY105" s="79" t="n"/>
      <c r="AEZ105" s="79" t="n"/>
      <c r="AFA105" s="79" t="n"/>
      <c r="AFB105" s="79" t="n"/>
      <c r="AFC105" s="79" t="n"/>
      <c r="AFD105" s="79" t="n"/>
      <c r="AFE105" s="79" t="n"/>
      <c r="AFF105" s="79" t="n"/>
      <c r="AFG105" s="79" t="n"/>
      <c r="AFH105" s="79" t="n"/>
      <c r="AFI105" s="79" t="n"/>
      <c r="AFJ105" s="79" t="n"/>
      <c r="AFK105" s="79" t="n"/>
      <c r="AFL105" s="79" t="n"/>
      <c r="AFM105" s="79" t="n"/>
      <c r="AFN105" s="79" t="n"/>
      <c r="AFO105" s="79" t="n"/>
      <c r="AFP105" s="79" t="n"/>
      <c r="AFQ105" s="79" t="n"/>
      <c r="AFR105" s="79" t="n"/>
      <c r="AFS105" s="79" t="n"/>
      <c r="AFT105" s="79" t="n"/>
      <c r="AFU105" s="79" t="n"/>
      <c r="AFV105" s="79" t="n"/>
      <c r="AFW105" s="79" t="n"/>
      <c r="AFX105" s="79" t="n"/>
      <c r="AFY105" s="79" t="n"/>
      <c r="AFZ105" s="79" t="n"/>
    </row>
    <row r="106">
      <c r="A106" s="78" t="n">
        <v>8</v>
      </c>
      <c r="B106" s="79" t="n"/>
      <c r="C106" s="79" t="n"/>
      <c r="D106" s="79" t="n"/>
      <c r="E106" s="79" t="n"/>
      <c r="F106" s="79" t="n"/>
      <c r="G106" s="79" t="n"/>
      <c r="H106" s="79" t="n"/>
      <c r="I106" s="79" t="n"/>
      <c r="J106" s="79" t="n"/>
      <c r="K106" s="79" t="n"/>
      <c r="L106" s="79" t="n"/>
      <c r="M106" s="79" t="n"/>
      <c r="N106" s="79" t="n"/>
      <c r="O106" s="79" t="n"/>
      <c r="P106" s="79" t="n"/>
      <c r="Q106" s="79" t="n"/>
      <c r="R106" s="79" t="n"/>
      <c r="S106" s="79" t="n"/>
      <c r="T106" s="79" t="n"/>
      <c r="U106" s="79" t="n"/>
      <c r="V106" s="79" t="n"/>
      <c r="W106" s="79" t="n"/>
      <c r="X106" s="79" t="n"/>
      <c r="Y106" s="79" t="n"/>
      <c r="Z106" s="79" t="n"/>
      <c r="AA106" s="79" t="n"/>
      <c r="AB106" s="79" t="n"/>
      <c r="AC106" s="79" t="n"/>
      <c r="AD106" s="79" t="n"/>
      <c r="AE106" s="79" t="n"/>
      <c r="AF106" s="79" t="n"/>
      <c r="AG106" s="79" t="n"/>
      <c r="AH106" s="79" t="n"/>
      <c r="AI106" s="79" t="n"/>
      <c r="AJ106" s="79" t="n"/>
      <c r="AK106" s="79" t="n"/>
      <c r="AL106" s="79" t="n"/>
      <c r="AM106" s="79" t="n"/>
      <c r="AN106" s="79" t="n"/>
      <c r="AO106" s="79" t="n"/>
      <c r="AR106" s="78" t="n">
        <v>8</v>
      </c>
      <c r="AS106" s="79" t="n"/>
      <c r="AT106" s="79" t="n"/>
      <c r="AU106" s="79" t="n"/>
      <c r="AV106" s="79" t="n"/>
      <c r="AW106" s="79" t="n"/>
      <c r="AX106" s="79" t="n"/>
      <c r="AY106" s="79" t="n"/>
      <c r="AZ106" s="79" t="n"/>
      <c r="BA106" s="79" t="n"/>
      <c r="BB106" s="79" t="n"/>
      <c r="BC106" s="79" t="n"/>
      <c r="BD106" s="79" t="n"/>
      <c r="BE106" s="79" t="n"/>
      <c r="BF106" s="79" t="n"/>
      <c r="BG106" s="79" t="n"/>
      <c r="BH106" s="79" t="n"/>
      <c r="BI106" s="79" t="n"/>
      <c r="BJ106" s="79" t="n"/>
      <c r="BK106" s="79" t="n"/>
      <c r="BL106" s="79" t="n"/>
      <c r="BM106" s="79" t="n"/>
      <c r="BN106" s="79" t="n"/>
      <c r="BO106" s="79" t="n"/>
      <c r="BP106" s="79" t="n"/>
      <c r="BQ106" s="79" t="n"/>
      <c r="BR106" s="79" t="n"/>
      <c r="BS106" s="79" t="n"/>
      <c r="BT106" s="79" t="n"/>
      <c r="BU106" s="79" t="n"/>
      <c r="BV106" s="79" t="n"/>
      <c r="BW106" s="79" t="n"/>
      <c r="BX106" s="79" t="n"/>
      <c r="BY106" s="79" t="n"/>
      <c r="BZ106" s="79" t="n"/>
      <c r="CA106" s="79" t="n"/>
      <c r="CB106" s="79" t="n"/>
      <c r="CC106" s="79" t="n"/>
      <c r="CD106" s="79" t="n"/>
      <c r="CE106" s="79" t="n"/>
      <c r="CF106" s="79" t="n"/>
      <c r="CI106" s="78" t="n">
        <v>8</v>
      </c>
      <c r="CJ106" s="79" t="n"/>
      <c r="CK106" s="79" t="n"/>
      <c r="CL106" s="79" t="n"/>
      <c r="CM106" s="79" t="n"/>
      <c r="CN106" s="79" t="n"/>
      <c r="CO106" s="79" t="n"/>
      <c r="CP106" s="79" t="n"/>
      <c r="CQ106" s="79" t="n"/>
      <c r="CR106" s="79" t="n"/>
      <c r="CS106" s="79" t="n"/>
      <c r="CT106" s="79" t="n"/>
      <c r="CU106" s="79" t="n"/>
      <c r="CV106" s="79" t="n"/>
      <c r="CW106" s="79" t="n"/>
      <c r="CX106" s="79" t="n"/>
      <c r="CY106" s="79" t="n"/>
      <c r="CZ106" s="79" t="n"/>
      <c r="DA106" s="79" t="n"/>
      <c r="DB106" s="79" t="n"/>
      <c r="DC106" s="79" t="n"/>
      <c r="DD106" s="79" t="n"/>
      <c r="DE106" s="79" t="n"/>
      <c r="DF106" s="79" t="n"/>
      <c r="DG106" s="79" t="n"/>
      <c r="DH106" s="79" t="n"/>
      <c r="DI106" s="79" t="n"/>
      <c r="DJ106" s="79" t="n"/>
      <c r="DK106" s="79" t="n"/>
      <c r="DL106" s="79" t="n"/>
      <c r="DM106" s="79" t="n"/>
      <c r="DN106" s="79" t="n"/>
      <c r="DO106" s="79" t="n"/>
      <c r="DP106" s="79" t="n"/>
      <c r="DQ106" s="79" t="n"/>
      <c r="DR106" s="79" t="n"/>
      <c r="DS106" s="79" t="n"/>
      <c r="DT106" s="79" t="n"/>
      <c r="DU106" s="79" t="n"/>
      <c r="DV106" s="79" t="n"/>
      <c r="DW106" s="79" t="n"/>
      <c r="DZ106" s="78" t="n">
        <v>8</v>
      </c>
      <c r="EA106" s="79" t="n"/>
      <c r="EB106" s="79" t="n"/>
      <c r="EC106" s="79" t="n"/>
      <c r="ED106" s="79" t="n"/>
      <c r="EE106" s="79" t="n"/>
      <c r="EF106" s="79" t="n"/>
      <c r="EG106" s="79" t="n"/>
      <c r="EH106" s="79" t="n"/>
      <c r="EI106" s="79" t="n"/>
      <c r="EJ106" s="79" t="n"/>
      <c r="EK106" s="79" t="n"/>
      <c r="EL106" s="79" t="n"/>
      <c r="EM106" s="79" t="n"/>
      <c r="EN106" s="79" t="n"/>
      <c r="EO106" s="79" t="n"/>
      <c r="EP106" s="79" t="n"/>
      <c r="EQ106" s="79" t="n"/>
      <c r="ER106" s="79" t="n"/>
      <c r="ES106" s="79" t="n"/>
      <c r="ET106" s="79" t="n"/>
      <c r="EU106" s="79" t="n"/>
      <c r="EV106" s="79" t="n"/>
      <c r="EW106" s="79" t="n"/>
      <c r="EX106" s="79" t="n"/>
      <c r="EY106" s="79" t="n"/>
      <c r="EZ106" s="79" t="n"/>
      <c r="FA106" s="79" t="n"/>
      <c r="FB106" s="79" t="n"/>
      <c r="FC106" s="79" t="n"/>
      <c r="FD106" s="79" t="n"/>
      <c r="FE106" s="79" t="n"/>
      <c r="FF106" s="79" t="n"/>
      <c r="FG106" s="79" t="n"/>
      <c r="FH106" s="79" t="n"/>
      <c r="FI106" s="79" t="n"/>
      <c r="FJ106" s="79" t="n"/>
      <c r="FK106" s="79" t="n"/>
      <c r="FL106" s="79" t="n"/>
      <c r="FM106" s="79" t="n"/>
      <c r="FN106" s="79" t="n"/>
      <c r="FQ106" s="78" t="n">
        <v>8</v>
      </c>
      <c r="FR106" s="79" t="n"/>
      <c r="FS106" s="79" t="n"/>
      <c r="FT106" s="79" t="n"/>
      <c r="FU106" s="79" t="n"/>
      <c r="FV106" s="79" t="n"/>
      <c r="FW106" s="79" t="n"/>
      <c r="FX106" s="79" t="n"/>
      <c r="FY106" s="79" t="n"/>
      <c r="FZ106" s="79" t="n"/>
      <c r="GA106" s="79" t="n"/>
      <c r="GB106" s="79" t="n"/>
      <c r="GC106" s="79" t="n"/>
      <c r="GD106" s="79" t="n"/>
      <c r="GE106" s="79" t="n"/>
      <c r="GF106" s="79" t="n"/>
      <c r="GG106" s="79" t="n"/>
      <c r="GH106" s="79" t="n"/>
      <c r="GI106" s="79" t="n"/>
      <c r="GJ106" s="79" t="n"/>
      <c r="GK106" s="79" t="n"/>
      <c r="GL106" s="79" t="n"/>
      <c r="GM106" s="79" t="n"/>
      <c r="GN106" s="79" t="n"/>
      <c r="GO106" s="79" t="n"/>
      <c r="GP106" s="79" t="n"/>
      <c r="GQ106" s="79" t="n"/>
      <c r="GR106" s="79" t="n"/>
      <c r="GS106" s="79" t="n"/>
      <c r="GT106" s="79" t="n"/>
      <c r="GU106" s="79" t="n"/>
      <c r="GV106" s="79" t="n"/>
      <c r="GW106" s="79" t="n"/>
      <c r="GX106" s="79" t="n"/>
      <c r="GY106" s="79" t="n"/>
      <c r="GZ106" s="79" t="n"/>
      <c r="HA106" s="79" t="n"/>
      <c r="HB106" s="79" t="n"/>
      <c r="HC106" s="79" t="n"/>
      <c r="HD106" s="79" t="n"/>
      <c r="HE106" s="79" t="n"/>
      <c r="HH106" s="78" t="n">
        <v>8</v>
      </c>
      <c r="HI106" s="79" t="n"/>
      <c r="HJ106" s="79" t="n"/>
      <c r="HK106" s="79" t="n"/>
      <c r="HL106" s="79" t="n"/>
      <c r="HM106" s="79" t="n"/>
      <c r="HN106" s="79" t="n"/>
      <c r="HO106" s="79" t="n"/>
      <c r="HP106" s="79" t="n"/>
      <c r="HQ106" s="79" t="n"/>
      <c r="HR106" s="79" t="n"/>
      <c r="HS106" s="79" t="n"/>
      <c r="HT106" s="79" t="n"/>
      <c r="HU106" s="79" t="n"/>
      <c r="HV106" s="79" t="n"/>
      <c r="HW106" s="79" t="n"/>
      <c r="HX106" s="79" t="n"/>
      <c r="HY106" s="79" t="n"/>
      <c r="HZ106" s="79" t="n"/>
      <c r="IA106" s="79" t="n"/>
      <c r="IB106" s="79" t="n"/>
      <c r="IC106" s="79" t="n"/>
      <c r="ID106" s="79" t="n"/>
      <c r="IE106" s="79" t="n"/>
      <c r="IF106" s="79" t="n"/>
      <c r="IG106" s="79" t="n"/>
      <c r="IH106" s="79" t="n"/>
      <c r="II106" s="79" t="n"/>
      <c r="IJ106" s="79" t="n"/>
      <c r="IK106" s="79" t="n"/>
      <c r="IL106" s="79" t="n"/>
      <c r="IM106" s="79" t="n"/>
      <c r="IN106" s="79" t="n"/>
      <c r="IO106" s="79" t="n"/>
      <c r="IP106" s="79" t="n"/>
      <c r="IQ106" s="79" t="n"/>
      <c r="IR106" s="79" t="n"/>
      <c r="IS106" s="79" t="n"/>
      <c r="IT106" s="79" t="n"/>
      <c r="IU106" s="79" t="n"/>
      <c r="IV106" s="79" t="n"/>
      <c r="IY106" s="78" t="n">
        <v>8</v>
      </c>
      <c r="IZ106" s="79" t="n"/>
      <c r="JA106" s="79" t="n"/>
      <c r="JB106" s="79" t="n"/>
      <c r="JC106" s="79" t="n"/>
      <c r="JD106" s="79" t="n"/>
      <c r="JE106" s="79" t="n"/>
      <c r="JF106" s="79" t="n"/>
      <c r="JG106" s="79" t="n"/>
      <c r="JH106" s="79" t="n"/>
      <c r="JI106" s="79" t="n"/>
      <c r="JJ106" s="79" t="n"/>
      <c r="JK106" s="79" t="n"/>
      <c r="JL106" s="79" t="n"/>
      <c r="JM106" s="79" t="n"/>
      <c r="JN106" s="79" t="n"/>
      <c r="JO106" s="79" t="n"/>
      <c r="JP106" s="79" t="n"/>
      <c r="JQ106" s="79" t="n"/>
      <c r="JR106" s="79" t="n"/>
      <c r="JS106" s="79" t="n"/>
      <c r="JT106" s="79" t="n"/>
      <c r="JU106" s="79" t="n"/>
      <c r="JV106" s="79" t="n"/>
      <c r="JW106" s="79" t="n"/>
      <c r="JX106" s="79" t="n"/>
      <c r="JY106" s="79" t="n"/>
      <c r="JZ106" s="79" t="n"/>
      <c r="KA106" s="79" t="n"/>
      <c r="KB106" s="79" t="n"/>
      <c r="KC106" s="79" t="n"/>
      <c r="KD106" s="79" t="n"/>
      <c r="KE106" s="79" t="n"/>
      <c r="KF106" s="79" t="n"/>
      <c r="KG106" s="79" t="n"/>
      <c r="KH106" s="79" t="n"/>
      <c r="KI106" s="79" t="n"/>
      <c r="KJ106" s="79" t="n"/>
      <c r="KK106" s="79" t="n"/>
      <c r="KL106" s="79" t="n"/>
      <c r="KM106" s="79" t="n"/>
      <c r="KP106" s="78" t="n">
        <v>8</v>
      </c>
      <c r="KQ106" s="79" t="n"/>
      <c r="KR106" s="79" t="n"/>
      <c r="KS106" s="79" t="n"/>
      <c r="KT106" s="79" t="n"/>
      <c r="KU106" s="79" t="n"/>
      <c r="KV106" s="79" t="n"/>
      <c r="KW106" s="79" t="n"/>
      <c r="KX106" s="79" t="n"/>
      <c r="KY106" s="79" t="n"/>
      <c r="KZ106" s="79" t="n"/>
      <c r="LA106" s="79" t="n"/>
      <c r="LB106" s="79" t="n"/>
      <c r="LC106" s="79" t="n"/>
      <c r="LD106" s="79" t="n"/>
      <c r="LE106" s="79" t="n"/>
      <c r="LF106" s="79" t="n"/>
      <c r="LG106" s="79" t="n"/>
      <c r="LH106" s="79" t="n"/>
      <c r="LI106" s="79" t="n"/>
      <c r="LJ106" s="79" t="n"/>
      <c r="LK106" s="79" t="n"/>
      <c r="LL106" s="79" t="n"/>
      <c r="LM106" s="79" t="n"/>
      <c r="LN106" s="79" t="n"/>
      <c r="LO106" s="79" t="n"/>
      <c r="LP106" s="79" t="n"/>
      <c r="LQ106" s="79" t="n"/>
      <c r="LR106" s="79" t="n"/>
      <c r="LS106" s="79" t="n"/>
      <c r="LT106" s="79" t="n"/>
      <c r="LU106" s="79" t="n"/>
      <c r="LV106" s="79" t="n"/>
      <c r="LW106" s="79" t="n"/>
      <c r="LX106" s="79" t="n"/>
      <c r="LY106" s="79" t="n"/>
      <c r="LZ106" s="79" t="n"/>
      <c r="MA106" s="79" t="n"/>
      <c r="MB106" s="79" t="n"/>
      <c r="MC106" s="79" t="n"/>
      <c r="MD106" s="79" t="n"/>
      <c r="MG106" s="78" t="n">
        <v>8</v>
      </c>
      <c r="MH106" s="79" t="n"/>
      <c r="MI106" s="79" t="n"/>
      <c r="MJ106" s="79" t="n"/>
      <c r="MK106" s="79" t="n"/>
      <c r="ML106" s="79" t="n"/>
      <c r="MM106" s="79" t="n"/>
      <c r="MN106" s="79" t="n"/>
      <c r="MO106" s="79" t="n"/>
      <c r="MP106" s="79" t="n"/>
      <c r="MQ106" s="79" t="n"/>
      <c r="MR106" s="79" t="n"/>
      <c r="MS106" s="79" t="n"/>
      <c r="MT106" s="79" t="n"/>
      <c r="MU106" s="79" t="n"/>
      <c r="MV106" s="79" t="n"/>
      <c r="MW106" s="79" t="n"/>
      <c r="MX106" s="79" t="n"/>
      <c r="MY106" s="79" t="n"/>
      <c r="MZ106" s="79" t="n"/>
      <c r="NA106" s="79" t="n"/>
      <c r="NB106" s="79" t="n"/>
      <c r="NC106" s="79" t="n"/>
      <c r="ND106" s="79" t="n"/>
      <c r="NE106" s="79" t="n"/>
      <c r="NF106" s="79" t="n"/>
      <c r="NG106" s="79" t="n"/>
      <c r="NH106" s="79" t="n"/>
      <c r="NI106" s="79" t="n"/>
      <c r="NJ106" s="79" t="n"/>
      <c r="NK106" s="79" t="n"/>
      <c r="NL106" s="79" t="n"/>
      <c r="NM106" s="79" t="n"/>
      <c r="NN106" s="79" t="n"/>
      <c r="NO106" s="79" t="n"/>
      <c r="NP106" s="79" t="n"/>
      <c r="NQ106" s="79" t="n"/>
      <c r="NR106" s="79" t="n"/>
      <c r="NS106" s="79" t="n"/>
      <c r="NT106" s="79" t="n"/>
      <c r="NU106" s="79" t="n"/>
      <c r="NX106" s="78" t="n">
        <v>8</v>
      </c>
      <c r="NY106" s="79" t="n"/>
      <c r="NZ106" s="79" t="n"/>
      <c r="OA106" s="79" t="n"/>
      <c r="OB106" s="79" t="n"/>
      <c r="OC106" s="79" t="n"/>
      <c r="OD106" s="79" t="n"/>
      <c r="OE106" s="79" t="n"/>
      <c r="OF106" s="79" t="n"/>
      <c r="OG106" s="79" t="n"/>
      <c r="OH106" s="79" t="n"/>
      <c r="OI106" s="79" t="n"/>
      <c r="OJ106" s="79" t="n"/>
      <c r="OK106" s="79" t="n"/>
      <c r="OL106" s="79" t="n"/>
      <c r="OM106" s="79" t="n"/>
      <c r="ON106" s="79" t="n"/>
      <c r="OO106" s="79" t="n"/>
      <c r="OP106" s="79" t="n"/>
      <c r="OQ106" s="79" t="n"/>
      <c r="OR106" s="79" t="n"/>
      <c r="OS106" s="79" t="n"/>
      <c r="OT106" s="79" t="n"/>
      <c r="OU106" s="79" t="n"/>
      <c r="OV106" s="79" t="n"/>
      <c r="OW106" s="79" t="n"/>
      <c r="OX106" s="79" t="n"/>
      <c r="OY106" s="79" t="n"/>
      <c r="OZ106" s="79" t="n"/>
      <c r="PA106" s="79" t="n"/>
      <c r="PB106" s="79" t="n"/>
      <c r="PC106" s="79" t="n"/>
      <c r="PD106" s="79" t="n"/>
      <c r="PE106" s="79" t="n"/>
      <c r="PF106" s="79" t="n"/>
      <c r="PG106" s="79" t="n"/>
      <c r="PH106" s="79" t="n"/>
      <c r="PI106" s="79" t="n"/>
      <c r="PJ106" s="79" t="n"/>
      <c r="PK106" s="79" t="n"/>
      <c r="PL106" s="79" t="n"/>
      <c r="PO106" s="78" t="n">
        <v>8</v>
      </c>
      <c r="PP106" s="79" t="n"/>
      <c r="PQ106" s="79" t="n"/>
      <c r="PR106" s="79" t="n"/>
      <c r="PS106" s="79" t="n"/>
      <c r="PT106" s="79" t="n"/>
      <c r="PU106" s="79" t="n"/>
      <c r="PV106" s="79" t="n"/>
      <c r="PW106" s="79" t="n"/>
      <c r="PX106" s="79" t="n"/>
      <c r="PY106" s="79" t="n"/>
      <c r="PZ106" s="79" t="n"/>
      <c r="QA106" s="79" t="n"/>
      <c r="QB106" s="79" t="n"/>
      <c r="QC106" s="79" t="n"/>
      <c r="QD106" s="79" t="n"/>
      <c r="QE106" s="79" t="n"/>
      <c r="QF106" s="79" t="n"/>
      <c r="QG106" s="79" t="n"/>
      <c r="QH106" s="79" t="n"/>
      <c r="QI106" s="79" t="n"/>
      <c r="QJ106" s="79" t="n"/>
      <c r="QK106" s="79" t="n"/>
      <c r="QL106" s="79" t="n"/>
      <c r="QM106" s="79" t="n"/>
      <c r="QN106" s="79" t="n"/>
      <c r="QO106" s="79" t="n"/>
      <c r="QP106" s="79" t="n"/>
      <c r="QQ106" s="79" t="n"/>
      <c r="QR106" s="79" t="n"/>
      <c r="QS106" s="79" t="n"/>
      <c r="QT106" s="79" t="n"/>
      <c r="QU106" s="79" t="n"/>
      <c r="QV106" s="79" t="n"/>
      <c r="QW106" s="79" t="n"/>
      <c r="QX106" s="79" t="n"/>
      <c r="QY106" s="79" t="n"/>
      <c r="QZ106" s="79" t="n"/>
      <c r="RA106" s="79" t="n"/>
      <c r="RB106" s="79" t="n"/>
      <c r="RC106" s="79" t="n"/>
      <c r="RF106" s="78" t="n">
        <v>8</v>
      </c>
      <c r="RG106" s="79" t="n"/>
      <c r="RH106" s="79" t="n"/>
      <c r="RI106" s="79" t="n"/>
      <c r="RJ106" s="79" t="n"/>
      <c r="RK106" s="79" t="n"/>
      <c r="RL106" s="79" t="n"/>
      <c r="RM106" s="79" t="n"/>
      <c r="RN106" s="79" t="n"/>
      <c r="RO106" s="79" t="n"/>
      <c r="RP106" s="79" t="n"/>
      <c r="RQ106" s="79" t="n"/>
      <c r="RR106" s="79" t="n"/>
      <c r="RS106" s="79" t="n"/>
      <c r="RT106" s="79" t="n"/>
      <c r="RU106" s="79" t="n"/>
      <c r="RV106" s="79" t="n"/>
      <c r="RW106" s="79" t="n"/>
      <c r="RX106" s="79" t="n"/>
      <c r="RY106" s="79" t="n"/>
      <c r="RZ106" s="79" t="n"/>
      <c r="SA106" s="79" t="n"/>
      <c r="SB106" s="79" t="n"/>
      <c r="SC106" s="79" t="n"/>
      <c r="SD106" s="79" t="n"/>
      <c r="SE106" s="79" t="n"/>
      <c r="SF106" s="79" t="n"/>
      <c r="SG106" s="79" t="n"/>
      <c r="SH106" s="79" t="n"/>
      <c r="SI106" s="79" t="n"/>
      <c r="SJ106" s="79" t="n"/>
      <c r="SK106" s="79" t="n"/>
      <c r="SL106" s="79" t="n"/>
      <c r="SM106" s="79" t="n"/>
      <c r="SN106" s="79" t="n"/>
      <c r="SO106" s="79" t="n"/>
      <c r="SP106" s="79" t="n"/>
      <c r="SQ106" s="79" t="n"/>
      <c r="SR106" s="79" t="n"/>
      <c r="SS106" s="79" t="n"/>
      <c r="ST106" s="79" t="n"/>
      <c r="SW106" s="78" t="n">
        <v>8</v>
      </c>
      <c r="SX106" s="79" t="n"/>
      <c r="SY106" s="79" t="n"/>
      <c r="SZ106" s="79" t="n"/>
      <c r="TA106" s="79" t="n"/>
      <c r="TB106" s="79" t="n"/>
      <c r="TC106" s="79" t="n"/>
      <c r="TD106" s="79" t="n"/>
      <c r="TE106" s="79" t="n"/>
      <c r="TF106" s="79" t="n"/>
      <c r="TG106" s="79" t="n"/>
      <c r="TH106" s="79" t="n"/>
      <c r="TI106" s="79" t="n"/>
      <c r="TJ106" s="79" t="n"/>
      <c r="TK106" s="79" t="n"/>
      <c r="TL106" s="79" t="n"/>
      <c r="TM106" s="79" t="n"/>
      <c r="TN106" s="79" t="n"/>
      <c r="TO106" s="79" t="n"/>
      <c r="TP106" s="79" t="n"/>
      <c r="TQ106" s="79" t="n"/>
      <c r="TR106" s="79" t="n"/>
      <c r="TS106" s="79" t="n"/>
      <c r="TT106" s="79" t="n"/>
      <c r="TU106" s="79" t="n"/>
      <c r="TV106" s="79" t="n"/>
      <c r="TW106" s="79" t="n"/>
      <c r="TX106" s="79" t="n"/>
      <c r="TY106" s="79" t="n"/>
      <c r="TZ106" s="79" t="n"/>
      <c r="UA106" s="79" t="n"/>
      <c r="UB106" s="79" t="n"/>
      <c r="UC106" s="79" t="n"/>
      <c r="UD106" s="79" t="n"/>
      <c r="UE106" s="79" t="n"/>
      <c r="UF106" s="79" t="n"/>
      <c r="UG106" s="79" t="n"/>
      <c r="UH106" s="79" t="n"/>
      <c r="UI106" s="79" t="n"/>
      <c r="UJ106" s="79" t="n"/>
      <c r="UK106" s="79" t="n"/>
      <c r="UN106" s="78" t="n">
        <v>8</v>
      </c>
      <c r="UO106" s="79" t="n"/>
      <c r="UP106" s="79" t="n"/>
      <c r="UQ106" s="79" t="n"/>
      <c r="UR106" s="79" t="n"/>
      <c r="US106" s="79" t="n"/>
      <c r="UT106" s="79" t="n"/>
      <c r="UU106" s="79" t="n"/>
      <c r="UV106" s="79" t="n"/>
      <c r="UW106" s="79" t="n"/>
      <c r="UX106" s="79" t="n"/>
      <c r="UY106" s="79" t="n"/>
      <c r="UZ106" s="79" t="n"/>
      <c r="VA106" s="79" t="n"/>
      <c r="VB106" s="79" t="n"/>
      <c r="VC106" s="79" t="n"/>
      <c r="VD106" s="79" t="n"/>
      <c r="VE106" s="79" t="n"/>
      <c r="VF106" s="79" t="n"/>
      <c r="VG106" s="79" t="n"/>
      <c r="VH106" s="79" t="n"/>
      <c r="VI106" s="79" t="n"/>
      <c r="VJ106" s="79" t="n"/>
      <c r="VK106" s="79" t="n"/>
      <c r="VL106" s="79" t="n"/>
      <c r="VM106" s="79" t="n"/>
      <c r="VN106" s="79" t="n"/>
      <c r="VO106" s="79" t="n"/>
      <c r="VP106" s="79" t="n"/>
      <c r="VQ106" s="79" t="n"/>
      <c r="VR106" s="79" t="n"/>
      <c r="VS106" s="79" t="n"/>
      <c r="VT106" s="79" t="n"/>
      <c r="VU106" s="79" t="n"/>
      <c r="VV106" s="79" t="n"/>
      <c r="VW106" s="79" t="n"/>
      <c r="VX106" s="79" t="n"/>
      <c r="VY106" s="79" t="n"/>
      <c r="VZ106" s="79" t="n"/>
      <c r="WA106" s="79" t="n"/>
      <c r="WB106" s="79" t="n"/>
      <c r="WE106" s="78" t="n">
        <v>8</v>
      </c>
      <c r="WF106" s="79" t="n"/>
      <c r="WG106" s="79" t="n"/>
      <c r="WH106" s="79" t="n"/>
      <c r="WI106" s="79" t="n"/>
      <c r="WJ106" s="79" t="n"/>
      <c r="WK106" s="79" t="n"/>
      <c r="WL106" s="79" t="n"/>
      <c r="WM106" s="79" t="n"/>
      <c r="WN106" s="79" t="n"/>
      <c r="WO106" s="79" t="n"/>
      <c r="WP106" s="79" t="n"/>
      <c r="WQ106" s="79" t="n"/>
      <c r="WR106" s="79" t="n"/>
      <c r="WS106" s="79" t="n"/>
      <c r="WT106" s="79" t="n"/>
      <c r="WU106" s="79" t="n"/>
      <c r="WV106" s="79" t="n"/>
      <c r="WW106" s="79" t="n"/>
      <c r="WX106" s="79" t="n"/>
      <c r="WY106" s="79" t="n"/>
      <c r="WZ106" s="79" t="n"/>
      <c r="XA106" s="79" t="n"/>
      <c r="XB106" s="79" t="n"/>
      <c r="XC106" s="79" t="n"/>
      <c r="XD106" s="79" t="n"/>
      <c r="XE106" s="79" t="n"/>
      <c r="XF106" s="79" t="n"/>
      <c r="XG106" s="79" t="n"/>
      <c r="XH106" s="79" t="n"/>
      <c r="XI106" s="79" t="n"/>
      <c r="XJ106" s="79" t="n"/>
      <c r="XK106" s="79" t="n"/>
      <c r="XL106" s="79" t="n"/>
      <c r="XM106" s="79" t="n"/>
      <c r="XN106" s="79" t="n"/>
      <c r="XO106" s="79" t="n"/>
      <c r="XP106" s="79" t="n"/>
      <c r="XQ106" s="79" t="n"/>
      <c r="XR106" s="79" t="n"/>
      <c r="XS106" s="79" t="n"/>
      <c r="XV106" s="78" t="n">
        <v>8</v>
      </c>
      <c r="XW106" s="79" t="n"/>
      <c r="XX106" s="79" t="n"/>
      <c r="XY106" s="79" t="n"/>
      <c r="XZ106" s="79" t="n"/>
      <c r="YA106" s="79" t="n"/>
      <c r="YB106" s="79" t="n"/>
      <c r="YC106" s="79" t="n"/>
      <c r="YD106" s="79" t="n"/>
      <c r="YE106" s="79" t="n"/>
      <c r="YF106" s="79" t="n"/>
      <c r="YG106" s="79" t="n"/>
      <c r="YH106" s="79" t="n"/>
      <c r="YI106" s="79" t="n"/>
      <c r="YJ106" s="79" t="n"/>
      <c r="YK106" s="79" t="n"/>
      <c r="YL106" s="79" t="n"/>
      <c r="YM106" s="79" t="n"/>
      <c r="YN106" s="79" t="n"/>
      <c r="YO106" s="79" t="n"/>
      <c r="YP106" s="79" t="n"/>
      <c r="YQ106" s="79" t="n"/>
      <c r="YR106" s="79" t="n"/>
      <c r="YS106" s="79" t="n"/>
      <c r="YT106" s="79" t="n"/>
      <c r="YU106" s="79" t="n"/>
      <c r="YV106" s="79" t="n"/>
      <c r="YW106" s="79" t="n"/>
      <c r="YX106" s="79" t="n"/>
      <c r="YY106" s="79" t="n"/>
      <c r="YZ106" s="79" t="n"/>
      <c r="ZA106" s="79" t="n"/>
      <c r="ZB106" s="79" t="n"/>
      <c r="ZC106" s="79" t="n"/>
      <c r="ZD106" s="79" t="n"/>
      <c r="ZE106" s="79" t="n"/>
      <c r="ZF106" s="79" t="n"/>
      <c r="ZG106" s="79" t="n"/>
      <c r="ZH106" s="79" t="n"/>
      <c r="ZI106" s="79" t="n"/>
      <c r="ZJ106" s="79" t="n"/>
      <c r="ZM106" s="78" t="n">
        <v>8</v>
      </c>
      <c r="ZN106" s="79" t="n"/>
      <c r="ZO106" s="79" t="n"/>
      <c r="ZP106" s="79" t="n"/>
      <c r="ZQ106" s="79" t="n"/>
      <c r="ZR106" s="79" t="n"/>
      <c r="ZS106" s="79" t="n"/>
      <c r="ZT106" s="79" t="n"/>
      <c r="ZU106" s="79" t="n"/>
      <c r="ZV106" s="79" t="n"/>
      <c r="ZW106" s="79" t="n"/>
      <c r="ZX106" s="79" t="n"/>
      <c r="ZY106" s="79" t="n"/>
      <c r="ZZ106" s="79" t="n"/>
      <c r="AAA106" s="79" t="n"/>
      <c r="AAB106" s="79" t="n"/>
      <c r="AAC106" s="79" t="n"/>
      <c r="AAD106" s="79" t="n"/>
      <c r="AAE106" s="79" t="n"/>
      <c r="AAF106" s="79" t="n"/>
      <c r="AAG106" s="79" t="n"/>
      <c r="AAH106" s="79" t="n"/>
      <c r="AAI106" s="79" t="n"/>
      <c r="AAJ106" s="79" t="n"/>
      <c r="AAK106" s="79" t="n"/>
      <c r="AAL106" s="79" t="n"/>
      <c r="AAM106" s="79" t="n"/>
      <c r="AAN106" s="79" t="n"/>
      <c r="AAO106" s="79" t="n"/>
      <c r="AAP106" s="79" t="n"/>
      <c r="AAQ106" s="79" t="n"/>
      <c r="AAR106" s="79" t="n"/>
      <c r="AAS106" s="79" t="n"/>
      <c r="AAT106" s="79" t="n"/>
      <c r="AAU106" s="79" t="n"/>
      <c r="AAV106" s="79" t="n"/>
      <c r="AAW106" s="79" t="n"/>
      <c r="AAX106" s="79" t="n"/>
      <c r="AAY106" s="79" t="n"/>
      <c r="AAZ106" s="79" t="n"/>
      <c r="ABA106" s="79" t="n"/>
      <c r="ABD106" s="78" t="n">
        <v>8</v>
      </c>
      <c r="ABE106" s="79" t="n"/>
      <c r="ABF106" s="79" t="n"/>
      <c r="ABG106" s="79" t="n"/>
      <c r="ABH106" s="79" t="n"/>
      <c r="ABI106" s="79" t="n"/>
      <c r="ABJ106" s="79" t="n"/>
      <c r="ABK106" s="79" t="n"/>
      <c r="ABL106" s="79" t="n"/>
      <c r="ABM106" s="79" t="n"/>
      <c r="ABN106" s="79" t="n"/>
      <c r="ABO106" s="79" t="n"/>
      <c r="ABP106" s="79" t="n"/>
      <c r="ABQ106" s="79" t="n"/>
      <c r="ABR106" s="79" t="n"/>
      <c r="ABS106" s="79" t="n"/>
      <c r="ABT106" s="79" t="n"/>
      <c r="ABU106" s="79" t="n"/>
      <c r="ABV106" s="79" t="n"/>
      <c r="ABW106" s="79" t="n"/>
      <c r="ABX106" s="79" t="n"/>
      <c r="ABY106" s="79" t="n"/>
      <c r="ABZ106" s="79" t="n"/>
      <c r="ACA106" s="79" t="n"/>
      <c r="ACB106" s="79" t="n"/>
      <c r="ACC106" s="79" t="n"/>
      <c r="ACD106" s="79" t="n"/>
      <c r="ACE106" s="79" t="n"/>
      <c r="ACF106" s="79" t="n"/>
      <c r="ACG106" s="79" t="n"/>
      <c r="ACH106" s="79" t="n"/>
      <c r="ACI106" s="79" t="n"/>
      <c r="ACJ106" s="79" t="n"/>
      <c r="ACK106" s="79" t="n"/>
      <c r="ACL106" s="79" t="n"/>
      <c r="ACM106" s="79" t="n"/>
      <c r="ACN106" s="79" t="n"/>
      <c r="ACO106" s="79" t="n"/>
      <c r="ACP106" s="79" t="n"/>
      <c r="ACQ106" s="79" t="n"/>
      <c r="ACR106" s="79" t="n"/>
      <c r="ACU106" s="78" t="n">
        <v>8</v>
      </c>
      <c r="ACV106" s="79" t="n"/>
      <c r="ACW106" s="79" t="n"/>
      <c r="ACX106" s="79" t="n"/>
      <c r="ACY106" s="79" t="n"/>
      <c r="ACZ106" s="79" t="n"/>
      <c r="ADA106" s="79" t="n"/>
      <c r="ADB106" s="79" t="n"/>
      <c r="ADC106" s="79" t="n"/>
      <c r="ADD106" s="79" t="n"/>
      <c r="ADE106" s="79" t="n"/>
      <c r="ADF106" s="79" t="n"/>
      <c r="ADG106" s="79" t="n"/>
      <c r="ADH106" s="79" t="n"/>
      <c r="ADI106" s="79" t="n"/>
      <c r="ADJ106" s="79" t="n"/>
      <c r="ADK106" s="79" t="n"/>
      <c r="ADL106" s="79" t="n"/>
      <c r="ADM106" s="79" t="n"/>
      <c r="ADN106" s="79" t="n"/>
      <c r="ADO106" s="79" t="n"/>
      <c r="ADP106" s="79" t="n"/>
      <c r="ADQ106" s="79" t="n"/>
      <c r="ADR106" s="79" t="n"/>
      <c r="ADS106" s="79" t="n"/>
      <c r="ADT106" s="79" t="n"/>
      <c r="ADU106" s="79" t="n"/>
      <c r="ADV106" s="79" t="n"/>
      <c r="ADW106" s="79" t="n"/>
      <c r="ADX106" s="79" t="n"/>
      <c r="ADY106" s="79" t="n"/>
      <c r="ADZ106" s="79" t="n"/>
      <c r="AEA106" s="79" t="n"/>
      <c r="AEB106" s="79" t="n"/>
      <c r="AEC106" s="79" t="n"/>
      <c r="AED106" s="79" t="n"/>
      <c r="AEE106" s="79" t="n"/>
      <c r="AEF106" s="79" t="n"/>
      <c r="AEG106" s="79" t="n"/>
      <c r="AEH106" s="79" t="n"/>
      <c r="AEI106" s="79" t="n"/>
      <c r="AEL106" s="78" t="n">
        <v>8</v>
      </c>
      <c r="AEM106" s="79" t="n"/>
      <c r="AEN106" s="79" t="n"/>
      <c r="AEO106" s="79" t="n"/>
      <c r="AEP106" s="79" t="n"/>
      <c r="AEQ106" s="79" t="n"/>
      <c r="AER106" s="79" t="n"/>
      <c r="AES106" s="79" t="n"/>
      <c r="AET106" s="79" t="n"/>
      <c r="AEU106" s="79" t="n"/>
      <c r="AEV106" s="79" t="n"/>
      <c r="AEW106" s="79" t="n"/>
      <c r="AEX106" s="79" t="n"/>
      <c r="AEY106" s="79" t="n"/>
      <c r="AEZ106" s="79" t="n"/>
      <c r="AFA106" s="79" t="n"/>
      <c r="AFB106" s="79" t="n"/>
      <c r="AFC106" s="79" t="n"/>
      <c r="AFD106" s="79" t="n"/>
      <c r="AFE106" s="79" t="n"/>
      <c r="AFF106" s="79" t="n"/>
      <c r="AFG106" s="79" t="n"/>
      <c r="AFH106" s="79" t="n"/>
      <c r="AFI106" s="79" t="n"/>
      <c r="AFJ106" s="79" t="n"/>
      <c r="AFK106" s="79" t="n"/>
      <c r="AFL106" s="79" t="n"/>
      <c r="AFM106" s="79" t="n"/>
      <c r="AFN106" s="79" t="n"/>
      <c r="AFO106" s="79" t="n"/>
      <c r="AFP106" s="79" t="n"/>
      <c r="AFQ106" s="79" t="n"/>
      <c r="AFR106" s="79" t="n"/>
      <c r="AFS106" s="79" t="n"/>
      <c r="AFT106" s="79" t="n"/>
      <c r="AFU106" s="79" t="n"/>
      <c r="AFV106" s="79" t="n"/>
      <c r="AFW106" s="79" t="n"/>
      <c r="AFX106" s="79" t="n"/>
      <c r="AFY106" s="79" t="n"/>
      <c r="AFZ106" s="79" t="n"/>
    </row>
    <row r="107">
      <c r="A107" s="78" t="n">
        <v>9</v>
      </c>
      <c r="B107" s="79" t="n"/>
      <c r="C107" s="79" t="n"/>
      <c r="D107" s="79" t="n"/>
      <c r="E107" s="79" t="n"/>
      <c r="F107" s="79" t="n"/>
      <c r="G107" s="79" t="n"/>
      <c r="H107" s="79" t="n"/>
      <c r="I107" s="79" t="n"/>
      <c r="J107" s="79" t="n"/>
      <c r="K107" s="79" t="n"/>
      <c r="L107" s="79" t="n"/>
      <c r="M107" s="79" t="n"/>
      <c r="N107" s="79" t="n"/>
      <c r="O107" s="79" t="n"/>
      <c r="P107" s="79" t="n"/>
      <c r="Q107" s="79" t="n"/>
      <c r="R107" s="79" t="n"/>
      <c r="S107" s="79" t="n"/>
      <c r="T107" s="79" t="n"/>
      <c r="U107" s="79" t="n"/>
      <c r="V107" s="79" t="n"/>
      <c r="W107" s="79" t="n"/>
      <c r="X107" s="79" t="n"/>
      <c r="Y107" s="79" t="n"/>
      <c r="Z107" s="79" t="n"/>
      <c r="AA107" s="79" t="n"/>
      <c r="AB107" s="79" t="n"/>
      <c r="AC107" s="79" t="n"/>
      <c r="AD107" s="79" t="n"/>
      <c r="AE107" s="79" t="n"/>
      <c r="AF107" s="79" t="n"/>
      <c r="AG107" s="79" t="n"/>
      <c r="AH107" s="79" t="n"/>
      <c r="AI107" s="79" t="n"/>
      <c r="AJ107" s="79" t="n"/>
      <c r="AK107" s="79" t="n"/>
      <c r="AL107" s="79" t="n"/>
      <c r="AM107" s="79" t="n"/>
      <c r="AN107" s="79" t="n"/>
      <c r="AO107" s="79" t="n"/>
      <c r="AR107" s="78" t="n">
        <v>9</v>
      </c>
      <c r="AS107" s="79" t="n"/>
      <c r="AT107" s="79" t="n"/>
      <c r="AU107" s="79" t="n"/>
      <c r="AV107" s="79" t="n"/>
      <c r="AW107" s="79" t="n"/>
      <c r="AX107" s="79" t="n"/>
      <c r="AY107" s="79" t="n"/>
      <c r="AZ107" s="79" t="n"/>
      <c r="BA107" s="79" t="n"/>
      <c r="BB107" s="79" t="n"/>
      <c r="BC107" s="79" t="n"/>
      <c r="BD107" s="79" t="n"/>
      <c r="BE107" s="79" t="n"/>
      <c r="BF107" s="79" t="n"/>
      <c r="BG107" s="79" t="n"/>
      <c r="BH107" s="79" t="n"/>
      <c r="BI107" s="79" t="n"/>
      <c r="BJ107" s="79" t="n"/>
      <c r="BK107" s="79" t="n"/>
      <c r="BL107" s="79" t="n"/>
      <c r="BM107" s="79" t="n"/>
      <c r="BN107" s="79" t="n"/>
      <c r="BO107" s="79" t="n"/>
      <c r="BP107" s="79" t="n"/>
      <c r="BQ107" s="79" t="n"/>
      <c r="BR107" s="79" t="n"/>
      <c r="BS107" s="79" t="n"/>
      <c r="BT107" s="79" t="n"/>
      <c r="BU107" s="79" t="n"/>
      <c r="BV107" s="79" t="n"/>
      <c r="BW107" s="79" t="n"/>
      <c r="BX107" s="79" t="n"/>
      <c r="BY107" s="79" t="n"/>
      <c r="BZ107" s="79" t="n"/>
      <c r="CA107" s="79" t="n"/>
      <c r="CB107" s="79" t="n"/>
      <c r="CC107" s="79" t="n"/>
      <c r="CD107" s="79" t="n"/>
      <c r="CE107" s="79" t="n"/>
      <c r="CF107" s="79" t="n"/>
      <c r="CI107" s="78" t="n">
        <v>9</v>
      </c>
      <c r="CJ107" s="79" t="n"/>
      <c r="CK107" s="79" t="n"/>
      <c r="CL107" s="79" t="n"/>
      <c r="CM107" s="79" t="n"/>
      <c r="CN107" s="79" t="n"/>
      <c r="CO107" s="79" t="n"/>
      <c r="CP107" s="79" t="n"/>
      <c r="CQ107" s="79" t="n"/>
      <c r="CR107" s="79" t="n"/>
      <c r="CS107" s="79" t="n"/>
      <c r="CT107" s="79" t="n"/>
      <c r="CU107" s="79" t="n"/>
      <c r="CV107" s="79" t="n"/>
      <c r="CW107" s="79" t="n"/>
      <c r="CX107" s="79" t="n"/>
      <c r="CY107" s="79" t="n"/>
      <c r="CZ107" s="79" t="n"/>
      <c r="DA107" s="79" t="n"/>
      <c r="DB107" s="79" t="n"/>
      <c r="DC107" s="79" t="n"/>
      <c r="DD107" s="79" t="n"/>
      <c r="DE107" s="79" t="n"/>
      <c r="DF107" s="79" t="n"/>
      <c r="DG107" s="79" t="n"/>
      <c r="DH107" s="79" t="n"/>
      <c r="DI107" s="79" t="n"/>
      <c r="DJ107" s="79" t="n"/>
      <c r="DK107" s="79" t="n"/>
      <c r="DL107" s="79" t="n"/>
      <c r="DM107" s="79" t="n"/>
      <c r="DN107" s="79" t="n"/>
      <c r="DO107" s="79" t="n"/>
      <c r="DP107" s="79" t="n"/>
      <c r="DQ107" s="79" t="n"/>
      <c r="DR107" s="79" t="n"/>
      <c r="DS107" s="79" t="n"/>
      <c r="DT107" s="79" t="n"/>
      <c r="DU107" s="79" t="n"/>
      <c r="DV107" s="79" t="n"/>
      <c r="DW107" s="79" t="n"/>
      <c r="DZ107" s="78" t="n">
        <v>9</v>
      </c>
      <c r="EA107" s="79" t="n"/>
      <c r="EB107" s="79" t="n"/>
      <c r="EC107" s="79" t="n"/>
      <c r="ED107" s="79" t="n"/>
      <c r="EE107" s="79" t="n"/>
      <c r="EF107" s="79" t="n"/>
      <c r="EG107" s="79" t="n"/>
      <c r="EH107" s="79" t="n"/>
      <c r="EI107" s="79" t="n"/>
      <c r="EJ107" s="79" t="n"/>
      <c r="EK107" s="79" t="n"/>
      <c r="EL107" s="79" t="n"/>
      <c r="EM107" s="79" t="n"/>
      <c r="EN107" s="79" t="n"/>
      <c r="EO107" s="79" t="n"/>
      <c r="EP107" s="79" t="n"/>
      <c r="EQ107" s="79" t="n"/>
      <c r="ER107" s="79" t="n"/>
      <c r="ES107" s="79" t="n"/>
      <c r="ET107" s="79" t="n"/>
      <c r="EU107" s="79" t="n"/>
      <c r="EV107" s="79" t="n"/>
      <c r="EW107" s="79" t="n"/>
      <c r="EX107" s="79" t="n"/>
      <c r="EY107" s="79" t="n"/>
      <c r="EZ107" s="79" t="n"/>
      <c r="FA107" s="79" t="n"/>
      <c r="FB107" s="79" t="n"/>
      <c r="FC107" s="79" t="n"/>
      <c r="FD107" s="79" t="n"/>
      <c r="FE107" s="79" t="n"/>
      <c r="FF107" s="79" t="n"/>
      <c r="FG107" s="79" t="n"/>
      <c r="FH107" s="79" t="n"/>
      <c r="FI107" s="79" t="n"/>
      <c r="FJ107" s="79" t="n"/>
      <c r="FK107" s="79" t="n"/>
      <c r="FL107" s="79" t="n"/>
      <c r="FM107" s="79" t="n"/>
      <c r="FN107" s="79" t="n"/>
      <c r="FQ107" s="78" t="n">
        <v>9</v>
      </c>
      <c r="FR107" s="79" t="n"/>
      <c r="FS107" s="79" t="n"/>
      <c r="FT107" s="79" t="n"/>
      <c r="FU107" s="79" t="n"/>
      <c r="FV107" s="79" t="n"/>
      <c r="FW107" s="79" t="n"/>
      <c r="FX107" s="79" t="n"/>
      <c r="FY107" s="79" t="n"/>
      <c r="FZ107" s="79" t="n"/>
      <c r="GA107" s="79" t="n"/>
      <c r="GB107" s="79" t="n"/>
      <c r="GC107" s="79" t="n"/>
      <c r="GD107" s="79" t="n"/>
      <c r="GE107" s="79" t="n"/>
      <c r="GF107" s="79" t="n"/>
      <c r="GG107" s="79" t="n"/>
      <c r="GH107" s="79" t="n"/>
      <c r="GI107" s="79" t="n"/>
      <c r="GJ107" s="79" t="n"/>
      <c r="GK107" s="79" t="n"/>
      <c r="GL107" s="79" t="n"/>
      <c r="GM107" s="79" t="n"/>
      <c r="GN107" s="79" t="n"/>
      <c r="GO107" s="79" t="n"/>
      <c r="GP107" s="79" t="n"/>
      <c r="GQ107" s="79" t="n"/>
      <c r="GR107" s="79" t="n"/>
      <c r="GS107" s="79" t="n"/>
      <c r="GT107" s="79" t="n"/>
      <c r="GU107" s="79" t="n"/>
      <c r="GV107" s="79" t="n"/>
      <c r="GW107" s="79" t="n"/>
      <c r="GX107" s="79" t="n"/>
      <c r="GY107" s="79" t="n"/>
      <c r="GZ107" s="79" t="n"/>
      <c r="HA107" s="79" t="n"/>
      <c r="HB107" s="79" t="n"/>
      <c r="HC107" s="79" t="n"/>
      <c r="HD107" s="79" t="n"/>
      <c r="HE107" s="79" t="n"/>
      <c r="HH107" s="78" t="n">
        <v>9</v>
      </c>
      <c r="HI107" s="79" t="n"/>
      <c r="HJ107" s="79" t="n"/>
      <c r="HK107" s="79" t="n"/>
      <c r="HL107" s="79" t="n"/>
      <c r="HM107" s="79" t="n"/>
      <c r="HN107" s="79" t="n"/>
      <c r="HO107" s="79" t="n"/>
      <c r="HP107" s="79" t="n"/>
      <c r="HQ107" s="79" t="n"/>
      <c r="HR107" s="79" t="n"/>
      <c r="HS107" s="79" t="n"/>
      <c r="HT107" s="79" t="n"/>
      <c r="HU107" s="79" t="n"/>
      <c r="HV107" s="79" t="n"/>
      <c r="HW107" s="79" t="n"/>
      <c r="HX107" s="79" t="n"/>
      <c r="HY107" s="79" t="n"/>
      <c r="HZ107" s="79" t="n"/>
      <c r="IA107" s="79" t="n"/>
      <c r="IB107" s="79" t="n"/>
      <c r="IC107" s="79" t="n"/>
      <c r="ID107" s="79" t="n"/>
      <c r="IE107" s="79" t="n"/>
      <c r="IF107" s="79" t="n"/>
      <c r="IG107" s="79" t="n"/>
      <c r="IH107" s="79" t="n"/>
      <c r="II107" s="79" t="n"/>
      <c r="IJ107" s="79" t="n"/>
      <c r="IK107" s="79" t="n"/>
      <c r="IL107" s="79" t="n"/>
      <c r="IM107" s="79" t="n"/>
      <c r="IN107" s="79" t="n"/>
      <c r="IO107" s="79" t="n"/>
      <c r="IP107" s="79" t="n"/>
      <c r="IQ107" s="79" t="n"/>
      <c r="IR107" s="79" t="n"/>
      <c r="IS107" s="79" t="n"/>
      <c r="IT107" s="79" t="n"/>
      <c r="IU107" s="79" t="n"/>
      <c r="IV107" s="79" t="n"/>
      <c r="IY107" s="78" t="n">
        <v>9</v>
      </c>
      <c r="IZ107" s="79" t="n"/>
      <c r="JA107" s="79" t="n"/>
      <c r="JB107" s="79" t="n"/>
      <c r="JC107" s="79" t="n"/>
      <c r="JD107" s="79" t="n"/>
      <c r="JE107" s="79" t="n"/>
      <c r="JF107" s="79" t="n"/>
      <c r="JG107" s="79" t="n"/>
      <c r="JH107" s="79" t="n"/>
      <c r="JI107" s="79" t="n"/>
      <c r="JJ107" s="79" t="n"/>
      <c r="JK107" s="79" t="n"/>
      <c r="JL107" s="79" t="n"/>
      <c r="JM107" s="79" t="n"/>
      <c r="JN107" s="79" t="n"/>
      <c r="JO107" s="79" t="n"/>
      <c r="JP107" s="79" t="n"/>
      <c r="JQ107" s="79" t="n"/>
      <c r="JR107" s="79" t="n"/>
      <c r="JS107" s="79" t="n"/>
      <c r="JT107" s="79" t="n"/>
      <c r="JU107" s="79" t="n"/>
      <c r="JV107" s="79" t="n"/>
      <c r="JW107" s="79" t="n"/>
      <c r="JX107" s="79" t="n"/>
      <c r="JY107" s="79" t="n"/>
      <c r="JZ107" s="79" t="n"/>
      <c r="KA107" s="79" t="n"/>
      <c r="KB107" s="79" t="n"/>
      <c r="KC107" s="79" t="n"/>
      <c r="KD107" s="79" t="n"/>
      <c r="KE107" s="79" t="n"/>
      <c r="KF107" s="79" t="n"/>
      <c r="KG107" s="79" t="n"/>
      <c r="KH107" s="79" t="n"/>
      <c r="KI107" s="79" t="n"/>
      <c r="KJ107" s="79" t="n"/>
      <c r="KK107" s="79" t="n"/>
      <c r="KL107" s="79" t="n"/>
      <c r="KM107" s="79" t="n"/>
      <c r="KP107" s="78" t="n">
        <v>9</v>
      </c>
      <c r="KQ107" s="79" t="n"/>
      <c r="KR107" s="79" t="n"/>
      <c r="KS107" s="79" t="n"/>
      <c r="KT107" s="79" t="n"/>
      <c r="KU107" s="79" t="n"/>
      <c r="KV107" s="79" t="n"/>
      <c r="KW107" s="79" t="n"/>
      <c r="KX107" s="79" t="n"/>
      <c r="KY107" s="79" t="n"/>
      <c r="KZ107" s="79" t="n"/>
      <c r="LA107" s="79" t="n"/>
      <c r="LB107" s="79" t="n"/>
      <c r="LC107" s="79" t="n"/>
      <c r="LD107" s="79" t="n"/>
      <c r="LE107" s="79" t="n"/>
      <c r="LF107" s="79" t="n"/>
      <c r="LG107" s="79" t="n"/>
      <c r="LH107" s="79" t="n"/>
      <c r="LI107" s="79" t="n"/>
      <c r="LJ107" s="79" t="n"/>
      <c r="LK107" s="79" t="n"/>
      <c r="LL107" s="79" t="n"/>
      <c r="LM107" s="79" t="n"/>
      <c r="LN107" s="79" t="n"/>
      <c r="LO107" s="79" t="n"/>
      <c r="LP107" s="79" t="n"/>
      <c r="LQ107" s="79" t="n"/>
      <c r="LR107" s="79" t="n"/>
      <c r="LS107" s="79" t="n"/>
      <c r="LT107" s="79" t="n"/>
      <c r="LU107" s="79" t="n"/>
      <c r="LV107" s="79" t="n"/>
      <c r="LW107" s="79" t="n"/>
      <c r="LX107" s="79" t="n"/>
      <c r="LY107" s="79" t="n"/>
      <c r="LZ107" s="79" t="n"/>
      <c r="MA107" s="79" t="n"/>
      <c r="MB107" s="79" t="n"/>
      <c r="MC107" s="79" t="n"/>
      <c r="MD107" s="79" t="n"/>
      <c r="MG107" s="78" t="n">
        <v>9</v>
      </c>
      <c r="MH107" s="79" t="n"/>
      <c r="MI107" s="79" t="n"/>
      <c r="MJ107" s="79" t="n"/>
      <c r="MK107" s="79" t="n"/>
      <c r="ML107" s="79" t="n"/>
      <c r="MM107" s="79" t="n"/>
      <c r="MN107" s="79" t="n"/>
      <c r="MO107" s="79" t="n"/>
      <c r="MP107" s="79" t="n"/>
      <c r="MQ107" s="79" t="n"/>
      <c r="MR107" s="79" t="n"/>
      <c r="MS107" s="79" t="n"/>
      <c r="MT107" s="79" t="n"/>
      <c r="MU107" s="79" t="n"/>
      <c r="MV107" s="79" t="n"/>
      <c r="MW107" s="79" t="n"/>
      <c r="MX107" s="79" t="n"/>
      <c r="MY107" s="79" t="n"/>
      <c r="MZ107" s="79" t="n"/>
      <c r="NA107" s="79" t="n"/>
      <c r="NB107" s="79" t="n"/>
      <c r="NC107" s="79" t="n"/>
      <c r="ND107" s="79" t="n"/>
      <c r="NE107" s="79" t="n"/>
      <c r="NF107" s="79" t="n"/>
      <c r="NG107" s="79" t="n"/>
      <c r="NH107" s="79" t="n"/>
      <c r="NI107" s="79" t="n"/>
      <c r="NJ107" s="79" t="n"/>
      <c r="NK107" s="79" t="n"/>
      <c r="NL107" s="79" t="n"/>
      <c r="NM107" s="79" t="n"/>
      <c r="NN107" s="79" t="n"/>
      <c r="NO107" s="79" t="n"/>
      <c r="NP107" s="79" t="n"/>
      <c r="NQ107" s="79" t="n"/>
      <c r="NR107" s="79" t="n"/>
      <c r="NS107" s="79" t="n"/>
      <c r="NT107" s="79" t="n"/>
      <c r="NU107" s="79" t="n"/>
      <c r="NX107" s="78" t="n">
        <v>9</v>
      </c>
      <c r="NY107" s="79" t="n"/>
      <c r="NZ107" s="79" t="n"/>
      <c r="OA107" s="79" t="n"/>
      <c r="OB107" s="79" t="n"/>
      <c r="OC107" s="79" t="n"/>
      <c r="OD107" s="79" t="n"/>
      <c r="OE107" s="79" t="n"/>
      <c r="OF107" s="79" t="n"/>
      <c r="OG107" s="79" t="n"/>
      <c r="OH107" s="79" t="n"/>
      <c r="OI107" s="79" t="n"/>
      <c r="OJ107" s="79" t="n"/>
      <c r="OK107" s="79" t="n"/>
      <c r="OL107" s="79" t="n"/>
      <c r="OM107" s="79" t="n"/>
      <c r="ON107" s="79" t="n"/>
      <c r="OO107" s="79" t="n"/>
      <c r="OP107" s="79" t="n"/>
      <c r="OQ107" s="79" t="n"/>
      <c r="OR107" s="79" t="n"/>
      <c r="OS107" s="79" t="n"/>
      <c r="OT107" s="79" t="n"/>
      <c r="OU107" s="79" t="n"/>
      <c r="OV107" s="79" t="n"/>
      <c r="OW107" s="79" t="n"/>
      <c r="OX107" s="79" t="n"/>
      <c r="OY107" s="79" t="n"/>
      <c r="OZ107" s="79" t="n"/>
      <c r="PA107" s="79" t="n"/>
      <c r="PB107" s="79" t="n"/>
      <c r="PC107" s="79" t="n"/>
      <c r="PD107" s="79" t="n"/>
      <c r="PE107" s="79" t="n"/>
      <c r="PF107" s="79" t="n"/>
      <c r="PG107" s="79" t="n"/>
      <c r="PH107" s="79" t="n"/>
      <c r="PI107" s="79" t="n"/>
      <c r="PJ107" s="79" t="n"/>
      <c r="PK107" s="79" t="n"/>
      <c r="PL107" s="79" t="n"/>
      <c r="PO107" s="78" t="n">
        <v>9</v>
      </c>
      <c r="PP107" s="79" t="n"/>
      <c r="PQ107" s="79" t="n"/>
      <c r="PR107" s="79" t="n"/>
      <c r="PS107" s="79" t="n"/>
      <c r="PT107" s="79" t="n"/>
      <c r="PU107" s="79" t="n"/>
      <c r="PV107" s="79" t="n"/>
      <c r="PW107" s="79" t="n"/>
      <c r="PX107" s="79" t="n"/>
      <c r="PY107" s="79" t="n"/>
      <c r="PZ107" s="79" t="n"/>
      <c r="QA107" s="79" t="n"/>
      <c r="QB107" s="79" t="n"/>
      <c r="QC107" s="79" t="n"/>
      <c r="QD107" s="79" t="n"/>
      <c r="QE107" s="79" t="n"/>
      <c r="QF107" s="79" t="n"/>
      <c r="QG107" s="79" t="n"/>
      <c r="QH107" s="79" t="n"/>
      <c r="QI107" s="79" t="n"/>
      <c r="QJ107" s="79" t="n"/>
      <c r="QK107" s="79" t="n"/>
      <c r="QL107" s="79" t="n"/>
      <c r="QM107" s="79" t="n"/>
      <c r="QN107" s="79" t="n"/>
      <c r="QO107" s="79" t="n"/>
      <c r="QP107" s="79" t="n"/>
      <c r="QQ107" s="79" t="n"/>
      <c r="QR107" s="79" t="n"/>
      <c r="QS107" s="79" t="n"/>
      <c r="QT107" s="79" t="n"/>
      <c r="QU107" s="79" t="n"/>
      <c r="QV107" s="79" t="n"/>
      <c r="QW107" s="79" t="n"/>
      <c r="QX107" s="79" t="n"/>
      <c r="QY107" s="79" t="n"/>
      <c r="QZ107" s="79" t="n"/>
      <c r="RA107" s="79" t="n"/>
      <c r="RB107" s="79" t="n"/>
      <c r="RC107" s="79" t="n"/>
      <c r="RF107" s="78" t="n">
        <v>9</v>
      </c>
      <c r="RG107" s="79" t="n"/>
      <c r="RH107" s="79" t="n"/>
      <c r="RI107" s="79" t="n"/>
      <c r="RJ107" s="79" t="n"/>
      <c r="RK107" s="79" t="n"/>
      <c r="RL107" s="79" t="n"/>
      <c r="RM107" s="79" t="n"/>
      <c r="RN107" s="79" t="n"/>
      <c r="RO107" s="79" t="n"/>
      <c r="RP107" s="79" t="n"/>
      <c r="RQ107" s="79" t="n"/>
      <c r="RR107" s="79" t="n"/>
      <c r="RS107" s="79" t="n"/>
      <c r="RT107" s="79" t="n"/>
      <c r="RU107" s="79" t="n"/>
      <c r="RV107" s="79" t="n"/>
      <c r="RW107" s="79" t="n"/>
      <c r="RX107" s="79" t="n"/>
      <c r="RY107" s="79" t="n"/>
      <c r="RZ107" s="79" t="n"/>
      <c r="SA107" s="79" t="n"/>
      <c r="SB107" s="79" t="n"/>
      <c r="SC107" s="79" t="n"/>
      <c r="SD107" s="79" t="n"/>
      <c r="SE107" s="79" t="n"/>
      <c r="SF107" s="79" t="n"/>
      <c r="SG107" s="79" t="n"/>
      <c r="SH107" s="79" t="n"/>
      <c r="SI107" s="79" t="n"/>
      <c r="SJ107" s="79" t="n"/>
      <c r="SK107" s="79" t="n"/>
      <c r="SL107" s="79" t="n"/>
      <c r="SM107" s="79" t="n"/>
      <c r="SN107" s="79" t="n"/>
      <c r="SO107" s="79" t="n"/>
      <c r="SP107" s="79" t="n"/>
      <c r="SQ107" s="79" t="n"/>
      <c r="SR107" s="79" t="n"/>
      <c r="SS107" s="79" t="n"/>
      <c r="ST107" s="79" t="n"/>
      <c r="SW107" s="78" t="n">
        <v>9</v>
      </c>
      <c r="SX107" s="79" t="n"/>
      <c r="SY107" s="79" t="n"/>
      <c r="SZ107" s="79" t="n"/>
      <c r="TA107" s="79" t="n"/>
      <c r="TB107" s="79" t="n"/>
      <c r="TC107" s="79" t="n"/>
      <c r="TD107" s="79" t="n"/>
      <c r="TE107" s="79" t="n"/>
      <c r="TF107" s="79" t="n"/>
      <c r="TG107" s="79" t="n"/>
      <c r="TH107" s="79" t="n"/>
      <c r="TI107" s="79" t="n"/>
      <c r="TJ107" s="79" t="n"/>
      <c r="TK107" s="79" t="n"/>
      <c r="TL107" s="79" t="n"/>
      <c r="TM107" s="79" t="n"/>
      <c r="TN107" s="79" t="n"/>
      <c r="TO107" s="79" t="n"/>
      <c r="TP107" s="79" t="n"/>
      <c r="TQ107" s="79" t="n"/>
      <c r="TR107" s="79" t="n"/>
      <c r="TS107" s="79" t="n"/>
      <c r="TT107" s="79" t="n"/>
      <c r="TU107" s="79" t="n"/>
      <c r="TV107" s="79" t="n"/>
      <c r="TW107" s="79" t="n"/>
      <c r="TX107" s="79" t="n"/>
      <c r="TY107" s="79" t="n"/>
      <c r="TZ107" s="79" t="n"/>
      <c r="UA107" s="79" t="n"/>
      <c r="UB107" s="79" t="n"/>
      <c r="UC107" s="79" t="n"/>
      <c r="UD107" s="79" t="n"/>
      <c r="UE107" s="79" t="n"/>
      <c r="UF107" s="79" t="n"/>
      <c r="UG107" s="79" t="n"/>
      <c r="UH107" s="79" t="n"/>
      <c r="UI107" s="79" t="n"/>
      <c r="UJ107" s="79" t="n"/>
      <c r="UK107" s="79" t="n"/>
      <c r="UN107" s="78" t="n">
        <v>9</v>
      </c>
      <c r="UO107" s="79" t="n"/>
      <c r="UP107" s="79" t="n"/>
      <c r="UQ107" s="79" t="n"/>
      <c r="UR107" s="79" t="n"/>
      <c r="US107" s="79" t="n"/>
      <c r="UT107" s="79" t="n"/>
      <c r="UU107" s="79" t="n"/>
      <c r="UV107" s="79" t="n"/>
      <c r="UW107" s="79" t="n"/>
      <c r="UX107" s="79" t="n"/>
      <c r="UY107" s="79" t="n"/>
      <c r="UZ107" s="79" t="n"/>
      <c r="VA107" s="79" t="n"/>
      <c r="VB107" s="79" t="n"/>
      <c r="VC107" s="79" t="n"/>
      <c r="VD107" s="79" t="n"/>
      <c r="VE107" s="79" t="n"/>
      <c r="VF107" s="79" t="n"/>
      <c r="VG107" s="79" t="n"/>
      <c r="VH107" s="79" t="n"/>
      <c r="VI107" s="79" t="n"/>
      <c r="VJ107" s="79" t="n"/>
      <c r="VK107" s="79" t="n"/>
      <c r="VL107" s="79" t="n"/>
      <c r="VM107" s="79" t="n"/>
      <c r="VN107" s="79" t="n"/>
      <c r="VO107" s="79" t="n"/>
      <c r="VP107" s="79" t="n"/>
      <c r="VQ107" s="79" t="n"/>
      <c r="VR107" s="79" t="n"/>
      <c r="VS107" s="79" t="n"/>
      <c r="VT107" s="79" t="n"/>
      <c r="VU107" s="79" t="n"/>
      <c r="VV107" s="79" t="n"/>
      <c r="VW107" s="79" t="n"/>
      <c r="VX107" s="79" t="n"/>
      <c r="VY107" s="79" t="n"/>
      <c r="VZ107" s="79" t="n"/>
      <c r="WA107" s="79" t="n"/>
      <c r="WB107" s="79" t="n"/>
      <c r="WE107" s="78" t="n">
        <v>9</v>
      </c>
      <c r="WF107" s="79" t="n"/>
      <c r="WG107" s="79" t="n"/>
      <c r="WH107" s="79" t="n"/>
      <c r="WI107" s="79" t="n"/>
      <c r="WJ107" s="79" t="n"/>
      <c r="WK107" s="79" t="n"/>
      <c r="WL107" s="79" t="n"/>
      <c r="WM107" s="79" t="n"/>
      <c r="WN107" s="79" t="n"/>
      <c r="WO107" s="79" t="n"/>
      <c r="WP107" s="79" t="n"/>
      <c r="WQ107" s="79" t="n"/>
      <c r="WR107" s="79" t="n"/>
      <c r="WS107" s="79" t="n"/>
      <c r="WT107" s="79" t="n"/>
      <c r="WU107" s="79" t="n"/>
      <c r="WV107" s="79" t="n"/>
      <c r="WW107" s="79" t="n"/>
      <c r="WX107" s="79" t="n"/>
      <c r="WY107" s="79" t="n"/>
      <c r="WZ107" s="79" t="n"/>
      <c r="XA107" s="79" t="n"/>
      <c r="XB107" s="79" t="n"/>
      <c r="XC107" s="79" t="n"/>
      <c r="XD107" s="79" t="n"/>
      <c r="XE107" s="79" t="n"/>
      <c r="XF107" s="79" t="n"/>
      <c r="XG107" s="79" t="n"/>
      <c r="XH107" s="79" t="n"/>
      <c r="XI107" s="79" t="n"/>
      <c r="XJ107" s="79" t="n"/>
      <c r="XK107" s="79" t="n"/>
      <c r="XL107" s="79" t="n"/>
      <c r="XM107" s="79" t="n"/>
      <c r="XN107" s="79" t="n"/>
      <c r="XO107" s="79" t="n"/>
      <c r="XP107" s="79" t="n"/>
      <c r="XQ107" s="79" t="n"/>
      <c r="XR107" s="79" t="n"/>
      <c r="XS107" s="79" t="n"/>
      <c r="XV107" s="78" t="n">
        <v>9</v>
      </c>
      <c r="XW107" s="79" t="n"/>
      <c r="XX107" s="79" t="n"/>
      <c r="XY107" s="79" t="n"/>
      <c r="XZ107" s="79" t="n"/>
      <c r="YA107" s="79" t="n"/>
      <c r="YB107" s="79" t="n"/>
      <c r="YC107" s="79" t="n"/>
      <c r="YD107" s="79" t="n"/>
      <c r="YE107" s="79" t="n"/>
      <c r="YF107" s="79" t="n"/>
      <c r="YG107" s="79" t="n"/>
      <c r="YH107" s="79" t="n"/>
      <c r="YI107" s="79" t="n"/>
      <c r="YJ107" s="79" t="n"/>
      <c r="YK107" s="79" t="n"/>
      <c r="YL107" s="79" t="n"/>
      <c r="YM107" s="79" t="n"/>
      <c r="YN107" s="79" t="n"/>
      <c r="YO107" s="79" t="n"/>
      <c r="YP107" s="79" t="n"/>
      <c r="YQ107" s="79" t="n"/>
      <c r="YR107" s="79" t="n"/>
      <c r="YS107" s="79" t="n"/>
      <c r="YT107" s="79" t="n"/>
      <c r="YU107" s="79" t="n"/>
      <c r="YV107" s="79" t="n"/>
      <c r="YW107" s="79" t="n"/>
      <c r="YX107" s="79" t="n"/>
      <c r="YY107" s="79" t="n"/>
      <c r="YZ107" s="79" t="n"/>
      <c r="ZA107" s="79" t="n"/>
      <c r="ZB107" s="79" t="n"/>
      <c r="ZC107" s="79" t="n"/>
      <c r="ZD107" s="79" t="n"/>
      <c r="ZE107" s="79" t="n"/>
      <c r="ZF107" s="79" t="n"/>
      <c r="ZG107" s="79" t="n"/>
      <c r="ZH107" s="79" t="n"/>
      <c r="ZI107" s="79" t="n"/>
      <c r="ZJ107" s="79" t="n"/>
      <c r="ZM107" s="78" t="n">
        <v>9</v>
      </c>
      <c r="ZN107" s="79" t="n"/>
      <c r="ZO107" s="79" t="n"/>
      <c r="ZP107" s="79" t="n"/>
      <c r="ZQ107" s="79" t="n"/>
      <c r="ZR107" s="79" t="n"/>
      <c r="ZS107" s="79" t="n"/>
      <c r="ZT107" s="79" t="n"/>
      <c r="ZU107" s="79" t="n"/>
      <c r="ZV107" s="79" t="n"/>
      <c r="ZW107" s="79" t="n"/>
      <c r="ZX107" s="79" t="n"/>
      <c r="ZY107" s="79" t="n"/>
      <c r="ZZ107" s="79" t="n"/>
      <c r="AAA107" s="79" t="n"/>
      <c r="AAB107" s="79" t="n"/>
      <c r="AAC107" s="79" t="n"/>
      <c r="AAD107" s="79" t="n"/>
      <c r="AAE107" s="79" t="n"/>
      <c r="AAF107" s="79" t="n"/>
      <c r="AAG107" s="79" t="n"/>
      <c r="AAH107" s="79" t="n"/>
      <c r="AAI107" s="79" t="n"/>
      <c r="AAJ107" s="79" t="n"/>
      <c r="AAK107" s="79" t="n"/>
      <c r="AAL107" s="79" t="n"/>
      <c r="AAM107" s="79" t="n"/>
      <c r="AAN107" s="79" t="n"/>
      <c r="AAO107" s="79" t="n"/>
      <c r="AAP107" s="79" t="n"/>
      <c r="AAQ107" s="79" t="n"/>
      <c r="AAR107" s="79" t="n"/>
      <c r="AAS107" s="79" t="n"/>
      <c r="AAT107" s="79" t="n"/>
      <c r="AAU107" s="79" t="n"/>
      <c r="AAV107" s="79" t="n"/>
      <c r="AAW107" s="79" t="n"/>
      <c r="AAX107" s="79" t="n"/>
      <c r="AAY107" s="79" t="n"/>
      <c r="AAZ107" s="79" t="n"/>
      <c r="ABA107" s="79" t="n"/>
      <c r="ABD107" s="78" t="n">
        <v>9</v>
      </c>
      <c r="ABE107" s="79" t="n"/>
      <c r="ABF107" s="79" t="n"/>
      <c r="ABG107" s="79" t="n"/>
      <c r="ABH107" s="79" t="n"/>
      <c r="ABI107" s="79" t="n"/>
      <c r="ABJ107" s="79" t="n"/>
      <c r="ABK107" s="79" t="n"/>
      <c r="ABL107" s="79" t="n"/>
      <c r="ABM107" s="79" t="n"/>
      <c r="ABN107" s="79" t="n"/>
      <c r="ABO107" s="79" t="n"/>
      <c r="ABP107" s="79" t="n"/>
      <c r="ABQ107" s="79" t="n"/>
      <c r="ABR107" s="79" t="n"/>
      <c r="ABS107" s="79" t="n"/>
      <c r="ABT107" s="79" t="n"/>
      <c r="ABU107" s="79" t="n"/>
      <c r="ABV107" s="79" t="n"/>
      <c r="ABW107" s="79" t="n"/>
      <c r="ABX107" s="79" t="n"/>
      <c r="ABY107" s="79" t="n"/>
      <c r="ABZ107" s="79" t="n"/>
      <c r="ACA107" s="79" t="n"/>
      <c r="ACB107" s="79" t="n"/>
      <c r="ACC107" s="79" t="n"/>
      <c r="ACD107" s="79" t="n"/>
      <c r="ACE107" s="79" t="n"/>
      <c r="ACF107" s="79" t="n"/>
      <c r="ACG107" s="79" t="n"/>
      <c r="ACH107" s="79" t="n"/>
      <c r="ACI107" s="79" t="n"/>
      <c r="ACJ107" s="79" t="n"/>
      <c r="ACK107" s="79" t="n"/>
      <c r="ACL107" s="79" t="n"/>
      <c r="ACM107" s="79" t="n"/>
      <c r="ACN107" s="79" t="n"/>
      <c r="ACO107" s="79" t="n"/>
      <c r="ACP107" s="79" t="n"/>
      <c r="ACQ107" s="79" t="n"/>
      <c r="ACR107" s="79" t="n"/>
      <c r="ACU107" s="78" t="n">
        <v>9</v>
      </c>
      <c r="ACV107" s="79" t="n"/>
      <c r="ACW107" s="79" t="n"/>
      <c r="ACX107" s="79" t="n"/>
      <c r="ACY107" s="79" t="n"/>
      <c r="ACZ107" s="79" t="n"/>
      <c r="ADA107" s="79" t="n"/>
      <c r="ADB107" s="79" t="n"/>
      <c r="ADC107" s="79" t="n"/>
      <c r="ADD107" s="79" t="n"/>
      <c r="ADE107" s="79" t="n"/>
      <c r="ADF107" s="79" t="n"/>
      <c r="ADG107" s="79" t="n"/>
      <c r="ADH107" s="79" t="n"/>
      <c r="ADI107" s="79" t="n"/>
      <c r="ADJ107" s="79" t="n"/>
      <c r="ADK107" s="79" t="n"/>
      <c r="ADL107" s="79" t="n"/>
      <c r="ADM107" s="79" t="n"/>
      <c r="ADN107" s="79" t="n"/>
      <c r="ADO107" s="79" t="n"/>
      <c r="ADP107" s="79" t="n"/>
      <c r="ADQ107" s="79" t="n"/>
      <c r="ADR107" s="79" t="n"/>
      <c r="ADS107" s="79" t="n"/>
      <c r="ADT107" s="79" t="n"/>
      <c r="ADU107" s="79" t="n"/>
      <c r="ADV107" s="79" t="n"/>
      <c r="ADW107" s="79" t="n"/>
      <c r="ADX107" s="79" t="n"/>
      <c r="ADY107" s="79" t="n"/>
      <c r="ADZ107" s="79" t="n"/>
      <c r="AEA107" s="79" t="n"/>
      <c r="AEB107" s="79" t="n"/>
      <c r="AEC107" s="79" t="n"/>
      <c r="AED107" s="79" t="n"/>
      <c r="AEE107" s="79" t="n"/>
      <c r="AEF107" s="79" t="n"/>
      <c r="AEG107" s="79" t="n"/>
      <c r="AEH107" s="79" t="n"/>
      <c r="AEI107" s="79" t="n"/>
      <c r="AEL107" s="78" t="n">
        <v>9</v>
      </c>
      <c r="AEM107" s="79" t="n"/>
      <c r="AEN107" s="79" t="n"/>
      <c r="AEO107" s="79" t="n"/>
      <c r="AEP107" s="79" t="n"/>
      <c r="AEQ107" s="79" t="n"/>
      <c r="AER107" s="79" t="n"/>
      <c r="AES107" s="79" t="n"/>
      <c r="AET107" s="79" t="n"/>
      <c r="AEU107" s="79" t="n"/>
      <c r="AEV107" s="79" t="n"/>
      <c r="AEW107" s="79" t="n"/>
      <c r="AEX107" s="79" t="n"/>
      <c r="AEY107" s="79" t="n"/>
      <c r="AEZ107" s="79" t="n"/>
      <c r="AFA107" s="79" t="n"/>
      <c r="AFB107" s="79" t="n"/>
      <c r="AFC107" s="79" t="n"/>
      <c r="AFD107" s="79" t="n"/>
      <c r="AFE107" s="79" t="n"/>
      <c r="AFF107" s="79" t="n"/>
      <c r="AFG107" s="79" t="n"/>
      <c r="AFH107" s="79" t="n"/>
      <c r="AFI107" s="79" t="n"/>
      <c r="AFJ107" s="79" t="n"/>
      <c r="AFK107" s="79" t="n"/>
      <c r="AFL107" s="79" t="n"/>
      <c r="AFM107" s="79" t="n"/>
      <c r="AFN107" s="79" t="n"/>
      <c r="AFO107" s="79" t="n"/>
      <c r="AFP107" s="79" t="n"/>
      <c r="AFQ107" s="79" t="n"/>
      <c r="AFR107" s="79" t="n"/>
      <c r="AFS107" s="79" t="n"/>
      <c r="AFT107" s="79" t="n"/>
      <c r="AFU107" s="79" t="n"/>
      <c r="AFV107" s="79" t="n"/>
      <c r="AFW107" s="79" t="n"/>
      <c r="AFX107" s="79" t="n"/>
      <c r="AFY107" s="79" t="n"/>
      <c r="AFZ107" s="79" t="n"/>
    </row>
    <row r="108">
      <c r="A108" s="78" t="n">
        <v>10</v>
      </c>
      <c r="B108" s="79" t="n"/>
      <c r="C108" s="79" t="n"/>
      <c r="D108" s="79" t="n"/>
      <c r="E108" s="79" t="n"/>
      <c r="F108" s="79" t="n"/>
      <c r="G108" s="79" t="n"/>
      <c r="H108" s="79" t="n"/>
      <c r="I108" s="79" t="n"/>
      <c r="J108" s="79" t="n"/>
      <c r="K108" s="79" t="n"/>
      <c r="L108" s="79" t="n"/>
      <c r="M108" s="79" t="n"/>
      <c r="N108" s="79" t="n"/>
      <c r="O108" s="79" t="n"/>
      <c r="P108" s="79" t="n"/>
      <c r="Q108" s="79" t="n"/>
      <c r="R108" s="79" t="n"/>
      <c r="S108" s="79" t="n"/>
      <c r="T108" s="79" t="n"/>
      <c r="U108" s="79" t="n"/>
      <c r="V108" s="79" t="n"/>
      <c r="W108" s="79" t="n"/>
      <c r="X108" s="79" t="n"/>
      <c r="Y108" s="79" t="n"/>
      <c r="Z108" s="79" t="n"/>
      <c r="AA108" s="79" t="n"/>
      <c r="AB108" s="79" t="n"/>
      <c r="AC108" s="79" t="n"/>
      <c r="AD108" s="79" t="n"/>
      <c r="AE108" s="79" t="n"/>
      <c r="AF108" s="79" t="n"/>
      <c r="AG108" s="79" t="n"/>
      <c r="AH108" s="79" t="n"/>
      <c r="AI108" s="79" t="n"/>
      <c r="AJ108" s="79" t="n"/>
      <c r="AK108" s="79" t="n"/>
      <c r="AL108" s="79" t="n"/>
      <c r="AM108" s="79" t="n"/>
      <c r="AN108" s="79" t="n"/>
      <c r="AO108" s="79" t="n"/>
      <c r="AR108" s="78" t="n">
        <v>10</v>
      </c>
      <c r="AS108" s="79" t="n"/>
      <c r="AT108" s="79" t="n"/>
      <c r="AU108" s="79" t="n"/>
      <c r="AV108" s="79" t="n"/>
      <c r="AW108" s="79" t="n"/>
      <c r="AX108" s="79" t="n"/>
      <c r="AY108" s="79" t="n"/>
      <c r="AZ108" s="79" t="n"/>
      <c r="BA108" s="79" t="n"/>
      <c r="BB108" s="79" t="n"/>
      <c r="BC108" s="79" t="n"/>
      <c r="BD108" s="79" t="n"/>
      <c r="BE108" s="79" t="n"/>
      <c r="BF108" s="79" t="n"/>
      <c r="BG108" s="79" t="n"/>
      <c r="BH108" s="79" t="n"/>
      <c r="BI108" s="79" t="n"/>
      <c r="BJ108" s="79" t="n"/>
      <c r="BK108" s="79" t="n"/>
      <c r="BL108" s="79" t="n"/>
      <c r="BM108" s="79" t="n"/>
      <c r="BN108" s="79" t="n"/>
      <c r="BO108" s="79" t="n"/>
      <c r="BP108" s="79" t="n"/>
      <c r="BQ108" s="79" t="n"/>
      <c r="BR108" s="79" t="n"/>
      <c r="BS108" s="79" t="n"/>
      <c r="BT108" s="79" t="n"/>
      <c r="BU108" s="79" t="n"/>
      <c r="BV108" s="79" t="n"/>
      <c r="BW108" s="79" t="n"/>
      <c r="BX108" s="79" t="n"/>
      <c r="BY108" s="79" t="n"/>
      <c r="BZ108" s="79" t="n"/>
      <c r="CA108" s="79" t="n"/>
      <c r="CB108" s="79" t="n"/>
      <c r="CC108" s="79" t="n"/>
      <c r="CD108" s="79" t="n"/>
      <c r="CE108" s="79" t="n"/>
      <c r="CF108" s="79" t="n"/>
      <c r="CI108" s="78" t="n">
        <v>10</v>
      </c>
      <c r="CJ108" s="79" t="n"/>
      <c r="CK108" s="79" t="n"/>
      <c r="CL108" s="79" t="n"/>
      <c r="CM108" s="79" t="n"/>
      <c r="CN108" s="79" t="n"/>
      <c r="CO108" s="79" t="n"/>
      <c r="CP108" s="79" t="n"/>
      <c r="CQ108" s="79" t="n"/>
      <c r="CR108" s="79" t="n"/>
      <c r="CS108" s="79" t="n"/>
      <c r="CT108" s="79" t="n"/>
      <c r="CU108" s="79" t="n"/>
      <c r="CV108" s="79" t="n"/>
      <c r="CW108" s="79" t="n"/>
      <c r="CX108" s="79" t="n"/>
      <c r="CY108" s="79" t="n"/>
      <c r="CZ108" s="79" t="n"/>
      <c r="DA108" s="79" t="n"/>
      <c r="DB108" s="79" t="n"/>
      <c r="DC108" s="79" t="n"/>
      <c r="DD108" s="79" t="n"/>
      <c r="DE108" s="79" t="n"/>
      <c r="DF108" s="79" t="n"/>
      <c r="DG108" s="79" t="n"/>
      <c r="DH108" s="79" t="n"/>
      <c r="DI108" s="79" t="n"/>
      <c r="DJ108" s="79" t="n"/>
      <c r="DK108" s="79" t="n"/>
      <c r="DL108" s="79" t="n"/>
      <c r="DM108" s="79" t="n"/>
      <c r="DN108" s="79" t="n"/>
      <c r="DO108" s="79" t="n"/>
      <c r="DP108" s="79" t="n"/>
      <c r="DQ108" s="79" t="n"/>
      <c r="DR108" s="79" t="n"/>
      <c r="DS108" s="79" t="n"/>
      <c r="DT108" s="79" t="n"/>
      <c r="DU108" s="79" t="n"/>
      <c r="DV108" s="79" t="n"/>
      <c r="DW108" s="79" t="n"/>
      <c r="DZ108" s="78" t="n">
        <v>10</v>
      </c>
      <c r="EA108" s="79" t="n"/>
      <c r="EB108" s="79" t="n"/>
      <c r="EC108" s="79" t="n"/>
      <c r="ED108" s="79" t="n"/>
      <c r="EE108" s="79" t="n"/>
      <c r="EF108" s="79" t="n"/>
      <c r="EG108" s="79" t="n"/>
      <c r="EH108" s="79" t="n"/>
      <c r="EI108" s="79" t="n"/>
      <c r="EJ108" s="79" t="n"/>
      <c r="EK108" s="79" t="n"/>
      <c r="EL108" s="79" t="n"/>
      <c r="EM108" s="79" t="n"/>
      <c r="EN108" s="79" t="n"/>
      <c r="EO108" s="79" t="n"/>
      <c r="EP108" s="79" t="n"/>
      <c r="EQ108" s="79" t="n"/>
      <c r="ER108" s="79" t="n"/>
      <c r="ES108" s="79" t="n"/>
      <c r="ET108" s="79" t="n"/>
      <c r="EU108" s="79" t="n"/>
      <c r="EV108" s="79" t="n"/>
      <c r="EW108" s="79" t="n"/>
      <c r="EX108" s="79" t="n"/>
      <c r="EY108" s="79" t="n"/>
      <c r="EZ108" s="79" t="n"/>
      <c r="FA108" s="79" t="n"/>
      <c r="FB108" s="79" t="n"/>
      <c r="FC108" s="79" t="n"/>
      <c r="FD108" s="79" t="n"/>
      <c r="FE108" s="79" t="n"/>
      <c r="FF108" s="79" t="n"/>
      <c r="FG108" s="79" t="n"/>
      <c r="FH108" s="79" t="n"/>
      <c r="FI108" s="79" t="n"/>
      <c r="FJ108" s="79" t="n"/>
      <c r="FK108" s="79" t="n"/>
      <c r="FL108" s="79" t="n"/>
      <c r="FM108" s="79" t="n"/>
      <c r="FN108" s="79" t="n"/>
      <c r="FQ108" s="78" t="n">
        <v>10</v>
      </c>
      <c r="FR108" s="79" t="n"/>
      <c r="FS108" s="79" t="n"/>
      <c r="FT108" s="79" t="n"/>
      <c r="FU108" s="79" t="n"/>
      <c r="FV108" s="79" t="n"/>
      <c r="FW108" s="79" t="n"/>
      <c r="FX108" s="79" t="n"/>
      <c r="FY108" s="79" t="n"/>
      <c r="FZ108" s="79" t="n"/>
      <c r="GA108" s="79" t="n"/>
      <c r="GB108" s="79" t="n"/>
      <c r="GC108" s="79" t="n"/>
      <c r="GD108" s="79" t="n"/>
      <c r="GE108" s="79" t="n"/>
      <c r="GF108" s="79" t="n"/>
      <c r="GG108" s="79" t="n"/>
      <c r="GH108" s="79" t="n"/>
      <c r="GI108" s="79" t="n"/>
      <c r="GJ108" s="79" t="n"/>
      <c r="GK108" s="79" t="n"/>
      <c r="GL108" s="79" t="n"/>
      <c r="GM108" s="79" t="n"/>
      <c r="GN108" s="79" t="n"/>
      <c r="GO108" s="79" t="n"/>
      <c r="GP108" s="79" t="n"/>
      <c r="GQ108" s="79" t="n"/>
      <c r="GR108" s="79" t="n"/>
      <c r="GS108" s="79" t="n"/>
      <c r="GT108" s="79" t="n"/>
      <c r="GU108" s="79" t="n"/>
      <c r="GV108" s="79" t="n"/>
      <c r="GW108" s="79" t="n"/>
      <c r="GX108" s="79" t="n"/>
      <c r="GY108" s="79" t="n"/>
      <c r="GZ108" s="79" t="n"/>
      <c r="HA108" s="79" t="n"/>
      <c r="HB108" s="79" t="n"/>
      <c r="HC108" s="79" t="n"/>
      <c r="HD108" s="79" t="n"/>
      <c r="HE108" s="79" t="n"/>
      <c r="HH108" s="78" t="n">
        <v>10</v>
      </c>
      <c r="HI108" s="79" t="n"/>
      <c r="HJ108" s="79" t="n"/>
      <c r="HK108" s="79" t="n"/>
      <c r="HL108" s="79" t="n"/>
      <c r="HM108" s="79" t="n"/>
      <c r="HN108" s="79" t="n"/>
      <c r="HO108" s="79" t="n"/>
      <c r="HP108" s="79" t="n"/>
      <c r="HQ108" s="79" t="n"/>
      <c r="HR108" s="79" t="n"/>
      <c r="HS108" s="79" t="n"/>
      <c r="HT108" s="79" t="n"/>
      <c r="HU108" s="79" t="n"/>
      <c r="HV108" s="79" t="n"/>
      <c r="HW108" s="79" t="n"/>
      <c r="HX108" s="79" t="n"/>
      <c r="HY108" s="79" t="n"/>
      <c r="HZ108" s="79" t="n"/>
      <c r="IA108" s="79" t="n"/>
      <c r="IB108" s="79" t="n"/>
      <c r="IC108" s="79" t="n"/>
      <c r="ID108" s="79" t="n"/>
      <c r="IE108" s="79" t="n"/>
      <c r="IF108" s="79" t="n"/>
      <c r="IG108" s="79" t="n"/>
      <c r="IH108" s="79" t="n"/>
      <c r="II108" s="79" t="n"/>
      <c r="IJ108" s="79" t="n"/>
      <c r="IK108" s="79" t="n"/>
      <c r="IL108" s="79" t="n"/>
      <c r="IM108" s="79" t="n"/>
      <c r="IN108" s="79" t="n"/>
      <c r="IO108" s="79" t="n"/>
      <c r="IP108" s="79" t="n"/>
      <c r="IQ108" s="79" t="n"/>
      <c r="IR108" s="79" t="n"/>
      <c r="IS108" s="79" t="n"/>
      <c r="IT108" s="79" t="n"/>
      <c r="IU108" s="79" t="n"/>
      <c r="IV108" s="79" t="n"/>
      <c r="IY108" s="78" t="n">
        <v>10</v>
      </c>
      <c r="IZ108" s="79" t="n"/>
      <c r="JA108" s="79" t="n"/>
      <c r="JB108" s="79" t="n"/>
      <c r="JC108" s="79" t="n"/>
      <c r="JD108" s="79" t="n"/>
      <c r="JE108" s="79" t="n"/>
      <c r="JF108" s="79" t="n"/>
      <c r="JG108" s="79" t="n"/>
      <c r="JH108" s="79" t="n"/>
      <c r="JI108" s="79" t="n"/>
      <c r="JJ108" s="79" t="n"/>
      <c r="JK108" s="79" t="n"/>
      <c r="JL108" s="79" t="n"/>
      <c r="JM108" s="79" t="n"/>
      <c r="JN108" s="79" t="n"/>
      <c r="JO108" s="79" t="n"/>
      <c r="JP108" s="79" t="n"/>
      <c r="JQ108" s="79" t="n"/>
      <c r="JR108" s="79" t="n"/>
      <c r="JS108" s="79" t="n"/>
      <c r="JT108" s="79" t="n"/>
      <c r="JU108" s="79" t="n"/>
      <c r="JV108" s="79" t="n"/>
      <c r="JW108" s="79" t="n"/>
      <c r="JX108" s="79" t="n"/>
      <c r="JY108" s="79" t="n"/>
      <c r="JZ108" s="79" t="n"/>
      <c r="KA108" s="79" t="n"/>
      <c r="KB108" s="79" t="n"/>
      <c r="KC108" s="79" t="n"/>
      <c r="KD108" s="79" t="n"/>
      <c r="KE108" s="79" t="n"/>
      <c r="KF108" s="79" t="n"/>
      <c r="KG108" s="79" t="n"/>
      <c r="KH108" s="79" t="n"/>
      <c r="KI108" s="79" t="n"/>
      <c r="KJ108" s="79" t="n"/>
      <c r="KK108" s="79" t="n"/>
      <c r="KL108" s="79" t="n"/>
      <c r="KM108" s="79" t="n"/>
      <c r="KP108" s="78" t="n">
        <v>10</v>
      </c>
      <c r="KQ108" s="79" t="n"/>
      <c r="KR108" s="79" t="n"/>
      <c r="KS108" s="79" t="n"/>
      <c r="KT108" s="79" t="n"/>
      <c r="KU108" s="79" t="n"/>
      <c r="KV108" s="79" t="n"/>
      <c r="KW108" s="79" t="n"/>
      <c r="KX108" s="79" t="n"/>
      <c r="KY108" s="79" t="n"/>
      <c r="KZ108" s="79" t="n"/>
      <c r="LA108" s="79" t="n"/>
      <c r="LB108" s="79" t="n"/>
      <c r="LC108" s="79" t="n"/>
      <c r="LD108" s="79" t="n"/>
      <c r="LE108" s="79" t="n"/>
      <c r="LF108" s="79" t="n"/>
      <c r="LG108" s="79" t="n"/>
      <c r="LH108" s="79" t="n"/>
      <c r="LI108" s="79" t="n"/>
      <c r="LJ108" s="79" t="n"/>
      <c r="LK108" s="79" t="n"/>
      <c r="LL108" s="79" t="n"/>
      <c r="LM108" s="79" t="n"/>
      <c r="LN108" s="79" t="n"/>
      <c r="LO108" s="79" t="n"/>
      <c r="LP108" s="79" t="n"/>
      <c r="LQ108" s="79" t="n"/>
      <c r="LR108" s="79" t="n"/>
      <c r="LS108" s="79" t="n"/>
      <c r="LT108" s="79" t="n"/>
      <c r="LU108" s="79" t="n"/>
      <c r="LV108" s="79" t="n"/>
      <c r="LW108" s="79" t="n"/>
      <c r="LX108" s="79" t="n"/>
      <c r="LY108" s="79" t="n"/>
      <c r="LZ108" s="79" t="n"/>
      <c r="MA108" s="79" t="n"/>
      <c r="MB108" s="79" t="n"/>
      <c r="MC108" s="79" t="n"/>
      <c r="MD108" s="79" t="n"/>
      <c r="MG108" s="78" t="n">
        <v>10</v>
      </c>
      <c r="MH108" s="79" t="n"/>
      <c r="MI108" s="79" t="n"/>
      <c r="MJ108" s="79" t="n"/>
      <c r="MK108" s="79" t="n"/>
      <c r="ML108" s="79" t="n"/>
      <c r="MM108" s="79" t="n"/>
      <c r="MN108" s="79" t="n"/>
      <c r="MO108" s="79" t="n"/>
      <c r="MP108" s="79" t="n"/>
      <c r="MQ108" s="79" t="n"/>
      <c r="MR108" s="79" t="n"/>
      <c r="MS108" s="79" t="n"/>
      <c r="MT108" s="79" t="n"/>
      <c r="MU108" s="79" t="n"/>
      <c r="MV108" s="79" t="n"/>
      <c r="MW108" s="79" t="n"/>
      <c r="MX108" s="79" t="n"/>
      <c r="MY108" s="79" t="n"/>
      <c r="MZ108" s="79" t="n"/>
      <c r="NA108" s="79" t="n"/>
      <c r="NB108" s="79" t="n"/>
      <c r="NC108" s="79" t="n"/>
      <c r="ND108" s="79" t="n"/>
      <c r="NE108" s="79" t="n"/>
      <c r="NF108" s="79" t="n"/>
      <c r="NG108" s="79" t="n"/>
      <c r="NH108" s="79" t="n"/>
      <c r="NI108" s="79" t="n"/>
      <c r="NJ108" s="79" t="n"/>
      <c r="NK108" s="79" t="n"/>
      <c r="NL108" s="79" t="n"/>
      <c r="NM108" s="79" t="n"/>
      <c r="NN108" s="79" t="n"/>
      <c r="NO108" s="79" t="n"/>
      <c r="NP108" s="79" t="n"/>
      <c r="NQ108" s="79" t="n"/>
      <c r="NR108" s="79" t="n"/>
      <c r="NS108" s="79" t="n"/>
      <c r="NT108" s="79" t="n"/>
      <c r="NU108" s="79" t="n"/>
      <c r="NX108" s="78" t="n">
        <v>10</v>
      </c>
      <c r="NY108" s="79" t="n"/>
      <c r="NZ108" s="79" t="n"/>
      <c r="OA108" s="79" t="n"/>
      <c r="OB108" s="79" t="n"/>
      <c r="OC108" s="79" t="n"/>
      <c r="OD108" s="79" t="n"/>
      <c r="OE108" s="79" t="n"/>
      <c r="OF108" s="79" t="n"/>
      <c r="OG108" s="79" t="n"/>
      <c r="OH108" s="79" t="n"/>
      <c r="OI108" s="79" t="n"/>
      <c r="OJ108" s="79" t="n"/>
      <c r="OK108" s="79" t="n"/>
      <c r="OL108" s="79" t="n"/>
      <c r="OM108" s="79" t="n"/>
      <c r="ON108" s="79" t="n"/>
      <c r="OO108" s="79" t="n"/>
      <c r="OP108" s="79" t="n"/>
      <c r="OQ108" s="79" t="n"/>
      <c r="OR108" s="79" t="n"/>
      <c r="OS108" s="79" t="n"/>
      <c r="OT108" s="79" t="n"/>
      <c r="OU108" s="79" t="n"/>
      <c r="OV108" s="79" t="n"/>
      <c r="OW108" s="79" t="n"/>
      <c r="OX108" s="79" t="n"/>
      <c r="OY108" s="79" t="n"/>
      <c r="OZ108" s="79" t="n"/>
      <c r="PA108" s="79" t="n"/>
      <c r="PB108" s="79" t="n"/>
      <c r="PC108" s="79" t="n"/>
      <c r="PD108" s="79" t="n"/>
      <c r="PE108" s="79" t="n"/>
      <c r="PF108" s="79" t="n"/>
      <c r="PG108" s="79" t="n"/>
      <c r="PH108" s="79" t="n"/>
      <c r="PI108" s="79" t="n"/>
      <c r="PJ108" s="79" t="n"/>
      <c r="PK108" s="79" t="n"/>
      <c r="PL108" s="79" t="n"/>
      <c r="PO108" s="78" t="n">
        <v>10</v>
      </c>
      <c r="PP108" s="79" t="n"/>
      <c r="PQ108" s="79" t="n"/>
      <c r="PR108" s="79" t="n"/>
      <c r="PS108" s="79" t="n"/>
      <c r="PT108" s="79" t="n"/>
      <c r="PU108" s="79" t="n"/>
      <c r="PV108" s="79" t="n"/>
      <c r="PW108" s="79" t="n"/>
      <c r="PX108" s="79" t="n"/>
      <c r="PY108" s="79" t="n"/>
      <c r="PZ108" s="79" t="n"/>
      <c r="QA108" s="79" t="n"/>
      <c r="QB108" s="79" t="n"/>
      <c r="QC108" s="79" t="n"/>
      <c r="QD108" s="79" t="n"/>
      <c r="QE108" s="79" t="n"/>
      <c r="QF108" s="79" t="n"/>
      <c r="QG108" s="79" t="n"/>
      <c r="QH108" s="79" t="n"/>
      <c r="QI108" s="79" t="n"/>
      <c r="QJ108" s="79" t="n"/>
      <c r="QK108" s="79" t="n"/>
      <c r="QL108" s="79" t="n"/>
      <c r="QM108" s="79" t="n"/>
      <c r="QN108" s="79" t="n"/>
      <c r="QO108" s="79" t="n"/>
      <c r="QP108" s="79" t="n"/>
      <c r="QQ108" s="79" t="n"/>
      <c r="QR108" s="79" t="n"/>
      <c r="QS108" s="79" t="n"/>
      <c r="QT108" s="79" t="n"/>
      <c r="QU108" s="79" t="n"/>
      <c r="QV108" s="79" t="n"/>
      <c r="QW108" s="79" t="n"/>
      <c r="QX108" s="79" t="n"/>
      <c r="QY108" s="79" t="n"/>
      <c r="QZ108" s="79" t="n"/>
      <c r="RA108" s="79" t="n"/>
      <c r="RB108" s="79" t="n"/>
      <c r="RC108" s="79" t="n"/>
      <c r="RF108" s="78" t="n">
        <v>10</v>
      </c>
      <c r="RG108" s="79" t="n"/>
      <c r="RH108" s="79" t="n"/>
      <c r="RI108" s="79" t="n"/>
      <c r="RJ108" s="79" t="n"/>
      <c r="RK108" s="79" t="n"/>
      <c r="RL108" s="79" t="n"/>
      <c r="RM108" s="79" t="n"/>
      <c r="RN108" s="79" t="n"/>
      <c r="RO108" s="79" t="n"/>
      <c r="RP108" s="79" t="n"/>
      <c r="RQ108" s="79" t="n"/>
      <c r="RR108" s="79" t="n"/>
      <c r="RS108" s="79" t="n"/>
      <c r="RT108" s="79" t="n"/>
      <c r="RU108" s="79" t="n"/>
      <c r="RV108" s="79" t="n"/>
      <c r="RW108" s="79" t="n"/>
      <c r="RX108" s="79" t="n"/>
      <c r="RY108" s="79" t="n"/>
      <c r="RZ108" s="79" t="n"/>
      <c r="SA108" s="79" t="n"/>
      <c r="SB108" s="79" t="n"/>
      <c r="SC108" s="79" t="n"/>
      <c r="SD108" s="79" t="n"/>
      <c r="SE108" s="79" t="n"/>
      <c r="SF108" s="79" t="n"/>
      <c r="SG108" s="79" t="n"/>
      <c r="SH108" s="79" t="n"/>
      <c r="SI108" s="79" t="n"/>
      <c r="SJ108" s="79" t="n"/>
      <c r="SK108" s="79" t="n"/>
      <c r="SL108" s="79" t="n"/>
      <c r="SM108" s="79" t="n"/>
      <c r="SN108" s="79" t="n"/>
      <c r="SO108" s="79" t="n"/>
      <c r="SP108" s="79" t="n"/>
      <c r="SQ108" s="79" t="n"/>
      <c r="SR108" s="79" t="n"/>
      <c r="SS108" s="79" t="n"/>
      <c r="ST108" s="79" t="n"/>
      <c r="SW108" s="78" t="n">
        <v>10</v>
      </c>
      <c r="SX108" s="79" t="n"/>
      <c r="SY108" s="79" t="n"/>
      <c r="SZ108" s="79" t="n"/>
      <c r="TA108" s="79" t="n"/>
      <c r="TB108" s="79" t="n"/>
      <c r="TC108" s="79" t="n"/>
      <c r="TD108" s="79" t="n"/>
      <c r="TE108" s="79" t="n"/>
      <c r="TF108" s="79" t="n"/>
      <c r="TG108" s="79" t="n"/>
      <c r="TH108" s="79" t="n"/>
      <c r="TI108" s="79" t="n"/>
      <c r="TJ108" s="79" t="n"/>
      <c r="TK108" s="79" t="n"/>
      <c r="TL108" s="79" t="n"/>
      <c r="TM108" s="79" t="n"/>
      <c r="TN108" s="79" t="n"/>
      <c r="TO108" s="79" t="n"/>
      <c r="TP108" s="79" t="n"/>
      <c r="TQ108" s="79" t="n"/>
      <c r="TR108" s="79" t="n"/>
      <c r="TS108" s="79" t="n"/>
      <c r="TT108" s="79" t="n"/>
      <c r="TU108" s="79" t="n"/>
      <c r="TV108" s="79" t="n"/>
      <c r="TW108" s="79" t="n"/>
      <c r="TX108" s="79" t="n"/>
      <c r="TY108" s="79" t="n"/>
      <c r="TZ108" s="79" t="n"/>
      <c r="UA108" s="79" t="n"/>
      <c r="UB108" s="79" t="n"/>
      <c r="UC108" s="79" t="n"/>
      <c r="UD108" s="79" t="n"/>
      <c r="UE108" s="79" t="n"/>
      <c r="UF108" s="79" t="n"/>
      <c r="UG108" s="79" t="n"/>
      <c r="UH108" s="79" t="n"/>
      <c r="UI108" s="79" t="n"/>
      <c r="UJ108" s="79" t="n"/>
      <c r="UK108" s="79" t="n"/>
      <c r="UN108" s="78" t="n">
        <v>10</v>
      </c>
      <c r="UO108" s="79" t="n"/>
      <c r="UP108" s="79" t="n"/>
      <c r="UQ108" s="79" t="n"/>
      <c r="UR108" s="79" t="n"/>
      <c r="US108" s="79" t="n"/>
      <c r="UT108" s="79" t="n"/>
      <c r="UU108" s="79" t="n"/>
      <c r="UV108" s="79" t="n"/>
      <c r="UW108" s="79" t="n"/>
      <c r="UX108" s="79" t="n"/>
      <c r="UY108" s="79" t="n"/>
      <c r="UZ108" s="79" t="n"/>
      <c r="VA108" s="79" t="n"/>
      <c r="VB108" s="79" t="n"/>
      <c r="VC108" s="79" t="n"/>
      <c r="VD108" s="79" t="n"/>
      <c r="VE108" s="79" t="n"/>
      <c r="VF108" s="79" t="n"/>
      <c r="VG108" s="79" t="n"/>
      <c r="VH108" s="79" t="n"/>
      <c r="VI108" s="79" t="n"/>
      <c r="VJ108" s="79" t="n"/>
      <c r="VK108" s="79" t="n"/>
      <c r="VL108" s="79" t="n"/>
      <c r="VM108" s="79" t="n"/>
      <c r="VN108" s="79" t="n"/>
      <c r="VO108" s="79" t="n"/>
      <c r="VP108" s="79" t="n"/>
      <c r="VQ108" s="79" t="n"/>
      <c r="VR108" s="79" t="n"/>
      <c r="VS108" s="79" t="n"/>
      <c r="VT108" s="79" t="n"/>
      <c r="VU108" s="79" t="n"/>
      <c r="VV108" s="79" t="n"/>
      <c r="VW108" s="79" t="n"/>
      <c r="VX108" s="79" t="n"/>
      <c r="VY108" s="79" t="n"/>
      <c r="VZ108" s="79" t="n"/>
      <c r="WA108" s="79" t="n"/>
      <c r="WB108" s="79" t="n"/>
      <c r="WE108" s="78" t="n">
        <v>10</v>
      </c>
      <c r="WF108" s="79" t="n"/>
      <c r="WG108" s="79" t="n"/>
      <c r="WH108" s="79" t="n"/>
      <c r="WI108" s="79" t="n"/>
      <c r="WJ108" s="79" t="n"/>
      <c r="WK108" s="79" t="n"/>
      <c r="WL108" s="79" t="n"/>
      <c r="WM108" s="79" t="n"/>
      <c r="WN108" s="79" t="n"/>
      <c r="WO108" s="79" t="n"/>
      <c r="WP108" s="79" t="n"/>
      <c r="WQ108" s="79" t="n"/>
      <c r="WR108" s="79" t="n"/>
      <c r="WS108" s="79" t="n"/>
      <c r="WT108" s="79" t="n"/>
      <c r="WU108" s="79" t="n"/>
      <c r="WV108" s="79" t="n"/>
      <c r="WW108" s="79" t="n"/>
      <c r="WX108" s="79" t="n"/>
      <c r="WY108" s="79" t="n"/>
      <c r="WZ108" s="79" t="n"/>
      <c r="XA108" s="79" t="n"/>
      <c r="XB108" s="79" t="n"/>
      <c r="XC108" s="79" t="n"/>
      <c r="XD108" s="79" t="n"/>
      <c r="XE108" s="79" t="n"/>
      <c r="XF108" s="79" t="n"/>
      <c r="XG108" s="79" t="n"/>
      <c r="XH108" s="79" t="n"/>
      <c r="XI108" s="79" t="n"/>
      <c r="XJ108" s="79" t="n"/>
      <c r="XK108" s="79" t="n"/>
      <c r="XL108" s="79" t="n"/>
      <c r="XM108" s="79" t="n"/>
      <c r="XN108" s="79" t="n"/>
      <c r="XO108" s="79" t="n"/>
      <c r="XP108" s="79" t="n"/>
      <c r="XQ108" s="79" t="n"/>
      <c r="XR108" s="79" t="n"/>
      <c r="XS108" s="79" t="n"/>
      <c r="XV108" s="78" t="n">
        <v>10</v>
      </c>
      <c r="XW108" s="79" t="n"/>
      <c r="XX108" s="79" t="n"/>
      <c r="XY108" s="79" t="n"/>
      <c r="XZ108" s="79" t="n"/>
      <c r="YA108" s="79" t="n"/>
      <c r="YB108" s="79" t="n"/>
      <c r="YC108" s="79" t="n"/>
      <c r="YD108" s="79" t="n"/>
      <c r="YE108" s="79" t="n"/>
      <c r="YF108" s="79" t="n"/>
      <c r="YG108" s="79" t="n"/>
      <c r="YH108" s="79" t="n"/>
      <c r="YI108" s="79" t="n"/>
      <c r="YJ108" s="79" t="n"/>
      <c r="YK108" s="79" t="n"/>
      <c r="YL108" s="79" t="n"/>
      <c r="YM108" s="79" t="n"/>
      <c r="YN108" s="79" t="n"/>
      <c r="YO108" s="79" t="n"/>
      <c r="YP108" s="79" t="n"/>
      <c r="YQ108" s="79" t="n"/>
      <c r="YR108" s="79" t="n"/>
      <c r="YS108" s="79" t="n"/>
      <c r="YT108" s="79" t="n"/>
      <c r="YU108" s="79" t="n"/>
      <c r="YV108" s="79" t="n"/>
      <c r="YW108" s="79" t="n"/>
      <c r="YX108" s="79" t="n"/>
      <c r="YY108" s="79" t="n"/>
      <c r="YZ108" s="79" t="n"/>
      <c r="ZA108" s="79" t="n"/>
      <c r="ZB108" s="79" t="n"/>
      <c r="ZC108" s="79" t="n"/>
      <c r="ZD108" s="79" t="n"/>
      <c r="ZE108" s="79" t="n"/>
      <c r="ZF108" s="79" t="n"/>
      <c r="ZG108" s="79" t="n"/>
      <c r="ZH108" s="79" t="n"/>
      <c r="ZI108" s="79" t="n"/>
      <c r="ZJ108" s="79" t="n"/>
      <c r="ZM108" s="78" t="n">
        <v>10</v>
      </c>
      <c r="ZN108" s="79" t="n"/>
      <c r="ZO108" s="79" t="n"/>
      <c r="ZP108" s="79" t="n"/>
      <c r="ZQ108" s="79" t="n"/>
      <c r="ZR108" s="79" t="n"/>
      <c r="ZS108" s="79" t="n"/>
      <c r="ZT108" s="79" t="n"/>
      <c r="ZU108" s="79" t="n"/>
      <c r="ZV108" s="79" t="n"/>
      <c r="ZW108" s="79" t="n"/>
      <c r="ZX108" s="79" t="n"/>
      <c r="ZY108" s="79" t="n"/>
      <c r="ZZ108" s="79" t="n"/>
      <c r="AAA108" s="79" t="n"/>
      <c r="AAB108" s="79" t="n"/>
      <c r="AAC108" s="79" t="n"/>
      <c r="AAD108" s="79" t="n"/>
      <c r="AAE108" s="79" t="n"/>
      <c r="AAF108" s="79" t="n"/>
      <c r="AAG108" s="79" t="n"/>
      <c r="AAH108" s="79" t="n"/>
      <c r="AAI108" s="79" t="n"/>
      <c r="AAJ108" s="79" t="n"/>
      <c r="AAK108" s="79" t="n"/>
      <c r="AAL108" s="79" t="n"/>
      <c r="AAM108" s="79" t="n"/>
      <c r="AAN108" s="79" t="n"/>
      <c r="AAO108" s="79" t="n"/>
      <c r="AAP108" s="79" t="n"/>
      <c r="AAQ108" s="79" t="n"/>
      <c r="AAR108" s="79" t="n"/>
      <c r="AAS108" s="79" t="n"/>
      <c r="AAT108" s="79" t="n"/>
      <c r="AAU108" s="79" t="n"/>
      <c r="AAV108" s="79" t="n"/>
      <c r="AAW108" s="79" t="n"/>
      <c r="AAX108" s="79" t="n"/>
      <c r="AAY108" s="79" t="n"/>
      <c r="AAZ108" s="79" t="n"/>
      <c r="ABA108" s="79" t="n"/>
      <c r="ABD108" s="78" t="n">
        <v>10</v>
      </c>
      <c r="ABE108" s="79" t="n"/>
      <c r="ABF108" s="79" t="n"/>
      <c r="ABG108" s="79" t="n"/>
      <c r="ABH108" s="79" t="n"/>
      <c r="ABI108" s="79" t="n"/>
      <c r="ABJ108" s="79" t="n"/>
      <c r="ABK108" s="79" t="n"/>
      <c r="ABL108" s="79" t="n"/>
      <c r="ABM108" s="79" t="n"/>
      <c r="ABN108" s="79" t="n"/>
      <c r="ABO108" s="79" t="n"/>
      <c r="ABP108" s="79" t="n"/>
      <c r="ABQ108" s="79" t="n"/>
      <c r="ABR108" s="79" t="n"/>
      <c r="ABS108" s="79" t="n"/>
      <c r="ABT108" s="79" t="n"/>
      <c r="ABU108" s="79" t="n"/>
      <c r="ABV108" s="79" t="n"/>
      <c r="ABW108" s="79" t="n"/>
      <c r="ABX108" s="79" t="n"/>
      <c r="ABY108" s="79" t="n"/>
      <c r="ABZ108" s="79" t="n"/>
      <c r="ACA108" s="79" t="n"/>
      <c r="ACB108" s="79" t="n"/>
      <c r="ACC108" s="79" t="n"/>
      <c r="ACD108" s="79" t="n"/>
      <c r="ACE108" s="79" t="n"/>
      <c r="ACF108" s="79" t="n"/>
      <c r="ACG108" s="79" t="n"/>
      <c r="ACH108" s="79" t="n"/>
      <c r="ACI108" s="79" t="n"/>
      <c r="ACJ108" s="79" t="n"/>
      <c r="ACK108" s="79" t="n"/>
      <c r="ACL108" s="79" t="n"/>
      <c r="ACM108" s="79" t="n"/>
      <c r="ACN108" s="79" t="n"/>
      <c r="ACO108" s="79" t="n"/>
      <c r="ACP108" s="79" t="n"/>
      <c r="ACQ108" s="79" t="n"/>
      <c r="ACR108" s="79" t="n"/>
      <c r="ACU108" s="78" t="n">
        <v>10</v>
      </c>
      <c r="ACV108" s="79" t="n"/>
      <c r="ACW108" s="79" t="n"/>
      <c r="ACX108" s="79" t="n"/>
      <c r="ACY108" s="79" t="n"/>
      <c r="ACZ108" s="79" t="n"/>
      <c r="ADA108" s="79" t="n"/>
      <c r="ADB108" s="79" t="n"/>
      <c r="ADC108" s="79" t="n"/>
      <c r="ADD108" s="79" t="n"/>
      <c r="ADE108" s="79" t="n"/>
      <c r="ADF108" s="79" t="n"/>
      <c r="ADG108" s="79" t="n"/>
      <c r="ADH108" s="79" t="n"/>
      <c r="ADI108" s="79" t="n"/>
      <c r="ADJ108" s="79" t="n"/>
      <c r="ADK108" s="79" t="n"/>
      <c r="ADL108" s="79" t="n"/>
      <c r="ADM108" s="79" t="n"/>
      <c r="ADN108" s="79" t="n"/>
      <c r="ADO108" s="79" t="n"/>
      <c r="ADP108" s="79" t="n"/>
      <c r="ADQ108" s="79" t="n"/>
      <c r="ADR108" s="79" t="n"/>
      <c r="ADS108" s="79" t="n"/>
      <c r="ADT108" s="79" t="n"/>
      <c r="ADU108" s="79" t="n"/>
      <c r="ADV108" s="79" t="n"/>
      <c r="ADW108" s="79" t="n"/>
      <c r="ADX108" s="79" t="n"/>
      <c r="ADY108" s="79" t="n"/>
      <c r="ADZ108" s="79" t="n"/>
      <c r="AEA108" s="79" t="n"/>
      <c r="AEB108" s="79" t="n"/>
      <c r="AEC108" s="79" t="n"/>
      <c r="AED108" s="79" t="n"/>
      <c r="AEE108" s="79" t="n"/>
      <c r="AEF108" s="79" t="n"/>
      <c r="AEG108" s="79" t="n"/>
      <c r="AEH108" s="79" t="n"/>
      <c r="AEI108" s="79" t="n"/>
      <c r="AEL108" s="78" t="n">
        <v>10</v>
      </c>
      <c r="AEM108" s="79" t="n"/>
      <c r="AEN108" s="79" t="n"/>
      <c r="AEO108" s="79" t="n"/>
      <c r="AEP108" s="79" t="n"/>
      <c r="AEQ108" s="79" t="n"/>
      <c r="AER108" s="79" t="n"/>
      <c r="AES108" s="79" t="n"/>
      <c r="AET108" s="79" t="n"/>
      <c r="AEU108" s="79" t="n"/>
      <c r="AEV108" s="79" t="n"/>
      <c r="AEW108" s="79" t="n"/>
      <c r="AEX108" s="79" t="n"/>
      <c r="AEY108" s="79" t="n"/>
      <c r="AEZ108" s="79" t="n"/>
      <c r="AFA108" s="79" t="n"/>
      <c r="AFB108" s="79" t="n"/>
      <c r="AFC108" s="79" t="n"/>
      <c r="AFD108" s="79" t="n"/>
      <c r="AFE108" s="79" t="n"/>
      <c r="AFF108" s="79" t="n"/>
      <c r="AFG108" s="79" t="n"/>
      <c r="AFH108" s="79" t="n"/>
      <c r="AFI108" s="79" t="n"/>
      <c r="AFJ108" s="79" t="n"/>
      <c r="AFK108" s="79" t="n"/>
      <c r="AFL108" s="79" t="n"/>
      <c r="AFM108" s="79" t="n"/>
      <c r="AFN108" s="79" t="n"/>
      <c r="AFO108" s="79" t="n"/>
      <c r="AFP108" s="79" t="n"/>
      <c r="AFQ108" s="79" t="n"/>
      <c r="AFR108" s="79" t="n"/>
      <c r="AFS108" s="79" t="n"/>
      <c r="AFT108" s="79" t="n"/>
      <c r="AFU108" s="79" t="n"/>
      <c r="AFV108" s="79" t="n"/>
      <c r="AFW108" s="79" t="n"/>
      <c r="AFX108" s="79" t="n"/>
      <c r="AFY108" s="79" t="n"/>
      <c r="AFZ108" s="79" t="n"/>
    </row>
    <row r="109">
      <c r="A109" s="78" t="n">
        <v>11</v>
      </c>
      <c r="B109" s="79" t="n"/>
      <c r="C109" s="79" t="n"/>
      <c r="D109" s="79" t="n"/>
      <c r="E109" s="79" t="n"/>
      <c r="F109" s="79" t="n"/>
      <c r="G109" s="79" t="n"/>
      <c r="H109" s="79" t="n"/>
      <c r="I109" s="79" t="n"/>
      <c r="J109" s="79" t="n"/>
      <c r="K109" s="79" t="n"/>
      <c r="L109" s="79" t="n"/>
      <c r="M109" s="79" t="n"/>
      <c r="N109" s="79" t="n"/>
      <c r="O109" s="79" t="n"/>
      <c r="P109" s="79" t="n"/>
      <c r="Q109" s="79" t="n"/>
      <c r="R109" s="79" t="n"/>
      <c r="S109" s="79" t="n"/>
      <c r="T109" s="79" t="n"/>
      <c r="U109" s="79" t="n"/>
      <c r="V109" s="79" t="n"/>
      <c r="W109" s="79" t="n"/>
      <c r="X109" s="79" t="n"/>
      <c r="Y109" s="79" t="n"/>
      <c r="Z109" s="79" t="n"/>
      <c r="AA109" s="79" t="n"/>
      <c r="AB109" s="79" t="n"/>
      <c r="AC109" s="79" t="n"/>
      <c r="AD109" s="79" t="n"/>
      <c r="AE109" s="79" t="n"/>
      <c r="AF109" s="79" t="n"/>
      <c r="AG109" s="79" t="n"/>
      <c r="AH109" s="79" t="n"/>
      <c r="AI109" s="79" t="n"/>
      <c r="AJ109" s="79" t="n"/>
      <c r="AK109" s="79" t="n"/>
      <c r="AL109" s="79" t="n"/>
      <c r="AM109" s="79" t="n"/>
      <c r="AN109" s="79" t="n"/>
      <c r="AO109" s="79" t="n"/>
      <c r="AR109" s="78" t="n">
        <v>11</v>
      </c>
      <c r="AS109" s="79" t="n"/>
      <c r="AT109" s="79" t="n"/>
      <c r="AU109" s="79" t="n"/>
      <c r="AV109" s="79" t="n"/>
      <c r="AW109" s="79" t="n"/>
      <c r="AX109" s="79" t="n"/>
      <c r="AY109" s="79" t="n"/>
      <c r="AZ109" s="79" t="n"/>
      <c r="BA109" s="79" t="n"/>
      <c r="BB109" s="79" t="n"/>
      <c r="BC109" s="79" t="n"/>
      <c r="BD109" s="79" t="n"/>
      <c r="BE109" s="79" t="n"/>
      <c r="BF109" s="79" t="n"/>
      <c r="BG109" s="79" t="n"/>
      <c r="BH109" s="79" t="n"/>
      <c r="BI109" s="79" t="n"/>
      <c r="BJ109" s="79" t="n"/>
      <c r="BK109" s="79" t="n"/>
      <c r="BL109" s="79" t="n"/>
      <c r="BM109" s="79" t="n"/>
      <c r="BN109" s="79" t="n"/>
      <c r="BO109" s="79" t="n"/>
      <c r="BP109" s="79" t="n"/>
      <c r="BQ109" s="79" t="n"/>
      <c r="BR109" s="79" t="n"/>
      <c r="BS109" s="79" t="n"/>
      <c r="BT109" s="79" t="n"/>
      <c r="BU109" s="79" t="n"/>
      <c r="BV109" s="79" t="n"/>
      <c r="BW109" s="79" t="n"/>
      <c r="BX109" s="79" t="n"/>
      <c r="BY109" s="79" t="n"/>
      <c r="BZ109" s="79" t="n"/>
      <c r="CA109" s="79" t="n"/>
      <c r="CB109" s="79" t="n"/>
      <c r="CC109" s="79" t="n"/>
      <c r="CD109" s="79" t="n"/>
      <c r="CE109" s="79" t="n"/>
      <c r="CF109" s="79" t="n"/>
      <c r="CI109" s="78" t="n">
        <v>11</v>
      </c>
      <c r="CJ109" s="79" t="n"/>
      <c r="CK109" s="79" t="n"/>
      <c r="CL109" s="79" t="n"/>
      <c r="CM109" s="79" t="n"/>
      <c r="CN109" s="79" t="n"/>
      <c r="CO109" s="79" t="n"/>
      <c r="CP109" s="79" t="n"/>
      <c r="CQ109" s="79" t="n"/>
      <c r="CR109" s="79" t="n"/>
      <c r="CS109" s="79" t="n"/>
      <c r="CT109" s="79" t="n"/>
      <c r="CU109" s="79" t="n"/>
      <c r="CV109" s="79" t="n"/>
      <c r="CW109" s="79" t="n"/>
      <c r="CX109" s="79" t="n"/>
      <c r="CY109" s="79" t="n"/>
      <c r="CZ109" s="79" t="n"/>
      <c r="DA109" s="79" t="n"/>
      <c r="DB109" s="79" t="n"/>
      <c r="DC109" s="79" t="n"/>
      <c r="DD109" s="79" t="n"/>
      <c r="DE109" s="79" t="n"/>
      <c r="DF109" s="79" t="n"/>
      <c r="DG109" s="79" t="n"/>
      <c r="DH109" s="79" t="n"/>
      <c r="DI109" s="79" t="n"/>
      <c r="DJ109" s="79" t="n"/>
      <c r="DK109" s="79" t="n"/>
      <c r="DL109" s="79" t="n"/>
      <c r="DM109" s="79" t="n"/>
      <c r="DN109" s="79" t="n"/>
      <c r="DO109" s="79" t="n"/>
      <c r="DP109" s="79" t="n"/>
      <c r="DQ109" s="79" t="n"/>
      <c r="DR109" s="79" t="n"/>
      <c r="DS109" s="79" t="n"/>
      <c r="DT109" s="79" t="n"/>
      <c r="DU109" s="79" t="n"/>
      <c r="DV109" s="79" t="n"/>
      <c r="DW109" s="79" t="n"/>
      <c r="DZ109" s="78" t="n">
        <v>11</v>
      </c>
      <c r="EA109" s="79" t="n"/>
      <c r="EB109" s="79" t="n"/>
      <c r="EC109" s="79" t="n"/>
      <c r="ED109" s="79" t="n"/>
      <c r="EE109" s="79" t="n"/>
      <c r="EF109" s="79" t="n"/>
      <c r="EG109" s="79" t="n"/>
      <c r="EH109" s="79" t="n"/>
      <c r="EI109" s="79" t="n"/>
      <c r="EJ109" s="79" t="n"/>
      <c r="EK109" s="79" t="n"/>
      <c r="EL109" s="79" t="n"/>
      <c r="EM109" s="79" t="n"/>
      <c r="EN109" s="79" t="n"/>
      <c r="EO109" s="79" t="n"/>
      <c r="EP109" s="79" t="n"/>
      <c r="EQ109" s="79" t="n"/>
      <c r="ER109" s="79" t="n"/>
      <c r="ES109" s="79" t="n"/>
      <c r="ET109" s="79" t="n"/>
      <c r="EU109" s="79" t="n"/>
      <c r="EV109" s="79" t="n"/>
      <c r="EW109" s="79" t="n"/>
      <c r="EX109" s="79" t="n"/>
      <c r="EY109" s="79" t="n"/>
      <c r="EZ109" s="79" t="n"/>
      <c r="FA109" s="79" t="n"/>
      <c r="FB109" s="79" t="n"/>
      <c r="FC109" s="79" t="n"/>
      <c r="FD109" s="79" t="n"/>
      <c r="FE109" s="79" t="n"/>
      <c r="FF109" s="79" t="n"/>
      <c r="FG109" s="79" t="n"/>
      <c r="FH109" s="79" t="n"/>
      <c r="FI109" s="79" t="n"/>
      <c r="FJ109" s="79" t="n"/>
      <c r="FK109" s="79" t="n"/>
      <c r="FL109" s="79" t="n"/>
      <c r="FM109" s="79" t="n"/>
      <c r="FN109" s="79" t="n"/>
      <c r="FQ109" s="78" t="n">
        <v>11</v>
      </c>
      <c r="FR109" s="79" t="n"/>
      <c r="FS109" s="79" t="n"/>
      <c r="FT109" s="79" t="n"/>
      <c r="FU109" s="79" t="n"/>
      <c r="FV109" s="79" t="n"/>
      <c r="FW109" s="79" t="n"/>
      <c r="FX109" s="79" t="n"/>
      <c r="FY109" s="79" t="n"/>
      <c r="FZ109" s="79" t="n"/>
      <c r="GA109" s="79" t="n"/>
      <c r="GB109" s="79" t="n"/>
      <c r="GC109" s="79" t="n"/>
      <c r="GD109" s="79" t="n"/>
      <c r="GE109" s="79" t="n"/>
      <c r="GF109" s="79" t="n"/>
      <c r="GG109" s="79" t="n"/>
      <c r="GH109" s="79" t="n"/>
      <c r="GI109" s="79" t="n"/>
      <c r="GJ109" s="79" t="n"/>
      <c r="GK109" s="79" t="n"/>
      <c r="GL109" s="79" t="n"/>
      <c r="GM109" s="79" t="n"/>
      <c r="GN109" s="79" t="n"/>
      <c r="GO109" s="79" t="n"/>
      <c r="GP109" s="79" t="n"/>
      <c r="GQ109" s="79" t="n"/>
      <c r="GR109" s="79" t="n"/>
      <c r="GS109" s="79" t="n"/>
      <c r="GT109" s="79" t="n"/>
      <c r="GU109" s="79" t="n"/>
      <c r="GV109" s="79" t="n"/>
      <c r="GW109" s="79" t="n"/>
      <c r="GX109" s="79" t="n"/>
      <c r="GY109" s="79" t="n"/>
      <c r="GZ109" s="79" t="n"/>
      <c r="HA109" s="79" t="n"/>
      <c r="HB109" s="79" t="n"/>
      <c r="HC109" s="79" t="n"/>
      <c r="HD109" s="79" t="n"/>
      <c r="HE109" s="79" t="n"/>
      <c r="HH109" s="78" t="n">
        <v>11</v>
      </c>
      <c r="HI109" s="79" t="n"/>
      <c r="HJ109" s="79" t="n"/>
      <c r="HK109" s="79" t="n"/>
      <c r="HL109" s="79" t="n"/>
      <c r="HM109" s="79" t="n"/>
      <c r="HN109" s="79" t="n"/>
      <c r="HO109" s="79" t="n"/>
      <c r="HP109" s="79" t="n"/>
      <c r="HQ109" s="79" t="n"/>
      <c r="HR109" s="79" t="n"/>
      <c r="HS109" s="79" t="n"/>
      <c r="HT109" s="79" t="n"/>
      <c r="HU109" s="79" t="n"/>
      <c r="HV109" s="79" t="n"/>
      <c r="HW109" s="79" t="n"/>
      <c r="HX109" s="79" t="n"/>
      <c r="HY109" s="79" t="n"/>
      <c r="HZ109" s="79" t="n"/>
      <c r="IA109" s="79" t="n"/>
      <c r="IB109" s="79" t="n"/>
      <c r="IC109" s="79" t="n"/>
      <c r="ID109" s="79" t="n"/>
      <c r="IE109" s="79" t="n"/>
      <c r="IF109" s="79" t="n"/>
      <c r="IG109" s="79" t="n"/>
      <c r="IH109" s="79" t="n"/>
      <c r="II109" s="79" t="n"/>
      <c r="IJ109" s="79" t="n"/>
      <c r="IK109" s="79" t="n"/>
      <c r="IL109" s="79" t="n"/>
      <c r="IM109" s="79" t="n"/>
      <c r="IN109" s="79" t="n"/>
      <c r="IO109" s="79" t="n"/>
      <c r="IP109" s="79" t="n"/>
      <c r="IQ109" s="79" t="n"/>
      <c r="IR109" s="79" t="n"/>
      <c r="IS109" s="79" t="n"/>
      <c r="IT109" s="79" t="n"/>
      <c r="IU109" s="79" t="n"/>
      <c r="IV109" s="79" t="n"/>
      <c r="IY109" s="78" t="n">
        <v>11</v>
      </c>
      <c r="IZ109" s="79" t="n"/>
      <c r="JA109" s="79" t="n"/>
      <c r="JB109" s="79" t="n"/>
      <c r="JC109" s="79" t="n"/>
      <c r="JD109" s="79" t="n"/>
      <c r="JE109" s="79" t="n"/>
      <c r="JF109" s="79" t="n"/>
      <c r="JG109" s="79" t="n"/>
      <c r="JH109" s="79" t="n"/>
      <c r="JI109" s="79" t="n"/>
      <c r="JJ109" s="79" t="n"/>
      <c r="JK109" s="79" t="n"/>
      <c r="JL109" s="79" t="n"/>
      <c r="JM109" s="79" t="n"/>
      <c r="JN109" s="79" t="n"/>
      <c r="JO109" s="79" t="n"/>
      <c r="JP109" s="79" t="n"/>
      <c r="JQ109" s="79" t="n"/>
      <c r="JR109" s="79" t="n"/>
      <c r="JS109" s="79" t="n"/>
      <c r="JT109" s="79" t="n"/>
      <c r="JU109" s="79" t="n"/>
      <c r="JV109" s="79" t="n"/>
      <c r="JW109" s="79" t="n"/>
      <c r="JX109" s="79" t="n"/>
      <c r="JY109" s="79" t="n"/>
      <c r="JZ109" s="79" t="n"/>
      <c r="KA109" s="79" t="n"/>
      <c r="KB109" s="79" t="n"/>
      <c r="KC109" s="79" t="n"/>
      <c r="KD109" s="79" t="n"/>
      <c r="KE109" s="79" t="n"/>
      <c r="KF109" s="79" t="n"/>
      <c r="KG109" s="79" t="n"/>
      <c r="KH109" s="79" t="n"/>
      <c r="KI109" s="79" t="n"/>
      <c r="KJ109" s="79" t="n"/>
      <c r="KK109" s="79" t="n"/>
      <c r="KL109" s="79" t="n"/>
      <c r="KM109" s="79" t="n"/>
      <c r="KP109" s="78" t="n">
        <v>11</v>
      </c>
      <c r="KQ109" s="79" t="n"/>
      <c r="KR109" s="79" t="n"/>
      <c r="KS109" s="79" t="n"/>
      <c r="KT109" s="79" t="n"/>
      <c r="KU109" s="79" t="n"/>
      <c r="KV109" s="79" t="n"/>
      <c r="KW109" s="79" t="n"/>
      <c r="KX109" s="79" t="n"/>
      <c r="KY109" s="79" t="n"/>
      <c r="KZ109" s="79" t="n"/>
      <c r="LA109" s="79" t="n"/>
      <c r="LB109" s="79" t="n"/>
      <c r="LC109" s="79" t="n"/>
      <c r="LD109" s="79" t="n"/>
      <c r="LE109" s="79" t="n"/>
      <c r="LF109" s="79" t="n"/>
      <c r="LG109" s="79" t="n"/>
      <c r="LH109" s="79" t="n"/>
      <c r="LI109" s="79" t="n"/>
      <c r="LJ109" s="79" t="n"/>
      <c r="LK109" s="79" t="n"/>
      <c r="LL109" s="79" t="n"/>
      <c r="LM109" s="79" t="n"/>
      <c r="LN109" s="79" t="n"/>
      <c r="LO109" s="79" t="n"/>
      <c r="LP109" s="79" t="n"/>
      <c r="LQ109" s="79" t="n"/>
      <c r="LR109" s="79" t="n"/>
      <c r="LS109" s="79" t="n"/>
      <c r="LT109" s="79" t="n"/>
      <c r="LU109" s="79" t="n"/>
      <c r="LV109" s="79" t="n"/>
      <c r="LW109" s="79" t="n"/>
      <c r="LX109" s="79" t="n"/>
      <c r="LY109" s="79" t="n"/>
      <c r="LZ109" s="79" t="n"/>
      <c r="MA109" s="79" t="n"/>
      <c r="MB109" s="79" t="n"/>
      <c r="MC109" s="79" t="n"/>
      <c r="MD109" s="79" t="n"/>
      <c r="MG109" s="78" t="n">
        <v>11</v>
      </c>
      <c r="MH109" s="79" t="n"/>
      <c r="MI109" s="79" t="n"/>
      <c r="MJ109" s="79" t="n"/>
      <c r="MK109" s="79" t="n"/>
      <c r="ML109" s="79" t="n"/>
      <c r="MM109" s="79" t="n"/>
      <c r="MN109" s="79" t="n"/>
      <c r="MO109" s="79" t="n"/>
      <c r="MP109" s="79" t="n"/>
      <c r="MQ109" s="79" t="n"/>
      <c r="MR109" s="79" t="n"/>
      <c r="MS109" s="79" t="n"/>
      <c r="MT109" s="79" t="n"/>
      <c r="MU109" s="79" t="n"/>
      <c r="MV109" s="79" t="n"/>
      <c r="MW109" s="79" t="n"/>
      <c r="MX109" s="79" t="n"/>
      <c r="MY109" s="79" t="n"/>
      <c r="MZ109" s="79" t="n"/>
      <c r="NA109" s="79" t="n"/>
      <c r="NB109" s="79" t="n"/>
      <c r="NC109" s="79" t="n"/>
      <c r="ND109" s="79" t="n"/>
      <c r="NE109" s="79" t="n"/>
      <c r="NF109" s="79" t="n"/>
      <c r="NG109" s="79" t="n"/>
      <c r="NH109" s="79" t="n"/>
      <c r="NI109" s="79" t="n"/>
      <c r="NJ109" s="79" t="n"/>
      <c r="NK109" s="79" t="n"/>
      <c r="NL109" s="79" t="n"/>
      <c r="NM109" s="79" t="n"/>
      <c r="NN109" s="79" t="n"/>
      <c r="NO109" s="79" t="n"/>
      <c r="NP109" s="79" t="n"/>
      <c r="NQ109" s="79" t="n"/>
      <c r="NR109" s="79" t="n"/>
      <c r="NS109" s="79" t="n"/>
      <c r="NT109" s="79" t="n"/>
      <c r="NU109" s="79" t="n"/>
      <c r="NX109" s="78" t="n">
        <v>11</v>
      </c>
      <c r="NY109" s="79" t="n"/>
      <c r="NZ109" s="79" t="n"/>
      <c r="OA109" s="79" t="n"/>
      <c r="OB109" s="79" t="n"/>
      <c r="OC109" s="79" t="n"/>
      <c r="OD109" s="79" t="n"/>
      <c r="OE109" s="79" t="n"/>
      <c r="OF109" s="79" t="n"/>
      <c r="OG109" s="79" t="n"/>
      <c r="OH109" s="79" t="n"/>
      <c r="OI109" s="79" t="n"/>
      <c r="OJ109" s="79" t="n"/>
      <c r="OK109" s="79" t="n"/>
      <c r="OL109" s="79" t="n"/>
      <c r="OM109" s="79" t="n"/>
      <c r="ON109" s="79" t="n"/>
      <c r="OO109" s="79" t="n"/>
      <c r="OP109" s="79" t="n"/>
      <c r="OQ109" s="79" t="n"/>
      <c r="OR109" s="79" t="n"/>
      <c r="OS109" s="79" t="n"/>
      <c r="OT109" s="79" t="n"/>
      <c r="OU109" s="79" t="n"/>
      <c r="OV109" s="79" t="n"/>
      <c r="OW109" s="79" t="n"/>
      <c r="OX109" s="79" t="n"/>
      <c r="OY109" s="79" t="n"/>
      <c r="OZ109" s="79" t="n"/>
      <c r="PA109" s="79" t="n"/>
      <c r="PB109" s="79" t="n"/>
      <c r="PC109" s="79" t="n"/>
      <c r="PD109" s="79" t="n"/>
      <c r="PE109" s="79" t="n"/>
      <c r="PF109" s="79" t="n"/>
      <c r="PG109" s="79" t="n"/>
      <c r="PH109" s="79" t="n"/>
      <c r="PI109" s="79" t="n"/>
      <c r="PJ109" s="79" t="n"/>
      <c r="PK109" s="79" t="n"/>
      <c r="PL109" s="79" t="n"/>
      <c r="PO109" s="78" t="n">
        <v>11</v>
      </c>
      <c r="PP109" s="79" t="n"/>
      <c r="PQ109" s="79" t="n"/>
      <c r="PR109" s="79" t="n"/>
      <c r="PS109" s="79" t="n"/>
      <c r="PT109" s="79" t="n"/>
      <c r="PU109" s="79" t="n"/>
      <c r="PV109" s="79" t="n"/>
      <c r="PW109" s="79" t="n"/>
      <c r="PX109" s="79" t="n"/>
      <c r="PY109" s="79" t="n"/>
      <c r="PZ109" s="79" t="n"/>
      <c r="QA109" s="79" t="n"/>
      <c r="QB109" s="79" t="n"/>
      <c r="QC109" s="79" t="n"/>
      <c r="QD109" s="79" t="n"/>
      <c r="QE109" s="79" t="n"/>
      <c r="QF109" s="79" t="n"/>
      <c r="QG109" s="79" t="n"/>
      <c r="QH109" s="79" t="n"/>
      <c r="QI109" s="79" t="n"/>
      <c r="QJ109" s="79" t="n"/>
      <c r="QK109" s="79" t="n"/>
      <c r="QL109" s="79" t="n"/>
      <c r="QM109" s="79" t="n"/>
      <c r="QN109" s="79" t="n"/>
      <c r="QO109" s="79" t="n"/>
      <c r="QP109" s="79" t="n"/>
      <c r="QQ109" s="79" t="n"/>
      <c r="QR109" s="79" t="n"/>
      <c r="QS109" s="79" t="n"/>
      <c r="QT109" s="79" t="n"/>
      <c r="QU109" s="79" t="n"/>
      <c r="QV109" s="79" t="n"/>
      <c r="QW109" s="79" t="n"/>
      <c r="QX109" s="79" t="n"/>
      <c r="QY109" s="79" t="n"/>
      <c r="QZ109" s="79" t="n"/>
      <c r="RA109" s="79" t="n"/>
      <c r="RB109" s="79" t="n"/>
      <c r="RC109" s="79" t="n"/>
      <c r="RF109" s="78" t="n">
        <v>11</v>
      </c>
      <c r="RG109" s="79" t="n"/>
      <c r="RH109" s="79" t="n"/>
      <c r="RI109" s="79" t="n"/>
      <c r="RJ109" s="79" t="n"/>
      <c r="RK109" s="79" t="n"/>
      <c r="RL109" s="79" t="n"/>
      <c r="RM109" s="79" t="n"/>
      <c r="RN109" s="79" t="n"/>
      <c r="RO109" s="79" t="n"/>
      <c r="RP109" s="79" t="n"/>
      <c r="RQ109" s="79" t="n"/>
      <c r="RR109" s="79" t="n"/>
      <c r="RS109" s="79" t="n"/>
      <c r="RT109" s="79" t="n"/>
      <c r="RU109" s="79" t="n"/>
      <c r="RV109" s="79" t="n"/>
      <c r="RW109" s="79" t="n"/>
      <c r="RX109" s="79" t="n"/>
      <c r="RY109" s="79" t="n"/>
      <c r="RZ109" s="79" t="n"/>
      <c r="SA109" s="79" t="n"/>
      <c r="SB109" s="79" t="n"/>
      <c r="SC109" s="79" t="n"/>
      <c r="SD109" s="79" t="n"/>
      <c r="SE109" s="79" t="n"/>
      <c r="SF109" s="79" t="n"/>
      <c r="SG109" s="79" t="n"/>
      <c r="SH109" s="79" t="n"/>
      <c r="SI109" s="79" t="n"/>
      <c r="SJ109" s="79" t="n"/>
      <c r="SK109" s="79" t="n"/>
      <c r="SL109" s="79" t="n"/>
      <c r="SM109" s="79" t="n"/>
      <c r="SN109" s="79" t="n"/>
      <c r="SO109" s="79" t="n"/>
      <c r="SP109" s="79" t="n"/>
      <c r="SQ109" s="79" t="n"/>
      <c r="SR109" s="79" t="n"/>
      <c r="SS109" s="79" t="n"/>
      <c r="ST109" s="79" t="n"/>
      <c r="SW109" s="78" t="n">
        <v>11</v>
      </c>
      <c r="SX109" s="79" t="n"/>
      <c r="SY109" s="79" t="n"/>
      <c r="SZ109" s="79" t="n"/>
      <c r="TA109" s="79" t="n"/>
      <c r="TB109" s="79" t="n"/>
      <c r="TC109" s="79" t="n"/>
      <c r="TD109" s="79" t="n"/>
      <c r="TE109" s="79" t="n"/>
      <c r="TF109" s="79" t="n"/>
      <c r="TG109" s="79" t="n"/>
      <c r="TH109" s="79" t="n"/>
      <c r="TI109" s="79" t="n"/>
      <c r="TJ109" s="79" t="n"/>
      <c r="TK109" s="79" t="n"/>
      <c r="TL109" s="79" t="n"/>
      <c r="TM109" s="79" t="n"/>
      <c r="TN109" s="79" t="n"/>
      <c r="TO109" s="79" t="n"/>
      <c r="TP109" s="79" t="n"/>
      <c r="TQ109" s="79" t="n"/>
      <c r="TR109" s="79" t="n"/>
      <c r="TS109" s="79" t="n"/>
      <c r="TT109" s="79" t="n"/>
      <c r="TU109" s="79" t="n"/>
      <c r="TV109" s="79" t="n"/>
      <c r="TW109" s="79" t="n"/>
      <c r="TX109" s="79" t="n"/>
      <c r="TY109" s="79" t="n"/>
      <c r="TZ109" s="79" t="n"/>
      <c r="UA109" s="79" t="n"/>
      <c r="UB109" s="79" t="n"/>
      <c r="UC109" s="79" t="n"/>
      <c r="UD109" s="79" t="n"/>
      <c r="UE109" s="79" t="n"/>
      <c r="UF109" s="79" t="n"/>
      <c r="UG109" s="79" t="n"/>
      <c r="UH109" s="79" t="n"/>
      <c r="UI109" s="79" t="n"/>
      <c r="UJ109" s="79" t="n"/>
      <c r="UK109" s="79" t="n"/>
      <c r="UN109" s="78" t="n">
        <v>11</v>
      </c>
      <c r="UO109" s="79" t="n"/>
      <c r="UP109" s="79" t="n"/>
      <c r="UQ109" s="79" t="n"/>
      <c r="UR109" s="79" t="n"/>
      <c r="US109" s="79" t="n"/>
      <c r="UT109" s="79" t="n"/>
      <c r="UU109" s="79" t="n"/>
      <c r="UV109" s="79" t="n"/>
      <c r="UW109" s="79" t="n"/>
      <c r="UX109" s="79" t="n"/>
      <c r="UY109" s="79" t="n"/>
      <c r="UZ109" s="79" t="n"/>
      <c r="VA109" s="79" t="n"/>
      <c r="VB109" s="79" t="n"/>
      <c r="VC109" s="79" t="n"/>
      <c r="VD109" s="79" t="n"/>
      <c r="VE109" s="79" t="n"/>
      <c r="VF109" s="79" t="n"/>
      <c r="VG109" s="79" t="n"/>
      <c r="VH109" s="79" t="n"/>
      <c r="VI109" s="79" t="n"/>
      <c r="VJ109" s="79" t="n"/>
      <c r="VK109" s="79" t="n"/>
      <c r="VL109" s="79" t="n"/>
      <c r="VM109" s="79" t="n"/>
      <c r="VN109" s="79" t="n"/>
      <c r="VO109" s="79" t="n"/>
      <c r="VP109" s="79" t="n"/>
      <c r="VQ109" s="79" t="n"/>
      <c r="VR109" s="79" t="n"/>
      <c r="VS109" s="79" t="n"/>
      <c r="VT109" s="79" t="n"/>
      <c r="VU109" s="79" t="n"/>
      <c r="VV109" s="79" t="n"/>
      <c r="VW109" s="79" t="n"/>
      <c r="VX109" s="79" t="n"/>
      <c r="VY109" s="79" t="n"/>
      <c r="VZ109" s="79" t="n"/>
      <c r="WA109" s="79" t="n"/>
      <c r="WB109" s="79" t="n"/>
      <c r="WE109" s="78" t="n">
        <v>11</v>
      </c>
      <c r="WF109" s="79" t="n"/>
      <c r="WG109" s="79" t="n"/>
      <c r="WH109" s="79" t="n"/>
      <c r="WI109" s="79" t="n"/>
      <c r="WJ109" s="79" t="n"/>
      <c r="WK109" s="79" t="n"/>
      <c r="WL109" s="79" t="n"/>
      <c r="WM109" s="79" t="n"/>
      <c r="WN109" s="79" t="n"/>
      <c r="WO109" s="79" t="n"/>
      <c r="WP109" s="79" t="n"/>
      <c r="WQ109" s="79" t="n"/>
      <c r="WR109" s="79" t="n"/>
      <c r="WS109" s="79" t="n"/>
      <c r="WT109" s="79" t="n"/>
      <c r="WU109" s="79" t="n"/>
      <c r="WV109" s="79" t="n"/>
      <c r="WW109" s="79" t="n"/>
      <c r="WX109" s="79" t="n"/>
      <c r="WY109" s="79" t="n"/>
      <c r="WZ109" s="79" t="n"/>
      <c r="XA109" s="79" t="n"/>
      <c r="XB109" s="79" t="n"/>
      <c r="XC109" s="79" t="n"/>
      <c r="XD109" s="79" t="n"/>
      <c r="XE109" s="79" t="n"/>
      <c r="XF109" s="79" t="n"/>
      <c r="XG109" s="79" t="n"/>
      <c r="XH109" s="79" t="n"/>
      <c r="XI109" s="79" t="n"/>
      <c r="XJ109" s="79" t="n"/>
      <c r="XK109" s="79" t="n"/>
      <c r="XL109" s="79" t="n"/>
      <c r="XM109" s="79" t="n"/>
      <c r="XN109" s="79" t="n"/>
      <c r="XO109" s="79" t="n"/>
      <c r="XP109" s="79" t="n"/>
      <c r="XQ109" s="79" t="n"/>
      <c r="XR109" s="79" t="n"/>
      <c r="XS109" s="79" t="n"/>
      <c r="XV109" s="78" t="n">
        <v>11</v>
      </c>
      <c r="XW109" s="79" t="n"/>
      <c r="XX109" s="79" t="n"/>
      <c r="XY109" s="79" t="n"/>
      <c r="XZ109" s="79" t="n"/>
      <c r="YA109" s="79" t="n"/>
      <c r="YB109" s="79" t="n"/>
      <c r="YC109" s="79" t="n"/>
      <c r="YD109" s="79" t="n"/>
      <c r="YE109" s="79" t="n"/>
      <c r="YF109" s="79" t="n"/>
      <c r="YG109" s="79" t="n"/>
      <c r="YH109" s="79" t="n"/>
      <c r="YI109" s="79" t="n"/>
      <c r="YJ109" s="79" t="n"/>
      <c r="YK109" s="79" t="n"/>
      <c r="YL109" s="79" t="n"/>
      <c r="YM109" s="79" t="n"/>
      <c r="YN109" s="79" t="n"/>
      <c r="YO109" s="79" t="n"/>
      <c r="YP109" s="79" t="n"/>
      <c r="YQ109" s="79" t="n"/>
      <c r="YR109" s="79" t="n"/>
      <c r="YS109" s="79" t="n"/>
      <c r="YT109" s="79" t="n"/>
      <c r="YU109" s="79" t="n"/>
      <c r="YV109" s="79" t="n"/>
      <c r="YW109" s="79" t="n"/>
      <c r="YX109" s="79" t="n"/>
      <c r="YY109" s="79" t="n"/>
      <c r="YZ109" s="79" t="n"/>
      <c r="ZA109" s="79" t="n"/>
      <c r="ZB109" s="79" t="n"/>
      <c r="ZC109" s="79" t="n"/>
      <c r="ZD109" s="79" t="n"/>
      <c r="ZE109" s="79" t="n"/>
      <c r="ZF109" s="79" t="n"/>
      <c r="ZG109" s="79" t="n"/>
      <c r="ZH109" s="79" t="n"/>
      <c r="ZI109" s="79" t="n"/>
      <c r="ZJ109" s="79" t="n"/>
      <c r="ZM109" s="78" t="n">
        <v>11</v>
      </c>
      <c r="ZN109" s="79" t="n"/>
      <c r="ZO109" s="79" t="n"/>
      <c r="ZP109" s="79" t="n"/>
      <c r="ZQ109" s="79" t="n"/>
      <c r="ZR109" s="79" t="n"/>
      <c r="ZS109" s="79" t="n"/>
      <c r="ZT109" s="79" t="n"/>
      <c r="ZU109" s="79" t="n"/>
      <c r="ZV109" s="79" t="n"/>
      <c r="ZW109" s="79" t="n"/>
      <c r="ZX109" s="79" t="n"/>
      <c r="ZY109" s="79" t="n"/>
      <c r="ZZ109" s="79" t="n"/>
      <c r="AAA109" s="79" t="n"/>
      <c r="AAB109" s="79" t="n"/>
      <c r="AAC109" s="79" t="n"/>
      <c r="AAD109" s="79" t="n"/>
      <c r="AAE109" s="79" t="n"/>
      <c r="AAF109" s="79" t="n"/>
      <c r="AAG109" s="79" t="n"/>
      <c r="AAH109" s="79" t="n"/>
      <c r="AAI109" s="79" t="n"/>
      <c r="AAJ109" s="79" t="n"/>
      <c r="AAK109" s="79" t="n"/>
      <c r="AAL109" s="79" t="n"/>
      <c r="AAM109" s="79" t="n"/>
      <c r="AAN109" s="79" t="n"/>
      <c r="AAO109" s="79" t="n"/>
      <c r="AAP109" s="79" t="n"/>
      <c r="AAQ109" s="79" t="n"/>
      <c r="AAR109" s="79" t="n"/>
      <c r="AAS109" s="79" t="n"/>
      <c r="AAT109" s="79" t="n"/>
      <c r="AAU109" s="79" t="n"/>
      <c r="AAV109" s="79" t="n"/>
      <c r="AAW109" s="79" t="n"/>
      <c r="AAX109" s="79" t="n"/>
      <c r="AAY109" s="79" t="n"/>
      <c r="AAZ109" s="79" t="n"/>
      <c r="ABA109" s="79" t="n"/>
      <c r="ABD109" s="78" t="n">
        <v>11</v>
      </c>
      <c r="ABE109" s="79" t="n"/>
      <c r="ABF109" s="79" t="n"/>
      <c r="ABG109" s="79" t="n"/>
      <c r="ABH109" s="79" t="n"/>
      <c r="ABI109" s="79" t="n"/>
      <c r="ABJ109" s="79" t="n"/>
      <c r="ABK109" s="79" t="n"/>
      <c r="ABL109" s="79" t="n"/>
      <c r="ABM109" s="79" t="n"/>
      <c r="ABN109" s="79" t="n"/>
      <c r="ABO109" s="79" t="n"/>
      <c r="ABP109" s="79" t="n"/>
      <c r="ABQ109" s="79" t="n"/>
      <c r="ABR109" s="79" t="n"/>
      <c r="ABS109" s="79" t="n"/>
      <c r="ABT109" s="79" t="n"/>
      <c r="ABU109" s="79" t="n"/>
      <c r="ABV109" s="79" t="n"/>
      <c r="ABW109" s="79" t="n"/>
      <c r="ABX109" s="79" t="n"/>
      <c r="ABY109" s="79" t="n"/>
      <c r="ABZ109" s="79" t="n"/>
      <c r="ACA109" s="79" t="n"/>
      <c r="ACB109" s="79" t="n"/>
      <c r="ACC109" s="79" t="n"/>
      <c r="ACD109" s="79" t="n"/>
      <c r="ACE109" s="79" t="n"/>
      <c r="ACF109" s="79" t="n"/>
      <c r="ACG109" s="79" t="n"/>
      <c r="ACH109" s="79" t="n"/>
      <c r="ACI109" s="79" t="n"/>
      <c r="ACJ109" s="79" t="n"/>
      <c r="ACK109" s="79" t="n"/>
      <c r="ACL109" s="79" t="n"/>
      <c r="ACM109" s="79" t="n"/>
      <c r="ACN109" s="79" t="n"/>
      <c r="ACO109" s="79" t="n"/>
      <c r="ACP109" s="79" t="n"/>
      <c r="ACQ109" s="79" t="n"/>
      <c r="ACR109" s="79" t="n"/>
      <c r="ACU109" s="78" t="n">
        <v>11</v>
      </c>
      <c r="ACV109" s="79" t="n"/>
      <c r="ACW109" s="79" t="n"/>
      <c r="ACX109" s="79" t="n"/>
      <c r="ACY109" s="79" t="n"/>
      <c r="ACZ109" s="79" t="n"/>
      <c r="ADA109" s="79" t="n"/>
      <c r="ADB109" s="79" t="n"/>
      <c r="ADC109" s="79" t="n"/>
      <c r="ADD109" s="79" t="n"/>
      <c r="ADE109" s="79" t="n"/>
      <c r="ADF109" s="79" t="n"/>
      <c r="ADG109" s="79" t="n"/>
      <c r="ADH109" s="79" t="n"/>
      <c r="ADI109" s="79" t="n"/>
      <c r="ADJ109" s="79" t="n"/>
      <c r="ADK109" s="79" t="n"/>
      <c r="ADL109" s="79" t="n"/>
      <c r="ADM109" s="79" t="n"/>
      <c r="ADN109" s="79" t="n"/>
      <c r="ADO109" s="79" t="n"/>
      <c r="ADP109" s="79" t="n"/>
      <c r="ADQ109" s="79" t="n"/>
      <c r="ADR109" s="79" t="n"/>
      <c r="ADS109" s="79" t="n"/>
      <c r="ADT109" s="79" t="n"/>
      <c r="ADU109" s="79" t="n"/>
      <c r="ADV109" s="79" t="n"/>
      <c r="ADW109" s="79" t="n"/>
      <c r="ADX109" s="79" t="n"/>
      <c r="ADY109" s="79" t="n"/>
      <c r="ADZ109" s="79" t="n"/>
      <c r="AEA109" s="79" t="n"/>
      <c r="AEB109" s="79" t="n"/>
      <c r="AEC109" s="79" t="n"/>
      <c r="AED109" s="79" t="n"/>
      <c r="AEE109" s="79" t="n"/>
      <c r="AEF109" s="79" t="n"/>
      <c r="AEG109" s="79" t="n"/>
      <c r="AEH109" s="79" t="n"/>
      <c r="AEI109" s="79" t="n"/>
      <c r="AEL109" s="78" t="n">
        <v>11</v>
      </c>
      <c r="AEM109" s="79" t="n"/>
      <c r="AEN109" s="79" t="n"/>
      <c r="AEO109" s="79" t="n"/>
      <c r="AEP109" s="79" t="n"/>
      <c r="AEQ109" s="79" t="n"/>
      <c r="AER109" s="79" t="n"/>
      <c r="AES109" s="79" t="n"/>
      <c r="AET109" s="79" t="n"/>
      <c r="AEU109" s="79" t="n"/>
      <c r="AEV109" s="79" t="n"/>
      <c r="AEW109" s="79" t="n"/>
      <c r="AEX109" s="79" t="n"/>
      <c r="AEY109" s="79" t="n"/>
      <c r="AEZ109" s="79" t="n"/>
      <c r="AFA109" s="79" t="n"/>
      <c r="AFB109" s="79" t="n"/>
      <c r="AFC109" s="79" t="n"/>
      <c r="AFD109" s="79" t="n"/>
      <c r="AFE109" s="79" t="n"/>
      <c r="AFF109" s="79" t="n"/>
      <c r="AFG109" s="79" t="n"/>
      <c r="AFH109" s="79" t="n"/>
      <c r="AFI109" s="79" t="n"/>
      <c r="AFJ109" s="79" t="n"/>
      <c r="AFK109" s="79" t="n"/>
      <c r="AFL109" s="79" t="n"/>
      <c r="AFM109" s="79" t="n"/>
      <c r="AFN109" s="79" t="n"/>
      <c r="AFO109" s="79" t="n"/>
      <c r="AFP109" s="79" t="n"/>
      <c r="AFQ109" s="79" t="n"/>
      <c r="AFR109" s="79" t="n"/>
      <c r="AFS109" s="79" t="n"/>
      <c r="AFT109" s="79" t="n"/>
      <c r="AFU109" s="79" t="n"/>
      <c r="AFV109" s="79" t="n"/>
      <c r="AFW109" s="79" t="n"/>
      <c r="AFX109" s="79" t="n"/>
      <c r="AFY109" s="79" t="n"/>
      <c r="AFZ109" s="79" t="n"/>
    </row>
    <row r="110">
      <c r="A110" s="78" t="n">
        <v>12</v>
      </c>
      <c r="B110" s="79" t="n"/>
      <c r="C110" s="79" t="n"/>
      <c r="D110" s="79" t="n"/>
      <c r="E110" s="79" t="n"/>
      <c r="F110" s="79" t="n"/>
      <c r="G110" s="79" t="n"/>
      <c r="H110" s="79" t="n"/>
      <c r="I110" s="79" t="n"/>
      <c r="J110" s="79" t="n"/>
      <c r="K110" s="79" t="n"/>
      <c r="L110" s="79" t="n"/>
      <c r="M110" s="79" t="n"/>
      <c r="N110" s="79" t="n"/>
      <c r="O110" s="79" t="n"/>
      <c r="P110" s="79" t="n"/>
      <c r="Q110" s="79" t="n"/>
      <c r="R110" s="79" t="n"/>
      <c r="S110" s="79" t="n"/>
      <c r="T110" s="79" t="n"/>
      <c r="U110" s="79" t="n"/>
      <c r="V110" s="79" t="n"/>
      <c r="W110" s="79" t="n"/>
      <c r="X110" s="79" t="n"/>
      <c r="Y110" s="79" t="n"/>
      <c r="Z110" s="79" t="n"/>
      <c r="AA110" s="79" t="n"/>
      <c r="AB110" s="79" t="n"/>
      <c r="AC110" s="79" t="n"/>
      <c r="AD110" s="79" t="n"/>
      <c r="AE110" s="79" t="n"/>
      <c r="AF110" s="79" t="n"/>
      <c r="AG110" s="79" t="n"/>
      <c r="AH110" s="79" t="n"/>
      <c r="AI110" s="79" t="n"/>
      <c r="AJ110" s="79" t="n"/>
      <c r="AK110" s="79" t="n"/>
      <c r="AL110" s="79" t="n"/>
      <c r="AM110" s="79" t="n"/>
      <c r="AN110" s="79" t="n"/>
      <c r="AO110" s="79" t="n"/>
      <c r="AR110" s="78" t="n">
        <v>12</v>
      </c>
      <c r="AS110" s="79" t="n"/>
      <c r="AT110" s="79" t="n"/>
      <c r="AU110" s="79" t="n"/>
      <c r="AV110" s="79" t="n"/>
      <c r="AW110" s="79" t="n"/>
      <c r="AX110" s="79" t="n"/>
      <c r="AY110" s="79" t="n"/>
      <c r="AZ110" s="79" t="n"/>
      <c r="BA110" s="79" t="n"/>
      <c r="BB110" s="79" t="n"/>
      <c r="BC110" s="79" t="n"/>
      <c r="BD110" s="79" t="n"/>
      <c r="BE110" s="79" t="n"/>
      <c r="BF110" s="79" t="n"/>
      <c r="BG110" s="79" t="n"/>
      <c r="BH110" s="79" t="n"/>
      <c r="BI110" s="79" t="n"/>
      <c r="BJ110" s="79" t="n"/>
      <c r="BK110" s="79" t="n"/>
      <c r="BL110" s="79" t="n"/>
      <c r="BM110" s="79" t="n"/>
      <c r="BN110" s="79" t="n"/>
      <c r="BO110" s="79" t="n"/>
      <c r="BP110" s="79" t="n"/>
      <c r="BQ110" s="79" t="n"/>
      <c r="BR110" s="79" t="n"/>
      <c r="BS110" s="79" t="n"/>
      <c r="BT110" s="79" t="n"/>
      <c r="BU110" s="79" t="n"/>
      <c r="BV110" s="79" t="n"/>
      <c r="BW110" s="79" t="n"/>
      <c r="BX110" s="79" t="n"/>
      <c r="BY110" s="79" t="n"/>
      <c r="BZ110" s="79" t="n"/>
      <c r="CA110" s="79" t="n"/>
      <c r="CB110" s="79" t="n"/>
      <c r="CC110" s="79" t="n"/>
      <c r="CD110" s="79" t="n"/>
      <c r="CE110" s="79" t="n"/>
      <c r="CF110" s="79" t="n"/>
      <c r="CI110" s="78" t="n">
        <v>12</v>
      </c>
      <c r="CJ110" s="79" t="n"/>
      <c r="CK110" s="79" t="n"/>
      <c r="CL110" s="79" t="n"/>
      <c r="CM110" s="79" t="n"/>
      <c r="CN110" s="79" t="n"/>
      <c r="CO110" s="79" t="n"/>
      <c r="CP110" s="79" t="n"/>
      <c r="CQ110" s="79" t="n"/>
      <c r="CR110" s="79" t="n"/>
      <c r="CS110" s="79" t="n"/>
      <c r="CT110" s="79" t="n"/>
      <c r="CU110" s="79" t="n"/>
      <c r="CV110" s="79" t="n"/>
      <c r="CW110" s="79" t="n"/>
      <c r="CX110" s="79" t="n"/>
      <c r="CY110" s="79" t="n"/>
      <c r="CZ110" s="79" t="n"/>
      <c r="DA110" s="79" t="n"/>
      <c r="DB110" s="79" t="n"/>
      <c r="DC110" s="79" t="n"/>
      <c r="DD110" s="79" t="n"/>
      <c r="DE110" s="79" t="n"/>
      <c r="DF110" s="79" t="n"/>
      <c r="DG110" s="79" t="n"/>
      <c r="DH110" s="79" t="n"/>
      <c r="DI110" s="79" t="n"/>
      <c r="DJ110" s="79" t="n"/>
      <c r="DK110" s="79" t="n"/>
      <c r="DL110" s="79" t="n"/>
      <c r="DM110" s="79" t="n"/>
      <c r="DN110" s="79" t="n"/>
      <c r="DO110" s="79" t="n"/>
      <c r="DP110" s="79" t="n"/>
      <c r="DQ110" s="79" t="n"/>
      <c r="DR110" s="79" t="n"/>
      <c r="DS110" s="79" t="n"/>
      <c r="DT110" s="79" t="n"/>
      <c r="DU110" s="79" t="n"/>
      <c r="DV110" s="79" t="n"/>
      <c r="DW110" s="79" t="n"/>
      <c r="DZ110" s="78" t="n">
        <v>12</v>
      </c>
      <c r="EA110" s="79" t="n"/>
      <c r="EB110" s="79" t="n"/>
      <c r="EC110" s="79" t="n"/>
      <c r="ED110" s="79" t="n"/>
      <c r="EE110" s="79" t="n"/>
      <c r="EF110" s="79" t="n"/>
      <c r="EG110" s="79" t="n"/>
      <c r="EH110" s="79" t="n"/>
      <c r="EI110" s="79" t="n"/>
      <c r="EJ110" s="79" t="n"/>
      <c r="EK110" s="79" t="n"/>
      <c r="EL110" s="79" t="n"/>
      <c r="EM110" s="79" t="n"/>
      <c r="EN110" s="79" t="n"/>
      <c r="EO110" s="79" t="n"/>
      <c r="EP110" s="79" t="n"/>
      <c r="EQ110" s="79" t="n"/>
      <c r="ER110" s="79" t="n"/>
      <c r="ES110" s="79" t="n"/>
      <c r="ET110" s="79" t="n"/>
      <c r="EU110" s="79" t="n"/>
      <c r="EV110" s="79" t="n"/>
      <c r="EW110" s="79" t="n"/>
      <c r="EX110" s="79" t="n"/>
      <c r="EY110" s="79" t="n"/>
      <c r="EZ110" s="79" t="n"/>
      <c r="FA110" s="79" t="n"/>
      <c r="FB110" s="79" t="n"/>
      <c r="FC110" s="79" t="n"/>
      <c r="FD110" s="79" t="n"/>
      <c r="FE110" s="79" t="n"/>
      <c r="FF110" s="79" t="n"/>
      <c r="FG110" s="79" t="n"/>
      <c r="FH110" s="79" t="n"/>
      <c r="FI110" s="79" t="n"/>
      <c r="FJ110" s="79" t="n"/>
      <c r="FK110" s="79" t="n"/>
      <c r="FL110" s="79" t="n"/>
      <c r="FM110" s="79" t="n"/>
      <c r="FN110" s="79" t="n"/>
      <c r="FQ110" s="78" t="n">
        <v>12</v>
      </c>
      <c r="FR110" s="79" t="n"/>
      <c r="FS110" s="79" t="n"/>
      <c r="FT110" s="79" t="n"/>
      <c r="FU110" s="79" t="n"/>
      <c r="FV110" s="79" t="n"/>
      <c r="FW110" s="79" t="n"/>
      <c r="FX110" s="79" t="n"/>
      <c r="FY110" s="79" t="n"/>
      <c r="FZ110" s="79" t="n"/>
      <c r="GA110" s="79" t="n"/>
      <c r="GB110" s="79" t="n"/>
      <c r="GC110" s="79" t="n"/>
      <c r="GD110" s="79" t="n"/>
      <c r="GE110" s="79" t="n"/>
      <c r="GF110" s="79" t="n"/>
      <c r="GG110" s="79" t="n"/>
      <c r="GH110" s="79" t="n"/>
      <c r="GI110" s="79" t="n"/>
      <c r="GJ110" s="79" t="n"/>
      <c r="GK110" s="79" t="n"/>
      <c r="GL110" s="79" t="n"/>
      <c r="GM110" s="79" t="n"/>
      <c r="GN110" s="79" t="n"/>
      <c r="GO110" s="79" t="n"/>
      <c r="GP110" s="79" t="n"/>
      <c r="GQ110" s="79" t="n"/>
      <c r="GR110" s="79" t="n"/>
      <c r="GS110" s="79" t="n"/>
      <c r="GT110" s="79" t="n"/>
      <c r="GU110" s="79" t="n"/>
      <c r="GV110" s="79" t="n"/>
      <c r="GW110" s="79" t="n"/>
      <c r="GX110" s="79" t="n"/>
      <c r="GY110" s="79" t="n"/>
      <c r="GZ110" s="79" t="n"/>
      <c r="HA110" s="79" t="n"/>
      <c r="HB110" s="79" t="n"/>
      <c r="HC110" s="79" t="n"/>
      <c r="HD110" s="79" t="n"/>
      <c r="HE110" s="79" t="n"/>
      <c r="HH110" s="78" t="n">
        <v>12</v>
      </c>
      <c r="HI110" s="79" t="n"/>
      <c r="HJ110" s="79" t="n"/>
      <c r="HK110" s="79" t="n"/>
      <c r="HL110" s="79" t="n"/>
      <c r="HM110" s="79" t="n"/>
      <c r="HN110" s="79" t="n"/>
      <c r="HO110" s="79" t="n"/>
      <c r="HP110" s="79" t="n"/>
      <c r="HQ110" s="79" t="n"/>
      <c r="HR110" s="79" t="n"/>
      <c r="HS110" s="79" t="n"/>
      <c r="HT110" s="79" t="n"/>
      <c r="HU110" s="79" t="n"/>
      <c r="HV110" s="79" t="n"/>
      <c r="HW110" s="79" t="n"/>
      <c r="HX110" s="79" t="n"/>
      <c r="HY110" s="79" t="n"/>
      <c r="HZ110" s="79" t="n"/>
      <c r="IA110" s="79" t="n"/>
      <c r="IB110" s="79" t="n"/>
      <c r="IC110" s="79" t="n"/>
      <c r="ID110" s="79" t="n"/>
      <c r="IE110" s="79" t="n"/>
      <c r="IF110" s="79" t="n"/>
      <c r="IG110" s="79" t="n"/>
      <c r="IH110" s="79" t="n"/>
      <c r="II110" s="79" t="n"/>
      <c r="IJ110" s="79" t="n"/>
      <c r="IK110" s="79" t="n"/>
      <c r="IL110" s="79" t="n"/>
      <c r="IM110" s="79" t="n"/>
      <c r="IN110" s="79" t="n"/>
      <c r="IO110" s="79" t="n"/>
      <c r="IP110" s="79" t="n"/>
      <c r="IQ110" s="79" t="n"/>
      <c r="IR110" s="79" t="n"/>
      <c r="IS110" s="79" t="n"/>
      <c r="IT110" s="79" t="n"/>
      <c r="IU110" s="79" t="n"/>
      <c r="IV110" s="79" t="n"/>
      <c r="IY110" s="78" t="n">
        <v>12</v>
      </c>
      <c r="IZ110" s="79" t="n"/>
      <c r="JA110" s="79" t="n"/>
      <c r="JB110" s="79" t="n"/>
      <c r="JC110" s="79" t="n"/>
      <c r="JD110" s="79" t="n"/>
      <c r="JE110" s="79" t="n"/>
      <c r="JF110" s="79" t="n"/>
      <c r="JG110" s="79" t="n"/>
      <c r="JH110" s="79" t="n"/>
      <c r="JI110" s="79" t="n"/>
      <c r="JJ110" s="79" t="n"/>
      <c r="JK110" s="79" t="n"/>
      <c r="JL110" s="79" t="n"/>
      <c r="JM110" s="79" t="n"/>
      <c r="JN110" s="79" t="n"/>
      <c r="JO110" s="79" t="n"/>
      <c r="JP110" s="79" t="n"/>
      <c r="JQ110" s="79" t="n"/>
      <c r="JR110" s="79" t="n"/>
      <c r="JS110" s="79" t="n"/>
      <c r="JT110" s="79" t="n"/>
      <c r="JU110" s="79" t="n"/>
      <c r="JV110" s="79" t="n"/>
      <c r="JW110" s="79" t="n"/>
      <c r="JX110" s="79" t="n"/>
      <c r="JY110" s="79" t="n"/>
      <c r="JZ110" s="79" t="n"/>
      <c r="KA110" s="79" t="n"/>
      <c r="KB110" s="79" t="n"/>
      <c r="KC110" s="79" t="n"/>
      <c r="KD110" s="79" t="n"/>
      <c r="KE110" s="79" t="n"/>
      <c r="KF110" s="79" t="n"/>
      <c r="KG110" s="79" t="n"/>
      <c r="KH110" s="79" t="n"/>
      <c r="KI110" s="79" t="n"/>
      <c r="KJ110" s="79" t="n"/>
      <c r="KK110" s="79" t="n"/>
      <c r="KL110" s="79" t="n"/>
      <c r="KM110" s="79" t="n"/>
      <c r="KP110" s="78" t="n">
        <v>12</v>
      </c>
      <c r="KQ110" s="79" t="n"/>
      <c r="KR110" s="79" t="n"/>
      <c r="KS110" s="79" t="n"/>
      <c r="KT110" s="79" t="n"/>
      <c r="KU110" s="79" t="n"/>
      <c r="KV110" s="79" t="n"/>
      <c r="KW110" s="79" t="n"/>
      <c r="KX110" s="79" t="n"/>
      <c r="KY110" s="79" t="n"/>
      <c r="KZ110" s="79" t="n"/>
      <c r="LA110" s="79" t="n"/>
      <c r="LB110" s="79" t="n"/>
      <c r="LC110" s="79" t="n"/>
      <c r="LD110" s="79" t="n"/>
      <c r="LE110" s="79" t="n"/>
      <c r="LF110" s="79" t="n"/>
      <c r="LG110" s="79" t="n"/>
      <c r="LH110" s="79" t="n"/>
      <c r="LI110" s="79" t="n"/>
      <c r="LJ110" s="79" t="n"/>
      <c r="LK110" s="79" t="n"/>
      <c r="LL110" s="79" t="n"/>
      <c r="LM110" s="79" t="n"/>
      <c r="LN110" s="79" t="n"/>
      <c r="LO110" s="79" t="n"/>
      <c r="LP110" s="79" t="n"/>
      <c r="LQ110" s="79" t="n"/>
      <c r="LR110" s="79" t="n"/>
      <c r="LS110" s="79" t="n"/>
      <c r="LT110" s="79" t="n"/>
      <c r="LU110" s="79" t="n"/>
      <c r="LV110" s="79" t="n"/>
      <c r="LW110" s="79" t="n"/>
      <c r="LX110" s="79" t="n"/>
      <c r="LY110" s="79" t="n"/>
      <c r="LZ110" s="79" t="n"/>
      <c r="MA110" s="79" t="n"/>
      <c r="MB110" s="79" t="n"/>
      <c r="MC110" s="79" t="n"/>
      <c r="MD110" s="79" t="n"/>
      <c r="MG110" s="78" t="n">
        <v>12</v>
      </c>
      <c r="MH110" s="79" t="n"/>
      <c r="MI110" s="79" t="n"/>
      <c r="MJ110" s="79" t="n"/>
      <c r="MK110" s="79" t="n"/>
      <c r="ML110" s="79" t="n"/>
      <c r="MM110" s="79" t="n"/>
      <c r="MN110" s="79" t="n"/>
      <c r="MO110" s="79" t="n"/>
      <c r="MP110" s="79" t="n"/>
      <c r="MQ110" s="79" t="n"/>
      <c r="MR110" s="79" t="n"/>
      <c r="MS110" s="79" t="n"/>
      <c r="MT110" s="79" t="n"/>
      <c r="MU110" s="79" t="n"/>
      <c r="MV110" s="79" t="n"/>
      <c r="MW110" s="79" t="n"/>
      <c r="MX110" s="79" t="n"/>
      <c r="MY110" s="79" t="n"/>
      <c r="MZ110" s="79" t="n"/>
      <c r="NA110" s="79" t="n"/>
      <c r="NB110" s="79" t="n"/>
      <c r="NC110" s="79" t="n"/>
      <c r="ND110" s="79" t="n"/>
      <c r="NE110" s="79" t="n"/>
      <c r="NF110" s="79" t="n"/>
      <c r="NG110" s="79" t="n"/>
      <c r="NH110" s="79" t="n"/>
      <c r="NI110" s="79" t="n"/>
      <c r="NJ110" s="79" t="n"/>
      <c r="NK110" s="79" t="n"/>
      <c r="NL110" s="79" t="n"/>
      <c r="NM110" s="79" t="n"/>
      <c r="NN110" s="79" t="n"/>
      <c r="NO110" s="79" t="n"/>
      <c r="NP110" s="79" t="n"/>
      <c r="NQ110" s="79" t="n"/>
      <c r="NR110" s="79" t="n"/>
      <c r="NS110" s="79" t="n"/>
      <c r="NT110" s="79" t="n"/>
      <c r="NU110" s="79" t="n"/>
      <c r="NX110" s="78" t="n">
        <v>12</v>
      </c>
      <c r="NY110" s="79" t="n"/>
      <c r="NZ110" s="79" t="n"/>
      <c r="OA110" s="79" t="n"/>
      <c r="OB110" s="79" t="n"/>
      <c r="OC110" s="79" t="n"/>
      <c r="OD110" s="79" t="n"/>
      <c r="OE110" s="79" t="n"/>
      <c r="OF110" s="79" t="n"/>
      <c r="OG110" s="79" t="n"/>
      <c r="OH110" s="79" t="n"/>
      <c r="OI110" s="79" t="n"/>
      <c r="OJ110" s="79" t="n"/>
      <c r="OK110" s="79" t="n"/>
      <c r="OL110" s="79" t="n"/>
      <c r="OM110" s="79" t="n"/>
      <c r="ON110" s="79" t="n"/>
      <c r="OO110" s="79" t="n"/>
      <c r="OP110" s="79" t="n"/>
      <c r="OQ110" s="79" t="n"/>
      <c r="OR110" s="79" t="n"/>
      <c r="OS110" s="79" t="n"/>
      <c r="OT110" s="79" t="n"/>
      <c r="OU110" s="79" t="n"/>
      <c r="OV110" s="79" t="n"/>
      <c r="OW110" s="79" t="n"/>
      <c r="OX110" s="79" t="n"/>
      <c r="OY110" s="79" t="n"/>
      <c r="OZ110" s="79" t="n"/>
      <c r="PA110" s="79" t="n"/>
      <c r="PB110" s="79" t="n"/>
      <c r="PC110" s="79" t="n"/>
      <c r="PD110" s="79" t="n"/>
      <c r="PE110" s="79" t="n"/>
      <c r="PF110" s="79" t="n"/>
      <c r="PG110" s="79" t="n"/>
      <c r="PH110" s="79" t="n"/>
      <c r="PI110" s="79" t="n"/>
      <c r="PJ110" s="79" t="n"/>
      <c r="PK110" s="79" t="n"/>
      <c r="PL110" s="79" t="n"/>
      <c r="PO110" s="78" t="n">
        <v>12</v>
      </c>
      <c r="PP110" s="79" t="n"/>
      <c r="PQ110" s="79" t="n"/>
      <c r="PR110" s="79" t="n"/>
      <c r="PS110" s="79" t="n"/>
      <c r="PT110" s="79" t="n"/>
      <c r="PU110" s="79" t="n"/>
      <c r="PV110" s="79" t="n"/>
      <c r="PW110" s="79" t="n"/>
      <c r="PX110" s="79" t="n"/>
      <c r="PY110" s="79" t="n"/>
      <c r="PZ110" s="79" t="n"/>
      <c r="QA110" s="79" t="n"/>
      <c r="QB110" s="79" t="n"/>
      <c r="QC110" s="79" t="n"/>
      <c r="QD110" s="79" t="n"/>
      <c r="QE110" s="79" t="n"/>
      <c r="QF110" s="79" t="n"/>
      <c r="QG110" s="79" t="n"/>
      <c r="QH110" s="79" t="n"/>
      <c r="QI110" s="79" t="n"/>
      <c r="QJ110" s="79" t="n"/>
      <c r="QK110" s="79" t="n"/>
      <c r="QL110" s="79" t="n"/>
      <c r="QM110" s="79" t="n"/>
      <c r="QN110" s="79" t="n"/>
      <c r="QO110" s="79" t="n"/>
      <c r="QP110" s="79" t="n"/>
      <c r="QQ110" s="79" t="n"/>
      <c r="QR110" s="79" t="n"/>
      <c r="QS110" s="79" t="n"/>
      <c r="QT110" s="79" t="n"/>
      <c r="QU110" s="79" t="n"/>
      <c r="QV110" s="79" t="n"/>
      <c r="QW110" s="79" t="n"/>
      <c r="QX110" s="79" t="n"/>
      <c r="QY110" s="79" t="n"/>
      <c r="QZ110" s="79" t="n"/>
      <c r="RA110" s="79" t="n"/>
      <c r="RB110" s="79" t="n"/>
      <c r="RC110" s="79" t="n"/>
      <c r="RF110" s="78" t="n">
        <v>12</v>
      </c>
      <c r="RG110" s="79" t="n"/>
      <c r="RH110" s="79" t="n"/>
      <c r="RI110" s="79" t="n"/>
      <c r="RJ110" s="79" t="n"/>
      <c r="RK110" s="79" t="n"/>
      <c r="RL110" s="79" t="n"/>
      <c r="RM110" s="79" t="n"/>
      <c r="RN110" s="79" t="n"/>
      <c r="RO110" s="79" t="n"/>
      <c r="RP110" s="79" t="n"/>
      <c r="RQ110" s="79" t="n"/>
      <c r="RR110" s="79" t="n"/>
      <c r="RS110" s="79" t="n"/>
      <c r="RT110" s="79" t="n"/>
      <c r="RU110" s="79" t="n"/>
      <c r="RV110" s="79" t="n"/>
      <c r="RW110" s="79" t="n"/>
      <c r="RX110" s="79" t="n"/>
      <c r="RY110" s="79" t="n"/>
      <c r="RZ110" s="79" t="n"/>
      <c r="SA110" s="79" t="n"/>
      <c r="SB110" s="79" t="n"/>
      <c r="SC110" s="79" t="n"/>
      <c r="SD110" s="79" t="n"/>
      <c r="SE110" s="79" t="n"/>
      <c r="SF110" s="79" t="n"/>
      <c r="SG110" s="79" t="n"/>
      <c r="SH110" s="79" t="n"/>
      <c r="SI110" s="79" t="n"/>
      <c r="SJ110" s="79" t="n"/>
      <c r="SK110" s="79" t="n"/>
      <c r="SL110" s="79" t="n"/>
      <c r="SM110" s="79" t="n"/>
      <c r="SN110" s="79" t="n"/>
      <c r="SO110" s="79" t="n"/>
      <c r="SP110" s="79" t="n"/>
      <c r="SQ110" s="79" t="n"/>
      <c r="SR110" s="79" t="n"/>
      <c r="SS110" s="79" t="n"/>
      <c r="ST110" s="79" t="n"/>
      <c r="SW110" s="78" t="n">
        <v>12</v>
      </c>
      <c r="SX110" s="79" t="n"/>
      <c r="SY110" s="79" t="n"/>
      <c r="SZ110" s="79" t="n"/>
      <c r="TA110" s="79" t="n"/>
      <c r="TB110" s="79" t="n"/>
      <c r="TC110" s="79" t="n"/>
      <c r="TD110" s="79" t="n"/>
      <c r="TE110" s="79" t="n"/>
      <c r="TF110" s="79" t="n"/>
      <c r="TG110" s="79" t="n"/>
      <c r="TH110" s="79" t="n"/>
      <c r="TI110" s="79" t="n"/>
      <c r="TJ110" s="79" t="n"/>
      <c r="TK110" s="79" t="n"/>
      <c r="TL110" s="79" t="n"/>
      <c r="TM110" s="79" t="n"/>
      <c r="TN110" s="79" t="n"/>
      <c r="TO110" s="79" t="n"/>
      <c r="TP110" s="79" t="n"/>
      <c r="TQ110" s="79" t="n"/>
      <c r="TR110" s="79" t="n"/>
      <c r="TS110" s="79" t="n"/>
      <c r="TT110" s="79" t="n"/>
      <c r="TU110" s="79" t="n"/>
      <c r="TV110" s="79" t="n"/>
      <c r="TW110" s="79" t="n"/>
      <c r="TX110" s="79" t="n"/>
      <c r="TY110" s="79" t="n"/>
      <c r="TZ110" s="79" t="n"/>
      <c r="UA110" s="79" t="n"/>
      <c r="UB110" s="79" t="n"/>
      <c r="UC110" s="79" t="n"/>
      <c r="UD110" s="79" t="n"/>
      <c r="UE110" s="79" t="n"/>
      <c r="UF110" s="79" t="n"/>
      <c r="UG110" s="79" t="n"/>
      <c r="UH110" s="79" t="n"/>
      <c r="UI110" s="79" t="n"/>
      <c r="UJ110" s="79" t="n"/>
      <c r="UK110" s="79" t="n"/>
      <c r="UN110" s="78" t="n">
        <v>12</v>
      </c>
      <c r="UO110" s="79" t="n"/>
      <c r="UP110" s="79" t="n"/>
      <c r="UQ110" s="79" t="n"/>
      <c r="UR110" s="79" t="n"/>
      <c r="US110" s="79" t="n"/>
      <c r="UT110" s="79" t="n"/>
      <c r="UU110" s="79" t="n"/>
      <c r="UV110" s="79" t="n"/>
      <c r="UW110" s="79" t="n"/>
      <c r="UX110" s="79" t="n"/>
      <c r="UY110" s="79" t="n"/>
      <c r="UZ110" s="79" t="n"/>
      <c r="VA110" s="79" t="n"/>
      <c r="VB110" s="79" t="n"/>
      <c r="VC110" s="79" t="n"/>
      <c r="VD110" s="79" t="n"/>
      <c r="VE110" s="79" t="n"/>
      <c r="VF110" s="79" t="n"/>
      <c r="VG110" s="79" t="n"/>
      <c r="VH110" s="79" t="n"/>
      <c r="VI110" s="79" t="n"/>
      <c r="VJ110" s="79" t="n"/>
      <c r="VK110" s="79" t="n"/>
      <c r="VL110" s="79" t="n"/>
      <c r="VM110" s="79" t="n"/>
      <c r="VN110" s="79" t="n"/>
      <c r="VO110" s="79" t="n"/>
      <c r="VP110" s="79" t="n"/>
      <c r="VQ110" s="79" t="n"/>
      <c r="VR110" s="79" t="n"/>
      <c r="VS110" s="79" t="n"/>
      <c r="VT110" s="79" t="n"/>
      <c r="VU110" s="79" t="n"/>
      <c r="VV110" s="79" t="n"/>
      <c r="VW110" s="79" t="n"/>
      <c r="VX110" s="79" t="n"/>
      <c r="VY110" s="79" t="n"/>
      <c r="VZ110" s="79" t="n"/>
      <c r="WA110" s="79" t="n"/>
      <c r="WB110" s="79" t="n"/>
      <c r="WE110" s="78" t="n">
        <v>12</v>
      </c>
      <c r="WF110" s="79" t="n"/>
      <c r="WG110" s="79" t="n"/>
      <c r="WH110" s="79" t="n"/>
      <c r="WI110" s="79" t="n"/>
      <c r="WJ110" s="79" t="n"/>
      <c r="WK110" s="79" t="n"/>
      <c r="WL110" s="79" t="n"/>
      <c r="WM110" s="79" t="n"/>
      <c r="WN110" s="79" t="n"/>
      <c r="WO110" s="79" t="n"/>
      <c r="WP110" s="79" t="n"/>
      <c r="WQ110" s="79" t="n"/>
      <c r="WR110" s="79" t="n"/>
      <c r="WS110" s="79" t="n"/>
      <c r="WT110" s="79" t="n"/>
      <c r="WU110" s="79" t="n"/>
      <c r="WV110" s="79" t="n"/>
      <c r="WW110" s="79" t="n"/>
      <c r="WX110" s="79" t="n"/>
      <c r="WY110" s="79" t="n"/>
      <c r="WZ110" s="79" t="n"/>
      <c r="XA110" s="79" t="n"/>
      <c r="XB110" s="79" t="n"/>
      <c r="XC110" s="79" t="n"/>
      <c r="XD110" s="79" t="n"/>
      <c r="XE110" s="79" t="n"/>
      <c r="XF110" s="79" t="n"/>
      <c r="XG110" s="79" t="n"/>
      <c r="XH110" s="79" t="n"/>
      <c r="XI110" s="79" t="n"/>
      <c r="XJ110" s="79" t="n"/>
      <c r="XK110" s="79" t="n"/>
      <c r="XL110" s="79" t="n"/>
      <c r="XM110" s="79" t="n"/>
      <c r="XN110" s="79" t="n"/>
      <c r="XO110" s="79" t="n"/>
      <c r="XP110" s="79" t="n"/>
      <c r="XQ110" s="79" t="n"/>
      <c r="XR110" s="79" t="n"/>
      <c r="XS110" s="79" t="n"/>
      <c r="XV110" s="78" t="n">
        <v>12</v>
      </c>
      <c r="XW110" s="79" t="n"/>
      <c r="XX110" s="79" t="n"/>
      <c r="XY110" s="79" t="n"/>
      <c r="XZ110" s="79" t="n"/>
      <c r="YA110" s="79" t="n"/>
      <c r="YB110" s="79" t="n"/>
      <c r="YC110" s="79" t="n"/>
      <c r="YD110" s="79" t="n"/>
      <c r="YE110" s="79" t="n"/>
      <c r="YF110" s="79" t="n"/>
      <c r="YG110" s="79" t="n"/>
      <c r="YH110" s="79" t="n"/>
      <c r="YI110" s="79" t="n"/>
      <c r="YJ110" s="79" t="n"/>
      <c r="YK110" s="79" t="n"/>
      <c r="YL110" s="79" t="n"/>
      <c r="YM110" s="79" t="n"/>
      <c r="YN110" s="79" t="n"/>
      <c r="YO110" s="79" t="n"/>
      <c r="YP110" s="79" t="n"/>
      <c r="YQ110" s="79" t="n"/>
      <c r="YR110" s="79" t="n"/>
      <c r="YS110" s="79" t="n"/>
      <c r="YT110" s="79" t="n"/>
      <c r="YU110" s="79" t="n"/>
      <c r="YV110" s="79" t="n"/>
      <c r="YW110" s="79" t="n"/>
      <c r="YX110" s="79" t="n"/>
      <c r="YY110" s="79" t="n"/>
      <c r="YZ110" s="79" t="n"/>
      <c r="ZA110" s="79" t="n"/>
      <c r="ZB110" s="79" t="n"/>
      <c r="ZC110" s="79" t="n"/>
      <c r="ZD110" s="79" t="n"/>
      <c r="ZE110" s="79" t="n"/>
      <c r="ZF110" s="79" t="n"/>
      <c r="ZG110" s="79" t="n"/>
      <c r="ZH110" s="79" t="n"/>
      <c r="ZI110" s="79" t="n"/>
      <c r="ZJ110" s="79" t="n"/>
      <c r="ZM110" s="78" t="n">
        <v>12</v>
      </c>
      <c r="ZN110" s="79" t="n"/>
      <c r="ZO110" s="79" t="n"/>
      <c r="ZP110" s="79" t="n"/>
      <c r="ZQ110" s="79" t="n"/>
      <c r="ZR110" s="79" t="n"/>
      <c r="ZS110" s="79" t="n"/>
      <c r="ZT110" s="79" t="n"/>
      <c r="ZU110" s="79" t="n"/>
      <c r="ZV110" s="79" t="n"/>
      <c r="ZW110" s="79" t="n"/>
      <c r="ZX110" s="79" t="n"/>
      <c r="ZY110" s="79" t="n"/>
      <c r="ZZ110" s="79" t="n"/>
      <c r="AAA110" s="79" t="n"/>
      <c r="AAB110" s="79" t="n"/>
      <c r="AAC110" s="79" t="n"/>
      <c r="AAD110" s="79" t="n"/>
      <c r="AAE110" s="79" t="n"/>
      <c r="AAF110" s="79" t="n"/>
      <c r="AAG110" s="79" t="n"/>
      <c r="AAH110" s="79" t="n"/>
      <c r="AAI110" s="79" t="n"/>
      <c r="AAJ110" s="79" t="n"/>
      <c r="AAK110" s="79" t="n"/>
      <c r="AAL110" s="79" t="n"/>
      <c r="AAM110" s="79" t="n"/>
      <c r="AAN110" s="79" t="n"/>
      <c r="AAO110" s="79" t="n"/>
      <c r="AAP110" s="79" t="n"/>
      <c r="AAQ110" s="79" t="n"/>
      <c r="AAR110" s="79" t="n"/>
      <c r="AAS110" s="79" t="n"/>
      <c r="AAT110" s="79" t="n"/>
      <c r="AAU110" s="79" t="n"/>
      <c r="AAV110" s="79" t="n"/>
      <c r="AAW110" s="79" t="n"/>
      <c r="AAX110" s="79" t="n"/>
      <c r="AAY110" s="79" t="n"/>
      <c r="AAZ110" s="79" t="n"/>
      <c r="ABA110" s="79" t="n"/>
      <c r="ABD110" s="78" t="n">
        <v>12</v>
      </c>
      <c r="ABE110" s="79" t="n"/>
      <c r="ABF110" s="79" t="n"/>
      <c r="ABG110" s="79" t="n"/>
      <c r="ABH110" s="79" t="n"/>
      <c r="ABI110" s="79" t="n"/>
      <c r="ABJ110" s="79" t="n"/>
      <c r="ABK110" s="79" t="n"/>
      <c r="ABL110" s="79" t="n"/>
      <c r="ABM110" s="79" t="n"/>
      <c r="ABN110" s="79" t="n"/>
      <c r="ABO110" s="79" t="n"/>
      <c r="ABP110" s="79" t="n"/>
      <c r="ABQ110" s="79" t="n"/>
      <c r="ABR110" s="79" t="n"/>
      <c r="ABS110" s="79" t="n"/>
      <c r="ABT110" s="79" t="n"/>
      <c r="ABU110" s="79" t="n"/>
      <c r="ABV110" s="79" t="n"/>
      <c r="ABW110" s="79" t="n"/>
      <c r="ABX110" s="79" t="n"/>
      <c r="ABY110" s="79" t="n"/>
      <c r="ABZ110" s="79" t="n"/>
      <c r="ACA110" s="79" t="n"/>
      <c r="ACB110" s="79" t="n"/>
      <c r="ACC110" s="79" t="n"/>
      <c r="ACD110" s="79" t="n"/>
      <c r="ACE110" s="79" t="n"/>
      <c r="ACF110" s="79" t="n"/>
      <c r="ACG110" s="79" t="n"/>
      <c r="ACH110" s="79" t="n"/>
      <c r="ACI110" s="79" t="n"/>
      <c r="ACJ110" s="79" t="n"/>
      <c r="ACK110" s="79" t="n"/>
      <c r="ACL110" s="79" t="n"/>
      <c r="ACM110" s="79" t="n"/>
      <c r="ACN110" s="79" t="n"/>
      <c r="ACO110" s="79" t="n"/>
      <c r="ACP110" s="79" t="n"/>
      <c r="ACQ110" s="79" t="n"/>
      <c r="ACR110" s="79" t="n"/>
      <c r="ACU110" s="78" t="n">
        <v>12</v>
      </c>
      <c r="ACV110" s="79" t="n"/>
      <c r="ACW110" s="79" t="n"/>
      <c r="ACX110" s="79" t="n"/>
      <c r="ACY110" s="79" t="n"/>
      <c r="ACZ110" s="79" t="n"/>
      <c r="ADA110" s="79" t="n"/>
      <c r="ADB110" s="79" t="n"/>
      <c r="ADC110" s="79" t="n"/>
      <c r="ADD110" s="79" t="n"/>
      <c r="ADE110" s="79" t="n"/>
      <c r="ADF110" s="79" t="n"/>
      <c r="ADG110" s="79" t="n"/>
      <c r="ADH110" s="79" t="n"/>
      <c r="ADI110" s="79" t="n"/>
      <c r="ADJ110" s="79" t="n"/>
      <c r="ADK110" s="79" t="n"/>
      <c r="ADL110" s="79" t="n"/>
      <c r="ADM110" s="79" t="n"/>
      <c r="ADN110" s="79" t="n"/>
      <c r="ADO110" s="79" t="n"/>
      <c r="ADP110" s="79" t="n"/>
      <c r="ADQ110" s="79" t="n"/>
      <c r="ADR110" s="79" t="n"/>
      <c r="ADS110" s="79" t="n"/>
      <c r="ADT110" s="79" t="n"/>
      <c r="ADU110" s="79" t="n"/>
      <c r="ADV110" s="79" t="n"/>
      <c r="ADW110" s="79" t="n"/>
      <c r="ADX110" s="79" t="n"/>
      <c r="ADY110" s="79" t="n"/>
      <c r="ADZ110" s="79" t="n"/>
      <c r="AEA110" s="79" t="n"/>
      <c r="AEB110" s="79" t="n"/>
      <c r="AEC110" s="79" t="n"/>
      <c r="AED110" s="79" t="n"/>
      <c r="AEE110" s="79" t="n"/>
      <c r="AEF110" s="79" t="n"/>
      <c r="AEG110" s="79" t="n"/>
      <c r="AEH110" s="79" t="n"/>
      <c r="AEI110" s="79" t="n"/>
      <c r="AEL110" s="78" t="n">
        <v>12</v>
      </c>
      <c r="AEM110" s="79" t="n"/>
      <c r="AEN110" s="79" t="n"/>
      <c r="AEO110" s="79" t="n"/>
      <c r="AEP110" s="79" t="n"/>
      <c r="AEQ110" s="79" t="n"/>
      <c r="AER110" s="79" t="n"/>
      <c r="AES110" s="79" t="n"/>
      <c r="AET110" s="79" t="n"/>
      <c r="AEU110" s="79" t="n"/>
      <c r="AEV110" s="79" t="n"/>
      <c r="AEW110" s="79" t="n"/>
      <c r="AEX110" s="79" t="n"/>
      <c r="AEY110" s="79" t="n"/>
      <c r="AEZ110" s="79" t="n"/>
      <c r="AFA110" s="79" t="n"/>
      <c r="AFB110" s="79" t="n"/>
      <c r="AFC110" s="79" t="n"/>
      <c r="AFD110" s="79" t="n"/>
      <c r="AFE110" s="79" t="n"/>
      <c r="AFF110" s="79" t="n"/>
      <c r="AFG110" s="79" t="n"/>
      <c r="AFH110" s="79" t="n"/>
      <c r="AFI110" s="79" t="n"/>
      <c r="AFJ110" s="79" t="n"/>
      <c r="AFK110" s="79" t="n"/>
      <c r="AFL110" s="79" t="n"/>
      <c r="AFM110" s="79" t="n"/>
      <c r="AFN110" s="79" t="n"/>
      <c r="AFO110" s="79" t="n"/>
      <c r="AFP110" s="79" t="n"/>
      <c r="AFQ110" s="79" t="n"/>
      <c r="AFR110" s="79" t="n"/>
      <c r="AFS110" s="79" t="n"/>
      <c r="AFT110" s="79" t="n"/>
      <c r="AFU110" s="79" t="n"/>
      <c r="AFV110" s="79" t="n"/>
      <c r="AFW110" s="79" t="n"/>
      <c r="AFX110" s="79" t="n"/>
      <c r="AFY110" s="79" t="n"/>
      <c r="AFZ110" s="79" t="n"/>
    </row>
    <row r="111">
      <c r="A111" s="78" t="n">
        <v>13</v>
      </c>
      <c r="B111" s="79" t="n"/>
      <c r="C111" s="79" t="n"/>
      <c r="D111" s="79" t="n"/>
      <c r="E111" s="79" t="n"/>
      <c r="F111" s="79" t="n"/>
      <c r="G111" s="79" t="n"/>
      <c r="H111" s="79" t="n"/>
      <c r="I111" s="79" t="n"/>
      <c r="J111" s="79" t="n"/>
      <c r="K111" s="79" t="n"/>
      <c r="L111" s="79" t="n"/>
      <c r="M111" s="79" t="n"/>
      <c r="N111" s="79" t="n"/>
      <c r="O111" s="79" t="n"/>
      <c r="P111" s="79" t="n"/>
      <c r="Q111" s="79" t="n"/>
      <c r="R111" s="79" t="n"/>
      <c r="S111" s="79" t="n"/>
      <c r="T111" s="79" t="n"/>
      <c r="U111" s="79" t="n"/>
      <c r="V111" s="79" t="n"/>
      <c r="W111" s="79" t="n"/>
      <c r="X111" s="79" t="n"/>
      <c r="Y111" s="79" t="n"/>
      <c r="Z111" s="79" t="n"/>
      <c r="AA111" s="79" t="n"/>
      <c r="AB111" s="79" t="n"/>
      <c r="AC111" s="79" t="n"/>
      <c r="AD111" s="79" t="n"/>
      <c r="AE111" s="79" t="n"/>
      <c r="AF111" s="79" t="n"/>
      <c r="AG111" s="79" t="n"/>
      <c r="AH111" s="79" t="n"/>
      <c r="AI111" s="79" t="n"/>
      <c r="AJ111" s="79" t="n"/>
      <c r="AK111" s="79" t="n"/>
      <c r="AL111" s="79" t="n"/>
      <c r="AM111" s="79" t="n"/>
      <c r="AN111" s="79" t="n"/>
      <c r="AO111" s="79" t="n"/>
      <c r="AR111" s="78" t="n">
        <v>13</v>
      </c>
      <c r="AS111" s="79" t="n"/>
      <c r="AT111" s="79" t="n"/>
      <c r="AU111" s="79" t="n"/>
      <c r="AV111" s="79" t="n"/>
      <c r="AW111" s="79" t="n"/>
      <c r="AX111" s="79" t="n"/>
      <c r="AY111" s="79" t="n"/>
      <c r="AZ111" s="79" t="n"/>
      <c r="BA111" s="79" t="n"/>
      <c r="BB111" s="79" t="n"/>
      <c r="BC111" s="79" t="n"/>
      <c r="BD111" s="79" t="n"/>
      <c r="BE111" s="79" t="n"/>
      <c r="BF111" s="79" t="n"/>
      <c r="BG111" s="79" t="n"/>
      <c r="BH111" s="79" t="n"/>
      <c r="BI111" s="79" t="n"/>
      <c r="BJ111" s="79" t="n"/>
      <c r="BK111" s="79" t="n"/>
      <c r="BL111" s="79" t="n"/>
      <c r="BM111" s="79" t="n"/>
      <c r="BN111" s="79" t="n"/>
      <c r="BO111" s="79" t="n"/>
      <c r="BP111" s="79" t="n"/>
      <c r="BQ111" s="79" t="n"/>
      <c r="BR111" s="79" t="n"/>
      <c r="BS111" s="79" t="n"/>
      <c r="BT111" s="79" t="n"/>
      <c r="BU111" s="79" t="n"/>
      <c r="BV111" s="79" t="n"/>
      <c r="BW111" s="79" t="n"/>
      <c r="BX111" s="79" t="n"/>
      <c r="BY111" s="79" t="n"/>
      <c r="BZ111" s="79" t="n"/>
      <c r="CA111" s="79" t="n"/>
      <c r="CB111" s="79" t="n"/>
      <c r="CC111" s="79" t="n"/>
      <c r="CD111" s="79" t="n"/>
      <c r="CE111" s="79" t="n"/>
      <c r="CF111" s="79" t="n"/>
      <c r="CI111" s="78" t="n">
        <v>13</v>
      </c>
      <c r="CJ111" s="79" t="n"/>
      <c r="CK111" s="79" t="n"/>
      <c r="CL111" s="79" t="n"/>
      <c r="CM111" s="79" t="n"/>
      <c r="CN111" s="79" t="n"/>
      <c r="CO111" s="79" t="n"/>
      <c r="CP111" s="79" t="n"/>
      <c r="CQ111" s="79" t="n"/>
      <c r="CR111" s="79" t="n"/>
      <c r="CS111" s="79" t="n"/>
      <c r="CT111" s="79" t="n"/>
      <c r="CU111" s="79" t="n"/>
      <c r="CV111" s="79" t="n"/>
      <c r="CW111" s="79" t="n"/>
      <c r="CX111" s="79" t="n"/>
      <c r="CY111" s="79" t="n"/>
      <c r="CZ111" s="79" t="n"/>
      <c r="DA111" s="79" t="n"/>
      <c r="DB111" s="79" t="n"/>
      <c r="DC111" s="79" t="n"/>
      <c r="DD111" s="79" t="n"/>
      <c r="DE111" s="79" t="n"/>
      <c r="DF111" s="79" t="n"/>
      <c r="DG111" s="79" t="n"/>
      <c r="DH111" s="79" t="n"/>
      <c r="DI111" s="79" t="n"/>
      <c r="DJ111" s="79" t="n"/>
      <c r="DK111" s="79" t="n"/>
      <c r="DL111" s="79" t="n"/>
      <c r="DM111" s="79" t="n"/>
      <c r="DN111" s="79" t="n"/>
      <c r="DO111" s="79" t="n"/>
      <c r="DP111" s="79" t="n"/>
      <c r="DQ111" s="79" t="n"/>
      <c r="DR111" s="79" t="n"/>
      <c r="DS111" s="79" t="n"/>
      <c r="DT111" s="79" t="n"/>
      <c r="DU111" s="79" t="n"/>
      <c r="DV111" s="79" t="n"/>
      <c r="DW111" s="79" t="n"/>
      <c r="DZ111" s="78" t="n">
        <v>13</v>
      </c>
      <c r="EA111" s="79" t="n"/>
      <c r="EB111" s="79" t="n"/>
      <c r="EC111" s="79" t="n"/>
      <c r="ED111" s="79" t="n"/>
      <c r="EE111" s="79" t="n"/>
      <c r="EF111" s="79" t="n"/>
      <c r="EG111" s="79" t="n"/>
      <c r="EH111" s="79" t="n"/>
      <c r="EI111" s="79" t="n"/>
      <c r="EJ111" s="79" t="n"/>
      <c r="EK111" s="79" t="n"/>
      <c r="EL111" s="79" t="n"/>
      <c r="EM111" s="79" t="n"/>
      <c r="EN111" s="79" t="n"/>
      <c r="EO111" s="79" t="n"/>
      <c r="EP111" s="79" t="n"/>
      <c r="EQ111" s="79" t="n"/>
      <c r="ER111" s="79" t="n"/>
      <c r="ES111" s="79" t="n"/>
      <c r="ET111" s="79" t="n"/>
      <c r="EU111" s="79" t="n"/>
      <c r="EV111" s="79" t="n"/>
      <c r="EW111" s="79" t="n"/>
      <c r="EX111" s="79" t="n"/>
      <c r="EY111" s="79" t="n"/>
      <c r="EZ111" s="79" t="n"/>
      <c r="FA111" s="79" t="n"/>
      <c r="FB111" s="79" t="n"/>
      <c r="FC111" s="79" t="n"/>
      <c r="FD111" s="79" t="n"/>
      <c r="FE111" s="79" t="n"/>
      <c r="FF111" s="79" t="n"/>
      <c r="FG111" s="79" t="n"/>
      <c r="FH111" s="79" t="n"/>
      <c r="FI111" s="79" t="n"/>
      <c r="FJ111" s="79" t="n"/>
      <c r="FK111" s="79" t="n"/>
      <c r="FL111" s="79" t="n"/>
      <c r="FM111" s="79" t="n"/>
      <c r="FN111" s="79" t="n"/>
      <c r="FQ111" s="78" t="n">
        <v>13</v>
      </c>
      <c r="FR111" s="79" t="n"/>
      <c r="FS111" s="79" t="n"/>
      <c r="FT111" s="79" t="n"/>
      <c r="FU111" s="79" t="n"/>
      <c r="FV111" s="79" t="n"/>
      <c r="FW111" s="79" t="n"/>
      <c r="FX111" s="79" t="n"/>
      <c r="FY111" s="79" t="n"/>
      <c r="FZ111" s="79" t="n"/>
      <c r="GA111" s="79" t="n"/>
      <c r="GB111" s="79" t="n"/>
      <c r="GC111" s="79" t="n"/>
      <c r="GD111" s="79" t="n"/>
      <c r="GE111" s="79" t="n"/>
      <c r="GF111" s="79" t="n"/>
      <c r="GG111" s="79" t="n"/>
      <c r="GH111" s="79" t="n"/>
      <c r="GI111" s="79" t="n"/>
      <c r="GJ111" s="79" t="n"/>
      <c r="GK111" s="79" t="n"/>
      <c r="GL111" s="79" t="n"/>
      <c r="GM111" s="79" t="n"/>
      <c r="GN111" s="79" t="n"/>
      <c r="GO111" s="79" t="n"/>
      <c r="GP111" s="79" t="n"/>
      <c r="GQ111" s="79" t="n"/>
      <c r="GR111" s="79" t="n"/>
      <c r="GS111" s="79" t="n"/>
      <c r="GT111" s="79" t="n"/>
      <c r="GU111" s="79" t="n"/>
      <c r="GV111" s="79" t="n"/>
      <c r="GW111" s="79" t="n"/>
      <c r="GX111" s="79" t="n"/>
      <c r="GY111" s="79" t="n"/>
      <c r="GZ111" s="79" t="n"/>
      <c r="HA111" s="79" t="n"/>
      <c r="HB111" s="79" t="n"/>
      <c r="HC111" s="79" t="n"/>
      <c r="HD111" s="79" t="n"/>
      <c r="HE111" s="79" t="n"/>
      <c r="HH111" s="78" t="n">
        <v>13</v>
      </c>
      <c r="HI111" s="79" t="n"/>
      <c r="HJ111" s="79" t="n"/>
      <c r="HK111" s="79" t="n"/>
      <c r="HL111" s="79" t="n"/>
      <c r="HM111" s="79" t="n"/>
      <c r="HN111" s="79" t="n"/>
      <c r="HO111" s="79" t="n"/>
      <c r="HP111" s="79" t="n"/>
      <c r="HQ111" s="79" t="n"/>
      <c r="HR111" s="79" t="n"/>
      <c r="HS111" s="79" t="n"/>
      <c r="HT111" s="79" t="n"/>
      <c r="HU111" s="79" t="n"/>
      <c r="HV111" s="79" t="n"/>
      <c r="HW111" s="79" t="n"/>
      <c r="HX111" s="79" t="n"/>
      <c r="HY111" s="79" t="n"/>
      <c r="HZ111" s="79" t="n"/>
      <c r="IA111" s="79" t="n"/>
      <c r="IB111" s="79" t="n"/>
      <c r="IC111" s="79" t="n"/>
      <c r="ID111" s="79" t="n"/>
      <c r="IE111" s="79" t="n"/>
      <c r="IF111" s="79" t="n"/>
      <c r="IG111" s="79" t="n"/>
      <c r="IH111" s="79" t="n"/>
      <c r="II111" s="79" t="n"/>
      <c r="IJ111" s="79" t="n"/>
      <c r="IK111" s="79" t="n"/>
      <c r="IL111" s="79" t="n"/>
      <c r="IM111" s="79" t="n"/>
      <c r="IN111" s="79" t="n"/>
      <c r="IO111" s="79" t="n"/>
      <c r="IP111" s="79" t="n"/>
      <c r="IQ111" s="79" t="n"/>
      <c r="IR111" s="79" t="n"/>
      <c r="IS111" s="79" t="n"/>
      <c r="IT111" s="79" t="n"/>
      <c r="IU111" s="79" t="n"/>
      <c r="IV111" s="79" t="n"/>
      <c r="IY111" s="78" t="n">
        <v>13</v>
      </c>
      <c r="IZ111" s="79" t="n"/>
      <c r="JA111" s="79" t="n"/>
      <c r="JB111" s="79" t="n"/>
      <c r="JC111" s="79" t="n"/>
      <c r="JD111" s="79" t="n"/>
      <c r="JE111" s="79" t="n"/>
      <c r="JF111" s="79" t="n"/>
      <c r="JG111" s="79" t="n"/>
      <c r="JH111" s="79" t="n"/>
      <c r="JI111" s="79" t="n"/>
      <c r="JJ111" s="79" t="n"/>
      <c r="JK111" s="79" t="n"/>
      <c r="JL111" s="79" t="n"/>
      <c r="JM111" s="79" t="n"/>
      <c r="JN111" s="79" t="n"/>
      <c r="JO111" s="79" t="n"/>
      <c r="JP111" s="79" t="n"/>
      <c r="JQ111" s="79" t="n"/>
      <c r="JR111" s="79" t="n"/>
      <c r="JS111" s="79" t="n"/>
      <c r="JT111" s="79" t="n"/>
      <c r="JU111" s="79" t="n"/>
      <c r="JV111" s="79" t="n"/>
      <c r="JW111" s="79" t="n"/>
      <c r="JX111" s="79" t="n"/>
      <c r="JY111" s="79" t="n"/>
      <c r="JZ111" s="79" t="n"/>
      <c r="KA111" s="79" t="n"/>
      <c r="KB111" s="79" t="n"/>
      <c r="KC111" s="79" t="n"/>
      <c r="KD111" s="79" t="n"/>
      <c r="KE111" s="79" t="n"/>
      <c r="KF111" s="79" t="n"/>
      <c r="KG111" s="79" t="n"/>
      <c r="KH111" s="79" t="n"/>
      <c r="KI111" s="79" t="n"/>
      <c r="KJ111" s="79" t="n"/>
      <c r="KK111" s="79" t="n"/>
      <c r="KL111" s="79" t="n"/>
      <c r="KM111" s="79" t="n"/>
      <c r="KP111" s="78" t="n">
        <v>13</v>
      </c>
      <c r="KQ111" s="79" t="n"/>
      <c r="KR111" s="79" t="n"/>
      <c r="KS111" s="79" t="n"/>
      <c r="KT111" s="79" t="n"/>
      <c r="KU111" s="79" t="n"/>
      <c r="KV111" s="79" t="n"/>
      <c r="KW111" s="79" t="n"/>
      <c r="KX111" s="79" t="n"/>
      <c r="KY111" s="79" t="n"/>
      <c r="KZ111" s="79" t="n"/>
      <c r="LA111" s="79" t="n"/>
      <c r="LB111" s="79" t="n"/>
      <c r="LC111" s="79" t="n"/>
      <c r="LD111" s="79" t="n"/>
      <c r="LE111" s="79" t="n"/>
      <c r="LF111" s="79" t="n"/>
      <c r="LG111" s="79" t="n"/>
      <c r="LH111" s="79" t="n"/>
      <c r="LI111" s="79" t="n"/>
      <c r="LJ111" s="79" t="n"/>
      <c r="LK111" s="79" t="n"/>
      <c r="LL111" s="79" t="n"/>
      <c r="LM111" s="79" t="n"/>
      <c r="LN111" s="79" t="n"/>
      <c r="LO111" s="79" t="n"/>
      <c r="LP111" s="79" t="n"/>
      <c r="LQ111" s="79" t="n"/>
      <c r="LR111" s="79" t="n"/>
      <c r="LS111" s="79" t="n"/>
      <c r="LT111" s="79" t="n"/>
      <c r="LU111" s="79" t="n"/>
      <c r="LV111" s="79" t="n"/>
      <c r="LW111" s="79" t="n"/>
      <c r="LX111" s="79" t="n"/>
      <c r="LY111" s="79" t="n"/>
      <c r="LZ111" s="79" t="n"/>
      <c r="MA111" s="79" t="n"/>
      <c r="MB111" s="79" t="n"/>
      <c r="MC111" s="79" t="n"/>
      <c r="MD111" s="79" t="n"/>
      <c r="MG111" s="78" t="n">
        <v>13</v>
      </c>
      <c r="MH111" s="79" t="n"/>
      <c r="MI111" s="79" t="n"/>
      <c r="MJ111" s="79" t="n"/>
      <c r="MK111" s="79" t="n"/>
      <c r="ML111" s="79" t="n"/>
      <c r="MM111" s="79" t="n"/>
      <c r="MN111" s="79" t="n"/>
      <c r="MO111" s="79" t="n"/>
      <c r="MP111" s="79" t="n"/>
      <c r="MQ111" s="79" t="n"/>
      <c r="MR111" s="79" t="n"/>
      <c r="MS111" s="79" t="n"/>
      <c r="MT111" s="79" t="n"/>
      <c r="MU111" s="79" t="n"/>
      <c r="MV111" s="79" t="n"/>
      <c r="MW111" s="79" t="n"/>
      <c r="MX111" s="79" t="n"/>
      <c r="MY111" s="79" t="n"/>
      <c r="MZ111" s="79" t="n"/>
      <c r="NA111" s="79" t="n"/>
      <c r="NB111" s="79" t="n"/>
      <c r="NC111" s="79" t="n"/>
      <c r="ND111" s="79" t="n"/>
      <c r="NE111" s="79" t="n"/>
      <c r="NF111" s="79" t="n"/>
      <c r="NG111" s="79" t="n"/>
      <c r="NH111" s="79" t="n"/>
      <c r="NI111" s="79" t="n"/>
      <c r="NJ111" s="79" t="n"/>
      <c r="NK111" s="79" t="n"/>
      <c r="NL111" s="79" t="n"/>
      <c r="NM111" s="79" t="n"/>
      <c r="NN111" s="79" t="n"/>
      <c r="NO111" s="79" t="n"/>
      <c r="NP111" s="79" t="n"/>
      <c r="NQ111" s="79" t="n"/>
      <c r="NR111" s="79" t="n"/>
      <c r="NS111" s="79" t="n"/>
      <c r="NT111" s="79" t="n"/>
      <c r="NU111" s="79" t="n"/>
      <c r="NX111" s="78" t="n">
        <v>13</v>
      </c>
      <c r="NY111" s="79" t="n"/>
      <c r="NZ111" s="79" t="n"/>
      <c r="OA111" s="79" t="n"/>
      <c r="OB111" s="79" t="n"/>
      <c r="OC111" s="79" t="n"/>
      <c r="OD111" s="79" t="n"/>
      <c r="OE111" s="79" t="n"/>
      <c r="OF111" s="79" t="n"/>
      <c r="OG111" s="79" t="n"/>
      <c r="OH111" s="79" t="n"/>
      <c r="OI111" s="79" t="n"/>
      <c r="OJ111" s="79" t="n"/>
      <c r="OK111" s="79" t="n"/>
      <c r="OL111" s="79" t="n"/>
      <c r="OM111" s="79" t="n"/>
      <c r="ON111" s="79" t="n"/>
      <c r="OO111" s="79" t="n"/>
      <c r="OP111" s="79" t="n"/>
      <c r="OQ111" s="79" t="n"/>
      <c r="OR111" s="79" t="n"/>
      <c r="OS111" s="79" t="n"/>
      <c r="OT111" s="79" t="n"/>
      <c r="OU111" s="79" t="n"/>
      <c r="OV111" s="79" t="n"/>
      <c r="OW111" s="79" t="n"/>
      <c r="OX111" s="79" t="n"/>
      <c r="OY111" s="79" t="n"/>
      <c r="OZ111" s="79" t="n"/>
      <c r="PA111" s="79" t="n"/>
      <c r="PB111" s="79" t="n"/>
      <c r="PC111" s="79" t="n"/>
      <c r="PD111" s="79" t="n"/>
      <c r="PE111" s="79" t="n"/>
      <c r="PF111" s="79" t="n"/>
      <c r="PG111" s="79" t="n"/>
      <c r="PH111" s="79" t="n"/>
      <c r="PI111" s="79" t="n"/>
      <c r="PJ111" s="79" t="n"/>
      <c r="PK111" s="79" t="n"/>
      <c r="PL111" s="79" t="n"/>
      <c r="PO111" s="78" t="n">
        <v>13</v>
      </c>
      <c r="PP111" s="79" t="n"/>
      <c r="PQ111" s="79" t="n"/>
      <c r="PR111" s="79" t="n"/>
      <c r="PS111" s="79" t="n"/>
      <c r="PT111" s="79" t="n"/>
      <c r="PU111" s="79" t="n"/>
      <c r="PV111" s="79" t="n"/>
      <c r="PW111" s="79" t="n"/>
      <c r="PX111" s="79" t="n"/>
      <c r="PY111" s="79" t="n"/>
      <c r="PZ111" s="79" t="n"/>
      <c r="QA111" s="79" t="n"/>
      <c r="QB111" s="79" t="n"/>
      <c r="QC111" s="79" t="n"/>
      <c r="QD111" s="79" t="n"/>
      <c r="QE111" s="79" t="n"/>
      <c r="QF111" s="79" t="n"/>
      <c r="QG111" s="79" t="n"/>
      <c r="QH111" s="79" t="n"/>
      <c r="QI111" s="79" t="n"/>
      <c r="QJ111" s="79" t="n"/>
      <c r="QK111" s="79" t="n"/>
      <c r="QL111" s="79" t="n"/>
      <c r="QM111" s="79" t="n"/>
      <c r="QN111" s="79" t="n"/>
      <c r="QO111" s="79" t="n"/>
      <c r="QP111" s="79" t="n"/>
      <c r="QQ111" s="79" t="n"/>
      <c r="QR111" s="79" t="n"/>
      <c r="QS111" s="79" t="n"/>
      <c r="QT111" s="79" t="n"/>
      <c r="QU111" s="79" t="n"/>
      <c r="QV111" s="79" t="n"/>
      <c r="QW111" s="79" t="n"/>
      <c r="QX111" s="79" t="n"/>
      <c r="QY111" s="79" t="n"/>
      <c r="QZ111" s="79" t="n"/>
      <c r="RA111" s="79" t="n"/>
      <c r="RB111" s="79" t="n"/>
      <c r="RC111" s="79" t="n"/>
      <c r="RF111" s="78" t="n">
        <v>13</v>
      </c>
      <c r="RG111" s="79" t="n"/>
      <c r="RH111" s="79" t="n"/>
      <c r="RI111" s="79" t="n"/>
      <c r="RJ111" s="79" t="n"/>
      <c r="RK111" s="79" t="n"/>
      <c r="RL111" s="79" t="n"/>
      <c r="RM111" s="79" t="n"/>
      <c r="RN111" s="79" t="n"/>
      <c r="RO111" s="79" t="n"/>
      <c r="RP111" s="79" t="n"/>
      <c r="RQ111" s="79" t="n"/>
      <c r="RR111" s="79" t="n"/>
      <c r="RS111" s="79" t="n"/>
      <c r="RT111" s="79" t="n"/>
      <c r="RU111" s="79" t="n"/>
      <c r="RV111" s="79" t="n"/>
      <c r="RW111" s="79" t="n"/>
      <c r="RX111" s="79" t="n"/>
      <c r="RY111" s="79" t="n"/>
      <c r="RZ111" s="79" t="n"/>
      <c r="SA111" s="79" t="n"/>
      <c r="SB111" s="79" t="n"/>
      <c r="SC111" s="79" t="n"/>
      <c r="SD111" s="79" t="n"/>
      <c r="SE111" s="79" t="n"/>
      <c r="SF111" s="79" t="n"/>
      <c r="SG111" s="79" t="n"/>
      <c r="SH111" s="79" t="n"/>
      <c r="SI111" s="79" t="n"/>
      <c r="SJ111" s="79" t="n"/>
      <c r="SK111" s="79" t="n"/>
      <c r="SL111" s="79" t="n"/>
      <c r="SM111" s="79" t="n"/>
      <c r="SN111" s="79" t="n"/>
      <c r="SO111" s="79" t="n"/>
      <c r="SP111" s="79" t="n"/>
      <c r="SQ111" s="79" t="n"/>
      <c r="SR111" s="79" t="n"/>
      <c r="SS111" s="79" t="n"/>
      <c r="ST111" s="79" t="n"/>
      <c r="SW111" s="78" t="n">
        <v>13</v>
      </c>
      <c r="SX111" s="79" t="n"/>
      <c r="SY111" s="79" t="n"/>
      <c r="SZ111" s="79" t="n"/>
      <c r="TA111" s="79" t="n"/>
      <c r="TB111" s="79" t="n"/>
      <c r="TC111" s="79" t="n"/>
      <c r="TD111" s="79" t="n"/>
      <c r="TE111" s="79" t="n"/>
      <c r="TF111" s="79" t="n"/>
      <c r="TG111" s="79" t="n"/>
      <c r="TH111" s="79" t="n"/>
      <c r="TI111" s="79" t="n"/>
      <c r="TJ111" s="79" t="n"/>
      <c r="TK111" s="79" t="n"/>
      <c r="TL111" s="79" t="n"/>
      <c r="TM111" s="79" t="n"/>
      <c r="TN111" s="79" t="n"/>
      <c r="TO111" s="79" t="n"/>
      <c r="TP111" s="79" t="n"/>
      <c r="TQ111" s="79" t="n"/>
      <c r="TR111" s="79" t="n"/>
      <c r="TS111" s="79" t="n"/>
      <c r="TT111" s="79" t="n"/>
      <c r="TU111" s="79" t="n"/>
      <c r="TV111" s="79" t="n"/>
      <c r="TW111" s="79" t="n"/>
      <c r="TX111" s="79" t="n"/>
      <c r="TY111" s="79" t="n"/>
      <c r="TZ111" s="79" t="n"/>
      <c r="UA111" s="79" t="n"/>
      <c r="UB111" s="79" t="n"/>
      <c r="UC111" s="79" t="n"/>
      <c r="UD111" s="79" t="n"/>
      <c r="UE111" s="79" t="n"/>
      <c r="UF111" s="79" t="n"/>
      <c r="UG111" s="79" t="n"/>
      <c r="UH111" s="79" t="n"/>
      <c r="UI111" s="79" t="n"/>
      <c r="UJ111" s="79" t="n"/>
      <c r="UK111" s="79" t="n"/>
      <c r="UN111" s="78" t="n">
        <v>13</v>
      </c>
      <c r="UO111" s="79" t="n"/>
      <c r="UP111" s="79" t="n"/>
      <c r="UQ111" s="79" t="n"/>
      <c r="UR111" s="79" t="n"/>
      <c r="US111" s="79" t="n"/>
      <c r="UT111" s="79" t="n"/>
      <c r="UU111" s="79" t="n"/>
      <c r="UV111" s="79" t="n"/>
      <c r="UW111" s="79" t="n"/>
      <c r="UX111" s="79" t="n"/>
      <c r="UY111" s="79" t="n"/>
      <c r="UZ111" s="79" t="n"/>
      <c r="VA111" s="79" t="n"/>
      <c r="VB111" s="79" t="n"/>
      <c r="VC111" s="79" t="n"/>
      <c r="VD111" s="79" t="n"/>
      <c r="VE111" s="79" t="n"/>
      <c r="VF111" s="79" t="n"/>
      <c r="VG111" s="79" t="n"/>
      <c r="VH111" s="79" t="n"/>
      <c r="VI111" s="79" t="n"/>
      <c r="VJ111" s="79" t="n"/>
      <c r="VK111" s="79" t="n"/>
      <c r="VL111" s="79" t="n"/>
      <c r="VM111" s="79" t="n"/>
      <c r="VN111" s="79" t="n"/>
      <c r="VO111" s="79" t="n"/>
      <c r="VP111" s="79" t="n"/>
      <c r="VQ111" s="79" t="n"/>
      <c r="VR111" s="79" t="n"/>
      <c r="VS111" s="79" t="n"/>
      <c r="VT111" s="79" t="n"/>
      <c r="VU111" s="79" t="n"/>
      <c r="VV111" s="79" t="n"/>
      <c r="VW111" s="79" t="n"/>
      <c r="VX111" s="79" t="n"/>
      <c r="VY111" s="79" t="n"/>
      <c r="VZ111" s="79" t="n"/>
      <c r="WA111" s="79" t="n"/>
      <c r="WB111" s="79" t="n"/>
      <c r="WE111" s="78" t="n">
        <v>13</v>
      </c>
      <c r="WF111" s="79" t="n"/>
      <c r="WG111" s="79" t="n"/>
      <c r="WH111" s="79" t="n"/>
      <c r="WI111" s="79" t="n"/>
      <c r="WJ111" s="79" t="n"/>
      <c r="WK111" s="79" t="n"/>
      <c r="WL111" s="79" t="n"/>
      <c r="WM111" s="79" t="n"/>
      <c r="WN111" s="79" t="n"/>
      <c r="WO111" s="79" t="n"/>
      <c r="WP111" s="79" t="n"/>
      <c r="WQ111" s="79" t="n"/>
      <c r="WR111" s="79" t="n"/>
      <c r="WS111" s="79" t="n"/>
      <c r="WT111" s="79" t="n"/>
      <c r="WU111" s="79" t="n"/>
      <c r="WV111" s="79" t="n"/>
      <c r="WW111" s="79" t="n"/>
      <c r="WX111" s="79" t="n"/>
      <c r="WY111" s="79" t="n"/>
      <c r="WZ111" s="79" t="n"/>
      <c r="XA111" s="79" t="n"/>
      <c r="XB111" s="79" t="n"/>
      <c r="XC111" s="79" t="n"/>
      <c r="XD111" s="79" t="n"/>
      <c r="XE111" s="79" t="n"/>
      <c r="XF111" s="79" t="n"/>
      <c r="XG111" s="79" t="n"/>
      <c r="XH111" s="79" t="n"/>
      <c r="XI111" s="79" t="n"/>
      <c r="XJ111" s="79" t="n"/>
      <c r="XK111" s="79" t="n"/>
      <c r="XL111" s="79" t="n"/>
      <c r="XM111" s="79" t="n"/>
      <c r="XN111" s="79" t="n"/>
      <c r="XO111" s="79" t="n"/>
      <c r="XP111" s="79" t="n"/>
      <c r="XQ111" s="79" t="n"/>
      <c r="XR111" s="79" t="n"/>
      <c r="XS111" s="79" t="n"/>
      <c r="XV111" s="78" t="n">
        <v>13</v>
      </c>
      <c r="XW111" s="79" t="n"/>
      <c r="XX111" s="79" t="n"/>
      <c r="XY111" s="79" t="n"/>
      <c r="XZ111" s="79" t="n"/>
      <c r="YA111" s="79" t="n"/>
      <c r="YB111" s="79" t="n"/>
      <c r="YC111" s="79" t="n"/>
      <c r="YD111" s="79" t="n"/>
      <c r="YE111" s="79" t="n"/>
      <c r="YF111" s="79" t="n"/>
      <c r="YG111" s="79" t="n"/>
      <c r="YH111" s="79" t="n"/>
      <c r="YI111" s="79" t="n"/>
      <c r="YJ111" s="79" t="n"/>
      <c r="YK111" s="79" t="n"/>
      <c r="YL111" s="79" t="n"/>
      <c r="YM111" s="79" t="n"/>
      <c r="YN111" s="79" t="n"/>
      <c r="YO111" s="79" t="n"/>
      <c r="YP111" s="79" t="n"/>
      <c r="YQ111" s="79" t="n"/>
      <c r="YR111" s="79" t="n"/>
      <c r="YS111" s="79" t="n"/>
      <c r="YT111" s="79" t="n"/>
      <c r="YU111" s="79" t="n"/>
      <c r="YV111" s="79" t="n"/>
      <c r="YW111" s="79" t="n"/>
      <c r="YX111" s="79" t="n"/>
      <c r="YY111" s="79" t="n"/>
      <c r="YZ111" s="79" t="n"/>
      <c r="ZA111" s="79" t="n"/>
      <c r="ZB111" s="79" t="n"/>
      <c r="ZC111" s="79" t="n"/>
      <c r="ZD111" s="79" t="n"/>
      <c r="ZE111" s="79" t="n"/>
      <c r="ZF111" s="79" t="n"/>
      <c r="ZG111" s="79" t="n"/>
      <c r="ZH111" s="79" t="n"/>
      <c r="ZI111" s="79" t="n"/>
      <c r="ZJ111" s="79" t="n"/>
      <c r="ZM111" s="78" t="n">
        <v>13</v>
      </c>
      <c r="ZN111" s="79" t="n"/>
      <c r="ZO111" s="79" t="n"/>
      <c r="ZP111" s="79" t="n"/>
      <c r="ZQ111" s="79" t="n"/>
      <c r="ZR111" s="79" t="n"/>
      <c r="ZS111" s="79" t="n"/>
      <c r="ZT111" s="79" t="n"/>
      <c r="ZU111" s="79" t="n"/>
      <c r="ZV111" s="79" t="n"/>
      <c r="ZW111" s="79" t="n"/>
      <c r="ZX111" s="79" t="n"/>
      <c r="ZY111" s="79" t="n"/>
      <c r="ZZ111" s="79" t="n"/>
      <c r="AAA111" s="79" t="n"/>
      <c r="AAB111" s="79" t="n"/>
      <c r="AAC111" s="79" t="n"/>
      <c r="AAD111" s="79" t="n"/>
      <c r="AAE111" s="79" t="n"/>
      <c r="AAF111" s="79" t="n"/>
      <c r="AAG111" s="79" t="n"/>
      <c r="AAH111" s="79" t="n"/>
      <c r="AAI111" s="79" t="n"/>
      <c r="AAJ111" s="79" t="n"/>
      <c r="AAK111" s="79" t="n"/>
      <c r="AAL111" s="79" t="n"/>
      <c r="AAM111" s="79" t="n"/>
      <c r="AAN111" s="79" t="n"/>
      <c r="AAO111" s="79" t="n"/>
      <c r="AAP111" s="79" t="n"/>
      <c r="AAQ111" s="79" t="n"/>
      <c r="AAR111" s="79" t="n"/>
      <c r="AAS111" s="79" t="n"/>
      <c r="AAT111" s="79" t="n"/>
      <c r="AAU111" s="79" t="n"/>
      <c r="AAV111" s="79" t="n"/>
      <c r="AAW111" s="79" t="n"/>
      <c r="AAX111" s="79" t="n"/>
      <c r="AAY111" s="79" t="n"/>
      <c r="AAZ111" s="79" t="n"/>
      <c r="ABA111" s="79" t="n"/>
      <c r="ABD111" s="78" t="n">
        <v>13</v>
      </c>
      <c r="ABE111" s="79" t="n"/>
      <c r="ABF111" s="79" t="n"/>
      <c r="ABG111" s="79" t="n"/>
      <c r="ABH111" s="79" t="n"/>
      <c r="ABI111" s="79" t="n"/>
      <c r="ABJ111" s="79" t="n"/>
      <c r="ABK111" s="79" t="n"/>
      <c r="ABL111" s="79" t="n"/>
      <c r="ABM111" s="79" t="n"/>
      <c r="ABN111" s="79" t="n"/>
      <c r="ABO111" s="79" t="n"/>
      <c r="ABP111" s="79" t="n"/>
      <c r="ABQ111" s="79" t="n"/>
      <c r="ABR111" s="79" t="n"/>
      <c r="ABS111" s="79" t="n"/>
      <c r="ABT111" s="79" t="n"/>
      <c r="ABU111" s="79" t="n"/>
      <c r="ABV111" s="79" t="n"/>
      <c r="ABW111" s="79" t="n"/>
      <c r="ABX111" s="79" t="n"/>
      <c r="ABY111" s="79" t="n"/>
      <c r="ABZ111" s="79" t="n"/>
      <c r="ACA111" s="79" t="n"/>
      <c r="ACB111" s="79" t="n"/>
      <c r="ACC111" s="79" t="n"/>
      <c r="ACD111" s="79" t="n"/>
      <c r="ACE111" s="79" t="n"/>
      <c r="ACF111" s="79" t="n"/>
      <c r="ACG111" s="79" t="n"/>
      <c r="ACH111" s="79" t="n"/>
      <c r="ACI111" s="79" t="n"/>
      <c r="ACJ111" s="79" t="n"/>
      <c r="ACK111" s="79" t="n"/>
      <c r="ACL111" s="79" t="n"/>
      <c r="ACM111" s="79" t="n"/>
      <c r="ACN111" s="79" t="n"/>
      <c r="ACO111" s="79" t="n"/>
      <c r="ACP111" s="79" t="n"/>
      <c r="ACQ111" s="79" t="n"/>
      <c r="ACR111" s="79" t="n"/>
      <c r="ACU111" s="78" t="n">
        <v>13</v>
      </c>
      <c r="ACV111" s="79" t="n"/>
      <c r="ACW111" s="79" t="n"/>
      <c r="ACX111" s="79" t="n"/>
      <c r="ACY111" s="79" t="n"/>
      <c r="ACZ111" s="79" t="n"/>
      <c r="ADA111" s="79" t="n"/>
      <c r="ADB111" s="79" t="n"/>
      <c r="ADC111" s="79" t="n"/>
      <c r="ADD111" s="79" t="n"/>
      <c r="ADE111" s="79" t="n"/>
      <c r="ADF111" s="79" t="n"/>
      <c r="ADG111" s="79" t="n"/>
      <c r="ADH111" s="79" t="n"/>
      <c r="ADI111" s="79" t="n"/>
      <c r="ADJ111" s="79" t="n"/>
      <c r="ADK111" s="79" t="n"/>
      <c r="ADL111" s="79" t="n"/>
      <c r="ADM111" s="79" t="n"/>
      <c r="ADN111" s="79" t="n"/>
      <c r="ADO111" s="79" t="n"/>
      <c r="ADP111" s="79" t="n"/>
      <c r="ADQ111" s="79" t="n"/>
      <c r="ADR111" s="79" t="n"/>
      <c r="ADS111" s="79" t="n"/>
      <c r="ADT111" s="79" t="n"/>
      <c r="ADU111" s="79" t="n"/>
      <c r="ADV111" s="79" t="n"/>
      <c r="ADW111" s="79" t="n"/>
      <c r="ADX111" s="79" t="n"/>
      <c r="ADY111" s="79" t="n"/>
      <c r="ADZ111" s="79" t="n"/>
      <c r="AEA111" s="79" t="n"/>
      <c r="AEB111" s="79" t="n"/>
      <c r="AEC111" s="79" t="n"/>
      <c r="AED111" s="79" t="n"/>
      <c r="AEE111" s="79" t="n"/>
      <c r="AEF111" s="79" t="n"/>
      <c r="AEG111" s="79" t="n"/>
      <c r="AEH111" s="79" t="n"/>
      <c r="AEI111" s="79" t="n"/>
      <c r="AEL111" s="78" t="n">
        <v>13</v>
      </c>
      <c r="AEM111" s="79" t="n"/>
      <c r="AEN111" s="79" t="n"/>
      <c r="AEO111" s="79" t="n"/>
      <c r="AEP111" s="79" t="n"/>
      <c r="AEQ111" s="79" t="n"/>
      <c r="AER111" s="79" t="n"/>
      <c r="AES111" s="79" t="n"/>
      <c r="AET111" s="79" t="n"/>
      <c r="AEU111" s="79" t="n"/>
      <c r="AEV111" s="79" t="n"/>
      <c r="AEW111" s="79" t="n"/>
      <c r="AEX111" s="79" t="n"/>
      <c r="AEY111" s="79" t="n"/>
      <c r="AEZ111" s="79" t="n"/>
      <c r="AFA111" s="79" t="n"/>
      <c r="AFB111" s="79" t="n"/>
      <c r="AFC111" s="79" t="n"/>
      <c r="AFD111" s="79" t="n"/>
      <c r="AFE111" s="79" t="n"/>
      <c r="AFF111" s="79" t="n"/>
      <c r="AFG111" s="79" t="n"/>
      <c r="AFH111" s="79" t="n"/>
      <c r="AFI111" s="79" t="n"/>
      <c r="AFJ111" s="79" t="n"/>
      <c r="AFK111" s="79" t="n"/>
      <c r="AFL111" s="79" t="n"/>
      <c r="AFM111" s="79" t="n"/>
      <c r="AFN111" s="79" t="n"/>
      <c r="AFO111" s="79" t="n"/>
      <c r="AFP111" s="79" t="n"/>
      <c r="AFQ111" s="79" t="n"/>
      <c r="AFR111" s="79" t="n"/>
      <c r="AFS111" s="79" t="n"/>
      <c r="AFT111" s="79" t="n"/>
      <c r="AFU111" s="79" t="n"/>
      <c r="AFV111" s="79" t="n"/>
      <c r="AFW111" s="79" t="n"/>
      <c r="AFX111" s="79" t="n"/>
      <c r="AFY111" s="79" t="n"/>
      <c r="AFZ111" s="79" t="n"/>
    </row>
    <row r="112">
      <c r="A112" s="78" t="n">
        <v>14</v>
      </c>
      <c r="B112" s="79" t="n"/>
      <c r="C112" s="79" t="n"/>
      <c r="D112" s="79" t="n"/>
      <c r="E112" s="79" t="n"/>
      <c r="F112" s="79" t="n"/>
      <c r="G112" s="79" t="n"/>
      <c r="H112" s="79" t="n"/>
      <c r="I112" s="79" t="n"/>
      <c r="J112" s="79" t="n"/>
      <c r="K112" s="79" t="n"/>
      <c r="L112" s="79" t="n"/>
      <c r="M112" s="79" t="n"/>
      <c r="N112" s="79" t="n"/>
      <c r="O112" s="79" t="n"/>
      <c r="P112" s="79" t="n"/>
      <c r="Q112" s="79" t="n"/>
      <c r="R112" s="79" t="n"/>
      <c r="S112" s="79" t="n"/>
      <c r="T112" s="79" t="n"/>
      <c r="U112" s="79" t="n"/>
      <c r="V112" s="79" t="n"/>
      <c r="W112" s="79" t="n"/>
      <c r="X112" s="79" t="n"/>
      <c r="Y112" s="79" t="n"/>
      <c r="Z112" s="79" t="n"/>
      <c r="AA112" s="79" t="n"/>
      <c r="AB112" s="79" t="n"/>
      <c r="AC112" s="79" t="n"/>
      <c r="AD112" s="79" t="n"/>
      <c r="AE112" s="79" t="n"/>
      <c r="AF112" s="79" t="n"/>
      <c r="AG112" s="79" t="n"/>
      <c r="AH112" s="79" t="n"/>
      <c r="AI112" s="79" t="n"/>
      <c r="AJ112" s="79" t="n"/>
      <c r="AK112" s="79" t="n"/>
      <c r="AL112" s="79" t="n"/>
      <c r="AM112" s="79" t="n"/>
      <c r="AN112" s="79" t="n"/>
      <c r="AO112" s="79" t="n"/>
      <c r="AR112" s="78" t="n">
        <v>14</v>
      </c>
      <c r="AS112" s="79" t="n"/>
      <c r="AT112" s="79" t="n"/>
      <c r="AU112" s="79" t="n"/>
      <c r="AV112" s="79" t="n"/>
      <c r="AW112" s="79" t="n"/>
      <c r="AX112" s="79" t="n"/>
      <c r="AY112" s="79" t="n"/>
      <c r="AZ112" s="79" t="n"/>
      <c r="BA112" s="79" t="n"/>
      <c r="BB112" s="79" t="n"/>
      <c r="BC112" s="79" t="n"/>
      <c r="BD112" s="79" t="n"/>
      <c r="BE112" s="79" t="n"/>
      <c r="BF112" s="79" t="n"/>
      <c r="BG112" s="79" t="n"/>
      <c r="BH112" s="79" t="n"/>
      <c r="BI112" s="79" t="n"/>
      <c r="BJ112" s="79" t="n"/>
      <c r="BK112" s="79" t="n"/>
      <c r="BL112" s="79" t="n"/>
      <c r="BM112" s="79" t="n"/>
      <c r="BN112" s="79" t="n"/>
      <c r="BO112" s="79" t="n"/>
      <c r="BP112" s="79" t="n"/>
      <c r="BQ112" s="79" t="n"/>
      <c r="BR112" s="79" t="n"/>
      <c r="BS112" s="79" t="n"/>
      <c r="BT112" s="79" t="n"/>
      <c r="BU112" s="79" t="n"/>
      <c r="BV112" s="79" t="n"/>
      <c r="BW112" s="79" t="n"/>
      <c r="BX112" s="79" t="n"/>
      <c r="BY112" s="79" t="n"/>
      <c r="BZ112" s="79" t="n"/>
      <c r="CA112" s="79" t="n"/>
      <c r="CB112" s="79" t="n"/>
      <c r="CC112" s="79" t="n"/>
      <c r="CD112" s="79" t="n"/>
      <c r="CE112" s="79" t="n"/>
      <c r="CF112" s="79" t="n"/>
      <c r="CI112" s="78" t="n">
        <v>14</v>
      </c>
      <c r="CJ112" s="79" t="n"/>
      <c r="CK112" s="79" t="n"/>
      <c r="CL112" s="79" t="n"/>
      <c r="CM112" s="79" t="n"/>
      <c r="CN112" s="79" t="n"/>
      <c r="CO112" s="79" t="n"/>
      <c r="CP112" s="79" t="n"/>
      <c r="CQ112" s="79" t="n"/>
      <c r="CR112" s="79" t="n"/>
      <c r="CS112" s="79" t="n"/>
      <c r="CT112" s="79" t="n"/>
      <c r="CU112" s="79" t="n"/>
      <c r="CV112" s="79" t="n"/>
      <c r="CW112" s="79" t="n"/>
      <c r="CX112" s="79" t="n"/>
      <c r="CY112" s="79" t="n"/>
      <c r="CZ112" s="79" t="n"/>
      <c r="DA112" s="79" t="n"/>
      <c r="DB112" s="79" t="n"/>
      <c r="DC112" s="79" t="n"/>
      <c r="DD112" s="79" t="n"/>
      <c r="DE112" s="79" t="n"/>
      <c r="DF112" s="79" t="n"/>
      <c r="DG112" s="79" t="n"/>
      <c r="DH112" s="79" t="n"/>
      <c r="DI112" s="79" t="n"/>
      <c r="DJ112" s="79" t="n"/>
      <c r="DK112" s="79" t="n"/>
      <c r="DL112" s="79" t="n"/>
      <c r="DM112" s="79" t="n"/>
      <c r="DN112" s="79" t="n"/>
      <c r="DO112" s="79" t="n"/>
      <c r="DP112" s="79" t="n"/>
      <c r="DQ112" s="79" t="n"/>
      <c r="DR112" s="79" t="n"/>
      <c r="DS112" s="79" t="n"/>
      <c r="DT112" s="79" t="n"/>
      <c r="DU112" s="79" t="n"/>
      <c r="DV112" s="79" t="n"/>
      <c r="DW112" s="79" t="n"/>
      <c r="DZ112" s="78" t="n">
        <v>14</v>
      </c>
      <c r="EA112" s="79" t="n"/>
      <c r="EB112" s="79" t="n"/>
      <c r="EC112" s="79" t="n"/>
      <c r="ED112" s="79" t="n"/>
      <c r="EE112" s="79" t="n"/>
      <c r="EF112" s="79" t="n"/>
      <c r="EG112" s="79" t="n"/>
      <c r="EH112" s="79" t="n"/>
      <c r="EI112" s="79" t="n"/>
      <c r="EJ112" s="79" t="n"/>
      <c r="EK112" s="79" t="n"/>
      <c r="EL112" s="79" t="n"/>
      <c r="EM112" s="79" t="n"/>
      <c r="EN112" s="79" t="n"/>
      <c r="EO112" s="79" t="n"/>
      <c r="EP112" s="79" t="n"/>
      <c r="EQ112" s="79" t="n"/>
      <c r="ER112" s="79" t="n"/>
      <c r="ES112" s="79" t="n"/>
      <c r="ET112" s="79" t="n"/>
      <c r="EU112" s="79" t="n"/>
      <c r="EV112" s="79" t="n"/>
      <c r="EW112" s="79" t="n"/>
      <c r="EX112" s="79" t="n"/>
      <c r="EY112" s="79" t="n"/>
      <c r="EZ112" s="79" t="n"/>
      <c r="FA112" s="79" t="n"/>
      <c r="FB112" s="79" t="n"/>
      <c r="FC112" s="79" t="n"/>
      <c r="FD112" s="79" t="n"/>
      <c r="FE112" s="79" t="n"/>
      <c r="FF112" s="79" t="n"/>
      <c r="FG112" s="79" t="n"/>
      <c r="FH112" s="79" t="n"/>
      <c r="FI112" s="79" t="n"/>
      <c r="FJ112" s="79" t="n"/>
      <c r="FK112" s="79" t="n"/>
      <c r="FL112" s="79" t="n"/>
      <c r="FM112" s="79" t="n"/>
      <c r="FN112" s="79" t="n"/>
      <c r="FQ112" s="78" t="n">
        <v>14</v>
      </c>
      <c r="FR112" s="79" t="n"/>
      <c r="FS112" s="79" t="n"/>
      <c r="FT112" s="79" t="n"/>
      <c r="FU112" s="79" t="n"/>
      <c r="FV112" s="79" t="n"/>
      <c r="FW112" s="79" t="n"/>
      <c r="FX112" s="79" t="n"/>
      <c r="FY112" s="79" t="n"/>
      <c r="FZ112" s="79" t="n"/>
      <c r="GA112" s="79" t="n"/>
      <c r="GB112" s="79" t="n"/>
      <c r="GC112" s="79" t="n"/>
      <c r="GD112" s="79" t="n"/>
      <c r="GE112" s="79" t="n"/>
      <c r="GF112" s="79" t="n"/>
      <c r="GG112" s="79" t="n"/>
      <c r="GH112" s="79" t="n"/>
      <c r="GI112" s="79" t="n"/>
      <c r="GJ112" s="79" t="n"/>
      <c r="GK112" s="79" t="n"/>
      <c r="GL112" s="79" t="n"/>
      <c r="GM112" s="79" t="n"/>
      <c r="GN112" s="79" t="n"/>
      <c r="GO112" s="79" t="n"/>
      <c r="GP112" s="79" t="n"/>
      <c r="GQ112" s="79" t="n"/>
      <c r="GR112" s="79" t="n"/>
      <c r="GS112" s="79" t="n"/>
      <c r="GT112" s="79" t="n"/>
      <c r="GU112" s="79" t="n"/>
      <c r="GV112" s="79" t="n"/>
      <c r="GW112" s="79" t="n"/>
      <c r="GX112" s="79" t="n"/>
      <c r="GY112" s="79" t="n"/>
      <c r="GZ112" s="79" t="n"/>
      <c r="HA112" s="79" t="n"/>
      <c r="HB112" s="79" t="n"/>
      <c r="HC112" s="79" t="n"/>
      <c r="HD112" s="79" t="n"/>
      <c r="HE112" s="79" t="n"/>
      <c r="HH112" s="78" t="n">
        <v>14</v>
      </c>
      <c r="HI112" s="79" t="n"/>
      <c r="HJ112" s="79" t="n"/>
      <c r="HK112" s="79" t="n"/>
      <c r="HL112" s="79" t="n"/>
      <c r="HM112" s="79" t="n"/>
      <c r="HN112" s="79" t="n"/>
      <c r="HO112" s="79" t="n"/>
      <c r="HP112" s="79" t="n"/>
      <c r="HQ112" s="79" t="n"/>
      <c r="HR112" s="79" t="n"/>
      <c r="HS112" s="79" t="n"/>
      <c r="HT112" s="79" t="n"/>
      <c r="HU112" s="79" t="n"/>
      <c r="HV112" s="79" t="n"/>
      <c r="HW112" s="79" t="n"/>
      <c r="HX112" s="79" t="n"/>
      <c r="HY112" s="79" t="n"/>
      <c r="HZ112" s="79" t="n"/>
      <c r="IA112" s="79" t="n"/>
      <c r="IB112" s="79" t="n"/>
      <c r="IC112" s="79" t="n"/>
      <c r="ID112" s="79" t="n"/>
      <c r="IE112" s="79" t="n"/>
      <c r="IF112" s="79" t="n"/>
      <c r="IG112" s="79" t="n"/>
      <c r="IH112" s="79" t="n"/>
      <c r="II112" s="79" t="n"/>
      <c r="IJ112" s="79" t="n"/>
      <c r="IK112" s="79" t="n"/>
      <c r="IL112" s="79" t="n"/>
      <c r="IM112" s="79" t="n"/>
      <c r="IN112" s="79" t="n"/>
      <c r="IO112" s="79" t="n"/>
      <c r="IP112" s="79" t="n"/>
      <c r="IQ112" s="79" t="n"/>
      <c r="IR112" s="79" t="n"/>
      <c r="IS112" s="79" t="n"/>
      <c r="IT112" s="79" t="n"/>
      <c r="IU112" s="79" t="n"/>
      <c r="IV112" s="79" t="n"/>
      <c r="IY112" s="78" t="n">
        <v>14</v>
      </c>
      <c r="IZ112" s="79" t="n"/>
      <c r="JA112" s="79" t="n"/>
      <c r="JB112" s="79" t="n"/>
      <c r="JC112" s="79" t="n"/>
      <c r="JD112" s="79" t="n"/>
      <c r="JE112" s="79" t="n"/>
      <c r="JF112" s="79" t="n"/>
      <c r="JG112" s="79" t="n"/>
      <c r="JH112" s="79" t="n"/>
      <c r="JI112" s="79" t="n"/>
      <c r="JJ112" s="79" t="n"/>
      <c r="JK112" s="79" t="n"/>
      <c r="JL112" s="79" t="n"/>
      <c r="JM112" s="79" t="n"/>
      <c r="JN112" s="79" t="n"/>
      <c r="JO112" s="79" t="n"/>
      <c r="JP112" s="79" t="n"/>
      <c r="JQ112" s="79" t="n"/>
      <c r="JR112" s="79" t="n"/>
      <c r="JS112" s="79" t="n"/>
      <c r="JT112" s="79" t="n"/>
      <c r="JU112" s="79" t="n"/>
      <c r="JV112" s="79" t="n"/>
      <c r="JW112" s="79" t="n"/>
      <c r="JX112" s="79" t="n"/>
      <c r="JY112" s="79" t="n"/>
      <c r="JZ112" s="79" t="n"/>
      <c r="KA112" s="79" t="n"/>
      <c r="KB112" s="79" t="n"/>
      <c r="KC112" s="79" t="n"/>
      <c r="KD112" s="79" t="n"/>
      <c r="KE112" s="79" t="n"/>
      <c r="KF112" s="79" t="n"/>
      <c r="KG112" s="79" t="n"/>
      <c r="KH112" s="79" t="n"/>
      <c r="KI112" s="79" t="n"/>
      <c r="KJ112" s="79" t="n"/>
      <c r="KK112" s="79" t="n"/>
      <c r="KL112" s="79" t="n"/>
      <c r="KM112" s="79" t="n"/>
      <c r="KP112" s="78" t="n">
        <v>14</v>
      </c>
      <c r="KQ112" s="79" t="n"/>
      <c r="KR112" s="79" t="n"/>
      <c r="KS112" s="79" t="n"/>
      <c r="KT112" s="79" t="n"/>
      <c r="KU112" s="79" t="n"/>
      <c r="KV112" s="79" t="n"/>
      <c r="KW112" s="79" t="n"/>
      <c r="KX112" s="79" t="n"/>
      <c r="KY112" s="79" t="n"/>
      <c r="KZ112" s="79" t="n"/>
      <c r="LA112" s="79" t="n"/>
      <c r="LB112" s="79" t="n"/>
      <c r="LC112" s="79" t="n"/>
      <c r="LD112" s="79" t="n"/>
      <c r="LE112" s="79" t="n"/>
      <c r="LF112" s="79" t="n"/>
      <c r="LG112" s="79" t="n"/>
      <c r="LH112" s="79" t="n"/>
      <c r="LI112" s="79" t="n"/>
      <c r="LJ112" s="79" t="n"/>
      <c r="LK112" s="79" t="n"/>
      <c r="LL112" s="79" t="n"/>
      <c r="LM112" s="79" t="n"/>
      <c r="LN112" s="79" t="n"/>
      <c r="LO112" s="79" t="n"/>
      <c r="LP112" s="79" t="n"/>
      <c r="LQ112" s="79" t="n"/>
      <c r="LR112" s="79" t="n"/>
      <c r="LS112" s="79" t="n"/>
      <c r="LT112" s="79" t="n"/>
      <c r="LU112" s="79" t="n"/>
      <c r="LV112" s="79" t="n"/>
      <c r="LW112" s="79" t="n"/>
      <c r="LX112" s="79" t="n"/>
      <c r="LY112" s="79" t="n"/>
      <c r="LZ112" s="79" t="n"/>
      <c r="MA112" s="79" t="n"/>
      <c r="MB112" s="79" t="n"/>
      <c r="MC112" s="79" t="n"/>
      <c r="MD112" s="79" t="n"/>
      <c r="MG112" s="78" t="n">
        <v>14</v>
      </c>
      <c r="MH112" s="79" t="n"/>
      <c r="MI112" s="79" t="n"/>
      <c r="MJ112" s="79" t="n"/>
      <c r="MK112" s="79" t="n"/>
      <c r="ML112" s="79" t="n"/>
      <c r="MM112" s="79" t="n"/>
      <c r="MN112" s="79" t="n"/>
      <c r="MO112" s="79" t="n"/>
      <c r="MP112" s="79" t="n"/>
      <c r="MQ112" s="79" t="n"/>
      <c r="MR112" s="79" t="n"/>
      <c r="MS112" s="79" t="n"/>
      <c r="MT112" s="79" t="n"/>
      <c r="MU112" s="79" t="n"/>
      <c r="MV112" s="79" t="n"/>
      <c r="MW112" s="79" t="n"/>
      <c r="MX112" s="79" t="n"/>
      <c r="MY112" s="79" t="n"/>
      <c r="MZ112" s="79" t="n"/>
      <c r="NA112" s="79" t="n"/>
      <c r="NB112" s="79" t="n"/>
      <c r="NC112" s="79" t="n"/>
      <c r="ND112" s="79" t="n"/>
      <c r="NE112" s="79" t="n"/>
      <c r="NF112" s="79" t="n"/>
      <c r="NG112" s="79" t="n"/>
      <c r="NH112" s="79" t="n"/>
      <c r="NI112" s="79" t="n"/>
      <c r="NJ112" s="79" t="n"/>
      <c r="NK112" s="79" t="n"/>
      <c r="NL112" s="79" t="n"/>
      <c r="NM112" s="79" t="n"/>
      <c r="NN112" s="79" t="n"/>
      <c r="NO112" s="79" t="n"/>
      <c r="NP112" s="79" t="n"/>
      <c r="NQ112" s="79" t="n"/>
      <c r="NR112" s="79" t="n"/>
      <c r="NS112" s="79" t="n"/>
      <c r="NT112" s="79" t="n"/>
      <c r="NU112" s="79" t="n"/>
      <c r="NX112" s="78" t="n">
        <v>14</v>
      </c>
      <c r="NY112" s="79" t="n"/>
      <c r="NZ112" s="79" t="n"/>
      <c r="OA112" s="79" t="n"/>
      <c r="OB112" s="79" t="n"/>
      <c r="OC112" s="79" t="n"/>
      <c r="OD112" s="79" t="n"/>
      <c r="OE112" s="79" t="n"/>
      <c r="OF112" s="79" t="n"/>
      <c r="OG112" s="79" t="n"/>
      <c r="OH112" s="79" t="n"/>
      <c r="OI112" s="79" t="n"/>
      <c r="OJ112" s="79" t="n"/>
      <c r="OK112" s="79" t="n"/>
      <c r="OL112" s="79" t="n"/>
      <c r="OM112" s="79" t="n"/>
      <c r="ON112" s="79" t="n"/>
      <c r="OO112" s="79" t="n"/>
      <c r="OP112" s="79" t="n"/>
      <c r="OQ112" s="79" t="n"/>
      <c r="OR112" s="79" t="n"/>
      <c r="OS112" s="79" t="n"/>
      <c r="OT112" s="79" t="n"/>
      <c r="OU112" s="79" t="n"/>
      <c r="OV112" s="79" t="n"/>
      <c r="OW112" s="79" t="n"/>
      <c r="OX112" s="79" t="n"/>
      <c r="OY112" s="79" t="n"/>
      <c r="OZ112" s="79" t="n"/>
      <c r="PA112" s="79" t="n"/>
      <c r="PB112" s="79" t="n"/>
      <c r="PC112" s="79" t="n"/>
      <c r="PD112" s="79" t="n"/>
      <c r="PE112" s="79" t="n"/>
      <c r="PF112" s="79" t="n"/>
      <c r="PG112" s="79" t="n"/>
      <c r="PH112" s="79" t="n"/>
      <c r="PI112" s="79" t="n"/>
      <c r="PJ112" s="79" t="n"/>
      <c r="PK112" s="79" t="n"/>
      <c r="PL112" s="79" t="n"/>
      <c r="PO112" s="78" t="n">
        <v>14</v>
      </c>
      <c r="PP112" s="79" t="n"/>
      <c r="PQ112" s="79" t="n"/>
      <c r="PR112" s="79" t="n"/>
      <c r="PS112" s="79" t="n"/>
      <c r="PT112" s="79" t="n"/>
      <c r="PU112" s="79" t="n"/>
      <c r="PV112" s="79" t="n"/>
      <c r="PW112" s="79" t="n"/>
      <c r="PX112" s="79" t="n"/>
      <c r="PY112" s="79" t="n"/>
      <c r="PZ112" s="79" t="n"/>
      <c r="QA112" s="79" t="n"/>
      <c r="QB112" s="79" t="n"/>
      <c r="QC112" s="79" t="n"/>
      <c r="QD112" s="79" t="n"/>
      <c r="QE112" s="79" t="n"/>
      <c r="QF112" s="79" t="n"/>
      <c r="QG112" s="79" t="n"/>
      <c r="QH112" s="79" t="n"/>
      <c r="QI112" s="79" t="n"/>
      <c r="QJ112" s="79" t="n"/>
      <c r="QK112" s="79" t="n"/>
      <c r="QL112" s="79" t="n"/>
      <c r="QM112" s="79" t="n"/>
      <c r="QN112" s="79" t="n"/>
      <c r="QO112" s="79" t="n"/>
      <c r="QP112" s="79" t="n"/>
      <c r="QQ112" s="79" t="n"/>
      <c r="QR112" s="79" t="n"/>
      <c r="QS112" s="79" t="n"/>
      <c r="QT112" s="79" t="n"/>
      <c r="QU112" s="79" t="n"/>
      <c r="QV112" s="79" t="n"/>
      <c r="QW112" s="79" t="n"/>
      <c r="QX112" s="79" t="n"/>
      <c r="QY112" s="79" t="n"/>
      <c r="QZ112" s="79" t="n"/>
      <c r="RA112" s="79" t="n"/>
      <c r="RB112" s="79" t="n"/>
      <c r="RC112" s="79" t="n"/>
      <c r="RF112" s="78" t="n">
        <v>14</v>
      </c>
      <c r="RG112" s="79" t="n"/>
      <c r="RH112" s="79" t="n"/>
      <c r="RI112" s="79" t="n"/>
      <c r="RJ112" s="79" t="n"/>
      <c r="RK112" s="79" t="n"/>
      <c r="RL112" s="79" t="n"/>
      <c r="RM112" s="79" t="n"/>
      <c r="RN112" s="79" t="n"/>
      <c r="RO112" s="79" t="n"/>
      <c r="RP112" s="79" t="n"/>
      <c r="RQ112" s="79" t="n"/>
      <c r="RR112" s="79" t="n"/>
      <c r="RS112" s="79" t="n"/>
      <c r="RT112" s="79" t="n"/>
      <c r="RU112" s="79" t="n"/>
      <c r="RV112" s="79" t="n"/>
      <c r="RW112" s="79" t="n"/>
      <c r="RX112" s="79" t="n"/>
      <c r="RY112" s="79" t="n"/>
      <c r="RZ112" s="79" t="n"/>
      <c r="SA112" s="79" t="n"/>
      <c r="SB112" s="79" t="n"/>
      <c r="SC112" s="79" t="n"/>
      <c r="SD112" s="79" t="n"/>
      <c r="SE112" s="79" t="n"/>
      <c r="SF112" s="79" t="n"/>
      <c r="SG112" s="79" t="n"/>
      <c r="SH112" s="79" t="n"/>
      <c r="SI112" s="79" t="n"/>
      <c r="SJ112" s="79" t="n"/>
      <c r="SK112" s="79" t="n"/>
      <c r="SL112" s="79" t="n"/>
      <c r="SM112" s="79" t="n"/>
      <c r="SN112" s="79" t="n"/>
      <c r="SO112" s="79" t="n"/>
      <c r="SP112" s="79" t="n"/>
      <c r="SQ112" s="79" t="n"/>
      <c r="SR112" s="79" t="n"/>
      <c r="SS112" s="79" t="n"/>
      <c r="ST112" s="79" t="n"/>
      <c r="SW112" s="78" t="n">
        <v>14</v>
      </c>
      <c r="SX112" s="79" t="n"/>
      <c r="SY112" s="79" t="n"/>
      <c r="SZ112" s="79" t="n"/>
      <c r="TA112" s="79" t="n"/>
      <c r="TB112" s="79" t="n"/>
      <c r="TC112" s="79" t="n"/>
      <c r="TD112" s="79" t="n"/>
      <c r="TE112" s="79" t="n"/>
      <c r="TF112" s="79" t="n"/>
      <c r="TG112" s="79" t="n"/>
      <c r="TH112" s="79" t="n"/>
      <c r="TI112" s="79" t="n"/>
      <c r="TJ112" s="79" t="n"/>
      <c r="TK112" s="79" t="n"/>
      <c r="TL112" s="79" t="n"/>
      <c r="TM112" s="79" t="n"/>
      <c r="TN112" s="79" t="n"/>
      <c r="TO112" s="79" t="n"/>
      <c r="TP112" s="79" t="n"/>
      <c r="TQ112" s="79" t="n"/>
      <c r="TR112" s="79" t="n"/>
      <c r="TS112" s="79" t="n"/>
      <c r="TT112" s="79" t="n"/>
      <c r="TU112" s="79" t="n"/>
      <c r="TV112" s="79" t="n"/>
      <c r="TW112" s="79" t="n"/>
      <c r="TX112" s="79" t="n"/>
      <c r="TY112" s="79" t="n"/>
      <c r="TZ112" s="79" t="n"/>
      <c r="UA112" s="79" t="n"/>
      <c r="UB112" s="79" t="n"/>
      <c r="UC112" s="79" t="n"/>
      <c r="UD112" s="79" t="n"/>
      <c r="UE112" s="79" t="n"/>
      <c r="UF112" s="79" t="n"/>
      <c r="UG112" s="79" t="n"/>
      <c r="UH112" s="79" t="n"/>
      <c r="UI112" s="79" t="n"/>
      <c r="UJ112" s="79" t="n"/>
      <c r="UK112" s="79" t="n"/>
      <c r="UN112" s="78" t="n">
        <v>14</v>
      </c>
      <c r="UO112" s="79" t="n"/>
      <c r="UP112" s="79" t="n"/>
      <c r="UQ112" s="79" t="n"/>
      <c r="UR112" s="79" t="n"/>
      <c r="US112" s="79" t="n"/>
      <c r="UT112" s="79" t="n"/>
      <c r="UU112" s="79" t="n"/>
      <c r="UV112" s="79" t="n"/>
      <c r="UW112" s="79" t="n"/>
      <c r="UX112" s="79" t="n"/>
      <c r="UY112" s="79" t="n"/>
      <c r="UZ112" s="79" t="n"/>
      <c r="VA112" s="79" t="n"/>
      <c r="VB112" s="79" t="n"/>
      <c r="VC112" s="79" t="n"/>
      <c r="VD112" s="79" t="n"/>
      <c r="VE112" s="79" t="n"/>
      <c r="VF112" s="79" t="n"/>
      <c r="VG112" s="79" t="n"/>
      <c r="VH112" s="79" t="n"/>
      <c r="VI112" s="79" t="n"/>
      <c r="VJ112" s="79" t="n"/>
      <c r="VK112" s="79" t="n"/>
      <c r="VL112" s="79" t="n"/>
      <c r="VM112" s="79" t="n"/>
      <c r="VN112" s="79" t="n"/>
      <c r="VO112" s="79" t="n"/>
      <c r="VP112" s="79" t="n"/>
      <c r="VQ112" s="79" t="n"/>
      <c r="VR112" s="79" t="n"/>
      <c r="VS112" s="79" t="n"/>
      <c r="VT112" s="79" t="n"/>
      <c r="VU112" s="79" t="n"/>
      <c r="VV112" s="79" t="n"/>
      <c r="VW112" s="79" t="n"/>
      <c r="VX112" s="79" t="n"/>
      <c r="VY112" s="79" t="n"/>
      <c r="VZ112" s="79" t="n"/>
      <c r="WA112" s="79" t="n"/>
      <c r="WB112" s="79" t="n"/>
      <c r="WE112" s="78" t="n">
        <v>14</v>
      </c>
      <c r="WF112" s="79" t="n"/>
      <c r="WG112" s="79" t="n"/>
      <c r="WH112" s="79" t="n"/>
      <c r="WI112" s="79" t="n"/>
      <c r="WJ112" s="79" t="n"/>
      <c r="WK112" s="79" t="n"/>
      <c r="WL112" s="79" t="n"/>
      <c r="WM112" s="79" t="n"/>
      <c r="WN112" s="79" t="n"/>
      <c r="WO112" s="79" t="n"/>
      <c r="WP112" s="79" t="n"/>
      <c r="WQ112" s="79" t="n"/>
      <c r="WR112" s="79" t="n"/>
      <c r="WS112" s="79" t="n"/>
      <c r="WT112" s="79" t="n"/>
      <c r="WU112" s="79" t="n"/>
      <c r="WV112" s="79" t="n"/>
      <c r="WW112" s="79" t="n"/>
      <c r="WX112" s="79" t="n"/>
      <c r="WY112" s="79" t="n"/>
      <c r="WZ112" s="79" t="n"/>
      <c r="XA112" s="79" t="n"/>
      <c r="XB112" s="79" t="n"/>
      <c r="XC112" s="79" t="n"/>
      <c r="XD112" s="79" t="n"/>
      <c r="XE112" s="79" t="n"/>
      <c r="XF112" s="79" t="n"/>
      <c r="XG112" s="79" t="n"/>
      <c r="XH112" s="79" t="n"/>
      <c r="XI112" s="79" t="n"/>
      <c r="XJ112" s="79" t="n"/>
      <c r="XK112" s="79" t="n"/>
      <c r="XL112" s="79" t="n"/>
      <c r="XM112" s="79" t="n"/>
      <c r="XN112" s="79" t="n"/>
      <c r="XO112" s="79" t="n"/>
      <c r="XP112" s="79" t="n"/>
      <c r="XQ112" s="79" t="n"/>
      <c r="XR112" s="79" t="n"/>
      <c r="XS112" s="79" t="n"/>
      <c r="XV112" s="78" t="n">
        <v>14</v>
      </c>
      <c r="XW112" s="79" t="n"/>
      <c r="XX112" s="79" t="n"/>
      <c r="XY112" s="79" t="n"/>
      <c r="XZ112" s="79" t="n"/>
      <c r="YA112" s="79" t="n"/>
      <c r="YB112" s="79" t="n"/>
      <c r="YC112" s="79" t="n"/>
      <c r="YD112" s="79" t="n"/>
      <c r="YE112" s="79" t="n"/>
      <c r="YF112" s="79" t="n"/>
      <c r="YG112" s="79" t="n"/>
      <c r="YH112" s="79" t="n"/>
      <c r="YI112" s="79" t="n"/>
      <c r="YJ112" s="79" t="n"/>
      <c r="YK112" s="79" t="n"/>
      <c r="YL112" s="79" t="n"/>
      <c r="YM112" s="79" t="n"/>
      <c r="YN112" s="79" t="n"/>
      <c r="YO112" s="79" t="n"/>
      <c r="YP112" s="79" t="n"/>
      <c r="YQ112" s="79" t="n"/>
      <c r="YR112" s="79" t="n"/>
      <c r="YS112" s="79" t="n"/>
      <c r="YT112" s="79" t="n"/>
      <c r="YU112" s="79" t="n"/>
      <c r="YV112" s="79" t="n"/>
      <c r="YW112" s="79" t="n"/>
      <c r="YX112" s="79" t="n"/>
      <c r="YY112" s="79" t="n"/>
      <c r="YZ112" s="79" t="n"/>
      <c r="ZA112" s="79" t="n"/>
      <c r="ZB112" s="79" t="n"/>
      <c r="ZC112" s="79" t="n"/>
      <c r="ZD112" s="79" t="n"/>
      <c r="ZE112" s="79" t="n"/>
      <c r="ZF112" s="79" t="n"/>
      <c r="ZG112" s="79" t="n"/>
      <c r="ZH112" s="79" t="n"/>
      <c r="ZI112" s="79" t="n"/>
      <c r="ZJ112" s="79" t="n"/>
      <c r="ZM112" s="78" t="n">
        <v>14</v>
      </c>
      <c r="ZN112" s="79" t="n"/>
      <c r="ZO112" s="79" t="n"/>
      <c r="ZP112" s="79" t="n"/>
      <c r="ZQ112" s="79" t="n"/>
      <c r="ZR112" s="79" t="n"/>
      <c r="ZS112" s="79" t="n"/>
      <c r="ZT112" s="79" t="n"/>
      <c r="ZU112" s="79" t="n"/>
      <c r="ZV112" s="79" t="n"/>
      <c r="ZW112" s="79" t="n"/>
      <c r="ZX112" s="79" t="n"/>
      <c r="ZY112" s="79" t="n"/>
      <c r="ZZ112" s="79" t="n"/>
      <c r="AAA112" s="79" t="n"/>
      <c r="AAB112" s="79" t="n"/>
      <c r="AAC112" s="79" t="n"/>
      <c r="AAD112" s="79" t="n"/>
      <c r="AAE112" s="79" t="n"/>
      <c r="AAF112" s="79" t="n"/>
      <c r="AAG112" s="79" t="n"/>
      <c r="AAH112" s="79" t="n"/>
      <c r="AAI112" s="79" t="n"/>
      <c r="AAJ112" s="79" t="n"/>
      <c r="AAK112" s="79" t="n"/>
      <c r="AAL112" s="79" t="n"/>
      <c r="AAM112" s="79" t="n"/>
      <c r="AAN112" s="79" t="n"/>
      <c r="AAO112" s="79" t="n"/>
      <c r="AAP112" s="79" t="n"/>
      <c r="AAQ112" s="79" t="n"/>
      <c r="AAR112" s="79" t="n"/>
      <c r="AAS112" s="79" t="n"/>
      <c r="AAT112" s="79" t="n"/>
      <c r="AAU112" s="79" t="n"/>
      <c r="AAV112" s="79" t="n"/>
      <c r="AAW112" s="79" t="n"/>
      <c r="AAX112" s="79" t="n"/>
      <c r="AAY112" s="79" t="n"/>
      <c r="AAZ112" s="79" t="n"/>
      <c r="ABA112" s="79" t="n"/>
      <c r="ABD112" s="78" t="n">
        <v>14</v>
      </c>
      <c r="ABE112" s="79" t="n"/>
      <c r="ABF112" s="79" t="n"/>
      <c r="ABG112" s="79" t="n"/>
      <c r="ABH112" s="79" t="n"/>
      <c r="ABI112" s="79" t="n"/>
      <c r="ABJ112" s="79" t="n"/>
      <c r="ABK112" s="79" t="n"/>
      <c r="ABL112" s="79" t="n"/>
      <c r="ABM112" s="79" t="n"/>
      <c r="ABN112" s="79" t="n"/>
      <c r="ABO112" s="79" t="n"/>
      <c r="ABP112" s="79" t="n"/>
      <c r="ABQ112" s="79" t="n"/>
      <c r="ABR112" s="79" t="n"/>
      <c r="ABS112" s="79" t="n"/>
      <c r="ABT112" s="79" t="n"/>
      <c r="ABU112" s="79" t="n"/>
      <c r="ABV112" s="79" t="n"/>
      <c r="ABW112" s="79" t="n"/>
      <c r="ABX112" s="79" t="n"/>
      <c r="ABY112" s="79" t="n"/>
      <c r="ABZ112" s="79" t="n"/>
      <c r="ACA112" s="79" t="n"/>
      <c r="ACB112" s="79" t="n"/>
      <c r="ACC112" s="79" t="n"/>
      <c r="ACD112" s="79" t="n"/>
      <c r="ACE112" s="79" t="n"/>
      <c r="ACF112" s="79" t="n"/>
      <c r="ACG112" s="79" t="n"/>
      <c r="ACH112" s="79" t="n"/>
      <c r="ACI112" s="79" t="n"/>
      <c r="ACJ112" s="79" t="n"/>
      <c r="ACK112" s="79" t="n"/>
      <c r="ACL112" s="79" t="n"/>
      <c r="ACM112" s="79" t="n"/>
      <c r="ACN112" s="79" t="n"/>
      <c r="ACO112" s="79" t="n"/>
      <c r="ACP112" s="79" t="n"/>
      <c r="ACQ112" s="79" t="n"/>
      <c r="ACR112" s="79" t="n"/>
      <c r="ACU112" s="78" t="n">
        <v>14</v>
      </c>
      <c r="ACV112" s="79" t="n"/>
      <c r="ACW112" s="79" t="n"/>
      <c r="ACX112" s="79" t="n"/>
      <c r="ACY112" s="79" t="n"/>
      <c r="ACZ112" s="79" t="n"/>
      <c r="ADA112" s="79" t="n"/>
      <c r="ADB112" s="79" t="n"/>
      <c r="ADC112" s="79" t="n"/>
      <c r="ADD112" s="79" t="n"/>
      <c r="ADE112" s="79" t="n"/>
      <c r="ADF112" s="79" t="n"/>
      <c r="ADG112" s="79" t="n"/>
      <c r="ADH112" s="79" t="n"/>
      <c r="ADI112" s="79" t="n"/>
      <c r="ADJ112" s="79" t="n"/>
      <c r="ADK112" s="79" t="n"/>
      <c r="ADL112" s="79" t="n"/>
      <c r="ADM112" s="79" t="n"/>
      <c r="ADN112" s="79" t="n"/>
      <c r="ADO112" s="79" t="n"/>
      <c r="ADP112" s="79" t="n"/>
      <c r="ADQ112" s="79" t="n"/>
      <c r="ADR112" s="79" t="n"/>
      <c r="ADS112" s="79" t="n"/>
      <c r="ADT112" s="79" t="n"/>
      <c r="ADU112" s="79" t="n"/>
      <c r="ADV112" s="79" t="n"/>
      <c r="ADW112" s="79" t="n"/>
      <c r="ADX112" s="79" t="n"/>
      <c r="ADY112" s="79" t="n"/>
      <c r="ADZ112" s="79" t="n"/>
      <c r="AEA112" s="79" t="n"/>
      <c r="AEB112" s="79" t="n"/>
      <c r="AEC112" s="79" t="n"/>
      <c r="AED112" s="79" t="n"/>
      <c r="AEE112" s="79" t="n"/>
      <c r="AEF112" s="79" t="n"/>
      <c r="AEG112" s="79" t="n"/>
      <c r="AEH112" s="79" t="n"/>
      <c r="AEI112" s="79" t="n"/>
      <c r="AEL112" s="78" t="n">
        <v>14</v>
      </c>
      <c r="AEM112" s="79" t="n"/>
      <c r="AEN112" s="79" t="n"/>
      <c r="AEO112" s="79" t="n"/>
      <c r="AEP112" s="79" t="n"/>
      <c r="AEQ112" s="79" t="n"/>
      <c r="AER112" s="79" t="n"/>
      <c r="AES112" s="79" t="n"/>
      <c r="AET112" s="79" t="n"/>
      <c r="AEU112" s="79" t="n"/>
      <c r="AEV112" s="79" t="n"/>
      <c r="AEW112" s="79" t="n"/>
      <c r="AEX112" s="79" t="n"/>
      <c r="AEY112" s="79" t="n"/>
      <c r="AEZ112" s="79" t="n"/>
      <c r="AFA112" s="79" t="n"/>
      <c r="AFB112" s="79" t="n"/>
      <c r="AFC112" s="79" t="n"/>
      <c r="AFD112" s="79" t="n"/>
      <c r="AFE112" s="79" t="n"/>
      <c r="AFF112" s="79" t="n"/>
      <c r="AFG112" s="79" t="n"/>
      <c r="AFH112" s="79" t="n"/>
      <c r="AFI112" s="79" t="n"/>
      <c r="AFJ112" s="79" t="n"/>
      <c r="AFK112" s="79" t="n"/>
      <c r="AFL112" s="79" t="n"/>
      <c r="AFM112" s="79" t="n"/>
      <c r="AFN112" s="79" t="n"/>
      <c r="AFO112" s="79" t="n"/>
      <c r="AFP112" s="79" t="n"/>
      <c r="AFQ112" s="79" t="n"/>
      <c r="AFR112" s="79" t="n"/>
      <c r="AFS112" s="79" t="n"/>
      <c r="AFT112" s="79" t="n"/>
      <c r="AFU112" s="79" t="n"/>
      <c r="AFV112" s="79" t="n"/>
      <c r="AFW112" s="79" t="n"/>
      <c r="AFX112" s="79" t="n"/>
      <c r="AFY112" s="79" t="n"/>
      <c r="AFZ112" s="79" t="n"/>
    </row>
    <row r="113">
      <c r="A113" s="78" t="n">
        <v>15</v>
      </c>
      <c r="B113" s="79" t="n"/>
      <c r="C113" s="79" t="n"/>
      <c r="D113" s="79" t="n"/>
      <c r="E113" s="79" t="n"/>
      <c r="F113" s="79" t="n"/>
      <c r="G113" s="79" t="n"/>
      <c r="H113" s="79" t="n"/>
      <c r="I113" s="79" t="n"/>
      <c r="J113" s="79" t="n"/>
      <c r="K113" s="79" t="n"/>
      <c r="L113" s="79" t="n"/>
      <c r="M113" s="79" t="n"/>
      <c r="N113" s="79" t="n"/>
      <c r="O113" s="79" t="n"/>
      <c r="P113" s="79" t="n"/>
      <c r="Q113" s="79" t="n"/>
      <c r="R113" s="79" t="n"/>
      <c r="S113" s="79" t="n"/>
      <c r="T113" s="79" t="n"/>
      <c r="U113" s="79" t="n"/>
      <c r="V113" s="79" t="n"/>
      <c r="W113" s="79" t="n"/>
      <c r="X113" s="79" t="n"/>
      <c r="Y113" s="79" t="n"/>
      <c r="Z113" s="79" t="n"/>
      <c r="AA113" s="79" t="n"/>
      <c r="AB113" s="79" t="n"/>
      <c r="AC113" s="79" t="n"/>
      <c r="AD113" s="79" t="n"/>
      <c r="AE113" s="79" t="n"/>
      <c r="AF113" s="79" t="n"/>
      <c r="AG113" s="79" t="n"/>
      <c r="AH113" s="79" t="n"/>
      <c r="AI113" s="79" t="n"/>
      <c r="AJ113" s="79" t="n"/>
      <c r="AK113" s="79" t="n"/>
      <c r="AL113" s="79" t="n"/>
      <c r="AM113" s="79" t="n"/>
      <c r="AN113" s="79" t="n"/>
      <c r="AO113" s="79" t="n"/>
      <c r="AR113" s="78" t="n">
        <v>15</v>
      </c>
      <c r="AS113" s="79" t="n"/>
      <c r="AT113" s="79" t="n"/>
      <c r="AU113" s="79" t="n"/>
      <c r="AV113" s="79" t="n"/>
      <c r="AW113" s="79" t="n"/>
      <c r="AX113" s="79" t="n"/>
      <c r="AY113" s="79" t="n"/>
      <c r="AZ113" s="79" t="n"/>
      <c r="BA113" s="79" t="n"/>
      <c r="BB113" s="79" t="n"/>
      <c r="BC113" s="79" t="n"/>
      <c r="BD113" s="79" t="n"/>
      <c r="BE113" s="79" t="n"/>
      <c r="BF113" s="79" t="n"/>
      <c r="BG113" s="79" t="n"/>
      <c r="BH113" s="79" t="n"/>
      <c r="BI113" s="79" t="n"/>
      <c r="BJ113" s="79" t="n"/>
      <c r="BK113" s="79" t="n"/>
      <c r="BL113" s="79" t="n"/>
      <c r="BM113" s="79" t="n"/>
      <c r="BN113" s="79" t="n"/>
      <c r="BO113" s="79" t="n"/>
      <c r="BP113" s="79" t="n"/>
      <c r="BQ113" s="79" t="n"/>
      <c r="BR113" s="79" t="n"/>
      <c r="BS113" s="79" t="n"/>
      <c r="BT113" s="79" t="n"/>
      <c r="BU113" s="79" t="n"/>
      <c r="BV113" s="79" t="n"/>
      <c r="BW113" s="79" t="n"/>
      <c r="BX113" s="79" t="n"/>
      <c r="BY113" s="79" t="n"/>
      <c r="BZ113" s="79" t="n"/>
      <c r="CA113" s="79" t="n"/>
      <c r="CB113" s="79" t="n"/>
      <c r="CC113" s="79" t="n"/>
      <c r="CD113" s="79" t="n"/>
      <c r="CE113" s="79" t="n"/>
      <c r="CF113" s="79" t="n"/>
      <c r="CI113" s="78" t="n">
        <v>15</v>
      </c>
      <c r="CJ113" s="79" t="n"/>
      <c r="CK113" s="79" t="n"/>
      <c r="CL113" s="79" t="n"/>
      <c r="CM113" s="79" t="n"/>
      <c r="CN113" s="79" t="n"/>
      <c r="CO113" s="79" t="n"/>
      <c r="CP113" s="79" t="n"/>
      <c r="CQ113" s="79" t="n"/>
      <c r="CR113" s="79" t="n"/>
      <c r="CS113" s="79" t="n"/>
      <c r="CT113" s="79" t="n"/>
      <c r="CU113" s="79" t="n"/>
      <c r="CV113" s="79" t="n"/>
      <c r="CW113" s="79" t="n"/>
      <c r="CX113" s="79" t="n"/>
      <c r="CY113" s="79" t="n"/>
      <c r="CZ113" s="79" t="n"/>
      <c r="DA113" s="79" t="n"/>
      <c r="DB113" s="79" t="n"/>
      <c r="DC113" s="79" t="n"/>
      <c r="DD113" s="79" t="n"/>
      <c r="DE113" s="79" t="n"/>
      <c r="DF113" s="79" t="n"/>
      <c r="DG113" s="79" t="n"/>
      <c r="DH113" s="79" t="n"/>
      <c r="DI113" s="79" t="n"/>
      <c r="DJ113" s="79" t="n"/>
      <c r="DK113" s="79" t="n"/>
      <c r="DL113" s="79" t="n"/>
      <c r="DM113" s="79" t="n"/>
      <c r="DN113" s="79" t="n"/>
      <c r="DO113" s="79" t="n"/>
      <c r="DP113" s="79" t="n"/>
      <c r="DQ113" s="79" t="n"/>
      <c r="DR113" s="79" t="n"/>
      <c r="DS113" s="79" t="n"/>
      <c r="DT113" s="79" t="n"/>
      <c r="DU113" s="79" t="n"/>
      <c r="DV113" s="79" t="n"/>
      <c r="DW113" s="79" t="n"/>
      <c r="DZ113" s="78" t="n">
        <v>15</v>
      </c>
      <c r="EA113" s="79" t="n"/>
      <c r="EB113" s="79" t="n"/>
      <c r="EC113" s="79" t="n"/>
      <c r="ED113" s="79" t="n"/>
      <c r="EE113" s="79" t="n"/>
      <c r="EF113" s="79" t="n"/>
      <c r="EG113" s="79" t="n"/>
      <c r="EH113" s="79" t="n"/>
      <c r="EI113" s="79" t="n"/>
      <c r="EJ113" s="79" t="n"/>
      <c r="EK113" s="79" t="n"/>
      <c r="EL113" s="79" t="n"/>
      <c r="EM113" s="79" t="n"/>
      <c r="EN113" s="79" t="n"/>
      <c r="EO113" s="79" t="n"/>
      <c r="EP113" s="79" t="n"/>
      <c r="EQ113" s="79" t="n"/>
      <c r="ER113" s="79" t="n"/>
      <c r="ES113" s="79" t="n"/>
      <c r="ET113" s="79" t="n"/>
      <c r="EU113" s="79" t="n"/>
      <c r="EV113" s="79" t="n"/>
      <c r="EW113" s="79" t="n"/>
      <c r="EX113" s="79" t="n"/>
      <c r="EY113" s="79" t="n"/>
      <c r="EZ113" s="79" t="n"/>
      <c r="FA113" s="79" t="n"/>
      <c r="FB113" s="79" t="n"/>
      <c r="FC113" s="79" t="n"/>
      <c r="FD113" s="79" t="n"/>
      <c r="FE113" s="79" t="n"/>
      <c r="FF113" s="79" t="n"/>
      <c r="FG113" s="79" t="n"/>
      <c r="FH113" s="79" t="n"/>
      <c r="FI113" s="79" t="n"/>
      <c r="FJ113" s="79" t="n"/>
      <c r="FK113" s="79" t="n"/>
      <c r="FL113" s="79" t="n"/>
      <c r="FM113" s="79" t="n"/>
      <c r="FN113" s="79" t="n"/>
      <c r="FQ113" s="78" t="n">
        <v>15</v>
      </c>
      <c r="FR113" s="79" t="n"/>
      <c r="FS113" s="79" t="n"/>
      <c r="FT113" s="79" t="n"/>
      <c r="FU113" s="79" t="n"/>
      <c r="FV113" s="79" t="n"/>
      <c r="FW113" s="79" t="n"/>
      <c r="FX113" s="79" t="n"/>
      <c r="FY113" s="79" t="n"/>
      <c r="FZ113" s="79" t="n"/>
      <c r="GA113" s="79" t="n"/>
      <c r="GB113" s="79" t="n"/>
      <c r="GC113" s="79" t="n"/>
      <c r="GD113" s="79" t="n"/>
      <c r="GE113" s="79" t="n"/>
      <c r="GF113" s="79" t="n"/>
      <c r="GG113" s="79" t="n"/>
      <c r="GH113" s="79" t="n"/>
      <c r="GI113" s="79" t="n"/>
      <c r="GJ113" s="79" t="n"/>
      <c r="GK113" s="79" t="n"/>
      <c r="GL113" s="79" t="n"/>
      <c r="GM113" s="79" t="n"/>
      <c r="GN113" s="79" t="n"/>
      <c r="GO113" s="79" t="n"/>
      <c r="GP113" s="79" t="n"/>
      <c r="GQ113" s="79" t="n"/>
      <c r="GR113" s="79" t="n"/>
      <c r="GS113" s="79" t="n"/>
      <c r="GT113" s="79" t="n"/>
      <c r="GU113" s="79" t="n"/>
      <c r="GV113" s="79" t="n"/>
      <c r="GW113" s="79" t="n"/>
      <c r="GX113" s="79" t="n"/>
      <c r="GY113" s="79" t="n"/>
      <c r="GZ113" s="79" t="n"/>
      <c r="HA113" s="79" t="n"/>
      <c r="HB113" s="79" t="n"/>
      <c r="HC113" s="79" t="n"/>
      <c r="HD113" s="79" t="n"/>
      <c r="HE113" s="79" t="n"/>
      <c r="HH113" s="78" t="n">
        <v>15</v>
      </c>
      <c r="HI113" s="79" t="n"/>
      <c r="HJ113" s="79" t="n"/>
      <c r="HK113" s="79" t="n"/>
      <c r="HL113" s="79" t="n"/>
      <c r="HM113" s="79" t="n"/>
      <c r="HN113" s="79" t="n"/>
      <c r="HO113" s="79" t="n"/>
      <c r="HP113" s="79" t="n"/>
      <c r="HQ113" s="79" t="n"/>
      <c r="HR113" s="79" t="n"/>
      <c r="HS113" s="79" t="n"/>
      <c r="HT113" s="79" t="n"/>
      <c r="HU113" s="79" t="n"/>
      <c r="HV113" s="79" t="n"/>
      <c r="HW113" s="79" t="n"/>
      <c r="HX113" s="79" t="n"/>
      <c r="HY113" s="79" t="n"/>
      <c r="HZ113" s="79" t="n"/>
      <c r="IA113" s="79" t="n"/>
      <c r="IB113" s="79" t="n"/>
      <c r="IC113" s="79" t="n"/>
      <c r="ID113" s="79" t="n"/>
      <c r="IE113" s="79" t="n"/>
      <c r="IF113" s="79" t="n"/>
      <c r="IG113" s="79" t="n"/>
      <c r="IH113" s="79" t="n"/>
      <c r="II113" s="79" t="n"/>
      <c r="IJ113" s="79" t="n"/>
      <c r="IK113" s="79" t="n"/>
      <c r="IL113" s="79" t="n"/>
      <c r="IM113" s="79" t="n"/>
      <c r="IN113" s="79" t="n"/>
      <c r="IO113" s="79" t="n"/>
      <c r="IP113" s="79" t="n"/>
      <c r="IQ113" s="79" t="n"/>
      <c r="IR113" s="79" t="n"/>
      <c r="IS113" s="79" t="n"/>
      <c r="IT113" s="79" t="n"/>
      <c r="IU113" s="79" t="n"/>
      <c r="IV113" s="79" t="n"/>
      <c r="IY113" s="78" t="n">
        <v>15</v>
      </c>
      <c r="IZ113" s="79" t="n"/>
      <c r="JA113" s="79" t="n"/>
      <c r="JB113" s="79" t="n"/>
      <c r="JC113" s="79" t="n"/>
      <c r="JD113" s="79" t="n"/>
      <c r="JE113" s="79" t="n"/>
      <c r="JF113" s="79" t="n"/>
      <c r="JG113" s="79" t="n"/>
      <c r="JH113" s="79" t="n"/>
      <c r="JI113" s="79" t="n"/>
      <c r="JJ113" s="79" t="n"/>
      <c r="JK113" s="79" t="n"/>
      <c r="JL113" s="79" t="n"/>
      <c r="JM113" s="79" t="n"/>
      <c r="JN113" s="79" t="n"/>
      <c r="JO113" s="79" t="n"/>
      <c r="JP113" s="79" t="n"/>
      <c r="JQ113" s="79" t="n"/>
      <c r="JR113" s="79" t="n"/>
      <c r="JS113" s="79" t="n"/>
      <c r="JT113" s="79" t="n"/>
      <c r="JU113" s="79" t="n"/>
      <c r="JV113" s="79" t="n"/>
      <c r="JW113" s="79" t="n"/>
      <c r="JX113" s="79" t="n"/>
      <c r="JY113" s="79" t="n"/>
      <c r="JZ113" s="79" t="n"/>
      <c r="KA113" s="79" t="n"/>
      <c r="KB113" s="79" t="n"/>
      <c r="KC113" s="79" t="n"/>
      <c r="KD113" s="79" t="n"/>
      <c r="KE113" s="79" t="n"/>
      <c r="KF113" s="79" t="n"/>
      <c r="KG113" s="79" t="n"/>
      <c r="KH113" s="79" t="n"/>
      <c r="KI113" s="79" t="n"/>
      <c r="KJ113" s="79" t="n"/>
      <c r="KK113" s="79" t="n"/>
      <c r="KL113" s="79" t="n"/>
      <c r="KM113" s="79" t="n"/>
      <c r="KP113" s="78" t="n">
        <v>15</v>
      </c>
      <c r="KQ113" s="79" t="n"/>
      <c r="KR113" s="79" t="n"/>
      <c r="KS113" s="79" t="n"/>
      <c r="KT113" s="79" t="n"/>
      <c r="KU113" s="79" t="n"/>
      <c r="KV113" s="79" t="n"/>
      <c r="KW113" s="79" t="n"/>
      <c r="KX113" s="79" t="n"/>
      <c r="KY113" s="79" t="n"/>
      <c r="KZ113" s="79" t="n"/>
      <c r="LA113" s="79" t="n"/>
      <c r="LB113" s="79" t="n"/>
      <c r="LC113" s="79" t="n"/>
      <c r="LD113" s="79" t="n"/>
      <c r="LE113" s="79" t="n"/>
      <c r="LF113" s="79" t="n"/>
      <c r="LG113" s="79" t="n"/>
      <c r="LH113" s="79" t="n"/>
      <c r="LI113" s="79" t="n"/>
      <c r="LJ113" s="79" t="n"/>
      <c r="LK113" s="79" t="n"/>
      <c r="LL113" s="79" t="n"/>
      <c r="LM113" s="79" t="n"/>
      <c r="LN113" s="79" t="n"/>
      <c r="LO113" s="79" t="n"/>
      <c r="LP113" s="79" t="n"/>
      <c r="LQ113" s="79" t="n"/>
      <c r="LR113" s="79" t="n"/>
      <c r="LS113" s="79" t="n"/>
      <c r="LT113" s="79" t="n"/>
      <c r="LU113" s="79" t="n"/>
      <c r="LV113" s="79" t="n"/>
      <c r="LW113" s="79" t="n"/>
      <c r="LX113" s="79" t="n"/>
      <c r="LY113" s="79" t="n"/>
      <c r="LZ113" s="79" t="n"/>
      <c r="MA113" s="79" t="n"/>
      <c r="MB113" s="79" t="n"/>
      <c r="MC113" s="79" t="n"/>
      <c r="MD113" s="79" t="n"/>
      <c r="MG113" s="78" t="n">
        <v>15</v>
      </c>
      <c r="MH113" s="79" t="n"/>
      <c r="MI113" s="79" t="n"/>
      <c r="MJ113" s="79" t="n"/>
      <c r="MK113" s="79" t="n"/>
      <c r="ML113" s="79" t="n"/>
      <c r="MM113" s="79" t="n"/>
      <c r="MN113" s="79" t="n"/>
      <c r="MO113" s="79" t="n"/>
      <c r="MP113" s="79" t="n"/>
      <c r="MQ113" s="79" t="n"/>
      <c r="MR113" s="79" t="n"/>
      <c r="MS113" s="79" t="n"/>
      <c r="MT113" s="79" t="n"/>
      <c r="MU113" s="79" t="n"/>
      <c r="MV113" s="79" t="n"/>
      <c r="MW113" s="79" t="n"/>
      <c r="MX113" s="79" t="n"/>
      <c r="MY113" s="79" t="n"/>
      <c r="MZ113" s="79" t="n"/>
      <c r="NA113" s="79" t="n"/>
      <c r="NB113" s="79" t="n"/>
      <c r="NC113" s="79" t="n"/>
      <c r="ND113" s="79" t="n"/>
      <c r="NE113" s="79" t="n"/>
      <c r="NF113" s="79" t="n"/>
      <c r="NG113" s="79" t="n"/>
      <c r="NH113" s="79" t="n"/>
      <c r="NI113" s="79" t="n"/>
      <c r="NJ113" s="79" t="n"/>
      <c r="NK113" s="79" t="n"/>
      <c r="NL113" s="79" t="n"/>
      <c r="NM113" s="79" t="n"/>
      <c r="NN113" s="79" t="n"/>
      <c r="NO113" s="79" t="n"/>
      <c r="NP113" s="79" t="n"/>
      <c r="NQ113" s="79" t="n"/>
      <c r="NR113" s="79" t="n"/>
      <c r="NS113" s="79" t="n"/>
      <c r="NT113" s="79" t="n"/>
      <c r="NU113" s="79" t="n"/>
      <c r="NX113" s="78" t="n">
        <v>15</v>
      </c>
      <c r="NY113" s="79" t="n"/>
      <c r="NZ113" s="79" t="n"/>
      <c r="OA113" s="79" t="n"/>
      <c r="OB113" s="79" t="n"/>
      <c r="OC113" s="79" t="n"/>
      <c r="OD113" s="79" t="n"/>
      <c r="OE113" s="79" t="n"/>
      <c r="OF113" s="79" t="n"/>
      <c r="OG113" s="79" t="n"/>
      <c r="OH113" s="79" t="n"/>
      <c r="OI113" s="79" t="n"/>
      <c r="OJ113" s="79" t="n"/>
      <c r="OK113" s="79" t="n"/>
      <c r="OL113" s="79" t="n"/>
      <c r="OM113" s="79" t="n"/>
      <c r="ON113" s="79" t="n"/>
      <c r="OO113" s="79" t="n"/>
      <c r="OP113" s="79" t="n"/>
      <c r="OQ113" s="79" t="n"/>
      <c r="OR113" s="79" t="n"/>
      <c r="OS113" s="79" t="n"/>
      <c r="OT113" s="79" t="n"/>
      <c r="OU113" s="79" t="n"/>
      <c r="OV113" s="79" t="n"/>
      <c r="OW113" s="79" t="n"/>
      <c r="OX113" s="79" t="n"/>
      <c r="OY113" s="79" t="n"/>
      <c r="OZ113" s="79" t="n"/>
      <c r="PA113" s="79" t="n"/>
      <c r="PB113" s="79" t="n"/>
      <c r="PC113" s="79" t="n"/>
      <c r="PD113" s="79" t="n"/>
      <c r="PE113" s="79" t="n"/>
      <c r="PF113" s="79" t="n"/>
      <c r="PG113" s="79" t="n"/>
      <c r="PH113" s="79" t="n"/>
      <c r="PI113" s="79" t="n"/>
      <c r="PJ113" s="79" t="n"/>
      <c r="PK113" s="79" t="n"/>
      <c r="PL113" s="79" t="n"/>
      <c r="PO113" s="78" t="n">
        <v>15</v>
      </c>
      <c r="PP113" s="79" t="n"/>
      <c r="PQ113" s="79" t="n"/>
      <c r="PR113" s="79" t="n"/>
      <c r="PS113" s="79" t="n"/>
      <c r="PT113" s="79" t="n"/>
      <c r="PU113" s="79" t="n"/>
      <c r="PV113" s="79" t="n"/>
      <c r="PW113" s="79" t="n"/>
      <c r="PX113" s="79" t="n"/>
      <c r="PY113" s="79" t="n"/>
      <c r="PZ113" s="79" t="n"/>
      <c r="QA113" s="79" t="n"/>
      <c r="QB113" s="79" t="n"/>
      <c r="QC113" s="79" t="n"/>
      <c r="QD113" s="79" t="n"/>
      <c r="QE113" s="79" t="n"/>
      <c r="QF113" s="79" t="n"/>
      <c r="QG113" s="79" t="n"/>
      <c r="QH113" s="79" t="n"/>
      <c r="QI113" s="79" t="n"/>
      <c r="QJ113" s="79" t="n"/>
      <c r="QK113" s="79" t="n"/>
      <c r="QL113" s="79" t="n"/>
      <c r="QM113" s="79" t="n"/>
      <c r="QN113" s="79" t="n"/>
      <c r="QO113" s="79" t="n"/>
      <c r="QP113" s="79" t="n"/>
      <c r="QQ113" s="79" t="n"/>
      <c r="QR113" s="79" t="n"/>
      <c r="QS113" s="79" t="n"/>
      <c r="QT113" s="79" t="n"/>
      <c r="QU113" s="79" t="n"/>
      <c r="QV113" s="79" t="n"/>
      <c r="QW113" s="79" t="n"/>
      <c r="QX113" s="79" t="n"/>
      <c r="QY113" s="79" t="n"/>
      <c r="QZ113" s="79" t="n"/>
      <c r="RA113" s="79" t="n"/>
      <c r="RB113" s="79" t="n"/>
      <c r="RC113" s="79" t="n"/>
      <c r="RF113" s="78" t="n">
        <v>15</v>
      </c>
      <c r="RG113" s="79" t="n"/>
      <c r="RH113" s="79" t="n"/>
      <c r="RI113" s="79" t="n"/>
      <c r="RJ113" s="79" t="n"/>
      <c r="RK113" s="79" t="n"/>
      <c r="RL113" s="79" t="n"/>
      <c r="RM113" s="79" t="n"/>
      <c r="RN113" s="79" t="n"/>
      <c r="RO113" s="79" t="n"/>
      <c r="RP113" s="79" t="n"/>
      <c r="RQ113" s="79" t="n"/>
      <c r="RR113" s="79" t="n"/>
      <c r="RS113" s="79" t="n"/>
      <c r="RT113" s="79" t="n"/>
      <c r="RU113" s="79" t="n"/>
      <c r="RV113" s="79" t="n"/>
      <c r="RW113" s="79" t="n"/>
      <c r="RX113" s="79" t="n"/>
      <c r="RY113" s="79" t="n"/>
      <c r="RZ113" s="79" t="n"/>
      <c r="SA113" s="79" t="n"/>
      <c r="SB113" s="79" t="n"/>
      <c r="SC113" s="79" t="n"/>
      <c r="SD113" s="79" t="n"/>
      <c r="SE113" s="79" t="n"/>
      <c r="SF113" s="79" t="n"/>
      <c r="SG113" s="79" t="n"/>
      <c r="SH113" s="79" t="n"/>
      <c r="SI113" s="79" t="n"/>
      <c r="SJ113" s="79" t="n"/>
      <c r="SK113" s="79" t="n"/>
      <c r="SL113" s="79" t="n"/>
      <c r="SM113" s="79" t="n"/>
      <c r="SN113" s="79" t="n"/>
      <c r="SO113" s="79" t="n"/>
      <c r="SP113" s="79" t="n"/>
      <c r="SQ113" s="79" t="n"/>
      <c r="SR113" s="79" t="n"/>
      <c r="SS113" s="79" t="n"/>
      <c r="ST113" s="79" t="n"/>
      <c r="SW113" s="78" t="n">
        <v>15</v>
      </c>
      <c r="SX113" s="79" t="n"/>
      <c r="SY113" s="79" t="n"/>
      <c r="SZ113" s="79" t="n"/>
      <c r="TA113" s="79" t="n"/>
      <c r="TB113" s="79" t="n"/>
      <c r="TC113" s="79" t="n"/>
      <c r="TD113" s="79" t="n"/>
      <c r="TE113" s="79" t="n"/>
      <c r="TF113" s="79" t="n"/>
      <c r="TG113" s="79" t="n"/>
      <c r="TH113" s="79" t="n"/>
      <c r="TI113" s="79" t="n"/>
      <c r="TJ113" s="79" t="n"/>
      <c r="TK113" s="79" t="n"/>
      <c r="TL113" s="79" t="n"/>
      <c r="TM113" s="79" t="n"/>
      <c r="TN113" s="79" t="n"/>
      <c r="TO113" s="79" t="n"/>
      <c r="TP113" s="79" t="n"/>
      <c r="TQ113" s="79" t="n"/>
      <c r="TR113" s="79" t="n"/>
      <c r="TS113" s="79" t="n"/>
      <c r="TT113" s="79" t="n"/>
      <c r="TU113" s="79" t="n"/>
      <c r="TV113" s="79" t="n"/>
      <c r="TW113" s="79" t="n"/>
      <c r="TX113" s="79" t="n"/>
      <c r="TY113" s="79" t="n"/>
      <c r="TZ113" s="79" t="n"/>
      <c r="UA113" s="79" t="n"/>
      <c r="UB113" s="79" t="n"/>
      <c r="UC113" s="79" t="n"/>
      <c r="UD113" s="79" t="n"/>
      <c r="UE113" s="79" t="n"/>
      <c r="UF113" s="79" t="n"/>
      <c r="UG113" s="79" t="n"/>
      <c r="UH113" s="79" t="n"/>
      <c r="UI113" s="79" t="n"/>
      <c r="UJ113" s="79" t="n"/>
      <c r="UK113" s="79" t="n"/>
      <c r="UN113" s="78" t="n">
        <v>15</v>
      </c>
      <c r="UO113" s="79" t="n"/>
      <c r="UP113" s="79" t="n"/>
      <c r="UQ113" s="79" t="n"/>
      <c r="UR113" s="79" t="n"/>
      <c r="US113" s="79" t="n"/>
      <c r="UT113" s="79" t="n"/>
      <c r="UU113" s="79" t="n"/>
      <c r="UV113" s="79" t="n"/>
      <c r="UW113" s="79" t="n"/>
      <c r="UX113" s="79" t="n"/>
      <c r="UY113" s="79" t="n"/>
      <c r="UZ113" s="79" t="n"/>
      <c r="VA113" s="79" t="n"/>
      <c r="VB113" s="79" t="n"/>
      <c r="VC113" s="79" t="n"/>
      <c r="VD113" s="79" t="n"/>
      <c r="VE113" s="79" t="n"/>
      <c r="VF113" s="79" t="n"/>
      <c r="VG113" s="79" t="n"/>
      <c r="VH113" s="79" t="n"/>
      <c r="VI113" s="79" t="n"/>
      <c r="VJ113" s="79" t="n"/>
      <c r="VK113" s="79" t="n"/>
      <c r="VL113" s="79" t="n"/>
      <c r="VM113" s="79" t="n"/>
      <c r="VN113" s="79" t="n"/>
      <c r="VO113" s="79" t="n"/>
      <c r="VP113" s="79" t="n"/>
      <c r="VQ113" s="79" t="n"/>
      <c r="VR113" s="79" t="n"/>
      <c r="VS113" s="79" t="n"/>
      <c r="VT113" s="79" t="n"/>
      <c r="VU113" s="79" t="n"/>
      <c r="VV113" s="79" t="n"/>
      <c r="VW113" s="79" t="n"/>
      <c r="VX113" s="79" t="n"/>
      <c r="VY113" s="79" t="n"/>
      <c r="VZ113" s="79" t="n"/>
      <c r="WA113" s="79" t="n"/>
      <c r="WB113" s="79" t="n"/>
      <c r="WE113" s="78" t="n">
        <v>15</v>
      </c>
      <c r="WF113" s="79" t="n"/>
      <c r="WG113" s="79" t="n"/>
      <c r="WH113" s="79" t="n"/>
      <c r="WI113" s="79" t="n"/>
      <c r="WJ113" s="79" t="n"/>
      <c r="WK113" s="79" t="n"/>
      <c r="WL113" s="79" t="n"/>
      <c r="WM113" s="79" t="n"/>
      <c r="WN113" s="79" t="n"/>
      <c r="WO113" s="79" t="n"/>
      <c r="WP113" s="79" t="n"/>
      <c r="WQ113" s="79" t="n"/>
      <c r="WR113" s="79" t="n"/>
      <c r="WS113" s="79" t="n"/>
      <c r="WT113" s="79" t="n"/>
      <c r="WU113" s="79" t="n"/>
      <c r="WV113" s="79" t="n"/>
      <c r="WW113" s="79" t="n"/>
      <c r="WX113" s="79" t="n"/>
      <c r="WY113" s="79" t="n"/>
      <c r="WZ113" s="79" t="n"/>
      <c r="XA113" s="79" t="n"/>
      <c r="XB113" s="79" t="n"/>
      <c r="XC113" s="79" t="n"/>
      <c r="XD113" s="79" t="n"/>
      <c r="XE113" s="79" t="n"/>
      <c r="XF113" s="79" t="n"/>
      <c r="XG113" s="79" t="n"/>
      <c r="XH113" s="79" t="n"/>
      <c r="XI113" s="79" t="n"/>
      <c r="XJ113" s="79" t="n"/>
      <c r="XK113" s="79" t="n"/>
      <c r="XL113" s="79" t="n"/>
      <c r="XM113" s="79" t="n"/>
      <c r="XN113" s="79" t="n"/>
      <c r="XO113" s="79" t="n"/>
      <c r="XP113" s="79" t="n"/>
      <c r="XQ113" s="79" t="n"/>
      <c r="XR113" s="79" t="n"/>
      <c r="XS113" s="79" t="n"/>
      <c r="XV113" s="78" t="n">
        <v>15</v>
      </c>
      <c r="XW113" s="79" t="n"/>
      <c r="XX113" s="79" t="n"/>
      <c r="XY113" s="79" t="n"/>
      <c r="XZ113" s="79" t="n"/>
      <c r="YA113" s="79" t="n"/>
      <c r="YB113" s="79" t="n"/>
      <c r="YC113" s="79" t="n"/>
      <c r="YD113" s="79" t="n"/>
      <c r="YE113" s="79" t="n"/>
      <c r="YF113" s="79" t="n"/>
      <c r="YG113" s="79" t="n"/>
      <c r="YH113" s="79" t="n"/>
      <c r="YI113" s="79" t="n"/>
      <c r="YJ113" s="79" t="n"/>
      <c r="YK113" s="79" t="n"/>
      <c r="YL113" s="79" t="n"/>
      <c r="YM113" s="79" t="n"/>
      <c r="YN113" s="79" t="n"/>
      <c r="YO113" s="79" t="n"/>
      <c r="YP113" s="79" t="n"/>
      <c r="YQ113" s="79" t="n"/>
      <c r="YR113" s="79" t="n"/>
      <c r="YS113" s="79" t="n"/>
      <c r="YT113" s="79" t="n"/>
      <c r="YU113" s="79" t="n"/>
      <c r="YV113" s="79" t="n"/>
      <c r="YW113" s="79" t="n"/>
      <c r="YX113" s="79" t="n"/>
      <c r="YY113" s="79" t="n"/>
      <c r="YZ113" s="79" t="n"/>
      <c r="ZA113" s="79" t="n"/>
      <c r="ZB113" s="79" t="n"/>
      <c r="ZC113" s="79" t="n"/>
      <c r="ZD113" s="79" t="n"/>
      <c r="ZE113" s="79" t="n"/>
      <c r="ZF113" s="79" t="n"/>
      <c r="ZG113" s="79" t="n"/>
      <c r="ZH113" s="79" t="n"/>
      <c r="ZI113" s="79" t="n"/>
      <c r="ZJ113" s="79" t="n"/>
      <c r="ZM113" s="78" t="n">
        <v>15</v>
      </c>
      <c r="ZN113" s="79" t="n"/>
      <c r="ZO113" s="79" t="n"/>
      <c r="ZP113" s="79" t="n"/>
      <c r="ZQ113" s="79" t="n"/>
      <c r="ZR113" s="79" t="n"/>
      <c r="ZS113" s="79" t="n"/>
      <c r="ZT113" s="79" t="n"/>
      <c r="ZU113" s="79" t="n"/>
      <c r="ZV113" s="79" t="n"/>
      <c r="ZW113" s="79" t="n"/>
      <c r="ZX113" s="79" t="n"/>
      <c r="ZY113" s="79" t="n"/>
      <c r="ZZ113" s="79" t="n"/>
      <c r="AAA113" s="79" t="n"/>
      <c r="AAB113" s="79" t="n"/>
      <c r="AAC113" s="79" t="n"/>
      <c r="AAD113" s="79" t="n"/>
      <c r="AAE113" s="79" t="n"/>
      <c r="AAF113" s="79" t="n"/>
      <c r="AAG113" s="79" t="n"/>
      <c r="AAH113" s="79" t="n"/>
      <c r="AAI113" s="79" t="n"/>
      <c r="AAJ113" s="79" t="n"/>
      <c r="AAK113" s="79" t="n"/>
      <c r="AAL113" s="79" t="n"/>
      <c r="AAM113" s="79" t="n"/>
      <c r="AAN113" s="79" t="n"/>
      <c r="AAO113" s="79" t="n"/>
      <c r="AAP113" s="79" t="n"/>
      <c r="AAQ113" s="79" t="n"/>
      <c r="AAR113" s="79" t="n"/>
      <c r="AAS113" s="79" t="n"/>
      <c r="AAT113" s="79" t="n"/>
      <c r="AAU113" s="79" t="n"/>
      <c r="AAV113" s="79" t="n"/>
      <c r="AAW113" s="79" t="n"/>
      <c r="AAX113" s="79" t="n"/>
      <c r="AAY113" s="79" t="n"/>
      <c r="AAZ113" s="79" t="n"/>
      <c r="ABA113" s="79" t="n"/>
      <c r="ABD113" s="78" t="n">
        <v>15</v>
      </c>
      <c r="ABE113" s="79" t="n"/>
      <c r="ABF113" s="79" t="n"/>
      <c r="ABG113" s="79" t="n"/>
      <c r="ABH113" s="79" t="n"/>
      <c r="ABI113" s="79" t="n"/>
      <c r="ABJ113" s="79" t="n"/>
      <c r="ABK113" s="79" t="n"/>
      <c r="ABL113" s="79" t="n"/>
      <c r="ABM113" s="79" t="n"/>
      <c r="ABN113" s="79" t="n"/>
      <c r="ABO113" s="79" t="n"/>
      <c r="ABP113" s="79" t="n"/>
      <c r="ABQ113" s="79" t="n"/>
      <c r="ABR113" s="79" t="n"/>
      <c r="ABS113" s="79" t="n"/>
      <c r="ABT113" s="79" t="n"/>
      <c r="ABU113" s="79" t="n"/>
      <c r="ABV113" s="79" t="n"/>
      <c r="ABW113" s="79" t="n"/>
      <c r="ABX113" s="79" t="n"/>
      <c r="ABY113" s="79" t="n"/>
      <c r="ABZ113" s="79" t="n"/>
      <c r="ACA113" s="79" t="n"/>
      <c r="ACB113" s="79" t="n"/>
      <c r="ACC113" s="79" t="n"/>
      <c r="ACD113" s="79" t="n"/>
      <c r="ACE113" s="79" t="n"/>
      <c r="ACF113" s="79" t="n"/>
      <c r="ACG113" s="79" t="n"/>
      <c r="ACH113" s="79" t="n"/>
      <c r="ACI113" s="79" t="n"/>
      <c r="ACJ113" s="79" t="n"/>
      <c r="ACK113" s="79" t="n"/>
      <c r="ACL113" s="79" t="n"/>
      <c r="ACM113" s="79" t="n"/>
      <c r="ACN113" s="79" t="n"/>
      <c r="ACO113" s="79" t="n"/>
      <c r="ACP113" s="79" t="n"/>
      <c r="ACQ113" s="79" t="n"/>
      <c r="ACR113" s="79" t="n"/>
      <c r="ACU113" s="78" t="n">
        <v>15</v>
      </c>
      <c r="ACV113" s="79" t="n"/>
      <c r="ACW113" s="79" t="n"/>
      <c r="ACX113" s="79" t="n"/>
      <c r="ACY113" s="79" t="n"/>
      <c r="ACZ113" s="79" t="n"/>
      <c r="ADA113" s="79" t="n"/>
      <c r="ADB113" s="79" t="n"/>
      <c r="ADC113" s="79" t="n"/>
      <c r="ADD113" s="79" t="n"/>
      <c r="ADE113" s="79" t="n"/>
      <c r="ADF113" s="79" t="n"/>
      <c r="ADG113" s="79" t="n"/>
      <c r="ADH113" s="79" t="n"/>
      <c r="ADI113" s="79" t="n"/>
      <c r="ADJ113" s="79" t="n"/>
      <c r="ADK113" s="79" t="n"/>
      <c r="ADL113" s="79" t="n"/>
      <c r="ADM113" s="79" t="n"/>
      <c r="ADN113" s="79" t="n"/>
      <c r="ADO113" s="79" t="n"/>
      <c r="ADP113" s="79" t="n"/>
      <c r="ADQ113" s="79" t="n"/>
      <c r="ADR113" s="79" t="n"/>
      <c r="ADS113" s="79" t="n"/>
      <c r="ADT113" s="79" t="n"/>
      <c r="ADU113" s="79" t="n"/>
      <c r="ADV113" s="79" t="n"/>
      <c r="ADW113" s="79" t="n"/>
      <c r="ADX113" s="79" t="n"/>
      <c r="ADY113" s="79" t="n"/>
      <c r="ADZ113" s="79" t="n"/>
      <c r="AEA113" s="79" t="n"/>
      <c r="AEB113" s="79" t="n"/>
      <c r="AEC113" s="79" t="n"/>
      <c r="AED113" s="79" t="n"/>
      <c r="AEE113" s="79" t="n"/>
      <c r="AEF113" s="79" t="n"/>
      <c r="AEG113" s="79" t="n"/>
      <c r="AEH113" s="79" t="n"/>
      <c r="AEI113" s="79" t="n"/>
      <c r="AEL113" s="78" t="n">
        <v>15</v>
      </c>
      <c r="AEM113" s="79" t="n"/>
      <c r="AEN113" s="79" t="n"/>
      <c r="AEO113" s="79" t="n"/>
      <c r="AEP113" s="79" t="n"/>
      <c r="AEQ113" s="79" t="n"/>
      <c r="AER113" s="79" t="n"/>
      <c r="AES113" s="79" t="n"/>
      <c r="AET113" s="79" t="n"/>
      <c r="AEU113" s="79" t="n"/>
      <c r="AEV113" s="79" t="n"/>
      <c r="AEW113" s="79" t="n"/>
      <c r="AEX113" s="79" t="n"/>
      <c r="AEY113" s="79" t="n"/>
      <c r="AEZ113" s="79" t="n"/>
      <c r="AFA113" s="79" t="n"/>
      <c r="AFB113" s="79" t="n"/>
      <c r="AFC113" s="79" t="n"/>
      <c r="AFD113" s="79" t="n"/>
      <c r="AFE113" s="79" t="n"/>
      <c r="AFF113" s="79" t="n"/>
      <c r="AFG113" s="79" t="n"/>
      <c r="AFH113" s="79" t="n"/>
      <c r="AFI113" s="79" t="n"/>
      <c r="AFJ113" s="79" t="n"/>
      <c r="AFK113" s="79" t="n"/>
      <c r="AFL113" s="79" t="n"/>
      <c r="AFM113" s="79" t="n"/>
      <c r="AFN113" s="79" t="n"/>
      <c r="AFO113" s="79" t="n"/>
      <c r="AFP113" s="79" t="n"/>
      <c r="AFQ113" s="79" t="n"/>
      <c r="AFR113" s="79" t="n"/>
      <c r="AFS113" s="79" t="n"/>
      <c r="AFT113" s="79" t="n"/>
      <c r="AFU113" s="79" t="n"/>
      <c r="AFV113" s="79" t="n"/>
      <c r="AFW113" s="79" t="n"/>
      <c r="AFX113" s="79" t="n"/>
      <c r="AFY113" s="79" t="n"/>
      <c r="AFZ113" s="79" t="n"/>
    </row>
    <row r="114">
      <c r="A114" s="78" t="n">
        <v>16</v>
      </c>
      <c r="B114" s="79" t="n"/>
      <c r="C114" s="79" t="n"/>
      <c r="D114" s="79" t="n"/>
      <c r="E114" s="79" t="n"/>
      <c r="F114" s="79" t="n"/>
      <c r="G114" s="79" t="n"/>
      <c r="H114" s="79" t="n"/>
      <c r="I114" s="79" t="n"/>
      <c r="J114" s="79" t="n"/>
      <c r="K114" s="79" t="n"/>
      <c r="L114" s="79" t="n"/>
      <c r="M114" s="79" t="n"/>
      <c r="N114" s="79" t="n"/>
      <c r="O114" s="79" t="n"/>
      <c r="P114" s="79" t="n"/>
      <c r="Q114" s="79" t="n"/>
      <c r="R114" s="79" t="n"/>
      <c r="S114" s="79" t="n"/>
      <c r="T114" s="79" t="n"/>
      <c r="U114" s="79" t="n"/>
      <c r="V114" s="79" t="n"/>
      <c r="W114" s="79" t="n"/>
      <c r="X114" s="79" t="n"/>
      <c r="Y114" s="79" t="n"/>
      <c r="Z114" s="79" t="n"/>
      <c r="AA114" s="79" t="n"/>
      <c r="AB114" s="79" t="n"/>
      <c r="AC114" s="79" t="n"/>
      <c r="AD114" s="79" t="n"/>
      <c r="AE114" s="79" t="n"/>
      <c r="AF114" s="79" t="n"/>
      <c r="AG114" s="79" t="n"/>
      <c r="AH114" s="79" t="n"/>
      <c r="AI114" s="79" t="n"/>
      <c r="AJ114" s="79" t="n"/>
      <c r="AK114" s="79" t="n"/>
      <c r="AL114" s="79" t="n"/>
      <c r="AM114" s="79" t="n"/>
      <c r="AN114" s="79" t="n"/>
      <c r="AO114" s="79" t="n"/>
      <c r="AR114" s="78" t="n">
        <v>16</v>
      </c>
      <c r="AS114" s="79" t="n"/>
      <c r="AT114" s="79" t="n"/>
      <c r="AU114" s="79" t="n"/>
      <c r="AV114" s="79" t="n"/>
      <c r="AW114" s="79" t="n"/>
      <c r="AX114" s="79" t="n"/>
      <c r="AY114" s="79" t="n"/>
      <c r="AZ114" s="79" t="n"/>
      <c r="BA114" s="79" t="n"/>
      <c r="BB114" s="79" t="n"/>
      <c r="BC114" s="79" t="n"/>
      <c r="BD114" s="79" t="n"/>
      <c r="BE114" s="79" t="n"/>
      <c r="BF114" s="79" t="n"/>
      <c r="BG114" s="79" t="n"/>
      <c r="BH114" s="79" t="n"/>
      <c r="BI114" s="79" t="n"/>
      <c r="BJ114" s="79" t="n"/>
      <c r="BK114" s="79" t="n"/>
      <c r="BL114" s="79" t="n"/>
      <c r="BM114" s="79" t="n"/>
      <c r="BN114" s="79" t="n"/>
      <c r="BO114" s="79" t="n"/>
      <c r="BP114" s="79" t="n"/>
      <c r="BQ114" s="79" t="n"/>
      <c r="BR114" s="79" t="n"/>
      <c r="BS114" s="79" t="n"/>
      <c r="BT114" s="79" t="n"/>
      <c r="BU114" s="79" t="n"/>
      <c r="BV114" s="79" t="n"/>
      <c r="BW114" s="79" t="n"/>
      <c r="BX114" s="79" t="n"/>
      <c r="BY114" s="79" t="n"/>
      <c r="BZ114" s="79" t="n"/>
      <c r="CA114" s="79" t="n"/>
      <c r="CB114" s="79" t="n"/>
      <c r="CC114" s="79" t="n"/>
      <c r="CD114" s="79" t="n"/>
      <c r="CE114" s="79" t="n"/>
      <c r="CF114" s="79" t="n"/>
      <c r="CI114" s="78" t="n">
        <v>16</v>
      </c>
      <c r="CJ114" s="79" t="n"/>
      <c r="CK114" s="79" t="n"/>
      <c r="CL114" s="79" t="n"/>
      <c r="CM114" s="79" t="n"/>
      <c r="CN114" s="79" t="n"/>
      <c r="CO114" s="79" t="n"/>
      <c r="CP114" s="79" t="n"/>
      <c r="CQ114" s="79" t="n"/>
      <c r="CR114" s="79" t="n"/>
      <c r="CS114" s="79" t="n"/>
      <c r="CT114" s="79" t="n"/>
      <c r="CU114" s="79" t="n"/>
      <c r="CV114" s="79" t="n"/>
      <c r="CW114" s="79" t="n"/>
      <c r="CX114" s="79" t="n"/>
      <c r="CY114" s="79" t="n"/>
      <c r="CZ114" s="79" t="n"/>
      <c r="DA114" s="79" t="n"/>
      <c r="DB114" s="79" t="n"/>
      <c r="DC114" s="79" t="n"/>
      <c r="DD114" s="79" t="n"/>
      <c r="DE114" s="79" t="n"/>
      <c r="DF114" s="79" t="n"/>
      <c r="DG114" s="79" t="n"/>
      <c r="DH114" s="79" t="n"/>
      <c r="DI114" s="79" t="n"/>
      <c r="DJ114" s="79" t="n"/>
      <c r="DK114" s="79" t="n"/>
      <c r="DL114" s="79" t="n"/>
      <c r="DM114" s="79" t="n"/>
      <c r="DN114" s="79" t="n"/>
      <c r="DO114" s="79" t="n"/>
      <c r="DP114" s="79" t="n"/>
      <c r="DQ114" s="79" t="n"/>
      <c r="DR114" s="79" t="n"/>
      <c r="DS114" s="79" t="n"/>
      <c r="DT114" s="79" t="n"/>
      <c r="DU114" s="79" t="n"/>
      <c r="DV114" s="79" t="n"/>
      <c r="DW114" s="79" t="n"/>
      <c r="DZ114" s="78" t="n">
        <v>16</v>
      </c>
      <c r="EA114" s="79" t="n"/>
      <c r="EB114" s="79" t="n"/>
      <c r="EC114" s="79" t="n"/>
      <c r="ED114" s="79" t="n"/>
      <c r="EE114" s="79" t="n"/>
      <c r="EF114" s="79" t="n"/>
      <c r="EG114" s="79" t="n"/>
      <c r="EH114" s="79" t="n"/>
      <c r="EI114" s="79" t="n"/>
      <c r="EJ114" s="79" t="n"/>
      <c r="EK114" s="79" t="n"/>
      <c r="EL114" s="79" t="n"/>
      <c r="EM114" s="79" t="n"/>
      <c r="EN114" s="79" t="n"/>
      <c r="EO114" s="79" t="n"/>
      <c r="EP114" s="79" t="n"/>
      <c r="EQ114" s="79" t="n"/>
      <c r="ER114" s="79" t="n"/>
      <c r="ES114" s="79" t="n"/>
      <c r="ET114" s="79" t="n"/>
      <c r="EU114" s="79" t="n"/>
      <c r="EV114" s="79" t="n"/>
      <c r="EW114" s="79" t="n"/>
      <c r="EX114" s="79" t="n"/>
      <c r="EY114" s="79" t="n"/>
      <c r="EZ114" s="79" t="n"/>
      <c r="FA114" s="79" t="n"/>
      <c r="FB114" s="79" t="n"/>
      <c r="FC114" s="79" t="n"/>
      <c r="FD114" s="79" t="n"/>
      <c r="FE114" s="79" t="n"/>
      <c r="FF114" s="79" t="n"/>
      <c r="FG114" s="79" t="n"/>
      <c r="FH114" s="79" t="n"/>
      <c r="FI114" s="79" t="n"/>
      <c r="FJ114" s="79" t="n"/>
      <c r="FK114" s="79" t="n"/>
      <c r="FL114" s="79" t="n"/>
      <c r="FM114" s="79" t="n"/>
      <c r="FN114" s="79" t="n"/>
      <c r="FQ114" s="78" t="n">
        <v>16</v>
      </c>
      <c r="FR114" s="79" t="n"/>
      <c r="FS114" s="79" t="n"/>
      <c r="FT114" s="79" t="n"/>
      <c r="FU114" s="79" t="n"/>
      <c r="FV114" s="79" t="n"/>
      <c r="FW114" s="79" t="n"/>
      <c r="FX114" s="79" t="n"/>
      <c r="FY114" s="79" t="n"/>
      <c r="FZ114" s="79" t="n"/>
      <c r="GA114" s="79" t="n"/>
      <c r="GB114" s="79" t="n"/>
      <c r="GC114" s="79" t="n"/>
      <c r="GD114" s="79" t="n"/>
      <c r="GE114" s="79" t="n"/>
      <c r="GF114" s="79" t="n"/>
      <c r="GG114" s="79" t="n"/>
      <c r="GH114" s="79" t="n"/>
      <c r="GI114" s="79" t="n"/>
      <c r="GJ114" s="79" t="n"/>
      <c r="GK114" s="79" t="n"/>
      <c r="GL114" s="79" t="n"/>
      <c r="GM114" s="79" t="n"/>
      <c r="GN114" s="79" t="n"/>
      <c r="GO114" s="79" t="n"/>
      <c r="GP114" s="79" t="n"/>
      <c r="GQ114" s="79" t="n"/>
      <c r="GR114" s="79" t="n"/>
      <c r="GS114" s="79" t="n"/>
      <c r="GT114" s="79" t="n"/>
      <c r="GU114" s="79" t="n"/>
      <c r="GV114" s="79" t="n"/>
      <c r="GW114" s="79" t="n"/>
      <c r="GX114" s="79" t="n"/>
      <c r="GY114" s="79" t="n"/>
      <c r="GZ114" s="79" t="n"/>
      <c r="HA114" s="79" t="n"/>
      <c r="HB114" s="79" t="n"/>
      <c r="HC114" s="79" t="n"/>
      <c r="HD114" s="79" t="n"/>
      <c r="HE114" s="79" t="n"/>
      <c r="HH114" s="78" t="n">
        <v>16</v>
      </c>
      <c r="HI114" s="79" t="n"/>
      <c r="HJ114" s="79" t="n"/>
      <c r="HK114" s="79" t="n"/>
      <c r="HL114" s="79" t="n"/>
      <c r="HM114" s="79" t="n"/>
      <c r="HN114" s="79" t="n"/>
      <c r="HO114" s="79" t="n"/>
      <c r="HP114" s="79" t="n"/>
      <c r="HQ114" s="79" t="n"/>
      <c r="HR114" s="79" t="n"/>
      <c r="HS114" s="79" t="n"/>
      <c r="HT114" s="79" t="n"/>
      <c r="HU114" s="79" t="n"/>
      <c r="HV114" s="79" t="n"/>
      <c r="HW114" s="79" t="n"/>
      <c r="HX114" s="79" t="n"/>
      <c r="HY114" s="79" t="n"/>
      <c r="HZ114" s="79" t="n"/>
      <c r="IA114" s="79" t="n"/>
      <c r="IB114" s="79" t="n"/>
      <c r="IC114" s="79" t="n"/>
      <c r="ID114" s="79" t="n"/>
      <c r="IE114" s="79" t="n"/>
      <c r="IF114" s="79" t="n"/>
      <c r="IG114" s="79" t="n"/>
      <c r="IH114" s="79" t="n"/>
      <c r="II114" s="79" t="n"/>
      <c r="IJ114" s="79" t="n"/>
      <c r="IK114" s="79" t="n"/>
      <c r="IL114" s="79" t="n"/>
      <c r="IM114" s="79" t="n"/>
      <c r="IN114" s="79" t="n"/>
      <c r="IO114" s="79" t="n"/>
      <c r="IP114" s="79" t="n"/>
      <c r="IQ114" s="79" t="n"/>
      <c r="IR114" s="79" t="n"/>
      <c r="IS114" s="79" t="n"/>
      <c r="IT114" s="79" t="n"/>
      <c r="IU114" s="79" t="n"/>
      <c r="IV114" s="79" t="n"/>
      <c r="IY114" s="78" t="n">
        <v>16</v>
      </c>
      <c r="IZ114" s="79" t="n"/>
      <c r="JA114" s="79" t="n"/>
      <c r="JB114" s="79" t="n"/>
      <c r="JC114" s="79" t="n"/>
      <c r="JD114" s="79" t="n"/>
      <c r="JE114" s="79" t="n"/>
      <c r="JF114" s="79" t="n"/>
      <c r="JG114" s="79" t="n"/>
      <c r="JH114" s="79" t="n"/>
      <c r="JI114" s="79" t="n"/>
      <c r="JJ114" s="79" t="n"/>
      <c r="JK114" s="79" t="n"/>
      <c r="JL114" s="79" t="n"/>
      <c r="JM114" s="79" t="n"/>
      <c r="JN114" s="79" t="n"/>
      <c r="JO114" s="79" t="n"/>
      <c r="JP114" s="79" t="n"/>
      <c r="JQ114" s="79" t="n"/>
      <c r="JR114" s="79" t="n"/>
      <c r="JS114" s="79" t="n"/>
      <c r="JT114" s="79" t="n"/>
      <c r="JU114" s="79" t="n"/>
      <c r="JV114" s="79" t="n"/>
      <c r="JW114" s="79" t="n"/>
      <c r="JX114" s="79" t="n"/>
      <c r="JY114" s="79" t="n"/>
      <c r="JZ114" s="79" t="n"/>
      <c r="KA114" s="79" t="n"/>
      <c r="KB114" s="79" t="n"/>
      <c r="KC114" s="79" t="n"/>
      <c r="KD114" s="79" t="n"/>
      <c r="KE114" s="79" t="n"/>
      <c r="KF114" s="79" t="n"/>
      <c r="KG114" s="79" t="n"/>
      <c r="KH114" s="79" t="n"/>
      <c r="KI114" s="79" t="n"/>
      <c r="KJ114" s="79" t="n"/>
      <c r="KK114" s="79" t="n"/>
      <c r="KL114" s="79" t="n"/>
      <c r="KM114" s="79" t="n"/>
      <c r="KP114" s="78" t="n">
        <v>16</v>
      </c>
      <c r="KQ114" s="79" t="n"/>
      <c r="KR114" s="79" t="n"/>
      <c r="KS114" s="79" t="n"/>
      <c r="KT114" s="79" t="n"/>
      <c r="KU114" s="79" t="n"/>
      <c r="KV114" s="79" t="n"/>
      <c r="KW114" s="79" t="n"/>
      <c r="KX114" s="79" t="n"/>
      <c r="KY114" s="79" t="n"/>
      <c r="KZ114" s="79" t="n"/>
      <c r="LA114" s="79" t="n"/>
      <c r="LB114" s="79" t="n"/>
      <c r="LC114" s="79" t="n"/>
      <c r="LD114" s="79" t="n"/>
      <c r="LE114" s="79" t="n"/>
      <c r="LF114" s="79" t="n"/>
      <c r="LG114" s="79" t="n"/>
      <c r="LH114" s="79" t="n"/>
      <c r="LI114" s="79" t="n"/>
      <c r="LJ114" s="79" t="n"/>
      <c r="LK114" s="79" t="n"/>
      <c r="LL114" s="79" t="n"/>
      <c r="LM114" s="79" t="n"/>
      <c r="LN114" s="79" t="n"/>
      <c r="LO114" s="79" t="n"/>
      <c r="LP114" s="79" t="n"/>
      <c r="LQ114" s="79" t="n"/>
      <c r="LR114" s="79" t="n"/>
      <c r="LS114" s="79" t="n"/>
      <c r="LT114" s="79" t="n"/>
      <c r="LU114" s="79" t="n"/>
      <c r="LV114" s="79" t="n"/>
      <c r="LW114" s="79" t="n"/>
      <c r="LX114" s="79" t="n"/>
      <c r="LY114" s="79" t="n"/>
      <c r="LZ114" s="79" t="n"/>
      <c r="MA114" s="79" t="n"/>
      <c r="MB114" s="79" t="n"/>
      <c r="MC114" s="79" t="n"/>
      <c r="MD114" s="79" t="n"/>
      <c r="MG114" s="78" t="n">
        <v>16</v>
      </c>
      <c r="MH114" s="79" t="n"/>
      <c r="MI114" s="79" t="n"/>
      <c r="MJ114" s="79" t="n"/>
      <c r="MK114" s="79" t="n"/>
      <c r="ML114" s="79" t="n"/>
      <c r="MM114" s="79" t="n"/>
      <c r="MN114" s="79" t="n"/>
      <c r="MO114" s="79" t="n"/>
      <c r="MP114" s="79" t="n"/>
      <c r="MQ114" s="79" t="n"/>
      <c r="MR114" s="79" t="n"/>
      <c r="MS114" s="79" t="n"/>
      <c r="MT114" s="79" t="n"/>
      <c r="MU114" s="79" t="n"/>
      <c r="MV114" s="79" t="n"/>
      <c r="MW114" s="79" t="n"/>
      <c r="MX114" s="79" t="n"/>
      <c r="MY114" s="79" t="n"/>
      <c r="MZ114" s="79" t="n"/>
      <c r="NA114" s="79" t="n"/>
      <c r="NB114" s="79" t="n"/>
      <c r="NC114" s="79" t="n"/>
      <c r="ND114" s="79" t="n"/>
      <c r="NE114" s="79" t="n"/>
      <c r="NF114" s="79" t="n"/>
      <c r="NG114" s="79" t="n"/>
      <c r="NH114" s="79" t="n"/>
      <c r="NI114" s="79" t="n"/>
      <c r="NJ114" s="79" t="n"/>
      <c r="NK114" s="79" t="n"/>
      <c r="NL114" s="79" t="n"/>
      <c r="NM114" s="79" t="n"/>
      <c r="NN114" s="79" t="n"/>
      <c r="NO114" s="79" t="n"/>
      <c r="NP114" s="79" t="n"/>
      <c r="NQ114" s="79" t="n"/>
      <c r="NR114" s="79" t="n"/>
      <c r="NS114" s="79" t="n"/>
      <c r="NT114" s="79" t="n"/>
      <c r="NU114" s="79" t="n"/>
      <c r="NX114" s="78" t="n">
        <v>16</v>
      </c>
      <c r="NY114" s="79" t="n"/>
      <c r="NZ114" s="79" t="n"/>
      <c r="OA114" s="79" t="n"/>
      <c r="OB114" s="79" t="n"/>
      <c r="OC114" s="79" t="n"/>
      <c r="OD114" s="79" t="n"/>
      <c r="OE114" s="79" t="n"/>
      <c r="OF114" s="79" t="n"/>
      <c r="OG114" s="79" t="n"/>
      <c r="OH114" s="79" t="n"/>
      <c r="OI114" s="79" t="n"/>
      <c r="OJ114" s="79" t="n"/>
      <c r="OK114" s="79" t="n"/>
      <c r="OL114" s="79" t="n"/>
      <c r="OM114" s="79" t="n"/>
      <c r="ON114" s="79" t="n"/>
      <c r="OO114" s="79" t="n"/>
      <c r="OP114" s="79" t="n"/>
      <c r="OQ114" s="79" t="n"/>
      <c r="OR114" s="79" t="n"/>
      <c r="OS114" s="79" t="n"/>
      <c r="OT114" s="79" t="n"/>
      <c r="OU114" s="79" t="n"/>
      <c r="OV114" s="79" t="n"/>
      <c r="OW114" s="79" t="n"/>
      <c r="OX114" s="79" t="n"/>
      <c r="OY114" s="79" t="n"/>
      <c r="OZ114" s="79" t="n"/>
      <c r="PA114" s="79" t="n"/>
      <c r="PB114" s="79" t="n"/>
      <c r="PC114" s="79" t="n"/>
      <c r="PD114" s="79" t="n"/>
      <c r="PE114" s="79" t="n"/>
      <c r="PF114" s="79" t="n"/>
      <c r="PG114" s="79" t="n"/>
      <c r="PH114" s="79" t="n"/>
      <c r="PI114" s="79" t="n"/>
      <c r="PJ114" s="79" t="n"/>
      <c r="PK114" s="79" t="n"/>
      <c r="PL114" s="79" t="n"/>
      <c r="PO114" s="78" t="n">
        <v>16</v>
      </c>
      <c r="PP114" s="79" t="n"/>
      <c r="PQ114" s="79" t="n"/>
      <c r="PR114" s="79" t="n"/>
      <c r="PS114" s="79" t="n"/>
      <c r="PT114" s="79" t="n"/>
      <c r="PU114" s="79" t="n"/>
      <c r="PV114" s="79" t="n"/>
      <c r="PW114" s="79" t="n"/>
      <c r="PX114" s="79" t="n"/>
      <c r="PY114" s="79" t="n"/>
      <c r="PZ114" s="79" t="n"/>
      <c r="QA114" s="79" t="n"/>
      <c r="QB114" s="79" t="n"/>
      <c r="QC114" s="79" t="n"/>
      <c r="QD114" s="79" t="n"/>
      <c r="QE114" s="79" t="n"/>
      <c r="QF114" s="79" t="n"/>
      <c r="QG114" s="79" t="n"/>
      <c r="QH114" s="79" t="n"/>
      <c r="QI114" s="79" t="n"/>
      <c r="QJ114" s="79" t="n"/>
      <c r="QK114" s="79" t="n"/>
      <c r="QL114" s="79" t="n"/>
      <c r="QM114" s="79" t="n"/>
      <c r="QN114" s="79" t="n"/>
      <c r="QO114" s="79" t="n"/>
      <c r="QP114" s="79" t="n"/>
      <c r="QQ114" s="79" t="n"/>
      <c r="QR114" s="79" t="n"/>
      <c r="QS114" s="79" t="n"/>
      <c r="QT114" s="79" t="n"/>
      <c r="QU114" s="79" t="n"/>
      <c r="QV114" s="79" t="n"/>
      <c r="QW114" s="79" t="n"/>
      <c r="QX114" s="79" t="n"/>
      <c r="QY114" s="79" t="n"/>
      <c r="QZ114" s="79" t="n"/>
      <c r="RA114" s="79" t="n"/>
      <c r="RB114" s="79" t="n"/>
      <c r="RC114" s="79" t="n"/>
      <c r="RF114" s="78" t="n">
        <v>16</v>
      </c>
      <c r="RG114" s="79" t="n"/>
      <c r="RH114" s="79" t="n"/>
      <c r="RI114" s="79" t="n"/>
      <c r="RJ114" s="79" t="n"/>
      <c r="RK114" s="79" t="n"/>
      <c r="RL114" s="79" t="n"/>
      <c r="RM114" s="79" t="n"/>
      <c r="RN114" s="79" t="n"/>
      <c r="RO114" s="79" t="n"/>
      <c r="RP114" s="79" t="n"/>
      <c r="RQ114" s="79" t="n"/>
      <c r="RR114" s="79" t="n"/>
      <c r="RS114" s="79" t="n"/>
      <c r="RT114" s="79" t="n"/>
      <c r="RU114" s="79" t="n"/>
      <c r="RV114" s="79" t="n"/>
      <c r="RW114" s="79" t="n"/>
      <c r="RX114" s="79" t="n"/>
      <c r="RY114" s="79" t="n"/>
      <c r="RZ114" s="79" t="n"/>
      <c r="SA114" s="79" t="n"/>
      <c r="SB114" s="79" t="n"/>
      <c r="SC114" s="79" t="n"/>
      <c r="SD114" s="79" t="n"/>
      <c r="SE114" s="79" t="n"/>
      <c r="SF114" s="79" t="n"/>
      <c r="SG114" s="79" t="n"/>
      <c r="SH114" s="79" t="n"/>
      <c r="SI114" s="79" t="n"/>
      <c r="SJ114" s="79" t="n"/>
      <c r="SK114" s="79" t="n"/>
      <c r="SL114" s="79" t="n"/>
      <c r="SM114" s="79" t="n"/>
      <c r="SN114" s="79" t="n"/>
      <c r="SO114" s="79" t="n"/>
      <c r="SP114" s="79" t="n"/>
      <c r="SQ114" s="79" t="n"/>
      <c r="SR114" s="79" t="n"/>
      <c r="SS114" s="79" t="n"/>
      <c r="ST114" s="79" t="n"/>
      <c r="SW114" s="78" t="n">
        <v>16</v>
      </c>
      <c r="SX114" s="79" t="n"/>
      <c r="SY114" s="79" t="n"/>
      <c r="SZ114" s="79" t="n"/>
      <c r="TA114" s="79" t="n"/>
      <c r="TB114" s="79" t="n"/>
      <c r="TC114" s="79" t="n"/>
      <c r="TD114" s="79" t="n"/>
      <c r="TE114" s="79" t="n"/>
      <c r="TF114" s="79" t="n"/>
      <c r="TG114" s="79" t="n"/>
      <c r="TH114" s="79" t="n"/>
      <c r="TI114" s="79" t="n"/>
      <c r="TJ114" s="79" t="n"/>
      <c r="TK114" s="79" t="n"/>
      <c r="TL114" s="79" t="n"/>
      <c r="TM114" s="79" t="n"/>
      <c r="TN114" s="79" t="n"/>
      <c r="TO114" s="79" t="n"/>
      <c r="TP114" s="79" t="n"/>
      <c r="TQ114" s="79" t="n"/>
      <c r="TR114" s="79" t="n"/>
      <c r="TS114" s="79" t="n"/>
      <c r="TT114" s="79" t="n"/>
      <c r="TU114" s="79" t="n"/>
      <c r="TV114" s="79" t="n"/>
      <c r="TW114" s="79" t="n"/>
      <c r="TX114" s="79" t="n"/>
      <c r="TY114" s="79" t="n"/>
      <c r="TZ114" s="79" t="n"/>
      <c r="UA114" s="79" t="n"/>
      <c r="UB114" s="79" t="n"/>
      <c r="UC114" s="79" t="n"/>
      <c r="UD114" s="79" t="n"/>
      <c r="UE114" s="79" t="n"/>
      <c r="UF114" s="79" t="n"/>
      <c r="UG114" s="79" t="n"/>
      <c r="UH114" s="79" t="n"/>
      <c r="UI114" s="79" t="n"/>
      <c r="UJ114" s="79" t="n"/>
      <c r="UK114" s="79" t="n"/>
      <c r="UN114" s="78" t="n">
        <v>16</v>
      </c>
      <c r="UO114" s="79" t="n"/>
      <c r="UP114" s="79" t="n"/>
      <c r="UQ114" s="79" t="n"/>
      <c r="UR114" s="79" t="n"/>
      <c r="US114" s="79" t="n"/>
      <c r="UT114" s="79" t="n"/>
      <c r="UU114" s="79" t="n"/>
      <c r="UV114" s="79" t="n"/>
      <c r="UW114" s="79" t="n"/>
      <c r="UX114" s="79" t="n"/>
      <c r="UY114" s="79" t="n"/>
      <c r="UZ114" s="79" t="n"/>
      <c r="VA114" s="79" t="n"/>
      <c r="VB114" s="79" t="n"/>
      <c r="VC114" s="79" t="n"/>
      <c r="VD114" s="79" t="n"/>
      <c r="VE114" s="79" t="n"/>
      <c r="VF114" s="79" t="n"/>
      <c r="VG114" s="79" t="n"/>
      <c r="VH114" s="79" t="n"/>
      <c r="VI114" s="79" t="n"/>
      <c r="VJ114" s="79" t="n"/>
      <c r="VK114" s="79" t="n"/>
      <c r="VL114" s="79" t="n"/>
      <c r="VM114" s="79" t="n"/>
      <c r="VN114" s="79" t="n"/>
      <c r="VO114" s="79" t="n"/>
      <c r="VP114" s="79" t="n"/>
      <c r="VQ114" s="79" t="n"/>
      <c r="VR114" s="79" t="n"/>
      <c r="VS114" s="79" t="n"/>
      <c r="VT114" s="79" t="n"/>
      <c r="VU114" s="79" t="n"/>
      <c r="VV114" s="79" t="n"/>
      <c r="VW114" s="79" t="n"/>
      <c r="VX114" s="79" t="n"/>
      <c r="VY114" s="79" t="n"/>
      <c r="VZ114" s="79" t="n"/>
      <c r="WA114" s="79" t="n"/>
      <c r="WB114" s="79" t="n"/>
      <c r="WE114" s="78" t="n">
        <v>16</v>
      </c>
      <c r="WF114" s="79" t="n"/>
      <c r="WG114" s="79" t="n"/>
      <c r="WH114" s="79" t="n"/>
      <c r="WI114" s="79" t="n"/>
      <c r="WJ114" s="79" t="n"/>
      <c r="WK114" s="79" t="n"/>
      <c r="WL114" s="79" t="n"/>
      <c r="WM114" s="79" t="n"/>
      <c r="WN114" s="79" t="n"/>
      <c r="WO114" s="79" t="n"/>
      <c r="WP114" s="79" t="n"/>
      <c r="WQ114" s="79" t="n"/>
      <c r="WR114" s="79" t="n"/>
      <c r="WS114" s="79" t="n"/>
      <c r="WT114" s="79" t="n"/>
      <c r="WU114" s="79" t="n"/>
      <c r="WV114" s="79" t="n"/>
      <c r="WW114" s="79" t="n"/>
      <c r="WX114" s="79" t="n"/>
      <c r="WY114" s="79" t="n"/>
      <c r="WZ114" s="79" t="n"/>
      <c r="XA114" s="79" t="n"/>
      <c r="XB114" s="79" t="n"/>
      <c r="XC114" s="79" t="n"/>
      <c r="XD114" s="79" t="n"/>
      <c r="XE114" s="79" t="n"/>
      <c r="XF114" s="79" t="n"/>
      <c r="XG114" s="79" t="n"/>
      <c r="XH114" s="79" t="n"/>
      <c r="XI114" s="79" t="n"/>
      <c r="XJ114" s="79" t="n"/>
      <c r="XK114" s="79" t="n"/>
      <c r="XL114" s="79" t="n"/>
      <c r="XM114" s="79" t="n"/>
      <c r="XN114" s="79" t="n"/>
      <c r="XO114" s="79" t="n"/>
      <c r="XP114" s="79" t="n"/>
      <c r="XQ114" s="79" t="n"/>
      <c r="XR114" s="79" t="n"/>
      <c r="XS114" s="79" t="n"/>
      <c r="XV114" s="78" t="n">
        <v>16</v>
      </c>
      <c r="XW114" s="79" t="n"/>
      <c r="XX114" s="79" t="n"/>
      <c r="XY114" s="79" t="n"/>
      <c r="XZ114" s="79" t="n"/>
      <c r="YA114" s="79" t="n"/>
      <c r="YB114" s="79" t="n"/>
      <c r="YC114" s="79" t="n"/>
      <c r="YD114" s="79" t="n"/>
      <c r="YE114" s="79" t="n"/>
      <c r="YF114" s="79" t="n"/>
      <c r="YG114" s="79" t="n"/>
      <c r="YH114" s="79" t="n"/>
      <c r="YI114" s="79" t="n"/>
      <c r="YJ114" s="79" t="n"/>
      <c r="YK114" s="79" t="n"/>
      <c r="YL114" s="79" t="n"/>
      <c r="YM114" s="79" t="n"/>
      <c r="YN114" s="79" t="n"/>
      <c r="YO114" s="79" t="n"/>
      <c r="YP114" s="79" t="n"/>
      <c r="YQ114" s="79" t="n"/>
      <c r="YR114" s="79" t="n"/>
      <c r="YS114" s="79" t="n"/>
      <c r="YT114" s="79" t="n"/>
      <c r="YU114" s="79" t="n"/>
      <c r="YV114" s="79" t="n"/>
      <c r="YW114" s="79" t="n"/>
      <c r="YX114" s="79" t="n"/>
      <c r="YY114" s="79" t="n"/>
      <c r="YZ114" s="79" t="n"/>
      <c r="ZA114" s="79" t="n"/>
      <c r="ZB114" s="79" t="n"/>
      <c r="ZC114" s="79" t="n"/>
      <c r="ZD114" s="79" t="n"/>
      <c r="ZE114" s="79" t="n"/>
      <c r="ZF114" s="79" t="n"/>
      <c r="ZG114" s="79" t="n"/>
      <c r="ZH114" s="79" t="n"/>
      <c r="ZI114" s="79" t="n"/>
      <c r="ZJ114" s="79" t="n"/>
      <c r="ZM114" s="78" t="n">
        <v>16</v>
      </c>
      <c r="ZN114" s="79" t="n"/>
      <c r="ZO114" s="79" t="n"/>
      <c r="ZP114" s="79" t="n"/>
      <c r="ZQ114" s="79" t="n"/>
      <c r="ZR114" s="79" t="n"/>
      <c r="ZS114" s="79" t="n"/>
      <c r="ZT114" s="79" t="n"/>
      <c r="ZU114" s="79" t="n"/>
      <c r="ZV114" s="79" t="n"/>
      <c r="ZW114" s="79" t="n"/>
      <c r="ZX114" s="79" t="n"/>
      <c r="ZY114" s="79" t="n"/>
      <c r="ZZ114" s="79" t="n"/>
      <c r="AAA114" s="79" t="n"/>
      <c r="AAB114" s="79" t="n"/>
      <c r="AAC114" s="79" t="n"/>
      <c r="AAD114" s="79" t="n"/>
      <c r="AAE114" s="79" t="n"/>
      <c r="AAF114" s="79" t="n"/>
      <c r="AAG114" s="79" t="n"/>
      <c r="AAH114" s="79" t="n"/>
      <c r="AAI114" s="79" t="n"/>
      <c r="AAJ114" s="79" t="n"/>
      <c r="AAK114" s="79" t="n"/>
      <c r="AAL114" s="79" t="n"/>
      <c r="AAM114" s="79" t="n"/>
      <c r="AAN114" s="79" t="n"/>
      <c r="AAO114" s="79" t="n"/>
      <c r="AAP114" s="79" t="n"/>
      <c r="AAQ114" s="79" t="n"/>
      <c r="AAR114" s="79" t="n"/>
      <c r="AAS114" s="79" t="n"/>
      <c r="AAT114" s="79" t="n"/>
      <c r="AAU114" s="79" t="n"/>
      <c r="AAV114" s="79" t="n"/>
      <c r="AAW114" s="79" t="n"/>
      <c r="AAX114" s="79" t="n"/>
      <c r="AAY114" s="79" t="n"/>
      <c r="AAZ114" s="79" t="n"/>
      <c r="ABA114" s="79" t="n"/>
      <c r="ABD114" s="78" t="n">
        <v>16</v>
      </c>
      <c r="ABE114" s="79" t="n"/>
      <c r="ABF114" s="79" t="n"/>
      <c r="ABG114" s="79" t="n"/>
      <c r="ABH114" s="79" t="n"/>
      <c r="ABI114" s="79" t="n"/>
      <c r="ABJ114" s="79" t="n"/>
      <c r="ABK114" s="79" t="n"/>
      <c r="ABL114" s="79" t="n"/>
      <c r="ABM114" s="79" t="n"/>
      <c r="ABN114" s="79" t="n"/>
      <c r="ABO114" s="79" t="n"/>
      <c r="ABP114" s="79" t="n"/>
      <c r="ABQ114" s="79" t="n"/>
      <c r="ABR114" s="79" t="n"/>
      <c r="ABS114" s="79" t="n"/>
      <c r="ABT114" s="79" t="n"/>
      <c r="ABU114" s="79" t="n"/>
      <c r="ABV114" s="79" t="n"/>
      <c r="ABW114" s="79" t="n"/>
      <c r="ABX114" s="79" t="n"/>
      <c r="ABY114" s="79" t="n"/>
      <c r="ABZ114" s="79" t="n"/>
      <c r="ACA114" s="79" t="n"/>
      <c r="ACB114" s="79" t="n"/>
      <c r="ACC114" s="79" t="n"/>
      <c r="ACD114" s="79" t="n"/>
      <c r="ACE114" s="79" t="n"/>
      <c r="ACF114" s="79" t="n"/>
      <c r="ACG114" s="79" t="n"/>
      <c r="ACH114" s="79" t="n"/>
      <c r="ACI114" s="79" t="n"/>
      <c r="ACJ114" s="79" t="n"/>
      <c r="ACK114" s="79" t="n"/>
      <c r="ACL114" s="79" t="n"/>
      <c r="ACM114" s="79" t="n"/>
      <c r="ACN114" s="79" t="n"/>
      <c r="ACO114" s="79" t="n"/>
      <c r="ACP114" s="79" t="n"/>
      <c r="ACQ114" s="79" t="n"/>
      <c r="ACR114" s="79" t="n"/>
      <c r="ACU114" s="78" t="n">
        <v>16</v>
      </c>
      <c r="ACV114" s="79" t="n"/>
      <c r="ACW114" s="79" t="n"/>
      <c r="ACX114" s="79" t="n"/>
      <c r="ACY114" s="79" t="n"/>
      <c r="ACZ114" s="79" t="n"/>
      <c r="ADA114" s="79" t="n"/>
      <c r="ADB114" s="79" t="n"/>
      <c r="ADC114" s="79" t="n"/>
      <c r="ADD114" s="79" t="n"/>
      <c r="ADE114" s="79" t="n"/>
      <c r="ADF114" s="79" t="n"/>
      <c r="ADG114" s="79" t="n"/>
      <c r="ADH114" s="79" t="n"/>
      <c r="ADI114" s="79" t="n"/>
      <c r="ADJ114" s="79" t="n"/>
      <c r="ADK114" s="79" t="n"/>
      <c r="ADL114" s="79" t="n"/>
      <c r="ADM114" s="79" t="n"/>
      <c r="ADN114" s="79" t="n"/>
      <c r="ADO114" s="79" t="n"/>
      <c r="ADP114" s="79" t="n"/>
      <c r="ADQ114" s="79" t="n"/>
      <c r="ADR114" s="79" t="n"/>
      <c r="ADS114" s="79" t="n"/>
      <c r="ADT114" s="79" t="n"/>
      <c r="ADU114" s="79" t="n"/>
      <c r="ADV114" s="79" t="n"/>
      <c r="ADW114" s="79" t="n"/>
      <c r="ADX114" s="79" t="n"/>
      <c r="ADY114" s="79" t="n"/>
      <c r="ADZ114" s="79" t="n"/>
      <c r="AEA114" s="79" t="n"/>
      <c r="AEB114" s="79" t="n"/>
      <c r="AEC114" s="79" t="n"/>
      <c r="AED114" s="79" t="n"/>
      <c r="AEE114" s="79" t="n"/>
      <c r="AEF114" s="79" t="n"/>
      <c r="AEG114" s="79" t="n"/>
      <c r="AEH114" s="79" t="n"/>
      <c r="AEI114" s="79" t="n"/>
      <c r="AEL114" s="78" t="n">
        <v>16</v>
      </c>
      <c r="AEM114" s="79" t="n"/>
      <c r="AEN114" s="79" t="n"/>
      <c r="AEO114" s="79" t="n"/>
      <c r="AEP114" s="79" t="n"/>
      <c r="AEQ114" s="79" t="n"/>
      <c r="AER114" s="79" t="n"/>
      <c r="AES114" s="79" t="n"/>
      <c r="AET114" s="79" t="n"/>
      <c r="AEU114" s="79" t="n"/>
      <c r="AEV114" s="79" t="n"/>
      <c r="AEW114" s="79" t="n"/>
      <c r="AEX114" s="79" t="n"/>
      <c r="AEY114" s="79" t="n"/>
      <c r="AEZ114" s="79" t="n"/>
      <c r="AFA114" s="79" t="n"/>
      <c r="AFB114" s="79" t="n"/>
      <c r="AFC114" s="79" t="n"/>
      <c r="AFD114" s="79" t="n"/>
      <c r="AFE114" s="79" t="n"/>
      <c r="AFF114" s="79" t="n"/>
      <c r="AFG114" s="79" t="n"/>
      <c r="AFH114" s="79" t="n"/>
      <c r="AFI114" s="79" t="n"/>
      <c r="AFJ114" s="79" t="n"/>
      <c r="AFK114" s="79" t="n"/>
      <c r="AFL114" s="79" t="n"/>
      <c r="AFM114" s="79" t="n"/>
      <c r="AFN114" s="79" t="n"/>
      <c r="AFO114" s="79" t="n"/>
      <c r="AFP114" s="79" t="n"/>
      <c r="AFQ114" s="79" t="n"/>
      <c r="AFR114" s="79" t="n"/>
      <c r="AFS114" s="79" t="n"/>
      <c r="AFT114" s="79" t="n"/>
      <c r="AFU114" s="79" t="n"/>
      <c r="AFV114" s="79" t="n"/>
      <c r="AFW114" s="79" t="n"/>
      <c r="AFX114" s="79" t="n"/>
      <c r="AFY114" s="79" t="n"/>
      <c r="AFZ114" s="79" t="n"/>
    </row>
    <row r="115">
      <c r="A115" s="78" t="n">
        <v>17</v>
      </c>
      <c r="B115" s="79" t="n"/>
      <c r="C115" s="79" t="n"/>
      <c r="D115" s="79" t="n"/>
      <c r="E115" s="79" t="n"/>
      <c r="F115" s="79" t="n"/>
      <c r="G115" s="79" t="n"/>
      <c r="H115" s="79" t="n"/>
      <c r="I115" s="79" t="n"/>
      <c r="J115" s="79" t="n"/>
      <c r="K115" s="79" t="n"/>
      <c r="L115" s="79" t="n"/>
      <c r="M115" s="79" t="n"/>
      <c r="N115" s="79" t="n"/>
      <c r="O115" s="79" t="n"/>
      <c r="P115" s="79" t="n"/>
      <c r="Q115" s="79" t="n"/>
      <c r="R115" s="79" t="n"/>
      <c r="S115" s="79" t="n"/>
      <c r="T115" s="79" t="n"/>
      <c r="U115" s="79" t="n"/>
      <c r="V115" s="79" t="n"/>
      <c r="W115" s="79" t="n"/>
      <c r="X115" s="79" t="n"/>
      <c r="Y115" s="79" t="n"/>
      <c r="Z115" s="79" t="n"/>
      <c r="AA115" s="79" t="n"/>
      <c r="AB115" s="79" t="n"/>
      <c r="AC115" s="79" t="n"/>
      <c r="AD115" s="79" t="n"/>
      <c r="AE115" s="79" t="n"/>
      <c r="AF115" s="79" t="n"/>
      <c r="AG115" s="79" t="n"/>
      <c r="AH115" s="79" t="n"/>
      <c r="AI115" s="79" t="n"/>
      <c r="AJ115" s="79" t="n"/>
      <c r="AK115" s="79" t="n"/>
      <c r="AL115" s="79" t="n"/>
      <c r="AM115" s="79" t="n"/>
      <c r="AN115" s="79" t="n"/>
      <c r="AO115" s="79" t="n"/>
      <c r="AR115" s="78" t="n">
        <v>17</v>
      </c>
      <c r="AS115" s="79" t="n"/>
      <c r="AT115" s="79" t="n"/>
      <c r="AU115" s="79" t="n"/>
      <c r="AV115" s="79" t="n"/>
      <c r="AW115" s="79" t="n"/>
      <c r="AX115" s="79" t="n"/>
      <c r="AY115" s="79" t="n"/>
      <c r="AZ115" s="79" t="n"/>
      <c r="BA115" s="79" t="n"/>
      <c r="BB115" s="79" t="n"/>
      <c r="BC115" s="79" t="n"/>
      <c r="BD115" s="79" t="n"/>
      <c r="BE115" s="79" t="n"/>
      <c r="BF115" s="79" t="n"/>
      <c r="BG115" s="79" t="n"/>
      <c r="BH115" s="79" t="n"/>
      <c r="BI115" s="79" t="n"/>
      <c r="BJ115" s="79" t="n"/>
      <c r="BK115" s="79" t="n"/>
      <c r="BL115" s="79" t="n"/>
      <c r="BM115" s="79" t="n"/>
      <c r="BN115" s="79" t="n"/>
      <c r="BO115" s="79" t="n"/>
      <c r="BP115" s="79" t="n"/>
      <c r="BQ115" s="79" t="n"/>
      <c r="BR115" s="79" t="n"/>
      <c r="BS115" s="79" t="n"/>
      <c r="BT115" s="79" t="n"/>
      <c r="BU115" s="79" t="n"/>
      <c r="BV115" s="79" t="n"/>
      <c r="BW115" s="79" t="n"/>
      <c r="BX115" s="79" t="n"/>
      <c r="BY115" s="79" t="n"/>
      <c r="BZ115" s="79" t="n"/>
      <c r="CA115" s="79" t="n"/>
      <c r="CB115" s="79" t="n"/>
      <c r="CC115" s="79" t="n"/>
      <c r="CD115" s="79" t="n"/>
      <c r="CE115" s="79" t="n"/>
      <c r="CF115" s="79" t="n"/>
      <c r="CI115" s="78" t="n">
        <v>17</v>
      </c>
      <c r="CJ115" s="79" t="n"/>
      <c r="CK115" s="79" t="n"/>
      <c r="CL115" s="79" t="n"/>
      <c r="CM115" s="79" t="n"/>
      <c r="CN115" s="79" t="n"/>
      <c r="CO115" s="79" t="n"/>
      <c r="CP115" s="79" t="n"/>
      <c r="CQ115" s="79" t="n"/>
      <c r="CR115" s="79" t="n"/>
      <c r="CS115" s="79" t="n"/>
      <c r="CT115" s="79" t="n"/>
      <c r="CU115" s="79" t="n"/>
      <c r="CV115" s="79" t="n"/>
      <c r="CW115" s="79" t="n"/>
      <c r="CX115" s="79" t="n"/>
      <c r="CY115" s="79" t="n"/>
      <c r="CZ115" s="79" t="n"/>
      <c r="DA115" s="79" t="n"/>
      <c r="DB115" s="79" t="n"/>
      <c r="DC115" s="79" t="n"/>
      <c r="DD115" s="79" t="n"/>
      <c r="DE115" s="79" t="n"/>
      <c r="DF115" s="79" t="n"/>
      <c r="DG115" s="79" t="n"/>
      <c r="DH115" s="79" t="n"/>
      <c r="DI115" s="79" t="n"/>
      <c r="DJ115" s="79" t="n"/>
      <c r="DK115" s="79" t="n"/>
      <c r="DL115" s="79" t="n"/>
      <c r="DM115" s="79" t="n"/>
      <c r="DN115" s="79" t="n"/>
      <c r="DO115" s="79" t="n"/>
      <c r="DP115" s="79" t="n"/>
      <c r="DQ115" s="79" t="n"/>
      <c r="DR115" s="79" t="n"/>
      <c r="DS115" s="79" t="n"/>
      <c r="DT115" s="79" t="n"/>
      <c r="DU115" s="79" t="n"/>
      <c r="DV115" s="79" t="n"/>
      <c r="DW115" s="79" t="n"/>
      <c r="DZ115" s="78" t="n">
        <v>17</v>
      </c>
      <c r="EA115" s="79" t="n"/>
      <c r="EB115" s="79" t="n"/>
      <c r="EC115" s="79" t="n"/>
      <c r="ED115" s="79" t="n"/>
      <c r="EE115" s="79" t="n"/>
      <c r="EF115" s="79" t="n"/>
      <c r="EG115" s="79" t="n"/>
      <c r="EH115" s="79" t="n"/>
      <c r="EI115" s="79" t="n"/>
      <c r="EJ115" s="79" t="n"/>
      <c r="EK115" s="79" t="n"/>
      <c r="EL115" s="79" t="n"/>
      <c r="EM115" s="79" t="n"/>
      <c r="EN115" s="79" t="n"/>
      <c r="EO115" s="79" t="n"/>
      <c r="EP115" s="79" t="n"/>
      <c r="EQ115" s="79" t="n"/>
      <c r="ER115" s="79" t="n"/>
      <c r="ES115" s="79" t="n"/>
      <c r="ET115" s="79" t="n"/>
      <c r="EU115" s="79" t="n"/>
      <c r="EV115" s="79" t="n"/>
      <c r="EW115" s="79" t="n"/>
      <c r="EX115" s="79" t="n"/>
      <c r="EY115" s="79" t="n"/>
      <c r="EZ115" s="79" t="n"/>
      <c r="FA115" s="79" t="n"/>
      <c r="FB115" s="79" t="n"/>
      <c r="FC115" s="79" t="n"/>
      <c r="FD115" s="79" t="n"/>
      <c r="FE115" s="79" t="n"/>
      <c r="FF115" s="79" t="n"/>
      <c r="FG115" s="79" t="n"/>
      <c r="FH115" s="79" t="n"/>
      <c r="FI115" s="79" t="n"/>
      <c r="FJ115" s="79" t="n"/>
      <c r="FK115" s="79" t="n"/>
      <c r="FL115" s="79" t="n"/>
      <c r="FM115" s="79" t="n"/>
      <c r="FN115" s="79" t="n"/>
      <c r="FQ115" s="78" t="n">
        <v>17</v>
      </c>
      <c r="FR115" s="79" t="n"/>
      <c r="FS115" s="79" t="n"/>
      <c r="FT115" s="79" t="n"/>
      <c r="FU115" s="79" t="n"/>
      <c r="FV115" s="79" t="n"/>
      <c r="FW115" s="79" t="n"/>
      <c r="FX115" s="79" t="n"/>
      <c r="FY115" s="79" t="n"/>
      <c r="FZ115" s="79" t="n"/>
      <c r="GA115" s="79" t="n"/>
      <c r="GB115" s="79" t="n"/>
      <c r="GC115" s="79" t="n"/>
      <c r="GD115" s="79" t="n"/>
      <c r="GE115" s="79" t="n"/>
      <c r="GF115" s="79" t="n"/>
      <c r="GG115" s="79" t="n"/>
      <c r="GH115" s="79" t="n"/>
      <c r="GI115" s="79" t="n"/>
      <c r="GJ115" s="79" t="n"/>
      <c r="GK115" s="79" t="n"/>
      <c r="GL115" s="79" t="n"/>
      <c r="GM115" s="79" t="n"/>
      <c r="GN115" s="79" t="n"/>
      <c r="GO115" s="79" t="n"/>
      <c r="GP115" s="79" t="n"/>
      <c r="GQ115" s="79" t="n"/>
      <c r="GR115" s="79" t="n"/>
      <c r="GS115" s="79" t="n"/>
      <c r="GT115" s="79" t="n"/>
      <c r="GU115" s="79" t="n"/>
      <c r="GV115" s="79" t="n"/>
      <c r="GW115" s="79" t="n"/>
      <c r="GX115" s="79" t="n"/>
      <c r="GY115" s="79" t="n"/>
      <c r="GZ115" s="79" t="n"/>
      <c r="HA115" s="79" t="n"/>
      <c r="HB115" s="79" t="n"/>
      <c r="HC115" s="79" t="n"/>
      <c r="HD115" s="79" t="n"/>
      <c r="HE115" s="79" t="n"/>
      <c r="HH115" s="78" t="n">
        <v>17</v>
      </c>
      <c r="HI115" s="79" t="n"/>
      <c r="HJ115" s="79" t="n"/>
      <c r="HK115" s="79" t="n"/>
      <c r="HL115" s="79" t="n"/>
      <c r="HM115" s="79" t="n"/>
      <c r="HN115" s="79" t="n"/>
      <c r="HO115" s="79" t="n"/>
      <c r="HP115" s="79" t="n"/>
      <c r="HQ115" s="79" t="n"/>
      <c r="HR115" s="79" t="n"/>
      <c r="HS115" s="79" t="n"/>
      <c r="HT115" s="79" t="n"/>
      <c r="HU115" s="79" t="n"/>
      <c r="HV115" s="79" t="n"/>
      <c r="HW115" s="79" t="n"/>
      <c r="HX115" s="79" t="n"/>
      <c r="HY115" s="79" t="n"/>
      <c r="HZ115" s="79" t="n"/>
      <c r="IA115" s="79" t="n"/>
      <c r="IB115" s="79" t="n"/>
      <c r="IC115" s="79" t="n"/>
      <c r="ID115" s="79" t="n"/>
      <c r="IE115" s="79" t="n"/>
      <c r="IF115" s="79" t="n"/>
      <c r="IG115" s="79" t="n"/>
      <c r="IH115" s="79" t="n"/>
      <c r="II115" s="79" t="n"/>
      <c r="IJ115" s="79" t="n"/>
      <c r="IK115" s="79" t="n"/>
      <c r="IL115" s="79" t="n"/>
      <c r="IM115" s="79" t="n"/>
      <c r="IN115" s="79" t="n"/>
      <c r="IO115" s="79" t="n"/>
      <c r="IP115" s="79" t="n"/>
      <c r="IQ115" s="79" t="n"/>
      <c r="IR115" s="79" t="n"/>
      <c r="IS115" s="79" t="n"/>
      <c r="IT115" s="79" t="n"/>
      <c r="IU115" s="79" t="n"/>
      <c r="IV115" s="79" t="n"/>
      <c r="IY115" s="78" t="n">
        <v>17</v>
      </c>
      <c r="IZ115" s="79" t="n"/>
      <c r="JA115" s="79" t="n"/>
      <c r="JB115" s="79" t="n"/>
      <c r="JC115" s="79" t="n"/>
      <c r="JD115" s="79" t="n"/>
      <c r="JE115" s="79" t="n"/>
      <c r="JF115" s="79" t="n"/>
      <c r="JG115" s="79" t="n"/>
      <c r="JH115" s="79" t="n"/>
      <c r="JI115" s="79" t="n"/>
      <c r="JJ115" s="79" t="n"/>
      <c r="JK115" s="79" t="n"/>
      <c r="JL115" s="79" t="n"/>
      <c r="JM115" s="79" t="n"/>
      <c r="JN115" s="79" t="n"/>
      <c r="JO115" s="79" t="n"/>
      <c r="JP115" s="79" t="n"/>
      <c r="JQ115" s="79" t="n"/>
      <c r="JR115" s="79" t="n"/>
      <c r="JS115" s="79" t="n"/>
      <c r="JT115" s="79" t="n"/>
      <c r="JU115" s="79" t="n"/>
      <c r="JV115" s="79" t="n"/>
      <c r="JW115" s="79" t="n"/>
      <c r="JX115" s="79" t="n"/>
      <c r="JY115" s="79" t="n"/>
      <c r="JZ115" s="79" t="n"/>
      <c r="KA115" s="79" t="n"/>
      <c r="KB115" s="79" t="n"/>
      <c r="KC115" s="79" t="n"/>
      <c r="KD115" s="79" t="n"/>
      <c r="KE115" s="79" t="n"/>
      <c r="KF115" s="79" t="n"/>
      <c r="KG115" s="79" t="n"/>
      <c r="KH115" s="79" t="n"/>
      <c r="KI115" s="79" t="n"/>
      <c r="KJ115" s="79" t="n"/>
      <c r="KK115" s="79" t="n"/>
      <c r="KL115" s="79" t="n"/>
      <c r="KM115" s="79" t="n"/>
      <c r="KP115" s="78" t="n">
        <v>17</v>
      </c>
      <c r="KQ115" s="79" t="n"/>
      <c r="KR115" s="79" t="n"/>
      <c r="KS115" s="79" t="n"/>
      <c r="KT115" s="79" t="n"/>
      <c r="KU115" s="79" t="n"/>
      <c r="KV115" s="79" t="n"/>
      <c r="KW115" s="79" t="n"/>
      <c r="KX115" s="79" t="n"/>
      <c r="KY115" s="79" t="n"/>
      <c r="KZ115" s="79" t="n"/>
      <c r="LA115" s="79" t="n"/>
      <c r="LB115" s="79" t="n"/>
      <c r="LC115" s="79" t="n"/>
      <c r="LD115" s="79" t="n"/>
      <c r="LE115" s="79" t="n"/>
      <c r="LF115" s="79" t="n"/>
      <c r="LG115" s="79" t="n"/>
      <c r="LH115" s="79" t="n"/>
      <c r="LI115" s="79" t="n"/>
      <c r="LJ115" s="79" t="n"/>
      <c r="LK115" s="79" t="n"/>
      <c r="LL115" s="79" t="n"/>
      <c r="LM115" s="79" t="n"/>
      <c r="LN115" s="79" t="n"/>
      <c r="LO115" s="79" t="n"/>
      <c r="LP115" s="79" t="n"/>
      <c r="LQ115" s="79" t="n"/>
      <c r="LR115" s="79" t="n"/>
      <c r="LS115" s="79" t="n"/>
      <c r="LT115" s="79" t="n"/>
      <c r="LU115" s="79" t="n"/>
      <c r="LV115" s="79" t="n"/>
      <c r="LW115" s="79" t="n"/>
      <c r="LX115" s="79" t="n"/>
      <c r="LY115" s="79" t="n"/>
      <c r="LZ115" s="79" t="n"/>
      <c r="MA115" s="79" t="n"/>
      <c r="MB115" s="79" t="n"/>
      <c r="MC115" s="79" t="n"/>
      <c r="MD115" s="79" t="n"/>
      <c r="MG115" s="78" t="n">
        <v>17</v>
      </c>
      <c r="MH115" s="79" t="n"/>
      <c r="MI115" s="79" t="n"/>
      <c r="MJ115" s="79" t="n"/>
      <c r="MK115" s="79" t="n"/>
      <c r="ML115" s="79" t="n"/>
      <c r="MM115" s="79" t="n"/>
      <c r="MN115" s="79" t="n"/>
      <c r="MO115" s="79" t="n"/>
      <c r="MP115" s="79" t="n"/>
      <c r="MQ115" s="79" t="n"/>
      <c r="MR115" s="79" t="n"/>
      <c r="MS115" s="79" t="n"/>
      <c r="MT115" s="79" t="n"/>
      <c r="MU115" s="79" t="n"/>
      <c r="MV115" s="79" t="n"/>
      <c r="MW115" s="79" t="n"/>
      <c r="MX115" s="79" t="n"/>
      <c r="MY115" s="79" t="n"/>
      <c r="MZ115" s="79" t="n"/>
      <c r="NA115" s="79" t="n"/>
      <c r="NB115" s="79" t="n"/>
      <c r="NC115" s="79" t="n"/>
      <c r="ND115" s="79" t="n"/>
      <c r="NE115" s="79" t="n"/>
      <c r="NF115" s="79" t="n"/>
      <c r="NG115" s="79" t="n"/>
      <c r="NH115" s="79" t="n"/>
      <c r="NI115" s="79" t="n"/>
      <c r="NJ115" s="79" t="n"/>
      <c r="NK115" s="79" t="n"/>
      <c r="NL115" s="79" t="n"/>
      <c r="NM115" s="79" t="n"/>
      <c r="NN115" s="79" t="n"/>
      <c r="NO115" s="79" t="n"/>
      <c r="NP115" s="79" t="n"/>
      <c r="NQ115" s="79" t="n"/>
      <c r="NR115" s="79" t="n"/>
      <c r="NS115" s="79" t="n"/>
      <c r="NT115" s="79" t="n"/>
      <c r="NU115" s="79" t="n"/>
      <c r="NX115" s="78" t="n">
        <v>17</v>
      </c>
      <c r="NY115" s="79" t="n"/>
      <c r="NZ115" s="79" t="n"/>
      <c r="OA115" s="79" t="n"/>
      <c r="OB115" s="79" t="n"/>
      <c r="OC115" s="79" t="n"/>
      <c r="OD115" s="79" t="n"/>
      <c r="OE115" s="79" t="n"/>
      <c r="OF115" s="79" t="n"/>
      <c r="OG115" s="79" t="n"/>
      <c r="OH115" s="79" t="n"/>
      <c r="OI115" s="79" t="n"/>
      <c r="OJ115" s="79" t="n"/>
      <c r="OK115" s="79" t="n"/>
      <c r="OL115" s="79" t="n"/>
      <c r="OM115" s="79" t="n"/>
      <c r="ON115" s="79" t="n"/>
      <c r="OO115" s="79" t="n"/>
      <c r="OP115" s="79" t="n"/>
      <c r="OQ115" s="79" t="n"/>
      <c r="OR115" s="79" t="n"/>
      <c r="OS115" s="79" t="n"/>
      <c r="OT115" s="79" t="n"/>
      <c r="OU115" s="79" t="n"/>
      <c r="OV115" s="79" t="n"/>
      <c r="OW115" s="79" t="n"/>
      <c r="OX115" s="79" t="n"/>
      <c r="OY115" s="79" t="n"/>
      <c r="OZ115" s="79" t="n"/>
      <c r="PA115" s="79" t="n"/>
      <c r="PB115" s="79" t="n"/>
      <c r="PC115" s="79" t="n"/>
      <c r="PD115" s="79" t="n"/>
      <c r="PE115" s="79" t="n"/>
      <c r="PF115" s="79" t="n"/>
      <c r="PG115" s="79" t="n"/>
      <c r="PH115" s="79" t="n"/>
      <c r="PI115" s="79" t="n"/>
      <c r="PJ115" s="79" t="n"/>
      <c r="PK115" s="79" t="n"/>
      <c r="PL115" s="79" t="n"/>
      <c r="PO115" s="78" t="n">
        <v>17</v>
      </c>
      <c r="PP115" s="79" t="n"/>
      <c r="PQ115" s="79" t="n"/>
      <c r="PR115" s="79" t="n"/>
      <c r="PS115" s="79" t="n"/>
      <c r="PT115" s="79" t="n"/>
      <c r="PU115" s="79" t="n"/>
      <c r="PV115" s="79" t="n"/>
      <c r="PW115" s="79" t="n"/>
      <c r="PX115" s="79" t="n"/>
      <c r="PY115" s="79" t="n"/>
      <c r="PZ115" s="79" t="n"/>
      <c r="QA115" s="79" t="n"/>
      <c r="QB115" s="79" t="n"/>
      <c r="QC115" s="79" t="n"/>
      <c r="QD115" s="79" t="n"/>
      <c r="QE115" s="79" t="n"/>
      <c r="QF115" s="79" t="n"/>
      <c r="QG115" s="79" t="n"/>
      <c r="QH115" s="79" t="n"/>
      <c r="QI115" s="79" t="n"/>
      <c r="QJ115" s="79" t="n"/>
      <c r="QK115" s="79" t="n"/>
      <c r="QL115" s="79" t="n"/>
      <c r="QM115" s="79" t="n"/>
      <c r="QN115" s="79" t="n"/>
      <c r="QO115" s="79" t="n"/>
      <c r="QP115" s="79" t="n"/>
      <c r="QQ115" s="79" t="n"/>
      <c r="QR115" s="79" t="n"/>
      <c r="QS115" s="79" t="n"/>
      <c r="QT115" s="79" t="n"/>
      <c r="QU115" s="79" t="n"/>
      <c r="QV115" s="79" t="n"/>
      <c r="QW115" s="79" t="n"/>
      <c r="QX115" s="79" t="n"/>
      <c r="QY115" s="79" t="n"/>
      <c r="QZ115" s="79" t="n"/>
      <c r="RA115" s="79" t="n"/>
      <c r="RB115" s="79" t="n"/>
      <c r="RC115" s="79" t="n"/>
      <c r="RF115" s="78" t="n">
        <v>17</v>
      </c>
      <c r="RG115" s="79" t="n"/>
      <c r="RH115" s="79" t="n"/>
      <c r="RI115" s="79" t="n"/>
      <c r="RJ115" s="79" t="n"/>
      <c r="RK115" s="79" t="n"/>
      <c r="RL115" s="79" t="n"/>
      <c r="RM115" s="79" t="n"/>
      <c r="RN115" s="79" t="n"/>
      <c r="RO115" s="79" t="n"/>
      <c r="RP115" s="79" t="n"/>
      <c r="RQ115" s="79" t="n"/>
      <c r="RR115" s="79" t="n"/>
      <c r="RS115" s="79" t="n"/>
      <c r="RT115" s="79" t="n"/>
      <c r="RU115" s="79" t="n"/>
      <c r="RV115" s="79" t="n"/>
      <c r="RW115" s="79" t="n"/>
      <c r="RX115" s="79" t="n"/>
      <c r="RY115" s="79" t="n"/>
      <c r="RZ115" s="79" t="n"/>
      <c r="SA115" s="79" t="n"/>
      <c r="SB115" s="79" t="n"/>
      <c r="SC115" s="79" t="n"/>
      <c r="SD115" s="79" t="n"/>
      <c r="SE115" s="79" t="n"/>
      <c r="SF115" s="79" t="n"/>
      <c r="SG115" s="79" t="n"/>
      <c r="SH115" s="79" t="n"/>
      <c r="SI115" s="79" t="n"/>
      <c r="SJ115" s="79" t="n"/>
      <c r="SK115" s="79" t="n"/>
      <c r="SL115" s="79" t="n"/>
      <c r="SM115" s="79" t="n"/>
      <c r="SN115" s="79" t="n"/>
      <c r="SO115" s="79" t="n"/>
      <c r="SP115" s="79" t="n"/>
      <c r="SQ115" s="79" t="n"/>
      <c r="SR115" s="79" t="n"/>
      <c r="SS115" s="79" t="n"/>
      <c r="ST115" s="79" t="n"/>
      <c r="SW115" s="78" t="n">
        <v>17</v>
      </c>
      <c r="SX115" s="79" t="n"/>
      <c r="SY115" s="79" t="n"/>
      <c r="SZ115" s="79" t="n"/>
      <c r="TA115" s="79" t="n"/>
      <c r="TB115" s="79" t="n"/>
      <c r="TC115" s="79" t="n"/>
      <c r="TD115" s="79" t="n"/>
      <c r="TE115" s="79" t="n"/>
      <c r="TF115" s="79" t="n"/>
      <c r="TG115" s="79" t="n"/>
      <c r="TH115" s="79" t="n"/>
      <c r="TI115" s="79" t="n"/>
      <c r="TJ115" s="79" t="n"/>
      <c r="TK115" s="79" t="n"/>
      <c r="TL115" s="79" t="n"/>
      <c r="TM115" s="79" t="n"/>
      <c r="TN115" s="79" t="n"/>
      <c r="TO115" s="79" t="n"/>
      <c r="TP115" s="79" t="n"/>
      <c r="TQ115" s="79" t="n"/>
      <c r="TR115" s="79" t="n"/>
      <c r="TS115" s="79" t="n"/>
      <c r="TT115" s="79" t="n"/>
      <c r="TU115" s="79" t="n"/>
      <c r="TV115" s="79" t="n"/>
      <c r="TW115" s="79" t="n"/>
      <c r="TX115" s="79" t="n"/>
      <c r="TY115" s="79" t="n"/>
      <c r="TZ115" s="79" t="n"/>
      <c r="UA115" s="79" t="n"/>
      <c r="UB115" s="79" t="n"/>
      <c r="UC115" s="79" t="n"/>
      <c r="UD115" s="79" t="n"/>
      <c r="UE115" s="79" t="n"/>
      <c r="UF115" s="79" t="n"/>
      <c r="UG115" s="79" t="n"/>
      <c r="UH115" s="79" t="n"/>
      <c r="UI115" s="79" t="n"/>
      <c r="UJ115" s="79" t="n"/>
      <c r="UK115" s="79" t="n"/>
      <c r="UN115" s="78" t="n">
        <v>17</v>
      </c>
      <c r="UO115" s="79" t="n"/>
      <c r="UP115" s="79" t="n"/>
      <c r="UQ115" s="79" t="n"/>
      <c r="UR115" s="79" t="n"/>
      <c r="US115" s="79" t="n"/>
      <c r="UT115" s="79" t="n"/>
      <c r="UU115" s="79" t="n"/>
      <c r="UV115" s="79" t="n"/>
      <c r="UW115" s="79" t="n"/>
      <c r="UX115" s="79" t="n"/>
      <c r="UY115" s="79" t="n"/>
      <c r="UZ115" s="79" t="n"/>
      <c r="VA115" s="79" t="n"/>
      <c r="VB115" s="79" t="n"/>
      <c r="VC115" s="79" t="n"/>
      <c r="VD115" s="79" t="n"/>
      <c r="VE115" s="79" t="n"/>
      <c r="VF115" s="79" t="n"/>
      <c r="VG115" s="79" t="n"/>
      <c r="VH115" s="79" t="n"/>
      <c r="VI115" s="79" t="n"/>
      <c r="VJ115" s="79" t="n"/>
      <c r="VK115" s="79" t="n"/>
      <c r="VL115" s="79" t="n"/>
      <c r="VM115" s="79" t="n"/>
      <c r="VN115" s="79" t="n"/>
      <c r="VO115" s="79" t="n"/>
      <c r="VP115" s="79" t="n"/>
      <c r="VQ115" s="79" t="n"/>
      <c r="VR115" s="79" t="n"/>
      <c r="VS115" s="79" t="n"/>
      <c r="VT115" s="79" t="n"/>
      <c r="VU115" s="79" t="n"/>
      <c r="VV115" s="79" t="n"/>
      <c r="VW115" s="79" t="n"/>
      <c r="VX115" s="79" t="n"/>
      <c r="VY115" s="79" t="n"/>
      <c r="VZ115" s="79" t="n"/>
      <c r="WA115" s="79" t="n"/>
      <c r="WB115" s="79" t="n"/>
      <c r="WE115" s="78" t="n">
        <v>17</v>
      </c>
      <c r="WF115" s="79" t="n"/>
      <c r="WG115" s="79" t="n"/>
      <c r="WH115" s="79" t="n"/>
      <c r="WI115" s="79" t="n"/>
      <c r="WJ115" s="79" t="n"/>
      <c r="WK115" s="79" t="n"/>
      <c r="WL115" s="79" t="n"/>
      <c r="WM115" s="79" t="n"/>
      <c r="WN115" s="79" t="n"/>
      <c r="WO115" s="79" t="n"/>
      <c r="WP115" s="79" t="n"/>
      <c r="WQ115" s="79" t="n"/>
      <c r="WR115" s="79" t="n"/>
      <c r="WS115" s="79" t="n"/>
      <c r="WT115" s="79" t="n"/>
      <c r="WU115" s="79" t="n"/>
      <c r="WV115" s="79" t="n"/>
      <c r="WW115" s="79" t="n"/>
      <c r="WX115" s="79" t="n"/>
      <c r="WY115" s="79" t="n"/>
      <c r="WZ115" s="79" t="n"/>
      <c r="XA115" s="79" t="n"/>
      <c r="XB115" s="79" t="n"/>
      <c r="XC115" s="79" t="n"/>
      <c r="XD115" s="79" t="n"/>
      <c r="XE115" s="79" t="n"/>
      <c r="XF115" s="79" t="n"/>
      <c r="XG115" s="79" t="n"/>
      <c r="XH115" s="79" t="n"/>
      <c r="XI115" s="79" t="n"/>
      <c r="XJ115" s="79" t="n"/>
      <c r="XK115" s="79" t="n"/>
      <c r="XL115" s="79" t="n"/>
      <c r="XM115" s="79" t="n"/>
      <c r="XN115" s="79" t="n"/>
      <c r="XO115" s="79" t="n"/>
      <c r="XP115" s="79" t="n"/>
      <c r="XQ115" s="79" t="n"/>
      <c r="XR115" s="79" t="n"/>
      <c r="XS115" s="79" t="n"/>
      <c r="XV115" s="78" t="n">
        <v>17</v>
      </c>
      <c r="XW115" s="79" t="n"/>
      <c r="XX115" s="79" t="n"/>
      <c r="XY115" s="79" t="n"/>
      <c r="XZ115" s="79" t="n"/>
      <c r="YA115" s="79" t="n"/>
      <c r="YB115" s="79" t="n"/>
      <c r="YC115" s="79" t="n"/>
      <c r="YD115" s="79" t="n"/>
      <c r="YE115" s="79" t="n"/>
      <c r="YF115" s="79" t="n"/>
      <c r="YG115" s="79" t="n"/>
      <c r="YH115" s="79" t="n"/>
      <c r="YI115" s="79" t="n"/>
      <c r="YJ115" s="79" t="n"/>
      <c r="YK115" s="79" t="n"/>
      <c r="YL115" s="79" t="n"/>
      <c r="YM115" s="79" t="n"/>
      <c r="YN115" s="79" t="n"/>
      <c r="YO115" s="79" t="n"/>
      <c r="YP115" s="79" t="n"/>
      <c r="YQ115" s="79" t="n"/>
      <c r="YR115" s="79" t="n"/>
      <c r="YS115" s="79" t="n"/>
      <c r="YT115" s="79" t="n"/>
      <c r="YU115" s="79" t="n"/>
      <c r="YV115" s="79" t="n"/>
      <c r="YW115" s="79" t="n"/>
      <c r="YX115" s="79" t="n"/>
      <c r="YY115" s="79" t="n"/>
      <c r="YZ115" s="79" t="n"/>
      <c r="ZA115" s="79" t="n"/>
      <c r="ZB115" s="79" t="n"/>
      <c r="ZC115" s="79" t="n"/>
      <c r="ZD115" s="79" t="n"/>
      <c r="ZE115" s="79" t="n"/>
      <c r="ZF115" s="79" t="n"/>
      <c r="ZG115" s="79" t="n"/>
      <c r="ZH115" s="79" t="n"/>
      <c r="ZI115" s="79" t="n"/>
      <c r="ZJ115" s="79" t="n"/>
      <c r="ZM115" s="78" t="n">
        <v>17</v>
      </c>
      <c r="ZN115" s="79" t="n"/>
      <c r="ZO115" s="79" t="n"/>
      <c r="ZP115" s="79" t="n"/>
      <c r="ZQ115" s="79" t="n"/>
      <c r="ZR115" s="79" t="n"/>
      <c r="ZS115" s="79" t="n"/>
      <c r="ZT115" s="79" t="n"/>
      <c r="ZU115" s="79" t="n"/>
      <c r="ZV115" s="79" t="n"/>
      <c r="ZW115" s="79" t="n"/>
      <c r="ZX115" s="79" t="n"/>
      <c r="ZY115" s="79" t="n"/>
      <c r="ZZ115" s="79" t="n"/>
      <c r="AAA115" s="79" t="n"/>
      <c r="AAB115" s="79" t="n"/>
      <c r="AAC115" s="79" t="n"/>
      <c r="AAD115" s="79" t="n"/>
      <c r="AAE115" s="79" t="n"/>
      <c r="AAF115" s="79" t="n"/>
      <c r="AAG115" s="79" t="n"/>
      <c r="AAH115" s="79" t="n"/>
      <c r="AAI115" s="79" t="n"/>
      <c r="AAJ115" s="79" t="n"/>
      <c r="AAK115" s="79" t="n"/>
      <c r="AAL115" s="79" t="n"/>
      <c r="AAM115" s="79" t="n"/>
      <c r="AAN115" s="79" t="n"/>
      <c r="AAO115" s="79" t="n"/>
      <c r="AAP115" s="79" t="n"/>
      <c r="AAQ115" s="79" t="n"/>
      <c r="AAR115" s="79" t="n"/>
      <c r="AAS115" s="79" t="n"/>
      <c r="AAT115" s="79" t="n"/>
      <c r="AAU115" s="79" t="n"/>
      <c r="AAV115" s="79" t="n"/>
      <c r="AAW115" s="79" t="n"/>
      <c r="AAX115" s="79" t="n"/>
      <c r="AAY115" s="79" t="n"/>
      <c r="AAZ115" s="79" t="n"/>
      <c r="ABA115" s="79" t="n"/>
      <c r="ABD115" s="78" t="n">
        <v>17</v>
      </c>
      <c r="ABE115" s="79" t="n"/>
      <c r="ABF115" s="79" t="n"/>
      <c r="ABG115" s="79" t="n"/>
      <c r="ABH115" s="79" t="n"/>
      <c r="ABI115" s="79" t="n"/>
      <c r="ABJ115" s="79" t="n"/>
      <c r="ABK115" s="79" t="n"/>
      <c r="ABL115" s="79" t="n"/>
      <c r="ABM115" s="79" t="n"/>
      <c r="ABN115" s="79" t="n"/>
      <c r="ABO115" s="79" t="n"/>
      <c r="ABP115" s="79" t="n"/>
      <c r="ABQ115" s="79" t="n"/>
      <c r="ABR115" s="79" t="n"/>
      <c r="ABS115" s="79" t="n"/>
      <c r="ABT115" s="79" t="n"/>
      <c r="ABU115" s="79" t="n"/>
      <c r="ABV115" s="79" t="n"/>
      <c r="ABW115" s="79" t="n"/>
      <c r="ABX115" s="79" t="n"/>
      <c r="ABY115" s="79" t="n"/>
      <c r="ABZ115" s="79" t="n"/>
      <c r="ACA115" s="79" t="n"/>
      <c r="ACB115" s="79" t="n"/>
      <c r="ACC115" s="79" t="n"/>
      <c r="ACD115" s="79" t="n"/>
      <c r="ACE115" s="79" t="n"/>
      <c r="ACF115" s="79" t="n"/>
      <c r="ACG115" s="79" t="n"/>
      <c r="ACH115" s="79" t="n"/>
      <c r="ACI115" s="79" t="n"/>
      <c r="ACJ115" s="79" t="n"/>
      <c r="ACK115" s="79" t="n"/>
      <c r="ACL115" s="79" t="n"/>
      <c r="ACM115" s="79" t="n"/>
      <c r="ACN115" s="79" t="n"/>
      <c r="ACO115" s="79" t="n"/>
      <c r="ACP115" s="79" t="n"/>
      <c r="ACQ115" s="79" t="n"/>
      <c r="ACR115" s="79" t="n"/>
      <c r="ACU115" s="78" t="n">
        <v>17</v>
      </c>
      <c r="ACV115" s="79" t="n"/>
      <c r="ACW115" s="79" t="n"/>
      <c r="ACX115" s="79" t="n"/>
      <c r="ACY115" s="79" t="n"/>
      <c r="ACZ115" s="79" t="n"/>
      <c r="ADA115" s="79" t="n"/>
      <c r="ADB115" s="79" t="n"/>
      <c r="ADC115" s="79" t="n"/>
      <c r="ADD115" s="79" t="n"/>
      <c r="ADE115" s="79" t="n"/>
      <c r="ADF115" s="79" t="n"/>
      <c r="ADG115" s="79" t="n"/>
      <c r="ADH115" s="79" t="n"/>
      <c r="ADI115" s="79" t="n"/>
      <c r="ADJ115" s="79" t="n"/>
      <c r="ADK115" s="79" t="n"/>
      <c r="ADL115" s="79" t="n"/>
      <c r="ADM115" s="79" t="n"/>
      <c r="ADN115" s="79" t="n"/>
      <c r="ADO115" s="79" t="n"/>
      <c r="ADP115" s="79" t="n"/>
      <c r="ADQ115" s="79" t="n"/>
      <c r="ADR115" s="79" t="n"/>
      <c r="ADS115" s="79" t="n"/>
      <c r="ADT115" s="79" t="n"/>
      <c r="ADU115" s="79" t="n"/>
      <c r="ADV115" s="79" t="n"/>
      <c r="ADW115" s="79" t="n"/>
      <c r="ADX115" s="79" t="n"/>
      <c r="ADY115" s="79" t="n"/>
      <c r="ADZ115" s="79" t="n"/>
      <c r="AEA115" s="79" t="n"/>
      <c r="AEB115" s="79" t="n"/>
      <c r="AEC115" s="79" t="n"/>
      <c r="AED115" s="79" t="n"/>
      <c r="AEE115" s="79" t="n"/>
      <c r="AEF115" s="79" t="n"/>
      <c r="AEG115" s="79" t="n"/>
      <c r="AEH115" s="79" t="n"/>
      <c r="AEI115" s="79" t="n"/>
      <c r="AEL115" s="78" t="n">
        <v>17</v>
      </c>
      <c r="AEM115" s="79" t="n"/>
      <c r="AEN115" s="79" t="n"/>
      <c r="AEO115" s="79" t="n"/>
      <c r="AEP115" s="79" t="n"/>
      <c r="AEQ115" s="79" t="n"/>
      <c r="AER115" s="79" t="n"/>
      <c r="AES115" s="79" t="n"/>
      <c r="AET115" s="79" t="n"/>
      <c r="AEU115" s="79" t="n"/>
      <c r="AEV115" s="79" t="n"/>
      <c r="AEW115" s="79" t="n"/>
      <c r="AEX115" s="79" t="n"/>
      <c r="AEY115" s="79" t="n"/>
      <c r="AEZ115" s="79" t="n"/>
      <c r="AFA115" s="79" t="n"/>
      <c r="AFB115" s="79" t="n"/>
      <c r="AFC115" s="79" t="n"/>
      <c r="AFD115" s="79" t="n"/>
      <c r="AFE115" s="79" t="n"/>
      <c r="AFF115" s="79" t="n"/>
      <c r="AFG115" s="79" t="n"/>
      <c r="AFH115" s="79" t="n"/>
      <c r="AFI115" s="79" t="n"/>
      <c r="AFJ115" s="79" t="n"/>
      <c r="AFK115" s="79" t="n"/>
      <c r="AFL115" s="79" t="n"/>
      <c r="AFM115" s="79" t="n"/>
      <c r="AFN115" s="79" t="n"/>
      <c r="AFO115" s="79" t="n"/>
      <c r="AFP115" s="79" t="n"/>
      <c r="AFQ115" s="79" t="n"/>
      <c r="AFR115" s="79" t="n"/>
      <c r="AFS115" s="79" t="n"/>
      <c r="AFT115" s="79" t="n"/>
      <c r="AFU115" s="79" t="n"/>
      <c r="AFV115" s="79" t="n"/>
      <c r="AFW115" s="79" t="n"/>
      <c r="AFX115" s="79" t="n"/>
      <c r="AFY115" s="79" t="n"/>
      <c r="AFZ115" s="79" t="n"/>
    </row>
    <row r="116">
      <c r="A116" s="78" t="n">
        <v>18</v>
      </c>
      <c r="B116" s="79" t="n"/>
      <c r="C116" s="79" t="n"/>
      <c r="D116" s="79" t="n"/>
      <c r="E116" s="79" t="n"/>
      <c r="F116" s="79" t="n"/>
      <c r="G116" s="79" t="n"/>
      <c r="H116" s="79" t="n"/>
      <c r="I116" s="79" t="n"/>
      <c r="J116" s="79" t="n"/>
      <c r="K116" s="79" t="n"/>
      <c r="L116" s="79" t="n"/>
      <c r="M116" s="79" t="n"/>
      <c r="N116" s="79" t="n"/>
      <c r="O116" s="79" t="n"/>
      <c r="P116" s="79" t="n"/>
      <c r="Q116" s="79" t="n"/>
      <c r="R116" s="79" t="n"/>
      <c r="S116" s="79" t="n"/>
      <c r="T116" s="79" t="n"/>
      <c r="U116" s="79" t="n"/>
      <c r="V116" s="79" t="n"/>
      <c r="W116" s="79" t="n"/>
      <c r="X116" s="79" t="n"/>
      <c r="Y116" s="79" t="n"/>
      <c r="Z116" s="79" t="n"/>
      <c r="AA116" s="79" t="n"/>
      <c r="AB116" s="79" t="n"/>
      <c r="AC116" s="79" t="n"/>
      <c r="AD116" s="79" t="n"/>
      <c r="AE116" s="79" t="n"/>
      <c r="AF116" s="79" t="n"/>
      <c r="AG116" s="79" t="n"/>
      <c r="AH116" s="79" t="n"/>
      <c r="AI116" s="79" t="n"/>
      <c r="AJ116" s="79" t="n"/>
      <c r="AK116" s="79" t="n"/>
      <c r="AL116" s="79" t="n"/>
      <c r="AM116" s="79" t="n"/>
      <c r="AN116" s="79" t="n"/>
      <c r="AO116" s="79" t="n"/>
      <c r="AR116" s="78" t="n">
        <v>18</v>
      </c>
      <c r="AS116" s="79" t="n"/>
      <c r="AT116" s="79" t="n"/>
      <c r="AU116" s="79" t="n"/>
      <c r="AV116" s="79" t="n"/>
      <c r="AW116" s="79" t="n"/>
      <c r="AX116" s="79" t="n"/>
      <c r="AY116" s="79" t="n"/>
      <c r="AZ116" s="79" t="n"/>
      <c r="BA116" s="79" t="n"/>
      <c r="BB116" s="79" t="n"/>
      <c r="BC116" s="79" t="n"/>
      <c r="BD116" s="79" t="n"/>
      <c r="BE116" s="79" t="n"/>
      <c r="BF116" s="79" t="n"/>
      <c r="BG116" s="79" t="n"/>
      <c r="BH116" s="79" t="n"/>
      <c r="BI116" s="79" t="n"/>
      <c r="BJ116" s="79" t="n"/>
      <c r="BK116" s="79" t="n"/>
      <c r="BL116" s="79" t="n"/>
      <c r="BM116" s="79" t="n"/>
      <c r="BN116" s="79" t="n"/>
      <c r="BO116" s="79" t="n"/>
      <c r="BP116" s="79" t="n"/>
      <c r="BQ116" s="79" t="n"/>
      <c r="BR116" s="79" t="n"/>
      <c r="BS116" s="79" t="n"/>
      <c r="BT116" s="79" t="n"/>
      <c r="BU116" s="79" t="n"/>
      <c r="BV116" s="79" t="n"/>
      <c r="BW116" s="79" t="n"/>
      <c r="BX116" s="79" t="n"/>
      <c r="BY116" s="79" t="n"/>
      <c r="BZ116" s="79" t="n"/>
      <c r="CA116" s="79" t="n"/>
      <c r="CB116" s="79" t="n"/>
      <c r="CC116" s="79" t="n"/>
      <c r="CD116" s="79" t="n"/>
      <c r="CE116" s="79" t="n"/>
      <c r="CF116" s="79" t="n"/>
      <c r="CI116" s="78" t="n">
        <v>18</v>
      </c>
      <c r="CJ116" s="79" t="n"/>
      <c r="CK116" s="79" t="n"/>
      <c r="CL116" s="79" t="n"/>
      <c r="CM116" s="79" t="n"/>
      <c r="CN116" s="79" t="n"/>
      <c r="CO116" s="79" t="n"/>
      <c r="CP116" s="79" t="n"/>
      <c r="CQ116" s="79" t="n"/>
      <c r="CR116" s="79" t="n"/>
      <c r="CS116" s="79" t="n"/>
      <c r="CT116" s="79" t="n"/>
      <c r="CU116" s="79" t="n"/>
      <c r="CV116" s="79" t="n"/>
      <c r="CW116" s="79" t="n"/>
      <c r="CX116" s="79" t="n"/>
      <c r="CY116" s="79" t="n"/>
      <c r="CZ116" s="79" t="n"/>
      <c r="DA116" s="79" t="n"/>
      <c r="DB116" s="79" t="n"/>
      <c r="DC116" s="79" t="n"/>
      <c r="DD116" s="79" t="n"/>
      <c r="DE116" s="79" t="n"/>
      <c r="DF116" s="79" t="n"/>
      <c r="DG116" s="79" t="n"/>
      <c r="DH116" s="79" t="n"/>
      <c r="DI116" s="79" t="n"/>
      <c r="DJ116" s="79" t="n"/>
      <c r="DK116" s="79" t="n"/>
      <c r="DL116" s="79" t="n"/>
      <c r="DM116" s="79" t="n"/>
      <c r="DN116" s="79" t="n"/>
      <c r="DO116" s="79" t="n"/>
      <c r="DP116" s="79" t="n"/>
      <c r="DQ116" s="79" t="n"/>
      <c r="DR116" s="79" t="n"/>
      <c r="DS116" s="79" t="n"/>
      <c r="DT116" s="79" t="n"/>
      <c r="DU116" s="79" t="n"/>
      <c r="DV116" s="79" t="n"/>
      <c r="DW116" s="79" t="n"/>
      <c r="DZ116" s="78" t="n">
        <v>18</v>
      </c>
      <c r="EA116" s="79" t="n"/>
      <c r="EB116" s="79" t="n"/>
      <c r="EC116" s="79" t="n"/>
      <c r="ED116" s="79" t="n"/>
      <c r="EE116" s="79" t="n"/>
      <c r="EF116" s="79" t="n"/>
      <c r="EG116" s="79" t="n"/>
      <c r="EH116" s="79" t="n"/>
      <c r="EI116" s="79" t="n"/>
      <c r="EJ116" s="79" t="n"/>
      <c r="EK116" s="79" t="n"/>
      <c r="EL116" s="79" t="n"/>
      <c r="EM116" s="79" t="n"/>
      <c r="EN116" s="79" t="n"/>
      <c r="EO116" s="79" t="n"/>
      <c r="EP116" s="79" t="n"/>
      <c r="EQ116" s="79" t="n"/>
      <c r="ER116" s="79" t="n"/>
      <c r="ES116" s="79" t="n"/>
      <c r="ET116" s="79" t="n"/>
      <c r="EU116" s="79" t="n"/>
      <c r="EV116" s="79" t="n"/>
      <c r="EW116" s="79" t="n"/>
      <c r="EX116" s="79" t="n"/>
      <c r="EY116" s="79" t="n"/>
      <c r="EZ116" s="79" t="n"/>
      <c r="FA116" s="79" t="n"/>
      <c r="FB116" s="79" t="n"/>
      <c r="FC116" s="79" t="n"/>
      <c r="FD116" s="79" t="n"/>
      <c r="FE116" s="79" t="n"/>
      <c r="FF116" s="79" t="n"/>
      <c r="FG116" s="79" t="n"/>
      <c r="FH116" s="79" t="n"/>
      <c r="FI116" s="79" t="n"/>
      <c r="FJ116" s="79" t="n"/>
      <c r="FK116" s="79" t="n"/>
      <c r="FL116" s="79" t="n"/>
      <c r="FM116" s="79" t="n"/>
      <c r="FN116" s="79" t="n"/>
      <c r="FQ116" s="78" t="n">
        <v>18</v>
      </c>
      <c r="FR116" s="79" t="n"/>
      <c r="FS116" s="79" t="n"/>
      <c r="FT116" s="79" t="n"/>
      <c r="FU116" s="79" t="n"/>
      <c r="FV116" s="79" t="n"/>
      <c r="FW116" s="79" t="n"/>
      <c r="FX116" s="79" t="n"/>
      <c r="FY116" s="79" t="n"/>
      <c r="FZ116" s="79" t="n"/>
      <c r="GA116" s="79" t="n"/>
      <c r="GB116" s="79" t="n"/>
      <c r="GC116" s="79" t="n"/>
      <c r="GD116" s="79" t="n"/>
      <c r="GE116" s="79" t="n"/>
      <c r="GF116" s="79" t="n"/>
      <c r="GG116" s="79" t="n"/>
      <c r="GH116" s="79" t="n"/>
      <c r="GI116" s="79" t="n"/>
      <c r="GJ116" s="79" t="n"/>
      <c r="GK116" s="79" t="n"/>
      <c r="GL116" s="79" t="n"/>
      <c r="GM116" s="79" t="n"/>
      <c r="GN116" s="79" t="n"/>
      <c r="GO116" s="79" t="n"/>
      <c r="GP116" s="79" t="n"/>
      <c r="GQ116" s="79" t="n"/>
      <c r="GR116" s="79" t="n"/>
      <c r="GS116" s="79" t="n"/>
      <c r="GT116" s="79" t="n"/>
      <c r="GU116" s="79" t="n"/>
      <c r="GV116" s="79" t="n"/>
      <c r="GW116" s="79" t="n"/>
      <c r="GX116" s="79" t="n"/>
      <c r="GY116" s="79" t="n"/>
      <c r="GZ116" s="79" t="n"/>
      <c r="HA116" s="79" t="n"/>
      <c r="HB116" s="79" t="n"/>
      <c r="HC116" s="79" t="n"/>
      <c r="HD116" s="79" t="n"/>
      <c r="HE116" s="79" t="n"/>
      <c r="HH116" s="78" t="n">
        <v>18</v>
      </c>
      <c r="HI116" s="79" t="n"/>
      <c r="HJ116" s="79" t="n"/>
      <c r="HK116" s="79" t="n"/>
      <c r="HL116" s="79" t="n"/>
      <c r="HM116" s="79" t="n"/>
      <c r="HN116" s="79" t="n"/>
      <c r="HO116" s="79" t="n"/>
      <c r="HP116" s="79" t="n"/>
      <c r="HQ116" s="79" t="n"/>
      <c r="HR116" s="79" t="n"/>
      <c r="HS116" s="79" t="n"/>
      <c r="HT116" s="79" t="n"/>
      <c r="HU116" s="79" t="n"/>
      <c r="HV116" s="79" t="n"/>
      <c r="HW116" s="79" t="n"/>
      <c r="HX116" s="79" t="n"/>
      <c r="HY116" s="79" t="n"/>
      <c r="HZ116" s="79" t="n"/>
      <c r="IA116" s="79" t="n"/>
      <c r="IB116" s="79" t="n"/>
      <c r="IC116" s="79" t="n"/>
      <c r="ID116" s="79" t="n"/>
      <c r="IE116" s="79" t="n"/>
      <c r="IF116" s="79" t="n"/>
      <c r="IG116" s="79" t="n"/>
      <c r="IH116" s="79" t="n"/>
      <c r="II116" s="79" t="n"/>
      <c r="IJ116" s="79" t="n"/>
      <c r="IK116" s="79" t="n"/>
      <c r="IL116" s="79" t="n"/>
      <c r="IM116" s="79" t="n"/>
      <c r="IN116" s="79" t="n"/>
      <c r="IO116" s="79" t="n"/>
      <c r="IP116" s="79" t="n"/>
      <c r="IQ116" s="79" t="n"/>
      <c r="IR116" s="79" t="n"/>
      <c r="IS116" s="79" t="n"/>
      <c r="IT116" s="79" t="n"/>
      <c r="IU116" s="79" t="n"/>
      <c r="IV116" s="79" t="n"/>
      <c r="IY116" s="78" t="n">
        <v>18</v>
      </c>
      <c r="IZ116" s="79" t="n"/>
      <c r="JA116" s="79" t="n"/>
      <c r="JB116" s="79" t="n"/>
      <c r="JC116" s="79" t="n"/>
      <c r="JD116" s="79" t="n"/>
      <c r="JE116" s="79" t="n"/>
      <c r="JF116" s="79" t="n"/>
      <c r="JG116" s="79" t="n"/>
      <c r="JH116" s="79" t="n"/>
      <c r="JI116" s="79" t="n"/>
      <c r="JJ116" s="79" t="n"/>
      <c r="JK116" s="79" t="n"/>
      <c r="JL116" s="79" t="n"/>
      <c r="JM116" s="79" t="n"/>
      <c r="JN116" s="79" t="n"/>
      <c r="JO116" s="79" t="n"/>
      <c r="JP116" s="79" t="n"/>
      <c r="JQ116" s="79" t="n"/>
      <c r="JR116" s="79" t="n"/>
      <c r="JS116" s="79" t="n"/>
      <c r="JT116" s="79" t="n"/>
      <c r="JU116" s="79" t="n"/>
      <c r="JV116" s="79" t="n"/>
      <c r="JW116" s="79" t="n"/>
      <c r="JX116" s="79" t="n"/>
      <c r="JY116" s="79" t="n"/>
      <c r="JZ116" s="79" t="n"/>
      <c r="KA116" s="79" t="n"/>
      <c r="KB116" s="79" t="n"/>
      <c r="KC116" s="79" t="n"/>
      <c r="KD116" s="79" t="n"/>
      <c r="KE116" s="79" t="n"/>
      <c r="KF116" s="79" t="n"/>
      <c r="KG116" s="79" t="n"/>
      <c r="KH116" s="79" t="n"/>
      <c r="KI116" s="79" t="n"/>
      <c r="KJ116" s="79" t="n"/>
      <c r="KK116" s="79" t="n"/>
      <c r="KL116" s="79" t="n"/>
      <c r="KM116" s="79" t="n"/>
      <c r="KP116" s="78" t="n">
        <v>18</v>
      </c>
      <c r="KQ116" s="79" t="n"/>
      <c r="KR116" s="79" t="n"/>
      <c r="KS116" s="79" t="n"/>
      <c r="KT116" s="79" t="n"/>
      <c r="KU116" s="79" t="n"/>
      <c r="KV116" s="79" t="n"/>
      <c r="KW116" s="79" t="n"/>
      <c r="KX116" s="79" t="n"/>
      <c r="KY116" s="79" t="n"/>
      <c r="KZ116" s="79" t="n"/>
      <c r="LA116" s="79" t="n"/>
      <c r="LB116" s="79" t="n"/>
      <c r="LC116" s="79" t="n"/>
      <c r="LD116" s="79" t="n"/>
      <c r="LE116" s="79" t="n"/>
      <c r="LF116" s="79" t="n"/>
      <c r="LG116" s="79" t="n"/>
      <c r="LH116" s="79" t="n"/>
      <c r="LI116" s="79" t="n"/>
      <c r="LJ116" s="79" t="n"/>
      <c r="LK116" s="79" t="n"/>
      <c r="LL116" s="79" t="n"/>
      <c r="LM116" s="79" t="n"/>
      <c r="LN116" s="79" t="n"/>
      <c r="LO116" s="79" t="n"/>
      <c r="LP116" s="79" t="n"/>
      <c r="LQ116" s="79" t="n"/>
      <c r="LR116" s="79" t="n"/>
      <c r="LS116" s="79" t="n"/>
      <c r="LT116" s="79" t="n"/>
      <c r="LU116" s="79" t="n"/>
      <c r="LV116" s="79" t="n"/>
      <c r="LW116" s="79" t="n"/>
      <c r="LX116" s="79" t="n"/>
      <c r="LY116" s="79" t="n"/>
      <c r="LZ116" s="79" t="n"/>
      <c r="MA116" s="79" t="n"/>
      <c r="MB116" s="79" t="n"/>
      <c r="MC116" s="79" t="n"/>
      <c r="MD116" s="79" t="n"/>
      <c r="MG116" s="78" t="n">
        <v>18</v>
      </c>
      <c r="MH116" s="79" t="n"/>
      <c r="MI116" s="79" t="n"/>
      <c r="MJ116" s="79" t="n"/>
      <c r="MK116" s="79" t="n"/>
      <c r="ML116" s="79" t="n"/>
      <c r="MM116" s="79" t="n"/>
      <c r="MN116" s="79" t="n"/>
      <c r="MO116" s="79" t="n"/>
      <c r="MP116" s="79" t="n"/>
      <c r="MQ116" s="79" t="n"/>
      <c r="MR116" s="79" t="n"/>
      <c r="MS116" s="79" t="n"/>
      <c r="MT116" s="79" t="n"/>
      <c r="MU116" s="79" t="n"/>
      <c r="MV116" s="79" t="n"/>
      <c r="MW116" s="79" t="n"/>
      <c r="MX116" s="79" t="n"/>
      <c r="MY116" s="79" t="n"/>
      <c r="MZ116" s="79" t="n"/>
      <c r="NA116" s="79" t="n"/>
      <c r="NB116" s="79" t="n"/>
      <c r="NC116" s="79" t="n"/>
      <c r="ND116" s="79" t="n"/>
      <c r="NE116" s="79" t="n"/>
      <c r="NF116" s="79" t="n"/>
      <c r="NG116" s="79" t="n"/>
      <c r="NH116" s="79" t="n"/>
      <c r="NI116" s="79" t="n"/>
      <c r="NJ116" s="79" t="n"/>
      <c r="NK116" s="79" t="n"/>
      <c r="NL116" s="79" t="n"/>
      <c r="NM116" s="79" t="n"/>
      <c r="NN116" s="79" t="n"/>
      <c r="NO116" s="79" t="n"/>
      <c r="NP116" s="79" t="n"/>
      <c r="NQ116" s="79" t="n"/>
      <c r="NR116" s="79" t="n"/>
      <c r="NS116" s="79" t="n"/>
      <c r="NT116" s="79" t="n"/>
      <c r="NU116" s="79" t="n"/>
      <c r="NX116" s="78" t="n">
        <v>18</v>
      </c>
      <c r="NY116" s="79" t="n"/>
      <c r="NZ116" s="79" t="n"/>
      <c r="OA116" s="79" t="n"/>
      <c r="OB116" s="79" t="n"/>
      <c r="OC116" s="79" t="n"/>
      <c r="OD116" s="79" t="n"/>
      <c r="OE116" s="79" t="n"/>
      <c r="OF116" s="79" t="n"/>
      <c r="OG116" s="79" t="n"/>
      <c r="OH116" s="79" t="n"/>
      <c r="OI116" s="79" t="n"/>
      <c r="OJ116" s="79" t="n"/>
      <c r="OK116" s="79" t="n"/>
      <c r="OL116" s="79" t="n"/>
      <c r="OM116" s="79" t="n"/>
      <c r="ON116" s="79" t="n"/>
      <c r="OO116" s="79" t="n"/>
      <c r="OP116" s="79" t="n"/>
      <c r="OQ116" s="79" t="n"/>
      <c r="OR116" s="79" t="n"/>
      <c r="OS116" s="79" t="n"/>
      <c r="OT116" s="79" t="n"/>
      <c r="OU116" s="79" t="n"/>
      <c r="OV116" s="79" t="n"/>
      <c r="OW116" s="79" t="n"/>
      <c r="OX116" s="79" t="n"/>
      <c r="OY116" s="79" t="n"/>
      <c r="OZ116" s="79" t="n"/>
      <c r="PA116" s="79" t="n"/>
      <c r="PB116" s="79" t="n"/>
      <c r="PC116" s="79" t="n"/>
      <c r="PD116" s="79" t="n"/>
      <c r="PE116" s="79" t="n"/>
      <c r="PF116" s="79" t="n"/>
      <c r="PG116" s="79" t="n"/>
      <c r="PH116" s="79" t="n"/>
      <c r="PI116" s="79" t="n"/>
      <c r="PJ116" s="79" t="n"/>
      <c r="PK116" s="79" t="n"/>
      <c r="PL116" s="79" t="n"/>
      <c r="PO116" s="78" t="n">
        <v>18</v>
      </c>
      <c r="PP116" s="79" t="n"/>
      <c r="PQ116" s="79" t="n"/>
      <c r="PR116" s="79" t="n"/>
      <c r="PS116" s="79" t="n"/>
      <c r="PT116" s="79" t="n"/>
      <c r="PU116" s="79" t="n"/>
      <c r="PV116" s="79" t="n"/>
      <c r="PW116" s="79" t="n"/>
      <c r="PX116" s="79" t="n"/>
      <c r="PY116" s="79" t="n"/>
      <c r="PZ116" s="79" t="n"/>
      <c r="QA116" s="79" t="n"/>
      <c r="QB116" s="79" t="n"/>
      <c r="QC116" s="79" t="n"/>
      <c r="QD116" s="79" t="n"/>
      <c r="QE116" s="79" t="n"/>
      <c r="QF116" s="79" t="n"/>
      <c r="QG116" s="79" t="n"/>
      <c r="QH116" s="79" t="n"/>
      <c r="QI116" s="79" t="n"/>
      <c r="QJ116" s="79" t="n"/>
      <c r="QK116" s="79" t="n"/>
      <c r="QL116" s="79" t="n"/>
      <c r="QM116" s="79" t="n"/>
      <c r="QN116" s="79" t="n"/>
      <c r="QO116" s="79" t="n"/>
      <c r="QP116" s="79" t="n"/>
      <c r="QQ116" s="79" t="n"/>
      <c r="QR116" s="79" t="n"/>
      <c r="QS116" s="79" t="n"/>
      <c r="QT116" s="79" t="n"/>
      <c r="QU116" s="79" t="n"/>
      <c r="QV116" s="79" t="n"/>
      <c r="QW116" s="79" t="n"/>
      <c r="QX116" s="79" t="n"/>
      <c r="QY116" s="79" t="n"/>
      <c r="QZ116" s="79" t="n"/>
      <c r="RA116" s="79" t="n"/>
      <c r="RB116" s="79" t="n"/>
      <c r="RC116" s="79" t="n"/>
      <c r="RF116" s="78" t="n">
        <v>18</v>
      </c>
      <c r="RG116" s="79" t="n"/>
      <c r="RH116" s="79" t="n"/>
      <c r="RI116" s="79" t="n"/>
      <c r="RJ116" s="79" t="n"/>
      <c r="RK116" s="79" t="n"/>
      <c r="RL116" s="79" t="n"/>
      <c r="RM116" s="79" t="n"/>
      <c r="RN116" s="79" t="n"/>
      <c r="RO116" s="79" t="n"/>
      <c r="RP116" s="79" t="n"/>
      <c r="RQ116" s="79" t="n"/>
      <c r="RR116" s="79" t="n"/>
      <c r="RS116" s="79" t="n"/>
      <c r="RT116" s="79" t="n"/>
      <c r="RU116" s="79" t="n"/>
      <c r="RV116" s="79" t="n"/>
      <c r="RW116" s="79" t="n"/>
      <c r="RX116" s="79" t="n"/>
      <c r="RY116" s="79" t="n"/>
      <c r="RZ116" s="79" t="n"/>
      <c r="SA116" s="79" t="n"/>
      <c r="SB116" s="79" t="n"/>
      <c r="SC116" s="79" t="n"/>
      <c r="SD116" s="79" t="n"/>
      <c r="SE116" s="79" t="n"/>
      <c r="SF116" s="79" t="n"/>
      <c r="SG116" s="79" t="n"/>
      <c r="SH116" s="79" t="n"/>
      <c r="SI116" s="79" t="n"/>
      <c r="SJ116" s="79" t="n"/>
      <c r="SK116" s="79" t="n"/>
      <c r="SL116" s="79" t="n"/>
      <c r="SM116" s="79" t="n"/>
      <c r="SN116" s="79" t="n"/>
      <c r="SO116" s="79" t="n"/>
      <c r="SP116" s="79" t="n"/>
      <c r="SQ116" s="79" t="n"/>
      <c r="SR116" s="79" t="n"/>
      <c r="SS116" s="79" t="n"/>
      <c r="ST116" s="79" t="n"/>
      <c r="SW116" s="78" t="n">
        <v>18</v>
      </c>
      <c r="SX116" s="79" t="n"/>
      <c r="SY116" s="79" t="n"/>
      <c r="SZ116" s="79" t="n"/>
      <c r="TA116" s="79" t="n"/>
      <c r="TB116" s="79" t="n"/>
      <c r="TC116" s="79" t="n"/>
      <c r="TD116" s="79" t="n"/>
      <c r="TE116" s="79" t="n"/>
      <c r="TF116" s="79" t="n"/>
      <c r="TG116" s="79" t="n"/>
      <c r="TH116" s="79" t="n"/>
      <c r="TI116" s="79" t="n"/>
      <c r="TJ116" s="79" t="n"/>
      <c r="TK116" s="79" t="n"/>
      <c r="TL116" s="79" t="n"/>
      <c r="TM116" s="79" t="n"/>
      <c r="TN116" s="79" t="n"/>
      <c r="TO116" s="79" t="n"/>
      <c r="TP116" s="79" t="n"/>
      <c r="TQ116" s="79" t="n"/>
      <c r="TR116" s="79" t="n"/>
      <c r="TS116" s="79" t="n"/>
      <c r="TT116" s="79" t="n"/>
      <c r="TU116" s="79" t="n"/>
      <c r="TV116" s="79" t="n"/>
      <c r="TW116" s="79" t="n"/>
      <c r="TX116" s="79" t="n"/>
      <c r="TY116" s="79" t="n"/>
      <c r="TZ116" s="79" t="n"/>
      <c r="UA116" s="79" t="n"/>
      <c r="UB116" s="79" t="n"/>
      <c r="UC116" s="79" t="n"/>
      <c r="UD116" s="79" t="n"/>
      <c r="UE116" s="79" t="n"/>
      <c r="UF116" s="79" t="n"/>
      <c r="UG116" s="79" t="n"/>
      <c r="UH116" s="79" t="n"/>
      <c r="UI116" s="79" t="n"/>
      <c r="UJ116" s="79" t="n"/>
      <c r="UK116" s="79" t="n"/>
      <c r="UN116" s="78" t="n">
        <v>18</v>
      </c>
      <c r="UO116" s="79" t="n"/>
      <c r="UP116" s="79" t="n"/>
      <c r="UQ116" s="79" t="n"/>
      <c r="UR116" s="79" t="n"/>
      <c r="US116" s="79" t="n"/>
      <c r="UT116" s="79" t="n"/>
      <c r="UU116" s="79" t="n"/>
      <c r="UV116" s="79" t="n"/>
      <c r="UW116" s="79" t="n"/>
      <c r="UX116" s="79" t="n"/>
      <c r="UY116" s="79" t="n"/>
      <c r="UZ116" s="79" t="n"/>
      <c r="VA116" s="79" t="n"/>
      <c r="VB116" s="79" t="n"/>
      <c r="VC116" s="79" t="n"/>
      <c r="VD116" s="79" t="n"/>
      <c r="VE116" s="79" t="n"/>
      <c r="VF116" s="79" t="n"/>
      <c r="VG116" s="79" t="n"/>
      <c r="VH116" s="79" t="n"/>
      <c r="VI116" s="79" t="n"/>
      <c r="VJ116" s="79" t="n"/>
      <c r="VK116" s="79" t="n"/>
      <c r="VL116" s="79" t="n"/>
      <c r="VM116" s="79" t="n"/>
      <c r="VN116" s="79" t="n"/>
      <c r="VO116" s="79" t="n"/>
      <c r="VP116" s="79" t="n"/>
      <c r="VQ116" s="79" t="n"/>
      <c r="VR116" s="79" t="n"/>
      <c r="VS116" s="79" t="n"/>
      <c r="VT116" s="79" t="n"/>
      <c r="VU116" s="79" t="n"/>
      <c r="VV116" s="79" t="n"/>
      <c r="VW116" s="79" t="n"/>
      <c r="VX116" s="79" t="n"/>
      <c r="VY116" s="79" t="n"/>
      <c r="VZ116" s="79" t="n"/>
      <c r="WA116" s="79" t="n"/>
      <c r="WB116" s="79" t="n"/>
      <c r="WE116" s="78" t="n">
        <v>18</v>
      </c>
      <c r="WF116" s="79" t="n"/>
      <c r="WG116" s="79" t="n"/>
      <c r="WH116" s="79" t="n"/>
      <c r="WI116" s="79" t="n"/>
      <c r="WJ116" s="79" t="n"/>
      <c r="WK116" s="79" t="n"/>
      <c r="WL116" s="79" t="n"/>
      <c r="WM116" s="79" t="n"/>
      <c r="WN116" s="79" t="n"/>
      <c r="WO116" s="79" t="n"/>
      <c r="WP116" s="79" t="n"/>
      <c r="WQ116" s="79" t="n"/>
      <c r="WR116" s="79" t="n"/>
      <c r="WS116" s="79" t="n"/>
      <c r="WT116" s="79" t="n"/>
      <c r="WU116" s="79" t="n"/>
      <c r="WV116" s="79" t="n"/>
      <c r="WW116" s="79" t="n"/>
      <c r="WX116" s="79" t="n"/>
      <c r="WY116" s="79" t="n"/>
      <c r="WZ116" s="79" t="n"/>
      <c r="XA116" s="79" t="n"/>
      <c r="XB116" s="79" t="n"/>
      <c r="XC116" s="79" t="n"/>
      <c r="XD116" s="79" t="n"/>
      <c r="XE116" s="79" t="n"/>
      <c r="XF116" s="79" t="n"/>
      <c r="XG116" s="79" t="n"/>
      <c r="XH116" s="79" t="n"/>
      <c r="XI116" s="79" t="n"/>
      <c r="XJ116" s="79" t="n"/>
      <c r="XK116" s="79" t="n"/>
      <c r="XL116" s="79" t="n"/>
      <c r="XM116" s="79" t="n"/>
      <c r="XN116" s="79" t="n"/>
      <c r="XO116" s="79" t="n"/>
      <c r="XP116" s="79" t="n"/>
      <c r="XQ116" s="79" t="n"/>
      <c r="XR116" s="79" t="n"/>
      <c r="XS116" s="79" t="n"/>
      <c r="XV116" s="78" t="n">
        <v>18</v>
      </c>
      <c r="XW116" s="79" t="n"/>
      <c r="XX116" s="79" t="n"/>
      <c r="XY116" s="79" t="n"/>
      <c r="XZ116" s="79" t="n"/>
      <c r="YA116" s="79" t="n"/>
      <c r="YB116" s="79" t="n"/>
      <c r="YC116" s="79" t="n"/>
      <c r="YD116" s="79" t="n"/>
      <c r="YE116" s="79" t="n"/>
      <c r="YF116" s="79" t="n"/>
      <c r="YG116" s="79" t="n"/>
      <c r="YH116" s="79" t="n"/>
      <c r="YI116" s="79" t="n"/>
      <c r="YJ116" s="79" t="n"/>
      <c r="YK116" s="79" t="n"/>
      <c r="YL116" s="79" t="n"/>
      <c r="YM116" s="79" t="n"/>
      <c r="YN116" s="79" t="n"/>
      <c r="YO116" s="79" t="n"/>
      <c r="YP116" s="79" t="n"/>
      <c r="YQ116" s="79" t="n"/>
      <c r="YR116" s="79" t="n"/>
      <c r="YS116" s="79" t="n"/>
      <c r="YT116" s="79" t="n"/>
      <c r="YU116" s="79" t="n"/>
      <c r="YV116" s="79" t="n"/>
      <c r="YW116" s="79" t="n"/>
      <c r="YX116" s="79" t="n"/>
      <c r="YY116" s="79" t="n"/>
      <c r="YZ116" s="79" t="n"/>
      <c r="ZA116" s="79" t="n"/>
      <c r="ZB116" s="79" t="n"/>
      <c r="ZC116" s="79" t="n"/>
      <c r="ZD116" s="79" t="n"/>
      <c r="ZE116" s="79" t="n"/>
      <c r="ZF116" s="79" t="n"/>
      <c r="ZG116" s="79" t="n"/>
      <c r="ZH116" s="79" t="n"/>
      <c r="ZI116" s="79" t="n"/>
      <c r="ZJ116" s="79" t="n"/>
      <c r="ZM116" s="78" t="n">
        <v>18</v>
      </c>
      <c r="ZN116" s="79" t="n"/>
      <c r="ZO116" s="79" t="n"/>
      <c r="ZP116" s="79" t="n"/>
      <c r="ZQ116" s="79" t="n"/>
      <c r="ZR116" s="79" t="n"/>
      <c r="ZS116" s="79" t="n"/>
      <c r="ZT116" s="79" t="n"/>
      <c r="ZU116" s="79" t="n"/>
      <c r="ZV116" s="79" t="n"/>
      <c r="ZW116" s="79" t="n"/>
      <c r="ZX116" s="79" t="n"/>
      <c r="ZY116" s="79" t="n"/>
      <c r="ZZ116" s="79" t="n"/>
      <c r="AAA116" s="79" t="n"/>
      <c r="AAB116" s="79" t="n"/>
      <c r="AAC116" s="79" t="n"/>
      <c r="AAD116" s="79" t="n"/>
      <c r="AAE116" s="79" t="n"/>
      <c r="AAF116" s="79" t="n"/>
      <c r="AAG116" s="79" t="n"/>
      <c r="AAH116" s="79" t="n"/>
      <c r="AAI116" s="79" t="n"/>
      <c r="AAJ116" s="79" t="n"/>
      <c r="AAK116" s="79" t="n"/>
      <c r="AAL116" s="79" t="n"/>
      <c r="AAM116" s="79" t="n"/>
      <c r="AAN116" s="79" t="n"/>
      <c r="AAO116" s="79" t="n"/>
      <c r="AAP116" s="79" t="n"/>
      <c r="AAQ116" s="79" t="n"/>
      <c r="AAR116" s="79" t="n"/>
      <c r="AAS116" s="79" t="n"/>
      <c r="AAT116" s="79" t="n"/>
      <c r="AAU116" s="79" t="n"/>
      <c r="AAV116" s="79" t="n"/>
      <c r="AAW116" s="79" t="n"/>
      <c r="AAX116" s="79" t="n"/>
      <c r="AAY116" s="79" t="n"/>
      <c r="AAZ116" s="79" t="n"/>
      <c r="ABA116" s="79" t="n"/>
      <c r="ABD116" s="78" t="n">
        <v>18</v>
      </c>
      <c r="ABE116" s="79" t="n"/>
      <c r="ABF116" s="79" t="n"/>
      <c r="ABG116" s="79" t="n"/>
      <c r="ABH116" s="79" t="n"/>
      <c r="ABI116" s="79" t="n"/>
      <c r="ABJ116" s="79" t="n"/>
      <c r="ABK116" s="79" t="n"/>
      <c r="ABL116" s="79" t="n"/>
      <c r="ABM116" s="79" t="n"/>
      <c r="ABN116" s="79" t="n"/>
      <c r="ABO116" s="79" t="n"/>
      <c r="ABP116" s="79" t="n"/>
      <c r="ABQ116" s="79" t="n"/>
      <c r="ABR116" s="79" t="n"/>
      <c r="ABS116" s="79" t="n"/>
      <c r="ABT116" s="79" t="n"/>
      <c r="ABU116" s="79" t="n"/>
      <c r="ABV116" s="79" t="n"/>
      <c r="ABW116" s="79" t="n"/>
      <c r="ABX116" s="79" t="n"/>
      <c r="ABY116" s="79" t="n"/>
      <c r="ABZ116" s="79" t="n"/>
      <c r="ACA116" s="79" t="n"/>
      <c r="ACB116" s="79" t="n"/>
      <c r="ACC116" s="79" t="n"/>
      <c r="ACD116" s="79" t="n"/>
      <c r="ACE116" s="79" t="n"/>
      <c r="ACF116" s="79" t="n"/>
      <c r="ACG116" s="79" t="n"/>
      <c r="ACH116" s="79" t="n"/>
      <c r="ACI116" s="79" t="n"/>
      <c r="ACJ116" s="79" t="n"/>
      <c r="ACK116" s="79" t="n"/>
      <c r="ACL116" s="79" t="n"/>
      <c r="ACM116" s="79" t="n"/>
      <c r="ACN116" s="79" t="n"/>
      <c r="ACO116" s="79" t="n"/>
      <c r="ACP116" s="79" t="n"/>
      <c r="ACQ116" s="79" t="n"/>
      <c r="ACR116" s="79" t="n"/>
      <c r="ACU116" s="78" t="n">
        <v>18</v>
      </c>
      <c r="ACV116" s="79" t="n"/>
      <c r="ACW116" s="79" t="n"/>
      <c r="ACX116" s="79" t="n"/>
      <c r="ACY116" s="79" t="n"/>
      <c r="ACZ116" s="79" t="n"/>
      <c r="ADA116" s="79" t="n"/>
      <c r="ADB116" s="79" t="n"/>
      <c r="ADC116" s="79" t="n"/>
      <c r="ADD116" s="79" t="n"/>
      <c r="ADE116" s="79" t="n"/>
      <c r="ADF116" s="79" t="n"/>
      <c r="ADG116" s="79" t="n"/>
      <c r="ADH116" s="79" t="n"/>
      <c r="ADI116" s="79" t="n"/>
      <c r="ADJ116" s="79" t="n"/>
      <c r="ADK116" s="79" t="n"/>
      <c r="ADL116" s="79" t="n"/>
      <c r="ADM116" s="79" t="n"/>
      <c r="ADN116" s="79" t="n"/>
      <c r="ADO116" s="79" t="n"/>
      <c r="ADP116" s="79" t="n"/>
      <c r="ADQ116" s="79" t="n"/>
      <c r="ADR116" s="79" t="n"/>
      <c r="ADS116" s="79" t="n"/>
      <c r="ADT116" s="79" t="n"/>
      <c r="ADU116" s="79" t="n"/>
      <c r="ADV116" s="79" t="n"/>
      <c r="ADW116" s="79" t="n"/>
      <c r="ADX116" s="79" t="n"/>
      <c r="ADY116" s="79" t="n"/>
      <c r="ADZ116" s="79" t="n"/>
      <c r="AEA116" s="79" t="n"/>
      <c r="AEB116" s="79" t="n"/>
      <c r="AEC116" s="79" t="n"/>
      <c r="AED116" s="79" t="n"/>
      <c r="AEE116" s="79" t="n"/>
      <c r="AEF116" s="79" t="n"/>
      <c r="AEG116" s="79" t="n"/>
      <c r="AEH116" s="79" t="n"/>
      <c r="AEI116" s="79" t="n"/>
      <c r="AEL116" s="78" t="n">
        <v>18</v>
      </c>
      <c r="AEM116" s="79" t="n"/>
      <c r="AEN116" s="79" t="n"/>
      <c r="AEO116" s="79" t="n"/>
      <c r="AEP116" s="79" t="n"/>
      <c r="AEQ116" s="79" t="n"/>
      <c r="AER116" s="79" t="n"/>
      <c r="AES116" s="79" t="n"/>
      <c r="AET116" s="79" t="n"/>
      <c r="AEU116" s="79" t="n"/>
      <c r="AEV116" s="79" t="n"/>
      <c r="AEW116" s="79" t="n"/>
      <c r="AEX116" s="79" t="n"/>
      <c r="AEY116" s="79" t="n"/>
      <c r="AEZ116" s="79" t="n"/>
      <c r="AFA116" s="79" t="n"/>
      <c r="AFB116" s="79" t="n"/>
      <c r="AFC116" s="79" t="n"/>
      <c r="AFD116" s="79" t="n"/>
      <c r="AFE116" s="79" t="n"/>
      <c r="AFF116" s="79" t="n"/>
      <c r="AFG116" s="79" t="n"/>
      <c r="AFH116" s="79" t="n"/>
      <c r="AFI116" s="79" t="n"/>
      <c r="AFJ116" s="79" t="n"/>
      <c r="AFK116" s="79" t="n"/>
      <c r="AFL116" s="79" t="n"/>
      <c r="AFM116" s="79" t="n"/>
      <c r="AFN116" s="79" t="n"/>
      <c r="AFO116" s="79" t="n"/>
      <c r="AFP116" s="79" t="n"/>
      <c r="AFQ116" s="79" t="n"/>
      <c r="AFR116" s="79" t="n"/>
      <c r="AFS116" s="79" t="n"/>
      <c r="AFT116" s="79" t="n"/>
      <c r="AFU116" s="79" t="n"/>
      <c r="AFV116" s="79" t="n"/>
      <c r="AFW116" s="79" t="n"/>
      <c r="AFX116" s="79" t="n"/>
      <c r="AFY116" s="79" t="n"/>
      <c r="AFZ116" s="79" t="n"/>
    </row>
    <row r="117">
      <c r="A117" s="78" t="n">
        <v>19</v>
      </c>
      <c r="B117" s="79" t="n"/>
      <c r="C117" s="79" t="n"/>
      <c r="D117" s="79" t="n"/>
      <c r="E117" s="79" t="n"/>
      <c r="F117" s="79" t="n"/>
      <c r="G117" s="79" t="n"/>
      <c r="H117" s="79" t="n"/>
      <c r="I117" s="79" t="n"/>
      <c r="J117" s="79" t="n"/>
      <c r="K117" s="79" t="n"/>
      <c r="L117" s="79" t="n"/>
      <c r="M117" s="79" t="n"/>
      <c r="N117" s="79" t="n"/>
      <c r="O117" s="79" t="n"/>
      <c r="P117" s="79" t="n"/>
      <c r="Q117" s="79" t="n"/>
      <c r="R117" s="79" t="n"/>
      <c r="S117" s="79" t="n"/>
      <c r="T117" s="79" t="n"/>
      <c r="U117" s="79" t="n"/>
      <c r="V117" s="79" t="n"/>
      <c r="W117" s="79" t="n"/>
      <c r="X117" s="79" t="n"/>
      <c r="Y117" s="79" t="n"/>
      <c r="Z117" s="79" t="n"/>
      <c r="AA117" s="79" t="n"/>
      <c r="AB117" s="79" t="n"/>
      <c r="AC117" s="79" t="n"/>
      <c r="AD117" s="79" t="n"/>
      <c r="AE117" s="79" t="n"/>
      <c r="AF117" s="79" t="n"/>
      <c r="AG117" s="79" t="n"/>
      <c r="AH117" s="79" t="n"/>
      <c r="AI117" s="79" t="n"/>
      <c r="AJ117" s="79" t="n"/>
      <c r="AK117" s="79" t="n"/>
      <c r="AL117" s="79" t="n"/>
      <c r="AM117" s="79" t="n"/>
      <c r="AN117" s="79" t="n"/>
      <c r="AO117" s="79" t="n"/>
      <c r="AR117" s="78" t="n">
        <v>19</v>
      </c>
      <c r="AS117" s="79" t="n"/>
      <c r="AT117" s="79" t="n"/>
      <c r="AU117" s="79" t="n"/>
      <c r="AV117" s="79" t="n"/>
      <c r="AW117" s="79" t="n"/>
      <c r="AX117" s="79" t="n"/>
      <c r="AY117" s="79" t="n"/>
      <c r="AZ117" s="79" t="n"/>
      <c r="BA117" s="79" t="n"/>
      <c r="BB117" s="79" t="n"/>
      <c r="BC117" s="79" t="n"/>
      <c r="BD117" s="79" t="n"/>
      <c r="BE117" s="79" t="n"/>
      <c r="BF117" s="79" t="n"/>
      <c r="BG117" s="79" t="n"/>
      <c r="BH117" s="79" t="n"/>
      <c r="BI117" s="79" t="n"/>
      <c r="BJ117" s="79" t="n"/>
      <c r="BK117" s="79" t="n"/>
      <c r="BL117" s="79" t="n"/>
      <c r="BM117" s="79" t="n"/>
      <c r="BN117" s="79" t="n"/>
      <c r="BO117" s="79" t="n"/>
      <c r="BP117" s="79" t="n"/>
      <c r="BQ117" s="79" t="n"/>
      <c r="BR117" s="79" t="n"/>
      <c r="BS117" s="79" t="n"/>
      <c r="BT117" s="79" t="n"/>
      <c r="BU117" s="79" t="n"/>
      <c r="BV117" s="79" t="n"/>
      <c r="BW117" s="79" t="n"/>
      <c r="BX117" s="79" t="n"/>
      <c r="BY117" s="79" t="n"/>
      <c r="BZ117" s="79" t="n"/>
      <c r="CA117" s="79" t="n"/>
      <c r="CB117" s="79" t="n"/>
      <c r="CC117" s="79" t="n"/>
      <c r="CD117" s="79" t="n"/>
      <c r="CE117" s="79" t="n"/>
      <c r="CF117" s="79" t="n"/>
      <c r="CI117" s="78" t="n">
        <v>19</v>
      </c>
      <c r="CJ117" s="79" t="n"/>
      <c r="CK117" s="79" t="n"/>
      <c r="CL117" s="79" t="n"/>
      <c r="CM117" s="79" t="n"/>
      <c r="CN117" s="79" t="n"/>
      <c r="CO117" s="79" t="n"/>
      <c r="CP117" s="79" t="n"/>
      <c r="CQ117" s="79" t="n"/>
      <c r="CR117" s="79" t="n"/>
      <c r="CS117" s="79" t="n"/>
      <c r="CT117" s="79" t="n"/>
      <c r="CU117" s="79" t="n"/>
      <c r="CV117" s="79" t="n"/>
      <c r="CW117" s="79" t="n"/>
      <c r="CX117" s="79" t="n"/>
      <c r="CY117" s="79" t="n"/>
      <c r="CZ117" s="79" t="n"/>
      <c r="DA117" s="79" t="n"/>
      <c r="DB117" s="79" t="n"/>
      <c r="DC117" s="79" t="n"/>
      <c r="DD117" s="79" t="n"/>
      <c r="DE117" s="79" t="n"/>
      <c r="DF117" s="79" t="n"/>
      <c r="DG117" s="79" t="n"/>
      <c r="DH117" s="79" t="n"/>
      <c r="DI117" s="79" t="n"/>
      <c r="DJ117" s="79" t="n"/>
      <c r="DK117" s="79" t="n"/>
      <c r="DL117" s="79" t="n"/>
      <c r="DM117" s="79" t="n"/>
      <c r="DN117" s="79" t="n"/>
      <c r="DO117" s="79" t="n"/>
      <c r="DP117" s="79" t="n"/>
      <c r="DQ117" s="79" t="n"/>
      <c r="DR117" s="79" t="n"/>
      <c r="DS117" s="79" t="n"/>
      <c r="DT117" s="79" t="n"/>
      <c r="DU117" s="79" t="n"/>
      <c r="DV117" s="79" t="n"/>
      <c r="DW117" s="79" t="n"/>
      <c r="DZ117" s="78" t="n">
        <v>19</v>
      </c>
      <c r="EA117" s="79" t="n"/>
      <c r="EB117" s="79" t="n"/>
      <c r="EC117" s="79" t="n"/>
      <c r="ED117" s="79" t="n"/>
      <c r="EE117" s="79" t="n"/>
      <c r="EF117" s="79" t="n"/>
      <c r="EG117" s="79" t="n"/>
      <c r="EH117" s="79" t="n"/>
      <c r="EI117" s="79" t="n"/>
      <c r="EJ117" s="79" t="n"/>
      <c r="EK117" s="79" t="n"/>
      <c r="EL117" s="79" t="n"/>
      <c r="EM117" s="79" t="n"/>
      <c r="EN117" s="79" t="n"/>
      <c r="EO117" s="79" t="n"/>
      <c r="EP117" s="79" t="n"/>
      <c r="EQ117" s="79" t="n"/>
      <c r="ER117" s="79" t="n"/>
      <c r="ES117" s="79" t="n"/>
      <c r="ET117" s="79" t="n"/>
      <c r="EU117" s="79" t="n"/>
      <c r="EV117" s="79" t="n"/>
      <c r="EW117" s="79" t="n"/>
      <c r="EX117" s="79" t="n"/>
      <c r="EY117" s="79" t="n"/>
      <c r="EZ117" s="79" t="n"/>
      <c r="FA117" s="79" t="n"/>
      <c r="FB117" s="79" t="n"/>
      <c r="FC117" s="79" t="n"/>
      <c r="FD117" s="79" t="n"/>
      <c r="FE117" s="79" t="n"/>
      <c r="FF117" s="79" t="n"/>
      <c r="FG117" s="79" t="n"/>
      <c r="FH117" s="79" t="n"/>
      <c r="FI117" s="79" t="n"/>
      <c r="FJ117" s="79" t="n"/>
      <c r="FK117" s="79" t="n"/>
      <c r="FL117" s="79" t="n"/>
      <c r="FM117" s="79" t="n"/>
      <c r="FN117" s="79" t="n"/>
      <c r="FQ117" s="78" t="n">
        <v>19</v>
      </c>
      <c r="FR117" s="79" t="n"/>
      <c r="FS117" s="79" t="n"/>
      <c r="FT117" s="79" t="n"/>
      <c r="FU117" s="79" t="n"/>
      <c r="FV117" s="79" t="n"/>
      <c r="FW117" s="79" t="n"/>
      <c r="FX117" s="79" t="n"/>
      <c r="FY117" s="79" t="n"/>
      <c r="FZ117" s="79" t="n"/>
      <c r="GA117" s="79" t="n"/>
      <c r="GB117" s="79" t="n"/>
      <c r="GC117" s="79" t="n"/>
      <c r="GD117" s="79" t="n"/>
      <c r="GE117" s="79" t="n"/>
      <c r="GF117" s="79" t="n"/>
      <c r="GG117" s="79" t="n"/>
      <c r="GH117" s="79" t="n"/>
      <c r="GI117" s="79" t="n"/>
      <c r="GJ117" s="79" t="n"/>
      <c r="GK117" s="79" t="n"/>
      <c r="GL117" s="79" t="n"/>
      <c r="GM117" s="79" t="n"/>
      <c r="GN117" s="79" t="n"/>
      <c r="GO117" s="79" t="n"/>
      <c r="GP117" s="79" t="n"/>
      <c r="GQ117" s="79" t="n"/>
      <c r="GR117" s="79" t="n"/>
      <c r="GS117" s="79" t="n"/>
      <c r="GT117" s="79" t="n"/>
      <c r="GU117" s="79" t="n"/>
      <c r="GV117" s="79" t="n"/>
      <c r="GW117" s="79" t="n"/>
      <c r="GX117" s="79" t="n"/>
      <c r="GY117" s="79" t="n"/>
      <c r="GZ117" s="79" t="n"/>
      <c r="HA117" s="79" t="n"/>
      <c r="HB117" s="79" t="n"/>
      <c r="HC117" s="79" t="n"/>
      <c r="HD117" s="79" t="n"/>
      <c r="HE117" s="79" t="n"/>
      <c r="HH117" s="78" t="n">
        <v>19</v>
      </c>
      <c r="HI117" s="79" t="n"/>
      <c r="HJ117" s="79" t="n"/>
      <c r="HK117" s="79" t="n"/>
      <c r="HL117" s="79" t="n"/>
      <c r="HM117" s="79" t="n"/>
      <c r="HN117" s="79" t="n"/>
      <c r="HO117" s="79" t="n"/>
      <c r="HP117" s="79" t="n"/>
      <c r="HQ117" s="79" t="n"/>
      <c r="HR117" s="79" t="n"/>
      <c r="HS117" s="79" t="n"/>
      <c r="HT117" s="79" t="n"/>
      <c r="HU117" s="79" t="n"/>
      <c r="HV117" s="79" t="n"/>
      <c r="HW117" s="79" t="n"/>
      <c r="HX117" s="79" t="n"/>
      <c r="HY117" s="79" t="n"/>
      <c r="HZ117" s="79" t="n"/>
      <c r="IA117" s="79" t="n"/>
      <c r="IB117" s="79" t="n"/>
      <c r="IC117" s="79" t="n"/>
      <c r="ID117" s="79" t="n"/>
      <c r="IE117" s="79" t="n"/>
      <c r="IF117" s="79" t="n"/>
      <c r="IG117" s="79" t="n"/>
      <c r="IH117" s="79" t="n"/>
      <c r="II117" s="79" t="n"/>
      <c r="IJ117" s="79" t="n"/>
      <c r="IK117" s="79" t="n"/>
      <c r="IL117" s="79" t="n"/>
      <c r="IM117" s="79" t="n"/>
      <c r="IN117" s="79" t="n"/>
      <c r="IO117" s="79" t="n"/>
      <c r="IP117" s="79" t="n"/>
      <c r="IQ117" s="79" t="n"/>
      <c r="IR117" s="79" t="n"/>
      <c r="IS117" s="79" t="n"/>
      <c r="IT117" s="79" t="n"/>
      <c r="IU117" s="79" t="n"/>
      <c r="IV117" s="79" t="n"/>
      <c r="IY117" s="78" t="n">
        <v>19</v>
      </c>
      <c r="IZ117" s="79" t="n"/>
      <c r="JA117" s="79" t="n"/>
      <c r="JB117" s="79" t="n"/>
      <c r="JC117" s="79" t="n"/>
      <c r="JD117" s="79" t="n"/>
      <c r="JE117" s="79" t="n"/>
      <c r="JF117" s="79" t="n"/>
      <c r="JG117" s="79" t="n"/>
      <c r="JH117" s="79" t="n"/>
      <c r="JI117" s="79" t="n"/>
      <c r="JJ117" s="79" t="n"/>
      <c r="JK117" s="79" t="n"/>
      <c r="JL117" s="79" t="n"/>
      <c r="JM117" s="79" t="n"/>
      <c r="JN117" s="79" t="n"/>
      <c r="JO117" s="79" t="n"/>
      <c r="JP117" s="79" t="n"/>
      <c r="JQ117" s="79" t="n"/>
      <c r="JR117" s="79" t="n"/>
      <c r="JS117" s="79" t="n"/>
      <c r="JT117" s="79" t="n"/>
      <c r="JU117" s="79" t="n"/>
      <c r="JV117" s="79" t="n"/>
      <c r="JW117" s="79" t="n"/>
      <c r="JX117" s="79" t="n"/>
      <c r="JY117" s="79" t="n"/>
      <c r="JZ117" s="79" t="n"/>
      <c r="KA117" s="79" t="n"/>
      <c r="KB117" s="79" t="n"/>
      <c r="KC117" s="79" t="n"/>
      <c r="KD117" s="79" t="n"/>
      <c r="KE117" s="79" t="n"/>
      <c r="KF117" s="79" t="n"/>
      <c r="KG117" s="79" t="n"/>
      <c r="KH117" s="79" t="n"/>
      <c r="KI117" s="79" t="n"/>
      <c r="KJ117" s="79" t="n"/>
      <c r="KK117" s="79" t="n"/>
      <c r="KL117" s="79" t="n"/>
      <c r="KM117" s="79" t="n"/>
      <c r="KP117" s="78" t="n">
        <v>19</v>
      </c>
      <c r="KQ117" s="79" t="n"/>
      <c r="KR117" s="79" t="n"/>
      <c r="KS117" s="79" t="n"/>
      <c r="KT117" s="79" t="n"/>
      <c r="KU117" s="79" t="n"/>
      <c r="KV117" s="79" t="n"/>
      <c r="KW117" s="79" t="n"/>
      <c r="KX117" s="79" t="n"/>
      <c r="KY117" s="79" t="n"/>
      <c r="KZ117" s="79" t="n"/>
      <c r="LA117" s="79" t="n"/>
      <c r="LB117" s="79" t="n"/>
      <c r="LC117" s="79" t="n"/>
      <c r="LD117" s="79" t="n"/>
      <c r="LE117" s="79" t="n"/>
      <c r="LF117" s="79" t="n"/>
      <c r="LG117" s="79" t="n"/>
      <c r="LH117" s="79" t="n"/>
      <c r="LI117" s="79" t="n"/>
      <c r="LJ117" s="79" t="n"/>
      <c r="LK117" s="79" t="n"/>
      <c r="LL117" s="79" t="n"/>
      <c r="LM117" s="79" t="n"/>
      <c r="LN117" s="79" t="n"/>
      <c r="LO117" s="79" t="n"/>
      <c r="LP117" s="79" t="n"/>
      <c r="LQ117" s="79" t="n"/>
      <c r="LR117" s="79" t="n"/>
      <c r="LS117" s="79" t="n"/>
      <c r="LT117" s="79" t="n"/>
      <c r="LU117" s="79" t="n"/>
      <c r="LV117" s="79" t="n"/>
      <c r="LW117" s="79" t="n"/>
      <c r="LX117" s="79" t="n"/>
      <c r="LY117" s="79" t="n"/>
      <c r="LZ117" s="79" t="n"/>
      <c r="MA117" s="79" t="n"/>
      <c r="MB117" s="79" t="n"/>
      <c r="MC117" s="79" t="n"/>
      <c r="MD117" s="79" t="n"/>
      <c r="MG117" s="78" t="n">
        <v>19</v>
      </c>
      <c r="MH117" s="79" t="n"/>
      <c r="MI117" s="79" t="n"/>
      <c r="MJ117" s="79" t="n"/>
      <c r="MK117" s="79" t="n"/>
      <c r="ML117" s="79" t="n"/>
      <c r="MM117" s="79" t="n"/>
      <c r="MN117" s="79" t="n"/>
      <c r="MO117" s="79" t="n"/>
      <c r="MP117" s="79" t="n"/>
      <c r="MQ117" s="79" t="n"/>
      <c r="MR117" s="79" t="n"/>
      <c r="MS117" s="79" t="n"/>
      <c r="MT117" s="79" t="n"/>
      <c r="MU117" s="79" t="n"/>
      <c r="MV117" s="79" t="n"/>
      <c r="MW117" s="79" t="n"/>
      <c r="MX117" s="79" t="n"/>
      <c r="MY117" s="79" t="n"/>
      <c r="MZ117" s="79" t="n"/>
      <c r="NA117" s="79" t="n"/>
      <c r="NB117" s="79" t="n"/>
      <c r="NC117" s="79" t="n"/>
      <c r="ND117" s="79" t="n"/>
      <c r="NE117" s="79" t="n"/>
      <c r="NF117" s="79" t="n"/>
      <c r="NG117" s="79" t="n"/>
      <c r="NH117" s="79" t="n"/>
      <c r="NI117" s="79" t="n"/>
      <c r="NJ117" s="79" t="n"/>
      <c r="NK117" s="79" t="n"/>
      <c r="NL117" s="79" t="n"/>
      <c r="NM117" s="79" t="n"/>
      <c r="NN117" s="79" t="n"/>
      <c r="NO117" s="79" t="n"/>
      <c r="NP117" s="79" t="n"/>
      <c r="NQ117" s="79" t="n"/>
      <c r="NR117" s="79" t="n"/>
      <c r="NS117" s="79" t="n"/>
      <c r="NT117" s="79" t="n"/>
      <c r="NU117" s="79" t="n"/>
      <c r="NX117" s="78" t="n">
        <v>19</v>
      </c>
      <c r="NY117" s="79" t="n"/>
      <c r="NZ117" s="79" t="n"/>
      <c r="OA117" s="79" t="n"/>
      <c r="OB117" s="79" t="n"/>
      <c r="OC117" s="79" t="n"/>
      <c r="OD117" s="79" t="n"/>
      <c r="OE117" s="79" t="n"/>
      <c r="OF117" s="79" t="n"/>
      <c r="OG117" s="79" t="n"/>
      <c r="OH117" s="79" t="n"/>
      <c r="OI117" s="79" t="n"/>
      <c r="OJ117" s="79" t="n"/>
      <c r="OK117" s="79" t="n"/>
      <c r="OL117" s="79" t="n"/>
      <c r="OM117" s="79" t="n"/>
      <c r="ON117" s="79" t="n"/>
      <c r="OO117" s="79" t="n"/>
      <c r="OP117" s="79" t="n"/>
      <c r="OQ117" s="79" t="n"/>
      <c r="OR117" s="79" t="n"/>
      <c r="OS117" s="79" t="n"/>
      <c r="OT117" s="79" t="n"/>
      <c r="OU117" s="79" t="n"/>
      <c r="OV117" s="79" t="n"/>
      <c r="OW117" s="79" t="n"/>
      <c r="OX117" s="79" t="n"/>
      <c r="OY117" s="79" t="n"/>
      <c r="OZ117" s="79" t="n"/>
      <c r="PA117" s="79" t="n"/>
      <c r="PB117" s="79" t="n"/>
      <c r="PC117" s="79" t="n"/>
      <c r="PD117" s="79" t="n"/>
      <c r="PE117" s="79" t="n"/>
      <c r="PF117" s="79" t="n"/>
      <c r="PG117" s="79" t="n"/>
      <c r="PH117" s="79" t="n"/>
      <c r="PI117" s="79" t="n"/>
      <c r="PJ117" s="79" t="n"/>
      <c r="PK117" s="79" t="n"/>
      <c r="PL117" s="79" t="n"/>
      <c r="PO117" s="78" t="n">
        <v>19</v>
      </c>
      <c r="PP117" s="79" t="n"/>
      <c r="PQ117" s="79" t="n"/>
      <c r="PR117" s="79" t="n"/>
      <c r="PS117" s="79" t="n"/>
      <c r="PT117" s="79" t="n"/>
      <c r="PU117" s="79" t="n"/>
      <c r="PV117" s="79" t="n"/>
      <c r="PW117" s="79" t="n"/>
      <c r="PX117" s="79" t="n"/>
      <c r="PY117" s="79" t="n"/>
      <c r="PZ117" s="79" t="n"/>
      <c r="QA117" s="79" t="n"/>
      <c r="QB117" s="79" t="n"/>
      <c r="QC117" s="79" t="n"/>
      <c r="QD117" s="79" t="n"/>
      <c r="QE117" s="79" t="n"/>
      <c r="QF117" s="79" t="n"/>
      <c r="QG117" s="79" t="n"/>
      <c r="QH117" s="79" t="n"/>
      <c r="QI117" s="79" t="n"/>
      <c r="QJ117" s="79" t="n"/>
      <c r="QK117" s="79" t="n"/>
      <c r="QL117" s="79" t="n"/>
      <c r="QM117" s="79" t="n"/>
      <c r="QN117" s="79" t="n"/>
      <c r="QO117" s="79" t="n"/>
      <c r="QP117" s="79" t="n"/>
      <c r="QQ117" s="79" t="n"/>
      <c r="QR117" s="79" t="n"/>
      <c r="QS117" s="79" t="n"/>
      <c r="QT117" s="79" t="n"/>
      <c r="QU117" s="79" t="n"/>
      <c r="QV117" s="79" t="n"/>
      <c r="QW117" s="79" t="n"/>
      <c r="QX117" s="79" t="n"/>
      <c r="QY117" s="79" t="n"/>
      <c r="QZ117" s="79" t="n"/>
      <c r="RA117" s="79" t="n"/>
      <c r="RB117" s="79" t="n"/>
      <c r="RC117" s="79" t="n"/>
      <c r="RF117" s="78" t="n">
        <v>19</v>
      </c>
      <c r="RG117" s="79" t="n"/>
      <c r="RH117" s="79" t="n"/>
      <c r="RI117" s="79" t="n"/>
      <c r="RJ117" s="79" t="n"/>
      <c r="RK117" s="79" t="n"/>
      <c r="RL117" s="79" t="n"/>
      <c r="RM117" s="79" t="n"/>
      <c r="RN117" s="79" t="n"/>
      <c r="RO117" s="79" t="n"/>
      <c r="RP117" s="79" t="n"/>
      <c r="RQ117" s="79" t="n"/>
      <c r="RR117" s="79" t="n"/>
      <c r="RS117" s="79" t="n"/>
      <c r="RT117" s="79" t="n"/>
      <c r="RU117" s="79" t="n"/>
      <c r="RV117" s="79" t="n"/>
      <c r="RW117" s="79" t="n"/>
      <c r="RX117" s="79" t="n"/>
      <c r="RY117" s="79" t="n"/>
      <c r="RZ117" s="79" t="n"/>
      <c r="SA117" s="79" t="n"/>
      <c r="SB117" s="79" t="n"/>
      <c r="SC117" s="79" t="n"/>
      <c r="SD117" s="79" t="n"/>
      <c r="SE117" s="79" t="n"/>
      <c r="SF117" s="79" t="n"/>
      <c r="SG117" s="79" t="n"/>
      <c r="SH117" s="79" t="n"/>
      <c r="SI117" s="79" t="n"/>
      <c r="SJ117" s="79" t="n"/>
      <c r="SK117" s="79" t="n"/>
      <c r="SL117" s="79" t="n"/>
      <c r="SM117" s="79" t="n"/>
      <c r="SN117" s="79" t="n"/>
      <c r="SO117" s="79" t="n"/>
      <c r="SP117" s="79" t="n"/>
      <c r="SQ117" s="79" t="n"/>
      <c r="SR117" s="79" t="n"/>
      <c r="SS117" s="79" t="n"/>
      <c r="ST117" s="79" t="n"/>
      <c r="SW117" s="78" t="n">
        <v>19</v>
      </c>
      <c r="SX117" s="79" t="n"/>
      <c r="SY117" s="79" t="n"/>
      <c r="SZ117" s="79" t="n"/>
      <c r="TA117" s="79" t="n"/>
      <c r="TB117" s="79" t="n"/>
      <c r="TC117" s="79" t="n"/>
      <c r="TD117" s="79" t="n"/>
      <c r="TE117" s="79" t="n"/>
      <c r="TF117" s="79" t="n"/>
      <c r="TG117" s="79" t="n"/>
      <c r="TH117" s="79" t="n"/>
      <c r="TI117" s="79" t="n"/>
      <c r="TJ117" s="79" t="n"/>
      <c r="TK117" s="79" t="n"/>
      <c r="TL117" s="79" t="n"/>
      <c r="TM117" s="79" t="n"/>
      <c r="TN117" s="79" t="n"/>
      <c r="TO117" s="79" t="n"/>
      <c r="TP117" s="79" t="n"/>
      <c r="TQ117" s="79" t="n"/>
      <c r="TR117" s="79" t="n"/>
      <c r="TS117" s="79" t="n"/>
      <c r="TT117" s="79" t="n"/>
      <c r="TU117" s="79" t="n"/>
      <c r="TV117" s="79" t="n"/>
      <c r="TW117" s="79" t="n"/>
      <c r="TX117" s="79" t="n"/>
      <c r="TY117" s="79" t="n"/>
      <c r="TZ117" s="79" t="n"/>
      <c r="UA117" s="79" t="n"/>
      <c r="UB117" s="79" t="n"/>
      <c r="UC117" s="79" t="n"/>
      <c r="UD117" s="79" t="n"/>
      <c r="UE117" s="79" t="n"/>
      <c r="UF117" s="79" t="n"/>
      <c r="UG117" s="79" t="n"/>
      <c r="UH117" s="79" t="n"/>
      <c r="UI117" s="79" t="n"/>
      <c r="UJ117" s="79" t="n"/>
      <c r="UK117" s="79" t="n"/>
      <c r="UN117" s="78" t="n">
        <v>19</v>
      </c>
      <c r="UO117" s="79" t="n"/>
      <c r="UP117" s="79" t="n"/>
      <c r="UQ117" s="79" t="n"/>
      <c r="UR117" s="79" t="n"/>
      <c r="US117" s="79" t="n"/>
      <c r="UT117" s="79" t="n"/>
      <c r="UU117" s="79" t="n"/>
      <c r="UV117" s="79" t="n"/>
      <c r="UW117" s="79" t="n"/>
      <c r="UX117" s="79" t="n"/>
      <c r="UY117" s="79" t="n"/>
      <c r="UZ117" s="79" t="n"/>
      <c r="VA117" s="79" t="n"/>
      <c r="VB117" s="79" t="n"/>
      <c r="VC117" s="79" t="n"/>
      <c r="VD117" s="79" t="n"/>
      <c r="VE117" s="79" t="n"/>
      <c r="VF117" s="79" t="n"/>
      <c r="VG117" s="79" t="n"/>
      <c r="VH117" s="79" t="n"/>
      <c r="VI117" s="79" t="n"/>
      <c r="VJ117" s="79" t="n"/>
      <c r="VK117" s="79" t="n"/>
      <c r="VL117" s="79" t="n"/>
      <c r="VM117" s="79" t="n"/>
      <c r="VN117" s="79" t="n"/>
      <c r="VO117" s="79" t="n"/>
      <c r="VP117" s="79" t="n"/>
      <c r="VQ117" s="79" t="n"/>
      <c r="VR117" s="79" t="n"/>
      <c r="VS117" s="79" t="n"/>
      <c r="VT117" s="79" t="n"/>
      <c r="VU117" s="79" t="n"/>
      <c r="VV117" s="79" t="n"/>
      <c r="VW117" s="79" t="n"/>
      <c r="VX117" s="79" t="n"/>
      <c r="VY117" s="79" t="n"/>
      <c r="VZ117" s="79" t="n"/>
      <c r="WA117" s="79" t="n"/>
      <c r="WB117" s="79" t="n"/>
      <c r="WE117" s="78" t="n">
        <v>19</v>
      </c>
      <c r="WF117" s="79" t="n"/>
      <c r="WG117" s="79" t="n"/>
      <c r="WH117" s="79" t="n"/>
      <c r="WI117" s="79" t="n"/>
      <c r="WJ117" s="79" t="n"/>
      <c r="WK117" s="79" t="n"/>
      <c r="WL117" s="79" t="n"/>
      <c r="WM117" s="79" t="n"/>
      <c r="WN117" s="79" t="n"/>
      <c r="WO117" s="79" t="n"/>
      <c r="WP117" s="79" t="n"/>
      <c r="WQ117" s="79" t="n"/>
      <c r="WR117" s="79" t="n"/>
      <c r="WS117" s="79" t="n"/>
      <c r="WT117" s="79" t="n"/>
      <c r="WU117" s="79" t="n"/>
      <c r="WV117" s="79" t="n"/>
      <c r="WW117" s="79" t="n"/>
      <c r="WX117" s="79" t="n"/>
      <c r="WY117" s="79" t="n"/>
      <c r="WZ117" s="79" t="n"/>
      <c r="XA117" s="79" t="n"/>
      <c r="XB117" s="79" t="n"/>
      <c r="XC117" s="79" t="n"/>
      <c r="XD117" s="79" t="n"/>
      <c r="XE117" s="79" t="n"/>
      <c r="XF117" s="79" t="n"/>
      <c r="XG117" s="79" t="n"/>
      <c r="XH117" s="79" t="n"/>
      <c r="XI117" s="79" t="n"/>
      <c r="XJ117" s="79" t="n"/>
      <c r="XK117" s="79" t="n"/>
      <c r="XL117" s="79" t="n"/>
      <c r="XM117" s="79" t="n"/>
      <c r="XN117" s="79" t="n"/>
      <c r="XO117" s="79" t="n"/>
      <c r="XP117" s="79" t="n"/>
      <c r="XQ117" s="79" t="n"/>
      <c r="XR117" s="79" t="n"/>
      <c r="XS117" s="79" t="n"/>
      <c r="XV117" s="78" t="n">
        <v>19</v>
      </c>
      <c r="XW117" s="79" t="n"/>
      <c r="XX117" s="79" t="n"/>
      <c r="XY117" s="79" t="n"/>
      <c r="XZ117" s="79" t="n"/>
      <c r="YA117" s="79" t="n"/>
      <c r="YB117" s="79" t="n"/>
      <c r="YC117" s="79" t="n"/>
      <c r="YD117" s="79" t="n"/>
      <c r="YE117" s="79" t="n"/>
      <c r="YF117" s="79" t="n"/>
      <c r="YG117" s="79" t="n"/>
      <c r="YH117" s="79" t="n"/>
      <c r="YI117" s="79" t="n"/>
      <c r="YJ117" s="79" t="n"/>
      <c r="YK117" s="79" t="n"/>
      <c r="YL117" s="79" t="n"/>
      <c r="YM117" s="79" t="n"/>
      <c r="YN117" s="79" t="n"/>
      <c r="YO117" s="79" t="n"/>
      <c r="YP117" s="79" t="n"/>
      <c r="YQ117" s="79" t="n"/>
      <c r="YR117" s="79" t="n"/>
      <c r="YS117" s="79" t="n"/>
      <c r="YT117" s="79" t="n"/>
      <c r="YU117" s="79" t="n"/>
      <c r="YV117" s="79" t="n"/>
      <c r="YW117" s="79" t="n"/>
      <c r="YX117" s="79" t="n"/>
      <c r="YY117" s="79" t="n"/>
      <c r="YZ117" s="79" t="n"/>
      <c r="ZA117" s="79" t="n"/>
      <c r="ZB117" s="79" t="n"/>
      <c r="ZC117" s="79" t="n"/>
      <c r="ZD117" s="79" t="n"/>
      <c r="ZE117" s="79" t="n"/>
      <c r="ZF117" s="79" t="n"/>
      <c r="ZG117" s="79" t="n"/>
      <c r="ZH117" s="79" t="n"/>
      <c r="ZI117" s="79" t="n"/>
      <c r="ZJ117" s="79" t="n"/>
      <c r="ZM117" s="78" t="n">
        <v>19</v>
      </c>
      <c r="ZN117" s="79" t="n"/>
      <c r="ZO117" s="79" t="n"/>
      <c r="ZP117" s="79" t="n"/>
      <c r="ZQ117" s="79" t="n"/>
      <c r="ZR117" s="79" t="n"/>
      <c r="ZS117" s="79" t="n"/>
      <c r="ZT117" s="79" t="n"/>
      <c r="ZU117" s="79" t="n"/>
      <c r="ZV117" s="79" t="n"/>
      <c r="ZW117" s="79" t="n"/>
      <c r="ZX117" s="79" t="n"/>
      <c r="ZY117" s="79" t="n"/>
      <c r="ZZ117" s="79" t="n"/>
      <c r="AAA117" s="79" t="n"/>
      <c r="AAB117" s="79" t="n"/>
      <c r="AAC117" s="79" t="n"/>
      <c r="AAD117" s="79" t="n"/>
      <c r="AAE117" s="79" t="n"/>
      <c r="AAF117" s="79" t="n"/>
      <c r="AAG117" s="79" t="n"/>
      <c r="AAH117" s="79" t="n"/>
      <c r="AAI117" s="79" t="n"/>
      <c r="AAJ117" s="79" t="n"/>
      <c r="AAK117" s="79" t="n"/>
      <c r="AAL117" s="79" t="n"/>
      <c r="AAM117" s="79" t="n"/>
      <c r="AAN117" s="79" t="n"/>
      <c r="AAO117" s="79" t="n"/>
      <c r="AAP117" s="79" t="n"/>
      <c r="AAQ117" s="79" t="n"/>
      <c r="AAR117" s="79" t="n"/>
      <c r="AAS117" s="79" t="n"/>
      <c r="AAT117" s="79" t="n"/>
      <c r="AAU117" s="79" t="n"/>
      <c r="AAV117" s="79" t="n"/>
      <c r="AAW117" s="79" t="n"/>
      <c r="AAX117" s="79" t="n"/>
      <c r="AAY117" s="79" t="n"/>
      <c r="AAZ117" s="79" t="n"/>
      <c r="ABA117" s="79" t="n"/>
      <c r="ABD117" s="78" t="n">
        <v>19</v>
      </c>
      <c r="ABE117" s="79" t="n"/>
      <c r="ABF117" s="79" t="n"/>
      <c r="ABG117" s="79" t="n"/>
      <c r="ABH117" s="79" t="n"/>
      <c r="ABI117" s="79" t="n"/>
      <c r="ABJ117" s="79" t="n"/>
      <c r="ABK117" s="79" t="n"/>
      <c r="ABL117" s="79" t="n"/>
      <c r="ABM117" s="79" t="n"/>
      <c r="ABN117" s="79" t="n"/>
      <c r="ABO117" s="79" t="n"/>
      <c r="ABP117" s="79" t="n"/>
      <c r="ABQ117" s="79" t="n"/>
      <c r="ABR117" s="79" t="n"/>
      <c r="ABS117" s="79" t="n"/>
      <c r="ABT117" s="79" t="n"/>
      <c r="ABU117" s="79" t="n"/>
      <c r="ABV117" s="79" t="n"/>
      <c r="ABW117" s="79" t="n"/>
      <c r="ABX117" s="79" t="n"/>
      <c r="ABY117" s="79" t="n"/>
      <c r="ABZ117" s="79" t="n"/>
      <c r="ACA117" s="79" t="n"/>
      <c r="ACB117" s="79" t="n"/>
      <c r="ACC117" s="79" t="n"/>
      <c r="ACD117" s="79" t="n"/>
      <c r="ACE117" s="79" t="n"/>
      <c r="ACF117" s="79" t="n"/>
      <c r="ACG117" s="79" t="n"/>
      <c r="ACH117" s="79" t="n"/>
      <c r="ACI117" s="79" t="n"/>
      <c r="ACJ117" s="79" t="n"/>
      <c r="ACK117" s="79" t="n"/>
      <c r="ACL117" s="79" t="n"/>
      <c r="ACM117" s="79" t="n"/>
      <c r="ACN117" s="79" t="n"/>
      <c r="ACO117" s="79" t="n"/>
      <c r="ACP117" s="79" t="n"/>
      <c r="ACQ117" s="79" t="n"/>
      <c r="ACR117" s="79" t="n"/>
      <c r="ACU117" s="78" t="n">
        <v>19</v>
      </c>
      <c r="ACV117" s="79" t="n"/>
      <c r="ACW117" s="79" t="n"/>
      <c r="ACX117" s="79" t="n"/>
      <c r="ACY117" s="79" t="n"/>
      <c r="ACZ117" s="79" t="n"/>
      <c r="ADA117" s="79" t="n"/>
      <c r="ADB117" s="79" t="n"/>
      <c r="ADC117" s="79" t="n"/>
      <c r="ADD117" s="79" t="n"/>
      <c r="ADE117" s="79" t="n"/>
      <c r="ADF117" s="79" t="n"/>
      <c r="ADG117" s="79" t="n"/>
      <c r="ADH117" s="79" t="n"/>
      <c r="ADI117" s="79" t="n"/>
      <c r="ADJ117" s="79" t="n"/>
      <c r="ADK117" s="79" t="n"/>
      <c r="ADL117" s="79" t="n"/>
      <c r="ADM117" s="79" t="n"/>
      <c r="ADN117" s="79" t="n"/>
      <c r="ADO117" s="79" t="n"/>
      <c r="ADP117" s="79" t="n"/>
      <c r="ADQ117" s="79" t="n"/>
      <c r="ADR117" s="79" t="n"/>
      <c r="ADS117" s="79" t="n"/>
      <c r="ADT117" s="79" t="n"/>
      <c r="ADU117" s="79" t="n"/>
      <c r="ADV117" s="79" t="n"/>
      <c r="ADW117" s="79" t="n"/>
      <c r="ADX117" s="79" t="n"/>
      <c r="ADY117" s="79" t="n"/>
      <c r="ADZ117" s="79" t="n"/>
      <c r="AEA117" s="79" t="n"/>
      <c r="AEB117" s="79" t="n"/>
      <c r="AEC117" s="79" t="n"/>
      <c r="AED117" s="79" t="n"/>
      <c r="AEE117" s="79" t="n"/>
      <c r="AEF117" s="79" t="n"/>
      <c r="AEG117" s="79" t="n"/>
      <c r="AEH117" s="79" t="n"/>
      <c r="AEI117" s="79" t="n"/>
      <c r="AEL117" s="78" t="n">
        <v>19</v>
      </c>
      <c r="AEM117" s="79" t="n"/>
      <c r="AEN117" s="79" t="n"/>
      <c r="AEO117" s="79" t="n"/>
      <c r="AEP117" s="79" t="n"/>
      <c r="AEQ117" s="79" t="n"/>
      <c r="AER117" s="79" t="n"/>
      <c r="AES117" s="79" t="n"/>
      <c r="AET117" s="79" t="n"/>
      <c r="AEU117" s="79" t="n"/>
      <c r="AEV117" s="79" t="n"/>
      <c r="AEW117" s="79" t="n"/>
      <c r="AEX117" s="79" t="n"/>
      <c r="AEY117" s="79" t="n"/>
      <c r="AEZ117" s="79" t="n"/>
      <c r="AFA117" s="79" t="n"/>
      <c r="AFB117" s="79" t="n"/>
      <c r="AFC117" s="79" t="n"/>
      <c r="AFD117" s="79" t="n"/>
      <c r="AFE117" s="79" t="n"/>
      <c r="AFF117" s="79" t="n"/>
      <c r="AFG117" s="79" t="n"/>
      <c r="AFH117" s="79" t="n"/>
      <c r="AFI117" s="79" t="n"/>
      <c r="AFJ117" s="79" t="n"/>
      <c r="AFK117" s="79" t="n"/>
      <c r="AFL117" s="79" t="n"/>
      <c r="AFM117" s="79" t="n"/>
      <c r="AFN117" s="79" t="n"/>
      <c r="AFO117" s="79" t="n"/>
      <c r="AFP117" s="79" t="n"/>
      <c r="AFQ117" s="79" t="n"/>
      <c r="AFR117" s="79" t="n"/>
      <c r="AFS117" s="79" t="n"/>
      <c r="AFT117" s="79" t="n"/>
      <c r="AFU117" s="79" t="n"/>
      <c r="AFV117" s="79" t="n"/>
      <c r="AFW117" s="79" t="n"/>
      <c r="AFX117" s="79" t="n"/>
      <c r="AFY117" s="79" t="n"/>
      <c r="AFZ117" s="79" t="n"/>
    </row>
    <row r="118">
      <c r="A118" s="78" t="n">
        <v>20</v>
      </c>
      <c r="B118" s="79" t="n"/>
      <c r="C118" s="79" t="n"/>
      <c r="D118" s="79" t="n"/>
      <c r="E118" s="79" t="n"/>
      <c r="F118" s="79" t="n"/>
      <c r="G118" s="79" t="n"/>
      <c r="H118" s="79" t="n"/>
      <c r="I118" s="79" t="n"/>
      <c r="J118" s="79" t="n"/>
      <c r="K118" s="79" t="n"/>
      <c r="L118" s="79" t="n"/>
      <c r="M118" s="79" t="n"/>
      <c r="N118" s="79" t="n"/>
      <c r="O118" s="79" t="n"/>
      <c r="P118" s="79" t="n"/>
      <c r="Q118" s="79" t="n"/>
      <c r="R118" s="79" t="n"/>
      <c r="S118" s="79" t="n"/>
      <c r="T118" s="79" t="n"/>
      <c r="U118" s="79" t="n"/>
      <c r="V118" s="79" t="n"/>
      <c r="W118" s="79" t="n"/>
      <c r="X118" s="79" t="n"/>
      <c r="Y118" s="79" t="n"/>
      <c r="Z118" s="79" t="n"/>
      <c r="AA118" s="79" t="n"/>
      <c r="AB118" s="79" t="n"/>
      <c r="AC118" s="79" t="n"/>
      <c r="AD118" s="79" t="n"/>
      <c r="AE118" s="79" t="n"/>
      <c r="AF118" s="79" t="n"/>
      <c r="AG118" s="79" t="n"/>
      <c r="AH118" s="79" t="n"/>
      <c r="AI118" s="79" t="n"/>
      <c r="AJ118" s="79" t="n"/>
      <c r="AK118" s="79" t="n"/>
      <c r="AL118" s="79" t="n"/>
      <c r="AM118" s="79" t="n"/>
      <c r="AN118" s="79" t="n"/>
      <c r="AO118" s="79" t="n"/>
      <c r="AR118" s="78" t="n">
        <v>20</v>
      </c>
      <c r="AS118" s="79" t="n"/>
      <c r="AT118" s="79" t="n"/>
      <c r="AU118" s="79" t="n"/>
      <c r="AV118" s="79" t="n"/>
      <c r="AW118" s="79" t="n"/>
      <c r="AX118" s="79" t="n"/>
      <c r="AY118" s="79" t="n"/>
      <c r="AZ118" s="79" t="n"/>
      <c r="BA118" s="79" t="n"/>
      <c r="BB118" s="79" t="n"/>
      <c r="BC118" s="79" t="n"/>
      <c r="BD118" s="79" t="n"/>
      <c r="BE118" s="79" t="n"/>
      <c r="BF118" s="79" t="n"/>
      <c r="BG118" s="79" t="n"/>
      <c r="BH118" s="79" t="n"/>
      <c r="BI118" s="79" t="n"/>
      <c r="BJ118" s="79" t="n"/>
      <c r="BK118" s="79" t="n"/>
      <c r="BL118" s="79" t="n"/>
      <c r="BM118" s="79" t="n"/>
      <c r="BN118" s="79" t="n"/>
      <c r="BO118" s="79" t="n"/>
      <c r="BP118" s="79" t="n"/>
      <c r="BQ118" s="79" t="n"/>
      <c r="BR118" s="79" t="n"/>
      <c r="BS118" s="79" t="n"/>
      <c r="BT118" s="79" t="n"/>
      <c r="BU118" s="79" t="n"/>
      <c r="BV118" s="79" t="n"/>
      <c r="BW118" s="79" t="n"/>
      <c r="BX118" s="79" t="n"/>
      <c r="BY118" s="79" t="n"/>
      <c r="BZ118" s="79" t="n"/>
      <c r="CA118" s="79" t="n"/>
      <c r="CB118" s="79" t="n"/>
      <c r="CC118" s="79" t="n"/>
      <c r="CD118" s="79" t="n"/>
      <c r="CE118" s="79" t="n"/>
      <c r="CF118" s="79" t="n"/>
      <c r="CI118" s="78" t="n">
        <v>20</v>
      </c>
      <c r="CJ118" s="79" t="n"/>
      <c r="CK118" s="79" t="n"/>
      <c r="CL118" s="79" t="n"/>
      <c r="CM118" s="79" t="n"/>
      <c r="CN118" s="79" t="n"/>
      <c r="CO118" s="79" t="n"/>
      <c r="CP118" s="79" t="n"/>
      <c r="CQ118" s="79" t="n"/>
      <c r="CR118" s="79" t="n"/>
      <c r="CS118" s="79" t="n"/>
      <c r="CT118" s="79" t="n"/>
      <c r="CU118" s="79" t="n"/>
      <c r="CV118" s="79" t="n"/>
      <c r="CW118" s="79" t="n"/>
      <c r="CX118" s="79" t="n"/>
      <c r="CY118" s="79" t="n"/>
      <c r="CZ118" s="79" t="n"/>
      <c r="DA118" s="79" t="n"/>
      <c r="DB118" s="79" t="n"/>
      <c r="DC118" s="79" t="n"/>
      <c r="DD118" s="79" t="n"/>
      <c r="DE118" s="79" t="n"/>
      <c r="DF118" s="79" t="n"/>
      <c r="DG118" s="79" t="n"/>
      <c r="DH118" s="79" t="n"/>
      <c r="DI118" s="79" t="n"/>
      <c r="DJ118" s="79" t="n"/>
      <c r="DK118" s="79" t="n"/>
      <c r="DL118" s="79" t="n"/>
      <c r="DM118" s="79" t="n"/>
      <c r="DN118" s="79" t="n"/>
      <c r="DO118" s="79" t="n"/>
      <c r="DP118" s="79" t="n"/>
      <c r="DQ118" s="79" t="n"/>
      <c r="DR118" s="79" t="n"/>
      <c r="DS118" s="79" t="n"/>
      <c r="DT118" s="79" t="n"/>
      <c r="DU118" s="79" t="n"/>
      <c r="DV118" s="79" t="n"/>
      <c r="DW118" s="79" t="n"/>
      <c r="DZ118" s="78" t="n">
        <v>20</v>
      </c>
      <c r="EA118" s="79" t="n"/>
      <c r="EB118" s="79" t="n"/>
      <c r="EC118" s="79" t="n"/>
      <c r="ED118" s="79" t="n"/>
      <c r="EE118" s="79" t="n"/>
      <c r="EF118" s="79" t="n"/>
      <c r="EG118" s="79" t="n"/>
      <c r="EH118" s="79" t="n"/>
      <c r="EI118" s="79" t="n"/>
      <c r="EJ118" s="79" t="n"/>
      <c r="EK118" s="79" t="n"/>
      <c r="EL118" s="79" t="n"/>
      <c r="EM118" s="79" t="n"/>
      <c r="EN118" s="79" t="n"/>
      <c r="EO118" s="79" t="n"/>
      <c r="EP118" s="79" t="n"/>
      <c r="EQ118" s="79" t="n"/>
      <c r="ER118" s="79" t="n"/>
      <c r="ES118" s="79" t="n"/>
      <c r="ET118" s="79" t="n"/>
      <c r="EU118" s="79" t="n"/>
      <c r="EV118" s="79" t="n"/>
      <c r="EW118" s="79" t="n"/>
      <c r="EX118" s="79" t="n"/>
      <c r="EY118" s="79" t="n"/>
      <c r="EZ118" s="79" t="n"/>
      <c r="FA118" s="79" t="n"/>
      <c r="FB118" s="79" t="n"/>
      <c r="FC118" s="79" t="n"/>
      <c r="FD118" s="79" t="n"/>
      <c r="FE118" s="79" t="n"/>
      <c r="FF118" s="79" t="n"/>
      <c r="FG118" s="79" t="n"/>
      <c r="FH118" s="79" t="n"/>
      <c r="FI118" s="79" t="n"/>
      <c r="FJ118" s="79" t="n"/>
      <c r="FK118" s="79" t="n"/>
      <c r="FL118" s="79" t="n"/>
      <c r="FM118" s="79" t="n"/>
      <c r="FN118" s="79" t="n"/>
      <c r="FQ118" s="78" t="n">
        <v>20</v>
      </c>
      <c r="FR118" s="79" t="n"/>
      <c r="FS118" s="79" t="n"/>
      <c r="FT118" s="79" t="n"/>
      <c r="FU118" s="79" t="n"/>
      <c r="FV118" s="79" t="n"/>
      <c r="FW118" s="79" t="n"/>
      <c r="FX118" s="79" t="n"/>
      <c r="FY118" s="79" t="n"/>
      <c r="FZ118" s="79" t="n"/>
      <c r="GA118" s="79" t="n"/>
      <c r="GB118" s="79" t="n"/>
      <c r="GC118" s="79" t="n"/>
      <c r="GD118" s="79" t="n"/>
      <c r="GE118" s="79" t="n"/>
      <c r="GF118" s="79" t="n"/>
      <c r="GG118" s="79" t="n"/>
      <c r="GH118" s="79" t="n"/>
      <c r="GI118" s="79" t="n"/>
      <c r="GJ118" s="79" t="n"/>
      <c r="GK118" s="79" t="n"/>
      <c r="GL118" s="79" t="n"/>
      <c r="GM118" s="79" t="n"/>
      <c r="GN118" s="79" t="n"/>
      <c r="GO118" s="79" t="n"/>
      <c r="GP118" s="79" t="n"/>
      <c r="GQ118" s="79" t="n"/>
      <c r="GR118" s="79" t="n"/>
      <c r="GS118" s="79" t="n"/>
      <c r="GT118" s="79" t="n"/>
      <c r="GU118" s="79" t="n"/>
      <c r="GV118" s="79" t="n"/>
      <c r="GW118" s="79" t="n"/>
      <c r="GX118" s="79" t="n"/>
      <c r="GY118" s="79" t="n"/>
      <c r="GZ118" s="79" t="n"/>
      <c r="HA118" s="79" t="n"/>
      <c r="HB118" s="79" t="n"/>
      <c r="HC118" s="79" t="n"/>
      <c r="HD118" s="79" t="n"/>
      <c r="HE118" s="79" t="n"/>
      <c r="HH118" s="78" t="n">
        <v>20</v>
      </c>
      <c r="HI118" s="79" t="n"/>
      <c r="HJ118" s="79" t="n"/>
      <c r="HK118" s="79" t="n"/>
      <c r="HL118" s="79" t="n"/>
      <c r="HM118" s="79" t="n"/>
      <c r="HN118" s="79" t="n"/>
      <c r="HO118" s="79" t="n"/>
      <c r="HP118" s="79" t="n"/>
      <c r="HQ118" s="79" t="n"/>
      <c r="HR118" s="79" t="n"/>
      <c r="HS118" s="79" t="n"/>
      <c r="HT118" s="79" t="n"/>
      <c r="HU118" s="79" t="n"/>
      <c r="HV118" s="79" t="n"/>
      <c r="HW118" s="79" t="n"/>
      <c r="HX118" s="79" t="n"/>
      <c r="HY118" s="79" t="n"/>
      <c r="HZ118" s="79" t="n"/>
      <c r="IA118" s="79" t="n"/>
      <c r="IB118" s="79" t="n"/>
      <c r="IC118" s="79" t="n"/>
      <c r="ID118" s="79" t="n"/>
      <c r="IE118" s="79" t="n"/>
      <c r="IF118" s="79" t="n"/>
      <c r="IG118" s="79" t="n"/>
      <c r="IH118" s="79" t="n"/>
      <c r="II118" s="79" t="n"/>
      <c r="IJ118" s="79" t="n"/>
      <c r="IK118" s="79" t="n"/>
      <c r="IL118" s="79" t="n"/>
      <c r="IM118" s="79" t="n"/>
      <c r="IN118" s="79" t="n"/>
      <c r="IO118" s="79" t="n"/>
      <c r="IP118" s="79" t="n"/>
      <c r="IQ118" s="79" t="n"/>
      <c r="IR118" s="79" t="n"/>
      <c r="IS118" s="79" t="n"/>
      <c r="IT118" s="79" t="n"/>
      <c r="IU118" s="79" t="n"/>
      <c r="IV118" s="79" t="n"/>
      <c r="IY118" s="78" t="n">
        <v>20</v>
      </c>
      <c r="IZ118" s="79" t="n"/>
      <c r="JA118" s="79" t="n"/>
      <c r="JB118" s="79" t="n"/>
      <c r="JC118" s="79" t="n"/>
      <c r="JD118" s="79" t="n"/>
      <c r="JE118" s="79" t="n"/>
      <c r="JF118" s="79" t="n"/>
      <c r="JG118" s="79" t="n"/>
      <c r="JH118" s="79" t="n"/>
      <c r="JI118" s="79" t="n"/>
      <c r="JJ118" s="79" t="n"/>
      <c r="JK118" s="79" t="n"/>
      <c r="JL118" s="79" t="n"/>
      <c r="JM118" s="79" t="n"/>
      <c r="JN118" s="79" t="n"/>
      <c r="JO118" s="79" t="n"/>
      <c r="JP118" s="79" t="n"/>
      <c r="JQ118" s="79" t="n"/>
      <c r="JR118" s="79" t="n"/>
      <c r="JS118" s="79" t="n"/>
      <c r="JT118" s="79" t="n"/>
      <c r="JU118" s="79" t="n"/>
      <c r="JV118" s="79" t="n"/>
      <c r="JW118" s="79" t="n"/>
      <c r="JX118" s="79" t="n"/>
      <c r="JY118" s="79" t="n"/>
      <c r="JZ118" s="79" t="n"/>
      <c r="KA118" s="79" t="n"/>
      <c r="KB118" s="79" t="n"/>
      <c r="KC118" s="79" t="n"/>
      <c r="KD118" s="79" t="n"/>
      <c r="KE118" s="79" t="n"/>
      <c r="KF118" s="79" t="n"/>
      <c r="KG118" s="79" t="n"/>
      <c r="KH118" s="79" t="n"/>
      <c r="KI118" s="79" t="n"/>
      <c r="KJ118" s="79" t="n"/>
      <c r="KK118" s="79" t="n"/>
      <c r="KL118" s="79" t="n"/>
      <c r="KM118" s="79" t="n"/>
      <c r="KP118" s="78" t="n">
        <v>20</v>
      </c>
      <c r="KQ118" s="79" t="n"/>
      <c r="KR118" s="79" t="n"/>
      <c r="KS118" s="79" t="n"/>
      <c r="KT118" s="79" t="n"/>
      <c r="KU118" s="79" t="n"/>
      <c r="KV118" s="79" t="n"/>
      <c r="KW118" s="79" t="n"/>
      <c r="KX118" s="79" t="n"/>
      <c r="KY118" s="79" t="n"/>
      <c r="KZ118" s="79" t="n"/>
      <c r="LA118" s="79" t="n"/>
      <c r="LB118" s="79" t="n"/>
      <c r="LC118" s="79" t="n"/>
      <c r="LD118" s="79" t="n"/>
      <c r="LE118" s="79" t="n"/>
      <c r="LF118" s="79" t="n"/>
      <c r="LG118" s="79" t="n"/>
      <c r="LH118" s="79" t="n"/>
      <c r="LI118" s="79" t="n"/>
      <c r="LJ118" s="79" t="n"/>
      <c r="LK118" s="79" t="n"/>
      <c r="LL118" s="79" t="n"/>
      <c r="LM118" s="79" t="n"/>
      <c r="LN118" s="79" t="n"/>
      <c r="LO118" s="79" t="n"/>
      <c r="LP118" s="79" t="n"/>
      <c r="LQ118" s="79" t="n"/>
      <c r="LR118" s="79" t="n"/>
      <c r="LS118" s="79" t="n"/>
      <c r="LT118" s="79" t="n"/>
      <c r="LU118" s="79" t="n"/>
      <c r="LV118" s="79" t="n"/>
      <c r="LW118" s="79" t="n"/>
      <c r="LX118" s="79" t="n"/>
      <c r="LY118" s="79" t="n"/>
      <c r="LZ118" s="79" t="n"/>
      <c r="MA118" s="79" t="n"/>
      <c r="MB118" s="79" t="n"/>
      <c r="MC118" s="79" t="n"/>
      <c r="MD118" s="79" t="n"/>
      <c r="MG118" s="78" t="n">
        <v>20</v>
      </c>
      <c r="MH118" s="79" t="n"/>
      <c r="MI118" s="79" t="n"/>
      <c r="MJ118" s="79" t="n"/>
      <c r="MK118" s="79" t="n"/>
      <c r="ML118" s="79" t="n"/>
      <c r="MM118" s="79" t="n"/>
      <c r="MN118" s="79" t="n"/>
      <c r="MO118" s="79" t="n"/>
      <c r="MP118" s="79" t="n"/>
      <c r="MQ118" s="79" t="n"/>
      <c r="MR118" s="79" t="n"/>
      <c r="MS118" s="79" t="n"/>
      <c r="MT118" s="79" t="n"/>
      <c r="MU118" s="79" t="n"/>
      <c r="MV118" s="79" t="n"/>
      <c r="MW118" s="79" t="n"/>
      <c r="MX118" s="79" t="n"/>
      <c r="MY118" s="79" t="n"/>
      <c r="MZ118" s="79" t="n"/>
      <c r="NA118" s="79" t="n"/>
      <c r="NB118" s="79" t="n"/>
      <c r="NC118" s="79" t="n"/>
      <c r="ND118" s="79" t="n"/>
      <c r="NE118" s="79" t="n"/>
      <c r="NF118" s="79" t="n"/>
      <c r="NG118" s="79" t="n"/>
      <c r="NH118" s="79" t="n"/>
      <c r="NI118" s="79" t="n"/>
      <c r="NJ118" s="79" t="n"/>
      <c r="NK118" s="79" t="n"/>
      <c r="NL118" s="79" t="n"/>
      <c r="NM118" s="79" t="n"/>
      <c r="NN118" s="79" t="n"/>
      <c r="NO118" s="79" t="n"/>
      <c r="NP118" s="79" t="n"/>
      <c r="NQ118" s="79" t="n"/>
      <c r="NR118" s="79" t="n"/>
      <c r="NS118" s="79" t="n"/>
      <c r="NT118" s="79" t="n"/>
      <c r="NU118" s="79" t="n"/>
      <c r="NX118" s="78" t="n">
        <v>20</v>
      </c>
      <c r="NY118" s="79" t="n"/>
      <c r="NZ118" s="79" t="n"/>
      <c r="OA118" s="79" t="n"/>
      <c r="OB118" s="79" t="n"/>
      <c r="OC118" s="79" t="n"/>
      <c r="OD118" s="79" t="n"/>
      <c r="OE118" s="79" t="n"/>
      <c r="OF118" s="79" t="n"/>
      <c r="OG118" s="79" t="n"/>
      <c r="OH118" s="79" t="n"/>
      <c r="OI118" s="79" t="n"/>
      <c r="OJ118" s="79" t="n"/>
      <c r="OK118" s="79" t="n"/>
      <c r="OL118" s="79" t="n"/>
      <c r="OM118" s="79" t="n"/>
      <c r="ON118" s="79" t="n"/>
      <c r="OO118" s="79" t="n"/>
      <c r="OP118" s="79" t="n"/>
      <c r="OQ118" s="79" t="n"/>
      <c r="OR118" s="79" t="n"/>
      <c r="OS118" s="79" t="n"/>
      <c r="OT118" s="79" t="n"/>
      <c r="OU118" s="79" t="n"/>
      <c r="OV118" s="79" t="n"/>
      <c r="OW118" s="79" t="n"/>
      <c r="OX118" s="79" t="n"/>
      <c r="OY118" s="79" t="n"/>
      <c r="OZ118" s="79" t="n"/>
      <c r="PA118" s="79" t="n"/>
      <c r="PB118" s="79" t="n"/>
      <c r="PC118" s="79" t="n"/>
      <c r="PD118" s="79" t="n"/>
      <c r="PE118" s="79" t="n"/>
      <c r="PF118" s="79" t="n"/>
      <c r="PG118" s="79" t="n"/>
      <c r="PH118" s="79" t="n"/>
      <c r="PI118" s="79" t="n"/>
      <c r="PJ118" s="79" t="n"/>
      <c r="PK118" s="79" t="n"/>
      <c r="PL118" s="79" t="n"/>
      <c r="PO118" s="78" t="n">
        <v>20</v>
      </c>
      <c r="PP118" s="79" t="n"/>
      <c r="PQ118" s="79" t="n"/>
      <c r="PR118" s="79" t="n"/>
      <c r="PS118" s="79" t="n"/>
      <c r="PT118" s="79" t="n"/>
      <c r="PU118" s="79" t="n"/>
      <c r="PV118" s="79" t="n"/>
      <c r="PW118" s="79" t="n"/>
      <c r="PX118" s="79" t="n"/>
      <c r="PY118" s="79" t="n"/>
      <c r="PZ118" s="79" t="n"/>
      <c r="QA118" s="79" t="n"/>
      <c r="QB118" s="79" t="n"/>
      <c r="QC118" s="79" t="n"/>
      <c r="QD118" s="79" t="n"/>
      <c r="QE118" s="79" t="n"/>
      <c r="QF118" s="79" t="n"/>
      <c r="QG118" s="79" t="n"/>
      <c r="QH118" s="79" t="n"/>
      <c r="QI118" s="79" t="n"/>
      <c r="QJ118" s="79" t="n"/>
      <c r="QK118" s="79" t="n"/>
      <c r="QL118" s="79" t="n"/>
      <c r="QM118" s="79" t="n"/>
      <c r="QN118" s="79" t="n"/>
      <c r="QO118" s="79" t="n"/>
      <c r="QP118" s="79" t="n"/>
      <c r="QQ118" s="79" t="n"/>
      <c r="QR118" s="79" t="n"/>
      <c r="QS118" s="79" t="n"/>
      <c r="QT118" s="79" t="n"/>
      <c r="QU118" s="79" t="n"/>
      <c r="QV118" s="79" t="n"/>
      <c r="QW118" s="79" t="n"/>
      <c r="QX118" s="79" t="n"/>
      <c r="QY118" s="79" t="n"/>
      <c r="QZ118" s="79" t="n"/>
      <c r="RA118" s="79" t="n"/>
      <c r="RB118" s="79" t="n"/>
      <c r="RC118" s="79" t="n"/>
      <c r="RF118" s="78" t="n">
        <v>20</v>
      </c>
      <c r="RG118" s="79" t="n"/>
      <c r="RH118" s="79" t="n"/>
      <c r="RI118" s="79" t="n"/>
      <c r="RJ118" s="79" t="n"/>
      <c r="RK118" s="79" t="n"/>
      <c r="RL118" s="79" t="n"/>
      <c r="RM118" s="79" t="n"/>
      <c r="RN118" s="79" t="n"/>
      <c r="RO118" s="79" t="n"/>
      <c r="RP118" s="79" t="n"/>
      <c r="RQ118" s="79" t="n"/>
      <c r="RR118" s="79" t="n"/>
      <c r="RS118" s="79" t="n"/>
      <c r="RT118" s="79" t="n"/>
      <c r="RU118" s="79" t="n"/>
      <c r="RV118" s="79" t="n"/>
      <c r="RW118" s="79" t="n"/>
      <c r="RX118" s="79" t="n"/>
      <c r="RY118" s="79" t="n"/>
      <c r="RZ118" s="79" t="n"/>
      <c r="SA118" s="79" t="n"/>
      <c r="SB118" s="79" t="n"/>
      <c r="SC118" s="79" t="n"/>
      <c r="SD118" s="79" t="n"/>
      <c r="SE118" s="79" t="n"/>
      <c r="SF118" s="79" t="n"/>
      <c r="SG118" s="79" t="n"/>
      <c r="SH118" s="79" t="n"/>
      <c r="SI118" s="79" t="n"/>
      <c r="SJ118" s="79" t="n"/>
      <c r="SK118" s="79" t="n"/>
      <c r="SL118" s="79" t="n"/>
      <c r="SM118" s="79" t="n"/>
      <c r="SN118" s="79" t="n"/>
      <c r="SO118" s="79" t="n"/>
      <c r="SP118" s="79" t="n"/>
      <c r="SQ118" s="79" t="n"/>
      <c r="SR118" s="79" t="n"/>
      <c r="SS118" s="79" t="n"/>
      <c r="ST118" s="79" t="n"/>
      <c r="SW118" s="78" t="n">
        <v>20</v>
      </c>
      <c r="SX118" s="79" t="n"/>
      <c r="SY118" s="79" t="n"/>
      <c r="SZ118" s="79" t="n"/>
      <c r="TA118" s="79" t="n"/>
      <c r="TB118" s="79" t="n"/>
      <c r="TC118" s="79" t="n"/>
      <c r="TD118" s="79" t="n"/>
      <c r="TE118" s="79" t="n"/>
      <c r="TF118" s="79" t="n"/>
      <c r="TG118" s="79" t="n"/>
      <c r="TH118" s="79" t="n"/>
      <c r="TI118" s="79" t="n"/>
      <c r="TJ118" s="79" t="n"/>
      <c r="TK118" s="79" t="n"/>
      <c r="TL118" s="79" t="n"/>
      <c r="TM118" s="79" t="n"/>
      <c r="TN118" s="79" t="n"/>
      <c r="TO118" s="79" t="n"/>
      <c r="TP118" s="79" t="n"/>
      <c r="TQ118" s="79" t="n"/>
      <c r="TR118" s="79" t="n"/>
      <c r="TS118" s="79" t="n"/>
      <c r="TT118" s="79" t="n"/>
      <c r="TU118" s="79" t="n"/>
      <c r="TV118" s="79" t="n"/>
      <c r="TW118" s="79" t="n"/>
      <c r="TX118" s="79" t="n"/>
      <c r="TY118" s="79" t="n"/>
      <c r="TZ118" s="79" t="n"/>
      <c r="UA118" s="79" t="n"/>
      <c r="UB118" s="79" t="n"/>
      <c r="UC118" s="79" t="n"/>
      <c r="UD118" s="79" t="n"/>
      <c r="UE118" s="79" t="n"/>
      <c r="UF118" s="79" t="n"/>
      <c r="UG118" s="79" t="n"/>
      <c r="UH118" s="79" t="n"/>
      <c r="UI118" s="79" t="n"/>
      <c r="UJ118" s="79" t="n"/>
      <c r="UK118" s="79" t="n"/>
      <c r="UN118" s="78" t="n">
        <v>20</v>
      </c>
      <c r="UO118" s="79" t="n"/>
      <c r="UP118" s="79" t="n"/>
      <c r="UQ118" s="79" t="n"/>
      <c r="UR118" s="79" t="n"/>
      <c r="US118" s="79" t="n"/>
      <c r="UT118" s="79" t="n"/>
      <c r="UU118" s="79" t="n"/>
      <c r="UV118" s="79" t="n"/>
      <c r="UW118" s="79" t="n"/>
      <c r="UX118" s="79" t="n"/>
      <c r="UY118" s="79" t="n"/>
      <c r="UZ118" s="79" t="n"/>
      <c r="VA118" s="79" t="n"/>
      <c r="VB118" s="79" t="n"/>
      <c r="VC118" s="79" t="n"/>
      <c r="VD118" s="79" t="n"/>
      <c r="VE118" s="79" t="n"/>
      <c r="VF118" s="79" t="n"/>
      <c r="VG118" s="79" t="n"/>
      <c r="VH118" s="79" t="n"/>
      <c r="VI118" s="79" t="n"/>
      <c r="VJ118" s="79" t="n"/>
      <c r="VK118" s="79" t="n"/>
      <c r="VL118" s="79" t="n"/>
      <c r="VM118" s="79" t="n"/>
      <c r="VN118" s="79" t="n"/>
      <c r="VO118" s="79" t="n"/>
      <c r="VP118" s="79" t="n"/>
      <c r="VQ118" s="79" t="n"/>
      <c r="VR118" s="79" t="n"/>
      <c r="VS118" s="79" t="n"/>
      <c r="VT118" s="79" t="n"/>
      <c r="VU118" s="79" t="n"/>
      <c r="VV118" s="79" t="n"/>
      <c r="VW118" s="79" t="n"/>
      <c r="VX118" s="79" t="n"/>
      <c r="VY118" s="79" t="n"/>
      <c r="VZ118" s="79" t="n"/>
      <c r="WA118" s="79" t="n"/>
      <c r="WB118" s="79" t="n"/>
      <c r="WE118" s="78" t="n">
        <v>20</v>
      </c>
      <c r="WF118" s="79" t="n"/>
      <c r="WG118" s="79" t="n"/>
      <c r="WH118" s="79" t="n"/>
      <c r="WI118" s="79" t="n"/>
      <c r="WJ118" s="79" t="n"/>
      <c r="WK118" s="79" t="n"/>
      <c r="WL118" s="79" t="n"/>
      <c r="WM118" s="79" t="n"/>
      <c r="WN118" s="79" t="n"/>
      <c r="WO118" s="79" t="n"/>
      <c r="WP118" s="79" t="n"/>
      <c r="WQ118" s="79" t="n"/>
      <c r="WR118" s="79" t="n"/>
      <c r="WS118" s="79" t="n"/>
      <c r="WT118" s="79" t="n"/>
      <c r="WU118" s="79" t="n"/>
      <c r="WV118" s="79" t="n"/>
      <c r="WW118" s="79" t="n"/>
      <c r="WX118" s="79" t="n"/>
      <c r="WY118" s="79" t="n"/>
      <c r="WZ118" s="79" t="n"/>
      <c r="XA118" s="79" t="n"/>
      <c r="XB118" s="79" t="n"/>
      <c r="XC118" s="79" t="n"/>
      <c r="XD118" s="79" t="n"/>
      <c r="XE118" s="79" t="n"/>
      <c r="XF118" s="79" t="n"/>
      <c r="XG118" s="79" t="n"/>
      <c r="XH118" s="79" t="n"/>
      <c r="XI118" s="79" t="n"/>
      <c r="XJ118" s="79" t="n"/>
      <c r="XK118" s="79" t="n"/>
      <c r="XL118" s="79" t="n"/>
      <c r="XM118" s="79" t="n"/>
      <c r="XN118" s="79" t="n"/>
      <c r="XO118" s="79" t="n"/>
      <c r="XP118" s="79" t="n"/>
      <c r="XQ118" s="79" t="n"/>
      <c r="XR118" s="79" t="n"/>
      <c r="XS118" s="79" t="n"/>
      <c r="XV118" s="78" t="n">
        <v>20</v>
      </c>
      <c r="XW118" s="79" t="n"/>
      <c r="XX118" s="79" t="n"/>
      <c r="XY118" s="79" t="n"/>
      <c r="XZ118" s="79" t="n"/>
      <c r="YA118" s="79" t="n"/>
      <c r="YB118" s="79" t="n"/>
      <c r="YC118" s="79" t="n"/>
      <c r="YD118" s="79" t="n"/>
      <c r="YE118" s="79" t="n"/>
      <c r="YF118" s="79" t="n"/>
      <c r="YG118" s="79" t="n"/>
      <c r="YH118" s="79" t="n"/>
      <c r="YI118" s="79" t="n"/>
      <c r="YJ118" s="79" t="n"/>
      <c r="YK118" s="79" t="n"/>
      <c r="YL118" s="79" t="n"/>
      <c r="YM118" s="79" t="n"/>
      <c r="YN118" s="79" t="n"/>
      <c r="YO118" s="79" t="n"/>
      <c r="YP118" s="79" t="n"/>
      <c r="YQ118" s="79" t="n"/>
      <c r="YR118" s="79" t="n"/>
      <c r="YS118" s="79" t="n"/>
      <c r="YT118" s="79" t="n"/>
      <c r="YU118" s="79" t="n"/>
      <c r="YV118" s="79" t="n"/>
      <c r="YW118" s="79" t="n"/>
      <c r="YX118" s="79" t="n"/>
      <c r="YY118" s="79" t="n"/>
      <c r="YZ118" s="79" t="n"/>
      <c r="ZA118" s="79" t="n"/>
      <c r="ZB118" s="79" t="n"/>
      <c r="ZC118" s="79" t="n"/>
      <c r="ZD118" s="79" t="n"/>
      <c r="ZE118" s="79" t="n"/>
      <c r="ZF118" s="79" t="n"/>
      <c r="ZG118" s="79" t="n"/>
      <c r="ZH118" s="79" t="n"/>
      <c r="ZI118" s="79" t="n"/>
      <c r="ZJ118" s="79" t="n"/>
      <c r="ZM118" s="78" t="n">
        <v>20</v>
      </c>
      <c r="ZN118" s="79" t="n"/>
      <c r="ZO118" s="79" t="n"/>
      <c r="ZP118" s="79" t="n"/>
      <c r="ZQ118" s="79" t="n"/>
      <c r="ZR118" s="79" t="n"/>
      <c r="ZS118" s="79" t="n"/>
      <c r="ZT118" s="79" t="n"/>
      <c r="ZU118" s="79" t="n"/>
      <c r="ZV118" s="79" t="n"/>
      <c r="ZW118" s="79" t="n"/>
      <c r="ZX118" s="79" t="n"/>
      <c r="ZY118" s="79" t="n"/>
      <c r="ZZ118" s="79" t="n"/>
      <c r="AAA118" s="79" t="n"/>
      <c r="AAB118" s="79" t="n"/>
      <c r="AAC118" s="79" t="n"/>
      <c r="AAD118" s="79" t="n"/>
      <c r="AAE118" s="79" t="n"/>
      <c r="AAF118" s="79" t="n"/>
      <c r="AAG118" s="79" t="n"/>
      <c r="AAH118" s="79" t="n"/>
      <c r="AAI118" s="79" t="n"/>
      <c r="AAJ118" s="79" t="n"/>
      <c r="AAK118" s="79" t="n"/>
      <c r="AAL118" s="79" t="n"/>
      <c r="AAM118" s="79" t="n"/>
      <c r="AAN118" s="79" t="n"/>
      <c r="AAO118" s="79" t="n"/>
      <c r="AAP118" s="79" t="n"/>
      <c r="AAQ118" s="79" t="n"/>
      <c r="AAR118" s="79" t="n"/>
      <c r="AAS118" s="79" t="n"/>
      <c r="AAT118" s="79" t="n"/>
      <c r="AAU118" s="79" t="n"/>
      <c r="AAV118" s="79" t="n"/>
      <c r="AAW118" s="79" t="n"/>
      <c r="AAX118" s="79" t="n"/>
      <c r="AAY118" s="79" t="n"/>
      <c r="AAZ118" s="79" t="n"/>
      <c r="ABA118" s="79" t="n"/>
      <c r="ABD118" s="78" t="n">
        <v>20</v>
      </c>
      <c r="ABE118" s="79" t="n"/>
      <c r="ABF118" s="79" t="n"/>
      <c r="ABG118" s="79" t="n"/>
      <c r="ABH118" s="79" t="n"/>
      <c r="ABI118" s="79" t="n"/>
      <c r="ABJ118" s="79" t="n"/>
      <c r="ABK118" s="79" t="n"/>
      <c r="ABL118" s="79" t="n"/>
      <c r="ABM118" s="79" t="n"/>
      <c r="ABN118" s="79" t="n"/>
      <c r="ABO118" s="79" t="n"/>
      <c r="ABP118" s="79" t="n"/>
      <c r="ABQ118" s="79" t="n"/>
      <c r="ABR118" s="79" t="n"/>
      <c r="ABS118" s="79" t="n"/>
      <c r="ABT118" s="79" t="n"/>
      <c r="ABU118" s="79" t="n"/>
      <c r="ABV118" s="79" t="n"/>
      <c r="ABW118" s="79" t="n"/>
      <c r="ABX118" s="79" t="n"/>
      <c r="ABY118" s="79" t="n"/>
      <c r="ABZ118" s="79" t="n"/>
      <c r="ACA118" s="79" t="n"/>
      <c r="ACB118" s="79" t="n"/>
      <c r="ACC118" s="79" t="n"/>
      <c r="ACD118" s="79" t="n"/>
      <c r="ACE118" s="79" t="n"/>
      <c r="ACF118" s="79" t="n"/>
      <c r="ACG118" s="79" t="n"/>
      <c r="ACH118" s="79" t="n"/>
      <c r="ACI118" s="79" t="n"/>
      <c r="ACJ118" s="79" t="n"/>
      <c r="ACK118" s="79" t="n"/>
      <c r="ACL118" s="79" t="n"/>
      <c r="ACM118" s="79" t="n"/>
      <c r="ACN118" s="79" t="n"/>
      <c r="ACO118" s="79" t="n"/>
      <c r="ACP118" s="79" t="n"/>
      <c r="ACQ118" s="79" t="n"/>
      <c r="ACR118" s="79" t="n"/>
      <c r="ACU118" s="78" t="n">
        <v>20</v>
      </c>
      <c r="ACV118" s="79" t="n"/>
      <c r="ACW118" s="79" t="n"/>
      <c r="ACX118" s="79" t="n"/>
      <c r="ACY118" s="79" t="n"/>
      <c r="ACZ118" s="79" t="n"/>
      <c r="ADA118" s="79" t="n"/>
      <c r="ADB118" s="79" t="n"/>
      <c r="ADC118" s="79" t="n"/>
      <c r="ADD118" s="79" t="n"/>
      <c r="ADE118" s="79" t="n"/>
      <c r="ADF118" s="79" t="n"/>
      <c r="ADG118" s="79" t="n"/>
      <c r="ADH118" s="79" t="n"/>
      <c r="ADI118" s="79" t="n"/>
      <c r="ADJ118" s="79" t="n"/>
      <c r="ADK118" s="79" t="n"/>
      <c r="ADL118" s="79" t="n"/>
      <c r="ADM118" s="79" t="n"/>
      <c r="ADN118" s="79" t="n"/>
      <c r="ADO118" s="79" t="n"/>
      <c r="ADP118" s="79" t="n"/>
      <c r="ADQ118" s="79" t="n"/>
      <c r="ADR118" s="79" t="n"/>
      <c r="ADS118" s="79" t="n"/>
      <c r="ADT118" s="79" t="n"/>
      <c r="ADU118" s="79" t="n"/>
      <c r="ADV118" s="79" t="n"/>
      <c r="ADW118" s="79" t="n"/>
      <c r="ADX118" s="79" t="n"/>
      <c r="ADY118" s="79" t="n"/>
      <c r="ADZ118" s="79" t="n"/>
      <c r="AEA118" s="79" t="n"/>
      <c r="AEB118" s="79" t="n"/>
      <c r="AEC118" s="79" t="n"/>
      <c r="AED118" s="79" t="n"/>
      <c r="AEE118" s="79" t="n"/>
      <c r="AEF118" s="79" t="n"/>
      <c r="AEG118" s="79" t="n"/>
      <c r="AEH118" s="79" t="n"/>
      <c r="AEI118" s="79" t="n"/>
      <c r="AEL118" s="78" t="n">
        <v>20</v>
      </c>
      <c r="AEM118" s="79" t="n"/>
      <c r="AEN118" s="79" t="n"/>
      <c r="AEO118" s="79" t="n"/>
      <c r="AEP118" s="79" t="n"/>
      <c r="AEQ118" s="79" t="n"/>
      <c r="AER118" s="79" t="n"/>
      <c r="AES118" s="79" t="n"/>
      <c r="AET118" s="79" t="n"/>
      <c r="AEU118" s="79" t="n"/>
      <c r="AEV118" s="79" t="n"/>
      <c r="AEW118" s="79" t="n"/>
      <c r="AEX118" s="79" t="n"/>
      <c r="AEY118" s="79" t="n"/>
      <c r="AEZ118" s="79" t="n"/>
      <c r="AFA118" s="79" t="n"/>
      <c r="AFB118" s="79" t="n"/>
      <c r="AFC118" s="79" t="n"/>
      <c r="AFD118" s="79" t="n"/>
      <c r="AFE118" s="79" t="n"/>
      <c r="AFF118" s="79" t="n"/>
      <c r="AFG118" s="79" t="n"/>
      <c r="AFH118" s="79" t="n"/>
      <c r="AFI118" s="79" t="n"/>
      <c r="AFJ118" s="79" t="n"/>
      <c r="AFK118" s="79" t="n"/>
      <c r="AFL118" s="79" t="n"/>
      <c r="AFM118" s="79" t="n"/>
      <c r="AFN118" s="79" t="n"/>
      <c r="AFO118" s="79" t="n"/>
      <c r="AFP118" s="79" t="n"/>
      <c r="AFQ118" s="79" t="n"/>
      <c r="AFR118" s="79" t="n"/>
      <c r="AFS118" s="79" t="n"/>
      <c r="AFT118" s="79" t="n"/>
      <c r="AFU118" s="79" t="n"/>
      <c r="AFV118" s="79" t="n"/>
      <c r="AFW118" s="79" t="n"/>
      <c r="AFX118" s="79" t="n"/>
      <c r="AFY118" s="79" t="n"/>
      <c r="AFZ118" s="79" t="n"/>
    </row>
    <row r="119">
      <c r="A119" s="78" t="n">
        <v>21</v>
      </c>
      <c r="B119" s="79" t="n"/>
      <c r="C119" s="79" t="n"/>
      <c r="D119" s="79" t="n"/>
      <c r="E119" s="79" t="n"/>
      <c r="F119" s="79" t="n"/>
      <c r="G119" s="79" t="n"/>
      <c r="H119" s="79" t="n"/>
      <c r="I119" s="79" t="n"/>
      <c r="J119" s="79" t="n"/>
      <c r="K119" s="79" t="n"/>
      <c r="L119" s="79" t="n"/>
      <c r="M119" s="79" t="n"/>
      <c r="N119" s="79" t="n"/>
      <c r="O119" s="79" t="n"/>
      <c r="P119" s="79" t="n"/>
      <c r="Q119" s="79" t="n"/>
      <c r="R119" s="79" t="n"/>
      <c r="S119" s="79" t="n"/>
      <c r="T119" s="79" t="n"/>
      <c r="U119" s="79" t="n"/>
      <c r="V119" s="79" t="n"/>
      <c r="W119" s="79" t="n"/>
      <c r="X119" s="79" t="n"/>
      <c r="Y119" s="79" t="n"/>
      <c r="Z119" s="79" t="n"/>
      <c r="AA119" s="79" t="n"/>
      <c r="AB119" s="79" t="n"/>
      <c r="AC119" s="79" t="n"/>
      <c r="AD119" s="79" t="n"/>
      <c r="AE119" s="79" t="n"/>
      <c r="AF119" s="79" t="n"/>
      <c r="AG119" s="79" t="n"/>
      <c r="AH119" s="79" t="n"/>
      <c r="AI119" s="79" t="n"/>
      <c r="AJ119" s="79" t="n"/>
      <c r="AK119" s="79" t="n"/>
      <c r="AL119" s="79" t="n"/>
      <c r="AM119" s="79" t="n"/>
      <c r="AN119" s="79" t="n"/>
      <c r="AO119" s="79" t="n"/>
      <c r="AR119" s="78" t="n">
        <v>21</v>
      </c>
      <c r="AS119" s="79" t="n"/>
      <c r="AT119" s="79" t="n"/>
      <c r="AU119" s="79" t="n"/>
      <c r="AV119" s="79" t="n"/>
      <c r="AW119" s="79" t="n"/>
      <c r="AX119" s="79" t="n"/>
      <c r="AY119" s="79" t="n"/>
      <c r="AZ119" s="79" t="n"/>
      <c r="BA119" s="79" t="n"/>
      <c r="BB119" s="79" t="n"/>
      <c r="BC119" s="79" t="n"/>
      <c r="BD119" s="79" t="n"/>
      <c r="BE119" s="79" t="n"/>
      <c r="BF119" s="79" t="n"/>
      <c r="BG119" s="79" t="n"/>
      <c r="BH119" s="79" t="n"/>
      <c r="BI119" s="79" t="n"/>
      <c r="BJ119" s="79" t="n"/>
      <c r="BK119" s="79" t="n"/>
      <c r="BL119" s="79" t="n"/>
      <c r="BM119" s="79" t="n"/>
      <c r="BN119" s="79" t="n"/>
      <c r="BO119" s="79" t="n"/>
      <c r="BP119" s="79" t="n"/>
      <c r="BQ119" s="79" t="n"/>
      <c r="BR119" s="79" t="n"/>
      <c r="BS119" s="79" t="n"/>
      <c r="BT119" s="79" t="n"/>
      <c r="BU119" s="79" t="n"/>
      <c r="BV119" s="79" t="n"/>
      <c r="BW119" s="79" t="n"/>
      <c r="BX119" s="79" t="n"/>
      <c r="BY119" s="79" t="n"/>
      <c r="BZ119" s="79" t="n"/>
      <c r="CA119" s="79" t="n"/>
      <c r="CB119" s="79" t="n"/>
      <c r="CC119" s="79" t="n"/>
      <c r="CD119" s="79" t="n"/>
      <c r="CE119" s="79" t="n"/>
      <c r="CF119" s="79" t="n"/>
      <c r="CI119" s="78" t="n">
        <v>21</v>
      </c>
      <c r="CJ119" s="79" t="n"/>
      <c r="CK119" s="79" t="n"/>
      <c r="CL119" s="79" t="n"/>
      <c r="CM119" s="79" t="n"/>
      <c r="CN119" s="79" t="n"/>
      <c r="CO119" s="79" t="n"/>
      <c r="CP119" s="79" t="n"/>
      <c r="CQ119" s="79" t="n"/>
      <c r="CR119" s="79" t="n"/>
      <c r="CS119" s="79" t="n"/>
      <c r="CT119" s="79" t="n"/>
      <c r="CU119" s="79" t="n"/>
      <c r="CV119" s="79" t="n"/>
      <c r="CW119" s="79" t="n"/>
      <c r="CX119" s="79" t="n"/>
      <c r="CY119" s="79" t="n"/>
      <c r="CZ119" s="79" t="n"/>
      <c r="DA119" s="79" t="n"/>
      <c r="DB119" s="79" t="n"/>
      <c r="DC119" s="79" t="n"/>
      <c r="DD119" s="79" t="n"/>
      <c r="DE119" s="79" t="n"/>
      <c r="DF119" s="79" t="n"/>
      <c r="DG119" s="79" t="n"/>
      <c r="DH119" s="79" t="n"/>
      <c r="DI119" s="79" t="n"/>
      <c r="DJ119" s="79" t="n"/>
      <c r="DK119" s="79" t="n"/>
      <c r="DL119" s="79" t="n"/>
      <c r="DM119" s="79" t="n"/>
      <c r="DN119" s="79" t="n"/>
      <c r="DO119" s="79" t="n"/>
      <c r="DP119" s="79" t="n"/>
      <c r="DQ119" s="79" t="n"/>
      <c r="DR119" s="79" t="n"/>
      <c r="DS119" s="79" t="n"/>
      <c r="DT119" s="79" t="n"/>
      <c r="DU119" s="79" t="n"/>
      <c r="DV119" s="79" t="n"/>
      <c r="DW119" s="79" t="n"/>
      <c r="DZ119" s="78" t="n">
        <v>21</v>
      </c>
      <c r="EA119" s="79" t="n"/>
      <c r="EB119" s="79" t="n"/>
      <c r="EC119" s="79" t="n"/>
      <c r="ED119" s="79" t="n"/>
      <c r="EE119" s="79" t="n"/>
      <c r="EF119" s="79" t="n"/>
      <c r="EG119" s="79" t="n"/>
      <c r="EH119" s="79" t="n"/>
      <c r="EI119" s="79" t="n"/>
      <c r="EJ119" s="79" t="n"/>
      <c r="EK119" s="79" t="n"/>
      <c r="EL119" s="79" t="n"/>
      <c r="EM119" s="79" t="n"/>
      <c r="EN119" s="79" t="n"/>
      <c r="EO119" s="79" t="n"/>
      <c r="EP119" s="79" t="n"/>
      <c r="EQ119" s="79" t="n"/>
      <c r="ER119" s="79" t="n"/>
      <c r="ES119" s="79" t="n"/>
      <c r="ET119" s="79" t="n"/>
      <c r="EU119" s="79" t="n"/>
      <c r="EV119" s="79" t="n"/>
      <c r="EW119" s="79" t="n"/>
      <c r="EX119" s="79" t="n"/>
      <c r="EY119" s="79" t="n"/>
      <c r="EZ119" s="79" t="n"/>
      <c r="FA119" s="79" t="n"/>
      <c r="FB119" s="79" t="n"/>
      <c r="FC119" s="79" t="n"/>
      <c r="FD119" s="79" t="n"/>
      <c r="FE119" s="79" t="n"/>
      <c r="FF119" s="79" t="n"/>
      <c r="FG119" s="79" t="n"/>
      <c r="FH119" s="79" t="n"/>
      <c r="FI119" s="79" t="n"/>
      <c r="FJ119" s="79" t="n"/>
      <c r="FK119" s="79" t="n"/>
      <c r="FL119" s="79" t="n"/>
      <c r="FM119" s="79" t="n"/>
      <c r="FN119" s="79" t="n"/>
      <c r="FQ119" s="78" t="n">
        <v>21</v>
      </c>
      <c r="FR119" s="79" t="n"/>
      <c r="FS119" s="79" t="n"/>
      <c r="FT119" s="79" t="n"/>
      <c r="FU119" s="79" t="n"/>
      <c r="FV119" s="79" t="n"/>
      <c r="FW119" s="79" t="n"/>
      <c r="FX119" s="79" t="n"/>
      <c r="FY119" s="79" t="n"/>
      <c r="FZ119" s="79" t="n"/>
      <c r="GA119" s="79" t="n"/>
      <c r="GB119" s="79" t="n"/>
      <c r="GC119" s="79" t="n"/>
      <c r="GD119" s="79" t="n"/>
      <c r="GE119" s="79" t="n"/>
      <c r="GF119" s="79" t="n"/>
      <c r="GG119" s="79" t="n"/>
      <c r="GH119" s="79" t="n"/>
      <c r="GI119" s="79" t="n"/>
      <c r="GJ119" s="79" t="n"/>
      <c r="GK119" s="79" t="n"/>
      <c r="GL119" s="79" t="n"/>
      <c r="GM119" s="79" t="n"/>
      <c r="GN119" s="79" t="n"/>
      <c r="GO119" s="79" t="n"/>
      <c r="GP119" s="79" t="n"/>
      <c r="GQ119" s="79" t="n"/>
      <c r="GR119" s="79" t="n"/>
      <c r="GS119" s="79" t="n"/>
      <c r="GT119" s="79" t="n"/>
      <c r="GU119" s="79" t="n"/>
      <c r="GV119" s="79" t="n"/>
      <c r="GW119" s="79" t="n"/>
      <c r="GX119" s="79" t="n"/>
      <c r="GY119" s="79" t="n"/>
      <c r="GZ119" s="79" t="n"/>
      <c r="HA119" s="79" t="n"/>
      <c r="HB119" s="79" t="n"/>
      <c r="HC119" s="79" t="n"/>
      <c r="HD119" s="79" t="n"/>
      <c r="HE119" s="79" t="n"/>
      <c r="HH119" s="78" t="n">
        <v>21</v>
      </c>
      <c r="HI119" s="79" t="n"/>
      <c r="HJ119" s="79" t="n"/>
      <c r="HK119" s="79" t="n"/>
      <c r="HL119" s="79" t="n"/>
      <c r="HM119" s="79" t="n"/>
      <c r="HN119" s="79" t="n"/>
      <c r="HO119" s="79" t="n"/>
      <c r="HP119" s="79" t="n"/>
      <c r="HQ119" s="79" t="n"/>
      <c r="HR119" s="79" t="n"/>
      <c r="HS119" s="79" t="n"/>
      <c r="HT119" s="79" t="n"/>
      <c r="HU119" s="79" t="n"/>
      <c r="HV119" s="79" t="n"/>
      <c r="HW119" s="79" t="n"/>
      <c r="HX119" s="79" t="n"/>
      <c r="HY119" s="79" t="n"/>
      <c r="HZ119" s="79" t="n"/>
      <c r="IA119" s="79" t="n"/>
      <c r="IB119" s="79" t="n"/>
      <c r="IC119" s="79" t="n"/>
      <c r="ID119" s="79" t="n"/>
      <c r="IE119" s="79" t="n"/>
      <c r="IF119" s="79" t="n"/>
      <c r="IG119" s="79" t="n"/>
      <c r="IH119" s="79" t="n"/>
      <c r="II119" s="79" t="n"/>
      <c r="IJ119" s="79" t="n"/>
      <c r="IK119" s="79" t="n"/>
      <c r="IL119" s="79" t="n"/>
      <c r="IM119" s="79" t="n"/>
      <c r="IN119" s="79" t="n"/>
      <c r="IO119" s="79" t="n"/>
      <c r="IP119" s="79" t="n"/>
      <c r="IQ119" s="79" t="n"/>
      <c r="IR119" s="79" t="n"/>
      <c r="IS119" s="79" t="n"/>
      <c r="IT119" s="79" t="n"/>
      <c r="IU119" s="79" t="n"/>
      <c r="IV119" s="79" t="n"/>
      <c r="IY119" s="78" t="n">
        <v>21</v>
      </c>
      <c r="IZ119" s="79" t="n"/>
      <c r="JA119" s="79" t="n"/>
      <c r="JB119" s="79" t="n"/>
      <c r="JC119" s="79" t="n"/>
      <c r="JD119" s="79" t="n"/>
      <c r="JE119" s="79" t="n"/>
      <c r="JF119" s="79" t="n"/>
      <c r="JG119" s="79" t="n"/>
      <c r="JH119" s="79" t="n"/>
      <c r="JI119" s="79" t="n"/>
      <c r="JJ119" s="79" t="n"/>
      <c r="JK119" s="79" t="n"/>
      <c r="JL119" s="79" t="n"/>
      <c r="JM119" s="79" t="n"/>
      <c r="JN119" s="79" t="n"/>
      <c r="JO119" s="79" t="n"/>
      <c r="JP119" s="79" t="n"/>
      <c r="JQ119" s="79" t="n"/>
      <c r="JR119" s="79" t="n"/>
      <c r="JS119" s="79" t="n"/>
      <c r="JT119" s="79" t="n"/>
      <c r="JU119" s="79" t="n"/>
      <c r="JV119" s="79" t="n"/>
      <c r="JW119" s="79" t="n"/>
      <c r="JX119" s="79" t="n"/>
      <c r="JY119" s="79" t="n"/>
      <c r="JZ119" s="79" t="n"/>
      <c r="KA119" s="79" t="n"/>
      <c r="KB119" s="79" t="n"/>
      <c r="KC119" s="79" t="n"/>
      <c r="KD119" s="79" t="n"/>
      <c r="KE119" s="79" t="n"/>
      <c r="KF119" s="79" t="n"/>
      <c r="KG119" s="79" t="n"/>
      <c r="KH119" s="79" t="n"/>
      <c r="KI119" s="79" t="n"/>
      <c r="KJ119" s="79" t="n"/>
      <c r="KK119" s="79" t="n"/>
      <c r="KL119" s="79" t="n"/>
      <c r="KM119" s="79" t="n"/>
      <c r="KP119" s="78" t="n">
        <v>21</v>
      </c>
      <c r="KQ119" s="79" t="n"/>
      <c r="KR119" s="79" t="n"/>
      <c r="KS119" s="79" t="n"/>
      <c r="KT119" s="79" t="n"/>
      <c r="KU119" s="79" t="n"/>
      <c r="KV119" s="79" t="n"/>
      <c r="KW119" s="79" t="n"/>
      <c r="KX119" s="79" t="n"/>
      <c r="KY119" s="79" t="n"/>
      <c r="KZ119" s="79" t="n"/>
      <c r="LA119" s="79" t="n"/>
      <c r="LB119" s="79" t="n"/>
      <c r="LC119" s="79" t="n"/>
      <c r="LD119" s="79" t="n"/>
      <c r="LE119" s="79" t="n"/>
      <c r="LF119" s="79" t="n"/>
      <c r="LG119" s="79" t="n"/>
      <c r="LH119" s="79" t="n"/>
      <c r="LI119" s="79" t="n"/>
      <c r="LJ119" s="79" t="n"/>
      <c r="LK119" s="79" t="n"/>
      <c r="LL119" s="79" t="n"/>
      <c r="LM119" s="79" t="n"/>
      <c r="LN119" s="79" t="n"/>
      <c r="LO119" s="79" t="n"/>
      <c r="LP119" s="79" t="n"/>
      <c r="LQ119" s="79" t="n"/>
      <c r="LR119" s="79" t="n"/>
      <c r="LS119" s="79" t="n"/>
      <c r="LT119" s="79" t="n"/>
      <c r="LU119" s="79" t="n"/>
      <c r="LV119" s="79" t="n"/>
      <c r="LW119" s="79" t="n"/>
      <c r="LX119" s="79" t="n"/>
      <c r="LY119" s="79" t="n"/>
      <c r="LZ119" s="79" t="n"/>
      <c r="MA119" s="79" t="n"/>
      <c r="MB119" s="79" t="n"/>
      <c r="MC119" s="79" t="n"/>
      <c r="MD119" s="79" t="n"/>
      <c r="MG119" s="78" t="n">
        <v>21</v>
      </c>
      <c r="MH119" s="79" t="n"/>
      <c r="MI119" s="79" t="n"/>
      <c r="MJ119" s="79" t="n"/>
      <c r="MK119" s="79" t="n"/>
      <c r="ML119" s="79" t="n"/>
      <c r="MM119" s="79" t="n"/>
      <c r="MN119" s="79" t="n"/>
      <c r="MO119" s="79" t="n"/>
      <c r="MP119" s="79" t="n"/>
      <c r="MQ119" s="79" t="n"/>
      <c r="MR119" s="79" t="n"/>
      <c r="MS119" s="79" t="n"/>
      <c r="MT119" s="79" t="n"/>
      <c r="MU119" s="79" t="n"/>
      <c r="MV119" s="79" t="n"/>
      <c r="MW119" s="79" t="n"/>
      <c r="MX119" s="79" t="n"/>
      <c r="MY119" s="79" t="n"/>
      <c r="MZ119" s="79" t="n"/>
      <c r="NA119" s="79" t="n"/>
      <c r="NB119" s="79" t="n"/>
      <c r="NC119" s="79" t="n"/>
      <c r="ND119" s="79" t="n"/>
      <c r="NE119" s="79" t="n"/>
      <c r="NF119" s="79" t="n"/>
      <c r="NG119" s="79" t="n"/>
      <c r="NH119" s="79" t="n"/>
      <c r="NI119" s="79" t="n"/>
      <c r="NJ119" s="79" t="n"/>
      <c r="NK119" s="79" t="n"/>
      <c r="NL119" s="79" t="n"/>
      <c r="NM119" s="79" t="n"/>
      <c r="NN119" s="79" t="n"/>
      <c r="NO119" s="79" t="n"/>
      <c r="NP119" s="79" t="n"/>
      <c r="NQ119" s="79" t="n"/>
      <c r="NR119" s="79" t="n"/>
      <c r="NS119" s="79" t="n"/>
      <c r="NT119" s="79" t="n"/>
      <c r="NU119" s="79" t="n"/>
      <c r="NX119" s="78" t="n">
        <v>21</v>
      </c>
      <c r="NY119" s="79" t="n"/>
      <c r="NZ119" s="79" t="n"/>
      <c r="OA119" s="79" t="n"/>
      <c r="OB119" s="79" t="n"/>
      <c r="OC119" s="79" t="n"/>
      <c r="OD119" s="79" t="n"/>
      <c r="OE119" s="79" t="n"/>
      <c r="OF119" s="79" t="n"/>
      <c r="OG119" s="79" t="n"/>
      <c r="OH119" s="79" t="n"/>
      <c r="OI119" s="79" t="n"/>
      <c r="OJ119" s="79" t="n"/>
      <c r="OK119" s="79" t="n"/>
      <c r="OL119" s="79" t="n"/>
      <c r="OM119" s="79" t="n"/>
      <c r="ON119" s="79" t="n"/>
      <c r="OO119" s="79" t="n"/>
      <c r="OP119" s="79" t="n"/>
      <c r="OQ119" s="79" t="n"/>
      <c r="OR119" s="79" t="n"/>
      <c r="OS119" s="79" t="n"/>
      <c r="OT119" s="79" t="n"/>
      <c r="OU119" s="79" t="n"/>
      <c r="OV119" s="79" t="n"/>
      <c r="OW119" s="79" t="n"/>
      <c r="OX119" s="79" t="n"/>
      <c r="OY119" s="79" t="n"/>
      <c r="OZ119" s="79" t="n"/>
      <c r="PA119" s="79" t="n"/>
      <c r="PB119" s="79" t="n"/>
      <c r="PC119" s="79" t="n"/>
      <c r="PD119" s="79" t="n"/>
      <c r="PE119" s="79" t="n"/>
      <c r="PF119" s="79" t="n"/>
      <c r="PG119" s="79" t="n"/>
      <c r="PH119" s="79" t="n"/>
      <c r="PI119" s="79" t="n"/>
      <c r="PJ119" s="79" t="n"/>
      <c r="PK119" s="79" t="n"/>
      <c r="PL119" s="79" t="n"/>
      <c r="PO119" s="78" t="n">
        <v>21</v>
      </c>
      <c r="PP119" s="79" t="n"/>
      <c r="PQ119" s="79" t="n"/>
      <c r="PR119" s="79" t="n"/>
      <c r="PS119" s="79" t="n"/>
      <c r="PT119" s="79" t="n"/>
      <c r="PU119" s="79" t="n"/>
      <c r="PV119" s="79" t="n"/>
      <c r="PW119" s="79" t="n"/>
      <c r="PX119" s="79" t="n"/>
      <c r="PY119" s="79" t="n"/>
      <c r="PZ119" s="79" t="n"/>
      <c r="QA119" s="79" t="n"/>
      <c r="QB119" s="79" t="n"/>
      <c r="QC119" s="79" t="n"/>
      <c r="QD119" s="79" t="n"/>
      <c r="QE119" s="79" t="n"/>
      <c r="QF119" s="79" t="n"/>
      <c r="QG119" s="79" t="n"/>
      <c r="QH119" s="79" t="n"/>
      <c r="QI119" s="79" t="n"/>
      <c r="QJ119" s="79" t="n"/>
      <c r="QK119" s="79" t="n"/>
      <c r="QL119" s="79" t="n"/>
      <c r="QM119" s="79" t="n"/>
      <c r="QN119" s="79" t="n"/>
      <c r="QO119" s="79" t="n"/>
      <c r="QP119" s="79" t="n"/>
      <c r="QQ119" s="79" t="n"/>
      <c r="QR119" s="79" t="n"/>
      <c r="QS119" s="79" t="n"/>
      <c r="QT119" s="79" t="n"/>
      <c r="QU119" s="79" t="n"/>
      <c r="QV119" s="79" t="n"/>
      <c r="QW119" s="79" t="n"/>
      <c r="QX119" s="79" t="n"/>
      <c r="QY119" s="79" t="n"/>
      <c r="QZ119" s="79" t="n"/>
      <c r="RA119" s="79" t="n"/>
      <c r="RB119" s="79" t="n"/>
      <c r="RC119" s="79" t="n"/>
      <c r="RF119" s="78" t="n">
        <v>21</v>
      </c>
      <c r="RG119" s="79" t="n"/>
      <c r="RH119" s="79" t="n"/>
      <c r="RI119" s="79" t="n"/>
      <c r="RJ119" s="79" t="n"/>
      <c r="RK119" s="79" t="n"/>
      <c r="RL119" s="79" t="n"/>
      <c r="RM119" s="79" t="n"/>
      <c r="RN119" s="79" t="n"/>
      <c r="RO119" s="79" t="n"/>
      <c r="RP119" s="79" t="n"/>
      <c r="RQ119" s="79" t="n"/>
      <c r="RR119" s="79" t="n"/>
      <c r="RS119" s="79" t="n"/>
      <c r="RT119" s="79" t="n"/>
      <c r="RU119" s="79" t="n"/>
      <c r="RV119" s="79" t="n"/>
      <c r="RW119" s="79" t="n"/>
      <c r="RX119" s="79" t="n"/>
      <c r="RY119" s="79" t="n"/>
      <c r="RZ119" s="79" t="n"/>
      <c r="SA119" s="79" t="n"/>
      <c r="SB119" s="79" t="n"/>
      <c r="SC119" s="79" t="n"/>
      <c r="SD119" s="79" t="n"/>
      <c r="SE119" s="79" t="n"/>
      <c r="SF119" s="79" t="n"/>
      <c r="SG119" s="79" t="n"/>
      <c r="SH119" s="79" t="n"/>
      <c r="SI119" s="79" t="n"/>
      <c r="SJ119" s="79" t="n"/>
      <c r="SK119" s="79" t="n"/>
      <c r="SL119" s="79" t="n"/>
      <c r="SM119" s="79" t="n"/>
      <c r="SN119" s="79" t="n"/>
      <c r="SO119" s="79" t="n"/>
      <c r="SP119" s="79" t="n"/>
      <c r="SQ119" s="79" t="n"/>
      <c r="SR119" s="79" t="n"/>
      <c r="SS119" s="79" t="n"/>
      <c r="ST119" s="79" t="n"/>
      <c r="SW119" s="78" t="n">
        <v>21</v>
      </c>
      <c r="SX119" s="79" t="n"/>
      <c r="SY119" s="79" t="n"/>
      <c r="SZ119" s="79" t="n"/>
      <c r="TA119" s="79" t="n"/>
      <c r="TB119" s="79" t="n"/>
      <c r="TC119" s="79" t="n"/>
      <c r="TD119" s="79" t="n"/>
      <c r="TE119" s="79" t="n"/>
      <c r="TF119" s="79" t="n"/>
      <c r="TG119" s="79" t="n"/>
      <c r="TH119" s="79" t="n"/>
      <c r="TI119" s="79" t="n"/>
      <c r="TJ119" s="79" t="n"/>
      <c r="TK119" s="79" t="n"/>
      <c r="TL119" s="79" t="n"/>
      <c r="TM119" s="79" t="n"/>
      <c r="TN119" s="79" t="n"/>
      <c r="TO119" s="79" t="n"/>
      <c r="TP119" s="79" t="n"/>
      <c r="TQ119" s="79" t="n"/>
      <c r="TR119" s="79" t="n"/>
      <c r="TS119" s="79" t="n"/>
      <c r="TT119" s="79" t="n"/>
      <c r="TU119" s="79" t="n"/>
      <c r="TV119" s="79" t="n"/>
      <c r="TW119" s="79" t="n"/>
      <c r="TX119" s="79" t="n"/>
      <c r="TY119" s="79" t="n"/>
      <c r="TZ119" s="79" t="n"/>
      <c r="UA119" s="79" t="n"/>
      <c r="UB119" s="79" t="n"/>
      <c r="UC119" s="79" t="n"/>
      <c r="UD119" s="79" t="n"/>
      <c r="UE119" s="79" t="n"/>
      <c r="UF119" s="79" t="n"/>
      <c r="UG119" s="79" t="n"/>
      <c r="UH119" s="79" t="n"/>
      <c r="UI119" s="79" t="n"/>
      <c r="UJ119" s="79" t="n"/>
      <c r="UK119" s="79" t="n"/>
      <c r="UN119" s="78" t="n">
        <v>21</v>
      </c>
      <c r="UO119" s="79" t="n"/>
      <c r="UP119" s="79" t="n"/>
      <c r="UQ119" s="79" t="n"/>
      <c r="UR119" s="79" t="n"/>
      <c r="US119" s="79" t="n"/>
      <c r="UT119" s="79" t="n"/>
      <c r="UU119" s="79" t="n"/>
      <c r="UV119" s="79" t="n"/>
      <c r="UW119" s="79" t="n"/>
      <c r="UX119" s="79" t="n"/>
      <c r="UY119" s="79" t="n"/>
      <c r="UZ119" s="79" t="n"/>
      <c r="VA119" s="79" t="n"/>
      <c r="VB119" s="79" t="n"/>
      <c r="VC119" s="79" t="n"/>
      <c r="VD119" s="79" t="n"/>
      <c r="VE119" s="79" t="n"/>
      <c r="VF119" s="79" t="n"/>
      <c r="VG119" s="79" t="n"/>
      <c r="VH119" s="79" t="n"/>
      <c r="VI119" s="79" t="n"/>
      <c r="VJ119" s="79" t="n"/>
      <c r="VK119" s="79" t="n"/>
      <c r="VL119" s="79" t="n"/>
      <c r="VM119" s="79" t="n"/>
      <c r="VN119" s="79" t="n"/>
      <c r="VO119" s="79" t="n"/>
      <c r="VP119" s="79" t="n"/>
      <c r="VQ119" s="79" t="n"/>
      <c r="VR119" s="79" t="n"/>
      <c r="VS119" s="79" t="n"/>
      <c r="VT119" s="79" t="n"/>
      <c r="VU119" s="79" t="n"/>
      <c r="VV119" s="79" t="n"/>
      <c r="VW119" s="79" t="n"/>
      <c r="VX119" s="79" t="n"/>
      <c r="VY119" s="79" t="n"/>
      <c r="VZ119" s="79" t="n"/>
      <c r="WA119" s="79" t="n"/>
      <c r="WB119" s="79" t="n"/>
      <c r="WE119" s="78" t="n">
        <v>21</v>
      </c>
      <c r="WF119" s="79" t="n"/>
      <c r="WG119" s="79" t="n"/>
      <c r="WH119" s="79" t="n"/>
      <c r="WI119" s="79" t="n"/>
      <c r="WJ119" s="79" t="n"/>
      <c r="WK119" s="79" t="n"/>
      <c r="WL119" s="79" t="n"/>
      <c r="WM119" s="79" t="n"/>
      <c r="WN119" s="79" t="n"/>
      <c r="WO119" s="79" t="n"/>
      <c r="WP119" s="79" t="n"/>
      <c r="WQ119" s="79" t="n"/>
      <c r="WR119" s="79" t="n"/>
      <c r="WS119" s="79" t="n"/>
      <c r="WT119" s="79" t="n"/>
      <c r="WU119" s="79" t="n"/>
      <c r="WV119" s="79" t="n"/>
      <c r="WW119" s="79" t="n"/>
      <c r="WX119" s="79" t="n"/>
      <c r="WY119" s="79" t="n"/>
      <c r="WZ119" s="79" t="n"/>
      <c r="XA119" s="79" t="n"/>
      <c r="XB119" s="79" t="n"/>
      <c r="XC119" s="79" t="n"/>
      <c r="XD119" s="79" t="n"/>
      <c r="XE119" s="79" t="n"/>
      <c r="XF119" s="79" t="n"/>
      <c r="XG119" s="79" t="n"/>
      <c r="XH119" s="79" t="n"/>
      <c r="XI119" s="79" t="n"/>
      <c r="XJ119" s="79" t="n"/>
      <c r="XK119" s="79" t="n"/>
      <c r="XL119" s="79" t="n"/>
      <c r="XM119" s="79" t="n"/>
      <c r="XN119" s="79" t="n"/>
      <c r="XO119" s="79" t="n"/>
      <c r="XP119" s="79" t="n"/>
      <c r="XQ119" s="79" t="n"/>
      <c r="XR119" s="79" t="n"/>
      <c r="XS119" s="79" t="n"/>
      <c r="XV119" s="78" t="n">
        <v>21</v>
      </c>
      <c r="XW119" s="79" t="n"/>
      <c r="XX119" s="79" t="n"/>
      <c r="XY119" s="79" t="n"/>
      <c r="XZ119" s="79" t="n"/>
      <c r="YA119" s="79" t="n"/>
      <c r="YB119" s="79" t="n"/>
      <c r="YC119" s="79" t="n"/>
      <c r="YD119" s="79" t="n"/>
      <c r="YE119" s="79" t="n"/>
      <c r="YF119" s="79" t="n"/>
      <c r="YG119" s="79" t="n"/>
      <c r="YH119" s="79" t="n"/>
      <c r="YI119" s="79" t="n"/>
      <c r="YJ119" s="79" t="n"/>
      <c r="YK119" s="79" t="n"/>
      <c r="YL119" s="79" t="n"/>
      <c r="YM119" s="79" t="n"/>
      <c r="YN119" s="79" t="n"/>
      <c r="YO119" s="79" t="n"/>
      <c r="YP119" s="79" t="n"/>
      <c r="YQ119" s="79" t="n"/>
      <c r="YR119" s="79" t="n"/>
      <c r="YS119" s="79" t="n"/>
      <c r="YT119" s="79" t="n"/>
      <c r="YU119" s="79" t="n"/>
      <c r="YV119" s="79" t="n"/>
      <c r="YW119" s="79" t="n"/>
      <c r="YX119" s="79" t="n"/>
      <c r="YY119" s="79" t="n"/>
      <c r="YZ119" s="79" t="n"/>
      <c r="ZA119" s="79" t="n"/>
      <c r="ZB119" s="79" t="n"/>
      <c r="ZC119" s="79" t="n"/>
      <c r="ZD119" s="79" t="n"/>
      <c r="ZE119" s="79" t="n"/>
      <c r="ZF119" s="79" t="n"/>
      <c r="ZG119" s="79" t="n"/>
      <c r="ZH119" s="79" t="n"/>
      <c r="ZI119" s="79" t="n"/>
      <c r="ZJ119" s="79" t="n"/>
      <c r="ZM119" s="78" t="n">
        <v>21</v>
      </c>
      <c r="ZN119" s="79" t="n"/>
      <c r="ZO119" s="79" t="n"/>
      <c r="ZP119" s="79" t="n"/>
      <c r="ZQ119" s="79" t="n"/>
      <c r="ZR119" s="79" t="n"/>
      <c r="ZS119" s="79" t="n"/>
      <c r="ZT119" s="79" t="n"/>
      <c r="ZU119" s="79" t="n"/>
      <c r="ZV119" s="79" t="n"/>
      <c r="ZW119" s="79" t="n"/>
      <c r="ZX119" s="79" t="n"/>
      <c r="ZY119" s="79" t="n"/>
      <c r="ZZ119" s="79" t="n"/>
      <c r="AAA119" s="79" t="n"/>
      <c r="AAB119" s="79" t="n"/>
      <c r="AAC119" s="79" t="n"/>
      <c r="AAD119" s="79" t="n"/>
      <c r="AAE119" s="79" t="n"/>
      <c r="AAF119" s="79" t="n"/>
      <c r="AAG119" s="79" t="n"/>
      <c r="AAH119" s="79" t="n"/>
      <c r="AAI119" s="79" t="n"/>
      <c r="AAJ119" s="79" t="n"/>
      <c r="AAK119" s="79" t="n"/>
      <c r="AAL119" s="79" t="n"/>
      <c r="AAM119" s="79" t="n"/>
      <c r="AAN119" s="79" t="n"/>
      <c r="AAO119" s="79" t="n"/>
      <c r="AAP119" s="79" t="n"/>
      <c r="AAQ119" s="79" t="n"/>
      <c r="AAR119" s="79" t="n"/>
      <c r="AAS119" s="79" t="n"/>
      <c r="AAT119" s="79" t="n"/>
      <c r="AAU119" s="79" t="n"/>
      <c r="AAV119" s="79" t="n"/>
      <c r="AAW119" s="79" t="n"/>
      <c r="AAX119" s="79" t="n"/>
      <c r="AAY119" s="79" t="n"/>
      <c r="AAZ119" s="79" t="n"/>
      <c r="ABA119" s="79" t="n"/>
      <c r="ABD119" s="78" t="n">
        <v>21</v>
      </c>
      <c r="ABE119" s="79" t="n"/>
      <c r="ABF119" s="79" t="n"/>
      <c r="ABG119" s="79" t="n"/>
      <c r="ABH119" s="79" t="n"/>
      <c r="ABI119" s="79" t="n"/>
      <c r="ABJ119" s="79" t="n"/>
      <c r="ABK119" s="79" t="n"/>
      <c r="ABL119" s="79" t="n"/>
      <c r="ABM119" s="79" t="n"/>
      <c r="ABN119" s="79" t="n"/>
      <c r="ABO119" s="79" t="n"/>
      <c r="ABP119" s="79" t="n"/>
      <c r="ABQ119" s="79" t="n"/>
      <c r="ABR119" s="79" t="n"/>
      <c r="ABS119" s="79" t="n"/>
      <c r="ABT119" s="79" t="n"/>
      <c r="ABU119" s="79" t="n"/>
      <c r="ABV119" s="79" t="n"/>
      <c r="ABW119" s="79" t="n"/>
      <c r="ABX119" s="79" t="n"/>
      <c r="ABY119" s="79" t="n"/>
      <c r="ABZ119" s="79" t="n"/>
      <c r="ACA119" s="79" t="n"/>
      <c r="ACB119" s="79" t="n"/>
      <c r="ACC119" s="79" t="n"/>
      <c r="ACD119" s="79" t="n"/>
      <c r="ACE119" s="79" t="n"/>
      <c r="ACF119" s="79" t="n"/>
      <c r="ACG119" s="79" t="n"/>
      <c r="ACH119" s="79" t="n"/>
      <c r="ACI119" s="79" t="n"/>
      <c r="ACJ119" s="79" t="n"/>
      <c r="ACK119" s="79" t="n"/>
      <c r="ACL119" s="79" t="n"/>
      <c r="ACM119" s="79" t="n"/>
      <c r="ACN119" s="79" t="n"/>
      <c r="ACO119" s="79" t="n"/>
      <c r="ACP119" s="79" t="n"/>
      <c r="ACQ119" s="79" t="n"/>
      <c r="ACR119" s="79" t="n"/>
      <c r="ACU119" s="78" t="n">
        <v>21</v>
      </c>
      <c r="ACV119" s="79" t="n"/>
      <c r="ACW119" s="79" t="n"/>
      <c r="ACX119" s="79" t="n"/>
      <c r="ACY119" s="79" t="n"/>
      <c r="ACZ119" s="79" t="n"/>
      <c r="ADA119" s="79" t="n"/>
      <c r="ADB119" s="79" t="n"/>
      <c r="ADC119" s="79" t="n"/>
      <c r="ADD119" s="79" t="n"/>
      <c r="ADE119" s="79" t="n"/>
      <c r="ADF119" s="79" t="n"/>
      <c r="ADG119" s="79" t="n"/>
      <c r="ADH119" s="79" t="n"/>
      <c r="ADI119" s="79" t="n"/>
      <c r="ADJ119" s="79" t="n"/>
      <c r="ADK119" s="79" t="n"/>
      <c r="ADL119" s="79" t="n"/>
      <c r="ADM119" s="79" t="n"/>
      <c r="ADN119" s="79" t="n"/>
      <c r="ADO119" s="79" t="n"/>
      <c r="ADP119" s="79" t="n"/>
      <c r="ADQ119" s="79" t="n"/>
      <c r="ADR119" s="79" t="n"/>
      <c r="ADS119" s="79" t="n"/>
      <c r="ADT119" s="79" t="n"/>
      <c r="ADU119" s="79" t="n"/>
      <c r="ADV119" s="79" t="n"/>
      <c r="ADW119" s="79" t="n"/>
      <c r="ADX119" s="79" t="n"/>
      <c r="ADY119" s="79" t="n"/>
      <c r="ADZ119" s="79" t="n"/>
      <c r="AEA119" s="79" t="n"/>
      <c r="AEB119" s="79" t="n"/>
      <c r="AEC119" s="79" t="n"/>
      <c r="AED119" s="79" t="n"/>
      <c r="AEE119" s="79" t="n"/>
      <c r="AEF119" s="79" t="n"/>
      <c r="AEG119" s="79" t="n"/>
      <c r="AEH119" s="79" t="n"/>
      <c r="AEI119" s="79" t="n"/>
      <c r="AEL119" s="78" t="n">
        <v>21</v>
      </c>
      <c r="AEM119" s="79" t="n"/>
      <c r="AEN119" s="79" t="n"/>
      <c r="AEO119" s="79" t="n"/>
      <c r="AEP119" s="79" t="n"/>
      <c r="AEQ119" s="79" t="n"/>
      <c r="AER119" s="79" t="n"/>
      <c r="AES119" s="79" t="n"/>
      <c r="AET119" s="79" t="n"/>
      <c r="AEU119" s="79" t="n"/>
      <c r="AEV119" s="79" t="n"/>
      <c r="AEW119" s="79" t="n"/>
      <c r="AEX119" s="79" t="n"/>
      <c r="AEY119" s="79" t="n"/>
      <c r="AEZ119" s="79" t="n"/>
      <c r="AFA119" s="79" t="n"/>
      <c r="AFB119" s="79" t="n"/>
      <c r="AFC119" s="79" t="n"/>
      <c r="AFD119" s="79" t="n"/>
      <c r="AFE119" s="79" t="n"/>
      <c r="AFF119" s="79" t="n"/>
      <c r="AFG119" s="79" t="n"/>
      <c r="AFH119" s="79" t="n"/>
      <c r="AFI119" s="79" t="n"/>
      <c r="AFJ119" s="79" t="n"/>
      <c r="AFK119" s="79" t="n"/>
      <c r="AFL119" s="79" t="n"/>
      <c r="AFM119" s="79" t="n"/>
      <c r="AFN119" s="79" t="n"/>
      <c r="AFO119" s="79" t="n"/>
      <c r="AFP119" s="79" t="n"/>
      <c r="AFQ119" s="79" t="n"/>
      <c r="AFR119" s="79" t="n"/>
      <c r="AFS119" s="79" t="n"/>
      <c r="AFT119" s="79" t="n"/>
      <c r="AFU119" s="79" t="n"/>
      <c r="AFV119" s="79" t="n"/>
      <c r="AFW119" s="79" t="n"/>
      <c r="AFX119" s="79" t="n"/>
      <c r="AFY119" s="79" t="n"/>
      <c r="AFZ119" s="79" t="n"/>
    </row>
    <row r="120">
      <c r="A120" s="78" t="n">
        <v>22</v>
      </c>
      <c r="B120" s="79" t="n"/>
      <c r="C120" s="79" t="n"/>
      <c r="D120" s="79" t="n"/>
      <c r="E120" s="79" t="n"/>
      <c r="F120" s="79" t="n"/>
      <c r="G120" s="79" t="n"/>
      <c r="H120" s="79" t="n"/>
      <c r="I120" s="79" t="n"/>
      <c r="J120" s="79" t="n"/>
      <c r="K120" s="79" t="n"/>
      <c r="L120" s="79" t="n"/>
      <c r="M120" s="79" t="n"/>
      <c r="N120" s="79" t="n"/>
      <c r="O120" s="79" t="n"/>
      <c r="P120" s="79" t="n"/>
      <c r="Q120" s="79" t="n"/>
      <c r="R120" s="79" t="n"/>
      <c r="S120" s="79" t="n"/>
      <c r="T120" s="79" t="n"/>
      <c r="U120" s="79" t="n"/>
      <c r="V120" s="79" t="n"/>
      <c r="W120" s="79" t="n"/>
      <c r="X120" s="79" t="n"/>
      <c r="Y120" s="79" t="n"/>
      <c r="Z120" s="79" t="n"/>
      <c r="AA120" s="79" t="n"/>
      <c r="AB120" s="79" t="n"/>
      <c r="AC120" s="79" t="n"/>
      <c r="AD120" s="79" t="n"/>
      <c r="AE120" s="79" t="n"/>
      <c r="AF120" s="79" t="n"/>
      <c r="AG120" s="79" t="n"/>
      <c r="AH120" s="79" t="n"/>
      <c r="AI120" s="79" t="n"/>
      <c r="AJ120" s="79" t="n"/>
      <c r="AK120" s="79" t="n"/>
      <c r="AL120" s="79" t="n"/>
      <c r="AM120" s="79" t="n"/>
      <c r="AN120" s="79" t="n"/>
      <c r="AO120" s="79" t="n"/>
      <c r="AR120" s="78" t="n">
        <v>22</v>
      </c>
      <c r="AS120" s="79" t="n"/>
      <c r="AT120" s="79" t="n"/>
      <c r="AU120" s="79" t="n"/>
      <c r="AV120" s="79" t="n"/>
      <c r="AW120" s="79" t="n"/>
      <c r="AX120" s="79" t="n"/>
      <c r="AY120" s="79" t="n"/>
      <c r="AZ120" s="79" t="n"/>
      <c r="BA120" s="79" t="n"/>
      <c r="BB120" s="79" t="n"/>
      <c r="BC120" s="79" t="n"/>
      <c r="BD120" s="79" t="n"/>
      <c r="BE120" s="79" t="n"/>
      <c r="BF120" s="79" t="n"/>
      <c r="BG120" s="79" t="n"/>
      <c r="BH120" s="79" t="n"/>
      <c r="BI120" s="79" t="n"/>
      <c r="BJ120" s="79" t="n"/>
      <c r="BK120" s="79" t="n"/>
      <c r="BL120" s="79" t="n"/>
      <c r="BM120" s="79" t="n"/>
      <c r="BN120" s="79" t="n"/>
      <c r="BO120" s="79" t="n"/>
      <c r="BP120" s="79" t="n"/>
      <c r="BQ120" s="79" t="n"/>
      <c r="BR120" s="79" t="n"/>
      <c r="BS120" s="79" t="n"/>
      <c r="BT120" s="79" t="n"/>
      <c r="BU120" s="79" t="n"/>
      <c r="BV120" s="79" t="n"/>
      <c r="BW120" s="79" t="n"/>
      <c r="BX120" s="79" t="n"/>
      <c r="BY120" s="79" t="n"/>
      <c r="BZ120" s="79" t="n"/>
      <c r="CA120" s="79" t="n"/>
      <c r="CB120" s="79" t="n"/>
      <c r="CC120" s="79" t="n"/>
      <c r="CD120" s="79" t="n"/>
      <c r="CE120" s="79" t="n"/>
      <c r="CF120" s="79" t="n"/>
      <c r="CI120" s="78" t="n">
        <v>22</v>
      </c>
      <c r="CJ120" s="79" t="n"/>
      <c r="CK120" s="79" t="n"/>
      <c r="CL120" s="79" t="n"/>
      <c r="CM120" s="79" t="n"/>
      <c r="CN120" s="79" t="n"/>
      <c r="CO120" s="79" t="n"/>
      <c r="CP120" s="79" t="n"/>
      <c r="CQ120" s="79" t="n"/>
      <c r="CR120" s="79" t="n"/>
      <c r="CS120" s="79" t="n"/>
      <c r="CT120" s="79" t="n"/>
      <c r="CU120" s="79" t="n"/>
      <c r="CV120" s="79" t="n"/>
      <c r="CW120" s="79" t="n"/>
      <c r="CX120" s="79" t="n"/>
      <c r="CY120" s="79" t="n"/>
      <c r="CZ120" s="79" t="n"/>
      <c r="DA120" s="79" t="n"/>
      <c r="DB120" s="79" t="n"/>
      <c r="DC120" s="79" t="n"/>
      <c r="DD120" s="79" t="n"/>
      <c r="DE120" s="79" t="n"/>
      <c r="DF120" s="79" t="n"/>
      <c r="DG120" s="79" t="n"/>
      <c r="DH120" s="79" t="n"/>
      <c r="DI120" s="79" t="n"/>
      <c r="DJ120" s="79" t="n"/>
      <c r="DK120" s="79" t="n"/>
      <c r="DL120" s="79" t="n"/>
      <c r="DM120" s="79" t="n"/>
      <c r="DN120" s="79" t="n"/>
      <c r="DO120" s="79" t="n"/>
      <c r="DP120" s="79" t="n"/>
      <c r="DQ120" s="79" t="n"/>
      <c r="DR120" s="79" t="n"/>
      <c r="DS120" s="79" t="n"/>
      <c r="DT120" s="79" t="n"/>
      <c r="DU120" s="79" t="n"/>
      <c r="DV120" s="79" t="n"/>
      <c r="DW120" s="79" t="n"/>
      <c r="DZ120" s="78" t="n">
        <v>22</v>
      </c>
      <c r="EA120" s="79" t="n"/>
      <c r="EB120" s="79" t="n"/>
      <c r="EC120" s="79" t="n"/>
      <c r="ED120" s="79" t="n"/>
      <c r="EE120" s="79" t="n"/>
      <c r="EF120" s="79" t="n"/>
      <c r="EG120" s="79" t="n"/>
      <c r="EH120" s="79" t="n"/>
      <c r="EI120" s="79" t="n"/>
      <c r="EJ120" s="79" t="n"/>
      <c r="EK120" s="79" t="n"/>
      <c r="EL120" s="79" t="n"/>
      <c r="EM120" s="79" t="n"/>
      <c r="EN120" s="79" t="n"/>
      <c r="EO120" s="79" t="n"/>
      <c r="EP120" s="79" t="n"/>
      <c r="EQ120" s="79" t="n"/>
      <c r="ER120" s="79" t="n"/>
      <c r="ES120" s="79" t="n"/>
      <c r="ET120" s="79" t="n"/>
      <c r="EU120" s="79" t="n"/>
      <c r="EV120" s="79" t="n"/>
      <c r="EW120" s="79" t="n"/>
      <c r="EX120" s="79" t="n"/>
      <c r="EY120" s="79" t="n"/>
      <c r="EZ120" s="79" t="n"/>
      <c r="FA120" s="79" t="n"/>
      <c r="FB120" s="79" t="n"/>
      <c r="FC120" s="79" t="n"/>
      <c r="FD120" s="79" t="n"/>
      <c r="FE120" s="79" t="n"/>
      <c r="FF120" s="79" t="n"/>
      <c r="FG120" s="79" t="n"/>
      <c r="FH120" s="79" t="n"/>
      <c r="FI120" s="79" t="n"/>
      <c r="FJ120" s="79" t="n"/>
      <c r="FK120" s="79" t="n"/>
      <c r="FL120" s="79" t="n"/>
      <c r="FM120" s="79" t="n"/>
      <c r="FN120" s="79" t="n"/>
      <c r="FQ120" s="78" t="n">
        <v>22</v>
      </c>
      <c r="FR120" s="79" t="n"/>
      <c r="FS120" s="79" t="n"/>
      <c r="FT120" s="79" t="n"/>
      <c r="FU120" s="79" t="n"/>
      <c r="FV120" s="79" t="n"/>
      <c r="FW120" s="79" t="n"/>
      <c r="FX120" s="79" t="n"/>
      <c r="FY120" s="79" t="n"/>
      <c r="FZ120" s="79" t="n"/>
      <c r="GA120" s="79" t="n"/>
      <c r="GB120" s="79" t="n"/>
      <c r="GC120" s="79" t="n"/>
      <c r="GD120" s="79" t="n"/>
      <c r="GE120" s="79" t="n"/>
      <c r="GF120" s="79" t="n"/>
      <c r="GG120" s="79" t="n"/>
      <c r="GH120" s="79" t="n"/>
      <c r="GI120" s="79" t="n"/>
      <c r="GJ120" s="79" t="n"/>
      <c r="GK120" s="79" t="n"/>
      <c r="GL120" s="79" t="n"/>
      <c r="GM120" s="79" t="n"/>
      <c r="GN120" s="79" t="n"/>
      <c r="GO120" s="79" t="n"/>
      <c r="GP120" s="79" t="n"/>
      <c r="GQ120" s="79" t="n"/>
      <c r="GR120" s="79" t="n"/>
      <c r="GS120" s="79" t="n"/>
      <c r="GT120" s="79" t="n"/>
      <c r="GU120" s="79" t="n"/>
      <c r="GV120" s="79" t="n"/>
      <c r="GW120" s="79" t="n"/>
      <c r="GX120" s="79" t="n"/>
      <c r="GY120" s="79" t="n"/>
      <c r="GZ120" s="79" t="n"/>
      <c r="HA120" s="79" t="n"/>
      <c r="HB120" s="79" t="n"/>
      <c r="HC120" s="79" t="n"/>
      <c r="HD120" s="79" t="n"/>
      <c r="HE120" s="79" t="n"/>
      <c r="HH120" s="78" t="n">
        <v>22</v>
      </c>
      <c r="HI120" s="79" t="n"/>
      <c r="HJ120" s="79" t="n"/>
      <c r="HK120" s="79" t="n"/>
      <c r="HL120" s="79" t="n"/>
      <c r="HM120" s="79" t="n"/>
      <c r="HN120" s="79" t="n"/>
      <c r="HO120" s="79" t="n"/>
      <c r="HP120" s="79" t="n"/>
      <c r="HQ120" s="79" t="n"/>
      <c r="HR120" s="79" t="n"/>
      <c r="HS120" s="79" t="n"/>
      <c r="HT120" s="79" t="n"/>
      <c r="HU120" s="79" t="n"/>
      <c r="HV120" s="79" t="n"/>
      <c r="HW120" s="79" t="n"/>
      <c r="HX120" s="79" t="n"/>
      <c r="HY120" s="79" t="n"/>
      <c r="HZ120" s="79" t="n"/>
      <c r="IA120" s="79" t="n"/>
      <c r="IB120" s="79" t="n"/>
      <c r="IC120" s="79" t="n"/>
      <c r="ID120" s="79" t="n"/>
      <c r="IE120" s="79" t="n"/>
      <c r="IF120" s="79" t="n"/>
      <c r="IG120" s="79" t="n"/>
      <c r="IH120" s="79" t="n"/>
      <c r="II120" s="79" t="n"/>
      <c r="IJ120" s="79" t="n"/>
      <c r="IK120" s="79" t="n"/>
      <c r="IL120" s="79" t="n"/>
      <c r="IM120" s="79" t="n"/>
      <c r="IN120" s="79" t="n"/>
      <c r="IO120" s="79" t="n"/>
      <c r="IP120" s="79" t="n"/>
      <c r="IQ120" s="79" t="n"/>
      <c r="IR120" s="79" t="n"/>
      <c r="IS120" s="79" t="n"/>
      <c r="IT120" s="79" t="n"/>
      <c r="IU120" s="79" t="n"/>
      <c r="IV120" s="79" t="n"/>
      <c r="IY120" s="78" t="n">
        <v>22</v>
      </c>
      <c r="IZ120" s="79" t="n"/>
      <c r="JA120" s="79" t="n"/>
      <c r="JB120" s="79" t="n"/>
      <c r="JC120" s="79" t="n"/>
      <c r="JD120" s="79" t="n"/>
      <c r="JE120" s="79" t="n"/>
      <c r="JF120" s="79" t="n"/>
      <c r="JG120" s="79" t="n"/>
      <c r="JH120" s="79" t="n"/>
      <c r="JI120" s="79" t="n"/>
      <c r="JJ120" s="79" t="n"/>
      <c r="JK120" s="79" t="n"/>
      <c r="JL120" s="79" t="n"/>
      <c r="JM120" s="79" t="n"/>
      <c r="JN120" s="79" t="n"/>
      <c r="JO120" s="79" t="n"/>
      <c r="JP120" s="79" t="n"/>
      <c r="JQ120" s="79" t="n"/>
      <c r="JR120" s="79" t="n"/>
      <c r="JS120" s="79" t="n"/>
      <c r="JT120" s="79" t="n"/>
      <c r="JU120" s="79" t="n"/>
      <c r="JV120" s="79" t="n"/>
      <c r="JW120" s="79" t="n"/>
      <c r="JX120" s="79" t="n"/>
      <c r="JY120" s="79" t="n"/>
      <c r="JZ120" s="79" t="n"/>
      <c r="KA120" s="79" t="n"/>
      <c r="KB120" s="79" t="n"/>
      <c r="KC120" s="79" t="n"/>
      <c r="KD120" s="79" t="n"/>
      <c r="KE120" s="79" t="n"/>
      <c r="KF120" s="79" t="n"/>
      <c r="KG120" s="79" t="n"/>
      <c r="KH120" s="79" t="n"/>
      <c r="KI120" s="79" t="n"/>
      <c r="KJ120" s="79" t="n"/>
      <c r="KK120" s="79" t="n"/>
      <c r="KL120" s="79" t="n"/>
      <c r="KM120" s="79" t="n"/>
      <c r="KP120" s="78" t="n">
        <v>22</v>
      </c>
      <c r="KQ120" s="79" t="n"/>
      <c r="KR120" s="79" t="n"/>
      <c r="KS120" s="79" t="n"/>
      <c r="KT120" s="79" t="n"/>
      <c r="KU120" s="79" t="n"/>
      <c r="KV120" s="79" t="n"/>
      <c r="KW120" s="79" t="n"/>
      <c r="KX120" s="79" t="n"/>
      <c r="KY120" s="79" t="n"/>
      <c r="KZ120" s="79" t="n"/>
      <c r="LA120" s="79" t="n"/>
      <c r="LB120" s="79" t="n"/>
      <c r="LC120" s="79" t="n"/>
      <c r="LD120" s="79" t="n"/>
      <c r="LE120" s="79" t="n"/>
      <c r="LF120" s="79" t="n"/>
      <c r="LG120" s="79" t="n"/>
      <c r="LH120" s="79" t="n"/>
      <c r="LI120" s="79" t="n"/>
      <c r="LJ120" s="79" t="n"/>
      <c r="LK120" s="79" t="n"/>
      <c r="LL120" s="79" t="n"/>
      <c r="LM120" s="79" t="n"/>
      <c r="LN120" s="79" t="n"/>
      <c r="LO120" s="79" t="n"/>
      <c r="LP120" s="79" t="n"/>
      <c r="LQ120" s="79" t="n"/>
      <c r="LR120" s="79" t="n"/>
      <c r="LS120" s="79" t="n"/>
      <c r="LT120" s="79" t="n"/>
      <c r="LU120" s="79" t="n"/>
      <c r="LV120" s="79" t="n"/>
      <c r="LW120" s="79" t="n"/>
      <c r="LX120" s="79" t="n"/>
      <c r="LY120" s="79" t="n"/>
      <c r="LZ120" s="79" t="n"/>
      <c r="MA120" s="79" t="n"/>
      <c r="MB120" s="79" t="n"/>
      <c r="MC120" s="79" t="n"/>
      <c r="MD120" s="79" t="n"/>
      <c r="MG120" s="78" t="n">
        <v>22</v>
      </c>
      <c r="MH120" s="79" t="n"/>
      <c r="MI120" s="79" t="n"/>
      <c r="MJ120" s="79" t="n"/>
      <c r="MK120" s="79" t="n"/>
      <c r="ML120" s="79" t="n"/>
      <c r="MM120" s="79" t="n"/>
      <c r="MN120" s="79" t="n"/>
      <c r="MO120" s="79" t="n"/>
      <c r="MP120" s="79" t="n"/>
      <c r="MQ120" s="79" t="n"/>
      <c r="MR120" s="79" t="n"/>
      <c r="MS120" s="79" t="n"/>
      <c r="MT120" s="79" t="n"/>
      <c r="MU120" s="79" t="n"/>
      <c r="MV120" s="79" t="n"/>
      <c r="MW120" s="79" t="n"/>
      <c r="MX120" s="79" t="n"/>
      <c r="MY120" s="79" t="n"/>
      <c r="MZ120" s="79" t="n"/>
      <c r="NA120" s="79" t="n"/>
      <c r="NB120" s="79" t="n"/>
      <c r="NC120" s="79" t="n"/>
      <c r="ND120" s="79" t="n"/>
      <c r="NE120" s="79" t="n"/>
      <c r="NF120" s="79" t="n"/>
      <c r="NG120" s="79" t="n"/>
      <c r="NH120" s="79" t="n"/>
      <c r="NI120" s="79" t="n"/>
      <c r="NJ120" s="79" t="n"/>
      <c r="NK120" s="79" t="n"/>
      <c r="NL120" s="79" t="n"/>
      <c r="NM120" s="79" t="n"/>
      <c r="NN120" s="79" t="n"/>
      <c r="NO120" s="79" t="n"/>
      <c r="NP120" s="79" t="n"/>
      <c r="NQ120" s="79" t="n"/>
      <c r="NR120" s="79" t="n"/>
      <c r="NS120" s="79" t="n"/>
      <c r="NT120" s="79" t="n"/>
      <c r="NU120" s="79" t="n"/>
      <c r="NX120" s="78" t="n">
        <v>22</v>
      </c>
      <c r="NY120" s="79" t="n"/>
      <c r="NZ120" s="79" t="n"/>
      <c r="OA120" s="79" t="n"/>
      <c r="OB120" s="79" t="n"/>
      <c r="OC120" s="79" t="n"/>
      <c r="OD120" s="79" t="n"/>
      <c r="OE120" s="79" t="n"/>
      <c r="OF120" s="79" t="n"/>
      <c r="OG120" s="79" t="n"/>
      <c r="OH120" s="79" t="n"/>
      <c r="OI120" s="79" t="n"/>
      <c r="OJ120" s="79" t="n"/>
      <c r="OK120" s="79" t="n"/>
      <c r="OL120" s="79" t="n"/>
      <c r="OM120" s="79" t="n"/>
      <c r="ON120" s="79" t="n"/>
      <c r="OO120" s="79" t="n"/>
      <c r="OP120" s="79" t="n"/>
      <c r="OQ120" s="79" t="n"/>
      <c r="OR120" s="79" t="n"/>
      <c r="OS120" s="79" t="n"/>
      <c r="OT120" s="79" t="n"/>
      <c r="OU120" s="79" t="n"/>
      <c r="OV120" s="79" t="n"/>
      <c r="OW120" s="79" t="n"/>
      <c r="OX120" s="79" t="n"/>
      <c r="OY120" s="79" t="n"/>
      <c r="OZ120" s="79" t="n"/>
      <c r="PA120" s="79" t="n"/>
      <c r="PB120" s="79" t="n"/>
      <c r="PC120" s="79" t="n"/>
      <c r="PD120" s="79" t="n"/>
      <c r="PE120" s="79" t="n"/>
      <c r="PF120" s="79" t="n"/>
      <c r="PG120" s="79" t="n"/>
      <c r="PH120" s="79" t="n"/>
      <c r="PI120" s="79" t="n"/>
      <c r="PJ120" s="79" t="n"/>
      <c r="PK120" s="79" t="n"/>
      <c r="PL120" s="79" t="n"/>
      <c r="PO120" s="78" t="n">
        <v>22</v>
      </c>
      <c r="PP120" s="79" t="n"/>
      <c r="PQ120" s="79" t="n"/>
      <c r="PR120" s="79" t="n"/>
      <c r="PS120" s="79" t="n"/>
      <c r="PT120" s="79" t="n"/>
      <c r="PU120" s="79" t="n"/>
      <c r="PV120" s="79" t="n"/>
      <c r="PW120" s="79" t="n"/>
      <c r="PX120" s="79" t="n"/>
      <c r="PY120" s="79" t="n"/>
      <c r="PZ120" s="79" t="n"/>
      <c r="QA120" s="79" t="n"/>
      <c r="QB120" s="79" t="n"/>
      <c r="QC120" s="79" t="n"/>
      <c r="QD120" s="79" t="n"/>
      <c r="QE120" s="79" t="n"/>
      <c r="QF120" s="79" t="n"/>
      <c r="QG120" s="79" t="n"/>
      <c r="QH120" s="79" t="n"/>
      <c r="QI120" s="79" t="n"/>
      <c r="QJ120" s="79" t="n"/>
      <c r="QK120" s="79" t="n"/>
      <c r="QL120" s="79" t="n"/>
      <c r="QM120" s="79" t="n"/>
      <c r="QN120" s="79" t="n"/>
      <c r="QO120" s="79" t="n"/>
      <c r="QP120" s="79" t="n"/>
      <c r="QQ120" s="79" t="n"/>
      <c r="QR120" s="79" t="n"/>
      <c r="QS120" s="79" t="n"/>
      <c r="QT120" s="79" t="n"/>
      <c r="QU120" s="79" t="n"/>
      <c r="QV120" s="79" t="n"/>
      <c r="QW120" s="79" t="n"/>
      <c r="QX120" s="79" t="n"/>
      <c r="QY120" s="79" t="n"/>
      <c r="QZ120" s="79" t="n"/>
      <c r="RA120" s="79" t="n"/>
      <c r="RB120" s="79" t="n"/>
      <c r="RC120" s="79" t="n"/>
      <c r="RF120" s="78" t="n">
        <v>22</v>
      </c>
      <c r="RG120" s="79" t="n"/>
      <c r="RH120" s="79" t="n"/>
      <c r="RI120" s="79" t="n"/>
      <c r="RJ120" s="79" t="n"/>
      <c r="RK120" s="79" t="n"/>
      <c r="RL120" s="79" t="n"/>
      <c r="RM120" s="79" t="n"/>
      <c r="RN120" s="79" t="n"/>
      <c r="RO120" s="79" t="n"/>
      <c r="RP120" s="79" t="n"/>
      <c r="RQ120" s="79" t="n"/>
      <c r="RR120" s="79" t="n"/>
      <c r="RS120" s="79" t="n"/>
      <c r="RT120" s="79" t="n"/>
      <c r="RU120" s="79" t="n"/>
      <c r="RV120" s="79" t="n"/>
      <c r="RW120" s="79" t="n"/>
      <c r="RX120" s="79" t="n"/>
      <c r="RY120" s="79" t="n"/>
      <c r="RZ120" s="79" t="n"/>
      <c r="SA120" s="79" t="n"/>
      <c r="SB120" s="79" t="n"/>
      <c r="SC120" s="79" t="n"/>
      <c r="SD120" s="79" t="n"/>
      <c r="SE120" s="79" t="n"/>
      <c r="SF120" s="79" t="n"/>
      <c r="SG120" s="79" t="n"/>
      <c r="SH120" s="79" t="n"/>
      <c r="SI120" s="79" t="n"/>
      <c r="SJ120" s="79" t="n"/>
      <c r="SK120" s="79" t="n"/>
      <c r="SL120" s="79" t="n"/>
      <c r="SM120" s="79" t="n"/>
      <c r="SN120" s="79" t="n"/>
      <c r="SO120" s="79" t="n"/>
      <c r="SP120" s="79" t="n"/>
      <c r="SQ120" s="79" t="n"/>
      <c r="SR120" s="79" t="n"/>
      <c r="SS120" s="79" t="n"/>
      <c r="ST120" s="79" t="n"/>
      <c r="SW120" s="78" t="n">
        <v>22</v>
      </c>
      <c r="SX120" s="79" t="n"/>
      <c r="SY120" s="79" t="n"/>
      <c r="SZ120" s="79" t="n"/>
      <c r="TA120" s="79" t="n"/>
      <c r="TB120" s="79" t="n"/>
      <c r="TC120" s="79" t="n"/>
      <c r="TD120" s="79" t="n"/>
      <c r="TE120" s="79" t="n"/>
      <c r="TF120" s="79" t="n"/>
      <c r="TG120" s="79" t="n"/>
      <c r="TH120" s="79" t="n"/>
      <c r="TI120" s="79" t="n"/>
      <c r="TJ120" s="79" t="n"/>
      <c r="TK120" s="79" t="n"/>
      <c r="TL120" s="79" t="n"/>
      <c r="TM120" s="79" t="n"/>
      <c r="TN120" s="79" t="n"/>
      <c r="TO120" s="79" t="n"/>
      <c r="TP120" s="79" t="n"/>
      <c r="TQ120" s="79" t="n"/>
      <c r="TR120" s="79" t="n"/>
      <c r="TS120" s="79" t="n"/>
      <c r="TT120" s="79" t="n"/>
      <c r="TU120" s="79" t="n"/>
      <c r="TV120" s="79" t="n"/>
      <c r="TW120" s="79" t="n"/>
      <c r="TX120" s="79" t="n"/>
      <c r="TY120" s="79" t="n"/>
      <c r="TZ120" s="79" t="n"/>
      <c r="UA120" s="79" t="n"/>
      <c r="UB120" s="79" t="n"/>
      <c r="UC120" s="79" t="n"/>
      <c r="UD120" s="79" t="n"/>
      <c r="UE120" s="79" t="n"/>
      <c r="UF120" s="79" t="n"/>
      <c r="UG120" s="79" t="n"/>
      <c r="UH120" s="79" t="n"/>
      <c r="UI120" s="79" t="n"/>
      <c r="UJ120" s="79" t="n"/>
      <c r="UK120" s="79" t="n"/>
      <c r="UN120" s="78" t="n">
        <v>22</v>
      </c>
      <c r="UO120" s="79" t="n"/>
      <c r="UP120" s="79" t="n"/>
      <c r="UQ120" s="79" t="n"/>
      <c r="UR120" s="79" t="n"/>
      <c r="US120" s="79" t="n"/>
      <c r="UT120" s="79" t="n"/>
      <c r="UU120" s="79" t="n"/>
      <c r="UV120" s="79" t="n"/>
      <c r="UW120" s="79" t="n"/>
      <c r="UX120" s="79" t="n"/>
      <c r="UY120" s="79" t="n"/>
      <c r="UZ120" s="79" t="n"/>
      <c r="VA120" s="79" t="n"/>
      <c r="VB120" s="79" t="n"/>
      <c r="VC120" s="79" t="n"/>
      <c r="VD120" s="79" t="n"/>
      <c r="VE120" s="79" t="n"/>
      <c r="VF120" s="79" t="n"/>
      <c r="VG120" s="79" t="n"/>
      <c r="VH120" s="79" t="n"/>
      <c r="VI120" s="79" t="n"/>
      <c r="VJ120" s="79" t="n"/>
      <c r="VK120" s="79" t="n"/>
      <c r="VL120" s="79" t="n"/>
      <c r="VM120" s="79" t="n"/>
      <c r="VN120" s="79" t="n"/>
      <c r="VO120" s="79" t="n"/>
      <c r="VP120" s="79" t="n"/>
      <c r="VQ120" s="79" t="n"/>
      <c r="VR120" s="79" t="n"/>
      <c r="VS120" s="79" t="n"/>
      <c r="VT120" s="79" t="n"/>
      <c r="VU120" s="79" t="n"/>
      <c r="VV120" s="79" t="n"/>
      <c r="VW120" s="79" t="n"/>
      <c r="VX120" s="79" t="n"/>
      <c r="VY120" s="79" t="n"/>
      <c r="VZ120" s="79" t="n"/>
      <c r="WA120" s="79" t="n"/>
      <c r="WB120" s="79" t="n"/>
      <c r="WE120" s="78" t="n">
        <v>22</v>
      </c>
      <c r="WF120" s="79" t="n"/>
      <c r="WG120" s="79" t="n"/>
      <c r="WH120" s="79" t="n"/>
      <c r="WI120" s="79" t="n"/>
      <c r="WJ120" s="79" t="n"/>
      <c r="WK120" s="79" t="n"/>
      <c r="WL120" s="79" t="n"/>
      <c r="WM120" s="79" t="n"/>
      <c r="WN120" s="79" t="n"/>
      <c r="WO120" s="79" t="n"/>
      <c r="WP120" s="79" t="n"/>
      <c r="WQ120" s="79" t="n"/>
      <c r="WR120" s="79" t="n"/>
      <c r="WS120" s="79" t="n"/>
      <c r="WT120" s="79" t="n"/>
      <c r="WU120" s="79" t="n"/>
      <c r="WV120" s="79" t="n"/>
      <c r="WW120" s="79" t="n"/>
      <c r="WX120" s="79" t="n"/>
      <c r="WY120" s="79" t="n"/>
      <c r="WZ120" s="79" t="n"/>
      <c r="XA120" s="79" t="n"/>
      <c r="XB120" s="79" t="n"/>
      <c r="XC120" s="79" t="n"/>
      <c r="XD120" s="79" t="n"/>
      <c r="XE120" s="79" t="n"/>
      <c r="XF120" s="79" t="n"/>
      <c r="XG120" s="79" t="n"/>
      <c r="XH120" s="79" t="n"/>
      <c r="XI120" s="79" t="n"/>
      <c r="XJ120" s="79" t="n"/>
      <c r="XK120" s="79" t="n"/>
      <c r="XL120" s="79" t="n"/>
      <c r="XM120" s="79" t="n"/>
      <c r="XN120" s="79" t="n"/>
      <c r="XO120" s="79" t="n"/>
      <c r="XP120" s="79" t="n"/>
      <c r="XQ120" s="79" t="n"/>
      <c r="XR120" s="79" t="n"/>
      <c r="XS120" s="79" t="n"/>
      <c r="XV120" s="78" t="n">
        <v>22</v>
      </c>
      <c r="XW120" s="79" t="n"/>
      <c r="XX120" s="79" t="n"/>
      <c r="XY120" s="79" t="n"/>
      <c r="XZ120" s="79" t="n"/>
      <c r="YA120" s="79" t="n"/>
      <c r="YB120" s="79" t="n"/>
      <c r="YC120" s="79" t="n"/>
      <c r="YD120" s="79" t="n"/>
      <c r="YE120" s="79" t="n"/>
      <c r="YF120" s="79" t="n"/>
      <c r="YG120" s="79" t="n"/>
      <c r="YH120" s="79" t="n"/>
      <c r="YI120" s="79" t="n"/>
      <c r="YJ120" s="79" t="n"/>
      <c r="YK120" s="79" t="n"/>
      <c r="YL120" s="79" t="n"/>
      <c r="YM120" s="79" t="n"/>
      <c r="YN120" s="79" t="n"/>
      <c r="YO120" s="79" t="n"/>
      <c r="YP120" s="79" t="n"/>
      <c r="YQ120" s="79" t="n"/>
      <c r="YR120" s="79" t="n"/>
      <c r="YS120" s="79" t="n"/>
      <c r="YT120" s="79" t="n"/>
      <c r="YU120" s="79" t="n"/>
      <c r="YV120" s="79" t="n"/>
      <c r="YW120" s="79" t="n"/>
      <c r="YX120" s="79" t="n"/>
      <c r="YY120" s="79" t="n"/>
      <c r="YZ120" s="79" t="n"/>
      <c r="ZA120" s="79" t="n"/>
      <c r="ZB120" s="79" t="n"/>
      <c r="ZC120" s="79" t="n"/>
      <c r="ZD120" s="79" t="n"/>
      <c r="ZE120" s="79" t="n"/>
      <c r="ZF120" s="79" t="n"/>
      <c r="ZG120" s="79" t="n"/>
      <c r="ZH120" s="79" t="n"/>
      <c r="ZI120" s="79" t="n"/>
      <c r="ZJ120" s="79" t="n"/>
      <c r="ZM120" s="78" t="n">
        <v>22</v>
      </c>
      <c r="ZN120" s="79" t="n"/>
      <c r="ZO120" s="79" t="n"/>
      <c r="ZP120" s="79" t="n"/>
      <c r="ZQ120" s="79" t="n"/>
      <c r="ZR120" s="79" t="n"/>
      <c r="ZS120" s="79" t="n"/>
      <c r="ZT120" s="79" t="n"/>
      <c r="ZU120" s="79" t="n"/>
      <c r="ZV120" s="79" t="n"/>
      <c r="ZW120" s="79" t="n"/>
      <c r="ZX120" s="79" t="n"/>
      <c r="ZY120" s="79" t="n"/>
      <c r="ZZ120" s="79" t="n"/>
      <c r="AAA120" s="79" t="n"/>
      <c r="AAB120" s="79" t="n"/>
      <c r="AAC120" s="79" t="n"/>
      <c r="AAD120" s="79" t="n"/>
      <c r="AAE120" s="79" t="n"/>
      <c r="AAF120" s="79" t="n"/>
      <c r="AAG120" s="79" t="n"/>
      <c r="AAH120" s="79" t="n"/>
      <c r="AAI120" s="79" t="n"/>
      <c r="AAJ120" s="79" t="n"/>
      <c r="AAK120" s="79" t="n"/>
      <c r="AAL120" s="79" t="n"/>
      <c r="AAM120" s="79" t="n"/>
      <c r="AAN120" s="79" t="n"/>
      <c r="AAO120" s="79" t="n"/>
      <c r="AAP120" s="79" t="n"/>
      <c r="AAQ120" s="79" t="n"/>
      <c r="AAR120" s="79" t="n"/>
      <c r="AAS120" s="79" t="n"/>
      <c r="AAT120" s="79" t="n"/>
      <c r="AAU120" s="79" t="n"/>
      <c r="AAV120" s="79" t="n"/>
      <c r="AAW120" s="79" t="n"/>
      <c r="AAX120" s="79" t="n"/>
      <c r="AAY120" s="79" t="n"/>
      <c r="AAZ120" s="79" t="n"/>
      <c r="ABA120" s="79" t="n"/>
      <c r="ABD120" s="78" t="n">
        <v>22</v>
      </c>
      <c r="ABE120" s="79" t="n"/>
      <c r="ABF120" s="79" t="n"/>
      <c r="ABG120" s="79" t="n"/>
      <c r="ABH120" s="79" t="n"/>
      <c r="ABI120" s="79" t="n"/>
      <c r="ABJ120" s="79" t="n"/>
      <c r="ABK120" s="79" t="n"/>
      <c r="ABL120" s="79" t="n"/>
      <c r="ABM120" s="79" t="n"/>
      <c r="ABN120" s="79" t="n"/>
      <c r="ABO120" s="79" t="n"/>
      <c r="ABP120" s="79" t="n"/>
      <c r="ABQ120" s="79" t="n"/>
      <c r="ABR120" s="79" t="n"/>
      <c r="ABS120" s="79" t="n"/>
      <c r="ABT120" s="79" t="n"/>
      <c r="ABU120" s="79" t="n"/>
      <c r="ABV120" s="79" t="n"/>
      <c r="ABW120" s="79" t="n"/>
      <c r="ABX120" s="79" t="n"/>
      <c r="ABY120" s="79" t="n"/>
      <c r="ABZ120" s="79" t="n"/>
      <c r="ACA120" s="79" t="n"/>
      <c r="ACB120" s="79" t="n"/>
      <c r="ACC120" s="79" t="n"/>
      <c r="ACD120" s="79" t="n"/>
      <c r="ACE120" s="79" t="n"/>
      <c r="ACF120" s="79" t="n"/>
      <c r="ACG120" s="79" t="n"/>
      <c r="ACH120" s="79" t="n"/>
      <c r="ACI120" s="79" t="n"/>
      <c r="ACJ120" s="79" t="n"/>
      <c r="ACK120" s="79" t="n"/>
      <c r="ACL120" s="79" t="n"/>
      <c r="ACM120" s="79" t="n"/>
      <c r="ACN120" s="79" t="n"/>
      <c r="ACO120" s="79" t="n"/>
      <c r="ACP120" s="79" t="n"/>
      <c r="ACQ120" s="79" t="n"/>
      <c r="ACR120" s="79" t="n"/>
      <c r="ACU120" s="78" t="n">
        <v>22</v>
      </c>
      <c r="ACV120" s="79" t="n"/>
      <c r="ACW120" s="79" t="n"/>
      <c r="ACX120" s="79" t="n"/>
      <c r="ACY120" s="79" t="n"/>
      <c r="ACZ120" s="79" t="n"/>
      <c r="ADA120" s="79" t="n"/>
      <c r="ADB120" s="79" t="n"/>
      <c r="ADC120" s="79" t="n"/>
      <c r="ADD120" s="79" t="n"/>
      <c r="ADE120" s="79" t="n"/>
      <c r="ADF120" s="79" t="n"/>
      <c r="ADG120" s="79" t="n"/>
      <c r="ADH120" s="79" t="n"/>
      <c r="ADI120" s="79" t="n"/>
      <c r="ADJ120" s="79" t="n"/>
      <c r="ADK120" s="79" t="n"/>
      <c r="ADL120" s="79" t="n"/>
      <c r="ADM120" s="79" t="n"/>
      <c r="ADN120" s="79" t="n"/>
      <c r="ADO120" s="79" t="n"/>
      <c r="ADP120" s="79" t="n"/>
      <c r="ADQ120" s="79" t="n"/>
      <c r="ADR120" s="79" t="n"/>
      <c r="ADS120" s="79" t="n"/>
      <c r="ADT120" s="79" t="n"/>
      <c r="ADU120" s="79" t="n"/>
      <c r="ADV120" s="79" t="n"/>
      <c r="ADW120" s="79" t="n"/>
      <c r="ADX120" s="79" t="n"/>
      <c r="ADY120" s="79" t="n"/>
      <c r="ADZ120" s="79" t="n"/>
      <c r="AEA120" s="79" t="n"/>
      <c r="AEB120" s="79" t="n"/>
      <c r="AEC120" s="79" t="n"/>
      <c r="AED120" s="79" t="n"/>
      <c r="AEE120" s="79" t="n"/>
      <c r="AEF120" s="79" t="n"/>
      <c r="AEG120" s="79" t="n"/>
      <c r="AEH120" s="79" t="n"/>
      <c r="AEI120" s="79" t="n"/>
      <c r="AEL120" s="78" t="n">
        <v>22</v>
      </c>
      <c r="AEM120" s="79" t="n"/>
      <c r="AEN120" s="79" t="n"/>
      <c r="AEO120" s="79" t="n"/>
      <c r="AEP120" s="79" t="n"/>
      <c r="AEQ120" s="79" t="n"/>
      <c r="AER120" s="79" t="n"/>
      <c r="AES120" s="79" t="n"/>
      <c r="AET120" s="79" t="n"/>
      <c r="AEU120" s="79" t="n"/>
      <c r="AEV120" s="79" t="n"/>
      <c r="AEW120" s="79" t="n"/>
      <c r="AEX120" s="79" t="n"/>
      <c r="AEY120" s="79" t="n"/>
      <c r="AEZ120" s="79" t="n"/>
      <c r="AFA120" s="79" t="n"/>
      <c r="AFB120" s="79" t="n"/>
      <c r="AFC120" s="79" t="n"/>
      <c r="AFD120" s="79" t="n"/>
      <c r="AFE120" s="79" t="n"/>
      <c r="AFF120" s="79" t="n"/>
      <c r="AFG120" s="79" t="n"/>
      <c r="AFH120" s="79" t="n"/>
      <c r="AFI120" s="79" t="n"/>
      <c r="AFJ120" s="79" t="n"/>
      <c r="AFK120" s="79" t="n"/>
      <c r="AFL120" s="79" t="n"/>
      <c r="AFM120" s="79" t="n"/>
      <c r="AFN120" s="79" t="n"/>
      <c r="AFO120" s="79" t="n"/>
      <c r="AFP120" s="79" t="n"/>
      <c r="AFQ120" s="79" t="n"/>
      <c r="AFR120" s="79" t="n"/>
      <c r="AFS120" s="79" t="n"/>
      <c r="AFT120" s="79" t="n"/>
      <c r="AFU120" s="79" t="n"/>
      <c r="AFV120" s="79" t="n"/>
      <c r="AFW120" s="79" t="n"/>
      <c r="AFX120" s="79" t="n"/>
      <c r="AFY120" s="79" t="n"/>
      <c r="AFZ120" s="79" t="n"/>
    </row>
    <row r="121">
      <c r="A121" s="78" t="n">
        <v>23</v>
      </c>
      <c r="B121" s="79" t="n"/>
      <c r="C121" s="79" t="n"/>
      <c r="D121" s="79" t="n"/>
      <c r="E121" s="79" t="n"/>
      <c r="F121" s="79" t="n"/>
      <c r="G121" s="79" t="n"/>
      <c r="H121" s="79" t="n"/>
      <c r="I121" s="79" t="n"/>
      <c r="J121" s="79" t="n"/>
      <c r="K121" s="79" t="n"/>
      <c r="L121" s="79" t="n"/>
      <c r="M121" s="79" t="n"/>
      <c r="N121" s="79" t="n"/>
      <c r="O121" s="79" t="n"/>
      <c r="P121" s="79" t="n"/>
      <c r="Q121" s="79" t="n"/>
      <c r="R121" s="79" t="n"/>
      <c r="S121" s="79" t="n"/>
      <c r="T121" s="79" t="n"/>
      <c r="U121" s="79" t="n"/>
      <c r="V121" s="79" t="n"/>
      <c r="W121" s="79" t="n"/>
      <c r="X121" s="79" t="n"/>
      <c r="Y121" s="79" t="n"/>
      <c r="Z121" s="79" t="n"/>
      <c r="AA121" s="79" t="n"/>
      <c r="AB121" s="79" t="n"/>
      <c r="AC121" s="79" t="n"/>
      <c r="AD121" s="79" t="n"/>
      <c r="AE121" s="79" t="n"/>
      <c r="AF121" s="79" t="n"/>
      <c r="AG121" s="79" t="n"/>
      <c r="AH121" s="79" t="n"/>
      <c r="AI121" s="79" t="n"/>
      <c r="AJ121" s="79" t="n"/>
      <c r="AK121" s="79" t="n"/>
      <c r="AL121" s="79" t="n"/>
      <c r="AM121" s="79" t="n"/>
      <c r="AN121" s="79" t="n"/>
      <c r="AO121" s="79" t="n"/>
      <c r="AR121" s="78" t="n">
        <v>23</v>
      </c>
      <c r="AS121" s="79" t="n"/>
      <c r="AT121" s="79" t="n"/>
      <c r="AU121" s="79" t="n"/>
      <c r="AV121" s="79" t="n"/>
      <c r="AW121" s="79" t="n"/>
      <c r="AX121" s="79" t="n"/>
      <c r="AY121" s="79" t="n"/>
      <c r="AZ121" s="79" t="n"/>
      <c r="BA121" s="79" t="n"/>
      <c r="BB121" s="79" t="n"/>
      <c r="BC121" s="79" t="n"/>
      <c r="BD121" s="79" t="n"/>
      <c r="BE121" s="79" t="n"/>
      <c r="BF121" s="79" t="n"/>
      <c r="BG121" s="79" t="n"/>
      <c r="BH121" s="79" t="n"/>
      <c r="BI121" s="79" t="n"/>
      <c r="BJ121" s="79" t="n"/>
      <c r="BK121" s="79" t="n"/>
      <c r="BL121" s="79" t="n"/>
      <c r="BM121" s="79" t="n"/>
      <c r="BN121" s="79" t="n"/>
      <c r="BO121" s="79" t="n"/>
      <c r="BP121" s="79" t="n"/>
      <c r="BQ121" s="79" t="n"/>
      <c r="BR121" s="79" t="n"/>
      <c r="BS121" s="79" t="n"/>
      <c r="BT121" s="79" t="n"/>
      <c r="BU121" s="79" t="n"/>
      <c r="BV121" s="79" t="n"/>
      <c r="BW121" s="79" t="n"/>
      <c r="BX121" s="79" t="n"/>
      <c r="BY121" s="79" t="n"/>
      <c r="BZ121" s="79" t="n"/>
      <c r="CA121" s="79" t="n"/>
      <c r="CB121" s="79" t="n"/>
      <c r="CC121" s="79" t="n"/>
      <c r="CD121" s="79" t="n"/>
      <c r="CE121" s="79" t="n"/>
      <c r="CF121" s="79" t="n"/>
      <c r="CI121" s="78" t="n">
        <v>23</v>
      </c>
      <c r="CJ121" s="79" t="n"/>
      <c r="CK121" s="79" t="n"/>
      <c r="CL121" s="79" t="n"/>
      <c r="CM121" s="79" t="n"/>
      <c r="CN121" s="79" t="n"/>
      <c r="CO121" s="79" t="n"/>
      <c r="CP121" s="79" t="n"/>
      <c r="CQ121" s="79" t="n"/>
      <c r="CR121" s="79" t="n"/>
      <c r="CS121" s="79" t="n"/>
      <c r="CT121" s="79" t="n"/>
      <c r="CU121" s="79" t="n"/>
      <c r="CV121" s="79" t="n"/>
      <c r="CW121" s="79" t="n"/>
      <c r="CX121" s="79" t="n"/>
      <c r="CY121" s="79" t="n"/>
      <c r="CZ121" s="79" t="n"/>
      <c r="DA121" s="79" t="n"/>
      <c r="DB121" s="79" t="n"/>
      <c r="DC121" s="79" t="n"/>
      <c r="DD121" s="79" t="n"/>
      <c r="DE121" s="79" t="n"/>
      <c r="DF121" s="79" t="n"/>
      <c r="DG121" s="79" t="n"/>
      <c r="DH121" s="79" t="n"/>
      <c r="DI121" s="79" t="n"/>
      <c r="DJ121" s="79" t="n"/>
      <c r="DK121" s="79" t="n"/>
      <c r="DL121" s="79" t="n"/>
      <c r="DM121" s="79" t="n"/>
      <c r="DN121" s="79" t="n"/>
      <c r="DO121" s="79" t="n"/>
      <c r="DP121" s="79" t="n"/>
      <c r="DQ121" s="79" t="n"/>
      <c r="DR121" s="79" t="n"/>
      <c r="DS121" s="79" t="n"/>
      <c r="DT121" s="79" t="n"/>
      <c r="DU121" s="79" t="n"/>
      <c r="DV121" s="79" t="n"/>
      <c r="DW121" s="79" t="n"/>
      <c r="DZ121" s="78" t="n">
        <v>23</v>
      </c>
      <c r="EA121" s="79" t="n"/>
      <c r="EB121" s="79" t="n"/>
      <c r="EC121" s="79" t="n"/>
      <c r="ED121" s="79" t="n"/>
      <c r="EE121" s="79" t="n"/>
      <c r="EF121" s="79" t="n"/>
      <c r="EG121" s="79" t="n"/>
      <c r="EH121" s="79" t="n"/>
      <c r="EI121" s="79" t="n"/>
      <c r="EJ121" s="79" t="n"/>
      <c r="EK121" s="79" t="n"/>
      <c r="EL121" s="79" t="n"/>
      <c r="EM121" s="79" t="n"/>
      <c r="EN121" s="79" t="n"/>
      <c r="EO121" s="79" t="n"/>
      <c r="EP121" s="79" t="n"/>
      <c r="EQ121" s="79" t="n"/>
      <c r="ER121" s="79" t="n"/>
      <c r="ES121" s="79" t="n"/>
      <c r="ET121" s="79" t="n"/>
      <c r="EU121" s="79" t="n"/>
      <c r="EV121" s="79" t="n"/>
      <c r="EW121" s="79" t="n"/>
      <c r="EX121" s="79" t="n"/>
      <c r="EY121" s="79" t="n"/>
      <c r="EZ121" s="79" t="n"/>
      <c r="FA121" s="79" t="n"/>
      <c r="FB121" s="79" t="n"/>
      <c r="FC121" s="79" t="n"/>
      <c r="FD121" s="79" t="n"/>
      <c r="FE121" s="79" t="n"/>
      <c r="FF121" s="79" t="n"/>
      <c r="FG121" s="79" t="n"/>
      <c r="FH121" s="79" t="n"/>
      <c r="FI121" s="79" t="n"/>
      <c r="FJ121" s="79" t="n"/>
      <c r="FK121" s="79" t="n"/>
      <c r="FL121" s="79" t="n"/>
      <c r="FM121" s="79" t="n"/>
      <c r="FN121" s="79" t="n"/>
      <c r="FQ121" s="78" t="n">
        <v>23</v>
      </c>
      <c r="FR121" s="79" t="n"/>
      <c r="FS121" s="79" t="n"/>
      <c r="FT121" s="79" t="n"/>
      <c r="FU121" s="79" t="n"/>
      <c r="FV121" s="79" t="n"/>
      <c r="FW121" s="79" t="n"/>
      <c r="FX121" s="79" t="n"/>
      <c r="FY121" s="79" t="n"/>
      <c r="FZ121" s="79" t="n"/>
      <c r="GA121" s="79" t="n"/>
      <c r="GB121" s="79" t="n"/>
      <c r="GC121" s="79" t="n"/>
      <c r="GD121" s="79" t="n"/>
      <c r="GE121" s="79" t="n"/>
      <c r="GF121" s="79" t="n"/>
      <c r="GG121" s="79" t="n"/>
      <c r="GH121" s="79" t="n"/>
      <c r="GI121" s="79" t="n"/>
      <c r="GJ121" s="79" t="n"/>
      <c r="GK121" s="79" t="n"/>
      <c r="GL121" s="79" t="n"/>
      <c r="GM121" s="79" t="n"/>
      <c r="GN121" s="79" t="n"/>
      <c r="GO121" s="79" t="n"/>
      <c r="GP121" s="79" t="n"/>
      <c r="GQ121" s="79" t="n"/>
      <c r="GR121" s="79" t="n"/>
      <c r="GS121" s="79" t="n"/>
      <c r="GT121" s="79" t="n"/>
      <c r="GU121" s="79" t="n"/>
      <c r="GV121" s="79" t="n"/>
      <c r="GW121" s="79" t="n"/>
      <c r="GX121" s="79" t="n"/>
      <c r="GY121" s="79" t="n"/>
      <c r="GZ121" s="79" t="n"/>
      <c r="HA121" s="79" t="n"/>
      <c r="HB121" s="79" t="n"/>
      <c r="HC121" s="79" t="n"/>
      <c r="HD121" s="79" t="n"/>
      <c r="HE121" s="79" t="n"/>
      <c r="HH121" s="78" t="n">
        <v>23</v>
      </c>
      <c r="HI121" s="79" t="n"/>
      <c r="HJ121" s="79" t="n"/>
      <c r="HK121" s="79" t="n"/>
      <c r="HL121" s="79" t="n"/>
      <c r="HM121" s="79" t="n"/>
      <c r="HN121" s="79" t="n"/>
      <c r="HO121" s="79" t="n"/>
      <c r="HP121" s="79" t="n"/>
      <c r="HQ121" s="79" t="n"/>
      <c r="HR121" s="79" t="n"/>
      <c r="HS121" s="79" t="n"/>
      <c r="HT121" s="79" t="n"/>
      <c r="HU121" s="79" t="n"/>
      <c r="HV121" s="79" t="n"/>
      <c r="HW121" s="79" t="n"/>
      <c r="HX121" s="79" t="n"/>
      <c r="HY121" s="79" t="n"/>
      <c r="HZ121" s="79" t="n"/>
      <c r="IA121" s="79" t="n"/>
      <c r="IB121" s="79" t="n"/>
      <c r="IC121" s="79" t="n"/>
      <c r="ID121" s="79" t="n"/>
      <c r="IE121" s="79" t="n"/>
      <c r="IF121" s="79" t="n"/>
      <c r="IG121" s="79" t="n"/>
      <c r="IH121" s="79" t="n"/>
      <c r="II121" s="79" t="n"/>
      <c r="IJ121" s="79" t="n"/>
      <c r="IK121" s="79" t="n"/>
      <c r="IL121" s="79" t="n"/>
      <c r="IM121" s="79" t="n"/>
      <c r="IN121" s="79" t="n"/>
      <c r="IO121" s="79" t="n"/>
      <c r="IP121" s="79" t="n"/>
      <c r="IQ121" s="79" t="n"/>
      <c r="IR121" s="79" t="n"/>
      <c r="IS121" s="79" t="n"/>
      <c r="IT121" s="79" t="n"/>
      <c r="IU121" s="79" t="n"/>
      <c r="IV121" s="79" t="n"/>
      <c r="IY121" s="78" t="n">
        <v>23</v>
      </c>
      <c r="IZ121" s="79" t="n"/>
      <c r="JA121" s="79" t="n"/>
      <c r="JB121" s="79" t="n"/>
      <c r="JC121" s="79" t="n"/>
      <c r="JD121" s="79" t="n"/>
      <c r="JE121" s="79" t="n"/>
      <c r="JF121" s="79" t="n"/>
      <c r="JG121" s="79" t="n"/>
      <c r="JH121" s="79" t="n"/>
      <c r="JI121" s="79" t="n"/>
      <c r="JJ121" s="79" t="n"/>
      <c r="JK121" s="79" t="n"/>
      <c r="JL121" s="79" t="n"/>
      <c r="JM121" s="79" t="n"/>
      <c r="JN121" s="79" t="n"/>
      <c r="JO121" s="79" t="n"/>
      <c r="JP121" s="79" t="n"/>
      <c r="JQ121" s="79" t="n"/>
      <c r="JR121" s="79" t="n"/>
      <c r="JS121" s="79" t="n"/>
      <c r="JT121" s="79" t="n"/>
      <c r="JU121" s="79" t="n"/>
      <c r="JV121" s="79" t="n"/>
      <c r="JW121" s="79" t="n"/>
      <c r="JX121" s="79" t="n"/>
      <c r="JY121" s="79" t="n"/>
      <c r="JZ121" s="79" t="n"/>
      <c r="KA121" s="79" t="n"/>
      <c r="KB121" s="79" t="n"/>
      <c r="KC121" s="79" t="n"/>
      <c r="KD121" s="79" t="n"/>
      <c r="KE121" s="79" t="n"/>
      <c r="KF121" s="79" t="n"/>
      <c r="KG121" s="79" t="n"/>
      <c r="KH121" s="79" t="n"/>
      <c r="KI121" s="79" t="n"/>
      <c r="KJ121" s="79" t="n"/>
      <c r="KK121" s="79" t="n"/>
      <c r="KL121" s="79" t="n"/>
      <c r="KM121" s="79" t="n"/>
      <c r="KP121" s="78" t="n">
        <v>23</v>
      </c>
      <c r="KQ121" s="79" t="n"/>
      <c r="KR121" s="79" t="n"/>
      <c r="KS121" s="79" t="n"/>
      <c r="KT121" s="79" t="n"/>
      <c r="KU121" s="79" t="n"/>
      <c r="KV121" s="79" t="n"/>
      <c r="KW121" s="79" t="n"/>
      <c r="KX121" s="79" t="n"/>
      <c r="KY121" s="79" t="n"/>
      <c r="KZ121" s="79" t="n"/>
      <c r="LA121" s="79" t="n"/>
      <c r="LB121" s="79" t="n"/>
      <c r="LC121" s="79" t="n"/>
      <c r="LD121" s="79" t="n"/>
      <c r="LE121" s="79" t="n"/>
      <c r="LF121" s="79" t="n"/>
      <c r="LG121" s="79" t="n"/>
      <c r="LH121" s="79" t="n"/>
      <c r="LI121" s="79" t="n"/>
      <c r="LJ121" s="79" t="n"/>
      <c r="LK121" s="79" t="n"/>
      <c r="LL121" s="79" t="n"/>
      <c r="LM121" s="79" t="n"/>
      <c r="LN121" s="79" t="n"/>
      <c r="LO121" s="79" t="n"/>
      <c r="LP121" s="79" t="n"/>
      <c r="LQ121" s="79" t="n"/>
      <c r="LR121" s="79" t="n"/>
      <c r="LS121" s="79" t="n"/>
      <c r="LT121" s="79" t="n"/>
      <c r="LU121" s="79" t="n"/>
      <c r="LV121" s="79" t="n"/>
      <c r="LW121" s="79" t="n"/>
      <c r="LX121" s="79" t="n"/>
      <c r="LY121" s="79" t="n"/>
      <c r="LZ121" s="79" t="n"/>
      <c r="MA121" s="79" t="n"/>
      <c r="MB121" s="79" t="n"/>
      <c r="MC121" s="79" t="n"/>
      <c r="MD121" s="79" t="n"/>
      <c r="MG121" s="78" t="n">
        <v>23</v>
      </c>
      <c r="MH121" s="79" t="n"/>
      <c r="MI121" s="79" t="n"/>
      <c r="MJ121" s="79" t="n"/>
      <c r="MK121" s="79" t="n"/>
      <c r="ML121" s="79" t="n"/>
      <c r="MM121" s="79" t="n"/>
      <c r="MN121" s="79" t="n"/>
      <c r="MO121" s="79" t="n"/>
      <c r="MP121" s="79" t="n"/>
      <c r="MQ121" s="79" t="n"/>
      <c r="MR121" s="79" t="n"/>
      <c r="MS121" s="79" t="n"/>
      <c r="MT121" s="79" t="n"/>
      <c r="MU121" s="79" t="n"/>
      <c r="MV121" s="79" t="n"/>
      <c r="MW121" s="79" t="n"/>
      <c r="MX121" s="79" t="n"/>
      <c r="MY121" s="79" t="n"/>
      <c r="MZ121" s="79" t="n"/>
      <c r="NA121" s="79" t="n"/>
      <c r="NB121" s="79" t="n"/>
      <c r="NC121" s="79" t="n"/>
      <c r="ND121" s="79" t="n"/>
      <c r="NE121" s="79" t="n"/>
      <c r="NF121" s="79" t="n"/>
      <c r="NG121" s="79" t="n"/>
      <c r="NH121" s="79" t="n"/>
      <c r="NI121" s="79" t="n"/>
      <c r="NJ121" s="79" t="n"/>
      <c r="NK121" s="79" t="n"/>
      <c r="NL121" s="79" t="n"/>
      <c r="NM121" s="79" t="n"/>
      <c r="NN121" s="79" t="n"/>
      <c r="NO121" s="79" t="n"/>
      <c r="NP121" s="79" t="n"/>
      <c r="NQ121" s="79" t="n"/>
      <c r="NR121" s="79" t="n"/>
      <c r="NS121" s="79" t="n"/>
      <c r="NT121" s="79" t="n"/>
      <c r="NU121" s="79" t="n"/>
      <c r="NX121" s="78" t="n">
        <v>23</v>
      </c>
      <c r="NY121" s="79" t="n"/>
      <c r="NZ121" s="79" t="n"/>
      <c r="OA121" s="79" t="n"/>
      <c r="OB121" s="79" t="n"/>
      <c r="OC121" s="79" t="n"/>
      <c r="OD121" s="79" t="n"/>
      <c r="OE121" s="79" t="n"/>
      <c r="OF121" s="79" t="n"/>
      <c r="OG121" s="79" t="n"/>
      <c r="OH121" s="79" t="n"/>
      <c r="OI121" s="79" t="n"/>
      <c r="OJ121" s="79" t="n"/>
      <c r="OK121" s="79" t="n"/>
      <c r="OL121" s="79" t="n"/>
      <c r="OM121" s="79" t="n"/>
      <c r="ON121" s="79" t="n"/>
      <c r="OO121" s="79" t="n"/>
      <c r="OP121" s="79" t="n"/>
      <c r="OQ121" s="79" t="n"/>
      <c r="OR121" s="79" t="n"/>
      <c r="OS121" s="79" t="n"/>
      <c r="OT121" s="79" t="n"/>
      <c r="OU121" s="79" t="n"/>
      <c r="OV121" s="79" t="n"/>
      <c r="OW121" s="79" t="n"/>
      <c r="OX121" s="79" t="n"/>
      <c r="OY121" s="79" t="n"/>
      <c r="OZ121" s="79" t="n"/>
      <c r="PA121" s="79" t="n"/>
      <c r="PB121" s="79" t="n"/>
      <c r="PC121" s="79" t="n"/>
      <c r="PD121" s="79" t="n"/>
      <c r="PE121" s="79" t="n"/>
      <c r="PF121" s="79" t="n"/>
      <c r="PG121" s="79" t="n"/>
      <c r="PH121" s="79" t="n"/>
      <c r="PI121" s="79" t="n"/>
      <c r="PJ121" s="79" t="n"/>
      <c r="PK121" s="79" t="n"/>
      <c r="PL121" s="79" t="n"/>
      <c r="PO121" s="78" t="n">
        <v>23</v>
      </c>
      <c r="PP121" s="79" t="n"/>
      <c r="PQ121" s="79" t="n"/>
      <c r="PR121" s="79" t="n"/>
      <c r="PS121" s="79" t="n"/>
      <c r="PT121" s="79" t="n"/>
      <c r="PU121" s="79" t="n"/>
      <c r="PV121" s="79" t="n"/>
      <c r="PW121" s="79" t="n"/>
      <c r="PX121" s="79" t="n"/>
      <c r="PY121" s="79" t="n"/>
      <c r="PZ121" s="79" t="n"/>
      <c r="QA121" s="79" t="n"/>
      <c r="QB121" s="79" t="n"/>
      <c r="QC121" s="79" t="n"/>
      <c r="QD121" s="79" t="n"/>
      <c r="QE121" s="79" t="n"/>
      <c r="QF121" s="79" t="n"/>
      <c r="QG121" s="79" t="n"/>
      <c r="QH121" s="79" t="n"/>
      <c r="QI121" s="79" t="n"/>
      <c r="QJ121" s="79" t="n"/>
      <c r="QK121" s="79" t="n"/>
      <c r="QL121" s="79" t="n"/>
      <c r="QM121" s="79" t="n"/>
      <c r="QN121" s="79" t="n"/>
      <c r="QO121" s="79" t="n"/>
      <c r="QP121" s="79" t="n"/>
      <c r="QQ121" s="79" t="n"/>
      <c r="QR121" s="79" t="n"/>
      <c r="QS121" s="79" t="n"/>
      <c r="QT121" s="79" t="n"/>
      <c r="QU121" s="79" t="n"/>
      <c r="QV121" s="79" t="n"/>
      <c r="QW121" s="79" t="n"/>
      <c r="QX121" s="79" t="n"/>
      <c r="QY121" s="79" t="n"/>
      <c r="QZ121" s="79" t="n"/>
      <c r="RA121" s="79" t="n"/>
      <c r="RB121" s="79" t="n"/>
      <c r="RC121" s="79" t="n"/>
      <c r="RF121" s="78" t="n">
        <v>23</v>
      </c>
      <c r="RG121" s="79" t="n"/>
      <c r="RH121" s="79" t="n"/>
      <c r="RI121" s="79" t="n"/>
      <c r="RJ121" s="79" t="n"/>
      <c r="RK121" s="79" t="n"/>
      <c r="RL121" s="79" t="n"/>
      <c r="RM121" s="79" t="n"/>
      <c r="RN121" s="79" t="n"/>
      <c r="RO121" s="79" t="n"/>
      <c r="RP121" s="79" t="n"/>
      <c r="RQ121" s="79" t="n"/>
      <c r="RR121" s="79" t="n"/>
      <c r="RS121" s="79" t="n"/>
      <c r="RT121" s="79" t="n"/>
      <c r="RU121" s="79" t="n"/>
      <c r="RV121" s="79" t="n"/>
      <c r="RW121" s="79" t="n"/>
      <c r="RX121" s="79" t="n"/>
      <c r="RY121" s="79" t="n"/>
      <c r="RZ121" s="79" t="n"/>
      <c r="SA121" s="79" t="n"/>
      <c r="SB121" s="79" t="n"/>
      <c r="SC121" s="79" t="n"/>
      <c r="SD121" s="79" t="n"/>
      <c r="SE121" s="79" t="n"/>
      <c r="SF121" s="79" t="n"/>
      <c r="SG121" s="79" t="n"/>
      <c r="SH121" s="79" t="n"/>
      <c r="SI121" s="79" t="n"/>
      <c r="SJ121" s="79" t="n"/>
      <c r="SK121" s="79" t="n"/>
      <c r="SL121" s="79" t="n"/>
      <c r="SM121" s="79" t="n"/>
      <c r="SN121" s="79" t="n"/>
      <c r="SO121" s="79" t="n"/>
      <c r="SP121" s="79" t="n"/>
      <c r="SQ121" s="79" t="n"/>
      <c r="SR121" s="79" t="n"/>
      <c r="SS121" s="79" t="n"/>
      <c r="ST121" s="79" t="n"/>
      <c r="SW121" s="78" t="n">
        <v>23</v>
      </c>
      <c r="SX121" s="79" t="n"/>
      <c r="SY121" s="79" t="n"/>
      <c r="SZ121" s="79" t="n"/>
      <c r="TA121" s="79" t="n"/>
      <c r="TB121" s="79" t="n"/>
      <c r="TC121" s="79" t="n"/>
      <c r="TD121" s="79" t="n"/>
      <c r="TE121" s="79" t="n"/>
      <c r="TF121" s="79" t="n"/>
      <c r="TG121" s="79" t="n"/>
      <c r="TH121" s="79" t="n"/>
      <c r="TI121" s="79" t="n"/>
      <c r="TJ121" s="79" t="n"/>
      <c r="TK121" s="79" t="n"/>
      <c r="TL121" s="79" t="n"/>
      <c r="TM121" s="79" t="n"/>
      <c r="TN121" s="79" t="n"/>
      <c r="TO121" s="79" t="n"/>
      <c r="TP121" s="79" t="n"/>
      <c r="TQ121" s="79" t="n"/>
      <c r="TR121" s="79" t="n"/>
      <c r="TS121" s="79" t="n"/>
      <c r="TT121" s="79" t="n"/>
      <c r="TU121" s="79" t="n"/>
      <c r="TV121" s="79" t="n"/>
      <c r="TW121" s="79" t="n"/>
      <c r="TX121" s="79" t="n"/>
      <c r="TY121" s="79" t="n"/>
      <c r="TZ121" s="79" t="n"/>
      <c r="UA121" s="79" t="n"/>
      <c r="UB121" s="79" t="n"/>
      <c r="UC121" s="79" t="n"/>
      <c r="UD121" s="79" t="n"/>
      <c r="UE121" s="79" t="n"/>
      <c r="UF121" s="79" t="n"/>
      <c r="UG121" s="79" t="n"/>
      <c r="UH121" s="79" t="n"/>
      <c r="UI121" s="79" t="n"/>
      <c r="UJ121" s="79" t="n"/>
      <c r="UK121" s="79" t="n"/>
      <c r="UN121" s="78" t="n">
        <v>23</v>
      </c>
      <c r="UO121" s="79" t="n"/>
      <c r="UP121" s="79" t="n"/>
      <c r="UQ121" s="79" t="n"/>
      <c r="UR121" s="79" t="n"/>
      <c r="US121" s="79" t="n"/>
      <c r="UT121" s="79" t="n"/>
      <c r="UU121" s="79" t="n"/>
      <c r="UV121" s="79" t="n"/>
      <c r="UW121" s="79" t="n"/>
      <c r="UX121" s="79" t="n"/>
      <c r="UY121" s="79" t="n"/>
      <c r="UZ121" s="79" t="n"/>
      <c r="VA121" s="79" t="n"/>
      <c r="VB121" s="79" t="n"/>
      <c r="VC121" s="79" t="n"/>
      <c r="VD121" s="79" t="n"/>
      <c r="VE121" s="79" t="n"/>
      <c r="VF121" s="79" t="n"/>
      <c r="VG121" s="79" t="n"/>
      <c r="VH121" s="79" t="n"/>
      <c r="VI121" s="79" t="n"/>
      <c r="VJ121" s="79" t="n"/>
      <c r="VK121" s="79" t="n"/>
      <c r="VL121" s="79" t="n"/>
      <c r="VM121" s="79" t="n"/>
      <c r="VN121" s="79" t="n"/>
      <c r="VO121" s="79" t="n"/>
      <c r="VP121" s="79" t="n"/>
      <c r="VQ121" s="79" t="n"/>
      <c r="VR121" s="79" t="n"/>
      <c r="VS121" s="79" t="n"/>
      <c r="VT121" s="79" t="n"/>
      <c r="VU121" s="79" t="n"/>
      <c r="VV121" s="79" t="n"/>
      <c r="VW121" s="79" t="n"/>
      <c r="VX121" s="79" t="n"/>
      <c r="VY121" s="79" t="n"/>
      <c r="VZ121" s="79" t="n"/>
      <c r="WA121" s="79" t="n"/>
      <c r="WB121" s="79" t="n"/>
      <c r="WE121" s="78" t="n">
        <v>23</v>
      </c>
      <c r="WF121" s="79" t="n"/>
      <c r="WG121" s="79" t="n"/>
      <c r="WH121" s="79" t="n"/>
      <c r="WI121" s="79" t="n"/>
      <c r="WJ121" s="79" t="n"/>
      <c r="WK121" s="79" t="n"/>
      <c r="WL121" s="79" t="n"/>
      <c r="WM121" s="79" t="n"/>
      <c r="WN121" s="79" t="n"/>
      <c r="WO121" s="79" t="n"/>
      <c r="WP121" s="79" t="n"/>
      <c r="WQ121" s="79" t="n"/>
      <c r="WR121" s="79" t="n"/>
      <c r="WS121" s="79" t="n"/>
      <c r="WT121" s="79" t="n"/>
      <c r="WU121" s="79" t="n"/>
      <c r="WV121" s="79" t="n"/>
      <c r="WW121" s="79" t="n"/>
      <c r="WX121" s="79" t="n"/>
      <c r="WY121" s="79" t="n"/>
      <c r="WZ121" s="79" t="n"/>
      <c r="XA121" s="79" t="n"/>
      <c r="XB121" s="79" t="n"/>
      <c r="XC121" s="79" t="n"/>
      <c r="XD121" s="79" t="n"/>
      <c r="XE121" s="79" t="n"/>
      <c r="XF121" s="79" t="n"/>
      <c r="XG121" s="79" t="n"/>
      <c r="XH121" s="79" t="n"/>
      <c r="XI121" s="79" t="n"/>
      <c r="XJ121" s="79" t="n"/>
      <c r="XK121" s="79" t="n"/>
      <c r="XL121" s="79" t="n"/>
      <c r="XM121" s="79" t="n"/>
      <c r="XN121" s="79" t="n"/>
      <c r="XO121" s="79" t="n"/>
      <c r="XP121" s="79" t="n"/>
      <c r="XQ121" s="79" t="n"/>
      <c r="XR121" s="79" t="n"/>
      <c r="XS121" s="79" t="n"/>
      <c r="XV121" s="78" t="n">
        <v>23</v>
      </c>
      <c r="XW121" s="79" t="n"/>
      <c r="XX121" s="79" t="n"/>
      <c r="XY121" s="79" t="n"/>
      <c r="XZ121" s="79" t="n"/>
      <c r="YA121" s="79" t="n"/>
      <c r="YB121" s="79" t="n"/>
      <c r="YC121" s="79" t="n"/>
      <c r="YD121" s="79" t="n"/>
      <c r="YE121" s="79" t="n"/>
      <c r="YF121" s="79" t="n"/>
      <c r="YG121" s="79" t="n"/>
      <c r="YH121" s="79" t="n"/>
      <c r="YI121" s="79" t="n"/>
      <c r="YJ121" s="79" t="n"/>
      <c r="YK121" s="79" t="n"/>
      <c r="YL121" s="79" t="n"/>
      <c r="YM121" s="79" t="n"/>
      <c r="YN121" s="79" t="n"/>
      <c r="YO121" s="79" t="n"/>
      <c r="YP121" s="79" t="n"/>
      <c r="YQ121" s="79" t="n"/>
      <c r="YR121" s="79" t="n"/>
      <c r="YS121" s="79" t="n"/>
      <c r="YT121" s="79" t="n"/>
      <c r="YU121" s="79" t="n"/>
      <c r="YV121" s="79" t="n"/>
      <c r="YW121" s="79" t="n"/>
      <c r="YX121" s="79" t="n"/>
      <c r="YY121" s="79" t="n"/>
      <c r="YZ121" s="79" t="n"/>
      <c r="ZA121" s="79" t="n"/>
      <c r="ZB121" s="79" t="n"/>
      <c r="ZC121" s="79" t="n"/>
      <c r="ZD121" s="79" t="n"/>
      <c r="ZE121" s="79" t="n"/>
      <c r="ZF121" s="79" t="n"/>
      <c r="ZG121" s="79" t="n"/>
      <c r="ZH121" s="79" t="n"/>
      <c r="ZI121" s="79" t="n"/>
      <c r="ZJ121" s="79" t="n"/>
      <c r="ZM121" s="78" t="n">
        <v>23</v>
      </c>
      <c r="ZN121" s="79" t="n"/>
      <c r="ZO121" s="79" t="n"/>
      <c r="ZP121" s="79" t="n"/>
      <c r="ZQ121" s="79" t="n"/>
      <c r="ZR121" s="79" t="n"/>
      <c r="ZS121" s="79" t="n"/>
      <c r="ZT121" s="79" t="n"/>
      <c r="ZU121" s="79" t="n"/>
      <c r="ZV121" s="79" t="n"/>
      <c r="ZW121" s="79" t="n"/>
      <c r="ZX121" s="79" t="n"/>
      <c r="ZY121" s="79" t="n"/>
      <c r="ZZ121" s="79" t="n"/>
      <c r="AAA121" s="79" t="n"/>
      <c r="AAB121" s="79" t="n"/>
      <c r="AAC121" s="79" t="n"/>
      <c r="AAD121" s="79" t="n"/>
      <c r="AAE121" s="79" t="n"/>
      <c r="AAF121" s="79" t="n"/>
      <c r="AAG121" s="79" t="n"/>
      <c r="AAH121" s="79" t="n"/>
      <c r="AAI121" s="79" t="n"/>
      <c r="AAJ121" s="79" t="n"/>
      <c r="AAK121" s="79" t="n"/>
      <c r="AAL121" s="79" t="n"/>
      <c r="AAM121" s="79" t="n"/>
      <c r="AAN121" s="79" t="n"/>
      <c r="AAO121" s="79" t="n"/>
      <c r="AAP121" s="79" t="n"/>
      <c r="AAQ121" s="79" t="n"/>
      <c r="AAR121" s="79" t="n"/>
      <c r="AAS121" s="79" t="n"/>
      <c r="AAT121" s="79" t="n"/>
      <c r="AAU121" s="79" t="n"/>
      <c r="AAV121" s="79" t="n"/>
      <c r="AAW121" s="79" t="n"/>
      <c r="AAX121" s="79" t="n"/>
      <c r="AAY121" s="79" t="n"/>
      <c r="AAZ121" s="79" t="n"/>
      <c r="ABA121" s="79" t="n"/>
      <c r="ABD121" s="78" t="n">
        <v>23</v>
      </c>
      <c r="ABE121" s="79" t="n"/>
      <c r="ABF121" s="79" t="n"/>
      <c r="ABG121" s="79" t="n"/>
      <c r="ABH121" s="79" t="n"/>
      <c r="ABI121" s="79" t="n"/>
      <c r="ABJ121" s="79" t="n"/>
      <c r="ABK121" s="79" t="n"/>
      <c r="ABL121" s="79" t="n"/>
      <c r="ABM121" s="79" t="n"/>
      <c r="ABN121" s="79" t="n"/>
      <c r="ABO121" s="79" t="n"/>
      <c r="ABP121" s="79" t="n"/>
      <c r="ABQ121" s="79" t="n"/>
      <c r="ABR121" s="79" t="n"/>
      <c r="ABS121" s="79" t="n"/>
      <c r="ABT121" s="79" t="n"/>
      <c r="ABU121" s="79" t="n"/>
      <c r="ABV121" s="79" t="n"/>
      <c r="ABW121" s="79" t="n"/>
      <c r="ABX121" s="79" t="n"/>
      <c r="ABY121" s="79" t="n"/>
      <c r="ABZ121" s="79" t="n"/>
      <c r="ACA121" s="79" t="n"/>
      <c r="ACB121" s="79" t="n"/>
      <c r="ACC121" s="79" t="n"/>
      <c r="ACD121" s="79" t="n"/>
      <c r="ACE121" s="79" t="n"/>
      <c r="ACF121" s="79" t="n"/>
      <c r="ACG121" s="79" t="n"/>
      <c r="ACH121" s="79" t="n"/>
      <c r="ACI121" s="79" t="n"/>
      <c r="ACJ121" s="79" t="n"/>
      <c r="ACK121" s="79" t="n"/>
      <c r="ACL121" s="79" t="n"/>
      <c r="ACM121" s="79" t="n"/>
      <c r="ACN121" s="79" t="n"/>
      <c r="ACO121" s="79" t="n"/>
      <c r="ACP121" s="79" t="n"/>
      <c r="ACQ121" s="79" t="n"/>
      <c r="ACR121" s="79" t="n"/>
      <c r="ACU121" s="78" t="n">
        <v>23</v>
      </c>
      <c r="ACV121" s="79" t="n"/>
      <c r="ACW121" s="79" t="n"/>
      <c r="ACX121" s="79" t="n"/>
      <c r="ACY121" s="79" t="n"/>
      <c r="ACZ121" s="79" t="n"/>
      <c r="ADA121" s="79" t="n"/>
      <c r="ADB121" s="79" t="n"/>
      <c r="ADC121" s="79" t="n"/>
      <c r="ADD121" s="79" t="n"/>
      <c r="ADE121" s="79" t="n"/>
      <c r="ADF121" s="79" t="n"/>
      <c r="ADG121" s="79" t="n"/>
      <c r="ADH121" s="79" t="n"/>
      <c r="ADI121" s="79" t="n"/>
      <c r="ADJ121" s="79" t="n"/>
      <c r="ADK121" s="79" t="n"/>
      <c r="ADL121" s="79" t="n"/>
      <c r="ADM121" s="79" t="n"/>
      <c r="ADN121" s="79" t="n"/>
      <c r="ADO121" s="79" t="n"/>
      <c r="ADP121" s="79" t="n"/>
      <c r="ADQ121" s="79" t="n"/>
      <c r="ADR121" s="79" t="n"/>
      <c r="ADS121" s="79" t="n"/>
      <c r="ADT121" s="79" t="n"/>
      <c r="ADU121" s="79" t="n"/>
      <c r="ADV121" s="79" t="n"/>
      <c r="ADW121" s="79" t="n"/>
      <c r="ADX121" s="79" t="n"/>
      <c r="ADY121" s="79" t="n"/>
      <c r="ADZ121" s="79" t="n"/>
      <c r="AEA121" s="79" t="n"/>
      <c r="AEB121" s="79" t="n"/>
      <c r="AEC121" s="79" t="n"/>
      <c r="AED121" s="79" t="n"/>
      <c r="AEE121" s="79" t="n"/>
      <c r="AEF121" s="79" t="n"/>
      <c r="AEG121" s="79" t="n"/>
      <c r="AEH121" s="79" t="n"/>
      <c r="AEI121" s="79" t="n"/>
      <c r="AEL121" s="78" t="n">
        <v>23</v>
      </c>
      <c r="AEM121" s="79" t="n"/>
      <c r="AEN121" s="79" t="n"/>
      <c r="AEO121" s="79" t="n"/>
      <c r="AEP121" s="79" t="n"/>
      <c r="AEQ121" s="79" t="n"/>
      <c r="AER121" s="79" t="n"/>
      <c r="AES121" s="79" t="n"/>
      <c r="AET121" s="79" t="n"/>
      <c r="AEU121" s="79" t="n"/>
      <c r="AEV121" s="79" t="n"/>
      <c r="AEW121" s="79" t="n"/>
      <c r="AEX121" s="79" t="n"/>
      <c r="AEY121" s="79" t="n"/>
      <c r="AEZ121" s="79" t="n"/>
      <c r="AFA121" s="79" t="n"/>
      <c r="AFB121" s="79" t="n"/>
      <c r="AFC121" s="79" t="n"/>
      <c r="AFD121" s="79" t="n"/>
      <c r="AFE121" s="79" t="n"/>
      <c r="AFF121" s="79" t="n"/>
      <c r="AFG121" s="79" t="n"/>
      <c r="AFH121" s="79" t="n"/>
      <c r="AFI121" s="79" t="n"/>
      <c r="AFJ121" s="79" t="n"/>
      <c r="AFK121" s="79" t="n"/>
      <c r="AFL121" s="79" t="n"/>
      <c r="AFM121" s="79" t="n"/>
      <c r="AFN121" s="79" t="n"/>
      <c r="AFO121" s="79" t="n"/>
      <c r="AFP121" s="79" t="n"/>
      <c r="AFQ121" s="79" t="n"/>
      <c r="AFR121" s="79" t="n"/>
      <c r="AFS121" s="79" t="n"/>
      <c r="AFT121" s="79" t="n"/>
      <c r="AFU121" s="79" t="n"/>
      <c r="AFV121" s="79" t="n"/>
      <c r="AFW121" s="79" t="n"/>
      <c r="AFX121" s="79" t="n"/>
      <c r="AFY121" s="79" t="n"/>
      <c r="AFZ121" s="79" t="n"/>
    </row>
    <row r="122">
      <c r="A122" s="78" t="n">
        <v>24</v>
      </c>
      <c r="B122" s="79" t="n"/>
      <c r="C122" s="79" t="n"/>
      <c r="D122" s="79" t="n"/>
      <c r="E122" s="79" t="n"/>
      <c r="F122" s="79" t="n"/>
      <c r="G122" s="79" t="n"/>
      <c r="H122" s="79" t="n"/>
      <c r="I122" s="79" t="n"/>
      <c r="J122" s="79" t="n"/>
      <c r="K122" s="79" t="n"/>
      <c r="L122" s="79" t="n"/>
      <c r="M122" s="79" t="n"/>
      <c r="N122" s="79" t="n"/>
      <c r="O122" s="79" t="n"/>
      <c r="P122" s="79" t="n"/>
      <c r="Q122" s="79" t="n"/>
      <c r="R122" s="79" t="n"/>
      <c r="S122" s="79" t="n"/>
      <c r="T122" s="79" t="n"/>
      <c r="U122" s="79" t="n"/>
      <c r="V122" s="79" t="n"/>
      <c r="W122" s="79" t="n"/>
      <c r="X122" s="79" t="n"/>
      <c r="Y122" s="79" t="n"/>
      <c r="Z122" s="79" t="n"/>
      <c r="AA122" s="79" t="n"/>
      <c r="AB122" s="79" t="n"/>
      <c r="AC122" s="79" t="n"/>
      <c r="AD122" s="79" t="n"/>
      <c r="AE122" s="79" t="n"/>
      <c r="AF122" s="79" t="n"/>
      <c r="AG122" s="79" t="n"/>
      <c r="AH122" s="79" t="n"/>
      <c r="AI122" s="79" t="n"/>
      <c r="AJ122" s="79" t="n"/>
      <c r="AK122" s="79" t="n"/>
      <c r="AL122" s="79" t="n"/>
      <c r="AM122" s="79" t="n"/>
      <c r="AN122" s="79" t="n"/>
      <c r="AO122" s="79" t="n"/>
      <c r="AR122" s="78" t="n">
        <v>24</v>
      </c>
      <c r="AS122" s="79" t="n"/>
      <c r="AT122" s="79" t="n"/>
      <c r="AU122" s="79" t="n"/>
      <c r="AV122" s="79" t="n"/>
      <c r="AW122" s="79" t="n"/>
      <c r="AX122" s="79" t="n"/>
      <c r="AY122" s="79" t="n"/>
      <c r="AZ122" s="79" t="n"/>
      <c r="BA122" s="79" t="n"/>
      <c r="BB122" s="79" t="n"/>
      <c r="BC122" s="79" t="n"/>
      <c r="BD122" s="79" t="n"/>
      <c r="BE122" s="79" t="n"/>
      <c r="BF122" s="79" t="n"/>
      <c r="BG122" s="79" t="n"/>
      <c r="BH122" s="79" t="n"/>
      <c r="BI122" s="79" t="n"/>
      <c r="BJ122" s="79" t="n"/>
      <c r="BK122" s="79" t="n"/>
      <c r="BL122" s="79" t="n"/>
      <c r="BM122" s="79" t="n"/>
      <c r="BN122" s="79" t="n"/>
      <c r="BO122" s="79" t="n"/>
      <c r="BP122" s="79" t="n"/>
      <c r="BQ122" s="79" t="n"/>
      <c r="BR122" s="79" t="n"/>
      <c r="BS122" s="79" t="n"/>
      <c r="BT122" s="79" t="n"/>
      <c r="BU122" s="79" t="n"/>
      <c r="BV122" s="79" t="n"/>
      <c r="BW122" s="79" t="n"/>
      <c r="BX122" s="79" t="n"/>
      <c r="BY122" s="79" t="n"/>
      <c r="BZ122" s="79" t="n"/>
      <c r="CA122" s="79" t="n"/>
      <c r="CB122" s="79" t="n"/>
      <c r="CC122" s="79" t="n"/>
      <c r="CD122" s="79" t="n"/>
      <c r="CE122" s="79" t="n"/>
      <c r="CF122" s="79" t="n"/>
      <c r="CI122" s="78" t="n">
        <v>24</v>
      </c>
      <c r="CJ122" s="79" t="n"/>
      <c r="CK122" s="79" t="n"/>
      <c r="CL122" s="79" t="n"/>
      <c r="CM122" s="79" t="n"/>
      <c r="CN122" s="79" t="n"/>
      <c r="CO122" s="79" t="n"/>
      <c r="CP122" s="79" t="n"/>
      <c r="CQ122" s="79" t="n"/>
      <c r="CR122" s="79" t="n"/>
      <c r="CS122" s="79" t="n"/>
      <c r="CT122" s="79" t="n"/>
      <c r="CU122" s="79" t="n"/>
      <c r="CV122" s="79" t="n"/>
      <c r="CW122" s="79" t="n"/>
      <c r="CX122" s="79" t="n"/>
      <c r="CY122" s="79" t="n"/>
      <c r="CZ122" s="79" t="n"/>
      <c r="DA122" s="79" t="n"/>
      <c r="DB122" s="79" t="n"/>
      <c r="DC122" s="79" t="n"/>
      <c r="DD122" s="79" t="n"/>
      <c r="DE122" s="79" t="n"/>
      <c r="DF122" s="79" t="n"/>
      <c r="DG122" s="79" t="n"/>
      <c r="DH122" s="79" t="n"/>
      <c r="DI122" s="79" t="n"/>
      <c r="DJ122" s="79" t="n"/>
      <c r="DK122" s="79" t="n"/>
      <c r="DL122" s="79" t="n"/>
      <c r="DM122" s="79" t="n"/>
      <c r="DN122" s="79" t="n"/>
      <c r="DO122" s="79" t="n"/>
      <c r="DP122" s="79" t="n"/>
      <c r="DQ122" s="79" t="n"/>
      <c r="DR122" s="79" t="n"/>
      <c r="DS122" s="79" t="n"/>
      <c r="DT122" s="79" t="n"/>
      <c r="DU122" s="79" t="n"/>
      <c r="DV122" s="79" t="n"/>
      <c r="DW122" s="79" t="n"/>
      <c r="DZ122" s="78" t="n">
        <v>24</v>
      </c>
      <c r="EA122" s="79" t="n"/>
      <c r="EB122" s="79" t="n"/>
      <c r="EC122" s="79" t="n"/>
      <c r="ED122" s="79" t="n"/>
      <c r="EE122" s="79" t="n"/>
      <c r="EF122" s="79" t="n"/>
      <c r="EG122" s="79" t="n"/>
      <c r="EH122" s="79" t="n"/>
      <c r="EI122" s="79" t="n"/>
      <c r="EJ122" s="79" t="n"/>
      <c r="EK122" s="79" t="n"/>
      <c r="EL122" s="79" t="n"/>
      <c r="EM122" s="79" t="n"/>
      <c r="EN122" s="79" t="n"/>
      <c r="EO122" s="79" t="n"/>
      <c r="EP122" s="79" t="n"/>
      <c r="EQ122" s="79" t="n"/>
      <c r="ER122" s="79" t="n"/>
      <c r="ES122" s="79" t="n"/>
      <c r="ET122" s="79" t="n"/>
      <c r="EU122" s="79" t="n"/>
      <c r="EV122" s="79" t="n"/>
      <c r="EW122" s="79" t="n"/>
      <c r="EX122" s="79" t="n"/>
      <c r="EY122" s="79" t="n"/>
      <c r="EZ122" s="79" t="n"/>
      <c r="FA122" s="79" t="n"/>
      <c r="FB122" s="79" t="n"/>
      <c r="FC122" s="79" t="n"/>
      <c r="FD122" s="79" t="n"/>
      <c r="FE122" s="79" t="n"/>
      <c r="FF122" s="79" t="n"/>
      <c r="FG122" s="79" t="n"/>
      <c r="FH122" s="79" t="n"/>
      <c r="FI122" s="79" t="n"/>
      <c r="FJ122" s="79" t="n"/>
      <c r="FK122" s="79" t="n"/>
      <c r="FL122" s="79" t="n"/>
      <c r="FM122" s="79" t="n"/>
      <c r="FN122" s="79" t="n"/>
      <c r="FQ122" s="78" t="n">
        <v>24</v>
      </c>
      <c r="FR122" s="79" t="n"/>
      <c r="FS122" s="79" t="n"/>
      <c r="FT122" s="79" t="n"/>
      <c r="FU122" s="79" t="n"/>
      <c r="FV122" s="79" t="n"/>
      <c r="FW122" s="79" t="n"/>
      <c r="FX122" s="79" t="n"/>
      <c r="FY122" s="79" t="n"/>
      <c r="FZ122" s="79" t="n"/>
      <c r="GA122" s="79" t="n"/>
      <c r="GB122" s="79" t="n"/>
      <c r="GC122" s="79" t="n"/>
      <c r="GD122" s="79" t="n"/>
      <c r="GE122" s="79" t="n"/>
      <c r="GF122" s="79" t="n"/>
      <c r="GG122" s="79" t="n"/>
      <c r="GH122" s="79" t="n"/>
      <c r="GI122" s="79" t="n"/>
      <c r="GJ122" s="79" t="n"/>
      <c r="GK122" s="79" t="n"/>
      <c r="GL122" s="79" t="n"/>
      <c r="GM122" s="79" t="n"/>
      <c r="GN122" s="79" t="n"/>
      <c r="GO122" s="79" t="n"/>
      <c r="GP122" s="79" t="n"/>
      <c r="GQ122" s="79" t="n"/>
      <c r="GR122" s="79" t="n"/>
      <c r="GS122" s="79" t="n"/>
      <c r="GT122" s="79" t="n"/>
      <c r="GU122" s="79" t="n"/>
      <c r="GV122" s="79" t="n"/>
      <c r="GW122" s="79" t="n"/>
      <c r="GX122" s="79" t="n"/>
      <c r="GY122" s="79" t="n"/>
      <c r="GZ122" s="79" t="n"/>
      <c r="HA122" s="79" t="n"/>
      <c r="HB122" s="79" t="n"/>
      <c r="HC122" s="79" t="n"/>
      <c r="HD122" s="79" t="n"/>
      <c r="HE122" s="79" t="n"/>
      <c r="HH122" s="78" t="n">
        <v>24</v>
      </c>
      <c r="HI122" s="79" t="n"/>
      <c r="HJ122" s="79" t="n"/>
      <c r="HK122" s="79" t="n"/>
      <c r="HL122" s="79" t="n"/>
      <c r="HM122" s="79" t="n"/>
      <c r="HN122" s="79" t="n"/>
      <c r="HO122" s="79" t="n"/>
      <c r="HP122" s="79" t="n"/>
      <c r="HQ122" s="79" t="n"/>
      <c r="HR122" s="79" t="n"/>
      <c r="HS122" s="79" t="n"/>
      <c r="HT122" s="79" t="n"/>
      <c r="HU122" s="79" t="n"/>
      <c r="HV122" s="79" t="n"/>
      <c r="HW122" s="79" t="n"/>
      <c r="HX122" s="79" t="n"/>
      <c r="HY122" s="79" t="n"/>
      <c r="HZ122" s="79" t="n"/>
      <c r="IA122" s="79" t="n"/>
      <c r="IB122" s="79" t="n"/>
      <c r="IC122" s="79" t="n"/>
      <c r="ID122" s="79" t="n"/>
      <c r="IE122" s="79" t="n"/>
      <c r="IF122" s="79" t="n"/>
      <c r="IG122" s="79" t="n"/>
      <c r="IH122" s="79" t="n"/>
      <c r="II122" s="79" t="n"/>
      <c r="IJ122" s="79" t="n"/>
      <c r="IK122" s="79" t="n"/>
      <c r="IL122" s="79" t="n"/>
      <c r="IM122" s="79" t="n"/>
      <c r="IN122" s="79" t="n"/>
      <c r="IO122" s="79" t="n"/>
      <c r="IP122" s="79" t="n"/>
      <c r="IQ122" s="79" t="n"/>
      <c r="IR122" s="79" t="n"/>
      <c r="IS122" s="79" t="n"/>
      <c r="IT122" s="79" t="n"/>
      <c r="IU122" s="79" t="n"/>
      <c r="IV122" s="79" t="n"/>
      <c r="IY122" s="78" t="n">
        <v>24</v>
      </c>
      <c r="IZ122" s="79" t="n"/>
      <c r="JA122" s="79" t="n"/>
      <c r="JB122" s="79" t="n"/>
      <c r="JC122" s="79" t="n"/>
      <c r="JD122" s="79" t="n"/>
      <c r="JE122" s="79" t="n"/>
      <c r="JF122" s="79" t="n"/>
      <c r="JG122" s="79" t="n"/>
      <c r="JH122" s="79" t="n"/>
      <c r="JI122" s="79" t="n"/>
      <c r="JJ122" s="79" t="n"/>
      <c r="JK122" s="79" t="n"/>
      <c r="JL122" s="79" t="n"/>
      <c r="JM122" s="79" t="n"/>
      <c r="JN122" s="79" t="n"/>
      <c r="JO122" s="79" t="n"/>
      <c r="JP122" s="79" t="n"/>
      <c r="JQ122" s="79" t="n"/>
      <c r="JR122" s="79" t="n"/>
      <c r="JS122" s="79" t="n"/>
      <c r="JT122" s="79" t="n"/>
      <c r="JU122" s="79" t="n"/>
      <c r="JV122" s="79" t="n"/>
      <c r="JW122" s="79" t="n"/>
      <c r="JX122" s="79" t="n"/>
      <c r="JY122" s="79" t="n"/>
      <c r="JZ122" s="79" t="n"/>
      <c r="KA122" s="79" t="n"/>
      <c r="KB122" s="79" t="n"/>
      <c r="KC122" s="79" t="n"/>
      <c r="KD122" s="79" t="n"/>
      <c r="KE122" s="79" t="n"/>
      <c r="KF122" s="79" t="n"/>
      <c r="KG122" s="79" t="n"/>
      <c r="KH122" s="79" t="n"/>
      <c r="KI122" s="79" t="n"/>
      <c r="KJ122" s="79" t="n"/>
      <c r="KK122" s="79" t="n"/>
      <c r="KL122" s="79" t="n"/>
      <c r="KM122" s="79" t="n"/>
      <c r="KP122" s="78" t="n">
        <v>24</v>
      </c>
      <c r="KQ122" s="79" t="n"/>
      <c r="KR122" s="79" t="n"/>
      <c r="KS122" s="79" t="n"/>
      <c r="KT122" s="79" t="n"/>
      <c r="KU122" s="79" t="n"/>
      <c r="KV122" s="79" t="n"/>
      <c r="KW122" s="79" t="n"/>
      <c r="KX122" s="79" t="n"/>
      <c r="KY122" s="79" t="n"/>
      <c r="KZ122" s="79" t="n"/>
      <c r="LA122" s="79" t="n"/>
      <c r="LB122" s="79" t="n"/>
      <c r="LC122" s="79" t="n"/>
      <c r="LD122" s="79" t="n"/>
      <c r="LE122" s="79" t="n"/>
      <c r="LF122" s="79" t="n"/>
      <c r="LG122" s="79" t="n"/>
      <c r="LH122" s="79" t="n"/>
      <c r="LI122" s="79" t="n"/>
      <c r="LJ122" s="79" t="n"/>
      <c r="LK122" s="79" t="n"/>
      <c r="LL122" s="79" t="n"/>
      <c r="LM122" s="79" t="n"/>
      <c r="LN122" s="79" t="n"/>
      <c r="LO122" s="79" t="n"/>
      <c r="LP122" s="79" t="n"/>
      <c r="LQ122" s="79" t="n"/>
      <c r="LR122" s="79" t="n"/>
      <c r="LS122" s="79" t="n"/>
      <c r="LT122" s="79" t="n"/>
      <c r="LU122" s="79" t="n"/>
      <c r="LV122" s="79" t="n"/>
      <c r="LW122" s="79" t="n"/>
      <c r="LX122" s="79" t="n"/>
      <c r="LY122" s="79" t="n"/>
      <c r="LZ122" s="79" t="n"/>
      <c r="MA122" s="79" t="n"/>
      <c r="MB122" s="79" t="n"/>
      <c r="MC122" s="79" t="n"/>
      <c r="MD122" s="79" t="n"/>
      <c r="MG122" s="78" t="n">
        <v>24</v>
      </c>
      <c r="MH122" s="79" t="n"/>
      <c r="MI122" s="79" t="n"/>
      <c r="MJ122" s="79" t="n"/>
      <c r="MK122" s="79" t="n"/>
      <c r="ML122" s="79" t="n"/>
      <c r="MM122" s="79" t="n"/>
      <c r="MN122" s="79" t="n"/>
      <c r="MO122" s="79" t="n"/>
      <c r="MP122" s="79" t="n"/>
      <c r="MQ122" s="79" t="n"/>
      <c r="MR122" s="79" t="n"/>
      <c r="MS122" s="79" t="n"/>
      <c r="MT122" s="79" t="n"/>
      <c r="MU122" s="79" t="n"/>
      <c r="MV122" s="79" t="n"/>
      <c r="MW122" s="79" t="n"/>
      <c r="MX122" s="79" t="n"/>
      <c r="MY122" s="79" t="n"/>
      <c r="MZ122" s="79" t="n"/>
      <c r="NA122" s="79" t="n"/>
      <c r="NB122" s="79" t="n"/>
      <c r="NC122" s="79" t="n"/>
      <c r="ND122" s="79" t="n"/>
      <c r="NE122" s="79" t="n"/>
      <c r="NF122" s="79" t="n"/>
      <c r="NG122" s="79" t="n"/>
      <c r="NH122" s="79" t="n"/>
      <c r="NI122" s="79" t="n"/>
      <c r="NJ122" s="79" t="n"/>
      <c r="NK122" s="79" t="n"/>
      <c r="NL122" s="79" t="n"/>
      <c r="NM122" s="79" t="n"/>
      <c r="NN122" s="79" t="n"/>
      <c r="NO122" s="79" t="n"/>
      <c r="NP122" s="79" t="n"/>
      <c r="NQ122" s="79" t="n"/>
      <c r="NR122" s="79" t="n"/>
      <c r="NS122" s="79" t="n"/>
      <c r="NT122" s="79" t="n"/>
      <c r="NU122" s="79" t="n"/>
      <c r="NX122" s="78" t="n">
        <v>24</v>
      </c>
      <c r="NY122" s="79" t="n"/>
      <c r="NZ122" s="79" t="n"/>
      <c r="OA122" s="79" t="n"/>
      <c r="OB122" s="79" t="n"/>
      <c r="OC122" s="79" t="n"/>
      <c r="OD122" s="79" t="n"/>
      <c r="OE122" s="79" t="n"/>
      <c r="OF122" s="79" t="n"/>
      <c r="OG122" s="79" t="n"/>
      <c r="OH122" s="79" t="n"/>
      <c r="OI122" s="79" t="n"/>
      <c r="OJ122" s="79" t="n"/>
      <c r="OK122" s="79" t="n"/>
      <c r="OL122" s="79" t="n"/>
      <c r="OM122" s="79" t="n"/>
      <c r="ON122" s="79" t="n"/>
      <c r="OO122" s="79" t="n"/>
      <c r="OP122" s="79" t="n"/>
      <c r="OQ122" s="79" t="n"/>
      <c r="OR122" s="79" t="n"/>
      <c r="OS122" s="79" t="n"/>
      <c r="OT122" s="79" t="n"/>
      <c r="OU122" s="79" t="n"/>
      <c r="OV122" s="79" t="n"/>
      <c r="OW122" s="79" t="n"/>
      <c r="OX122" s="79" t="n"/>
      <c r="OY122" s="79" t="n"/>
      <c r="OZ122" s="79" t="n"/>
      <c r="PA122" s="79" t="n"/>
      <c r="PB122" s="79" t="n"/>
      <c r="PC122" s="79" t="n"/>
      <c r="PD122" s="79" t="n"/>
      <c r="PE122" s="79" t="n"/>
      <c r="PF122" s="79" t="n"/>
      <c r="PG122" s="79" t="n"/>
      <c r="PH122" s="79" t="n"/>
      <c r="PI122" s="79" t="n"/>
      <c r="PJ122" s="79" t="n"/>
      <c r="PK122" s="79" t="n"/>
      <c r="PL122" s="79" t="n"/>
      <c r="PO122" s="78" t="n">
        <v>24</v>
      </c>
      <c r="PP122" s="79" t="n"/>
      <c r="PQ122" s="79" t="n"/>
      <c r="PR122" s="79" t="n"/>
      <c r="PS122" s="79" t="n"/>
      <c r="PT122" s="79" t="n"/>
      <c r="PU122" s="79" t="n"/>
      <c r="PV122" s="79" t="n"/>
      <c r="PW122" s="79" t="n"/>
      <c r="PX122" s="79" t="n"/>
      <c r="PY122" s="79" t="n"/>
      <c r="PZ122" s="79" t="n"/>
      <c r="QA122" s="79" t="n"/>
      <c r="QB122" s="79" t="n"/>
      <c r="QC122" s="79" t="n"/>
      <c r="QD122" s="79" t="n"/>
      <c r="QE122" s="79" t="n"/>
      <c r="QF122" s="79" t="n"/>
      <c r="QG122" s="79" t="n"/>
      <c r="QH122" s="79" t="n"/>
      <c r="QI122" s="79" t="n"/>
      <c r="QJ122" s="79" t="n"/>
      <c r="QK122" s="79" t="n"/>
      <c r="QL122" s="79" t="n"/>
      <c r="QM122" s="79" t="n"/>
      <c r="QN122" s="79" t="n"/>
      <c r="QO122" s="79" t="n"/>
      <c r="QP122" s="79" t="n"/>
      <c r="QQ122" s="79" t="n"/>
      <c r="QR122" s="79" t="n"/>
      <c r="QS122" s="79" t="n"/>
      <c r="QT122" s="79" t="n"/>
      <c r="QU122" s="79" t="n"/>
      <c r="QV122" s="79" t="n"/>
      <c r="QW122" s="79" t="n"/>
      <c r="QX122" s="79" t="n"/>
      <c r="QY122" s="79" t="n"/>
      <c r="QZ122" s="79" t="n"/>
      <c r="RA122" s="79" t="n"/>
      <c r="RB122" s="79" t="n"/>
      <c r="RC122" s="79" t="n"/>
      <c r="RF122" s="78" t="n">
        <v>24</v>
      </c>
      <c r="RG122" s="79" t="n"/>
      <c r="RH122" s="79" t="n"/>
      <c r="RI122" s="79" t="n"/>
      <c r="RJ122" s="79" t="n"/>
      <c r="RK122" s="79" t="n"/>
      <c r="RL122" s="79" t="n"/>
      <c r="RM122" s="79" t="n"/>
      <c r="RN122" s="79" t="n"/>
      <c r="RO122" s="79" t="n"/>
      <c r="RP122" s="79" t="n"/>
      <c r="RQ122" s="79" t="n"/>
      <c r="RR122" s="79" t="n"/>
      <c r="RS122" s="79" t="n"/>
      <c r="RT122" s="79" t="n"/>
      <c r="RU122" s="79" t="n"/>
      <c r="RV122" s="79" t="n"/>
      <c r="RW122" s="79" t="n"/>
      <c r="RX122" s="79" t="n"/>
      <c r="RY122" s="79" t="n"/>
      <c r="RZ122" s="79" t="n"/>
      <c r="SA122" s="79" t="n"/>
      <c r="SB122" s="79" t="n"/>
      <c r="SC122" s="79" t="n"/>
      <c r="SD122" s="79" t="n"/>
      <c r="SE122" s="79" t="n"/>
      <c r="SF122" s="79" t="n"/>
      <c r="SG122" s="79" t="n"/>
      <c r="SH122" s="79" t="n"/>
      <c r="SI122" s="79" t="n"/>
      <c r="SJ122" s="79" t="n"/>
      <c r="SK122" s="79" t="n"/>
      <c r="SL122" s="79" t="n"/>
      <c r="SM122" s="79" t="n"/>
      <c r="SN122" s="79" t="n"/>
      <c r="SO122" s="79" t="n"/>
      <c r="SP122" s="79" t="n"/>
      <c r="SQ122" s="79" t="n"/>
      <c r="SR122" s="79" t="n"/>
      <c r="SS122" s="79" t="n"/>
      <c r="ST122" s="79" t="n"/>
      <c r="SW122" s="78" t="n">
        <v>24</v>
      </c>
      <c r="SX122" s="79" t="n"/>
      <c r="SY122" s="79" t="n"/>
      <c r="SZ122" s="79" t="n"/>
      <c r="TA122" s="79" t="n"/>
      <c r="TB122" s="79" t="n"/>
      <c r="TC122" s="79" t="n"/>
      <c r="TD122" s="79" t="n"/>
      <c r="TE122" s="79" t="n"/>
      <c r="TF122" s="79" t="n"/>
      <c r="TG122" s="79" t="n"/>
      <c r="TH122" s="79" t="n"/>
      <c r="TI122" s="79" t="n"/>
      <c r="TJ122" s="79" t="n"/>
      <c r="TK122" s="79" t="n"/>
      <c r="TL122" s="79" t="n"/>
      <c r="TM122" s="79" t="n"/>
      <c r="TN122" s="79" t="n"/>
      <c r="TO122" s="79" t="n"/>
      <c r="TP122" s="79" t="n"/>
      <c r="TQ122" s="79" t="n"/>
      <c r="TR122" s="79" t="n"/>
      <c r="TS122" s="79" t="n"/>
      <c r="TT122" s="79" t="n"/>
      <c r="TU122" s="79" t="n"/>
      <c r="TV122" s="79" t="n"/>
      <c r="TW122" s="79" t="n"/>
      <c r="TX122" s="79" t="n"/>
      <c r="TY122" s="79" t="n"/>
      <c r="TZ122" s="79" t="n"/>
      <c r="UA122" s="79" t="n"/>
      <c r="UB122" s="79" t="n"/>
      <c r="UC122" s="79" t="n"/>
      <c r="UD122" s="79" t="n"/>
      <c r="UE122" s="79" t="n"/>
      <c r="UF122" s="79" t="n"/>
      <c r="UG122" s="79" t="n"/>
      <c r="UH122" s="79" t="n"/>
      <c r="UI122" s="79" t="n"/>
      <c r="UJ122" s="79" t="n"/>
      <c r="UK122" s="79" t="n"/>
      <c r="UN122" s="78" t="n">
        <v>24</v>
      </c>
      <c r="UO122" s="79" t="n"/>
      <c r="UP122" s="79" t="n"/>
      <c r="UQ122" s="79" t="n"/>
      <c r="UR122" s="79" t="n"/>
      <c r="US122" s="79" t="n"/>
      <c r="UT122" s="79" t="n"/>
      <c r="UU122" s="79" t="n"/>
      <c r="UV122" s="79" t="n"/>
      <c r="UW122" s="79" t="n"/>
      <c r="UX122" s="79" t="n"/>
      <c r="UY122" s="79" t="n"/>
      <c r="UZ122" s="79" t="n"/>
      <c r="VA122" s="79" t="n"/>
      <c r="VB122" s="79" t="n"/>
      <c r="VC122" s="79" t="n"/>
      <c r="VD122" s="79" t="n"/>
      <c r="VE122" s="79" t="n"/>
      <c r="VF122" s="79" t="n"/>
      <c r="VG122" s="79" t="n"/>
      <c r="VH122" s="79" t="n"/>
      <c r="VI122" s="79" t="n"/>
      <c r="VJ122" s="79" t="n"/>
      <c r="VK122" s="79" t="n"/>
      <c r="VL122" s="79" t="n"/>
      <c r="VM122" s="79" t="n"/>
      <c r="VN122" s="79" t="n"/>
      <c r="VO122" s="79" t="n"/>
      <c r="VP122" s="79" t="n"/>
      <c r="VQ122" s="79" t="n"/>
      <c r="VR122" s="79" t="n"/>
      <c r="VS122" s="79" t="n"/>
      <c r="VT122" s="79" t="n"/>
      <c r="VU122" s="79" t="n"/>
      <c r="VV122" s="79" t="n"/>
      <c r="VW122" s="79" t="n"/>
      <c r="VX122" s="79" t="n"/>
      <c r="VY122" s="79" t="n"/>
      <c r="VZ122" s="79" t="n"/>
      <c r="WA122" s="79" t="n"/>
      <c r="WB122" s="79" t="n"/>
      <c r="WE122" s="78" t="n">
        <v>24</v>
      </c>
      <c r="WF122" s="79" t="n"/>
      <c r="WG122" s="79" t="n"/>
      <c r="WH122" s="79" t="n"/>
      <c r="WI122" s="79" t="n"/>
      <c r="WJ122" s="79" t="n"/>
      <c r="WK122" s="79" t="n"/>
      <c r="WL122" s="79" t="n"/>
      <c r="WM122" s="79" t="n"/>
      <c r="WN122" s="79" t="n"/>
      <c r="WO122" s="79" t="n"/>
      <c r="WP122" s="79" t="n"/>
      <c r="WQ122" s="79" t="n"/>
      <c r="WR122" s="79" t="n"/>
      <c r="WS122" s="79" t="n"/>
      <c r="WT122" s="79" t="n"/>
      <c r="WU122" s="79" t="n"/>
      <c r="WV122" s="79" t="n"/>
      <c r="WW122" s="79" t="n"/>
      <c r="WX122" s="79" t="n"/>
      <c r="WY122" s="79" t="n"/>
      <c r="WZ122" s="79" t="n"/>
      <c r="XA122" s="79" t="n"/>
      <c r="XB122" s="79" t="n"/>
      <c r="XC122" s="79" t="n"/>
      <c r="XD122" s="79" t="n"/>
      <c r="XE122" s="79" t="n"/>
      <c r="XF122" s="79" t="n"/>
      <c r="XG122" s="79" t="n"/>
      <c r="XH122" s="79" t="n"/>
      <c r="XI122" s="79" t="n"/>
      <c r="XJ122" s="79" t="n"/>
      <c r="XK122" s="79" t="n"/>
      <c r="XL122" s="79" t="n"/>
      <c r="XM122" s="79" t="n"/>
      <c r="XN122" s="79" t="n"/>
      <c r="XO122" s="79" t="n"/>
      <c r="XP122" s="79" t="n"/>
      <c r="XQ122" s="79" t="n"/>
      <c r="XR122" s="79" t="n"/>
      <c r="XS122" s="79" t="n"/>
      <c r="XV122" s="78" t="n">
        <v>24</v>
      </c>
      <c r="XW122" s="79" t="n"/>
      <c r="XX122" s="79" t="n"/>
      <c r="XY122" s="79" t="n"/>
      <c r="XZ122" s="79" t="n"/>
      <c r="YA122" s="79" t="n"/>
      <c r="YB122" s="79" t="n"/>
      <c r="YC122" s="79" t="n"/>
      <c r="YD122" s="79" t="n"/>
      <c r="YE122" s="79" t="n"/>
      <c r="YF122" s="79" t="n"/>
      <c r="YG122" s="79" t="n"/>
      <c r="YH122" s="79" t="n"/>
      <c r="YI122" s="79" t="n"/>
      <c r="YJ122" s="79" t="n"/>
      <c r="YK122" s="79" t="n"/>
      <c r="YL122" s="79" t="n"/>
      <c r="YM122" s="79" t="n"/>
      <c r="YN122" s="79" t="n"/>
      <c r="YO122" s="79" t="n"/>
      <c r="YP122" s="79" t="n"/>
      <c r="YQ122" s="79" t="n"/>
      <c r="YR122" s="79" t="n"/>
      <c r="YS122" s="79" t="n"/>
      <c r="YT122" s="79" t="n"/>
      <c r="YU122" s="79" t="n"/>
      <c r="YV122" s="79" t="n"/>
      <c r="YW122" s="79" t="n"/>
      <c r="YX122" s="79" t="n"/>
      <c r="YY122" s="79" t="n"/>
      <c r="YZ122" s="79" t="n"/>
      <c r="ZA122" s="79" t="n"/>
      <c r="ZB122" s="79" t="n"/>
      <c r="ZC122" s="79" t="n"/>
      <c r="ZD122" s="79" t="n"/>
      <c r="ZE122" s="79" t="n"/>
      <c r="ZF122" s="79" t="n"/>
      <c r="ZG122" s="79" t="n"/>
      <c r="ZH122" s="79" t="n"/>
      <c r="ZI122" s="79" t="n"/>
      <c r="ZJ122" s="79" t="n"/>
      <c r="ZM122" s="78" t="n">
        <v>24</v>
      </c>
      <c r="ZN122" s="79" t="n"/>
      <c r="ZO122" s="79" t="n"/>
      <c r="ZP122" s="79" t="n"/>
      <c r="ZQ122" s="79" t="n"/>
      <c r="ZR122" s="79" t="n"/>
      <c r="ZS122" s="79" t="n"/>
      <c r="ZT122" s="79" t="n"/>
      <c r="ZU122" s="79" t="n"/>
      <c r="ZV122" s="79" t="n"/>
      <c r="ZW122" s="79" t="n"/>
      <c r="ZX122" s="79" t="n"/>
      <c r="ZY122" s="79" t="n"/>
      <c r="ZZ122" s="79" t="n"/>
      <c r="AAA122" s="79" t="n"/>
      <c r="AAB122" s="79" t="n"/>
      <c r="AAC122" s="79" t="n"/>
      <c r="AAD122" s="79" t="n"/>
      <c r="AAE122" s="79" t="n"/>
      <c r="AAF122" s="79" t="n"/>
      <c r="AAG122" s="79" t="n"/>
      <c r="AAH122" s="79" t="n"/>
      <c r="AAI122" s="79" t="n"/>
      <c r="AAJ122" s="79" t="n"/>
      <c r="AAK122" s="79" t="n"/>
      <c r="AAL122" s="79" t="n"/>
      <c r="AAM122" s="79" t="n"/>
      <c r="AAN122" s="79" t="n"/>
      <c r="AAO122" s="79" t="n"/>
      <c r="AAP122" s="79" t="n"/>
      <c r="AAQ122" s="79" t="n"/>
      <c r="AAR122" s="79" t="n"/>
      <c r="AAS122" s="79" t="n"/>
      <c r="AAT122" s="79" t="n"/>
      <c r="AAU122" s="79" t="n"/>
      <c r="AAV122" s="79" t="n"/>
      <c r="AAW122" s="79" t="n"/>
      <c r="AAX122" s="79" t="n"/>
      <c r="AAY122" s="79" t="n"/>
      <c r="AAZ122" s="79" t="n"/>
      <c r="ABA122" s="79" t="n"/>
      <c r="ABD122" s="78" t="n">
        <v>24</v>
      </c>
      <c r="ABE122" s="79" t="n"/>
      <c r="ABF122" s="79" t="n"/>
      <c r="ABG122" s="79" t="n"/>
      <c r="ABH122" s="79" t="n"/>
      <c r="ABI122" s="79" t="n"/>
      <c r="ABJ122" s="79" t="n"/>
      <c r="ABK122" s="79" t="n"/>
      <c r="ABL122" s="79" t="n"/>
      <c r="ABM122" s="79" t="n"/>
      <c r="ABN122" s="79" t="n"/>
      <c r="ABO122" s="79" t="n"/>
      <c r="ABP122" s="79" t="n"/>
      <c r="ABQ122" s="79" t="n"/>
      <c r="ABR122" s="79" t="n"/>
      <c r="ABS122" s="79" t="n"/>
      <c r="ABT122" s="79" t="n"/>
      <c r="ABU122" s="79" t="n"/>
      <c r="ABV122" s="79" t="n"/>
      <c r="ABW122" s="79" t="n"/>
      <c r="ABX122" s="79" t="n"/>
      <c r="ABY122" s="79" t="n"/>
      <c r="ABZ122" s="79" t="n"/>
      <c r="ACA122" s="79" t="n"/>
      <c r="ACB122" s="79" t="n"/>
      <c r="ACC122" s="79" t="n"/>
      <c r="ACD122" s="79" t="n"/>
      <c r="ACE122" s="79" t="n"/>
      <c r="ACF122" s="79" t="n"/>
      <c r="ACG122" s="79" t="n"/>
      <c r="ACH122" s="79" t="n"/>
      <c r="ACI122" s="79" t="n"/>
      <c r="ACJ122" s="79" t="n"/>
      <c r="ACK122" s="79" t="n"/>
      <c r="ACL122" s="79" t="n"/>
      <c r="ACM122" s="79" t="n"/>
      <c r="ACN122" s="79" t="n"/>
      <c r="ACO122" s="79" t="n"/>
      <c r="ACP122" s="79" t="n"/>
      <c r="ACQ122" s="79" t="n"/>
      <c r="ACR122" s="79" t="n"/>
      <c r="ACU122" s="78" t="n">
        <v>24</v>
      </c>
      <c r="ACV122" s="79" t="n"/>
      <c r="ACW122" s="79" t="n"/>
      <c r="ACX122" s="79" t="n"/>
      <c r="ACY122" s="79" t="n"/>
      <c r="ACZ122" s="79" t="n"/>
      <c r="ADA122" s="79" t="n"/>
      <c r="ADB122" s="79" t="n"/>
      <c r="ADC122" s="79" t="n"/>
      <c r="ADD122" s="79" t="n"/>
      <c r="ADE122" s="79" t="n"/>
      <c r="ADF122" s="79" t="n"/>
      <c r="ADG122" s="79" t="n"/>
      <c r="ADH122" s="79" t="n"/>
      <c r="ADI122" s="79" t="n"/>
      <c r="ADJ122" s="79" t="n"/>
      <c r="ADK122" s="79" t="n"/>
      <c r="ADL122" s="79" t="n"/>
      <c r="ADM122" s="79" t="n"/>
      <c r="ADN122" s="79" t="n"/>
      <c r="ADO122" s="79" t="n"/>
      <c r="ADP122" s="79" t="n"/>
      <c r="ADQ122" s="79" t="n"/>
      <c r="ADR122" s="79" t="n"/>
      <c r="ADS122" s="79" t="n"/>
      <c r="ADT122" s="79" t="n"/>
      <c r="ADU122" s="79" t="n"/>
      <c r="ADV122" s="79" t="n"/>
      <c r="ADW122" s="79" t="n"/>
      <c r="ADX122" s="79" t="n"/>
      <c r="ADY122" s="79" t="n"/>
      <c r="ADZ122" s="79" t="n"/>
      <c r="AEA122" s="79" t="n"/>
      <c r="AEB122" s="79" t="n"/>
      <c r="AEC122" s="79" t="n"/>
      <c r="AED122" s="79" t="n"/>
      <c r="AEE122" s="79" t="n"/>
      <c r="AEF122" s="79" t="n"/>
      <c r="AEG122" s="79" t="n"/>
      <c r="AEH122" s="79" t="n"/>
      <c r="AEI122" s="79" t="n"/>
      <c r="AEL122" s="78" t="n">
        <v>24</v>
      </c>
      <c r="AEM122" s="79" t="n"/>
      <c r="AEN122" s="79" t="n"/>
      <c r="AEO122" s="79" t="n"/>
      <c r="AEP122" s="79" t="n"/>
      <c r="AEQ122" s="79" t="n"/>
      <c r="AER122" s="79" t="n"/>
      <c r="AES122" s="79" t="n"/>
      <c r="AET122" s="79" t="n"/>
      <c r="AEU122" s="79" t="n"/>
      <c r="AEV122" s="79" t="n"/>
      <c r="AEW122" s="79" t="n"/>
      <c r="AEX122" s="79" t="n"/>
      <c r="AEY122" s="79" t="n"/>
      <c r="AEZ122" s="79" t="n"/>
      <c r="AFA122" s="79" t="n"/>
      <c r="AFB122" s="79" t="n"/>
      <c r="AFC122" s="79" t="n"/>
      <c r="AFD122" s="79" t="n"/>
      <c r="AFE122" s="79" t="n"/>
      <c r="AFF122" s="79" t="n"/>
      <c r="AFG122" s="79" t="n"/>
      <c r="AFH122" s="79" t="n"/>
      <c r="AFI122" s="79" t="n"/>
      <c r="AFJ122" s="79" t="n"/>
      <c r="AFK122" s="79" t="n"/>
      <c r="AFL122" s="79" t="n"/>
      <c r="AFM122" s="79" t="n"/>
      <c r="AFN122" s="79" t="n"/>
      <c r="AFO122" s="79" t="n"/>
      <c r="AFP122" s="79" t="n"/>
      <c r="AFQ122" s="79" t="n"/>
      <c r="AFR122" s="79" t="n"/>
      <c r="AFS122" s="79" t="n"/>
      <c r="AFT122" s="79" t="n"/>
      <c r="AFU122" s="79" t="n"/>
      <c r="AFV122" s="79" t="n"/>
      <c r="AFW122" s="79" t="n"/>
      <c r="AFX122" s="79" t="n"/>
      <c r="AFY122" s="79" t="n"/>
      <c r="AFZ122" s="79" t="n"/>
    </row>
    <row r="123">
      <c r="A123" s="78" t="n">
        <v>25</v>
      </c>
      <c r="B123" s="79" t="n"/>
      <c r="C123" s="79" t="n"/>
      <c r="D123" s="79" t="n"/>
      <c r="E123" s="79" t="n"/>
      <c r="F123" s="79" t="n"/>
      <c r="G123" s="79" t="n"/>
      <c r="H123" s="79" t="n"/>
      <c r="I123" s="79" t="n"/>
      <c r="J123" s="79" t="n"/>
      <c r="K123" s="79" t="n"/>
      <c r="L123" s="79" t="n"/>
      <c r="M123" s="79" t="n"/>
      <c r="N123" s="79" t="n"/>
      <c r="O123" s="79" t="n"/>
      <c r="P123" s="79" t="n"/>
      <c r="Q123" s="79" t="n"/>
      <c r="R123" s="79" t="n"/>
      <c r="S123" s="79" t="n"/>
      <c r="T123" s="79" t="n"/>
      <c r="U123" s="79" t="n"/>
      <c r="V123" s="79" t="n"/>
      <c r="W123" s="79" t="n"/>
      <c r="X123" s="79" t="n"/>
      <c r="Y123" s="79" t="n"/>
      <c r="Z123" s="79" t="n"/>
      <c r="AA123" s="79" t="n"/>
      <c r="AB123" s="79" t="n"/>
      <c r="AC123" s="79" t="n"/>
      <c r="AD123" s="79" t="n"/>
      <c r="AE123" s="79" t="n"/>
      <c r="AF123" s="79" t="n"/>
      <c r="AG123" s="79" t="n"/>
      <c r="AH123" s="79" t="n"/>
      <c r="AI123" s="79" t="n"/>
      <c r="AJ123" s="79" t="n"/>
      <c r="AK123" s="79" t="n"/>
      <c r="AL123" s="79" t="n"/>
      <c r="AM123" s="79" t="n"/>
      <c r="AN123" s="79" t="n"/>
      <c r="AO123" s="79" t="n"/>
      <c r="AR123" s="78" t="n">
        <v>25</v>
      </c>
      <c r="AS123" s="79" t="n"/>
      <c r="AT123" s="79" t="n"/>
      <c r="AU123" s="79" t="n"/>
      <c r="AV123" s="79" t="n"/>
      <c r="AW123" s="79" t="n"/>
      <c r="AX123" s="79" t="n"/>
      <c r="AY123" s="79" t="n"/>
      <c r="AZ123" s="79" t="n"/>
      <c r="BA123" s="79" t="n"/>
      <c r="BB123" s="79" t="n"/>
      <c r="BC123" s="79" t="n"/>
      <c r="BD123" s="79" t="n"/>
      <c r="BE123" s="79" t="n"/>
      <c r="BF123" s="79" t="n"/>
      <c r="BG123" s="79" t="n"/>
      <c r="BH123" s="79" t="n"/>
      <c r="BI123" s="79" t="n"/>
      <c r="BJ123" s="79" t="n"/>
      <c r="BK123" s="79" t="n"/>
      <c r="BL123" s="79" t="n"/>
      <c r="BM123" s="79" t="n"/>
      <c r="BN123" s="79" t="n"/>
      <c r="BO123" s="79" t="n"/>
      <c r="BP123" s="79" t="n"/>
      <c r="BQ123" s="79" t="n"/>
      <c r="BR123" s="79" t="n"/>
      <c r="BS123" s="79" t="n"/>
      <c r="BT123" s="79" t="n"/>
      <c r="BU123" s="79" t="n"/>
      <c r="BV123" s="79" t="n"/>
      <c r="BW123" s="79" t="n"/>
      <c r="BX123" s="79" t="n"/>
      <c r="BY123" s="79" t="n"/>
      <c r="BZ123" s="79" t="n"/>
      <c r="CA123" s="79" t="n"/>
      <c r="CB123" s="79" t="n"/>
      <c r="CC123" s="79" t="n"/>
      <c r="CD123" s="79" t="n"/>
      <c r="CE123" s="79" t="n"/>
      <c r="CF123" s="79" t="n"/>
      <c r="CI123" s="78" t="n">
        <v>25</v>
      </c>
      <c r="CJ123" s="79" t="n"/>
      <c r="CK123" s="79" t="n"/>
      <c r="CL123" s="79" t="n"/>
      <c r="CM123" s="79" t="n"/>
      <c r="CN123" s="79" t="n"/>
      <c r="CO123" s="79" t="n"/>
      <c r="CP123" s="79" t="n"/>
      <c r="CQ123" s="79" t="n"/>
      <c r="CR123" s="79" t="n"/>
      <c r="CS123" s="79" t="n"/>
      <c r="CT123" s="79" t="n"/>
      <c r="CU123" s="79" t="n"/>
      <c r="CV123" s="79" t="n"/>
      <c r="CW123" s="79" t="n"/>
      <c r="CX123" s="79" t="n"/>
      <c r="CY123" s="79" t="n"/>
      <c r="CZ123" s="79" t="n"/>
      <c r="DA123" s="79" t="n"/>
      <c r="DB123" s="79" t="n"/>
      <c r="DC123" s="79" t="n"/>
      <c r="DD123" s="79" t="n"/>
      <c r="DE123" s="79" t="n"/>
      <c r="DF123" s="79" t="n"/>
      <c r="DG123" s="79" t="n"/>
      <c r="DH123" s="79" t="n"/>
      <c r="DI123" s="79" t="n"/>
      <c r="DJ123" s="79" t="n"/>
      <c r="DK123" s="79" t="n"/>
      <c r="DL123" s="79" t="n"/>
      <c r="DM123" s="79" t="n"/>
      <c r="DN123" s="79" t="n"/>
      <c r="DO123" s="79" t="n"/>
      <c r="DP123" s="79" t="n"/>
      <c r="DQ123" s="79" t="n"/>
      <c r="DR123" s="79" t="n"/>
      <c r="DS123" s="79" t="n"/>
      <c r="DT123" s="79" t="n"/>
      <c r="DU123" s="79" t="n"/>
      <c r="DV123" s="79" t="n"/>
      <c r="DW123" s="79" t="n"/>
      <c r="DZ123" s="78" t="n">
        <v>25</v>
      </c>
      <c r="EA123" s="79" t="n"/>
      <c r="EB123" s="79" t="n"/>
      <c r="EC123" s="79" t="n"/>
      <c r="ED123" s="79" t="n"/>
      <c r="EE123" s="79" t="n"/>
      <c r="EF123" s="79" t="n"/>
      <c r="EG123" s="79" t="n"/>
      <c r="EH123" s="79" t="n"/>
      <c r="EI123" s="79" t="n"/>
      <c r="EJ123" s="79" t="n"/>
      <c r="EK123" s="79" t="n"/>
      <c r="EL123" s="79" t="n"/>
      <c r="EM123" s="79" t="n"/>
      <c r="EN123" s="79" t="n"/>
      <c r="EO123" s="79" t="n"/>
      <c r="EP123" s="79" t="n"/>
      <c r="EQ123" s="79" t="n"/>
      <c r="ER123" s="79" t="n"/>
      <c r="ES123" s="79" t="n"/>
      <c r="ET123" s="79" t="n"/>
      <c r="EU123" s="79" t="n"/>
      <c r="EV123" s="79" t="n"/>
      <c r="EW123" s="79" t="n"/>
      <c r="EX123" s="79" t="n"/>
      <c r="EY123" s="79" t="n"/>
      <c r="EZ123" s="79" t="n"/>
      <c r="FA123" s="79" t="n"/>
      <c r="FB123" s="79" t="n"/>
      <c r="FC123" s="79" t="n"/>
      <c r="FD123" s="79" t="n"/>
      <c r="FE123" s="79" t="n"/>
      <c r="FF123" s="79" t="n"/>
      <c r="FG123" s="79" t="n"/>
      <c r="FH123" s="79" t="n"/>
      <c r="FI123" s="79" t="n"/>
      <c r="FJ123" s="79" t="n"/>
      <c r="FK123" s="79" t="n"/>
      <c r="FL123" s="79" t="n"/>
      <c r="FM123" s="79" t="n"/>
      <c r="FN123" s="79" t="n"/>
      <c r="FQ123" s="78" t="n">
        <v>25</v>
      </c>
      <c r="FR123" s="79" t="n"/>
      <c r="FS123" s="79" t="n"/>
      <c r="FT123" s="79" t="n"/>
      <c r="FU123" s="79" t="n"/>
      <c r="FV123" s="79" t="n"/>
      <c r="FW123" s="79" t="n"/>
      <c r="FX123" s="79" t="n"/>
      <c r="FY123" s="79" t="n"/>
      <c r="FZ123" s="79" t="n"/>
      <c r="GA123" s="79" t="n"/>
      <c r="GB123" s="79" t="n"/>
      <c r="GC123" s="79" t="n"/>
      <c r="GD123" s="79" t="n"/>
      <c r="GE123" s="79" t="n"/>
      <c r="GF123" s="79" t="n"/>
      <c r="GG123" s="79" t="n"/>
      <c r="GH123" s="79" t="n"/>
      <c r="GI123" s="79" t="n"/>
      <c r="GJ123" s="79" t="n"/>
      <c r="GK123" s="79" t="n"/>
      <c r="GL123" s="79" t="n"/>
      <c r="GM123" s="79" t="n"/>
      <c r="GN123" s="79" t="n"/>
      <c r="GO123" s="79" t="n"/>
      <c r="GP123" s="79" t="n"/>
      <c r="GQ123" s="79" t="n"/>
      <c r="GR123" s="79" t="n"/>
      <c r="GS123" s="79" t="n"/>
      <c r="GT123" s="79" t="n"/>
      <c r="GU123" s="79" t="n"/>
      <c r="GV123" s="79" t="n"/>
      <c r="GW123" s="79" t="n"/>
      <c r="GX123" s="79" t="n"/>
      <c r="GY123" s="79" t="n"/>
      <c r="GZ123" s="79" t="n"/>
      <c r="HA123" s="79" t="n"/>
      <c r="HB123" s="79" t="n"/>
      <c r="HC123" s="79" t="n"/>
      <c r="HD123" s="79" t="n"/>
      <c r="HE123" s="79" t="n"/>
      <c r="HH123" s="78" t="n">
        <v>25</v>
      </c>
      <c r="HI123" s="79" t="n"/>
      <c r="HJ123" s="79" t="n"/>
      <c r="HK123" s="79" t="n"/>
      <c r="HL123" s="79" t="n"/>
      <c r="HM123" s="79" t="n"/>
      <c r="HN123" s="79" t="n"/>
      <c r="HO123" s="79" t="n"/>
      <c r="HP123" s="79" t="n"/>
      <c r="HQ123" s="79" t="n"/>
      <c r="HR123" s="79" t="n"/>
      <c r="HS123" s="79" t="n"/>
      <c r="HT123" s="79" t="n"/>
      <c r="HU123" s="79" t="n"/>
      <c r="HV123" s="79" t="n"/>
      <c r="HW123" s="79" t="n"/>
      <c r="HX123" s="79" t="n"/>
      <c r="HY123" s="79" t="n"/>
      <c r="HZ123" s="79" t="n"/>
      <c r="IA123" s="79" t="n"/>
      <c r="IB123" s="79" t="n"/>
      <c r="IC123" s="79" t="n"/>
      <c r="ID123" s="79" t="n"/>
      <c r="IE123" s="79" t="n"/>
      <c r="IF123" s="79" t="n"/>
      <c r="IG123" s="79" t="n"/>
      <c r="IH123" s="79" t="n"/>
      <c r="II123" s="79" t="n"/>
      <c r="IJ123" s="79" t="n"/>
      <c r="IK123" s="79" t="n"/>
      <c r="IL123" s="79" t="n"/>
      <c r="IM123" s="79" t="n"/>
      <c r="IN123" s="79" t="n"/>
      <c r="IO123" s="79" t="n"/>
      <c r="IP123" s="79" t="n"/>
      <c r="IQ123" s="79" t="n"/>
      <c r="IR123" s="79" t="n"/>
      <c r="IS123" s="79" t="n"/>
      <c r="IT123" s="79" t="n"/>
      <c r="IU123" s="79" t="n"/>
      <c r="IV123" s="79" t="n"/>
      <c r="IY123" s="78" t="n">
        <v>25</v>
      </c>
      <c r="IZ123" s="79" t="n"/>
      <c r="JA123" s="79" t="n"/>
      <c r="JB123" s="79" t="n"/>
      <c r="JC123" s="79" t="n"/>
      <c r="JD123" s="79" t="n"/>
      <c r="JE123" s="79" t="n"/>
      <c r="JF123" s="79" t="n"/>
      <c r="JG123" s="79" t="n"/>
      <c r="JH123" s="79" t="n"/>
      <c r="JI123" s="79" t="n"/>
      <c r="JJ123" s="79" t="n"/>
      <c r="JK123" s="79" t="n"/>
      <c r="JL123" s="79" t="n"/>
      <c r="JM123" s="79" t="n"/>
      <c r="JN123" s="79" t="n"/>
      <c r="JO123" s="79" t="n"/>
      <c r="JP123" s="79" t="n"/>
      <c r="JQ123" s="79" t="n"/>
      <c r="JR123" s="79" t="n"/>
      <c r="JS123" s="79" t="n"/>
      <c r="JT123" s="79" t="n"/>
      <c r="JU123" s="79" t="n"/>
      <c r="JV123" s="79" t="n"/>
      <c r="JW123" s="79" t="n"/>
      <c r="JX123" s="79" t="n"/>
      <c r="JY123" s="79" t="n"/>
      <c r="JZ123" s="79" t="n"/>
      <c r="KA123" s="79" t="n"/>
      <c r="KB123" s="79" t="n"/>
      <c r="KC123" s="79" t="n"/>
      <c r="KD123" s="79" t="n"/>
      <c r="KE123" s="79" t="n"/>
      <c r="KF123" s="79" t="n"/>
      <c r="KG123" s="79" t="n"/>
      <c r="KH123" s="79" t="n"/>
      <c r="KI123" s="79" t="n"/>
      <c r="KJ123" s="79" t="n"/>
      <c r="KK123" s="79" t="n"/>
      <c r="KL123" s="79" t="n"/>
      <c r="KM123" s="79" t="n"/>
      <c r="KP123" s="78" t="n">
        <v>25</v>
      </c>
      <c r="KQ123" s="79" t="n"/>
      <c r="KR123" s="79" t="n"/>
      <c r="KS123" s="79" t="n"/>
      <c r="KT123" s="79" t="n"/>
      <c r="KU123" s="79" t="n"/>
      <c r="KV123" s="79" t="n"/>
      <c r="KW123" s="79" t="n"/>
      <c r="KX123" s="79" t="n"/>
      <c r="KY123" s="79" t="n"/>
      <c r="KZ123" s="79" t="n"/>
      <c r="LA123" s="79" t="n"/>
      <c r="LB123" s="79" t="n"/>
      <c r="LC123" s="79" t="n"/>
      <c r="LD123" s="79" t="n"/>
      <c r="LE123" s="79" t="n"/>
      <c r="LF123" s="79" t="n"/>
      <c r="LG123" s="79" t="n"/>
      <c r="LH123" s="79" t="n"/>
      <c r="LI123" s="79" t="n"/>
      <c r="LJ123" s="79" t="n"/>
      <c r="LK123" s="79" t="n"/>
      <c r="LL123" s="79" t="n"/>
      <c r="LM123" s="79" t="n"/>
      <c r="LN123" s="79" t="n"/>
      <c r="LO123" s="79" t="n"/>
      <c r="LP123" s="79" t="n"/>
      <c r="LQ123" s="79" t="n"/>
      <c r="LR123" s="79" t="n"/>
      <c r="LS123" s="79" t="n"/>
      <c r="LT123" s="79" t="n"/>
      <c r="LU123" s="79" t="n"/>
      <c r="LV123" s="79" t="n"/>
      <c r="LW123" s="79" t="n"/>
      <c r="LX123" s="79" t="n"/>
      <c r="LY123" s="79" t="n"/>
      <c r="LZ123" s="79" t="n"/>
      <c r="MA123" s="79" t="n"/>
      <c r="MB123" s="79" t="n"/>
      <c r="MC123" s="79" t="n"/>
      <c r="MD123" s="79" t="n"/>
      <c r="MG123" s="78" t="n">
        <v>25</v>
      </c>
      <c r="MH123" s="79" t="n"/>
      <c r="MI123" s="79" t="n"/>
      <c r="MJ123" s="79" t="n"/>
      <c r="MK123" s="79" t="n"/>
      <c r="ML123" s="79" t="n"/>
      <c r="MM123" s="79" t="n"/>
      <c r="MN123" s="79" t="n"/>
      <c r="MO123" s="79" t="n"/>
      <c r="MP123" s="79" t="n"/>
      <c r="MQ123" s="79" t="n"/>
      <c r="MR123" s="79" t="n"/>
      <c r="MS123" s="79" t="n"/>
      <c r="MT123" s="79" t="n"/>
      <c r="MU123" s="79" t="n"/>
      <c r="MV123" s="79" t="n"/>
      <c r="MW123" s="79" t="n"/>
      <c r="MX123" s="79" t="n"/>
      <c r="MY123" s="79" t="n"/>
      <c r="MZ123" s="79" t="n"/>
      <c r="NA123" s="79" t="n"/>
      <c r="NB123" s="79" t="n"/>
      <c r="NC123" s="79" t="n"/>
      <c r="ND123" s="79" t="n"/>
      <c r="NE123" s="79" t="n"/>
      <c r="NF123" s="79" t="n"/>
      <c r="NG123" s="79" t="n"/>
      <c r="NH123" s="79" t="n"/>
      <c r="NI123" s="79" t="n"/>
      <c r="NJ123" s="79" t="n"/>
      <c r="NK123" s="79" t="n"/>
      <c r="NL123" s="79" t="n"/>
      <c r="NM123" s="79" t="n"/>
      <c r="NN123" s="79" t="n"/>
      <c r="NO123" s="79" t="n"/>
      <c r="NP123" s="79" t="n"/>
      <c r="NQ123" s="79" t="n"/>
      <c r="NR123" s="79" t="n"/>
      <c r="NS123" s="79" t="n"/>
      <c r="NT123" s="79" t="n"/>
      <c r="NU123" s="79" t="n"/>
      <c r="NX123" s="78" t="n">
        <v>25</v>
      </c>
      <c r="NY123" s="79" t="n"/>
      <c r="NZ123" s="79" t="n"/>
      <c r="OA123" s="79" t="n"/>
      <c r="OB123" s="79" t="n"/>
      <c r="OC123" s="79" t="n"/>
      <c r="OD123" s="79" t="n"/>
      <c r="OE123" s="79" t="n"/>
      <c r="OF123" s="79" t="n"/>
      <c r="OG123" s="79" t="n"/>
      <c r="OH123" s="79" t="n"/>
      <c r="OI123" s="79" t="n"/>
      <c r="OJ123" s="79" t="n"/>
      <c r="OK123" s="79" t="n"/>
      <c r="OL123" s="79" t="n"/>
      <c r="OM123" s="79" t="n"/>
      <c r="ON123" s="79" t="n"/>
      <c r="OO123" s="79" t="n"/>
      <c r="OP123" s="79" t="n"/>
      <c r="OQ123" s="79" t="n"/>
      <c r="OR123" s="79" t="n"/>
      <c r="OS123" s="79" t="n"/>
      <c r="OT123" s="79" t="n"/>
      <c r="OU123" s="79" t="n"/>
      <c r="OV123" s="79" t="n"/>
      <c r="OW123" s="79" t="n"/>
      <c r="OX123" s="79" t="n"/>
      <c r="OY123" s="79" t="n"/>
      <c r="OZ123" s="79" t="n"/>
      <c r="PA123" s="79" t="n"/>
      <c r="PB123" s="79" t="n"/>
      <c r="PC123" s="79" t="n"/>
      <c r="PD123" s="79" t="n"/>
      <c r="PE123" s="79" t="n"/>
      <c r="PF123" s="79" t="n"/>
      <c r="PG123" s="79" t="n"/>
      <c r="PH123" s="79" t="n"/>
      <c r="PI123" s="79" t="n"/>
      <c r="PJ123" s="79" t="n"/>
      <c r="PK123" s="79" t="n"/>
      <c r="PL123" s="79" t="n"/>
      <c r="PO123" s="78" t="n">
        <v>25</v>
      </c>
      <c r="PP123" s="79" t="n"/>
      <c r="PQ123" s="79" t="n"/>
      <c r="PR123" s="79" t="n"/>
      <c r="PS123" s="79" t="n"/>
      <c r="PT123" s="79" t="n"/>
      <c r="PU123" s="79" t="n"/>
      <c r="PV123" s="79" t="n"/>
      <c r="PW123" s="79" t="n"/>
      <c r="PX123" s="79" t="n"/>
      <c r="PY123" s="79" t="n"/>
      <c r="PZ123" s="79" t="n"/>
      <c r="QA123" s="79" t="n"/>
      <c r="QB123" s="79" t="n"/>
      <c r="QC123" s="79" t="n"/>
      <c r="QD123" s="79" t="n"/>
      <c r="QE123" s="79" t="n"/>
      <c r="QF123" s="79" t="n"/>
      <c r="QG123" s="79" t="n"/>
      <c r="QH123" s="79" t="n"/>
      <c r="QI123" s="79" t="n"/>
      <c r="QJ123" s="79" t="n"/>
      <c r="QK123" s="79" t="n"/>
      <c r="QL123" s="79" t="n"/>
      <c r="QM123" s="79" t="n"/>
      <c r="QN123" s="79" t="n"/>
      <c r="QO123" s="79" t="n"/>
      <c r="QP123" s="79" t="n"/>
      <c r="QQ123" s="79" t="n"/>
      <c r="QR123" s="79" t="n"/>
      <c r="QS123" s="79" t="n"/>
      <c r="QT123" s="79" t="n"/>
      <c r="QU123" s="79" t="n"/>
      <c r="QV123" s="79" t="n"/>
      <c r="QW123" s="79" t="n"/>
      <c r="QX123" s="79" t="n"/>
      <c r="QY123" s="79" t="n"/>
      <c r="QZ123" s="79" t="n"/>
      <c r="RA123" s="79" t="n"/>
      <c r="RB123" s="79" t="n"/>
      <c r="RC123" s="79" t="n"/>
      <c r="RF123" s="78" t="n">
        <v>25</v>
      </c>
      <c r="RG123" s="79" t="n"/>
      <c r="RH123" s="79" t="n"/>
      <c r="RI123" s="79" t="n"/>
      <c r="RJ123" s="79" t="n"/>
      <c r="RK123" s="79" t="n"/>
      <c r="RL123" s="79" t="n"/>
      <c r="RM123" s="79" t="n"/>
      <c r="RN123" s="79" t="n"/>
      <c r="RO123" s="79" t="n"/>
      <c r="RP123" s="79" t="n"/>
      <c r="RQ123" s="79" t="n"/>
      <c r="RR123" s="79" t="n"/>
      <c r="RS123" s="79" t="n"/>
      <c r="RT123" s="79" t="n"/>
      <c r="RU123" s="79" t="n"/>
      <c r="RV123" s="79" t="n"/>
      <c r="RW123" s="79" t="n"/>
      <c r="RX123" s="79" t="n"/>
      <c r="RY123" s="79" t="n"/>
      <c r="RZ123" s="79" t="n"/>
      <c r="SA123" s="79" t="n"/>
      <c r="SB123" s="79" t="n"/>
      <c r="SC123" s="79" t="n"/>
      <c r="SD123" s="79" t="n"/>
      <c r="SE123" s="79" t="n"/>
      <c r="SF123" s="79" t="n"/>
      <c r="SG123" s="79" t="n"/>
      <c r="SH123" s="79" t="n"/>
      <c r="SI123" s="79" t="n"/>
      <c r="SJ123" s="79" t="n"/>
      <c r="SK123" s="79" t="n"/>
      <c r="SL123" s="79" t="n"/>
      <c r="SM123" s="79" t="n"/>
      <c r="SN123" s="79" t="n"/>
      <c r="SO123" s="79" t="n"/>
      <c r="SP123" s="79" t="n"/>
      <c r="SQ123" s="79" t="n"/>
      <c r="SR123" s="79" t="n"/>
      <c r="SS123" s="79" t="n"/>
      <c r="ST123" s="79" t="n"/>
      <c r="SW123" s="78" t="n">
        <v>25</v>
      </c>
      <c r="SX123" s="79" t="n"/>
      <c r="SY123" s="79" t="n"/>
      <c r="SZ123" s="79" t="n"/>
      <c r="TA123" s="79" t="n"/>
      <c r="TB123" s="79" t="n"/>
      <c r="TC123" s="79" t="n"/>
      <c r="TD123" s="79" t="n"/>
      <c r="TE123" s="79" t="n"/>
      <c r="TF123" s="79" t="n"/>
      <c r="TG123" s="79" t="n"/>
      <c r="TH123" s="79" t="n"/>
      <c r="TI123" s="79" t="n"/>
      <c r="TJ123" s="79" t="n"/>
      <c r="TK123" s="79" t="n"/>
      <c r="TL123" s="79" t="n"/>
      <c r="TM123" s="79" t="n"/>
      <c r="TN123" s="79" t="n"/>
      <c r="TO123" s="79" t="n"/>
      <c r="TP123" s="79" t="n"/>
      <c r="TQ123" s="79" t="n"/>
      <c r="TR123" s="79" t="n"/>
      <c r="TS123" s="79" t="n"/>
      <c r="TT123" s="79" t="n"/>
      <c r="TU123" s="79" t="n"/>
      <c r="TV123" s="79" t="n"/>
      <c r="TW123" s="79" t="n"/>
      <c r="TX123" s="79" t="n"/>
      <c r="TY123" s="79" t="n"/>
      <c r="TZ123" s="79" t="n"/>
      <c r="UA123" s="79" t="n"/>
      <c r="UB123" s="79" t="n"/>
      <c r="UC123" s="79" t="n"/>
      <c r="UD123" s="79" t="n"/>
      <c r="UE123" s="79" t="n"/>
      <c r="UF123" s="79" t="n"/>
      <c r="UG123" s="79" t="n"/>
      <c r="UH123" s="79" t="n"/>
      <c r="UI123" s="79" t="n"/>
      <c r="UJ123" s="79" t="n"/>
      <c r="UK123" s="79" t="n"/>
      <c r="UN123" s="78" t="n">
        <v>25</v>
      </c>
      <c r="UO123" s="79" t="n"/>
      <c r="UP123" s="79" t="n"/>
      <c r="UQ123" s="79" t="n"/>
      <c r="UR123" s="79" t="n"/>
      <c r="US123" s="79" t="n"/>
      <c r="UT123" s="79" t="n"/>
      <c r="UU123" s="79" t="n"/>
      <c r="UV123" s="79" t="n"/>
      <c r="UW123" s="79" t="n"/>
      <c r="UX123" s="79" t="n"/>
      <c r="UY123" s="79" t="n"/>
      <c r="UZ123" s="79" t="n"/>
      <c r="VA123" s="79" t="n"/>
      <c r="VB123" s="79" t="n"/>
      <c r="VC123" s="79" t="n"/>
      <c r="VD123" s="79" t="n"/>
      <c r="VE123" s="79" t="n"/>
      <c r="VF123" s="79" t="n"/>
      <c r="VG123" s="79" t="n"/>
      <c r="VH123" s="79" t="n"/>
      <c r="VI123" s="79" t="n"/>
      <c r="VJ123" s="79" t="n"/>
      <c r="VK123" s="79" t="n"/>
      <c r="VL123" s="79" t="n"/>
      <c r="VM123" s="79" t="n"/>
      <c r="VN123" s="79" t="n"/>
      <c r="VO123" s="79" t="n"/>
      <c r="VP123" s="79" t="n"/>
      <c r="VQ123" s="79" t="n"/>
      <c r="VR123" s="79" t="n"/>
      <c r="VS123" s="79" t="n"/>
      <c r="VT123" s="79" t="n"/>
      <c r="VU123" s="79" t="n"/>
      <c r="VV123" s="79" t="n"/>
      <c r="VW123" s="79" t="n"/>
      <c r="VX123" s="79" t="n"/>
      <c r="VY123" s="79" t="n"/>
      <c r="VZ123" s="79" t="n"/>
      <c r="WA123" s="79" t="n"/>
      <c r="WB123" s="79" t="n"/>
      <c r="WE123" s="78" t="n">
        <v>25</v>
      </c>
      <c r="WF123" s="79" t="n"/>
      <c r="WG123" s="79" t="n"/>
      <c r="WH123" s="79" t="n"/>
      <c r="WI123" s="79" t="n"/>
      <c r="WJ123" s="79" t="n"/>
      <c r="WK123" s="79" t="n"/>
      <c r="WL123" s="79" t="n"/>
      <c r="WM123" s="79" t="n"/>
      <c r="WN123" s="79" t="n"/>
      <c r="WO123" s="79" t="n"/>
      <c r="WP123" s="79" t="n"/>
      <c r="WQ123" s="79" t="n"/>
      <c r="WR123" s="79" t="n"/>
      <c r="WS123" s="79" t="n"/>
      <c r="WT123" s="79" t="n"/>
      <c r="WU123" s="79" t="n"/>
      <c r="WV123" s="79" t="n"/>
      <c r="WW123" s="79" t="n"/>
      <c r="WX123" s="79" t="n"/>
      <c r="WY123" s="79" t="n"/>
      <c r="WZ123" s="79" t="n"/>
      <c r="XA123" s="79" t="n"/>
      <c r="XB123" s="79" t="n"/>
      <c r="XC123" s="79" t="n"/>
      <c r="XD123" s="79" t="n"/>
      <c r="XE123" s="79" t="n"/>
      <c r="XF123" s="79" t="n"/>
      <c r="XG123" s="79" t="n"/>
      <c r="XH123" s="79" t="n"/>
      <c r="XI123" s="79" t="n"/>
      <c r="XJ123" s="79" t="n"/>
      <c r="XK123" s="79" t="n"/>
      <c r="XL123" s="79" t="n"/>
      <c r="XM123" s="79" t="n"/>
      <c r="XN123" s="79" t="n"/>
      <c r="XO123" s="79" t="n"/>
      <c r="XP123" s="79" t="n"/>
      <c r="XQ123" s="79" t="n"/>
      <c r="XR123" s="79" t="n"/>
      <c r="XS123" s="79" t="n"/>
      <c r="XV123" s="78" t="n">
        <v>25</v>
      </c>
      <c r="XW123" s="79" t="n"/>
      <c r="XX123" s="79" t="n"/>
      <c r="XY123" s="79" t="n"/>
      <c r="XZ123" s="79" t="n"/>
      <c r="YA123" s="79" t="n"/>
      <c r="YB123" s="79" t="n"/>
      <c r="YC123" s="79" t="n"/>
      <c r="YD123" s="79" t="n"/>
      <c r="YE123" s="79" t="n"/>
      <c r="YF123" s="79" t="n"/>
      <c r="YG123" s="79" t="n"/>
      <c r="YH123" s="79" t="n"/>
      <c r="YI123" s="79" t="n"/>
      <c r="YJ123" s="79" t="n"/>
      <c r="YK123" s="79" t="n"/>
      <c r="YL123" s="79" t="n"/>
      <c r="YM123" s="79" t="n"/>
      <c r="YN123" s="79" t="n"/>
      <c r="YO123" s="79" t="n"/>
      <c r="YP123" s="79" t="n"/>
      <c r="YQ123" s="79" t="n"/>
      <c r="YR123" s="79" t="n"/>
      <c r="YS123" s="79" t="n"/>
      <c r="YT123" s="79" t="n"/>
      <c r="YU123" s="79" t="n"/>
      <c r="YV123" s="79" t="n"/>
      <c r="YW123" s="79" t="n"/>
      <c r="YX123" s="79" t="n"/>
      <c r="YY123" s="79" t="n"/>
      <c r="YZ123" s="79" t="n"/>
      <c r="ZA123" s="79" t="n"/>
      <c r="ZB123" s="79" t="n"/>
      <c r="ZC123" s="79" t="n"/>
      <c r="ZD123" s="79" t="n"/>
      <c r="ZE123" s="79" t="n"/>
      <c r="ZF123" s="79" t="n"/>
      <c r="ZG123" s="79" t="n"/>
      <c r="ZH123" s="79" t="n"/>
      <c r="ZI123" s="79" t="n"/>
      <c r="ZJ123" s="79" t="n"/>
      <c r="ZM123" s="78" t="n">
        <v>25</v>
      </c>
      <c r="ZN123" s="79" t="n"/>
      <c r="ZO123" s="79" t="n"/>
      <c r="ZP123" s="79" t="n"/>
      <c r="ZQ123" s="79" t="n"/>
      <c r="ZR123" s="79" t="n"/>
      <c r="ZS123" s="79" t="n"/>
      <c r="ZT123" s="79" t="n"/>
      <c r="ZU123" s="79" t="n"/>
      <c r="ZV123" s="79" t="n"/>
      <c r="ZW123" s="79" t="n"/>
      <c r="ZX123" s="79" t="n"/>
      <c r="ZY123" s="79" t="n"/>
      <c r="ZZ123" s="79" t="n"/>
      <c r="AAA123" s="79" t="n"/>
      <c r="AAB123" s="79" t="n"/>
      <c r="AAC123" s="79" t="n"/>
      <c r="AAD123" s="79" t="n"/>
      <c r="AAE123" s="79" t="n"/>
      <c r="AAF123" s="79" t="n"/>
      <c r="AAG123" s="79" t="n"/>
      <c r="AAH123" s="79" t="n"/>
      <c r="AAI123" s="79" t="n"/>
      <c r="AAJ123" s="79" t="n"/>
      <c r="AAK123" s="79" t="n"/>
      <c r="AAL123" s="79" t="n"/>
      <c r="AAM123" s="79" t="n"/>
      <c r="AAN123" s="79" t="n"/>
      <c r="AAO123" s="79" t="n"/>
      <c r="AAP123" s="79" t="n"/>
      <c r="AAQ123" s="79" t="n"/>
      <c r="AAR123" s="79" t="n"/>
      <c r="AAS123" s="79" t="n"/>
      <c r="AAT123" s="79" t="n"/>
      <c r="AAU123" s="79" t="n"/>
      <c r="AAV123" s="79" t="n"/>
      <c r="AAW123" s="79" t="n"/>
      <c r="AAX123" s="79" t="n"/>
      <c r="AAY123" s="79" t="n"/>
      <c r="AAZ123" s="79" t="n"/>
      <c r="ABA123" s="79" t="n"/>
      <c r="ABD123" s="78" t="n">
        <v>25</v>
      </c>
      <c r="ABE123" s="79" t="n"/>
      <c r="ABF123" s="79" t="n"/>
      <c r="ABG123" s="79" t="n"/>
      <c r="ABH123" s="79" t="n"/>
      <c r="ABI123" s="79" t="n"/>
      <c r="ABJ123" s="79" t="n"/>
      <c r="ABK123" s="79" t="n"/>
      <c r="ABL123" s="79" t="n"/>
      <c r="ABM123" s="79" t="n"/>
      <c r="ABN123" s="79" t="n"/>
      <c r="ABO123" s="79" t="n"/>
      <c r="ABP123" s="79" t="n"/>
      <c r="ABQ123" s="79" t="n"/>
      <c r="ABR123" s="79" t="n"/>
      <c r="ABS123" s="79" t="n"/>
      <c r="ABT123" s="79" t="n"/>
      <c r="ABU123" s="79" t="n"/>
      <c r="ABV123" s="79" t="n"/>
      <c r="ABW123" s="79" t="n"/>
      <c r="ABX123" s="79" t="n"/>
      <c r="ABY123" s="79" t="n"/>
      <c r="ABZ123" s="79" t="n"/>
      <c r="ACA123" s="79" t="n"/>
      <c r="ACB123" s="79" t="n"/>
      <c r="ACC123" s="79" t="n"/>
      <c r="ACD123" s="79" t="n"/>
      <c r="ACE123" s="79" t="n"/>
      <c r="ACF123" s="79" t="n"/>
      <c r="ACG123" s="79" t="n"/>
      <c r="ACH123" s="79" t="n"/>
      <c r="ACI123" s="79" t="n"/>
      <c r="ACJ123" s="79" t="n"/>
      <c r="ACK123" s="79" t="n"/>
      <c r="ACL123" s="79" t="n"/>
      <c r="ACM123" s="79" t="n"/>
      <c r="ACN123" s="79" t="n"/>
      <c r="ACO123" s="79" t="n"/>
      <c r="ACP123" s="79" t="n"/>
      <c r="ACQ123" s="79" t="n"/>
      <c r="ACR123" s="79" t="n"/>
      <c r="ACU123" s="78" t="n">
        <v>25</v>
      </c>
      <c r="ACV123" s="79" t="n"/>
      <c r="ACW123" s="79" t="n"/>
      <c r="ACX123" s="79" t="n"/>
      <c r="ACY123" s="79" t="n"/>
      <c r="ACZ123" s="79" t="n"/>
      <c r="ADA123" s="79" t="n"/>
      <c r="ADB123" s="79" t="n"/>
      <c r="ADC123" s="79" t="n"/>
      <c r="ADD123" s="79" t="n"/>
      <c r="ADE123" s="79" t="n"/>
      <c r="ADF123" s="79" t="n"/>
      <c r="ADG123" s="79" t="n"/>
      <c r="ADH123" s="79" t="n"/>
      <c r="ADI123" s="79" t="n"/>
      <c r="ADJ123" s="79" t="n"/>
      <c r="ADK123" s="79" t="n"/>
      <c r="ADL123" s="79" t="n"/>
      <c r="ADM123" s="79" t="n"/>
      <c r="ADN123" s="79" t="n"/>
      <c r="ADO123" s="79" t="n"/>
      <c r="ADP123" s="79" t="n"/>
      <c r="ADQ123" s="79" t="n"/>
      <c r="ADR123" s="79" t="n"/>
      <c r="ADS123" s="79" t="n"/>
      <c r="ADT123" s="79" t="n"/>
      <c r="ADU123" s="79" t="n"/>
      <c r="ADV123" s="79" t="n"/>
      <c r="ADW123" s="79" t="n"/>
      <c r="ADX123" s="79" t="n"/>
      <c r="ADY123" s="79" t="n"/>
      <c r="ADZ123" s="79" t="n"/>
      <c r="AEA123" s="79" t="n"/>
      <c r="AEB123" s="79" t="n"/>
      <c r="AEC123" s="79" t="n"/>
      <c r="AED123" s="79" t="n"/>
      <c r="AEE123" s="79" t="n"/>
      <c r="AEF123" s="79" t="n"/>
      <c r="AEG123" s="79" t="n"/>
      <c r="AEH123" s="79" t="n"/>
      <c r="AEI123" s="79" t="n"/>
      <c r="AEL123" s="78" t="n">
        <v>25</v>
      </c>
      <c r="AEM123" s="79" t="n"/>
      <c r="AEN123" s="79" t="n"/>
      <c r="AEO123" s="79" t="n"/>
      <c r="AEP123" s="79" t="n"/>
      <c r="AEQ123" s="79" t="n"/>
      <c r="AER123" s="79" t="n"/>
      <c r="AES123" s="79" t="n"/>
      <c r="AET123" s="79" t="n"/>
      <c r="AEU123" s="79" t="n"/>
      <c r="AEV123" s="79" t="n"/>
      <c r="AEW123" s="79" t="n"/>
      <c r="AEX123" s="79" t="n"/>
      <c r="AEY123" s="79" t="n"/>
      <c r="AEZ123" s="79" t="n"/>
      <c r="AFA123" s="79" t="n"/>
      <c r="AFB123" s="79" t="n"/>
      <c r="AFC123" s="79" t="n"/>
      <c r="AFD123" s="79" t="n"/>
      <c r="AFE123" s="79" t="n"/>
      <c r="AFF123" s="79" t="n"/>
      <c r="AFG123" s="79" t="n"/>
      <c r="AFH123" s="79" t="n"/>
      <c r="AFI123" s="79" t="n"/>
      <c r="AFJ123" s="79" t="n"/>
      <c r="AFK123" s="79" t="n"/>
      <c r="AFL123" s="79" t="n"/>
      <c r="AFM123" s="79" t="n"/>
      <c r="AFN123" s="79" t="n"/>
      <c r="AFO123" s="79" t="n"/>
      <c r="AFP123" s="79" t="n"/>
      <c r="AFQ123" s="79" t="n"/>
      <c r="AFR123" s="79" t="n"/>
      <c r="AFS123" s="79" t="n"/>
      <c r="AFT123" s="79" t="n"/>
      <c r="AFU123" s="79" t="n"/>
      <c r="AFV123" s="79" t="n"/>
      <c r="AFW123" s="79" t="n"/>
      <c r="AFX123" s="79" t="n"/>
      <c r="AFY123" s="79" t="n"/>
      <c r="AFZ123" s="79" t="n"/>
    </row>
    <row r="124">
      <c r="A124" s="78" t="n">
        <v>26</v>
      </c>
      <c r="B124" s="79" t="n"/>
      <c r="C124" s="79" t="n"/>
      <c r="D124" s="79" t="n"/>
      <c r="E124" s="79" t="n"/>
      <c r="F124" s="79" t="n"/>
      <c r="G124" s="79" t="n"/>
      <c r="H124" s="79" t="n"/>
      <c r="I124" s="79" t="n"/>
      <c r="J124" s="79" t="n"/>
      <c r="K124" s="79" t="n"/>
      <c r="L124" s="79" t="n"/>
      <c r="M124" s="79" t="n"/>
      <c r="N124" s="79" t="n"/>
      <c r="O124" s="79" t="n"/>
      <c r="P124" s="79" t="n"/>
      <c r="Q124" s="79" t="n"/>
      <c r="R124" s="79" t="n"/>
      <c r="S124" s="79" t="n"/>
      <c r="T124" s="79" t="n"/>
      <c r="U124" s="79" t="n"/>
      <c r="V124" s="79" t="n"/>
      <c r="W124" s="79" t="n"/>
      <c r="X124" s="79" t="n"/>
      <c r="Y124" s="79" t="n"/>
      <c r="Z124" s="79" t="n"/>
      <c r="AA124" s="79" t="n"/>
      <c r="AB124" s="79" t="n"/>
      <c r="AC124" s="79" t="n"/>
      <c r="AD124" s="79" t="n"/>
      <c r="AE124" s="79" t="n"/>
      <c r="AF124" s="79" t="n"/>
      <c r="AG124" s="79" t="n"/>
      <c r="AH124" s="79" t="n"/>
      <c r="AI124" s="79" t="n"/>
      <c r="AJ124" s="79" t="n"/>
      <c r="AK124" s="79" t="n"/>
      <c r="AL124" s="79" t="n"/>
      <c r="AM124" s="79" t="n"/>
      <c r="AN124" s="79" t="n"/>
      <c r="AO124" s="79" t="n"/>
      <c r="AR124" s="78" t="n">
        <v>26</v>
      </c>
      <c r="AS124" s="79" t="n"/>
      <c r="AT124" s="79" t="n"/>
      <c r="AU124" s="79" t="n"/>
      <c r="AV124" s="79" t="n"/>
      <c r="AW124" s="79" t="n"/>
      <c r="AX124" s="79" t="n"/>
      <c r="AY124" s="79" t="n"/>
      <c r="AZ124" s="79" t="n"/>
      <c r="BA124" s="79" t="n"/>
      <c r="BB124" s="79" t="n"/>
      <c r="BC124" s="79" t="n"/>
      <c r="BD124" s="79" t="n"/>
      <c r="BE124" s="79" t="n"/>
      <c r="BF124" s="79" t="n"/>
      <c r="BG124" s="79" t="n"/>
      <c r="BH124" s="79" t="n"/>
      <c r="BI124" s="79" t="n"/>
      <c r="BJ124" s="79" t="n"/>
      <c r="BK124" s="79" t="n"/>
      <c r="BL124" s="79" t="n"/>
      <c r="BM124" s="79" t="n"/>
      <c r="BN124" s="79" t="n"/>
      <c r="BO124" s="79" t="n"/>
      <c r="BP124" s="79" t="n"/>
      <c r="BQ124" s="79" t="n"/>
      <c r="BR124" s="79" t="n"/>
      <c r="BS124" s="79" t="n"/>
      <c r="BT124" s="79" t="n"/>
      <c r="BU124" s="79" t="n"/>
      <c r="BV124" s="79" t="n"/>
      <c r="BW124" s="79" t="n"/>
      <c r="BX124" s="79" t="n"/>
      <c r="BY124" s="79" t="n"/>
      <c r="BZ124" s="79" t="n"/>
      <c r="CA124" s="79" t="n"/>
      <c r="CB124" s="79" t="n"/>
      <c r="CC124" s="79" t="n"/>
      <c r="CD124" s="79" t="n"/>
      <c r="CE124" s="79" t="n"/>
      <c r="CF124" s="79" t="n"/>
      <c r="CI124" s="78" t="n">
        <v>26</v>
      </c>
      <c r="CJ124" s="79" t="n"/>
      <c r="CK124" s="79" t="n"/>
      <c r="CL124" s="79" t="n"/>
      <c r="CM124" s="79" t="n"/>
      <c r="CN124" s="79" t="n"/>
      <c r="CO124" s="79" t="n"/>
      <c r="CP124" s="79" t="n"/>
      <c r="CQ124" s="79" t="n"/>
      <c r="CR124" s="79" t="n"/>
      <c r="CS124" s="79" t="n"/>
      <c r="CT124" s="79" t="n"/>
      <c r="CU124" s="79" t="n"/>
      <c r="CV124" s="79" t="n"/>
      <c r="CW124" s="79" t="n"/>
      <c r="CX124" s="79" t="n"/>
      <c r="CY124" s="79" t="n"/>
      <c r="CZ124" s="79" t="n"/>
      <c r="DA124" s="79" t="n"/>
      <c r="DB124" s="79" t="n"/>
      <c r="DC124" s="79" t="n"/>
      <c r="DD124" s="79" t="n"/>
      <c r="DE124" s="79" t="n"/>
      <c r="DF124" s="79" t="n"/>
      <c r="DG124" s="79" t="n"/>
      <c r="DH124" s="79" t="n"/>
      <c r="DI124" s="79" t="n"/>
      <c r="DJ124" s="79" t="n"/>
      <c r="DK124" s="79" t="n"/>
      <c r="DL124" s="79" t="n"/>
      <c r="DM124" s="79" t="n"/>
      <c r="DN124" s="79" t="n"/>
      <c r="DO124" s="79" t="n"/>
      <c r="DP124" s="79" t="n"/>
      <c r="DQ124" s="79" t="n"/>
      <c r="DR124" s="79" t="n"/>
      <c r="DS124" s="79" t="n"/>
      <c r="DT124" s="79" t="n"/>
      <c r="DU124" s="79" t="n"/>
      <c r="DV124" s="79" t="n"/>
      <c r="DW124" s="79" t="n"/>
      <c r="DZ124" s="78" t="n">
        <v>26</v>
      </c>
      <c r="EA124" s="79" t="n"/>
      <c r="EB124" s="79" t="n"/>
      <c r="EC124" s="79" t="n"/>
      <c r="ED124" s="79" t="n"/>
      <c r="EE124" s="79" t="n"/>
      <c r="EF124" s="79" t="n"/>
      <c r="EG124" s="79" t="n"/>
      <c r="EH124" s="79" t="n"/>
      <c r="EI124" s="79" t="n"/>
      <c r="EJ124" s="79" t="n"/>
      <c r="EK124" s="79" t="n"/>
      <c r="EL124" s="79" t="n"/>
      <c r="EM124" s="79" t="n"/>
      <c r="EN124" s="79" t="n"/>
      <c r="EO124" s="79" t="n"/>
      <c r="EP124" s="79" t="n"/>
      <c r="EQ124" s="79" t="n"/>
      <c r="ER124" s="79" t="n"/>
      <c r="ES124" s="79" t="n"/>
      <c r="ET124" s="79" t="n"/>
      <c r="EU124" s="79" t="n"/>
      <c r="EV124" s="79" t="n"/>
      <c r="EW124" s="79" t="n"/>
      <c r="EX124" s="79" t="n"/>
      <c r="EY124" s="79" t="n"/>
      <c r="EZ124" s="79" t="n"/>
      <c r="FA124" s="79" t="n"/>
      <c r="FB124" s="79" t="n"/>
      <c r="FC124" s="79" t="n"/>
      <c r="FD124" s="79" t="n"/>
      <c r="FE124" s="79" t="n"/>
      <c r="FF124" s="79" t="n"/>
      <c r="FG124" s="79" t="n"/>
      <c r="FH124" s="79" t="n"/>
      <c r="FI124" s="79" t="n"/>
      <c r="FJ124" s="79" t="n"/>
      <c r="FK124" s="79" t="n"/>
      <c r="FL124" s="79" t="n"/>
      <c r="FM124" s="79" t="n"/>
      <c r="FN124" s="79" t="n"/>
      <c r="FQ124" s="78" t="n">
        <v>26</v>
      </c>
      <c r="FR124" s="79" t="n"/>
      <c r="FS124" s="79" t="n"/>
      <c r="FT124" s="79" t="n"/>
      <c r="FU124" s="79" t="n"/>
      <c r="FV124" s="79" t="n"/>
      <c r="FW124" s="79" t="n"/>
      <c r="FX124" s="79" t="n"/>
      <c r="FY124" s="79" t="n"/>
      <c r="FZ124" s="79" t="n"/>
      <c r="GA124" s="79" t="n"/>
      <c r="GB124" s="79" t="n"/>
      <c r="GC124" s="79" t="n"/>
      <c r="GD124" s="79" t="n"/>
      <c r="GE124" s="79" t="n"/>
      <c r="GF124" s="79" t="n"/>
      <c r="GG124" s="79" t="n"/>
      <c r="GH124" s="79" t="n"/>
      <c r="GI124" s="79" t="n"/>
      <c r="GJ124" s="79" t="n"/>
      <c r="GK124" s="79" t="n"/>
      <c r="GL124" s="79" t="n"/>
      <c r="GM124" s="79" t="n"/>
      <c r="GN124" s="79" t="n"/>
      <c r="GO124" s="79" t="n"/>
      <c r="GP124" s="79" t="n"/>
      <c r="GQ124" s="79" t="n"/>
      <c r="GR124" s="79" t="n"/>
      <c r="GS124" s="79" t="n"/>
      <c r="GT124" s="79" t="n"/>
      <c r="GU124" s="79" t="n"/>
      <c r="GV124" s="79" t="n"/>
      <c r="GW124" s="79" t="n"/>
      <c r="GX124" s="79" t="n"/>
      <c r="GY124" s="79" t="n"/>
      <c r="GZ124" s="79" t="n"/>
      <c r="HA124" s="79" t="n"/>
      <c r="HB124" s="79" t="n"/>
      <c r="HC124" s="79" t="n"/>
      <c r="HD124" s="79" t="n"/>
      <c r="HE124" s="79" t="n"/>
      <c r="HH124" s="78" t="n">
        <v>26</v>
      </c>
      <c r="HI124" s="79" t="n"/>
      <c r="HJ124" s="79" t="n"/>
      <c r="HK124" s="79" t="n"/>
      <c r="HL124" s="79" t="n"/>
      <c r="HM124" s="79" t="n"/>
      <c r="HN124" s="79" t="n"/>
      <c r="HO124" s="79" t="n"/>
      <c r="HP124" s="79" t="n"/>
      <c r="HQ124" s="79" t="n"/>
      <c r="HR124" s="79" t="n"/>
      <c r="HS124" s="79" t="n"/>
      <c r="HT124" s="79" t="n"/>
      <c r="HU124" s="79" t="n"/>
      <c r="HV124" s="79" t="n"/>
      <c r="HW124" s="79" t="n"/>
      <c r="HX124" s="79" t="n"/>
      <c r="HY124" s="79" t="n"/>
      <c r="HZ124" s="79" t="n"/>
      <c r="IA124" s="79" t="n"/>
      <c r="IB124" s="79" t="n"/>
      <c r="IC124" s="79" t="n"/>
      <c r="ID124" s="79" t="n"/>
      <c r="IE124" s="79" t="n"/>
      <c r="IF124" s="79" t="n"/>
      <c r="IG124" s="79" t="n"/>
      <c r="IH124" s="79" t="n"/>
      <c r="II124" s="79" t="n"/>
      <c r="IJ124" s="79" t="n"/>
      <c r="IK124" s="79" t="n"/>
      <c r="IL124" s="79" t="n"/>
      <c r="IM124" s="79" t="n"/>
      <c r="IN124" s="79" t="n"/>
      <c r="IO124" s="79" t="n"/>
      <c r="IP124" s="79" t="n"/>
      <c r="IQ124" s="79" t="n"/>
      <c r="IR124" s="79" t="n"/>
      <c r="IS124" s="79" t="n"/>
      <c r="IT124" s="79" t="n"/>
      <c r="IU124" s="79" t="n"/>
      <c r="IV124" s="79" t="n"/>
      <c r="IY124" s="78" t="n">
        <v>26</v>
      </c>
      <c r="IZ124" s="79" t="n"/>
      <c r="JA124" s="79" t="n"/>
      <c r="JB124" s="79" t="n"/>
      <c r="JC124" s="79" t="n"/>
      <c r="JD124" s="79" t="n"/>
      <c r="JE124" s="79" t="n"/>
      <c r="JF124" s="79" t="n"/>
      <c r="JG124" s="79" t="n"/>
      <c r="JH124" s="79" t="n"/>
      <c r="JI124" s="79" t="n"/>
      <c r="JJ124" s="79" t="n"/>
      <c r="JK124" s="79" t="n"/>
      <c r="JL124" s="79" t="n"/>
      <c r="JM124" s="79" t="n"/>
      <c r="JN124" s="79" t="n"/>
      <c r="JO124" s="79" t="n"/>
      <c r="JP124" s="79" t="n"/>
      <c r="JQ124" s="79" t="n"/>
      <c r="JR124" s="79" t="n"/>
      <c r="JS124" s="79" t="n"/>
      <c r="JT124" s="79" t="n"/>
      <c r="JU124" s="79" t="n"/>
      <c r="JV124" s="79" t="n"/>
      <c r="JW124" s="79" t="n"/>
      <c r="JX124" s="79" t="n"/>
      <c r="JY124" s="79" t="n"/>
      <c r="JZ124" s="79" t="n"/>
      <c r="KA124" s="79" t="n"/>
      <c r="KB124" s="79" t="n"/>
      <c r="KC124" s="79" t="n"/>
      <c r="KD124" s="79" t="n"/>
      <c r="KE124" s="79" t="n"/>
      <c r="KF124" s="79" t="n"/>
      <c r="KG124" s="79" t="n"/>
      <c r="KH124" s="79" t="n"/>
      <c r="KI124" s="79" t="n"/>
      <c r="KJ124" s="79" t="n"/>
      <c r="KK124" s="79" t="n"/>
      <c r="KL124" s="79" t="n"/>
      <c r="KM124" s="79" t="n"/>
      <c r="KP124" s="78" t="n">
        <v>26</v>
      </c>
      <c r="KQ124" s="79" t="n"/>
      <c r="KR124" s="79" t="n"/>
      <c r="KS124" s="79" t="n"/>
      <c r="KT124" s="79" t="n"/>
      <c r="KU124" s="79" t="n"/>
      <c r="KV124" s="79" t="n"/>
      <c r="KW124" s="79" t="n"/>
      <c r="KX124" s="79" t="n"/>
      <c r="KY124" s="79" t="n"/>
      <c r="KZ124" s="79" t="n"/>
      <c r="LA124" s="79" t="n"/>
      <c r="LB124" s="79" t="n"/>
      <c r="LC124" s="79" t="n"/>
      <c r="LD124" s="79" t="n"/>
      <c r="LE124" s="79" t="n"/>
      <c r="LF124" s="79" t="n"/>
      <c r="LG124" s="79" t="n"/>
      <c r="LH124" s="79" t="n"/>
      <c r="LI124" s="79" t="n"/>
      <c r="LJ124" s="79" t="n"/>
      <c r="LK124" s="79" t="n"/>
      <c r="LL124" s="79" t="n"/>
      <c r="LM124" s="79" t="n"/>
      <c r="LN124" s="79" t="n"/>
      <c r="LO124" s="79" t="n"/>
      <c r="LP124" s="79" t="n"/>
      <c r="LQ124" s="79" t="n"/>
      <c r="LR124" s="79" t="n"/>
      <c r="LS124" s="79" t="n"/>
      <c r="LT124" s="79" t="n"/>
      <c r="LU124" s="79" t="n"/>
      <c r="LV124" s="79" t="n"/>
      <c r="LW124" s="79" t="n"/>
      <c r="LX124" s="79" t="n"/>
      <c r="LY124" s="79" t="n"/>
      <c r="LZ124" s="79" t="n"/>
      <c r="MA124" s="79" t="n"/>
      <c r="MB124" s="79" t="n"/>
      <c r="MC124" s="79" t="n"/>
      <c r="MD124" s="79" t="n"/>
      <c r="MG124" s="78" t="n">
        <v>26</v>
      </c>
      <c r="MH124" s="79" t="n"/>
      <c r="MI124" s="79" t="n"/>
      <c r="MJ124" s="79" t="n"/>
      <c r="MK124" s="79" t="n"/>
      <c r="ML124" s="79" t="n"/>
      <c r="MM124" s="79" t="n"/>
      <c r="MN124" s="79" t="n"/>
      <c r="MO124" s="79" t="n"/>
      <c r="MP124" s="79" t="n"/>
      <c r="MQ124" s="79" t="n"/>
      <c r="MR124" s="79" t="n"/>
      <c r="MS124" s="79" t="n"/>
      <c r="MT124" s="79" t="n"/>
      <c r="MU124" s="79" t="n"/>
      <c r="MV124" s="79" t="n"/>
      <c r="MW124" s="79" t="n"/>
      <c r="MX124" s="79" t="n"/>
      <c r="MY124" s="79" t="n"/>
      <c r="MZ124" s="79" t="n"/>
      <c r="NA124" s="79" t="n"/>
      <c r="NB124" s="79" t="n"/>
      <c r="NC124" s="79" t="n"/>
      <c r="ND124" s="79" t="n"/>
      <c r="NE124" s="79" t="n"/>
      <c r="NF124" s="79" t="n"/>
      <c r="NG124" s="79" t="n"/>
      <c r="NH124" s="79" t="n"/>
      <c r="NI124" s="79" t="n"/>
      <c r="NJ124" s="79" t="n"/>
      <c r="NK124" s="79" t="n"/>
      <c r="NL124" s="79" t="n"/>
      <c r="NM124" s="79" t="n"/>
      <c r="NN124" s="79" t="n"/>
      <c r="NO124" s="79" t="n"/>
      <c r="NP124" s="79" t="n"/>
      <c r="NQ124" s="79" t="n"/>
      <c r="NR124" s="79" t="n"/>
      <c r="NS124" s="79" t="n"/>
      <c r="NT124" s="79" t="n"/>
      <c r="NU124" s="79" t="n"/>
      <c r="NX124" s="78" t="n">
        <v>26</v>
      </c>
      <c r="NY124" s="79" t="n"/>
      <c r="NZ124" s="79" t="n"/>
      <c r="OA124" s="79" t="n"/>
      <c r="OB124" s="79" t="n"/>
      <c r="OC124" s="79" t="n"/>
      <c r="OD124" s="79" t="n"/>
      <c r="OE124" s="79" t="n"/>
      <c r="OF124" s="79" t="n"/>
      <c r="OG124" s="79" t="n"/>
      <c r="OH124" s="79" t="n"/>
      <c r="OI124" s="79" t="n"/>
      <c r="OJ124" s="79" t="n"/>
      <c r="OK124" s="79" t="n"/>
      <c r="OL124" s="79" t="n"/>
      <c r="OM124" s="79" t="n"/>
      <c r="ON124" s="79" t="n"/>
      <c r="OO124" s="79" t="n"/>
      <c r="OP124" s="79" t="n"/>
      <c r="OQ124" s="79" t="n"/>
      <c r="OR124" s="79" t="n"/>
      <c r="OS124" s="79" t="n"/>
      <c r="OT124" s="79" t="n"/>
      <c r="OU124" s="79" t="n"/>
      <c r="OV124" s="79" t="n"/>
      <c r="OW124" s="79" t="n"/>
      <c r="OX124" s="79" t="n"/>
      <c r="OY124" s="79" t="n"/>
      <c r="OZ124" s="79" t="n"/>
      <c r="PA124" s="79" t="n"/>
      <c r="PB124" s="79" t="n"/>
      <c r="PC124" s="79" t="n"/>
      <c r="PD124" s="79" t="n"/>
      <c r="PE124" s="79" t="n"/>
      <c r="PF124" s="79" t="n"/>
      <c r="PG124" s="79" t="n"/>
      <c r="PH124" s="79" t="n"/>
      <c r="PI124" s="79" t="n"/>
      <c r="PJ124" s="79" t="n"/>
      <c r="PK124" s="79" t="n"/>
      <c r="PL124" s="79" t="n"/>
      <c r="PO124" s="78" t="n">
        <v>26</v>
      </c>
      <c r="PP124" s="79" t="n"/>
      <c r="PQ124" s="79" t="n"/>
      <c r="PR124" s="79" t="n"/>
      <c r="PS124" s="79" t="n"/>
      <c r="PT124" s="79" t="n"/>
      <c r="PU124" s="79" t="n"/>
      <c r="PV124" s="79" t="n"/>
      <c r="PW124" s="79" t="n"/>
      <c r="PX124" s="79" t="n"/>
      <c r="PY124" s="79" t="n"/>
      <c r="PZ124" s="79" t="n"/>
      <c r="QA124" s="79" t="n"/>
      <c r="QB124" s="79" t="n"/>
      <c r="QC124" s="79" t="n"/>
      <c r="QD124" s="79" t="n"/>
      <c r="QE124" s="79" t="n"/>
      <c r="QF124" s="79" t="n"/>
      <c r="QG124" s="79" t="n"/>
      <c r="QH124" s="79" t="n"/>
      <c r="QI124" s="79" t="n"/>
      <c r="QJ124" s="79" t="n"/>
      <c r="QK124" s="79" t="n"/>
      <c r="QL124" s="79" t="n"/>
      <c r="QM124" s="79" t="n"/>
      <c r="QN124" s="79" t="n"/>
      <c r="QO124" s="79" t="n"/>
      <c r="QP124" s="79" t="n"/>
      <c r="QQ124" s="79" t="n"/>
      <c r="QR124" s="79" t="n"/>
      <c r="QS124" s="79" t="n"/>
      <c r="QT124" s="79" t="n"/>
      <c r="QU124" s="79" t="n"/>
      <c r="QV124" s="79" t="n"/>
      <c r="QW124" s="79" t="n"/>
      <c r="QX124" s="79" t="n"/>
      <c r="QY124" s="79" t="n"/>
      <c r="QZ124" s="79" t="n"/>
      <c r="RA124" s="79" t="n"/>
      <c r="RB124" s="79" t="n"/>
      <c r="RC124" s="79" t="n"/>
      <c r="RF124" s="78" t="n">
        <v>26</v>
      </c>
      <c r="RG124" s="79" t="n"/>
      <c r="RH124" s="79" t="n"/>
      <c r="RI124" s="79" t="n"/>
      <c r="RJ124" s="79" t="n"/>
      <c r="RK124" s="79" t="n"/>
      <c r="RL124" s="79" t="n"/>
      <c r="RM124" s="79" t="n"/>
      <c r="RN124" s="79" t="n"/>
      <c r="RO124" s="79" t="n"/>
      <c r="RP124" s="79" t="n"/>
      <c r="RQ124" s="79" t="n"/>
      <c r="RR124" s="79" t="n"/>
      <c r="RS124" s="79" t="n"/>
      <c r="RT124" s="79" t="n"/>
      <c r="RU124" s="79" t="n"/>
      <c r="RV124" s="79" t="n"/>
      <c r="RW124" s="79" t="n"/>
      <c r="RX124" s="79" t="n"/>
      <c r="RY124" s="79" t="n"/>
      <c r="RZ124" s="79" t="n"/>
      <c r="SA124" s="79" t="n"/>
      <c r="SB124" s="79" t="n"/>
      <c r="SC124" s="79" t="n"/>
      <c r="SD124" s="79" t="n"/>
      <c r="SE124" s="79" t="n"/>
      <c r="SF124" s="79" t="n"/>
      <c r="SG124" s="79" t="n"/>
      <c r="SH124" s="79" t="n"/>
      <c r="SI124" s="79" t="n"/>
      <c r="SJ124" s="79" t="n"/>
      <c r="SK124" s="79" t="n"/>
      <c r="SL124" s="79" t="n"/>
      <c r="SM124" s="79" t="n"/>
      <c r="SN124" s="79" t="n"/>
      <c r="SO124" s="79" t="n"/>
      <c r="SP124" s="79" t="n"/>
      <c r="SQ124" s="79" t="n"/>
      <c r="SR124" s="79" t="n"/>
      <c r="SS124" s="79" t="n"/>
      <c r="ST124" s="79" t="n"/>
      <c r="SW124" s="78" t="n">
        <v>26</v>
      </c>
      <c r="SX124" s="79" t="n"/>
      <c r="SY124" s="79" t="n"/>
      <c r="SZ124" s="79" t="n"/>
      <c r="TA124" s="79" t="n"/>
      <c r="TB124" s="79" t="n"/>
      <c r="TC124" s="79" t="n"/>
      <c r="TD124" s="79" t="n"/>
      <c r="TE124" s="79" t="n"/>
      <c r="TF124" s="79" t="n"/>
      <c r="TG124" s="79" t="n"/>
      <c r="TH124" s="79" t="n"/>
      <c r="TI124" s="79" t="n"/>
      <c r="TJ124" s="79" t="n"/>
      <c r="TK124" s="79" t="n"/>
      <c r="TL124" s="79" t="n"/>
      <c r="TM124" s="79" t="n"/>
      <c r="TN124" s="79" t="n"/>
      <c r="TO124" s="79" t="n"/>
      <c r="TP124" s="79" t="n"/>
      <c r="TQ124" s="79" t="n"/>
      <c r="TR124" s="79" t="n"/>
      <c r="TS124" s="79" t="n"/>
      <c r="TT124" s="79" t="n"/>
      <c r="TU124" s="79" t="n"/>
      <c r="TV124" s="79" t="n"/>
      <c r="TW124" s="79" t="n"/>
      <c r="TX124" s="79" t="n"/>
      <c r="TY124" s="79" t="n"/>
      <c r="TZ124" s="79" t="n"/>
      <c r="UA124" s="79" t="n"/>
      <c r="UB124" s="79" t="n"/>
      <c r="UC124" s="79" t="n"/>
      <c r="UD124" s="79" t="n"/>
      <c r="UE124" s="79" t="n"/>
      <c r="UF124" s="79" t="n"/>
      <c r="UG124" s="79" t="n"/>
      <c r="UH124" s="79" t="n"/>
      <c r="UI124" s="79" t="n"/>
      <c r="UJ124" s="79" t="n"/>
      <c r="UK124" s="79" t="n"/>
      <c r="UN124" s="78" t="n">
        <v>26</v>
      </c>
      <c r="UO124" s="79" t="n"/>
      <c r="UP124" s="79" t="n"/>
      <c r="UQ124" s="79" t="n"/>
      <c r="UR124" s="79" t="n"/>
      <c r="US124" s="79" t="n"/>
      <c r="UT124" s="79" t="n"/>
      <c r="UU124" s="79" t="n"/>
      <c r="UV124" s="79" t="n"/>
      <c r="UW124" s="79" t="n"/>
      <c r="UX124" s="79" t="n"/>
      <c r="UY124" s="79" t="n"/>
      <c r="UZ124" s="79" t="n"/>
      <c r="VA124" s="79" t="n"/>
      <c r="VB124" s="79" t="n"/>
      <c r="VC124" s="79" t="n"/>
      <c r="VD124" s="79" t="n"/>
      <c r="VE124" s="79" t="n"/>
      <c r="VF124" s="79" t="n"/>
      <c r="VG124" s="79" t="n"/>
      <c r="VH124" s="79" t="n"/>
      <c r="VI124" s="79" t="n"/>
      <c r="VJ124" s="79" t="n"/>
      <c r="VK124" s="79" t="n"/>
      <c r="VL124" s="79" t="n"/>
      <c r="VM124" s="79" t="n"/>
      <c r="VN124" s="79" t="n"/>
      <c r="VO124" s="79" t="n"/>
      <c r="VP124" s="79" t="n"/>
      <c r="VQ124" s="79" t="n"/>
      <c r="VR124" s="79" t="n"/>
      <c r="VS124" s="79" t="n"/>
      <c r="VT124" s="79" t="n"/>
      <c r="VU124" s="79" t="n"/>
      <c r="VV124" s="79" t="n"/>
      <c r="VW124" s="79" t="n"/>
      <c r="VX124" s="79" t="n"/>
      <c r="VY124" s="79" t="n"/>
      <c r="VZ124" s="79" t="n"/>
      <c r="WA124" s="79" t="n"/>
      <c r="WB124" s="79" t="n"/>
      <c r="WE124" s="78" t="n">
        <v>26</v>
      </c>
      <c r="WF124" s="79" t="n"/>
      <c r="WG124" s="79" t="n"/>
      <c r="WH124" s="79" t="n"/>
      <c r="WI124" s="79" t="n"/>
      <c r="WJ124" s="79" t="n"/>
      <c r="WK124" s="79" t="n"/>
      <c r="WL124" s="79" t="n"/>
      <c r="WM124" s="79" t="n"/>
      <c r="WN124" s="79" t="n"/>
      <c r="WO124" s="79" t="n"/>
      <c r="WP124" s="79" t="n"/>
      <c r="WQ124" s="79" t="n"/>
      <c r="WR124" s="79" t="n"/>
      <c r="WS124" s="79" t="n"/>
      <c r="WT124" s="79" t="n"/>
      <c r="WU124" s="79" t="n"/>
      <c r="WV124" s="79" t="n"/>
      <c r="WW124" s="79" t="n"/>
      <c r="WX124" s="79" t="n"/>
      <c r="WY124" s="79" t="n"/>
      <c r="WZ124" s="79" t="n"/>
      <c r="XA124" s="79" t="n"/>
      <c r="XB124" s="79" t="n"/>
      <c r="XC124" s="79" t="n"/>
      <c r="XD124" s="79" t="n"/>
      <c r="XE124" s="79" t="n"/>
      <c r="XF124" s="79" t="n"/>
      <c r="XG124" s="79" t="n"/>
      <c r="XH124" s="79" t="n"/>
      <c r="XI124" s="79" t="n"/>
      <c r="XJ124" s="79" t="n"/>
      <c r="XK124" s="79" t="n"/>
      <c r="XL124" s="79" t="n"/>
      <c r="XM124" s="79" t="n"/>
      <c r="XN124" s="79" t="n"/>
      <c r="XO124" s="79" t="n"/>
      <c r="XP124" s="79" t="n"/>
      <c r="XQ124" s="79" t="n"/>
      <c r="XR124" s="79" t="n"/>
      <c r="XS124" s="79" t="n"/>
      <c r="XV124" s="78" t="n">
        <v>26</v>
      </c>
      <c r="XW124" s="79" t="n"/>
      <c r="XX124" s="79" t="n"/>
      <c r="XY124" s="79" t="n"/>
      <c r="XZ124" s="79" t="n"/>
      <c r="YA124" s="79" t="n"/>
      <c r="YB124" s="79" t="n"/>
      <c r="YC124" s="79" t="n"/>
      <c r="YD124" s="79" t="n"/>
      <c r="YE124" s="79" t="n"/>
      <c r="YF124" s="79" t="n"/>
      <c r="YG124" s="79" t="n"/>
      <c r="YH124" s="79" t="n"/>
      <c r="YI124" s="79" t="n"/>
      <c r="YJ124" s="79" t="n"/>
      <c r="YK124" s="79" t="n"/>
      <c r="YL124" s="79" t="n"/>
      <c r="YM124" s="79" t="n"/>
      <c r="YN124" s="79" t="n"/>
      <c r="YO124" s="79" t="n"/>
      <c r="YP124" s="79" t="n"/>
      <c r="YQ124" s="79" t="n"/>
      <c r="YR124" s="79" t="n"/>
      <c r="YS124" s="79" t="n"/>
      <c r="YT124" s="79" t="n"/>
      <c r="YU124" s="79" t="n"/>
      <c r="YV124" s="79" t="n"/>
      <c r="YW124" s="79" t="n"/>
      <c r="YX124" s="79" t="n"/>
      <c r="YY124" s="79" t="n"/>
      <c r="YZ124" s="79" t="n"/>
      <c r="ZA124" s="79" t="n"/>
      <c r="ZB124" s="79" t="n"/>
      <c r="ZC124" s="79" t="n"/>
      <c r="ZD124" s="79" t="n"/>
      <c r="ZE124" s="79" t="n"/>
      <c r="ZF124" s="79" t="n"/>
      <c r="ZG124" s="79" t="n"/>
      <c r="ZH124" s="79" t="n"/>
      <c r="ZI124" s="79" t="n"/>
      <c r="ZJ124" s="79" t="n"/>
      <c r="ZM124" s="78" t="n">
        <v>26</v>
      </c>
      <c r="ZN124" s="79" t="n"/>
      <c r="ZO124" s="79" t="n"/>
      <c r="ZP124" s="79" t="n"/>
      <c r="ZQ124" s="79" t="n"/>
      <c r="ZR124" s="79" t="n"/>
      <c r="ZS124" s="79" t="n"/>
      <c r="ZT124" s="79" t="n"/>
      <c r="ZU124" s="79" t="n"/>
      <c r="ZV124" s="79" t="n"/>
      <c r="ZW124" s="79" t="n"/>
      <c r="ZX124" s="79" t="n"/>
      <c r="ZY124" s="79" t="n"/>
      <c r="ZZ124" s="79" t="n"/>
      <c r="AAA124" s="79" t="n"/>
      <c r="AAB124" s="79" t="n"/>
      <c r="AAC124" s="79" t="n"/>
      <c r="AAD124" s="79" t="n"/>
      <c r="AAE124" s="79" t="n"/>
      <c r="AAF124" s="79" t="n"/>
      <c r="AAG124" s="79" t="n"/>
      <c r="AAH124" s="79" t="n"/>
      <c r="AAI124" s="79" t="n"/>
      <c r="AAJ124" s="79" t="n"/>
      <c r="AAK124" s="79" t="n"/>
      <c r="AAL124" s="79" t="n"/>
      <c r="AAM124" s="79" t="n"/>
      <c r="AAN124" s="79" t="n"/>
      <c r="AAO124" s="79" t="n"/>
      <c r="AAP124" s="79" t="n"/>
      <c r="AAQ124" s="79" t="n"/>
      <c r="AAR124" s="79" t="n"/>
      <c r="AAS124" s="79" t="n"/>
      <c r="AAT124" s="79" t="n"/>
      <c r="AAU124" s="79" t="n"/>
      <c r="AAV124" s="79" t="n"/>
      <c r="AAW124" s="79" t="n"/>
      <c r="AAX124" s="79" t="n"/>
      <c r="AAY124" s="79" t="n"/>
      <c r="AAZ124" s="79" t="n"/>
      <c r="ABA124" s="79" t="n"/>
      <c r="ABD124" s="78" t="n">
        <v>26</v>
      </c>
      <c r="ABE124" s="79" t="n"/>
      <c r="ABF124" s="79" t="n"/>
      <c r="ABG124" s="79" t="n"/>
      <c r="ABH124" s="79" t="n"/>
      <c r="ABI124" s="79" t="n"/>
      <c r="ABJ124" s="79" t="n"/>
      <c r="ABK124" s="79" t="n"/>
      <c r="ABL124" s="79" t="n"/>
      <c r="ABM124" s="79" t="n"/>
      <c r="ABN124" s="79" t="n"/>
      <c r="ABO124" s="79" t="n"/>
      <c r="ABP124" s="79" t="n"/>
      <c r="ABQ124" s="79" t="n"/>
      <c r="ABR124" s="79" t="n"/>
      <c r="ABS124" s="79" t="n"/>
      <c r="ABT124" s="79" t="n"/>
      <c r="ABU124" s="79" t="n"/>
      <c r="ABV124" s="79" t="n"/>
      <c r="ABW124" s="79" t="n"/>
      <c r="ABX124" s="79" t="n"/>
      <c r="ABY124" s="79" t="n"/>
      <c r="ABZ124" s="79" t="n"/>
      <c r="ACA124" s="79" t="n"/>
      <c r="ACB124" s="79" t="n"/>
      <c r="ACC124" s="79" t="n"/>
      <c r="ACD124" s="79" t="n"/>
      <c r="ACE124" s="79" t="n"/>
      <c r="ACF124" s="79" t="n"/>
      <c r="ACG124" s="79" t="n"/>
      <c r="ACH124" s="79" t="n"/>
      <c r="ACI124" s="79" t="n"/>
      <c r="ACJ124" s="79" t="n"/>
      <c r="ACK124" s="79" t="n"/>
      <c r="ACL124" s="79" t="n"/>
      <c r="ACM124" s="79" t="n"/>
      <c r="ACN124" s="79" t="n"/>
      <c r="ACO124" s="79" t="n"/>
      <c r="ACP124" s="79" t="n"/>
      <c r="ACQ124" s="79" t="n"/>
      <c r="ACR124" s="79" t="n"/>
      <c r="ACU124" s="78" t="n">
        <v>26</v>
      </c>
      <c r="ACV124" s="79" t="n"/>
      <c r="ACW124" s="79" t="n"/>
      <c r="ACX124" s="79" t="n"/>
      <c r="ACY124" s="79" t="n"/>
      <c r="ACZ124" s="79" t="n"/>
      <c r="ADA124" s="79" t="n"/>
      <c r="ADB124" s="79" t="n"/>
      <c r="ADC124" s="79" t="n"/>
      <c r="ADD124" s="79" t="n"/>
      <c r="ADE124" s="79" t="n"/>
      <c r="ADF124" s="79" t="n"/>
      <c r="ADG124" s="79" t="n"/>
      <c r="ADH124" s="79" t="n"/>
      <c r="ADI124" s="79" t="n"/>
      <c r="ADJ124" s="79" t="n"/>
      <c r="ADK124" s="79" t="n"/>
      <c r="ADL124" s="79" t="n"/>
      <c r="ADM124" s="79" t="n"/>
      <c r="ADN124" s="79" t="n"/>
      <c r="ADO124" s="79" t="n"/>
      <c r="ADP124" s="79" t="n"/>
      <c r="ADQ124" s="79" t="n"/>
      <c r="ADR124" s="79" t="n"/>
      <c r="ADS124" s="79" t="n"/>
      <c r="ADT124" s="79" t="n"/>
      <c r="ADU124" s="79" t="n"/>
      <c r="ADV124" s="79" t="n"/>
      <c r="ADW124" s="79" t="n"/>
      <c r="ADX124" s="79" t="n"/>
      <c r="ADY124" s="79" t="n"/>
      <c r="ADZ124" s="79" t="n"/>
      <c r="AEA124" s="79" t="n"/>
      <c r="AEB124" s="79" t="n"/>
      <c r="AEC124" s="79" t="n"/>
      <c r="AED124" s="79" t="n"/>
      <c r="AEE124" s="79" t="n"/>
      <c r="AEF124" s="79" t="n"/>
      <c r="AEG124" s="79" t="n"/>
      <c r="AEH124" s="79" t="n"/>
      <c r="AEI124" s="79" t="n"/>
      <c r="AEL124" s="78" t="n">
        <v>26</v>
      </c>
      <c r="AEM124" s="79" t="n"/>
      <c r="AEN124" s="79" t="n"/>
      <c r="AEO124" s="79" t="n"/>
      <c r="AEP124" s="79" t="n"/>
      <c r="AEQ124" s="79" t="n"/>
      <c r="AER124" s="79" t="n"/>
      <c r="AES124" s="79" t="n"/>
      <c r="AET124" s="79" t="n"/>
      <c r="AEU124" s="79" t="n"/>
      <c r="AEV124" s="79" t="n"/>
      <c r="AEW124" s="79" t="n"/>
      <c r="AEX124" s="79" t="n"/>
      <c r="AEY124" s="79" t="n"/>
      <c r="AEZ124" s="79" t="n"/>
      <c r="AFA124" s="79" t="n"/>
      <c r="AFB124" s="79" t="n"/>
      <c r="AFC124" s="79" t="n"/>
      <c r="AFD124" s="79" t="n"/>
      <c r="AFE124" s="79" t="n"/>
      <c r="AFF124" s="79" t="n"/>
      <c r="AFG124" s="79" t="n"/>
      <c r="AFH124" s="79" t="n"/>
      <c r="AFI124" s="79" t="n"/>
      <c r="AFJ124" s="79" t="n"/>
      <c r="AFK124" s="79" t="n"/>
      <c r="AFL124" s="79" t="n"/>
      <c r="AFM124" s="79" t="n"/>
      <c r="AFN124" s="79" t="n"/>
      <c r="AFO124" s="79" t="n"/>
      <c r="AFP124" s="79" t="n"/>
      <c r="AFQ124" s="79" t="n"/>
      <c r="AFR124" s="79" t="n"/>
      <c r="AFS124" s="79" t="n"/>
      <c r="AFT124" s="79" t="n"/>
      <c r="AFU124" s="79" t="n"/>
      <c r="AFV124" s="79" t="n"/>
      <c r="AFW124" s="79" t="n"/>
      <c r="AFX124" s="79" t="n"/>
      <c r="AFY124" s="79" t="n"/>
      <c r="AFZ124" s="79" t="n"/>
    </row>
    <row r="125">
      <c r="A125" s="78" t="n">
        <v>27</v>
      </c>
      <c r="B125" s="79" t="n"/>
      <c r="C125" s="79" t="n"/>
      <c r="D125" s="79" t="n"/>
      <c r="E125" s="79" t="n"/>
      <c r="F125" s="79" t="n"/>
      <c r="G125" s="79" t="n"/>
      <c r="H125" s="79" t="n"/>
      <c r="I125" s="79" t="n"/>
      <c r="J125" s="79" t="n"/>
      <c r="K125" s="79" t="n"/>
      <c r="L125" s="79" t="n"/>
      <c r="M125" s="79" t="n"/>
      <c r="N125" s="79" t="n"/>
      <c r="O125" s="79" t="n"/>
      <c r="P125" s="79" t="n"/>
      <c r="Q125" s="79" t="n"/>
      <c r="R125" s="79" t="n"/>
      <c r="S125" s="79" t="n"/>
      <c r="T125" s="79" t="n"/>
      <c r="U125" s="79" t="n"/>
      <c r="V125" s="79" t="n"/>
      <c r="W125" s="79" t="n"/>
      <c r="X125" s="79" t="n"/>
      <c r="Y125" s="79" t="n"/>
      <c r="Z125" s="79" t="n"/>
      <c r="AA125" s="79" t="n"/>
      <c r="AB125" s="79" t="n"/>
      <c r="AC125" s="79" t="n"/>
      <c r="AD125" s="79" t="n"/>
      <c r="AE125" s="79" t="n"/>
      <c r="AF125" s="79" t="n"/>
      <c r="AG125" s="79" t="n"/>
      <c r="AH125" s="79" t="n"/>
      <c r="AI125" s="79" t="n"/>
      <c r="AJ125" s="79" t="n"/>
      <c r="AK125" s="79" t="n"/>
      <c r="AL125" s="79" t="n"/>
      <c r="AM125" s="79" t="n"/>
      <c r="AN125" s="79" t="n"/>
      <c r="AO125" s="79" t="n"/>
      <c r="AR125" s="78" t="n">
        <v>27</v>
      </c>
      <c r="AS125" s="79" t="n"/>
      <c r="AT125" s="79" t="n"/>
      <c r="AU125" s="79" t="n"/>
      <c r="AV125" s="79" t="n"/>
      <c r="AW125" s="79" t="n"/>
      <c r="AX125" s="79" t="n"/>
      <c r="AY125" s="79" t="n"/>
      <c r="AZ125" s="79" t="n"/>
      <c r="BA125" s="79" t="n"/>
      <c r="BB125" s="79" t="n"/>
      <c r="BC125" s="79" t="n"/>
      <c r="BD125" s="79" t="n"/>
      <c r="BE125" s="79" t="n"/>
      <c r="BF125" s="79" t="n"/>
      <c r="BG125" s="79" t="n"/>
      <c r="BH125" s="79" t="n"/>
      <c r="BI125" s="79" t="n"/>
      <c r="BJ125" s="79" t="n"/>
      <c r="BK125" s="79" t="n"/>
      <c r="BL125" s="79" t="n"/>
      <c r="BM125" s="79" t="n"/>
      <c r="BN125" s="79" t="n"/>
      <c r="BO125" s="79" t="n"/>
      <c r="BP125" s="79" t="n"/>
      <c r="BQ125" s="79" t="n"/>
      <c r="BR125" s="79" t="n"/>
      <c r="BS125" s="79" t="n"/>
      <c r="BT125" s="79" t="n"/>
      <c r="BU125" s="79" t="n"/>
      <c r="BV125" s="79" t="n"/>
      <c r="BW125" s="79" t="n"/>
      <c r="BX125" s="79" t="n"/>
      <c r="BY125" s="79" t="n"/>
      <c r="BZ125" s="79" t="n"/>
      <c r="CA125" s="79" t="n"/>
      <c r="CB125" s="79" t="n"/>
      <c r="CC125" s="79" t="n"/>
      <c r="CD125" s="79" t="n"/>
      <c r="CE125" s="79" t="n"/>
      <c r="CF125" s="79" t="n"/>
      <c r="CI125" s="78" t="n">
        <v>27</v>
      </c>
      <c r="CJ125" s="79" t="n"/>
      <c r="CK125" s="79" t="n"/>
      <c r="CL125" s="79" t="n"/>
      <c r="CM125" s="79" t="n"/>
      <c r="CN125" s="79" t="n"/>
      <c r="CO125" s="79" t="n"/>
      <c r="CP125" s="79" t="n"/>
      <c r="CQ125" s="79" t="n"/>
      <c r="CR125" s="79" t="n"/>
      <c r="CS125" s="79" t="n"/>
      <c r="CT125" s="79" t="n"/>
      <c r="CU125" s="79" t="n"/>
      <c r="CV125" s="79" t="n"/>
      <c r="CW125" s="79" t="n"/>
      <c r="CX125" s="79" t="n"/>
      <c r="CY125" s="79" t="n"/>
      <c r="CZ125" s="79" t="n"/>
      <c r="DA125" s="79" t="n"/>
      <c r="DB125" s="79" t="n"/>
      <c r="DC125" s="79" t="n"/>
      <c r="DD125" s="79" t="n"/>
      <c r="DE125" s="79" t="n"/>
      <c r="DF125" s="79" t="n"/>
      <c r="DG125" s="79" t="n"/>
      <c r="DH125" s="79" t="n"/>
      <c r="DI125" s="79" t="n"/>
      <c r="DJ125" s="79" t="n"/>
      <c r="DK125" s="79" t="n"/>
      <c r="DL125" s="79" t="n"/>
      <c r="DM125" s="79" t="n"/>
      <c r="DN125" s="79" t="n"/>
      <c r="DO125" s="79" t="n"/>
      <c r="DP125" s="79" t="n"/>
      <c r="DQ125" s="79" t="n"/>
      <c r="DR125" s="79" t="n"/>
      <c r="DS125" s="79" t="n"/>
      <c r="DT125" s="79" t="n"/>
      <c r="DU125" s="79" t="n"/>
      <c r="DV125" s="79" t="n"/>
      <c r="DW125" s="79" t="n"/>
      <c r="DZ125" s="78" t="n">
        <v>27</v>
      </c>
      <c r="EA125" s="79" t="n"/>
      <c r="EB125" s="79" t="n"/>
      <c r="EC125" s="79" t="n"/>
      <c r="ED125" s="79" t="n"/>
      <c r="EE125" s="79" t="n"/>
      <c r="EF125" s="79" t="n"/>
      <c r="EG125" s="79" t="n"/>
      <c r="EH125" s="79" t="n"/>
      <c r="EI125" s="79" t="n"/>
      <c r="EJ125" s="79" t="n"/>
      <c r="EK125" s="79" t="n"/>
      <c r="EL125" s="79" t="n"/>
      <c r="EM125" s="79" t="n"/>
      <c r="EN125" s="79" t="n"/>
      <c r="EO125" s="79" t="n"/>
      <c r="EP125" s="79" t="n"/>
      <c r="EQ125" s="79" t="n"/>
      <c r="ER125" s="79" t="n"/>
      <c r="ES125" s="79" t="n"/>
      <c r="ET125" s="79" t="n"/>
      <c r="EU125" s="79" t="n"/>
      <c r="EV125" s="79" t="n"/>
      <c r="EW125" s="79" t="n"/>
      <c r="EX125" s="79" t="n"/>
      <c r="EY125" s="79" t="n"/>
      <c r="EZ125" s="79" t="n"/>
      <c r="FA125" s="79" t="n"/>
      <c r="FB125" s="79" t="n"/>
      <c r="FC125" s="79" t="n"/>
      <c r="FD125" s="79" t="n"/>
      <c r="FE125" s="79" t="n"/>
      <c r="FF125" s="79" t="n"/>
      <c r="FG125" s="79" t="n"/>
      <c r="FH125" s="79" t="n"/>
      <c r="FI125" s="79" t="n"/>
      <c r="FJ125" s="79" t="n"/>
      <c r="FK125" s="79" t="n"/>
      <c r="FL125" s="79" t="n"/>
      <c r="FM125" s="79" t="n"/>
      <c r="FN125" s="79" t="n"/>
      <c r="FQ125" s="78" t="n">
        <v>27</v>
      </c>
      <c r="FR125" s="79" t="n"/>
      <c r="FS125" s="79" t="n"/>
      <c r="FT125" s="79" t="n"/>
      <c r="FU125" s="79" t="n"/>
      <c r="FV125" s="79" t="n"/>
      <c r="FW125" s="79" t="n"/>
      <c r="FX125" s="79" t="n"/>
      <c r="FY125" s="79" t="n"/>
      <c r="FZ125" s="79" t="n"/>
      <c r="GA125" s="79" t="n"/>
      <c r="GB125" s="79" t="n"/>
      <c r="GC125" s="79" t="n"/>
      <c r="GD125" s="79" t="n"/>
      <c r="GE125" s="79" t="n"/>
      <c r="GF125" s="79" t="n"/>
      <c r="GG125" s="79" t="n"/>
      <c r="GH125" s="79" t="n"/>
      <c r="GI125" s="79" t="n"/>
      <c r="GJ125" s="79" t="n"/>
      <c r="GK125" s="79" t="n"/>
      <c r="GL125" s="79" t="n"/>
      <c r="GM125" s="79" t="n"/>
      <c r="GN125" s="79" t="n"/>
      <c r="GO125" s="79" t="n"/>
      <c r="GP125" s="79" t="n"/>
      <c r="GQ125" s="79" t="n"/>
      <c r="GR125" s="79" t="n"/>
      <c r="GS125" s="79" t="n"/>
      <c r="GT125" s="79" t="n"/>
      <c r="GU125" s="79" t="n"/>
      <c r="GV125" s="79" t="n"/>
      <c r="GW125" s="79" t="n"/>
      <c r="GX125" s="79" t="n"/>
      <c r="GY125" s="79" t="n"/>
      <c r="GZ125" s="79" t="n"/>
      <c r="HA125" s="79" t="n"/>
      <c r="HB125" s="79" t="n"/>
      <c r="HC125" s="79" t="n"/>
      <c r="HD125" s="79" t="n"/>
      <c r="HE125" s="79" t="n"/>
      <c r="HH125" s="78" t="n">
        <v>27</v>
      </c>
      <c r="HI125" s="79" t="n"/>
      <c r="HJ125" s="79" t="n"/>
      <c r="HK125" s="79" t="n"/>
      <c r="HL125" s="79" t="n"/>
      <c r="HM125" s="79" t="n"/>
      <c r="HN125" s="79" t="n"/>
      <c r="HO125" s="79" t="n"/>
      <c r="HP125" s="79" t="n"/>
      <c r="HQ125" s="79" t="n"/>
      <c r="HR125" s="79" t="n"/>
      <c r="HS125" s="79" t="n"/>
      <c r="HT125" s="79" t="n"/>
      <c r="HU125" s="79" t="n"/>
      <c r="HV125" s="79" t="n"/>
      <c r="HW125" s="79" t="n"/>
      <c r="HX125" s="79" t="n"/>
      <c r="HY125" s="79" t="n"/>
      <c r="HZ125" s="79" t="n"/>
      <c r="IA125" s="79" t="n"/>
      <c r="IB125" s="79" t="n"/>
      <c r="IC125" s="79" t="n"/>
      <c r="ID125" s="79" t="n"/>
      <c r="IE125" s="79" t="n"/>
      <c r="IF125" s="79" t="n"/>
      <c r="IG125" s="79" t="n"/>
      <c r="IH125" s="79" t="n"/>
      <c r="II125" s="79" t="n"/>
      <c r="IJ125" s="79" t="n"/>
      <c r="IK125" s="79" t="n"/>
      <c r="IL125" s="79" t="n"/>
      <c r="IM125" s="79" t="n"/>
      <c r="IN125" s="79" t="n"/>
      <c r="IO125" s="79" t="n"/>
      <c r="IP125" s="79" t="n"/>
      <c r="IQ125" s="79" t="n"/>
      <c r="IR125" s="79" t="n"/>
      <c r="IS125" s="79" t="n"/>
      <c r="IT125" s="79" t="n"/>
      <c r="IU125" s="79" t="n"/>
      <c r="IV125" s="79" t="n"/>
      <c r="IY125" s="78" t="n">
        <v>27</v>
      </c>
      <c r="IZ125" s="79" t="n"/>
      <c r="JA125" s="79" t="n"/>
      <c r="JB125" s="79" t="n"/>
      <c r="JC125" s="79" t="n"/>
      <c r="JD125" s="79" t="n"/>
      <c r="JE125" s="79" t="n"/>
      <c r="JF125" s="79" t="n"/>
      <c r="JG125" s="79" t="n"/>
      <c r="JH125" s="79" t="n"/>
      <c r="JI125" s="79" t="n"/>
      <c r="JJ125" s="79" t="n"/>
      <c r="JK125" s="79" t="n"/>
      <c r="JL125" s="79" t="n"/>
      <c r="JM125" s="79" t="n"/>
      <c r="JN125" s="79" t="n"/>
      <c r="JO125" s="79" t="n"/>
      <c r="JP125" s="79" t="n"/>
      <c r="JQ125" s="79" t="n"/>
      <c r="JR125" s="79" t="n"/>
      <c r="JS125" s="79" t="n"/>
      <c r="JT125" s="79" t="n"/>
      <c r="JU125" s="79" t="n"/>
      <c r="JV125" s="79" t="n"/>
      <c r="JW125" s="79" t="n"/>
      <c r="JX125" s="79" t="n"/>
      <c r="JY125" s="79" t="n"/>
      <c r="JZ125" s="79" t="n"/>
      <c r="KA125" s="79" t="n"/>
      <c r="KB125" s="79" t="n"/>
      <c r="KC125" s="79" t="n"/>
      <c r="KD125" s="79" t="n"/>
      <c r="KE125" s="79" t="n"/>
      <c r="KF125" s="79" t="n"/>
      <c r="KG125" s="79" t="n"/>
      <c r="KH125" s="79" t="n"/>
      <c r="KI125" s="79" t="n"/>
      <c r="KJ125" s="79" t="n"/>
      <c r="KK125" s="79" t="n"/>
      <c r="KL125" s="79" t="n"/>
      <c r="KM125" s="79" t="n"/>
      <c r="KP125" s="78" t="n">
        <v>27</v>
      </c>
      <c r="KQ125" s="79" t="n"/>
      <c r="KR125" s="79" t="n"/>
      <c r="KS125" s="79" t="n"/>
      <c r="KT125" s="79" t="n"/>
      <c r="KU125" s="79" t="n"/>
      <c r="KV125" s="79" t="n"/>
      <c r="KW125" s="79" t="n"/>
      <c r="KX125" s="79" t="n"/>
      <c r="KY125" s="79" t="n"/>
      <c r="KZ125" s="79" t="n"/>
      <c r="LA125" s="79" t="n"/>
      <c r="LB125" s="79" t="n"/>
      <c r="LC125" s="79" t="n"/>
      <c r="LD125" s="79" t="n"/>
      <c r="LE125" s="79" t="n"/>
      <c r="LF125" s="79" t="n"/>
      <c r="LG125" s="79" t="n"/>
      <c r="LH125" s="79" t="n"/>
      <c r="LI125" s="79" t="n"/>
      <c r="LJ125" s="79" t="n"/>
      <c r="LK125" s="79" t="n"/>
      <c r="LL125" s="79" t="n"/>
      <c r="LM125" s="79" t="n"/>
      <c r="LN125" s="79" t="n"/>
      <c r="LO125" s="79" t="n"/>
      <c r="LP125" s="79" t="n"/>
      <c r="LQ125" s="79" t="n"/>
      <c r="LR125" s="79" t="n"/>
      <c r="LS125" s="79" t="n"/>
      <c r="LT125" s="79" t="n"/>
      <c r="LU125" s="79" t="n"/>
      <c r="LV125" s="79" t="n"/>
      <c r="LW125" s="79" t="n"/>
      <c r="LX125" s="79" t="n"/>
      <c r="LY125" s="79" t="n"/>
      <c r="LZ125" s="79" t="n"/>
      <c r="MA125" s="79" t="n"/>
      <c r="MB125" s="79" t="n"/>
      <c r="MC125" s="79" t="n"/>
      <c r="MD125" s="79" t="n"/>
      <c r="MG125" s="78" t="n">
        <v>27</v>
      </c>
      <c r="MH125" s="79" t="n"/>
      <c r="MI125" s="79" t="n"/>
      <c r="MJ125" s="79" t="n"/>
      <c r="MK125" s="79" t="n"/>
      <c r="ML125" s="79" t="n"/>
      <c r="MM125" s="79" t="n"/>
      <c r="MN125" s="79" t="n"/>
      <c r="MO125" s="79" t="n"/>
      <c r="MP125" s="79" t="n"/>
      <c r="MQ125" s="79" t="n"/>
      <c r="MR125" s="79" t="n"/>
      <c r="MS125" s="79" t="n"/>
      <c r="MT125" s="79" t="n"/>
      <c r="MU125" s="79" t="n"/>
      <c r="MV125" s="79" t="n"/>
      <c r="MW125" s="79" t="n"/>
      <c r="MX125" s="79" t="n"/>
      <c r="MY125" s="79" t="n"/>
      <c r="MZ125" s="79" t="n"/>
      <c r="NA125" s="79" t="n"/>
      <c r="NB125" s="79" t="n"/>
      <c r="NC125" s="79" t="n"/>
      <c r="ND125" s="79" t="n"/>
      <c r="NE125" s="79" t="n"/>
      <c r="NF125" s="79" t="n"/>
      <c r="NG125" s="79" t="n"/>
      <c r="NH125" s="79" t="n"/>
      <c r="NI125" s="79" t="n"/>
      <c r="NJ125" s="79" t="n"/>
      <c r="NK125" s="79" t="n"/>
      <c r="NL125" s="79" t="n"/>
      <c r="NM125" s="79" t="n"/>
      <c r="NN125" s="79" t="n"/>
      <c r="NO125" s="79" t="n"/>
      <c r="NP125" s="79" t="n"/>
      <c r="NQ125" s="79" t="n"/>
      <c r="NR125" s="79" t="n"/>
      <c r="NS125" s="79" t="n"/>
      <c r="NT125" s="79" t="n"/>
      <c r="NU125" s="79" t="n"/>
      <c r="NX125" s="78" t="n">
        <v>27</v>
      </c>
      <c r="NY125" s="79" t="n"/>
      <c r="NZ125" s="79" t="n"/>
      <c r="OA125" s="79" t="n"/>
      <c r="OB125" s="79" t="n"/>
      <c r="OC125" s="79" t="n"/>
      <c r="OD125" s="79" t="n"/>
      <c r="OE125" s="79" t="n"/>
      <c r="OF125" s="79" t="n"/>
      <c r="OG125" s="79" t="n"/>
      <c r="OH125" s="79" t="n"/>
      <c r="OI125" s="79" t="n"/>
      <c r="OJ125" s="79" t="n"/>
      <c r="OK125" s="79" t="n"/>
      <c r="OL125" s="79" t="n"/>
      <c r="OM125" s="79" t="n"/>
      <c r="ON125" s="79" t="n"/>
      <c r="OO125" s="79" t="n"/>
      <c r="OP125" s="79" t="n"/>
      <c r="OQ125" s="79" t="n"/>
      <c r="OR125" s="79" t="n"/>
      <c r="OS125" s="79" t="n"/>
      <c r="OT125" s="79" t="n"/>
      <c r="OU125" s="79" t="n"/>
      <c r="OV125" s="79" t="n"/>
      <c r="OW125" s="79" t="n"/>
      <c r="OX125" s="79" t="n"/>
      <c r="OY125" s="79" t="n"/>
      <c r="OZ125" s="79" t="n"/>
      <c r="PA125" s="79" t="n"/>
      <c r="PB125" s="79" t="n"/>
      <c r="PC125" s="79" t="n"/>
      <c r="PD125" s="79" t="n"/>
      <c r="PE125" s="79" t="n"/>
      <c r="PF125" s="79" t="n"/>
      <c r="PG125" s="79" t="n"/>
      <c r="PH125" s="79" t="n"/>
      <c r="PI125" s="79" t="n"/>
      <c r="PJ125" s="79" t="n"/>
      <c r="PK125" s="79" t="n"/>
      <c r="PL125" s="79" t="n"/>
      <c r="PO125" s="78" t="n">
        <v>27</v>
      </c>
      <c r="PP125" s="79" t="n"/>
      <c r="PQ125" s="79" t="n"/>
      <c r="PR125" s="79" t="n"/>
      <c r="PS125" s="79" t="n"/>
      <c r="PT125" s="79" t="n"/>
      <c r="PU125" s="79" t="n"/>
      <c r="PV125" s="79" t="n"/>
      <c r="PW125" s="79" t="n"/>
      <c r="PX125" s="79" t="n"/>
      <c r="PY125" s="79" t="n"/>
      <c r="PZ125" s="79" t="n"/>
      <c r="QA125" s="79" t="n"/>
      <c r="QB125" s="79" t="n"/>
      <c r="QC125" s="79" t="n"/>
      <c r="QD125" s="79" t="n"/>
      <c r="QE125" s="79" t="n"/>
      <c r="QF125" s="79" t="n"/>
      <c r="QG125" s="79" t="n"/>
      <c r="QH125" s="79" t="n"/>
      <c r="QI125" s="79" t="n"/>
      <c r="QJ125" s="79" t="n"/>
      <c r="QK125" s="79" t="n"/>
      <c r="QL125" s="79" t="n"/>
      <c r="QM125" s="79" t="n"/>
      <c r="QN125" s="79" t="n"/>
      <c r="QO125" s="79" t="n"/>
      <c r="QP125" s="79" t="n"/>
      <c r="QQ125" s="79" t="n"/>
      <c r="QR125" s="79" t="n"/>
      <c r="QS125" s="79" t="n"/>
      <c r="QT125" s="79" t="n"/>
      <c r="QU125" s="79" t="n"/>
      <c r="QV125" s="79" t="n"/>
      <c r="QW125" s="79" t="n"/>
      <c r="QX125" s="79" t="n"/>
      <c r="QY125" s="79" t="n"/>
      <c r="QZ125" s="79" t="n"/>
      <c r="RA125" s="79" t="n"/>
      <c r="RB125" s="79" t="n"/>
      <c r="RC125" s="79" t="n"/>
      <c r="RF125" s="78" t="n">
        <v>27</v>
      </c>
      <c r="RG125" s="79" t="n"/>
      <c r="RH125" s="79" t="n"/>
      <c r="RI125" s="79" t="n"/>
      <c r="RJ125" s="79" t="n"/>
      <c r="RK125" s="79" t="n"/>
      <c r="RL125" s="79" t="n"/>
      <c r="RM125" s="79" t="n"/>
      <c r="RN125" s="79" t="n"/>
      <c r="RO125" s="79" t="n"/>
      <c r="RP125" s="79" t="n"/>
      <c r="RQ125" s="79" t="n"/>
      <c r="RR125" s="79" t="n"/>
      <c r="RS125" s="79" t="n"/>
      <c r="RT125" s="79" t="n"/>
      <c r="RU125" s="79" t="n"/>
      <c r="RV125" s="79" t="n"/>
      <c r="RW125" s="79" t="n"/>
      <c r="RX125" s="79" t="n"/>
      <c r="RY125" s="79" t="n"/>
      <c r="RZ125" s="79" t="n"/>
      <c r="SA125" s="79" t="n"/>
      <c r="SB125" s="79" t="n"/>
      <c r="SC125" s="79" t="n"/>
      <c r="SD125" s="79" t="n"/>
      <c r="SE125" s="79" t="n"/>
      <c r="SF125" s="79" t="n"/>
      <c r="SG125" s="79" t="n"/>
      <c r="SH125" s="79" t="n"/>
      <c r="SI125" s="79" t="n"/>
      <c r="SJ125" s="79" t="n"/>
      <c r="SK125" s="79" t="n"/>
      <c r="SL125" s="79" t="n"/>
      <c r="SM125" s="79" t="n"/>
      <c r="SN125" s="79" t="n"/>
      <c r="SO125" s="79" t="n"/>
      <c r="SP125" s="79" t="n"/>
      <c r="SQ125" s="79" t="n"/>
      <c r="SR125" s="79" t="n"/>
      <c r="SS125" s="79" t="n"/>
      <c r="ST125" s="79" t="n"/>
      <c r="SW125" s="78" t="n">
        <v>27</v>
      </c>
      <c r="SX125" s="79" t="n"/>
      <c r="SY125" s="79" t="n"/>
      <c r="SZ125" s="79" t="n"/>
      <c r="TA125" s="79" t="n"/>
      <c r="TB125" s="79" t="n"/>
      <c r="TC125" s="79" t="n"/>
      <c r="TD125" s="79" t="n"/>
      <c r="TE125" s="79" t="n"/>
      <c r="TF125" s="79" t="n"/>
      <c r="TG125" s="79" t="n"/>
      <c r="TH125" s="79" t="n"/>
      <c r="TI125" s="79" t="n"/>
      <c r="TJ125" s="79" t="n"/>
      <c r="TK125" s="79" t="n"/>
      <c r="TL125" s="79" t="n"/>
      <c r="TM125" s="79" t="n"/>
      <c r="TN125" s="79" t="n"/>
      <c r="TO125" s="79" t="n"/>
      <c r="TP125" s="79" t="n"/>
      <c r="TQ125" s="79" t="n"/>
      <c r="TR125" s="79" t="n"/>
      <c r="TS125" s="79" t="n"/>
      <c r="TT125" s="79" t="n"/>
      <c r="TU125" s="79" t="n"/>
      <c r="TV125" s="79" t="n"/>
      <c r="TW125" s="79" t="n"/>
      <c r="TX125" s="79" t="n"/>
      <c r="TY125" s="79" t="n"/>
      <c r="TZ125" s="79" t="n"/>
      <c r="UA125" s="79" t="n"/>
      <c r="UB125" s="79" t="n"/>
      <c r="UC125" s="79" t="n"/>
      <c r="UD125" s="79" t="n"/>
      <c r="UE125" s="79" t="n"/>
      <c r="UF125" s="79" t="n"/>
      <c r="UG125" s="79" t="n"/>
      <c r="UH125" s="79" t="n"/>
      <c r="UI125" s="79" t="n"/>
      <c r="UJ125" s="79" t="n"/>
      <c r="UK125" s="79" t="n"/>
      <c r="UN125" s="78" t="n">
        <v>27</v>
      </c>
      <c r="UO125" s="79" t="n"/>
      <c r="UP125" s="79" t="n"/>
      <c r="UQ125" s="79" t="n"/>
      <c r="UR125" s="79" t="n"/>
      <c r="US125" s="79" t="n"/>
      <c r="UT125" s="79" t="n"/>
      <c r="UU125" s="79" t="n"/>
      <c r="UV125" s="79" t="n"/>
      <c r="UW125" s="79" t="n"/>
      <c r="UX125" s="79" t="n"/>
      <c r="UY125" s="79" t="n"/>
      <c r="UZ125" s="79" t="n"/>
      <c r="VA125" s="79" t="n"/>
      <c r="VB125" s="79" t="n"/>
      <c r="VC125" s="79" t="n"/>
      <c r="VD125" s="79" t="n"/>
      <c r="VE125" s="79" t="n"/>
      <c r="VF125" s="79" t="n"/>
      <c r="VG125" s="79" t="n"/>
      <c r="VH125" s="79" t="n"/>
      <c r="VI125" s="79" t="n"/>
      <c r="VJ125" s="79" t="n"/>
      <c r="VK125" s="79" t="n"/>
      <c r="VL125" s="79" t="n"/>
      <c r="VM125" s="79" t="n"/>
      <c r="VN125" s="79" t="n"/>
      <c r="VO125" s="79" t="n"/>
      <c r="VP125" s="79" t="n"/>
      <c r="VQ125" s="79" t="n"/>
      <c r="VR125" s="79" t="n"/>
      <c r="VS125" s="79" t="n"/>
      <c r="VT125" s="79" t="n"/>
      <c r="VU125" s="79" t="n"/>
      <c r="VV125" s="79" t="n"/>
      <c r="VW125" s="79" t="n"/>
      <c r="VX125" s="79" t="n"/>
      <c r="VY125" s="79" t="n"/>
      <c r="VZ125" s="79" t="n"/>
      <c r="WA125" s="79" t="n"/>
      <c r="WB125" s="79" t="n"/>
      <c r="WE125" s="78" t="n">
        <v>27</v>
      </c>
      <c r="WF125" s="79" t="n"/>
      <c r="WG125" s="79" t="n"/>
      <c r="WH125" s="79" t="n"/>
      <c r="WI125" s="79" t="n"/>
      <c r="WJ125" s="79" t="n"/>
      <c r="WK125" s="79" t="n"/>
      <c r="WL125" s="79" t="n"/>
      <c r="WM125" s="79" t="n"/>
      <c r="WN125" s="79" t="n"/>
      <c r="WO125" s="79" t="n"/>
      <c r="WP125" s="79" t="n"/>
      <c r="WQ125" s="79" t="n"/>
      <c r="WR125" s="79" t="n"/>
      <c r="WS125" s="79" t="n"/>
      <c r="WT125" s="79" t="n"/>
      <c r="WU125" s="79" t="n"/>
      <c r="WV125" s="79" t="n"/>
      <c r="WW125" s="79" t="n"/>
      <c r="WX125" s="79" t="n"/>
      <c r="WY125" s="79" t="n"/>
      <c r="WZ125" s="79" t="n"/>
      <c r="XA125" s="79" t="n"/>
      <c r="XB125" s="79" t="n"/>
      <c r="XC125" s="79" t="n"/>
      <c r="XD125" s="79" t="n"/>
      <c r="XE125" s="79" t="n"/>
      <c r="XF125" s="79" t="n"/>
      <c r="XG125" s="79" t="n"/>
      <c r="XH125" s="79" t="n"/>
      <c r="XI125" s="79" t="n"/>
      <c r="XJ125" s="79" t="n"/>
      <c r="XK125" s="79" t="n"/>
      <c r="XL125" s="79" t="n"/>
      <c r="XM125" s="79" t="n"/>
      <c r="XN125" s="79" t="n"/>
      <c r="XO125" s="79" t="n"/>
      <c r="XP125" s="79" t="n"/>
      <c r="XQ125" s="79" t="n"/>
      <c r="XR125" s="79" t="n"/>
      <c r="XS125" s="79" t="n"/>
      <c r="XV125" s="78" t="n">
        <v>27</v>
      </c>
      <c r="XW125" s="79" t="n"/>
      <c r="XX125" s="79" t="n"/>
      <c r="XY125" s="79" t="n"/>
      <c r="XZ125" s="79" t="n"/>
      <c r="YA125" s="79" t="n"/>
      <c r="YB125" s="79" t="n"/>
      <c r="YC125" s="79" t="n"/>
      <c r="YD125" s="79" t="n"/>
      <c r="YE125" s="79" t="n"/>
      <c r="YF125" s="79" t="n"/>
      <c r="YG125" s="79" t="n"/>
      <c r="YH125" s="79" t="n"/>
      <c r="YI125" s="79" t="n"/>
      <c r="YJ125" s="79" t="n"/>
      <c r="YK125" s="79" t="n"/>
      <c r="YL125" s="79" t="n"/>
      <c r="YM125" s="79" t="n"/>
      <c r="YN125" s="79" t="n"/>
      <c r="YO125" s="79" t="n"/>
      <c r="YP125" s="79" t="n"/>
      <c r="YQ125" s="79" t="n"/>
      <c r="YR125" s="79" t="n"/>
      <c r="YS125" s="79" t="n"/>
      <c r="YT125" s="79" t="n"/>
      <c r="YU125" s="79" t="n"/>
      <c r="YV125" s="79" t="n"/>
      <c r="YW125" s="79" t="n"/>
      <c r="YX125" s="79" t="n"/>
      <c r="YY125" s="79" t="n"/>
      <c r="YZ125" s="79" t="n"/>
      <c r="ZA125" s="79" t="n"/>
      <c r="ZB125" s="79" t="n"/>
      <c r="ZC125" s="79" t="n"/>
      <c r="ZD125" s="79" t="n"/>
      <c r="ZE125" s="79" t="n"/>
      <c r="ZF125" s="79" t="n"/>
      <c r="ZG125" s="79" t="n"/>
      <c r="ZH125" s="79" t="n"/>
      <c r="ZI125" s="79" t="n"/>
      <c r="ZJ125" s="79" t="n"/>
      <c r="ZM125" s="78" t="n">
        <v>27</v>
      </c>
      <c r="ZN125" s="79" t="n"/>
      <c r="ZO125" s="79" t="n"/>
      <c r="ZP125" s="79" t="n"/>
      <c r="ZQ125" s="79" t="n"/>
      <c r="ZR125" s="79" t="n"/>
      <c r="ZS125" s="79" t="n"/>
      <c r="ZT125" s="79" t="n"/>
      <c r="ZU125" s="79" t="n"/>
      <c r="ZV125" s="79" t="n"/>
      <c r="ZW125" s="79" t="n"/>
      <c r="ZX125" s="79" t="n"/>
      <c r="ZY125" s="79" t="n"/>
      <c r="ZZ125" s="79" t="n"/>
      <c r="AAA125" s="79" t="n"/>
      <c r="AAB125" s="79" t="n"/>
      <c r="AAC125" s="79" t="n"/>
      <c r="AAD125" s="79" t="n"/>
      <c r="AAE125" s="79" t="n"/>
      <c r="AAF125" s="79" t="n"/>
      <c r="AAG125" s="79" t="n"/>
      <c r="AAH125" s="79" t="n"/>
      <c r="AAI125" s="79" t="n"/>
      <c r="AAJ125" s="79" t="n"/>
      <c r="AAK125" s="79" t="n"/>
      <c r="AAL125" s="79" t="n"/>
      <c r="AAM125" s="79" t="n"/>
      <c r="AAN125" s="79" t="n"/>
      <c r="AAO125" s="79" t="n"/>
      <c r="AAP125" s="79" t="n"/>
      <c r="AAQ125" s="79" t="n"/>
      <c r="AAR125" s="79" t="n"/>
      <c r="AAS125" s="79" t="n"/>
      <c r="AAT125" s="79" t="n"/>
      <c r="AAU125" s="79" t="n"/>
      <c r="AAV125" s="79" t="n"/>
      <c r="AAW125" s="79" t="n"/>
      <c r="AAX125" s="79" t="n"/>
      <c r="AAY125" s="79" t="n"/>
      <c r="AAZ125" s="79" t="n"/>
      <c r="ABA125" s="79" t="n"/>
      <c r="ABD125" s="78" t="n">
        <v>27</v>
      </c>
      <c r="ABE125" s="79" t="n"/>
      <c r="ABF125" s="79" t="n"/>
      <c r="ABG125" s="79" t="n"/>
      <c r="ABH125" s="79" t="n"/>
      <c r="ABI125" s="79" t="n"/>
      <c r="ABJ125" s="79" t="n"/>
      <c r="ABK125" s="79" t="n"/>
      <c r="ABL125" s="79" t="n"/>
      <c r="ABM125" s="79" t="n"/>
      <c r="ABN125" s="79" t="n"/>
      <c r="ABO125" s="79" t="n"/>
      <c r="ABP125" s="79" t="n"/>
      <c r="ABQ125" s="79" t="n"/>
      <c r="ABR125" s="79" t="n"/>
      <c r="ABS125" s="79" t="n"/>
      <c r="ABT125" s="79" t="n"/>
      <c r="ABU125" s="79" t="n"/>
      <c r="ABV125" s="79" t="n"/>
      <c r="ABW125" s="79" t="n"/>
      <c r="ABX125" s="79" t="n"/>
      <c r="ABY125" s="79" t="n"/>
      <c r="ABZ125" s="79" t="n"/>
      <c r="ACA125" s="79" t="n"/>
      <c r="ACB125" s="79" t="n"/>
      <c r="ACC125" s="79" t="n"/>
      <c r="ACD125" s="79" t="n"/>
      <c r="ACE125" s="79" t="n"/>
      <c r="ACF125" s="79" t="n"/>
      <c r="ACG125" s="79" t="n"/>
      <c r="ACH125" s="79" t="n"/>
      <c r="ACI125" s="79" t="n"/>
      <c r="ACJ125" s="79" t="n"/>
      <c r="ACK125" s="79" t="n"/>
      <c r="ACL125" s="79" t="n"/>
      <c r="ACM125" s="79" t="n"/>
      <c r="ACN125" s="79" t="n"/>
      <c r="ACO125" s="79" t="n"/>
      <c r="ACP125" s="79" t="n"/>
      <c r="ACQ125" s="79" t="n"/>
      <c r="ACR125" s="79" t="n"/>
      <c r="ACU125" s="78" t="n">
        <v>27</v>
      </c>
      <c r="ACV125" s="79" t="n"/>
      <c r="ACW125" s="79" t="n"/>
      <c r="ACX125" s="79" t="n"/>
      <c r="ACY125" s="79" t="n"/>
      <c r="ACZ125" s="79" t="n"/>
      <c r="ADA125" s="79" t="n"/>
      <c r="ADB125" s="79" t="n"/>
      <c r="ADC125" s="79" t="n"/>
      <c r="ADD125" s="79" t="n"/>
      <c r="ADE125" s="79" t="n"/>
      <c r="ADF125" s="79" t="n"/>
      <c r="ADG125" s="79" t="n"/>
      <c r="ADH125" s="79" t="n"/>
      <c r="ADI125" s="79" t="n"/>
      <c r="ADJ125" s="79" t="n"/>
      <c r="ADK125" s="79" t="n"/>
      <c r="ADL125" s="79" t="n"/>
      <c r="ADM125" s="79" t="n"/>
      <c r="ADN125" s="79" t="n"/>
      <c r="ADO125" s="79" t="n"/>
      <c r="ADP125" s="79" t="n"/>
      <c r="ADQ125" s="79" t="n"/>
      <c r="ADR125" s="79" t="n"/>
      <c r="ADS125" s="79" t="n"/>
      <c r="ADT125" s="79" t="n"/>
      <c r="ADU125" s="79" t="n"/>
      <c r="ADV125" s="79" t="n"/>
      <c r="ADW125" s="79" t="n"/>
      <c r="ADX125" s="79" t="n"/>
      <c r="ADY125" s="79" t="n"/>
      <c r="ADZ125" s="79" t="n"/>
      <c r="AEA125" s="79" t="n"/>
      <c r="AEB125" s="79" t="n"/>
      <c r="AEC125" s="79" t="n"/>
      <c r="AED125" s="79" t="n"/>
      <c r="AEE125" s="79" t="n"/>
      <c r="AEF125" s="79" t="n"/>
      <c r="AEG125" s="79" t="n"/>
      <c r="AEH125" s="79" t="n"/>
      <c r="AEI125" s="79" t="n"/>
      <c r="AEL125" s="78" t="n">
        <v>27</v>
      </c>
      <c r="AEM125" s="79" t="n"/>
      <c r="AEN125" s="79" t="n"/>
      <c r="AEO125" s="79" t="n"/>
      <c r="AEP125" s="79" t="n"/>
      <c r="AEQ125" s="79" t="n"/>
      <c r="AER125" s="79" t="n"/>
      <c r="AES125" s="79" t="n"/>
      <c r="AET125" s="79" t="n"/>
      <c r="AEU125" s="79" t="n"/>
      <c r="AEV125" s="79" t="n"/>
      <c r="AEW125" s="79" t="n"/>
      <c r="AEX125" s="79" t="n"/>
      <c r="AEY125" s="79" t="n"/>
      <c r="AEZ125" s="79" t="n"/>
      <c r="AFA125" s="79" t="n"/>
      <c r="AFB125" s="79" t="n"/>
      <c r="AFC125" s="79" t="n"/>
      <c r="AFD125" s="79" t="n"/>
      <c r="AFE125" s="79" t="n"/>
      <c r="AFF125" s="79" t="n"/>
      <c r="AFG125" s="79" t="n"/>
      <c r="AFH125" s="79" t="n"/>
      <c r="AFI125" s="79" t="n"/>
      <c r="AFJ125" s="79" t="n"/>
      <c r="AFK125" s="79" t="n"/>
      <c r="AFL125" s="79" t="n"/>
      <c r="AFM125" s="79" t="n"/>
      <c r="AFN125" s="79" t="n"/>
      <c r="AFO125" s="79" t="n"/>
      <c r="AFP125" s="79" t="n"/>
      <c r="AFQ125" s="79" t="n"/>
      <c r="AFR125" s="79" t="n"/>
      <c r="AFS125" s="79" t="n"/>
      <c r="AFT125" s="79" t="n"/>
      <c r="AFU125" s="79" t="n"/>
      <c r="AFV125" s="79" t="n"/>
      <c r="AFW125" s="79" t="n"/>
      <c r="AFX125" s="79" t="n"/>
      <c r="AFY125" s="79" t="n"/>
      <c r="AFZ125" s="79" t="n"/>
    </row>
    <row r="126">
      <c r="A126" s="78" t="n">
        <v>28</v>
      </c>
      <c r="B126" s="79" t="n"/>
      <c r="C126" s="79" t="n"/>
      <c r="D126" s="79" t="n"/>
      <c r="E126" s="79" t="n"/>
      <c r="F126" s="79" t="n"/>
      <c r="G126" s="79" t="n"/>
      <c r="H126" s="79" t="n"/>
      <c r="I126" s="79" t="n"/>
      <c r="J126" s="79" t="n"/>
      <c r="K126" s="79" t="n"/>
      <c r="L126" s="79" t="n"/>
      <c r="M126" s="79" t="n"/>
      <c r="N126" s="79" t="n"/>
      <c r="O126" s="79" t="n"/>
      <c r="P126" s="79" t="n"/>
      <c r="Q126" s="79" t="n"/>
      <c r="R126" s="79" t="n"/>
      <c r="S126" s="79" t="n"/>
      <c r="T126" s="79" t="n"/>
      <c r="U126" s="79" t="n"/>
      <c r="V126" s="79" t="n"/>
      <c r="W126" s="79" t="n"/>
      <c r="X126" s="79" t="n"/>
      <c r="Y126" s="79" t="n"/>
      <c r="Z126" s="79" t="n"/>
      <c r="AA126" s="79" t="n"/>
      <c r="AB126" s="79" t="n"/>
      <c r="AC126" s="79" t="n"/>
      <c r="AD126" s="79" t="n"/>
      <c r="AE126" s="79" t="n"/>
      <c r="AF126" s="79" t="n"/>
      <c r="AG126" s="79" t="n"/>
      <c r="AH126" s="79" t="n"/>
      <c r="AI126" s="79" t="n"/>
      <c r="AJ126" s="79" t="n"/>
      <c r="AK126" s="79" t="n"/>
      <c r="AL126" s="79" t="n"/>
      <c r="AM126" s="79" t="n"/>
      <c r="AN126" s="79" t="n"/>
      <c r="AO126" s="79" t="n"/>
      <c r="AR126" s="78" t="n">
        <v>28</v>
      </c>
      <c r="AS126" s="79" t="n"/>
      <c r="AT126" s="79" t="n"/>
      <c r="AU126" s="79" t="n"/>
      <c r="AV126" s="79" t="n"/>
      <c r="AW126" s="79" t="n"/>
      <c r="AX126" s="79" t="n"/>
      <c r="AY126" s="79" t="n"/>
      <c r="AZ126" s="79" t="n"/>
      <c r="BA126" s="79" t="n"/>
      <c r="BB126" s="79" t="n"/>
      <c r="BC126" s="79" t="n"/>
      <c r="BD126" s="79" t="n"/>
      <c r="BE126" s="79" t="n"/>
      <c r="BF126" s="79" t="n"/>
      <c r="BG126" s="79" t="n"/>
      <c r="BH126" s="79" t="n"/>
      <c r="BI126" s="79" t="n"/>
      <c r="BJ126" s="79" t="n"/>
      <c r="BK126" s="79" t="n"/>
      <c r="BL126" s="79" t="n"/>
      <c r="BM126" s="79" t="n"/>
      <c r="BN126" s="79" t="n"/>
      <c r="BO126" s="79" t="n"/>
      <c r="BP126" s="79" t="n"/>
      <c r="BQ126" s="79" t="n"/>
      <c r="BR126" s="79" t="n"/>
      <c r="BS126" s="79" t="n"/>
      <c r="BT126" s="79" t="n"/>
      <c r="BU126" s="79" t="n"/>
      <c r="BV126" s="79" t="n"/>
      <c r="BW126" s="79" t="n"/>
      <c r="BX126" s="79" t="n"/>
      <c r="BY126" s="79" t="n"/>
      <c r="BZ126" s="79" t="n"/>
      <c r="CA126" s="79" t="n"/>
      <c r="CB126" s="79" t="n"/>
      <c r="CC126" s="79" t="n"/>
      <c r="CD126" s="79" t="n"/>
      <c r="CE126" s="79" t="n"/>
      <c r="CF126" s="79" t="n"/>
      <c r="CI126" s="78" t="n">
        <v>28</v>
      </c>
      <c r="CJ126" s="79" t="n"/>
      <c r="CK126" s="79" t="n"/>
      <c r="CL126" s="79" t="n"/>
      <c r="CM126" s="79" t="n"/>
      <c r="CN126" s="79" t="n"/>
      <c r="CO126" s="79" t="n"/>
      <c r="CP126" s="79" t="n"/>
      <c r="CQ126" s="79" t="n"/>
      <c r="CR126" s="79" t="n"/>
      <c r="CS126" s="79" t="n"/>
      <c r="CT126" s="79" t="n"/>
      <c r="CU126" s="79" t="n"/>
      <c r="CV126" s="79" t="n"/>
      <c r="CW126" s="79" t="n"/>
      <c r="CX126" s="79" t="n"/>
      <c r="CY126" s="79" t="n"/>
      <c r="CZ126" s="79" t="n"/>
      <c r="DA126" s="79" t="n"/>
      <c r="DB126" s="79" t="n"/>
      <c r="DC126" s="79" t="n"/>
      <c r="DD126" s="79" t="n"/>
      <c r="DE126" s="79" t="n"/>
      <c r="DF126" s="79" t="n"/>
      <c r="DG126" s="79" t="n"/>
      <c r="DH126" s="79" t="n"/>
      <c r="DI126" s="79" t="n"/>
      <c r="DJ126" s="79" t="n"/>
      <c r="DK126" s="79" t="n"/>
      <c r="DL126" s="79" t="n"/>
      <c r="DM126" s="79" t="n"/>
      <c r="DN126" s="79" t="n"/>
      <c r="DO126" s="79" t="n"/>
      <c r="DP126" s="79" t="n"/>
      <c r="DQ126" s="79" t="n"/>
      <c r="DR126" s="79" t="n"/>
      <c r="DS126" s="79" t="n"/>
      <c r="DT126" s="79" t="n"/>
      <c r="DU126" s="79" t="n"/>
      <c r="DV126" s="79" t="n"/>
      <c r="DW126" s="79" t="n"/>
      <c r="DZ126" s="78" t="n">
        <v>28</v>
      </c>
      <c r="EA126" s="79" t="n"/>
      <c r="EB126" s="79" t="n"/>
      <c r="EC126" s="79" t="n"/>
      <c r="ED126" s="79" t="n"/>
      <c r="EE126" s="79" t="n"/>
      <c r="EF126" s="79" t="n"/>
      <c r="EG126" s="79" t="n"/>
      <c r="EH126" s="79" t="n"/>
      <c r="EI126" s="79" t="n"/>
      <c r="EJ126" s="79" t="n"/>
      <c r="EK126" s="79" t="n"/>
      <c r="EL126" s="79" t="n"/>
      <c r="EM126" s="79" t="n"/>
      <c r="EN126" s="79" t="n"/>
      <c r="EO126" s="79" t="n"/>
      <c r="EP126" s="79" t="n"/>
      <c r="EQ126" s="79" t="n"/>
      <c r="ER126" s="79" t="n"/>
      <c r="ES126" s="79" t="n"/>
      <c r="ET126" s="79" t="n"/>
      <c r="EU126" s="79" t="n"/>
      <c r="EV126" s="79" t="n"/>
      <c r="EW126" s="79" t="n"/>
      <c r="EX126" s="79" t="n"/>
      <c r="EY126" s="79" t="n"/>
      <c r="EZ126" s="79" t="n"/>
      <c r="FA126" s="79" t="n"/>
      <c r="FB126" s="79" t="n"/>
      <c r="FC126" s="79" t="n"/>
      <c r="FD126" s="79" t="n"/>
      <c r="FE126" s="79" t="n"/>
      <c r="FF126" s="79" t="n"/>
      <c r="FG126" s="79" t="n"/>
      <c r="FH126" s="79" t="n"/>
      <c r="FI126" s="79" t="n"/>
      <c r="FJ126" s="79" t="n"/>
      <c r="FK126" s="79" t="n"/>
      <c r="FL126" s="79" t="n"/>
      <c r="FM126" s="79" t="n"/>
      <c r="FN126" s="79" t="n"/>
      <c r="FQ126" s="78" t="n">
        <v>28</v>
      </c>
      <c r="FR126" s="79" t="n"/>
      <c r="FS126" s="79" t="n"/>
      <c r="FT126" s="79" t="n"/>
      <c r="FU126" s="79" t="n"/>
      <c r="FV126" s="79" t="n"/>
      <c r="FW126" s="79" t="n"/>
      <c r="FX126" s="79" t="n"/>
      <c r="FY126" s="79" t="n"/>
      <c r="FZ126" s="79" t="n"/>
      <c r="GA126" s="79" t="n"/>
      <c r="GB126" s="79" t="n"/>
      <c r="GC126" s="79" t="n"/>
      <c r="GD126" s="79" t="n"/>
      <c r="GE126" s="79" t="n"/>
      <c r="GF126" s="79" t="n"/>
      <c r="GG126" s="79" t="n"/>
      <c r="GH126" s="79" t="n"/>
      <c r="GI126" s="79" t="n"/>
      <c r="GJ126" s="79" t="n"/>
      <c r="GK126" s="79" t="n"/>
      <c r="GL126" s="79" t="n"/>
      <c r="GM126" s="79" t="n"/>
      <c r="GN126" s="79" t="n"/>
      <c r="GO126" s="79" t="n"/>
      <c r="GP126" s="79" t="n"/>
      <c r="GQ126" s="79" t="n"/>
      <c r="GR126" s="79" t="n"/>
      <c r="GS126" s="79" t="n"/>
      <c r="GT126" s="79" t="n"/>
      <c r="GU126" s="79" t="n"/>
      <c r="GV126" s="79" t="n"/>
      <c r="GW126" s="79" t="n"/>
      <c r="GX126" s="79" t="n"/>
      <c r="GY126" s="79" t="n"/>
      <c r="GZ126" s="79" t="n"/>
      <c r="HA126" s="79" t="n"/>
      <c r="HB126" s="79" t="n"/>
      <c r="HC126" s="79" t="n"/>
      <c r="HD126" s="79" t="n"/>
      <c r="HE126" s="79" t="n"/>
      <c r="HH126" s="78" t="n">
        <v>28</v>
      </c>
      <c r="HI126" s="79" t="n"/>
      <c r="HJ126" s="79" t="n"/>
      <c r="HK126" s="79" t="n"/>
      <c r="HL126" s="79" t="n"/>
      <c r="HM126" s="79" t="n"/>
      <c r="HN126" s="79" t="n"/>
      <c r="HO126" s="79" t="n"/>
      <c r="HP126" s="79" t="n"/>
      <c r="HQ126" s="79" t="n"/>
      <c r="HR126" s="79" t="n"/>
      <c r="HS126" s="79" t="n"/>
      <c r="HT126" s="79" t="n"/>
      <c r="HU126" s="79" t="n"/>
      <c r="HV126" s="79" t="n"/>
      <c r="HW126" s="79" t="n"/>
      <c r="HX126" s="79" t="n"/>
      <c r="HY126" s="79" t="n"/>
      <c r="HZ126" s="79" t="n"/>
      <c r="IA126" s="79" t="n"/>
      <c r="IB126" s="79" t="n"/>
      <c r="IC126" s="79" t="n"/>
      <c r="ID126" s="79" t="n"/>
      <c r="IE126" s="79" t="n"/>
      <c r="IF126" s="79" t="n"/>
      <c r="IG126" s="79" t="n"/>
      <c r="IH126" s="79" t="n"/>
      <c r="II126" s="79" t="n"/>
      <c r="IJ126" s="79" t="n"/>
      <c r="IK126" s="79" t="n"/>
      <c r="IL126" s="79" t="n"/>
      <c r="IM126" s="79" t="n"/>
      <c r="IN126" s="79" t="n"/>
      <c r="IO126" s="79" t="n"/>
      <c r="IP126" s="79" t="n"/>
      <c r="IQ126" s="79" t="n"/>
      <c r="IR126" s="79" t="n"/>
      <c r="IS126" s="79" t="n"/>
      <c r="IT126" s="79" t="n"/>
      <c r="IU126" s="79" t="n"/>
      <c r="IV126" s="79" t="n"/>
      <c r="IY126" s="78" t="n">
        <v>28</v>
      </c>
      <c r="IZ126" s="79" t="n"/>
      <c r="JA126" s="79" t="n"/>
      <c r="JB126" s="79" t="n"/>
      <c r="JC126" s="79" t="n"/>
      <c r="JD126" s="79" t="n"/>
      <c r="JE126" s="79" t="n"/>
      <c r="JF126" s="79" t="n"/>
      <c r="JG126" s="79" t="n"/>
      <c r="JH126" s="79" t="n"/>
      <c r="JI126" s="79" t="n"/>
      <c r="JJ126" s="79" t="n"/>
      <c r="JK126" s="79" t="n"/>
      <c r="JL126" s="79" t="n"/>
      <c r="JM126" s="79" t="n"/>
      <c r="JN126" s="79" t="n"/>
      <c r="JO126" s="79" t="n"/>
      <c r="JP126" s="79" t="n"/>
      <c r="JQ126" s="79" t="n"/>
      <c r="JR126" s="79" t="n"/>
      <c r="JS126" s="79" t="n"/>
      <c r="JT126" s="79" t="n"/>
      <c r="JU126" s="79" t="n"/>
      <c r="JV126" s="79" t="n"/>
      <c r="JW126" s="79" t="n"/>
      <c r="JX126" s="79" t="n"/>
      <c r="JY126" s="79" t="n"/>
      <c r="JZ126" s="79" t="n"/>
      <c r="KA126" s="79" t="n"/>
      <c r="KB126" s="79" t="n"/>
      <c r="KC126" s="79" t="n"/>
      <c r="KD126" s="79" t="n"/>
      <c r="KE126" s="79" t="n"/>
      <c r="KF126" s="79" t="n"/>
      <c r="KG126" s="79" t="n"/>
      <c r="KH126" s="79" t="n"/>
      <c r="KI126" s="79" t="n"/>
      <c r="KJ126" s="79" t="n"/>
      <c r="KK126" s="79" t="n"/>
      <c r="KL126" s="79" t="n"/>
      <c r="KM126" s="79" t="n"/>
      <c r="KP126" s="78" t="n">
        <v>28</v>
      </c>
      <c r="KQ126" s="79" t="n"/>
      <c r="KR126" s="79" t="n"/>
      <c r="KS126" s="79" t="n"/>
      <c r="KT126" s="79" t="n"/>
      <c r="KU126" s="79" t="n"/>
      <c r="KV126" s="79" t="n"/>
      <c r="KW126" s="79" t="n"/>
      <c r="KX126" s="79" t="n"/>
      <c r="KY126" s="79" t="n"/>
      <c r="KZ126" s="79" t="n"/>
      <c r="LA126" s="79" t="n"/>
      <c r="LB126" s="79" t="n"/>
      <c r="LC126" s="79" t="n"/>
      <c r="LD126" s="79" t="n"/>
      <c r="LE126" s="79" t="n"/>
      <c r="LF126" s="79" t="n"/>
      <c r="LG126" s="79" t="n"/>
      <c r="LH126" s="79" t="n"/>
      <c r="LI126" s="79" t="n"/>
      <c r="LJ126" s="79" t="n"/>
      <c r="LK126" s="79" t="n"/>
      <c r="LL126" s="79" t="n"/>
      <c r="LM126" s="79" t="n"/>
      <c r="LN126" s="79" t="n"/>
      <c r="LO126" s="79" t="n"/>
      <c r="LP126" s="79" t="n"/>
      <c r="LQ126" s="79" t="n"/>
      <c r="LR126" s="79" t="n"/>
      <c r="LS126" s="79" t="n"/>
      <c r="LT126" s="79" t="n"/>
      <c r="LU126" s="79" t="n"/>
      <c r="LV126" s="79" t="n"/>
      <c r="LW126" s="79" t="n"/>
      <c r="LX126" s="79" t="n"/>
      <c r="LY126" s="79" t="n"/>
      <c r="LZ126" s="79" t="n"/>
      <c r="MA126" s="79" t="n"/>
      <c r="MB126" s="79" t="n"/>
      <c r="MC126" s="79" t="n"/>
      <c r="MD126" s="79" t="n"/>
      <c r="MG126" s="78" t="n">
        <v>28</v>
      </c>
      <c r="MH126" s="79" t="n"/>
      <c r="MI126" s="79" t="n"/>
      <c r="MJ126" s="79" t="n"/>
      <c r="MK126" s="79" t="n"/>
      <c r="ML126" s="79" t="n"/>
      <c r="MM126" s="79" t="n"/>
      <c r="MN126" s="79" t="n"/>
      <c r="MO126" s="79" t="n"/>
      <c r="MP126" s="79" t="n"/>
      <c r="MQ126" s="79" t="n"/>
      <c r="MR126" s="79" t="n"/>
      <c r="MS126" s="79" t="n"/>
      <c r="MT126" s="79" t="n"/>
      <c r="MU126" s="79" t="n"/>
      <c r="MV126" s="79" t="n"/>
      <c r="MW126" s="79" t="n"/>
      <c r="MX126" s="79" t="n"/>
      <c r="MY126" s="79" t="n"/>
      <c r="MZ126" s="79" t="n"/>
      <c r="NA126" s="79" t="n"/>
      <c r="NB126" s="79" t="n"/>
      <c r="NC126" s="79" t="n"/>
      <c r="ND126" s="79" t="n"/>
      <c r="NE126" s="79" t="n"/>
      <c r="NF126" s="79" t="n"/>
      <c r="NG126" s="79" t="n"/>
      <c r="NH126" s="79" t="n"/>
      <c r="NI126" s="79" t="n"/>
      <c r="NJ126" s="79" t="n"/>
      <c r="NK126" s="79" t="n"/>
      <c r="NL126" s="79" t="n"/>
      <c r="NM126" s="79" t="n"/>
      <c r="NN126" s="79" t="n"/>
      <c r="NO126" s="79" t="n"/>
      <c r="NP126" s="79" t="n"/>
      <c r="NQ126" s="79" t="n"/>
      <c r="NR126" s="79" t="n"/>
      <c r="NS126" s="79" t="n"/>
      <c r="NT126" s="79" t="n"/>
      <c r="NU126" s="79" t="n"/>
      <c r="NX126" s="78" t="n">
        <v>28</v>
      </c>
      <c r="NY126" s="79" t="n"/>
      <c r="NZ126" s="79" t="n"/>
      <c r="OA126" s="79" t="n"/>
      <c r="OB126" s="79" t="n"/>
      <c r="OC126" s="79" t="n"/>
      <c r="OD126" s="79" t="n"/>
      <c r="OE126" s="79" t="n"/>
      <c r="OF126" s="79" t="n"/>
      <c r="OG126" s="79" t="n"/>
      <c r="OH126" s="79" t="n"/>
      <c r="OI126" s="79" t="n"/>
      <c r="OJ126" s="79" t="n"/>
      <c r="OK126" s="79" t="n"/>
      <c r="OL126" s="79" t="n"/>
      <c r="OM126" s="79" t="n"/>
      <c r="ON126" s="79" t="n"/>
      <c r="OO126" s="79" t="n"/>
      <c r="OP126" s="79" t="n"/>
      <c r="OQ126" s="79" t="n"/>
      <c r="OR126" s="79" t="n"/>
      <c r="OS126" s="79" t="n"/>
      <c r="OT126" s="79" t="n"/>
      <c r="OU126" s="79" t="n"/>
      <c r="OV126" s="79" t="n"/>
      <c r="OW126" s="79" t="n"/>
      <c r="OX126" s="79" t="n"/>
      <c r="OY126" s="79" t="n"/>
      <c r="OZ126" s="79" t="n"/>
      <c r="PA126" s="79" t="n"/>
      <c r="PB126" s="79" t="n"/>
      <c r="PC126" s="79" t="n"/>
      <c r="PD126" s="79" t="n"/>
      <c r="PE126" s="79" t="n"/>
      <c r="PF126" s="79" t="n"/>
      <c r="PG126" s="79" t="n"/>
      <c r="PH126" s="79" t="n"/>
      <c r="PI126" s="79" t="n"/>
      <c r="PJ126" s="79" t="n"/>
      <c r="PK126" s="79" t="n"/>
      <c r="PL126" s="79" t="n"/>
      <c r="PO126" s="78" t="n">
        <v>28</v>
      </c>
      <c r="PP126" s="79" t="n"/>
      <c r="PQ126" s="79" t="n"/>
      <c r="PR126" s="79" t="n"/>
      <c r="PS126" s="79" t="n"/>
      <c r="PT126" s="79" t="n"/>
      <c r="PU126" s="79" t="n"/>
      <c r="PV126" s="79" t="n"/>
      <c r="PW126" s="79" t="n"/>
      <c r="PX126" s="79" t="n"/>
      <c r="PY126" s="79" t="n"/>
      <c r="PZ126" s="79" t="n"/>
      <c r="QA126" s="79" t="n"/>
      <c r="QB126" s="79" t="n"/>
      <c r="QC126" s="79" t="n"/>
      <c r="QD126" s="79" t="n"/>
      <c r="QE126" s="79" t="n"/>
      <c r="QF126" s="79" t="n"/>
      <c r="QG126" s="79" t="n"/>
      <c r="QH126" s="79" t="n"/>
      <c r="QI126" s="79" t="n"/>
      <c r="QJ126" s="79" t="n"/>
      <c r="QK126" s="79" t="n"/>
      <c r="QL126" s="79" t="n"/>
      <c r="QM126" s="79" t="n"/>
      <c r="QN126" s="79" t="n"/>
      <c r="QO126" s="79" t="n"/>
      <c r="QP126" s="79" t="n"/>
      <c r="QQ126" s="79" t="n"/>
      <c r="QR126" s="79" t="n"/>
      <c r="QS126" s="79" t="n"/>
      <c r="QT126" s="79" t="n"/>
      <c r="QU126" s="79" t="n"/>
      <c r="QV126" s="79" t="n"/>
      <c r="QW126" s="79" t="n"/>
      <c r="QX126" s="79" t="n"/>
      <c r="QY126" s="79" t="n"/>
      <c r="QZ126" s="79" t="n"/>
      <c r="RA126" s="79" t="n"/>
      <c r="RB126" s="79" t="n"/>
      <c r="RC126" s="79" t="n"/>
      <c r="RF126" s="78" t="n">
        <v>28</v>
      </c>
      <c r="RG126" s="79" t="n"/>
      <c r="RH126" s="79" t="n"/>
      <c r="RI126" s="79" t="n"/>
      <c r="RJ126" s="79" t="n"/>
      <c r="RK126" s="79" t="n"/>
      <c r="RL126" s="79" t="n"/>
      <c r="RM126" s="79" t="n"/>
      <c r="RN126" s="79" t="n"/>
      <c r="RO126" s="79" t="n"/>
      <c r="RP126" s="79" t="n"/>
      <c r="RQ126" s="79" t="n"/>
      <c r="RR126" s="79" t="n"/>
      <c r="RS126" s="79" t="n"/>
      <c r="RT126" s="79" t="n"/>
      <c r="RU126" s="79" t="n"/>
      <c r="RV126" s="79" t="n"/>
      <c r="RW126" s="79" t="n"/>
      <c r="RX126" s="79" t="n"/>
      <c r="RY126" s="79" t="n"/>
      <c r="RZ126" s="79" t="n"/>
      <c r="SA126" s="79" t="n"/>
      <c r="SB126" s="79" t="n"/>
      <c r="SC126" s="79" t="n"/>
      <c r="SD126" s="79" t="n"/>
      <c r="SE126" s="79" t="n"/>
      <c r="SF126" s="79" t="n"/>
      <c r="SG126" s="79" t="n"/>
      <c r="SH126" s="79" t="n"/>
      <c r="SI126" s="79" t="n"/>
      <c r="SJ126" s="79" t="n"/>
      <c r="SK126" s="79" t="n"/>
      <c r="SL126" s="79" t="n"/>
      <c r="SM126" s="79" t="n"/>
      <c r="SN126" s="79" t="n"/>
      <c r="SO126" s="79" t="n"/>
      <c r="SP126" s="79" t="n"/>
      <c r="SQ126" s="79" t="n"/>
      <c r="SR126" s="79" t="n"/>
      <c r="SS126" s="79" t="n"/>
      <c r="ST126" s="79" t="n"/>
      <c r="SW126" s="78" t="n">
        <v>28</v>
      </c>
      <c r="SX126" s="79" t="n"/>
      <c r="SY126" s="79" t="n"/>
      <c r="SZ126" s="79" t="n"/>
      <c r="TA126" s="79" t="n"/>
      <c r="TB126" s="79" t="n"/>
      <c r="TC126" s="79" t="n"/>
      <c r="TD126" s="79" t="n"/>
      <c r="TE126" s="79" t="n"/>
      <c r="TF126" s="79" t="n"/>
      <c r="TG126" s="79" t="n"/>
      <c r="TH126" s="79" t="n"/>
      <c r="TI126" s="79" t="n"/>
      <c r="TJ126" s="79" t="n"/>
      <c r="TK126" s="79" t="n"/>
      <c r="TL126" s="79" t="n"/>
      <c r="TM126" s="79" t="n"/>
      <c r="TN126" s="79" t="n"/>
      <c r="TO126" s="79" t="n"/>
      <c r="TP126" s="79" t="n"/>
      <c r="TQ126" s="79" t="n"/>
      <c r="TR126" s="79" t="n"/>
      <c r="TS126" s="79" t="n"/>
      <c r="TT126" s="79" t="n"/>
      <c r="TU126" s="79" t="n"/>
      <c r="TV126" s="79" t="n"/>
      <c r="TW126" s="79" t="n"/>
      <c r="TX126" s="79" t="n"/>
      <c r="TY126" s="79" t="n"/>
      <c r="TZ126" s="79" t="n"/>
      <c r="UA126" s="79" t="n"/>
      <c r="UB126" s="79" t="n"/>
      <c r="UC126" s="79" t="n"/>
      <c r="UD126" s="79" t="n"/>
      <c r="UE126" s="79" t="n"/>
      <c r="UF126" s="79" t="n"/>
      <c r="UG126" s="79" t="n"/>
      <c r="UH126" s="79" t="n"/>
      <c r="UI126" s="79" t="n"/>
      <c r="UJ126" s="79" t="n"/>
      <c r="UK126" s="79" t="n"/>
      <c r="UN126" s="78" t="n">
        <v>28</v>
      </c>
      <c r="UO126" s="79" t="n"/>
      <c r="UP126" s="79" t="n"/>
      <c r="UQ126" s="79" t="n"/>
      <c r="UR126" s="79" t="n"/>
      <c r="US126" s="79" t="n"/>
      <c r="UT126" s="79" t="n"/>
      <c r="UU126" s="79" t="n"/>
      <c r="UV126" s="79" t="n"/>
      <c r="UW126" s="79" t="n"/>
      <c r="UX126" s="79" t="n"/>
      <c r="UY126" s="79" t="n"/>
      <c r="UZ126" s="79" t="n"/>
      <c r="VA126" s="79" t="n"/>
      <c r="VB126" s="79" t="n"/>
      <c r="VC126" s="79" t="n"/>
      <c r="VD126" s="79" t="n"/>
      <c r="VE126" s="79" t="n"/>
      <c r="VF126" s="79" t="n"/>
      <c r="VG126" s="79" t="n"/>
      <c r="VH126" s="79" t="n"/>
      <c r="VI126" s="79" t="n"/>
      <c r="VJ126" s="79" t="n"/>
      <c r="VK126" s="79" t="n"/>
      <c r="VL126" s="79" t="n"/>
      <c r="VM126" s="79" t="n"/>
      <c r="VN126" s="79" t="n"/>
      <c r="VO126" s="79" t="n"/>
      <c r="VP126" s="79" t="n"/>
      <c r="VQ126" s="79" t="n"/>
      <c r="VR126" s="79" t="n"/>
      <c r="VS126" s="79" t="n"/>
      <c r="VT126" s="79" t="n"/>
      <c r="VU126" s="79" t="n"/>
      <c r="VV126" s="79" t="n"/>
      <c r="VW126" s="79" t="n"/>
      <c r="VX126" s="79" t="n"/>
      <c r="VY126" s="79" t="n"/>
      <c r="VZ126" s="79" t="n"/>
      <c r="WA126" s="79" t="n"/>
      <c r="WB126" s="79" t="n"/>
      <c r="WE126" s="78" t="n">
        <v>28</v>
      </c>
      <c r="WF126" s="79" t="n"/>
      <c r="WG126" s="79" t="n"/>
      <c r="WH126" s="79" t="n"/>
      <c r="WI126" s="79" t="n"/>
      <c r="WJ126" s="79" t="n"/>
      <c r="WK126" s="79" t="n"/>
      <c r="WL126" s="79" t="n"/>
      <c r="WM126" s="79" t="n"/>
      <c r="WN126" s="79" t="n"/>
      <c r="WO126" s="79" t="n"/>
      <c r="WP126" s="79" t="n"/>
      <c r="WQ126" s="79" t="n"/>
      <c r="WR126" s="79" t="n"/>
      <c r="WS126" s="79" t="n"/>
      <c r="WT126" s="79" t="n"/>
      <c r="WU126" s="79" t="n"/>
      <c r="WV126" s="79" t="n"/>
      <c r="WW126" s="79" t="n"/>
      <c r="WX126" s="79" t="n"/>
      <c r="WY126" s="79" t="n"/>
      <c r="WZ126" s="79" t="n"/>
      <c r="XA126" s="79" t="n"/>
      <c r="XB126" s="79" t="n"/>
      <c r="XC126" s="79" t="n"/>
      <c r="XD126" s="79" t="n"/>
      <c r="XE126" s="79" t="n"/>
      <c r="XF126" s="79" t="n"/>
      <c r="XG126" s="79" t="n"/>
      <c r="XH126" s="79" t="n"/>
      <c r="XI126" s="79" t="n"/>
      <c r="XJ126" s="79" t="n"/>
      <c r="XK126" s="79" t="n"/>
      <c r="XL126" s="79" t="n"/>
      <c r="XM126" s="79" t="n"/>
      <c r="XN126" s="79" t="n"/>
      <c r="XO126" s="79" t="n"/>
      <c r="XP126" s="79" t="n"/>
      <c r="XQ126" s="79" t="n"/>
      <c r="XR126" s="79" t="n"/>
      <c r="XS126" s="79" t="n"/>
      <c r="XV126" s="78" t="n">
        <v>28</v>
      </c>
      <c r="XW126" s="79" t="n"/>
      <c r="XX126" s="79" t="n"/>
      <c r="XY126" s="79" t="n"/>
      <c r="XZ126" s="79" t="n"/>
      <c r="YA126" s="79" t="n"/>
      <c r="YB126" s="79" t="n"/>
      <c r="YC126" s="79" t="n"/>
      <c r="YD126" s="79" t="n"/>
      <c r="YE126" s="79" t="n"/>
      <c r="YF126" s="79" t="n"/>
      <c r="YG126" s="79" t="n"/>
      <c r="YH126" s="79" t="n"/>
      <c r="YI126" s="79" t="n"/>
      <c r="YJ126" s="79" t="n"/>
      <c r="YK126" s="79" t="n"/>
      <c r="YL126" s="79" t="n"/>
      <c r="YM126" s="79" t="n"/>
      <c r="YN126" s="79" t="n"/>
      <c r="YO126" s="79" t="n"/>
      <c r="YP126" s="79" t="n"/>
      <c r="YQ126" s="79" t="n"/>
      <c r="YR126" s="79" t="n"/>
      <c r="YS126" s="79" t="n"/>
      <c r="YT126" s="79" t="n"/>
      <c r="YU126" s="79" t="n"/>
      <c r="YV126" s="79" t="n"/>
      <c r="YW126" s="79" t="n"/>
      <c r="YX126" s="79" t="n"/>
      <c r="YY126" s="79" t="n"/>
      <c r="YZ126" s="79" t="n"/>
      <c r="ZA126" s="79" t="n"/>
      <c r="ZB126" s="79" t="n"/>
      <c r="ZC126" s="79" t="n"/>
      <c r="ZD126" s="79" t="n"/>
      <c r="ZE126" s="79" t="n"/>
      <c r="ZF126" s="79" t="n"/>
      <c r="ZG126" s="79" t="n"/>
      <c r="ZH126" s="79" t="n"/>
      <c r="ZI126" s="79" t="n"/>
      <c r="ZJ126" s="79" t="n"/>
      <c r="ZM126" s="78" t="n">
        <v>28</v>
      </c>
      <c r="ZN126" s="79" t="n"/>
      <c r="ZO126" s="79" t="n"/>
      <c r="ZP126" s="79" t="n"/>
      <c r="ZQ126" s="79" t="n"/>
      <c r="ZR126" s="79" t="n"/>
      <c r="ZS126" s="79" t="n"/>
      <c r="ZT126" s="79" t="n"/>
      <c r="ZU126" s="79" t="n"/>
      <c r="ZV126" s="79" t="n"/>
      <c r="ZW126" s="79" t="n"/>
      <c r="ZX126" s="79" t="n"/>
      <c r="ZY126" s="79" t="n"/>
      <c r="ZZ126" s="79" t="n"/>
      <c r="AAA126" s="79" t="n"/>
      <c r="AAB126" s="79" t="n"/>
      <c r="AAC126" s="79" t="n"/>
      <c r="AAD126" s="79" t="n"/>
      <c r="AAE126" s="79" t="n"/>
      <c r="AAF126" s="79" t="n"/>
      <c r="AAG126" s="79" t="n"/>
      <c r="AAH126" s="79" t="n"/>
      <c r="AAI126" s="79" t="n"/>
      <c r="AAJ126" s="79" t="n"/>
      <c r="AAK126" s="79" t="n"/>
      <c r="AAL126" s="79" t="n"/>
      <c r="AAM126" s="79" t="n"/>
      <c r="AAN126" s="79" t="n"/>
      <c r="AAO126" s="79" t="n"/>
      <c r="AAP126" s="79" t="n"/>
      <c r="AAQ126" s="79" t="n"/>
      <c r="AAR126" s="79" t="n"/>
      <c r="AAS126" s="79" t="n"/>
      <c r="AAT126" s="79" t="n"/>
      <c r="AAU126" s="79" t="n"/>
      <c r="AAV126" s="79" t="n"/>
      <c r="AAW126" s="79" t="n"/>
      <c r="AAX126" s="79" t="n"/>
      <c r="AAY126" s="79" t="n"/>
      <c r="AAZ126" s="79" t="n"/>
      <c r="ABA126" s="79" t="n"/>
      <c r="ABD126" s="78" t="n">
        <v>28</v>
      </c>
      <c r="ABE126" s="79" t="n"/>
      <c r="ABF126" s="79" t="n"/>
      <c r="ABG126" s="79" t="n"/>
      <c r="ABH126" s="79" t="n"/>
      <c r="ABI126" s="79" t="n"/>
      <c r="ABJ126" s="79" t="n"/>
      <c r="ABK126" s="79" t="n"/>
      <c r="ABL126" s="79" t="n"/>
      <c r="ABM126" s="79" t="n"/>
      <c r="ABN126" s="79" t="n"/>
      <c r="ABO126" s="79" t="n"/>
      <c r="ABP126" s="79" t="n"/>
      <c r="ABQ126" s="79" t="n"/>
      <c r="ABR126" s="79" t="n"/>
      <c r="ABS126" s="79" t="n"/>
      <c r="ABT126" s="79" t="n"/>
      <c r="ABU126" s="79" t="n"/>
      <c r="ABV126" s="79" t="n"/>
      <c r="ABW126" s="79" t="n"/>
      <c r="ABX126" s="79" t="n"/>
      <c r="ABY126" s="79" t="n"/>
      <c r="ABZ126" s="79" t="n"/>
      <c r="ACA126" s="79" t="n"/>
      <c r="ACB126" s="79" t="n"/>
      <c r="ACC126" s="79" t="n"/>
      <c r="ACD126" s="79" t="n"/>
      <c r="ACE126" s="79" t="n"/>
      <c r="ACF126" s="79" t="n"/>
      <c r="ACG126" s="79" t="n"/>
      <c r="ACH126" s="79" t="n"/>
      <c r="ACI126" s="79" t="n"/>
      <c r="ACJ126" s="79" t="n"/>
      <c r="ACK126" s="79" t="n"/>
      <c r="ACL126" s="79" t="n"/>
      <c r="ACM126" s="79" t="n"/>
      <c r="ACN126" s="79" t="n"/>
      <c r="ACO126" s="79" t="n"/>
      <c r="ACP126" s="79" t="n"/>
      <c r="ACQ126" s="79" t="n"/>
      <c r="ACR126" s="79" t="n"/>
      <c r="ACU126" s="78" t="n">
        <v>28</v>
      </c>
      <c r="ACV126" s="79" t="n"/>
      <c r="ACW126" s="79" t="n"/>
      <c r="ACX126" s="79" t="n"/>
      <c r="ACY126" s="79" t="n"/>
      <c r="ACZ126" s="79" t="n"/>
      <c r="ADA126" s="79" t="n"/>
      <c r="ADB126" s="79" t="n"/>
      <c r="ADC126" s="79" t="n"/>
      <c r="ADD126" s="79" t="n"/>
      <c r="ADE126" s="79" t="n"/>
      <c r="ADF126" s="79" t="n"/>
      <c r="ADG126" s="79" t="n"/>
      <c r="ADH126" s="79" t="n"/>
      <c r="ADI126" s="79" t="n"/>
      <c r="ADJ126" s="79" t="n"/>
      <c r="ADK126" s="79" t="n"/>
      <c r="ADL126" s="79" t="n"/>
      <c r="ADM126" s="79" t="n"/>
      <c r="ADN126" s="79" t="n"/>
      <c r="ADO126" s="79" t="n"/>
      <c r="ADP126" s="79" t="n"/>
      <c r="ADQ126" s="79" t="n"/>
      <c r="ADR126" s="79" t="n"/>
      <c r="ADS126" s="79" t="n"/>
      <c r="ADT126" s="79" t="n"/>
      <c r="ADU126" s="79" t="n"/>
      <c r="ADV126" s="79" t="n"/>
      <c r="ADW126" s="79" t="n"/>
      <c r="ADX126" s="79" t="n"/>
      <c r="ADY126" s="79" t="n"/>
      <c r="ADZ126" s="79" t="n"/>
      <c r="AEA126" s="79" t="n"/>
      <c r="AEB126" s="79" t="n"/>
      <c r="AEC126" s="79" t="n"/>
      <c r="AED126" s="79" t="n"/>
      <c r="AEE126" s="79" t="n"/>
      <c r="AEF126" s="79" t="n"/>
      <c r="AEG126" s="79" t="n"/>
      <c r="AEH126" s="79" t="n"/>
      <c r="AEI126" s="79" t="n"/>
      <c r="AEL126" s="78" t="n">
        <v>28</v>
      </c>
      <c r="AEM126" s="79" t="n"/>
      <c r="AEN126" s="79" t="n"/>
      <c r="AEO126" s="79" t="n"/>
      <c r="AEP126" s="79" t="n"/>
      <c r="AEQ126" s="79" t="n"/>
      <c r="AER126" s="79" t="n"/>
      <c r="AES126" s="79" t="n"/>
      <c r="AET126" s="79" t="n"/>
      <c r="AEU126" s="79" t="n"/>
      <c r="AEV126" s="79" t="n"/>
      <c r="AEW126" s="79" t="n"/>
      <c r="AEX126" s="79" t="n"/>
      <c r="AEY126" s="79" t="n"/>
      <c r="AEZ126" s="79" t="n"/>
      <c r="AFA126" s="79" t="n"/>
      <c r="AFB126" s="79" t="n"/>
      <c r="AFC126" s="79" t="n"/>
      <c r="AFD126" s="79" t="n"/>
      <c r="AFE126" s="79" t="n"/>
      <c r="AFF126" s="79" t="n"/>
      <c r="AFG126" s="79" t="n"/>
      <c r="AFH126" s="79" t="n"/>
      <c r="AFI126" s="79" t="n"/>
      <c r="AFJ126" s="79" t="n"/>
      <c r="AFK126" s="79" t="n"/>
      <c r="AFL126" s="79" t="n"/>
      <c r="AFM126" s="79" t="n"/>
      <c r="AFN126" s="79" t="n"/>
      <c r="AFO126" s="79" t="n"/>
      <c r="AFP126" s="79" t="n"/>
      <c r="AFQ126" s="79" t="n"/>
      <c r="AFR126" s="79" t="n"/>
      <c r="AFS126" s="79" t="n"/>
      <c r="AFT126" s="79" t="n"/>
      <c r="AFU126" s="79" t="n"/>
      <c r="AFV126" s="79" t="n"/>
      <c r="AFW126" s="79" t="n"/>
      <c r="AFX126" s="79" t="n"/>
      <c r="AFY126" s="79" t="n"/>
      <c r="AFZ126" s="79" t="n"/>
    </row>
    <row r="127">
      <c r="A127" s="78" t="n">
        <v>29</v>
      </c>
      <c r="B127" s="79" t="n"/>
      <c r="C127" s="79" t="n"/>
      <c r="D127" s="79" t="n"/>
      <c r="E127" s="79" t="n"/>
      <c r="F127" s="79" t="n"/>
      <c r="G127" s="79" t="n"/>
      <c r="H127" s="79" t="n"/>
      <c r="I127" s="79" t="n"/>
      <c r="J127" s="79" t="n"/>
      <c r="K127" s="79" t="n"/>
      <c r="L127" s="79" t="n"/>
      <c r="M127" s="79" t="n"/>
      <c r="N127" s="79" t="n"/>
      <c r="O127" s="79" t="n"/>
      <c r="P127" s="79" t="n"/>
      <c r="Q127" s="79" t="n"/>
      <c r="R127" s="79" t="n"/>
      <c r="S127" s="79" t="n"/>
      <c r="T127" s="79" t="n"/>
      <c r="U127" s="79" t="n"/>
      <c r="V127" s="79" t="n"/>
      <c r="W127" s="79" t="n"/>
      <c r="X127" s="79" t="n"/>
      <c r="Y127" s="79" t="n"/>
      <c r="Z127" s="79" t="n"/>
      <c r="AA127" s="79" t="n"/>
      <c r="AB127" s="79" t="n"/>
      <c r="AC127" s="79" t="n"/>
      <c r="AD127" s="79" t="n"/>
      <c r="AE127" s="79" t="n"/>
      <c r="AF127" s="79" t="n"/>
      <c r="AG127" s="79" t="n"/>
      <c r="AH127" s="79" t="n"/>
      <c r="AI127" s="79" t="n"/>
      <c r="AJ127" s="79" t="n"/>
      <c r="AK127" s="79" t="n"/>
      <c r="AL127" s="79" t="n"/>
      <c r="AM127" s="79" t="n"/>
      <c r="AN127" s="79" t="n"/>
      <c r="AO127" s="79" t="n"/>
      <c r="AR127" s="78" t="n">
        <v>29</v>
      </c>
      <c r="AS127" s="79" t="n"/>
      <c r="AT127" s="79" t="n"/>
      <c r="AU127" s="79" t="n"/>
      <c r="AV127" s="79" t="n"/>
      <c r="AW127" s="79" t="n"/>
      <c r="AX127" s="79" t="n"/>
      <c r="AY127" s="79" t="n"/>
      <c r="AZ127" s="79" t="n"/>
      <c r="BA127" s="79" t="n"/>
      <c r="BB127" s="79" t="n"/>
      <c r="BC127" s="79" t="n"/>
      <c r="BD127" s="79" t="n"/>
      <c r="BE127" s="79" t="n"/>
      <c r="BF127" s="79" t="n"/>
      <c r="BG127" s="79" t="n"/>
      <c r="BH127" s="79" t="n"/>
      <c r="BI127" s="79" t="n"/>
      <c r="BJ127" s="79" t="n"/>
      <c r="BK127" s="79" t="n"/>
      <c r="BL127" s="79" t="n"/>
      <c r="BM127" s="79" t="n"/>
      <c r="BN127" s="79" t="n"/>
      <c r="BO127" s="79" t="n"/>
      <c r="BP127" s="79" t="n"/>
      <c r="BQ127" s="79" t="n"/>
      <c r="BR127" s="79" t="n"/>
      <c r="BS127" s="79" t="n"/>
      <c r="BT127" s="79" t="n"/>
      <c r="BU127" s="79" t="n"/>
      <c r="BV127" s="79" t="n"/>
      <c r="BW127" s="79" t="n"/>
      <c r="BX127" s="79" t="n"/>
      <c r="BY127" s="79" t="n"/>
      <c r="BZ127" s="79" t="n"/>
      <c r="CA127" s="79" t="n"/>
      <c r="CB127" s="79" t="n"/>
      <c r="CC127" s="79" t="n"/>
      <c r="CD127" s="79" t="n"/>
      <c r="CE127" s="79" t="n"/>
      <c r="CF127" s="79" t="n"/>
      <c r="CI127" s="78" t="n">
        <v>29</v>
      </c>
      <c r="CJ127" s="79" t="n"/>
      <c r="CK127" s="79" t="n"/>
      <c r="CL127" s="79" t="n"/>
      <c r="CM127" s="79" t="n"/>
      <c r="CN127" s="79" t="n"/>
      <c r="CO127" s="79" t="n"/>
      <c r="CP127" s="79" t="n"/>
      <c r="CQ127" s="79" t="n"/>
      <c r="CR127" s="79" t="n"/>
      <c r="CS127" s="79" t="n"/>
      <c r="CT127" s="79" t="n"/>
      <c r="CU127" s="79" t="n"/>
      <c r="CV127" s="79" t="n"/>
      <c r="CW127" s="79" t="n"/>
      <c r="CX127" s="79" t="n"/>
      <c r="CY127" s="79" t="n"/>
      <c r="CZ127" s="79" t="n"/>
      <c r="DA127" s="79" t="n"/>
      <c r="DB127" s="79" t="n"/>
      <c r="DC127" s="79" t="n"/>
      <c r="DD127" s="79" t="n"/>
      <c r="DE127" s="79" t="n"/>
      <c r="DF127" s="79" t="n"/>
      <c r="DG127" s="79" t="n"/>
      <c r="DH127" s="79" t="n"/>
      <c r="DI127" s="79" t="n"/>
      <c r="DJ127" s="79" t="n"/>
      <c r="DK127" s="79" t="n"/>
      <c r="DL127" s="79" t="n"/>
      <c r="DM127" s="79" t="n"/>
      <c r="DN127" s="79" t="n"/>
      <c r="DO127" s="79" t="n"/>
      <c r="DP127" s="79" t="n"/>
      <c r="DQ127" s="79" t="n"/>
      <c r="DR127" s="79" t="n"/>
      <c r="DS127" s="79" t="n"/>
      <c r="DT127" s="79" t="n"/>
      <c r="DU127" s="79" t="n"/>
      <c r="DV127" s="79" t="n"/>
      <c r="DW127" s="79" t="n"/>
      <c r="DZ127" s="78" t="n">
        <v>29</v>
      </c>
      <c r="EA127" s="79" t="n"/>
      <c r="EB127" s="79" t="n"/>
      <c r="EC127" s="79" t="n"/>
      <c r="ED127" s="79" t="n"/>
      <c r="EE127" s="79" t="n"/>
      <c r="EF127" s="79" t="n"/>
      <c r="EG127" s="79" t="n"/>
      <c r="EH127" s="79" t="n"/>
      <c r="EI127" s="79" t="n"/>
      <c r="EJ127" s="79" t="n"/>
      <c r="EK127" s="79" t="n"/>
      <c r="EL127" s="79" t="n"/>
      <c r="EM127" s="79" t="n"/>
      <c r="EN127" s="79" t="n"/>
      <c r="EO127" s="79" t="n"/>
      <c r="EP127" s="79" t="n"/>
      <c r="EQ127" s="79" t="n"/>
      <c r="ER127" s="79" t="n"/>
      <c r="ES127" s="79" t="n"/>
      <c r="ET127" s="79" t="n"/>
      <c r="EU127" s="79" t="n"/>
      <c r="EV127" s="79" t="n"/>
      <c r="EW127" s="79" t="n"/>
      <c r="EX127" s="79" t="n"/>
      <c r="EY127" s="79" t="n"/>
      <c r="EZ127" s="79" t="n"/>
      <c r="FA127" s="79" t="n"/>
      <c r="FB127" s="79" t="n"/>
      <c r="FC127" s="79" t="n"/>
      <c r="FD127" s="79" t="n"/>
      <c r="FE127" s="79" t="n"/>
      <c r="FF127" s="79" t="n"/>
      <c r="FG127" s="79" t="n"/>
      <c r="FH127" s="79" t="n"/>
      <c r="FI127" s="79" t="n"/>
      <c r="FJ127" s="79" t="n"/>
      <c r="FK127" s="79" t="n"/>
      <c r="FL127" s="79" t="n"/>
      <c r="FM127" s="79" t="n"/>
      <c r="FN127" s="79" t="n"/>
      <c r="FQ127" s="78" t="n">
        <v>29</v>
      </c>
      <c r="FR127" s="79" t="n"/>
      <c r="FS127" s="79" t="n"/>
      <c r="FT127" s="79" t="n"/>
      <c r="FU127" s="79" t="n"/>
      <c r="FV127" s="79" t="n"/>
      <c r="FW127" s="79" t="n"/>
      <c r="FX127" s="79" t="n"/>
      <c r="FY127" s="79" t="n"/>
      <c r="FZ127" s="79" t="n"/>
      <c r="GA127" s="79" t="n"/>
      <c r="GB127" s="79" t="n"/>
      <c r="GC127" s="79" t="n"/>
      <c r="GD127" s="79" t="n"/>
      <c r="GE127" s="79" t="n"/>
      <c r="GF127" s="79" t="n"/>
      <c r="GG127" s="79" t="n"/>
      <c r="GH127" s="79" t="n"/>
      <c r="GI127" s="79" t="n"/>
      <c r="GJ127" s="79" t="n"/>
      <c r="GK127" s="79" t="n"/>
      <c r="GL127" s="79" t="n"/>
      <c r="GM127" s="79" t="n"/>
      <c r="GN127" s="79" t="n"/>
      <c r="GO127" s="79" t="n"/>
      <c r="GP127" s="79" t="n"/>
      <c r="GQ127" s="79" t="n"/>
      <c r="GR127" s="79" t="n"/>
      <c r="GS127" s="79" t="n"/>
      <c r="GT127" s="79" t="n"/>
      <c r="GU127" s="79" t="n"/>
      <c r="GV127" s="79" t="n"/>
      <c r="GW127" s="79" t="n"/>
      <c r="GX127" s="79" t="n"/>
      <c r="GY127" s="79" t="n"/>
      <c r="GZ127" s="79" t="n"/>
      <c r="HA127" s="79" t="n"/>
      <c r="HB127" s="79" t="n"/>
      <c r="HC127" s="79" t="n"/>
      <c r="HD127" s="79" t="n"/>
      <c r="HE127" s="79" t="n"/>
      <c r="HH127" s="78" t="n">
        <v>29</v>
      </c>
      <c r="HI127" s="79" t="n"/>
      <c r="HJ127" s="79" t="n"/>
      <c r="HK127" s="79" t="n"/>
      <c r="HL127" s="79" t="n"/>
      <c r="HM127" s="79" t="n"/>
      <c r="HN127" s="79" t="n"/>
      <c r="HO127" s="79" t="n"/>
      <c r="HP127" s="79" t="n"/>
      <c r="HQ127" s="79" t="n"/>
      <c r="HR127" s="79" t="n"/>
      <c r="HS127" s="79" t="n"/>
      <c r="HT127" s="79" t="n"/>
      <c r="HU127" s="79" t="n"/>
      <c r="HV127" s="79" t="n"/>
      <c r="HW127" s="79" t="n"/>
      <c r="HX127" s="79" t="n"/>
      <c r="HY127" s="79" t="n"/>
      <c r="HZ127" s="79" t="n"/>
      <c r="IA127" s="79" t="n"/>
      <c r="IB127" s="79" t="n"/>
      <c r="IC127" s="79" t="n"/>
      <c r="ID127" s="79" t="n"/>
      <c r="IE127" s="79" t="n"/>
      <c r="IF127" s="79" t="n"/>
      <c r="IG127" s="79" t="n"/>
      <c r="IH127" s="79" t="n"/>
      <c r="II127" s="79" t="n"/>
      <c r="IJ127" s="79" t="n"/>
      <c r="IK127" s="79" t="n"/>
      <c r="IL127" s="79" t="n"/>
      <c r="IM127" s="79" t="n"/>
      <c r="IN127" s="79" t="n"/>
      <c r="IO127" s="79" t="n"/>
      <c r="IP127" s="79" t="n"/>
      <c r="IQ127" s="79" t="n"/>
      <c r="IR127" s="79" t="n"/>
      <c r="IS127" s="79" t="n"/>
      <c r="IT127" s="79" t="n"/>
      <c r="IU127" s="79" t="n"/>
      <c r="IV127" s="79" t="n"/>
      <c r="IY127" s="78" t="n">
        <v>29</v>
      </c>
      <c r="IZ127" s="79" t="n"/>
      <c r="JA127" s="79" t="n"/>
      <c r="JB127" s="79" t="n"/>
      <c r="JC127" s="79" t="n"/>
      <c r="JD127" s="79" t="n"/>
      <c r="JE127" s="79" t="n"/>
      <c r="JF127" s="79" t="n"/>
      <c r="JG127" s="79" t="n"/>
      <c r="JH127" s="79" t="n"/>
      <c r="JI127" s="79" t="n"/>
      <c r="JJ127" s="79" t="n"/>
      <c r="JK127" s="79" t="n"/>
      <c r="JL127" s="79" t="n"/>
      <c r="JM127" s="79" t="n"/>
      <c r="JN127" s="79" t="n"/>
      <c r="JO127" s="79" t="n"/>
      <c r="JP127" s="79" t="n"/>
      <c r="JQ127" s="79" t="n"/>
      <c r="JR127" s="79" t="n"/>
      <c r="JS127" s="79" t="n"/>
      <c r="JT127" s="79" t="n"/>
      <c r="JU127" s="79" t="n"/>
      <c r="JV127" s="79" t="n"/>
      <c r="JW127" s="79" t="n"/>
      <c r="JX127" s="79" t="n"/>
      <c r="JY127" s="79" t="n"/>
      <c r="JZ127" s="79" t="n"/>
      <c r="KA127" s="79" t="n"/>
      <c r="KB127" s="79" t="n"/>
      <c r="KC127" s="79" t="n"/>
      <c r="KD127" s="79" t="n"/>
      <c r="KE127" s="79" t="n"/>
      <c r="KF127" s="79" t="n"/>
      <c r="KG127" s="79" t="n"/>
      <c r="KH127" s="79" t="n"/>
      <c r="KI127" s="79" t="n"/>
      <c r="KJ127" s="79" t="n"/>
      <c r="KK127" s="79" t="n"/>
      <c r="KL127" s="79" t="n"/>
      <c r="KM127" s="79" t="n"/>
      <c r="KP127" s="78" t="n">
        <v>29</v>
      </c>
      <c r="KQ127" s="79" t="n"/>
      <c r="KR127" s="79" t="n"/>
      <c r="KS127" s="79" t="n"/>
      <c r="KT127" s="79" t="n"/>
      <c r="KU127" s="79" t="n"/>
      <c r="KV127" s="79" t="n"/>
      <c r="KW127" s="79" t="n"/>
      <c r="KX127" s="79" t="n"/>
      <c r="KY127" s="79" t="n"/>
      <c r="KZ127" s="79" t="n"/>
      <c r="LA127" s="79" t="n"/>
      <c r="LB127" s="79" t="n"/>
      <c r="LC127" s="79" t="n"/>
      <c r="LD127" s="79" t="n"/>
      <c r="LE127" s="79" t="n"/>
      <c r="LF127" s="79" t="n"/>
      <c r="LG127" s="79" t="n"/>
      <c r="LH127" s="79" t="n"/>
      <c r="LI127" s="79" t="n"/>
      <c r="LJ127" s="79" t="n"/>
      <c r="LK127" s="79" t="n"/>
      <c r="LL127" s="79" t="n"/>
      <c r="LM127" s="79" t="n"/>
      <c r="LN127" s="79" t="n"/>
      <c r="LO127" s="79" t="n"/>
      <c r="LP127" s="79" t="n"/>
      <c r="LQ127" s="79" t="n"/>
      <c r="LR127" s="79" t="n"/>
      <c r="LS127" s="79" t="n"/>
      <c r="LT127" s="79" t="n"/>
      <c r="LU127" s="79" t="n"/>
      <c r="LV127" s="79" t="n"/>
      <c r="LW127" s="79" t="n"/>
      <c r="LX127" s="79" t="n"/>
      <c r="LY127" s="79" t="n"/>
      <c r="LZ127" s="79" t="n"/>
      <c r="MA127" s="79" t="n"/>
      <c r="MB127" s="79" t="n"/>
      <c r="MC127" s="79" t="n"/>
      <c r="MD127" s="79" t="n"/>
      <c r="MG127" s="78" t="n">
        <v>29</v>
      </c>
      <c r="MH127" s="79" t="n"/>
      <c r="MI127" s="79" t="n"/>
      <c r="MJ127" s="79" t="n"/>
      <c r="MK127" s="79" t="n"/>
      <c r="ML127" s="79" t="n"/>
      <c r="MM127" s="79" t="n"/>
      <c r="MN127" s="79" t="n"/>
      <c r="MO127" s="79" t="n"/>
      <c r="MP127" s="79" t="n"/>
      <c r="MQ127" s="79" t="n"/>
      <c r="MR127" s="79" t="n"/>
      <c r="MS127" s="79" t="n"/>
      <c r="MT127" s="79" t="n"/>
      <c r="MU127" s="79" t="n"/>
      <c r="MV127" s="79" t="n"/>
      <c r="MW127" s="79" t="n"/>
      <c r="MX127" s="79" t="n"/>
      <c r="MY127" s="79" t="n"/>
      <c r="MZ127" s="79" t="n"/>
      <c r="NA127" s="79" t="n"/>
      <c r="NB127" s="79" t="n"/>
      <c r="NC127" s="79" t="n"/>
      <c r="ND127" s="79" t="n"/>
      <c r="NE127" s="79" t="n"/>
      <c r="NF127" s="79" t="n"/>
      <c r="NG127" s="79" t="n"/>
      <c r="NH127" s="79" t="n"/>
      <c r="NI127" s="79" t="n"/>
      <c r="NJ127" s="79" t="n"/>
      <c r="NK127" s="79" t="n"/>
      <c r="NL127" s="79" t="n"/>
      <c r="NM127" s="79" t="n"/>
      <c r="NN127" s="79" t="n"/>
      <c r="NO127" s="79" t="n"/>
      <c r="NP127" s="79" t="n"/>
      <c r="NQ127" s="79" t="n"/>
      <c r="NR127" s="79" t="n"/>
      <c r="NS127" s="79" t="n"/>
      <c r="NT127" s="79" t="n"/>
      <c r="NU127" s="79" t="n"/>
      <c r="NX127" s="78" t="n">
        <v>29</v>
      </c>
      <c r="NY127" s="79" t="n"/>
      <c r="NZ127" s="79" t="n"/>
      <c r="OA127" s="79" t="n"/>
      <c r="OB127" s="79" t="n"/>
      <c r="OC127" s="79" t="n"/>
      <c r="OD127" s="79" t="n"/>
      <c r="OE127" s="79" t="n"/>
      <c r="OF127" s="79" t="n"/>
      <c r="OG127" s="79" t="n"/>
      <c r="OH127" s="79" t="n"/>
      <c r="OI127" s="79" t="n"/>
      <c r="OJ127" s="79" t="n"/>
      <c r="OK127" s="79" t="n"/>
      <c r="OL127" s="79" t="n"/>
      <c r="OM127" s="79" t="n"/>
      <c r="ON127" s="79" t="n"/>
      <c r="OO127" s="79" t="n"/>
      <c r="OP127" s="79" t="n"/>
      <c r="OQ127" s="79" t="n"/>
      <c r="OR127" s="79" t="n"/>
      <c r="OS127" s="79" t="n"/>
      <c r="OT127" s="79" t="n"/>
      <c r="OU127" s="79" t="n"/>
      <c r="OV127" s="79" t="n"/>
      <c r="OW127" s="79" t="n"/>
      <c r="OX127" s="79" t="n"/>
      <c r="OY127" s="79" t="n"/>
      <c r="OZ127" s="79" t="n"/>
      <c r="PA127" s="79" t="n"/>
      <c r="PB127" s="79" t="n"/>
      <c r="PC127" s="79" t="n"/>
      <c r="PD127" s="79" t="n"/>
      <c r="PE127" s="79" t="n"/>
      <c r="PF127" s="79" t="n"/>
      <c r="PG127" s="79" t="n"/>
      <c r="PH127" s="79" t="n"/>
      <c r="PI127" s="79" t="n"/>
      <c r="PJ127" s="79" t="n"/>
      <c r="PK127" s="79" t="n"/>
      <c r="PL127" s="79" t="n"/>
      <c r="PO127" s="78" t="n">
        <v>29</v>
      </c>
      <c r="PP127" s="79" t="n"/>
      <c r="PQ127" s="79" t="n"/>
      <c r="PR127" s="79" t="n"/>
      <c r="PS127" s="79" t="n"/>
      <c r="PT127" s="79" t="n"/>
      <c r="PU127" s="79" t="n"/>
      <c r="PV127" s="79" t="n"/>
      <c r="PW127" s="79" t="n"/>
      <c r="PX127" s="79" t="n"/>
      <c r="PY127" s="79" t="n"/>
      <c r="PZ127" s="79" t="n"/>
      <c r="QA127" s="79" t="n"/>
      <c r="QB127" s="79" t="n"/>
      <c r="QC127" s="79" t="n"/>
      <c r="QD127" s="79" t="n"/>
      <c r="QE127" s="79" t="n"/>
      <c r="QF127" s="79" t="n"/>
      <c r="QG127" s="79" t="n"/>
      <c r="QH127" s="79" t="n"/>
      <c r="QI127" s="79" t="n"/>
      <c r="QJ127" s="79" t="n"/>
      <c r="QK127" s="79" t="n"/>
      <c r="QL127" s="79" t="n"/>
      <c r="QM127" s="79" t="n"/>
      <c r="QN127" s="79" t="n"/>
      <c r="QO127" s="79" t="n"/>
      <c r="QP127" s="79" t="n"/>
      <c r="QQ127" s="79" t="n"/>
      <c r="QR127" s="79" t="n"/>
      <c r="QS127" s="79" t="n"/>
      <c r="QT127" s="79" t="n"/>
      <c r="QU127" s="79" t="n"/>
      <c r="QV127" s="79" t="n"/>
      <c r="QW127" s="79" t="n"/>
      <c r="QX127" s="79" t="n"/>
      <c r="QY127" s="79" t="n"/>
      <c r="QZ127" s="79" t="n"/>
      <c r="RA127" s="79" t="n"/>
      <c r="RB127" s="79" t="n"/>
      <c r="RC127" s="79" t="n"/>
      <c r="RF127" s="78" t="n">
        <v>29</v>
      </c>
      <c r="RG127" s="79" t="n"/>
      <c r="RH127" s="79" t="n"/>
      <c r="RI127" s="79" t="n"/>
      <c r="RJ127" s="79" t="n"/>
      <c r="RK127" s="79" t="n"/>
      <c r="RL127" s="79" t="n"/>
      <c r="RM127" s="79" t="n"/>
      <c r="RN127" s="79" t="n"/>
      <c r="RO127" s="79" t="n"/>
      <c r="RP127" s="79" t="n"/>
      <c r="RQ127" s="79" t="n"/>
      <c r="RR127" s="79" t="n"/>
      <c r="RS127" s="79" t="n"/>
      <c r="RT127" s="79" t="n"/>
      <c r="RU127" s="79" t="n"/>
      <c r="RV127" s="79" t="n"/>
      <c r="RW127" s="79" t="n"/>
      <c r="RX127" s="79" t="n"/>
      <c r="RY127" s="79" t="n"/>
      <c r="RZ127" s="79" t="n"/>
      <c r="SA127" s="79" t="n"/>
      <c r="SB127" s="79" t="n"/>
      <c r="SC127" s="79" t="n"/>
      <c r="SD127" s="79" t="n"/>
      <c r="SE127" s="79" t="n"/>
      <c r="SF127" s="79" t="n"/>
      <c r="SG127" s="79" t="n"/>
      <c r="SH127" s="79" t="n"/>
      <c r="SI127" s="79" t="n"/>
      <c r="SJ127" s="79" t="n"/>
      <c r="SK127" s="79" t="n"/>
      <c r="SL127" s="79" t="n"/>
      <c r="SM127" s="79" t="n"/>
      <c r="SN127" s="79" t="n"/>
      <c r="SO127" s="79" t="n"/>
      <c r="SP127" s="79" t="n"/>
      <c r="SQ127" s="79" t="n"/>
      <c r="SR127" s="79" t="n"/>
      <c r="SS127" s="79" t="n"/>
      <c r="ST127" s="79" t="n"/>
      <c r="SW127" s="78" t="n">
        <v>29</v>
      </c>
      <c r="SX127" s="79" t="n"/>
      <c r="SY127" s="79" t="n"/>
      <c r="SZ127" s="79" t="n"/>
      <c r="TA127" s="79" t="n"/>
      <c r="TB127" s="79" t="n"/>
      <c r="TC127" s="79" t="n"/>
      <c r="TD127" s="79" t="n"/>
      <c r="TE127" s="79" t="n"/>
      <c r="TF127" s="79" t="n"/>
      <c r="TG127" s="79" t="n"/>
      <c r="TH127" s="79" t="n"/>
      <c r="TI127" s="79" t="n"/>
      <c r="TJ127" s="79" t="n"/>
      <c r="TK127" s="79" t="n"/>
      <c r="TL127" s="79" t="n"/>
      <c r="TM127" s="79" t="n"/>
      <c r="TN127" s="79" t="n"/>
      <c r="TO127" s="79" t="n"/>
      <c r="TP127" s="79" t="n"/>
      <c r="TQ127" s="79" t="n"/>
      <c r="TR127" s="79" t="n"/>
      <c r="TS127" s="79" t="n"/>
      <c r="TT127" s="79" t="n"/>
      <c r="TU127" s="79" t="n"/>
      <c r="TV127" s="79" t="n"/>
      <c r="TW127" s="79" t="n"/>
      <c r="TX127" s="79" t="n"/>
      <c r="TY127" s="79" t="n"/>
      <c r="TZ127" s="79" t="n"/>
      <c r="UA127" s="79" t="n"/>
      <c r="UB127" s="79" t="n"/>
      <c r="UC127" s="79" t="n"/>
      <c r="UD127" s="79" t="n"/>
      <c r="UE127" s="79" t="n"/>
      <c r="UF127" s="79" t="n"/>
      <c r="UG127" s="79" t="n"/>
      <c r="UH127" s="79" t="n"/>
      <c r="UI127" s="79" t="n"/>
      <c r="UJ127" s="79" t="n"/>
      <c r="UK127" s="79" t="n"/>
      <c r="UN127" s="78" t="n">
        <v>29</v>
      </c>
      <c r="UO127" s="79" t="n"/>
      <c r="UP127" s="79" t="n"/>
      <c r="UQ127" s="79" t="n"/>
      <c r="UR127" s="79" t="n"/>
      <c r="US127" s="79" t="n"/>
      <c r="UT127" s="79" t="n"/>
      <c r="UU127" s="79" t="n"/>
      <c r="UV127" s="79" t="n"/>
      <c r="UW127" s="79" t="n"/>
      <c r="UX127" s="79" t="n"/>
      <c r="UY127" s="79" t="n"/>
      <c r="UZ127" s="79" t="n"/>
      <c r="VA127" s="79" t="n"/>
      <c r="VB127" s="79" t="n"/>
      <c r="VC127" s="79" t="n"/>
      <c r="VD127" s="79" t="n"/>
      <c r="VE127" s="79" t="n"/>
      <c r="VF127" s="79" t="n"/>
      <c r="VG127" s="79" t="n"/>
      <c r="VH127" s="79" t="n"/>
      <c r="VI127" s="79" t="n"/>
      <c r="VJ127" s="79" t="n"/>
      <c r="VK127" s="79" t="n"/>
      <c r="VL127" s="79" t="n"/>
      <c r="VM127" s="79" t="n"/>
      <c r="VN127" s="79" t="n"/>
      <c r="VO127" s="79" t="n"/>
      <c r="VP127" s="79" t="n"/>
      <c r="VQ127" s="79" t="n"/>
      <c r="VR127" s="79" t="n"/>
      <c r="VS127" s="79" t="n"/>
      <c r="VT127" s="79" t="n"/>
      <c r="VU127" s="79" t="n"/>
      <c r="VV127" s="79" t="n"/>
      <c r="VW127" s="79" t="n"/>
      <c r="VX127" s="79" t="n"/>
      <c r="VY127" s="79" t="n"/>
      <c r="VZ127" s="79" t="n"/>
      <c r="WA127" s="79" t="n"/>
      <c r="WB127" s="79" t="n"/>
      <c r="WE127" s="78" t="n">
        <v>29</v>
      </c>
      <c r="WF127" s="79" t="n"/>
      <c r="WG127" s="79" t="n"/>
      <c r="WH127" s="79" t="n"/>
      <c r="WI127" s="79" t="n"/>
      <c r="WJ127" s="79" t="n"/>
      <c r="WK127" s="79" t="n"/>
      <c r="WL127" s="79" t="n"/>
      <c r="WM127" s="79" t="n"/>
      <c r="WN127" s="79" t="n"/>
      <c r="WO127" s="79" t="n"/>
      <c r="WP127" s="79" t="n"/>
      <c r="WQ127" s="79" t="n"/>
      <c r="WR127" s="79" t="n"/>
      <c r="WS127" s="79" t="n"/>
      <c r="WT127" s="79" t="n"/>
      <c r="WU127" s="79" t="n"/>
      <c r="WV127" s="79" t="n"/>
      <c r="WW127" s="79" t="n"/>
      <c r="WX127" s="79" t="n"/>
      <c r="WY127" s="79" t="n"/>
      <c r="WZ127" s="79" t="n"/>
      <c r="XA127" s="79" t="n"/>
      <c r="XB127" s="79" t="n"/>
      <c r="XC127" s="79" t="n"/>
      <c r="XD127" s="79" t="n"/>
      <c r="XE127" s="79" t="n"/>
      <c r="XF127" s="79" t="n"/>
      <c r="XG127" s="79" t="n"/>
      <c r="XH127" s="79" t="n"/>
      <c r="XI127" s="79" t="n"/>
      <c r="XJ127" s="79" t="n"/>
      <c r="XK127" s="79" t="n"/>
      <c r="XL127" s="79" t="n"/>
      <c r="XM127" s="79" t="n"/>
      <c r="XN127" s="79" t="n"/>
      <c r="XO127" s="79" t="n"/>
      <c r="XP127" s="79" t="n"/>
      <c r="XQ127" s="79" t="n"/>
      <c r="XR127" s="79" t="n"/>
      <c r="XS127" s="79" t="n"/>
      <c r="XV127" s="78" t="n">
        <v>29</v>
      </c>
      <c r="XW127" s="79" t="n"/>
      <c r="XX127" s="79" t="n"/>
      <c r="XY127" s="79" t="n"/>
      <c r="XZ127" s="79" t="n"/>
      <c r="YA127" s="79" t="n"/>
      <c r="YB127" s="79" t="n"/>
      <c r="YC127" s="79" t="n"/>
      <c r="YD127" s="79" t="n"/>
      <c r="YE127" s="79" t="n"/>
      <c r="YF127" s="79" t="n"/>
      <c r="YG127" s="79" t="n"/>
      <c r="YH127" s="79" t="n"/>
      <c r="YI127" s="79" t="n"/>
      <c r="YJ127" s="79" t="n"/>
      <c r="YK127" s="79" t="n"/>
      <c r="YL127" s="79" t="n"/>
      <c r="YM127" s="79" t="n"/>
      <c r="YN127" s="79" t="n"/>
      <c r="YO127" s="79" t="n"/>
      <c r="YP127" s="79" t="n"/>
      <c r="YQ127" s="79" t="n"/>
      <c r="YR127" s="79" t="n"/>
      <c r="YS127" s="79" t="n"/>
      <c r="YT127" s="79" t="n"/>
      <c r="YU127" s="79" t="n"/>
      <c r="YV127" s="79" t="n"/>
      <c r="YW127" s="79" t="n"/>
      <c r="YX127" s="79" t="n"/>
      <c r="YY127" s="79" t="n"/>
      <c r="YZ127" s="79" t="n"/>
      <c r="ZA127" s="79" t="n"/>
      <c r="ZB127" s="79" t="n"/>
      <c r="ZC127" s="79" t="n"/>
      <c r="ZD127" s="79" t="n"/>
      <c r="ZE127" s="79" t="n"/>
      <c r="ZF127" s="79" t="n"/>
      <c r="ZG127" s="79" t="n"/>
      <c r="ZH127" s="79" t="n"/>
      <c r="ZI127" s="79" t="n"/>
      <c r="ZJ127" s="79" t="n"/>
      <c r="ZM127" s="78" t="n">
        <v>29</v>
      </c>
      <c r="ZN127" s="79" t="n"/>
      <c r="ZO127" s="79" t="n"/>
      <c r="ZP127" s="79" t="n"/>
      <c r="ZQ127" s="79" t="n"/>
      <c r="ZR127" s="79" t="n"/>
      <c r="ZS127" s="79" t="n"/>
      <c r="ZT127" s="79" t="n"/>
      <c r="ZU127" s="79" t="n"/>
      <c r="ZV127" s="79" t="n"/>
      <c r="ZW127" s="79" t="n"/>
      <c r="ZX127" s="79" t="n"/>
      <c r="ZY127" s="79" t="n"/>
      <c r="ZZ127" s="79" t="n"/>
      <c r="AAA127" s="79" t="n"/>
      <c r="AAB127" s="79" t="n"/>
      <c r="AAC127" s="79" t="n"/>
      <c r="AAD127" s="79" t="n"/>
      <c r="AAE127" s="79" t="n"/>
      <c r="AAF127" s="79" t="n"/>
      <c r="AAG127" s="79" t="n"/>
      <c r="AAH127" s="79" t="n"/>
      <c r="AAI127" s="79" t="n"/>
      <c r="AAJ127" s="79" t="n"/>
      <c r="AAK127" s="79" t="n"/>
      <c r="AAL127" s="79" t="n"/>
      <c r="AAM127" s="79" t="n"/>
      <c r="AAN127" s="79" t="n"/>
      <c r="AAO127" s="79" t="n"/>
      <c r="AAP127" s="79" t="n"/>
      <c r="AAQ127" s="79" t="n"/>
      <c r="AAR127" s="79" t="n"/>
      <c r="AAS127" s="79" t="n"/>
      <c r="AAT127" s="79" t="n"/>
      <c r="AAU127" s="79" t="n"/>
      <c r="AAV127" s="79" t="n"/>
      <c r="AAW127" s="79" t="n"/>
      <c r="AAX127" s="79" t="n"/>
      <c r="AAY127" s="79" t="n"/>
      <c r="AAZ127" s="79" t="n"/>
      <c r="ABA127" s="79" t="n"/>
      <c r="ABD127" s="78" t="n">
        <v>29</v>
      </c>
      <c r="ABE127" s="79" t="n"/>
      <c r="ABF127" s="79" t="n"/>
      <c r="ABG127" s="79" t="n"/>
      <c r="ABH127" s="79" t="n"/>
      <c r="ABI127" s="79" t="n"/>
      <c r="ABJ127" s="79" t="n"/>
      <c r="ABK127" s="79" t="n"/>
      <c r="ABL127" s="79" t="n"/>
      <c r="ABM127" s="79" t="n"/>
      <c r="ABN127" s="79" t="n"/>
      <c r="ABO127" s="79" t="n"/>
      <c r="ABP127" s="79" t="n"/>
      <c r="ABQ127" s="79" t="n"/>
      <c r="ABR127" s="79" t="n"/>
      <c r="ABS127" s="79" t="n"/>
      <c r="ABT127" s="79" t="n"/>
      <c r="ABU127" s="79" t="n"/>
      <c r="ABV127" s="79" t="n"/>
      <c r="ABW127" s="79" t="n"/>
      <c r="ABX127" s="79" t="n"/>
      <c r="ABY127" s="79" t="n"/>
      <c r="ABZ127" s="79" t="n"/>
      <c r="ACA127" s="79" t="n"/>
      <c r="ACB127" s="79" t="n"/>
      <c r="ACC127" s="79" t="n"/>
      <c r="ACD127" s="79" t="n"/>
      <c r="ACE127" s="79" t="n"/>
      <c r="ACF127" s="79" t="n"/>
      <c r="ACG127" s="79" t="n"/>
      <c r="ACH127" s="79" t="n"/>
      <c r="ACI127" s="79" t="n"/>
      <c r="ACJ127" s="79" t="n"/>
      <c r="ACK127" s="79" t="n"/>
      <c r="ACL127" s="79" t="n"/>
      <c r="ACM127" s="79" t="n"/>
      <c r="ACN127" s="79" t="n"/>
      <c r="ACO127" s="79" t="n"/>
      <c r="ACP127" s="79" t="n"/>
      <c r="ACQ127" s="79" t="n"/>
      <c r="ACR127" s="79" t="n"/>
      <c r="ACU127" s="78" t="n">
        <v>29</v>
      </c>
      <c r="ACV127" s="79" t="n"/>
      <c r="ACW127" s="79" t="n"/>
      <c r="ACX127" s="79" t="n"/>
      <c r="ACY127" s="79" t="n"/>
      <c r="ACZ127" s="79" t="n"/>
      <c r="ADA127" s="79" t="n"/>
      <c r="ADB127" s="79" t="n"/>
      <c r="ADC127" s="79" t="n"/>
      <c r="ADD127" s="79" t="n"/>
      <c r="ADE127" s="79" t="n"/>
      <c r="ADF127" s="79" t="n"/>
      <c r="ADG127" s="79" t="n"/>
      <c r="ADH127" s="79" t="n"/>
      <c r="ADI127" s="79" t="n"/>
      <c r="ADJ127" s="79" t="n"/>
      <c r="ADK127" s="79" t="n"/>
      <c r="ADL127" s="79" t="n"/>
      <c r="ADM127" s="79" t="n"/>
      <c r="ADN127" s="79" t="n"/>
      <c r="ADO127" s="79" t="n"/>
      <c r="ADP127" s="79" t="n"/>
      <c r="ADQ127" s="79" t="n"/>
      <c r="ADR127" s="79" t="n"/>
      <c r="ADS127" s="79" t="n"/>
      <c r="ADT127" s="79" t="n"/>
      <c r="ADU127" s="79" t="n"/>
      <c r="ADV127" s="79" t="n"/>
      <c r="ADW127" s="79" t="n"/>
      <c r="ADX127" s="79" t="n"/>
      <c r="ADY127" s="79" t="n"/>
      <c r="ADZ127" s="79" t="n"/>
      <c r="AEA127" s="79" t="n"/>
      <c r="AEB127" s="79" t="n"/>
      <c r="AEC127" s="79" t="n"/>
      <c r="AED127" s="79" t="n"/>
      <c r="AEE127" s="79" t="n"/>
      <c r="AEF127" s="79" t="n"/>
      <c r="AEG127" s="79" t="n"/>
      <c r="AEH127" s="79" t="n"/>
      <c r="AEI127" s="79" t="n"/>
      <c r="AEL127" s="78" t="n">
        <v>29</v>
      </c>
      <c r="AEM127" s="79" t="n"/>
      <c r="AEN127" s="79" t="n"/>
      <c r="AEO127" s="79" t="n"/>
      <c r="AEP127" s="79" t="n"/>
      <c r="AEQ127" s="79" t="n"/>
      <c r="AER127" s="79" t="n"/>
      <c r="AES127" s="79" t="n"/>
      <c r="AET127" s="79" t="n"/>
      <c r="AEU127" s="79" t="n"/>
      <c r="AEV127" s="79" t="n"/>
      <c r="AEW127" s="79" t="n"/>
      <c r="AEX127" s="79" t="n"/>
      <c r="AEY127" s="79" t="n"/>
      <c r="AEZ127" s="79" t="n"/>
      <c r="AFA127" s="79" t="n"/>
      <c r="AFB127" s="79" t="n"/>
      <c r="AFC127" s="79" t="n"/>
      <c r="AFD127" s="79" t="n"/>
      <c r="AFE127" s="79" t="n"/>
      <c r="AFF127" s="79" t="n"/>
      <c r="AFG127" s="79" t="n"/>
      <c r="AFH127" s="79" t="n"/>
      <c r="AFI127" s="79" t="n"/>
      <c r="AFJ127" s="79" t="n"/>
      <c r="AFK127" s="79" t="n"/>
      <c r="AFL127" s="79" t="n"/>
      <c r="AFM127" s="79" t="n"/>
      <c r="AFN127" s="79" t="n"/>
      <c r="AFO127" s="79" t="n"/>
      <c r="AFP127" s="79" t="n"/>
      <c r="AFQ127" s="79" t="n"/>
      <c r="AFR127" s="79" t="n"/>
      <c r="AFS127" s="79" t="n"/>
      <c r="AFT127" s="79" t="n"/>
      <c r="AFU127" s="79" t="n"/>
      <c r="AFV127" s="79" t="n"/>
      <c r="AFW127" s="79" t="n"/>
      <c r="AFX127" s="79" t="n"/>
      <c r="AFY127" s="79" t="n"/>
      <c r="AFZ127" s="79" t="n"/>
    </row>
    <row r="128">
      <c r="A128" s="78" t="n">
        <v>30</v>
      </c>
      <c r="B128" s="79" t="n"/>
      <c r="C128" s="79" t="n"/>
      <c r="D128" s="79" t="n"/>
      <c r="E128" s="79" t="n"/>
      <c r="F128" s="79" t="n"/>
      <c r="G128" s="79" t="n"/>
      <c r="H128" s="79" t="n"/>
      <c r="I128" s="79" t="n"/>
      <c r="J128" s="79" t="n"/>
      <c r="K128" s="79" t="n"/>
      <c r="L128" s="79" t="n"/>
      <c r="M128" s="79" t="n"/>
      <c r="N128" s="79" t="n"/>
      <c r="O128" s="79" t="n"/>
      <c r="P128" s="79" t="n"/>
      <c r="Q128" s="79" t="n"/>
      <c r="R128" s="79" t="n"/>
      <c r="S128" s="79" t="n"/>
      <c r="T128" s="79" t="n"/>
      <c r="U128" s="79" t="n"/>
      <c r="V128" s="79" t="n"/>
      <c r="W128" s="79" t="n"/>
      <c r="X128" s="79" t="n"/>
      <c r="Y128" s="79" t="n"/>
      <c r="Z128" s="79" t="n"/>
      <c r="AA128" s="79" t="n"/>
      <c r="AB128" s="79" t="n"/>
      <c r="AC128" s="79" t="n"/>
      <c r="AD128" s="79" t="n"/>
      <c r="AE128" s="79" t="n"/>
      <c r="AF128" s="79" t="n"/>
      <c r="AG128" s="79" t="n"/>
      <c r="AH128" s="79" t="n"/>
      <c r="AI128" s="79" t="n"/>
      <c r="AJ128" s="79" t="n"/>
      <c r="AK128" s="79" t="n"/>
      <c r="AL128" s="79" t="n"/>
      <c r="AM128" s="79" t="n"/>
      <c r="AN128" s="79" t="n"/>
      <c r="AO128" s="79" t="n"/>
      <c r="AR128" s="78" t="n">
        <v>30</v>
      </c>
      <c r="AS128" s="79" t="n"/>
      <c r="AT128" s="79" t="n"/>
      <c r="AU128" s="79" t="n"/>
      <c r="AV128" s="79" t="n"/>
      <c r="AW128" s="79" t="n"/>
      <c r="AX128" s="79" t="n"/>
      <c r="AY128" s="79" t="n"/>
      <c r="AZ128" s="79" t="n"/>
      <c r="BA128" s="79" t="n"/>
      <c r="BB128" s="79" t="n"/>
      <c r="BC128" s="79" t="n"/>
      <c r="BD128" s="79" t="n"/>
      <c r="BE128" s="79" t="n"/>
      <c r="BF128" s="79" t="n"/>
      <c r="BG128" s="79" t="n"/>
      <c r="BH128" s="79" t="n"/>
      <c r="BI128" s="79" t="n"/>
      <c r="BJ128" s="79" t="n"/>
      <c r="BK128" s="79" t="n"/>
      <c r="BL128" s="79" t="n"/>
      <c r="BM128" s="79" t="n"/>
      <c r="BN128" s="79" t="n"/>
      <c r="BO128" s="79" t="n"/>
      <c r="BP128" s="79" t="n"/>
      <c r="BQ128" s="79" t="n"/>
      <c r="BR128" s="79" t="n"/>
      <c r="BS128" s="79" t="n"/>
      <c r="BT128" s="79" t="n"/>
      <c r="BU128" s="79" t="n"/>
      <c r="BV128" s="79" t="n"/>
      <c r="BW128" s="79" t="n"/>
      <c r="BX128" s="79" t="n"/>
      <c r="BY128" s="79" t="n"/>
      <c r="BZ128" s="79" t="n"/>
      <c r="CA128" s="79" t="n"/>
      <c r="CB128" s="79" t="n"/>
      <c r="CC128" s="79" t="n"/>
      <c r="CD128" s="79" t="n"/>
      <c r="CE128" s="79" t="n"/>
      <c r="CF128" s="79" t="n"/>
      <c r="CI128" s="78" t="n">
        <v>30</v>
      </c>
      <c r="CJ128" s="79" t="n"/>
      <c r="CK128" s="79" t="n"/>
      <c r="CL128" s="79" t="n"/>
      <c r="CM128" s="79" t="n"/>
      <c r="CN128" s="79" t="n"/>
      <c r="CO128" s="79" t="n"/>
      <c r="CP128" s="79" t="n"/>
      <c r="CQ128" s="79" t="n"/>
      <c r="CR128" s="79" t="n"/>
      <c r="CS128" s="79" t="n"/>
      <c r="CT128" s="79" t="n"/>
      <c r="CU128" s="79" t="n"/>
      <c r="CV128" s="79" t="n"/>
      <c r="CW128" s="79" t="n"/>
      <c r="CX128" s="79" t="n"/>
      <c r="CY128" s="79" t="n"/>
      <c r="CZ128" s="79" t="n"/>
      <c r="DA128" s="79" t="n"/>
      <c r="DB128" s="79" t="n"/>
      <c r="DC128" s="79" t="n"/>
      <c r="DD128" s="79" t="n"/>
      <c r="DE128" s="79" t="n"/>
      <c r="DF128" s="79" t="n"/>
      <c r="DG128" s="79" t="n"/>
      <c r="DH128" s="79" t="n"/>
      <c r="DI128" s="79" t="n"/>
      <c r="DJ128" s="79" t="n"/>
      <c r="DK128" s="79" t="n"/>
      <c r="DL128" s="79" t="n"/>
      <c r="DM128" s="79" t="n"/>
      <c r="DN128" s="79" t="n"/>
      <c r="DO128" s="79" t="n"/>
      <c r="DP128" s="79" t="n"/>
      <c r="DQ128" s="79" t="n"/>
      <c r="DR128" s="79" t="n"/>
      <c r="DS128" s="79" t="n"/>
      <c r="DT128" s="79" t="n"/>
      <c r="DU128" s="79" t="n"/>
      <c r="DV128" s="79" t="n"/>
      <c r="DW128" s="79" t="n"/>
      <c r="DZ128" s="78" t="n">
        <v>30</v>
      </c>
      <c r="EA128" s="79" t="n"/>
      <c r="EB128" s="79" t="n"/>
      <c r="EC128" s="79" t="n"/>
      <c r="ED128" s="79" t="n"/>
      <c r="EE128" s="79" t="n"/>
      <c r="EF128" s="79" t="n"/>
      <c r="EG128" s="79" t="n"/>
      <c r="EH128" s="79" t="n"/>
      <c r="EI128" s="79" t="n"/>
      <c r="EJ128" s="79" t="n"/>
      <c r="EK128" s="79" t="n"/>
      <c r="EL128" s="79" t="n"/>
      <c r="EM128" s="79" t="n"/>
      <c r="EN128" s="79" t="n"/>
      <c r="EO128" s="79" t="n"/>
      <c r="EP128" s="79" t="n"/>
      <c r="EQ128" s="79" t="n"/>
      <c r="ER128" s="79" t="n"/>
      <c r="ES128" s="79" t="n"/>
      <c r="ET128" s="79" t="n"/>
      <c r="EU128" s="79" t="n"/>
      <c r="EV128" s="79" t="n"/>
      <c r="EW128" s="79" t="n"/>
      <c r="EX128" s="79" t="n"/>
      <c r="EY128" s="79" t="n"/>
      <c r="EZ128" s="79" t="n"/>
      <c r="FA128" s="79" t="n"/>
      <c r="FB128" s="79" t="n"/>
      <c r="FC128" s="79" t="n"/>
      <c r="FD128" s="79" t="n"/>
      <c r="FE128" s="79" t="n"/>
      <c r="FF128" s="79" t="n"/>
      <c r="FG128" s="79" t="n"/>
      <c r="FH128" s="79" t="n"/>
      <c r="FI128" s="79" t="n"/>
      <c r="FJ128" s="79" t="n"/>
      <c r="FK128" s="79" t="n"/>
      <c r="FL128" s="79" t="n"/>
      <c r="FM128" s="79" t="n"/>
      <c r="FN128" s="79" t="n"/>
      <c r="FQ128" s="78" t="n">
        <v>30</v>
      </c>
      <c r="FR128" s="79" t="n"/>
      <c r="FS128" s="79" t="n"/>
      <c r="FT128" s="79" t="n"/>
      <c r="FU128" s="79" t="n"/>
      <c r="FV128" s="79" t="n"/>
      <c r="FW128" s="79" t="n"/>
      <c r="FX128" s="79" t="n"/>
      <c r="FY128" s="79" t="n"/>
      <c r="FZ128" s="79" t="n"/>
      <c r="GA128" s="79" t="n"/>
      <c r="GB128" s="79" t="n"/>
      <c r="GC128" s="79" t="n"/>
      <c r="GD128" s="79" t="n"/>
      <c r="GE128" s="79" t="n"/>
      <c r="GF128" s="79" t="n"/>
      <c r="GG128" s="79" t="n"/>
      <c r="GH128" s="79" t="n"/>
      <c r="GI128" s="79" t="n"/>
      <c r="GJ128" s="79" t="n"/>
      <c r="GK128" s="79" t="n"/>
      <c r="GL128" s="79" t="n"/>
      <c r="GM128" s="79" t="n"/>
      <c r="GN128" s="79" t="n"/>
      <c r="GO128" s="79" t="n"/>
      <c r="GP128" s="79" t="n"/>
      <c r="GQ128" s="79" t="n"/>
      <c r="GR128" s="79" t="n"/>
      <c r="GS128" s="79" t="n"/>
      <c r="GT128" s="79" t="n"/>
      <c r="GU128" s="79" t="n"/>
      <c r="GV128" s="79" t="n"/>
      <c r="GW128" s="79" t="n"/>
      <c r="GX128" s="79" t="n"/>
      <c r="GY128" s="79" t="n"/>
      <c r="GZ128" s="79" t="n"/>
      <c r="HA128" s="79" t="n"/>
      <c r="HB128" s="79" t="n"/>
      <c r="HC128" s="79" t="n"/>
      <c r="HD128" s="79" t="n"/>
      <c r="HE128" s="79" t="n"/>
      <c r="HH128" s="78" t="n">
        <v>30</v>
      </c>
      <c r="HI128" s="79" t="n"/>
      <c r="HJ128" s="79" t="n"/>
      <c r="HK128" s="79" t="n"/>
      <c r="HL128" s="79" t="n"/>
      <c r="HM128" s="79" t="n"/>
      <c r="HN128" s="79" t="n"/>
      <c r="HO128" s="79" t="n"/>
      <c r="HP128" s="79" t="n"/>
      <c r="HQ128" s="79" t="n"/>
      <c r="HR128" s="79" t="n"/>
      <c r="HS128" s="79" t="n"/>
      <c r="HT128" s="79" t="n"/>
      <c r="HU128" s="79" t="n"/>
      <c r="HV128" s="79" t="n"/>
      <c r="HW128" s="79" t="n"/>
      <c r="HX128" s="79" t="n"/>
      <c r="HY128" s="79" t="n"/>
      <c r="HZ128" s="79" t="n"/>
      <c r="IA128" s="79" t="n"/>
      <c r="IB128" s="79" t="n"/>
      <c r="IC128" s="79" t="n"/>
      <c r="ID128" s="79" t="n"/>
      <c r="IE128" s="79" t="n"/>
      <c r="IF128" s="79" t="n"/>
      <c r="IG128" s="79" t="n"/>
      <c r="IH128" s="79" t="n"/>
      <c r="II128" s="79" t="n"/>
      <c r="IJ128" s="79" t="n"/>
      <c r="IK128" s="79" t="n"/>
      <c r="IL128" s="79" t="n"/>
      <c r="IM128" s="79" t="n"/>
      <c r="IN128" s="79" t="n"/>
      <c r="IO128" s="79" t="n"/>
      <c r="IP128" s="79" t="n"/>
      <c r="IQ128" s="79" t="n"/>
      <c r="IR128" s="79" t="n"/>
      <c r="IS128" s="79" t="n"/>
      <c r="IT128" s="79" t="n"/>
      <c r="IU128" s="79" t="n"/>
      <c r="IV128" s="79" t="n"/>
      <c r="IY128" s="78" t="n">
        <v>30</v>
      </c>
      <c r="IZ128" s="79" t="n"/>
      <c r="JA128" s="79" t="n"/>
      <c r="JB128" s="79" t="n"/>
      <c r="JC128" s="79" t="n"/>
      <c r="JD128" s="79" t="n"/>
      <c r="JE128" s="79" t="n"/>
      <c r="JF128" s="79" t="n"/>
      <c r="JG128" s="79" t="n"/>
      <c r="JH128" s="79" t="n"/>
      <c r="JI128" s="79" t="n"/>
      <c r="JJ128" s="79" t="n"/>
      <c r="JK128" s="79" t="n"/>
      <c r="JL128" s="79" t="n"/>
      <c r="JM128" s="79" t="n"/>
      <c r="JN128" s="79" t="n"/>
      <c r="JO128" s="79" t="n"/>
      <c r="JP128" s="79" t="n"/>
      <c r="JQ128" s="79" t="n"/>
      <c r="JR128" s="79" t="n"/>
      <c r="JS128" s="79" t="n"/>
      <c r="JT128" s="79" t="n"/>
      <c r="JU128" s="79" t="n"/>
      <c r="JV128" s="79" t="n"/>
      <c r="JW128" s="79" t="n"/>
      <c r="JX128" s="79" t="n"/>
      <c r="JY128" s="79" t="n"/>
      <c r="JZ128" s="79" t="n"/>
      <c r="KA128" s="79" t="n"/>
      <c r="KB128" s="79" t="n"/>
      <c r="KC128" s="79" t="n"/>
      <c r="KD128" s="79" t="n"/>
      <c r="KE128" s="79" t="n"/>
      <c r="KF128" s="79" t="n"/>
      <c r="KG128" s="79" t="n"/>
      <c r="KH128" s="79" t="n"/>
      <c r="KI128" s="79" t="n"/>
      <c r="KJ128" s="79" t="n"/>
      <c r="KK128" s="79" t="n"/>
      <c r="KL128" s="79" t="n"/>
      <c r="KM128" s="79" t="n"/>
      <c r="KP128" s="78" t="n">
        <v>30</v>
      </c>
      <c r="KQ128" s="79" t="n"/>
      <c r="KR128" s="79" t="n"/>
      <c r="KS128" s="79" t="n"/>
      <c r="KT128" s="79" t="n"/>
      <c r="KU128" s="79" t="n"/>
      <c r="KV128" s="79" t="n"/>
      <c r="KW128" s="79" t="n"/>
      <c r="KX128" s="79" t="n"/>
      <c r="KY128" s="79" t="n"/>
      <c r="KZ128" s="79" t="n"/>
      <c r="LA128" s="79" t="n"/>
      <c r="LB128" s="79" t="n"/>
      <c r="LC128" s="79" t="n"/>
      <c r="LD128" s="79" t="n"/>
      <c r="LE128" s="79" t="n"/>
      <c r="LF128" s="79" t="n"/>
      <c r="LG128" s="79" t="n"/>
      <c r="LH128" s="79" t="n"/>
      <c r="LI128" s="79" t="n"/>
      <c r="LJ128" s="79" t="n"/>
      <c r="LK128" s="79" t="n"/>
      <c r="LL128" s="79" t="n"/>
      <c r="LM128" s="79" t="n"/>
      <c r="LN128" s="79" t="n"/>
      <c r="LO128" s="79" t="n"/>
      <c r="LP128" s="79" t="n"/>
      <c r="LQ128" s="79" t="n"/>
      <c r="LR128" s="79" t="n"/>
      <c r="LS128" s="79" t="n"/>
      <c r="LT128" s="79" t="n"/>
      <c r="LU128" s="79" t="n"/>
      <c r="LV128" s="79" t="n"/>
      <c r="LW128" s="79" t="n"/>
      <c r="LX128" s="79" t="n"/>
      <c r="LY128" s="79" t="n"/>
      <c r="LZ128" s="79" t="n"/>
      <c r="MA128" s="79" t="n"/>
      <c r="MB128" s="79" t="n"/>
      <c r="MC128" s="79" t="n"/>
      <c r="MD128" s="79" t="n"/>
      <c r="MG128" s="78" t="n">
        <v>30</v>
      </c>
      <c r="MH128" s="79" t="n"/>
      <c r="MI128" s="79" t="n"/>
      <c r="MJ128" s="79" t="n"/>
      <c r="MK128" s="79" t="n"/>
      <c r="ML128" s="79" t="n"/>
      <c r="MM128" s="79" t="n"/>
      <c r="MN128" s="79" t="n"/>
      <c r="MO128" s="79" t="n"/>
      <c r="MP128" s="79" t="n"/>
      <c r="MQ128" s="79" t="n"/>
      <c r="MR128" s="79" t="n"/>
      <c r="MS128" s="79" t="n"/>
      <c r="MT128" s="79" t="n"/>
      <c r="MU128" s="79" t="n"/>
      <c r="MV128" s="79" t="n"/>
      <c r="MW128" s="79" t="n"/>
      <c r="MX128" s="79" t="n"/>
      <c r="MY128" s="79" t="n"/>
      <c r="MZ128" s="79" t="n"/>
      <c r="NA128" s="79" t="n"/>
      <c r="NB128" s="79" t="n"/>
      <c r="NC128" s="79" t="n"/>
      <c r="ND128" s="79" t="n"/>
      <c r="NE128" s="79" t="n"/>
      <c r="NF128" s="79" t="n"/>
      <c r="NG128" s="79" t="n"/>
      <c r="NH128" s="79" t="n"/>
      <c r="NI128" s="79" t="n"/>
      <c r="NJ128" s="79" t="n"/>
      <c r="NK128" s="79" t="n"/>
      <c r="NL128" s="79" t="n"/>
      <c r="NM128" s="79" t="n"/>
      <c r="NN128" s="79" t="n"/>
      <c r="NO128" s="79" t="n"/>
      <c r="NP128" s="79" t="n"/>
      <c r="NQ128" s="79" t="n"/>
      <c r="NR128" s="79" t="n"/>
      <c r="NS128" s="79" t="n"/>
      <c r="NT128" s="79" t="n"/>
      <c r="NU128" s="79" t="n"/>
      <c r="NX128" s="78" t="n">
        <v>30</v>
      </c>
      <c r="NY128" s="79" t="n"/>
      <c r="NZ128" s="79" t="n"/>
      <c r="OA128" s="79" t="n"/>
      <c r="OB128" s="79" t="n"/>
      <c r="OC128" s="79" t="n"/>
      <c r="OD128" s="79" t="n"/>
      <c r="OE128" s="79" t="n"/>
      <c r="OF128" s="79" t="n"/>
      <c r="OG128" s="79" t="n"/>
      <c r="OH128" s="79" t="n"/>
      <c r="OI128" s="79" t="n"/>
      <c r="OJ128" s="79" t="n"/>
      <c r="OK128" s="79" t="n"/>
      <c r="OL128" s="79" t="n"/>
      <c r="OM128" s="79" t="n"/>
      <c r="ON128" s="79" t="n"/>
      <c r="OO128" s="79" t="n"/>
      <c r="OP128" s="79" t="n"/>
      <c r="OQ128" s="79" t="n"/>
      <c r="OR128" s="79" t="n"/>
      <c r="OS128" s="79" t="n"/>
      <c r="OT128" s="79" t="n"/>
      <c r="OU128" s="79" t="n"/>
      <c r="OV128" s="79" t="n"/>
      <c r="OW128" s="79" t="n"/>
      <c r="OX128" s="79" t="n"/>
      <c r="OY128" s="79" t="n"/>
      <c r="OZ128" s="79" t="n"/>
      <c r="PA128" s="79" t="n"/>
      <c r="PB128" s="79" t="n"/>
      <c r="PC128" s="79" t="n"/>
      <c r="PD128" s="79" t="n"/>
      <c r="PE128" s="79" t="n"/>
      <c r="PF128" s="79" t="n"/>
      <c r="PG128" s="79" t="n"/>
      <c r="PH128" s="79" t="n"/>
      <c r="PI128" s="79" t="n"/>
      <c r="PJ128" s="79" t="n"/>
      <c r="PK128" s="79" t="n"/>
      <c r="PL128" s="79" t="n"/>
      <c r="PO128" s="78" t="n">
        <v>30</v>
      </c>
      <c r="PP128" s="79" t="n"/>
      <c r="PQ128" s="79" t="n"/>
      <c r="PR128" s="79" t="n"/>
      <c r="PS128" s="79" t="n"/>
      <c r="PT128" s="79" t="n"/>
      <c r="PU128" s="79" t="n"/>
      <c r="PV128" s="79" t="n"/>
      <c r="PW128" s="79" t="n"/>
      <c r="PX128" s="79" t="n"/>
      <c r="PY128" s="79" t="n"/>
      <c r="PZ128" s="79" t="n"/>
      <c r="QA128" s="79" t="n"/>
      <c r="QB128" s="79" t="n"/>
      <c r="QC128" s="79" t="n"/>
      <c r="QD128" s="79" t="n"/>
      <c r="QE128" s="79" t="n"/>
      <c r="QF128" s="79" t="n"/>
      <c r="QG128" s="79" t="n"/>
      <c r="QH128" s="79" t="n"/>
      <c r="QI128" s="79" t="n"/>
      <c r="QJ128" s="79" t="n"/>
      <c r="QK128" s="79" t="n"/>
      <c r="QL128" s="79" t="n"/>
      <c r="QM128" s="79" t="n"/>
      <c r="QN128" s="79" t="n"/>
      <c r="QO128" s="79" t="n"/>
      <c r="QP128" s="79" t="n"/>
      <c r="QQ128" s="79" t="n"/>
      <c r="QR128" s="79" t="n"/>
      <c r="QS128" s="79" t="n"/>
      <c r="QT128" s="79" t="n"/>
      <c r="QU128" s="79" t="n"/>
      <c r="QV128" s="79" t="n"/>
      <c r="QW128" s="79" t="n"/>
      <c r="QX128" s="79" t="n"/>
      <c r="QY128" s="79" t="n"/>
      <c r="QZ128" s="79" t="n"/>
      <c r="RA128" s="79" t="n"/>
      <c r="RB128" s="79" t="n"/>
      <c r="RC128" s="79" t="n"/>
      <c r="RF128" s="78" t="n">
        <v>30</v>
      </c>
      <c r="RG128" s="79" t="n"/>
      <c r="RH128" s="79" t="n"/>
      <c r="RI128" s="79" t="n"/>
      <c r="RJ128" s="79" t="n"/>
      <c r="RK128" s="79" t="n"/>
      <c r="RL128" s="79" t="n"/>
      <c r="RM128" s="79" t="n"/>
      <c r="RN128" s="79" t="n"/>
      <c r="RO128" s="79" t="n"/>
      <c r="RP128" s="79" t="n"/>
      <c r="RQ128" s="79" t="n"/>
      <c r="RR128" s="79" t="n"/>
      <c r="RS128" s="79" t="n"/>
      <c r="RT128" s="79" t="n"/>
      <c r="RU128" s="79" t="n"/>
      <c r="RV128" s="79" t="n"/>
      <c r="RW128" s="79" t="n"/>
      <c r="RX128" s="79" t="n"/>
      <c r="RY128" s="79" t="n"/>
      <c r="RZ128" s="79" t="n"/>
      <c r="SA128" s="79" t="n"/>
      <c r="SB128" s="79" t="n"/>
      <c r="SC128" s="79" t="n"/>
      <c r="SD128" s="79" t="n"/>
      <c r="SE128" s="79" t="n"/>
      <c r="SF128" s="79" t="n"/>
      <c r="SG128" s="79" t="n"/>
      <c r="SH128" s="79" t="n"/>
      <c r="SI128" s="79" t="n"/>
      <c r="SJ128" s="79" t="n"/>
      <c r="SK128" s="79" t="n"/>
      <c r="SL128" s="79" t="n"/>
      <c r="SM128" s="79" t="n"/>
      <c r="SN128" s="79" t="n"/>
      <c r="SO128" s="79" t="n"/>
      <c r="SP128" s="79" t="n"/>
      <c r="SQ128" s="79" t="n"/>
      <c r="SR128" s="79" t="n"/>
      <c r="SS128" s="79" t="n"/>
      <c r="ST128" s="79" t="n"/>
      <c r="SW128" s="78" t="n">
        <v>30</v>
      </c>
      <c r="SX128" s="79" t="n"/>
      <c r="SY128" s="79" t="n"/>
      <c r="SZ128" s="79" t="n"/>
      <c r="TA128" s="79" t="n"/>
      <c r="TB128" s="79" t="n"/>
      <c r="TC128" s="79" t="n"/>
      <c r="TD128" s="79" t="n"/>
      <c r="TE128" s="79" t="n"/>
      <c r="TF128" s="79" t="n"/>
      <c r="TG128" s="79" t="n"/>
      <c r="TH128" s="79" t="n"/>
      <c r="TI128" s="79" t="n"/>
      <c r="TJ128" s="79" t="n"/>
      <c r="TK128" s="79" t="n"/>
      <c r="TL128" s="79" t="n"/>
      <c r="TM128" s="79" t="n"/>
      <c r="TN128" s="79" t="n"/>
      <c r="TO128" s="79" t="n"/>
      <c r="TP128" s="79" t="n"/>
      <c r="TQ128" s="79" t="n"/>
      <c r="TR128" s="79" t="n"/>
      <c r="TS128" s="79" t="n"/>
      <c r="TT128" s="79" t="n"/>
      <c r="TU128" s="79" t="n"/>
      <c r="TV128" s="79" t="n"/>
      <c r="TW128" s="79" t="n"/>
      <c r="TX128" s="79" t="n"/>
      <c r="TY128" s="79" t="n"/>
      <c r="TZ128" s="79" t="n"/>
      <c r="UA128" s="79" t="n"/>
      <c r="UB128" s="79" t="n"/>
      <c r="UC128" s="79" t="n"/>
      <c r="UD128" s="79" t="n"/>
      <c r="UE128" s="79" t="n"/>
      <c r="UF128" s="79" t="n"/>
      <c r="UG128" s="79" t="n"/>
      <c r="UH128" s="79" t="n"/>
      <c r="UI128" s="79" t="n"/>
      <c r="UJ128" s="79" t="n"/>
      <c r="UK128" s="79" t="n"/>
      <c r="UN128" s="78" t="n">
        <v>30</v>
      </c>
      <c r="UO128" s="79" t="n"/>
      <c r="UP128" s="79" t="n"/>
      <c r="UQ128" s="79" t="n"/>
      <c r="UR128" s="79" t="n"/>
      <c r="US128" s="79" t="n"/>
      <c r="UT128" s="79" t="n"/>
      <c r="UU128" s="79" t="n"/>
      <c r="UV128" s="79" t="n"/>
      <c r="UW128" s="79" t="n"/>
      <c r="UX128" s="79" t="n"/>
      <c r="UY128" s="79" t="n"/>
      <c r="UZ128" s="79" t="n"/>
      <c r="VA128" s="79" t="n"/>
      <c r="VB128" s="79" t="n"/>
      <c r="VC128" s="79" t="n"/>
      <c r="VD128" s="79" t="n"/>
      <c r="VE128" s="79" t="n"/>
      <c r="VF128" s="79" t="n"/>
      <c r="VG128" s="79" t="n"/>
      <c r="VH128" s="79" t="n"/>
      <c r="VI128" s="79" t="n"/>
      <c r="VJ128" s="79" t="n"/>
      <c r="VK128" s="79" t="n"/>
      <c r="VL128" s="79" t="n"/>
      <c r="VM128" s="79" t="n"/>
      <c r="VN128" s="79" t="n"/>
      <c r="VO128" s="79" t="n"/>
      <c r="VP128" s="79" t="n"/>
      <c r="VQ128" s="79" t="n"/>
      <c r="VR128" s="79" t="n"/>
      <c r="VS128" s="79" t="n"/>
      <c r="VT128" s="79" t="n"/>
      <c r="VU128" s="79" t="n"/>
      <c r="VV128" s="79" t="n"/>
      <c r="VW128" s="79" t="n"/>
      <c r="VX128" s="79" t="n"/>
      <c r="VY128" s="79" t="n"/>
      <c r="VZ128" s="79" t="n"/>
      <c r="WA128" s="79" t="n"/>
      <c r="WB128" s="79" t="n"/>
      <c r="WE128" s="78" t="n">
        <v>30</v>
      </c>
      <c r="WF128" s="79" t="n"/>
      <c r="WG128" s="79" t="n"/>
      <c r="WH128" s="79" t="n"/>
      <c r="WI128" s="79" t="n"/>
      <c r="WJ128" s="79" t="n"/>
      <c r="WK128" s="79" t="n"/>
      <c r="WL128" s="79" t="n"/>
      <c r="WM128" s="79" t="n"/>
      <c r="WN128" s="79" t="n"/>
      <c r="WO128" s="79" t="n"/>
      <c r="WP128" s="79" t="n"/>
      <c r="WQ128" s="79" t="n"/>
      <c r="WR128" s="79" t="n"/>
      <c r="WS128" s="79" t="n"/>
      <c r="WT128" s="79" t="n"/>
      <c r="WU128" s="79" t="n"/>
      <c r="WV128" s="79" t="n"/>
      <c r="WW128" s="79" t="n"/>
      <c r="WX128" s="79" t="n"/>
      <c r="WY128" s="79" t="n"/>
      <c r="WZ128" s="79" t="n"/>
      <c r="XA128" s="79" t="n"/>
      <c r="XB128" s="79" t="n"/>
      <c r="XC128" s="79" t="n"/>
      <c r="XD128" s="79" t="n"/>
      <c r="XE128" s="79" t="n"/>
      <c r="XF128" s="79" t="n"/>
      <c r="XG128" s="79" t="n"/>
      <c r="XH128" s="79" t="n"/>
      <c r="XI128" s="79" t="n"/>
      <c r="XJ128" s="79" t="n"/>
      <c r="XK128" s="79" t="n"/>
      <c r="XL128" s="79" t="n"/>
      <c r="XM128" s="79" t="n"/>
      <c r="XN128" s="79" t="n"/>
      <c r="XO128" s="79" t="n"/>
      <c r="XP128" s="79" t="n"/>
      <c r="XQ128" s="79" t="n"/>
      <c r="XR128" s="79" t="n"/>
      <c r="XS128" s="79" t="n"/>
      <c r="XV128" s="78" t="n">
        <v>30</v>
      </c>
      <c r="XW128" s="79" t="n"/>
      <c r="XX128" s="79" t="n"/>
      <c r="XY128" s="79" t="n"/>
      <c r="XZ128" s="79" t="n"/>
      <c r="YA128" s="79" t="n"/>
      <c r="YB128" s="79" t="n"/>
      <c r="YC128" s="79" t="n"/>
      <c r="YD128" s="79" t="n"/>
      <c r="YE128" s="79" t="n"/>
      <c r="YF128" s="79" t="n"/>
      <c r="YG128" s="79" t="n"/>
      <c r="YH128" s="79" t="n"/>
      <c r="YI128" s="79" t="n"/>
      <c r="YJ128" s="79" t="n"/>
      <c r="YK128" s="79" t="n"/>
      <c r="YL128" s="79" t="n"/>
      <c r="YM128" s="79" t="n"/>
      <c r="YN128" s="79" t="n"/>
      <c r="YO128" s="79" t="n"/>
      <c r="YP128" s="79" t="n"/>
      <c r="YQ128" s="79" t="n"/>
      <c r="YR128" s="79" t="n"/>
      <c r="YS128" s="79" t="n"/>
      <c r="YT128" s="79" t="n"/>
      <c r="YU128" s="79" t="n"/>
      <c r="YV128" s="79" t="n"/>
      <c r="YW128" s="79" t="n"/>
      <c r="YX128" s="79" t="n"/>
      <c r="YY128" s="79" t="n"/>
      <c r="YZ128" s="79" t="n"/>
      <c r="ZA128" s="79" t="n"/>
      <c r="ZB128" s="79" t="n"/>
      <c r="ZC128" s="79" t="n"/>
      <c r="ZD128" s="79" t="n"/>
      <c r="ZE128" s="79" t="n"/>
      <c r="ZF128" s="79" t="n"/>
      <c r="ZG128" s="79" t="n"/>
      <c r="ZH128" s="79" t="n"/>
      <c r="ZI128" s="79" t="n"/>
      <c r="ZJ128" s="79" t="n"/>
      <c r="ZM128" s="78" t="n">
        <v>30</v>
      </c>
      <c r="ZN128" s="79" t="n"/>
      <c r="ZO128" s="79" t="n"/>
      <c r="ZP128" s="79" t="n"/>
      <c r="ZQ128" s="79" t="n"/>
      <c r="ZR128" s="79" t="n"/>
      <c r="ZS128" s="79" t="n"/>
      <c r="ZT128" s="79" t="n"/>
      <c r="ZU128" s="79" t="n"/>
      <c r="ZV128" s="79" t="n"/>
      <c r="ZW128" s="79" t="n"/>
      <c r="ZX128" s="79" t="n"/>
      <c r="ZY128" s="79" t="n"/>
      <c r="ZZ128" s="79" t="n"/>
      <c r="AAA128" s="79" t="n"/>
      <c r="AAB128" s="79" t="n"/>
      <c r="AAC128" s="79" t="n"/>
      <c r="AAD128" s="79" t="n"/>
      <c r="AAE128" s="79" t="n"/>
      <c r="AAF128" s="79" t="n"/>
      <c r="AAG128" s="79" t="n"/>
      <c r="AAH128" s="79" t="n"/>
      <c r="AAI128" s="79" t="n"/>
      <c r="AAJ128" s="79" t="n"/>
      <c r="AAK128" s="79" t="n"/>
      <c r="AAL128" s="79" t="n"/>
      <c r="AAM128" s="79" t="n"/>
      <c r="AAN128" s="79" t="n"/>
      <c r="AAO128" s="79" t="n"/>
      <c r="AAP128" s="79" t="n"/>
      <c r="AAQ128" s="79" t="n"/>
      <c r="AAR128" s="79" t="n"/>
      <c r="AAS128" s="79" t="n"/>
      <c r="AAT128" s="79" t="n"/>
      <c r="AAU128" s="79" t="n"/>
      <c r="AAV128" s="79" t="n"/>
      <c r="AAW128" s="79" t="n"/>
      <c r="AAX128" s="79" t="n"/>
      <c r="AAY128" s="79" t="n"/>
      <c r="AAZ128" s="79" t="n"/>
      <c r="ABA128" s="79" t="n"/>
      <c r="ABD128" s="78" t="n">
        <v>30</v>
      </c>
      <c r="ABE128" s="79" t="n"/>
      <c r="ABF128" s="79" t="n"/>
      <c r="ABG128" s="79" t="n"/>
      <c r="ABH128" s="79" t="n"/>
      <c r="ABI128" s="79" t="n"/>
      <c r="ABJ128" s="79" t="n"/>
      <c r="ABK128" s="79" t="n"/>
      <c r="ABL128" s="79" t="n"/>
      <c r="ABM128" s="79" t="n"/>
      <c r="ABN128" s="79" t="n"/>
      <c r="ABO128" s="79" t="n"/>
      <c r="ABP128" s="79" t="n"/>
      <c r="ABQ128" s="79" t="n"/>
      <c r="ABR128" s="79" t="n"/>
      <c r="ABS128" s="79" t="n"/>
      <c r="ABT128" s="79" t="n"/>
      <c r="ABU128" s="79" t="n"/>
      <c r="ABV128" s="79" t="n"/>
      <c r="ABW128" s="79" t="n"/>
      <c r="ABX128" s="79" t="n"/>
      <c r="ABY128" s="79" t="n"/>
      <c r="ABZ128" s="79" t="n"/>
      <c r="ACA128" s="79" t="n"/>
      <c r="ACB128" s="79" t="n"/>
      <c r="ACC128" s="79" t="n"/>
      <c r="ACD128" s="79" t="n"/>
      <c r="ACE128" s="79" t="n"/>
      <c r="ACF128" s="79" t="n"/>
      <c r="ACG128" s="79" t="n"/>
      <c r="ACH128" s="79" t="n"/>
      <c r="ACI128" s="79" t="n"/>
      <c r="ACJ128" s="79" t="n"/>
      <c r="ACK128" s="79" t="n"/>
      <c r="ACL128" s="79" t="n"/>
      <c r="ACM128" s="79" t="n"/>
      <c r="ACN128" s="79" t="n"/>
      <c r="ACO128" s="79" t="n"/>
      <c r="ACP128" s="79" t="n"/>
      <c r="ACQ128" s="79" t="n"/>
      <c r="ACR128" s="79" t="n"/>
      <c r="ACU128" s="78" t="n">
        <v>30</v>
      </c>
      <c r="ACV128" s="79" t="n"/>
      <c r="ACW128" s="79" t="n"/>
      <c r="ACX128" s="79" t="n"/>
      <c r="ACY128" s="79" t="n"/>
      <c r="ACZ128" s="79" t="n"/>
      <c r="ADA128" s="79" t="n"/>
      <c r="ADB128" s="79" t="n"/>
      <c r="ADC128" s="79" t="n"/>
      <c r="ADD128" s="79" t="n"/>
      <c r="ADE128" s="79" t="n"/>
      <c r="ADF128" s="79" t="n"/>
      <c r="ADG128" s="79" t="n"/>
      <c r="ADH128" s="79" t="n"/>
      <c r="ADI128" s="79" t="n"/>
      <c r="ADJ128" s="79" t="n"/>
      <c r="ADK128" s="79" t="n"/>
      <c r="ADL128" s="79" t="n"/>
      <c r="ADM128" s="79" t="n"/>
      <c r="ADN128" s="79" t="n"/>
      <c r="ADO128" s="79" t="n"/>
      <c r="ADP128" s="79" t="n"/>
      <c r="ADQ128" s="79" t="n"/>
      <c r="ADR128" s="79" t="n"/>
      <c r="ADS128" s="79" t="n"/>
      <c r="ADT128" s="79" t="n"/>
      <c r="ADU128" s="79" t="n"/>
      <c r="ADV128" s="79" t="n"/>
      <c r="ADW128" s="79" t="n"/>
      <c r="ADX128" s="79" t="n"/>
      <c r="ADY128" s="79" t="n"/>
      <c r="ADZ128" s="79" t="n"/>
      <c r="AEA128" s="79" t="n"/>
      <c r="AEB128" s="79" t="n"/>
      <c r="AEC128" s="79" t="n"/>
      <c r="AED128" s="79" t="n"/>
      <c r="AEE128" s="79" t="n"/>
      <c r="AEF128" s="79" t="n"/>
      <c r="AEG128" s="79" t="n"/>
      <c r="AEH128" s="79" t="n"/>
      <c r="AEI128" s="79" t="n"/>
      <c r="AEL128" s="78" t="n">
        <v>30</v>
      </c>
      <c r="AEM128" s="79" t="n"/>
      <c r="AEN128" s="79" t="n"/>
      <c r="AEO128" s="79" t="n"/>
      <c r="AEP128" s="79" t="n"/>
      <c r="AEQ128" s="79" t="n"/>
      <c r="AER128" s="79" t="n"/>
      <c r="AES128" s="79" t="n"/>
      <c r="AET128" s="79" t="n"/>
      <c r="AEU128" s="79" t="n"/>
      <c r="AEV128" s="79" t="n"/>
      <c r="AEW128" s="79" t="n"/>
      <c r="AEX128" s="79" t="n"/>
      <c r="AEY128" s="79" t="n"/>
      <c r="AEZ128" s="79" t="n"/>
      <c r="AFA128" s="79" t="n"/>
      <c r="AFB128" s="79" t="n"/>
      <c r="AFC128" s="79" t="n"/>
      <c r="AFD128" s="79" t="n"/>
      <c r="AFE128" s="79" t="n"/>
      <c r="AFF128" s="79" t="n"/>
      <c r="AFG128" s="79" t="n"/>
      <c r="AFH128" s="79" t="n"/>
      <c r="AFI128" s="79" t="n"/>
      <c r="AFJ128" s="79" t="n"/>
      <c r="AFK128" s="79" t="n"/>
      <c r="AFL128" s="79" t="n"/>
      <c r="AFM128" s="79" t="n"/>
      <c r="AFN128" s="79" t="n"/>
      <c r="AFO128" s="79" t="n"/>
      <c r="AFP128" s="79" t="n"/>
      <c r="AFQ128" s="79" t="n"/>
      <c r="AFR128" s="79" t="n"/>
      <c r="AFS128" s="79" t="n"/>
      <c r="AFT128" s="79" t="n"/>
      <c r="AFU128" s="79" t="n"/>
      <c r="AFV128" s="79" t="n"/>
      <c r="AFW128" s="79" t="n"/>
      <c r="AFX128" s="79" t="n"/>
      <c r="AFY128" s="79" t="n"/>
      <c r="AFZ128" s="79" t="n"/>
    </row>
    <row r="129">
      <c r="A129" s="78" t="n">
        <v>31</v>
      </c>
      <c r="B129" s="79" t="n"/>
      <c r="C129" s="79" t="n"/>
      <c r="D129" s="79" t="n"/>
      <c r="E129" s="79" t="n"/>
      <c r="F129" s="79" t="n"/>
      <c r="G129" s="79" t="n"/>
      <c r="H129" s="79" t="n"/>
      <c r="I129" s="79" t="n"/>
      <c r="J129" s="79" t="n"/>
      <c r="K129" s="79" t="n"/>
      <c r="L129" s="79" t="n"/>
      <c r="M129" s="79" t="n"/>
      <c r="N129" s="79" t="n"/>
      <c r="O129" s="79" t="n"/>
      <c r="P129" s="79" t="n"/>
      <c r="Q129" s="79" t="n"/>
      <c r="R129" s="79" t="n"/>
      <c r="S129" s="79" t="n"/>
      <c r="T129" s="79" t="n"/>
      <c r="U129" s="79" t="n"/>
      <c r="V129" s="79" t="n"/>
      <c r="W129" s="79" t="n"/>
      <c r="X129" s="79" t="n"/>
      <c r="Y129" s="79" t="n"/>
      <c r="Z129" s="79" t="n"/>
      <c r="AA129" s="79" t="n"/>
      <c r="AB129" s="79" t="n"/>
      <c r="AC129" s="79" t="n"/>
      <c r="AD129" s="79" t="n"/>
      <c r="AE129" s="79" t="n"/>
      <c r="AF129" s="79" t="n"/>
      <c r="AG129" s="79" t="n"/>
      <c r="AH129" s="79" t="n"/>
      <c r="AI129" s="79" t="n"/>
      <c r="AJ129" s="79" t="n"/>
      <c r="AK129" s="79" t="n"/>
      <c r="AL129" s="79" t="n"/>
      <c r="AM129" s="79" t="n"/>
      <c r="AN129" s="79" t="n"/>
      <c r="AO129" s="79" t="n"/>
      <c r="AR129" s="78" t="n">
        <v>31</v>
      </c>
      <c r="AS129" s="79" t="n"/>
      <c r="AT129" s="79" t="n"/>
      <c r="AU129" s="79" t="n"/>
      <c r="AV129" s="79" t="n"/>
      <c r="AW129" s="79" t="n"/>
      <c r="AX129" s="79" t="n"/>
      <c r="AY129" s="79" t="n"/>
      <c r="AZ129" s="79" t="n"/>
      <c r="BA129" s="79" t="n"/>
      <c r="BB129" s="79" t="n"/>
      <c r="BC129" s="79" t="n"/>
      <c r="BD129" s="79" t="n"/>
      <c r="BE129" s="79" t="n"/>
      <c r="BF129" s="79" t="n"/>
      <c r="BG129" s="79" t="n"/>
      <c r="BH129" s="79" t="n"/>
      <c r="BI129" s="79" t="n"/>
      <c r="BJ129" s="79" t="n"/>
      <c r="BK129" s="79" t="n"/>
      <c r="BL129" s="79" t="n"/>
      <c r="BM129" s="79" t="n"/>
      <c r="BN129" s="79" t="n"/>
      <c r="BO129" s="79" t="n"/>
      <c r="BP129" s="79" t="n"/>
      <c r="BQ129" s="79" t="n"/>
      <c r="BR129" s="79" t="n"/>
      <c r="BS129" s="79" t="n"/>
      <c r="BT129" s="79" t="n"/>
      <c r="BU129" s="79" t="n"/>
      <c r="BV129" s="79" t="n"/>
      <c r="BW129" s="79" t="n"/>
      <c r="BX129" s="79" t="n"/>
      <c r="BY129" s="79" t="n"/>
      <c r="BZ129" s="79" t="n"/>
      <c r="CA129" s="79" t="n"/>
      <c r="CB129" s="79" t="n"/>
      <c r="CC129" s="79" t="n"/>
      <c r="CD129" s="79" t="n"/>
      <c r="CE129" s="79" t="n"/>
      <c r="CF129" s="79" t="n"/>
      <c r="CI129" s="78" t="n">
        <v>31</v>
      </c>
      <c r="CJ129" s="79" t="n"/>
      <c r="CK129" s="79" t="n"/>
      <c r="CL129" s="79" t="n"/>
      <c r="CM129" s="79" t="n"/>
      <c r="CN129" s="79" t="n"/>
      <c r="CO129" s="79" t="n"/>
      <c r="CP129" s="79" t="n"/>
      <c r="CQ129" s="79" t="n"/>
      <c r="CR129" s="79" t="n"/>
      <c r="CS129" s="79" t="n"/>
      <c r="CT129" s="79" t="n"/>
      <c r="CU129" s="79" t="n"/>
      <c r="CV129" s="79" t="n"/>
      <c r="CW129" s="79" t="n"/>
      <c r="CX129" s="79" t="n"/>
      <c r="CY129" s="79" t="n"/>
      <c r="CZ129" s="79" t="n"/>
      <c r="DA129" s="79" t="n"/>
      <c r="DB129" s="79" t="n"/>
      <c r="DC129" s="79" t="n"/>
      <c r="DD129" s="79" t="n"/>
      <c r="DE129" s="79" t="n"/>
      <c r="DF129" s="79" t="n"/>
      <c r="DG129" s="79" t="n"/>
      <c r="DH129" s="79" t="n"/>
      <c r="DI129" s="79" t="n"/>
      <c r="DJ129" s="79" t="n"/>
      <c r="DK129" s="79" t="n"/>
      <c r="DL129" s="79" t="n"/>
      <c r="DM129" s="79" t="n"/>
      <c r="DN129" s="79" t="n"/>
      <c r="DO129" s="79" t="n"/>
      <c r="DP129" s="79" t="n"/>
      <c r="DQ129" s="79" t="n"/>
      <c r="DR129" s="79" t="n"/>
      <c r="DS129" s="79" t="n"/>
      <c r="DT129" s="79" t="n"/>
      <c r="DU129" s="79" t="n"/>
      <c r="DV129" s="79" t="n"/>
      <c r="DW129" s="79" t="n"/>
      <c r="DZ129" s="78" t="n">
        <v>31</v>
      </c>
      <c r="EA129" s="79" t="n"/>
      <c r="EB129" s="79" t="n"/>
      <c r="EC129" s="79" t="n"/>
      <c r="ED129" s="79" t="n"/>
      <c r="EE129" s="79" t="n"/>
      <c r="EF129" s="79" t="n"/>
      <c r="EG129" s="79" t="n"/>
      <c r="EH129" s="79" t="n"/>
      <c r="EI129" s="79" t="n"/>
      <c r="EJ129" s="79" t="n"/>
      <c r="EK129" s="79" t="n"/>
      <c r="EL129" s="79" t="n"/>
      <c r="EM129" s="79" t="n"/>
      <c r="EN129" s="79" t="n"/>
      <c r="EO129" s="79" t="n"/>
      <c r="EP129" s="79" t="n"/>
      <c r="EQ129" s="79" t="n"/>
      <c r="ER129" s="79" t="n"/>
      <c r="ES129" s="79" t="n"/>
      <c r="ET129" s="79" t="n"/>
      <c r="EU129" s="79" t="n"/>
      <c r="EV129" s="79" t="n"/>
      <c r="EW129" s="79" t="n"/>
      <c r="EX129" s="79" t="n"/>
      <c r="EY129" s="79" t="n"/>
      <c r="EZ129" s="79" t="n"/>
      <c r="FA129" s="79" t="n"/>
      <c r="FB129" s="79" t="n"/>
      <c r="FC129" s="79" t="n"/>
      <c r="FD129" s="79" t="n"/>
      <c r="FE129" s="79" t="n"/>
      <c r="FF129" s="79" t="n"/>
      <c r="FG129" s="79" t="n"/>
      <c r="FH129" s="79" t="n"/>
      <c r="FI129" s="79" t="n"/>
      <c r="FJ129" s="79" t="n"/>
      <c r="FK129" s="79" t="n"/>
      <c r="FL129" s="79" t="n"/>
      <c r="FM129" s="79" t="n"/>
      <c r="FN129" s="79" t="n"/>
      <c r="FQ129" s="78" t="n">
        <v>31</v>
      </c>
      <c r="FR129" s="79" t="n"/>
      <c r="FS129" s="79" t="n"/>
      <c r="FT129" s="79" t="n"/>
      <c r="FU129" s="79" t="n"/>
      <c r="FV129" s="79" t="n"/>
      <c r="FW129" s="79" t="n"/>
      <c r="FX129" s="79" t="n"/>
      <c r="FY129" s="79" t="n"/>
      <c r="FZ129" s="79" t="n"/>
      <c r="GA129" s="79" t="n"/>
      <c r="GB129" s="79" t="n"/>
      <c r="GC129" s="79" t="n"/>
      <c r="GD129" s="79" t="n"/>
      <c r="GE129" s="79" t="n"/>
      <c r="GF129" s="79" t="n"/>
      <c r="GG129" s="79" t="n"/>
      <c r="GH129" s="79" t="n"/>
      <c r="GI129" s="79" t="n"/>
      <c r="GJ129" s="79" t="n"/>
      <c r="GK129" s="79" t="n"/>
      <c r="GL129" s="79" t="n"/>
      <c r="GM129" s="79" t="n"/>
      <c r="GN129" s="79" t="n"/>
      <c r="GO129" s="79" t="n"/>
      <c r="GP129" s="79" t="n"/>
      <c r="GQ129" s="79" t="n"/>
      <c r="GR129" s="79" t="n"/>
      <c r="GS129" s="79" t="n"/>
      <c r="GT129" s="79" t="n"/>
      <c r="GU129" s="79" t="n"/>
      <c r="GV129" s="79" t="n"/>
      <c r="GW129" s="79" t="n"/>
      <c r="GX129" s="79" t="n"/>
      <c r="GY129" s="79" t="n"/>
      <c r="GZ129" s="79" t="n"/>
      <c r="HA129" s="79" t="n"/>
      <c r="HB129" s="79" t="n"/>
      <c r="HC129" s="79" t="n"/>
      <c r="HD129" s="79" t="n"/>
      <c r="HE129" s="79" t="n"/>
      <c r="HH129" s="78" t="n">
        <v>31</v>
      </c>
      <c r="HI129" s="79" t="n"/>
      <c r="HJ129" s="79" t="n"/>
      <c r="HK129" s="79" t="n"/>
      <c r="HL129" s="79" t="n"/>
      <c r="HM129" s="79" t="n"/>
      <c r="HN129" s="79" t="n"/>
      <c r="HO129" s="79" t="n"/>
      <c r="HP129" s="79" t="n"/>
      <c r="HQ129" s="79" t="n"/>
      <c r="HR129" s="79" t="n"/>
      <c r="HS129" s="79" t="n"/>
      <c r="HT129" s="79" t="n"/>
      <c r="HU129" s="79" t="n"/>
      <c r="HV129" s="79" t="n"/>
      <c r="HW129" s="79" t="n"/>
      <c r="HX129" s="79" t="n"/>
      <c r="HY129" s="79" t="n"/>
      <c r="HZ129" s="79" t="n"/>
      <c r="IA129" s="79" t="n"/>
      <c r="IB129" s="79" t="n"/>
      <c r="IC129" s="79" t="n"/>
      <c r="ID129" s="79" t="n"/>
      <c r="IE129" s="79" t="n"/>
      <c r="IF129" s="79" t="n"/>
      <c r="IG129" s="79" t="n"/>
      <c r="IH129" s="79" t="n"/>
      <c r="II129" s="79" t="n"/>
      <c r="IJ129" s="79" t="n"/>
      <c r="IK129" s="79" t="n"/>
      <c r="IL129" s="79" t="n"/>
      <c r="IM129" s="79" t="n"/>
      <c r="IN129" s="79" t="n"/>
      <c r="IO129" s="79" t="n"/>
      <c r="IP129" s="79" t="n"/>
      <c r="IQ129" s="79" t="n"/>
      <c r="IR129" s="79" t="n"/>
      <c r="IS129" s="79" t="n"/>
      <c r="IT129" s="79" t="n"/>
      <c r="IU129" s="79" t="n"/>
      <c r="IV129" s="79" t="n"/>
      <c r="IY129" s="78" t="n">
        <v>31</v>
      </c>
      <c r="IZ129" s="79" t="n"/>
      <c r="JA129" s="79" t="n"/>
      <c r="JB129" s="79" t="n"/>
      <c r="JC129" s="79" t="n"/>
      <c r="JD129" s="79" t="n"/>
      <c r="JE129" s="79" t="n"/>
      <c r="JF129" s="79" t="n"/>
      <c r="JG129" s="79" t="n"/>
      <c r="JH129" s="79" t="n"/>
      <c r="JI129" s="79" t="n"/>
      <c r="JJ129" s="79" t="n"/>
      <c r="JK129" s="79" t="n"/>
      <c r="JL129" s="79" t="n"/>
      <c r="JM129" s="79" t="n"/>
      <c r="JN129" s="79" t="n"/>
      <c r="JO129" s="79" t="n"/>
      <c r="JP129" s="79" t="n"/>
      <c r="JQ129" s="79" t="n"/>
      <c r="JR129" s="79" t="n"/>
      <c r="JS129" s="79" t="n"/>
      <c r="JT129" s="79" t="n"/>
      <c r="JU129" s="79" t="n"/>
      <c r="JV129" s="79" t="n"/>
      <c r="JW129" s="79" t="n"/>
      <c r="JX129" s="79" t="n"/>
      <c r="JY129" s="79" t="n"/>
      <c r="JZ129" s="79" t="n"/>
      <c r="KA129" s="79" t="n"/>
      <c r="KB129" s="79" t="n"/>
      <c r="KC129" s="79" t="n"/>
      <c r="KD129" s="79" t="n"/>
      <c r="KE129" s="79" t="n"/>
      <c r="KF129" s="79" t="n"/>
      <c r="KG129" s="79" t="n"/>
      <c r="KH129" s="79" t="n"/>
      <c r="KI129" s="79" t="n"/>
      <c r="KJ129" s="79" t="n"/>
      <c r="KK129" s="79" t="n"/>
      <c r="KL129" s="79" t="n"/>
      <c r="KM129" s="79" t="n"/>
      <c r="KP129" s="78" t="n">
        <v>31</v>
      </c>
      <c r="KQ129" s="79" t="n"/>
      <c r="KR129" s="79" t="n"/>
      <c r="KS129" s="79" t="n"/>
      <c r="KT129" s="79" t="n"/>
      <c r="KU129" s="79" t="n"/>
      <c r="KV129" s="79" t="n"/>
      <c r="KW129" s="79" t="n"/>
      <c r="KX129" s="79" t="n"/>
      <c r="KY129" s="79" t="n"/>
      <c r="KZ129" s="79" t="n"/>
      <c r="LA129" s="79" t="n"/>
      <c r="LB129" s="79" t="n"/>
      <c r="LC129" s="79" t="n"/>
      <c r="LD129" s="79" t="n"/>
      <c r="LE129" s="79" t="n"/>
      <c r="LF129" s="79" t="n"/>
      <c r="LG129" s="79" t="n"/>
      <c r="LH129" s="79" t="n"/>
      <c r="LI129" s="79" t="n"/>
      <c r="LJ129" s="79" t="n"/>
      <c r="LK129" s="79" t="n"/>
      <c r="LL129" s="79" t="n"/>
      <c r="LM129" s="79" t="n"/>
      <c r="LN129" s="79" t="n"/>
      <c r="LO129" s="79" t="n"/>
      <c r="LP129" s="79" t="n"/>
      <c r="LQ129" s="79" t="n"/>
      <c r="LR129" s="79" t="n"/>
      <c r="LS129" s="79" t="n"/>
      <c r="LT129" s="79" t="n"/>
      <c r="LU129" s="79" t="n"/>
      <c r="LV129" s="79" t="n"/>
      <c r="LW129" s="79" t="n"/>
      <c r="LX129" s="79" t="n"/>
      <c r="LY129" s="79" t="n"/>
      <c r="LZ129" s="79" t="n"/>
      <c r="MA129" s="79" t="n"/>
      <c r="MB129" s="79" t="n"/>
      <c r="MC129" s="79" t="n"/>
      <c r="MD129" s="79" t="n"/>
      <c r="MG129" s="78" t="n">
        <v>31</v>
      </c>
      <c r="MH129" s="79" t="n"/>
      <c r="MI129" s="79" t="n"/>
      <c r="MJ129" s="79" t="n"/>
      <c r="MK129" s="79" t="n"/>
      <c r="ML129" s="79" t="n"/>
      <c r="MM129" s="79" t="n"/>
      <c r="MN129" s="79" t="n"/>
      <c r="MO129" s="79" t="n"/>
      <c r="MP129" s="79" t="n"/>
      <c r="MQ129" s="79" t="n"/>
      <c r="MR129" s="79" t="n"/>
      <c r="MS129" s="79" t="n"/>
      <c r="MT129" s="79" t="n"/>
      <c r="MU129" s="79" t="n"/>
      <c r="MV129" s="79" t="n"/>
      <c r="MW129" s="79" t="n"/>
      <c r="MX129" s="79" t="n"/>
      <c r="MY129" s="79" t="n"/>
      <c r="MZ129" s="79" t="n"/>
      <c r="NA129" s="79" t="n"/>
      <c r="NB129" s="79" t="n"/>
      <c r="NC129" s="79" t="n"/>
      <c r="ND129" s="79" t="n"/>
      <c r="NE129" s="79" t="n"/>
      <c r="NF129" s="79" t="n"/>
      <c r="NG129" s="79" t="n"/>
      <c r="NH129" s="79" t="n"/>
      <c r="NI129" s="79" t="n"/>
      <c r="NJ129" s="79" t="n"/>
      <c r="NK129" s="79" t="n"/>
      <c r="NL129" s="79" t="n"/>
      <c r="NM129" s="79" t="n"/>
      <c r="NN129" s="79" t="n"/>
      <c r="NO129" s="79" t="n"/>
      <c r="NP129" s="79" t="n"/>
      <c r="NQ129" s="79" t="n"/>
      <c r="NR129" s="79" t="n"/>
      <c r="NS129" s="79" t="n"/>
      <c r="NT129" s="79" t="n"/>
      <c r="NU129" s="79" t="n"/>
      <c r="NX129" s="78" t="n">
        <v>31</v>
      </c>
      <c r="NY129" s="79" t="n"/>
      <c r="NZ129" s="79" t="n"/>
      <c r="OA129" s="79" t="n"/>
      <c r="OB129" s="79" t="n"/>
      <c r="OC129" s="79" t="n"/>
      <c r="OD129" s="79" t="n"/>
      <c r="OE129" s="79" t="n"/>
      <c r="OF129" s="79" t="n"/>
      <c r="OG129" s="79" t="n"/>
      <c r="OH129" s="79" t="n"/>
      <c r="OI129" s="79" t="n"/>
      <c r="OJ129" s="79" t="n"/>
      <c r="OK129" s="79" t="n"/>
      <c r="OL129" s="79" t="n"/>
      <c r="OM129" s="79" t="n"/>
      <c r="ON129" s="79" t="n"/>
      <c r="OO129" s="79" t="n"/>
      <c r="OP129" s="79" t="n"/>
      <c r="OQ129" s="79" t="n"/>
      <c r="OR129" s="79" t="n"/>
      <c r="OS129" s="79" t="n"/>
      <c r="OT129" s="79" t="n"/>
      <c r="OU129" s="79" t="n"/>
      <c r="OV129" s="79" t="n"/>
      <c r="OW129" s="79" t="n"/>
      <c r="OX129" s="79" t="n"/>
      <c r="OY129" s="79" t="n"/>
      <c r="OZ129" s="79" t="n"/>
      <c r="PA129" s="79" t="n"/>
      <c r="PB129" s="79" t="n"/>
      <c r="PC129" s="79" t="n"/>
      <c r="PD129" s="79" t="n"/>
      <c r="PE129" s="79" t="n"/>
      <c r="PF129" s="79" t="n"/>
      <c r="PG129" s="79" t="n"/>
      <c r="PH129" s="79" t="n"/>
      <c r="PI129" s="79" t="n"/>
      <c r="PJ129" s="79" t="n"/>
      <c r="PK129" s="79" t="n"/>
      <c r="PL129" s="79" t="n"/>
      <c r="PO129" s="78" t="n">
        <v>31</v>
      </c>
      <c r="PP129" s="79" t="n"/>
      <c r="PQ129" s="79" t="n"/>
      <c r="PR129" s="79" t="n"/>
      <c r="PS129" s="79" t="n"/>
      <c r="PT129" s="79" t="n"/>
      <c r="PU129" s="79" t="n"/>
      <c r="PV129" s="79" t="n"/>
      <c r="PW129" s="79" t="n"/>
      <c r="PX129" s="79" t="n"/>
      <c r="PY129" s="79" t="n"/>
      <c r="PZ129" s="79" t="n"/>
      <c r="QA129" s="79" t="n"/>
      <c r="QB129" s="79" t="n"/>
      <c r="QC129" s="79" t="n"/>
      <c r="QD129" s="79" t="n"/>
      <c r="QE129" s="79" t="n"/>
      <c r="QF129" s="79" t="n"/>
      <c r="QG129" s="79" t="n"/>
      <c r="QH129" s="79" t="n"/>
      <c r="QI129" s="79" t="n"/>
      <c r="QJ129" s="79" t="n"/>
      <c r="QK129" s="79" t="n"/>
      <c r="QL129" s="79" t="n"/>
      <c r="QM129" s="79" t="n"/>
      <c r="QN129" s="79" t="n"/>
      <c r="QO129" s="79" t="n"/>
      <c r="QP129" s="79" t="n"/>
      <c r="QQ129" s="79" t="n"/>
      <c r="QR129" s="79" t="n"/>
      <c r="QS129" s="79" t="n"/>
      <c r="QT129" s="79" t="n"/>
      <c r="QU129" s="79" t="n"/>
      <c r="QV129" s="79" t="n"/>
      <c r="QW129" s="79" t="n"/>
      <c r="QX129" s="79" t="n"/>
      <c r="QY129" s="79" t="n"/>
      <c r="QZ129" s="79" t="n"/>
      <c r="RA129" s="79" t="n"/>
      <c r="RB129" s="79" t="n"/>
      <c r="RC129" s="79" t="n"/>
      <c r="RF129" s="78" t="n">
        <v>31</v>
      </c>
      <c r="RG129" s="79" t="n"/>
      <c r="RH129" s="79" t="n"/>
      <c r="RI129" s="79" t="n"/>
      <c r="RJ129" s="79" t="n"/>
      <c r="RK129" s="79" t="n"/>
      <c r="RL129" s="79" t="n"/>
      <c r="RM129" s="79" t="n"/>
      <c r="RN129" s="79" t="n"/>
      <c r="RO129" s="79" t="n"/>
      <c r="RP129" s="79" t="n"/>
      <c r="RQ129" s="79" t="n"/>
      <c r="RR129" s="79" t="n"/>
      <c r="RS129" s="79" t="n"/>
      <c r="RT129" s="79" t="n"/>
      <c r="RU129" s="79" t="n"/>
      <c r="RV129" s="79" t="n"/>
      <c r="RW129" s="79" t="n"/>
      <c r="RX129" s="79" t="n"/>
      <c r="RY129" s="79" t="n"/>
      <c r="RZ129" s="79" t="n"/>
      <c r="SA129" s="79" t="n"/>
      <c r="SB129" s="79" t="n"/>
      <c r="SC129" s="79" t="n"/>
      <c r="SD129" s="79" t="n"/>
      <c r="SE129" s="79" t="n"/>
      <c r="SF129" s="79" t="n"/>
      <c r="SG129" s="79" t="n"/>
      <c r="SH129" s="79" t="n"/>
      <c r="SI129" s="79" t="n"/>
      <c r="SJ129" s="79" t="n"/>
      <c r="SK129" s="79" t="n"/>
      <c r="SL129" s="79" t="n"/>
      <c r="SM129" s="79" t="n"/>
      <c r="SN129" s="79" t="n"/>
      <c r="SO129" s="79" t="n"/>
      <c r="SP129" s="79" t="n"/>
      <c r="SQ129" s="79" t="n"/>
      <c r="SR129" s="79" t="n"/>
      <c r="SS129" s="79" t="n"/>
      <c r="ST129" s="79" t="n"/>
      <c r="SW129" s="78" t="n">
        <v>31</v>
      </c>
      <c r="SX129" s="79" t="n"/>
      <c r="SY129" s="79" t="n"/>
      <c r="SZ129" s="79" t="n"/>
      <c r="TA129" s="79" t="n"/>
      <c r="TB129" s="79" t="n"/>
      <c r="TC129" s="79" t="n"/>
      <c r="TD129" s="79" t="n"/>
      <c r="TE129" s="79" t="n"/>
      <c r="TF129" s="79" t="n"/>
      <c r="TG129" s="79" t="n"/>
      <c r="TH129" s="79" t="n"/>
      <c r="TI129" s="79" t="n"/>
      <c r="TJ129" s="79" t="n"/>
      <c r="TK129" s="79" t="n"/>
      <c r="TL129" s="79" t="n"/>
      <c r="TM129" s="79" t="n"/>
      <c r="TN129" s="79" t="n"/>
      <c r="TO129" s="79" t="n"/>
      <c r="TP129" s="79" t="n"/>
      <c r="TQ129" s="79" t="n"/>
      <c r="TR129" s="79" t="n"/>
      <c r="TS129" s="79" t="n"/>
      <c r="TT129" s="79" t="n"/>
      <c r="TU129" s="79" t="n"/>
      <c r="TV129" s="79" t="n"/>
      <c r="TW129" s="79" t="n"/>
      <c r="TX129" s="79" t="n"/>
      <c r="TY129" s="79" t="n"/>
      <c r="TZ129" s="79" t="n"/>
      <c r="UA129" s="79" t="n"/>
      <c r="UB129" s="79" t="n"/>
      <c r="UC129" s="79" t="n"/>
      <c r="UD129" s="79" t="n"/>
      <c r="UE129" s="79" t="n"/>
      <c r="UF129" s="79" t="n"/>
      <c r="UG129" s="79" t="n"/>
      <c r="UH129" s="79" t="n"/>
      <c r="UI129" s="79" t="n"/>
      <c r="UJ129" s="79" t="n"/>
      <c r="UK129" s="79" t="n"/>
      <c r="UN129" s="78" t="n">
        <v>31</v>
      </c>
      <c r="UO129" s="79" t="n"/>
      <c r="UP129" s="79" t="n"/>
      <c r="UQ129" s="79" t="n"/>
      <c r="UR129" s="79" t="n"/>
      <c r="US129" s="79" t="n"/>
      <c r="UT129" s="79" t="n"/>
      <c r="UU129" s="79" t="n"/>
      <c r="UV129" s="79" t="n"/>
      <c r="UW129" s="79" t="n"/>
      <c r="UX129" s="79" t="n"/>
      <c r="UY129" s="79" t="n"/>
      <c r="UZ129" s="79" t="n"/>
      <c r="VA129" s="79" t="n"/>
      <c r="VB129" s="79" t="n"/>
      <c r="VC129" s="79" t="n"/>
      <c r="VD129" s="79" t="n"/>
      <c r="VE129" s="79" t="n"/>
      <c r="VF129" s="79" t="n"/>
      <c r="VG129" s="79" t="n"/>
      <c r="VH129" s="79" t="n"/>
      <c r="VI129" s="79" t="n"/>
      <c r="VJ129" s="79" t="n"/>
      <c r="VK129" s="79" t="n"/>
      <c r="VL129" s="79" t="n"/>
      <c r="VM129" s="79" t="n"/>
      <c r="VN129" s="79" t="n"/>
      <c r="VO129" s="79" t="n"/>
      <c r="VP129" s="79" t="n"/>
      <c r="VQ129" s="79" t="n"/>
      <c r="VR129" s="79" t="n"/>
      <c r="VS129" s="79" t="n"/>
      <c r="VT129" s="79" t="n"/>
      <c r="VU129" s="79" t="n"/>
      <c r="VV129" s="79" t="n"/>
      <c r="VW129" s="79" t="n"/>
      <c r="VX129" s="79" t="n"/>
      <c r="VY129" s="79" t="n"/>
      <c r="VZ129" s="79" t="n"/>
      <c r="WA129" s="79" t="n"/>
      <c r="WB129" s="79" t="n"/>
      <c r="WE129" s="78" t="n">
        <v>31</v>
      </c>
      <c r="WF129" s="79" t="n"/>
      <c r="WG129" s="79" t="n"/>
      <c r="WH129" s="79" t="n"/>
      <c r="WI129" s="79" t="n"/>
      <c r="WJ129" s="79" t="n"/>
      <c r="WK129" s="79" t="n"/>
      <c r="WL129" s="79" t="n"/>
      <c r="WM129" s="79" t="n"/>
      <c r="WN129" s="79" t="n"/>
      <c r="WO129" s="79" t="n"/>
      <c r="WP129" s="79" t="n"/>
      <c r="WQ129" s="79" t="n"/>
      <c r="WR129" s="79" t="n"/>
      <c r="WS129" s="79" t="n"/>
      <c r="WT129" s="79" t="n"/>
      <c r="WU129" s="79" t="n"/>
      <c r="WV129" s="79" t="n"/>
      <c r="WW129" s="79" t="n"/>
      <c r="WX129" s="79" t="n"/>
      <c r="WY129" s="79" t="n"/>
      <c r="WZ129" s="79" t="n"/>
      <c r="XA129" s="79" t="n"/>
      <c r="XB129" s="79" t="n"/>
      <c r="XC129" s="79" t="n"/>
      <c r="XD129" s="79" t="n"/>
      <c r="XE129" s="79" t="n"/>
      <c r="XF129" s="79" t="n"/>
      <c r="XG129" s="79" t="n"/>
      <c r="XH129" s="79" t="n"/>
      <c r="XI129" s="79" t="n"/>
      <c r="XJ129" s="79" t="n"/>
      <c r="XK129" s="79" t="n"/>
      <c r="XL129" s="79" t="n"/>
      <c r="XM129" s="79" t="n"/>
      <c r="XN129" s="79" t="n"/>
      <c r="XO129" s="79" t="n"/>
      <c r="XP129" s="79" t="n"/>
      <c r="XQ129" s="79" t="n"/>
      <c r="XR129" s="79" t="n"/>
      <c r="XS129" s="79" t="n"/>
      <c r="XV129" s="78" t="n">
        <v>31</v>
      </c>
      <c r="XW129" s="79" t="n"/>
      <c r="XX129" s="79" t="n"/>
      <c r="XY129" s="79" t="n"/>
      <c r="XZ129" s="79" t="n"/>
      <c r="YA129" s="79" t="n"/>
      <c r="YB129" s="79" t="n"/>
      <c r="YC129" s="79" t="n"/>
      <c r="YD129" s="79" t="n"/>
      <c r="YE129" s="79" t="n"/>
      <c r="YF129" s="79" t="n"/>
      <c r="YG129" s="79" t="n"/>
      <c r="YH129" s="79" t="n"/>
      <c r="YI129" s="79" t="n"/>
      <c r="YJ129" s="79" t="n"/>
      <c r="YK129" s="79" t="n"/>
      <c r="YL129" s="79" t="n"/>
      <c r="YM129" s="79" t="n"/>
      <c r="YN129" s="79" t="n"/>
      <c r="YO129" s="79" t="n"/>
      <c r="YP129" s="79" t="n"/>
      <c r="YQ129" s="79" t="n"/>
      <c r="YR129" s="79" t="n"/>
      <c r="YS129" s="79" t="n"/>
      <c r="YT129" s="79" t="n"/>
      <c r="YU129" s="79" t="n"/>
      <c r="YV129" s="79" t="n"/>
      <c r="YW129" s="79" t="n"/>
      <c r="YX129" s="79" t="n"/>
      <c r="YY129" s="79" t="n"/>
      <c r="YZ129" s="79" t="n"/>
      <c r="ZA129" s="79" t="n"/>
      <c r="ZB129" s="79" t="n"/>
      <c r="ZC129" s="79" t="n"/>
      <c r="ZD129" s="79" t="n"/>
      <c r="ZE129" s="79" t="n"/>
      <c r="ZF129" s="79" t="n"/>
      <c r="ZG129" s="79" t="n"/>
      <c r="ZH129" s="79" t="n"/>
      <c r="ZI129" s="79" t="n"/>
      <c r="ZJ129" s="79" t="n"/>
      <c r="ZM129" s="78" t="n">
        <v>31</v>
      </c>
      <c r="ZN129" s="79" t="n"/>
      <c r="ZO129" s="79" t="n"/>
      <c r="ZP129" s="79" t="n"/>
      <c r="ZQ129" s="79" t="n"/>
      <c r="ZR129" s="79" t="n"/>
      <c r="ZS129" s="79" t="n"/>
      <c r="ZT129" s="79" t="n"/>
      <c r="ZU129" s="79" t="n"/>
      <c r="ZV129" s="79" t="n"/>
      <c r="ZW129" s="79" t="n"/>
      <c r="ZX129" s="79" t="n"/>
      <c r="ZY129" s="79" t="n"/>
      <c r="ZZ129" s="79" t="n"/>
      <c r="AAA129" s="79" t="n"/>
      <c r="AAB129" s="79" t="n"/>
      <c r="AAC129" s="79" t="n"/>
      <c r="AAD129" s="79" t="n"/>
      <c r="AAE129" s="79" t="n"/>
      <c r="AAF129" s="79" t="n"/>
      <c r="AAG129" s="79" t="n"/>
      <c r="AAH129" s="79" t="n"/>
      <c r="AAI129" s="79" t="n"/>
      <c r="AAJ129" s="79" t="n"/>
      <c r="AAK129" s="79" t="n"/>
      <c r="AAL129" s="79" t="n"/>
      <c r="AAM129" s="79" t="n"/>
      <c r="AAN129" s="79" t="n"/>
      <c r="AAO129" s="79" t="n"/>
      <c r="AAP129" s="79" t="n"/>
      <c r="AAQ129" s="79" t="n"/>
      <c r="AAR129" s="79" t="n"/>
      <c r="AAS129" s="79" t="n"/>
      <c r="AAT129" s="79" t="n"/>
      <c r="AAU129" s="79" t="n"/>
      <c r="AAV129" s="79" t="n"/>
      <c r="AAW129" s="79" t="n"/>
      <c r="AAX129" s="79" t="n"/>
      <c r="AAY129" s="79" t="n"/>
      <c r="AAZ129" s="79" t="n"/>
      <c r="ABA129" s="79" t="n"/>
      <c r="ABD129" s="78" t="n">
        <v>31</v>
      </c>
      <c r="ABE129" s="79" t="n"/>
      <c r="ABF129" s="79" t="n"/>
      <c r="ABG129" s="79" t="n"/>
      <c r="ABH129" s="79" t="n"/>
      <c r="ABI129" s="79" t="n"/>
      <c r="ABJ129" s="79" t="n"/>
      <c r="ABK129" s="79" t="n"/>
      <c r="ABL129" s="79" t="n"/>
      <c r="ABM129" s="79" t="n"/>
      <c r="ABN129" s="79" t="n"/>
      <c r="ABO129" s="79" t="n"/>
      <c r="ABP129" s="79" t="n"/>
      <c r="ABQ129" s="79" t="n"/>
      <c r="ABR129" s="79" t="n"/>
      <c r="ABS129" s="79" t="n"/>
      <c r="ABT129" s="79" t="n"/>
      <c r="ABU129" s="79" t="n"/>
      <c r="ABV129" s="79" t="n"/>
      <c r="ABW129" s="79" t="n"/>
      <c r="ABX129" s="79" t="n"/>
      <c r="ABY129" s="79" t="n"/>
      <c r="ABZ129" s="79" t="n"/>
      <c r="ACA129" s="79" t="n"/>
      <c r="ACB129" s="79" t="n"/>
      <c r="ACC129" s="79" t="n"/>
      <c r="ACD129" s="79" t="n"/>
      <c r="ACE129" s="79" t="n"/>
      <c r="ACF129" s="79" t="n"/>
      <c r="ACG129" s="79" t="n"/>
      <c r="ACH129" s="79" t="n"/>
      <c r="ACI129" s="79" t="n"/>
      <c r="ACJ129" s="79" t="n"/>
      <c r="ACK129" s="79" t="n"/>
      <c r="ACL129" s="79" t="n"/>
      <c r="ACM129" s="79" t="n"/>
      <c r="ACN129" s="79" t="n"/>
      <c r="ACO129" s="79" t="n"/>
      <c r="ACP129" s="79" t="n"/>
      <c r="ACQ129" s="79" t="n"/>
      <c r="ACR129" s="79" t="n"/>
      <c r="ACU129" s="78" t="n">
        <v>31</v>
      </c>
      <c r="ACV129" s="79" t="n"/>
      <c r="ACW129" s="79" t="n"/>
      <c r="ACX129" s="79" t="n"/>
      <c r="ACY129" s="79" t="n"/>
      <c r="ACZ129" s="79" t="n"/>
      <c r="ADA129" s="79" t="n"/>
      <c r="ADB129" s="79" t="n"/>
      <c r="ADC129" s="79" t="n"/>
      <c r="ADD129" s="79" t="n"/>
      <c r="ADE129" s="79" t="n"/>
      <c r="ADF129" s="79" t="n"/>
      <c r="ADG129" s="79" t="n"/>
      <c r="ADH129" s="79" t="n"/>
      <c r="ADI129" s="79" t="n"/>
      <c r="ADJ129" s="79" t="n"/>
      <c r="ADK129" s="79" t="n"/>
      <c r="ADL129" s="79" t="n"/>
      <c r="ADM129" s="79" t="n"/>
      <c r="ADN129" s="79" t="n"/>
      <c r="ADO129" s="79" t="n"/>
      <c r="ADP129" s="79" t="n"/>
      <c r="ADQ129" s="79" t="n"/>
      <c r="ADR129" s="79" t="n"/>
      <c r="ADS129" s="79" t="n"/>
      <c r="ADT129" s="79" t="n"/>
      <c r="ADU129" s="79" t="n"/>
      <c r="ADV129" s="79" t="n"/>
      <c r="ADW129" s="79" t="n"/>
      <c r="ADX129" s="79" t="n"/>
      <c r="ADY129" s="79" t="n"/>
      <c r="ADZ129" s="79" t="n"/>
      <c r="AEA129" s="79" t="n"/>
      <c r="AEB129" s="79" t="n"/>
      <c r="AEC129" s="79" t="n"/>
      <c r="AED129" s="79" t="n"/>
      <c r="AEE129" s="79" t="n"/>
      <c r="AEF129" s="79" t="n"/>
      <c r="AEG129" s="79" t="n"/>
      <c r="AEH129" s="79" t="n"/>
      <c r="AEI129" s="79" t="n"/>
      <c r="AEL129" s="78" t="n">
        <v>31</v>
      </c>
      <c r="AEM129" s="79" t="n"/>
      <c r="AEN129" s="79" t="n"/>
      <c r="AEO129" s="79" t="n"/>
      <c r="AEP129" s="79" t="n"/>
      <c r="AEQ129" s="79" t="n"/>
      <c r="AER129" s="79" t="n"/>
      <c r="AES129" s="79" t="n"/>
      <c r="AET129" s="79" t="n"/>
      <c r="AEU129" s="79" t="n"/>
      <c r="AEV129" s="79" t="n"/>
      <c r="AEW129" s="79" t="n"/>
      <c r="AEX129" s="79" t="n"/>
      <c r="AEY129" s="79" t="n"/>
      <c r="AEZ129" s="79" t="n"/>
      <c r="AFA129" s="79" t="n"/>
      <c r="AFB129" s="79" t="n"/>
      <c r="AFC129" s="79" t="n"/>
      <c r="AFD129" s="79" t="n"/>
      <c r="AFE129" s="79" t="n"/>
      <c r="AFF129" s="79" t="n"/>
      <c r="AFG129" s="79" t="n"/>
      <c r="AFH129" s="79" t="n"/>
      <c r="AFI129" s="79" t="n"/>
      <c r="AFJ129" s="79" t="n"/>
      <c r="AFK129" s="79" t="n"/>
      <c r="AFL129" s="79" t="n"/>
      <c r="AFM129" s="79" t="n"/>
      <c r="AFN129" s="79" t="n"/>
      <c r="AFO129" s="79" t="n"/>
      <c r="AFP129" s="79" t="n"/>
      <c r="AFQ129" s="79" t="n"/>
      <c r="AFR129" s="79" t="n"/>
      <c r="AFS129" s="79" t="n"/>
      <c r="AFT129" s="79" t="n"/>
      <c r="AFU129" s="79" t="n"/>
      <c r="AFV129" s="79" t="n"/>
      <c r="AFW129" s="79" t="n"/>
      <c r="AFX129" s="79" t="n"/>
      <c r="AFY129" s="79" t="n"/>
      <c r="AFZ129" s="79" t="n"/>
    </row>
    <row r="130">
      <c r="A130" s="78" t="n">
        <v>32</v>
      </c>
      <c r="B130" s="79" t="n"/>
      <c r="C130" s="79" t="n"/>
      <c r="D130" s="79" t="n"/>
      <c r="E130" s="79" t="n"/>
      <c r="F130" s="79" t="n"/>
      <c r="G130" s="79" t="n"/>
      <c r="H130" s="79" t="n"/>
      <c r="I130" s="79" t="n"/>
      <c r="J130" s="79" t="n"/>
      <c r="K130" s="79" t="n"/>
      <c r="L130" s="79" t="n"/>
      <c r="M130" s="79" t="n"/>
      <c r="N130" s="79" t="n"/>
      <c r="O130" s="79" t="n"/>
      <c r="P130" s="79" t="n"/>
      <c r="Q130" s="79" t="n"/>
      <c r="R130" s="79" t="n"/>
      <c r="S130" s="79" t="n"/>
      <c r="T130" s="79" t="n"/>
      <c r="U130" s="79" t="n"/>
      <c r="V130" s="79" t="n"/>
      <c r="W130" s="79" t="n"/>
      <c r="X130" s="79" t="n"/>
      <c r="Y130" s="79" t="n"/>
      <c r="Z130" s="79" t="n"/>
      <c r="AA130" s="79" t="n"/>
      <c r="AB130" s="79" t="n"/>
      <c r="AC130" s="79" t="n"/>
      <c r="AD130" s="79" t="n"/>
      <c r="AE130" s="79" t="n"/>
      <c r="AF130" s="79" t="n"/>
      <c r="AG130" s="79" t="n"/>
      <c r="AH130" s="79" t="n"/>
      <c r="AI130" s="79" t="n"/>
      <c r="AJ130" s="79" t="n"/>
      <c r="AK130" s="79" t="n"/>
      <c r="AL130" s="79" t="n"/>
      <c r="AM130" s="79" t="n"/>
      <c r="AN130" s="79" t="n"/>
      <c r="AO130" s="79" t="n"/>
      <c r="AR130" s="78" t="n">
        <v>32</v>
      </c>
      <c r="AS130" s="79" t="n"/>
      <c r="AT130" s="79" t="n"/>
      <c r="AU130" s="79" t="n"/>
      <c r="AV130" s="79" t="n"/>
      <c r="AW130" s="79" t="n"/>
      <c r="AX130" s="79" t="n"/>
      <c r="AY130" s="79" t="n"/>
      <c r="AZ130" s="79" t="n"/>
      <c r="BA130" s="79" t="n"/>
      <c r="BB130" s="79" t="n"/>
      <c r="BC130" s="79" t="n"/>
      <c r="BD130" s="79" t="n"/>
      <c r="BE130" s="79" t="n"/>
      <c r="BF130" s="79" t="n"/>
      <c r="BG130" s="79" t="n"/>
      <c r="BH130" s="79" t="n"/>
      <c r="BI130" s="79" t="n"/>
      <c r="BJ130" s="79" t="n"/>
      <c r="BK130" s="79" t="n"/>
      <c r="BL130" s="79" t="n"/>
      <c r="BM130" s="79" t="n"/>
      <c r="BN130" s="79" t="n"/>
      <c r="BO130" s="79" t="n"/>
      <c r="BP130" s="79" t="n"/>
      <c r="BQ130" s="79" t="n"/>
      <c r="BR130" s="79" t="n"/>
      <c r="BS130" s="79" t="n"/>
      <c r="BT130" s="79" t="n"/>
      <c r="BU130" s="79" t="n"/>
      <c r="BV130" s="79" t="n"/>
      <c r="BW130" s="79" t="n"/>
      <c r="BX130" s="79" t="n"/>
      <c r="BY130" s="79" t="n"/>
      <c r="BZ130" s="79" t="n"/>
      <c r="CA130" s="79" t="n"/>
      <c r="CB130" s="79" t="n"/>
      <c r="CC130" s="79" t="n"/>
      <c r="CD130" s="79" t="n"/>
      <c r="CE130" s="79" t="n"/>
      <c r="CF130" s="79" t="n"/>
      <c r="CI130" s="78" t="n">
        <v>32</v>
      </c>
      <c r="CJ130" s="79" t="n"/>
      <c r="CK130" s="79" t="n"/>
      <c r="CL130" s="79" t="n"/>
      <c r="CM130" s="79" t="n"/>
      <c r="CN130" s="79" t="n"/>
      <c r="CO130" s="79" t="n"/>
      <c r="CP130" s="79" t="n"/>
      <c r="CQ130" s="79" t="n"/>
      <c r="CR130" s="79" t="n"/>
      <c r="CS130" s="79" t="n"/>
      <c r="CT130" s="79" t="n"/>
      <c r="CU130" s="79" t="n"/>
      <c r="CV130" s="79" t="n"/>
      <c r="CW130" s="79" t="n"/>
      <c r="CX130" s="79" t="n"/>
      <c r="CY130" s="79" t="n"/>
      <c r="CZ130" s="79" t="n"/>
      <c r="DA130" s="79" t="n"/>
      <c r="DB130" s="79" t="n"/>
      <c r="DC130" s="79" t="n"/>
      <c r="DD130" s="79" t="n"/>
      <c r="DE130" s="79" t="n"/>
      <c r="DF130" s="79" t="n"/>
      <c r="DG130" s="79" t="n"/>
      <c r="DH130" s="79" t="n"/>
      <c r="DI130" s="79" t="n"/>
      <c r="DJ130" s="79" t="n"/>
      <c r="DK130" s="79" t="n"/>
      <c r="DL130" s="79" t="n"/>
      <c r="DM130" s="79" t="n"/>
      <c r="DN130" s="79" t="n"/>
      <c r="DO130" s="79" t="n"/>
      <c r="DP130" s="79" t="n"/>
      <c r="DQ130" s="79" t="n"/>
      <c r="DR130" s="79" t="n"/>
      <c r="DS130" s="79" t="n"/>
      <c r="DT130" s="79" t="n"/>
      <c r="DU130" s="79" t="n"/>
      <c r="DV130" s="79" t="n"/>
      <c r="DW130" s="79" t="n"/>
      <c r="DZ130" s="78" t="n">
        <v>32</v>
      </c>
      <c r="EA130" s="79" t="n"/>
      <c r="EB130" s="79" t="n"/>
      <c r="EC130" s="79" t="n"/>
      <c r="ED130" s="79" t="n"/>
      <c r="EE130" s="79" t="n"/>
      <c r="EF130" s="79" t="n"/>
      <c r="EG130" s="79" t="n"/>
      <c r="EH130" s="79" t="n"/>
      <c r="EI130" s="79" t="n"/>
      <c r="EJ130" s="79" t="n"/>
      <c r="EK130" s="79" t="n"/>
      <c r="EL130" s="79" t="n"/>
      <c r="EM130" s="79" t="n"/>
      <c r="EN130" s="79" t="n"/>
      <c r="EO130" s="79" t="n"/>
      <c r="EP130" s="79" t="n"/>
      <c r="EQ130" s="79" t="n"/>
      <c r="ER130" s="79" t="n"/>
      <c r="ES130" s="79" t="n"/>
      <c r="ET130" s="79" t="n"/>
      <c r="EU130" s="79" t="n"/>
      <c r="EV130" s="79" t="n"/>
      <c r="EW130" s="79" t="n"/>
      <c r="EX130" s="79" t="n"/>
      <c r="EY130" s="79" t="n"/>
      <c r="EZ130" s="79" t="n"/>
      <c r="FA130" s="79" t="n"/>
      <c r="FB130" s="79" t="n"/>
      <c r="FC130" s="79" t="n"/>
      <c r="FD130" s="79" t="n"/>
      <c r="FE130" s="79" t="n"/>
      <c r="FF130" s="79" t="n"/>
      <c r="FG130" s="79" t="n"/>
      <c r="FH130" s="79" t="n"/>
      <c r="FI130" s="79" t="n"/>
      <c r="FJ130" s="79" t="n"/>
      <c r="FK130" s="79" t="n"/>
      <c r="FL130" s="79" t="n"/>
      <c r="FM130" s="79" t="n"/>
      <c r="FN130" s="79" t="n"/>
      <c r="FQ130" s="78" t="n">
        <v>32</v>
      </c>
      <c r="FR130" s="79" t="n"/>
      <c r="FS130" s="79" t="n"/>
      <c r="FT130" s="79" t="n"/>
      <c r="FU130" s="79" t="n"/>
      <c r="FV130" s="79" t="n"/>
      <c r="FW130" s="79" t="n"/>
      <c r="FX130" s="79" t="n"/>
      <c r="FY130" s="79" t="n"/>
      <c r="FZ130" s="79" t="n"/>
      <c r="GA130" s="79" t="n"/>
      <c r="GB130" s="79" t="n"/>
      <c r="GC130" s="79" t="n"/>
      <c r="GD130" s="79" t="n"/>
      <c r="GE130" s="79" t="n"/>
      <c r="GF130" s="79" t="n"/>
      <c r="GG130" s="79" t="n"/>
      <c r="GH130" s="79" t="n"/>
      <c r="GI130" s="79" t="n"/>
      <c r="GJ130" s="79" t="n"/>
      <c r="GK130" s="79" t="n"/>
      <c r="GL130" s="79" t="n"/>
      <c r="GM130" s="79" t="n"/>
      <c r="GN130" s="79" t="n"/>
      <c r="GO130" s="79" t="n"/>
      <c r="GP130" s="79" t="n"/>
      <c r="GQ130" s="79" t="n"/>
      <c r="GR130" s="79" t="n"/>
      <c r="GS130" s="79" t="n"/>
      <c r="GT130" s="79" t="n"/>
      <c r="GU130" s="79" t="n"/>
      <c r="GV130" s="79" t="n"/>
      <c r="GW130" s="79" t="n"/>
      <c r="GX130" s="79" t="n"/>
      <c r="GY130" s="79" t="n"/>
      <c r="GZ130" s="79" t="n"/>
      <c r="HA130" s="79" t="n"/>
      <c r="HB130" s="79" t="n"/>
      <c r="HC130" s="79" t="n"/>
      <c r="HD130" s="79" t="n"/>
      <c r="HE130" s="79" t="n"/>
      <c r="HH130" s="78" t="n">
        <v>32</v>
      </c>
      <c r="HI130" s="79" t="n"/>
      <c r="HJ130" s="79" t="n"/>
      <c r="HK130" s="79" t="n"/>
      <c r="HL130" s="79" t="n"/>
      <c r="HM130" s="79" t="n"/>
      <c r="HN130" s="79" t="n"/>
      <c r="HO130" s="79" t="n"/>
      <c r="HP130" s="79" t="n"/>
      <c r="HQ130" s="79" t="n"/>
      <c r="HR130" s="79" t="n"/>
      <c r="HS130" s="79" t="n"/>
      <c r="HT130" s="79" t="n"/>
      <c r="HU130" s="79" t="n"/>
      <c r="HV130" s="79" t="n"/>
      <c r="HW130" s="79" t="n"/>
      <c r="HX130" s="79" t="n"/>
      <c r="HY130" s="79" t="n"/>
      <c r="HZ130" s="79" t="n"/>
      <c r="IA130" s="79" t="n"/>
      <c r="IB130" s="79" t="n"/>
      <c r="IC130" s="79" t="n"/>
      <c r="ID130" s="79" t="n"/>
      <c r="IE130" s="79" t="n"/>
      <c r="IF130" s="79" t="n"/>
      <c r="IG130" s="79" t="n"/>
      <c r="IH130" s="79" t="n"/>
      <c r="II130" s="79" t="n"/>
      <c r="IJ130" s="79" t="n"/>
      <c r="IK130" s="79" t="n"/>
      <c r="IL130" s="79" t="n"/>
      <c r="IM130" s="79" t="n"/>
      <c r="IN130" s="79" t="n"/>
      <c r="IO130" s="79" t="n"/>
      <c r="IP130" s="79" t="n"/>
      <c r="IQ130" s="79" t="n"/>
      <c r="IR130" s="79" t="n"/>
      <c r="IS130" s="79" t="n"/>
      <c r="IT130" s="79" t="n"/>
      <c r="IU130" s="79" t="n"/>
      <c r="IV130" s="79" t="n"/>
      <c r="IY130" s="78" t="n">
        <v>32</v>
      </c>
      <c r="IZ130" s="79" t="n"/>
      <c r="JA130" s="79" t="n"/>
      <c r="JB130" s="79" t="n"/>
      <c r="JC130" s="79" t="n"/>
      <c r="JD130" s="79" t="n"/>
      <c r="JE130" s="79" t="n"/>
      <c r="JF130" s="79" t="n"/>
      <c r="JG130" s="79" t="n"/>
      <c r="JH130" s="79" t="n"/>
      <c r="JI130" s="79" t="n"/>
      <c r="JJ130" s="79" t="n"/>
      <c r="JK130" s="79" t="n"/>
      <c r="JL130" s="79" t="n"/>
      <c r="JM130" s="79" t="n"/>
      <c r="JN130" s="79" t="n"/>
      <c r="JO130" s="79" t="n"/>
      <c r="JP130" s="79" t="n"/>
      <c r="JQ130" s="79" t="n"/>
      <c r="JR130" s="79" t="n"/>
      <c r="JS130" s="79" t="n"/>
      <c r="JT130" s="79" t="n"/>
      <c r="JU130" s="79" t="n"/>
      <c r="JV130" s="79" t="n"/>
      <c r="JW130" s="79" t="n"/>
      <c r="JX130" s="79" t="n"/>
      <c r="JY130" s="79" t="n"/>
      <c r="JZ130" s="79" t="n"/>
      <c r="KA130" s="79" t="n"/>
      <c r="KB130" s="79" t="n"/>
      <c r="KC130" s="79" t="n"/>
      <c r="KD130" s="79" t="n"/>
      <c r="KE130" s="79" t="n"/>
      <c r="KF130" s="79" t="n"/>
      <c r="KG130" s="79" t="n"/>
      <c r="KH130" s="79" t="n"/>
      <c r="KI130" s="79" t="n"/>
      <c r="KJ130" s="79" t="n"/>
      <c r="KK130" s="79" t="n"/>
      <c r="KL130" s="79" t="n"/>
      <c r="KM130" s="79" t="n"/>
      <c r="KP130" s="78" t="n">
        <v>32</v>
      </c>
      <c r="KQ130" s="79" t="n"/>
      <c r="KR130" s="79" t="n"/>
      <c r="KS130" s="79" t="n"/>
      <c r="KT130" s="79" t="n"/>
      <c r="KU130" s="79" t="n"/>
      <c r="KV130" s="79" t="n"/>
      <c r="KW130" s="79" t="n"/>
      <c r="KX130" s="79" t="n"/>
      <c r="KY130" s="79" t="n"/>
      <c r="KZ130" s="79" t="n"/>
      <c r="LA130" s="79" t="n"/>
      <c r="LB130" s="79" t="n"/>
      <c r="LC130" s="79" t="n"/>
      <c r="LD130" s="79" t="n"/>
      <c r="LE130" s="79" t="n"/>
      <c r="LF130" s="79" t="n"/>
      <c r="LG130" s="79" t="n"/>
      <c r="LH130" s="79" t="n"/>
      <c r="LI130" s="79" t="n"/>
      <c r="LJ130" s="79" t="n"/>
      <c r="LK130" s="79" t="n"/>
      <c r="LL130" s="79" t="n"/>
      <c r="LM130" s="79" t="n"/>
      <c r="LN130" s="79" t="n"/>
      <c r="LO130" s="79" t="n"/>
      <c r="LP130" s="79" t="n"/>
      <c r="LQ130" s="79" t="n"/>
      <c r="LR130" s="79" t="n"/>
      <c r="LS130" s="79" t="n"/>
      <c r="LT130" s="79" t="n"/>
      <c r="LU130" s="79" t="n"/>
      <c r="LV130" s="79" t="n"/>
      <c r="LW130" s="79" t="n"/>
      <c r="LX130" s="79" t="n"/>
      <c r="LY130" s="79" t="n"/>
      <c r="LZ130" s="79" t="n"/>
      <c r="MA130" s="79" t="n"/>
      <c r="MB130" s="79" t="n"/>
      <c r="MC130" s="79" t="n"/>
      <c r="MD130" s="79" t="n"/>
      <c r="MG130" s="78" t="n">
        <v>32</v>
      </c>
      <c r="MH130" s="79" t="n"/>
      <c r="MI130" s="79" t="n"/>
      <c r="MJ130" s="79" t="n"/>
      <c r="MK130" s="79" t="n"/>
      <c r="ML130" s="79" t="n"/>
      <c r="MM130" s="79" t="n"/>
      <c r="MN130" s="79" t="n"/>
      <c r="MO130" s="79" t="n"/>
      <c r="MP130" s="79" t="n"/>
      <c r="MQ130" s="79" t="n"/>
      <c r="MR130" s="79" t="n"/>
      <c r="MS130" s="79" t="n"/>
      <c r="MT130" s="79" t="n"/>
      <c r="MU130" s="79" t="n"/>
      <c r="MV130" s="79" t="n"/>
      <c r="MW130" s="79" t="n"/>
      <c r="MX130" s="79" t="n"/>
      <c r="MY130" s="79" t="n"/>
      <c r="MZ130" s="79" t="n"/>
      <c r="NA130" s="79" t="n"/>
      <c r="NB130" s="79" t="n"/>
      <c r="NC130" s="79" t="n"/>
      <c r="ND130" s="79" t="n"/>
      <c r="NE130" s="79" t="n"/>
      <c r="NF130" s="79" t="n"/>
      <c r="NG130" s="79" t="n"/>
      <c r="NH130" s="79" t="n"/>
      <c r="NI130" s="79" t="n"/>
      <c r="NJ130" s="79" t="n"/>
      <c r="NK130" s="79" t="n"/>
      <c r="NL130" s="79" t="n"/>
      <c r="NM130" s="79" t="n"/>
      <c r="NN130" s="79" t="n"/>
      <c r="NO130" s="79" t="n"/>
      <c r="NP130" s="79" t="n"/>
      <c r="NQ130" s="79" t="n"/>
      <c r="NR130" s="79" t="n"/>
      <c r="NS130" s="79" t="n"/>
      <c r="NT130" s="79" t="n"/>
      <c r="NU130" s="79" t="n"/>
      <c r="NX130" s="78" t="n">
        <v>32</v>
      </c>
      <c r="NY130" s="79" t="n"/>
      <c r="NZ130" s="79" t="n"/>
      <c r="OA130" s="79" t="n"/>
      <c r="OB130" s="79" t="n"/>
      <c r="OC130" s="79" t="n"/>
      <c r="OD130" s="79" t="n"/>
      <c r="OE130" s="79" t="n"/>
      <c r="OF130" s="79" t="n"/>
      <c r="OG130" s="79" t="n"/>
      <c r="OH130" s="79" t="n"/>
      <c r="OI130" s="79" t="n"/>
      <c r="OJ130" s="79" t="n"/>
      <c r="OK130" s="79" t="n"/>
      <c r="OL130" s="79" t="n"/>
      <c r="OM130" s="79" t="n"/>
      <c r="ON130" s="79" t="n"/>
      <c r="OO130" s="79" t="n"/>
      <c r="OP130" s="79" t="n"/>
      <c r="OQ130" s="79" t="n"/>
      <c r="OR130" s="79" t="n"/>
      <c r="OS130" s="79" t="n"/>
      <c r="OT130" s="79" t="n"/>
      <c r="OU130" s="79" t="n"/>
      <c r="OV130" s="79" t="n"/>
      <c r="OW130" s="79" t="n"/>
      <c r="OX130" s="79" t="n"/>
      <c r="OY130" s="79" t="n"/>
      <c r="OZ130" s="79" t="n"/>
      <c r="PA130" s="79" t="n"/>
      <c r="PB130" s="79" t="n"/>
      <c r="PC130" s="79" t="n"/>
      <c r="PD130" s="79" t="n"/>
      <c r="PE130" s="79" t="n"/>
      <c r="PF130" s="79" t="n"/>
      <c r="PG130" s="79" t="n"/>
      <c r="PH130" s="79" t="n"/>
      <c r="PI130" s="79" t="n"/>
      <c r="PJ130" s="79" t="n"/>
      <c r="PK130" s="79" t="n"/>
      <c r="PL130" s="79" t="n"/>
      <c r="PO130" s="78" t="n">
        <v>32</v>
      </c>
      <c r="PP130" s="79" t="n"/>
      <c r="PQ130" s="79" t="n"/>
      <c r="PR130" s="79" t="n"/>
      <c r="PS130" s="79" t="n"/>
      <c r="PT130" s="79" t="n"/>
      <c r="PU130" s="79" t="n"/>
      <c r="PV130" s="79" t="n"/>
      <c r="PW130" s="79" t="n"/>
      <c r="PX130" s="79" t="n"/>
      <c r="PY130" s="79" t="n"/>
      <c r="PZ130" s="79" t="n"/>
      <c r="QA130" s="79" t="n"/>
      <c r="QB130" s="79" t="n"/>
      <c r="QC130" s="79" t="n"/>
      <c r="QD130" s="79" t="n"/>
      <c r="QE130" s="79" t="n"/>
      <c r="QF130" s="79" t="n"/>
      <c r="QG130" s="79" t="n"/>
      <c r="QH130" s="79" t="n"/>
      <c r="QI130" s="79" t="n"/>
      <c r="QJ130" s="79" t="n"/>
      <c r="QK130" s="79" t="n"/>
      <c r="QL130" s="79" t="n"/>
      <c r="QM130" s="79" t="n"/>
      <c r="QN130" s="79" t="n"/>
      <c r="QO130" s="79" t="n"/>
      <c r="QP130" s="79" t="n"/>
      <c r="QQ130" s="79" t="n"/>
      <c r="QR130" s="79" t="n"/>
      <c r="QS130" s="79" t="n"/>
      <c r="QT130" s="79" t="n"/>
      <c r="QU130" s="79" t="n"/>
      <c r="QV130" s="79" t="n"/>
      <c r="QW130" s="79" t="n"/>
      <c r="QX130" s="79" t="n"/>
      <c r="QY130" s="79" t="n"/>
      <c r="QZ130" s="79" t="n"/>
      <c r="RA130" s="79" t="n"/>
      <c r="RB130" s="79" t="n"/>
      <c r="RC130" s="79" t="n"/>
      <c r="RF130" s="78" t="n">
        <v>32</v>
      </c>
      <c r="RG130" s="79" t="n"/>
      <c r="RH130" s="79" t="n"/>
      <c r="RI130" s="79" t="n"/>
      <c r="RJ130" s="79" t="n"/>
      <c r="RK130" s="79" t="n"/>
      <c r="RL130" s="79" t="n"/>
      <c r="RM130" s="79" t="n"/>
      <c r="RN130" s="79" t="n"/>
      <c r="RO130" s="79" t="n"/>
      <c r="RP130" s="79" t="n"/>
      <c r="RQ130" s="79" t="n"/>
      <c r="RR130" s="79" t="n"/>
      <c r="RS130" s="79" t="n"/>
      <c r="RT130" s="79" t="n"/>
      <c r="RU130" s="79" t="n"/>
      <c r="RV130" s="79" t="n"/>
      <c r="RW130" s="79" t="n"/>
      <c r="RX130" s="79" t="n"/>
      <c r="RY130" s="79" t="n"/>
      <c r="RZ130" s="79" t="n"/>
      <c r="SA130" s="79" t="n"/>
      <c r="SB130" s="79" t="n"/>
      <c r="SC130" s="79" t="n"/>
      <c r="SD130" s="79" t="n"/>
      <c r="SE130" s="79" t="n"/>
      <c r="SF130" s="79" t="n"/>
      <c r="SG130" s="79" t="n"/>
      <c r="SH130" s="79" t="n"/>
      <c r="SI130" s="79" t="n"/>
      <c r="SJ130" s="79" t="n"/>
      <c r="SK130" s="79" t="n"/>
      <c r="SL130" s="79" t="n"/>
      <c r="SM130" s="79" t="n"/>
      <c r="SN130" s="79" t="n"/>
      <c r="SO130" s="79" t="n"/>
      <c r="SP130" s="79" t="n"/>
      <c r="SQ130" s="79" t="n"/>
      <c r="SR130" s="79" t="n"/>
      <c r="SS130" s="79" t="n"/>
      <c r="ST130" s="79" t="n"/>
      <c r="SW130" s="78" t="n">
        <v>32</v>
      </c>
      <c r="SX130" s="79" t="n"/>
      <c r="SY130" s="79" t="n"/>
      <c r="SZ130" s="79" t="n"/>
      <c r="TA130" s="79" t="n"/>
      <c r="TB130" s="79" t="n"/>
      <c r="TC130" s="79" t="n"/>
      <c r="TD130" s="79" t="n"/>
      <c r="TE130" s="79" t="n"/>
      <c r="TF130" s="79" t="n"/>
      <c r="TG130" s="79" t="n"/>
      <c r="TH130" s="79" t="n"/>
      <c r="TI130" s="79" t="n"/>
      <c r="TJ130" s="79" t="n"/>
      <c r="TK130" s="79" t="n"/>
      <c r="TL130" s="79" t="n"/>
      <c r="TM130" s="79" t="n"/>
      <c r="TN130" s="79" t="n"/>
      <c r="TO130" s="79" t="n"/>
      <c r="TP130" s="79" t="n"/>
      <c r="TQ130" s="79" t="n"/>
      <c r="TR130" s="79" t="n"/>
      <c r="TS130" s="79" t="n"/>
      <c r="TT130" s="79" t="n"/>
      <c r="TU130" s="79" t="n"/>
      <c r="TV130" s="79" t="n"/>
      <c r="TW130" s="79" t="n"/>
      <c r="TX130" s="79" t="n"/>
      <c r="TY130" s="79" t="n"/>
      <c r="TZ130" s="79" t="n"/>
      <c r="UA130" s="79" t="n"/>
      <c r="UB130" s="79" t="n"/>
      <c r="UC130" s="79" t="n"/>
      <c r="UD130" s="79" t="n"/>
      <c r="UE130" s="79" t="n"/>
      <c r="UF130" s="79" t="n"/>
      <c r="UG130" s="79" t="n"/>
      <c r="UH130" s="79" t="n"/>
      <c r="UI130" s="79" t="n"/>
      <c r="UJ130" s="79" t="n"/>
      <c r="UK130" s="79" t="n"/>
      <c r="UN130" s="78" t="n">
        <v>32</v>
      </c>
      <c r="UO130" s="79" t="n"/>
      <c r="UP130" s="79" t="n"/>
      <c r="UQ130" s="79" t="n"/>
      <c r="UR130" s="79" t="n"/>
      <c r="US130" s="79" t="n"/>
      <c r="UT130" s="79" t="n"/>
      <c r="UU130" s="79" t="n"/>
      <c r="UV130" s="79" t="n"/>
      <c r="UW130" s="79" t="n"/>
      <c r="UX130" s="79" t="n"/>
      <c r="UY130" s="79" t="n"/>
      <c r="UZ130" s="79" t="n"/>
      <c r="VA130" s="79" t="n"/>
      <c r="VB130" s="79" t="n"/>
      <c r="VC130" s="79" t="n"/>
      <c r="VD130" s="79" t="n"/>
      <c r="VE130" s="79" t="n"/>
      <c r="VF130" s="79" t="n"/>
      <c r="VG130" s="79" t="n"/>
      <c r="VH130" s="79" t="n"/>
      <c r="VI130" s="79" t="n"/>
      <c r="VJ130" s="79" t="n"/>
      <c r="VK130" s="79" t="n"/>
      <c r="VL130" s="79" t="n"/>
      <c r="VM130" s="79" t="n"/>
      <c r="VN130" s="79" t="n"/>
      <c r="VO130" s="79" t="n"/>
      <c r="VP130" s="79" t="n"/>
      <c r="VQ130" s="79" t="n"/>
      <c r="VR130" s="79" t="n"/>
      <c r="VS130" s="79" t="n"/>
      <c r="VT130" s="79" t="n"/>
      <c r="VU130" s="79" t="n"/>
      <c r="VV130" s="79" t="n"/>
      <c r="VW130" s="79" t="n"/>
      <c r="VX130" s="79" t="n"/>
      <c r="VY130" s="79" t="n"/>
      <c r="VZ130" s="79" t="n"/>
      <c r="WA130" s="79" t="n"/>
      <c r="WB130" s="79" t="n"/>
      <c r="WE130" s="78" t="n">
        <v>32</v>
      </c>
      <c r="WF130" s="79" t="n"/>
      <c r="WG130" s="79" t="n"/>
      <c r="WH130" s="79" t="n"/>
      <c r="WI130" s="79" t="n"/>
      <c r="WJ130" s="79" t="n"/>
      <c r="WK130" s="79" t="n"/>
      <c r="WL130" s="79" t="n"/>
      <c r="WM130" s="79" t="n"/>
      <c r="WN130" s="79" t="n"/>
      <c r="WO130" s="79" t="n"/>
      <c r="WP130" s="79" t="n"/>
      <c r="WQ130" s="79" t="n"/>
      <c r="WR130" s="79" t="n"/>
      <c r="WS130" s="79" t="n"/>
      <c r="WT130" s="79" t="n"/>
      <c r="WU130" s="79" t="n"/>
      <c r="WV130" s="79" t="n"/>
      <c r="WW130" s="79" t="n"/>
      <c r="WX130" s="79" t="n"/>
      <c r="WY130" s="79" t="n"/>
      <c r="WZ130" s="79" t="n"/>
      <c r="XA130" s="79" t="n"/>
      <c r="XB130" s="79" t="n"/>
      <c r="XC130" s="79" t="n"/>
      <c r="XD130" s="79" t="n"/>
      <c r="XE130" s="79" t="n"/>
      <c r="XF130" s="79" t="n"/>
      <c r="XG130" s="79" t="n"/>
      <c r="XH130" s="79" t="n"/>
      <c r="XI130" s="79" t="n"/>
      <c r="XJ130" s="79" t="n"/>
      <c r="XK130" s="79" t="n"/>
      <c r="XL130" s="79" t="n"/>
      <c r="XM130" s="79" t="n"/>
      <c r="XN130" s="79" t="n"/>
      <c r="XO130" s="79" t="n"/>
      <c r="XP130" s="79" t="n"/>
      <c r="XQ130" s="79" t="n"/>
      <c r="XR130" s="79" t="n"/>
      <c r="XS130" s="79" t="n"/>
      <c r="XV130" s="78" t="n">
        <v>32</v>
      </c>
      <c r="XW130" s="79" t="n"/>
      <c r="XX130" s="79" t="n"/>
      <c r="XY130" s="79" t="n"/>
      <c r="XZ130" s="79" t="n"/>
      <c r="YA130" s="79" t="n"/>
      <c r="YB130" s="79" t="n"/>
      <c r="YC130" s="79" t="n"/>
      <c r="YD130" s="79" t="n"/>
      <c r="YE130" s="79" t="n"/>
      <c r="YF130" s="79" t="n"/>
      <c r="YG130" s="79" t="n"/>
      <c r="YH130" s="79" t="n"/>
      <c r="YI130" s="79" t="n"/>
      <c r="YJ130" s="79" t="n"/>
      <c r="YK130" s="79" t="n"/>
      <c r="YL130" s="79" t="n"/>
      <c r="YM130" s="79" t="n"/>
      <c r="YN130" s="79" t="n"/>
      <c r="YO130" s="79" t="n"/>
      <c r="YP130" s="79" t="n"/>
      <c r="YQ130" s="79" t="n"/>
      <c r="YR130" s="79" t="n"/>
      <c r="YS130" s="79" t="n"/>
      <c r="YT130" s="79" t="n"/>
      <c r="YU130" s="79" t="n"/>
      <c r="YV130" s="79" t="n"/>
      <c r="YW130" s="79" t="n"/>
      <c r="YX130" s="79" t="n"/>
      <c r="YY130" s="79" t="n"/>
      <c r="YZ130" s="79" t="n"/>
      <c r="ZA130" s="79" t="n"/>
      <c r="ZB130" s="79" t="n"/>
      <c r="ZC130" s="79" t="n"/>
      <c r="ZD130" s="79" t="n"/>
      <c r="ZE130" s="79" t="n"/>
      <c r="ZF130" s="79" t="n"/>
      <c r="ZG130" s="79" t="n"/>
      <c r="ZH130" s="79" t="n"/>
      <c r="ZI130" s="79" t="n"/>
      <c r="ZJ130" s="79" t="n"/>
      <c r="ZM130" s="78" t="n">
        <v>32</v>
      </c>
      <c r="ZN130" s="79" t="n"/>
      <c r="ZO130" s="79" t="n"/>
      <c r="ZP130" s="79" t="n"/>
      <c r="ZQ130" s="79" t="n"/>
      <c r="ZR130" s="79" t="n"/>
      <c r="ZS130" s="79" t="n"/>
      <c r="ZT130" s="79" t="n"/>
      <c r="ZU130" s="79" t="n"/>
      <c r="ZV130" s="79" t="n"/>
      <c r="ZW130" s="79" t="n"/>
      <c r="ZX130" s="79" t="n"/>
      <c r="ZY130" s="79" t="n"/>
      <c r="ZZ130" s="79" t="n"/>
      <c r="AAA130" s="79" t="n"/>
      <c r="AAB130" s="79" t="n"/>
      <c r="AAC130" s="79" t="n"/>
      <c r="AAD130" s="79" t="n"/>
      <c r="AAE130" s="79" t="n"/>
      <c r="AAF130" s="79" t="n"/>
      <c r="AAG130" s="79" t="n"/>
      <c r="AAH130" s="79" t="n"/>
      <c r="AAI130" s="79" t="n"/>
      <c r="AAJ130" s="79" t="n"/>
      <c r="AAK130" s="79" t="n"/>
      <c r="AAL130" s="79" t="n"/>
      <c r="AAM130" s="79" t="n"/>
      <c r="AAN130" s="79" t="n"/>
      <c r="AAO130" s="79" t="n"/>
      <c r="AAP130" s="79" t="n"/>
      <c r="AAQ130" s="79" t="n"/>
      <c r="AAR130" s="79" t="n"/>
      <c r="AAS130" s="79" t="n"/>
      <c r="AAT130" s="79" t="n"/>
      <c r="AAU130" s="79" t="n"/>
      <c r="AAV130" s="79" t="n"/>
      <c r="AAW130" s="79" t="n"/>
      <c r="AAX130" s="79" t="n"/>
      <c r="AAY130" s="79" t="n"/>
      <c r="AAZ130" s="79" t="n"/>
      <c r="ABA130" s="79" t="n"/>
      <c r="ABD130" s="78" t="n">
        <v>32</v>
      </c>
      <c r="ABE130" s="79" t="n"/>
      <c r="ABF130" s="79" t="n"/>
      <c r="ABG130" s="79" t="n"/>
      <c r="ABH130" s="79" t="n"/>
      <c r="ABI130" s="79" t="n"/>
      <c r="ABJ130" s="79" t="n"/>
      <c r="ABK130" s="79" t="n"/>
      <c r="ABL130" s="79" t="n"/>
      <c r="ABM130" s="79" t="n"/>
      <c r="ABN130" s="79" t="n"/>
      <c r="ABO130" s="79" t="n"/>
      <c r="ABP130" s="79" t="n"/>
      <c r="ABQ130" s="79" t="n"/>
      <c r="ABR130" s="79" t="n"/>
      <c r="ABS130" s="79" t="n"/>
      <c r="ABT130" s="79" t="n"/>
      <c r="ABU130" s="79" t="n"/>
      <c r="ABV130" s="79" t="n"/>
      <c r="ABW130" s="79" t="n"/>
      <c r="ABX130" s="79" t="n"/>
      <c r="ABY130" s="79" t="n"/>
      <c r="ABZ130" s="79" t="n"/>
      <c r="ACA130" s="79" t="n"/>
      <c r="ACB130" s="79" t="n"/>
      <c r="ACC130" s="79" t="n"/>
      <c r="ACD130" s="79" t="n"/>
      <c r="ACE130" s="79" t="n"/>
      <c r="ACF130" s="79" t="n"/>
      <c r="ACG130" s="79" t="n"/>
      <c r="ACH130" s="79" t="n"/>
      <c r="ACI130" s="79" t="n"/>
      <c r="ACJ130" s="79" t="n"/>
      <c r="ACK130" s="79" t="n"/>
      <c r="ACL130" s="79" t="n"/>
      <c r="ACM130" s="79" t="n"/>
      <c r="ACN130" s="79" t="n"/>
      <c r="ACO130" s="79" t="n"/>
      <c r="ACP130" s="79" t="n"/>
      <c r="ACQ130" s="79" t="n"/>
      <c r="ACR130" s="79" t="n"/>
      <c r="ACU130" s="78" t="n">
        <v>32</v>
      </c>
      <c r="ACV130" s="79" t="n"/>
      <c r="ACW130" s="79" t="n"/>
      <c r="ACX130" s="79" t="n"/>
      <c r="ACY130" s="79" t="n"/>
      <c r="ACZ130" s="79" t="n"/>
      <c r="ADA130" s="79" t="n"/>
      <c r="ADB130" s="79" t="n"/>
      <c r="ADC130" s="79" t="n"/>
      <c r="ADD130" s="79" t="n"/>
      <c r="ADE130" s="79" t="n"/>
      <c r="ADF130" s="79" t="n"/>
      <c r="ADG130" s="79" t="n"/>
      <c r="ADH130" s="79" t="n"/>
      <c r="ADI130" s="79" t="n"/>
      <c r="ADJ130" s="79" t="n"/>
      <c r="ADK130" s="79" t="n"/>
      <c r="ADL130" s="79" t="n"/>
      <c r="ADM130" s="79" t="n"/>
      <c r="ADN130" s="79" t="n"/>
      <c r="ADO130" s="79" t="n"/>
      <c r="ADP130" s="79" t="n"/>
      <c r="ADQ130" s="79" t="n"/>
      <c r="ADR130" s="79" t="n"/>
      <c r="ADS130" s="79" t="n"/>
      <c r="ADT130" s="79" t="n"/>
      <c r="ADU130" s="79" t="n"/>
      <c r="ADV130" s="79" t="n"/>
      <c r="ADW130" s="79" t="n"/>
      <c r="ADX130" s="79" t="n"/>
      <c r="ADY130" s="79" t="n"/>
      <c r="ADZ130" s="79" t="n"/>
      <c r="AEA130" s="79" t="n"/>
      <c r="AEB130" s="79" t="n"/>
      <c r="AEC130" s="79" t="n"/>
      <c r="AED130" s="79" t="n"/>
      <c r="AEE130" s="79" t="n"/>
      <c r="AEF130" s="79" t="n"/>
      <c r="AEG130" s="79" t="n"/>
      <c r="AEH130" s="79" t="n"/>
      <c r="AEI130" s="79" t="n"/>
      <c r="AEL130" s="78" t="n">
        <v>32</v>
      </c>
      <c r="AEM130" s="79" t="n"/>
      <c r="AEN130" s="79" t="n"/>
      <c r="AEO130" s="79" t="n"/>
      <c r="AEP130" s="79" t="n"/>
      <c r="AEQ130" s="79" t="n"/>
      <c r="AER130" s="79" t="n"/>
      <c r="AES130" s="79" t="n"/>
      <c r="AET130" s="79" t="n"/>
      <c r="AEU130" s="79" t="n"/>
      <c r="AEV130" s="79" t="n"/>
      <c r="AEW130" s="79" t="n"/>
      <c r="AEX130" s="79" t="n"/>
      <c r="AEY130" s="79" t="n"/>
      <c r="AEZ130" s="79" t="n"/>
      <c r="AFA130" s="79" t="n"/>
      <c r="AFB130" s="79" t="n"/>
      <c r="AFC130" s="79" t="n"/>
      <c r="AFD130" s="79" t="n"/>
      <c r="AFE130" s="79" t="n"/>
      <c r="AFF130" s="79" t="n"/>
      <c r="AFG130" s="79" t="n"/>
      <c r="AFH130" s="79" t="n"/>
      <c r="AFI130" s="79" t="n"/>
      <c r="AFJ130" s="79" t="n"/>
      <c r="AFK130" s="79" t="n"/>
      <c r="AFL130" s="79" t="n"/>
      <c r="AFM130" s="79" t="n"/>
      <c r="AFN130" s="79" t="n"/>
      <c r="AFO130" s="79" t="n"/>
      <c r="AFP130" s="79" t="n"/>
      <c r="AFQ130" s="79" t="n"/>
      <c r="AFR130" s="79" t="n"/>
      <c r="AFS130" s="79" t="n"/>
      <c r="AFT130" s="79" t="n"/>
      <c r="AFU130" s="79" t="n"/>
      <c r="AFV130" s="79" t="n"/>
      <c r="AFW130" s="79" t="n"/>
      <c r="AFX130" s="79" t="n"/>
      <c r="AFY130" s="79" t="n"/>
      <c r="AFZ130" s="79" t="n"/>
    </row>
    <row r="131">
      <c r="A131" s="78" t="n">
        <v>33</v>
      </c>
      <c r="B131" s="79" t="n"/>
      <c r="C131" s="79" t="n"/>
      <c r="D131" s="79" t="n"/>
      <c r="E131" s="79" t="n"/>
      <c r="F131" s="79" t="n"/>
      <c r="G131" s="79" t="n"/>
      <c r="H131" s="79" t="n"/>
      <c r="I131" s="79" t="n"/>
      <c r="J131" s="79" t="n"/>
      <c r="K131" s="79" t="n"/>
      <c r="L131" s="79" t="n"/>
      <c r="M131" s="79" t="n"/>
      <c r="N131" s="79" t="n"/>
      <c r="O131" s="79" t="n"/>
      <c r="P131" s="79" t="n"/>
      <c r="Q131" s="79" t="n"/>
      <c r="R131" s="79" t="n"/>
      <c r="S131" s="79" t="n"/>
      <c r="T131" s="79" t="n"/>
      <c r="U131" s="79" t="n"/>
      <c r="V131" s="79" t="n"/>
      <c r="W131" s="79" t="n"/>
      <c r="X131" s="79" t="n"/>
      <c r="Y131" s="79" t="n"/>
      <c r="Z131" s="79" t="n"/>
      <c r="AA131" s="79" t="n"/>
      <c r="AB131" s="79" t="n"/>
      <c r="AC131" s="79" t="n"/>
      <c r="AD131" s="79" t="n"/>
      <c r="AE131" s="79" t="n"/>
      <c r="AF131" s="79" t="n"/>
      <c r="AG131" s="79" t="n"/>
      <c r="AH131" s="79" t="n"/>
      <c r="AI131" s="79" t="n"/>
      <c r="AJ131" s="79" t="n"/>
      <c r="AK131" s="79" t="n"/>
      <c r="AL131" s="79" t="n"/>
      <c r="AM131" s="79" t="n"/>
      <c r="AN131" s="79" t="n"/>
      <c r="AO131" s="79" t="n"/>
      <c r="AR131" s="78" t="n">
        <v>33</v>
      </c>
      <c r="AS131" s="79" t="n"/>
      <c r="AT131" s="79" t="n"/>
      <c r="AU131" s="79" t="n"/>
      <c r="AV131" s="79" t="n"/>
      <c r="AW131" s="79" t="n"/>
      <c r="AX131" s="79" t="n"/>
      <c r="AY131" s="79" t="n"/>
      <c r="AZ131" s="79" t="n"/>
      <c r="BA131" s="79" t="n"/>
      <c r="BB131" s="79" t="n"/>
      <c r="BC131" s="79" t="n"/>
      <c r="BD131" s="79" t="n"/>
      <c r="BE131" s="79" t="n"/>
      <c r="BF131" s="79" t="n"/>
      <c r="BG131" s="79" t="n"/>
      <c r="BH131" s="79" t="n"/>
      <c r="BI131" s="79" t="n"/>
      <c r="BJ131" s="79" t="n"/>
      <c r="BK131" s="79" t="n"/>
      <c r="BL131" s="79" t="n"/>
      <c r="BM131" s="79" t="n"/>
      <c r="BN131" s="79" t="n"/>
      <c r="BO131" s="79" t="n"/>
      <c r="BP131" s="79" t="n"/>
      <c r="BQ131" s="79" t="n"/>
      <c r="BR131" s="79" t="n"/>
      <c r="BS131" s="79" t="n"/>
      <c r="BT131" s="79" t="n"/>
      <c r="BU131" s="79" t="n"/>
      <c r="BV131" s="79" t="n"/>
      <c r="BW131" s="79" t="n"/>
      <c r="BX131" s="79" t="n"/>
      <c r="BY131" s="79" t="n"/>
      <c r="BZ131" s="79" t="n"/>
      <c r="CA131" s="79" t="n"/>
      <c r="CB131" s="79" t="n"/>
      <c r="CC131" s="79" t="n"/>
      <c r="CD131" s="79" t="n"/>
      <c r="CE131" s="79" t="n"/>
      <c r="CF131" s="79" t="n"/>
      <c r="CI131" s="78" t="n">
        <v>33</v>
      </c>
      <c r="CJ131" s="79" t="n"/>
      <c r="CK131" s="79" t="n"/>
      <c r="CL131" s="79" t="n"/>
      <c r="CM131" s="79" t="n"/>
      <c r="CN131" s="79" t="n"/>
      <c r="CO131" s="79" t="n"/>
      <c r="CP131" s="79" t="n"/>
      <c r="CQ131" s="79" t="n"/>
      <c r="CR131" s="79" t="n"/>
      <c r="CS131" s="79" t="n"/>
      <c r="CT131" s="79" t="n"/>
      <c r="CU131" s="79" t="n"/>
      <c r="CV131" s="79" t="n"/>
      <c r="CW131" s="79" t="n"/>
      <c r="CX131" s="79" t="n"/>
      <c r="CY131" s="79" t="n"/>
      <c r="CZ131" s="79" t="n"/>
      <c r="DA131" s="79" t="n"/>
      <c r="DB131" s="79" t="n"/>
      <c r="DC131" s="79" t="n"/>
      <c r="DD131" s="79" t="n"/>
      <c r="DE131" s="79" t="n"/>
      <c r="DF131" s="79" t="n"/>
      <c r="DG131" s="79" t="n"/>
      <c r="DH131" s="79" t="n"/>
      <c r="DI131" s="79" t="n"/>
      <c r="DJ131" s="79" t="n"/>
      <c r="DK131" s="79" t="n"/>
      <c r="DL131" s="79" t="n"/>
      <c r="DM131" s="79" t="n"/>
      <c r="DN131" s="79" t="n"/>
      <c r="DO131" s="79" t="n"/>
      <c r="DP131" s="79" t="n"/>
      <c r="DQ131" s="79" t="n"/>
      <c r="DR131" s="79" t="n"/>
      <c r="DS131" s="79" t="n"/>
      <c r="DT131" s="79" t="n"/>
      <c r="DU131" s="79" t="n"/>
      <c r="DV131" s="79" t="n"/>
      <c r="DW131" s="79" t="n"/>
      <c r="DZ131" s="78" t="n">
        <v>33</v>
      </c>
      <c r="EA131" s="79" t="n"/>
      <c r="EB131" s="79" t="n"/>
      <c r="EC131" s="79" t="n"/>
      <c r="ED131" s="79" t="n"/>
      <c r="EE131" s="79" t="n"/>
      <c r="EF131" s="79" t="n"/>
      <c r="EG131" s="79" t="n"/>
      <c r="EH131" s="79" t="n"/>
      <c r="EI131" s="79" t="n"/>
      <c r="EJ131" s="79" t="n"/>
      <c r="EK131" s="79" t="n"/>
      <c r="EL131" s="79" t="n"/>
      <c r="EM131" s="79" t="n"/>
      <c r="EN131" s="79" t="n"/>
      <c r="EO131" s="79" t="n"/>
      <c r="EP131" s="79" t="n"/>
      <c r="EQ131" s="79" t="n"/>
      <c r="ER131" s="79" t="n"/>
      <c r="ES131" s="79" t="n"/>
      <c r="ET131" s="79" t="n"/>
      <c r="EU131" s="79" t="n"/>
      <c r="EV131" s="79" t="n"/>
      <c r="EW131" s="79" t="n"/>
      <c r="EX131" s="79" t="n"/>
      <c r="EY131" s="79" t="n"/>
      <c r="EZ131" s="79" t="n"/>
      <c r="FA131" s="79" t="n"/>
      <c r="FB131" s="79" t="n"/>
      <c r="FC131" s="79" t="n"/>
      <c r="FD131" s="79" t="n"/>
      <c r="FE131" s="79" t="n"/>
      <c r="FF131" s="79" t="n"/>
      <c r="FG131" s="79" t="n"/>
      <c r="FH131" s="79" t="n"/>
      <c r="FI131" s="79" t="n"/>
      <c r="FJ131" s="79" t="n"/>
      <c r="FK131" s="79" t="n"/>
      <c r="FL131" s="79" t="n"/>
      <c r="FM131" s="79" t="n"/>
      <c r="FN131" s="79" t="n"/>
      <c r="FQ131" s="78" t="n">
        <v>33</v>
      </c>
      <c r="FR131" s="79" t="n"/>
      <c r="FS131" s="79" t="n"/>
      <c r="FT131" s="79" t="n"/>
      <c r="FU131" s="79" t="n"/>
      <c r="FV131" s="79" t="n"/>
      <c r="FW131" s="79" t="n"/>
      <c r="FX131" s="79" t="n"/>
      <c r="FY131" s="79" t="n"/>
      <c r="FZ131" s="79" t="n"/>
      <c r="GA131" s="79" t="n"/>
      <c r="GB131" s="79" t="n"/>
      <c r="GC131" s="79" t="n"/>
      <c r="GD131" s="79" t="n"/>
      <c r="GE131" s="79" t="n"/>
      <c r="GF131" s="79" t="n"/>
      <c r="GG131" s="79" t="n"/>
      <c r="GH131" s="79" t="n"/>
      <c r="GI131" s="79" t="n"/>
      <c r="GJ131" s="79" t="n"/>
      <c r="GK131" s="79" t="n"/>
      <c r="GL131" s="79" t="n"/>
      <c r="GM131" s="79" t="n"/>
      <c r="GN131" s="79" t="n"/>
      <c r="GO131" s="79" t="n"/>
      <c r="GP131" s="79" t="n"/>
      <c r="GQ131" s="79" t="n"/>
      <c r="GR131" s="79" t="n"/>
      <c r="GS131" s="79" t="n"/>
      <c r="GT131" s="79" t="n"/>
      <c r="GU131" s="79" t="n"/>
      <c r="GV131" s="79" t="n"/>
      <c r="GW131" s="79" t="n"/>
      <c r="GX131" s="79" t="n"/>
      <c r="GY131" s="79" t="n"/>
      <c r="GZ131" s="79" t="n"/>
      <c r="HA131" s="79" t="n"/>
      <c r="HB131" s="79" t="n"/>
      <c r="HC131" s="79" t="n"/>
      <c r="HD131" s="79" t="n"/>
      <c r="HE131" s="79" t="n"/>
      <c r="HH131" s="78" t="n">
        <v>33</v>
      </c>
      <c r="HI131" s="79" t="n"/>
      <c r="HJ131" s="79" t="n"/>
      <c r="HK131" s="79" t="n"/>
      <c r="HL131" s="79" t="n"/>
      <c r="HM131" s="79" t="n"/>
      <c r="HN131" s="79" t="n"/>
      <c r="HO131" s="79" t="n"/>
      <c r="HP131" s="79" t="n"/>
      <c r="HQ131" s="79" t="n"/>
      <c r="HR131" s="79" t="n"/>
      <c r="HS131" s="79" t="n"/>
      <c r="HT131" s="79" t="n"/>
      <c r="HU131" s="79" t="n"/>
      <c r="HV131" s="79" t="n"/>
      <c r="HW131" s="79" t="n"/>
      <c r="HX131" s="79" t="n"/>
      <c r="HY131" s="79" t="n"/>
      <c r="HZ131" s="79" t="n"/>
      <c r="IA131" s="79" t="n"/>
      <c r="IB131" s="79" t="n"/>
      <c r="IC131" s="79" t="n"/>
      <c r="ID131" s="79" t="n"/>
      <c r="IE131" s="79" t="n"/>
      <c r="IF131" s="79" t="n"/>
      <c r="IG131" s="79" t="n"/>
      <c r="IH131" s="79" t="n"/>
      <c r="II131" s="79" t="n"/>
      <c r="IJ131" s="79" t="n"/>
      <c r="IK131" s="79" t="n"/>
      <c r="IL131" s="79" t="n"/>
      <c r="IM131" s="79" t="n"/>
      <c r="IN131" s="79" t="n"/>
      <c r="IO131" s="79" t="n"/>
      <c r="IP131" s="79" t="n"/>
      <c r="IQ131" s="79" t="n"/>
      <c r="IR131" s="79" t="n"/>
      <c r="IS131" s="79" t="n"/>
      <c r="IT131" s="79" t="n"/>
      <c r="IU131" s="79" t="n"/>
      <c r="IV131" s="79" t="n"/>
      <c r="IY131" s="78" t="n">
        <v>33</v>
      </c>
      <c r="IZ131" s="79" t="n"/>
      <c r="JA131" s="79" t="n"/>
      <c r="JB131" s="79" t="n"/>
      <c r="JC131" s="79" t="n"/>
      <c r="JD131" s="79" t="n"/>
      <c r="JE131" s="79" t="n"/>
      <c r="JF131" s="79" t="n"/>
      <c r="JG131" s="79" t="n"/>
      <c r="JH131" s="79" t="n"/>
      <c r="JI131" s="79" t="n"/>
      <c r="JJ131" s="79" t="n"/>
      <c r="JK131" s="79" t="n"/>
      <c r="JL131" s="79" t="n"/>
      <c r="JM131" s="79" t="n"/>
      <c r="JN131" s="79" t="n"/>
      <c r="JO131" s="79" t="n"/>
      <c r="JP131" s="79" t="n"/>
      <c r="JQ131" s="79" t="n"/>
      <c r="JR131" s="79" t="n"/>
      <c r="JS131" s="79" t="n"/>
      <c r="JT131" s="79" t="n"/>
      <c r="JU131" s="79" t="n"/>
      <c r="JV131" s="79" t="n"/>
      <c r="JW131" s="79" t="n"/>
      <c r="JX131" s="79" t="n"/>
      <c r="JY131" s="79" t="n"/>
      <c r="JZ131" s="79" t="n"/>
      <c r="KA131" s="79" t="n"/>
      <c r="KB131" s="79" t="n"/>
      <c r="KC131" s="79" t="n"/>
      <c r="KD131" s="79" t="n"/>
      <c r="KE131" s="79" t="n"/>
      <c r="KF131" s="79" t="n"/>
      <c r="KG131" s="79" t="n"/>
      <c r="KH131" s="79" t="n"/>
      <c r="KI131" s="79" t="n"/>
      <c r="KJ131" s="79" t="n"/>
      <c r="KK131" s="79" t="n"/>
      <c r="KL131" s="79" t="n"/>
      <c r="KM131" s="79" t="n"/>
      <c r="KP131" s="78" t="n">
        <v>33</v>
      </c>
      <c r="KQ131" s="79" t="n"/>
      <c r="KR131" s="79" t="n"/>
      <c r="KS131" s="79" t="n"/>
      <c r="KT131" s="79" t="n"/>
      <c r="KU131" s="79" t="n"/>
      <c r="KV131" s="79" t="n"/>
      <c r="KW131" s="79" t="n"/>
      <c r="KX131" s="79" t="n"/>
      <c r="KY131" s="79" t="n"/>
      <c r="KZ131" s="79" t="n"/>
      <c r="LA131" s="79" t="n"/>
      <c r="LB131" s="79" t="n"/>
      <c r="LC131" s="79" t="n"/>
      <c r="LD131" s="79" t="n"/>
      <c r="LE131" s="79" t="n"/>
      <c r="LF131" s="79" t="n"/>
      <c r="LG131" s="79" t="n"/>
      <c r="LH131" s="79" t="n"/>
      <c r="LI131" s="79" t="n"/>
      <c r="LJ131" s="79" t="n"/>
      <c r="LK131" s="79" t="n"/>
      <c r="LL131" s="79" t="n"/>
      <c r="LM131" s="79" t="n"/>
      <c r="LN131" s="79" t="n"/>
      <c r="LO131" s="79" t="n"/>
      <c r="LP131" s="79" t="n"/>
      <c r="LQ131" s="79" t="n"/>
      <c r="LR131" s="79" t="n"/>
      <c r="LS131" s="79" t="n"/>
      <c r="LT131" s="79" t="n"/>
      <c r="LU131" s="79" t="n"/>
      <c r="LV131" s="79" t="n"/>
      <c r="LW131" s="79" t="n"/>
      <c r="LX131" s="79" t="n"/>
      <c r="LY131" s="79" t="n"/>
      <c r="LZ131" s="79" t="n"/>
      <c r="MA131" s="79" t="n"/>
      <c r="MB131" s="79" t="n"/>
      <c r="MC131" s="79" t="n"/>
      <c r="MD131" s="79" t="n"/>
      <c r="MG131" s="78" t="n">
        <v>33</v>
      </c>
      <c r="MH131" s="79" t="n"/>
      <c r="MI131" s="79" t="n"/>
      <c r="MJ131" s="79" t="n"/>
      <c r="MK131" s="79" t="n"/>
      <c r="ML131" s="79" t="n"/>
      <c r="MM131" s="79" t="n"/>
      <c r="MN131" s="79" t="n"/>
      <c r="MO131" s="79" t="n"/>
      <c r="MP131" s="79" t="n"/>
      <c r="MQ131" s="79" t="n"/>
      <c r="MR131" s="79" t="n"/>
      <c r="MS131" s="79" t="n"/>
      <c r="MT131" s="79" t="n"/>
      <c r="MU131" s="79" t="n"/>
      <c r="MV131" s="79" t="n"/>
      <c r="MW131" s="79" t="n"/>
      <c r="MX131" s="79" t="n"/>
      <c r="MY131" s="79" t="n"/>
      <c r="MZ131" s="79" t="n"/>
      <c r="NA131" s="79" t="n"/>
      <c r="NB131" s="79" t="n"/>
      <c r="NC131" s="79" t="n"/>
      <c r="ND131" s="79" t="n"/>
      <c r="NE131" s="79" t="n"/>
      <c r="NF131" s="79" t="n"/>
      <c r="NG131" s="79" t="n"/>
      <c r="NH131" s="79" t="n"/>
      <c r="NI131" s="79" t="n"/>
      <c r="NJ131" s="79" t="n"/>
      <c r="NK131" s="79" t="n"/>
      <c r="NL131" s="79" t="n"/>
      <c r="NM131" s="79" t="n"/>
      <c r="NN131" s="79" t="n"/>
      <c r="NO131" s="79" t="n"/>
      <c r="NP131" s="79" t="n"/>
      <c r="NQ131" s="79" t="n"/>
      <c r="NR131" s="79" t="n"/>
      <c r="NS131" s="79" t="n"/>
      <c r="NT131" s="79" t="n"/>
      <c r="NU131" s="79" t="n"/>
      <c r="NX131" s="78" t="n">
        <v>33</v>
      </c>
      <c r="NY131" s="79" t="n"/>
      <c r="NZ131" s="79" t="n"/>
      <c r="OA131" s="79" t="n"/>
      <c r="OB131" s="79" t="n"/>
      <c r="OC131" s="79" t="n"/>
      <c r="OD131" s="79" t="n"/>
      <c r="OE131" s="79" t="n"/>
      <c r="OF131" s="79" t="n"/>
      <c r="OG131" s="79" t="n"/>
      <c r="OH131" s="79" t="n"/>
      <c r="OI131" s="79" t="n"/>
      <c r="OJ131" s="79" t="n"/>
      <c r="OK131" s="79" t="n"/>
      <c r="OL131" s="79" t="n"/>
      <c r="OM131" s="79" t="n"/>
      <c r="ON131" s="79" t="n"/>
      <c r="OO131" s="79" t="n"/>
      <c r="OP131" s="79" t="n"/>
      <c r="OQ131" s="79" t="n"/>
      <c r="OR131" s="79" t="n"/>
      <c r="OS131" s="79" t="n"/>
      <c r="OT131" s="79" t="n"/>
      <c r="OU131" s="79" t="n"/>
      <c r="OV131" s="79" t="n"/>
      <c r="OW131" s="79" t="n"/>
      <c r="OX131" s="79" t="n"/>
      <c r="OY131" s="79" t="n"/>
      <c r="OZ131" s="79" t="n"/>
      <c r="PA131" s="79" t="n"/>
      <c r="PB131" s="79" t="n"/>
      <c r="PC131" s="79" t="n"/>
      <c r="PD131" s="79" t="n"/>
      <c r="PE131" s="79" t="n"/>
      <c r="PF131" s="79" t="n"/>
      <c r="PG131" s="79" t="n"/>
      <c r="PH131" s="79" t="n"/>
      <c r="PI131" s="79" t="n"/>
      <c r="PJ131" s="79" t="n"/>
      <c r="PK131" s="79" t="n"/>
      <c r="PL131" s="79" t="n"/>
      <c r="PO131" s="78" t="n">
        <v>33</v>
      </c>
      <c r="PP131" s="79" t="n"/>
      <c r="PQ131" s="79" t="n"/>
      <c r="PR131" s="79" t="n"/>
      <c r="PS131" s="79" t="n"/>
      <c r="PT131" s="79" t="n"/>
      <c r="PU131" s="79" t="n"/>
      <c r="PV131" s="79" t="n"/>
      <c r="PW131" s="79" t="n"/>
      <c r="PX131" s="79" t="n"/>
      <c r="PY131" s="79" t="n"/>
      <c r="PZ131" s="79" t="n"/>
      <c r="QA131" s="79" t="n"/>
      <c r="QB131" s="79" t="n"/>
      <c r="QC131" s="79" t="n"/>
      <c r="QD131" s="79" t="n"/>
      <c r="QE131" s="79" t="n"/>
      <c r="QF131" s="79" t="n"/>
      <c r="QG131" s="79" t="n"/>
      <c r="QH131" s="79" t="n"/>
      <c r="QI131" s="79" t="n"/>
      <c r="QJ131" s="79" t="n"/>
      <c r="QK131" s="79" t="n"/>
      <c r="QL131" s="79" t="n"/>
      <c r="QM131" s="79" t="n"/>
      <c r="QN131" s="79" t="n"/>
      <c r="QO131" s="79" t="n"/>
      <c r="QP131" s="79" t="n"/>
      <c r="QQ131" s="79" t="n"/>
      <c r="QR131" s="79" t="n"/>
      <c r="QS131" s="79" t="n"/>
      <c r="QT131" s="79" t="n"/>
      <c r="QU131" s="79" t="n"/>
      <c r="QV131" s="79" t="n"/>
      <c r="QW131" s="79" t="n"/>
      <c r="QX131" s="79" t="n"/>
      <c r="QY131" s="79" t="n"/>
      <c r="QZ131" s="79" t="n"/>
      <c r="RA131" s="79" t="n"/>
      <c r="RB131" s="79" t="n"/>
      <c r="RC131" s="79" t="n"/>
      <c r="RF131" s="78" t="n">
        <v>33</v>
      </c>
      <c r="RG131" s="79" t="n"/>
      <c r="RH131" s="79" t="n"/>
      <c r="RI131" s="79" t="n"/>
      <c r="RJ131" s="79" t="n"/>
      <c r="RK131" s="79" t="n"/>
      <c r="RL131" s="79" t="n"/>
      <c r="RM131" s="79" t="n"/>
      <c r="RN131" s="79" t="n"/>
      <c r="RO131" s="79" t="n"/>
      <c r="RP131" s="79" t="n"/>
      <c r="RQ131" s="79" t="n"/>
      <c r="RR131" s="79" t="n"/>
      <c r="RS131" s="79" t="n"/>
      <c r="RT131" s="79" t="n"/>
      <c r="RU131" s="79" t="n"/>
      <c r="RV131" s="79" t="n"/>
      <c r="RW131" s="79" t="n"/>
      <c r="RX131" s="79" t="n"/>
      <c r="RY131" s="79" t="n"/>
      <c r="RZ131" s="79" t="n"/>
      <c r="SA131" s="79" t="n"/>
      <c r="SB131" s="79" t="n"/>
      <c r="SC131" s="79" t="n"/>
      <c r="SD131" s="79" t="n"/>
      <c r="SE131" s="79" t="n"/>
      <c r="SF131" s="79" t="n"/>
      <c r="SG131" s="79" t="n"/>
      <c r="SH131" s="79" t="n"/>
      <c r="SI131" s="79" t="n"/>
      <c r="SJ131" s="79" t="n"/>
      <c r="SK131" s="79" t="n"/>
      <c r="SL131" s="79" t="n"/>
      <c r="SM131" s="79" t="n"/>
      <c r="SN131" s="79" t="n"/>
      <c r="SO131" s="79" t="n"/>
      <c r="SP131" s="79" t="n"/>
      <c r="SQ131" s="79" t="n"/>
      <c r="SR131" s="79" t="n"/>
      <c r="SS131" s="79" t="n"/>
      <c r="ST131" s="79" t="n"/>
      <c r="SW131" s="78" t="n">
        <v>33</v>
      </c>
      <c r="SX131" s="79" t="n"/>
      <c r="SY131" s="79" t="n"/>
      <c r="SZ131" s="79" t="n"/>
      <c r="TA131" s="79" t="n"/>
      <c r="TB131" s="79" t="n"/>
      <c r="TC131" s="79" t="n"/>
      <c r="TD131" s="79" t="n"/>
      <c r="TE131" s="79" t="n"/>
      <c r="TF131" s="79" t="n"/>
      <c r="TG131" s="79" t="n"/>
      <c r="TH131" s="79" t="n"/>
      <c r="TI131" s="79" t="n"/>
      <c r="TJ131" s="79" t="n"/>
      <c r="TK131" s="79" t="n"/>
      <c r="TL131" s="79" t="n"/>
      <c r="TM131" s="79" t="n"/>
      <c r="TN131" s="79" t="n"/>
      <c r="TO131" s="79" t="n"/>
      <c r="TP131" s="79" t="n"/>
      <c r="TQ131" s="79" t="n"/>
      <c r="TR131" s="79" t="n"/>
      <c r="TS131" s="79" t="n"/>
      <c r="TT131" s="79" t="n"/>
      <c r="TU131" s="79" t="n"/>
      <c r="TV131" s="79" t="n"/>
      <c r="TW131" s="79" t="n"/>
      <c r="TX131" s="79" t="n"/>
      <c r="TY131" s="79" t="n"/>
      <c r="TZ131" s="79" t="n"/>
      <c r="UA131" s="79" t="n"/>
      <c r="UB131" s="79" t="n"/>
      <c r="UC131" s="79" t="n"/>
      <c r="UD131" s="79" t="n"/>
      <c r="UE131" s="79" t="n"/>
      <c r="UF131" s="79" t="n"/>
      <c r="UG131" s="79" t="n"/>
      <c r="UH131" s="79" t="n"/>
      <c r="UI131" s="79" t="n"/>
      <c r="UJ131" s="79" t="n"/>
      <c r="UK131" s="79" t="n"/>
      <c r="UN131" s="78" t="n">
        <v>33</v>
      </c>
      <c r="UO131" s="79" t="n"/>
      <c r="UP131" s="79" t="n"/>
      <c r="UQ131" s="79" t="n"/>
      <c r="UR131" s="79" t="n"/>
      <c r="US131" s="79" t="n"/>
      <c r="UT131" s="79" t="n"/>
      <c r="UU131" s="79" t="n"/>
      <c r="UV131" s="79" t="n"/>
      <c r="UW131" s="79" t="n"/>
      <c r="UX131" s="79" t="n"/>
      <c r="UY131" s="79" t="n"/>
      <c r="UZ131" s="79" t="n"/>
      <c r="VA131" s="79" t="n"/>
      <c r="VB131" s="79" t="n"/>
      <c r="VC131" s="79" t="n"/>
      <c r="VD131" s="79" t="n"/>
      <c r="VE131" s="79" t="n"/>
      <c r="VF131" s="79" t="n"/>
      <c r="VG131" s="79" t="n"/>
      <c r="VH131" s="79" t="n"/>
      <c r="VI131" s="79" t="n"/>
      <c r="VJ131" s="79" t="n"/>
      <c r="VK131" s="79" t="n"/>
      <c r="VL131" s="79" t="n"/>
      <c r="VM131" s="79" t="n"/>
      <c r="VN131" s="79" t="n"/>
      <c r="VO131" s="79" t="n"/>
      <c r="VP131" s="79" t="n"/>
      <c r="VQ131" s="79" t="n"/>
      <c r="VR131" s="79" t="n"/>
      <c r="VS131" s="79" t="n"/>
      <c r="VT131" s="79" t="n"/>
      <c r="VU131" s="79" t="n"/>
      <c r="VV131" s="79" t="n"/>
      <c r="VW131" s="79" t="n"/>
      <c r="VX131" s="79" t="n"/>
      <c r="VY131" s="79" t="n"/>
      <c r="VZ131" s="79" t="n"/>
      <c r="WA131" s="79" t="n"/>
      <c r="WB131" s="79" t="n"/>
      <c r="WE131" s="78" t="n">
        <v>33</v>
      </c>
      <c r="WF131" s="79" t="n"/>
      <c r="WG131" s="79" t="n"/>
      <c r="WH131" s="79" t="n"/>
      <c r="WI131" s="79" t="n"/>
      <c r="WJ131" s="79" t="n"/>
      <c r="WK131" s="79" t="n"/>
      <c r="WL131" s="79" t="n"/>
      <c r="WM131" s="79" t="n"/>
      <c r="WN131" s="79" t="n"/>
      <c r="WO131" s="79" t="n"/>
      <c r="WP131" s="79" t="n"/>
      <c r="WQ131" s="79" t="n"/>
      <c r="WR131" s="79" t="n"/>
      <c r="WS131" s="79" t="n"/>
      <c r="WT131" s="79" t="n"/>
      <c r="WU131" s="79" t="n"/>
      <c r="WV131" s="79" t="n"/>
      <c r="WW131" s="79" t="n"/>
      <c r="WX131" s="79" t="n"/>
      <c r="WY131" s="79" t="n"/>
      <c r="WZ131" s="79" t="n"/>
      <c r="XA131" s="79" t="n"/>
      <c r="XB131" s="79" t="n"/>
      <c r="XC131" s="79" t="n"/>
      <c r="XD131" s="79" t="n"/>
      <c r="XE131" s="79" t="n"/>
      <c r="XF131" s="79" t="n"/>
      <c r="XG131" s="79" t="n"/>
      <c r="XH131" s="79" t="n"/>
      <c r="XI131" s="79" t="n"/>
      <c r="XJ131" s="79" t="n"/>
      <c r="XK131" s="79" t="n"/>
      <c r="XL131" s="79" t="n"/>
      <c r="XM131" s="79" t="n"/>
      <c r="XN131" s="79" t="n"/>
      <c r="XO131" s="79" t="n"/>
      <c r="XP131" s="79" t="n"/>
      <c r="XQ131" s="79" t="n"/>
      <c r="XR131" s="79" t="n"/>
      <c r="XS131" s="79" t="n"/>
      <c r="XV131" s="78" t="n">
        <v>33</v>
      </c>
      <c r="XW131" s="79" t="n"/>
      <c r="XX131" s="79" t="n"/>
      <c r="XY131" s="79" t="n"/>
      <c r="XZ131" s="79" t="n"/>
      <c r="YA131" s="79" t="n"/>
      <c r="YB131" s="79" t="n"/>
      <c r="YC131" s="79" t="n"/>
      <c r="YD131" s="79" t="n"/>
      <c r="YE131" s="79" t="n"/>
      <c r="YF131" s="79" t="n"/>
      <c r="YG131" s="79" t="n"/>
      <c r="YH131" s="79" t="n"/>
      <c r="YI131" s="79" t="n"/>
      <c r="YJ131" s="79" t="n"/>
      <c r="YK131" s="79" t="n"/>
      <c r="YL131" s="79" t="n"/>
      <c r="YM131" s="79" t="n"/>
      <c r="YN131" s="79" t="n"/>
      <c r="YO131" s="79" t="n"/>
      <c r="YP131" s="79" t="n"/>
      <c r="YQ131" s="79" t="n"/>
      <c r="YR131" s="79" t="n"/>
      <c r="YS131" s="79" t="n"/>
      <c r="YT131" s="79" t="n"/>
      <c r="YU131" s="79" t="n"/>
      <c r="YV131" s="79" t="n"/>
      <c r="YW131" s="79" t="n"/>
      <c r="YX131" s="79" t="n"/>
      <c r="YY131" s="79" t="n"/>
      <c r="YZ131" s="79" t="n"/>
      <c r="ZA131" s="79" t="n"/>
      <c r="ZB131" s="79" t="n"/>
      <c r="ZC131" s="79" t="n"/>
      <c r="ZD131" s="79" t="n"/>
      <c r="ZE131" s="79" t="n"/>
      <c r="ZF131" s="79" t="n"/>
      <c r="ZG131" s="79" t="n"/>
      <c r="ZH131" s="79" t="n"/>
      <c r="ZI131" s="79" t="n"/>
      <c r="ZJ131" s="79" t="n"/>
      <c r="ZM131" s="78" t="n">
        <v>33</v>
      </c>
      <c r="ZN131" s="79" t="n"/>
      <c r="ZO131" s="79" t="n"/>
      <c r="ZP131" s="79" t="n"/>
      <c r="ZQ131" s="79" t="n"/>
      <c r="ZR131" s="79" t="n"/>
      <c r="ZS131" s="79" t="n"/>
      <c r="ZT131" s="79" t="n"/>
      <c r="ZU131" s="79" t="n"/>
      <c r="ZV131" s="79" t="n"/>
      <c r="ZW131" s="79" t="n"/>
      <c r="ZX131" s="79" t="n"/>
      <c r="ZY131" s="79" t="n"/>
      <c r="ZZ131" s="79" t="n"/>
      <c r="AAA131" s="79" t="n"/>
      <c r="AAB131" s="79" t="n"/>
      <c r="AAC131" s="79" t="n"/>
      <c r="AAD131" s="79" t="n"/>
      <c r="AAE131" s="79" t="n"/>
      <c r="AAF131" s="79" t="n"/>
      <c r="AAG131" s="79" t="n"/>
      <c r="AAH131" s="79" t="n"/>
      <c r="AAI131" s="79" t="n"/>
      <c r="AAJ131" s="79" t="n"/>
      <c r="AAK131" s="79" t="n"/>
      <c r="AAL131" s="79" t="n"/>
      <c r="AAM131" s="79" t="n"/>
      <c r="AAN131" s="79" t="n"/>
      <c r="AAO131" s="79" t="n"/>
      <c r="AAP131" s="79" t="n"/>
      <c r="AAQ131" s="79" t="n"/>
      <c r="AAR131" s="79" t="n"/>
      <c r="AAS131" s="79" t="n"/>
      <c r="AAT131" s="79" t="n"/>
      <c r="AAU131" s="79" t="n"/>
      <c r="AAV131" s="79" t="n"/>
      <c r="AAW131" s="79" t="n"/>
      <c r="AAX131" s="79" t="n"/>
      <c r="AAY131" s="79" t="n"/>
      <c r="AAZ131" s="79" t="n"/>
      <c r="ABA131" s="79" t="n"/>
      <c r="ABD131" s="78" t="n">
        <v>33</v>
      </c>
      <c r="ABE131" s="79" t="n"/>
      <c r="ABF131" s="79" t="n"/>
      <c r="ABG131" s="79" t="n"/>
      <c r="ABH131" s="79" t="n"/>
      <c r="ABI131" s="79" t="n"/>
      <c r="ABJ131" s="79" t="n"/>
      <c r="ABK131" s="79" t="n"/>
      <c r="ABL131" s="79" t="n"/>
      <c r="ABM131" s="79" t="n"/>
      <c r="ABN131" s="79" t="n"/>
      <c r="ABO131" s="79" t="n"/>
      <c r="ABP131" s="79" t="n"/>
      <c r="ABQ131" s="79" t="n"/>
      <c r="ABR131" s="79" t="n"/>
      <c r="ABS131" s="79" t="n"/>
      <c r="ABT131" s="79" t="n"/>
      <c r="ABU131" s="79" t="n"/>
      <c r="ABV131" s="79" t="n"/>
      <c r="ABW131" s="79" t="n"/>
      <c r="ABX131" s="79" t="n"/>
      <c r="ABY131" s="79" t="n"/>
      <c r="ABZ131" s="79" t="n"/>
      <c r="ACA131" s="79" t="n"/>
      <c r="ACB131" s="79" t="n"/>
      <c r="ACC131" s="79" t="n"/>
      <c r="ACD131" s="79" t="n"/>
      <c r="ACE131" s="79" t="n"/>
      <c r="ACF131" s="79" t="n"/>
      <c r="ACG131" s="79" t="n"/>
      <c r="ACH131" s="79" t="n"/>
      <c r="ACI131" s="79" t="n"/>
      <c r="ACJ131" s="79" t="n"/>
      <c r="ACK131" s="79" t="n"/>
      <c r="ACL131" s="79" t="n"/>
      <c r="ACM131" s="79" t="n"/>
      <c r="ACN131" s="79" t="n"/>
      <c r="ACO131" s="79" t="n"/>
      <c r="ACP131" s="79" t="n"/>
      <c r="ACQ131" s="79" t="n"/>
      <c r="ACR131" s="79" t="n"/>
      <c r="ACU131" s="78" t="n">
        <v>33</v>
      </c>
      <c r="ACV131" s="79" t="n"/>
      <c r="ACW131" s="79" t="n"/>
      <c r="ACX131" s="79" t="n"/>
      <c r="ACY131" s="79" t="n"/>
      <c r="ACZ131" s="79" t="n"/>
      <c r="ADA131" s="79" t="n"/>
      <c r="ADB131" s="79" t="n"/>
      <c r="ADC131" s="79" t="n"/>
      <c r="ADD131" s="79" t="n"/>
      <c r="ADE131" s="79" t="n"/>
      <c r="ADF131" s="79" t="n"/>
      <c r="ADG131" s="79" t="n"/>
      <c r="ADH131" s="79" t="n"/>
      <c r="ADI131" s="79" t="n"/>
      <c r="ADJ131" s="79" t="n"/>
      <c r="ADK131" s="79" t="n"/>
      <c r="ADL131" s="79" t="n"/>
      <c r="ADM131" s="79" t="n"/>
      <c r="ADN131" s="79" t="n"/>
      <c r="ADO131" s="79" t="n"/>
      <c r="ADP131" s="79" t="n"/>
      <c r="ADQ131" s="79" t="n"/>
      <c r="ADR131" s="79" t="n"/>
      <c r="ADS131" s="79" t="n"/>
      <c r="ADT131" s="79" t="n"/>
      <c r="ADU131" s="79" t="n"/>
      <c r="ADV131" s="79" t="n"/>
      <c r="ADW131" s="79" t="n"/>
      <c r="ADX131" s="79" t="n"/>
      <c r="ADY131" s="79" t="n"/>
      <c r="ADZ131" s="79" t="n"/>
      <c r="AEA131" s="79" t="n"/>
      <c r="AEB131" s="79" t="n"/>
      <c r="AEC131" s="79" t="n"/>
      <c r="AED131" s="79" t="n"/>
      <c r="AEE131" s="79" t="n"/>
      <c r="AEF131" s="79" t="n"/>
      <c r="AEG131" s="79" t="n"/>
      <c r="AEH131" s="79" t="n"/>
      <c r="AEI131" s="79" t="n"/>
      <c r="AEL131" s="78" t="n">
        <v>33</v>
      </c>
      <c r="AEM131" s="79" t="n"/>
      <c r="AEN131" s="79" t="n"/>
      <c r="AEO131" s="79" t="n"/>
      <c r="AEP131" s="79" t="n"/>
      <c r="AEQ131" s="79" t="n"/>
      <c r="AER131" s="79" t="n"/>
      <c r="AES131" s="79" t="n"/>
      <c r="AET131" s="79" t="n"/>
      <c r="AEU131" s="79" t="n"/>
      <c r="AEV131" s="79" t="n"/>
      <c r="AEW131" s="79" t="n"/>
      <c r="AEX131" s="79" t="n"/>
      <c r="AEY131" s="79" t="n"/>
      <c r="AEZ131" s="79" t="n"/>
      <c r="AFA131" s="79" t="n"/>
      <c r="AFB131" s="79" t="n"/>
      <c r="AFC131" s="79" t="n"/>
      <c r="AFD131" s="79" t="n"/>
      <c r="AFE131" s="79" t="n"/>
      <c r="AFF131" s="79" t="n"/>
      <c r="AFG131" s="79" t="n"/>
      <c r="AFH131" s="79" t="n"/>
      <c r="AFI131" s="79" t="n"/>
      <c r="AFJ131" s="79" t="n"/>
      <c r="AFK131" s="79" t="n"/>
      <c r="AFL131" s="79" t="n"/>
      <c r="AFM131" s="79" t="n"/>
      <c r="AFN131" s="79" t="n"/>
      <c r="AFO131" s="79" t="n"/>
      <c r="AFP131" s="79" t="n"/>
      <c r="AFQ131" s="79" t="n"/>
      <c r="AFR131" s="79" t="n"/>
      <c r="AFS131" s="79" t="n"/>
      <c r="AFT131" s="79" t="n"/>
      <c r="AFU131" s="79" t="n"/>
      <c r="AFV131" s="79" t="n"/>
      <c r="AFW131" s="79" t="n"/>
      <c r="AFX131" s="79" t="n"/>
      <c r="AFY131" s="79" t="n"/>
      <c r="AFZ131" s="79" t="n"/>
    </row>
    <row r="132">
      <c r="A132" s="78" t="n">
        <v>34</v>
      </c>
      <c r="B132" s="79" t="n"/>
      <c r="C132" s="79" t="n"/>
      <c r="D132" s="79" t="n"/>
      <c r="E132" s="79" t="n"/>
      <c r="F132" s="79" t="n"/>
      <c r="G132" s="79" t="n"/>
      <c r="H132" s="79" t="n"/>
      <c r="I132" s="79" t="n"/>
      <c r="J132" s="79" t="n"/>
      <c r="K132" s="79" t="n"/>
      <c r="L132" s="79" t="n"/>
      <c r="M132" s="79" t="n"/>
      <c r="N132" s="79" t="n"/>
      <c r="O132" s="79" t="n"/>
      <c r="P132" s="79" t="n"/>
      <c r="Q132" s="79" t="n"/>
      <c r="R132" s="79" t="n"/>
      <c r="S132" s="79" t="n"/>
      <c r="T132" s="79" t="n"/>
      <c r="U132" s="79" t="n"/>
      <c r="V132" s="79" t="n"/>
      <c r="W132" s="79" t="n"/>
      <c r="X132" s="79" t="n"/>
      <c r="Y132" s="79" t="n"/>
      <c r="Z132" s="79" t="n"/>
      <c r="AA132" s="79" t="n"/>
      <c r="AB132" s="79" t="n"/>
      <c r="AC132" s="79" t="n"/>
      <c r="AD132" s="79" t="n"/>
      <c r="AE132" s="79" t="n"/>
      <c r="AF132" s="79" t="n"/>
      <c r="AG132" s="79" t="n"/>
      <c r="AH132" s="79" t="n"/>
      <c r="AI132" s="79" t="n"/>
      <c r="AJ132" s="79" t="n"/>
      <c r="AK132" s="79" t="n"/>
      <c r="AL132" s="79" t="n"/>
      <c r="AM132" s="79" t="n"/>
      <c r="AN132" s="79" t="n"/>
      <c r="AO132" s="79" t="n"/>
      <c r="AR132" s="78" t="n">
        <v>34</v>
      </c>
      <c r="AS132" s="79" t="n"/>
      <c r="AT132" s="79" t="n"/>
      <c r="AU132" s="79" t="n"/>
      <c r="AV132" s="79" t="n"/>
      <c r="AW132" s="79" t="n"/>
      <c r="AX132" s="79" t="n"/>
      <c r="AY132" s="79" t="n"/>
      <c r="AZ132" s="79" t="n"/>
      <c r="BA132" s="79" t="n"/>
      <c r="BB132" s="79" t="n"/>
      <c r="BC132" s="79" t="n"/>
      <c r="BD132" s="79" t="n"/>
      <c r="BE132" s="79" t="n"/>
      <c r="BF132" s="79" t="n"/>
      <c r="BG132" s="79" t="n"/>
      <c r="BH132" s="79" t="n"/>
      <c r="BI132" s="79" t="n"/>
      <c r="BJ132" s="79" t="n"/>
      <c r="BK132" s="79" t="n"/>
      <c r="BL132" s="79" t="n"/>
      <c r="BM132" s="79" t="n"/>
      <c r="BN132" s="79" t="n"/>
      <c r="BO132" s="79" t="n"/>
      <c r="BP132" s="79" t="n"/>
      <c r="BQ132" s="79" t="n"/>
      <c r="BR132" s="79" t="n"/>
      <c r="BS132" s="79" t="n"/>
      <c r="BT132" s="79" t="n"/>
      <c r="BU132" s="79" t="n"/>
      <c r="BV132" s="79" t="n"/>
      <c r="BW132" s="79" t="n"/>
      <c r="BX132" s="79" t="n"/>
      <c r="BY132" s="79" t="n"/>
      <c r="BZ132" s="79" t="n"/>
      <c r="CA132" s="79" t="n"/>
      <c r="CB132" s="79" t="n"/>
      <c r="CC132" s="79" t="n"/>
      <c r="CD132" s="79" t="n"/>
      <c r="CE132" s="79" t="n"/>
      <c r="CF132" s="79" t="n"/>
      <c r="CI132" s="78" t="n">
        <v>34</v>
      </c>
      <c r="CJ132" s="79" t="n"/>
      <c r="CK132" s="79" t="n"/>
      <c r="CL132" s="79" t="n"/>
      <c r="CM132" s="79" t="n"/>
      <c r="CN132" s="79" t="n"/>
      <c r="CO132" s="79" t="n"/>
      <c r="CP132" s="79" t="n"/>
      <c r="CQ132" s="79" t="n"/>
      <c r="CR132" s="79" t="n"/>
      <c r="CS132" s="79" t="n"/>
      <c r="CT132" s="79" t="n"/>
      <c r="CU132" s="79" t="n"/>
      <c r="CV132" s="79" t="n"/>
      <c r="CW132" s="79" t="n"/>
      <c r="CX132" s="79" t="n"/>
      <c r="CY132" s="79" t="n"/>
      <c r="CZ132" s="79" t="n"/>
      <c r="DA132" s="79" t="n"/>
      <c r="DB132" s="79" t="n"/>
      <c r="DC132" s="79" t="n"/>
      <c r="DD132" s="79" t="n"/>
      <c r="DE132" s="79" t="n"/>
      <c r="DF132" s="79" t="n"/>
      <c r="DG132" s="79" t="n"/>
      <c r="DH132" s="79" t="n"/>
      <c r="DI132" s="79" t="n"/>
      <c r="DJ132" s="79" t="n"/>
      <c r="DK132" s="79" t="n"/>
      <c r="DL132" s="79" t="n"/>
      <c r="DM132" s="79" t="n"/>
      <c r="DN132" s="79" t="n"/>
      <c r="DO132" s="79" t="n"/>
      <c r="DP132" s="79" t="n"/>
      <c r="DQ132" s="79" t="n"/>
      <c r="DR132" s="79" t="n"/>
      <c r="DS132" s="79" t="n"/>
      <c r="DT132" s="79" t="n"/>
      <c r="DU132" s="79" t="n"/>
      <c r="DV132" s="79" t="n"/>
      <c r="DW132" s="79" t="n"/>
      <c r="DZ132" s="78" t="n">
        <v>34</v>
      </c>
      <c r="EA132" s="79" t="n"/>
      <c r="EB132" s="79" t="n"/>
      <c r="EC132" s="79" t="n"/>
      <c r="ED132" s="79" t="n"/>
      <c r="EE132" s="79" t="n"/>
      <c r="EF132" s="79" t="n"/>
      <c r="EG132" s="79" t="n"/>
      <c r="EH132" s="79" t="n"/>
      <c r="EI132" s="79" t="n"/>
      <c r="EJ132" s="79" t="n"/>
      <c r="EK132" s="79" t="n"/>
      <c r="EL132" s="79" t="n"/>
      <c r="EM132" s="79" t="n"/>
      <c r="EN132" s="79" t="n"/>
      <c r="EO132" s="79" t="n"/>
      <c r="EP132" s="79" t="n"/>
      <c r="EQ132" s="79" t="n"/>
      <c r="ER132" s="79" t="n"/>
      <c r="ES132" s="79" t="n"/>
      <c r="ET132" s="79" t="n"/>
      <c r="EU132" s="79" t="n"/>
      <c r="EV132" s="79" t="n"/>
      <c r="EW132" s="79" t="n"/>
      <c r="EX132" s="79" t="n"/>
      <c r="EY132" s="79" t="n"/>
      <c r="EZ132" s="79" t="n"/>
      <c r="FA132" s="79" t="n"/>
      <c r="FB132" s="79" t="n"/>
      <c r="FC132" s="79" t="n"/>
      <c r="FD132" s="79" t="n"/>
      <c r="FE132" s="79" t="n"/>
      <c r="FF132" s="79" t="n"/>
      <c r="FG132" s="79" t="n"/>
      <c r="FH132" s="79" t="n"/>
      <c r="FI132" s="79" t="n"/>
      <c r="FJ132" s="79" t="n"/>
      <c r="FK132" s="79" t="n"/>
      <c r="FL132" s="79" t="n"/>
      <c r="FM132" s="79" t="n"/>
      <c r="FN132" s="79" t="n"/>
      <c r="FQ132" s="78" t="n">
        <v>34</v>
      </c>
      <c r="FR132" s="79" t="n"/>
      <c r="FS132" s="79" t="n"/>
      <c r="FT132" s="79" t="n"/>
      <c r="FU132" s="79" t="n"/>
      <c r="FV132" s="79" t="n"/>
      <c r="FW132" s="79" t="n"/>
      <c r="FX132" s="79" t="n"/>
      <c r="FY132" s="79" t="n"/>
      <c r="FZ132" s="79" t="n"/>
      <c r="GA132" s="79" t="n"/>
      <c r="GB132" s="79" t="n"/>
      <c r="GC132" s="79" t="n"/>
      <c r="GD132" s="79" t="n"/>
      <c r="GE132" s="79" t="n"/>
      <c r="GF132" s="79" t="n"/>
      <c r="GG132" s="79" t="n"/>
      <c r="GH132" s="79" t="n"/>
      <c r="GI132" s="79" t="n"/>
      <c r="GJ132" s="79" t="n"/>
      <c r="GK132" s="79" t="n"/>
      <c r="GL132" s="79" t="n"/>
      <c r="GM132" s="79" t="n"/>
      <c r="GN132" s="79" t="n"/>
      <c r="GO132" s="79" t="n"/>
      <c r="GP132" s="79" t="n"/>
      <c r="GQ132" s="79" t="n"/>
      <c r="GR132" s="79" t="n"/>
      <c r="GS132" s="79" t="n"/>
      <c r="GT132" s="79" t="n"/>
      <c r="GU132" s="79" t="n"/>
      <c r="GV132" s="79" t="n"/>
      <c r="GW132" s="79" t="n"/>
      <c r="GX132" s="79" t="n"/>
      <c r="GY132" s="79" t="n"/>
      <c r="GZ132" s="79" t="n"/>
      <c r="HA132" s="79" t="n"/>
      <c r="HB132" s="79" t="n"/>
      <c r="HC132" s="79" t="n"/>
      <c r="HD132" s="79" t="n"/>
      <c r="HE132" s="79" t="n"/>
      <c r="HH132" s="78" t="n">
        <v>34</v>
      </c>
      <c r="HI132" s="79" t="n"/>
      <c r="HJ132" s="79" t="n"/>
      <c r="HK132" s="79" t="n"/>
      <c r="HL132" s="79" t="n"/>
      <c r="HM132" s="79" t="n"/>
      <c r="HN132" s="79" t="n"/>
      <c r="HO132" s="79" t="n"/>
      <c r="HP132" s="79" t="n"/>
      <c r="HQ132" s="79" t="n"/>
      <c r="HR132" s="79" t="n"/>
      <c r="HS132" s="79" t="n"/>
      <c r="HT132" s="79" t="n"/>
      <c r="HU132" s="79" t="n"/>
      <c r="HV132" s="79" t="n"/>
      <c r="HW132" s="79" t="n"/>
      <c r="HX132" s="79" t="n"/>
      <c r="HY132" s="79" t="n"/>
      <c r="HZ132" s="79" t="n"/>
      <c r="IA132" s="79" t="n"/>
      <c r="IB132" s="79" t="n"/>
      <c r="IC132" s="79" t="n"/>
      <c r="ID132" s="79" t="n"/>
      <c r="IE132" s="79" t="n"/>
      <c r="IF132" s="79" t="n"/>
      <c r="IG132" s="79" t="n"/>
      <c r="IH132" s="79" t="n"/>
      <c r="II132" s="79" t="n"/>
      <c r="IJ132" s="79" t="n"/>
      <c r="IK132" s="79" t="n"/>
      <c r="IL132" s="79" t="n"/>
      <c r="IM132" s="79" t="n"/>
      <c r="IN132" s="79" t="n"/>
      <c r="IO132" s="79" t="n"/>
      <c r="IP132" s="79" t="n"/>
      <c r="IQ132" s="79" t="n"/>
      <c r="IR132" s="79" t="n"/>
      <c r="IS132" s="79" t="n"/>
      <c r="IT132" s="79" t="n"/>
      <c r="IU132" s="79" t="n"/>
      <c r="IV132" s="79" t="n"/>
      <c r="IY132" s="78" t="n">
        <v>34</v>
      </c>
      <c r="IZ132" s="79" t="n"/>
      <c r="JA132" s="79" t="n"/>
      <c r="JB132" s="79" t="n"/>
      <c r="JC132" s="79" t="n"/>
      <c r="JD132" s="79" t="n"/>
      <c r="JE132" s="79" t="n"/>
      <c r="JF132" s="79" t="n"/>
      <c r="JG132" s="79" t="n"/>
      <c r="JH132" s="79" t="n"/>
      <c r="JI132" s="79" t="n"/>
      <c r="JJ132" s="79" t="n"/>
      <c r="JK132" s="79" t="n"/>
      <c r="JL132" s="79" t="n"/>
      <c r="JM132" s="79" t="n"/>
      <c r="JN132" s="79" t="n"/>
      <c r="JO132" s="79" t="n"/>
      <c r="JP132" s="79" t="n"/>
      <c r="JQ132" s="79" t="n"/>
      <c r="JR132" s="79" t="n"/>
      <c r="JS132" s="79" t="n"/>
      <c r="JT132" s="79" t="n"/>
      <c r="JU132" s="79" t="n"/>
      <c r="JV132" s="79" t="n"/>
      <c r="JW132" s="79" t="n"/>
      <c r="JX132" s="79" t="n"/>
      <c r="JY132" s="79" t="n"/>
      <c r="JZ132" s="79" t="n"/>
      <c r="KA132" s="79" t="n"/>
      <c r="KB132" s="79" t="n"/>
      <c r="KC132" s="79" t="n"/>
      <c r="KD132" s="79" t="n"/>
      <c r="KE132" s="79" t="n"/>
      <c r="KF132" s="79" t="n"/>
      <c r="KG132" s="79" t="n"/>
      <c r="KH132" s="79" t="n"/>
      <c r="KI132" s="79" t="n"/>
      <c r="KJ132" s="79" t="n"/>
      <c r="KK132" s="79" t="n"/>
      <c r="KL132" s="79" t="n"/>
      <c r="KM132" s="79" t="n"/>
      <c r="KP132" s="78" t="n">
        <v>34</v>
      </c>
      <c r="KQ132" s="79" t="n"/>
      <c r="KR132" s="79" t="n"/>
      <c r="KS132" s="79" t="n"/>
      <c r="KT132" s="79" t="n"/>
      <c r="KU132" s="79" t="n"/>
      <c r="KV132" s="79" t="n"/>
      <c r="KW132" s="79" t="n"/>
      <c r="KX132" s="79" t="n"/>
      <c r="KY132" s="79" t="n"/>
      <c r="KZ132" s="79" t="n"/>
      <c r="LA132" s="79" t="n"/>
      <c r="LB132" s="79" t="n"/>
      <c r="LC132" s="79" t="n"/>
      <c r="LD132" s="79" t="n"/>
      <c r="LE132" s="79" t="n"/>
      <c r="LF132" s="79" t="n"/>
      <c r="LG132" s="79" t="n"/>
      <c r="LH132" s="79" t="n"/>
      <c r="LI132" s="79" t="n"/>
      <c r="LJ132" s="79" t="n"/>
      <c r="LK132" s="79" t="n"/>
      <c r="LL132" s="79" t="n"/>
      <c r="LM132" s="79" t="n"/>
      <c r="LN132" s="79" t="n"/>
      <c r="LO132" s="79" t="n"/>
      <c r="LP132" s="79" t="n"/>
      <c r="LQ132" s="79" t="n"/>
      <c r="LR132" s="79" t="n"/>
      <c r="LS132" s="79" t="n"/>
      <c r="LT132" s="79" t="n"/>
      <c r="LU132" s="79" t="n"/>
      <c r="LV132" s="79" t="n"/>
      <c r="LW132" s="79" t="n"/>
      <c r="LX132" s="79" t="n"/>
      <c r="LY132" s="79" t="n"/>
      <c r="LZ132" s="79" t="n"/>
      <c r="MA132" s="79" t="n"/>
      <c r="MB132" s="79" t="n"/>
      <c r="MC132" s="79" t="n"/>
      <c r="MD132" s="79" t="n"/>
      <c r="MG132" s="78" t="n">
        <v>34</v>
      </c>
      <c r="MH132" s="79" t="n"/>
      <c r="MI132" s="79" t="n"/>
      <c r="MJ132" s="79" t="n"/>
      <c r="MK132" s="79" t="n"/>
      <c r="ML132" s="79" t="n"/>
      <c r="MM132" s="79" t="n"/>
      <c r="MN132" s="79" t="n"/>
      <c r="MO132" s="79" t="n"/>
      <c r="MP132" s="79" t="n"/>
      <c r="MQ132" s="79" t="n"/>
      <c r="MR132" s="79" t="n"/>
      <c r="MS132" s="79" t="n"/>
      <c r="MT132" s="79" t="n"/>
      <c r="MU132" s="79" t="n"/>
      <c r="MV132" s="79" t="n"/>
      <c r="MW132" s="79" t="n"/>
      <c r="MX132" s="79" t="n"/>
      <c r="MY132" s="79" t="n"/>
      <c r="MZ132" s="79" t="n"/>
      <c r="NA132" s="79" t="n"/>
      <c r="NB132" s="79" t="n"/>
      <c r="NC132" s="79" t="n"/>
      <c r="ND132" s="79" t="n"/>
      <c r="NE132" s="79" t="n"/>
      <c r="NF132" s="79" t="n"/>
      <c r="NG132" s="79" t="n"/>
      <c r="NH132" s="79" t="n"/>
      <c r="NI132" s="79" t="n"/>
      <c r="NJ132" s="79" t="n"/>
      <c r="NK132" s="79" t="n"/>
      <c r="NL132" s="79" t="n"/>
      <c r="NM132" s="79" t="n"/>
      <c r="NN132" s="79" t="n"/>
      <c r="NO132" s="79" t="n"/>
      <c r="NP132" s="79" t="n"/>
      <c r="NQ132" s="79" t="n"/>
      <c r="NR132" s="79" t="n"/>
      <c r="NS132" s="79" t="n"/>
      <c r="NT132" s="79" t="n"/>
      <c r="NU132" s="79" t="n"/>
      <c r="NX132" s="78" t="n">
        <v>34</v>
      </c>
      <c r="NY132" s="79" t="n"/>
      <c r="NZ132" s="79" t="n"/>
      <c r="OA132" s="79" t="n"/>
      <c r="OB132" s="79" t="n"/>
      <c r="OC132" s="79" t="n"/>
      <c r="OD132" s="79" t="n"/>
      <c r="OE132" s="79" t="n"/>
      <c r="OF132" s="79" t="n"/>
      <c r="OG132" s="79" t="n"/>
      <c r="OH132" s="79" t="n"/>
      <c r="OI132" s="79" t="n"/>
      <c r="OJ132" s="79" t="n"/>
      <c r="OK132" s="79" t="n"/>
      <c r="OL132" s="79" t="n"/>
      <c r="OM132" s="79" t="n"/>
      <c r="ON132" s="79" t="n"/>
      <c r="OO132" s="79" t="n"/>
      <c r="OP132" s="79" t="n"/>
      <c r="OQ132" s="79" t="n"/>
      <c r="OR132" s="79" t="n"/>
      <c r="OS132" s="79" t="n"/>
      <c r="OT132" s="79" t="n"/>
      <c r="OU132" s="79" t="n"/>
      <c r="OV132" s="79" t="n"/>
      <c r="OW132" s="79" t="n"/>
      <c r="OX132" s="79" t="n"/>
      <c r="OY132" s="79" t="n"/>
      <c r="OZ132" s="79" t="n"/>
      <c r="PA132" s="79" t="n"/>
      <c r="PB132" s="79" t="n"/>
      <c r="PC132" s="79" t="n"/>
      <c r="PD132" s="79" t="n"/>
      <c r="PE132" s="79" t="n"/>
      <c r="PF132" s="79" t="n"/>
      <c r="PG132" s="79" t="n"/>
      <c r="PH132" s="79" t="n"/>
      <c r="PI132" s="79" t="n"/>
      <c r="PJ132" s="79" t="n"/>
      <c r="PK132" s="79" t="n"/>
      <c r="PL132" s="79" t="n"/>
      <c r="PO132" s="78" t="n">
        <v>34</v>
      </c>
      <c r="PP132" s="79" t="n"/>
      <c r="PQ132" s="79" t="n"/>
      <c r="PR132" s="79" t="n"/>
      <c r="PS132" s="79" t="n"/>
      <c r="PT132" s="79" t="n"/>
      <c r="PU132" s="79" t="n"/>
      <c r="PV132" s="79" t="n"/>
      <c r="PW132" s="79" t="n"/>
      <c r="PX132" s="79" t="n"/>
      <c r="PY132" s="79" t="n"/>
      <c r="PZ132" s="79" t="n"/>
      <c r="QA132" s="79" t="n"/>
      <c r="QB132" s="79" t="n"/>
      <c r="QC132" s="79" t="n"/>
      <c r="QD132" s="79" t="n"/>
      <c r="QE132" s="79" t="n"/>
      <c r="QF132" s="79" t="n"/>
      <c r="QG132" s="79" t="n"/>
      <c r="QH132" s="79" t="n"/>
      <c r="QI132" s="79" t="n"/>
      <c r="QJ132" s="79" t="n"/>
      <c r="QK132" s="79" t="n"/>
      <c r="QL132" s="79" t="n"/>
      <c r="QM132" s="79" t="n"/>
      <c r="QN132" s="79" t="n"/>
      <c r="QO132" s="79" t="n"/>
      <c r="QP132" s="79" t="n"/>
      <c r="QQ132" s="79" t="n"/>
      <c r="QR132" s="79" t="n"/>
      <c r="QS132" s="79" t="n"/>
      <c r="QT132" s="79" t="n"/>
      <c r="QU132" s="79" t="n"/>
      <c r="QV132" s="79" t="n"/>
      <c r="QW132" s="79" t="n"/>
      <c r="QX132" s="79" t="n"/>
      <c r="QY132" s="79" t="n"/>
      <c r="QZ132" s="79" t="n"/>
      <c r="RA132" s="79" t="n"/>
      <c r="RB132" s="79" t="n"/>
      <c r="RC132" s="79" t="n"/>
      <c r="RF132" s="78" t="n">
        <v>34</v>
      </c>
      <c r="RG132" s="79" t="n"/>
      <c r="RH132" s="79" t="n"/>
      <c r="RI132" s="79" t="n"/>
      <c r="RJ132" s="79" t="n"/>
      <c r="RK132" s="79" t="n"/>
      <c r="RL132" s="79" t="n"/>
      <c r="RM132" s="79" t="n"/>
      <c r="RN132" s="79" t="n"/>
      <c r="RO132" s="79" t="n"/>
      <c r="RP132" s="79" t="n"/>
      <c r="RQ132" s="79" t="n"/>
      <c r="RR132" s="79" t="n"/>
      <c r="RS132" s="79" t="n"/>
      <c r="RT132" s="79" t="n"/>
      <c r="RU132" s="79" t="n"/>
      <c r="RV132" s="79" t="n"/>
      <c r="RW132" s="79" t="n"/>
      <c r="RX132" s="79" t="n"/>
      <c r="RY132" s="79" t="n"/>
      <c r="RZ132" s="79" t="n"/>
      <c r="SA132" s="79" t="n"/>
      <c r="SB132" s="79" t="n"/>
      <c r="SC132" s="79" t="n"/>
      <c r="SD132" s="79" t="n"/>
      <c r="SE132" s="79" t="n"/>
      <c r="SF132" s="79" t="n"/>
      <c r="SG132" s="79" t="n"/>
      <c r="SH132" s="79" t="n"/>
      <c r="SI132" s="79" t="n"/>
      <c r="SJ132" s="79" t="n"/>
      <c r="SK132" s="79" t="n"/>
      <c r="SL132" s="79" t="n"/>
      <c r="SM132" s="79" t="n"/>
      <c r="SN132" s="79" t="n"/>
      <c r="SO132" s="79" t="n"/>
      <c r="SP132" s="79" t="n"/>
      <c r="SQ132" s="79" t="n"/>
      <c r="SR132" s="79" t="n"/>
      <c r="SS132" s="79" t="n"/>
      <c r="ST132" s="79" t="n"/>
      <c r="SW132" s="78" t="n">
        <v>34</v>
      </c>
      <c r="SX132" s="79" t="n"/>
      <c r="SY132" s="79" t="n"/>
      <c r="SZ132" s="79" t="n"/>
      <c r="TA132" s="79" t="n"/>
      <c r="TB132" s="79" t="n"/>
      <c r="TC132" s="79" t="n"/>
      <c r="TD132" s="79" t="n"/>
      <c r="TE132" s="79" t="n"/>
      <c r="TF132" s="79" t="n"/>
      <c r="TG132" s="79" t="n"/>
      <c r="TH132" s="79" t="n"/>
      <c r="TI132" s="79" t="n"/>
      <c r="TJ132" s="79" t="n"/>
      <c r="TK132" s="79" t="n"/>
      <c r="TL132" s="79" t="n"/>
      <c r="TM132" s="79" t="n"/>
      <c r="TN132" s="79" t="n"/>
      <c r="TO132" s="79" t="n"/>
      <c r="TP132" s="79" t="n"/>
      <c r="TQ132" s="79" t="n"/>
      <c r="TR132" s="79" t="n"/>
      <c r="TS132" s="79" t="n"/>
      <c r="TT132" s="79" t="n"/>
      <c r="TU132" s="79" t="n"/>
      <c r="TV132" s="79" t="n"/>
      <c r="TW132" s="79" t="n"/>
      <c r="TX132" s="79" t="n"/>
      <c r="TY132" s="79" t="n"/>
      <c r="TZ132" s="79" t="n"/>
      <c r="UA132" s="79" t="n"/>
      <c r="UB132" s="79" t="n"/>
      <c r="UC132" s="79" t="n"/>
      <c r="UD132" s="79" t="n"/>
      <c r="UE132" s="79" t="n"/>
      <c r="UF132" s="79" t="n"/>
      <c r="UG132" s="79" t="n"/>
      <c r="UH132" s="79" t="n"/>
      <c r="UI132" s="79" t="n"/>
      <c r="UJ132" s="79" t="n"/>
      <c r="UK132" s="79" t="n"/>
      <c r="UN132" s="78" t="n">
        <v>34</v>
      </c>
      <c r="UO132" s="79" t="n"/>
      <c r="UP132" s="79" t="n"/>
      <c r="UQ132" s="79" t="n"/>
      <c r="UR132" s="79" t="n"/>
      <c r="US132" s="79" t="n"/>
      <c r="UT132" s="79" t="n"/>
      <c r="UU132" s="79" t="n"/>
      <c r="UV132" s="79" t="n"/>
      <c r="UW132" s="79" t="n"/>
      <c r="UX132" s="79" t="n"/>
      <c r="UY132" s="79" t="n"/>
      <c r="UZ132" s="79" t="n"/>
      <c r="VA132" s="79" t="n"/>
      <c r="VB132" s="79" t="n"/>
      <c r="VC132" s="79" t="n"/>
      <c r="VD132" s="79" t="n"/>
      <c r="VE132" s="79" t="n"/>
      <c r="VF132" s="79" t="n"/>
      <c r="VG132" s="79" t="n"/>
      <c r="VH132" s="79" t="n"/>
      <c r="VI132" s="79" t="n"/>
      <c r="VJ132" s="79" t="n"/>
      <c r="VK132" s="79" t="n"/>
      <c r="VL132" s="79" t="n"/>
      <c r="VM132" s="79" t="n"/>
      <c r="VN132" s="79" t="n"/>
      <c r="VO132" s="79" t="n"/>
      <c r="VP132" s="79" t="n"/>
      <c r="VQ132" s="79" t="n"/>
      <c r="VR132" s="79" t="n"/>
      <c r="VS132" s="79" t="n"/>
      <c r="VT132" s="79" t="n"/>
      <c r="VU132" s="79" t="n"/>
      <c r="VV132" s="79" t="n"/>
      <c r="VW132" s="79" t="n"/>
      <c r="VX132" s="79" t="n"/>
      <c r="VY132" s="79" t="n"/>
      <c r="VZ132" s="79" t="n"/>
      <c r="WA132" s="79" t="n"/>
      <c r="WB132" s="79" t="n"/>
      <c r="WE132" s="78" t="n">
        <v>34</v>
      </c>
      <c r="WF132" s="79" t="n"/>
      <c r="WG132" s="79" t="n"/>
      <c r="WH132" s="79" t="n"/>
      <c r="WI132" s="79" t="n"/>
      <c r="WJ132" s="79" t="n"/>
      <c r="WK132" s="79" t="n"/>
      <c r="WL132" s="79" t="n"/>
      <c r="WM132" s="79" t="n"/>
      <c r="WN132" s="79" t="n"/>
      <c r="WO132" s="79" t="n"/>
      <c r="WP132" s="79" t="n"/>
      <c r="WQ132" s="79" t="n"/>
      <c r="WR132" s="79" t="n"/>
      <c r="WS132" s="79" t="n"/>
      <c r="WT132" s="79" t="n"/>
      <c r="WU132" s="79" t="n"/>
      <c r="WV132" s="79" t="n"/>
      <c r="WW132" s="79" t="n"/>
      <c r="WX132" s="79" t="n"/>
      <c r="WY132" s="79" t="n"/>
      <c r="WZ132" s="79" t="n"/>
      <c r="XA132" s="79" t="n"/>
      <c r="XB132" s="79" t="n"/>
      <c r="XC132" s="79" t="n"/>
      <c r="XD132" s="79" t="n"/>
      <c r="XE132" s="79" t="n"/>
      <c r="XF132" s="79" t="n"/>
      <c r="XG132" s="79" t="n"/>
      <c r="XH132" s="79" t="n"/>
      <c r="XI132" s="79" t="n"/>
      <c r="XJ132" s="79" t="n"/>
      <c r="XK132" s="79" t="n"/>
      <c r="XL132" s="79" t="n"/>
      <c r="XM132" s="79" t="n"/>
      <c r="XN132" s="79" t="n"/>
      <c r="XO132" s="79" t="n"/>
      <c r="XP132" s="79" t="n"/>
      <c r="XQ132" s="79" t="n"/>
      <c r="XR132" s="79" t="n"/>
      <c r="XS132" s="79" t="n"/>
      <c r="XV132" s="78" t="n">
        <v>34</v>
      </c>
      <c r="XW132" s="79" t="n"/>
      <c r="XX132" s="79" t="n"/>
      <c r="XY132" s="79" t="n"/>
      <c r="XZ132" s="79" t="n"/>
      <c r="YA132" s="79" t="n"/>
      <c r="YB132" s="79" t="n"/>
      <c r="YC132" s="79" t="n"/>
      <c r="YD132" s="79" t="n"/>
      <c r="YE132" s="79" t="n"/>
      <c r="YF132" s="79" t="n"/>
      <c r="YG132" s="79" t="n"/>
      <c r="YH132" s="79" t="n"/>
      <c r="YI132" s="79" t="n"/>
      <c r="YJ132" s="79" t="n"/>
      <c r="YK132" s="79" t="n"/>
      <c r="YL132" s="79" t="n"/>
      <c r="YM132" s="79" t="n"/>
      <c r="YN132" s="79" t="n"/>
      <c r="YO132" s="79" t="n"/>
      <c r="YP132" s="79" t="n"/>
      <c r="YQ132" s="79" t="n"/>
      <c r="YR132" s="79" t="n"/>
      <c r="YS132" s="79" t="n"/>
      <c r="YT132" s="79" t="n"/>
      <c r="YU132" s="79" t="n"/>
      <c r="YV132" s="79" t="n"/>
      <c r="YW132" s="79" t="n"/>
      <c r="YX132" s="79" t="n"/>
      <c r="YY132" s="79" t="n"/>
      <c r="YZ132" s="79" t="n"/>
      <c r="ZA132" s="79" t="n"/>
      <c r="ZB132" s="79" t="n"/>
      <c r="ZC132" s="79" t="n"/>
      <c r="ZD132" s="79" t="n"/>
      <c r="ZE132" s="79" t="n"/>
      <c r="ZF132" s="79" t="n"/>
      <c r="ZG132" s="79" t="n"/>
      <c r="ZH132" s="79" t="n"/>
      <c r="ZI132" s="79" t="n"/>
      <c r="ZJ132" s="79" t="n"/>
      <c r="ZM132" s="78" t="n">
        <v>34</v>
      </c>
      <c r="ZN132" s="79" t="n"/>
      <c r="ZO132" s="79" t="n"/>
      <c r="ZP132" s="79" t="n"/>
      <c r="ZQ132" s="79" t="n"/>
      <c r="ZR132" s="79" t="n"/>
      <c r="ZS132" s="79" t="n"/>
      <c r="ZT132" s="79" t="n"/>
      <c r="ZU132" s="79" t="n"/>
      <c r="ZV132" s="79" t="n"/>
      <c r="ZW132" s="79" t="n"/>
      <c r="ZX132" s="79" t="n"/>
      <c r="ZY132" s="79" t="n"/>
      <c r="ZZ132" s="79" t="n"/>
      <c r="AAA132" s="79" t="n"/>
      <c r="AAB132" s="79" t="n"/>
      <c r="AAC132" s="79" t="n"/>
      <c r="AAD132" s="79" t="n"/>
      <c r="AAE132" s="79" t="n"/>
      <c r="AAF132" s="79" t="n"/>
      <c r="AAG132" s="79" t="n"/>
      <c r="AAH132" s="79" t="n"/>
      <c r="AAI132" s="79" t="n"/>
      <c r="AAJ132" s="79" t="n"/>
      <c r="AAK132" s="79" t="n"/>
      <c r="AAL132" s="79" t="n"/>
      <c r="AAM132" s="79" t="n"/>
      <c r="AAN132" s="79" t="n"/>
      <c r="AAO132" s="79" t="n"/>
      <c r="AAP132" s="79" t="n"/>
      <c r="AAQ132" s="79" t="n"/>
      <c r="AAR132" s="79" t="n"/>
      <c r="AAS132" s="79" t="n"/>
      <c r="AAT132" s="79" t="n"/>
      <c r="AAU132" s="79" t="n"/>
      <c r="AAV132" s="79" t="n"/>
      <c r="AAW132" s="79" t="n"/>
      <c r="AAX132" s="79" t="n"/>
      <c r="AAY132" s="79" t="n"/>
      <c r="AAZ132" s="79" t="n"/>
      <c r="ABA132" s="79" t="n"/>
      <c r="ABD132" s="78" t="n">
        <v>34</v>
      </c>
      <c r="ABE132" s="79" t="n"/>
      <c r="ABF132" s="79" t="n"/>
      <c r="ABG132" s="79" t="n"/>
      <c r="ABH132" s="79" t="n"/>
      <c r="ABI132" s="79" t="n"/>
      <c r="ABJ132" s="79" t="n"/>
      <c r="ABK132" s="79" t="n"/>
      <c r="ABL132" s="79" t="n"/>
      <c r="ABM132" s="79" t="n"/>
      <c r="ABN132" s="79" t="n"/>
      <c r="ABO132" s="79" t="n"/>
      <c r="ABP132" s="79" t="n"/>
      <c r="ABQ132" s="79" t="n"/>
      <c r="ABR132" s="79" t="n"/>
      <c r="ABS132" s="79" t="n"/>
      <c r="ABT132" s="79" t="n"/>
      <c r="ABU132" s="79" t="n"/>
      <c r="ABV132" s="79" t="n"/>
      <c r="ABW132" s="79" t="n"/>
      <c r="ABX132" s="79" t="n"/>
      <c r="ABY132" s="79" t="n"/>
      <c r="ABZ132" s="79" t="n"/>
      <c r="ACA132" s="79" t="n"/>
      <c r="ACB132" s="79" t="n"/>
      <c r="ACC132" s="79" t="n"/>
      <c r="ACD132" s="79" t="n"/>
      <c r="ACE132" s="79" t="n"/>
      <c r="ACF132" s="79" t="n"/>
      <c r="ACG132" s="79" t="n"/>
      <c r="ACH132" s="79" t="n"/>
      <c r="ACI132" s="79" t="n"/>
      <c r="ACJ132" s="79" t="n"/>
      <c r="ACK132" s="79" t="n"/>
      <c r="ACL132" s="79" t="n"/>
      <c r="ACM132" s="79" t="n"/>
      <c r="ACN132" s="79" t="n"/>
      <c r="ACO132" s="79" t="n"/>
      <c r="ACP132" s="79" t="n"/>
      <c r="ACQ132" s="79" t="n"/>
      <c r="ACR132" s="79" t="n"/>
      <c r="ACU132" s="78" t="n">
        <v>34</v>
      </c>
      <c r="ACV132" s="79" t="n"/>
      <c r="ACW132" s="79" t="n"/>
      <c r="ACX132" s="79" t="n"/>
      <c r="ACY132" s="79" t="n"/>
      <c r="ACZ132" s="79" t="n"/>
      <c r="ADA132" s="79" t="n"/>
      <c r="ADB132" s="79" t="n"/>
      <c r="ADC132" s="79" t="n"/>
      <c r="ADD132" s="79" t="n"/>
      <c r="ADE132" s="79" t="n"/>
      <c r="ADF132" s="79" t="n"/>
      <c r="ADG132" s="79" t="n"/>
      <c r="ADH132" s="79" t="n"/>
      <c r="ADI132" s="79" t="n"/>
      <c r="ADJ132" s="79" t="n"/>
      <c r="ADK132" s="79" t="n"/>
      <c r="ADL132" s="79" t="n"/>
      <c r="ADM132" s="79" t="n"/>
      <c r="ADN132" s="79" t="n"/>
      <c r="ADO132" s="79" t="n"/>
      <c r="ADP132" s="79" t="n"/>
      <c r="ADQ132" s="79" t="n"/>
      <c r="ADR132" s="79" t="n"/>
      <c r="ADS132" s="79" t="n"/>
      <c r="ADT132" s="79" t="n"/>
      <c r="ADU132" s="79" t="n"/>
      <c r="ADV132" s="79" t="n"/>
      <c r="ADW132" s="79" t="n"/>
      <c r="ADX132" s="79" t="n"/>
      <c r="ADY132" s="79" t="n"/>
      <c r="ADZ132" s="79" t="n"/>
      <c r="AEA132" s="79" t="n"/>
      <c r="AEB132" s="79" t="n"/>
      <c r="AEC132" s="79" t="n"/>
      <c r="AED132" s="79" t="n"/>
      <c r="AEE132" s="79" t="n"/>
      <c r="AEF132" s="79" t="n"/>
      <c r="AEG132" s="79" t="n"/>
      <c r="AEH132" s="79" t="n"/>
      <c r="AEI132" s="79" t="n"/>
      <c r="AEL132" s="78" t="n">
        <v>34</v>
      </c>
      <c r="AEM132" s="79" t="n"/>
      <c r="AEN132" s="79" t="n"/>
      <c r="AEO132" s="79" t="n"/>
      <c r="AEP132" s="79" t="n"/>
      <c r="AEQ132" s="79" t="n"/>
      <c r="AER132" s="79" t="n"/>
      <c r="AES132" s="79" t="n"/>
      <c r="AET132" s="79" t="n"/>
      <c r="AEU132" s="79" t="n"/>
      <c r="AEV132" s="79" t="n"/>
      <c r="AEW132" s="79" t="n"/>
      <c r="AEX132" s="79" t="n"/>
      <c r="AEY132" s="79" t="n"/>
      <c r="AEZ132" s="79" t="n"/>
      <c r="AFA132" s="79" t="n"/>
      <c r="AFB132" s="79" t="n"/>
      <c r="AFC132" s="79" t="n"/>
      <c r="AFD132" s="79" t="n"/>
      <c r="AFE132" s="79" t="n"/>
      <c r="AFF132" s="79" t="n"/>
      <c r="AFG132" s="79" t="n"/>
      <c r="AFH132" s="79" t="n"/>
      <c r="AFI132" s="79" t="n"/>
      <c r="AFJ132" s="79" t="n"/>
      <c r="AFK132" s="79" t="n"/>
      <c r="AFL132" s="79" t="n"/>
      <c r="AFM132" s="79" t="n"/>
      <c r="AFN132" s="79" t="n"/>
      <c r="AFO132" s="79" t="n"/>
      <c r="AFP132" s="79" t="n"/>
      <c r="AFQ132" s="79" t="n"/>
      <c r="AFR132" s="79" t="n"/>
      <c r="AFS132" s="79" t="n"/>
      <c r="AFT132" s="79" t="n"/>
      <c r="AFU132" s="79" t="n"/>
      <c r="AFV132" s="79" t="n"/>
      <c r="AFW132" s="79" t="n"/>
      <c r="AFX132" s="79" t="n"/>
      <c r="AFY132" s="79" t="n"/>
      <c r="AFZ132" s="79" t="n"/>
    </row>
    <row r="133">
      <c r="A133" s="78" t="n">
        <v>35</v>
      </c>
      <c r="B133" s="79" t="n"/>
      <c r="C133" s="79" t="n"/>
      <c r="D133" s="79" t="n"/>
      <c r="E133" s="79" t="n"/>
      <c r="F133" s="79" t="n"/>
      <c r="G133" s="79" t="n"/>
      <c r="H133" s="79" t="n"/>
      <c r="I133" s="79" t="n"/>
      <c r="J133" s="79" t="n"/>
      <c r="K133" s="79" t="n"/>
      <c r="L133" s="79" t="n"/>
      <c r="M133" s="79" t="n"/>
      <c r="N133" s="79" t="n"/>
      <c r="O133" s="79" t="n"/>
      <c r="P133" s="79" t="n"/>
      <c r="Q133" s="79" t="n"/>
      <c r="R133" s="79" t="n"/>
      <c r="S133" s="79" t="n"/>
      <c r="T133" s="79" t="n"/>
      <c r="U133" s="79" t="n"/>
      <c r="V133" s="79" t="n"/>
      <c r="W133" s="79" t="n"/>
      <c r="X133" s="79" t="n"/>
      <c r="Y133" s="79" t="n"/>
      <c r="Z133" s="79" t="n"/>
      <c r="AA133" s="79" t="n"/>
      <c r="AB133" s="79" t="n"/>
      <c r="AC133" s="79" t="n"/>
      <c r="AD133" s="79" t="n"/>
      <c r="AE133" s="79" t="n"/>
      <c r="AF133" s="79" t="n"/>
      <c r="AG133" s="79" t="n"/>
      <c r="AH133" s="79" t="n"/>
      <c r="AI133" s="79" t="n"/>
      <c r="AJ133" s="79" t="n"/>
      <c r="AK133" s="79" t="n"/>
      <c r="AL133" s="79" t="n"/>
      <c r="AM133" s="79" t="n"/>
      <c r="AN133" s="79" t="n"/>
      <c r="AO133" s="79" t="n"/>
      <c r="AR133" s="78" t="n">
        <v>35</v>
      </c>
      <c r="AS133" s="79" t="n"/>
      <c r="AT133" s="79" t="n"/>
      <c r="AU133" s="79" t="n"/>
      <c r="AV133" s="79" t="n"/>
      <c r="AW133" s="79" t="n"/>
      <c r="AX133" s="79" t="n"/>
      <c r="AY133" s="79" t="n"/>
      <c r="AZ133" s="79" t="n"/>
      <c r="BA133" s="79" t="n"/>
      <c r="BB133" s="79" t="n"/>
      <c r="BC133" s="79" t="n"/>
      <c r="BD133" s="79" t="n"/>
      <c r="BE133" s="79" t="n"/>
      <c r="BF133" s="79" t="n"/>
      <c r="BG133" s="79" t="n"/>
      <c r="BH133" s="79" t="n"/>
      <c r="BI133" s="79" t="n"/>
      <c r="BJ133" s="79" t="n"/>
      <c r="BK133" s="79" t="n"/>
      <c r="BL133" s="79" t="n"/>
      <c r="BM133" s="79" t="n"/>
      <c r="BN133" s="79" t="n"/>
      <c r="BO133" s="79" t="n"/>
      <c r="BP133" s="79" t="n"/>
      <c r="BQ133" s="79" t="n"/>
      <c r="BR133" s="79" t="n"/>
      <c r="BS133" s="79" t="n"/>
      <c r="BT133" s="79" t="n"/>
      <c r="BU133" s="79" t="n"/>
      <c r="BV133" s="79" t="n"/>
      <c r="BW133" s="79" t="n"/>
      <c r="BX133" s="79" t="n"/>
      <c r="BY133" s="79" t="n"/>
      <c r="BZ133" s="79" t="n"/>
      <c r="CA133" s="79" t="n"/>
      <c r="CB133" s="79" t="n"/>
      <c r="CC133" s="79" t="n"/>
      <c r="CD133" s="79" t="n"/>
      <c r="CE133" s="79" t="n"/>
      <c r="CF133" s="79" t="n"/>
      <c r="CI133" s="78" t="n">
        <v>35</v>
      </c>
      <c r="CJ133" s="79" t="n"/>
      <c r="CK133" s="79" t="n"/>
      <c r="CL133" s="79" t="n"/>
      <c r="CM133" s="79" t="n"/>
      <c r="CN133" s="79" t="n"/>
      <c r="CO133" s="79" t="n"/>
      <c r="CP133" s="79" t="n"/>
      <c r="CQ133" s="79" t="n"/>
      <c r="CR133" s="79" t="n"/>
      <c r="CS133" s="79" t="n"/>
      <c r="CT133" s="79" t="n"/>
      <c r="CU133" s="79" t="n"/>
      <c r="CV133" s="79" t="n"/>
      <c r="CW133" s="79" t="n"/>
      <c r="CX133" s="79" t="n"/>
      <c r="CY133" s="79" t="n"/>
      <c r="CZ133" s="79" t="n"/>
      <c r="DA133" s="79" t="n"/>
      <c r="DB133" s="79" t="n"/>
      <c r="DC133" s="79" t="n"/>
      <c r="DD133" s="79" t="n"/>
      <c r="DE133" s="79" t="n"/>
      <c r="DF133" s="79" t="n"/>
      <c r="DG133" s="79" t="n"/>
      <c r="DH133" s="79" t="n"/>
      <c r="DI133" s="79" t="n"/>
      <c r="DJ133" s="79" t="n"/>
      <c r="DK133" s="79" t="n"/>
      <c r="DL133" s="79" t="n"/>
      <c r="DM133" s="79" t="n"/>
      <c r="DN133" s="79" t="n"/>
      <c r="DO133" s="79" t="n"/>
      <c r="DP133" s="79" t="n"/>
      <c r="DQ133" s="79" t="n"/>
      <c r="DR133" s="79" t="n"/>
      <c r="DS133" s="79" t="n"/>
      <c r="DT133" s="79" t="n"/>
      <c r="DU133" s="79" t="n"/>
      <c r="DV133" s="79" t="n"/>
      <c r="DW133" s="79" t="n"/>
      <c r="DZ133" s="78" t="n">
        <v>35</v>
      </c>
      <c r="EA133" s="79" t="n"/>
      <c r="EB133" s="79" t="n"/>
      <c r="EC133" s="79" t="n"/>
      <c r="ED133" s="79" t="n"/>
      <c r="EE133" s="79" t="n"/>
      <c r="EF133" s="79" t="n"/>
      <c r="EG133" s="79" t="n"/>
      <c r="EH133" s="79" t="n"/>
      <c r="EI133" s="79" t="n"/>
      <c r="EJ133" s="79" t="n"/>
      <c r="EK133" s="79" t="n"/>
      <c r="EL133" s="79" t="n"/>
      <c r="EM133" s="79" t="n"/>
      <c r="EN133" s="79" t="n"/>
      <c r="EO133" s="79" t="n"/>
      <c r="EP133" s="79" t="n"/>
      <c r="EQ133" s="79" t="n"/>
      <c r="ER133" s="79" t="n"/>
      <c r="ES133" s="79" t="n"/>
      <c r="ET133" s="79" t="n"/>
      <c r="EU133" s="79" t="n"/>
      <c r="EV133" s="79" t="n"/>
      <c r="EW133" s="79" t="n"/>
      <c r="EX133" s="79" t="n"/>
      <c r="EY133" s="79" t="n"/>
      <c r="EZ133" s="79" t="n"/>
      <c r="FA133" s="79" t="n"/>
      <c r="FB133" s="79" t="n"/>
      <c r="FC133" s="79" t="n"/>
      <c r="FD133" s="79" t="n"/>
      <c r="FE133" s="79" t="n"/>
      <c r="FF133" s="79" t="n"/>
      <c r="FG133" s="79" t="n"/>
      <c r="FH133" s="79" t="n"/>
      <c r="FI133" s="79" t="n"/>
      <c r="FJ133" s="79" t="n"/>
      <c r="FK133" s="79" t="n"/>
      <c r="FL133" s="79" t="n"/>
      <c r="FM133" s="79" t="n"/>
      <c r="FN133" s="79" t="n"/>
      <c r="FQ133" s="78" t="n">
        <v>35</v>
      </c>
      <c r="FR133" s="79" t="n"/>
      <c r="FS133" s="79" t="n"/>
      <c r="FT133" s="79" t="n"/>
      <c r="FU133" s="79" t="n"/>
      <c r="FV133" s="79" t="n"/>
      <c r="FW133" s="79" t="n"/>
      <c r="FX133" s="79" t="n"/>
      <c r="FY133" s="79" t="n"/>
      <c r="FZ133" s="79" t="n"/>
      <c r="GA133" s="79" t="n"/>
      <c r="GB133" s="79" t="n"/>
      <c r="GC133" s="79" t="n"/>
      <c r="GD133" s="79" t="n"/>
      <c r="GE133" s="79" t="n"/>
      <c r="GF133" s="79" t="n"/>
      <c r="GG133" s="79" t="n"/>
      <c r="GH133" s="79" t="n"/>
      <c r="GI133" s="79" t="n"/>
      <c r="GJ133" s="79" t="n"/>
      <c r="GK133" s="79" t="n"/>
      <c r="GL133" s="79" t="n"/>
      <c r="GM133" s="79" t="n"/>
      <c r="GN133" s="79" t="n"/>
      <c r="GO133" s="79" t="n"/>
      <c r="GP133" s="79" t="n"/>
      <c r="GQ133" s="79" t="n"/>
      <c r="GR133" s="79" t="n"/>
      <c r="GS133" s="79" t="n"/>
      <c r="GT133" s="79" t="n"/>
      <c r="GU133" s="79" t="n"/>
      <c r="GV133" s="79" t="n"/>
      <c r="GW133" s="79" t="n"/>
      <c r="GX133" s="79" t="n"/>
      <c r="GY133" s="79" t="n"/>
      <c r="GZ133" s="79" t="n"/>
      <c r="HA133" s="79" t="n"/>
      <c r="HB133" s="79" t="n"/>
      <c r="HC133" s="79" t="n"/>
      <c r="HD133" s="79" t="n"/>
      <c r="HE133" s="79" t="n"/>
      <c r="HH133" s="78" t="n">
        <v>35</v>
      </c>
      <c r="HI133" s="79" t="n"/>
      <c r="HJ133" s="79" t="n"/>
      <c r="HK133" s="79" t="n"/>
      <c r="HL133" s="79" t="n"/>
      <c r="HM133" s="79" t="n"/>
      <c r="HN133" s="79" t="n"/>
      <c r="HO133" s="79" t="n"/>
      <c r="HP133" s="79" t="n"/>
      <c r="HQ133" s="79" t="n"/>
      <c r="HR133" s="79" t="n"/>
      <c r="HS133" s="79" t="n"/>
      <c r="HT133" s="79" t="n"/>
      <c r="HU133" s="79" t="n"/>
      <c r="HV133" s="79" t="n"/>
      <c r="HW133" s="79" t="n"/>
      <c r="HX133" s="79" t="n"/>
      <c r="HY133" s="79" t="n"/>
      <c r="HZ133" s="79" t="n"/>
      <c r="IA133" s="79" t="n"/>
      <c r="IB133" s="79" t="n"/>
      <c r="IC133" s="79" t="n"/>
      <c r="ID133" s="79" t="n"/>
      <c r="IE133" s="79" t="n"/>
      <c r="IF133" s="79" t="n"/>
      <c r="IG133" s="79" t="n"/>
      <c r="IH133" s="79" t="n"/>
      <c r="II133" s="79" t="n"/>
      <c r="IJ133" s="79" t="n"/>
      <c r="IK133" s="79" t="n"/>
      <c r="IL133" s="79" t="n"/>
      <c r="IM133" s="79" t="n"/>
      <c r="IN133" s="79" t="n"/>
      <c r="IO133" s="79" t="n"/>
      <c r="IP133" s="79" t="n"/>
      <c r="IQ133" s="79" t="n"/>
      <c r="IR133" s="79" t="n"/>
      <c r="IS133" s="79" t="n"/>
      <c r="IT133" s="79" t="n"/>
      <c r="IU133" s="79" t="n"/>
      <c r="IV133" s="79" t="n"/>
      <c r="IY133" s="78" t="n">
        <v>35</v>
      </c>
      <c r="IZ133" s="79" t="n"/>
      <c r="JA133" s="79" t="n"/>
      <c r="JB133" s="79" t="n"/>
      <c r="JC133" s="79" t="n"/>
      <c r="JD133" s="79" t="n"/>
      <c r="JE133" s="79" t="n"/>
      <c r="JF133" s="79" t="n"/>
      <c r="JG133" s="79" t="n"/>
      <c r="JH133" s="79" t="n"/>
      <c r="JI133" s="79" t="n"/>
      <c r="JJ133" s="79" t="n"/>
      <c r="JK133" s="79" t="n"/>
      <c r="JL133" s="79" t="n"/>
      <c r="JM133" s="79" t="n"/>
      <c r="JN133" s="79" t="n"/>
      <c r="JO133" s="79" t="n"/>
      <c r="JP133" s="79" t="n"/>
      <c r="JQ133" s="79" t="n"/>
      <c r="JR133" s="79" t="n"/>
      <c r="JS133" s="79" t="n"/>
      <c r="JT133" s="79" t="n"/>
      <c r="JU133" s="79" t="n"/>
      <c r="JV133" s="79" t="n"/>
      <c r="JW133" s="79" t="n"/>
      <c r="JX133" s="79" t="n"/>
      <c r="JY133" s="79" t="n"/>
      <c r="JZ133" s="79" t="n"/>
      <c r="KA133" s="79" t="n"/>
      <c r="KB133" s="79" t="n"/>
      <c r="KC133" s="79" t="n"/>
      <c r="KD133" s="79" t="n"/>
      <c r="KE133" s="79" t="n"/>
      <c r="KF133" s="79" t="n"/>
      <c r="KG133" s="79" t="n"/>
      <c r="KH133" s="79" t="n"/>
      <c r="KI133" s="79" t="n"/>
      <c r="KJ133" s="79" t="n"/>
      <c r="KK133" s="79" t="n"/>
      <c r="KL133" s="79" t="n"/>
      <c r="KM133" s="79" t="n"/>
      <c r="KP133" s="78" t="n">
        <v>35</v>
      </c>
      <c r="KQ133" s="79" t="n"/>
      <c r="KR133" s="79" t="n"/>
      <c r="KS133" s="79" t="n"/>
      <c r="KT133" s="79" t="n"/>
      <c r="KU133" s="79" t="n"/>
      <c r="KV133" s="79" t="n"/>
      <c r="KW133" s="79" t="n"/>
      <c r="KX133" s="79" t="n"/>
      <c r="KY133" s="79" t="n"/>
      <c r="KZ133" s="79" t="n"/>
      <c r="LA133" s="79" t="n"/>
      <c r="LB133" s="79" t="n"/>
      <c r="LC133" s="79" t="n"/>
      <c r="LD133" s="79" t="n"/>
      <c r="LE133" s="79" t="n"/>
      <c r="LF133" s="79" t="n"/>
      <c r="LG133" s="79" t="n"/>
      <c r="LH133" s="79" t="n"/>
      <c r="LI133" s="79" t="n"/>
      <c r="LJ133" s="79" t="n"/>
      <c r="LK133" s="79" t="n"/>
      <c r="LL133" s="79" t="n"/>
      <c r="LM133" s="79" t="n"/>
      <c r="LN133" s="79" t="n"/>
      <c r="LO133" s="79" t="n"/>
      <c r="LP133" s="79" t="n"/>
      <c r="LQ133" s="79" t="n"/>
      <c r="LR133" s="79" t="n"/>
      <c r="LS133" s="79" t="n"/>
      <c r="LT133" s="79" t="n"/>
      <c r="LU133" s="79" t="n"/>
      <c r="LV133" s="79" t="n"/>
      <c r="LW133" s="79" t="n"/>
      <c r="LX133" s="79" t="n"/>
      <c r="LY133" s="79" t="n"/>
      <c r="LZ133" s="79" t="n"/>
      <c r="MA133" s="79" t="n"/>
      <c r="MB133" s="79" t="n"/>
      <c r="MC133" s="79" t="n"/>
      <c r="MD133" s="79" t="n"/>
      <c r="MG133" s="78" t="n">
        <v>35</v>
      </c>
      <c r="MH133" s="79" t="n"/>
      <c r="MI133" s="79" t="n"/>
      <c r="MJ133" s="79" t="n"/>
      <c r="MK133" s="79" t="n"/>
      <c r="ML133" s="79" t="n"/>
      <c r="MM133" s="79" t="n"/>
      <c r="MN133" s="79" t="n"/>
      <c r="MO133" s="79" t="n"/>
      <c r="MP133" s="79" t="n"/>
      <c r="MQ133" s="79" t="n"/>
      <c r="MR133" s="79" t="n"/>
      <c r="MS133" s="79" t="n"/>
      <c r="MT133" s="79" t="n"/>
      <c r="MU133" s="79" t="n"/>
      <c r="MV133" s="79" t="n"/>
      <c r="MW133" s="79" t="n"/>
      <c r="MX133" s="79" t="n"/>
      <c r="MY133" s="79" t="n"/>
      <c r="MZ133" s="79" t="n"/>
      <c r="NA133" s="79" t="n"/>
      <c r="NB133" s="79" t="n"/>
      <c r="NC133" s="79" t="n"/>
      <c r="ND133" s="79" t="n"/>
      <c r="NE133" s="79" t="n"/>
      <c r="NF133" s="79" t="n"/>
      <c r="NG133" s="79" t="n"/>
      <c r="NH133" s="79" t="n"/>
      <c r="NI133" s="79" t="n"/>
      <c r="NJ133" s="79" t="n"/>
      <c r="NK133" s="79" t="n"/>
      <c r="NL133" s="79" t="n"/>
      <c r="NM133" s="79" t="n"/>
      <c r="NN133" s="79" t="n"/>
      <c r="NO133" s="79" t="n"/>
      <c r="NP133" s="79" t="n"/>
      <c r="NQ133" s="79" t="n"/>
      <c r="NR133" s="79" t="n"/>
      <c r="NS133" s="79" t="n"/>
      <c r="NT133" s="79" t="n"/>
      <c r="NU133" s="79" t="n"/>
      <c r="NX133" s="78" t="n">
        <v>35</v>
      </c>
      <c r="NY133" s="79" t="n"/>
      <c r="NZ133" s="79" t="n"/>
      <c r="OA133" s="79" t="n"/>
      <c r="OB133" s="79" t="n"/>
      <c r="OC133" s="79" t="n"/>
      <c r="OD133" s="79" t="n"/>
      <c r="OE133" s="79" t="n"/>
      <c r="OF133" s="79" t="n"/>
      <c r="OG133" s="79" t="n"/>
      <c r="OH133" s="79" t="n"/>
      <c r="OI133" s="79" t="n"/>
      <c r="OJ133" s="79" t="n"/>
      <c r="OK133" s="79" t="n"/>
      <c r="OL133" s="79" t="n"/>
      <c r="OM133" s="79" t="n"/>
      <c r="ON133" s="79" t="n"/>
      <c r="OO133" s="79" t="n"/>
      <c r="OP133" s="79" t="n"/>
      <c r="OQ133" s="79" t="n"/>
      <c r="OR133" s="79" t="n"/>
      <c r="OS133" s="79" t="n"/>
      <c r="OT133" s="79" t="n"/>
      <c r="OU133" s="79" t="n"/>
      <c r="OV133" s="79" t="n"/>
      <c r="OW133" s="79" t="n"/>
      <c r="OX133" s="79" t="n"/>
      <c r="OY133" s="79" t="n"/>
      <c r="OZ133" s="79" t="n"/>
      <c r="PA133" s="79" t="n"/>
      <c r="PB133" s="79" t="n"/>
      <c r="PC133" s="79" t="n"/>
      <c r="PD133" s="79" t="n"/>
      <c r="PE133" s="79" t="n"/>
      <c r="PF133" s="79" t="n"/>
      <c r="PG133" s="79" t="n"/>
      <c r="PH133" s="79" t="n"/>
      <c r="PI133" s="79" t="n"/>
      <c r="PJ133" s="79" t="n"/>
      <c r="PK133" s="79" t="n"/>
      <c r="PL133" s="79" t="n"/>
      <c r="PO133" s="78" t="n">
        <v>35</v>
      </c>
      <c r="PP133" s="79" t="n"/>
      <c r="PQ133" s="79" t="n"/>
      <c r="PR133" s="79" t="n"/>
      <c r="PS133" s="79" t="n"/>
      <c r="PT133" s="79" t="n"/>
      <c r="PU133" s="79" t="n"/>
      <c r="PV133" s="79" t="n"/>
      <c r="PW133" s="79" t="n"/>
      <c r="PX133" s="79" t="n"/>
      <c r="PY133" s="79" t="n"/>
      <c r="PZ133" s="79" t="n"/>
      <c r="QA133" s="79" t="n"/>
      <c r="QB133" s="79" t="n"/>
      <c r="QC133" s="79" t="n"/>
      <c r="QD133" s="79" t="n"/>
      <c r="QE133" s="79" t="n"/>
      <c r="QF133" s="79" t="n"/>
      <c r="QG133" s="79" t="n"/>
      <c r="QH133" s="79" t="n"/>
      <c r="QI133" s="79" t="n"/>
      <c r="QJ133" s="79" t="n"/>
      <c r="QK133" s="79" t="n"/>
      <c r="QL133" s="79" t="n"/>
      <c r="QM133" s="79" t="n"/>
      <c r="QN133" s="79" t="n"/>
      <c r="QO133" s="79" t="n"/>
      <c r="QP133" s="79" t="n"/>
      <c r="QQ133" s="79" t="n"/>
      <c r="QR133" s="79" t="n"/>
      <c r="QS133" s="79" t="n"/>
      <c r="QT133" s="79" t="n"/>
      <c r="QU133" s="79" t="n"/>
      <c r="QV133" s="79" t="n"/>
      <c r="QW133" s="79" t="n"/>
      <c r="QX133" s="79" t="n"/>
      <c r="QY133" s="79" t="n"/>
      <c r="QZ133" s="79" t="n"/>
      <c r="RA133" s="79" t="n"/>
      <c r="RB133" s="79" t="n"/>
      <c r="RC133" s="79" t="n"/>
      <c r="RF133" s="78" t="n">
        <v>35</v>
      </c>
      <c r="RG133" s="79" t="n"/>
      <c r="RH133" s="79" t="n"/>
      <c r="RI133" s="79" t="n"/>
      <c r="RJ133" s="79" t="n"/>
      <c r="RK133" s="79" t="n"/>
      <c r="RL133" s="79" t="n"/>
      <c r="RM133" s="79" t="n"/>
      <c r="RN133" s="79" t="n"/>
      <c r="RO133" s="79" t="n"/>
      <c r="RP133" s="79" t="n"/>
      <c r="RQ133" s="79" t="n"/>
      <c r="RR133" s="79" t="n"/>
      <c r="RS133" s="79" t="n"/>
      <c r="RT133" s="79" t="n"/>
      <c r="RU133" s="79" t="n"/>
      <c r="RV133" s="79" t="n"/>
      <c r="RW133" s="79" t="n"/>
      <c r="RX133" s="79" t="n"/>
      <c r="RY133" s="79" t="n"/>
      <c r="RZ133" s="79" t="n"/>
      <c r="SA133" s="79" t="n"/>
      <c r="SB133" s="79" t="n"/>
      <c r="SC133" s="79" t="n"/>
      <c r="SD133" s="79" t="n"/>
      <c r="SE133" s="79" t="n"/>
      <c r="SF133" s="79" t="n"/>
      <c r="SG133" s="79" t="n"/>
      <c r="SH133" s="79" t="n"/>
      <c r="SI133" s="79" t="n"/>
      <c r="SJ133" s="79" t="n"/>
      <c r="SK133" s="79" t="n"/>
      <c r="SL133" s="79" t="n"/>
      <c r="SM133" s="79" t="n"/>
      <c r="SN133" s="79" t="n"/>
      <c r="SO133" s="79" t="n"/>
      <c r="SP133" s="79" t="n"/>
      <c r="SQ133" s="79" t="n"/>
      <c r="SR133" s="79" t="n"/>
      <c r="SS133" s="79" t="n"/>
      <c r="ST133" s="79" t="n"/>
      <c r="SW133" s="78" t="n">
        <v>35</v>
      </c>
      <c r="SX133" s="79" t="n"/>
      <c r="SY133" s="79" t="n"/>
      <c r="SZ133" s="79" t="n"/>
      <c r="TA133" s="79" t="n"/>
      <c r="TB133" s="79" t="n"/>
      <c r="TC133" s="79" t="n"/>
      <c r="TD133" s="79" t="n"/>
      <c r="TE133" s="79" t="n"/>
      <c r="TF133" s="79" t="n"/>
      <c r="TG133" s="79" t="n"/>
      <c r="TH133" s="79" t="n"/>
      <c r="TI133" s="79" t="n"/>
      <c r="TJ133" s="79" t="n"/>
      <c r="TK133" s="79" t="n"/>
      <c r="TL133" s="79" t="n"/>
      <c r="TM133" s="79" t="n"/>
      <c r="TN133" s="79" t="n"/>
      <c r="TO133" s="79" t="n"/>
      <c r="TP133" s="79" t="n"/>
      <c r="TQ133" s="79" t="n"/>
      <c r="TR133" s="79" t="n"/>
      <c r="TS133" s="79" t="n"/>
      <c r="TT133" s="79" t="n"/>
      <c r="TU133" s="79" t="n"/>
      <c r="TV133" s="79" t="n"/>
      <c r="TW133" s="79" t="n"/>
      <c r="TX133" s="79" t="n"/>
      <c r="TY133" s="79" t="n"/>
      <c r="TZ133" s="79" t="n"/>
      <c r="UA133" s="79" t="n"/>
      <c r="UB133" s="79" t="n"/>
      <c r="UC133" s="79" t="n"/>
      <c r="UD133" s="79" t="n"/>
      <c r="UE133" s="79" t="n"/>
      <c r="UF133" s="79" t="n"/>
      <c r="UG133" s="79" t="n"/>
      <c r="UH133" s="79" t="n"/>
      <c r="UI133" s="79" t="n"/>
      <c r="UJ133" s="79" t="n"/>
      <c r="UK133" s="79" t="n"/>
      <c r="UN133" s="78" t="n">
        <v>35</v>
      </c>
      <c r="UO133" s="79" t="n"/>
      <c r="UP133" s="79" t="n"/>
      <c r="UQ133" s="79" t="n"/>
      <c r="UR133" s="79" t="n"/>
      <c r="US133" s="79" t="n"/>
      <c r="UT133" s="79" t="n"/>
      <c r="UU133" s="79" t="n"/>
      <c r="UV133" s="79" t="n"/>
      <c r="UW133" s="79" t="n"/>
      <c r="UX133" s="79" t="n"/>
      <c r="UY133" s="79" t="n"/>
      <c r="UZ133" s="79" t="n"/>
      <c r="VA133" s="79" t="n"/>
      <c r="VB133" s="79" t="n"/>
      <c r="VC133" s="79" t="n"/>
      <c r="VD133" s="79" t="n"/>
      <c r="VE133" s="79" t="n"/>
      <c r="VF133" s="79" t="n"/>
      <c r="VG133" s="79" t="n"/>
      <c r="VH133" s="79" t="n"/>
      <c r="VI133" s="79" t="n"/>
      <c r="VJ133" s="79" t="n"/>
      <c r="VK133" s="79" t="n"/>
      <c r="VL133" s="79" t="n"/>
      <c r="VM133" s="79" t="n"/>
      <c r="VN133" s="79" t="n"/>
      <c r="VO133" s="79" t="n"/>
      <c r="VP133" s="79" t="n"/>
      <c r="VQ133" s="79" t="n"/>
      <c r="VR133" s="79" t="n"/>
      <c r="VS133" s="79" t="n"/>
      <c r="VT133" s="79" t="n"/>
      <c r="VU133" s="79" t="n"/>
      <c r="VV133" s="79" t="n"/>
      <c r="VW133" s="79" t="n"/>
      <c r="VX133" s="79" t="n"/>
      <c r="VY133" s="79" t="n"/>
      <c r="VZ133" s="79" t="n"/>
      <c r="WA133" s="79" t="n"/>
      <c r="WB133" s="79" t="n"/>
      <c r="WE133" s="78" t="n">
        <v>35</v>
      </c>
      <c r="WF133" s="79" t="n"/>
      <c r="WG133" s="79" t="n"/>
      <c r="WH133" s="79" t="n"/>
      <c r="WI133" s="79" t="n"/>
      <c r="WJ133" s="79" t="n"/>
      <c r="WK133" s="79" t="n"/>
      <c r="WL133" s="79" t="n"/>
      <c r="WM133" s="79" t="n"/>
      <c r="WN133" s="79" t="n"/>
      <c r="WO133" s="79" t="n"/>
      <c r="WP133" s="79" t="n"/>
      <c r="WQ133" s="79" t="n"/>
      <c r="WR133" s="79" t="n"/>
      <c r="WS133" s="79" t="n"/>
      <c r="WT133" s="79" t="n"/>
      <c r="WU133" s="79" t="n"/>
      <c r="WV133" s="79" t="n"/>
      <c r="WW133" s="79" t="n"/>
      <c r="WX133" s="79" t="n"/>
      <c r="WY133" s="79" t="n"/>
      <c r="WZ133" s="79" t="n"/>
      <c r="XA133" s="79" t="n"/>
      <c r="XB133" s="79" t="n"/>
      <c r="XC133" s="79" t="n"/>
      <c r="XD133" s="79" t="n"/>
      <c r="XE133" s="79" t="n"/>
      <c r="XF133" s="79" t="n"/>
      <c r="XG133" s="79" t="n"/>
      <c r="XH133" s="79" t="n"/>
      <c r="XI133" s="79" t="n"/>
      <c r="XJ133" s="79" t="n"/>
      <c r="XK133" s="79" t="n"/>
      <c r="XL133" s="79" t="n"/>
      <c r="XM133" s="79" t="n"/>
      <c r="XN133" s="79" t="n"/>
      <c r="XO133" s="79" t="n"/>
      <c r="XP133" s="79" t="n"/>
      <c r="XQ133" s="79" t="n"/>
      <c r="XR133" s="79" t="n"/>
      <c r="XS133" s="79" t="n"/>
      <c r="XV133" s="78" t="n">
        <v>35</v>
      </c>
      <c r="XW133" s="79" t="n"/>
      <c r="XX133" s="79" t="n"/>
      <c r="XY133" s="79" t="n"/>
      <c r="XZ133" s="79" t="n"/>
      <c r="YA133" s="79" t="n"/>
      <c r="YB133" s="79" t="n"/>
      <c r="YC133" s="79" t="n"/>
      <c r="YD133" s="79" t="n"/>
      <c r="YE133" s="79" t="n"/>
      <c r="YF133" s="79" t="n"/>
      <c r="YG133" s="79" t="n"/>
      <c r="YH133" s="79" t="n"/>
      <c r="YI133" s="79" t="n"/>
      <c r="YJ133" s="79" t="n"/>
      <c r="YK133" s="79" t="n"/>
      <c r="YL133" s="79" t="n"/>
      <c r="YM133" s="79" t="n"/>
      <c r="YN133" s="79" t="n"/>
      <c r="YO133" s="79" t="n"/>
      <c r="YP133" s="79" t="n"/>
      <c r="YQ133" s="79" t="n"/>
      <c r="YR133" s="79" t="n"/>
      <c r="YS133" s="79" t="n"/>
      <c r="YT133" s="79" t="n"/>
      <c r="YU133" s="79" t="n"/>
      <c r="YV133" s="79" t="n"/>
      <c r="YW133" s="79" t="n"/>
      <c r="YX133" s="79" t="n"/>
      <c r="YY133" s="79" t="n"/>
      <c r="YZ133" s="79" t="n"/>
      <c r="ZA133" s="79" t="n"/>
      <c r="ZB133" s="79" t="n"/>
      <c r="ZC133" s="79" t="n"/>
      <c r="ZD133" s="79" t="n"/>
      <c r="ZE133" s="79" t="n"/>
      <c r="ZF133" s="79" t="n"/>
      <c r="ZG133" s="79" t="n"/>
      <c r="ZH133" s="79" t="n"/>
      <c r="ZI133" s="79" t="n"/>
      <c r="ZJ133" s="79" t="n"/>
      <c r="ZM133" s="78" t="n">
        <v>35</v>
      </c>
      <c r="ZN133" s="79" t="n"/>
      <c r="ZO133" s="79" t="n"/>
      <c r="ZP133" s="79" t="n"/>
      <c r="ZQ133" s="79" t="n"/>
      <c r="ZR133" s="79" t="n"/>
      <c r="ZS133" s="79" t="n"/>
      <c r="ZT133" s="79" t="n"/>
      <c r="ZU133" s="79" t="n"/>
      <c r="ZV133" s="79" t="n"/>
      <c r="ZW133" s="79" t="n"/>
      <c r="ZX133" s="79" t="n"/>
      <c r="ZY133" s="79" t="n"/>
      <c r="ZZ133" s="79" t="n"/>
      <c r="AAA133" s="79" t="n"/>
      <c r="AAB133" s="79" t="n"/>
      <c r="AAC133" s="79" t="n"/>
      <c r="AAD133" s="79" t="n"/>
      <c r="AAE133" s="79" t="n"/>
      <c r="AAF133" s="79" t="n"/>
      <c r="AAG133" s="79" t="n"/>
      <c r="AAH133" s="79" t="n"/>
      <c r="AAI133" s="79" t="n"/>
      <c r="AAJ133" s="79" t="n"/>
      <c r="AAK133" s="79" t="n"/>
      <c r="AAL133" s="79" t="n"/>
      <c r="AAM133" s="79" t="n"/>
      <c r="AAN133" s="79" t="n"/>
      <c r="AAO133" s="79" t="n"/>
      <c r="AAP133" s="79" t="n"/>
      <c r="AAQ133" s="79" t="n"/>
      <c r="AAR133" s="79" t="n"/>
      <c r="AAS133" s="79" t="n"/>
      <c r="AAT133" s="79" t="n"/>
      <c r="AAU133" s="79" t="n"/>
      <c r="AAV133" s="79" t="n"/>
      <c r="AAW133" s="79" t="n"/>
      <c r="AAX133" s="79" t="n"/>
      <c r="AAY133" s="79" t="n"/>
      <c r="AAZ133" s="79" t="n"/>
      <c r="ABA133" s="79" t="n"/>
      <c r="ABD133" s="78" t="n">
        <v>35</v>
      </c>
      <c r="ABE133" s="79" t="n"/>
      <c r="ABF133" s="79" t="n"/>
      <c r="ABG133" s="79" t="n"/>
      <c r="ABH133" s="79" t="n"/>
      <c r="ABI133" s="79" t="n"/>
      <c r="ABJ133" s="79" t="n"/>
      <c r="ABK133" s="79" t="n"/>
      <c r="ABL133" s="79" t="n"/>
      <c r="ABM133" s="79" t="n"/>
      <c r="ABN133" s="79" t="n"/>
      <c r="ABO133" s="79" t="n"/>
      <c r="ABP133" s="79" t="n"/>
      <c r="ABQ133" s="79" t="n"/>
      <c r="ABR133" s="79" t="n"/>
      <c r="ABS133" s="79" t="n"/>
      <c r="ABT133" s="79" t="n"/>
      <c r="ABU133" s="79" t="n"/>
      <c r="ABV133" s="79" t="n"/>
      <c r="ABW133" s="79" t="n"/>
      <c r="ABX133" s="79" t="n"/>
      <c r="ABY133" s="79" t="n"/>
      <c r="ABZ133" s="79" t="n"/>
      <c r="ACA133" s="79" t="n"/>
      <c r="ACB133" s="79" t="n"/>
      <c r="ACC133" s="79" t="n"/>
      <c r="ACD133" s="79" t="n"/>
      <c r="ACE133" s="79" t="n"/>
      <c r="ACF133" s="79" t="n"/>
      <c r="ACG133" s="79" t="n"/>
      <c r="ACH133" s="79" t="n"/>
      <c r="ACI133" s="79" t="n"/>
      <c r="ACJ133" s="79" t="n"/>
      <c r="ACK133" s="79" t="n"/>
      <c r="ACL133" s="79" t="n"/>
      <c r="ACM133" s="79" t="n"/>
      <c r="ACN133" s="79" t="n"/>
      <c r="ACO133" s="79" t="n"/>
      <c r="ACP133" s="79" t="n"/>
      <c r="ACQ133" s="79" t="n"/>
      <c r="ACR133" s="79" t="n"/>
      <c r="ACU133" s="78" t="n">
        <v>35</v>
      </c>
      <c r="ACV133" s="79" t="n"/>
      <c r="ACW133" s="79" t="n"/>
      <c r="ACX133" s="79" t="n"/>
      <c r="ACY133" s="79" t="n"/>
      <c r="ACZ133" s="79" t="n"/>
      <c r="ADA133" s="79" t="n"/>
      <c r="ADB133" s="79" t="n"/>
      <c r="ADC133" s="79" t="n"/>
      <c r="ADD133" s="79" t="n"/>
      <c r="ADE133" s="79" t="n"/>
      <c r="ADF133" s="79" t="n"/>
      <c r="ADG133" s="79" t="n"/>
      <c r="ADH133" s="79" t="n"/>
      <c r="ADI133" s="79" t="n"/>
      <c r="ADJ133" s="79" t="n"/>
      <c r="ADK133" s="79" t="n"/>
      <c r="ADL133" s="79" t="n"/>
      <c r="ADM133" s="79" t="n"/>
      <c r="ADN133" s="79" t="n"/>
      <c r="ADO133" s="79" t="n"/>
      <c r="ADP133" s="79" t="n"/>
      <c r="ADQ133" s="79" t="n"/>
      <c r="ADR133" s="79" t="n"/>
      <c r="ADS133" s="79" t="n"/>
      <c r="ADT133" s="79" t="n"/>
      <c r="ADU133" s="79" t="n"/>
      <c r="ADV133" s="79" t="n"/>
      <c r="ADW133" s="79" t="n"/>
      <c r="ADX133" s="79" t="n"/>
      <c r="ADY133" s="79" t="n"/>
      <c r="ADZ133" s="79" t="n"/>
      <c r="AEA133" s="79" t="n"/>
      <c r="AEB133" s="79" t="n"/>
      <c r="AEC133" s="79" t="n"/>
      <c r="AED133" s="79" t="n"/>
      <c r="AEE133" s="79" t="n"/>
      <c r="AEF133" s="79" t="n"/>
      <c r="AEG133" s="79" t="n"/>
      <c r="AEH133" s="79" t="n"/>
      <c r="AEI133" s="79" t="n"/>
      <c r="AEL133" s="78" t="n">
        <v>35</v>
      </c>
      <c r="AEM133" s="79" t="n"/>
      <c r="AEN133" s="79" t="n"/>
      <c r="AEO133" s="79" t="n"/>
      <c r="AEP133" s="79" t="n"/>
      <c r="AEQ133" s="79" t="n"/>
      <c r="AER133" s="79" t="n"/>
      <c r="AES133" s="79" t="n"/>
      <c r="AET133" s="79" t="n"/>
      <c r="AEU133" s="79" t="n"/>
      <c r="AEV133" s="79" t="n"/>
      <c r="AEW133" s="79" t="n"/>
      <c r="AEX133" s="79" t="n"/>
      <c r="AEY133" s="79" t="n"/>
      <c r="AEZ133" s="79" t="n"/>
      <c r="AFA133" s="79" t="n"/>
      <c r="AFB133" s="79" t="n"/>
      <c r="AFC133" s="79" t="n"/>
      <c r="AFD133" s="79" t="n"/>
      <c r="AFE133" s="79" t="n"/>
      <c r="AFF133" s="79" t="n"/>
      <c r="AFG133" s="79" t="n"/>
      <c r="AFH133" s="79" t="n"/>
      <c r="AFI133" s="79" t="n"/>
      <c r="AFJ133" s="79" t="n"/>
      <c r="AFK133" s="79" t="n"/>
      <c r="AFL133" s="79" t="n"/>
      <c r="AFM133" s="79" t="n"/>
      <c r="AFN133" s="79" t="n"/>
      <c r="AFO133" s="79" t="n"/>
      <c r="AFP133" s="79" t="n"/>
      <c r="AFQ133" s="79" t="n"/>
      <c r="AFR133" s="79" t="n"/>
      <c r="AFS133" s="79" t="n"/>
      <c r="AFT133" s="79" t="n"/>
      <c r="AFU133" s="79" t="n"/>
      <c r="AFV133" s="79" t="n"/>
      <c r="AFW133" s="79" t="n"/>
      <c r="AFX133" s="79" t="n"/>
      <c r="AFY133" s="79" t="n"/>
      <c r="AFZ133" s="79" t="n"/>
    </row>
    <row r="134">
      <c r="A134" s="78" t="n">
        <v>36</v>
      </c>
      <c r="B134" s="79" t="n"/>
      <c r="C134" s="79" t="n"/>
      <c r="D134" s="79" t="n"/>
      <c r="E134" s="79" t="n"/>
      <c r="F134" s="79" t="n"/>
      <c r="G134" s="79" t="n"/>
      <c r="H134" s="79" t="n"/>
      <c r="I134" s="79" t="n"/>
      <c r="J134" s="79" t="n"/>
      <c r="K134" s="79" t="n"/>
      <c r="L134" s="79" t="n"/>
      <c r="M134" s="79" t="n"/>
      <c r="N134" s="79" t="n"/>
      <c r="O134" s="79" t="n"/>
      <c r="P134" s="79" t="n"/>
      <c r="Q134" s="79" t="n"/>
      <c r="R134" s="79" t="n"/>
      <c r="S134" s="79" t="n"/>
      <c r="T134" s="79" t="n"/>
      <c r="U134" s="79" t="n"/>
      <c r="V134" s="79" t="n"/>
      <c r="W134" s="79" t="n"/>
      <c r="X134" s="79" t="n"/>
      <c r="Y134" s="79" t="n"/>
      <c r="Z134" s="79" t="n"/>
      <c r="AA134" s="79" t="n"/>
      <c r="AB134" s="79" t="n"/>
      <c r="AC134" s="79" t="n"/>
      <c r="AD134" s="79" t="n"/>
      <c r="AE134" s="79" t="n"/>
      <c r="AF134" s="79" t="n"/>
      <c r="AG134" s="79" t="n"/>
      <c r="AH134" s="79" t="n"/>
      <c r="AI134" s="79" t="n"/>
      <c r="AJ134" s="79" t="n"/>
      <c r="AK134" s="79" t="n"/>
      <c r="AL134" s="79" t="n"/>
      <c r="AM134" s="79" t="n"/>
      <c r="AN134" s="79" t="n"/>
      <c r="AO134" s="79" t="n"/>
      <c r="AR134" s="78" t="n">
        <v>36</v>
      </c>
      <c r="AS134" s="79" t="n"/>
      <c r="AT134" s="79" t="n"/>
      <c r="AU134" s="79" t="n"/>
      <c r="AV134" s="79" t="n"/>
      <c r="AW134" s="79" t="n"/>
      <c r="AX134" s="79" t="n"/>
      <c r="AY134" s="79" t="n"/>
      <c r="AZ134" s="79" t="n"/>
      <c r="BA134" s="79" t="n"/>
      <c r="BB134" s="79" t="n"/>
      <c r="BC134" s="79" t="n"/>
      <c r="BD134" s="79" t="n"/>
      <c r="BE134" s="79" t="n"/>
      <c r="BF134" s="79" t="n"/>
      <c r="BG134" s="79" t="n"/>
      <c r="BH134" s="79" t="n"/>
      <c r="BI134" s="79" t="n"/>
      <c r="BJ134" s="79" t="n"/>
      <c r="BK134" s="79" t="n"/>
      <c r="BL134" s="79" t="n"/>
      <c r="BM134" s="79" t="n"/>
      <c r="BN134" s="79" t="n"/>
      <c r="BO134" s="79" t="n"/>
      <c r="BP134" s="79" t="n"/>
      <c r="BQ134" s="79" t="n"/>
      <c r="BR134" s="79" t="n"/>
      <c r="BS134" s="79" t="n"/>
      <c r="BT134" s="79" t="n"/>
      <c r="BU134" s="79" t="n"/>
      <c r="BV134" s="79" t="n"/>
      <c r="BW134" s="79" t="n"/>
      <c r="BX134" s="79" t="n"/>
      <c r="BY134" s="79" t="n"/>
      <c r="BZ134" s="79" t="n"/>
      <c r="CA134" s="79" t="n"/>
      <c r="CB134" s="79" t="n"/>
      <c r="CC134" s="79" t="n"/>
      <c r="CD134" s="79" t="n"/>
      <c r="CE134" s="79" t="n"/>
      <c r="CF134" s="79" t="n"/>
      <c r="CI134" s="78" t="n">
        <v>36</v>
      </c>
      <c r="CJ134" s="79" t="n"/>
      <c r="CK134" s="79" t="n"/>
      <c r="CL134" s="79" t="n"/>
      <c r="CM134" s="79" t="n"/>
      <c r="CN134" s="79" t="n"/>
      <c r="CO134" s="79" t="n"/>
      <c r="CP134" s="79" t="n"/>
      <c r="CQ134" s="79" t="n"/>
      <c r="CR134" s="79" t="n"/>
      <c r="CS134" s="79" t="n"/>
      <c r="CT134" s="79" t="n"/>
      <c r="CU134" s="79" t="n"/>
      <c r="CV134" s="79" t="n"/>
      <c r="CW134" s="79" t="n"/>
      <c r="CX134" s="79" t="n"/>
      <c r="CY134" s="79" t="n"/>
      <c r="CZ134" s="79" t="n"/>
      <c r="DA134" s="79" t="n"/>
      <c r="DB134" s="79" t="n"/>
      <c r="DC134" s="79" t="n"/>
      <c r="DD134" s="79" t="n"/>
      <c r="DE134" s="79" t="n"/>
      <c r="DF134" s="79" t="n"/>
      <c r="DG134" s="79" t="n"/>
      <c r="DH134" s="79" t="n"/>
      <c r="DI134" s="79" t="n"/>
      <c r="DJ134" s="79" t="n"/>
      <c r="DK134" s="79" t="n"/>
      <c r="DL134" s="79" t="n"/>
      <c r="DM134" s="79" t="n"/>
      <c r="DN134" s="79" t="n"/>
      <c r="DO134" s="79" t="n"/>
      <c r="DP134" s="79" t="n"/>
      <c r="DQ134" s="79" t="n"/>
      <c r="DR134" s="79" t="n"/>
      <c r="DS134" s="79" t="n"/>
      <c r="DT134" s="79" t="n"/>
      <c r="DU134" s="79" t="n"/>
      <c r="DV134" s="79" t="n"/>
      <c r="DW134" s="79" t="n"/>
      <c r="DZ134" s="78" t="n">
        <v>36</v>
      </c>
      <c r="EA134" s="79" t="n"/>
      <c r="EB134" s="79" t="n"/>
      <c r="EC134" s="79" t="n"/>
      <c r="ED134" s="79" t="n"/>
      <c r="EE134" s="79" t="n"/>
      <c r="EF134" s="79" t="n"/>
      <c r="EG134" s="79" t="n"/>
      <c r="EH134" s="79" t="n"/>
      <c r="EI134" s="79" t="n"/>
      <c r="EJ134" s="79" t="n"/>
      <c r="EK134" s="79" t="n"/>
      <c r="EL134" s="79" t="n"/>
      <c r="EM134" s="79" t="n"/>
      <c r="EN134" s="79" t="n"/>
      <c r="EO134" s="79" t="n"/>
      <c r="EP134" s="79" t="n"/>
      <c r="EQ134" s="79" t="n"/>
      <c r="ER134" s="79" t="n"/>
      <c r="ES134" s="79" t="n"/>
      <c r="ET134" s="79" t="n"/>
      <c r="EU134" s="79" t="n"/>
      <c r="EV134" s="79" t="n"/>
      <c r="EW134" s="79" t="n"/>
      <c r="EX134" s="79" t="n"/>
      <c r="EY134" s="79" t="n"/>
      <c r="EZ134" s="79" t="n"/>
      <c r="FA134" s="79" t="n"/>
      <c r="FB134" s="79" t="n"/>
      <c r="FC134" s="79" t="n"/>
      <c r="FD134" s="79" t="n"/>
      <c r="FE134" s="79" t="n"/>
      <c r="FF134" s="79" t="n"/>
      <c r="FG134" s="79" t="n"/>
      <c r="FH134" s="79" t="n"/>
      <c r="FI134" s="79" t="n"/>
      <c r="FJ134" s="79" t="n"/>
      <c r="FK134" s="79" t="n"/>
      <c r="FL134" s="79" t="n"/>
      <c r="FM134" s="79" t="n"/>
      <c r="FN134" s="79" t="n"/>
      <c r="FQ134" s="78" t="n">
        <v>36</v>
      </c>
      <c r="FR134" s="79" t="n"/>
      <c r="FS134" s="79" t="n"/>
      <c r="FT134" s="79" t="n"/>
      <c r="FU134" s="79" t="n"/>
      <c r="FV134" s="79" t="n"/>
      <c r="FW134" s="79" t="n"/>
      <c r="FX134" s="79" t="n"/>
      <c r="FY134" s="79" t="n"/>
      <c r="FZ134" s="79" t="n"/>
      <c r="GA134" s="79" t="n"/>
      <c r="GB134" s="79" t="n"/>
      <c r="GC134" s="79" t="n"/>
      <c r="GD134" s="79" t="n"/>
      <c r="GE134" s="79" t="n"/>
      <c r="GF134" s="79" t="n"/>
      <c r="GG134" s="79" t="n"/>
      <c r="GH134" s="79" t="n"/>
      <c r="GI134" s="79" t="n"/>
      <c r="GJ134" s="79" t="n"/>
      <c r="GK134" s="79" t="n"/>
      <c r="GL134" s="79" t="n"/>
      <c r="GM134" s="79" t="n"/>
      <c r="GN134" s="79" t="n"/>
      <c r="GO134" s="79" t="n"/>
      <c r="GP134" s="79" t="n"/>
      <c r="GQ134" s="79" t="n"/>
      <c r="GR134" s="79" t="n"/>
      <c r="GS134" s="79" t="n"/>
      <c r="GT134" s="79" t="n"/>
      <c r="GU134" s="79" t="n"/>
      <c r="GV134" s="79" t="n"/>
      <c r="GW134" s="79" t="n"/>
      <c r="GX134" s="79" t="n"/>
      <c r="GY134" s="79" t="n"/>
      <c r="GZ134" s="79" t="n"/>
      <c r="HA134" s="79" t="n"/>
      <c r="HB134" s="79" t="n"/>
      <c r="HC134" s="79" t="n"/>
      <c r="HD134" s="79" t="n"/>
      <c r="HE134" s="79" t="n"/>
      <c r="HH134" s="78" t="n">
        <v>36</v>
      </c>
      <c r="HI134" s="79" t="n"/>
      <c r="HJ134" s="79" t="n"/>
      <c r="HK134" s="79" t="n"/>
      <c r="HL134" s="79" t="n"/>
      <c r="HM134" s="79" t="n"/>
      <c r="HN134" s="79" t="n"/>
      <c r="HO134" s="79" t="n"/>
      <c r="HP134" s="79" t="n"/>
      <c r="HQ134" s="79" t="n"/>
      <c r="HR134" s="79" t="n"/>
      <c r="HS134" s="79" t="n"/>
      <c r="HT134" s="79" t="n"/>
      <c r="HU134" s="79" t="n"/>
      <c r="HV134" s="79" t="n"/>
      <c r="HW134" s="79" t="n"/>
      <c r="HX134" s="79" t="n"/>
      <c r="HY134" s="79" t="n"/>
      <c r="HZ134" s="79" t="n"/>
      <c r="IA134" s="79" t="n"/>
      <c r="IB134" s="79" t="n"/>
      <c r="IC134" s="79" t="n"/>
      <c r="ID134" s="79" t="n"/>
      <c r="IE134" s="79" t="n"/>
      <c r="IF134" s="79" t="n"/>
      <c r="IG134" s="79" t="n"/>
      <c r="IH134" s="79" t="n"/>
      <c r="II134" s="79" t="n"/>
      <c r="IJ134" s="79" t="n"/>
      <c r="IK134" s="79" t="n"/>
      <c r="IL134" s="79" t="n"/>
      <c r="IM134" s="79" t="n"/>
      <c r="IN134" s="79" t="n"/>
      <c r="IO134" s="79" t="n"/>
      <c r="IP134" s="79" t="n"/>
      <c r="IQ134" s="79" t="n"/>
      <c r="IR134" s="79" t="n"/>
      <c r="IS134" s="79" t="n"/>
      <c r="IT134" s="79" t="n"/>
      <c r="IU134" s="79" t="n"/>
      <c r="IV134" s="79" t="n"/>
      <c r="IY134" s="78" t="n">
        <v>36</v>
      </c>
      <c r="IZ134" s="79" t="n"/>
      <c r="JA134" s="79" t="n"/>
      <c r="JB134" s="79" t="n"/>
      <c r="JC134" s="79" t="n"/>
      <c r="JD134" s="79" t="n"/>
      <c r="JE134" s="79" t="n"/>
      <c r="JF134" s="79" t="n"/>
      <c r="JG134" s="79" t="n"/>
      <c r="JH134" s="79" t="n"/>
      <c r="JI134" s="79" t="n"/>
      <c r="JJ134" s="79" t="n"/>
      <c r="JK134" s="79" t="n"/>
      <c r="JL134" s="79" t="n"/>
      <c r="JM134" s="79" t="n"/>
      <c r="JN134" s="79" t="n"/>
      <c r="JO134" s="79" t="n"/>
      <c r="JP134" s="79" t="n"/>
      <c r="JQ134" s="79" t="n"/>
      <c r="JR134" s="79" t="n"/>
      <c r="JS134" s="79" t="n"/>
      <c r="JT134" s="79" t="n"/>
      <c r="JU134" s="79" t="n"/>
      <c r="JV134" s="79" t="n"/>
      <c r="JW134" s="79" t="n"/>
      <c r="JX134" s="79" t="n"/>
      <c r="JY134" s="79" t="n"/>
      <c r="JZ134" s="79" t="n"/>
      <c r="KA134" s="79" t="n"/>
      <c r="KB134" s="79" t="n"/>
      <c r="KC134" s="79" t="n"/>
      <c r="KD134" s="79" t="n"/>
      <c r="KE134" s="79" t="n"/>
      <c r="KF134" s="79" t="n"/>
      <c r="KG134" s="79" t="n"/>
      <c r="KH134" s="79" t="n"/>
      <c r="KI134" s="79" t="n"/>
      <c r="KJ134" s="79" t="n"/>
      <c r="KK134" s="79" t="n"/>
      <c r="KL134" s="79" t="n"/>
      <c r="KM134" s="79" t="n"/>
      <c r="KP134" s="78" t="n">
        <v>36</v>
      </c>
      <c r="KQ134" s="79" t="n"/>
      <c r="KR134" s="79" t="n"/>
      <c r="KS134" s="79" t="n"/>
      <c r="KT134" s="79" t="n"/>
      <c r="KU134" s="79" t="n"/>
      <c r="KV134" s="79" t="n"/>
      <c r="KW134" s="79" t="n"/>
      <c r="KX134" s="79" t="n"/>
      <c r="KY134" s="79" t="n"/>
      <c r="KZ134" s="79" t="n"/>
      <c r="LA134" s="79" t="n"/>
      <c r="LB134" s="79" t="n"/>
      <c r="LC134" s="79" t="n"/>
      <c r="LD134" s="79" t="n"/>
      <c r="LE134" s="79" t="n"/>
      <c r="LF134" s="79" t="n"/>
      <c r="LG134" s="79" t="n"/>
      <c r="LH134" s="79" t="n"/>
      <c r="LI134" s="79" t="n"/>
      <c r="LJ134" s="79" t="n"/>
      <c r="LK134" s="79" t="n"/>
      <c r="LL134" s="79" t="n"/>
      <c r="LM134" s="79" t="n"/>
      <c r="LN134" s="79" t="n"/>
      <c r="LO134" s="79" t="n"/>
      <c r="LP134" s="79" t="n"/>
      <c r="LQ134" s="79" t="n"/>
      <c r="LR134" s="79" t="n"/>
      <c r="LS134" s="79" t="n"/>
      <c r="LT134" s="79" t="n"/>
      <c r="LU134" s="79" t="n"/>
      <c r="LV134" s="79" t="n"/>
      <c r="LW134" s="79" t="n"/>
      <c r="LX134" s="79" t="n"/>
      <c r="LY134" s="79" t="n"/>
      <c r="LZ134" s="79" t="n"/>
      <c r="MA134" s="79" t="n"/>
      <c r="MB134" s="79" t="n"/>
      <c r="MC134" s="79" t="n"/>
      <c r="MD134" s="79" t="n"/>
      <c r="MG134" s="78" t="n">
        <v>36</v>
      </c>
      <c r="MH134" s="79" t="n"/>
      <c r="MI134" s="79" t="n"/>
      <c r="MJ134" s="79" t="n"/>
      <c r="MK134" s="79" t="n"/>
      <c r="ML134" s="79" t="n"/>
      <c r="MM134" s="79" t="n"/>
      <c r="MN134" s="79" t="n"/>
      <c r="MO134" s="79" t="n"/>
      <c r="MP134" s="79" t="n"/>
      <c r="MQ134" s="79" t="n"/>
      <c r="MR134" s="79" t="n"/>
      <c r="MS134" s="79" t="n"/>
      <c r="MT134" s="79" t="n"/>
      <c r="MU134" s="79" t="n"/>
      <c r="MV134" s="79" t="n"/>
      <c r="MW134" s="79" t="n"/>
      <c r="MX134" s="79" t="n"/>
      <c r="MY134" s="79" t="n"/>
      <c r="MZ134" s="79" t="n"/>
      <c r="NA134" s="79" t="n"/>
      <c r="NB134" s="79" t="n"/>
      <c r="NC134" s="79" t="n"/>
      <c r="ND134" s="79" t="n"/>
      <c r="NE134" s="79" t="n"/>
      <c r="NF134" s="79" t="n"/>
      <c r="NG134" s="79" t="n"/>
      <c r="NH134" s="79" t="n"/>
      <c r="NI134" s="79" t="n"/>
      <c r="NJ134" s="79" t="n"/>
      <c r="NK134" s="79" t="n"/>
      <c r="NL134" s="79" t="n"/>
      <c r="NM134" s="79" t="n"/>
      <c r="NN134" s="79" t="n"/>
      <c r="NO134" s="79" t="n"/>
      <c r="NP134" s="79" t="n"/>
      <c r="NQ134" s="79" t="n"/>
      <c r="NR134" s="79" t="n"/>
      <c r="NS134" s="79" t="n"/>
      <c r="NT134" s="79" t="n"/>
      <c r="NU134" s="79" t="n"/>
      <c r="NX134" s="78" t="n">
        <v>36</v>
      </c>
      <c r="NY134" s="79" t="n"/>
      <c r="NZ134" s="79" t="n"/>
      <c r="OA134" s="79" t="n"/>
      <c r="OB134" s="79" t="n"/>
      <c r="OC134" s="79" t="n"/>
      <c r="OD134" s="79" t="n"/>
      <c r="OE134" s="79" t="n"/>
      <c r="OF134" s="79" t="n"/>
      <c r="OG134" s="79" t="n"/>
      <c r="OH134" s="79" t="n"/>
      <c r="OI134" s="79" t="n"/>
      <c r="OJ134" s="79" t="n"/>
      <c r="OK134" s="79" t="n"/>
      <c r="OL134" s="79" t="n"/>
      <c r="OM134" s="79" t="n"/>
      <c r="ON134" s="79" t="n"/>
      <c r="OO134" s="79" t="n"/>
      <c r="OP134" s="79" t="n"/>
      <c r="OQ134" s="79" t="n"/>
      <c r="OR134" s="79" t="n"/>
      <c r="OS134" s="79" t="n"/>
      <c r="OT134" s="79" t="n"/>
      <c r="OU134" s="79" t="n"/>
      <c r="OV134" s="79" t="n"/>
      <c r="OW134" s="79" t="n"/>
      <c r="OX134" s="79" t="n"/>
      <c r="OY134" s="79" t="n"/>
      <c r="OZ134" s="79" t="n"/>
      <c r="PA134" s="79" t="n"/>
      <c r="PB134" s="79" t="n"/>
      <c r="PC134" s="79" t="n"/>
      <c r="PD134" s="79" t="n"/>
      <c r="PE134" s="79" t="n"/>
      <c r="PF134" s="79" t="n"/>
      <c r="PG134" s="79" t="n"/>
      <c r="PH134" s="79" t="n"/>
      <c r="PI134" s="79" t="n"/>
      <c r="PJ134" s="79" t="n"/>
      <c r="PK134" s="79" t="n"/>
      <c r="PL134" s="79" t="n"/>
      <c r="PO134" s="78" t="n">
        <v>36</v>
      </c>
      <c r="PP134" s="79" t="n"/>
      <c r="PQ134" s="79" t="n"/>
      <c r="PR134" s="79" t="n"/>
      <c r="PS134" s="79" t="n"/>
      <c r="PT134" s="79" t="n"/>
      <c r="PU134" s="79" t="n"/>
      <c r="PV134" s="79" t="n"/>
      <c r="PW134" s="79" t="n"/>
      <c r="PX134" s="79" t="n"/>
      <c r="PY134" s="79" t="n"/>
      <c r="PZ134" s="79" t="n"/>
      <c r="QA134" s="79" t="n"/>
      <c r="QB134" s="79" t="n"/>
      <c r="QC134" s="79" t="n"/>
      <c r="QD134" s="79" t="n"/>
      <c r="QE134" s="79" t="n"/>
      <c r="QF134" s="79" t="n"/>
      <c r="QG134" s="79" t="n"/>
      <c r="QH134" s="79" t="n"/>
      <c r="QI134" s="79" t="n"/>
      <c r="QJ134" s="79" t="n"/>
      <c r="QK134" s="79" t="n"/>
      <c r="QL134" s="79" t="n"/>
      <c r="QM134" s="79" t="n"/>
      <c r="QN134" s="79" t="n"/>
      <c r="QO134" s="79" t="n"/>
      <c r="QP134" s="79" t="n"/>
      <c r="QQ134" s="79" t="n"/>
      <c r="QR134" s="79" t="n"/>
      <c r="QS134" s="79" t="n"/>
      <c r="QT134" s="79" t="n"/>
      <c r="QU134" s="79" t="n"/>
      <c r="QV134" s="79" t="n"/>
      <c r="QW134" s="79" t="n"/>
      <c r="QX134" s="79" t="n"/>
      <c r="QY134" s="79" t="n"/>
      <c r="QZ134" s="79" t="n"/>
      <c r="RA134" s="79" t="n"/>
      <c r="RB134" s="79" t="n"/>
      <c r="RC134" s="79" t="n"/>
      <c r="RF134" s="78" t="n">
        <v>36</v>
      </c>
      <c r="RG134" s="79" t="n"/>
      <c r="RH134" s="79" t="n"/>
      <c r="RI134" s="79" t="n"/>
      <c r="RJ134" s="79" t="n"/>
      <c r="RK134" s="79" t="n"/>
      <c r="RL134" s="79" t="n"/>
      <c r="RM134" s="79" t="n"/>
      <c r="RN134" s="79" t="n"/>
      <c r="RO134" s="79" t="n"/>
      <c r="RP134" s="79" t="n"/>
      <c r="RQ134" s="79" t="n"/>
      <c r="RR134" s="79" t="n"/>
      <c r="RS134" s="79" t="n"/>
      <c r="RT134" s="79" t="n"/>
      <c r="RU134" s="79" t="n"/>
      <c r="RV134" s="79" t="n"/>
      <c r="RW134" s="79" t="n"/>
      <c r="RX134" s="79" t="n"/>
      <c r="RY134" s="79" t="n"/>
      <c r="RZ134" s="79" t="n"/>
      <c r="SA134" s="79" t="n"/>
      <c r="SB134" s="79" t="n"/>
      <c r="SC134" s="79" t="n"/>
      <c r="SD134" s="79" t="n"/>
      <c r="SE134" s="79" t="n"/>
      <c r="SF134" s="79" t="n"/>
      <c r="SG134" s="79" t="n"/>
      <c r="SH134" s="79" t="n"/>
      <c r="SI134" s="79" t="n"/>
      <c r="SJ134" s="79" t="n"/>
      <c r="SK134" s="79" t="n"/>
      <c r="SL134" s="79" t="n"/>
      <c r="SM134" s="79" t="n"/>
      <c r="SN134" s="79" t="n"/>
      <c r="SO134" s="79" t="n"/>
      <c r="SP134" s="79" t="n"/>
      <c r="SQ134" s="79" t="n"/>
      <c r="SR134" s="79" t="n"/>
      <c r="SS134" s="79" t="n"/>
      <c r="ST134" s="79" t="n"/>
      <c r="SW134" s="78" t="n">
        <v>36</v>
      </c>
      <c r="SX134" s="79" t="n"/>
      <c r="SY134" s="79" t="n"/>
      <c r="SZ134" s="79" t="n"/>
      <c r="TA134" s="79" t="n"/>
      <c r="TB134" s="79" t="n"/>
      <c r="TC134" s="79" t="n"/>
      <c r="TD134" s="79" t="n"/>
      <c r="TE134" s="79" t="n"/>
      <c r="TF134" s="79" t="n"/>
      <c r="TG134" s="79" t="n"/>
      <c r="TH134" s="79" t="n"/>
      <c r="TI134" s="79" t="n"/>
      <c r="TJ134" s="79" t="n"/>
      <c r="TK134" s="79" t="n"/>
      <c r="TL134" s="79" t="n"/>
      <c r="TM134" s="79" t="n"/>
      <c r="TN134" s="79" t="n"/>
      <c r="TO134" s="79" t="n"/>
      <c r="TP134" s="79" t="n"/>
      <c r="TQ134" s="79" t="n"/>
      <c r="TR134" s="79" t="n"/>
      <c r="TS134" s="79" t="n"/>
      <c r="TT134" s="79" t="n"/>
      <c r="TU134" s="79" t="n"/>
      <c r="TV134" s="79" t="n"/>
      <c r="TW134" s="79" t="n"/>
      <c r="TX134" s="79" t="n"/>
      <c r="TY134" s="79" t="n"/>
      <c r="TZ134" s="79" t="n"/>
      <c r="UA134" s="79" t="n"/>
      <c r="UB134" s="79" t="n"/>
      <c r="UC134" s="79" t="n"/>
      <c r="UD134" s="79" t="n"/>
      <c r="UE134" s="79" t="n"/>
      <c r="UF134" s="79" t="n"/>
      <c r="UG134" s="79" t="n"/>
      <c r="UH134" s="79" t="n"/>
      <c r="UI134" s="79" t="n"/>
      <c r="UJ134" s="79" t="n"/>
      <c r="UK134" s="79" t="n"/>
      <c r="UN134" s="78" t="n">
        <v>36</v>
      </c>
      <c r="UO134" s="79" t="n"/>
      <c r="UP134" s="79" t="n"/>
      <c r="UQ134" s="79" t="n"/>
      <c r="UR134" s="79" t="n"/>
      <c r="US134" s="79" t="n"/>
      <c r="UT134" s="79" t="n"/>
      <c r="UU134" s="79" t="n"/>
      <c r="UV134" s="79" t="n"/>
      <c r="UW134" s="79" t="n"/>
      <c r="UX134" s="79" t="n"/>
      <c r="UY134" s="79" t="n"/>
      <c r="UZ134" s="79" t="n"/>
      <c r="VA134" s="79" t="n"/>
      <c r="VB134" s="79" t="n"/>
      <c r="VC134" s="79" t="n"/>
      <c r="VD134" s="79" t="n"/>
      <c r="VE134" s="79" t="n"/>
      <c r="VF134" s="79" t="n"/>
      <c r="VG134" s="79" t="n"/>
      <c r="VH134" s="79" t="n"/>
      <c r="VI134" s="79" t="n"/>
      <c r="VJ134" s="79" t="n"/>
      <c r="VK134" s="79" t="n"/>
      <c r="VL134" s="79" t="n"/>
      <c r="VM134" s="79" t="n"/>
      <c r="VN134" s="79" t="n"/>
      <c r="VO134" s="79" t="n"/>
      <c r="VP134" s="79" t="n"/>
      <c r="VQ134" s="79" t="n"/>
      <c r="VR134" s="79" t="n"/>
      <c r="VS134" s="79" t="n"/>
      <c r="VT134" s="79" t="n"/>
      <c r="VU134" s="79" t="n"/>
      <c r="VV134" s="79" t="n"/>
      <c r="VW134" s="79" t="n"/>
      <c r="VX134" s="79" t="n"/>
      <c r="VY134" s="79" t="n"/>
      <c r="VZ134" s="79" t="n"/>
      <c r="WA134" s="79" t="n"/>
      <c r="WB134" s="79" t="n"/>
      <c r="WE134" s="78" t="n">
        <v>36</v>
      </c>
      <c r="WF134" s="79" t="n"/>
      <c r="WG134" s="79" t="n"/>
      <c r="WH134" s="79" t="n"/>
      <c r="WI134" s="79" t="n"/>
      <c r="WJ134" s="79" t="n"/>
      <c r="WK134" s="79" t="n"/>
      <c r="WL134" s="79" t="n"/>
      <c r="WM134" s="79" t="n"/>
      <c r="WN134" s="79" t="n"/>
      <c r="WO134" s="79" t="n"/>
      <c r="WP134" s="79" t="n"/>
      <c r="WQ134" s="79" t="n"/>
      <c r="WR134" s="79" t="n"/>
      <c r="WS134" s="79" t="n"/>
      <c r="WT134" s="79" t="n"/>
      <c r="WU134" s="79" t="n"/>
      <c r="WV134" s="79" t="n"/>
      <c r="WW134" s="79" t="n"/>
      <c r="WX134" s="79" t="n"/>
      <c r="WY134" s="79" t="n"/>
      <c r="WZ134" s="79" t="n"/>
      <c r="XA134" s="79" t="n"/>
      <c r="XB134" s="79" t="n"/>
      <c r="XC134" s="79" t="n"/>
      <c r="XD134" s="79" t="n"/>
      <c r="XE134" s="79" t="n"/>
      <c r="XF134" s="79" t="n"/>
      <c r="XG134" s="79" t="n"/>
      <c r="XH134" s="79" t="n"/>
      <c r="XI134" s="79" t="n"/>
      <c r="XJ134" s="79" t="n"/>
      <c r="XK134" s="79" t="n"/>
      <c r="XL134" s="79" t="n"/>
      <c r="XM134" s="79" t="n"/>
      <c r="XN134" s="79" t="n"/>
      <c r="XO134" s="79" t="n"/>
      <c r="XP134" s="79" t="n"/>
      <c r="XQ134" s="79" t="n"/>
      <c r="XR134" s="79" t="n"/>
      <c r="XS134" s="79" t="n"/>
      <c r="XV134" s="78" t="n">
        <v>36</v>
      </c>
      <c r="XW134" s="79" t="n"/>
      <c r="XX134" s="79" t="n"/>
      <c r="XY134" s="79" t="n"/>
      <c r="XZ134" s="79" t="n"/>
      <c r="YA134" s="79" t="n"/>
      <c r="YB134" s="79" t="n"/>
      <c r="YC134" s="79" t="n"/>
      <c r="YD134" s="79" t="n"/>
      <c r="YE134" s="79" t="n"/>
      <c r="YF134" s="79" t="n"/>
      <c r="YG134" s="79" t="n"/>
      <c r="YH134" s="79" t="n"/>
      <c r="YI134" s="79" t="n"/>
      <c r="YJ134" s="79" t="n"/>
      <c r="YK134" s="79" t="n"/>
      <c r="YL134" s="79" t="n"/>
      <c r="YM134" s="79" t="n"/>
      <c r="YN134" s="79" t="n"/>
      <c r="YO134" s="79" t="n"/>
      <c r="YP134" s="79" t="n"/>
      <c r="YQ134" s="79" t="n"/>
      <c r="YR134" s="79" t="n"/>
      <c r="YS134" s="79" t="n"/>
      <c r="YT134" s="79" t="n"/>
      <c r="YU134" s="79" t="n"/>
      <c r="YV134" s="79" t="n"/>
      <c r="YW134" s="79" t="n"/>
      <c r="YX134" s="79" t="n"/>
      <c r="YY134" s="79" t="n"/>
      <c r="YZ134" s="79" t="n"/>
      <c r="ZA134" s="79" t="n"/>
      <c r="ZB134" s="79" t="n"/>
      <c r="ZC134" s="79" t="n"/>
      <c r="ZD134" s="79" t="n"/>
      <c r="ZE134" s="79" t="n"/>
      <c r="ZF134" s="79" t="n"/>
      <c r="ZG134" s="79" t="n"/>
      <c r="ZH134" s="79" t="n"/>
      <c r="ZI134" s="79" t="n"/>
      <c r="ZJ134" s="79" t="n"/>
      <c r="ZM134" s="78" t="n">
        <v>36</v>
      </c>
      <c r="ZN134" s="79" t="n"/>
      <c r="ZO134" s="79" t="n"/>
      <c r="ZP134" s="79" t="n"/>
      <c r="ZQ134" s="79" t="n"/>
      <c r="ZR134" s="79" t="n"/>
      <c r="ZS134" s="79" t="n"/>
      <c r="ZT134" s="79" t="n"/>
      <c r="ZU134" s="79" t="n"/>
      <c r="ZV134" s="79" t="n"/>
      <c r="ZW134" s="79" t="n"/>
      <c r="ZX134" s="79" t="n"/>
      <c r="ZY134" s="79" t="n"/>
      <c r="ZZ134" s="79" t="n"/>
      <c r="AAA134" s="79" t="n"/>
      <c r="AAB134" s="79" t="n"/>
      <c r="AAC134" s="79" t="n"/>
      <c r="AAD134" s="79" t="n"/>
      <c r="AAE134" s="79" t="n"/>
      <c r="AAF134" s="79" t="n"/>
      <c r="AAG134" s="79" t="n"/>
      <c r="AAH134" s="79" t="n"/>
      <c r="AAI134" s="79" t="n"/>
      <c r="AAJ134" s="79" t="n"/>
      <c r="AAK134" s="79" t="n"/>
      <c r="AAL134" s="79" t="n"/>
      <c r="AAM134" s="79" t="n"/>
      <c r="AAN134" s="79" t="n"/>
      <c r="AAO134" s="79" t="n"/>
      <c r="AAP134" s="79" t="n"/>
      <c r="AAQ134" s="79" t="n"/>
      <c r="AAR134" s="79" t="n"/>
      <c r="AAS134" s="79" t="n"/>
      <c r="AAT134" s="79" t="n"/>
      <c r="AAU134" s="79" t="n"/>
      <c r="AAV134" s="79" t="n"/>
      <c r="AAW134" s="79" t="n"/>
      <c r="AAX134" s="79" t="n"/>
      <c r="AAY134" s="79" t="n"/>
      <c r="AAZ134" s="79" t="n"/>
      <c r="ABA134" s="79" t="n"/>
      <c r="ABD134" s="78" t="n">
        <v>36</v>
      </c>
      <c r="ABE134" s="79" t="n"/>
      <c r="ABF134" s="79" t="n"/>
      <c r="ABG134" s="79" t="n"/>
      <c r="ABH134" s="79" t="n"/>
      <c r="ABI134" s="79" t="n"/>
      <c r="ABJ134" s="79" t="n"/>
      <c r="ABK134" s="79" t="n"/>
      <c r="ABL134" s="79" t="n"/>
      <c r="ABM134" s="79" t="n"/>
      <c r="ABN134" s="79" t="n"/>
      <c r="ABO134" s="79" t="n"/>
      <c r="ABP134" s="79" t="n"/>
      <c r="ABQ134" s="79" t="n"/>
      <c r="ABR134" s="79" t="n"/>
      <c r="ABS134" s="79" t="n"/>
      <c r="ABT134" s="79" t="n"/>
      <c r="ABU134" s="79" t="n"/>
      <c r="ABV134" s="79" t="n"/>
      <c r="ABW134" s="79" t="n"/>
      <c r="ABX134" s="79" t="n"/>
      <c r="ABY134" s="79" t="n"/>
      <c r="ABZ134" s="79" t="n"/>
      <c r="ACA134" s="79" t="n"/>
      <c r="ACB134" s="79" t="n"/>
      <c r="ACC134" s="79" t="n"/>
      <c r="ACD134" s="79" t="n"/>
      <c r="ACE134" s="79" t="n"/>
      <c r="ACF134" s="79" t="n"/>
      <c r="ACG134" s="79" t="n"/>
      <c r="ACH134" s="79" t="n"/>
      <c r="ACI134" s="79" t="n"/>
      <c r="ACJ134" s="79" t="n"/>
      <c r="ACK134" s="79" t="n"/>
      <c r="ACL134" s="79" t="n"/>
      <c r="ACM134" s="79" t="n"/>
      <c r="ACN134" s="79" t="n"/>
      <c r="ACO134" s="79" t="n"/>
      <c r="ACP134" s="79" t="n"/>
      <c r="ACQ134" s="79" t="n"/>
      <c r="ACR134" s="79" t="n"/>
      <c r="ACU134" s="78" t="n">
        <v>36</v>
      </c>
      <c r="ACV134" s="79" t="n"/>
      <c r="ACW134" s="79" t="n"/>
      <c r="ACX134" s="79" t="n"/>
      <c r="ACY134" s="79" t="n"/>
      <c r="ACZ134" s="79" t="n"/>
      <c r="ADA134" s="79" t="n"/>
      <c r="ADB134" s="79" t="n"/>
      <c r="ADC134" s="79" t="n"/>
      <c r="ADD134" s="79" t="n"/>
      <c r="ADE134" s="79" t="n"/>
      <c r="ADF134" s="79" t="n"/>
      <c r="ADG134" s="79" t="n"/>
      <c r="ADH134" s="79" t="n"/>
      <c r="ADI134" s="79" t="n"/>
      <c r="ADJ134" s="79" t="n"/>
      <c r="ADK134" s="79" t="n"/>
      <c r="ADL134" s="79" t="n"/>
      <c r="ADM134" s="79" t="n"/>
      <c r="ADN134" s="79" t="n"/>
      <c r="ADO134" s="79" t="n"/>
      <c r="ADP134" s="79" t="n"/>
      <c r="ADQ134" s="79" t="n"/>
      <c r="ADR134" s="79" t="n"/>
      <c r="ADS134" s="79" t="n"/>
      <c r="ADT134" s="79" t="n"/>
      <c r="ADU134" s="79" t="n"/>
      <c r="ADV134" s="79" t="n"/>
      <c r="ADW134" s="79" t="n"/>
      <c r="ADX134" s="79" t="n"/>
      <c r="ADY134" s="79" t="n"/>
      <c r="ADZ134" s="79" t="n"/>
      <c r="AEA134" s="79" t="n"/>
      <c r="AEB134" s="79" t="n"/>
      <c r="AEC134" s="79" t="n"/>
      <c r="AED134" s="79" t="n"/>
      <c r="AEE134" s="79" t="n"/>
      <c r="AEF134" s="79" t="n"/>
      <c r="AEG134" s="79" t="n"/>
      <c r="AEH134" s="79" t="n"/>
      <c r="AEI134" s="79" t="n"/>
      <c r="AEL134" s="78" t="n">
        <v>36</v>
      </c>
      <c r="AEM134" s="79" t="n"/>
      <c r="AEN134" s="79" t="n"/>
      <c r="AEO134" s="79" t="n"/>
      <c r="AEP134" s="79" t="n"/>
      <c r="AEQ134" s="79" t="n"/>
      <c r="AER134" s="79" t="n"/>
      <c r="AES134" s="79" t="n"/>
      <c r="AET134" s="79" t="n"/>
      <c r="AEU134" s="79" t="n"/>
      <c r="AEV134" s="79" t="n"/>
      <c r="AEW134" s="79" t="n"/>
      <c r="AEX134" s="79" t="n"/>
      <c r="AEY134" s="79" t="n"/>
      <c r="AEZ134" s="79" t="n"/>
      <c r="AFA134" s="79" t="n"/>
      <c r="AFB134" s="79" t="n"/>
      <c r="AFC134" s="79" t="n"/>
      <c r="AFD134" s="79" t="n"/>
      <c r="AFE134" s="79" t="n"/>
      <c r="AFF134" s="79" t="n"/>
      <c r="AFG134" s="79" t="n"/>
      <c r="AFH134" s="79" t="n"/>
      <c r="AFI134" s="79" t="n"/>
      <c r="AFJ134" s="79" t="n"/>
      <c r="AFK134" s="79" t="n"/>
      <c r="AFL134" s="79" t="n"/>
      <c r="AFM134" s="79" t="n"/>
      <c r="AFN134" s="79" t="n"/>
      <c r="AFO134" s="79" t="n"/>
      <c r="AFP134" s="79" t="n"/>
      <c r="AFQ134" s="79" t="n"/>
      <c r="AFR134" s="79" t="n"/>
      <c r="AFS134" s="79" t="n"/>
      <c r="AFT134" s="79" t="n"/>
      <c r="AFU134" s="79" t="n"/>
      <c r="AFV134" s="79" t="n"/>
      <c r="AFW134" s="79" t="n"/>
      <c r="AFX134" s="79" t="n"/>
      <c r="AFY134" s="79" t="n"/>
      <c r="AFZ134" s="79" t="n"/>
    </row>
    <row r="135">
      <c r="A135" s="78" t="n">
        <v>37</v>
      </c>
      <c r="B135" s="79" t="n"/>
      <c r="C135" s="79" t="n"/>
      <c r="D135" s="79" t="n"/>
      <c r="E135" s="79" t="n"/>
      <c r="F135" s="79" t="n"/>
      <c r="G135" s="79" t="n"/>
      <c r="H135" s="79" t="n"/>
      <c r="I135" s="79" t="n"/>
      <c r="J135" s="79" t="n"/>
      <c r="K135" s="79" t="n"/>
      <c r="L135" s="79" t="n"/>
      <c r="M135" s="79" t="n"/>
      <c r="N135" s="79" t="n"/>
      <c r="O135" s="79" t="n"/>
      <c r="P135" s="79" t="n"/>
      <c r="Q135" s="79" t="n"/>
      <c r="R135" s="79" t="n"/>
      <c r="S135" s="79" t="n"/>
      <c r="T135" s="79" t="n"/>
      <c r="U135" s="79" t="n"/>
      <c r="V135" s="79" t="n"/>
      <c r="W135" s="79" t="n"/>
      <c r="X135" s="79" t="n"/>
      <c r="Y135" s="79" t="n"/>
      <c r="Z135" s="79" t="n"/>
      <c r="AA135" s="79" t="n"/>
      <c r="AB135" s="79" t="n"/>
      <c r="AC135" s="79" t="n"/>
      <c r="AD135" s="79" t="n"/>
      <c r="AE135" s="79" t="n"/>
      <c r="AF135" s="79" t="n"/>
      <c r="AG135" s="79" t="n"/>
      <c r="AH135" s="79" t="n"/>
      <c r="AI135" s="79" t="n"/>
      <c r="AJ135" s="79" t="n"/>
      <c r="AK135" s="79" t="n"/>
      <c r="AL135" s="79" t="n"/>
      <c r="AM135" s="79" t="n"/>
      <c r="AN135" s="79" t="n"/>
      <c r="AO135" s="79" t="n"/>
      <c r="AR135" s="78" t="n">
        <v>37</v>
      </c>
      <c r="AS135" s="79" t="n"/>
      <c r="AT135" s="79" t="n"/>
      <c r="AU135" s="79" t="n"/>
      <c r="AV135" s="79" t="n"/>
      <c r="AW135" s="79" t="n"/>
      <c r="AX135" s="79" t="n"/>
      <c r="AY135" s="79" t="n"/>
      <c r="AZ135" s="79" t="n"/>
      <c r="BA135" s="79" t="n"/>
      <c r="BB135" s="79" t="n"/>
      <c r="BC135" s="79" t="n"/>
      <c r="BD135" s="79" t="n"/>
      <c r="BE135" s="79" t="n"/>
      <c r="BF135" s="79" t="n"/>
      <c r="BG135" s="79" t="n"/>
      <c r="BH135" s="79" t="n"/>
      <c r="BI135" s="79" t="n"/>
      <c r="BJ135" s="79" t="n"/>
      <c r="BK135" s="79" t="n"/>
      <c r="BL135" s="79" t="n"/>
      <c r="BM135" s="79" t="n"/>
      <c r="BN135" s="79" t="n"/>
      <c r="BO135" s="79" t="n"/>
      <c r="BP135" s="79" t="n"/>
      <c r="BQ135" s="79" t="n"/>
      <c r="BR135" s="79" t="n"/>
      <c r="BS135" s="79" t="n"/>
      <c r="BT135" s="79" t="n"/>
      <c r="BU135" s="79" t="n"/>
      <c r="BV135" s="79" t="n"/>
      <c r="BW135" s="79" t="n"/>
      <c r="BX135" s="79" t="n"/>
      <c r="BY135" s="79" t="n"/>
      <c r="BZ135" s="79" t="n"/>
      <c r="CA135" s="79" t="n"/>
      <c r="CB135" s="79" t="n"/>
      <c r="CC135" s="79" t="n"/>
      <c r="CD135" s="79" t="n"/>
      <c r="CE135" s="79" t="n"/>
      <c r="CF135" s="79" t="n"/>
      <c r="CI135" s="78" t="n">
        <v>37</v>
      </c>
      <c r="CJ135" s="79" t="n"/>
      <c r="CK135" s="79" t="n"/>
      <c r="CL135" s="79" t="n"/>
      <c r="CM135" s="79" t="n"/>
      <c r="CN135" s="79" t="n"/>
      <c r="CO135" s="79" t="n"/>
      <c r="CP135" s="79" t="n"/>
      <c r="CQ135" s="79" t="n"/>
      <c r="CR135" s="79" t="n"/>
      <c r="CS135" s="79" t="n"/>
      <c r="CT135" s="79" t="n"/>
      <c r="CU135" s="79" t="n"/>
      <c r="CV135" s="79" t="n"/>
      <c r="CW135" s="79" t="n"/>
      <c r="CX135" s="79" t="n"/>
      <c r="CY135" s="79" t="n"/>
      <c r="CZ135" s="79" t="n"/>
      <c r="DA135" s="79" t="n"/>
      <c r="DB135" s="79" t="n"/>
      <c r="DC135" s="79" t="n"/>
      <c r="DD135" s="79" t="n"/>
      <c r="DE135" s="79" t="n"/>
      <c r="DF135" s="79" t="n"/>
      <c r="DG135" s="79" t="n"/>
      <c r="DH135" s="79" t="n"/>
      <c r="DI135" s="79" t="n"/>
      <c r="DJ135" s="79" t="n"/>
      <c r="DK135" s="79" t="n"/>
      <c r="DL135" s="79" t="n"/>
      <c r="DM135" s="79" t="n"/>
      <c r="DN135" s="79" t="n"/>
      <c r="DO135" s="79" t="n"/>
      <c r="DP135" s="79" t="n"/>
      <c r="DQ135" s="79" t="n"/>
      <c r="DR135" s="79" t="n"/>
      <c r="DS135" s="79" t="n"/>
      <c r="DT135" s="79" t="n"/>
      <c r="DU135" s="79" t="n"/>
      <c r="DV135" s="79" t="n"/>
      <c r="DW135" s="79" t="n"/>
      <c r="DZ135" s="78" t="n">
        <v>37</v>
      </c>
      <c r="EA135" s="79" t="n"/>
      <c r="EB135" s="79" t="n"/>
      <c r="EC135" s="79" t="n"/>
      <c r="ED135" s="79" t="n"/>
      <c r="EE135" s="79" t="n"/>
      <c r="EF135" s="79" t="n"/>
      <c r="EG135" s="79" t="n"/>
      <c r="EH135" s="79" t="n"/>
      <c r="EI135" s="79" t="n"/>
      <c r="EJ135" s="79" t="n"/>
      <c r="EK135" s="79" t="n"/>
      <c r="EL135" s="79" t="n"/>
      <c r="EM135" s="79" t="n"/>
      <c r="EN135" s="79" t="n"/>
      <c r="EO135" s="79" t="n"/>
      <c r="EP135" s="79" t="n"/>
      <c r="EQ135" s="79" t="n"/>
      <c r="ER135" s="79" t="n"/>
      <c r="ES135" s="79" t="n"/>
      <c r="ET135" s="79" t="n"/>
      <c r="EU135" s="79" t="n"/>
      <c r="EV135" s="79" t="n"/>
      <c r="EW135" s="79" t="n"/>
      <c r="EX135" s="79" t="n"/>
      <c r="EY135" s="79" t="n"/>
      <c r="EZ135" s="79" t="n"/>
      <c r="FA135" s="79" t="n"/>
      <c r="FB135" s="79" t="n"/>
      <c r="FC135" s="79" t="n"/>
      <c r="FD135" s="79" t="n"/>
      <c r="FE135" s="79" t="n"/>
      <c r="FF135" s="79" t="n"/>
      <c r="FG135" s="79" t="n"/>
      <c r="FH135" s="79" t="n"/>
      <c r="FI135" s="79" t="n"/>
      <c r="FJ135" s="79" t="n"/>
      <c r="FK135" s="79" t="n"/>
      <c r="FL135" s="79" t="n"/>
      <c r="FM135" s="79" t="n"/>
      <c r="FN135" s="79" t="n"/>
      <c r="FQ135" s="78" t="n">
        <v>37</v>
      </c>
      <c r="FR135" s="79" t="n"/>
      <c r="FS135" s="79" t="n"/>
      <c r="FT135" s="79" t="n"/>
      <c r="FU135" s="79" t="n"/>
      <c r="FV135" s="79" t="n"/>
      <c r="FW135" s="79" t="n"/>
      <c r="FX135" s="79" t="n"/>
      <c r="FY135" s="79" t="n"/>
      <c r="FZ135" s="79" t="n"/>
      <c r="GA135" s="79" t="n"/>
      <c r="GB135" s="79" t="n"/>
      <c r="GC135" s="79" t="n"/>
      <c r="GD135" s="79" t="n"/>
      <c r="GE135" s="79" t="n"/>
      <c r="GF135" s="79" t="n"/>
      <c r="GG135" s="79" t="n"/>
      <c r="GH135" s="79" t="n"/>
      <c r="GI135" s="79" t="n"/>
      <c r="GJ135" s="79" t="n"/>
      <c r="GK135" s="79" t="n"/>
      <c r="GL135" s="79" t="n"/>
      <c r="GM135" s="79" t="n"/>
      <c r="GN135" s="79" t="n"/>
      <c r="GO135" s="79" t="n"/>
      <c r="GP135" s="79" t="n"/>
      <c r="GQ135" s="79" t="n"/>
      <c r="GR135" s="79" t="n"/>
      <c r="GS135" s="79" t="n"/>
      <c r="GT135" s="79" t="n"/>
      <c r="GU135" s="79" t="n"/>
      <c r="GV135" s="79" t="n"/>
      <c r="GW135" s="79" t="n"/>
      <c r="GX135" s="79" t="n"/>
      <c r="GY135" s="79" t="n"/>
      <c r="GZ135" s="79" t="n"/>
      <c r="HA135" s="79" t="n"/>
      <c r="HB135" s="79" t="n"/>
      <c r="HC135" s="79" t="n"/>
      <c r="HD135" s="79" t="n"/>
      <c r="HE135" s="79" t="n"/>
      <c r="HH135" s="78" t="n">
        <v>37</v>
      </c>
      <c r="HI135" s="79" t="n"/>
      <c r="HJ135" s="79" t="n"/>
      <c r="HK135" s="79" t="n"/>
      <c r="HL135" s="79" t="n"/>
      <c r="HM135" s="79" t="n"/>
      <c r="HN135" s="79" t="n"/>
      <c r="HO135" s="79" t="n"/>
      <c r="HP135" s="79" t="n"/>
      <c r="HQ135" s="79" t="n"/>
      <c r="HR135" s="79" t="n"/>
      <c r="HS135" s="79" t="n"/>
      <c r="HT135" s="79" t="n"/>
      <c r="HU135" s="79" t="n"/>
      <c r="HV135" s="79" t="n"/>
      <c r="HW135" s="79" t="n"/>
      <c r="HX135" s="79" t="n"/>
      <c r="HY135" s="79" t="n"/>
      <c r="HZ135" s="79" t="n"/>
      <c r="IA135" s="79" t="n"/>
      <c r="IB135" s="79" t="n"/>
      <c r="IC135" s="79" t="n"/>
      <c r="ID135" s="79" t="n"/>
      <c r="IE135" s="79" t="n"/>
      <c r="IF135" s="79" t="n"/>
      <c r="IG135" s="79" t="n"/>
      <c r="IH135" s="79" t="n"/>
      <c r="II135" s="79" t="n"/>
      <c r="IJ135" s="79" t="n"/>
      <c r="IK135" s="79" t="n"/>
      <c r="IL135" s="79" t="n"/>
      <c r="IM135" s="79" t="n"/>
      <c r="IN135" s="79" t="n"/>
      <c r="IO135" s="79" t="n"/>
      <c r="IP135" s="79" t="n"/>
      <c r="IQ135" s="79" t="n"/>
      <c r="IR135" s="79" t="n"/>
      <c r="IS135" s="79" t="n"/>
      <c r="IT135" s="79" t="n"/>
      <c r="IU135" s="79" t="n"/>
      <c r="IV135" s="79" t="n"/>
      <c r="IY135" s="78" t="n">
        <v>37</v>
      </c>
      <c r="IZ135" s="79" t="n"/>
      <c r="JA135" s="79" t="n"/>
      <c r="JB135" s="79" t="n"/>
      <c r="JC135" s="79" t="n"/>
      <c r="JD135" s="79" t="n"/>
      <c r="JE135" s="79" t="n"/>
      <c r="JF135" s="79" t="n"/>
      <c r="JG135" s="79" t="n"/>
      <c r="JH135" s="79" t="n"/>
      <c r="JI135" s="79" t="n"/>
      <c r="JJ135" s="79" t="n"/>
      <c r="JK135" s="79" t="n"/>
      <c r="JL135" s="79" t="n"/>
      <c r="JM135" s="79" t="n"/>
      <c r="JN135" s="79" t="n"/>
      <c r="JO135" s="79" t="n"/>
      <c r="JP135" s="79" t="n"/>
      <c r="JQ135" s="79" t="n"/>
      <c r="JR135" s="79" t="n"/>
      <c r="JS135" s="79" t="n"/>
      <c r="JT135" s="79" t="n"/>
      <c r="JU135" s="79" t="n"/>
      <c r="JV135" s="79" t="n"/>
      <c r="JW135" s="79" t="n"/>
      <c r="JX135" s="79" t="n"/>
      <c r="JY135" s="79" t="n"/>
      <c r="JZ135" s="79" t="n"/>
      <c r="KA135" s="79" t="n"/>
      <c r="KB135" s="79" t="n"/>
      <c r="KC135" s="79" t="n"/>
      <c r="KD135" s="79" t="n"/>
      <c r="KE135" s="79" t="n"/>
      <c r="KF135" s="79" t="n"/>
      <c r="KG135" s="79" t="n"/>
      <c r="KH135" s="79" t="n"/>
      <c r="KI135" s="79" t="n"/>
      <c r="KJ135" s="79" t="n"/>
      <c r="KK135" s="79" t="n"/>
      <c r="KL135" s="79" t="n"/>
      <c r="KM135" s="79" t="n"/>
      <c r="KP135" s="78" t="n">
        <v>37</v>
      </c>
      <c r="KQ135" s="79" t="n"/>
      <c r="KR135" s="79" t="n"/>
      <c r="KS135" s="79" t="n"/>
      <c r="KT135" s="79" t="n"/>
      <c r="KU135" s="79" t="n"/>
      <c r="KV135" s="79" t="n"/>
      <c r="KW135" s="79" t="n"/>
      <c r="KX135" s="79" t="n"/>
      <c r="KY135" s="79" t="n"/>
      <c r="KZ135" s="79" t="n"/>
      <c r="LA135" s="79" t="n"/>
      <c r="LB135" s="79" t="n"/>
      <c r="LC135" s="79" t="n"/>
      <c r="LD135" s="79" t="n"/>
      <c r="LE135" s="79" t="n"/>
      <c r="LF135" s="79" t="n"/>
      <c r="LG135" s="79" t="n"/>
      <c r="LH135" s="79" t="n"/>
      <c r="LI135" s="79" t="n"/>
      <c r="LJ135" s="79" t="n"/>
      <c r="LK135" s="79" t="n"/>
      <c r="LL135" s="79" t="n"/>
      <c r="LM135" s="79" t="n"/>
      <c r="LN135" s="79" t="n"/>
      <c r="LO135" s="79" t="n"/>
      <c r="LP135" s="79" t="n"/>
      <c r="LQ135" s="79" t="n"/>
      <c r="LR135" s="79" t="n"/>
      <c r="LS135" s="79" t="n"/>
      <c r="LT135" s="79" t="n"/>
      <c r="LU135" s="79" t="n"/>
      <c r="LV135" s="79" t="n"/>
      <c r="LW135" s="79" t="n"/>
      <c r="LX135" s="79" t="n"/>
      <c r="LY135" s="79" t="n"/>
      <c r="LZ135" s="79" t="n"/>
      <c r="MA135" s="79" t="n"/>
      <c r="MB135" s="79" t="n"/>
      <c r="MC135" s="79" t="n"/>
      <c r="MD135" s="79" t="n"/>
      <c r="MG135" s="78" t="n">
        <v>37</v>
      </c>
      <c r="MH135" s="79" t="n"/>
      <c r="MI135" s="79" t="n"/>
      <c r="MJ135" s="79" t="n"/>
      <c r="MK135" s="79" t="n"/>
      <c r="ML135" s="79" t="n"/>
      <c r="MM135" s="79" t="n"/>
      <c r="MN135" s="79" t="n"/>
      <c r="MO135" s="79" t="n"/>
      <c r="MP135" s="79" t="n"/>
      <c r="MQ135" s="79" t="n"/>
      <c r="MR135" s="79" t="n"/>
      <c r="MS135" s="79" t="n"/>
      <c r="MT135" s="79" t="n"/>
      <c r="MU135" s="79" t="n"/>
      <c r="MV135" s="79" t="n"/>
      <c r="MW135" s="79" t="n"/>
      <c r="MX135" s="79" t="n"/>
      <c r="MY135" s="79" t="n"/>
      <c r="MZ135" s="79" t="n"/>
      <c r="NA135" s="79" t="n"/>
      <c r="NB135" s="79" t="n"/>
      <c r="NC135" s="79" t="n"/>
      <c r="ND135" s="79" t="n"/>
      <c r="NE135" s="79" t="n"/>
      <c r="NF135" s="79" t="n"/>
      <c r="NG135" s="79" t="n"/>
      <c r="NH135" s="79" t="n"/>
      <c r="NI135" s="79" t="n"/>
      <c r="NJ135" s="79" t="n"/>
      <c r="NK135" s="79" t="n"/>
      <c r="NL135" s="79" t="n"/>
      <c r="NM135" s="79" t="n"/>
      <c r="NN135" s="79" t="n"/>
      <c r="NO135" s="79" t="n"/>
      <c r="NP135" s="79" t="n"/>
      <c r="NQ135" s="79" t="n"/>
      <c r="NR135" s="79" t="n"/>
      <c r="NS135" s="79" t="n"/>
      <c r="NT135" s="79" t="n"/>
      <c r="NU135" s="79" t="n"/>
      <c r="NX135" s="78" t="n">
        <v>37</v>
      </c>
      <c r="NY135" s="79" t="n"/>
      <c r="NZ135" s="79" t="n"/>
      <c r="OA135" s="79" t="n"/>
      <c r="OB135" s="79" t="n"/>
      <c r="OC135" s="79" t="n"/>
      <c r="OD135" s="79" t="n"/>
      <c r="OE135" s="79" t="n"/>
      <c r="OF135" s="79" t="n"/>
      <c r="OG135" s="79" t="n"/>
      <c r="OH135" s="79" t="n"/>
      <c r="OI135" s="79" t="n"/>
      <c r="OJ135" s="79" t="n"/>
      <c r="OK135" s="79" t="n"/>
      <c r="OL135" s="79" t="n"/>
      <c r="OM135" s="79" t="n"/>
      <c r="ON135" s="79" t="n"/>
      <c r="OO135" s="79" t="n"/>
      <c r="OP135" s="79" t="n"/>
      <c r="OQ135" s="79" t="n"/>
      <c r="OR135" s="79" t="n"/>
      <c r="OS135" s="79" t="n"/>
      <c r="OT135" s="79" t="n"/>
      <c r="OU135" s="79" t="n"/>
      <c r="OV135" s="79" t="n"/>
      <c r="OW135" s="79" t="n"/>
      <c r="OX135" s="79" t="n"/>
      <c r="OY135" s="79" t="n"/>
      <c r="OZ135" s="79" t="n"/>
      <c r="PA135" s="79" t="n"/>
      <c r="PB135" s="79" t="n"/>
      <c r="PC135" s="79" t="n"/>
      <c r="PD135" s="79" t="n"/>
      <c r="PE135" s="79" t="n"/>
      <c r="PF135" s="79" t="n"/>
      <c r="PG135" s="79" t="n"/>
      <c r="PH135" s="79" t="n"/>
      <c r="PI135" s="79" t="n"/>
      <c r="PJ135" s="79" t="n"/>
      <c r="PK135" s="79" t="n"/>
      <c r="PL135" s="79" t="n"/>
      <c r="PO135" s="78" t="n">
        <v>37</v>
      </c>
      <c r="PP135" s="79" t="n"/>
      <c r="PQ135" s="79" t="n"/>
      <c r="PR135" s="79" t="n"/>
      <c r="PS135" s="79" t="n"/>
      <c r="PT135" s="79" t="n"/>
      <c r="PU135" s="79" t="n"/>
      <c r="PV135" s="79" t="n"/>
      <c r="PW135" s="79" t="n"/>
      <c r="PX135" s="79" t="n"/>
      <c r="PY135" s="79" t="n"/>
      <c r="PZ135" s="79" t="n"/>
      <c r="QA135" s="79" t="n"/>
      <c r="QB135" s="79" t="n"/>
      <c r="QC135" s="79" t="n"/>
      <c r="QD135" s="79" t="n"/>
      <c r="QE135" s="79" t="n"/>
      <c r="QF135" s="79" t="n"/>
      <c r="QG135" s="79" t="n"/>
      <c r="QH135" s="79" t="n"/>
      <c r="QI135" s="79" t="n"/>
      <c r="QJ135" s="79" t="n"/>
      <c r="QK135" s="79" t="n"/>
      <c r="QL135" s="79" t="n"/>
      <c r="QM135" s="79" t="n"/>
      <c r="QN135" s="79" t="n"/>
      <c r="QO135" s="79" t="n"/>
      <c r="QP135" s="79" t="n"/>
      <c r="QQ135" s="79" t="n"/>
      <c r="QR135" s="79" t="n"/>
      <c r="QS135" s="79" t="n"/>
      <c r="QT135" s="79" t="n"/>
      <c r="QU135" s="79" t="n"/>
      <c r="QV135" s="79" t="n"/>
      <c r="QW135" s="79" t="n"/>
      <c r="QX135" s="79" t="n"/>
      <c r="QY135" s="79" t="n"/>
      <c r="QZ135" s="79" t="n"/>
      <c r="RA135" s="79" t="n"/>
      <c r="RB135" s="79" t="n"/>
      <c r="RC135" s="79" t="n"/>
      <c r="RF135" s="78" t="n">
        <v>37</v>
      </c>
      <c r="RG135" s="79" t="n"/>
      <c r="RH135" s="79" t="n"/>
      <c r="RI135" s="79" t="n"/>
      <c r="RJ135" s="79" t="n"/>
      <c r="RK135" s="79" t="n"/>
      <c r="RL135" s="79" t="n"/>
      <c r="RM135" s="79" t="n"/>
      <c r="RN135" s="79" t="n"/>
      <c r="RO135" s="79" t="n"/>
      <c r="RP135" s="79" t="n"/>
      <c r="RQ135" s="79" t="n"/>
      <c r="RR135" s="79" t="n"/>
      <c r="RS135" s="79" t="n"/>
      <c r="RT135" s="79" t="n"/>
      <c r="RU135" s="79" t="n"/>
      <c r="RV135" s="79" t="n"/>
      <c r="RW135" s="79" t="n"/>
      <c r="RX135" s="79" t="n"/>
      <c r="RY135" s="79" t="n"/>
      <c r="RZ135" s="79" t="n"/>
      <c r="SA135" s="79" t="n"/>
      <c r="SB135" s="79" t="n"/>
      <c r="SC135" s="79" t="n"/>
      <c r="SD135" s="79" t="n"/>
      <c r="SE135" s="79" t="n"/>
      <c r="SF135" s="79" t="n"/>
      <c r="SG135" s="79" t="n"/>
      <c r="SH135" s="79" t="n"/>
      <c r="SI135" s="79" t="n"/>
      <c r="SJ135" s="79" t="n"/>
      <c r="SK135" s="79" t="n"/>
      <c r="SL135" s="79" t="n"/>
      <c r="SM135" s="79" t="n"/>
      <c r="SN135" s="79" t="n"/>
      <c r="SO135" s="79" t="n"/>
      <c r="SP135" s="79" t="n"/>
      <c r="SQ135" s="79" t="n"/>
      <c r="SR135" s="79" t="n"/>
      <c r="SS135" s="79" t="n"/>
      <c r="ST135" s="79" t="n"/>
      <c r="SW135" s="78" t="n">
        <v>37</v>
      </c>
      <c r="SX135" s="79" t="n"/>
      <c r="SY135" s="79" t="n"/>
      <c r="SZ135" s="79" t="n"/>
      <c r="TA135" s="79" t="n"/>
      <c r="TB135" s="79" t="n"/>
      <c r="TC135" s="79" t="n"/>
      <c r="TD135" s="79" t="n"/>
      <c r="TE135" s="79" t="n"/>
      <c r="TF135" s="79" t="n"/>
      <c r="TG135" s="79" t="n"/>
      <c r="TH135" s="79" t="n"/>
      <c r="TI135" s="79" t="n"/>
      <c r="TJ135" s="79" t="n"/>
      <c r="TK135" s="79" t="n"/>
      <c r="TL135" s="79" t="n"/>
      <c r="TM135" s="79" t="n"/>
      <c r="TN135" s="79" t="n"/>
      <c r="TO135" s="79" t="n"/>
      <c r="TP135" s="79" t="n"/>
      <c r="TQ135" s="79" t="n"/>
      <c r="TR135" s="79" t="n"/>
      <c r="TS135" s="79" t="n"/>
      <c r="TT135" s="79" t="n"/>
      <c r="TU135" s="79" t="n"/>
      <c r="TV135" s="79" t="n"/>
      <c r="TW135" s="79" t="n"/>
      <c r="TX135" s="79" t="n"/>
      <c r="TY135" s="79" t="n"/>
      <c r="TZ135" s="79" t="n"/>
      <c r="UA135" s="79" t="n"/>
      <c r="UB135" s="79" t="n"/>
      <c r="UC135" s="79" t="n"/>
      <c r="UD135" s="79" t="n"/>
      <c r="UE135" s="79" t="n"/>
      <c r="UF135" s="79" t="n"/>
      <c r="UG135" s="79" t="n"/>
      <c r="UH135" s="79" t="n"/>
      <c r="UI135" s="79" t="n"/>
      <c r="UJ135" s="79" t="n"/>
      <c r="UK135" s="79" t="n"/>
      <c r="UN135" s="78" t="n">
        <v>37</v>
      </c>
      <c r="UO135" s="79" t="n"/>
      <c r="UP135" s="79" t="n"/>
      <c r="UQ135" s="79" t="n"/>
      <c r="UR135" s="79" t="n"/>
      <c r="US135" s="79" t="n"/>
      <c r="UT135" s="79" t="n"/>
      <c r="UU135" s="79" t="n"/>
      <c r="UV135" s="79" t="n"/>
      <c r="UW135" s="79" t="n"/>
      <c r="UX135" s="79" t="n"/>
      <c r="UY135" s="79" t="n"/>
      <c r="UZ135" s="79" t="n"/>
      <c r="VA135" s="79" t="n"/>
      <c r="VB135" s="79" t="n"/>
      <c r="VC135" s="79" t="n"/>
      <c r="VD135" s="79" t="n"/>
      <c r="VE135" s="79" t="n"/>
      <c r="VF135" s="79" t="n"/>
      <c r="VG135" s="79" t="n"/>
      <c r="VH135" s="79" t="n"/>
      <c r="VI135" s="79" t="n"/>
      <c r="VJ135" s="79" t="n"/>
      <c r="VK135" s="79" t="n"/>
      <c r="VL135" s="79" t="n"/>
      <c r="VM135" s="79" t="n"/>
      <c r="VN135" s="79" t="n"/>
      <c r="VO135" s="79" t="n"/>
      <c r="VP135" s="79" t="n"/>
      <c r="VQ135" s="79" t="n"/>
      <c r="VR135" s="79" t="n"/>
      <c r="VS135" s="79" t="n"/>
      <c r="VT135" s="79" t="n"/>
      <c r="VU135" s="79" t="n"/>
      <c r="VV135" s="79" t="n"/>
      <c r="VW135" s="79" t="n"/>
      <c r="VX135" s="79" t="n"/>
      <c r="VY135" s="79" t="n"/>
      <c r="VZ135" s="79" t="n"/>
      <c r="WA135" s="79" t="n"/>
      <c r="WB135" s="79" t="n"/>
      <c r="WE135" s="78" t="n">
        <v>37</v>
      </c>
      <c r="WF135" s="79" t="n"/>
      <c r="WG135" s="79" t="n"/>
      <c r="WH135" s="79" t="n"/>
      <c r="WI135" s="79" t="n"/>
      <c r="WJ135" s="79" t="n"/>
      <c r="WK135" s="79" t="n"/>
      <c r="WL135" s="79" t="n"/>
      <c r="WM135" s="79" t="n"/>
      <c r="WN135" s="79" t="n"/>
      <c r="WO135" s="79" t="n"/>
      <c r="WP135" s="79" t="n"/>
      <c r="WQ135" s="79" t="n"/>
      <c r="WR135" s="79" t="n"/>
      <c r="WS135" s="79" t="n"/>
      <c r="WT135" s="79" t="n"/>
      <c r="WU135" s="79" t="n"/>
      <c r="WV135" s="79" t="n"/>
      <c r="WW135" s="79" t="n"/>
      <c r="WX135" s="79" t="n"/>
      <c r="WY135" s="79" t="n"/>
      <c r="WZ135" s="79" t="n"/>
      <c r="XA135" s="79" t="n"/>
      <c r="XB135" s="79" t="n"/>
      <c r="XC135" s="79" t="n"/>
      <c r="XD135" s="79" t="n"/>
      <c r="XE135" s="79" t="n"/>
      <c r="XF135" s="79" t="n"/>
      <c r="XG135" s="79" t="n"/>
      <c r="XH135" s="79" t="n"/>
      <c r="XI135" s="79" t="n"/>
      <c r="XJ135" s="79" t="n"/>
      <c r="XK135" s="79" t="n"/>
      <c r="XL135" s="79" t="n"/>
      <c r="XM135" s="79" t="n"/>
      <c r="XN135" s="79" t="n"/>
      <c r="XO135" s="79" t="n"/>
      <c r="XP135" s="79" t="n"/>
      <c r="XQ135" s="79" t="n"/>
      <c r="XR135" s="79" t="n"/>
      <c r="XS135" s="79" t="n"/>
      <c r="XV135" s="78" t="n">
        <v>37</v>
      </c>
      <c r="XW135" s="79" t="n"/>
      <c r="XX135" s="79" t="n"/>
      <c r="XY135" s="79" t="n"/>
      <c r="XZ135" s="79" t="n"/>
      <c r="YA135" s="79" t="n"/>
      <c r="YB135" s="79" t="n"/>
      <c r="YC135" s="79" t="n"/>
      <c r="YD135" s="79" t="n"/>
      <c r="YE135" s="79" t="n"/>
      <c r="YF135" s="79" t="n"/>
      <c r="YG135" s="79" t="n"/>
      <c r="YH135" s="79" t="n"/>
      <c r="YI135" s="79" t="n"/>
      <c r="YJ135" s="79" t="n"/>
      <c r="YK135" s="79" t="n"/>
      <c r="YL135" s="79" t="n"/>
      <c r="YM135" s="79" t="n"/>
      <c r="YN135" s="79" t="n"/>
      <c r="YO135" s="79" t="n"/>
      <c r="YP135" s="79" t="n"/>
      <c r="YQ135" s="79" t="n"/>
      <c r="YR135" s="79" t="n"/>
      <c r="YS135" s="79" t="n"/>
      <c r="YT135" s="79" t="n"/>
      <c r="YU135" s="79" t="n"/>
      <c r="YV135" s="79" t="n"/>
      <c r="YW135" s="79" t="n"/>
      <c r="YX135" s="79" t="n"/>
      <c r="YY135" s="79" t="n"/>
      <c r="YZ135" s="79" t="n"/>
      <c r="ZA135" s="79" t="n"/>
      <c r="ZB135" s="79" t="n"/>
      <c r="ZC135" s="79" t="n"/>
      <c r="ZD135" s="79" t="n"/>
      <c r="ZE135" s="79" t="n"/>
      <c r="ZF135" s="79" t="n"/>
      <c r="ZG135" s="79" t="n"/>
      <c r="ZH135" s="79" t="n"/>
      <c r="ZI135" s="79" t="n"/>
      <c r="ZJ135" s="79" t="n"/>
      <c r="ZM135" s="78" t="n">
        <v>37</v>
      </c>
      <c r="ZN135" s="79" t="n"/>
      <c r="ZO135" s="79" t="n"/>
      <c r="ZP135" s="79" t="n"/>
      <c r="ZQ135" s="79" t="n"/>
      <c r="ZR135" s="79" t="n"/>
      <c r="ZS135" s="79" t="n"/>
      <c r="ZT135" s="79" t="n"/>
      <c r="ZU135" s="79" t="n"/>
      <c r="ZV135" s="79" t="n"/>
      <c r="ZW135" s="79" t="n"/>
      <c r="ZX135" s="79" t="n"/>
      <c r="ZY135" s="79" t="n"/>
      <c r="ZZ135" s="79" t="n"/>
      <c r="AAA135" s="79" t="n"/>
      <c r="AAB135" s="79" t="n"/>
      <c r="AAC135" s="79" t="n"/>
      <c r="AAD135" s="79" t="n"/>
      <c r="AAE135" s="79" t="n"/>
      <c r="AAF135" s="79" t="n"/>
      <c r="AAG135" s="79" t="n"/>
      <c r="AAH135" s="79" t="n"/>
      <c r="AAI135" s="79" t="n"/>
      <c r="AAJ135" s="79" t="n"/>
      <c r="AAK135" s="79" t="n"/>
      <c r="AAL135" s="79" t="n"/>
      <c r="AAM135" s="79" t="n"/>
      <c r="AAN135" s="79" t="n"/>
      <c r="AAO135" s="79" t="n"/>
      <c r="AAP135" s="79" t="n"/>
      <c r="AAQ135" s="79" t="n"/>
      <c r="AAR135" s="79" t="n"/>
      <c r="AAS135" s="79" t="n"/>
      <c r="AAT135" s="79" t="n"/>
      <c r="AAU135" s="79" t="n"/>
      <c r="AAV135" s="79" t="n"/>
      <c r="AAW135" s="79" t="n"/>
      <c r="AAX135" s="79" t="n"/>
      <c r="AAY135" s="79" t="n"/>
      <c r="AAZ135" s="79" t="n"/>
      <c r="ABA135" s="79" t="n"/>
      <c r="ABD135" s="78" t="n">
        <v>37</v>
      </c>
      <c r="ABE135" s="79" t="n"/>
      <c r="ABF135" s="79" t="n"/>
      <c r="ABG135" s="79" t="n"/>
      <c r="ABH135" s="79" t="n"/>
      <c r="ABI135" s="79" t="n"/>
      <c r="ABJ135" s="79" t="n"/>
      <c r="ABK135" s="79" t="n"/>
      <c r="ABL135" s="79" t="n"/>
      <c r="ABM135" s="79" t="n"/>
      <c r="ABN135" s="79" t="n"/>
      <c r="ABO135" s="79" t="n"/>
      <c r="ABP135" s="79" t="n"/>
      <c r="ABQ135" s="79" t="n"/>
      <c r="ABR135" s="79" t="n"/>
      <c r="ABS135" s="79" t="n"/>
      <c r="ABT135" s="79" t="n"/>
      <c r="ABU135" s="79" t="n"/>
      <c r="ABV135" s="79" t="n"/>
      <c r="ABW135" s="79" t="n"/>
      <c r="ABX135" s="79" t="n"/>
      <c r="ABY135" s="79" t="n"/>
      <c r="ABZ135" s="79" t="n"/>
      <c r="ACA135" s="79" t="n"/>
      <c r="ACB135" s="79" t="n"/>
      <c r="ACC135" s="79" t="n"/>
      <c r="ACD135" s="79" t="n"/>
      <c r="ACE135" s="79" t="n"/>
      <c r="ACF135" s="79" t="n"/>
      <c r="ACG135" s="79" t="n"/>
      <c r="ACH135" s="79" t="n"/>
      <c r="ACI135" s="79" t="n"/>
      <c r="ACJ135" s="79" t="n"/>
      <c r="ACK135" s="79" t="n"/>
      <c r="ACL135" s="79" t="n"/>
      <c r="ACM135" s="79" t="n"/>
      <c r="ACN135" s="79" t="n"/>
      <c r="ACO135" s="79" t="n"/>
      <c r="ACP135" s="79" t="n"/>
      <c r="ACQ135" s="79" t="n"/>
      <c r="ACR135" s="79" t="n"/>
      <c r="ACU135" s="78" t="n">
        <v>37</v>
      </c>
      <c r="ACV135" s="79" t="n"/>
      <c r="ACW135" s="79" t="n"/>
      <c r="ACX135" s="79" t="n"/>
      <c r="ACY135" s="79" t="n"/>
      <c r="ACZ135" s="79" t="n"/>
      <c r="ADA135" s="79" t="n"/>
      <c r="ADB135" s="79" t="n"/>
      <c r="ADC135" s="79" t="n"/>
      <c r="ADD135" s="79" t="n"/>
      <c r="ADE135" s="79" t="n"/>
      <c r="ADF135" s="79" t="n"/>
      <c r="ADG135" s="79" t="n"/>
      <c r="ADH135" s="79" t="n"/>
      <c r="ADI135" s="79" t="n"/>
      <c r="ADJ135" s="79" t="n"/>
      <c r="ADK135" s="79" t="n"/>
      <c r="ADL135" s="79" t="n"/>
      <c r="ADM135" s="79" t="n"/>
      <c r="ADN135" s="79" t="n"/>
      <c r="ADO135" s="79" t="n"/>
      <c r="ADP135" s="79" t="n"/>
      <c r="ADQ135" s="79" t="n"/>
      <c r="ADR135" s="79" t="n"/>
      <c r="ADS135" s="79" t="n"/>
      <c r="ADT135" s="79" t="n"/>
      <c r="ADU135" s="79" t="n"/>
      <c r="ADV135" s="79" t="n"/>
      <c r="ADW135" s="79" t="n"/>
      <c r="ADX135" s="79" t="n"/>
      <c r="ADY135" s="79" t="n"/>
      <c r="ADZ135" s="79" t="n"/>
      <c r="AEA135" s="79" t="n"/>
      <c r="AEB135" s="79" t="n"/>
      <c r="AEC135" s="79" t="n"/>
      <c r="AED135" s="79" t="n"/>
      <c r="AEE135" s="79" t="n"/>
      <c r="AEF135" s="79" t="n"/>
      <c r="AEG135" s="79" t="n"/>
      <c r="AEH135" s="79" t="n"/>
      <c r="AEI135" s="79" t="n"/>
      <c r="AEL135" s="78" t="n">
        <v>37</v>
      </c>
      <c r="AEM135" s="79" t="n"/>
      <c r="AEN135" s="79" t="n"/>
      <c r="AEO135" s="79" t="n"/>
      <c r="AEP135" s="79" t="n"/>
      <c r="AEQ135" s="79" t="n"/>
      <c r="AER135" s="79" t="n"/>
      <c r="AES135" s="79" t="n"/>
      <c r="AET135" s="79" t="n"/>
      <c r="AEU135" s="79" t="n"/>
      <c r="AEV135" s="79" t="n"/>
      <c r="AEW135" s="79" t="n"/>
      <c r="AEX135" s="79" t="n"/>
      <c r="AEY135" s="79" t="n"/>
      <c r="AEZ135" s="79" t="n"/>
      <c r="AFA135" s="79" t="n"/>
      <c r="AFB135" s="79" t="n"/>
      <c r="AFC135" s="79" t="n"/>
      <c r="AFD135" s="79" t="n"/>
      <c r="AFE135" s="79" t="n"/>
      <c r="AFF135" s="79" t="n"/>
      <c r="AFG135" s="79" t="n"/>
      <c r="AFH135" s="79" t="n"/>
      <c r="AFI135" s="79" t="n"/>
      <c r="AFJ135" s="79" t="n"/>
      <c r="AFK135" s="79" t="n"/>
      <c r="AFL135" s="79" t="n"/>
      <c r="AFM135" s="79" t="n"/>
      <c r="AFN135" s="79" t="n"/>
      <c r="AFO135" s="79" t="n"/>
      <c r="AFP135" s="79" t="n"/>
      <c r="AFQ135" s="79" t="n"/>
      <c r="AFR135" s="79" t="n"/>
      <c r="AFS135" s="79" t="n"/>
      <c r="AFT135" s="79" t="n"/>
      <c r="AFU135" s="79" t="n"/>
      <c r="AFV135" s="79" t="n"/>
      <c r="AFW135" s="79" t="n"/>
      <c r="AFX135" s="79" t="n"/>
      <c r="AFY135" s="79" t="n"/>
      <c r="AFZ135" s="79" t="n"/>
    </row>
    <row r="136">
      <c r="A136" s="78" t="n">
        <v>38</v>
      </c>
      <c r="B136" s="79" t="n"/>
      <c r="C136" s="79" t="n"/>
      <c r="D136" s="79" t="n"/>
      <c r="E136" s="79" t="n"/>
      <c r="F136" s="79" t="n"/>
      <c r="G136" s="79" t="n"/>
      <c r="H136" s="79" t="n"/>
      <c r="I136" s="79" t="n"/>
      <c r="J136" s="79" t="n"/>
      <c r="K136" s="79" t="n"/>
      <c r="L136" s="79" t="n"/>
      <c r="M136" s="79" t="n"/>
      <c r="N136" s="79" t="n"/>
      <c r="O136" s="79" t="n"/>
      <c r="P136" s="79" t="n"/>
      <c r="Q136" s="79" t="n"/>
      <c r="R136" s="79" t="n"/>
      <c r="S136" s="79" t="n"/>
      <c r="T136" s="79" t="n"/>
      <c r="U136" s="79" t="n"/>
      <c r="V136" s="79" t="n"/>
      <c r="W136" s="79" t="n"/>
      <c r="X136" s="79" t="n"/>
      <c r="Y136" s="79" t="n"/>
      <c r="Z136" s="79" t="n"/>
      <c r="AA136" s="79" t="n"/>
      <c r="AB136" s="79" t="n"/>
      <c r="AC136" s="79" t="n"/>
      <c r="AD136" s="79" t="n"/>
      <c r="AE136" s="79" t="n"/>
      <c r="AF136" s="79" t="n"/>
      <c r="AG136" s="79" t="n"/>
      <c r="AH136" s="79" t="n"/>
      <c r="AI136" s="79" t="n"/>
      <c r="AJ136" s="79" t="n"/>
      <c r="AK136" s="79" t="n"/>
      <c r="AL136" s="79" t="n"/>
      <c r="AM136" s="79" t="n"/>
      <c r="AN136" s="79" t="n"/>
      <c r="AO136" s="79" t="n"/>
      <c r="AR136" s="78" t="n">
        <v>38</v>
      </c>
      <c r="AS136" s="79" t="n"/>
      <c r="AT136" s="79" t="n"/>
      <c r="AU136" s="79" t="n"/>
      <c r="AV136" s="79" t="n"/>
      <c r="AW136" s="79" t="n"/>
      <c r="AX136" s="79" t="n"/>
      <c r="AY136" s="79" t="n"/>
      <c r="AZ136" s="79" t="n"/>
      <c r="BA136" s="79" t="n"/>
      <c r="BB136" s="79" t="n"/>
      <c r="BC136" s="79" t="n"/>
      <c r="BD136" s="79" t="n"/>
      <c r="BE136" s="79" t="n"/>
      <c r="BF136" s="79" t="n"/>
      <c r="BG136" s="79" t="n"/>
      <c r="BH136" s="79" t="n"/>
      <c r="BI136" s="79" t="n"/>
      <c r="BJ136" s="79" t="n"/>
      <c r="BK136" s="79" t="n"/>
      <c r="BL136" s="79" t="n"/>
      <c r="BM136" s="79" t="n"/>
      <c r="BN136" s="79" t="n"/>
      <c r="BO136" s="79" t="n"/>
      <c r="BP136" s="79" t="n"/>
      <c r="BQ136" s="79" t="n"/>
      <c r="BR136" s="79" t="n"/>
      <c r="BS136" s="79" t="n"/>
      <c r="BT136" s="79" t="n"/>
      <c r="BU136" s="79" t="n"/>
      <c r="BV136" s="79" t="n"/>
      <c r="BW136" s="79" t="n"/>
      <c r="BX136" s="79" t="n"/>
      <c r="BY136" s="79" t="n"/>
      <c r="BZ136" s="79" t="n"/>
      <c r="CA136" s="79" t="n"/>
      <c r="CB136" s="79" t="n"/>
      <c r="CC136" s="79" t="n"/>
      <c r="CD136" s="79" t="n"/>
      <c r="CE136" s="79" t="n"/>
      <c r="CF136" s="79" t="n"/>
      <c r="CI136" s="78" t="n">
        <v>38</v>
      </c>
      <c r="CJ136" s="79" t="n"/>
      <c r="CK136" s="79" t="n"/>
      <c r="CL136" s="79" t="n"/>
      <c r="CM136" s="79" t="n"/>
      <c r="CN136" s="79" t="n"/>
      <c r="CO136" s="79" t="n"/>
      <c r="CP136" s="79" t="n"/>
      <c r="CQ136" s="79" t="n"/>
      <c r="CR136" s="79" t="n"/>
      <c r="CS136" s="79" t="n"/>
      <c r="CT136" s="79" t="n"/>
      <c r="CU136" s="79" t="n"/>
      <c r="CV136" s="79" t="n"/>
      <c r="CW136" s="79" t="n"/>
      <c r="CX136" s="79" t="n"/>
      <c r="CY136" s="79" t="n"/>
      <c r="CZ136" s="79" t="n"/>
      <c r="DA136" s="79" t="n"/>
      <c r="DB136" s="79" t="n"/>
      <c r="DC136" s="79" t="n"/>
      <c r="DD136" s="79" t="n"/>
      <c r="DE136" s="79" t="n"/>
      <c r="DF136" s="79" t="n"/>
      <c r="DG136" s="79" t="n"/>
      <c r="DH136" s="79" t="n"/>
      <c r="DI136" s="79" t="n"/>
      <c r="DJ136" s="79" t="n"/>
      <c r="DK136" s="79" t="n"/>
      <c r="DL136" s="79" t="n"/>
      <c r="DM136" s="79" t="n"/>
      <c r="DN136" s="79" t="n"/>
      <c r="DO136" s="79" t="n"/>
      <c r="DP136" s="79" t="n"/>
      <c r="DQ136" s="79" t="n"/>
      <c r="DR136" s="79" t="n"/>
      <c r="DS136" s="79" t="n"/>
      <c r="DT136" s="79" t="n"/>
      <c r="DU136" s="79" t="n"/>
      <c r="DV136" s="79" t="n"/>
      <c r="DW136" s="79" t="n"/>
      <c r="DZ136" s="78" t="n">
        <v>38</v>
      </c>
      <c r="EA136" s="79" t="n"/>
      <c r="EB136" s="79" t="n"/>
      <c r="EC136" s="79" t="n"/>
      <c r="ED136" s="79" t="n"/>
      <c r="EE136" s="79" t="n"/>
      <c r="EF136" s="79" t="n"/>
      <c r="EG136" s="79" t="n"/>
      <c r="EH136" s="79" t="n"/>
      <c r="EI136" s="79" t="n"/>
      <c r="EJ136" s="79" t="n"/>
      <c r="EK136" s="79" t="n"/>
      <c r="EL136" s="79" t="n"/>
      <c r="EM136" s="79" t="n"/>
      <c r="EN136" s="79" t="n"/>
      <c r="EO136" s="79" t="n"/>
      <c r="EP136" s="79" t="n"/>
      <c r="EQ136" s="79" t="n"/>
      <c r="ER136" s="79" t="n"/>
      <c r="ES136" s="79" t="n"/>
      <c r="ET136" s="79" t="n"/>
      <c r="EU136" s="79" t="n"/>
      <c r="EV136" s="79" t="n"/>
      <c r="EW136" s="79" t="n"/>
      <c r="EX136" s="79" t="n"/>
      <c r="EY136" s="79" t="n"/>
      <c r="EZ136" s="79" t="n"/>
      <c r="FA136" s="79" t="n"/>
      <c r="FB136" s="79" t="n"/>
      <c r="FC136" s="79" t="n"/>
      <c r="FD136" s="79" t="n"/>
      <c r="FE136" s="79" t="n"/>
      <c r="FF136" s="79" t="n"/>
      <c r="FG136" s="79" t="n"/>
      <c r="FH136" s="79" t="n"/>
      <c r="FI136" s="79" t="n"/>
      <c r="FJ136" s="79" t="n"/>
      <c r="FK136" s="79" t="n"/>
      <c r="FL136" s="79" t="n"/>
      <c r="FM136" s="79" t="n"/>
      <c r="FN136" s="79" t="n"/>
      <c r="FQ136" s="78" t="n">
        <v>38</v>
      </c>
      <c r="FR136" s="79" t="n"/>
      <c r="FS136" s="79" t="n"/>
      <c r="FT136" s="79" t="n"/>
      <c r="FU136" s="79" t="n"/>
      <c r="FV136" s="79" t="n"/>
      <c r="FW136" s="79" t="n"/>
      <c r="FX136" s="79" t="n"/>
      <c r="FY136" s="79" t="n"/>
      <c r="FZ136" s="79" t="n"/>
      <c r="GA136" s="79" t="n"/>
      <c r="GB136" s="79" t="n"/>
      <c r="GC136" s="79" t="n"/>
      <c r="GD136" s="79" t="n"/>
      <c r="GE136" s="79" t="n"/>
      <c r="GF136" s="79" t="n"/>
      <c r="GG136" s="79" t="n"/>
      <c r="GH136" s="79" t="n"/>
      <c r="GI136" s="79" t="n"/>
      <c r="GJ136" s="79" t="n"/>
      <c r="GK136" s="79" t="n"/>
      <c r="GL136" s="79" t="n"/>
      <c r="GM136" s="79" t="n"/>
      <c r="GN136" s="79" t="n"/>
      <c r="GO136" s="79" t="n"/>
      <c r="GP136" s="79" t="n"/>
      <c r="GQ136" s="79" t="n"/>
      <c r="GR136" s="79" t="n"/>
      <c r="GS136" s="79" t="n"/>
      <c r="GT136" s="79" t="n"/>
      <c r="GU136" s="79" t="n"/>
      <c r="GV136" s="79" t="n"/>
      <c r="GW136" s="79" t="n"/>
      <c r="GX136" s="79" t="n"/>
      <c r="GY136" s="79" t="n"/>
      <c r="GZ136" s="79" t="n"/>
      <c r="HA136" s="79" t="n"/>
      <c r="HB136" s="79" t="n"/>
      <c r="HC136" s="79" t="n"/>
      <c r="HD136" s="79" t="n"/>
      <c r="HE136" s="79" t="n"/>
      <c r="HH136" s="78" t="n">
        <v>38</v>
      </c>
      <c r="HI136" s="79" t="n"/>
      <c r="HJ136" s="79" t="n"/>
      <c r="HK136" s="79" t="n"/>
      <c r="HL136" s="79" t="n"/>
      <c r="HM136" s="79" t="n"/>
      <c r="HN136" s="79" t="n"/>
      <c r="HO136" s="79" t="n"/>
      <c r="HP136" s="79" t="n"/>
      <c r="HQ136" s="79" t="n"/>
      <c r="HR136" s="79" t="n"/>
      <c r="HS136" s="79" t="n"/>
      <c r="HT136" s="79" t="n"/>
      <c r="HU136" s="79" t="n"/>
      <c r="HV136" s="79" t="n"/>
      <c r="HW136" s="79" t="n"/>
      <c r="HX136" s="79" t="n"/>
      <c r="HY136" s="79" t="n"/>
      <c r="HZ136" s="79" t="n"/>
      <c r="IA136" s="79" t="n"/>
      <c r="IB136" s="79" t="n"/>
      <c r="IC136" s="79" t="n"/>
      <c r="ID136" s="79" t="n"/>
      <c r="IE136" s="79" t="n"/>
      <c r="IF136" s="79" t="n"/>
      <c r="IG136" s="79" t="n"/>
      <c r="IH136" s="79" t="n"/>
      <c r="II136" s="79" t="n"/>
      <c r="IJ136" s="79" t="n"/>
      <c r="IK136" s="79" t="n"/>
      <c r="IL136" s="79" t="n"/>
      <c r="IM136" s="79" t="n"/>
      <c r="IN136" s="79" t="n"/>
      <c r="IO136" s="79" t="n"/>
      <c r="IP136" s="79" t="n"/>
      <c r="IQ136" s="79" t="n"/>
      <c r="IR136" s="79" t="n"/>
      <c r="IS136" s="79" t="n"/>
      <c r="IT136" s="79" t="n"/>
      <c r="IU136" s="79" t="n"/>
      <c r="IV136" s="79" t="n"/>
      <c r="IY136" s="78" t="n">
        <v>38</v>
      </c>
      <c r="IZ136" s="79" t="n"/>
      <c r="JA136" s="79" t="n"/>
      <c r="JB136" s="79" t="n"/>
      <c r="JC136" s="79" t="n"/>
      <c r="JD136" s="79" t="n"/>
      <c r="JE136" s="79" t="n"/>
      <c r="JF136" s="79" t="n"/>
      <c r="JG136" s="79" t="n"/>
      <c r="JH136" s="79" t="n"/>
      <c r="JI136" s="79" t="n"/>
      <c r="JJ136" s="79" t="n"/>
      <c r="JK136" s="79" t="n"/>
      <c r="JL136" s="79" t="n"/>
      <c r="JM136" s="79" t="n"/>
      <c r="JN136" s="79" t="n"/>
      <c r="JO136" s="79" t="n"/>
      <c r="JP136" s="79" t="n"/>
      <c r="JQ136" s="79" t="n"/>
      <c r="JR136" s="79" t="n"/>
      <c r="JS136" s="79" t="n"/>
      <c r="JT136" s="79" t="n"/>
      <c r="JU136" s="79" t="n"/>
      <c r="JV136" s="79" t="n"/>
      <c r="JW136" s="79" t="n"/>
      <c r="JX136" s="79" t="n"/>
      <c r="JY136" s="79" t="n"/>
      <c r="JZ136" s="79" t="n"/>
      <c r="KA136" s="79" t="n"/>
      <c r="KB136" s="79" t="n"/>
      <c r="KC136" s="79" t="n"/>
      <c r="KD136" s="79" t="n"/>
      <c r="KE136" s="79" t="n"/>
      <c r="KF136" s="79" t="n"/>
      <c r="KG136" s="79" t="n"/>
      <c r="KH136" s="79" t="n"/>
      <c r="KI136" s="79" t="n"/>
      <c r="KJ136" s="79" t="n"/>
      <c r="KK136" s="79" t="n"/>
      <c r="KL136" s="79" t="n"/>
      <c r="KM136" s="79" t="n"/>
      <c r="KP136" s="78" t="n">
        <v>38</v>
      </c>
      <c r="KQ136" s="79" t="n"/>
      <c r="KR136" s="79" t="n"/>
      <c r="KS136" s="79" t="n"/>
      <c r="KT136" s="79" t="n"/>
      <c r="KU136" s="79" t="n"/>
      <c r="KV136" s="79" t="n"/>
      <c r="KW136" s="79" t="n"/>
      <c r="KX136" s="79" t="n"/>
      <c r="KY136" s="79" t="n"/>
      <c r="KZ136" s="79" t="n"/>
      <c r="LA136" s="79" t="n"/>
      <c r="LB136" s="79" t="n"/>
      <c r="LC136" s="79" t="n"/>
      <c r="LD136" s="79" t="n"/>
      <c r="LE136" s="79" t="n"/>
      <c r="LF136" s="79" t="n"/>
      <c r="LG136" s="79" t="n"/>
      <c r="LH136" s="79" t="n"/>
      <c r="LI136" s="79" t="n"/>
      <c r="LJ136" s="79" t="n"/>
      <c r="LK136" s="79" t="n"/>
      <c r="LL136" s="79" t="n"/>
      <c r="LM136" s="79" t="n"/>
      <c r="LN136" s="79" t="n"/>
      <c r="LO136" s="79" t="n"/>
      <c r="LP136" s="79" t="n"/>
      <c r="LQ136" s="79" t="n"/>
      <c r="LR136" s="79" t="n"/>
      <c r="LS136" s="79" t="n"/>
      <c r="LT136" s="79" t="n"/>
      <c r="LU136" s="79" t="n"/>
      <c r="LV136" s="79" t="n"/>
      <c r="LW136" s="79" t="n"/>
      <c r="LX136" s="79" t="n"/>
      <c r="LY136" s="79" t="n"/>
      <c r="LZ136" s="79" t="n"/>
      <c r="MA136" s="79" t="n"/>
      <c r="MB136" s="79" t="n"/>
      <c r="MC136" s="79" t="n"/>
      <c r="MD136" s="79" t="n"/>
      <c r="MG136" s="78" t="n">
        <v>38</v>
      </c>
      <c r="MH136" s="79" t="n"/>
      <c r="MI136" s="79" t="n"/>
      <c r="MJ136" s="79" t="n"/>
      <c r="MK136" s="79" t="n"/>
      <c r="ML136" s="79" t="n"/>
      <c r="MM136" s="79" t="n"/>
      <c r="MN136" s="79" t="n"/>
      <c r="MO136" s="79" t="n"/>
      <c r="MP136" s="79" t="n"/>
      <c r="MQ136" s="79" t="n"/>
      <c r="MR136" s="79" t="n"/>
      <c r="MS136" s="79" t="n"/>
      <c r="MT136" s="79" t="n"/>
      <c r="MU136" s="79" t="n"/>
      <c r="MV136" s="79" t="n"/>
      <c r="MW136" s="79" t="n"/>
      <c r="MX136" s="79" t="n"/>
      <c r="MY136" s="79" t="n"/>
      <c r="MZ136" s="79" t="n"/>
      <c r="NA136" s="79" t="n"/>
      <c r="NB136" s="79" t="n"/>
      <c r="NC136" s="79" t="n"/>
      <c r="ND136" s="79" t="n"/>
      <c r="NE136" s="79" t="n"/>
      <c r="NF136" s="79" t="n"/>
      <c r="NG136" s="79" t="n"/>
      <c r="NH136" s="79" t="n"/>
      <c r="NI136" s="79" t="n"/>
      <c r="NJ136" s="79" t="n"/>
      <c r="NK136" s="79" t="n"/>
      <c r="NL136" s="79" t="n"/>
      <c r="NM136" s="79" t="n"/>
      <c r="NN136" s="79" t="n"/>
      <c r="NO136" s="79" t="n"/>
      <c r="NP136" s="79" t="n"/>
      <c r="NQ136" s="79" t="n"/>
      <c r="NR136" s="79" t="n"/>
      <c r="NS136" s="79" t="n"/>
      <c r="NT136" s="79" t="n"/>
      <c r="NU136" s="79" t="n"/>
      <c r="NX136" s="78" t="n">
        <v>38</v>
      </c>
      <c r="NY136" s="79" t="n"/>
      <c r="NZ136" s="79" t="n"/>
      <c r="OA136" s="79" t="n"/>
      <c r="OB136" s="79" t="n"/>
      <c r="OC136" s="79" t="n"/>
      <c r="OD136" s="79" t="n"/>
      <c r="OE136" s="79" t="n"/>
      <c r="OF136" s="79" t="n"/>
      <c r="OG136" s="79" t="n"/>
      <c r="OH136" s="79" t="n"/>
      <c r="OI136" s="79" t="n"/>
      <c r="OJ136" s="79" t="n"/>
      <c r="OK136" s="79" t="n"/>
      <c r="OL136" s="79" t="n"/>
      <c r="OM136" s="79" t="n"/>
      <c r="ON136" s="79" t="n"/>
      <c r="OO136" s="79" t="n"/>
      <c r="OP136" s="79" t="n"/>
      <c r="OQ136" s="79" t="n"/>
      <c r="OR136" s="79" t="n"/>
      <c r="OS136" s="79" t="n"/>
      <c r="OT136" s="79" t="n"/>
      <c r="OU136" s="79" t="n"/>
      <c r="OV136" s="79" t="n"/>
      <c r="OW136" s="79" t="n"/>
      <c r="OX136" s="79" t="n"/>
      <c r="OY136" s="79" t="n"/>
      <c r="OZ136" s="79" t="n"/>
      <c r="PA136" s="79" t="n"/>
      <c r="PB136" s="79" t="n"/>
      <c r="PC136" s="79" t="n"/>
      <c r="PD136" s="79" t="n"/>
      <c r="PE136" s="79" t="n"/>
      <c r="PF136" s="79" t="n"/>
      <c r="PG136" s="79" t="n"/>
      <c r="PH136" s="79" t="n"/>
      <c r="PI136" s="79" t="n"/>
      <c r="PJ136" s="79" t="n"/>
      <c r="PK136" s="79" t="n"/>
      <c r="PL136" s="79" t="n"/>
      <c r="PO136" s="78" t="n">
        <v>38</v>
      </c>
      <c r="PP136" s="79" t="n"/>
      <c r="PQ136" s="79" t="n"/>
      <c r="PR136" s="79" t="n"/>
      <c r="PS136" s="79" t="n"/>
      <c r="PT136" s="79" t="n"/>
      <c r="PU136" s="79" t="n"/>
      <c r="PV136" s="79" t="n"/>
      <c r="PW136" s="79" t="n"/>
      <c r="PX136" s="79" t="n"/>
      <c r="PY136" s="79" t="n"/>
      <c r="PZ136" s="79" t="n"/>
      <c r="QA136" s="79" t="n"/>
      <c r="QB136" s="79" t="n"/>
      <c r="QC136" s="79" t="n"/>
      <c r="QD136" s="79" t="n"/>
      <c r="QE136" s="79" t="n"/>
      <c r="QF136" s="79" t="n"/>
      <c r="QG136" s="79" t="n"/>
      <c r="QH136" s="79" t="n"/>
      <c r="QI136" s="79" t="n"/>
      <c r="QJ136" s="79" t="n"/>
      <c r="QK136" s="79" t="n"/>
      <c r="QL136" s="79" t="n"/>
      <c r="QM136" s="79" t="n"/>
      <c r="QN136" s="79" t="n"/>
      <c r="QO136" s="79" t="n"/>
      <c r="QP136" s="79" t="n"/>
      <c r="QQ136" s="79" t="n"/>
      <c r="QR136" s="79" t="n"/>
      <c r="QS136" s="79" t="n"/>
      <c r="QT136" s="79" t="n"/>
      <c r="QU136" s="79" t="n"/>
      <c r="QV136" s="79" t="n"/>
      <c r="QW136" s="79" t="n"/>
      <c r="QX136" s="79" t="n"/>
      <c r="QY136" s="79" t="n"/>
      <c r="QZ136" s="79" t="n"/>
      <c r="RA136" s="79" t="n"/>
      <c r="RB136" s="79" t="n"/>
      <c r="RC136" s="79" t="n"/>
      <c r="RF136" s="78" t="n">
        <v>38</v>
      </c>
      <c r="RG136" s="79" t="n"/>
      <c r="RH136" s="79" t="n"/>
      <c r="RI136" s="79" t="n"/>
      <c r="RJ136" s="79" t="n"/>
      <c r="RK136" s="79" t="n"/>
      <c r="RL136" s="79" t="n"/>
      <c r="RM136" s="79" t="n"/>
      <c r="RN136" s="79" t="n"/>
      <c r="RO136" s="79" t="n"/>
      <c r="RP136" s="79" t="n"/>
      <c r="RQ136" s="79" t="n"/>
      <c r="RR136" s="79" t="n"/>
      <c r="RS136" s="79" t="n"/>
      <c r="RT136" s="79" t="n"/>
      <c r="RU136" s="79" t="n"/>
      <c r="RV136" s="79" t="n"/>
      <c r="RW136" s="79" t="n"/>
      <c r="RX136" s="79" t="n"/>
      <c r="RY136" s="79" t="n"/>
      <c r="RZ136" s="79" t="n"/>
      <c r="SA136" s="79" t="n"/>
      <c r="SB136" s="79" t="n"/>
      <c r="SC136" s="79" t="n"/>
      <c r="SD136" s="79" t="n"/>
      <c r="SE136" s="79" t="n"/>
      <c r="SF136" s="79" t="n"/>
      <c r="SG136" s="79" t="n"/>
      <c r="SH136" s="79" t="n"/>
      <c r="SI136" s="79" t="n"/>
      <c r="SJ136" s="79" t="n"/>
      <c r="SK136" s="79" t="n"/>
      <c r="SL136" s="79" t="n"/>
      <c r="SM136" s="79" t="n"/>
      <c r="SN136" s="79" t="n"/>
      <c r="SO136" s="79" t="n"/>
      <c r="SP136" s="79" t="n"/>
      <c r="SQ136" s="79" t="n"/>
      <c r="SR136" s="79" t="n"/>
      <c r="SS136" s="79" t="n"/>
      <c r="ST136" s="79" t="n"/>
      <c r="SW136" s="78" t="n">
        <v>38</v>
      </c>
      <c r="SX136" s="79" t="n"/>
      <c r="SY136" s="79" t="n"/>
      <c r="SZ136" s="79" t="n"/>
      <c r="TA136" s="79" t="n"/>
      <c r="TB136" s="79" t="n"/>
      <c r="TC136" s="79" t="n"/>
      <c r="TD136" s="79" t="n"/>
      <c r="TE136" s="79" t="n"/>
      <c r="TF136" s="79" t="n"/>
      <c r="TG136" s="79" t="n"/>
      <c r="TH136" s="79" t="n"/>
      <c r="TI136" s="79" t="n"/>
      <c r="TJ136" s="79" t="n"/>
      <c r="TK136" s="79" t="n"/>
      <c r="TL136" s="79" t="n"/>
      <c r="TM136" s="79" t="n"/>
      <c r="TN136" s="79" t="n"/>
      <c r="TO136" s="79" t="n"/>
      <c r="TP136" s="79" t="n"/>
      <c r="TQ136" s="79" t="n"/>
      <c r="TR136" s="79" t="n"/>
      <c r="TS136" s="79" t="n"/>
      <c r="TT136" s="79" t="n"/>
      <c r="TU136" s="79" t="n"/>
      <c r="TV136" s="79" t="n"/>
      <c r="TW136" s="79" t="n"/>
      <c r="TX136" s="79" t="n"/>
      <c r="TY136" s="79" t="n"/>
      <c r="TZ136" s="79" t="n"/>
      <c r="UA136" s="79" t="n"/>
      <c r="UB136" s="79" t="n"/>
      <c r="UC136" s="79" t="n"/>
      <c r="UD136" s="79" t="n"/>
      <c r="UE136" s="79" t="n"/>
      <c r="UF136" s="79" t="n"/>
      <c r="UG136" s="79" t="n"/>
      <c r="UH136" s="79" t="n"/>
      <c r="UI136" s="79" t="n"/>
      <c r="UJ136" s="79" t="n"/>
      <c r="UK136" s="79" t="n"/>
      <c r="UN136" s="78" t="n">
        <v>38</v>
      </c>
      <c r="UO136" s="79" t="n"/>
      <c r="UP136" s="79" t="n"/>
      <c r="UQ136" s="79" t="n"/>
      <c r="UR136" s="79" t="n"/>
      <c r="US136" s="79" t="n"/>
      <c r="UT136" s="79" t="n"/>
      <c r="UU136" s="79" t="n"/>
      <c r="UV136" s="79" t="n"/>
      <c r="UW136" s="79" t="n"/>
      <c r="UX136" s="79" t="n"/>
      <c r="UY136" s="79" t="n"/>
      <c r="UZ136" s="79" t="n"/>
      <c r="VA136" s="79" t="n"/>
      <c r="VB136" s="79" t="n"/>
      <c r="VC136" s="79" t="n"/>
      <c r="VD136" s="79" t="n"/>
      <c r="VE136" s="79" t="n"/>
      <c r="VF136" s="79" t="n"/>
      <c r="VG136" s="79" t="n"/>
      <c r="VH136" s="79" t="n"/>
      <c r="VI136" s="79" t="n"/>
      <c r="VJ136" s="79" t="n"/>
      <c r="VK136" s="79" t="n"/>
      <c r="VL136" s="79" t="n"/>
      <c r="VM136" s="79" t="n"/>
      <c r="VN136" s="79" t="n"/>
      <c r="VO136" s="79" t="n"/>
      <c r="VP136" s="79" t="n"/>
      <c r="VQ136" s="79" t="n"/>
      <c r="VR136" s="79" t="n"/>
      <c r="VS136" s="79" t="n"/>
      <c r="VT136" s="79" t="n"/>
      <c r="VU136" s="79" t="n"/>
      <c r="VV136" s="79" t="n"/>
      <c r="VW136" s="79" t="n"/>
      <c r="VX136" s="79" t="n"/>
      <c r="VY136" s="79" t="n"/>
      <c r="VZ136" s="79" t="n"/>
      <c r="WA136" s="79" t="n"/>
      <c r="WB136" s="79" t="n"/>
      <c r="WE136" s="78" t="n">
        <v>38</v>
      </c>
      <c r="WF136" s="79" t="n"/>
      <c r="WG136" s="79" t="n"/>
      <c r="WH136" s="79" t="n"/>
      <c r="WI136" s="79" t="n"/>
      <c r="WJ136" s="79" t="n"/>
      <c r="WK136" s="79" t="n"/>
      <c r="WL136" s="79" t="n"/>
      <c r="WM136" s="79" t="n"/>
      <c r="WN136" s="79" t="n"/>
      <c r="WO136" s="79" t="n"/>
      <c r="WP136" s="79" t="n"/>
      <c r="WQ136" s="79" t="n"/>
      <c r="WR136" s="79" t="n"/>
      <c r="WS136" s="79" t="n"/>
      <c r="WT136" s="79" t="n"/>
      <c r="WU136" s="79" t="n"/>
      <c r="WV136" s="79" t="n"/>
      <c r="WW136" s="79" t="n"/>
      <c r="WX136" s="79" t="n"/>
      <c r="WY136" s="79" t="n"/>
      <c r="WZ136" s="79" t="n"/>
      <c r="XA136" s="79" t="n"/>
      <c r="XB136" s="79" t="n"/>
      <c r="XC136" s="79" t="n"/>
      <c r="XD136" s="79" t="n"/>
      <c r="XE136" s="79" t="n"/>
      <c r="XF136" s="79" t="n"/>
      <c r="XG136" s="79" t="n"/>
      <c r="XH136" s="79" t="n"/>
      <c r="XI136" s="79" t="n"/>
      <c r="XJ136" s="79" t="n"/>
      <c r="XK136" s="79" t="n"/>
      <c r="XL136" s="79" t="n"/>
      <c r="XM136" s="79" t="n"/>
      <c r="XN136" s="79" t="n"/>
      <c r="XO136" s="79" t="n"/>
      <c r="XP136" s="79" t="n"/>
      <c r="XQ136" s="79" t="n"/>
      <c r="XR136" s="79" t="n"/>
      <c r="XS136" s="79" t="n"/>
      <c r="XV136" s="78" t="n">
        <v>38</v>
      </c>
      <c r="XW136" s="79" t="n"/>
      <c r="XX136" s="79" t="n"/>
      <c r="XY136" s="79" t="n"/>
      <c r="XZ136" s="79" t="n"/>
      <c r="YA136" s="79" t="n"/>
      <c r="YB136" s="79" t="n"/>
      <c r="YC136" s="79" t="n"/>
      <c r="YD136" s="79" t="n"/>
      <c r="YE136" s="79" t="n"/>
      <c r="YF136" s="79" t="n"/>
      <c r="YG136" s="79" t="n"/>
      <c r="YH136" s="79" t="n"/>
      <c r="YI136" s="79" t="n"/>
      <c r="YJ136" s="79" t="n"/>
      <c r="YK136" s="79" t="n"/>
      <c r="YL136" s="79" t="n"/>
      <c r="YM136" s="79" t="n"/>
      <c r="YN136" s="79" t="n"/>
      <c r="YO136" s="79" t="n"/>
      <c r="YP136" s="79" t="n"/>
      <c r="YQ136" s="79" t="n"/>
      <c r="YR136" s="79" t="n"/>
      <c r="YS136" s="79" t="n"/>
      <c r="YT136" s="79" t="n"/>
      <c r="YU136" s="79" t="n"/>
      <c r="YV136" s="79" t="n"/>
      <c r="YW136" s="79" t="n"/>
      <c r="YX136" s="79" t="n"/>
      <c r="YY136" s="79" t="n"/>
      <c r="YZ136" s="79" t="n"/>
      <c r="ZA136" s="79" t="n"/>
      <c r="ZB136" s="79" t="n"/>
      <c r="ZC136" s="79" t="n"/>
      <c r="ZD136" s="79" t="n"/>
      <c r="ZE136" s="79" t="n"/>
      <c r="ZF136" s="79" t="n"/>
      <c r="ZG136" s="79" t="n"/>
      <c r="ZH136" s="79" t="n"/>
      <c r="ZI136" s="79" t="n"/>
      <c r="ZJ136" s="79" t="n"/>
      <c r="ZM136" s="78" t="n">
        <v>38</v>
      </c>
      <c r="ZN136" s="79" t="n"/>
      <c r="ZO136" s="79" t="n"/>
      <c r="ZP136" s="79" t="n"/>
      <c r="ZQ136" s="79" t="n"/>
      <c r="ZR136" s="79" t="n"/>
      <c r="ZS136" s="79" t="n"/>
      <c r="ZT136" s="79" t="n"/>
      <c r="ZU136" s="79" t="n"/>
      <c r="ZV136" s="79" t="n"/>
      <c r="ZW136" s="79" t="n"/>
      <c r="ZX136" s="79" t="n"/>
      <c r="ZY136" s="79" t="n"/>
      <c r="ZZ136" s="79" t="n"/>
      <c r="AAA136" s="79" t="n"/>
      <c r="AAB136" s="79" t="n"/>
      <c r="AAC136" s="79" t="n"/>
      <c r="AAD136" s="79" t="n"/>
      <c r="AAE136" s="79" t="n"/>
      <c r="AAF136" s="79" t="n"/>
      <c r="AAG136" s="79" t="n"/>
      <c r="AAH136" s="79" t="n"/>
      <c r="AAI136" s="79" t="n"/>
      <c r="AAJ136" s="79" t="n"/>
      <c r="AAK136" s="79" t="n"/>
      <c r="AAL136" s="79" t="n"/>
      <c r="AAM136" s="79" t="n"/>
      <c r="AAN136" s="79" t="n"/>
      <c r="AAO136" s="79" t="n"/>
      <c r="AAP136" s="79" t="n"/>
      <c r="AAQ136" s="79" t="n"/>
      <c r="AAR136" s="79" t="n"/>
      <c r="AAS136" s="79" t="n"/>
      <c r="AAT136" s="79" t="n"/>
      <c r="AAU136" s="79" t="n"/>
      <c r="AAV136" s="79" t="n"/>
      <c r="AAW136" s="79" t="n"/>
      <c r="AAX136" s="79" t="n"/>
      <c r="AAY136" s="79" t="n"/>
      <c r="AAZ136" s="79" t="n"/>
      <c r="ABA136" s="79" t="n"/>
      <c r="ABD136" s="78" t="n">
        <v>38</v>
      </c>
      <c r="ABE136" s="79" t="n"/>
      <c r="ABF136" s="79" t="n"/>
      <c r="ABG136" s="79" t="n"/>
      <c r="ABH136" s="79" t="n"/>
      <c r="ABI136" s="79" t="n"/>
      <c r="ABJ136" s="79" t="n"/>
      <c r="ABK136" s="79" t="n"/>
      <c r="ABL136" s="79" t="n"/>
      <c r="ABM136" s="79" t="n"/>
      <c r="ABN136" s="79" t="n"/>
      <c r="ABO136" s="79" t="n"/>
      <c r="ABP136" s="79" t="n"/>
      <c r="ABQ136" s="79" t="n"/>
      <c r="ABR136" s="79" t="n"/>
      <c r="ABS136" s="79" t="n"/>
      <c r="ABT136" s="79" t="n"/>
      <c r="ABU136" s="79" t="n"/>
      <c r="ABV136" s="79" t="n"/>
      <c r="ABW136" s="79" t="n"/>
      <c r="ABX136" s="79" t="n"/>
      <c r="ABY136" s="79" t="n"/>
      <c r="ABZ136" s="79" t="n"/>
      <c r="ACA136" s="79" t="n"/>
      <c r="ACB136" s="79" t="n"/>
      <c r="ACC136" s="79" t="n"/>
      <c r="ACD136" s="79" t="n"/>
      <c r="ACE136" s="79" t="n"/>
      <c r="ACF136" s="79" t="n"/>
      <c r="ACG136" s="79" t="n"/>
      <c r="ACH136" s="79" t="n"/>
      <c r="ACI136" s="79" t="n"/>
      <c r="ACJ136" s="79" t="n"/>
      <c r="ACK136" s="79" t="n"/>
      <c r="ACL136" s="79" t="n"/>
      <c r="ACM136" s="79" t="n"/>
      <c r="ACN136" s="79" t="n"/>
      <c r="ACO136" s="79" t="n"/>
      <c r="ACP136" s="79" t="n"/>
      <c r="ACQ136" s="79" t="n"/>
      <c r="ACR136" s="79" t="n"/>
      <c r="ACU136" s="78" t="n">
        <v>38</v>
      </c>
      <c r="ACV136" s="79" t="n"/>
      <c r="ACW136" s="79" t="n"/>
      <c r="ACX136" s="79" t="n"/>
      <c r="ACY136" s="79" t="n"/>
      <c r="ACZ136" s="79" t="n"/>
      <c r="ADA136" s="79" t="n"/>
      <c r="ADB136" s="79" t="n"/>
      <c r="ADC136" s="79" t="n"/>
      <c r="ADD136" s="79" t="n"/>
      <c r="ADE136" s="79" t="n"/>
      <c r="ADF136" s="79" t="n"/>
      <c r="ADG136" s="79" t="n"/>
      <c r="ADH136" s="79" t="n"/>
      <c r="ADI136" s="79" t="n"/>
      <c r="ADJ136" s="79" t="n"/>
      <c r="ADK136" s="79" t="n"/>
      <c r="ADL136" s="79" t="n"/>
      <c r="ADM136" s="79" t="n"/>
      <c r="ADN136" s="79" t="n"/>
      <c r="ADO136" s="79" t="n"/>
      <c r="ADP136" s="79" t="n"/>
      <c r="ADQ136" s="79" t="n"/>
      <c r="ADR136" s="79" t="n"/>
      <c r="ADS136" s="79" t="n"/>
      <c r="ADT136" s="79" t="n"/>
      <c r="ADU136" s="79" t="n"/>
      <c r="ADV136" s="79" t="n"/>
      <c r="ADW136" s="79" t="n"/>
      <c r="ADX136" s="79" t="n"/>
      <c r="ADY136" s="79" t="n"/>
      <c r="ADZ136" s="79" t="n"/>
      <c r="AEA136" s="79" t="n"/>
      <c r="AEB136" s="79" t="n"/>
      <c r="AEC136" s="79" t="n"/>
      <c r="AED136" s="79" t="n"/>
      <c r="AEE136" s="79" t="n"/>
      <c r="AEF136" s="79" t="n"/>
      <c r="AEG136" s="79" t="n"/>
      <c r="AEH136" s="79" t="n"/>
      <c r="AEI136" s="79" t="n"/>
      <c r="AEL136" s="78" t="n">
        <v>38</v>
      </c>
      <c r="AEM136" s="79" t="n"/>
      <c r="AEN136" s="79" t="n"/>
      <c r="AEO136" s="79" t="n"/>
      <c r="AEP136" s="79" t="n"/>
      <c r="AEQ136" s="79" t="n"/>
      <c r="AER136" s="79" t="n"/>
      <c r="AES136" s="79" t="n"/>
      <c r="AET136" s="79" t="n"/>
      <c r="AEU136" s="79" t="n"/>
      <c r="AEV136" s="79" t="n"/>
      <c r="AEW136" s="79" t="n"/>
      <c r="AEX136" s="79" t="n"/>
      <c r="AEY136" s="79" t="n"/>
      <c r="AEZ136" s="79" t="n"/>
      <c r="AFA136" s="79" t="n"/>
      <c r="AFB136" s="79" t="n"/>
      <c r="AFC136" s="79" t="n"/>
      <c r="AFD136" s="79" t="n"/>
      <c r="AFE136" s="79" t="n"/>
      <c r="AFF136" s="79" t="n"/>
      <c r="AFG136" s="79" t="n"/>
      <c r="AFH136" s="79" t="n"/>
      <c r="AFI136" s="79" t="n"/>
      <c r="AFJ136" s="79" t="n"/>
      <c r="AFK136" s="79" t="n"/>
      <c r="AFL136" s="79" t="n"/>
      <c r="AFM136" s="79" t="n"/>
      <c r="AFN136" s="79" t="n"/>
      <c r="AFO136" s="79" t="n"/>
      <c r="AFP136" s="79" t="n"/>
      <c r="AFQ136" s="79" t="n"/>
      <c r="AFR136" s="79" t="n"/>
      <c r="AFS136" s="79" t="n"/>
      <c r="AFT136" s="79" t="n"/>
      <c r="AFU136" s="79" t="n"/>
      <c r="AFV136" s="79" t="n"/>
      <c r="AFW136" s="79" t="n"/>
      <c r="AFX136" s="79" t="n"/>
      <c r="AFY136" s="79" t="n"/>
      <c r="AFZ136" s="79" t="n"/>
    </row>
    <row r="137">
      <c r="A137" s="78" t="n">
        <v>39</v>
      </c>
      <c r="B137" s="79" t="n"/>
      <c r="C137" s="79" t="n"/>
      <c r="D137" s="79" t="n"/>
      <c r="E137" s="79" t="n"/>
      <c r="F137" s="79" t="n"/>
      <c r="G137" s="79" t="n"/>
      <c r="H137" s="79" t="n"/>
      <c r="I137" s="79" t="n"/>
      <c r="J137" s="79" t="n"/>
      <c r="K137" s="79" t="n"/>
      <c r="L137" s="79" t="n"/>
      <c r="M137" s="79" t="n"/>
      <c r="N137" s="79" t="n"/>
      <c r="O137" s="79" t="n"/>
      <c r="P137" s="79" t="n"/>
      <c r="Q137" s="79" t="n"/>
      <c r="R137" s="79" t="n"/>
      <c r="S137" s="79" t="n"/>
      <c r="T137" s="79" t="n"/>
      <c r="U137" s="79" t="n"/>
      <c r="V137" s="79" t="n"/>
      <c r="W137" s="79" t="n"/>
      <c r="X137" s="79" t="n"/>
      <c r="Y137" s="79" t="n"/>
      <c r="Z137" s="79" t="n"/>
      <c r="AA137" s="79" t="n"/>
      <c r="AB137" s="79" t="n"/>
      <c r="AC137" s="79" t="n"/>
      <c r="AD137" s="79" t="n"/>
      <c r="AE137" s="79" t="n"/>
      <c r="AF137" s="79" t="n"/>
      <c r="AG137" s="79" t="n"/>
      <c r="AH137" s="79" t="n"/>
      <c r="AI137" s="79" t="n"/>
      <c r="AJ137" s="79" t="n"/>
      <c r="AK137" s="79" t="n"/>
      <c r="AL137" s="79" t="n"/>
      <c r="AM137" s="79" t="n"/>
      <c r="AN137" s="79" t="n"/>
      <c r="AO137" s="79" t="n"/>
      <c r="AR137" s="78" t="n">
        <v>39</v>
      </c>
      <c r="AS137" s="79" t="n"/>
      <c r="AT137" s="79" t="n"/>
      <c r="AU137" s="79" t="n"/>
      <c r="AV137" s="79" t="n"/>
      <c r="AW137" s="79" t="n"/>
      <c r="AX137" s="79" t="n"/>
      <c r="AY137" s="79" t="n"/>
      <c r="AZ137" s="79" t="n"/>
      <c r="BA137" s="79" t="n"/>
      <c r="BB137" s="79" t="n"/>
      <c r="BC137" s="79" t="n"/>
      <c r="BD137" s="79" t="n"/>
      <c r="BE137" s="79" t="n"/>
      <c r="BF137" s="79" t="n"/>
      <c r="BG137" s="79" t="n"/>
      <c r="BH137" s="79" t="n"/>
      <c r="BI137" s="79" t="n"/>
      <c r="BJ137" s="79" t="n"/>
      <c r="BK137" s="79" t="n"/>
      <c r="BL137" s="79" t="n"/>
      <c r="BM137" s="79" t="n"/>
      <c r="BN137" s="79" t="n"/>
      <c r="BO137" s="79" t="n"/>
      <c r="BP137" s="79" t="n"/>
      <c r="BQ137" s="79" t="n"/>
      <c r="BR137" s="79" t="n"/>
      <c r="BS137" s="79" t="n"/>
      <c r="BT137" s="79" t="n"/>
      <c r="BU137" s="79" t="n"/>
      <c r="BV137" s="79" t="n"/>
      <c r="BW137" s="79" t="n"/>
      <c r="BX137" s="79" t="n"/>
      <c r="BY137" s="79" t="n"/>
      <c r="BZ137" s="79" t="n"/>
      <c r="CA137" s="79" t="n"/>
      <c r="CB137" s="79" t="n"/>
      <c r="CC137" s="79" t="n"/>
      <c r="CD137" s="79" t="n"/>
      <c r="CE137" s="79" t="n"/>
      <c r="CF137" s="79" t="n"/>
      <c r="CI137" s="78" t="n">
        <v>39</v>
      </c>
      <c r="CJ137" s="79" t="n"/>
      <c r="CK137" s="79" t="n"/>
      <c r="CL137" s="79" t="n"/>
      <c r="CM137" s="79" t="n"/>
      <c r="CN137" s="79" t="n"/>
      <c r="CO137" s="79" t="n"/>
      <c r="CP137" s="79" t="n"/>
      <c r="CQ137" s="79" t="n"/>
      <c r="CR137" s="79" t="n"/>
      <c r="CS137" s="79" t="n"/>
      <c r="CT137" s="79" t="n"/>
      <c r="CU137" s="79" t="n"/>
      <c r="CV137" s="79" t="n"/>
      <c r="CW137" s="79" t="n"/>
      <c r="CX137" s="79" t="n"/>
      <c r="CY137" s="79" t="n"/>
      <c r="CZ137" s="79" t="n"/>
      <c r="DA137" s="79" t="n"/>
      <c r="DB137" s="79" t="n"/>
      <c r="DC137" s="79" t="n"/>
      <c r="DD137" s="79" t="n"/>
      <c r="DE137" s="79" t="n"/>
      <c r="DF137" s="79" t="n"/>
      <c r="DG137" s="79" t="n"/>
      <c r="DH137" s="79" t="n"/>
      <c r="DI137" s="79" t="n"/>
      <c r="DJ137" s="79" t="n"/>
      <c r="DK137" s="79" t="n"/>
      <c r="DL137" s="79" t="n"/>
      <c r="DM137" s="79" t="n"/>
      <c r="DN137" s="79" t="n"/>
      <c r="DO137" s="79" t="n"/>
      <c r="DP137" s="79" t="n"/>
      <c r="DQ137" s="79" t="n"/>
      <c r="DR137" s="79" t="n"/>
      <c r="DS137" s="79" t="n"/>
      <c r="DT137" s="79" t="n"/>
      <c r="DU137" s="79" t="n"/>
      <c r="DV137" s="79" t="n"/>
      <c r="DW137" s="79" t="n"/>
      <c r="DZ137" s="78" t="n">
        <v>39</v>
      </c>
      <c r="EA137" s="79" t="n"/>
      <c r="EB137" s="79" t="n"/>
      <c r="EC137" s="79" t="n"/>
      <c r="ED137" s="79" t="n"/>
      <c r="EE137" s="79" t="n"/>
      <c r="EF137" s="79" t="n"/>
      <c r="EG137" s="79" t="n"/>
      <c r="EH137" s="79" t="n"/>
      <c r="EI137" s="79" t="n"/>
      <c r="EJ137" s="79" t="n"/>
      <c r="EK137" s="79" t="n"/>
      <c r="EL137" s="79" t="n"/>
      <c r="EM137" s="79" t="n"/>
      <c r="EN137" s="79" t="n"/>
      <c r="EO137" s="79" t="n"/>
      <c r="EP137" s="79" t="n"/>
      <c r="EQ137" s="79" t="n"/>
      <c r="ER137" s="79" t="n"/>
      <c r="ES137" s="79" t="n"/>
      <c r="ET137" s="79" t="n"/>
      <c r="EU137" s="79" t="n"/>
      <c r="EV137" s="79" t="n"/>
      <c r="EW137" s="79" t="n"/>
      <c r="EX137" s="79" t="n"/>
      <c r="EY137" s="79" t="n"/>
      <c r="EZ137" s="79" t="n"/>
      <c r="FA137" s="79" t="n"/>
      <c r="FB137" s="79" t="n"/>
      <c r="FC137" s="79" t="n"/>
      <c r="FD137" s="79" t="n"/>
      <c r="FE137" s="79" t="n"/>
      <c r="FF137" s="79" t="n"/>
      <c r="FG137" s="79" t="n"/>
      <c r="FH137" s="79" t="n"/>
      <c r="FI137" s="79" t="n"/>
      <c r="FJ137" s="79" t="n"/>
      <c r="FK137" s="79" t="n"/>
      <c r="FL137" s="79" t="n"/>
      <c r="FM137" s="79" t="n"/>
      <c r="FN137" s="79" t="n"/>
      <c r="FQ137" s="78" t="n">
        <v>39</v>
      </c>
      <c r="FR137" s="79" t="n"/>
      <c r="FS137" s="79" t="n"/>
      <c r="FT137" s="79" t="n"/>
      <c r="FU137" s="79" t="n"/>
      <c r="FV137" s="79" t="n"/>
      <c r="FW137" s="79" t="n"/>
      <c r="FX137" s="79" t="n"/>
      <c r="FY137" s="79" t="n"/>
      <c r="FZ137" s="79" t="n"/>
      <c r="GA137" s="79" t="n"/>
      <c r="GB137" s="79" t="n"/>
      <c r="GC137" s="79" t="n"/>
      <c r="GD137" s="79" t="n"/>
      <c r="GE137" s="79" t="n"/>
      <c r="GF137" s="79" t="n"/>
      <c r="GG137" s="79" t="n"/>
      <c r="GH137" s="79" t="n"/>
      <c r="GI137" s="79" t="n"/>
      <c r="GJ137" s="79" t="n"/>
      <c r="GK137" s="79" t="n"/>
      <c r="GL137" s="79" t="n"/>
      <c r="GM137" s="79" t="n"/>
      <c r="GN137" s="79" t="n"/>
      <c r="GO137" s="79" t="n"/>
      <c r="GP137" s="79" t="n"/>
      <c r="GQ137" s="79" t="n"/>
      <c r="GR137" s="79" t="n"/>
      <c r="GS137" s="79" t="n"/>
      <c r="GT137" s="79" t="n"/>
      <c r="GU137" s="79" t="n"/>
      <c r="GV137" s="79" t="n"/>
      <c r="GW137" s="79" t="n"/>
      <c r="GX137" s="79" t="n"/>
      <c r="GY137" s="79" t="n"/>
      <c r="GZ137" s="79" t="n"/>
      <c r="HA137" s="79" t="n"/>
      <c r="HB137" s="79" t="n"/>
      <c r="HC137" s="79" t="n"/>
      <c r="HD137" s="79" t="n"/>
      <c r="HE137" s="79" t="n"/>
      <c r="HH137" s="78" t="n">
        <v>39</v>
      </c>
      <c r="HI137" s="79" t="n"/>
      <c r="HJ137" s="79" t="n"/>
      <c r="HK137" s="79" t="n"/>
      <c r="HL137" s="79" t="n"/>
      <c r="HM137" s="79" t="n"/>
      <c r="HN137" s="79" t="n"/>
      <c r="HO137" s="79" t="n"/>
      <c r="HP137" s="79" t="n"/>
      <c r="HQ137" s="79" t="n"/>
      <c r="HR137" s="79" t="n"/>
      <c r="HS137" s="79" t="n"/>
      <c r="HT137" s="79" t="n"/>
      <c r="HU137" s="79" t="n"/>
      <c r="HV137" s="79" t="n"/>
      <c r="HW137" s="79" t="n"/>
      <c r="HX137" s="79" t="n"/>
      <c r="HY137" s="79" t="n"/>
      <c r="HZ137" s="79" t="n"/>
      <c r="IA137" s="79" t="n"/>
      <c r="IB137" s="79" t="n"/>
      <c r="IC137" s="79" t="n"/>
      <c r="ID137" s="79" t="n"/>
      <c r="IE137" s="79" t="n"/>
      <c r="IF137" s="79" t="n"/>
      <c r="IG137" s="79" t="n"/>
      <c r="IH137" s="79" t="n"/>
      <c r="II137" s="79" t="n"/>
      <c r="IJ137" s="79" t="n"/>
      <c r="IK137" s="79" t="n"/>
      <c r="IL137" s="79" t="n"/>
      <c r="IM137" s="79" t="n"/>
      <c r="IN137" s="79" t="n"/>
      <c r="IO137" s="79" t="n"/>
      <c r="IP137" s="79" t="n"/>
      <c r="IQ137" s="79" t="n"/>
      <c r="IR137" s="79" t="n"/>
      <c r="IS137" s="79" t="n"/>
      <c r="IT137" s="79" t="n"/>
      <c r="IU137" s="79" t="n"/>
      <c r="IV137" s="79" t="n"/>
      <c r="IY137" s="78" t="n">
        <v>39</v>
      </c>
      <c r="IZ137" s="79" t="n"/>
      <c r="JA137" s="79" t="n"/>
      <c r="JB137" s="79" t="n"/>
      <c r="JC137" s="79" t="n"/>
      <c r="JD137" s="79" t="n"/>
      <c r="JE137" s="79" t="n"/>
      <c r="JF137" s="79" t="n"/>
      <c r="JG137" s="79" t="n"/>
      <c r="JH137" s="79" t="n"/>
      <c r="JI137" s="79" t="n"/>
      <c r="JJ137" s="79" t="n"/>
      <c r="JK137" s="79" t="n"/>
      <c r="JL137" s="79" t="n"/>
      <c r="JM137" s="79" t="n"/>
      <c r="JN137" s="79" t="n"/>
      <c r="JO137" s="79" t="n"/>
      <c r="JP137" s="79" t="n"/>
      <c r="JQ137" s="79" t="n"/>
      <c r="JR137" s="79" t="n"/>
      <c r="JS137" s="79" t="n"/>
      <c r="JT137" s="79" t="n"/>
      <c r="JU137" s="79" t="n"/>
      <c r="JV137" s="79" t="n"/>
      <c r="JW137" s="79" t="n"/>
      <c r="JX137" s="79" t="n"/>
      <c r="JY137" s="79" t="n"/>
      <c r="JZ137" s="79" t="n"/>
      <c r="KA137" s="79" t="n"/>
      <c r="KB137" s="79" t="n"/>
      <c r="KC137" s="79" t="n"/>
      <c r="KD137" s="79" t="n"/>
      <c r="KE137" s="79" t="n"/>
      <c r="KF137" s="79" t="n"/>
      <c r="KG137" s="79" t="n"/>
      <c r="KH137" s="79" t="n"/>
      <c r="KI137" s="79" t="n"/>
      <c r="KJ137" s="79" t="n"/>
      <c r="KK137" s="79" t="n"/>
      <c r="KL137" s="79" t="n"/>
      <c r="KM137" s="79" t="n"/>
      <c r="KP137" s="78" t="n">
        <v>39</v>
      </c>
      <c r="KQ137" s="79" t="n"/>
      <c r="KR137" s="79" t="n"/>
      <c r="KS137" s="79" t="n"/>
      <c r="KT137" s="79" t="n"/>
      <c r="KU137" s="79" t="n"/>
      <c r="KV137" s="79" t="n"/>
      <c r="KW137" s="79" t="n"/>
      <c r="KX137" s="79" t="n"/>
      <c r="KY137" s="79" t="n"/>
      <c r="KZ137" s="79" t="n"/>
      <c r="LA137" s="79" t="n"/>
      <c r="LB137" s="79" t="n"/>
      <c r="LC137" s="79" t="n"/>
      <c r="LD137" s="79" t="n"/>
      <c r="LE137" s="79" t="n"/>
      <c r="LF137" s="79" t="n"/>
      <c r="LG137" s="79" t="n"/>
      <c r="LH137" s="79" t="n"/>
      <c r="LI137" s="79" t="n"/>
      <c r="LJ137" s="79" t="n"/>
      <c r="LK137" s="79" t="n"/>
      <c r="LL137" s="79" t="n"/>
      <c r="LM137" s="79" t="n"/>
      <c r="LN137" s="79" t="n"/>
      <c r="LO137" s="79" t="n"/>
      <c r="LP137" s="79" t="n"/>
      <c r="LQ137" s="79" t="n"/>
      <c r="LR137" s="79" t="n"/>
      <c r="LS137" s="79" t="n"/>
      <c r="LT137" s="79" t="n"/>
      <c r="LU137" s="79" t="n"/>
      <c r="LV137" s="79" t="n"/>
      <c r="LW137" s="79" t="n"/>
      <c r="LX137" s="79" t="n"/>
      <c r="LY137" s="79" t="n"/>
      <c r="LZ137" s="79" t="n"/>
      <c r="MA137" s="79" t="n"/>
      <c r="MB137" s="79" t="n"/>
      <c r="MC137" s="79" t="n"/>
      <c r="MD137" s="79" t="n"/>
      <c r="MG137" s="78" t="n">
        <v>39</v>
      </c>
      <c r="MH137" s="79" t="n"/>
      <c r="MI137" s="79" t="n"/>
      <c r="MJ137" s="79" t="n"/>
      <c r="MK137" s="79" t="n"/>
      <c r="ML137" s="79" t="n"/>
      <c r="MM137" s="79" t="n"/>
      <c r="MN137" s="79" t="n"/>
      <c r="MO137" s="79" t="n"/>
      <c r="MP137" s="79" t="n"/>
      <c r="MQ137" s="79" t="n"/>
      <c r="MR137" s="79" t="n"/>
      <c r="MS137" s="79" t="n"/>
      <c r="MT137" s="79" t="n"/>
      <c r="MU137" s="79" t="n"/>
      <c r="MV137" s="79" t="n"/>
      <c r="MW137" s="79" t="n"/>
      <c r="MX137" s="79" t="n"/>
      <c r="MY137" s="79" t="n"/>
      <c r="MZ137" s="79" t="n"/>
      <c r="NA137" s="79" t="n"/>
      <c r="NB137" s="79" t="n"/>
      <c r="NC137" s="79" t="n"/>
      <c r="ND137" s="79" t="n"/>
      <c r="NE137" s="79" t="n"/>
      <c r="NF137" s="79" t="n"/>
      <c r="NG137" s="79" t="n"/>
      <c r="NH137" s="79" t="n"/>
      <c r="NI137" s="79" t="n"/>
      <c r="NJ137" s="79" t="n"/>
      <c r="NK137" s="79" t="n"/>
      <c r="NL137" s="79" t="n"/>
      <c r="NM137" s="79" t="n"/>
      <c r="NN137" s="79" t="n"/>
      <c r="NO137" s="79" t="n"/>
      <c r="NP137" s="79" t="n"/>
      <c r="NQ137" s="79" t="n"/>
      <c r="NR137" s="79" t="n"/>
      <c r="NS137" s="79" t="n"/>
      <c r="NT137" s="79" t="n"/>
      <c r="NU137" s="79" t="n"/>
      <c r="NX137" s="78" t="n">
        <v>39</v>
      </c>
      <c r="NY137" s="79" t="n"/>
      <c r="NZ137" s="79" t="n"/>
      <c r="OA137" s="79" t="n"/>
      <c r="OB137" s="79" t="n"/>
      <c r="OC137" s="79" t="n"/>
      <c r="OD137" s="79" t="n"/>
      <c r="OE137" s="79" t="n"/>
      <c r="OF137" s="79" t="n"/>
      <c r="OG137" s="79" t="n"/>
      <c r="OH137" s="79" t="n"/>
      <c r="OI137" s="79" t="n"/>
      <c r="OJ137" s="79" t="n"/>
      <c r="OK137" s="79" t="n"/>
      <c r="OL137" s="79" t="n"/>
      <c r="OM137" s="79" t="n"/>
      <c r="ON137" s="79" t="n"/>
      <c r="OO137" s="79" t="n"/>
      <c r="OP137" s="79" t="n"/>
      <c r="OQ137" s="79" t="n"/>
      <c r="OR137" s="79" t="n"/>
      <c r="OS137" s="79" t="n"/>
      <c r="OT137" s="79" t="n"/>
      <c r="OU137" s="79" t="n"/>
      <c r="OV137" s="79" t="n"/>
      <c r="OW137" s="79" t="n"/>
      <c r="OX137" s="79" t="n"/>
      <c r="OY137" s="79" t="n"/>
      <c r="OZ137" s="79" t="n"/>
      <c r="PA137" s="79" t="n"/>
      <c r="PB137" s="79" t="n"/>
      <c r="PC137" s="79" t="n"/>
      <c r="PD137" s="79" t="n"/>
      <c r="PE137" s="79" t="n"/>
      <c r="PF137" s="79" t="n"/>
      <c r="PG137" s="79" t="n"/>
      <c r="PH137" s="79" t="n"/>
      <c r="PI137" s="79" t="n"/>
      <c r="PJ137" s="79" t="n"/>
      <c r="PK137" s="79" t="n"/>
      <c r="PL137" s="79" t="n"/>
      <c r="PO137" s="78" t="n">
        <v>39</v>
      </c>
      <c r="PP137" s="79" t="n"/>
      <c r="PQ137" s="79" t="n"/>
      <c r="PR137" s="79" t="n"/>
      <c r="PS137" s="79" t="n"/>
      <c r="PT137" s="79" t="n"/>
      <c r="PU137" s="79" t="n"/>
      <c r="PV137" s="79" t="n"/>
      <c r="PW137" s="79" t="n"/>
      <c r="PX137" s="79" t="n"/>
      <c r="PY137" s="79" t="n"/>
      <c r="PZ137" s="79" t="n"/>
      <c r="QA137" s="79" t="n"/>
      <c r="QB137" s="79" t="n"/>
      <c r="QC137" s="79" t="n"/>
      <c r="QD137" s="79" t="n"/>
      <c r="QE137" s="79" t="n"/>
      <c r="QF137" s="79" t="n"/>
      <c r="QG137" s="79" t="n"/>
      <c r="QH137" s="79" t="n"/>
      <c r="QI137" s="79" t="n"/>
      <c r="QJ137" s="79" t="n"/>
      <c r="QK137" s="79" t="n"/>
      <c r="QL137" s="79" t="n"/>
      <c r="QM137" s="79" t="n"/>
      <c r="QN137" s="79" t="n"/>
      <c r="QO137" s="79" t="n"/>
      <c r="QP137" s="79" t="n"/>
      <c r="QQ137" s="79" t="n"/>
      <c r="QR137" s="79" t="n"/>
      <c r="QS137" s="79" t="n"/>
      <c r="QT137" s="79" t="n"/>
      <c r="QU137" s="79" t="n"/>
      <c r="QV137" s="79" t="n"/>
      <c r="QW137" s="79" t="n"/>
      <c r="QX137" s="79" t="n"/>
      <c r="QY137" s="79" t="n"/>
      <c r="QZ137" s="79" t="n"/>
      <c r="RA137" s="79" t="n"/>
      <c r="RB137" s="79" t="n"/>
      <c r="RC137" s="79" t="n"/>
      <c r="RF137" s="78" t="n">
        <v>39</v>
      </c>
      <c r="RG137" s="79" t="n"/>
      <c r="RH137" s="79" t="n"/>
      <c r="RI137" s="79" t="n"/>
      <c r="RJ137" s="79" t="n"/>
      <c r="RK137" s="79" t="n"/>
      <c r="RL137" s="79" t="n"/>
      <c r="RM137" s="79" t="n"/>
      <c r="RN137" s="79" t="n"/>
      <c r="RO137" s="79" t="n"/>
      <c r="RP137" s="79" t="n"/>
      <c r="RQ137" s="79" t="n"/>
      <c r="RR137" s="79" t="n"/>
      <c r="RS137" s="79" t="n"/>
      <c r="RT137" s="79" t="n"/>
      <c r="RU137" s="79" t="n"/>
      <c r="RV137" s="79" t="n"/>
      <c r="RW137" s="79" t="n"/>
      <c r="RX137" s="79" t="n"/>
      <c r="RY137" s="79" t="n"/>
      <c r="RZ137" s="79" t="n"/>
      <c r="SA137" s="79" t="n"/>
      <c r="SB137" s="79" t="n"/>
      <c r="SC137" s="79" t="n"/>
      <c r="SD137" s="79" t="n"/>
      <c r="SE137" s="79" t="n"/>
      <c r="SF137" s="79" t="n"/>
      <c r="SG137" s="79" t="n"/>
      <c r="SH137" s="79" t="n"/>
      <c r="SI137" s="79" t="n"/>
      <c r="SJ137" s="79" t="n"/>
      <c r="SK137" s="79" t="n"/>
      <c r="SL137" s="79" t="n"/>
      <c r="SM137" s="79" t="n"/>
      <c r="SN137" s="79" t="n"/>
      <c r="SO137" s="79" t="n"/>
      <c r="SP137" s="79" t="n"/>
      <c r="SQ137" s="79" t="n"/>
      <c r="SR137" s="79" t="n"/>
      <c r="SS137" s="79" t="n"/>
      <c r="ST137" s="79" t="n"/>
      <c r="SW137" s="78" t="n">
        <v>39</v>
      </c>
      <c r="SX137" s="79" t="n"/>
      <c r="SY137" s="79" t="n"/>
      <c r="SZ137" s="79" t="n"/>
      <c r="TA137" s="79" t="n"/>
      <c r="TB137" s="79" t="n"/>
      <c r="TC137" s="79" t="n"/>
      <c r="TD137" s="79" t="n"/>
      <c r="TE137" s="79" t="n"/>
      <c r="TF137" s="79" t="n"/>
      <c r="TG137" s="79" t="n"/>
      <c r="TH137" s="79" t="n"/>
      <c r="TI137" s="79" t="n"/>
      <c r="TJ137" s="79" t="n"/>
      <c r="TK137" s="79" t="n"/>
      <c r="TL137" s="79" t="n"/>
      <c r="TM137" s="79" t="n"/>
      <c r="TN137" s="79" t="n"/>
      <c r="TO137" s="79" t="n"/>
      <c r="TP137" s="79" t="n"/>
      <c r="TQ137" s="79" t="n"/>
      <c r="TR137" s="79" t="n"/>
      <c r="TS137" s="79" t="n"/>
      <c r="TT137" s="79" t="n"/>
      <c r="TU137" s="79" t="n"/>
      <c r="TV137" s="79" t="n"/>
      <c r="TW137" s="79" t="n"/>
      <c r="TX137" s="79" t="n"/>
      <c r="TY137" s="79" t="n"/>
      <c r="TZ137" s="79" t="n"/>
      <c r="UA137" s="79" t="n"/>
      <c r="UB137" s="79" t="n"/>
      <c r="UC137" s="79" t="n"/>
      <c r="UD137" s="79" t="n"/>
      <c r="UE137" s="79" t="n"/>
      <c r="UF137" s="79" t="n"/>
      <c r="UG137" s="79" t="n"/>
      <c r="UH137" s="79" t="n"/>
      <c r="UI137" s="79" t="n"/>
      <c r="UJ137" s="79" t="n"/>
      <c r="UK137" s="79" t="n"/>
      <c r="UN137" s="78" t="n">
        <v>39</v>
      </c>
      <c r="UO137" s="79" t="n"/>
      <c r="UP137" s="79" t="n"/>
      <c r="UQ137" s="79" t="n"/>
      <c r="UR137" s="79" t="n"/>
      <c r="US137" s="79" t="n"/>
      <c r="UT137" s="79" t="n"/>
      <c r="UU137" s="79" t="n"/>
      <c r="UV137" s="79" t="n"/>
      <c r="UW137" s="79" t="n"/>
      <c r="UX137" s="79" t="n"/>
      <c r="UY137" s="79" t="n"/>
      <c r="UZ137" s="79" t="n"/>
      <c r="VA137" s="79" t="n"/>
      <c r="VB137" s="79" t="n"/>
      <c r="VC137" s="79" t="n"/>
      <c r="VD137" s="79" t="n"/>
      <c r="VE137" s="79" t="n"/>
      <c r="VF137" s="79" t="n"/>
      <c r="VG137" s="79" t="n"/>
      <c r="VH137" s="79" t="n"/>
      <c r="VI137" s="79" t="n"/>
      <c r="VJ137" s="79" t="n"/>
      <c r="VK137" s="79" t="n"/>
      <c r="VL137" s="79" t="n"/>
      <c r="VM137" s="79" t="n"/>
      <c r="VN137" s="79" t="n"/>
      <c r="VO137" s="79" t="n"/>
      <c r="VP137" s="79" t="n"/>
      <c r="VQ137" s="79" t="n"/>
      <c r="VR137" s="79" t="n"/>
      <c r="VS137" s="79" t="n"/>
      <c r="VT137" s="79" t="n"/>
      <c r="VU137" s="79" t="n"/>
      <c r="VV137" s="79" t="n"/>
      <c r="VW137" s="79" t="n"/>
      <c r="VX137" s="79" t="n"/>
      <c r="VY137" s="79" t="n"/>
      <c r="VZ137" s="79" t="n"/>
      <c r="WA137" s="79" t="n"/>
      <c r="WB137" s="79" t="n"/>
      <c r="WE137" s="78" t="n">
        <v>39</v>
      </c>
      <c r="WF137" s="79" t="n"/>
      <c r="WG137" s="79" t="n"/>
      <c r="WH137" s="79" t="n"/>
      <c r="WI137" s="79" t="n"/>
      <c r="WJ137" s="79" t="n"/>
      <c r="WK137" s="79" t="n"/>
      <c r="WL137" s="79" t="n"/>
      <c r="WM137" s="79" t="n"/>
      <c r="WN137" s="79" t="n"/>
      <c r="WO137" s="79" t="n"/>
      <c r="WP137" s="79" t="n"/>
      <c r="WQ137" s="79" t="n"/>
      <c r="WR137" s="79" t="n"/>
      <c r="WS137" s="79" t="n"/>
      <c r="WT137" s="79" t="n"/>
      <c r="WU137" s="79" t="n"/>
      <c r="WV137" s="79" t="n"/>
      <c r="WW137" s="79" t="n"/>
      <c r="WX137" s="79" t="n"/>
      <c r="WY137" s="79" t="n"/>
      <c r="WZ137" s="79" t="n"/>
      <c r="XA137" s="79" t="n"/>
      <c r="XB137" s="79" t="n"/>
      <c r="XC137" s="79" t="n"/>
      <c r="XD137" s="79" t="n"/>
      <c r="XE137" s="79" t="n"/>
      <c r="XF137" s="79" t="n"/>
      <c r="XG137" s="79" t="n"/>
      <c r="XH137" s="79" t="n"/>
      <c r="XI137" s="79" t="n"/>
      <c r="XJ137" s="79" t="n"/>
      <c r="XK137" s="79" t="n"/>
      <c r="XL137" s="79" t="n"/>
      <c r="XM137" s="79" t="n"/>
      <c r="XN137" s="79" t="n"/>
      <c r="XO137" s="79" t="n"/>
      <c r="XP137" s="79" t="n"/>
      <c r="XQ137" s="79" t="n"/>
      <c r="XR137" s="79" t="n"/>
      <c r="XS137" s="79" t="n"/>
      <c r="XV137" s="78" t="n">
        <v>39</v>
      </c>
      <c r="XW137" s="79" t="n"/>
      <c r="XX137" s="79" t="n"/>
      <c r="XY137" s="79" t="n"/>
      <c r="XZ137" s="79" t="n"/>
      <c r="YA137" s="79" t="n"/>
      <c r="YB137" s="79" t="n"/>
      <c r="YC137" s="79" t="n"/>
      <c r="YD137" s="79" t="n"/>
      <c r="YE137" s="79" t="n"/>
      <c r="YF137" s="79" t="n"/>
      <c r="YG137" s="79" t="n"/>
      <c r="YH137" s="79" t="n"/>
      <c r="YI137" s="79" t="n"/>
      <c r="YJ137" s="79" t="n"/>
      <c r="YK137" s="79" t="n"/>
      <c r="YL137" s="79" t="n"/>
      <c r="YM137" s="79" t="n"/>
      <c r="YN137" s="79" t="n"/>
      <c r="YO137" s="79" t="n"/>
      <c r="YP137" s="79" t="n"/>
      <c r="YQ137" s="79" t="n"/>
      <c r="YR137" s="79" t="n"/>
      <c r="YS137" s="79" t="n"/>
      <c r="YT137" s="79" t="n"/>
      <c r="YU137" s="79" t="n"/>
      <c r="YV137" s="79" t="n"/>
      <c r="YW137" s="79" t="n"/>
      <c r="YX137" s="79" t="n"/>
      <c r="YY137" s="79" t="n"/>
      <c r="YZ137" s="79" t="n"/>
      <c r="ZA137" s="79" t="n"/>
      <c r="ZB137" s="79" t="n"/>
      <c r="ZC137" s="79" t="n"/>
      <c r="ZD137" s="79" t="n"/>
      <c r="ZE137" s="79" t="n"/>
      <c r="ZF137" s="79" t="n"/>
      <c r="ZG137" s="79" t="n"/>
      <c r="ZH137" s="79" t="n"/>
      <c r="ZI137" s="79" t="n"/>
      <c r="ZJ137" s="79" t="n"/>
      <c r="ZM137" s="78" t="n">
        <v>39</v>
      </c>
      <c r="ZN137" s="79" t="n"/>
      <c r="ZO137" s="79" t="n"/>
      <c r="ZP137" s="79" t="n"/>
      <c r="ZQ137" s="79" t="n"/>
      <c r="ZR137" s="79" t="n"/>
      <c r="ZS137" s="79" t="n"/>
      <c r="ZT137" s="79" t="n"/>
      <c r="ZU137" s="79" t="n"/>
      <c r="ZV137" s="79" t="n"/>
      <c r="ZW137" s="79" t="n"/>
      <c r="ZX137" s="79" t="n"/>
      <c r="ZY137" s="79" t="n"/>
      <c r="ZZ137" s="79" t="n"/>
      <c r="AAA137" s="79" t="n"/>
      <c r="AAB137" s="79" t="n"/>
      <c r="AAC137" s="79" t="n"/>
      <c r="AAD137" s="79" t="n"/>
      <c r="AAE137" s="79" t="n"/>
      <c r="AAF137" s="79" t="n"/>
      <c r="AAG137" s="79" t="n"/>
      <c r="AAH137" s="79" t="n"/>
      <c r="AAI137" s="79" t="n"/>
      <c r="AAJ137" s="79" t="n"/>
      <c r="AAK137" s="79" t="n"/>
      <c r="AAL137" s="79" t="n"/>
      <c r="AAM137" s="79" t="n"/>
      <c r="AAN137" s="79" t="n"/>
      <c r="AAO137" s="79" t="n"/>
      <c r="AAP137" s="79" t="n"/>
      <c r="AAQ137" s="79" t="n"/>
      <c r="AAR137" s="79" t="n"/>
      <c r="AAS137" s="79" t="n"/>
      <c r="AAT137" s="79" t="n"/>
      <c r="AAU137" s="79" t="n"/>
      <c r="AAV137" s="79" t="n"/>
      <c r="AAW137" s="79" t="n"/>
      <c r="AAX137" s="79" t="n"/>
      <c r="AAY137" s="79" t="n"/>
      <c r="AAZ137" s="79" t="n"/>
      <c r="ABA137" s="79" t="n"/>
      <c r="ABD137" s="78" t="n">
        <v>39</v>
      </c>
      <c r="ABE137" s="79" t="n"/>
      <c r="ABF137" s="79" t="n"/>
      <c r="ABG137" s="79" t="n"/>
      <c r="ABH137" s="79" t="n"/>
      <c r="ABI137" s="79" t="n"/>
      <c r="ABJ137" s="79" t="n"/>
      <c r="ABK137" s="79" t="n"/>
      <c r="ABL137" s="79" t="n"/>
      <c r="ABM137" s="79" t="n"/>
      <c r="ABN137" s="79" t="n"/>
      <c r="ABO137" s="79" t="n"/>
      <c r="ABP137" s="79" t="n"/>
      <c r="ABQ137" s="79" t="n"/>
      <c r="ABR137" s="79" t="n"/>
      <c r="ABS137" s="79" t="n"/>
      <c r="ABT137" s="79" t="n"/>
      <c r="ABU137" s="79" t="n"/>
      <c r="ABV137" s="79" t="n"/>
      <c r="ABW137" s="79" t="n"/>
      <c r="ABX137" s="79" t="n"/>
      <c r="ABY137" s="79" t="n"/>
      <c r="ABZ137" s="79" t="n"/>
      <c r="ACA137" s="79" t="n"/>
      <c r="ACB137" s="79" t="n"/>
      <c r="ACC137" s="79" t="n"/>
      <c r="ACD137" s="79" t="n"/>
      <c r="ACE137" s="79" t="n"/>
      <c r="ACF137" s="79" t="n"/>
      <c r="ACG137" s="79" t="n"/>
      <c r="ACH137" s="79" t="n"/>
      <c r="ACI137" s="79" t="n"/>
      <c r="ACJ137" s="79" t="n"/>
      <c r="ACK137" s="79" t="n"/>
      <c r="ACL137" s="79" t="n"/>
      <c r="ACM137" s="79" t="n"/>
      <c r="ACN137" s="79" t="n"/>
      <c r="ACO137" s="79" t="n"/>
      <c r="ACP137" s="79" t="n"/>
      <c r="ACQ137" s="79" t="n"/>
      <c r="ACR137" s="79" t="n"/>
      <c r="ACU137" s="78" t="n">
        <v>39</v>
      </c>
      <c r="ACV137" s="79" t="n"/>
      <c r="ACW137" s="79" t="n"/>
      <c r="ACX137" s="79" t="n"/>
      <c r="ACY137" s="79" t="n"/>
      <c r="ACZ137" s="79" t="n"/>
      <c r="ADA137" s="79" t="n"/>
      <c r="ADB137" s="79" t="n"/>
      <c r="ADC137" s="79" t="n"/>
      <c r="ADD137" s="79" t="n"/>
      <c r="ADE137" s="79" t="n"/>
      <c r="ADF137" s="79" t="n"/>
      <c r="ADG137" s="79" t="n"/>
      <c r="ADH137" s="79" t="n"/>
      <c r="ADI137" s="79" t="n"/>
      <c r="ADJ137" s="79" t="n"/>
      <c r="ADK137" s="79" t="n"/>
      <c r="ADL137" s="79" t="n"/>
      <c r="ADM137" s="79" t="n"/>
      <c r="ADN137" s="79" t="n"/>
      <c r="ADO137" s="79" t="n"/>
      <c r="ADP137" s="79" t="n"/>
      <c r="ADQ137" s="79" t="n"/>
      <c r="ADR137" s="79" t="n"/>
      <c r="ADS137" s="79" t="n"/>
      <c r="ADT137" s="79" t="n"/>
      <c r="ADU137" s="79" t="n"/>
      <c r="ADV137" s="79" t="n"/>
      <c r="ADW137" s="79" t="n"/>
      <c r="ADX137" s="79" t="n"/>
      <c r="ADY137" s="79" t="n"/>
      <c r="ADZ137" s="79" t="n"/>
      <c r="AEA137" s="79" t="n"/>
      <c r="AEB137" s="79" t="n"/>
      <c r="AEC137" s="79" t="n"/>
      <c r="AED137" s="79" t="n"/>
      <c r="AEE137" s="79" t="n"/>
      <c r="AEF137" s="79" t="n"/>
      <c r="AEG137" s="79" t="n"/>
      <c r="AEH137" s="79" t="n"/>
      <c r="AEI137" s="79" t="n"/>
      <c r="AEL137" s="78" t="n">
        <v>39</v>
      </c>
      <c r="AEM137" s="79" t="n"/>
      <c r="AEN137" s="79" t="n"/>
      <c r="AEO137" s="79" t="n"/>
      <c r="AEP137" s="79" t="n"/>
      <c r="AEQ137" s="79" t="n"/>
      <c r="AER137" s="79" t="n"/>
      <c r="AES137" s="79" t="n"/>
      <c r="AET137" s="79" t="n"/>
      <c r="AEU137" s="79" t="n"/>
      <c r="AEV137" s="79" t="n"/>
      <c r="AEW137" s="79" t="n"/>
      <c r="AEX137" s="79" t="n"/>
      <c r="AEY137" s="79" t="n"/>
      <c r="AEZ137" s="79" t="n"/>
      <c r="AFA137" s="79" t="n"/>
      <c r="AFB137" s="79" t="n"/>
      <c r="AFC137" s="79" t="n"/>
      <c r="AFD137" s="79" t="n"/>
      <c r="AFE137" s="79" t="n"/>
      <c r="AFF137" s="79" t="n"/>
      <c r="AFG137" s="79" t="n"/>
      <c r="AFH137" s="79" t="n"/>
      <c r="AFI137" s="79" t="n"/>
      <c r="AFJ137" s="79" t="n"/>
      <c r="AFK137" s="79" t="n"/>
      <c r="AFL137" s="79" t="n"/>
      <c r="AFM137" s="79" t="n"/>
      <c r="AFN137" s="79" t="n"/>
      <c r="AFO137" s="79" t="n"/>
      <c r="AFP137" s="79" t="n"/>
      <c r="AFQ137" s="79" t="n"/>
      <c r="AFR137" s="79" t="n"/>
      <c r="AFS137" s="79" t="n"/>
      <c r="AFT137" s="79" t="n"/>
      <c r="AFU137" s="79" t="n"/>
      <c r="AFV137" s="79" t="n"/>
      <c r="AFW137" s="79" t="n"/>
      <c r="AFX137" s="79" t="n"/>
      <c r="AFY137" s="79" t="n"/>
      <c r="AFZ137" s="79" t="n"/>
    </row>
    <row r="138">
      <c r="A138" s="78" t="n">
        <v>40</v>
      </c>
      <c r="B138" s="79" t="n"/>
      <c r="C138" s="79" t="n"/>
      <c r="D138" s="79" t="n"/>
      <c r="E138" s="79" t="n"/>
      <c r="F138" s="79" t="n"/>
      <c r="G138" s="79" t="n"/>
      <c r="H138" s="79" t="n"/>
      <c r="I138" s="79" t="n"/>
      <c r="J138" s="79" t="n"/>
      <c r="K138" s="79" t="n"/>
      <c r="L138" s="79" t="n"/>
      <c r="M138" s="79" t="n"/>
      <c r="N138" s="79" t="n"/>
      <c r="O138" s="79" t="n"/>
      <c r="P138" s="79" t="n"/>
      <c r="Q138" s="79" t="n"/>
      <c r="R138" s="79" t="n"/>
      <c r="S138" s="79" t="n"/>
      <c r="T138" s="79" t="n"/>
      <c r="U138" s="79" t="n"/>
      <c r="V138" s="79" t="n"/>
      <c r="W138" s="79" t="n"/>
      <c r="X138" s="79" t="n"/>
      <c r="Y138" s="79" t="n"/>
      <c r="Z138" s="79" t="n"/>
      <c r="AA138" s="79" t="n"/>
      <c r="AB138" s="79" t="n"/>
      <c r="AC138" s="79" t="n"/>
      <c r="AD138" s="79" t="n"/>
      <c r="AE138" s="79" t="n"/>
      <c r="AF138" s="79" t="n"/>
      <c r="AG138" s="79" t="n"/>
      <c r="AH138" s="79" t="n"/>
      <c r="AI138" s="79" t="n"/>
      <c r="AJ138" s="79" t="n"/>
      <c r="AK138" s="79" t="n"/>
      <c r="AL138" s="79" t="n"/>
      <c r="AM138" s="79" t="n"/>
      <c r="AN138" s="79" t="n"/>
      <c r="AO138" s="79" t="n"/>
      <c r="AR138" s="78" t="n">
        <v>40</v>
      </c>
      <c r="AS138" s="79" t="n"/>
      <c r="AT138" s="79" t="n"/>
      <c r="AU138" s="79" t="n"/>
      <c r="AV138" s="79" t="n"/>
      <c r="AW138" s="79" t="n"/>
      <c r="AX138" s="79" t="n"/>
      <c r="AY138" s="79" t="n"/>
      <c r="AZ138" s="79" t="n"/>
      <c r="BA138" s="79" t="n"/>
      <c r="BB138" s="79" t="n"/>
      <c r="BC138" s="79" t="n"/>
      <c r="BD138" s="79" t="n"/>
      <c r="BE138" s="79" t="n"/>
      <c r="BF138" s="79" t="n"/>
      <c r="BG138" s="79" t="n"/>
      <c r="BH138" s="79" t="n"/>
      <c r="BI138" s="79" t="n"/>
      <c r="BJ138" s="79" t="n"/>
      <c r="BK138" s="79" t="n"/>
      <c r="BL138" s="79" t="n"/>
      <c r="BM138" s="79" t="n"/>
      <c r="BN138" s="79" t="n"/>
      <c r="BO138" s="79" t="n"/>
      <c r="BP138" s="79" t="n"/>
      <c r="BQ138" s="79" t="n"/>
      <c r="BR138" s="79" t="n"/>
      <c r="BS138" s="79" t="n"/>
      <c r="BT138" s="79" t="n"/>
      <c r="BU138" s="79" t="n"/>
      <c r="BV138" s="79" t="n"/>
      <c r="BW138" s="79" t="n"/>
      <c r="BX138" s="79" t="n"/>
      <c r="BY138" s="79" t="n"/>
      <c r="BZ138" s="79" t="n"/>
      <c r="CA138" s="79" t="n"/>
      <c r="CB138" s="79" t="n"/>
      <c r="CC138" s="79" t="n"/>
      <c r="CD138" s="79" t="n"/>
      <c r="CE138" s="79" t="n"/>
      <c r="CF138" s="79" t="n"/>
      <c r="CI138" s="78" t="n">
        <v>40</v>
      </c>
      <c r="CJ138" s="79" t="n"/>
      <c r="CK138" s="79" t="n"/>
      <c r="CL138" s="79" t="n"/>
      <c r="CM138" s="79" t="n"/>
      <c r="CN138" s="79" t="n"/>
      <c r="CO138" s="79" t="n"/>
      <c r="CP138" s="79" t="n"/>
      <c r="CQ138" s="79" t="n"/>
      <c r="CR138" s="79" t="n"/>
      <c r="CS138" s="79" t="n"/>
      <c r="CT138" s="79" t="n"/>
      <c r="CU138" s="79" t="n"/>
      <c r="CV138" s="79" t="n"/>
      <c r="CW138" s="79" t="n"/>
      <c r="CX138" s="79" t="n"/>
      <c r="CY138" s="79" t="n"/>
      <c r="CZ138" s="79" t="n"/>
      <c r="DA138" s="79" t="n"/>
      <c r="DB138" s="79" t="n"/>
      <c r="DC138" s="79" t="n"/>
      <c r="DD138" s="79" t="n"/>
      <c r="DE138" s="79" t="n"/>
      <c r="DF138" s="79" t="n"/>
      <c r="DG138" s="79" t="n"/>
      <c r="DH138" s="79" t="n"/>
      <c r="DI138" s="79" t="n"/>
      <c r="DJ138" s="79" t="n"/>
      <c r="DK138" s="79" t="n"/>
      <c r="DL138" s="79" t="n"/>
      <c r="DM138" s="79" t="n"/>
      <c r="DN138" s="79" t="n"/>
      <c r="DO138" s="79" t="n"/>
      <c r="DP138" s="79" t="n"/>
      <c r="DQ138" s="79" t="n"/>
      <c r="DR138" s="79" t="n"/>
      <c r="DS138" s="79" t="n"/>
      <c r="DT138" s="79" t="n"/>
      <c r="DU138" s="79" t="n"/>
      <c r="DV138" s="79" t="n"/>
      <c r="DW138" s="79" t="n"/>
      <c r="DZ138" s="78" t="n">
        <v>40</v>
      </c>
      <c r="EA138" s="79" t="n"/>
      <c r="EB138" s="79" t="n"/>
      <c r="EC138" s="79" t="n"/>
      <c r="ED138" s="79" t="n"/>
      <c r="EE138" s="79" t="n"/>
      <c r="EF138" s="79" t="n"/>
      <c r="EG138" s="79" t="n"/>
      <c r="EH138" s="79" t="n"/>
      <c r="EI138" s="79" t="n"/>
      <c r="EJ138" s="79" t="n"/>
      <c r="EK138" s="79" t="n"/>
      <c r="EL138" s="79" t="n"/>
      <c r="EM138" s="79" t="n"/>
      <c r="EN138" s="79" t="n"/>
      <c r="EO138" s="79" t="n"/>
      <c r="EP138" s="79" t="n"/>
      <c r="EQ138" s="79" t="n"/>
      <c r="ER138" s="79" t="n"/>
      <c r="ES138" s="79" t="n"/>
      <c r="ET138" s="79" t="n"/>
      <c r="EU138" s="79" t="n"/>
      <c r="EV138" s="79" t="n"/>
      <c r="EW138" s="79" t="n"/>
      <c r="EX138" s="79" t="n"/>
      <c r="EY138" s="79" t="n"/>
      <c r="EZ138" s="79" t="n"/>
      <c r="FA138" s="79" t="n"/>
      <c r="FB138" s="79" t="n"/>
      <c r="FC138" s="79" t="n"/>
      <c r="FD138" s="79" t="n"/>
      <c r="FE138" s="79" t="n"/>
      <c r="FF138" s="79" t="n"/>
      <c r="FG138" s="79" t="n"/>
      <c r="FH138" s="79" t="n"/>
      <c r="FI138" s="79" t="n"/>
      <c r="FJ138" s="79" t="n"/>
      <c r="FK138" s="79" t="n"/>
      <c r="FL138" s="79" t="n"/>
      <c r="FM138" s="79" t="n"/>
      <c r="FN138" s="79" t="n"/>
      <c r="FQ138" s="78" t="n">
        <v>40</v>
      </c>
      <c r="FR138" s="79" t="n"/>
      <c r="FS138" s="79" t="n"/>
      <c r="FT138" s="79" t="n"/>
      <c r="FU138" s="79" t="n"/>
      <c r="FV138" s="79" t="n"/>
      <c r="FW138" s="79" t="n"/>
      <c r="FX138" s="79" t="n"/>
      <c r="FY138" s="79" t="n"/>
      <c r="FZ138" s="79" t="n"/>
      <c r="GA138" s="79" t="n"/>
      <c r="GB138" s="79" t="n"/>
      <c r="GC138" s="79" t="n"/>
      <c r="GD138" s="79" t="n"/>
      <c r="GE138" s="79" t="n"/>
      <c r="GF138" s="79" t="n"/>
      <c r="GG138" s="79" t="n"/>
      <c r="GH138" s="79" t="n"/>
      <c r="GI138" s="79" t="n"/>
      <c r="GJ138" s="79" t="n"/>
      <c r="GK138" s="79" t="n"/>
      <c r="GL138" s="79" t="n"/>
      <c r="GM138" s="79" t="n"/>
      <c r="GN138" s="79" t="n"/>
      <c r="GO138" s="79" t="n"/>
      <c r="GP138" s="79" t="n"/>
      <c r="GQ138" s="79" t="n"/>
      <c r="GR138" s="79" t="n"/>
      <c r="GS138" s="79" t="n"/>
      <c r="GT138" s="79" t="n"/>
      <c r="GU138" s="79" t="n"/>
      <c r="GV138" s="79" t="n"/>
      <c r="GW138" s="79" t="n"/>
      <c r="GX138" s="79" t="n"/>
      <c r="GY138" s="79" t="n"/>
      <c r="GZ138" s="79" t="n"/>
      <c r="HA138" s="79" t="n"/>
      <c r="HB138" s="79" t="n"/>
      <c r="HC138" s="79" t="n"/>
      <c r="HD138" s="79" t="n"/>
      <c r="HE138" s="79" t="n"/>
      <c r="HH138" s="78" t="n">
        <v>40</v>
      </c>
      <c r="HI138" s="79" t="n"/>
      <c r="HJ138" s="79" t="n"/>
      <c r="HK138" s="79" t="n"/>
      <c r="HL138" s="79" t="n"/>
      <c r="HM138" s="79" t="n"/>
      <c r="HN138" s="79" t="n"/>
      <c r="HO138" s="79" t="n"/>
      <c r="HP138" s="79" t="n"/>
      <c r="HQ138" s="79" t="n"/>
      <c r="HR138" s="79" t="n"/>
      <c r="HS138" s="79" t="n"/>
      <c r="HT138" s="79" t="n"/>
      <c r="HU138" s="79" t="n"/>
      <c r="HV138" s="79" t="n"/>
      <c r="HW138" s="79" t="n"/>
      <c r="HX138" s="79" t="n"/>
      <c r="HY138" s="79" t="n"/>
      <c r="HZ138" s="79" t="n"/>
      <c r="IA138" s="79" t="n"/>
      <c r="IB138" s="79" t="n"/>
      <c r="IC138" s="79" t="n"/>
      <c r="ID138" s="79" t="n"/>
      <c r="IE138" s="79" t="n"/>
      <c r="IF138" s="79" t="n"/>
      <c r="IG138" s="79" t="n"/>
      <c r="IH138" s="79" t="n"/>
      <c r="II138" s="79" t="n"/>
      <c r="IJ138" s="79" t="n"/>
      <c r="IK138" s="79" t="n"/>
      <c r="IL138" s="79" t="n"/>
      <c r="IM138" s="79" t="n"/>
      <c r="IN138" s="79" t="n"/>
      <c r="IO138" s="79" t="n"/>
      <c r="IP138" s="79" t="n"/>
      <c r="IQ138" s="79" t="n"/>
      <c r="IR138" s="79" t="n"/>
      <c r="IS138" s="79" t="n"/>
      <c r="IT138" s="79" t="n"/>
      <c r="IU138" s="79" t="n"/>
      <c r="IV138" s="79" t="n"/>
      <c r="IY138" s="78" t="n">
        <v>40</v>
      </c>
      <c r="IZ138" s="79" t="n"/>
      <c r="JA138" s="79" t="n"/>
      <c r="JB138" s="79" t="n"/>
      <c r="JC138" s="79" t="n"/>
      <c r="JD138" s="79" t="n"/>
      <c r="JE138" s="79" t="n"/>
      <c r="JF138" s="79" t="n"/>
      <c r="JG138" s="79" t="n"/>
      <c r="JH138" s="79" t="n"/>
      <c r="JI138" s="79" t="n"/>
      <c r="JJ138" s="79" t="n"/>
      <c r="JK138" s="79" t="n"/>
      <c r="JL138" s="79" t="n"/>
      <c r="JM138" s="79" t="n"/>
      <c r="JN138" s="79" t="n"/>
      <c r="JO138" s="79" t="n"/>
      <c r="JP138" s="79" t="n"/>
      <c r="JQ138" s="79" t="n"/>
      <c r="JR138" s="79" t="n"/>
      <c r="JS138" s="79" t="n"/>
      <c r="JT138" s="79" t="n"/>
      <c r="JU138" s="79" t="n"/>
      <c r="JV138" s="79" t="n"/>
      <c r="JW138" s="79" t="n"/>
      <c r="JX138" s="79" t="n"/>
      <c r="JY138" s="79" t="n"/>
      <c r="JZ138" s="79" t="n"/>
      <c r="KA138" s="79" t="n"/>
      <c r="KB138" s="79" t="n"/>
      <c r="KC138" s="79" t="n"/>
      <c r="KD138" s="79" t="n"/>
      <c r="KE138" s="79" t="n"/>
      <c r="KF138" s="79" t="n"/>
      <c r="KG138" s="79" t="n"/>
      <c r="KH138" s="79" t="n"/>
      <c r="KI138" s="79" t="n"/>
      <c r="KJ138" s="79" t="n"/>
      <c r="KK138" s="79" t="n"/>
      <c r="KL138" s="79" t="n"/>
      <c r="KM138" s="79" t="n"/>
      <c r="KP138" s="78" t="n">
        <v>40</v>
      </c>
      <c r="KQ138" s="79" t="n"/>
      <c r="KR138" s="79" t="n"/>
      <c r="KS138" s="79" t="n"/>
      <c r="KT138" s="79" t="n"/>
      <c r="KU138" s="79" t="n"/>
      <c r="KV138" s="79" t="n"/>
      <c r="KW138" s="79" t="n"/>
      <c r="KX138" s="79" t="n"/>
      <c r="KY138" s="79" t="n"/>
      <c r="KZ138" s="79" t="n"/>
      <c r="LA138" s="79" t="n"/>
      <c r="LB138" s="79" t="n"/>
      <c r="LC138" s="79" t="n"/>
      <c r="LD138" s="79" t="n"/>
      <c r="LE138" s="79" t="n"/>
      <c r="LF138" s="79" t="n"/>
      <c r="LG138" s="79" t="n"/>
      <c r="LH138" s="79" t="n"/>
      <c r="LI138" s="79" t="n"/>
      <c r="LJ138" s="79" t="n"/>
      <c r="LK138" s="79" t="n"/>
      <c r="LL138" s="79" t="n"/>
      <c r="LM138" s="79" t="n"/>
      <c r="LN138" s="79" t="n"/>
      <c r="LO138" s="79" t="n"/>
      <c r="LP138" s="79" t="n"/>
      <c r="LQ138" s="79" t="n"/>
      <c r="LR138" s="79" t="n"/>
      <c r="LS138" s="79" t="n"/>
      <c r="LT138" s="79" t="n"/>
      <c r="LU138" s="79" t="n"/>
      <c r="LV138" s="79" t="n"/>
      <c r="LW138" s="79" t="n"/>
      <c r="LX138" s="79" t="n"/>
      <c r="LY138" s="79" t="n"/>
      <c r="LZ138" s="79" t="n"/>
      <c r="MA138" s="79" t="n"/>
      <c r="MB138" s="79" t="n"/>
      <c r="MC138" s="79" t="n"/>
      <c r="MD138" s="79" t="n"/>
      <c r="MG138" s="78" t="n">
        <v>40</v>
      </c>
      <c r="MH138" s="79" t="n"/>
      <c r="MI138" s="79" t="n"/>
      <c r="MJ138" s="79" t="n"/>
      <c r="MK138" s="79" t="n"/>
      <c r="ML138" s="79" t="n"/>
      <c r="MM138" s="79" t="n"/>
      <c r="MN138" s="79" t="n"/>
      <c r="MO138" s="79" t="n"/>
      <c r="MP138" s="79" t="n"/>
      <c r="MQ138" s="79" t="n"/>
      <c r="MR138" s="79" t="n"/>
      <c r="MS138" s="79" t="n"/>
      <c r="MT138" s="79" t="n"/>
      <c r="MU138" s="79" t="n"/>
      <c r="MV138" s="79" t="n"/>
      <c r="MW138" s="79" t="n"/>
      <c r="MX138" s="79" t="n"/>
      <c r="MY138" s="79" t="n"/>
      <c r="MZ138" s="79" t="n"/>
      <c r="NA138" s="79" t="n"/>
      <c r="NB138" s="79" t="n"/>
      <c r="NC138" s="79" t="n"/>
      <c r="ND138" s="79" t="n"/>
      <c r="NE138" s="79" t="n"/>
      <c r="NF138" s="79" t="n"/>
      <c r="NG138" s="79" t="n"/>
      <c r="NH138" s="79" t="n"/>
      <c r="NI138" s="79" t="n"/>
      <c r="NJ138" s="79" t="n"/>
      <c r="NK138" s="79" t="n"/>
      <c r="NL138" s="79" t="n"/>
      <c r="NM138" s="79" t="n"/>
      <c r="NN138" s="79" t="n"/>
      <c r="NO138" s="79" t="n"/>
      <c r="NP138" s="79" t="n"/>
      <c r="NQ138" s="79" t="n"/>
      <c r="NR138" s="79" t="n"/>
      <c r="NS138" s="79" t="n"/>
      <c r="NT138" s="79" t="n"/>
      <c r="NU138" s="79" t="n"/>
      <c r="NX138" s="78" t="n">
        <v>40</v>
      </c>
      <c r="NY138" s="79" t="n"/>
      <c r="NZ138" s="79" t="n"/>
      <c r="OA138" s="79" t="n"/>
      <c r="OB138" s="79" t="n"/>
      <c r="OC138" s="79" t="n"/>
      <c r="OD138" s="79" t="n"/>
      <c r="OE138" s="79" t="n"/>
      <c r="OF138" s="79" t="n"/>
      <c r="OG138" s="79" t="n"/>
      <c r="OH138" s="79" t="n"/>
      <c r="OI138" s="79" t="n"/>
      <c r="OJ138" s="79" t="n"/>
      <c r="OK138" s="79" t="n"/>
      <c r="OL138" s="79" t="n"/>
      <c r="OM138" s="79" t="n"/>
      <c r="ON138" s="79" t="n"/>
      <c r="OO138" s="79" t="n"/>
      <c r="OP138" s="79" t="n"/>
      <c r="OQ138" s="79" t="n"/>
      <c r="OR138" s="79" t="n"/>
      <c r="OS138" s="79" t="n"/>
      <c r="OT138" s="79" t="n"/>
      <c r="OU138" s="79" t="n"/>
      <c r="OV138" s="79" t="n"/>
      <c r="OW138" s="79" t="n"/>
      <c r="OX138" s="79" t="n"/>
      <c r="OY138" s="79" t="n"/>
      <c r="OZ138" s="79" t="n"/>
      <c r="PA138" s="79" t="n"/>
      <c r="PB138" s="79" t="n"/>
      <c r="PC138" s="79" t="n"/>
      <c r="PD138" s="79" t="n"/>
      <c r="PE138" s="79" t="n"/>
      <c r="PF138" s="79" t="n"/>
      <c r="PG138" s="79" t="n"/>
      <c r="PH138" s="79" t="n"/>
      <c r="PI138" s="79" t="n"/>
      <c r="PJ138" s="79" t="n"/>
      <c r="PK138" s="79" t="n"/>
      <c r="PL138" s="79" t="n"/>
      <c r="PO138" s="78" t="n">
        <v>40</v>
      </c>
      <c r="PP138" s="79" t="n"/>
      <c r="PQ138" s="79" t="n"/>
      <c r="PR138" s="79" t="n"/>
      <c r="PS138" s="79" t="n"/>
      <c r="PT138" s="79" t="n"/>
      <c r="PU138" s="79" t="n"/>
      <c r="PV138" s="79" t="n"/>
      <c r="PW138" s="79" t="n"/>
      <c r="PX138" s="79" t="n"/>
      <c r="PY138" s="79" t="n"/>
      <c r="PZ138" s="79" t="n"/>
      <c r="QA138" s="79" t="n"/>
      <c r="QB138" s="79" t="n"/>
      <c r="QC138" s="79" t="n"/>
      <c r="QD138" s="79" t="n"/>
      <c r="QE138" s="79" t="n"/>
      <c r="QF138" s="79" t="n"/>
      <c r="QG138" s="79" t="n"/>
      <c r="QH138" s="79" t="n"/>
      <c r="QI138" s="79" t="n"/>
      <c r="QJ138" s="79" t="n"/>
      <c r="QK138" s="79" t="n"/>
      <c r="QL138" s="79" t="n"/>
      <c r="QM138" s="79" t="n"/>
      <c r="QN138" s="79" t="n"/>
      <c r="QO138" s="79" t="n"/>
      <c r="QP138" s="79" t="n"/>
      <c r="QQ138" s="79" t="n"/>
      <c r="QR138" s="79" t="n"/>
      <c r="QS138" s="79" t="n"/>
      <c r="QT138" s="79" t="n"/>
      <c r="QU138" s="79" t="n"/>
      <c r="QV138" s="79" t="n"/>
      <c r="QW138" s="79" t="n"/>
      <c r="QX138" s="79" t="n"/>
      <c r="QY138" s="79" t="n"/>
      <c r="QZ138" s="79" t="n"/>
      <c r="RA138" s="79" t="n"/>
      <c r="RB138" s="79" t="n"/>
      <c r="RC138" s="79" t="n"/>
      <c r="RF138" s="78" t="n">
        <v>40</v>
      </c>
      <c r="RG138" s="79" t="n"/>
      <c r="RH138" s="79" t="n"/>
      <c r="RI138" s="79" t="n"/>
      <c r="RJ138" s="79" t="n"/>
      <c r="RK138" s="79" t="n"/>
      <c r="RL138" s="79" t="n"/>
      <c r="RM138" s="79" t="n"/>
      <c r="RN138" s="79" t="n"/>
      <c r="RO138" s="79" t="n"/>
      <c r="RP138" s="79" t="n"/>
      <c r="RQ138" s="79" t="n"/>
      <c r="RR138" s="79" t="n"/>
      <c r="RS138" s="79" t="n"/>
      <c r="RT138" s="79" t="n"/>
      <c r="RU138" s="79" t="n"/>
      <c r="RV138" s="79" t="n"/>
      <c r="RW138" s="79" t="n"/>
      <c r="RX138" s="79" t="n"/>
      <c r="RY138" s="79" t="n"/>
      <c r="RZ138" s="79" t="n"/>
      <c r="SA138" s="79" t="n"/>
      <c r="SB138" s="79" t="n"/>
      <c r="SC138" s="79" t="n"/>
      <c r="SD138" s="79" t="n"/>
      <c r="SE138" s="79" t="n"/>
      <c r="SF138" s="79" t="n"/>
      <c r="SG138" s="79" t="n"/>
      <c r="SH138" s="79" t="n"/>
      <c r="SI138" s="79" t="n"/>
      <c r="SJ138" s="79" t="n"/>
      <c r="SK138" s="79" t="n"/>
      <c r="SL138" s="79" t="n"/>
      <c r="SM138" s="79" t="n"/>
      <c r="SN138" s="79" t="n"/>
      <c r="SO138" s="79" t="n"/>
      <c r="SP138" s="79" t="n"/>
      <c r="SQ138" s="79" t="n"/>
      <c r="SR138" s="79" t="n"/>
      <c r="SS138" s="79" t="n"/>
      <c r="ST138" s="79" t="n"/>
      <c r="SW138" s="78" t="n">
        <v>40</v>
      </c>
      <c r="SX138" s="79" t="n"/>
      <c r="SY138" s="79" t="n"/>
      <c r="SZ138" s="79" t="n"/>
      <c r="TA138" s="79" t="n"/>
      <c r="TB138" s="79" t="n"/>
      <c r="TC138" s="79" t="n"/>
      <c r="TD138" s="79" t="n"/>
      <c r="TE138" s="79" t="n"/>
      <c r="TF138" s="79" t="n"/>
      <c r="TG138" s="79" t="n"/>
      <c r="TH138" s="79" t="n"/>
      <c r="TI138" s="79" t="n"/>
      <c r="TJ138" s="79" t="n"/>
      <c r="TK138" s="79" t="n"/>
      <c r="TL138" s="79" t="n"/>
      <c r="TM138" s="79" t="n"/>
      <c r="TN138" s="79" t="n"/>
      <c r="TO138" s="79" t="n"/>
      <c r="TP138" s="79" t="n"/>
      <c r="TQ138" s="79" t="n"/>
      <c r="TR138" s="79" t="n"/>
      <c r="TS138" s="79" t="n"/>
      <c r="TT138" s="79" t="n"/>
      <c r="TU138" s="79" t="n"/>
      <c r="TV138" s="79" t="n"/>
      <c r="TW138" s="79" t="n"/>
      <c r="TX138" s="79" t="n"/>
      <c r="TY138" s="79" t="n"/>
      <c r="TZ138" s="79" t="n"/>
      <c r="UA138" s="79" t="n"/>
      <c r="UB138" s="79" t="n"/>
      <c r="UC138" s="79" t="n"/>
      <c r="UD138" s="79" t="n"/>
      <c r="UE138" s="79" t="n"/>
      <c r="UF138" s="79" t="n"/>
      <c r="UG138" s="79" t="n"/>
      <c r="UH138" s="79" t="n"/>
      <c r="UI138" s="79" t="n"/>
      <c r="UJ138" s="79" t="n"/>
      <c r="UK138" s="79" t="n"/>
      <c r="UN138" s="78" t="n">
        <v>40</v>
      </c>
      <c r="UO138" s="79" t="n"/>
      <c r="UP138" s="79" t="n"/>
      <c r="UQ138" s="79" t="n"/>
      <c r="UR138" s="79" t="n"/>
      <c r="US138" s="79" t="n"/>
      <c r="UT138" s="79" t="n"/>
      <c r="UU138" s="79" t="n"/>
      <c r="UV138" s="79" t="n"/>
      <c r="UW138" s="79" t="n"/>
      <c r="UX138" s="79" t="n"/>
      <c r="UY138" s="79" t="n"/>
      <c r="UZ138" s="79" t="n"/>
      <c r="VA138" s="79" t="n"/>
      <c r="VB138" s="79" t="n"/>
      <c r="VC138" s="79" t="n"/>
      <c r="VD138" s="79" t="n"/>
      <c r="VE138" s="79" t="n"/>
      <c r="VF138" s="79" t="n"/>
      <c r="VG138" s="79" t="n"/>
      <c r="VH138" s="79" t="n"/>
      <c r="VI138" s="79" t="n"/>
      <c r="VJ138" s="79" t="n"/>
      <c r="VK138" s="79" t="n"/>
      <c r="VL138" s="79" t="n"/>
      <c r="VM138" s="79" t="n"/>
      <c r="VN138" s="79" t="n"/>
      <c r="VO138" s="79" t="n"/>
      <c r="VP138" s="79" t="n"/>
      <c r="VQ138" s="79" t="n"/>
      <c r="VR138" s="79" t="n"/>
      <c r="VS138" s="79" t="n"/>
      <c r="VT138" s="79" t="n"/>
      <c r="VU138" s="79" t="n"/>
      <c r="VV138" s="79" t="n"/>
      <c r="VW138" s="79" t="n"/>
      <c r="VX138" s="79" t="n"/>
      <c r="VY138" s="79" t="n"/>
      <c r="VZ138" s="79" t="n"/>
      <c r="WA138" s="79" t="n"/>
      <c r="WB138" s="79" t="n"/>
      <c r="WE138" s="78" t="n">
        <v>40</v>
      </c>
      <c r="WF138" s="79" t="n"/>
      <c r="WG138" s="79" t="n"/>
      <c r="WH138" s="79" t="n"/>
      <c r="WI138" s="79" t="n"/>
      <c r="WJ138" s="79" t="n"/>
      <c r="WK138" s="79" t="n"/>
      <c r="WL138" s="79" t="n"/>
      <c r="WM138" s="79" t="n"/>
      <c r="WN138" s="79" t="n"/>
      <c r="WO138" s="79" t="n"/>
      <c r="WP138" s="79" t="n"/>
      <c r="WQ138" s="79" t="n"/>
      <c r="WR138" s="79" t="n"/>
      <c r="WS138" s="79" t="n"/>
      <c r="WT138" s="79" t="n"/>
      <c r="WU138" s="79" t="n"/>
      <c r="WV138" s="79" t="n"/>
      <c r="WW138" s="79" t="n"/>
      <c r="WX138" s="79" t="n"/>
      <c r="WY138" s="79" t="n"/>
      <c r="WZ138" s="79" t="n"/>
      <c r="XA138" s="79" t="n"/>
      <c r="XB138" s="79" t="n"/>
      <c r="XC138" s="79" t="n"/>
      <c r="XD138" s="79" t="n"/>
      <c r="XE138" s="79" t="n"/>
      <c r="XF138" s="79" t="n"/>
      <c r="XG138" s="79" t="n"/>
      <c r="XH138" s="79" t="n"/>
      <c r="XI138" s="79" t="n"/>
      <c r="XJ138" s="79" t="n"/>
      <c r="XK138" s="79" t="n"/>
      <c r="XL138" s="79" t="n"/>
      <c r="XM138" s="79" t="n"/>
      <c r="XN138" s="79" t="n"/>
      <c r="XO138" s="79" t="n"/>
      <c r="XP138" s="79" t="n"/>
      <c r="XQ138" s="79" t="n"/>
      <c r="XR138" s="79" t="n"/>
      <c r="XS138" s="79" t="n"/>
      <c r="XV138" s="78" t="n">
        <v>40</v>
      </c>
      <c r="XW138" s="79" t="n"/>
      <c r="XX138" s="79" t="n"/>
      <c r="XY138" s="79" t="n"/>
      <c r="XZ138" s="79" t="n"/>
      <c r="YA138" s="79" t="n"/>
      <c r="YB138" s="79" t="n"/>
      <c r="YC138" s="79" t="n"/>
      <c r="YD138" s="79" t="n"/>
      <c r="YE138" s="79" t="n"/>
      <c r="YF138" s="79" t="n"/>
      <c r="YG138" s="79" t="n"/>
      <c r="YH138" s="79" t="n"/>
      <c r="YI138" s="79" t="n"/>
      <c r="YJ138" s="79" t="n"/>
      <c r="YK138" s="79" t="n"/>
      <c r="YL138" s="79" t="n"/>
      <c r="YM138" s="79" t="n"/>
      <c r="YN138" s="79" t="n"/>
      <c r="YO138" s="79" t="n"/>
      <c r="YP138" s="79" t="n"/>
      <c r="YQ138" s="79" t="n"/>
      <c r="YR138" s="79" t="n"/>
      <c r="YS138" s="79" t="n"/>
      <c r="YT138" s="79" t="n"/>
      <c r="YU138" s="79" t="n"/>
      <c r="YV138" s="79" t="n"/>
      <c r="YW138" s="79" t="n"/>
      <c r="YX138" s="79" t="n"/>
      <c r="YY138" s="79" t="n"/>
      <c r="YZ138" s="79" t="n"/>
      <c r="ZA138" s="79" t="n"/>
      <c r="ZB138" s="79" t="n"/>
      <c r="ZC138" s="79" t="n"/>
      <c r="ZD138" s="79" t="n"/>
      <c r="ZE138" s="79" t="n"/>
      <c r="ZF138" s="79" t="n"/>
      <c r="ZG138" s="79" t="n"/>
      <c r="ZH138" s="79" t="n"/>
      <c r="ZI138" s="79" t="n"/>
      <c r="ZJ138" s="79" t="n"/>
      <c r="ZM138" s="78" t="n">
        <v>40</v>
      </c>
      <c r="ZN138" s="79" t="n"/>
      <c r="ZO138" s="79" t="n"/>
      <c r="ZP138" s="79" t="n"/>
      <c r="ZQ138" s="79" t="n"/>
      <c r="ZR138" s="79" t="n"/>
      <c r="ZS138" s="79" t="n"/>
      <c r="ZT138" s="79" t="n"/>
      <c r="ZU138" s="79" t="n"/>
      <c r="ZV138" s="79" t="n"/>
      <c r="ZW138" s="79" t="n"/>
      <c r="ZX138" s="79" t="n"/>
      <c r="ZY138" s="79" t="n"/>
      <c r="ZZ138" s="79" t="n"/>
      <c r="AAA138" s="79" t="n"/>
      <c r="AAB138" s="79" t="n"/>
      <c r="AAC138" s="79" t="n"/>
      <c r="AAD138" s="79" t="n"/>
      <c r="AAE138" s="79" t="n"/>
      <c r="AAF138" s="79" t="n"/>
      <c r="AAG138" s="79" t="n"/>
      <c r="AAH138" s="79" t="n"/>
      <c r="AAI138" s="79" t="n"/>
      <c r="AAJ138" s="79" t="n"/>
      <c r="AAK138" s="79" t="n"/>
      <c r="AAL138" s="79" t="n"/>
      <c r="AAM138" s="79" t="n"/>
      <c r="AAN138" s="79" t="n"/>
      <c r="AAO138" s="79" t="n"/>
      <c r="AAP138" s="79" t="n"/>
      <c r="AAQ138" s="79" t="n"/>
      <c r="AAR138" s="79" t="n"/>
      <c r="AAS138" s="79" t="n"/>
      <c r="AAT138" s="79" t="n"/>
      <c r="AAU138" s="79" t="n"/>
      <c r="AAV138" s="79" t="n"/>
      <c r="AAW138" s="79" t="n"/>
      <c r="AAX138" s="79" t="n"/>
      <c r="AAY138" s="79" t="n"/>
      <c r="AAZ138" s="79" t="n"/>
      <c r="ABA138" s="79" t="n"/>
      <c r="ABD138" s="78" t="n">
        <v>40</v>
      </c>
      <c r="ABE138" s="79" t="n"/>
      <c r="ABF138" s="79" t="n"/>
      <c r="ABG138" s="79" t="n"/>
      <c r="ABH138" s="79" t="n"/>
      <c r="ABI138" s="79" t="n"/>
      <c r="ABJ138" s="79" t="n"/>
      <c r="ABK138" s="79" t="n"/>
      <c r="ABL138" s="79" t="n"/>
      <c r="ABM138" s="79" t="n"/>
      <c r="ABN138" s="79" t="n"/>
      <c r="ABO138" s="79" t="n"/>
      <c r="ABP138" s="79" t="n"/>
      <c r="ABQ138" s="79" t="n"/>
      <c r="ABR138" s="79" t="n"/>
      <c r="ABS138" s="79" t="n"/>
      <c r="ABT138" s="79" t="n"/>
      <c r="ABU138" s="79" t="n"/>
      <c r="ABV138" s="79" t="n"/>
      <c r="ABW138" s="79" t="n"/>
      <c r="ABX138" s="79" t="n"/>
      <c r="ABY138" s="79" t="n"/>
      <c r="ABZ138" s="79" t="n"/>
      <c r="ACA138" s="79" t="n"/>
      <c r="ACB138" s="79" t="n"/>
      <c r="ACC138" s="79" t="n"/>
      <c r="ACD138" s="79" t="n"/>
      <c r="ACE138" s="79" t="n"/>
      <c r="ACF138" s="79" t="n"/>
      <c r="ACG138" s="79" t="n"/>
      <c r="ACH138" s="79" t="n"/>
      <c r="ACI138" s="79" t="n"/>
      <c r="ACJ138" s="79" t="n"/>
      <c r="ACK138" s="79" t="n"/>
      <c r="ACL138" s="79" t="n"/>
      <c r="ACM138" s="79" t="n"/>
      <c r="ACN138" s="79" t="n"/>
      <c r="ACO138" s="79" t="n"/>
      <c r="ACP138" s="79" t="n"/>
      <c r="ACQ138" s="79" t="n"/>
      <c r="ACR138" s="79" t="n"/>
      <c r="ACU138" s="78" t="n">
        <v>40</v>
      </c>
      <c r="ACV138" s="79" t="n"/>
      <c r="ACW138" s="79" t="n"/>
      <c r="ACX138" s="79" t="n"/>
      <c r="ACY138" s="79" t="n"/>
      <c r="ACZ138" s="79" t="n"/>
      <c r="ADA138" s="79" t="n"/>
      <c r="ADB138" s="79" t="n"/>
      <c r="ADC138" s="79" t="n"/>
      <c r="ADD138" s="79" t="n"/>
      <c r="ADE138" s="79" t="n"/>
      <c r="ADF138" s="79" t="n"/>
      <c r="ADG138" s="79" t="n"/>
      <c r="ADH138" s="79" t="n"/>
      <c r="ADI138" s="79" t="n"/>
      <c r="ADJ138" s="79" t="n"/>
      <c r="ADK138" s="79" t="n"/>
      <c r="ADL138" s="79" t="n"/>
      <c r="ADM138" s="79" t="n"/>
      <c r="ADN138" s="79" t="n"/>
      <c r="ADO138" s="79" t="n"/>
      <c r="ADP138" s="79" t="n"/>
      <c r="ADQ138" s="79" t="n"/>
      <c r="ADR138" s="79" t="n"/>
      <c r="ADS138" s="79" t="n"/>
      <c r="ADT138" s="79" t="n"/>
      <c r="ADU138" s="79" t="n"/>
      <c r="ADV138" s="79" t="n"/>
      <c r="ADW138" s="79" t="n"/>
      <c r="ADX138" s="79" t="n"/>
      <c r="ADY138" s="79" t="n"/>
      <c r="ADZ138" s="79" t="n"/>
      <c r="AEA138" s="79" t="n"/>
      <c r="AEB138" s="79" t="n"/>
      <c r="AEC138" s="79" t="n"/>
      <c r="AED138" s="79" t="n"/>
      <c r="AEE138" s="79" t="n"/>
      <c r="AEF138" s="79" t="n"/>
      <c r="AEG138" s="79" t="n"/>
      <c r="AEH138" s="79" t="n"/>
      <c r="AEI138" s="79" t="n"/>
      <c r="AEL138" s="78" t="n">
        <v>40</v>
      </c>
      <c r="AEM138" s="79" t="n"/>
      <c r="AEN138" s="79" t="n"/>
      <c r="AEO138" s="79" t="n"/>
      <c r="AEP138" s="79" t="n"/>
      <c r="AEQ138" s="79" t="n"/>
      <c r="AER138" s="79" t="n"/>
      <c r="AES138" s="79" t="n"/>
      <c r="AET138" s="79" t="n"/>
      <c r="AEU138" s="79" t="n"/>
      <c r="AEV138" s="79" t="n"/>
      <c r="AEW138" s="79" t="n"/>
      <c r="AEX138" s="79" t="n"/>
      <c r="AEY138" s="79" t="n"/>
      <c r="AEZ138" s="79" t="n"/>
      <c r="AFA138" s="79" t="n"/>
      <c r="AFB138" s="79" t="n"/>
      <c r="AFC138" s="79" t="n"/>
      <c r="AFD138" s="79" t="n"/>
      <c r="AFE138" s="79" t="n"/>
      <c r="AFF138" s="79" t="n"/>
      <c r="AFG138" s="79" t="n"/>
      <c r="AFH138" s="79" t="n"/>
      <c r="AFI138" s="79" t="n"/>
      <c r="AFJ138" s="79" t="n"/>
      <c r="AFK138" s="79" t="n"/>
      <c r="AFL138" s="79" t="n"/>
      <c r="AFM138" s="79" t="n"/>
      <c r="AFN138" s="79" t="n"/>
      <c r="AFO138" s="79" t="n"/>
      <c r="AFP138" s="79" t="n"/>
      <c r="AFQ138" s="79" t="n"/>
      <c r="AFR138" s="79" t="n"/>
      <c r="AFS138" s="79" t="n"/>
      <c r="AFT138" s="79" t="n"/>
      <c r="AFU138" s="79" t="n"/>
      <c r="AFV138" s="79" t="n"/>
      <c r="AFW138" s="79" t="n"/>
      <c r="AFX138" s="79" t="n"/>
      <c r="AFY138" s="79" t="n"/>
      <c r="AFZ138" s="79" t="n"/>
    </row>
    <row r="141">
      <c r="B141" s="87" t="inlineStr">
        <is>
          <t>Matrice 4: RECUPERO GBV DEFAULTED</t>
        </is>
      </c>
      <c r="AS141" s="87" t="inlineStr">
        <is>
          <t>Matrice 4: RECUPERO GBV DEFAULTED</t>
        </is>
      </c>
      <c r="CJ141" s="87" t="inlineStr">
        <is>
          <t>Matrice 4: RECUPERO GBV DEFAULTED</t>
        </is>
      </c>
      <c r="EA141" s="87" t="inlineStr">
        <is>
          <t>Matrice 4: RECUPERO GBV DEFAULTED</t>
        </is>
      </c>
      <c r="FR141" s="87" t="inlineStr">
        <is>
          <t>Matrice 4: RECUPERO GBV DEFAULTED</t>
        </is>
      </c>
      <c r="HI141" s="87" t="inlineStr">
        <is>
          <t>Matrice 4: RECUPERO GBV DEFAULTED</t>
        </is>
      </c>
      <c r="IZ141" s="87" t="inlineStr">
        <is>
          <t>Matrice 4: RECUPERO GBV DEFAULTED</t>
        </is>
      </c>
      <c r="KQ141" s="87" t="inlineStr">
        <is>
          <t>Matrice 4: RECUPERO GBV DEFAULTED</t>
        </is>
      </c>
      <c r="MH141" s="87" t="inlineStr">
        <is>
          <t>Matrice 4: RECUPERO GBV DEFAULTED</t>
        </is>
      </c>
      <c r="NY141" s="87" t="inlineStr">
        <is>
          <t>Matrice 4: RECUPERO GBV DEFAULTED</t>
        </is>
      </c>
      <c r="PP141" s="87" t="inlineStr">
        <is>
          <t>Matrice 4: RECUPERO GBV DEFAULTED</t>
        </is>
      </c>
      <c r="RG141" s="87" t="inlineStr">
        <is>
          <t>Matrice 4: RECUPERO GBV DEFAULTED</t>
        </is>
      </c>
      <c r="SX141" s="87" t="inlineStr">
        <is>
          <t>Matrice 4: RECUPERO GBV DEFAULTED</t>
        </is>
      </c>
      <c r="UO141" s="87" t="inlineStr">
        <is>
          <t>Matrice 4: RECUPERO GBV DEFAULTED</t>
        </is>
      </c>
      <c r="WF141" s="87" t="inlineStr">
        <is>
          <t>Matrice 4: RECUPERO GBV DEFAULTED</t>
        </is>
      </c>
      <c r="XW141" s="87" t="inlineStr">
        <is>
          <t>Matrice 4: RECUPERO GBV DEFAULTED</t>
        </is>
      </c>
      <c r="ZN141" s="87" t="inlineStr">
        <is>
          <t>Matrice 4: RECUPERO GBV DEFAULTED</t>
        </is>
      </c>
      <c r="ABE141" s="87" t="inlineStr">
        <is>
          <t>Matrice 4: RECUPERO GBV DEFAULTED</t>
        </is>
      </c>
      <c r="ACV141" s="87" t="inlineStr">
        <is>
          <t>Matrice 4: RECUPERO GBV DEFAULTED</t>
        </is>
      </c>
      <c r="AEM141" s="87" t="inlineStr">
        <is>
          <t>Matrice 4: RECUPERO GBV DEFAULTED</t>
        </is>
      </c>
    </row>
    <row r="143">
      <c r="A143" s="84" t="inlineStr">
        <is>
          <t>ANNI</t>
        </is>
      </c>
      <c r="B143" s="84" t="inlineStr">
        <is>
          <t>Anno 1</t>
        </is>
      </c>
      <c r="C143" s="81" t="n"/>
      <c r="D143" s="81" t="n"/>
      <c r="E143" s="82" t="n"/>
      <c r="F143" s="84" t="inlineStr">
        <is>
          <t>Anno 2</t>
        </is>
      </c>
      <c r="G143" s="81" t="n"/>
      <c r="H143" s="81" t="n"/>
      <c r="I143" s="82" t="n"/>
      <c r="J143" s="84" t="inlineStr">
        <is>
          <t>Anno 3</t>
        </is>
      </c>
      <c r="K143" s="81" t="n"/>
      <c r="L143" s="81" t="n"/>
      <c r="M143" s="82" t="n"/>
      <c r="N143" s="84" t="inlineStr">
        <is>
          <t>Anno 4</t>
        </is>
      </c>
      <c r="O143" s="81" t="n"/>
      <c r="P143" s="81" t="n"/>
      <c r="Q143" s="82" t="n"/>
      <c r="R143" s="84" t="inlineStr">
        <is>
          <t>Anno 5</t>
        </is>
      </c>
      <c r="S143" s="81" t="n"/>
      <c r="T143" s="81" t="n"/>
      <c r="U143" s="82" t="n"/>
      <c r="V143" s="84" t="inlineStr">
        <is>
          <t>Anno 6</t>
        </is>
      </c>
      <c r="W143" s="81" t="n"/>
      <c r="X143" s="81" t="n"/>
      <c r="Y143" s="82" t="n"/>
      <c r="Z143" s="84" t="inlineStr">
        <is>
          <t>Anno 7</t>
        </is>
      </c>
      <c r="AA143" s="81" t="n"/>
      <c r="AB143" s="81" t="n"/>
      <c r="AC143" s="82" t="n"/>
      <c r="AD143" s="84" t="inlineStr">
        <is>
          <t>Anno 8</t>
        </is>
      </c>
      <c r="AE143" s="81" t="n"/>
      <c r="AF143" s="81" t="n"/>
      <c r="AG143" s="82" t="n"/>
      <c r="AH143" s="84" t="inlineStr">
        <is>
          <t>Anno 9</t>
        </is>
      </c>
      <c r="AI143" s="81" t="n"/>
      <c r="AJ143" s="81" t="n"/>
      <c r="AK143" s="82" t="n"/>
      <c r="AL143" s="84" t="inlineStr">
        <is>
          <t>Anno 10</t>
        </is>
      </c>
      <c r="AM143" s="81" t="n"/>
      <c r="AN143" s="81" t="n"/>
      <c r="AO143" s="82" t="n"/>
      <c r="AR143" s="84" t="inlineStr">
        <is>
          <t>ANNI</t>
        </is>
      </c>
      <c r="AS143" s="84" t="inlineStr">
        <is>
          <t>Anno 1</t>
        </is>
      </c>
      <c r="AT143" s="81" t="n"/>
      <c r="AU143" s="81" t="n"/>
      <c r="AV143" s="82" t="n"/>
      <c r="AW143" s="84" t="inlineStr">
        <is>
          <t>Anno 2</t>
        </is>
      </c>
      <c r="AX143" s="81" t="n"/>
      <c r="AY143" s="81" t="n"/>
      <c r="AZ143" s="82" t="n"/>
      <c r="BA143" s="84" t="inlineStr">
        <is>
          <t>Anno 3</t>
        </is>
      </c>
      <c r="BB143" s="81" t="n"/>
      <c r="BC143" s="81" t="n"/>
      <c r="BD143" s="82" t="n"/>
      <c r="BE143" s="84" t="inlineStr">
        <is>
          <t>Anno 4</t>
        </is>
      </c>
      <c r="BF143" s="81" t="n"/>
      <c r="BG143" s="81" t="n"/>
      <c r="BH143" s="82" t="n"/>
      <c r="BI143" s="84" t="inlineStr">
        <is>
          <t>Anno 5</t>
        </is>
      </c>
      <c r="BJ143" s="81" t="n"/>
      <c r="BK143" s="81" t="n"/>
      <c r="BL143" s="82" t="n"/>
      <c r="BM143" s="84" t="inlineStr">
        <is>
          <t>Anno 6</t>
        </is>
      </c>
      <c r="BN143" s="81" t="n"/>
      <c r="BO143" s="81" t="n"/>
      <c r="BP143" s="82" t="n"/>
      <c r="BQ143" s="84" t="inlineStr">
        <is>
          <t>Anno 7</t>
        </is>
      </c>
      <c r="BR143" s="81" t="n"/>
      <c r="BS143" s="81" t="n"/>
      <c r="BT143" s="82" t="n"/>
      <c r="BU143" s="84" t="inlineStr">
        <is>
          <t>Anno 8</t>
        </is>
      </c>
      <c r="BV143" s="81" t="n"/>
      <c r="BW143" s="81" t="n"/>
      <c r="BX143" s="82" t="n"/>
      <c r="BY143" s="84" t="inlineStr">
        <is>
          <t>Anno 9</t>
        </is>
      </c>
      <c r="BZ143" s="81" t="n"/>
      <c r="CA143" s="81" t="n"/>
      <c r="CB143" s="82" t="n"/>
      <c r="CC143" s="84" t="inlineStr">
        <is>
          <t>Anno 10</t>
        </is>
      </c>
      <c r="CD143" s="81" t="n"/>
      <c r="CE143" s="81" t="n"/>
      <c r="CF143" s="82" t="n"/>
      <c r="CI143" s="84" t="inlineStr">
        <is>
          <t>ANNI</t>
        </is>
      </c>
      <c r="CJ143" s="84" t="inlineStr">
        <is>
          <t>Anno 1</t>
        </is>
      </c>
      <c r="CK143" s="81" t="n"/>
      <c r="CL143" s="81" t="n"/>
      <c r="CM143" s="82" t="n"/>
      <c r="CN143" s="84" t="inlineStr">
        <is>
          <t>Anno 2</t>
        </is>
      </c>
      <c r="CO143" s="81" t="n"/>
      <c r="CP143" s="81" t="n"/>
      <c r="CQ143" s="82" t="n"/>
      <c r="CR143" s="84" t="inlineStr">
        <is>
          <t>Anno 3</t>
        </is>
      </c>
      <c r="CS143" s="81" t="n"/>
      <c r="CT143" s="81" t="n"/>
      <c r="CU143" s="82" t="n"/>
      <c r="CV143" s="84" t="inlineStr">
        <is>
          <t>Anno 4</t>
        </is>
      </c>
      <c r="CW143" s="81" t="n"/>
      <c r="CX143" s="81" t="n"/>
      <c r="CY143" s="82" t="n"/>
      <c r="CZ143" s="84" t="inlineStr">
        <is>
          <t>Anno 5</t>
        </is>
      </c>
      <c r="DA143" s="81" t="n"/>
      <c r="DB143" s="81" t="n"/>
      <c r="DC143" s="82" t="n"/>
      <c r="DD143" s="84" t="inlineStr">
        <is>
          <t>Anno 6</t>
        </is>
      </c>
      <c r="DE143" s="81" t="n"/>
      <c r="DF143" s="81" t="n"/>
      <c r="DG143" s="82" t="n"/>
      <c r="DH143" s="84" t="inlineStr">
        <is>
          <t>Anno 7</t>
        </is>
      </c>
      <c r="DI143" s="81" t="n"/>
      <c r="DJ143" s="81" t="n"/>
      <c r="DK143" s="82" t="n"/>
      <c r="DL143" s="84" t="inlineStr">
        <is>
          <t>Anno 8</t>
        </is>
      </c>
      <c r="DM143" s="81" t="n"/>
      <c r="DN143" s="81" t="n"/>
      <c r="DO143" s="82" t="n"/>
      <c r="DP143" s="84" t="inlineStr">
        <is>
          <t>Anno 9</t>
        </is>
      </c>
      <c r="DQ143" s="81" t="n"/>
      <c r="DR143" s="81" t="n"/>
      <c r="DS143" s="82" t="n"/>
      <c r="DT143" s="84" t="inlineStr">
        <is>
          <t>Anno 10</t>
        </is>
      </c>
      <c r="DU143" s="81" t="n"/>
      <c r="DV143" s="81" t="n"/>
      <c r="DW143" s="82" t="n"/>
      <c r="DZ143" s="84" t="inlineStr">
        <is>
          <t>ANNI</t>
        </is>
      </c>
      <c r="EA143" s="84" t="inlineStr">
        <is>
          <t>Anno 1</t>
        </is>
      </c>
      <c r="EB143" s="81" t="n"/>
      <c r="EC143" s="81" t="n"/>
      <c r="ED143" s="82" t="n"/>
      <c r="EE143" s="84" t="inlineStr">
        <is>
          <t>Anno 2</t>
        </is>
      </c>
      <c r="EF143" s="81" t="n"/>
      <c r="EG143" s="81" t="n"/>
      <c r="EH143" s="82" t="n"/>
      <c r="EI143" s="84" t="inlineStr">
        <is>
          <t>Anno 3</t>
        </is>
      </c>
      <c r="EJ143" s="81" t="n"/>
      <c r="EK143" s="81" t="n"/>
      <c r="EL143" s="82" t="n"/>
      <c r="EM143" s="84" t="inlineStr">
        <is>
          <t>Anno 4</t>
        </is>
      </c>
      <c r="EN143" s="81" t="n"/>
      <c r="EO143" s="81" t="n"/>
      <c r="EP143" s="82" t="n"/>
      <c r="EQ143" s="84" t="inlineStr">
        <is>
          <t>Anno 5</t>
        </is>
      </c>
      <c r="ER143" s="81" t="n"/>
      <c r="ES143" s="81" t="n"/>
      <c r="ET143" s="82" t="n"/>
      <c r="EU143" s="84" t="inlineStr">
        <is>
          <t>Anno 6</t>
        </is>
      </c>
      <c r="EV143" s="81" t="n"/>
      <c r="EW143" s="81" t="n"/>
      <c r="EX143" s="82" t="n"/>
      <c r="EY143" s="84" t="inlineStr">
        <is>
          <t>Anno 7</t>
        </is>
      </c>
      <c r="EZ143" s="81" t="n"/>
      <c r="FA143" s="81" t="n"/>
      <c r="FB143" s="82" t="n"/>
      <c r="FC143" s="84" t="inlineStr">
        <is>
          <t>Anno 8</t>
        </is>
      </c>
      <c r="FD143" s="81" t="n"/>
      <c r="FE143" s="81" t="n"/>
      <c r="FF143" s="82" t="n"/>
      <c r="FG143" s="84" t="inlineStr">
        <is>
          <t>Anno 9</t>
        </is>
      </c>
      <c r="FH143" s="81" t="n"/>
      <c r="FI143" s="81" t="n"/>
      <c r="FJ143" s="82" t="n"/>
      <c r="FK143" s="84" t="inlineStr">
        <is>
          <t>Anno 10</t>
        </is>
      </c>
      <c r="FL143" s="81" t="n"/>
      <c r="FM143" s="81" t="n"/>
      <c r="FN143" s="82" t="n"/>
      <c r="FQ143" s="84" t="inlineStr">
        <is>
          <t>ANNI</t>
        </is>
      </c>
      <c r="FR143" s="84" t="inlineStr">
        <is>
          <t>Anno 1</t>
        </is>
      </c>
      <c r="FS143" s="81" t="n"/>
      <c r="FT143" s="81" t="n"/>
      <c r="FU143" s="82" t="n"/>
      <c r="FV143" s="84" t="inlineStr">
        <is>
          <t>Anno 2</t>
        </is>
      </c>
      <c r="FW143" s="81" t="n"/>
      <c r="FX143" s="81" t="n"/>
      <c r="FY143" s="82" t="n"/>
      <c r="FZ143" s="84" t="inlineStr">
        <is>
          <t>Anno 3</t>
        </is>
      </c>
      <c r="GA143" s="81" t="n"/>
      <c r="GB143" s="81" t="n"/>
      <c r="GC143" s="82" t="n"/>
      <c r="GD143" s="84" t="inlineStr">
        <is>
          <t>Anno 4</t>
        </is>
      </c>
      <c r="GE143" s="81" t="n"/>
      <c r="GF143" s="81" t="n"/>
      <c r="GG143" s="82" t="n"/>
      <c r="GH143" s="84" t="inlineStr">
        <is>
          <t>Anno 5</t>
        </is>
      </c>
      <c r="GI143" s="81" t="n"/>
      <c r="GJ143" s="81" t="n"/>
      <c r="GK143" s="82" t="n"/>
      <c r="GL143" s="84" t="inlineStr">
        <is>
          <t>Anno 6</t>
        </is>
      </c>
      <c r="GM143" s="81" t="n"/>
      <c r="GN143" s="81" t="n"/>
      <c r="GO143" s="82" t="n"/>
      <c r="GP143" s="84" t="inlineStr">
        <is>
          <t>Anno 7</t>
        </is>
      </c>
      <c r="GQ143" s="81" t="n"/>
      <c r="GR143" s="81" t="n"/>
      <c r="GS143" s="82" t="n"/>
      <c r="GT143" s="84" t="inlineStr">
        <is>
          <t>Anno 8</t>
        </is>
      </c>
      <c r="GU143" s="81" t="n"/>
      <c r="GV143" s="81" t="n"/>
      <c r="GW143" s="82" t="n"/>
      <c r="GX143" s="84" t="inlineStr">
        <is>
          <t>Anno 9</t>
        </is>
      </c>
      <c r="GY143" s="81" t="n"/>
      <c r="GZ143" s="81" t="n"/>
      <c r="HA143" s="82" t="n"/>
      <c r="HB143" s="84" t="inlineStr">
        <is>
          <t>Anno 10</t>
        </is>
      </c>
      <c r="HC143" s="81" t="n"/>
      <c r="HD143" s="81" t="n"/>
      <c r="HE143" s="82" t="n"/>
      <c r="HH143" s="84" t="inlineStr">
        <is>
          <t>ANNI</t>
        </is>
      </c>
      <c r="HI143" s="84" t="inlineStr">
        <is>
          <t>Anno 1</t>
        </is>
      </c>
      <c r="HJ143" s="81" t="n"/>
      <c r="HK143" s="81" t="n"/>
      <c r="HL143" s="82" t="n"/>
      <c r="HM143" s="84" t="inlineStr">
        <is>
          <t>Anno 2</t>
        </is>
      </c>
      <c r="HN143" s="81" t="n"/>
      <c r="HO143" s="81" t="n"/>
      <c r="HP143" s="82" t="n"/>
      <c r="HQ143" s="84" t="inlineStr">
        <is>
          <t>Anno 3</t>
        </is>
      </c>
      <c r="HR143" s="81" t="n"/>
      <c r="HS143" s="81" t="n"/>
      <c r="HT143" s="82" t="n"/>
      <c r="HU143" s="84" t="inlineStr">
        <is>
          <t>Anno 4</t>
        </is>
      </c>
      <c r="HV143" s="81" t="n"/>
      <c r="HW143" s="81" t="n"/>
      <c r="HX143" s="82" t="n"/>
      <c r="HY143" s="84" t="inlineStr">
        <is>
          <t>Anno 5</t>
        </is>
      </c>
      <c r="HZ143" s="81" t="n"/>
      <c r="IA143" s="81" t="n"/>
      <c r="IB143" s="82" t="n"/>
      <c r="IC143" s="84" t="inlineStr">
        <is>
          <t>Anno 6</t>
        </is>
      </c>
      <c r="ID143" s="81" t="n"/>
      <c r="IE143" s="81" t="n"/>
      <c r="IF143" s="82" t="n"/>
      <c r="IG143" s="84" t="inlineStr">
        <is>
          <t>Anno 7</t>
        </is>
      </c>
      <c r="IH143" s="81" t="n"/>
      <c r="II143" s="81" t="n"/>
      <c r="IJ143" s="82" t="n"/>
      <c r="IK143" s="84" t="inlineStr">
        <is>
          <t>Anno 8</t>
        </is>
      </c>
      <c r="IL143" s="81" t="n"/>
      <c r="IM143" s="81" t="n"/>
      <c r="IN143" s="82" t="n"/>
      <c r="IO143" s="84" t="inlineStr">
        <is>
          <t>Anno 9</t>
        </is>
      </c>
      <c r="IP143" s="81" t="n"/>
      <c r="IQ143" s="81" t="n"/>
      <c r="IR143" s="82" t="n"/>
      <c r="IS143" s="84" t="inlineStr">
        <is>
          <t>Anno 10</t>
        </is>
      </c>
      <c r="IT143" s="81" t="n"/>
      <c r="IU143" s="81" t="n"/>
      <c r="IV143" s="82" t="n"/>
      <c r="IY143" s="84" t="inlineStr">
        <is>
          <t>ANNI</t>
        </is>
      </c>
      <c r="IZ143" s="84" t="inlineStr">
        <is>
          <t>Anno 1</t>
        </is>
      </c>
      <c r="JA143" s="81" t="n"/>
      <c r="JB143" s="81" t="n"/>
      <c r="JC143" s="82" t="n"/>
      <c r="JD143" s="84" t="inlineStr">
        <is>
          <t>Anno 2</t>
        </is>
      </c>
      <c r="JE143" s="81" t="n"/>
      <c r="JF143" s="81" t="n"/>
      <c r="JG143" s="82" t="n"/>
      <c r="JH143" s="84" t="inlineStr">
        <is>
          <t>Anno 3</t>
        </is>
      </c>
      <c r="JI143" s="81" t="n"/>
      <c r="JJ143" s="81" t="n"/>
      <c r="JK143" s="82" t="n"/>
      <c r="JL143" s="84" t="inlineStr">
        <is>
          <t>Anno 4</t>
        </is>
      </c>
      <c r="JM143" s="81" t="n"/>
      <c r="JN143" s="81" t="n"/>
      <c r="JO143" s="82" t="n"/>
      <c r="JP143" s="84" t="inlineStr">
        <is>
          <t>Anno 5</t>
        </is>
      </c>
      <c r="JQ143" s="81" t="n"/>
      <c r="JR143" s="81" t="n"/>
      <c r="JS143" s="82" t="n"/>
      <c r="JT143" s="84" t="inlineStr">
        <is>
          <t>Anno 6</t>
        </is>
      </c>
      <c r="JU143" s="81" t="n"/>
      <c r="JV143" s="81" t="n"/>
      <c r="JW143" s="82" t="n"/>
      <c r="JX143" s="84" t="inlineStr">
        <is>
          <t>Anno 7</t>
        </is>
      </c>
      <c r="JY143" s="81" t="n"/>
      <c r="JZ143" s="81" t="n"/>
      <c r="KA143" s="82" t="n"/>
      <c r="KB143" s="84" t="inlineStr">
        <is>
          <t>Anno 8</t>
        </is>
      </c>
      <c r="KC143" s="81" t="n"/>
      <c r="KD143" s="81" t="n"/>
      <c r="KE143" s="82" t="n"/>
      <c r="KF143" s="84" t="inlineStr">
        <is>
          <t>Anno 9</t>
        </is>
      </c>
      <c r="KG143" s="81" t="n"/>
      <c r="KH143" s="81" t="n"/>
      <c r="KI143" s="82" t="n"/>
      <c r="KJ143" s="84" t="inlineStr">
        <is>
          <t>Anno 10</t>
        </is>
      </c>
      <c r="KK143" s="81" t="n"/>
      <c r="KL143" s="81" t="n"/>
      <c r="KM143" s="82" t="n"/>
      <c r="KP143" s="84" t="inlineStr">
        <is>
          <t>ANNI</t>
        </is>
      </c>
      <c r="KQ143" s="84" t="inlineStr">
        <is>
          <t>Anno 1</t>
        </is>
      </c>
      <c r="KR143" s="81" t="n"/>
      <c r="KS143" s="81" t="n"/>
      <c r="KT143" s="82" t="n"/>
      <c r="KU143" s="84" t="inlineStr">
        <is>
          <t>Anno 2</t>
        </is>
      </c>
      <c r="KV143" s="81" t="n"/>
      <c r="KW143" s="81" t="n"/>
      <c r="KX143" s="82" t="n"/>
      <c r="KY143" s="84" t="inlineStr">
        <is>
          <t>Anno 3</t>
        </is>
      </c>
      <c r="KZ143" s="81" t="n"/>
      <c r="LA143" s="81" t="n"/>
      <c r="LB143" s="82" t="n"/>
      <c r="LC143" s="84" t="inlineStr">
        <is>
          <t>Anno 4</t>
        </is>
      </c>
      <c r="LD143" s="81" t="n"/>
      <c r="LE143" s="81" t="n"/>
      <c r="LF143" s="82" t="n"/>
      <c r="LG143" s="84" t="inlineStr">
        <is>
          <t>Anno 5</t>
        </is>
      </c>
      <c r="LH143" s="81" t="n"/>
      <c r="LI143" s="81" t="n"/>
      <c r="LJ143" s="82" t="n"/>
      <c r="LK143" s="84" t="inlineStr">
        <is>
          <t>Anno 6</t>
        </is>
      </c>
      <c r="LL143" s="81" t="n"/>
      <c r="LM143" s="81" t="n"/>
      <c r="LN143" s="82" t="n"/>
      <c r="LO143" s="84" t="inlineStr">
        <is>
          <t>Anno 7</t>
        </is>
      </c>
      <c r="LP143" s="81" t="n"/>
      <c r="LQ143" s="81" t="n"/>
      <c r="LR143" s="82" t="n"/>
      <c r="LS143" s="84" t="inlineStr">
        <is>
          <t>Anno 8</t>
        </is>
      </c>
      <c r="LT143" s="81" t="n"/>
      <c r="LU143" s="81" t="n"/>
      <c r="LV143" s="82" t="n"/>
      <c r="LW143" s="84" t="inlineStr">
        <is>
          <t>Anno 9</t>
        </is>
      </c>
      <c r="LX143" s="81" t="n"/>
      <c r="LY143" s="81" t="n"/>
      <c r="LZ143" s="82" t="n"/>
      <c r="MA143" s="84" t="inlineStr">
        <is>
          <t>Anno 10</t>
        </is>
      </c>
      <c r="MB143" s="81" t="n"/>
      <c r="MC143" s="81" t="n"/>
      <c r="MD143" s="82" t="n"/>
      <c r="MG143" s="84" t="inlineStr">
        <is>
          <t>ANNI</t>
        </is>
      </c>
      <c r="MH143" s="84" t="inlineStr">
        <is>
          <t>Anno 1</t>
        </is>
      </c>
      <c r="MI143" s="81" t="n"/>
      <c r="MJ143" s="81" t="n"/>
      <c r="MK143" s="82" t="n"/>
      <c r="ML143" s="84" t="inlineStr">
        <is>
          <t>Anno 2</t>
        </is>
      </c>
      <c r="MM143" s="81" t="n"/>
      <c r="MN143" s="81" t="n"/>
      <c r="MO143" s="82" t="n"/>
      <c r="MP143" s="84" t="inlineStr">
        <is>
          <t>Anno 3</t>
        </is>
      </c>
      <c r="MQ143" s="81" t="n"/>
      <c r="MR143" s="81" t="n"/>
      <c r="MS143" s="82" t="n"/>
      <c r="MT143" s="84" t="inlineStr">
        <is>
          <t>Anno 4</t>
        </is>
      </c>
      <c r="MU143" s="81" t="n"/>
      <c r="MV143" s="81" t="n"/>
      <c r="MW143" s="82" t="n"/>
      <c r="MX143" s="84" t="inlineStr">
        <is>
          <t>Anno 5</t>
        </is>
      </c>
      <c r="MY143" s="81" t="n"/>
      <c r="MZ143" s="81" t="n"/>
      <c r="NA143" s="82" t="n"/>
      <c r="NB143" s="84" t="inlineStr">
        <is>
          <t>Anno 6</t>
        </is>
      </c>
      <c r="NC143" s="81" t="n"/>
      <c r="ND143" s="81" t="n"/>
      <c r="NE143" s="82" t="n"/>
      <c r="NF143" s="84" t="inlineStr">
        <is>
          <t>Anno 7</t>
        </is>
      </c>
      <c r="NG143" s="81" t="n"/>
      <c r="NH143" s="81" t="n"/>
      <c r="NI143" s="82" t="n"/>
      <c r="NJ143" s="84" t="inlineStr">
        <is>
          <t>Anno 8</t>
        </is>
      </c>
      <c r="NK143" s="81" t="n"/>
      <c r="NL143" s="81" t="n"/>
      <c r="NM143" s="82" t="n"/>
      <c r="NN143" s="84" t="inlineStr">
        <is>
          <t>Anno 9</t>
        </is>
      </c>
      <c r="NO143" s="81" t="n"/>
      <c r="NP143" s="81" t="n"/>
      <c r="NQ143" s="82" t="n"/>
      <c r="NR143" s="84" t="inlineStr">
        <is>
          <t>Anno 10</t>
        </is>
      </c>
      <c r="NS143" s="81" t="n"/>
      <c r="NT143" s="81" t="n"/>
      <c r="NU143" s="82" t="n"/>
      <c r="NX143" s="84" t="inlineStr">
        <is>
          <t>ANNI</t>
        </is>
      </c>
      <c r="NY143" s="84" t="inlineStr">
        <is>
          <t>Anno 1</t>
        </is>
      </c>
      <c r="NZ143" s="81" t="n"/>
      <c r="OA143" s="81" t="n"/>
      <c r="OB143" s="82" t="n"/>
      <c r="OC143" s="84" t="inlineStr">
        <is>
          <t>Anno 2</t>
        </is>
      </c>
      <c r="OD143" s="81" t="n"/>
      <c r="OE143" s="81" t="n"/>
      <c r="OF143" s="82" t="n"/>
      <c r="OG143" s="84" t="inlineStr">
        <is>
          <t>Anno 3</t>
        </is>
      </c>
      <c r="OH143" s="81" t="n"/>
      <c r="OI143" s="81" t="n"/>
      <c r="OJ143" s="82" t="n"/>
      <c r="OK143" s="84" t="inlineStr">
        <is>
          <t>Anno 4</t>
        </is>
      </c>
      <c r="OL143" s="81" t="n"/>
      <c r="OM143" s="81" t="n"/>
      <c r="ON143" s="82" t="n"/>
      <c r="OO143" s="84" t="inlineStr">
        <is>
          <t>Anno 5</t>
        </is>
      </c>
      <c r="OP143" s="81" t="n"/>
      <c r="OQ143" s="81" t="n"/>
      <c r="OR143" s="82" t="n"/>
      <c r="OS143" s="84" t="inlineStr">
        <is>
          <t>Anno 6</t>
        </is>
      </c>
      <c r="OT143" s="81" t="n"/>
      <c r="OU143" s="81" t="n"/>
      <c r="OV143" s="82" t="n"/>
      <c r="OW143" s="84" t="inlineStr">
        <is>
          <t>Anno 7</t>
        </is>
      </c>
      <c r="OX143" s="81" t="n"/>
      <c r="OY143" s="81" t="n"/>
      <c r="OZ143" s="82" t="n"/>
      <c r="PA143" s="84" t="inlineStr">
        <is>
          <t>Anno 8</t>
        </is>
      </c>
      <c r="PB143" s="81" t="n"/>
      <c r="PC143" s="81" t="n"/>
      <c r="PD143" s="82" t="n"/>
      <c r="PE143" s="84" t="inlineStr">
        <is>
          <t>Anno 9</t>
        </is>
      </c>
      <c r="PF143" s="81" t="n"/>
      <c r="PG143" s="81" t="n"/>
      <c r="PH143" s="82" t="n"/>
      <c r="PI143" s="84" t="inlineStr">
        <is>
          <t>Anno 10</t>
        </is>
      </c>
      <c r="PJ143" s="81" t="n"/>
      <c r="PK143" s="81" t="n"/>
      <c r="PL143" s="82" t="n"/>
      <c r="PO143" s="84" t="inlineStr">
        <is>
          <t>ANNI</t>
        </is>
      </c>
      <c r="PP143" s="84" t="inlineStr">
        <is>
          <t>Anno 1</t>
        </is>
      </c>
      <c r="PQ143" s="81" t="n"/>
      <c r="PR143" s="81" t="n"/>
      <c r="PS143" s="82" t="n"/>
      <c r="PT143" s="84" t="inlineStr">
        <is>
          <t>Anno 2</t>
        </is>
      </c>
      <c r="PU143" s="81" t="n"/>
      <c r="PV143" s="81" t="n"/>
      <c r="PW143" s="82" t="n"/>
      <c r="PX143" s="84" t="inlineStr">
        <is>
          <t>Anno 3</t>
        </is>
      </c>
      <c r="PY143" s="81" t="n"/>
      <c r="PZ143" s="81" t="n"/>
      <c r="QA143" s="82" t="n"/>
      <c r="QB143" s="84" t="inlineStr">
        <is>
          <t>Anno 4</t>
        </is>
      </c>
      <c r="QC143" s="81" t="n"/>
      <c r="QD143" s="81" t="n"/>
      <c r="QE143" s="82" t="n"/>
      <c r="QF143" s="84" t="inlineStr">
        <is>
          <t>Anno 5</t>
        </is>
      </c>
      <c r="QG143" s="81" t="n"/>
      <c r="QH143" s="81" t="n"/>
      <c r="QI143" s="82" t="n"/>
      <c r="QJ143" s="84" t="inlineStr">
        <is>
          <t>Anno 6</t>
        </is>
      </c>
      <c r="QK143" s="81" t="n"/>
      <c r="QL143" s="81" t="n"/>
      <c r="QM143" s="82" t="n"/>
      <c r="QN143" s="84" t="inlineStr">
        <is>
          <t>Anno 7</t>
        </is>
      </c>
      <c r="QO143" s="81" t="n"/>
      <c r="QP143" s="81" t="n"/>
      <c r="QQ143" s="82" t="n"/>
      <c r="QR143" s="84" t="inlineStr">
        <is>
          <t>Anno 8</t>
        </is>
      </c>
      <c r="QS143" s="81" t="n"/>
      <c r="QT143" s="81" t="n"/>
      <c r="QU143" s="82" t="n"/>
      <c r="QV143" s="84" t="inlineStr">
        <is>
          <t>Anno 9</t>
        </is>
      </c>
      <c r="QW143" s="81" t="n"/>
      <c r="QX143" s="81" t="n"/>
      <c r="QY143" s="82" t="n"/>
      <c r="QZ143" s="84" t="inlineStr">
        <is>
          <t>Anno 10</t>
        </is>
      </c>
      <c r="RA143" s="81" t="n"/>
      <c r="RB143" s="81" t="n"/>
      <c r="RC143" s="82" t="n"/>
      <c r="RF143" s="84" t="inlineStr">
        <is>
          <t>ANNI</t>
        </is>
      </c>
      <c r="RG143" s="84" t="inlineStr">
        <is>
          <t>Anno 1</t>
        </is>
      </c>
      <c r="RH143" s="81" t="n"/>
      <c r="RI143" s="81" t="n"/>
      <c r="RJ143" s="82" t="n"/>
      <c r="RK143" s="84" t="inlineStr">
        <is>
          <t>Anno 2</t>
        </is>
      </c>
      <c r="RL143" s="81" t="n"/>
      <c r="RM143" s="81" t="n"/>
      <c r="RN143" s="82" t="n"/>
      <c r="RO143" s="84" t="inlineStr">
        <is>
          <t>Anno 3</t>
        </is>
      </c>
      <c r="RP143" s="81" t="n"/>
      <c r="RQ143" s="81" t="n"/>
      <c r="RR143" s="82" t="n"/>
      <c r="RS143" s="84" t="inlineStr">
        <is>
          <t>Anno 4</t>
        </is>
      </c>
      <c r="RT143" s="81" t="n"/>
      <c r="RU143" s="81" t="n"/>
      <c r="RV143" s="82" t="n"/>
      <c r="RW143" s="84" t="inlineStr">
        <is>
          <t>Anno 5</t>
        </is>
      </c>
      <c r="RX143" s="81" t="n"/>
      <c r="RY143" s="81" t="n"/>
      <c r="RZ143" s="82" t="n"/>
      <c r="SA143" s="84" t="inlineStr">
        <is>
          <t>Anno 6</t>
        </is>
      </c>
      <c r="SB143" s="81" t="n"/>
      <c r="SC143" s="81" t="n"/>
      <c r="SD143" s="82" t="n"/>
      <c r="SE143" s="84" t="inlineStr">
        <is>
          <t>Anno 7</t>
        </is>
      </c>
      <c r="SF143" s="81" t="n"/>
      <c r="SG143" s="81" t="n"/>
      <c r="SH143" s="82" t="n"/>
      <c r="SI143" s="84" t="inlineStr">
        <is>
          <t>Anno 8</t>
        </is>
      </c>
      <c r="SJ143" s="81" t="n"/>
      <c r="SK143" s="81" t="n"/>
      <c r="SL143" s="82" t="n"/>
      <c r="SM143" s="84" t="inlineStr">
        <is>
          <t>Anno 9</t>
        </is>
      </c>
      <c r="SN143" s="81" t="n"/>
      <c r="SO143" s="81" t="n"/>
      <c r="SP143" s="82" t="n"/>
      <c r="SQ143" s="84" t="inlineStr">
        <is>
          <t>Anno 10</t>
        </is>
      </c>
      <c r="SR143" s="81" t="n"/>
      <c r="SS143" s="81" t="n"/>
      <c r="ST143" s="82" t="n"/>
      <c r="SW143" s="84" t="inlineStr">
        <is>
          <t>ANNI</t>
        </is>
      </c>
      <c r="SX143" s="84" t="inlineStr">
        <is>
          <t>Anno 1</t>
        </is>
      </c>
      <c r="SY143" s="81" t="n"/>
      <c r="SZ143" s="81" t="n"/>
      <c r="TA143" s="82" t="n"/>
      <c r="TB143" s="84" t="inlineStr">
        <is>
          <t>Anno 2</t>
        </is>
      </c>
      <c r="TC143" s="81" t="n"/>
      <c r="TD143" s="81" t="n"/>
      <c r="TE143" s="82" t="n"/>
      <c r="TF143" s="84" t="inlineStr">
        <is>
          <t>Anno 3</t>
        </is>
      </c>
      <c r="TG143" s="81" t="n"/>
      <c r="TH143" s="81" t="n"/>
      <c r="TI143" s="82" t="n"/>
      <c r="TJ143" s="84" t="inlineStr">
        <is>
          <t>Anno 4</t>
        </is>
      </c>
      <c r="TK143" s="81" t="n"/>
      <c r="TL143" s="81" t="n"/>
      <c r="TM143" s="82" t="n"/>
      <c r="TN143" s="84" t="inlineStr">
        <is>
          <t>Anno 5</t>
        </is>
      </c>
      <c r="TO143" s="81" t="n"/>
      <c r="TP143" s="81" t="n"/>
      <c r="TQ143" s="82" t="n"/>
      <c r="TR143" s="84" t="inlineStr">
        <is>
          <t>Anno 6</t>
        </is>
      </c>
      <c r="TS143" s="81" t="n"/>
      <c r="TT143" s="81" t="n"/>
      <c r="TU143" s="82" t="n"/>
      <c r="TV143" s="84" t="inlineStr">
        <is>
          <t>Anno 7</t>
        </is>
      </c>
      <c r="TW143" s="81" t="n"/>
      <c r="TX143" s="81" t="n"/>
      <c r="TY143" s="82" t="n"/>
      <c r="TZ143" s="84" t="inlineStr">
        <is>
          <t>Anno 8</t>
        </is>
      </c>
      <c r="UA143" s="81" t="n"/>
      <c r="UB143" s="81" t="n"/>
      <c r="UC143" s="82" t="n"/>
      <c r="UD143" s="84" t="inlineStr">
        <is>
          <t>Anno 9</t>
        </is>
      </c>
      <c r="UE143" s="81" t="n"/>
      <c r="UF143" s="81" t="n"/>
      <c r="UG143" s="82" t="n"/>
      <c r="UH143" s="84" t="inlineStr">
        <is>
          <t>Anno 10</t>
        </is>
      </c>
      <c r="UI143" s="81" t="n"/>
      <c r="UJ143" s="81" t="n"/>
      <c r="UK143" s="82" t="n"/>
      <c r="UN143" s="84" t="inlineStr">
        <is>
          <t>ANNI</t>
        </is>
      </c>
      <c r="UO143" s="84" t="inlineStr">
        <is>
          <t>Anno 1</t>
        </is>
      </c>
      <c r="UP143" s="81" t="n"/>
      <c r="UQ143" s="81" t="n"/>
      <c r="UR143" s="82" t="n"/>
      <c r="US143" s="84" t="inlineStr">
        <is>
          <t>Anno 2</t>
        </is>
      </c>
      <c r="UT143" s="81" t="n"/>
      <c r="UU143" s="81" t="n"/>
      <c r="UV143" s="82" t="n"/>
      <c r="UW143" s="84" t="inlineStr">
        <is>
          <t>Anno 3</t>
        </is>
      </c>
      <c r="UX143" s="81" t="n"/>
      <c r="UY143" s="81" t="n"/>
      <c r="UZ143" s="82" t="n"/>
      <c r="VA143" s="84" t="inlineStr">
        <is>
          <t>Anno 4</t>
        </is>
      </c>
      <c r="VB143" s="81" t="n"/>
      <c r="VC143" s="81" t="n"/>
      <c r="VD143" s="82" t="n"/>
      <c r="VE143" s="84" t="inlineStr">
        <is>
          <t>Anno 5</t>
        </is>
      </c>
      <c r="VF143" s="81" t="n"/>
      <c r="VG143" s="81" t="n"/>
      <c r="VH143" s="82" t="n"/>
      <c r="VI143" s="84" t="inlineStr">
        <is>
          <t>Anno 6</t>
        </is>
      </c>
      <c r="VJ143" s="81" t="n"/>
      <c r="VK143" s="81" t="n"/>
      <c r="VL143" s="82" t="n"/>
      <c r="VM143" s="84" t="inlineStr">
        <is>
          <t>Anno 7</t>
        </is>
      </c>
      <c r="VN143" s="81" t="n"/>
      <c r="VO143" s="81" t="n"/>
      <c r="VP143" s="82" t="n"/>
      <c r="VQ143" s="84" t="inlineStr">
        <is>
          <t>Anno 8</t>
        </is>
      </c>
      <c r="VR143" s="81" t="n"/>
      <c r="VS143" s="81" t="n"/>
      <c r="VT143" s="82" t="n"/>
      <c r="VU143" s="84" t="inlineStr">
        <is>
          <t>Anno 9</t>
        </is>
      </c>
      <c r="VV143" s="81" t="n"/>
      <c r="VW143" s="81" t="n"/>
      <c r="VX143" s="82" t="n"/>
      <c r="VY143" s="84" t="inlineStr">
        <is>
          <t>Anno 10</t>
        </is>
      </c>
      <c r="VZ143" s="81" t="n"/>
      <c r="WA143" s="81" t="n"/>
      <c r="WB143" s="82" t="n"/>
      <c r="WE143" s="84" t="inlineStr">
        <is>
          <t>ANNI</t>
        </is>
      </c>
      <c r="WF143" s="84" t="inlineStr">
        <is>
          <t>Anno 1</t>
        </is>
      </c>
      <c r="WG143" s="81" t="n"/>
      <c r="WH143" s="81" t="n"/>
      <c r="WI143" s="82" t="n"/>
      <c r="WJ143" s="84" t="inlineStr">
        <is>
          <t>Anno 2</t>
        </is>
      </c>
      <c r="WK143" s="81" t="n"/>
      <c r="WL143" s="81" t="n"/>
      <c r="WM143" s="82" t="n"/>
      <c r="WN143" s="84" t="inlineStr">
        <is>
          <t>Anno 3</t>
        </is>
      </c>
      <c r="WO143" s="81" t="n"/>
      <c r="WP143" s="81" t="n"/>
      <c r="WQ143" s="82" t="n"/>
      <c r="WR143" s="84" t="inlineStr">
        <is>
          <t>Anno 4</t>
        </is>
      </c>
      <c r="WS143" s="81" t="n"/>
      <c r="WT143" s="81" t="n"/>
      <c r="WU143" s="82" t="n"/>
      <c r="WV143" s="84" t="inlineStr">
        <is>
          <t>Anno 5</t>
        </is>
      </c>
      <c r="WW143" s="81" t="n"/>
      <c r="WX143" s="81" t="n"/>
      <c r="WY143" s="82" t="n"/>
      <c r="WZ143" s="84" t="inlineStr">
        <is>
          <t>Anno 6</t>
        </is>
      </c>
      <c r="XA143" s="81" t="n"/>
      <c r="XB143" s="81" t="n"/>
      <c r="XC143" s="82" t="n"/>
      <c r="XD143" s="84" t="inlineStr">
        <is>
          <t>Anno 7</t>
        </is>
      </c>
      <c r="XE143" s="81" t="n"/>
      <c r="XF143" s="81" t="n"/>
      <c r="XG143" s="82" t="n"/>
      <c r="XH143" s="84" t="inlineStr">
        <is>
          <t>Anno 8</t>
        </is>
      </c>
      <c r="XI143" s="81" t="n"/>
      <c r="XJ143" s="81" t="n"/>
      <c r="XK143" s="82" t="n"/>
      <c r="XL143" s="84" t="inlineStr">
        <is>
          <t>Anno 9</t>
        </is>
      </c>
      <c r="XM143" s="81" t="n"/>
      <c r="XN143" s="81" t="n"/>
      <c r="XO143" s="82" t="n"/>
      <c r="XP143" s="84" t="inlineStr">
        <is>
          <t>Anno 10</t>
        </is>
      </c>
      <c r="XQ143" s="81" t="n"/>
      <c r="XR143" s="81" t="n"/>
      <c r="XS143" s="82" t="n"/>
      <c r="XV143" s="84" t="inlineStr">
        <is>
          <t>ANNI</t>
        </is>
      </c>
      <c r="XW143" s="84" t="inlineStr">
        <is>
          <t>Anno 1</t>
        </is>
      </c>
      <c r="XX143" s="81" t="n"/>
      <c r="XY143" s="81" t="n"/>
      <c r="XZ143" s="82" t="n"/>
      <c r="YA143" s="84" t="inlineStr">
        <is>
          <t>Anno 2</t>
        </is>
      </c>
      <c r="YB143" s="81" t="n"/>
      <c r="YC143" s="81" t="n"/>
      <c r="YD143" s="82" t="n"/>
      <c r="YE143" s="84" t="inlineStr">
        <is>
          <t>Anno 3</t>
        </is>
      </c>
      <c r="YF143" s="81" t="n"/>
      <c r="YG143" s="81" t="n"/>
      <c r="YH143" s="82" t="n"/>
      <c r="YI143" s="84" t="inlineStr">
        <is>
          <t>Anno 4</t>
        </is>
      </c>
      <c r="YJ143" s="81" t="n"/>
      <c r="YK143" s="81" t="n"/>
      <c r="YL143" s="82" t="n"/>
      <c r="YM143" s="84" t="inlineStr">
        <is>
          <t>Anno 5</t>
        </is>
      </c>
      <c r="YN143" s="81" t="n"/>
      <c r="YO143" s="81" t="n"/>
      <c r="YP143" s="82" t="n"/>
      <c r="YQ143" s="84" t="inlineStr">
        <is>
          <t>Anno 6</t>
        </is>
      </c>
      <c r="YR143" s="81" t="n"/>
      <c r="YS143" s="81" t="n"/>
      <c r="YT143" s="82" t="n"/>
      <c r="YU143" s="84" t="inlineStr">
        <is>
          <t>Anno 7</t>
        </is>
      </c>
      <c r="YV143" s="81" t="n"/>
      <c r="YW143" s="81" t="n"/>
      <c r="YX143" s="82" t="n"/>
      <c r="YY143" s="84" t="inlineStr">
        <is>
          <t>Anno 8</t>
        </is>
      </c>
      <c r="YZ143" s="81" t="n"/>
      <c r="ZA143" s="81" t="n"/>
      <c r="ZB143" s="82" t="n"/>
      <c r="ZC143" s="84" t="inlineStr">
        <is>
          <t>Anno 9</t>
        </is>
      </c>
      <c r="ZD143" s="81" t="n"/>
      <c r="ZE143" s="81" t="n"/>
      <c r="ZF143" s="82" t="n"/>
      <c r="ZG143" s="84" t="inlineStr">
        <is>
          <t>Anno 10</t>
        </is>
      </c>
      <c r="ZH143" s="81" t="n"/>
      <c r="ZI143" s="81" t="n"/>
      <c r="ZJ143" s="82" t="n"/>
      <c r="ZM143" s="84" t="inlineStr">
        <is>
          <t>ANNI</t>
        </is>
      </c>
      <c r="ZN143" s="84" t="inlineStr">
        <is>
          <t>Anno 1</t>
        </is>
      </c>
      <c r="ZO143" s="81" t="n"/>
      <c r="ZP143" s="81" t="n"/>
      <c r="ZQ143" s="82" t="n"/>
      <c r="ZR143" s="84" t="inlineStr">
        <is>
          <t>Anno 2</t>
        </is>
      </c>
      <c r="ZS143" s="81" t="n"/>
      <c r="ZT143" s="81" t="n"/>
      <c r="ZU143" s="82" t="n"/>
      <c r="ZV143" s="84" t="inlineStr">
        <is>
          <t>Anno 3</t>
        </is>
      </c>
      <c r="ZW143" s="81" t="n"/>
      <c r="ZX143" s="81" t="n"/>
      <c r="ZY143" s="82" t="n"/>
      <c r="ZZ143" s="84" t="inlineStr">
        <is>
          <t>Anno 4</t>
        </is>
      </c>
      <c r="AAA143" s="81" t="n"/>
      <c r="AAB143" s="81" t="n"/>
      <c r="AAC143" s="82" t="n"/>
      <c r="AAD143" s="84" t="inlineStr">
        <is>
          <t>Anno 5</t>
        </is>
      </c>
      <c r="AAE143" s="81" t="n"/>
      <c r="AAF143" s="81" t="n"/>
      <c r="AAG143" s="82" t="n"/>
      <c r="AAH143" s="84" t="inlineStr">
        <is>
          <t>Anno 6</t>
        </is>
      </c>
      <c r="AAI143" s="81" t="n"/>
      <c r="AAJ143" s="81" t="n"/>
      <c r="AAK143" s="82" t="n"/>
      <c r="AAL143" s="84" t="inlineStr">
        <is>
          <t>Anno 7</t>
        </is>
      </c>
      <c r="AAM143" s="81" t="n"/>
      <c r="AAN143" s="81" t="n"/>
      <c r="AAO143" s="82" t="n"/>
      <c r="AAP143" s="84" t="inlineStr">
        <is>
          <t>Anno 8</t>
        </is>
      </c>
      <c r="AAQ143" s="81" t="n"/>
      <c r="AAR143" s="81" t="n"/>
      <c r="AAS143" s="82" t="n"/>
      <c r="AAT143" s="84" t="inlineStr">
        <is>
          <t>Anno 9</t>
        </is>
      </c>
      <c r="AAU143" s="81" t="n"/>
      <c r="AAV143" s="81" t="n"/>
      <c r="AAW143" s="82" t="n"/>
      <c r="AAX143" s="84" t="inlineStr">
        <is>
          <t>Anno 10</t>
        </is>
      </c>
      <c r="AAY143" s="81" t="n"/>
      <c r="AAZ143" s="81" t="n"/>
      <c r="ABA143" s="82" t="n"/>
      <c r="ABD143" s="84" t="inlineStr">
        <is>
          <t>ANNI</t>
        </is>
      </c>
      <c r="ABE143" s="84" t="inlineStr">
        <is>
          <t>Anno 1</t>
        </is>
      </c>
      <c r="ABF143" s="81" t="n"/>
      <c r="ABG143" s="81" t="n"/>
      <c r="ABH143" s="82" t="n"/>
      <c r="ABI143" s="84" t="inlineStr">
        <is>
          <t>Anno 2</t>
        </is>
      </c>
      <c r="ABJ143" s="81" t="n"/>
      <c r="ABK143" s="81" t="n"/>
      <c r="ABL143" s="82" t="n"/>
      <c r="ABM143" s="84" t="inlineStr">
        <is>
          <t>Anno 3</t>
        </is>
      </c>
      <c r="ABN143" s="81" t="n"/>
      <c r="ABO143" s="81" t="n"/>
      <c r="ABP143" s="82" t="n"/>
      <c r="ABQ143" s="84" t="inlineStr">
        <is>
          <t>Anno 4</t>
        </is>
      </c>
      <c r="ABR143" s="81" t="n"/>
      <c r="ABS143" s="81" t="n"/>
      <c r="ABT143" s="82" t="n"/>
      <c r="ABU143" s="84" t="inlineStr">
        <is>
          <t>Anno 5</t>
        </is>
      </c>
      <c r="ABV143" s="81" t="n"/>
      <c r="ABW143" s="81" t="n"/>
      <c r="ABX143" s="82" t="n"/>
      <c r="ABY143" s="84" t="inlineStr">
        <is>
          <t>Anno 6</t>
        </is>
      </c>
      <c r="ABZ143" s="81" t="n"/>
      <c r="ACA143" s="81" t="n"/>
      <c r="ACB143" s="82" t="n"/>
      <c r="ACC143" s="84" t="inlineStr">
        <is>
          <t>Anno 7</t>
        </is>
      </c>
      <c r="ACD143" s="81" t="n"/>
      <c r="ACE143" s="81" t="n"/>
      <c r="ACF143" s="82" t="n"/>
      <c r="ACG143" s="84" t="inlineStr">
        <is>
          <t>Anno 8</t>
        </is>
      </c>
      <c r="ACH143" s="81" t="n"/>
      <c r="ACI143" s="81" t="n"/>
      <c r="ACJ143" s="82" t="n"/>
      <c r="ACK143" s="84" t="inlineStr">
        <is>
          <t>Anno 9</t>
        </is>
      </c>
      <c r="ACL143" s="81" t="n"/>
      <c r="ACM143" s="81" t="n"/>
      <c r="ACN143" s="82" t="n"/>
      <c r="ACO143" s="84" t="inlineStr">
        <is>
          <t>Anno 10</t>
        </is>
      </c>
      <c r="ACP143" s="81" t="n"/>
      <c r="ACQ143" s="81" t="n"/>
      <c r="ACR143" s="82" t="n"/>
      <c r="ACU143" s="84" t="inlineStr">
        <is>
          <t>ANNI</t>
        </is>
      </c>
      <c r="ACV143" s="84" t="inlineStr">
        <is>
          <t>Anno 1</t>
        </is>
      </c>
      <c r="ACW143" s="81" t="n"/>
      <c r="ACX143" s="81" t="n"/>
      <c r="ACY143" s="82" t="n"/>
      <c r="ACZ143" s="84" t="inlineStr">
        <is>
          <t>Anno 2</t>
        </is>
      </c>
      <c r="ADA143" s="81" t="n"/>
      <c r="ADB143" s="81" t="n"/>
      <c r="ADC143" s="82" t="n"/>
      <c r="ADD143" s="84" t="inlineStr">
        <is>
          <t>Anno 3</t>
        </is>
      </c>
      <c r="ADE143" s="81" t="n"/>
      <c r="ADF143" s="81" t="n"/>
      <c r="ADG143" s="82" t="n"/>
      <c r="ADH143" s="84" t="inlineStr">
        <is>
          <t>Anno 4</t>
        </is>
      </c>
      <c r="ADI143" s="81" t="n"/>
      <c r="ADJ143" s="81" t="n"/>
      <c r="ADK143" s="82" t="n"/>
      <c r="ADL143" s="84" t="inlineStr">
        <is>
          <t>Anno 5</t>
        </is>
      </c>
      <c r="ADM143" s="81" t="n"/>
      <c r="ADN143" s="81" t="n"/>
      <c r="ADO143" s="82" t="n"/>
      <c r="ADP143" s="84" t="inlineStr">
        <is>
          <t>Anno 6</t>
        </is>
      </c>
      <c r="ADQ143" s="81" t="n"/>
      <c r="ADR143" s="81" t="n"/>
      <c r="ADS143" s="82" t="n"/>
      <c r="ADT143" s="84" t="inlineStr">
        <is>
          <t>Anno 7</t>
        </is>
      </c>
      <c r="ADU143" s="81" t="n"/>
      <c r="ADV143" s="81" t="n"/>
      <c r="ADW143" s="82" t="n"/>
      <c r="ADX143" s="84" t="inlineStr">
        <is>
          <t>Anno 8</t>
        </is>
      </c>
      <c r="ADY143" s="81" t="n"/>
      <c r="ADZ143" s="81" t="n"/>
      <c r="AEA143" s="82" t="n"/>
      <c r="AEB143" s="84" t="inlineStr">
        <is>
          <t>Anno 9</t>
        </is>
      </c>
      <c r="AEC143" s="81" t="n"/>
      <c r="AED143" s="81" t="n"/>
      <c r="AEE143" s="82" t="n"/>
      <c r="AEF143" s="84" t="inlineStr">
        <is>
          <t>Anno 10</t>
        </is>
      </c>
      <c r="AEG143" s="81" t="n"/>
      <c r="AEH143" s="81" t="n"/>
      <c r="AEI143" s="82" t="n"/>
      <c r="AEL143" s="84" t="inlineStr">
        <is>
          <t>ANNI</t>
        </is>
      </c>
      <c r="AEM143" s="84" t="inlineStr">
        <is>
          <t>Anno 1</t>
        </is>
      </c>
      <c r="AEN143" s="81" t="n"/>
      <c r="AEO143" s="81" t="n"/>
      <c r="AEP143" s="82" t="n"/>
      <c r="AEQ143" s="84" t="inlineStr">
        <is>
          <t>Anno 2</t>
        </is>
      </c>
      <c r="AER143" s="81" t="n"/>
      <c r="AES143" s="81" t="n"/>
      <c r="AET143" s="82" t="n"/>
      <c r="AEU143" s="84" t="inlineStr">
        <is>
          <t>Anno 3</t>
        </is>
      </c>
      <c r="AEV143" s="81" t="n"/>
      <c r="AEW143" s="81" t="n"/>
      <c r="AEX143" s="82" t="n"/>
      <c r="AEY143" s="84" t="inlineStr">
        <is>
          <t>Anno 4</t>
        </is>
      </c>
      <c r="AEZ143" s="81" t="n"/>
      <c r="AFA143" s="81" t="n"/>
      <c r="AFB143" s="82" t="n"/>
      <c r="AFC143" s="84" t="inlineStr">
        <is>
          <t>Anno 5</t>
        </is>
      </c>
      <c r="AFD143" s="81" t="n"/>
      <c r="AFE143" s="81" t="n"/>
      <c r="AFF143" s="82" t="n"/>
      <c r="AFG143" s="84" t="inlineStr">
        <is>
          <t>Anno 6</t>
        </is>
      </c>
      <c r="AFH143" s="81" t="n"/>
      <c r="AFI143" s="81" t="n"/>
      <c r="AFJ143" s="82" t="n"/>
      <c r="AFK143" s="84" t="inlineStr">
        <is>
          <t>Anno 7</t>
        </is>
      </c>
      <c r="AFL143" s="81" t="n"/>
      <c r="AFM143" s="81" t="n"/>
      <c r="AFN143" s="82" t="n"/>
      <c r="AFO143" s="84" t="inlineStr">
        <is>
          <t>Anno 8</t>
        </is>
      </c>
      <c r="AFP143" s="81" t="n"/>
      <c r="AFQ143" s="81" t="n"/>
      <c r="AFR143" s="82" t="n"/>
      <c r="AFS143" s="84" t="inlineStr">
        <is>
          <t>Anno 9</t>
        </is>
      </c>
      <c r="AFT143" s="81" t="n"/>
      <c r="AFU143" s="81" t="n"/>
      <c r="AFV143" s="82" t="n"/>
      <c r="AFW143" s="84" t="inlineStr">
        <is>
          <t>Anno 10</t>
        </is>
      </c>
      <c r="AFX143" s="81" t="n"/>
      <c r="AFY143" s="81" t="n"/>
      <c r="AFZ143" s="82" t="n"/>
    </row>
    <row r="144">
      <c r="A144" s="77" t="inlineStr">
        <is>
          <t>Erog.</t>
        </is>
      </c>
      <c r="B144" s="77" t="inlineStr">
        <is>
          <t>T1</t>
        </is>
      </c>
      <c r="C144" s="77" t="inlineStr">
        <is>
          <t>T2</t>
        </is>
      </c>
      <c r="D144" s="77" t="inlineStr">
        <is>
          <t>T3</t>
        </is>
      </c>
      <c r="E144" s="77" t="inlineStr">
        <is>
          <t>T4</t>
        </is>
      </c>
      <c r="F144" s="77" t="inlineStr">
        <is>
          <t>T1</t>
        </is>
      </c>
      <c r="G144" s="77" t="inlineStr">
        <is>
          <t>T2</t>
        </is>
      </c>
      <c r="H144" s="77" t="inlineStr">
        <is>
          <t>T3</t>
        </is>
      </c>
      <c r="I144" s="77" t="inlineStr">
        <is>
          <t>T4</t>
        </is>
      </c>
      <c r="J144" s="77" t="inlineStr">
        <is>
          <t>T1</t>
        </is>
      </c>
      <c r="K144" s="77" t="inlineStr">
        <is>
          <t>T2</t>
        </is>
      </c>
      <c r="L144" s="77" t="inlineStr">
        <is>
          <t>T3</t>
        </is>
      </c>
      <c r="M144" s="77" t="inlineStr">
        <is>
          <t>T4</t>
        </is>
      </c>
      <c r="N144" s="77" t="inlineStr">
        <is>
          <t>T1</t>
        </is>
      </c>
      <c r="O144" s="77" t="inlineStr">
        <is>
          <t>T2</t>
        </is>
      </c>
      <c r="P144" s="77" t="inlineStr">
        <is>
          <t>T3</t>
        </is>
      </c>
      <c r="Q144" s="77" t="inlineStr">
        <is>
          <t>T4</t>
        </is>
      </c>
      <c r="R144" s="77" t="inlineStr">
        <is>
          <t>T1</t>
        </is>
      </c>
      <c r="S144" s="77" t="inlineStr">
        <is>
          <t>T2</t>
        </is>
      </c>
      <c r="T144" s="77" t="inlineStr">
        <is>
          <t>T3</t>
        </is>
      </c>
      <c r="U144" s="77" t="inlineStr">
        <is>
          <t>T4</t>
        </is>
      </c>
      <c r="V144" s="77" t="inlineStr">
        <is>
          <t>T1</t>
        </is>
      </c>
      <c r="W144" s="77" t="inlineStr">
        <is>
          <t>T2</t>
        </is>
      </c>
      <c r="X144" s="77" t="inlineStr">
        <is>
          <t>T3</t>
        </is>
      </c>
      <c r="Y144" s="77" t="inlineStr">
        <is>
          <t>T4</t>
        </is>
      </c>
      <c r="Z144" s="77" t="inlineStr">
        <is>
          <t>T1</t>
        </is>
      </c>
      <c r="AA144" s="77" t="inlineStr">
        <is>
          <t>T2</t>
        </is>
      </c>
      <c r="AB144" s="77" t="inlineStr">
        <is>
          <t>T3</t>
        </is>
      </c>
      <c r="AC144" s="77" t="inlineStr">
        <is>
          <t>T4</t>
        </is>
      </c>
      <c r="AD144" s="77" t="inlineStr">
        <is>
          <t>T1</t>
        </is>
      </c>
      <c r="AE144" s="77" t="inlineStr">
        <is>
          <t>T2</t>
        </is>
      </c>
      <c r="AF144" s="77" t="inlineStr">
        <is>
          <t>T3</t>
        </is>
      </c>
      <c r="AG144" s="77" t="inlineStr">
        <is>
          <t>T4</t>
        </is>
      </c>
      <c r="AH144" s="77" t="inlineStr">
        <is>
          <t>T1</t>
        </is>
      </c>
      <c r="AI144" s="77" t="inlineStr">
        <is>
          <t>T2</t>
        </is>
      </c>
      <c r="AJ144" s="77" t="inlineStr">
        <is>
          <t>T3</t>
        </is>
      </c>
      <c r="AK144" s="77" t="inlineStr">
        <is>
          <t>T4</t>
        </is>
      </c>
      <c r="AL144" s="77" t="inlineStr">
        <is>
          <t>T1</t>
        </is>
      </c>
      <c r="AM144" s="77" t="inlineStr">
        <is>
          <t>T2</t>
        </is>
      </c>
      <c r="AN144" s="77" t="inlineStr">
        <is>
          <t>T3</t>
        </is>
      </c>
      <c r="AO144" s="77" t="inlineStr">
        <is>
          <t>T4</t>
        </is>
      </c>
      <c r="AR144" s="77" t="inlineStr">
        <is>
          <t>Erog.</t>
        </is>
      </c>
      <c r="AS144" s="77" t="inlineStr">
        <is>
          <t>T1</t>
        </is>
      </c>
      <c r="AT144" s="77" t="inlineStr">
        <is>
          <t>T2</t>
        </is>
      </c>
      <c r="AU144" s="77" t="inlineStr">
        <is>
          <t>T3</t>
        </is>
      </c>
      <c r="AV144" s="77" t="inlineStr">
        <is>
          <t>T4</t>
        </is>
      </c>
      <c r="AW144" s="77" t="inlineStr">
        <is>
          <t>T1</t>
        </is>
      </c>
      <c r="AX144" s="77" t="inlineStr">
        <is>
          <t>T2</t>
        </is>
      </c>
      <c r="AY144" s="77" t="inlineStr">
        <is>
          <t>T3</t>
        </is>
      </c>
      <c r="AZ144" s="77" t="inlineStr">
        <is>
          <t>T4</t>
        </is>
      </c>
      <c r="BA144" s="77" t="inlineStr">
        <is>
          <t>T1</t>
        </is>
      </c>
      <c r="BB144" s="77" t="inlineStr">
        <is>
          <t>T2</t>
        </is>
      </c>
      <c r="BC144" s="77" t="inlineStr">
        <is>
          <t>T3</t>
        </is>
      </c>
      <c r="BD144" s="77" t="inlineStr">
        <is>
          <t>T4</t>
        </is>
      </c>
      <c r="BE144" s="77" t="inlineStr">
        <is>
          <t>T1</t>
        </is>
      </c>
      <c r="BF144" s="77" t="inlineStr">
        <is>
          <t>T2</t>
        </is>
      </c>
      <c r="BG144" s="77" t="inlineStr">
        <is>
          <t>T3</t>
        </is>
      </c>
      <c r="BH144" s="77" t="inlineStr">
        <is>
          <t>T4</t>
        </is>
      </c>
      <c r="BI144" s="77" t="inlineStr">
        <is>
          <t>T1</t>
        </is>
      </c>
      <c r="BJ144" s="77" t="inlineStr">
        <is>
          <t>T2</t>
        </is>
      </c>
      <c r="BK144" s="77" t="inlineStr">
        <is>
          <t>T3</t>
        </is>
      </c>
      <c r="BL144" s="77" t="inlineStr">
        <is>
          <t>T4</t>
        </is>
      </c>
      <c r="BM144" s="77" t="inlineStr">
        <is>
          <t>T1</t>
        </is>
      </c>
      <c r="BN144" s="77" t="inlineStr">
        <is>
          <t>T2</t>
        </is>
      </c>
      <c r="BO144" s="77" t="inlineStr">
        <is>
          <t>T3</t>
        </is>
      </c>
      <c r="BP144" s="77" t="inlineStr">
        <is>
          <t>T4</t>
        </is>
      </c>
      <c r="BQ144" s="77" t="inlineStr">
        <is>
          <t>T1</t>
        </is>
      </c>
      <c r="BR144" s="77" t="inlineStr">
        <is>
          <t>T2</t>
        </is>
      </c>
      <c r="BS144" s="77" t="inlineStr">
        <is>
          <t>T3</t>
        </is>
      </c>
      <c r="BT144" s="77" t="inlineStr">
        <is>
          <t>T4</t>
        </is>
      </c>
      <c r="BU144" s="77" t="inlineStr">
        <is>
          <t>T1</t>
        </is>
      </c>
      <c r="BV144" s="77" t="inlineStr">
        <is>
          <t>T2</t>
        </is>
      </c>
      <c r="BW144" s="77" t="inlineStr">
        <is>
          <t>T3</t>
        </is>
      </c>
      <c r="BX144" s="77" t="inlineStr">
        <is>
          <t>T4</t>
        </is>
      </c>
      <c r="BY144" s="77" t="inlineStr">
        <is>
          <t>T1</t>
        </is>
      </c>
      <c r="BZ144" s="77" t="inlineStr">
        <is>
          <t>T2</t>
        </is>
      </c>
      <c r="CA144" s="77" t="inlineStr">
        <is>
          <t>T3</t>
        </is>
      </c>
      <c r="CB144" s="77" t="inlineStr">
        <is>
          <t>T4</t>
        </is>
      </c>
      <c r="CC144" s="77" t="inlineStr">
        <is>
          <t>T1</t>
        </is>
      </c>
      <c r="CD144" s="77" t="inlineStr">
        <is>
          <t>T2</t>
        </is>
      </c>
      <c r="CE144" s="77" t="inlineStr">
        <is>
          <t>T3</t>
        </is>
      </c>
      <c r="CF144" s="77" t="inlineStr">
        <is>
          <t>T4</t>
        </is>
      </c>
      <c r="CI144" s="77" t="inlineStr">
        <is>
          <t>Erog.</t>
        </is>
      </c>
      <c r="CJ144" s="77" t="inlineStr">
        <is>
          <t>T1</t>
        </is>
      </c>
      <c r="CK144" s="77" t="inlineStr">
        <is>
          <t>T2</t>
        </is>
      </c>
      <c r="CL144" s="77" t="inlineStr">
        <is>
          <t>T3</t>
        </is>
      </c>
      <c r="CM144" s="77" t="inlineStr">
        <is>
          <t>T4</t>
        </is>
      </c>
      <c r="CN144" s="77" t="inlineStr">
        <is>
          <t>T1</t>
        </is>
      </c>
      <c r="CO144" s="77" t="inlineStr">
        <is>
          <t>T2</t>
        </is>
      </c>
      <c r="CP144" s="77" t="inlineStr">
        <is>
          <t>T3</t>
        </is>
      </c>
      <c r="CQ144" s="77" t="inlineStr">
        <is>
          <t>T4</t>
        </is>
      </c>
      <c r="CR144" s="77" t="inlineStr">
        <is>
          <t>T1</t>
        </is>
      </c>
      <c r="CS144" s="77" t="inlineStr">
        <is>
          <t>T2</t>
        </is>
      </c>
      <c r="CT144" s="77" t="inlineStr">
        <is>
          <t>T3</t>
        </is>
      </c>
      <c r="CU144" s="77" t="inlineStr">
        <is>
          <t>T4</t>
        </is>
      </c>
      <c r="CV144" s="77" t="inlineStr">
        <is>
          <t>T1</t>
        </is>
      </c>
      <c r="CW144" s="77" t="inlineStr">
        <is>
          <t>T2</t>
        </is>
      </c>
      <c r="CX144" s="77" t="inlineStr">
        <is>
          <t>T3</t>
        </is>
      </c>
      <c r="CY144" s="77" t="inlineStr">
        <is>
          <t>T4</t>
        </is>
      </c>
      <c r="CZ144" s="77" t="inlineStr">
        <is>
          <t>T1</t>
        </is>
      </c>
      <c r="DA144" s="77" t="inlineStr">
        <is>
          <t>T2</t>
        </is>
      </c>
      <c r="DB144" s="77" t="inlineStr">
        <is>
          <t>T3</t>
        </is>
      </c>
      <c r="DC144" s="77" t="inlineStr">
        <is>
          <t>T4</t>
        </is>
      </c>
      <c r="DD144" s="77" t="inlineStr">
        <is>
          <t>T1</t>
        </is>
      </c>
      <c r="DE144" s="77" t="inlineStr">
        <is>
          <t>T2</t>
        </is>
      </c>
      <c r="DF144" s="77" t="inlineStr">
        <is>
          <t>T3</t>
        </is>
      </c>
      <c r="DG144" s="77" t="inlineStr">
        <is>
          <t>T4</t>
        </is>
      </c>
      <c r="DH144" s="77" t="inlineStr">
        <is>
          <t>T1</t>
        </is>
      </c>
      <c r="DI144" s="77" t="inlineStr">
        <is>
          <t>T2</t>
        </is>
      </c>
      <c r="DJ144" s="77" t="inlineStr">
        <is>
          <t>T3</t>
        </is>
      </c>
      <c r="DK144" s="77" t="inlineStr">
        <is>
          <t>T4</t>
        </is>
      </c>
      <c r="DL144" s="77" t="inlineStr">
        <is>
          <t>T1</t>
        </is>
      </c>
      <c r="DM144" s="77" t="inlineStr">
        <is>
          <t>T2</t>
        </is>
      </c>
      <c r="DN144" s="77" t="inlineStr">
        <is>
          <t>T3</t>
        </is>
      </c>
      <c r="DO144" s="77" t="inlineStr">
        <is>
          <t>T4</t>
        </is>
      </c>
      <c r="DP144" s="77" t="inlineStr">
        <is>
          <t>T1</t>
        </is>
      </c>
      <c r="DQ144" s="77" t="inlineStr">
        <is>
          <t>T2</t>
        </is>
      </c>
      <c r="DR144" s="77" t="inlineStr">
        <is>
          <t>T3</t>
        </is>
      </c>
      <c r="DS144" s="77" t="inlineStr">
        <is>
          <t>T4</t>
        </is>
      </c>
      <c r="DT144" s="77" t="inlineStr">
        <is>
          <t>T1</t>
        </is>
      </c>
      <c r="DU144" s="77" t="inlineStr">
        <is>
          <t>T2</t>
        </is>
      </c>
      <c r="DV144" s="77" t="inlineStr">
        <is>
          <t>T3</t>
        </is>
      </c>
      <c r="DW144" s="77" t="inlineStr">
        <is>
          <t>T4</t>
        </is>
      </c>
      <c r="DZ144" s="77" t="inlineStr">
        <is>
          <t>Erog.</t>
        </is>
      </c>
      <c r="EA144" s="77" t="inlineStr">
        <is>
          <t>T1</t>
        </is>
      </c>
      <c r="EB144" s="77" t="inlineStr">
        <is>
          <t>T2</t>
        </is>
      </c>
      <c r="EC144" s="77" t="inlineStr">
        <is>
          <t>T3</t>
        </is>
      </c>
      <c r="ED144" s="77" t="inlineStr">
        <is>
          <t>T4</t>
        </is>
      </c>
      <c r="EE144" s="77" t="inlineStr">
        <is>
          <t>T1</t>
        </is>
      </c>
      <c r="EF144" s="77" t="inlineStr">
        <is>
          <t>T2</t>
        </is>
      </c>
      <c r="EG144" s="77" t="inlineStr">
        <is>
          <t>T3</t>
        </is>
      </c>
      <c r="EH144" s="77" t="inlineStr">
        <is>
          <t>T4</t>
        </is>
      </c>
      <c r="EI144" s="77" t="inlineStr">
        <is>
          <t>T1</t>
        </is>
      </c>
      <c r="EJ144" s="77" t="inlineStr">
        <is>
          <t>T2</t>
        </is>
      </c>
      <c r="EK144" s="77" t="inlineStr">
        <is>
          <t>T3</t>
        </is>
      </c>
      <c r="EL144" s="77" t="inlineStr">
        <is>
          <t>T4</t>
        </is>
      </c>
      <c r="EM144" s="77" t="inlineStr">
        <is>
          <t>T1</t>
        </is>
      </c>
      <c r="EN144" s="77" t="inlineStr">
        <is>
          <t>T2</t>
        </is>
      </c>
      <c r="EO144" s="77" t="inlineStr">
        <is>
          <t>T3</t>
        </is>
      </c>
      <c r="EP144" s="77" t="inlineStr">
        <is>
          <t>T4</t>
        </is>
      </c>
      <c r="EQ144" s="77" t="inlineStr">
        <is>
          <t>T1</t>
        </is>
      </c>
      <c r="ER144" s="77" t="inlineStr">
        <is>
          <t>T2</t>
        </is>
      </c>
      <c r="ES144" s="77" t="inlineStr">
        <is>
          <t>T3</t>
        </is>
      </c>
      <c r="ET144" s="77" t="inlineStr">
        <is>
          <t>T4</t>
        </is>
      </c>
      <c r="EU144" s="77" t="inlineStr">
        <is>
          <t>T1</t>
        </is>
      </c>
      <c r="EV144" s="77" t="inlineStr">
        <is>
          <t>T2</t>
        </is>
      </c>
      <c r="EW144" s="77" t="inlineStr">
        <is>
          <t>T3</t>
        </is>
      </c>
      <c r="EX144" s="77" t="inlineStr">
        <is>
          <t>T4</t>
        </is>
      </c>
      <c r="EY144" s="77" t="inlineStr">
        <is>
          <t>T1</t>
        </is>
      </c>
      <c r="EZ144" s="77" t="inlineStr">
        <is>
          <t>T2</t>
        </is>
      </c>
      <c r="FA144" s="77" t="inlineStr">
        <is>
          <t>T3</t>
        </is>
      </c>
      <c r="FB144" s="77" t="inlineStr">
        <is>
          <t>T4</t>
        </is>
      </c>
      <c r="FC144" s="77" t="inlineStr">
        <is>
          <t>T1</t>
        </is>
      </c>
      <c r="FD144" s="77" t="inlineStr">
        <is>
          <t>T2</t>
        </is>
      </c>
      <c r="FE144" s="77" t="inlineStr">
        <is>
          <t>T3</t>
        </is>
      </c>
      <c r="FF144" s="77" t="inlineStr">
        <is>
          <t>T4</t>
        </is>
      </c>
      <c r="FG144" s="77" t="inlineStr">
        <is>
          <t>T1</t>
        </is>
      </c>
      <c r="FH144" s="77" t="inlineStr">
        <is>
          <t>T2</t>
        </is>
      </c>
      <c r="FI144" s="77" t="inlineStr">
        <is>
          <t>T3</t>
        </is>
      </c>
      <c r="FJ144" s="77" t="inlineStr">
        <is>
          <t>T4</t>
        </is>
      </c>
      <c r="FK144" s="77" t="inlineStr">
        <is>
          <t>T1</t>
        </is>
      </c>
      <c r="FL144" s="77" t="inlineStr">
        <is>
          <t>T2</t>
        </is>
      </c>
      <c r="FM144" s="77" t="inlineStr">
        <is>
          <t>T3</t>
        </is>
      </c>
      <c r="FN144" s="77" t="inlineStr">
        <is>
          <t>T4</t>
        </is>
      </c>
      <c r="FQ144" s="77" t="inlineStr">
        <is>
          <t>Erog.</t>
        </is>
      </c>
      <c r="FR144" s="77" t="inlineStr">
        <is>
          <t>T1</t>
        </is>
      </c>
      <c r="FS144" s="77" t="inlineStr">
        <is>
          <t>T2</t>
        </is>
      </c>
      <c r="FT144" s="77" t="inlineStr">
        <is>
          <t>T3</t>
        </is>
      </c>
      <c r="FU144" s="77" t="inlineStr">
        <is>
          <t>T4</t>
        </is>
      </c>
      <c r="FV144" s="77" t="inlineStr">
        <is>
          <t>T1</t>
        </is>
      </c>
      <c r="FW144" s="77" t="inlineStr">
        <is>
          <t>T2</t>
        </is>
      </c>
      <c r="FX144" s="77" t="inlineStr">
        <is>
          <t>T3</t>
        </is>
      </c>
      <c r="FY144" s="77" t="inlineStr">
        <is>
          <t>T4</t>
        </is>
      </c>
      <c r="FZ144" s="77" t="inlineStr">
        <is>
          <t>T1</t>
        </is>
      </c>
      <c r="GA144" s="77" t="inlineStr">
        <is>
          <t>T2</t>
        </is>
      </c>
      <c r="GB144" s="77" t="inlineStr">
        <is>
          <t>T3</t>
        </is>
      </c>
      <c r="GC144" s="77" t="inlineStr">
        <is>
          <t>T4</t>
        </is>
      </c>
      <c r="GD144" s="77" t="inlineStr">
        <is>
          <t>T1</t>
        </is>
      </c>
      <c r="GE144" s="77" t="inlineStr">
        <is>
          <t>T2</t>
        </is>
      </c>
      <c r="GF144" s="77" t="inlineStr">
        <is>
          <t>T3</t>
        </is>
      </c>
      <c r="GG144" s="77" t="inlineStr">
        <is>
          <t>T4</t>
        </is>
      </c>
      <c r="GH144" s="77" t="inlineStr">
        <is>
          <t>T1</t>
        </is>
      </c>
      <c r="GI144" s="77" t="inlineStr">
        <is>
          <t>T2</t>
        </is>
      </c>
      <c r="GJ144" s="77" t="inlineStr">
        <is>
          <t>T3</t>
        </is>
      </c>
      <c r="GK144" s="77" t="inlineStr">
        <is>
          <t>T4</t>
        </is>
      </c>
      <c r="GL144" s="77" t="inlineStr">
        <is>
          <t>T1</t>
        </is>
      </c>
      <c r="GM144" s="77" t="inlineStr">
        <is>
          <t>T2</t>
        </is>
      </c>
      <c r="GN144" s="77" t="inlineStr">
        <is>
          <t>T3</t>
        </is>
      </c>
      <c r="GO144" s="77" t="inlineStr">
        <is>
          <t>T4</t>
        </is>
      </c>
      <c r="GP144" s="77" t="inlineStr">
        <is>
          <t>T1</t>
        </is>
      </c>
      <c r="GQ144" s="77" t="inlineStr">
        <is>
          <t>T2</t>
        </is>
      </c>
      <c r="GR144" s="77" t="inlineStr">
        <is>
          <t>T3</t>
        </is>
      </c>
      <c r="GS144" s="77" t="inlineStr">
        <is>
          <t>T4</t>
        </is>
      </c>
      <c r="GT144" s="77" t="inlineStr">
        <is>
          <t>T1</t>
        </is>
      </c>
      <c r="GU144" s="77" t="inlineStr">
        <is>
          <t>T2</t>
        </is>
      </c>
      <c r="GV144" s="77" t="inlineStr">
        <is>
          <t>T3</t>
        </is>
      </c>
      <c r="GW144" s="77" t="inlineStr">
        <is>
          <t>T4</t>
        </is>
      </c>
      <c r="GX144" s="77" t="inlineStr">
        <is>
          <t>T1</t>
        </is>
      </c>
      <c r="GY144" s="77" t="inlineStr">
        <is>
          <t>T2</t>
        </is>
      </c>
      <c r="GZ144" s="77" t="inlineStr">
        <is>
          <t>T3</t>
        </is>
      </c>
      <c r="HA144" s="77" t="inlineStr">
        <is>
          <t>T4</t>
        </is>
      </c>
      <c r="HB144" s="77" t="inlineStr">
        <is>
          <t>T1</t>
        </is>
      </c>
      <c r="HC144" s="77" t="inlineStr">
        <is>
          <t>T2</t>
        </is>
      </c>
      <c r="HD144" s="77" t="inlineStr">
        <is>
          <t>T3</t>
        </is>
      </c>
      <c r="HE144" s="77" t="inlineStr">
        <is>
          <t>T4</t>
        </is>
      </c>
      <c r="HH144" s="77" t="inlineStr">
        <is>
          <t>Erog.</t>
        </is>
      </c>
      <c r="HI144" s="77" t="inlineStr">
        <is>
          <t>T1</t>
        </is>
      </c>
      <c r="HJ144" s="77" t="inlineStr">
        <is>
          <t>T2</t>
        </is>
      </c>
      <c r="HK144" s="77" t="inlineStr">
        <is>
          <t>T3</t>
        </is>
      </c>
      <c r="HL144" s="77" t="inlineStr">
        <is>
          <t>T4</t>
        </is>
      </c>
      <c r="HM144" s="77" t="inlineStr">
        <is>
          <t>T1</t>
        </is>
      </c>
      <c r="HN144" s="77" t="inlineStr">
        <is>
          <t>T2</t>
        </is>
      </c>
      <c r="HO144" s="77" t="inlineStr">
        <is>
          <t>T3</t>
        </is>
      </c>
      <c r="HP144" s="77" t="inlineStr">
        <is>
          <t>T4</t>
        </is>
      </c>
      <c r="HQ144" s="77" t="inlineStr">
        <is>
          <t>T1</t>
        </is>
      </c>
      <c r="HR144" s="77" t="inlineStr">
        <is>
          <t>T2</t>
        </is>
      </c>
      <c r="HS144" s="77" t="inlineStr">
        <is>
          <t>T3</t>
        </is>
      </c>
      <c r="HT144" s="77" t="inlineStr">
        <is>
          <t>T4</t>
        </is>
      </c>
      <c r="HU144" s="77" t="inlineStr">
        <is>
          <t>T1</t>
        </is>
      </c>
      <c r="HV144" s="77" t="inlineStr">
        <is>
          <t>T2</t>
        </is>
      </c>
      <c r="HW144" s="77" t="inlineStr">
        <is>
          <t>T3</t>
        </is>
      </c>
      <c r="HX144" s="77" t="inlineStr">
        <is>
          <t>T4</t>
        </is>
      </c>
      <c r="HY144" s="77" t="inlineStr">
        <is>
          <t>T1</t>
        </is>
      </c>
      <c r="HZ144" s="77" t="inlineStr">
        <is>
          <t>T2</t>
        </is>
      </c>
      <c r="IA144" s="77" t="inlineStr">
        <is>
          <t>T3</t>
        </is>
      </c>
      <c r="IB144" s="77" t="inlineStr">
        <is>
          <t>T4</t>
        </is>
      </c>
      <c r="IC144" s="77" t="inlineStr">
        <is>
          <t>T1</t>
        </is>
      </c>
      <c r="ID144" s="77" t="inlineStr">
        <is>
          <t>T2</t>
        </is>
      </c>
      <c r="IE144" s="77" t="inlineStr">
        <is>
          <t>T3</t>
        </is>
      </c>
      <c r="IF144" s="77" t="inlineStr">
        <is>
          <t>T4</t>
        </is>
      </c>
      <c r="IG144" s="77" t="inlineStr">
        <is>
          <t>T1</t>
        </is>
      </c>
      <c r="IH144" s="77" t="inlineStr">
        <is>
          <t>T2</t>
        </is>
      </c>
      <c r="II144" s="77" t="inlineStr">
        <is>
          <t>T3</t>
        </is>
      </c>
      <c r="IJ144" s="77" t="inlineStr">
        <is>
          <t>T4</t>
        </is>
      </c>
      <c r="IK144" s="77" t="inlineStr">
        <is>
          <t>T1</t>
        </is>
      </c>
      <c r="IL144" s="77" t="inlineStr">
        <is>
          <t>T2</t>
        </is>
      </c>
      <c r="IM144" s="77" t="inlineStr">
        <is>
          <t>T3</t>
        </is>
      </c>
      <c r="IN144" s="77" t="inlineStr">
        <is>
          <t>T4</t>
        </is>
      </c>
      <c r="IO144" s="77" t="inlineStr">
        <is>
          <t>T1</t>
        </is>
      </c>
      <c r="IP144" s="77" t="inlineStr">
        <is>
          <t>T2</t>
        </is>
      </c>
      <c r="IQ144" s="77" t="inlineStr">
        <is>
          <t>T3</t>
        </is>
      </c>
      <c r="IR144" s="77" t="inlineStr">
        <is>
          <t>T4</t>
        </is>
      </c>
      <c r="IS144" s="77" t="inlineStr">
        <is>
          <t>T1</t>
        </is>
      </c>
      <c r="IT144" s="77" t="inlineStr">
        <is>
          <t>T2</t>
        </is>
      </c>
      <c r="IU144" s="77" t="inlineStr">
        <is>
          <t>T3</t>
        </is>
      </c>
      <c r="IV144" s="77" t="inlineStr">
        <is>
          <t>T4</t>
        </is>
      </c>
      <c r="IY144" s="77" t="inlineStr">
        <is>
          <t>Erog.</t>
        </is>
      </c>
      <c r="IZ144" s="77" t="inlineStr">
        <is>
          <t>T1</t>
        </is>
      </c>
      <c r="JA144" s="77" t="inlineStr">
        <is>
          <t>T2</t>
        </is>
      </c>
      <c r="JB144" s="77" t="inlineStr">
        <is>
          <t>T3</t>
        </is>
      </c>
      <c r="JC144" s="77" t="inlineStr">
        <is>
          <t>T4</t>
        </is>
      </c>
      <c r="JD144" s="77" t="inlineStr">
        <is>
          <t>T1</t>
        </is>
      </c>
      <c r="JE144" s="77" t="inlineStr">
        <is>
          <t>T2</t>
        </is>
      </c>
      <c r="JF144" s="77" t="inlineStr">
        <is>
          <t>T3</t>
        </is>
      </c>
      <c r="JG144" s="77" t="inlineStr">
        <is>
          <t>T4</t>
        </is>
      </c>
      <c r="JH144" s="77" t="inlineStr">
        <is>
          <t>T1</t>
        </is>
      </c>
      <c r="JI144" s="77" t="inlineStr">
        <is>
          <t>T2</t>
        </is>
      </c>
      <c r="JJ144" s="77" t="inlineStr">
        <is>
          <t>T3</t>
        </is>
      </c>
      <c r="JK144" s="77" t="inlineStr">
        <is>
          <t>T4</t>
        </is>
      </c>
      <c r="JL144" s="77" t="inlineStr">
        <is>
          <t>T1</t>
        </is>
      </c>
      <c r="JM144" s="77" t="inlineStr">
        <is>
          <t>T2</t>
        </is>
      </c>
      <c r="JN144" s="77" t="inlineStr">
        <is>
          <t>T3</t>
        </is>
      </c>
      <c r="JO144" s="77" t="inlineStr">
        <is>
          <t>T4</t>
        </is>
      </c>
      <c r="JP144" s="77" t="inlineStr">
        <is>
          <t>T1</t>
        </is>
      </c>
      <c r="JQ144" s="77" t="inlineStr">
        <is>
          <t>T2</t>
        </is>
      </c>
      <c r="JR144" s="77" t="inlineStr">
        <is>
          <t>T3</t>
        </is>
      </c>
      <c r="JS144" s="77" t="inlineStr">
        <is>
          <t>T4</t>
        </is>
      </c>
      <c r="JT144" s="77" t="inlineStr">
        <is>
          <t>T1</t>
        </is>
      </c>
      <c r="JU144" s="77" t="inlineStr">
        <is>
          <t>T2</t>
        </is>
      </c>
      <c r="JV144" s="77" t="inlineStr">
        <is>
          <t>T3</t>
        </is>
      </c>
      <c r="JW144" s="77" t="inlineStr">
        <is>
          <t>T4</t>
        </is>
      </c>
      <c r="JX144" s="77" t="inlineStr">
        <is>
          <t>T1</t>
        </is>
      </c>
      <c r="JY144" s="77" t="inlineStr">
        <is>
          <t>T2</t>
        </is>
      </c>
      <c r="JZ144" s="77" t="inlineStr">
        <is>
          <t>T3</t>
        </is>
      </c>
      <c r="KA144" s="77" t="inlineStr">
        <is>
          <t>T4</t>
        </is>
      </c>
      <c r="KB144" s="77" t="inlineStr">
        <is>
          <t>T1</t>
        </is>
      </c>
      <c r="KC144" s="77" t="inlineStr">
        <is>
          <t>T2</t>
        </is>
      </c>
      <c r="KD144" s="77" t="inlineStr">
        <is>
          <t>T3</t>
        </is>
      </c>
      <c r="KE144" s="77" t="inlineStr">
        <is>
          <t>T4</t>
        </is>
      </c>
      <c r="KF144" s="77" t="inlineStr">
        <is>
          <t>T1</t>
        </is>
      </c>
      <c r="KG144" s="77" t="inlineStr">
        <is>
          <t>T2</t>
        </is>
      </c>
      <c r="KH144" s="77" t="inlineStr">
        <is>
          <t>T3</t>
        </is>
      </c>
      <c r="KI144" s="77" t="inlineStr">
        <is>
          <t>T4</t>
        </is>
      </c>
      <c r="KJ144" s="77" t="inlineStr">
        <is>
          <t>T1</t>
        </is>
      </c>
      <c r="KK144" s="77" t="inlineStr">
        <is>
          <t>T2</t>
        </is>
      </c>
      <c r="KL144" s="77" t="inlineStr">
        <is>
          <t>T3</t>
        </is>
      </c>
      <c r="KM144" s="77" t="inlineStr">
        <is>
          <t>T4</t>
        </is>
      </c>
      <c r="KP144" s="77" t="inlineStr">
        <is>
          <t>Erog.</t>
        </is>
      </c>
      <c r="KQ144" s="77" t="inlineStr">
        <is>
          <t>T1</t>
        </is>
      </c>
      <c r="KR144" s="77" t="inlineStr">
        <is>
          <t>T2</t>
        </is>
      </c>
      <c r="KS144" s="77" t="inlineStr">
        <is>
          <t>T3</t>
        </is>
      </c>
      <c r="KT144" s="77" t="inlineStr">
        <is>
          <t>T4</t>
        </is>
      </c>
      <c r="KU144" s="77" t="inlineStr">
        <is>
          <t>T1</t>
        </is>
      </c>
      <c r="KV144" s="77" t="inlineStr">
        <is>
          <t>T2</t>
        </is>
      </c>
      <c r="KW144" s="77" t="inlineStr">
        <is>
          <t>T3</t>
        </is>
      </c>
      <c r="KX144" s="77" t="inlineStr">
        <is>
          <t>T4</t>
        </is>
      </c>
      <c r="KY144" s="77" t="inlineStr">
        <is>
          <t>T1</t>
        </is>
      </c>
      <c r="KZ144" s="77" t="inlineStr">
        <is>
          <t>T2</t>
        </is>
      </c>
      <c r="LA144" s="77" t="inlineStr">
        <is>
          <t>T3</t>
        </is>
      </c>
      <c r="LB144" s="77" t="inlineStr">
        <is>
          <t>T4</t>
        </is>
      </c>
      <c r="LC144" s="77" t="inlineStr">
        <is>
          <t>T1</t>
        </is>
      </c>
      <c r="LD144" s="77" t="inlineStr">
        <is>
          <t>T2</t>
        </is>
      </c>
      <c r="LE144" s="77" t="inlineStr">
        <is>
          <t>T3</t>
        </is>
      </c>
      <c r="LF144" s="77" t="inlineStr">
        <is>
          <t>T4</t>
        </is>
      </c>
      <c r="LG144" s="77" t="inlineStr">
        <is>
          <t>T1</t>
        </is>
      </c>
      <c r="LH144" s="77" t="inlineStr">
        <is>
          <t>T2</t>
        </is>
      </c>
      <c r="LI144" s="77" t="inlineStr">
        <is>
          <t>T3</t>
        </is>
      </c>
      <c r="LJ144" s="77" t="inlineStr">
        <is>
          <t>T4</t>
        </is>
      </c>
      <c r="LK144" s="77" t="inlineStr">
        <is>
          <t>T1</t>
        </is>
      </c>
      <c r="LL144" s="77" t="inlineStr">
        <is>
          <t>T2</t>
        </is>
      </c>
      <c r="LM144" s="77" t="inlineStr">
        <is>
          <t>T3</t>
        </is>
      </c>
      <c r="LN144" s="77" t="inlineStr">
        <is>
          <t>T4</t>
        </is>
      </c>
      <c r="LO144" s="77" t="inlineStr">
        <is>
          <t>T1</t>
        </is>
      </c>
      <c r="LP144" s="77" t="inlineStr">
        <is>
          <t>T2</t>
        </is>
      </c>
      <c r="LQ144" s="77" t="inlineStr">
        <is>
          <t>T3</t>
        </is>
      </c>
      <c r="LR144" s="77" t="inlineStr">
        <is>
          <t>T4</t>
        </is>
      </c>
      <c r="LS144" s="77" t="inlineStr">
        <is>
          <t>T1</t>
        </is>
      </c>
      <c r="LT144" s="77" t="inlineStr">
        <is>
          <t>T2</t>
        </is>
      </c>
      <c r="LU144" s="77" t="inlineStr">
        <is>
          <t>T3</t>
        </is>
      </c>
      <c r="LV144" s="77" t="inlineStr">
        <is>
          <t>T4</t>
        </is>
      </c>
      <c r="LW144" s="77" t="inlineStr">
        <is>
          <t>T1</t>
        </is>
      </c>
      <c r="LX144" s="77" t="inlineStr">
        <is>
          <t>T2</t>
        </is>
      </c>
      <c r="LY144" s="77" t="inlineStr">
        <is>
          <t>T3</t>
        </is>
      </c>
      <c r="LZ144" s="77" t="inlineStr">
        <is>
          <t>T4</t>
        </is>
      </c>
      <c r="MA144" s="77" t="inlineStr">
        <is>
          <t>T1</t>
        </is>
      </c>
      <c r="MB144" s="77" t="inlineStr">
        <is>
          <t>T2</t>
        </is>
      </c>
      <c r="MC144" s="77" t="inlineStr">
        <is>
          <t>T3</t>
        </is>
      </c>
      <c r="MD144" s="77" t="inlineStr">
        <is>
          <t>T4</t>
        </is>
      </c>
      <c r="MG144" s="77" t="inlineStr">
        <is>
          <t>Erog.</t>
        </is>
      </c>
      <c r="MH144" s="77" t="inlineStr">
        <is>
          <t>T1</t>
        </is>
      </c>
      <c r="MI144" s="77" t="inlineStr">
        <is>
          <t>T2</t>
        </is>
      </c>
      <c r="MJ144" s="77" t="inlineStr">
        <is>
          <t>T3</t>
        </is>
      </c>
      <c r="MK144" s="77" t="inlineStr">
        <is>
          <t>T4</t>
        </is>
      </c>
      <c r="ML144" s="77" t="inlineStr">
        <is>
          <t>T1</t>
        </is>
      </c>
      <c r="MM144" s="77" t="inlineStr">
        <is>
          <t>T2</t>
        </is>
      </c>
      <c r="MN144" s="77" t="inlineStr">
        <is>
          <t>T3</t>
        </is>
      </c>
      <c r="MO144" s="77" t="inlineStr">
        <is>
          <t>T4</t>
        </is>
      </c>
      <c r="MP144" s="77" t="inlineStr">
        <is>
          <t>T1</t>
        </is>
      </c>
      <c r="MQ144" s="77" t="inlineStr">
        <is>
          <t>T2</t>
        </is>
      </c>
      <c r="MR144" s="77" t="inlineStr">
        <is>
          <t>T3</t>
        </is>
      </c>
      <c r="MS144" s="77" t="inlineStr">
        <is>
          <t>T4</t>
        </is>
      </c>
      <c r="MT144" s="77" t="inlineStr">
        <is>
          <t>T1</t>
        </is>
      </c>
      <c r="MU144" s="77" t="inlineStr">
        <is>
          <t>T2</t>
        </is>
      </c>
      <c r="MV144" s="77" t="inlineStr">
        <is>
          <t>T3</t>
        </is>
      </c>
      <c r="MW144" s="77" t="inlineStr">
        <is>
          <t>T4</t>
        </is>
      </c>
      <c r="MX144" s="77" t="inlineStr">
        <is>
          <t>T1</t>
        </is>
      </c>
      <c r="MY144" s="77" t="inlineStr">
        <is>
          <t>T2</t>
        </is>
      </c>
      <c r="MZ144" s="77" t="inlineStr">
        <is>
          <t>T3</t>
        </is>
      </c>
      <c r="NA144" s="77" t="inlineStr">
        <is>
          <t>T4</t>
        </is>
      </c>
      <c r="NB144" s="77" t="inlineStr">
        <is>
          <t>T1</t>
        </is>
      </c>
      <c r="NC144" s="77" t="inlineStr">
        <is>
          <t>T2</t>
        </is>
      </c>
      <c r="ND144" s="77" t="inlineStr">
        <is>
          <t>T3</t>
        </is>
      </c>
      <c r="NE144" s="77" t="inlineStr">
        <is>
          <t>T4</t>
        </is>
      </c>
      <c r="NF144" s="77" t="inlineStr">
        <is>
          <t>T1</t>
        </is>
      </c>
      <c r="NG144" s="77" t="inlineStr">
        <is>
          <t>T2</t>
        </is>
      </c>
      <c r="NH144" s="77" t="inlineStr">
        <is>
          <t>T3</t>
        </is>
      </c>
      <c r="NI144" s="77" t="inlineStr">
        <is>
          <t>T4</t>
        </is>
      </c>
      <c r="NJ144" s="77" t="inlineStr">
        <is>
          <t>T1</t>
        </is>
      </c>
      <c r="NK144" s="77" t="inlineStr">
        <is>
          <t>T2</t>
        </is>
      </c>
      <c r="NL144" s="77" t="inlineStr">
        <is>
          <t>T3</t>
        </is>
      </c>
      <c r="NM144" s="77" t="inlineStr">
        <is>
          <t>T4</t>
        </is>
      </c>
      <c r="NN144" s="77" t="inlineStr">
        <is>
          <t>T1</t>
        </is>
      </c>
      <c r="NO144" s="77" t="inlineStr">
        <is>
          <t>T2</t>
        </is>
      </c>
      <c r="NP144" s="77" t="inlineStr">
        <is>
          <t>T3</t>
        </is>
      </c>
      <c r="NQ144" s="77" t="inlineStr">
        <is>
          <t>T4</t>
        </is>
      </c>
      <c r="NR144" s="77" t="inlineStr">
        <is>
          <t>T1</t>
        </is>
      </c>
      <c r="NS144" s="77" t="inlineStr">
        <is>
          <t>T2</t>
        </is>
      </c>
      <c r="NT144" s="77" t="inlineStr">
        <is>
          <t>T3</t>
        </is>
      </c>
      <c r="NU144" s="77" t="inlineStr">
        <is>
          <t>T4</t>
        </is>
      </c>
      <c r="NX144" s="77" t="inlineStr">
        <is>
          <t>Erog.</t>
        </is>
      </c>
      <c r="NY144" s="77" t="inlineStr">
        <is>
          <t>T1</t>
        </is>
      </c>
      <c r="NZ144" s="77" t="inlineStr">
        <is>
          <t>T2</t>
        </is>
      </c>
      <c r="OA144" s="77" t="inlineStr">
        <is>
          <t>T3</t>
        </is>
      </c>
      <c r="OB144" s="77" t="inlineStr">
        <is>
          <t>T4</t>
        </is>
      </c>
      <c r="OC144" s="77" t="inlineStr">
        <is>
          <t>T1</t>
        </is>
      </c>
      <c r="OD144" s="77" t="inlineStr">
        <is>
          <t>T2</t>
        </is>
      </c>
      <c r="OE144" s="77" t="inlineStr">
        <is>
          <t>T3</t>
        </is>
      </c>
      <c r="OF144" s="77" t="inlineStr">
        <is>
          <t>T4</t>
        </is>
      </c>
      <c r="OG144" s="77" t="inlineStr">
        <is>
          <t>T1</t>
        </is>
      </c>
      <c r="OH144" s="77" t="inlineStr">
        <is>
          <t>T2</t>
        </is>
      </c>
      <c r="OI144" s="77" t="inlineStr">
        <is>
          <t>T3</t>
        </is>
      </c>
      <c r="OJ144" s="77" t="inlineStr">
        <is>
          <t>T4</t>
        </is>
      </c>
      <c r="OK144" s="77" t="inlineStr">
        <is>
          <t>T1</t>
        </is>
      </c>
      <c r="OL144" s="77" t="inlineStr">
        <is>
          <t>T2</t>
        </is>
      </c>
      <c r="OM144" s="77" t="inlineStr">
        <is>
          <t>T3</t>
        </is>
      </c>
      <c r="ON144" s="77" t="inlineStr">
        <is>
          <t>T4</t>
        </is>
      </c>
      <c r="OO144" s="77" t="inlineStr">
        <is>
          <t>T1</t>
        </is>
      </c>
      <c r="OP144" s="77" t="inlineStr">
        <is>
          <t>T2</t>
        </is>
      </c>
      <c r="OQ144" s="77" t="inlineStr">
        <is>
          <t>T3</t>
        </is>
      </c>
      <c r="OR144" s="77" t="inlineStr">
        <is>
          <t>T4</t>
        </is>
      </c>
      <c r="OS144" s="77" t="inlineStr">
        <is>
          <t>T1</t>
        </is>
      </c>
      <c r="OT144" s="77" t="inlineStr">
        <is>
          <t>T2</t>
        </is>
      </c>
      <c r="OU144" s="77" t="inlineStr">
        <is>
          <t>T3</t>
        </is>
      </c>
      <c r="OV144" s="77" t="inlineStr">
        <is>
          <t>T4</t>
        </is>
      </c>
      <c r="OW144" s="77" t="inlineStr">
        <is>
          <t>T1</t>
        </is>
      </c>
      <c r="OX144" s="77" t="inlineStr">
        <is>
          <t>T2</t>
        </is>
      </c>
      <c r="OY144" s="77" t="inlineStr">
        <is>
          <t>T3</t>
        </is>
      </c>
      <c r="OZ144" s="77" t="inlineStr">
        <is>
          <t>T4</t>
        </is>
      </c>
      <c r="PA144" s="77" t="inlineStr">
        <is>
          <t>T1</t>
        </is>
      </c>
      <c r="PB144" s="77" t="inlineStr">
        <is>
          <t>T2</t>
        </is>
      </c>
      <c r="PC144" s="77" t="inlineStr">
        <is>
          <t>T3</t>
        </is>
      </c>
      <c r="PD144" s="77" t="inlineStr">
        <is>
          <t>T4</t>
        </is>
      </c>
      <c r="PE144" s="77" t="inlineStr">
        <is>
          <t>T1</t>
        </is>
      </c>
      <c r="PF144" s="77" t="inlineStr">
        <is>
          <t>T2</t>
        </is>
      </c>
      <c r="PG144" s="77" t="inlineStr">
        <is>
          <t>T3</t>
        </is>
      </c>
      <c r="PH144" s="77" t="inlineStr">
        <is>
          <t>T4</t>
        </is>
      </c>
      <c r="PI144" s="77" t="inlineStr">
        <is>
          <t>T1</t>
        </is>
      </c>
      <c r="PJ144" s="77" t="inlineStr">
        <is>
          <t>T2</t>
        </is>
      </c>
      <c r="PK144" s="77" t="inlineStr">
        <is>
          <t>T3</t>
        </is>
      </c>
      <c r="PL144" s="77" t="inlineStr">
        <is>
          <t>T4</t>
        </is>
      </c>
      <c r="PO144" s="77" t="inlineStr">
        <is>
          <t>Erog.</t>
        </is>
      </c>
      <c r="PP144" s="77" t="inlineStr">
        <is>
          <t>T1</t>
        </is>
      </c>
      <c r="PQ144" s="77" t="inlineStr">
        <is>
          <t>T2</t>
        </is>
      </c>
      <c r="PR144" s="77" t="inlineStr">
        <is>
          <t>T3</t>
        </is>
      </c>
      <c r="PS144" s="77" t="inlineStr">
        <is>
          <t>T4</t>
        </is>
      </c>
      <c r="PT144" s="77" t="inlineStr">
        <is>
          <t>T1</t>
        </is>
      </c>
      <c r="PU144" s="77" t="inlineStr">
        <is>
          <t>T2</t>
        </is>
      </c>
      <c r="PV144" s="77" t="inlineStr">
        <is>
          <t>T3</t>
        </is>
      </c>
      <c r="PW144" s="77" t="inlineStr">
        <is>
          <t>T4</t>
        </is>
      </c>
      <c r="PX144" s="77" t="inlineStr">
        <is>
          <t>T1</t>
        </is>
      </c>
      <c r="PY144" s="77" t="inlineStr">
        <is>
          <t>T2</t>
        </is>
      </c>
      <c r="PZ144" s="77" t="inlineStr">
        <is>
          <t>T3</t>
        </is>
      </c>
      <c r="QA144" s="77" t="inlineStr">
        <is>
          <t>T4</t>
        </is>
      </c>
      <c r="QB144" s="77" t="inlineStr">
        <is>
          <t>T1</t>
        </is>
      </c>
      <c r="QC144" s="77" t="inlineStr">
        <is>
          <t>T2</t>
        </is>
      </c>
      <c r="QD144" s="77" t="inlineStr">
        <is>
          <t>T3</t>
        </is>
      </c>
      <c r="QE144" s="77" t="inlineStr">
        <is>
          <t>T4</t>
        </is>
      </c>
      <c r="QF144" s="77" t="inlineStr">
        <is>
          <t>T1</t>
        </is>
      </c>
      <c r="QG144" s="77" t="inlineStr">
        <is>
          <t>T2</t>
        </is>
      </c>
      <c r="QH144" s="77" t="inlineStr">
        <is>
          <t>T3</t>
        </is>
      </c>
      <c r="QI144" s="77" t="inlineStr">
        <is>
          <t>T4</t>
        </is>
      </c>
      <c r="QJ144" s="77" t="inlineStr">
        <is>
          <t>T1</t>
        </is>
      </c>
      <c r="QK144" s="77" t="inlineStr">
        <is>
          <t>T2</t>
        </is>
      </c>
      <c r="QL144" s="77" t="inlineStr">
        <is>
          <t>T3</t>
        </is>
      </c>
      <c r="QM144" s="77" t="inlineStr">
        <is>
          <t>T4</t>
        </is>
      </c>
      <c r="QN144" s="77" t="inlineStr">
        <is>
          <t>T1</t>
        </is>
      </c>
      <c r="QO144" s="77" t="inlineStr">
        <is>
          <t>T2</t>
        </is>
      </c>
      <c r="QP144" s="77" t="inlineStr">
        <is>
          <t>T3</t>
        </is>
      </c>
      <c r="QQ144" s="77" t="inlineStr">
        <is>
          <t>T4</t>
        </is>
      </c>
      <c r="QR144" s="77" t="inlineStr">
        <is>
          <t>T1</t>
        </is>
      </c>
      <c r="QS144" s="77" t="inlineStr">
        <is>
          <t>T2</t>
        </is>
      </c>
      <c r="QT144" s="77" t="inlineStr">
        <is>
          <t>T3</t>
        </is>
      </c>
      <c r="QU144" s="77" t="inlineStr">
        <is>
          <t>T4</t>
        </is>
      </c>
      <c r="QV144" s="77" t="inlineStr">
        <is>
          <t>T1</t>
        </is>
      </c>
      <c r="QW144" s="77" t="inlineStr">
        <is>
          <t>T2</t>
        </is>
      </c>
      <c r="QX144" s="77" t="inlineStr">
        <is>
          <t>T3</t>
        </is>
      </c>
      <c r="QY144" s="77" t="inlineStr">
        <is>
          <t>T4</t>
        </is>
      </c>
      <c r="QZ144" s="77" t="inlineStr">
        <is>
          <t>T1</t>
        </is>
      </c>
      <c r="RA144" s="77" t="inlineStr">
        <is>
          <t>T2</t>
        </is>
      </c>
      <c r="RB144" s="77" t="inlineStr">
        <is>
          <t>T3</t>
        </is>
      </c>
      <c r="RC144" s="77" t="inlineStr">
        <is>
          <t>T4</t>
        </is>
      </c>
      <c r="RF144" s="77" t="inlineStr">
        <is>
          <t>Erog.</t>
        </is>
      </c>
      <c r="RG144" s="77" t="inlineStr">
        <is>
          <t>T1</t>
        </is>
      </c>
      <c r="RH144" s="77" t="inlineStr">
        <is>
          <t>T2</t>
        </is>
      </c>
      <c r="RI144" s="77" t="inlineStr">
        <is>
          <t>T3</t>
        </is>
      </c>
      <c r="RJ144" s="77" t="inlineStr">
        <is>
          <t>T4</t>
        </is>
      </c>
      <c r="RK144" s="77" t="inlineStr">
        <is>
          <t>T1</t>
        </is>
      </c>
      <c r="RL144" s="77" t="inlineStr">
        <is>
          <t>T2</t>
        </is>
      </c>
      <c r="RM144" s="77" t="inlineStr">
        <is>
          <t>T3</t>
        </is>
      </c>
      <c r="RN144" s="77" t="inlineStr">
        <is>
          <t>T4</t>
        </is>
      </c>
      <c r="RO144" s="77" t="inlineStr">
        <is>
          <t>T1</t>
        </is>
      </c>
      <c r="RP144" s="77" t="inlineStr">
        <is>
          <t>T2</t>
        </is>
      </c>
      <c r="RQ144" s="77" t="inlineStr">
        <is>
          <t>T3</t>
        </is>
      </c>
      <c r="RR144" s="77" t="inlineStr">
        <is>
          <t>T4</t>
        </is>
      </c>
      <c r="RS144" s="77" t="inlineStr">
        <is>
          <t>T1</t>
        </is>
      </c>
      <c r="RT144" s="77" t="inlineStr">
        <is>
          <t>T2</t>
        </is>
      </c>
      <c r="RU144" s="77" t="inlineStr">
        <is>
          <t>T3</t>
        </is>
      </c>
      <c r="RV144" s="77" t="inlineStr">
        <is>
          <t>T4</t>
        </is>
      </c>
      <c r="RW144" s="77" t="inlineStr">
        <is>
          <t>T1</t>
        </is>
      </c>
      <c r="RX144" s="77" t="inlineStr">
        <is>
          <t>T2</t>
        </is>
      </c>
      <c r="RY144" s="77" t="inlineStr">
        <is>
          <t>T3</t>
        </is>
      </c>
      <c r="RZ144" s="77" t="inlineStr">
        <is>
          <t>T4</t>
        </is>
      </c>
      <c r="SA144" s="77" t="inlineStr">
        <is>
          <t>T1</t>
        </is>
      </c>
      <c r="SB144" s="77" t="inlineStr">
        <is>
          <t>T2</t>
        </is>
      </c>
      <c r="SC144" s="77" t="inlineStr">
        <is>
          <t>T3</t>
        </is>
      </c>
      <c r="SD144" s="77" t="inlineStr">
        <is>
          <t>T4</t>
        </is>
      </c>
      <c r="SE144" s="77" t="inlineStr">
        <is>
          <t>T1</t>
        </is>
      </c>
      <c r="SF144" s="77" t="inlineStr">
        <is>
          <t>T2</t>
        </is>
      </c>
      <c r="SG144" s="77" t="inlineStr">
        <is>
          <t>T3</t>
        </is>
      </c>
      <c r="SH144" s="77" t="inlineStr">
        <is>
          <t>T4</t>
        </is>
      </c>
      <c r="SI144" s="77" t="inlineStr">
        <is>
          <t>T1</t>
        </is>
      </c>
      <c r="SJ144" s="77" t="inlineStr">
        <is>
          <t>T2</t>
        </is>
      </c>
      <c r="SK144" s="77" t="inlineStr">
        <is>
          <t>T3</t>
        </is>
      </c>
      <c r="SL144" s="77" t="inlineStr">
        <is>
          <t>T4</t>
        </is>
      </c>
      <c r="SM144" s="77" t="inlineStr">
        <is>
          <t>T1</t>
        </is>
      </c>
      <c r="SN144" s="77" t="inlineStr">
        <is>
          <t>T2</t>
        </is>
      </c>
      <c r="SO144" s="77" t="inlineStr">
        <is>
          <t>T3</t>
        </is>
      </c>
      <c r="SP144" s="77" t="inlineStr">
        <is>
          <t>T4</t>
        </is>
      </c>
      <c r="SQ144" s="77" t="inlineStr">
        <is>
          <t>T1</t>
        </is>
      </c>
      <c r="SR144" s="77" t="inlineStr">
        <is>
          <t>T2</t>
        </is>
      </c>
      <c r="SS144" s="77" t="inlineStr">
        <is>
          <t>T3</t>
        </is>
      </c>
      <c r="ST144" s="77" t="inlineStr">
        <is>
          <t>T4</t>
        </is>
      </c>
      <c r="SW144" s="77" t="inlineStr">
        <is>
          <t>Erog.</t>
        </is>
      </c>
      <c r="SX144" s="77" t="inlineStr">
        <is>
          <t>T1</t>
        </is>
      </c>
      <c r="SY144" s="77" t="inlineStr">
        <is>
          <t>T2</t>
        </is>
      </c>
      <c r="SZ144" s="77" t="inlineStr">
        <is>
          <t>T3</t>
        </is>
      </c>
      <c r="TA144" s="77" t="inlineStr">
        <is>
          <t>T4</t>
        </is>
      </c>
      <c r="TB144" s="77" t="inlineStr">
        <is>
          <t>T1</t>
        </is>
      </c>
      <c r="TC144" s="77" t="inlineStr">
        <is>
          <t>T2</t>
        </is>
      </c>
      <c r="TD144" s="77" t="inlineStr">
        <is>
          <t>T3</t>
        </is>
      </c>
      <c r="TE144" s="77" t="inlineStr">
        <is>
          <t>T4</t>
        </is>
      </c>
      <c r="TF144" s="77" t="inlineStr">
        <is>
          <t>T1</t>
        </is>
      </c>
      <c r="TG144" s="77" t="inlineStr">
        <is>
          <t>T2</t>
        </is>
      </c>
      <c r="TH144" s="77" t="inlineStr">
        <is>
          <t>T3</t>
        </is>
      </c>
      <c r="TI144" s="77" t="inlineStr">
        <is>
          <t>T4</t>
        </is>
      </c>
      <c r="TJ144" s="77" t="inlineStr">
        <is>
          <t>T1</t>
        </is>
      </c>
      <c r="TK144" s="77" t="inlineStr">
        <is>
          <t>T2</t>
        </is>
      </c>
      <c r="TL144" s="77" t="inlineStr">
        <is>
          <t>T3</t>
        </is>
      </c>
      <c r="TM144" s="77" t="inlineStr">
        <is>
          <t>T4</t>
        </is>
      </c>
      <c r="TN144" s="77" t="inlineStr">
        <is>
          <t>T1</t>
        </is>
      </c>
      <c r="TO144" s="77" t="inlineStr">
        <is>
          <t>T2</t>
        </is>
      </c>
      <c r="TP144" s="77" t="inlineStr">
        <is>
          <t>T3</t>
        </is>
      </c>
      <c r="TQ144" s="77" t="inlineStr">
        <is>
          <t>T4</t>
        </is>
      </c>
      <c r="TR144" s="77" t="inlineStr">
        <is>
          <t>T1</t>
        </is>
      </c>
      <c r="TS144" s="77" t="inlineStr">
        <is>
          <t>T2</t>
        </is>
      </c>
      <c r="TT144" s="77" t="inlineStr">
        <is>
          <t>T3</t>
        </is>
      </c>
      <c r="TU144" s="77" t="inlineStr">
        <is>
          <t>T4</t>
        </is>
      </c>
      <c r="TV144" s="77" t="inlineStr">
        <is>
          <t>T1</t>
        </is>
      </c>
      <c r="TW144" s="77" t="inlineStr">
        <is>
          <t>T2</t>
        </is>
      </c>
      <c r="TX144" s="77" t="inlineStr">
        <is>
          <t>T3</t>
        </is>
      </c>
      <c r="TY144" s="77" t="inlineStr">
        <is>
          <t>T4</t>
        </is>
      </c>
      <c r="TZ144" s="77" t="inlineStr">
        <is>
          <t>T1</t>
        </is>
      </c>
      <c r="UA144" s="77" t="inlineStr">
        <is>
          <t>T2</t>
        </is>
      </c>
      <c r="UB144" s="77" t="inlineStr">
        <is>
          <t>T3</t>
        </is>
      </c>
      <c r="UC144" s="77" t="inlineStr">
        <is>
          <t>T4</t>
        </is>
      </c>
      <c r="UD144" s="77" t="inlineStr">
        <is>
          <t>T1</t>
        </is>
      </c>
      <c r="UE144" s="77" t="inlineStr">
        <is>
          <t>T2</t>
        </is>
      </c>
      <c r="UF144" s="77" t="inlineStr">
        <is>
          <t>T3</t>
        </is>
      </c>
      <c r="UG144" s="77" t="inlineStr">
        <is>
          <t>T4</t>
        </is>
      </c>
      <c r="UH144" s="77" t="inlineStr">
        <is>
          <t>T1</t>
        </is>
      </c>
      <c r="UI144" s="77" t="inlineStr">
        <is>
          <t>T2</t>
        </is>
      </c>
      <c r="UJ144" s="77" t="inlineStr">
        <is>
          <t>T3</t>
        </is>
      </c>
      <c r="UK144" s="77" t="inlineStr">
        <is>
          <t>T4</t>
        </is>
      </c>
      <c r="UN144" s="77" t="inlineStr">
        <is>
          <t>Erog.</t>
        </is>
      </c>
      <c r="UO144" s="77" t="inlineStr">
        <is>
          <t>T1</t>
        </is>
      </c>
      <c r="UP144" s="77" t="inlineStr">
        <is>
          <t>T2</t>
        </is>
      </c>
      <c r="UQ144" s="77" t="inlineStr">
        <is>
          <t>T3</t>
        </is>
      </c>
      <c r="UR144" s="77" t="inlineStr">
        <is>
          <t>T4</t>
        </is>
      </c>
      <c r="US144" s="77" t="inlineStr">
        <is>
          <t>T1</t>
        </is>
      </c>
      <c r="UT144" s="77" t="inlineStr">
        <is>
          <t>T2</t>
        </is>
      </c>
      <c r="UU144" s="77" t="inlineStr">
        <is>
          <t>T3</t>
        </is>
      </c>
      <c r="UV144" s="77" t="inlineStr">
        <is>
          <t>T4</t>
        </is>
      </c>
      <c r="UW144" s="77" t="inlineStr">
        <is>
          <t>T1</t>
        </is>
      </c>
      <c r="UX144" s="77" t="inlineStr">
        <is>
          <t>T2</t>
        </is>
      </c>
      <c r="UY144" s="77" t="inlineStr">
        <is>
          <t>T3</t>
        </is>
      </c>
      <c r="UZ144" s="77" t="inlineStr">
        <is>
          <t>T4</t>
        </is>
      </c>
      <c r="VA144" s="77" t="inlineStr">
        <is>
          <t>T1</t>
        </is>
      </c>
      <c r="VB144" s="77" t="inlineStr">
        <is>
          <t>T2</t>
        </is>
      </c>
      <c r="VC144" s="77" t="inlineStr">
        <is>
          <t>T3</t>
        </is>
      </c>
      <c r="VD144" s="77" t="inlineStr">
        <is>
          <t>T4</t>
        </is>
      </c>
      <c r="VE144" s="77" t="inlineStr">
        <is>
          <t>T1</t>
        </is>
      </c>
      <c r="VF144" s="77" t="inlineStr">
        <is>
          <t>T2</t>
        </is>
      </c>
      <c r="VG144" s="77" t="inlineStr">
        <is>
          <t>T3</t>
        </is>
      </c>
      <c r="VH144" s="77" t="inlineStr">
        <is>
          <t>T4</t>
        </is>
      </c>
      <c r="VI144" s="77" t="inlineStr">
        <is>
          <t>T1</t>
        </is>
      </c>
      <c r="VJ144" s="77" t="inlineStr">
        <is>
          <t>T2</t>
        </is>
      </c>
      <c r="VK144" s="77" t="inlineStr">
        <is>
          <t>T3</t>
        </is>
      </c>
      <c r="VL144" s="77" t="inlineStr">
        <is>
          <t>T4</t>
        </is>
      </c>
      <c r="VM144" s="77" t="inlineStr">
        <is>
          <t>T1</t>
        </is>
      </c>
      <c r="VN144" s="77" t="inlineStr">
        <is>
          <t>T2</t>
        </is>
      </c>
      <c r="VO144" s="77" t="inlineStr">
        <is>
          <t>T3</t>
        </is>
      </c>
      <c r="VP144" s="77" t="inlineStr">
        <is>
          <t>T4</t>
        </is>
      </c>
      <c r="VQ144" s="77" t="inlineStr">
        <is>
          <t>T1</t>
        </is>
      </c>
      <c r="VR144" s="77" t="inlineStr">
        <is>
          <t>T2</t>
        </is>
      </c>
      <c r="VS144" s="77" t="inlineStr">
        <is>
          <t>T3</t>
        </is>
      </c>
      <c r="VT144" s="77" t="inlineStr">
        <is>
          <t>T4</t>
        </is>
      </c>
      <c r="VU144" s="77" t="inlineStr">
        <is>
          <t>T1</t>
        </is>
      </c>
      <c r="VV144" s="77" t="inlineStr">
        <is>
          <t>T2</t>
        </is>
      </c>
      <c r="VW144" s="77" t="inlineStr">
        <is>
          <t>T3</t>
        </is>
      </c>
      <c r="VX144" s="77" t="inlineStr">
        <is>
          <t>T4</t>
        </is>
      </c>
      <c r="VY144" s="77" t="inlineStr">
        <is>
          <t>T1</t>
        </is>
      </c>
      <c r="VZ144" s="77" t="inlineStr">
        <is>
          <t>T2</t>
        </is>
      </c>
      <c r="WA144" s="77" t="inlineStr">
        <is>
          <t>T3</t>
        </is>
      </c>
      <c r="WB144" s="77" t="inlineStr">
        <is>
          <t>T4</t>
        </is>
      </c>
      <c r="WE144" s="77" t="inlineStr">
        <is>
          <t>Erog.</t>
        </is>
      </c>
      <c r="WF144" s="77" t="inlineStr">
        <is>
          <t>T1</t>
        </is>
      </c>
      <c r="WG144" s="77" t="inlineStr">
        <is>
          <t>T2</t>
        </is>
      </c>
      <c r="WH144" s="77" t="inlineStr">
        <is>
          <t>T3</t>
        </is>
      </c>
      <c r="WI144" s="77" t="inlineStr">
        <is>
          <t>T4</t>
        </is>
      </c>
      <c r="WJ144" s="77" t="inlineStr">
        <is>
          <t>T1</t>
        </is>
      </c>
      <c r="WK144" s="77" t="inlineStr">
        <is>
          <t>T2</t>
        </is>
      </c>
      <c r="WL144" s="77" t="inlineStr">
        <is>
          <t>T3</t>
        </is>
      </c>
      <c r="WM144" s="77" t="inlineStr">
        <is>
          <t>T4</t>
        </is>
      </c>
      <c r="WN144" s="77" t="inlineStr">
        <is>
          <t>T1</t>
        </is>
      </c>
      <c r="WO144" s="77" t="inlineStr">
        <is>
          <t>T2</t>
        </is>
      </c>
      <c r="WP144" s="77" t="inlineStr">
        <is>
          <t>T3</t>
        </is>
      </c>
      <c r="WQ144" s="77" t="inlineStr">
        <is>
          <t>T4</t>
        </is>
      </c>
      <c r="WR144" s="77" t="inlineStr">
        <is>
          <t>T1</t>
        </is>
      </c>
      <c r="WS144" s="77" t="inlineStr">
        <is>
          <t>T2</t>
        </is>
      </c>
      <c r="WT144" s="77" t="inlineStr">
        <is>
          <t>T3</t>
        </is>
      </c>
      <c r="WU144" s="77" t="inlineStr">
        <is>
          <t>T4</t>
        </is>
      </c>
      <c r="WV144" s="77" t="inlineStr">
        <is>
          <t>T1</t>
        </is>
      </c>
      <c r="WW144" s="77" t="inlineStr">
        <is>
          <t>T2</t>
        </is>
      </c>
      <c r="WX144" s="77" t="inlineStr">
        <is>
          <t>T3</t>
        </is>
      </c>
      <c r="WY144" s="77" t="inlineStr">
        <is>
          <t>T4</t>
        </is>
      </c>
      <c r="WZ144" s="77" t="inlineStr">
        <is>
          <t>T1</t>
        </is>
      </c>
      <c r="XA144" s="77" t="inlineStr">
        <is>
          <t>T2</t>
        </is>
      </c>
      <c r="XB144" s="77" t="inlineStr">
        <is>
          <t>T3</t>
        </is>
      </c>
      <c r="XC144" s="77" t="inlineStr">
        <is>
          <t>T4</t>
        </is>
      </c>
      <c r="XD144" s="77" t="inlineStr">
        <is>
          <t>T1</t>
        </is>
      </c>
      <c r="XE144" s="77" t="inlineStr">
        <is>
          <t>T2</t>
        </is>
      </c>
      <c r="XF144" s="77" t="inlineStr">
        <is>
          <t>T3</t>
        </is>
      </c>
      <c r="XG144" s="77" t="inlineStr">
        <is>
          <t>T4</t>
        </is>
      </c>
      <c r="XH144" s="77" t="inlineStr">
        <is>
          <t>T1</t>
        </is>
      </c>
      <c r="XI144" s="77" t="inlineStr">
        <is>
          <t>T2</t>
        </is>
      </c>
      <c r="XJ144" s="77" t="inlineStr">
        <is>
          <t>T3</t>
        </is>
      </c>
      <c r="XK144" s="77" t="inlineStr">
        <is>
          <t>T4</t>
        </is>
      </c>
      <c r="XL144" s="77" t="inlineStr">
        <is>
          <t>T1</t>
        </is>
      </c>
      <c r="XM144" s="77" t="inlineStr">
        <is>
          <t>T2</t>
        </is>
      </c>
      <c r="XN144" s="77" t="inlineStr">
        <is>
          <t>T3</t>
        </is>
      </c>
      <c r="XO144" s="77" t="inlineStr">
        <is>
          <t>T4</t>
        </is>
      </c>
      <c r="XP144" s="77" t="inlineStr">
        <is>
          <t>T1</t>
        </is>
      </c>
      <c r="XQ144" s="77" t="inlineStr">
        <is>
          <t>T2</t>
        </is>
      </c>
      <c r="XR144" s="77" t="inlineStr">
        <is>
          <t>T3</t>
        </is>
      </c>
      <c r="XS144" s="77" t="inlineStr">
        <is>
          <t>T4</t>
        </is>
      </c>
      <c r="XV144" s="77" t="inlineStr">
        <is>
          <t>Erog.</t>
        </is>
      </c>
      <c r="XW144" s="77" t="inlineStr">
        <is>
          <t>T1</t>
        </is>
      </c>
      <c r="XX144" s="77" t="inlineStr">
        <is>
          <t>T2</t>
        </is>
      </c>
      <c r="XY144" s="77" t="inlineStr">
        <is>
          <t>T3</t>
        </is>
      </c>
      <c r="XZ144" s="77" t="inlineStr">
        <is>
          <t>T4</t>
        </is>
      </c>
      <c r="YA144" s="77" t="inlineStr">
        <is>
          <t>T1</t>
        </is>
      </c>
      <c r="YB144" s="77" t="inlineStr">
        <is>
          <t>T2</t>
        </is>
      </c>
      <c r="YC144" s="77" t="inlineStr">
        <is>
          <t>T3</t>
        </is>
      </c>
      <c r="YD144" s="77" t="inlineStr">
        <is>
          <t>T4</t>
        </is>
      </c>
      <c r="YE144" s="77" t="inlineStr">
        <is>
          <t>T1</t>
        </is>
      </c>
      <c r="YF144" s="77" t="inlineStr">
        <is>
          <t>T2</t>
        </is>
      </c>
      <c r="YG144" s="77" t="inlineStr">
        <is>
          <t>T3</t>
        </is>
      </c>
      <c r="YH144" s="77" t="inlineStr">
        <is>
          <t>T4</t>
        </is>
      </c>
      <c r="YI144" s="77" t="inlineStr">
        <is>
          <t>T1</t>
        </is>
      </c>
      <c r="YJ144" s="77" t="inlineStr">
        <is>
          <t>T2</t>
        </is>
      </c>
      <c r="YK144" s="77" t="inlineStr">
        <is>
          <t>T3</t>
        </is>
      </c>
      <c r="YL144" s="77" t="inlineStr">
        <is>
          <t>T4</t>
        </is>
      </c>
      <c r="YM144" s="77" t="inlineStr">
        <is>
          <t>T1</t>
        </is>
      </c>
      <c r="YN144" s="77" t="inlineStr">
        <is>
          <t>T2</t>
        </is>
      </c>
      <c r="YO144" s="77" t="inlineStr">
        <is>
          <t>T3</t>
        </is>
      </c>
      <c r="YP144" s="77" t="inlineStr">
        <is>
          <t>T4</t>
        </is>
      </c>
      <c r="YQ144" s="77" t="inlineStr">
        <is>
          <t>T1</t>
        </is>
      </c>
      <c r="YR144" s="77" t="inlineStr">
        <is>
          <t>T2</t>
        </is>
      </c>
      <c r="YS144" s="77" t="inlineStr">
        <is>
          <t>T3</t>
        </is>
      </c>
      <c r="YT144" s="77" t="inlineStr">
        <is>
          <t>T4</t>
        </is>
      </c>
      <c r="YU144" s="77" t="inlineStr">
        <is>
          <t>T1</t>
        </is>
      </c>
      <c r="YV144" s="77" t="inlineStr">
        <is>
          <t>T2</t>
        </is>
      </c>
      <c r="YW144" s="77" t="inlineStr">
        <is>
          <t>T3</t>
        </is>
      </c>
      <c r="YX144" s="77" t="inlineStr">
        <is>
          <t>T4</t>
        </is>
      </c>
      <c r="YY144" s="77" t="inlineStr">
        <is>
          <t>T1</t>
        </is>
      </c>
      <c r="YZ144" s="77" t="inlineStr">
        <is>
          <t>T2</t>
        </is>
      </c>
      <c r="ZA144" s="77" t="inlineStr">
        <is>
          <t>T3</t>
        </is>
      </c>
      <c r="ZB144" s="77" t="inlineStr">
        <is>
          <t>T4</t>
        </is>
      </c>
      <c r="ZC144" s="77" t="inlineStr">
        <is>
          <t>T1</t>
        </is>
      </c>
      <c r="ZD144" s="77" t="inlineStr">
        <is>
          <t>T2</t>
        </is>
      </c>
      <c r="ZE144" s="77" t="inlineStr">
        <is>
          <t>T3</t>
        </is>
      </c>
      <c r="ZF144" s="77" t="inlineStr">
        <is>
          <t>T4</t>
        </is>
      </c>
      <c r="ZG144" s="77" t="inlineStr">
        <is>
          <t>T1</t>
        </is>
      </c>
      <c r="ZH144" s="77" t="inlineStr">
        <is>
          <t>T2</t>
        </is>
      </c>
      <c r="ZI144" s="77" t="inlineStr">
        <is>
          <t>T3</t>
        </is>
      </c>
      <c r="ZJ144" s="77" t="inlineStr">
        <is>
          <t>T4</t>
        </is>
      </c>
      <c r="ZM144" s="77" t="inlineStr">
        <is>
          <t>Erog.</t>
        </is>
      </c>
      <c r="ZN144" s="77" t="inlineStr">
        <is>
          <t>T1</t>
        </is>
      </c>
      <c r="ZO144" s="77" t="inlineStr">
        <is>
          <t>T2</t>
        </is>
      </c>
      <c r="ZP144" s="77" t="inlineStr">
        <is>
          <t>T3</t>
        </is>
      </c>
      <c r="ZQ144" s="77" t="inlineStr">
        <is>
          <t>T4</t>
        </is>
      </c>
      <c r="ZR144" s="77" t="inlineStr">
        <is>
          <t>T1</t>
        </is>
      </c>
      <c r="ZS144" s="77" t="inlineStr">
        <is>
          <t>T2</t>
        </is>
      </c>
      <c r="ZT144" s="77" t="inlineStr">
        <is>
          <t>T3</t>
        </is>
      </c>
      <c r="ZU144" s="77" t="inlineStr">
        <is>
          <t>T4</t>
        </is>
      </c>
      <c r="ZV144" s="77" t="inlineStr">
        <is>
          <t>T1</t>
        </is>
      </c>
      <c r="ZW144" s="77" t="inlineStr">
        <is>
          <t>T2</t>
        </is>
      </c>
      <c r="ZX144" s="77" t="inlineStr">
        <is>
          <t>T3</t>
        </is>
      </c>
      <c r="ZY144" s="77" t="inlineStr">
        <is>
          <t>T4</t>
        </is>
      </c>
      <c r="ZZ144" s="77" t="inlineStr">
        <is>
          <t>T1</t>
        </is>
      </c>
      <c r="AAA144" s="77" t="inlineStr">
        <is>
          <t>T2</t>
        </is>
      </c>
      <c r="AAB144" s="77" t="inlineStr">
        <is>
          <t>T3</t>
        </is>
      </c>
      <c r="AAC144" s="77" t="inlineStr">
        <is>
          <t>T4</t>
        </is>
      </c>
      <c r="AAD144" s="77" t="inlineStr">
        <is>
          <t>T1</t>
        </is>
      </c>
      <c r="AAE144" s="77" t="inlineStr">
        <is>
          <t>T2</t>
        </is>
      </c>
      <c r="AAF144" s="77" t="inlineStr">
        <is>
          <t>T3</t>
        </is>
      </c>
      <c r="AAG144" s="77" t="inlineStr">
        <is>
          <t>T4</t>
        </is>
      </c>
      <c r="AAH144" s="77" t="inlineStr">
        <is>
          <t>T1</t>
        </is>
      </c>
      <c r="AAI144" s="77" t="inlineStr">
        <is>
          <t>T2</t>
        </is>
      </c>
      <c r="AAJ144" s="77" t="inlineStr">
        <is>
          <t>T3</t>
        </is>
      </c>
      <c r="AAK144" s="77" t="inlineStr">
        <is>
          <t>T4</t>
        </is>
      </c>
      <c r="AAL144" s="77" t="inlineStr">
        <is>
          <t>T1</t>
        </is>
      </c>
      <c r="AAM144" s="77" t="inlineStr">
        <is>
          <t>T2</t>
        </is>
      </c>
      <c r="AAN144" s="77" t="inlineStr">
        <is>
          <t>T3</t>
        </is>
      </c>
      <c r="AAO144" s="77" t="inlineStr">
        <is>
          <t>T4</t>
        </is>
      </c>
      <c r="AAP144" s="77" t="inlineStr">
        <is>
          <t>T1</t>
        </is>
      </c>
      <c r="AAQ144" s="77" t="inlineStr">
        <is>
          <t>T2</t>
        </is>
      </c>
      <c r="AAR144" s="77" t="inlineStr">
        <is>
          <t>T3</t>
        </is>
      </c>
      <c r="AAS144" s="77" t="inlineStr">
        <is>
          <t>T4</t>
        </is>
      </c>
      <c r="AAT144" s="77" t="inlineStr">
        <is>
          <t>T1</t>
        </is>
      </c>
      <c r="AAU144" s="77" t="inlineStr">
        <is>
          <t>T2</t>
        </is>
      </c>
      <c r="AAV144" s="77" t="inlineStr">
        <is>
          <t>T3</t>
        </is>
      </c>
      <c r="AAW144" s="77" t="inlineStr">
        <is>
          <t>T4</t>
        </is>
      </c>
      <c r="AAX144" s="77" t="inlineStr">
        <is>
          <t>T1</t>
        </is>
      </c>
      <c r="AAY144" s="77" t="inlineStr">
        <is>
          <t>T2</t>
        </is>
      </c>
      <c r="AAZ144" s="77" t="inlineStr">
        <is>
          <t>T3</t>
        </is>
      </c>
      <c r="ABA144" s="77" t="inlineStr">
        <is>
          <t>T4</t>
        </is>
      </c>
      <c r="ABD144" s="77" t="inlineStr">
        <is>
          <t>Erog.</t>
        </is>
      </c>
      <c r="ABE144" s="77" t="inlineStr">
        <is>
          <t>T1</t>
        </is>
      </c>
      <c r="ABF144" s="77" t="inlineStr">
        <is>
          <t>T2</t>
        </is>
      </c>
      <c r="ABG144" s="77" t="inlineStr">
        <is>
          <t>T3</t>
        </is>
      </c>
      <c r="ABH144" s="77" t="inlineStr">
        <is>
          <t>T4</t>
        </is>
      </c>
      <c r="ABI144" s="77" t="inlineStr">
        <is>
          <t>T1</t>
        </is>
      </c>
      <c r="ABJ144" s="77" t="inlineStr">
        <is>
          <t>T2</t>
        </is>
      </c>
      <c r="ABK144" s="77" t="inlineStr">
        <is>
          <t>T3</t>
        </is>
      </c>
      <c r="ABL144" s="77" t="inlineStr">
        <is>
          <t>T4</t>
        </is>
      </c>
      <c r="ABM144" s="77" t="inlineStr">
        <is>
          <t>T1</t>
        </is>
      </c>
      <c r="ABN144" s="77" t="inlineStr">
        <is>
          <t>T2</t>
        </is>
      </c>
      <c r="ABO144" s="77" t="inlineStr">
        <is>
          <t>T3</t>
        </is>
      </c>
      <c r="ABP144" s="77" t="inlineStr">
        <is>
          <t>T4</t>
        </is>
      </c>
      <c r="ABQ144" s="77" t="inlineStr">
        <is>
          <t>T1</t>
        </is>
      </c>
      <c r="ABR144" s="77" t="inlineStr">
        <is>
          <t>T2</t>
        </is>
      </c>
      <c r="ABS144" s="77" t="inlineStr">
        <is>
          <t>T3</t>
        </is>
      </c>
      <c r="ABT144" s="77" t="inlineStr">
        <is>
          <t>T4</t>
        </is>
      </c>
      <c r="ABU144" s="77" t="inlineStr">
        <is>
          <t>T1</t>
        </is>
      </c>
      <c r="ABV144" s="77" t="inlineStr">
        <is>
          <t>T2</t>
        </is>
      </c>
      <c r="ABW144" s="77" t="inlineStr">
        <is>
          <t>T3</t>
        </is>
      </c>
      <c r="ABX144" s="77" t="inlineStr">
        <is>
          <t>T4</t>
        </is>
      </c>
      <c r="ABY144" s="77" t="inlineStr">
        <is>
          <t>T1</t>
        </is>
      </c>
      <c r="ABZ144" s="77" t="inlineStr">
        <is>
          <t>T2</t>
        </is>
      </c>
      <c r="ACA144" s="77" t="inlineStr">
        <is>
          <t>T3</t>
        </is>
      </c>
      <c r="ACB144" s="77" t="inlineStr">
        <is>
          <t>T4</t>
        </is>
      </c>
      <c r="ACC144" s="77" t="inlineStr">
        <is>
          <t>T1</t>
        </is>
      </c>
      <c r="ACD144" s="77" t="inlineStr">
        <is>
          <t>T2</t>
        </is>
      </c>
      <c r="ACE144" s="77" t="inlineStr">
        <is>
          <t>T3</t>
        </is>
      </c>
      <c r="ACF144" s="77" t="inlineStr">
        <is>
          <t>T4</t>
        </is>
      </c>
      <c r="ACG144" s="77" t="inlineStr">
        <is>
          <t>T1</t>
        </is>
      </c>
      <c r="ACH144" s="77" t="inlineStr">
        <is>
          <t>T2</t>
        </is>
      </c>
      <c r="ACI144" s="77" t="inlineStr">
        <is>
          <t>T3</t>
        </is>
      </c>
      <c r="ACJ144" s="77" t="inlineStr">
        <is>
          <t>T4</t>
        </is>
      </c>
      <c r="ACK144" s="77" t="inlineStr">
        <is>
          <t>T1</t>
        </is>
      </c>
      <c r="ACL144" s="77" t="inlineStr">
        <is>
          <t>T2</t>
        </is>
      </c>
      <c r="ACM144" s="77" t="inlineStr">
        <is>
          <t>T3</t>
        </is>
      </c>
      <c r="ACN144" s="77" t="inlineStr">
        <is>
          <t>T4</t>
        </is>
      </c>
      <c r="ACO144" s="77" t="inlineStr">
        <is>
          <t>T1</t>
        </is>
      </c>
      <c r="ACP144" s="77" t="inlineStr">
        <is>
          <t>T2</t>
        </is>
      </c>
      <c r="ACQ144" s="77" t="inlineStr">
        <is>
          <t>T3</t>
        </is>
      </c>
      <c r="ACR144" s="77" t="inlineStr">
        <is>
          <t>T4</t>
        </is>
      </c>
      <c r="ACU144" s="77" t="inlineStr">
        <is>
          <t>Erog.</t>
        </is>
      </c>
      <c r="ACV144" s="77" t="inlineStr">
        <is>
          <t>T1</t>
        </is>
      </c>
      <c r="ACW144" s="77" t="inlineStr">
        <is>
          <t>T2</t>
        </is>
      </c>
      <c r="ACX144" s="77" t="inlineStr">
        <is>
          <t>T3</t>
        </is>
      </c>
      <c r="ACY144" s="77" t="inlineStr">
        <is>
          <t>T4</t>
        </is>
      </c>
      <c r="ACZ144" s="77" t="inlineStr">
        <is>
          <t>T1</t>
        </is>
      </c>
      <c r="ADA144" s="77" t="inlineStr">
        <is>
          <t>T2</t>
        </is>
      </c>
      <c r="ADB144" s="77" t="inlineStr">
        <is>
          <t>T3</t>
        </is>
      </c>
      <c r="ADC144" s="77" t="inlineStr">
        <is>
          <t>T4</t>
        </is>
      </c>
      <c r="ADD144" s="77" t="inlineStr">
        <is>
          <t>T1</t>
        </is>
      </c>
      <c r="ADE144" s="77" t="inlineStr">
        <is>
          <t>T2</t>
        </is>
      </c>
      <c r="ADF144" s="77" t="inlineStr">
        <is>
          <t>T3</t>
        </is>
      </c>
      <c r="ADG144" s="77" t="inlineStr">
        <is>
          <t>T4</t>
        </is>
      </c>
      <c r="ADH144" s="77" t="inlineStr">
        <is>
          <t>T1</t>
        </is>
      </c>
      <c r="ADI144" s="77" t="inlineStr">
        <is>
          <t>T2</t>
        </is>
      </c>
      <c r="ADJ144" s="77" t="inlineStr">
        <is>
          <t>T3</t>
        </is>
      </c>
      <c r="ADK144" s="77" t="inlineStr">
        <is>
          <t>T4</t>
        </is>
      </c>
      <c r="ADL144" s="77" t="inlineStr">
        <is>
          <t>T1</t>
        </is>
      </c>
      <c r="ADM144" s="77" t="inlineStr">
        <is>
          <t>T2</t>
        </is>
      </c>
      <c r="ADN144" s="77" t="inlineStr">
        <is>
          <t>T3</t>
        </is>
      </c>
      <c r="ADO144" s="77" t="inlineStr">
        <is>
          <t>T4</t>
        </is>
      </c>
      <c r="ADP144" s="77" t="inlineStr">
        <is>
          <t>T1</t>
        </is>
      </c>
      <c r="ADQ144" s="77" t="inlineStr">
        <is>
          <t>T2</t>
        </is>
      </c>
      <c r="ADR144" s="77" t="inlineStr">
        <is>
          <t>T3</t>
        </is>
      </c>
      <c r="ADS144" s="77" t="inlineStr">
        <is>
          <t>T4</t>
        </is>
      </c>
      <c r="ADT144" s="77" t="inlineStr">
        <is>
          <t>T1</t>
        </is>
      </c>
      <c r="ADU144" s="77" t="inlineStr">
        <is>
          <t>T2</t>
        </is>
      </c>
      <c r="ADV144" s="77" t="inlineStr">
        <is>
          <t>T3</t>
        </is>
      </c>
      <c r="ADW144" s="77" t="inlineStr">
        <is>
          <t>T4</t>
        </is>
      </c>
      <c r="ADX144" s="77" t="inlineStr">
        <is>
          <t>T1</t>
        </is>
      </c>
      <c r="ADY144" s="77" t="inlineStr">
        <is>
          <t>T2</t>
        </is>
      </c>
      <c r="ADZ144" s="77" t="inlineStr">
        <is>
          <t>T3</t>
        </is>
      </c>
      <c r="AEA144" s="77" t="inlineStr">
        <is>
          <t>T4</t>
        </is>
      </c>
      <c r="AEB144" s="77" t="inlineStr">
        <is>
          <t>T1</t>
        </is>
      </c>
      <c r="AEC144" s="77" t="inlineStr">
        <is>
          <t>T2</t>
        </is>
      </c>
      <c r="AED144" s="77" t="inlineStr">
        <is>
          <t>T3</t>
        </is>
      </c>
      <c r="AEE144" s="77" t="inlineStr">
        <is>
          <t>T4</t>
        </is>
      </c>
      <c r="AEF144" s="77" t="inlineStr">
        <is>
          <t>T1</t>
        </is>
      </c>
      <c r="AEG144" s="77" t="inlineStr">
        <is>
          <t>T2</t>
        </is>
      </c>
      <c r="AEH144" s="77" t="inlineStr">
        <is>
          <t>T3</t>
        </is>
      </c>
      <c r="AEI144" s="77" t="inlineStr">
        <is>
          <t>T4</t>
        </is>
      </c>
      <c r="AEL144" s="77" t="inlineStr">
        <is>
          <t>Erog.</t>
        </is>
      </c>
      <c r="AEM144" s="77" t="inlineStr">
        <is>
          <t>T1</t>
        </is>
      </c>
      <c r="AEN144" s="77" t="inlineStr">
        <is>
          <t>T2</t>
        </is>
      </c>
      <c r="AEO144" s="77" t="inlineStr">
        <is>
          <t>T3</t>
        </is>
      </c>
      <c r="AEP144" s="77" t="inlineStr">
        <is>
          <t>T4</t>
        </is>
      </c>
      <c r="AEQ144" s="77" t="inlineStr">
        <is>
          <t>T1</t>
        </is>
      </c>
      <c r="AER144" s="77" t="inlineStr">
        <is>
          <t>T2</t>
        </is>
      </c>
      <c r="AES144" s="77" t="inlineStr">
        <is>
          <t>T3</t>
        </is>
      </c>
      <c r="AET144" s="77" t="inlineStr">
        <is>
          <t>T4</t>
        </is>
      </c>
      <c r="AEU144" s="77" t="inlineStr">
        <is>
          <t>T1</t>
        </is>
      </c>
      <c r="AEV144" s="77" t="inlineStr">
        <is>
          <t>T2</t>
        </is>
      </c>
      <c r="AEW144" s="77" t="inlineStr">
        <is>
          <t>T3</t>
        </is>
      </c>
      <c r="AEX144" s="77" t="inlineStr">
        <is>
          <t>T4</t>
        </is>
      </c>
      <c r="AEY144" s="77" t="inlineStr">
        <is>
          <t>T1</t>
        </is>
      </c>
      <c r="AEZ144" s="77" t="inlineStr">
        <is>
          <t>T2</t>
        </is>
      </c>
      <c r="AFA144" s="77" t="inlineStr">
        <is>
          <t>T3</t>
        </is>
      </c>
      <c r="AFB144" s="77" t="inlineStr">
        <is>
          <t>T4</t>
        </is>
      </c>
      <c r="AFC144" s="77" t="inlineStr">
        <is>
          <t>T1</t>
        </is>
      </c>
      <c r="AFD144" s="77" t="inlineStr">
        <is>
          <t>T2</t>
        </is>
      </c>
      <c r="AFE144" s="77" t="inlineStr">
        <is>
          <t>T3</t>
        </is>
      </c>
      <c r="AFF144" s="77" t="inlineStr">
        <is>
          <t>T4</t>
        </is>
      </c>
      <c r="AFG144" s="77" t="inlineStr">
        <is>
          <t>T1</t>
        </is>
      </c>
      <c r="AFH144" s="77" t="inlineStr">
        <is>
          <t>T2</t>
        </is>
      </c>
      <c r="AFI144" s="77" t="inlineStr">
        <is>
          <t>T3</t>
        </is>
      </c>
      <c r="AFJ144" s="77" t="inlineStr">
        <is>
          <t>T4</t>
        </is>
      </c>
      <c r="AFK144" s="77" t="inlineStr">
        <is>
          <t>T1</t>
        </is>
      </c>
      <c r="AFL144" s="77" t="inlineStr">
        <is>
          <t>T2</t>
        </is>
      </c>
      <c r="AFM144" s="77" t="inlineStr">
        <is>
          <t>T3</t>
        </is>
      </c>
      <c r="AFN144" s="77" t="inlineStr">
        <is>
          <t>T4</t>
        </is>
      </c>
      <c r="AFO144" s="77" t="inlineStr">
        <is>
          <t>T1</t>
        </is>
      </c>
      <c r="AFP144" s="77" t="inlineStr">
        <is>
          <t>T2</t>
        </is>
      </c>
      <c r="AFQ144" s="77" t="inlineStr">
        <is>
          <t>T3</t>
        </is>
      </c>
      <c r="AFR144" s="77" t="inlineStr">
        <is>
          <t>T4</t>
        </is>
      </c>
      <c r="AFS144" s="77" t="inlineStr">
        <is>
          <t>T1</t>
        </is>
      </c>
      <c r="AFT144" s="77" t="inlineStr">
        <is>
          <t>T2</t>
        </is>
      </c>
      <c r="AFU144" s="77" t="inlineStr">
        <is>
          <t>T3</t>
        </is>
      </c>
      <c r="AFV144" s="77" t="inlineStr">
        <is>
          <t>T4</t>
        </is>
      </c>
      <c r="AFW144" s="77" t="inlineStr">
        <is>
          <t>T1</t>
        </is>
      </c>
      <c r="AFX144" s="77" t="inlineStr">
        <is>
          <t>T2</t>
        </is>
      </c>
      <c r="AFY144" s="77" t="inlineStr">
        <is>
          <t>T3</t>
        </is>
      </c>
      <c r="AFZ144" s="77" t="inlineStr">
        <is>
          <t>T4</t>
        </is>
      </c>
    </row>
    <row r="145">
      <c r="A145" s="78" t="n">
        <v>1</v>
      </c>
      <c r="B145" s="79" t="n"/>
      <c r="C145" s="79" t="n"/>
      <c r="D145" s="79" t="n"/>
      <c r="E145" s="79" t="n"/>
      <c r="F145" s="79" t="n"/>
      <c r="G145" s="79" t="n"/>
      <c r="H145" s="79" t="n"/>
      <c r="I145" s="79" t="n"/>
      <c r="J145" s="79" t="n"/>
      <c r="K145" s="79" t="n"/>
      <c r="L145" s="79" t="n"/>
      <c r="M145" s="79" t="n"/>
      <c r="N145" s="79" t="n"/>
      <c r="O145" s="79" t="n"/>
      <c r="P145" s="79" t="n"/>
      <c r="Q145" s="79" t="n"/>
      <c r="R145" s="79" t="n"/>
      <c r="S145" s="79" t="n"/>
      <c r="T145" s="79" t="n"/>
      <c r="U145" s="79" t="n"/>
      <c r="V145" s="79" t="n"/>
      <c r="W145" s="79" t="n"/>
      <c r="X145" s="79" t="n"/>
      <c r="Y145" s="79" t="n"/>
      <c r="Z145" s="79" t="n"/>
      <c r="AA145" s="79" t="n"/>
      <c r="AB145" s="79" t="n"/>
      <c r="AC145" s="79" t="n"/>
      <c r="AD145" s="79" t="n"/>
      <c r="AE145" s="79" t="n"/>
      <c r="AF145" s="79" t="n"/>
      <c r="AG145" s="79" t="n"/>
      <c r="AH145" s="79" t="n"/>
      <c r="AI145" s="79" t="n"/>
      <c r="AJ145" s="79" t="n"/>
      <c r="AK145" s="79" t="n"/>
      <c r="AL145" s="79" t="n"/>
      <c r="AM145" s="79" t="n"/>
      <c r="AN145" s="79" t="n"/>
      <c r="AO145" s="79" t="n"/>
      <c r="AR145" s="78" t="n">
        <v>1</v>
      </c>
      <c r="AS145" s="79" t="n"/>
      <c r="AT145" s="79" t="n"/>
      <c r="AU145" s="79" t="n"/>
      <c r="AV145" s="79" t="n"/>
      <c r="AW145" s="79" t="n"/>
      <c r="AX145" s="79" t="n"/>
      <c r="AY145" s="79" t="n"/>
      <c r="AZ145" s="79" t="n"/>
      <c r="BA145" s="79" t="n"/>
      <c r="BB145" s="79" t="n"/>
      <c r="BC145" s="79" t="n"/>
      <c r="BD145" s="79" t="n"/>
      <c r="BE145" s="79" t="n"/>
      <c r="BF145" s="79" t="n"/>
      <c r="BG145" s="79" t="n"/>
      <c r="BH145" s="79" t="n"/>
      <c r="BI145" s="79" t="n"/>
      <c r="BJ145" s="79" t="n"/>
      <c r="BK145" s="79" t="n"/>
      <c r="BL145" s="79" t="n"/>
      <c r="BM145" s="79" t="n"/>
      <c r="BN145" s="79" t="n"/>
      <c r="BO145" s="79" t="n"/>
      <c r="BP145" s="79" t="n"/>
      <c r="BQ145" s="79" t="n"/>
      <c r="BR145" s="79" t="n"/>
      <c r="BS145" s="79" t="n"/>
      <c r="BT145" s="79" t="n"/>
      <c r="BU145" s="79" t="n"/>
      <c r="BV145" s="79" t="n"/>
      <c r="BW145" s="79" t="n"/>
      <c r="BX145" s="79" t="n"/>
      <c r="BY145" s="79" t="n"/>
      <c r="BZ145" s="79" t="n"/>
      <c r="CA145" s="79" t="n"/>
      <c r="CB145" s="79" t="n"/>
      <c r="CC145" s="79" t="n"/>
      <c r="CD145" s="79" t="n"/>
      <c r="CE145" s="79" t="n"/>
      <c r="CF145" s="79" t="n"/>
      <c r="CI145" s="78" t="n">
        <v>1</v>
      </c>
      <c r="CJ145" s="79" t="n"/>
      <c r="CK145" s="79" t="n"/>
      <c r="CL145" s="79" t="n"/>
      <c r="CM145" s="79" t="n"/>
      <c r="CN145" s="79" t="n"/>
      <c r="CO145" s="79" t="n"/>
      <c r="CP145" s="79" t="n"/>
      <c r="CQ145" s="79" t="n"/>
      <c r="CR145" s="79" t="n"/>
      <c r="CS145" s="79" t="n"/>
      <c r="CT145" s="79" t="n"/>
      <c r="CU145" s="79" t="n"/>
      <c r="CV145" s="79" t="n"/>
      <c r="CW145" s="79" t="n"/>
      <c r="CX145" s="79" t="n"/>
      <c r="CY145" s="79" t="n"/>
      <c r="CZ145" s="79" t="n"/>
      <c r="DA145" s="79" t="n"/>
      <c r="DB145" s="79" t="n"/>
      <c r="DC145" s="79" t="n"/>
      <c r="DD145" s="79" t="n"/>
      <c r="DE145" s="79" t="n"/>
      <c r="DF145" s="79" t="n"/>
      <c r="DG145" s="79" t="n"/>
      <c r="DH145" s="79" t="n"/>
      <c r="DI145" s="79" t="n"/>
      <c r="DJ145" s="79" t="n"/>
      <c r="DK145" s="79" t="n"/>
      <c r="DL145" s="79" t="n"/>
      <c r="DM145" s="79" t="n"/>
      <c r="DN145" s="79" t="n"/>
      <c r="DO145" s="79" t="n"/>
      <c r="DP145" s="79" t="n"/>
      <c r="DQ145" s="79" t="n"/>
      <c r="DR145" s="79" t="n"/>
      <c r="DS145" s="79" t="n"/>
      <c r="DT145" s="79" t="n"/>
      <c r="DU145" s="79" t="n"/>
      <c r="DV145" s="79" t="n"/>
      <c r="DW145" s="79" t="n"/>
      <c r="DZ145" s="78" t="n">
        <v>1</v>
      </c>
      <c r="EA145" s="79" t="n"/>
      <c r="EB145" s="79" t="n"/>
      <c r="EC145" s="79" t="n"/>
      <c r="ED145" s="79" t="n"/>
      <c r="EE145" s="79" t="n"/>
      <c r="EF145" s="79" t="n"/>
      <c r="EG145" s="79" t="n"/>
      <c r="EH145" s="79" t="n"/>
      <c r="EI145" s="79" t="n"/>
      <c r="EJ145" s="79" t="n"/>
      <c r="EK145" s="79" t="n"/>
      <c r="EL145" s="79" t="n"/>
      <c r="EM145" s="79" t="n"/>
      <c r="EN145" s="79" t="n"/>
      <c r="EO145" s="79" t="n"/>
      <c r="EP145" s="79" t="n"/>
      <c r="EQ145" s="79" t="n"/>
      <c r="ER145" s="79" t="n"/>
      <c r="ES145" s="79" t="n"/>
      <c r="ET145" s="79" t="n"/>
      <c r="EU145" s="79" t="n"/>
      <c r="EV145" s="79" t="n"/>
      <c r="EW145" s="79" t="n"/>
      <c r="EX145" s="79" t="n"/>
      <c r="EY145" s="79" t="n"/>
      <c r="EZ145" s="79" t="n"/>
      <c r="FA145" s="79" t="n"/>
      <c r="FB145" s="79" t="n"/>
      <c r="FC145" s="79" t="n"/>
      <c r="FD145" s="79" t="n"/>
      <c r="FE145" s="79" t="n"/>
      <c r="FF145" s="79" t="n"/>
      <c r="FG145" s="79" t="n"/>
      <c r="FH145" s="79" t="n"/>
      <c r="FI145" s="79" t="n"/>
      <c r="FJ145" s="79" t="n"/>
      <c r="FK145" s="79" t="n"/>
      <c r="FL145" s="79" t="n"/>
      <c r="FM145" s="79" t="n"/>
      <c r="FN145" s="79" t="n"/>
      <c r="FQ145" s="78" t="n">
        <v>1</v>
      </c>
      <c r="FR145" s="79" t="n"/>
      <c r="FS145" s="79" t="n"/>
      <c r="FT145" s="79" t="n"/>
      <c r="FU145" s="79" t="n"/>
      <c r="FV145" s="79" t="n"/>
      <c r="FW145" s="79" t="n"/>
      <c r="FX145" s="79" t="n"/>
      <c r="FY145" s="79" t="n"/>
      <c r="FZ145" s="79" t="n"/>
      <c r="GA145" s="79" t="n"/>
      <c r="GB145" s="79" t="n"/>
      <c r="GC145" s="79" t="n"/>
      <c r="GD145" s="79" t="n"/>
      <c r="GE145" s="79" t="n"/>
      <c r="GF145" s="79" t="n"/>
      <c r="GG145" s="79" t="n"/>
      <c r="GH145" s="79" t="n"/>
      <c r="GI145" s="79" t="n"/>
      <c r="GJ145" s="79" t="n"/>
      <c r="GK145" s="79" t="n"/>
      <c r="GL145" s="79" t="n"/>
      <c r="GM145" s="79" t="n"/>
      <c r="GN145" s="79" t="n"/>
      <c r="GO145" s="79" t="n"/>
      <c r="GP145" s="79" t="n"/>
      <c r="GQ145" s="79" t="n"/>
      <c r="GR145" s="79" t="n"/>
      <c r="GS145" s="79" t="n"/>
      <c r="GT145" s="79" t="n"/>
      <c r="GU145" s="79" t="n"/>
      <c r="GV145" s="79" t="n"/>
      <c r="GW145" s="79" t="n"/>
      <c r="GX145" s="79" t="n"/>
      <c r="GY145" s="79" t="n"/>
      <c r="GZ145" s="79" t="n"/>
      <c r="HA145" s="79" t="n"/>
      <c r="HB145" s="79" t="n"/>
      <c r="HC145" s="79" t="n"/>
      <c r="HD145" s="79" t="n"/>
      <c r="HE145" s="79" t="n"/>
      <c r="HH145" s="78" t="n">
        <v>1</v>
      </c>
      <c r="HI145" s="79" t="n"/>
      <c r="HJ145" s="79" t="n"/>
      <c r="HK145" s="79" t="n"/>
      <c r="HL145" s="79" t="n"/>
      <c r="HM145" s="79" t="n"/>
      <c r="HN145" s="79" t="n"/>
      <c r="HO145" s="79" t="n"/>
      <c r="HP145" s="79" t="n"/>
      <c r="HQ145" s="79" t="n"/>
      <c r="HR145" s="79" t="n"/>
      <c r="HS145" s="79" t="n"/>
      <c r="HT145" s="79" t="n"/>
      <c r="HU145" s="79" t="n"/>
      <c r="HV145" s="79" t="n"/>
      <c r="HW145" s="79" t="n"/>
      <c r="HX145" s="79" t="n"/>
      <c r="HY145" s="79" t="n"/>
      <c r="HZ145" s="79" t="n"/>
      <c r="IA145" s="79" t="n"/>
      <c r="IB145" s="79" t="n"/>
      <c r="IC145" s="79" t="n"/>
      <c r="ID145" s="79" t="n"/>
      <c r="IE145" s="79" t="n"/>
      <c r="IF145" s="79" t="n"/>
      <c r="IG145" s="79" t="n"/>
      <c r="IH145" s="79" t="n"/>
      <c r="II145" s="79" t="n"/>
      <c r="IJ145" s="79" t="n"/>
      <c r="IK145" s="79" t="n"/>
      <c r="IL145" s="79" t="n"/>
      <c r="IM145" s="79" t="n"/>
      <c r="IN145" s="79" t="n"/>
      <c r="IO145" s="79" t="n"/>
      <c r="IP145" s="79" t="n"/>
      <c r="IQ145" s="79" t="n"/>
      <c r="IR145" s="79" t="n"/>
      <c r="IS145" s="79" t="n"/>
      <c r="IT145" s="79" t="n"/>
      <c r="IU145" s="79" t="n"/>
      <c r="IV145" s="79" t="n"/>
      <c r="IY145" s="78" t="n">
        <v>1</v>
      </c>
      <c r="IZ145" s="79" t="n"/>
      <c r="JA145" s="79" t="n"/>
      <c r="JB145" s="79" t="n"/>
      <c r="JC145" s="79" t="n"/>
      <c r="JD145" s="79" t="n"/>
      <c r="JE145" s="79" t="n"/>
      <c r="JF145" s="79" t="n"/>
      <c r="JG145" s="79" t="n"/>
      <c r="JH145" s="79" t="n"/>
      <c r="JI145" s="79" t="n"/>
      <c r="JJ145" s="79" t="n"/>
      <c r="JK145" s="79" t="n"/>
      <c r="JL145" s="79" t="n"/>
      <c r="JM145" s="79" t="n"/>
      <c r="JN145" s="79" t="n"/>
      <c r="JO145" s="79" t="n"/>
      <c r="JP145" s="79" t="n"/>
      <c r="JQ145" s="79" t="n"/>
      <c r="JR145" s="79" t="n"/>
      <c r="JS145" s="79" t="n"/>
      <c r="JT145" s="79" t="n"/>
      <c r="JU145" s="79" t="n"/>
      <c r="JV145" s="79" t="n"/>
      <c r="JW145" s="79" t="n"/>
      <c r="JX145" s="79" t="n"/>
      <c r="JY145" s="79" t="n"/>
      <c r="JZ145" s="79" t="n"/>
      <c r="KA145" s="79" t="n"/>
      <c r="KB145" s="79" t="n"/>
      <c r="KC145" s="79" t="n"/>
      <c r="KD145" s="79" t="n"/>
      <c r="KE145" s="79" t="n"/>
      <c r="KF145" s="79" t="n"/>
      <c r="KG145" s="79" t="n"/>
      <c r="KH145" s="79" t="n"/>
      <c r="KI145" s="79" t="n"/>
      <c r="KJ145" s="79" t="n"/>
      <c r="KK145" s="79" t="n"/>
      <c r="KL145" s="79" t="n"/>
      <c r="KM145" s="79" t="n"/>
      <c r="KP145" s="78" t="n">
        <v>1</v>
      </c>
      <c r="KQ145" s="79" t="n"/>
      <c r="KR145" s="79" t="n"/>
      <c r="KS145" s="79" t="n"/>
      <c r="KT145" s="79" t="n"/>
      <c r="KU145" s="79" t="n"/>
      <c r="KV145" s="79" t="n"/>
      <c r="KW145" s="79" t="n"/>
      <c r="KX145" s="79" t="n"/>
      <c r="KY145" s="79" t="n"/>
      <c r="KZ145" s="79" t="n"/>
      <c r="LA145" s="79" t="n"/>
      <c r="LB145" s="79" t="n"/>
      <c r="LC145" s="79" t="n"/>
      <c r="LD145" s="79" t="n"/>
      <c r="LE145" s="79" t="n"/>
      <c r="LF145" s="79" t="n"/>
      <c r="LG145" s="79" t="n"/>
      <c r="LH145" s="79" t="n"/>
      <c r="LI145" s="79" t="n"/>
      <c r="LJ145" s="79" t="n"/>
      <c r="LK145" s="79" t="n"/>
      <c r="LL145" s="79" t="n"/>
      <c r="LM145" s="79" t="n"/>
      <c r="LN145" s="79" t="n"/>
      <c r="LO145" s="79" t="n"/>
      <c r="LP145" s="79" t="n"/>
      <c r="LQ145" s="79" t="n"/>
      <c r="LR145" s="79" t="n"/>
      <c r="LS145" s="79" t="n"/>
      <c r="LT145" s="79" t="n"/>
      <c r="LU145" s="79" t="n"/>
      <c r="LV145" s="79" t="n"/>
      <c r="LW145" s="79" t="n"/>
      <c r="LX145" s="79" t="n"/>
      <c r="LY145" s="79" t="n"/>
      <c r="LZ145" s="79" t="n"/>
      <c r="MA145" s="79" t="n"/>
      <c r="MB145" s="79" t="n"/>
      <c r="MC145" s="79" t="n"/>
      <c r="MD145" s="79" t="n"/>
      <c r="MG145" s="78" t="n">
        <v>1</v>
      </c>
      <c r="MH145" s="79" t="n"/>
      <c r="MI145" s="79" t="n"/>
      <c r="MJ145" s="79" t="n"/>
      <c r="MK145" s="79" t="n"/>
      <c r="ML145" s="79" t="n"/>
      <c r="MM145" s="79" t="n"/>
      <c r="MN145" s="79" t="n"/>
      <c r="MO145" s="79" t="n"/>
      <c r="MP145" s="79" t="n"/>
      <c r="MQ145" s="79" t="n"/>
      <c r="MR145" s="79" t="n"/>
      <c r="MS145" s="79" t="n"/>
      <c r="MT145" s="79" t="n"/>
      <c r="MU145" s="79" t="n"/>
      <c r="MV145" s="79" t="n"/>
      <c r="MW145" s="79" t="n"/>
      <c r="MX145" s="79" t="n"/>
      <c r="MY145" s="79" t="n"/>
      <c r="MZ145" s="79" t="n"/>
      <c r="NA145" s="79" t="n"/>
      <c r="NB145" s="79" t="n"/>
      <c r="NC145" s="79" t="n"/>
      <c r="ND145" s="79" t="n"/>
      <c r="NE145" s="79" t="n"/>
      <c r="NF145" s="79" t="n"/>
      <c r="NG145" s="79" t="n"/>
      <c r="NH145" s="79" t="n"/>
      <c r="NI145" s="79" t="n"/>
      <c r="NJ145" s="79" t="n"/>
      <c r="NK145" s="79" t="n"/>
      <c r="NL145" s="79" t="n"/>
      <c r="NM145" s="79" t="n"/>
      <c r="NN145" s="79" t="n"/>
      <c r="NO145" s="79" t="n"/>
      <c r="NP145" s="79" t="n"/>
      <c r="NQ145" s="79" t="n"/>
      <c r="NR145" s="79" t="n"/>
      <c r="NS145" s="79" t="n"/>
      <c r="NT145" s="79" t="n"/>
      <c r="NU145" s="79" t="n"/>
      <c r="NX145" s="78" t="n">
        <v>1</v>
      </c>
      <c r="NY145" s="79" t="n"/>
      <c r="NZ145" s="79" t="n"/>
      <c r="OA145" s="79" t="n"/>
      <c r="OB145" s="79" t="n"/>
      <c r="OC145" s="79" t="n"/>
      <c r="OD145" s="79" t="n"/>
      <c r="OE145" s="79" t="n"/>
      <c r="OF145" s="79" t="n"/>
      <c r="OG145" s="79" t="n"/>
      <c r="OH145" s="79" t="n"/>
      <c r="OI145" s="79" t="n"/>
      <c r="OJ145" s="79" t="n"/>
      <c r="OK145" s="79" t="n"/>
      <c r="OL145" s="79" t="n"/>
      <c r="OM145" s="79" t="n"/>
      <c r="ON145" s="79" t="n"/>
      <c r="OO145" s="79" t="n"/>
      <c r="OP145" s="79" t="n"/>
      <c r="OQ145" s="79" t="n"/>
      <c r="OR145" s="79" t="n"/>
      <c r="OS145" s="79" t="n"/>
      <c r="OT145" s="79" t="n"/>
      <c r="OU145" s="79" t="n"/>
      <c r="OV145" s="79" t="n"/>
      <c r="OW145" s="79" t="n"/>
      <c r="OX145" s="79" t="n"/>
      <c r="OY145" s="79" t="n"/>
      <c r="OZ145" s="79" t="n"/>
      <c r="PA145" s="79" t="n"/>
      <c r="PB145" s="79" t="n"/>
      <c r="PC145" s="79" t="n"/>
      <c r="PD145" s="79" t="n"/>
      <c r="PE145" s="79" t="n"/>
      <c r="PF145" s="79" t="n"/>
      <c r="PG145" s="79" t="n"/>
      <c r="PH145" s="79" t="n"/>
      <c r="PI145" s="79" t="n"/>
      <c r="PJ145" s="79" t="n"/>
      <c r="PK145" s="79" t="n"/>
      <c r="PL145" s="79" t="n"/>
      <c r="PO145" s="78" t="n">
        <v>1</v>
      </c>
      <c r="PP145" s="79" t="n"/>
      <c r="PQ145" s="79" t="n"/>
      <c r="PR145" s="79" t="n"/>
      <c r="PS145" s="79" t="n"/>
      <c r="PT145" s="79" t="n"/>
      <c r="PU145" s="79" t="n"/>
      <c r="PV145" s="79" t="n"/>
      <c r="PW145" s="79" t="n"/>
      <c r="PX145" s="79" t="n"/>
      <c r="PY145" s="79" t="n"/>
      <c r="PZ145" s="79" t="n"/>
      <c r="QA145" s="79" t="n"/>
      <c r="QB145" s="79" t="n"/>
      <c r="QC145" s="79" t="n"/>
      <c r="QD145" s="79" t="n"/>
      <c r="QE145" s="79" t="n"/>
      <c r="QF145" s="79" t="n"/>
      <c r="QG145" s="79" t="n"/>
      <c r="QH145" s="79" t="n"/>
      <c r="QI145" s="79" t="n"/>
      <c r="QJ145" s="79" t="n"/>
      <c r="QK145" s="79" t="n"/>
      <c r="QL145" s="79" t="n"/>
      <c r="QM145" s="79" t="n"/>
      <c r="QN145" s="79" t="n"/>
      <c r="QO145" s="79" t="n"/>
      <c r="QP145" s="79" t="n"/>
      <c r="QQ145" s="79" t="n"/>
      <c r="QR145" s="79" t="n"/>
      <c r="QS145" s="79" t="n"/>
      <c r="QT145" s="79" t="n"/>
      <c r="QU145" s="79" t="n"/>
      <c r="QV145" s="79" t="n"/>
      <c r="QW145" s="79" t="n"/>
      <c r="QX145" s="79" t="n"/>
      <c r="QY145" s="79" t="n"/>
      <c r="QZ145" s="79" t="n"/>
      <c r="RA145" s="79" t="n"/>
      <c r="RB145" s="79" t="n"/>
      <c r="RC145" s="79" t="n"/>
      <c r="RF145" s="78" t="n">
        <v>1</v>
      </c>
      <c r="RG145" s="79" t="n"/>
      <c r="RH145" s="79" t="n"/>
      <c r="RI145" s="79" t="n"/>
      <c r="RJ145" s="79" t="n"/>
      <c r="RK145" s="79" t="n"/>
      <c r="RL145" s="79" t="n"/>
      <c r="RM145" s="79" t="n"/>
      <c r="RN145" s="79" t="n"/>
      <c r="RO145" s="79" t="n"/>
      <c r="RP145" s="79" t="n"/>
      <c r="RQ145" s="79" t="n"/>
      <c r="RR145" s="79" t="n"/>
      <c r="RS145" s="79" t="n"/>
      <c r="RT145" s="79" t="n"/>
      <c r="RU145" s="79" t="n"/>
      <c r="RV145" s="79" t="n"/>
      <c r="RW145" s="79" t="n"/>
      <c r="RX145" s="79" t="n"/>
      <c r="RY145" s="79" t="n"/>
      <c r="RZ145" s="79" t="n"/>
      <c r="SA145" s="79" t="n"/>
      <c r="SB145" s="79" t="n"/>
      <c r="SC145" s="79" t="n"/>
      <c r="SD145" s="79" t="n"/>
      <c r="SE145" s="79" t="n"/>
      <c r="SF145" s="79" t="n"/>
      <c r="SG145" s="79" t="n"/>
      <c r="SH145" s="79" t="n"/>
      <c r="SI145" s="79" t="n"/>
      <c r="SJ145" s="79" t="n"/>
      <c r="SK145" s="79" t="n"/>
      <c r="SL145" s="79" t="n"/>
      <c r="SM145" s="79" t="n"/>
      <c r="SN145" s="79" t="n"/>
      <c r="SO145" s="79" t="n"/>
      <c r="SP145" s="79" t="n"/>
      <c r="SQ145" s="79" t="n"/>
      <c r="SR145" s="79" t="n"/>
      <c r="SS145" s="79" t="n"/>
      <c r="ST145" s="79" t="n"/>
      <c r="SW145" s="78" t="n">
        <v>1</v>
      </c>
      <c r="SX145" s="79" t="n"/>
      <c r="SY145" s="79" t="n"/>
      <c r="SZ145" s="79" t="n"/>
      <c r="TA145" s="79" t="n"/>
      <c r="TB145" s="79" t="n"/>
      <c r="TC145" s="79" t="n"/>
      <c r="TD145" s="79" t="n"/>
      <c r="TE145" s="79" t="n"/>
      <c r="TF145" s="79" t="n"/>
      <c r="TG145" s="79" t="n"/>
      <c r="TH145" s="79" t="n"/>
      <c r="TI145" s="79" t="n"/>
      <c r="TJ145" s="79" t="n"/>
      <c r="TK145" s="79" t="n"/>
      <c r="TL145" s="79" t="n"/>
      <c r="TM145" s="79" t="n"/>
      <c r="TN145" s="79" t="n"/>
      <c r="TO145" s="79" t="n"/>
      <c r="TP145" s="79" t="n"/>
      <c r="TQ145" s="79" t="n"/>
      <c r="TR145" s="79" t="n"/>
      <c r="TS145" s="79" t="n"/>
      <c r="TT145" s="79" t="n"/>
      <c r="TU145" s="79" t="n"/>
      <c r="TV145" s="79" t="n"/>
      <c r="TW145" s="79" t="n"/>
      <c r="TX145" s="79" t="n"/>
      <c r="TY145" s="79" t="n"/>
      <c r="TZ145" s="79" t="n"/>
      <c r="UA145" s="79" t="n"/>
      <c r="UB145" s="79" t="n"/>
      <c r="UC145" s="79" t="n"/>
      <c r="UD145" s="79" t="n"/>
      <c r="UE145" s="79" t="n"/>
      <c r="UF145" s="79" t="n"/>
      <c r="UG145" s="79" t="n"/>
      <c r="UH145" s="79" t="n"/>
      <c r="UI145" s="79" t="n"/>
      <c r="UJ145" s="79" t="n"/>
      <c r="UK145" s="79" t="n"/>
      <c r="UN145" s="78" t="n">
        <v>1</v>
      </c>
      <c r="UO145" s="79" t="n"/>
      <c r="UP145" s="79" t="n"/>
      <c r="UQ145" s="79" t="n"/>
      <c r="UR145" s="79" t="n"/>
      <c r="US145" s="79" t="n"/>
      <c r="UT145" s="79" t="n"/>
      <c r="UU145" s="79" t="n"/>
      <c r="UV145" s="79" t="n"/>
      <c r="UW145" s="79" t="n"/>
      <c r="UX145" s="79" t="n"/>
      <c r="UY145" s="79" t="n"/>
      <c r="UZ145" s="79" t="n"/>
      <c r="VA145" s="79" t="n"/>
      <c r="VB145" s="79" t="n"/>
      <c r="VC145" s="79" t="n"/>
      <c r="VD145" s="79" t="n"/>
      <c r="VE145" s="79" t="n"/>
      <c r="VF145" s="79" t="n"/>
      <c r="VG145" s="79" t="n"/>
      <c r="VH145" s="79" t="n"/>
      <c r="VI145" s="79" t="n"/>
      <c r="VJ145" s="79" t="n"/>
      <c r="VK145" s="79" t="n"/>
      <c r="VL145" s="79" t="n"/>
      <c r="VM145" s="79" t="n"/>
      <c r="VN145" s="79" t="n"/>
      <c r="VO145" s="79" t="n"/>
      <c r="VP145" s="79" t="n"/>
      <c r="VQ145" s="79" t="n"/>
      <c r="VR145" s="79" t="n"/>
      <c r="VS145" s="79" t="n"/>
      <c r="VT145" s="79" t="n"/>
      <c r="VU145" s="79" t="n"/>
      <c r="VV145" s="79" t="n"/>
      <c r="VW145" s="79" t="n"/>
      <c r="VX145" s="79" t="n"/>
      <c r="VY145" s="79" t="n"/>
      <c r="VZ145" s="79" t="n"/>
      <c r="WA145" s="79" t="n"/>
      <c r="WB145" s="79" t="n"/>
      <c r="WE145" s="78" t="n">
        <v>1</v>
      </c>
      <c r="WF145" s="79" t="n"/>
      <c r="WG145" s="79" t="n"/>
      <c r="WH145" s="79" t="n"/>
      <c r="WI145" s="79" t="n"/>
      <c r="WJ145" s="79" t="n"/>
      <c r="WK145" s="79" t="n"/>
      <c r="WL145" s="79" t="n"/>
      <c r="WM145" s="79" t="n"/>
      <c r="WN145" s="79" t="n"/>
      <c r="WO145" s="79" t="n"/>
      <c r="WP145" s="79" t="n"/>
      <c r="WQ145" s="79" t="n"/>
      <c r="WR145" s="79" t="n"/>
      <c r="WS145" s="79" t="n"/>
      <c r="WT145" s="79" t="n"/>
      <c r="WU145" s="79" t="n"/>
      <c r="WV145" s="79" t="n"/>
      <c r="WW145" s="79" t="n"/>
      <c r="WX145" s="79" t="n"/>
      <c r="WY145" s="79" t="n"/>
      <c r="WZ145" s="79" t="n"/>
      <c r="XA145" s="79" t="n"/>
      <c r="XB145" s="79" t="n"/>
      <c r="XC145" s="79" t="n"/>
      <c r="XD145" s="79" t="n"/>
      <c r="XE145" s="79" t="n"/>
      <c r="XF145" s="79" t="n"/>
      <c r="XG145" s="79" t="n"/>
      <c r="XH145" s="79" t="n"/>
      <c r="XI145" s="79" t="n"/>
      <c r="XJ145" s="79" t="n"/>
      <c r="XK145" s="79" t="n"/>
      <c r="XL145" s="79" t="n"/>
      <c r="XM145" s="79" t="n"/>
      <c r="XN145" s="79" t="n"/>
      <c r="XO145" s="79" t="n"/>
      <c r="XP145" s="79" t="n"/>
      <c r="XQ145" s="79" t="n"/>
      <c r="XR145" s="79" t="n"/>
      <c r="XS145" s="79" t="n"/>
      <c r="XV145" s="78" t="n">
        <v>1</v>
      </c>
      <c r="XW145" s="79" t="n"/>
      <c r="XX145" s="79" t="n"/>
      <c r="XY145" s="79" t="n"/>
      <c r="XZ145" s="79" t="n"/>
      <c r="YA145" s="79" t="n"/>
      <c r="YB145" s="79" t="n"/>
      <c r="YC145" s="79" t="n"/>
      <c r="YD145" s="79" t="n"/>
      <c r="YE145" s="79" t="n"/>
      <c r="YF145" s="79" t="n"/>
      <c r="YG145" s="79" t="n"/>
      <c r="YH145" s="79" t="n"/>
      <c r="YI145" s="79" t="n"/>
      <c r="YJ145" s="79" t="n"/>
      <c r="YK145" s="79" t="n"/>
      <c r="YL145" s="79" t="n"/>
      <c r="YM145" s="79" t="n"/>
      <c r="YN145" s="79" t="n"/>
      <c r="YO145" s="79" t="n"/>
      <c r="YP145" s="79" t="n"/>
      <c r="YQ145" s="79" t="n"/>
      <c r="YR145" s="79" t="n"/>
      <c r="YS145" s="79" t="n"/>
      <c r="YT145" s="79" t="n"/>
      <c r="YU145" s="79" t="n"/>
      <c r="YV145" s="79" t="n"/>
      <c r="YW145" s="79" t="n"/>
      <c r="YX145" s="79" t="n"/>
      <c r="YY145" s="79" t="n"/>
      <c r="YZ145" s="79" t="n"/>
      <c r="ZA145" s="79" t="n"/>
      <c r="ZB145" s="79" t="n"/>
      <c r="ZC145" s="79" t="n"/>
      <c r="ZD145" s="79" t="n"/>
      <c r="ZE145" s="79" t="n"/>
      <c r="ZF145" s="79" t="n"/>
      <c r="ZG145" s="79" t="n"/>
      <c r="ZH145" s="79" t="n"/>
      <c r="ZI145" s="79" t="n"/>
      <c r="ZJ145" s="79" t="n"/>
      <c r="ZM145" s="78" t="n">
        <v>1</v>
      </c>
      <c r="ZN145" s="79" t="n"/>
      <c r="ZO145" s="79" t="n"/>
      <c r="ZP145" s="79" t="n"/>
      <c r="ZQ145" s="79" t="n"/>
      <c r="ZR145" s="79" t="n"/>
      <c r="ZS145" s="79" t="n"/>
      <c r="ZT145" s="79" t="n"/>
      <c r="ZU145" s="79" t="n"/>
      <c r="ZV145" s="79" t="n"/>
      <c r="ZW145" s="79" t="n"/>
      <c r="ZX145" s="79" t="n"/>
      <c r="ZY145" s="79" t="n"/>
      <c r="ZZ145" s="79" t="n"/>
      <c r="AAA145" s="79" t="n"/>
      <c r="AAB145" s="79" t="n"/>
      <c r="AAC145" s="79" t="n"/>
      <c r="AAD145" s="79" t="n"/>
      <c r="AAE145" s="79" t="n"/>
      <c r="AAF145" s="79" t="n"/>
      <c r="AAG145" s="79" t="n"/>
      <c r="AAH145" s="79" t="n"/>
      <c r="AAI145" s="79" t="n"/>
      <c r="AAJ145" s="79" t="n"/>
      <c r="AAK145" s="79" t="n"/>
      <c r="AAL145" s="79" t="n"/>
      <c r="AAM145" s="79" t="n"/>
      <c r="AAN145" s="79" t="n"/>
      <c r="AAO145" s="79" t="n"/>
      <c r="AAP145" s="79" t="n"/>
      <c r="AAQ145" s="79" t="n"/>
      <c r="AAR145" s="79" t="n"/>
      <c r="AAS145" s="79" t="n"/>
      <c r="AAT145" s="79" t="n"/>
      <c r="AAU145" s="79" t="n"/>
      <c r="AAV145" s="79" t="n"/>
      <c r="AAW145" s="79" t="n"/>
      <c r="AAX145" s="79" t="n"/>
      <c r="AAY145" s="79" t="n"/>
      <c r="AAZ145" s="79" t="n"/>
      <c r="ABA145" s="79" t="n"/>
      <c r="ABD145" s="78" t="n">
        <v>1</v>
      </c>
      <c r="ABE145" s="79" t="n"/>
      <c r="ABF145" s="79" t="n"/>
      <c r="ABG145" s="79" t="n"/>
      <c r="ABH145" s="79" t="n"/>
      <c r="ABI145" s="79" t="n"/>
      <c r="ABJ145" s="79" t="n"/>
      <c r="ABK145" s="79" t="n"/>
      <c r="ABL145" s="79" t="n"/>
      <c r="ABM145" s="79" t="n"/>
      <c r="ABN145" s="79" t="n"/>
      <c r="ABO145" s="79" t="n"/>
      <c r="ABP145" s="79" t="n"/>
      <c r="ABQ145" s="79" t="n"/>
      <c r="ABR145" s="79" t="n"/>
      <c r="ABS145" s="79" t="n"/>
      <c r="ABT145" s="79" t="n"/>
      <c r="ABU145" s="79" t="n"/>
      <c r="ABV145" s="79" t="n"/>
      <c r="ABW145" s="79" t="n"/>
      <c r="ABX145" s="79" t="n"/>
      <c r="ABY145" s="79" t="n"/>
      <c r="ABZ145" s="79" t="n"/>
      <c r="ACA145" s="79" t="n"/>
      <c r="ACB145" s="79" t="n"/>
      <c r="ACC145" s="79" t="n"/>
      <c r="ACD145" s="79" t="n"/>
      <c r="ACE145" s="79" t="n"/>
      <c r="ACF145" s="79" t="n"/>
      <c r="ACG145" s="79" t="n"/>
      <c r="ACH145" s="79" t="n"/>
      <c r="ACI145" s="79" t="n"/>
      <c r="ACJ145" s="79" t="n"/>
      <c r="ACK145" s="79" t="n"/>
      <c r="ACL145" s="79" t="n"/>
      <c r="ACM145" s="79" t="n"/>
      <c r="ACN145" s="79" t="n"/>
      <c r="ACO145" s="79" t="n"/>
      <c r="ACP145" s="79" t="n"/>
      <c r="ACQ145" s="79" t="n"/>
      <c r="ACR145" s="79" t="n"/>
      <c r="ACU145" s="78" t="n">
        <v>1</v>
      </c>
      <c r="ACV145" s="79" t="n"/>
      <c r="ACW145" s="79" t="n"/>
      <c r="ACX145" s="79" t="n"/>
      <c r="ACY145" s="79" t="n"/>
      <c r="ACZ145" s="79" t="n"/>
      <c r="ADA145" s="79" t="n"/>
      <c r="ADB145" s="79" t="n"/>
      <c r="ADC145" s="79" t="n"/>
      <c r="ADD145" s="79" t="n"/>
      <c r="ADE145" s="79" t="n"/>
      <c r="ADF145" s="79" t="n"/>
      <c r="ADG145" s="79" t="n"/>
      <c r="ADH145" s="79" t="n"/>
      <c r="ADI145" s="79" t="n"/>
      <c r="ADJ145" s="79" t="n"/>
      <c r="ADK145" s="79" t="n"/>
      <c r="ADL145" s="79" t="n"/>
      <c r="ADM145" s="79" t="n"/>
      <c r="ADN145" s="79" t="n"/>
      <c r="ADO145" s="79" t="n"/>
      <c r="ADP145" s="79" t="n"/>
      <c r="ADQ145" s="79" t="n"/>
      <c r="ADR145" s="79" t="n"/>
      <c r="ADS145" s="79" t="n"/>
      <c r="ADT145" s="79" t="n"/>
      <c r="ADU145" s="79" t="n"/>
      <c r="ADV145" s="79" t="n"/>
      <c r="ADW145" s="79" t="n"/>
      <c r="ADX145" s="79" t="n"/>
      <c r="ADY145" s="79" t="n"/>
      <c r="ADZ145" s="79" t="n"/>
      <c r="AEA145" s="79" t="n"/>
      <c r="AEB145" s="79" t="n"/>
      <c r="AEC145" s="79" t="n"/>
      <c r="AED145" s="79" t="n"/>
      <c r="AEE145" s="79" t="n"/>
      <c r="AEF145" s="79" t="n"/>
      <c r="AEG145" s="79" t="n"/>
      <c r="AEH145" s="79" t="n"/>
      <c r="AEI145" s="79" t="n"/>
      <c r="AEL145" s="78" t="n">
        <v>1</v>
      </c>
      <c r="AEM145" s="79" t="n"/>
      <c r="AEN145" s="79" t="n"/>
      <c r="AEO145" s="79" t="n"/>
      <c r="AEP145" s="79" t="n"/>
      <c r="AEQ145" s="79" t="n"/>
      <c r="AER145" s="79" t="n"/>
      <c r="AES145" s="79" t="n"/>
      <c r="AET145" s="79" t="n"/>
      <c r="AEU145" s="79" t="n"/>
      <c r="AEV145" s="79" t="n"/>
      <c r="AEW145" s="79" t="n"/>
      <c r="AEX145" s="79" t="n"/>
      <c r="AEY145" s="79" t="n"/>
      <c r="AEZ145" s="79" t="n"/>
      <c r="AFA145" s="79" t="n"/>
      <c r="AFB145" s="79" t="n"/>
      <c r="AFC145" s="79" t="n"/>
      <c r="AFD145" s="79" t="n"/>
      <c r="AFE145" s="79" t="n"/>
      <c r="AFF145" s="79" t="n"/>
      <c r="AFG145" s="79" t="n"/>
      <c r="AFH145" s="79" t="n"/>
      <c r="AFI145" s="79" t="n"/>
      <c r="AFJ145" s="79" t="n"/>
      <c r="AFK145" s="79" t="n"/>
      <c r="AFL145" s="79" t="n"/>
      <c r="AFM145" s="79" t="n"/>
      <c r="AFN145" s="79" t="n"/>
      <c r="AFO145" s="79" t="n"/>
      <c r="AFP145" s="79" t="n"/>
      <c r="AFQ145" s="79" t="n"/>
      <c r="AFR145" s="79" t="n"/>
      <c r="AFS145" s="79" t="n"/>
      <c r="AFT145" s="79" t="n"/>
      <c r="AFU145" s="79" t="n"/>
      <c r="AFV145" s="79" t="n"/>
      <c r="AFW145" s="79" t="n"/>
      <c r="AFX145" s="79" t="n"/>
      <c r="AFY145" s="79" t="n"/>
      <c r="AFZ145" s="79" t="n"/>
    </row>
    <row r="146">
      <c r="A146" s="78" t="n">
        <v>2</v>
      </c>
      <c r="B146" s="79" t="n"/>
      <c r="C146" s="79" t="n"/>
      <c r="D146" s="79" t="n"/>
      <c r="E146" s="79" t="n"/>
      <c r="F146" s="79" t="n"/>
      <c r="G146" s="79" t="n"/>
      <c r="H146" s="79" t="n"/>
      <c r="I146" s="79" t="n"/>
      <c r="J146" s="79" t="n"/>
      <c r="K146" s="79" t="n"/>
      <c r="L146" s="79" t="n"/>
      <c r="M146" s="79" t="n"/>
      <c r="N146" s="79" t="n"/>
      <c r="O146" s="79" t="n"/>
      <c r="P146" s="79" t="n"/>
      <c r="Q146" s="79" t="n"/>
      <c r="R146" s="79" t="n"/>
      <c r="S146" s="79" t="n"/>
      <c r="T146" s="79" t="n"/>
      <c r="U146" s="79" t="n"/>
      <c r="V146" s="79" t="n"/>
      <c r="W146" s="79" t="n"/>
      <c r="X146" s="79" t="n"/>
      <c r="Y146" s="79" t="n"/>
      <c r="Z146" s="79" t="n"/>
      <c r="AA146" s="79" t="n"/>
      <c r="AB146" s="79" t="n"/>
      <c r="AC146" s="79" t="n"/>
      <c r="AD146" s="79" t="n"/>
      <c r="AE146" s="79" t="n"/>
      <c r="AF146" s="79" t="n"/>
      <c r="AG146" s="79" t="n"/>
      <c r="AH146" s="79" t="n"/>
      <c r="AI146" s="79" t="n"/>
      <c r="AJ146" s="79" t="n"/>
      <c r="AK146" s="79" t="n"/>
      <c r="AL146" s="79" t="n"/>
      <c r="AM146" s="79" t="n"/>
      <c r="AN146" s="79" t="n"/>
      <c r="AO146" s="79" t="n"/>
      <c r="AR146" s="78" t="n">
        <v>2</v>
      </c>
      <c r="AS146" s="79" t="n"/>
      <c r="AT146" s="79" t="n"/>
      <c r="AU146" s="79" t="n"/>
      <c r="AV146" s="79" t="n"/>
      <c r="AW146" s="79" t="n"/>
      <c r="AX146" s="79" t="n"/>
      <c r="AY146" s="79" t="n"/>
      <c r="AZ146" s="79" t="n"/>
      <c r="BA146" s="79" t="n"/>
      <c r="BB146" s="79" t="n"/>
      <c r="BC146" s="79" t="n"/>
      <c r="BD146" s="79" t="n"/>
      <c r="BE146" s="79" t="n"/>
      <c r="BF146" s="79" t="n"/>
      <c r="BG146" s="79" t="n"/>
      <c r="BH146" s="79" t="n"/>
      <c r="BI146" s="79" t="n"/>
      <c r="BJ146" s="79" t="n"/>
      <c r="BK146" s="79" t="n"/>
      <c r="BL146" s="79" t="n"/>
      <c r="BM146" s="79" t="n"/>
      <c r="BN146" s="79" t="n"/>
      <c r="BO146" s="79" t="n"/>
      <c r="BP146" s="79" t="n"/>
      <c r="BQ146" s="79" t="n"/>
      <c r="BR146" s="79" t="n"/>
      <c r="BS146" s="79" t="n"/>
      <c r="BT146" s="79" t="n"/>
      <c r="BU146" s="79" t="n"/>
      <c r="BV146" s="79" t="n"/>
      <c r="BW146" s="79" t="n"/>
      <c r="BX146" s="79" t="n"/>
      <c r="BY146" s="79" t="n"/>
      <c r="BZ146" s="79" t="n"/>
      <c r="CA146" s="79" t="n"/>
      <c r="CB146" s="79" t="n"/>
      <c r="CC146" s="79" t="n"/>
      <c r="CD146" s="79" t="n"/>
      <c r="CE146" s="79" t="n"/>
      <c r="CF146" s="79" t="n"/>
      <c r="CI146" s="78" t="n">
        <v>2</v>
      </c>
      <c r="CJ146" s="79" t="n"/>
      <c r="CK146" s="79" t="n"/>
      <c r="CL146" s="79" t="n"/>
      <c r="CM146" s="79" t="n"/>
      <c r="CN146" s="79" t="n"/>
      <c r="CO146" s="79" t="n"/>
      <c r="CP146" s="79" t="n"/>
      <c r="CQ146" s="79" t="n"/>
      <c r="CR146" s="79" t="n"/>
      <c r="CS146" s="79" t="n"/>
      <c r="CT146" s="79" t="n"/>
      <c r="CU146" s="79" t="n"/>
      <c r="CV146" s="79" t="n"/>
      <c r="CW146" s="79" t="n"/>
      <c r="CX146" s="79" t="n"/>
      <c r="CY146" s="79" t="n"/>
      <c r="CZ146" s="79" t="n"/>
      <c r="DA146" s="79" t="n"/>
      <c r="DB146" s="79" t="n"/>
      <c r="DC146" s="79" t="n"/>
      <c r="DD146" s="79" t="n"/>
      <c r="DE146" s="79" t="n"/>
      <c r="DF146" s="79" t="n"/>
      <c r="DG146" s="79" t="n"/>
      <c r="DH146" s="79" t="n"/>
      <c r="DI146" s="79" t="n"/>
      <c r="DJ146" s="79" t="n"/>
      <c r="DK146" s="79" t="n"/>
      <c r="DL146" s="79" t="n"/>
      <c r="DM146" s="79" t="n"/>
      <c r="DN146" s="79" t="n"/>
      <c r="DO146" s="79" t="n"/>
      <c r="DP146" s="79" t="n"/>
      <c r="DQ146" s="79" t="n"/>
      <c r="DR146" s="79" t="n"/>
      <c r="DS146" s="79" t="n"/>
      <c r="DT146" s="79" t="n"/>
      <c r="DU146" s="79" t="n"/>
      <c r="DV146" s="79" t="n"/>
      <c r="DW146" s="79" t="n"/>
      <c r="DZ146" s="78" t="n">
        <v>2</v>
      </c>
      <c r="EA146" s="79" t="n"/>
      <c r="EB146" s="79" t="n"/>
      <c r="EC146" s="79" t="n"/>
      <c r="ED146" s="79" t="n"/>
      <c r="EE146" s="79" t="n"/>
      <c r="EF146" s="79" t="n"/>
      <c r="EG146" s="79" t="n"/>
      <c r="EH146" s="79" t="n"/>
      <c r="EI146" s="79" t="n"/>
      <c r="EJ146" s="79" t="n"/>
      <c r="EK146" s="79" t="n"/>
      <c r="EL146" s="79" t="n"/>
      <c r="EM146" s="79" t="n"/>
      <c r="EN146" s="79" t="n"/>
      <c r="EO146" s="79" t="n"/>
      <c r="EP146" s="79" t="n"/>
      <c r="EQ146" s="79" t="n"/>
      <c r="ER146" s="79" t="n"/>
      <c r="ES146" s="79" t="n"/>
      <c r="ET146" s="79" t="n"/>
      <c r="EU146" s="79" t="n"/>
      <c r="EV146" s="79" t="n"/>
      <c r="EW146" s="79" t="n"/>
      <c r="EX146" s="79" t="n"/>
      <c r="EY146" s="79" t="n"/>
      <c r="EZ146" s="79" t="n"/>
      <c r="FA146" s="79" t="n"/>
      <c r="FB146" s="79" t="n"/>
      <c r="FC146" s="79" t="n"/>
      <c r="FD146" s="79" t="n"/>
      <c r="FE146" s="79" t="n"/>
      <c r="FF146" s="79" t="n"/>
      <c r="FG146" s="79" t="n"/>
      <c r="FH146" s="79" t="n"/>
      <c r="FI146" s="79" t="n"/>
      <c r="FJ146" s="79" t="n"/>
      <c r="FK146" s="79" t="n"/>
      <c r="FL146" s="79" t="n"/>
      <c r="FM146" s="79" t="n"/>
      <c r="FN146" s="79" t="n"/>
      <c r="FQ146" s="78" t="n">
        <v>2</v>
      </c>
      <c r="FR146" s="79" t="n"/>
      <c r="FS146" s="79" t="n"/>
      <c r="FT146" s="79" t="n"/>
      <c r="FU146" s="79" t="n"/>
      <c r="FV146" s="79" t="n"/>
      <c r="FW146" s="79" t="n"/>
      <c r="FX146" s="79" t="n"/>
      <c r="FY146" s="79" t="n"/>
      <c r="FZ146" s="79" t="n"/>
      <c r="GA146" s="79" t="n"/>
      <c r="GB146" s="79" t="n"/>
      <c r="GC146" s="79" t="n"/>
      <c r="GD146" s="79" t="n"/>
      <c r="GE146" s="79" t="n"/>
      <c r="GF146" s="79" t="n"/>
      <c r="GG146" s="79" t="n"/>
      <c r="GH146" s="79" t="n"/>
      <c r="GI146" s="79" t="n"/>
      <c r="GJ146" s="79" t="n"/>
      <c r="GK146" s="79" t="n"/>
      <c r="GL146" s="79" t="n"/>
      <c r="GM146" s="79" t="n"/>
      <c r="GN146" s="79" t="n"/>
      <c r="GO146" s="79" t="n"/>
      <c r="GP146" s="79" t="n"/>
      <c r="GQ146" s="79" t="n"/>
      <c r="GR146" s="79" t="n"/>
      <c r="GS146" s="79" t="n"/>
      <c r="GT146" s="79" t="n"/>
      <c r="GU146" s="79" t="n"/>
      <c r="GV146" s="79" t="n"/>
      <c r="GW146" s="79" t="n"/>
      <c r="GX146" s="79" t="n"/>
      <c r="GY146" s="79" t="n"/>
      <c r="GZ146" s="79" t="n"/>
      <c r="HA146" s="79" t="n"/>
      <c r="HB146" s="79" t="n"/>
      <c r="HC146" s="79" t="n"/>
      <c r="HD146" s="79" t="n"/>
      <c r="HE146" s="79" t="n"/>
      <c r="HH146" s="78" t="n">
        <v>2</v>
      </c>
      <c r="HI146" s="79" t="n"/>
      <c r="HJ146" s="79" t="n"/>
      <c r="HK146" s="79" t="n"/>
      <c r="HL146" s="79" t="n"/>
      <c r="HM146" s="79" t="n"/>
      <c r="HN146" s="79" t="n"/>
      <c r="HO146" s="79" t="n"/>
      <c r="HP146" s="79" t="n"/>
      <c r="HQ146" s="79" t="n"/>
      <c r="HR146" s="79" t="n"/>
      <c r="HS146" s="79" t="n"/>
      <c r="HT146" s="79" t="n"/>
      <c r="HU146" s="79" t="n"/>
      <c r="HV146" s="79" t="n"/>
      <c r="HW146" s="79" t="n"/>
      <c r="HX146" s="79" t="n"/>
      <c r="HY146" s="79" t="n"/>
      <c r="HZ146" s="79" t="n"/>
      <c r="IA146" s="79" t="n"/>
      <c r="IB146" s="79" t="n"/>
      <c r="IC146" s="79" t="n"/>
      <c r="ID146" s="79" t="n"/>
      <c r="IE146" s="79" t="n"/>
      <c r="IF146" s="79" t="n"/>
      <c r="IG146" s="79" t="n"/>
      <c r="IH146" s="79" t="n"/>
      <c r="II146" s="79" t="n"/>
      <c r="IJ146" s="79" t="n"/>
      <c r="IK146" s="79" t="n"/>
      <c r="IL146" s="79" t="n"/>
      <c r="IM146" s="79" t="n"/>
      <c r="IN146" s="79" t="n"/>
      <c r="IO146" s="79" t="n"/>
      <c r="IP146" s="79" t="n"/>
      <c r="IQ146" s="79" t="n"/>
      <c r="IR146" s="79" t="n"/>
      <c r="IS146" s="79" t="n"/>
      <c r="IT146" s="79" t="n"/>
      <c r="IU146" s="79" t="n"/>
      <c r="IV146" s="79" t="n"/>
      <c r="IY146" s="78" t="n">
        <v>2</v>
      </c>
      <c r="IZ146" s="79" t="n"/>
      <c r="JA146" s="79" t="n"/>
      <c r="JB146" s="79" t="n"/>
      <c r="JC146" s="79" t="n"/>
      <c r="JD146" s="79" t="n"/>
      <c r="JE146" s="79" t="n"/>
      <c r="JF146" s="79" t="n"/>
      <c r="JG146" s="79" t="n"/>
      <c r="JH146" s="79" t="n"/>
      <c r="JI146" s="79" t="n"/>
      <c r="JJ146" s="79" t="n"/>
      <c r="JK146" s="79" t="n"/>
      <c r="JL146" s="79" t="n"/>
      <c r="JM146" s="79" t="n"/>
      <c r="JN146" s="79" t="n"/>
      <c r="JO146" s="79" t="n"/>
      <c r="JP146" s="79" t="n"/>
      <c r="JQ146" s="79" t="n"/>
      <c r="JR146" s="79" t="n"/>
      <c r="JS146" s="79" t="n"/>
      <c r="JT146" s="79" t="n"/>
      <c r="JU146" s="79" t="n"/>
      <c r="JV146" s="79" t="n"/>
      <c r="JW146" s="79" t="n"/>
      <c r="JX146" s="79" t="n"/>
      <c r="JY146" s="79" t="n"/>
      <c r="JZ146" s="79" t="n"/>
      <c r="KA146" s="79" t="n"/>
      <c r="KB146" s="79" t="n"/>
      <c r="KC146" s="79" t="n"/>
      <c r="KD146" s="79" t="n"/>
      <c r="KE146" s="79" t="n"/>
      <c r="KF146" s="79" t="n"/>
      <c r="KG146" s="79" t="n"/>
      <c r="KH146" s="79" t="n"/>
      <c r="KI146" s="79" t="n"/>
      <c r="KJ146" s="79" t="n"/>
      <c r="KK146" s="79" t="n"/>
      <c r="KL146" s="79" t="n"/>
      <c r="KM146" s="79" t="n"/>
      <c r="KP146" s="78" t="n">
        <v>2</v>
      </c>
      <c r="KQ146" s="79" t="n"/>
      <c r="KR146" s="79" t="n"/>
      <c r="KS146" s="79" t="n"/>
      <c r="KT146" s="79" t="n"/>
      <c r="KU146" s="79" t="n"/>
      <c r="KV146" s="79" t="n"/>
      <c r="KW146" s="79" t="n"/>
      <c r="KX146" s="79" t="n"/>
      <c r="KY146" s="79" t="n"/>
      <c r="KZ146" s="79" t="n"/>
      <c r="LA146" s="79" t="n"/>
      <c r="LB146" s="79" t="n"/>
      <c r="LC146" s="79" t="n"/>
      <c r="LD146" s="79" t="n"/>
      <c r="LE146" s="79" t="n"/>
      <c r="LF146" s="79" t="n"/>
      <c r="LG146" s="79" t="n"/>
      <c r="LH146" s="79" t="n"/>
      <c r="LI146" s="79" t="n"/>
      <c r="LJ146" s="79" t="n"/>
      <c r="LK146" s="79" t="n"/>
      <c r="LL146" s="79" t="n"/>
      <c r="LM146" s="79" t="n"/>
      <c r="LN146" s="79" t="n"/>
      <c r="LO146" s="79" t="n"/>
      <c r="LP146" s="79" t="n"/>
      <c r="LQ146" s="79" t="n"/>
      <c r="LR146" s="79" t="n"/>
      <c r="LS146" s="79" t="n"/>
      <c r="LT146" s="79" t="n"/>
      <c r="LU146" s="79" t="n"/>
      <c r="LV146" s="79" t="n"/>
      <c r="LW146" s="79" t="n"/>
      <c r="LX146" s="79" t="n"/>
      <c r="LY146" s="79" t="n"/>
      <c r="LZ146" s="79" t="n"/>
      <c r="MA146" s="79" t="n"/>
      <c r="MB146" s="79" t="n"/>
      <c r="MC146" s="79" t="n"/>
      <c r="MD146" s="79" t="n"/>
      <c r="MG146" s="78" t="n">
        <v>2</v>
      </c>
      <c r="MH146" s="79" t="n"/>
      <c r="MI146" s="79" t="n"/>
      <c r="MJ146" s="79" t="n"/>
      <c r="MK146" s="79" t="n"/>
      <c r="ML146" s="79" t="n"/>
      <c r="MM146" s="79" t="n"/>
      <c r="MN146" s="79" t="n"/>
      <c r="MO146" s="79" t="n"/>
      <c r="MP146" s="79" t="n"/>
      <c r="MQ146" s="79" t="n"/>
      <c r="MR146" s="79" t="n"/>
      <c r="MS146" s="79" t="n"/>
      <c r="MT146" s="79" t="n"/>
      <c r="MU146" s="79" t="n"/>
      <c r="MV146" s="79" t="n"/>
      <c r="MW146" s="79" t="n"/>
      <c r="MX146" s="79" t="n"/>
      <c r="MY146" s="79" t="n"/>
      <c r="MZ146" s="79" t="n"/>
      <c r="NA146" s="79" t="n"/>
      <c r="NB146" s="79" t="n"/>
      <c r="NC146" s="79" t="n"/>
      <c r="ND146" s="79" t="n"/>
      <c r="NE146" s="79" t="n"/>
      <c r="NF146" s="79" t="n"/>
      <c r="NG146" s="79" t="n"/>
      <c r="NH146" s="79" t="n"/>
      <c r="NI146" s="79" t="n"/>
      <c r="NJ146" s="79" t="n"/>
      <c r="NK146" s="79" t="n"/>
      <c r="NL146" s="79" t="n"/>
      <c r="NM146" s="79" t="n"/>
      <c r="NN146" s="79" t="n"/>
      <c r="NO146" s="79" t="n"/>
      <c r="NP146" s="79" t="n"/>
      <c r="NQ146" s="79" t="n"/>
      <c r="NR146" s="79" t="n"/>
      <c r="NS146" s="79" t="n"/>
      <c r="NT146" s="79" t="n"/>
      <c r="NU146" s="79" t="n"/>
      <c r="NX146" s="78" t="n">
        <v>2</v>
      </c>
      <c r="NY146" s="79" t="n"/>
      <c r="NZ146" s="79" t="n"/>
      <c r="OA146" s="79" t="n"/>
      <c r="OB146" s="79" t="n"/>
      <c r="OC146" s="79" t="n"/>
      <c r="OD146" s="79" t="n"/>
      <c r="OE146" s="79" t="n"/>
      <c r="OF146" s="79" t="n"/>
      <c r="OG146" s="79" t="n"/>
      <c r="OH146" s="79" t="n"/>
      <c r="OI146" s="79" t="n"/>
      <c r="OJ146" s="79" t="n"/>
      <c r="OK146" s="79" t="n"/>
      <c r="OL146" s="79" t="n"/>
      <c r="OM146" s="79" t="n"/>
      <c r="ON146" s="79" t="n"/>
      <c r="OO146" s="79" t="n"/>
      <c r="OP146" s="79" t="n"/>
      <c r="OQ146" s="79" t="n"/>
      <c r="OR146" s="79" t="n"/>
      <c r="OS146" s="79" t="n"/>
      <c r="OT146" s="79" t="n"/>
      <c r="OU146" s="79" t="n"/>
      <c r="OV146" s="79" t="n"/>
      <c r="OW146" s="79" t="n"/>
      <c r="OX146" s="79" t="n"/>
      <c r="OY146" s="79" t="n"/>
      <c r="OZ146" s="79" t="n"/>
      <c r="PA146" s="79" t="n"/>
      <c r="PB146" s="79" t="n"/>
      <c r="PC146" s="79" t="n"/>
      <c r="PD146" s="79" t="n"/>
      <c r="PE146" s="79" t="n"/>
      <c r="PF146" s="79" t="n"/>
      <c r="PG146" s="79" t="n"/>
      <c r="PH146" s="79" t="n"/>
      <c r="PI146" s="79" t="n"/>
      <c r="PJ146" s="79" t="n"/>
      <c r="PK146" s="79" t="n"/>
      <c r="PL146" s="79" t="n"/>
      <c r="PO146" s="78" t="n">
        <v>2</v>
      </c>
      <c r="PP146" s="79" t="n"/>
      <c r="PQ146" s="79" t="n"/>
      <c r="PR146" s="79" t="n"/>
      <c r="PS146" s="79" t="n"/>
      <c r="PT146" s="79" t="n"/>
      <c r="PU146" s="79" t="n"/>
      <c r="PV146" s="79" t="n"/>
      <c r="PW146" s="79" t="n"/>
      <c r="PX146" s="79" t="n"/>
      <c r="PY146" s="79" t="n"/>
      <c r="PZ146" s="79" t="n"/>
      <c r="QA146" s="79" t="n"/>
      <c r="QB146" s="79" t="n"/>
      <c r="QC146" s="79" t="n"/>
      <c r="QD146" s="79" t="n"/>
      <c r="QE146" s="79" t="n"/>
      <c r="QF146" s="79" t="n"/>
      <c r="QG146" s="79" t="n"/>
      <c r="QH146" s="79" t="n"/>
      <c r="QI146" s="79" t="n"/>
      <c r="QJ146" s="79" t="n"/>
      <c r="QK146" s="79" t="n"/>
      <c r="QL146" s="79" t="n"/>
      <c r="QM146" s="79" t="n"/>
      <c r="QN146" s="79" t="n"/>
      <c r="QO146" s="79" t="n"/>
      <c r="QP146" s="79" t="n"/>
      <c r="QQ146" s="79" t="n"/>
      <c r="QR146" s="79" t="n"/>
      <c r="QS146" s="79" t="n"/>
      <c r="QT146" s="79" t="n"/>
      <c r="QU146" s="79" t="n"/>
      <c r="QV146" s="79" t="n"/>
      <c r="QW146" s="79" t="n"/>
      <c r="QX146" s="79" t="n"/>
      <c r="QY146" s="79" t="n"/>
      <c r="QZ146" s="79" t="n"/>
      <c r="RA146" s="79" t="n"/>
      <c r="RB146" s="79" t="n"/>
      <c r="RC146" s="79" t="n"/>
      <c r="RF146" s="78" t="n">
        <v>2</v>
      </c>
      <c r="RG146" s="79" t="n"/>
      <c r="RH146" s="79" t="n"/>
      <c r="RI146" s="79" t="n"/>
      <c r="RJ146" s="79" t="n"/>
      <c r="RK146" s="79" t="n"/>
      <c r="RL146" s="79" t="n"/>
      <c r="RM146" s="79" t="n"/>
      <c r="RN146" s="79" t="n"/>
      <c r="RO146" s="79" t="n"/>
      <c r="RP146" s="79" t="n"/>
      <c r="RQ146" s="79" t="n"/>
      <c r="RR146" s="79" t="n"/>
      <c r="RS146" s="79" t="n"/>
      <c r="RT146" s="79" t="n"/>
      <c r="RU146" s="79" t="n"/>
      <c r="RV146" s="79" t="n"/>
      <c r="RW146" s="79" t="n"/>
      <c r="RX146" s="79" t="n"/>
      <c r="RY146" s="79" t="n"/>
      <c r="RZ146" s="79" t="n"/>
      <c r="SA146" s="79" t="n"/>
      <c r="SB146" s="79" t="n"/>
      <c r="SC146" s="79" t="n"/>
      <c r="SD146" s="79" t="n"/>
      <c r="SE146" s="79" t="n"/>
      <c r="SF146" s="79" t="n"/>
      <c r="SG146" s="79" t="n"/>
      <c r="SH146" s="79" t="n"/>
      <c r="SI146" s="79" t="n"/>
      <c r="SJ146" s="79" t="n"/>
      <c r="SK146" s="79" t="n"/>
      <c r="SL146" s="79" t="n"/>
      <c r="SM146" s="79" t="n"/>
      <c r="SN146" s="79" t="n"/>
      <c r="SO146" s="79" t="n"/>
      <c r="SP146" s="79" t="n"/>
      <c r="SQ146" s="79" t="n"/>
      <c r="SR146" s="79" t="n"/>
      <c r="SS146" s="79" t="n"/>
      <c r="ST146" s="79" t="n"/>
      <c r="SW146" s="78" t="n">
        <v>2</v>
      </c>
      <c r="SX146" s="79" t="n"/>
      <c r="SY146" s="79" t="n"/>
      <c r="SZ146" s="79" t="n"/>
      <c r="TA146" s="79" t="n"/>
      <c r="TB146" s="79" t="n"/>
      <c r="TC146" s="79" t="n"/>
      <c r="TD146" s="79" t="n"/>
      <c r="TE146" s="79" t="n"/>
      <c r="TF146" s="79" t="n"/>
      <c r="TG146" s="79" t="n"/>
      <c r="TH146" s="79" t="n"/>
      <c r="TI146" s="79" t="n"/>
      <c r="TJ146" s="79" t="n"/>
      <c r="TK146" s="79" t="n"/>
      <c r="TL146" s="79" t="n"/>
      <c r="TM146" s="79" t="n"/>
      <c r="TN146" s="79" t="n"/>
      <c r="TO146" s="79" t="n"/>
      <c r="TP146" s="79" t="n"/>
      <c r="TQ146" s="79" t="n"/>
      <c r="TR146" s="79" t="n"/>
      <c r="TS146" s="79" t="n"/>
      <c r="TT146" s="79" t="n"/>
      <c r="TU146" s="79" t="n"/>
      <c r="TV146" s="79" t="n"/>
      <c r="TW146" s="79" t="n"/>
      <c r="TX146" s="79" t="n"/>
      <c r="TY146" s="79" t="n"/>
      <c r="TZ146" s="79" t="n"/>
      <c r="UA146" s="79" t="n"/>
      <c r="UB146" s="79" t="n"/>
      <c r="UC146" s="79" t="n"/>
      <c r="UD146" s="79" t="n"/>
      <c r="UE146" s="79" t="n"/>
      <c r="UF146" s="79" t="n"/>
      <c r="UG146" s="79" t="n"/>
      <c r="UH146" s="79" t="n"/>
      <c r="UI146" s="79" t="n"/>
      <c r="UJ146" s="79" t="n"/>
      <c r="UK146" s="79" t="n"/>
      <c r="UN146" s="78" t="n">
        <v>2</v>
      </c>
      <c r="UO146" s="79" t="n"/>
      <c r="UP146" s="79" t="n"/>
      <c r="UQ146" s="79" t="n"/>
      <c r="UR146" s="79" t="n"/>
      <c r="US146" s="79" t="n"/>
      <c r="UT146" s="79" t="n"/>
      <c r="UU146" s="79" t="n"/>
      <c r="UV146" s="79" t="n"/>
      <c r="UW146" s="79" t="n"/>
      <c r="UX146" s="79" t="n"/>
      <c r="UY146" s="79" t="n"/>
      <c r="UZ146" s="79" t="n"/>
      <c r="VA146" s="79" t="n"/>
      <c r="VB146" s="79" t="n"/>
      <c r="VC146" s="79" t="n"/>
      <c r="VD146" s="79" t="n"/>
      <c r="VE146" s="79" t="n"/>
      <c r="VF146" s="79" t="n"/>
      <c r="VG146" s="79" t="n"/>
      <c r="VH146" s="79" t="n"/>
      <c r="VI146" s="79" t="n"/>
      <c r="VJ146" s="79" t="n"/>
      <c r="VK146" s="79" t="n"/>
      <c r="VL146" s="79" t="n"/>
      <c r="VM146" s="79" t="n"/>
      <c r="VN146" s="79" t="n"/>
      <c r="VO146" s="79" t="n"/>
      <c r="VP146" s="79" t="n"/>
      <c r="VQ146" s="79" t="n"/>
      <c r="VR146" s="79" t="n"/>
      <c r="VS146" s="79" t="n"/>
      <c r="VT146" s="79" t="n"/>
      <c r="VU146" s="79" t="n"/>
      <c r="VV146" s="79" t="n"/>
      <c r="VW146" s="79" t="n"/>
      <c r="VX146" s="79" t="n"/>
      <c r="VY146" s="79" t="n"/>
      <c r="VZ146" s="79" t="n"/>
      <c r="WA146" s="79" t="n"/>
      <c r="WB146" s="79" t="n"/>
      <c r="WE146" s="78" t="n">
        <v>2</v>
      </c>
      <c r="WF146" s="79" t="n"/>
      <c r="WG146" s="79" t="n"/>
      <c r="WH146" s="79" t="n"/>
      <c r="WI146" s="79" t="n"/>
      <c r="WJ146" s="79" t="n"/>
      <c r="WK146" s="79" t="n"/>
      <c r="WL146" s="79" t="n"/>
      <c r="WM146" s="79" t="n"/>
      <c r="WN146" s="79" t="n"/>
      <c r="WO146" s="79" t="n"/>
      <c r="WP146" s="79" t="n"/>
      <c r="WQ146" s="79" t="n"/>
      <c r="WR146" s="79" t="n"/>
      <c r="WS146" s="79" t="n"/>
      <c r="WT146" s="79" t="n"/>
      <c r="WU146" s="79" t="n"/>
      <c r="WV146" s="79" t="n"/>
      <c r="WW146" s="79" t="n"/>
      <c r="WX146" s="79" t="n"/>
      <c r="WY146" s="79" t="n"/>
      <c r="WZ146" s="79" t="n"/>
      <c r="XA146" s="79" t="n"/>
      <c r="XB146" s="79" t="n"/>
      <c r="XC146" s="79" t="n"/>
      <c r="XD146" s="79" t="n"/>
      <c r="XE146" s="79" t="n"/>
      <c r="XF146" s="79" t="n"/>
      <c r="XG146" s="79" t="n"/>
      <c r="XH146" s="79" t="n"/>
      <c r="XI146" s="79" t="n"/>
      <c r="XJ146" s="79" t="n"/>
      <c r="XK146" s="79" t="n"/>
      <c r="XL146" s="79" t="n"/>
      <c r="XM146" s="79" t="n"/>
      <c r="XN146" s="79" t="n"/>
      <c r="XO146" s="79" t="n"/>
      <c r="XP146" s="79" t="n"/>
      <c r="XQ146" s="79" t="n"/>
      <c r="XR146" s="79" t="n"/>
      <c r="XS146" s="79" t="n"/>
      <c r="XV146" s="78" t="n">
        <v>2</v>
      </c>
      <c r="XW146" s="79" t="n"/>
      <c r="XX146" s="79" t="n"/>
      <c r="XY146" s="79" t="n"/>
      <c r="XZ146" s="79" t="n"/>
      <c r="YA146" s="79" t="n"/>
      <c r="YB146" s="79" t="n"/>
      <c r="YC146" s="79" t="n"/>
      <c r="YD146" s="79" t="n"/>
      <c r="YE146" s="79" t="n"/>
      <c r="YF146" s="79" t="n"/>
      <c r="YG146" s="79" t="n"/>
      <c r="YH146" s="79" t="n"/>
      <c r="YI146" s="79" t="n"/>
      <c r="YJ146" s="79" t="n"/>
      <c r="YK146" s="79" t="n"/>
      <c r="YL146" s="79" t="n"/>
      <c r="YM146" s="79" t="n"/>
      <c r="YN146" s="79" t="n"/>
      <c r="YO146" s="79" t="n"/>
      <c r="YP146" s="79" t="n"/>
      <c r="YQ146" s="79" t="n"/>
      <c r="YR146" s="79" t="n"/>
      <c r="YS146" s="79" t="n"/>
      <c r="YT146" s="79" t="n"/>
      <c r="YU146" s="79" t="n"/>
      <c r="YV146" s="79" t="n"/>
      <c r="YW146" s="79" t="n"/>
      <c r="YX146" s="79" t="n"/>
      <c r="YY146" s="79" t="n"/>
      <c r="YZ146" s="79" t="n"/>
      <c r="ZA146" s="79" t="n"/>
      <c r="ZB146" s="79" t="n"/>
      <c r="ZC146" s="79" t="n"/>
      <c r="ZD146" s="79" t="n"/>
      <c r="ZE146" s="79" t="n"/>
      <c r="ZF146" s="79" t="n"/>
      <c r="ZG146" s="79" t="n"/>
      <c r="ZH146" s="79" t="n"/>
      <c r="ZI146" s="79" t="n"/>
      <c r="ZJ146" s="79" t="n"/>
      <c r="ZM146" s="78" t="n">
        <v>2</v>
      </c>
      <c r="ZN146" s="79" t="n"/>
      <c r="ZO146" s="79" t="n"/>
      <c r="ZP146" s="79" t="n"/>
      <c r="ZQ146" s="79" t="n"/>
      <c r="ZR146" s="79" t="n"/>
      <c r="ZS146" s="79" t="n"/>
      <c r="ZT146" s="79" t="n"/>
      <c r="ZU146" s="79" t="n"/>
      <c r="ZV146" s="79" t="n"/>
      <c r="ZW146" s="79" t="n"/>
      <c r="ZX146" s="79" t="n"/>
      <c r="ZY146" s="79" t="n"/>
      <c r="ZZ146" s="79" t="n"/>
      <c r="AAA146" s="79" t="n"/>
      <c r="AAB146" s="79" t="n"/>
      <c r="AAC146" s="79" t="n"/>
      <c r="AAD146" s="79" t="n"/>
      <c r="AAE146" s="79" t="n"/>
      <c r="AAF146" s="79" t="n"/>
      <c r="AAG146" s="79" t="n"/>
      <c r="AAH146" s="79" t="n"/>
      <c r="AAI146" s="79" t="n"/>
      <c r="AAJ146" s="79" t="n"/>
      <c r="AAK146" s="79" t="n"/>
      <c r="AAL146" s="79" t="n"/>
      <c r="AAM146" s="79" t="n"/>
      <c r="AAN146" s="79" t="n"/>
      <c r="AAO146" s="79" t="n"/>
      <c r="AAP146" s="79" t="n"/>
      <c r="AAQ146" s="79" t="n"/>
      <c r="AAR146" s="79" t="n"/>
      <c r="AAS146" s="79" t="n"/>
      <c r="AAT146" s="79" t="n"/>
      <c r="AAU146" s="79" t="n"/>
      <c r="AAV146" s="79" t="n"/>
      <c r="AAW146" s="79" t="n"/>
      <c r="AAX146" s="79" t="n"/>
      <c r="AAY146" s="79" t="n"/>
      <c r="AAZ146" s="79" t="n"/>
      <c r="ABA146" s="79" t="n"/>
      <c r="ABD146" s="78" t="n">
        <v>2</v>
      </c>
      <c r="ABE146" s="79" t="n"/>
      <c r="ABF146" s="79" t="n"/>
      <c r="ABG146" s="79" t="n"/>
      <c r="ABH146" s="79" t="n"/>
      <c r="ABI146" s="79" t="n"/>
      <c r="ABJ146" s="79" t="n"/>
      <c r="ABK146" s="79" t="n"/>
      <c r="ABL146" s="79" t="n"/>
      <c r="ABM146" s="79" t="n"/>
      <c r="ABN146" s="79" t="n"/>
      <c r="ABO146" s="79" t="n"/>
      <c r="ABP146" s="79" t="n"/>
      <c r="ABQ146" s="79" t="n"/>
      <c r="ABR146" s="79" t="n"/>
      <c r="ABS146" s="79" t="n"/>
      <c r="ABT146" s="79" t="n"/>
      <c r="ABU146" s="79" t="n"/>
      <c r="ABV146" s="79" t="n"/>
      <c r="ABW146" s="79" t="n"/>
      <c r="ABX146" s="79" t="n"/>
      <c r="ABY146" s="79" t="n"/>
      <c r="ABZ146" s="79" t="n"/>
      <c r="ACA146" s="79" t="n"/>
      <c r="ACB146" s="79" t="n"/>
      <c r="ACC146" s="79" t="n"/>
      <c r="ACD146" s="79" t="n"/>
      <c r="ACE146" s="79" t="n"/>
      <c r="ACF146" s="79" t="n"/>
      <c r="ACG146" s="79" t="n"/>
      <c r="ACH146" s="79" t="n"/>
      <c r="ACI146" s="79" t="n"/>
      <c r="ACJ146" s="79" t="n"/>
      <c r="ACK146" s="79" t="n"/>
      <c r="ACL146" s="79" t="n"/>
      <c r="ACM146" s="79" t="n"/>
      <c r="ACN146" s="79" t="n"/>
      <c r="ACO146" s="79" t="n"/>
      <c r="ACP146" s="79" t="n"/>
      <c r="ACQ146" s="79" t="n"/>
      <c r="ACR146" s="79" t="n"/>
      <c r="ACU146" s="78" t="n">
        <v>2</v>
      </c>
      <c r="ACV146" s="79" t="n"/>
      <c r="ACW146" s="79" t="n"/>
      <c r="ACX146" s="79" t="n"/>
      <c r="ACY146" s="79" t="n"/>
      <c r="ACZ146" s="79" t="n"/>
      <c r="ADA146" s="79" t="n"/>
      <c r="ADB146" s="79" t="n"/>
      <c r="ADC146" s="79" t="n"/>
      <c r="ADD146" s="79" t="n"/>
      <c r="ADE146" s="79" t="n"/>
      <c r="ADF146" s="79" t="n"/>
      <c r="ADG146" s="79" t="n"/>
      <c r="ADH146" s="79" t="n"/>
      <c r="ADI146" s="79" t="n"/>
      <c r="ADJ146" s="79" t="n"/>
      <c r="ADK146" s="79" t="n"/>
      <c r="ADL146" s="79" t="n"/>
      <c r="ADM146" s="79" t="n"/>
      <c r="ADN146" s="79" t="n"/>
      <c r="ADO146" s="79" t="n"/>
      <c r="ADP146" s="79" t="n"/>
      <c r="ADQ146" s="79" t="n"/>
      <c r="ADR146" s="79" t="n"/>
      <c r="ADS146" s="79" t="n"/>
      <c r="ADT146" s="79" t="n"/>
      <c r="ADU146" s="79" t="n"/>
      <c r="ADV146" s="79" t="n"/>
      <c r="ADW146" s="79" t="n"/>
      <c r="ADX146" s="79" t="n"/>
      <c r="ADY146" s="79" t="n"/>
      <c r="ADZ146" s="79" t="n"/>
      <c r="AEA146" s="79" t="n"/>
      <c r="AEB146" s="79" t="n"/>
      <c r="AEC146" s="79" t="n"/>
      <c r="AED146" s="79" t="n"/>
      <c r="AEE146" s="79" t="n"/>
      <c r="AEF146" s="79" t="n"/>
      <c r="AEG146" s="79" t="n"/>
      <c r="AEH146" s="79" t="n"/>
      <c r="AEI146" s="79" t="n"/>
      <c r="AEL146" s="78" t="n">
        <v>2</v>
      </c>
      <c r="AEM146" s="79" t="n"/>
      <c r="AEN146" s="79" t="n"/>
      <c r="AEO146" s="79" t="n"/>
      <c r="AEP146" s="79" t="n"/>
      <c r="AEQ146" s="79" t="n"/>
      <c r="AER146" s="79" t="n"/>
      <c r="AES146" s="79" t="n"/>
      <c r="AET146" s="79" t="n"/>
      <c r="AEU146" s="79" t="n"/>
      <c r="AEV146" s="79" t="n"/>
      <c r="AEW146" s="79" t="n"/>
      <c r="AEX146" s="79" t="n"/>
      <c r="AEY146" s="79" t="n"/>
      <c r="AEZ146" s="79" t="n"/>
      <c r="AFA146" s="79" t="n"/>
      <c r="AFB146" s="79" t="n"/>
      <c r="AFC146" s="79" t="n"/>
      <c r="AFD146" s="79" t="n"/>
      <c r="AFE146" s="79" t="n"/>
      <c r="AFF146" s="79" t="n"/>
      <c r="AFG146" s="79" t="n"/>
      <c r="AFH146" s="79" t="n"/>
      <c r="AFI146" s="79" t="n"/>
      <c r="AFJ146" s="79" t="n"/>
      <c r="AFK146" s="79" t="n"/>
      <c r="AFL146" s="79" t="n"/>
      <c r="AFM146" s="79" t="n"/>
      <c r="AFN146" s="79" t="n"/>
      <c r="AFO146" s="79" t="n"/>
      <c r="AFP146" s="79" t="n"/>
      <c r="AFQ146" s="79" t="n"/>
      <c r="AFR146" s="79" t="n"/>
      <c r="AFS146" s="79" t="n"/>
      <c r="AFT146" s="79" t="n"/>
      <c r="AFU146" s="79" t="n"/>
      <c r="AFV146" s="79" t="n"/>
      <c r="AFW146" s="79" t="n"/>
      <c r="AFX146" s="79" t="n"/>
      <c r="AFY146" s="79" t="n"/>
      <c r="AFZ146" s="79" t="n"/>
    </row>
    <row r="147">
      <c r="A147" s="78" t="n">
        <v>3</v>
      </c>
      <c r="B147" s="79" t="n"/>
      <c r="C147" s="79" t="n"/>
      <c r="D147" s="79" t="n"/>
      <c r="E147" s="79" t="n"/>
      <c r="F147" s="79" t="n"/>
      <c r="G147" s="79" t="n"/>
      <c r="H147" s="79" t="n"/>
      <c r="I147" s="79" t="n"/>
      <c r="J147" s="79" t="n"/>
      <c r="K147" s="79" t="n"/>
      <c r="L147" s="79" t="n"/>
      <c r="M147" s="79" t="n"/>
      <c r="N147" s="79" t="n"/>
      <c r="O147" s="79" t="n"/>
      <c r="P147" s="79" t="n"/>
      <c r="Q147" s="79" t="n"/>
      <c r="R147" s="79" t="n"/>
      <c r="S147" s="79" t="n"/>
      <c r="T147" s="79" t="n"/>
      <c r="U147" s="79" t="n"/>
      <c r="V147" s="79" t="n"/>
      <c r="W147" s="79" t="n"/>
      <c r="X147" s="79" t="n"/>
      <c r="Y147" s="79" t="n"/>
      <c r="Z147" s="79" t="n"/>
      <c r="AA147" s="79" t="n"/>
      <c r="AB147" s="79" t="n"/>
      <c r="AC147" s="79" t="n"/>
      <c r="AD147" s="79" t="n"/>
      <c r="AE147" s="79" t="n"/>
      <c r="AF147" s="79" t="n"/>
      <c r="AG147" s="79" t="n"/>
      <c r="AH147" s="79" t="n"/>
      <c r="AI147" s="79" t="n"/>
      <c r="AJ147" s="79" t="n"/>
      <c r="AK147" s="79" t="n"/>
      <c r="AL147" s="79" t="n"/>
      <c r="AM147" s="79" t="n"/>
      <c r="AN147" s="79" t="n"/>
      <c r="AO147" s="79" t="n"/>
      <c r="AR147" s="78" t="n">
        <v>3</v>
      </c>
      <c r="AS147" s="79" t="n"/>
      <c r="AT147" s="79" t="n"/>
      <c r="AU147" s="79" t="n"/>
      <c r="AV147" s="79" t="n"/>
      <c r="AW147" s="79" t="n"/>
      <c r="AX147" s="79" t="n"/>
      <c r="AY147" s="79" t="n"/>
      <c r="AZ147" s="79" t="n"/>
      <c r="BA147" s="79" t="n"/>
      <c r="BB147" s="79" t="n"/>
      <c r="BC147" s="79" t="n"/>
      <c r="BD147" s="79" t="n"/>
      <c r="BE147" s="79" t="n"/>
      <c r="BF147" s="79" t="n"/>
      <c r="BG147" s="79" t="n"/>
      <c r="BH147" s="79" t="n"/>
      <c r="BI147" s="79" t="n"/>
      <c r="BJ147" s="79" t="n"/>
      <c r="BK147" s="79" t="n"/>
      <c r="BL147" s="79" t="n"/>
      <c r="BM147" s="79" t="n"/>
      <c r="BN147" s="79" t="n"/>
      <c r="BO147" s="79" t="n"/>
      <c r="BP147" s="79" t="n"/>
      <c r="BQ147" s="79" t="n"/>
      <c r="BR147" s="79" t="n"/>
      <c r="BS147" s="79" t="n"/>
      <c r="BT147" s="79" t="n"/>
      <c r="BU147" s="79" t="n"/>
      <c r="BV147" s="79" t="n"/>
      <c r="BW147" s="79" t="n"/>
      <c r="BX147" s="79" t="n"/>
      <c r="BY147" s="79" t="n"/>
      <c r="BZ147" s="79" t="n"/>
      <c r="CA147" s="79" t="n"/>
      <c r="CB147" s="79" t="n"/>
      <c r="CC147" s="79" t="n"/>
      <c r="CD147" s="79" t="n"/>
      <c r="CE147" s="79" t="n"/>
      <c r="CF147" s="79" t="n"/>
      <c r="CI147" s="78" t="n">
        <v>3</v>
      </c>
      <c r="CJ147" s="79" t="n"/>
      <c r="CK147" s="79" t="n"/>
      <c r="CL147" s="79" t="n"/>
      <c r="CM147" s="79" t="n"/>
      <c r="CN147" s="79" t="n"/>
      <c r="CO147" s="79" t="n"/>
      <c r="CP147" s="79" t="n"/>
      <c r="CQ147" s="79" t="n"/>
      <c r="CR147" s="79" t="n"/>
      <c r="CS147" s="79" t="n"/>
      <c r="CT147" s="79" t="n"/>
      <c r="CU147" s="79" t="n"/>
      <c r="CV147" s="79" t="n"/>
      <c r="CW147" s="79" t="n"/>
      <c r="CX147" s="79" t="n"/>
      <c r="CY147" s="79" t="n"/>
      <c r="CZ147" s="79" t="n"/>
      <c r="DA147" s="79" t="n"/>
      <c r="DB147" s="79" t="n"/>
      <c r="DC147" s="79" t="n"/>
      <c r="DD147" s="79" t="n"/>
      <c r="DE147" s="79" t="n"/>
      <c r="DF147" s="79" t="n"/>
      <c r="DG147" s="79" t="n"/>
      <c r="DH147" s="79" t="n"/>
      <c r="DI147" s="79" t="n"/>
      <c r="DJ147" s="79" t="n"/>
      <c r="DK147" s="79" t="n"/>
      <c r="DL147" s="79" t="n"/>
      <c r="DM147" s="79" t="n"/>
      <c r="DN147" s="79" t="n"/>
      <c r="DO147" s="79" t="n"/>
      <c r="DP147" s="79" t="n"/>
      <c r="DQ147" s="79" t="n"/>
      <c r="DR147" s="79" t="n"/>
      <c r="DS147" s="79" t="n"/>
      <c r="DT147" s="79" t="n"/>
      <c r="DU147" s="79" t="n"/>
      <c r="DV147" s="79" t="n"/>
      <c r="DW147" s="79" t="n"/>
      <c r="DZ147" s="78" t="n">
        <v>3</v>
      </c>
      <c r="EA147" s="79" t="n"/>
      <c r="EB147" s="79" t="n"/>
      <c r="EC147" s="79" t="n"/>
      <c r="ED147" s="79" t="n"/>
      <c r="EE147" s="79" t="n"/>
      <c r="EF147" s="79" t="n"/>
      <c r="EG147" s="79" t="n"/>
      <c r="EH147" s="79" t="n"/>
      <c r="EI147" s="79" t="n"/>
      <c r="EJ147" s="79" t="n"/>
      <c r="EK147" s="79" t="n"/>
      <c r="EL147" s="79" t="n"/>
      <c r="EM147" s="79" t="n"/>
      <c r="EN147" s="79" t="n"/>
      <c r="EO147" s="79" t="n"/>
      <c r="EP147" s="79" t="n"/>
      <c r="EQ147" s="79" t="n"/>
      <c r="ER147" s="79" t="n"/>
      <c r="ES147" s="79" t="n"/>
      <c r="ET147" s="79" t="n"/>
      <c r="EU147" s="79" t="n"/>
      <c r="EV147" s="79" t="n"/>
      <c r="EW147" s="79" t="n"/>
      <c r="EX147" s="79" t="n"/>
      <c r="EY147" s="79" t="n"/>
      <c r="EZ147" s="79" t="n"/>
      <c r="FA147" s="79" t="n"/>
      <c r="FB147" s="79" t="n"/>
      <c r="FC147" s="79" t="n"/>
      <c r="FD147" s="79" t="n"/>
      <c r="FE147" s="79" t="n"/>
      <c r="FF147" s="79" t="n"/>
      <c r="FG147" s="79" t="n"/>
      <c r="FH147" s="79" t="n"/>
      <c r="FI147" s="79" t="n"/>
      <c r="FJ147" s="79" t="n"/>
      <c r="FK147" s="79" t="n"/>
      <c r="FL147" s="79" t="n"/>
      <c r="FM147" s="79" t="n"/>
      <c r="FN147" s="79" t="n"/>
      <c r="FQ147" s="78" t="n">
        <v>3</v>
      </c>
      <c r="FR147" s="79" t="n"/>
      <c r="FS147" s="79" t="n"/>
      <c r="FT147" s="79" t="n"/>
      <c r="FU147" s="79" t="n"/>
      <c r="FV147" s="79" t="n"/>
      <c r="FW147" s="79" t="n"/>
      <c r="FX147" s="79" t="n"/>
      <c r="FY147" s="79" t="n"/>
      <c r="FZ147" s="79" t="n"/>
      <c r="GA147" s="79" t="n"/>
      <c r="GB147" s="79" t="n"/>
      <c r="GC147" s="79" t="n"/>
      <c r="GD147" s="79" t="n"/>
      <c r="GE147" s="79" t="n"/>
      <c r="GF147" s="79" t="n"/>
      <c r="GG147" s="79" t="n"/>
      <c r="GH147" s="79" t="n"/>
      <c r="GI147" s="79" t="n"/>
      <c r="GJ147" s="79" t="n"/>
      <c r="GK147" s="79" t="n"/>
      <c r="GL147" s="79" t="n"/>
      <c r="GM147" s="79" t="n"/>
      <c r="GN147" s="79" t="n"/>
      <c r="GO147" s="79" t="n"/>
      <c r="GP147" s="79" t="n"/>
      <c r="GQ147" s="79" t="n"/>
      <c r="GR147" s="79" t="n"/>
      <c r="GS147" s="79" t="n"/>
      <c r="GT147" s="79" t="n"/>
      <c r="GU147" s="79" t="n"/>
      <c r="GV147" s="79" t="n"/>
      <c r="GW147" s="79" t="n"/>
      <c r="GX147" s="79" t="n"/>
      <c r="GY147" s="79" t="n"/>
      <c r="GZ147" s="79" t="n"/>
      <c r="HA147" s="79" t="n"/>
      <c r="HB147" s="79" t="n"/>
      <c r="HC147" s="79" t="n"/>
      <c r="HD147" s="79" t="n"/>
      <c r="HE147" s="79" t="n"/>
      <c r="HH147" s="78" t="n">
        <v>3</v>
      </c>
      <c r="HI147" s="79" t="n"/>
      <c r="HJ147" s="79" t="n"/>
      <c r="HK147" s="79" t="n"/>
      <c r="HL147" s="79" t="n"/>
      <c r="HM147" s="79" t="n"/>
      <c r="HN147" s="79" t="n"/>
      <c r="HO147" s="79" t="n"/>
      <c r="HP147" s="79" t="n"/>
      <c r="HQ147" s="79" t="n"/>
      <c r="HR147" s="79" t="n"/>
      <c r="HS147" s="79" t="n"/>
      <c r="HT147" s="79" t="n"/>
      <c r="HU147" s="79" t="n"/>
      <c r="HV147" s="79" t="n"/>
      <c r="HW147" s="79" t="n"/>
      <c r="HX147" s="79" t="n"/>
      <c r="HY147" s="79" t="n"/>
      <c r="HZ147" s="79" t="n"/>
      <c r="IA147" s="79" t="n"/>
      <c r="IB147" s="79" t="n"/>
      <c r="IC147" s="79" t="n"/>
      <c r="ID147" s="79" t="n"/>
      <c r="IE147" s="79" t="n"/>
      <c r="IF147" s="79" t="n"/>
      <c r="IG147" s="79" t="n"/>
      <c r="IH147" s="79" t="n"/>
      <c r="II147" s="79" t="n"/>
      <c r="IJ147" s="79" t="n"/>
      <c r="IK147" s="79" t="n"/>
      <c r="IL147" s="79" t="n"/>
      <c r="IM147" s="79" t="n"/>
      <c r="IN147" s="79" t="n"/>
      <c r="IO147" s="79" t="n"/>
      <c r="IP147" s="79" t="n"/>
      <c r="IQ147" s="79" t="n"/>
      <c r="IR147" s="79" t="n"/>
      <c r="IS147" s="79" t="n"/>
      <c r="IT147" s="79" t="n"/>
      <c r="IU147" s="79" t="n"/>
      <c r="IV147" s="79" t="n"/>
      <c r="IY147" s="78" t="n">
        <v>3</v>
      </c>
      <c r="IZ147" s="79" t="n"/>
      <c r="JA147" s="79" t="n"/>
      <c r="JB147" s="79" t="n"/>
      <c r="JC147" s="79" t="n"/>
      <c r="JD147" s="79" t="n"/>
      <c r="JE147" s="79" t="n"/>
      <c r="JF147" s="79" t="n"/>
      <c r="JG147" s="79" t="n"/>
      <c r="JH147" s="79" t="n"/>
      <c r="JI147" s="79" t="n"/>
      <c r="JJ147" s="79" t="n"/>
      <c r="JK147" s="79" t="n"/>
      <c r="JL147" s="79" t="n"/>
      <c r="JM147" s="79" t="n"/>
      <c r="JN147" s="79" t="n"/>
      <c r="JO147" s="79" t="n"/>
      <c r="JP147" s="79" t="n"/>
      <c r="JQ147" s="79" t="n"/>
      <c r="JR147" s="79" t="n"/>
      <c r="JS147" s="79" t="n"/>
      <c r="JT147" s="79" t="n"/>
      <c r="JU147" s="79" t="n"/>
      <c r="JV147" s="79" t="n"/>
      <c r="JW147" s="79" t="n"/>
      <c r="JX147" s="79" t="n"/>
      <c r="JY147" s="79" t="n"/>
      <c r="JZ147" s="79" t="n"/>
      <c r="KA147" s="79" t="n"/>
      <c r="KB147" s="79" t="n"/>
      <c r="KC147" s="79" t="n"/>
      <c r="KD147" s="79" t="n"/>
      <c r="KE147" s="79" t="n"/>
      <c r="KF147" s="79" t="n"/>
      <c r="KG147" s="79" t="n"/>
      <c r="KH147" s="79" t="n"/>
      <c r="KI147" s="79" t="n"/>
      <c r="KJ147" s="79" t="n"/>
      <c r="KK147" s="79" t="n"/>
      <c r="KL147" s="79" t="n"/>
      <c r="KM147" s="79" t="n"/>
      <c r="KP147" s="78" t="n">
        <v>3</v>
      </c>
      <c r="KQ147" s="79" t="n"/>
      <c r="KR147" s="79" t="n"/>
      <c r="KS147" s="79" t="n"/>
      <c r="KT147" s="79" t="n"/>
      <c r="KU147" s="79" t="n"/>
      <c r="KV147" s="79" t="n"/>
      <c r="KW147" s="79" t="n"/>
      <c r="KX147" s="79" t="n"/>
      <c r="KY147" s="79" t="n"/>
      <c r="KZ147" s="79" t="n"/>
      <c r="LA147" s="79" t="n"/>
      <c r="LB147" s="79" t="n"/>
      <c r="LC147" s="79" t="n"/>
      <c r="LD147" s="79" t="n"/>
      <c r="LE147" s="79" t="n"/>
      <c r="LF147" s="79" t="n"/>
      <c r="LG147" s="79" t="n"/>
      <c r="LH147" s="79" t="n"/>
      <c r="LI147" s="79" t="n"/>
      <c r="LJ147" s="79" t="n"/>
      <c r="LK147" s="79" t="n"/>
      <c r="LL147" s="79" t="n"/>
      <c r="LM147" s="79" t="n"/>
      <c r="LN147" s="79" t="n"/>
      <c r="LO147" s="79" t="n"/>
      <c r="LP147" s="79" t="n"/>
      <c r="LQ147" s="79" t="n"/>
      <c r="LR147" s="79" t="n"/>
      <c r="LS147" s="79" t="n"/>
      <c r="LT147" s="79" t="n"/>
      <c r="LU147" s="79" t="n"/>
      <c r="LV147" s="79" t="n"/>
      <c r="LW147" s="79" t="n"/>
      <c r="LX147" s="79" t="n"/>
      <c r="LY147" s="79" t="n"/>
      <c r="LZ147" s="79" t="n"/>
      <c r="MA147" s="79" t="n"/>
      <c r="MB147" s="79" t="n"/>
      <c r="MC147" s="79" t="n"/>
      <c r="MD147" s="79" t="n"/>
      <c r="MG147" s="78" t="n">
        <v>3</v>
      </c>
      <c r="MH147" s="79" t="n"/>
      <c r="MI147" s="79" t="n"/>
      <c r="MJ147" s="79" t="n"/>
      <c r="MK147" s="79" t="n"/>
      <c r="ML147" s="79" t="n"/>
      <c r="MM147" s="79" t="n"/>
      <c r="MN147" s="79" t="n"/>
      <c r="MO147" s="79" t="n"/>
      <c r="MP147" s="79" t="n"/>
      <c r="MQ147" s="79" t="n"/>
      <c r="MR147" s="79" t="n"/>
      <c r="MS147" s="79" t="n"/>
      <c r="MT147" s="79" t="n"/>
      <c r="MU147" s="79" t="n"/>
      <c r="MV147" s="79" t="n"/>
      <c r="MW147" s="79" t="n"/>
      <c r="MX147" s="79" t="n"/>
      <c r="MY147" s="79" t="n"/>
      <c r="MZ147" s="79" t="n"/>
      <c r="NA147" s="79" t="n"/>
      <c r="NB147" s="79" t="n"/>
      <c r="NC147" s="79" t="n"/>
      <c r="ND147" s="79" t="n"/>
      <c r="NE147" s="79" t="n"/>
      <c r="NF147" s="79" t="n"/>
      <c r="NG147" s="79" t="n"/>
      <c r="NH147" s="79" t="n"/>
      <c r="NI147" s="79" t="n"/>
      <c r="NJ147" s="79" t="n"/>
      <c r="NK147" s="79" t="n"/>
      <c r="NL147" s="79" t="n"/>
      <c r="NM147" s="79" t="n"/>
      <c r="NN147" s="79" t="n"/>
      <c r="NO147" s="79" t="n"/>
      <c r="NP147" s="79" t="n"/>
      <c r="NQ147" s="79" t="n"/>
      <c r="NR147" s="79" t="n"/>
      <c r="NS147" s="79" t="n"/>
      <c r="NT147" s="79" t="n"/>
      <c r="NU147" s="79" t="n"/>
      <c r="NX147" s="78" t="n">
        <v>3</v>
      </c>
      <c r="NY147" s="79" t="n"/>
      <c r="NZ147" s="79" t="n"/>
      <c r="OA147" s="79" t="n"/>
      <c r="OB147" s="79" t="n"/>
      <c r="OC147" s="79" t="n"/>
      <c r="OD147" s="79" t="n"/>
      <c r="OE147" s="79" t="n"/>
      <c r="OF147" s="79" t="n"/>
      <c r="OG147" s="79" t="n"/>
      <c r="OH147" s="79" t="n"/>
      <c r="OI147" s="79" t="n"/>
      <c r="OJ147" s="79" t="n"/>
      <c r="OK147" s="79" t="n"/>
      <c r="OL147" s="79" t="n"/>
      <c r="OM147" s="79" t="n"/>
      <c r="ON147" s="79" t="n"/>
      <c r="OO147" s="79" t="n"/>
      <c r="OP147" s="79" t="n"/>
      <c r="OQ147" s="79" t="n"/>
      <c r="OR147" s="79" t="n"/>
      <c r="OS147" s="79" t="n"/>
      <c r="OT147" s="79" t="n"/>
      <c r="OU147" s="79" t="n"/>
      <c r="OV147" s="79" t="n"/>
      <c r="OW147" s="79" t="n"/>
      <c r="OX147" s="79" t="n"/>
      <c r="OY147" s="79" t="n"/>
      <c r="OZ147" s="79" t="n"/>
      <c r="PA147" s="79" t="n"/>
      <c r="PB147" s="79" t="n"/>
      <c r="PC147" s="79" t="n"/>
      <c r="PD147" s="79" t="n"/>
      <c r="PE147" s="79" t="n"/>
      <c r="PF147" s="79" t="n"/>
      <c r="PG147" s="79" t="n"/>
      <c r="PH147" s="79" t="n"/>
      <c r="PI147" s="79" t="n"/>
      <c r="PJ147" s="79" t="n"/>
      <c r="PK147" s="79" t="n"/>
      <c r="PL147" s="79" t="n"/>
      <c r="PO147" s="78" t="n">
        <v>3</v>
      </c>
      <c r="PP147" s="79" t="n"/>
      <c r="PQ147" s="79" t="n"/>
      <c r="PR147" s="79" t="n"/>
      <c r="PS147" s="79" t="n"/>
      <c r="PT147" s="79" t="n"/>
      <c r="PU147" s="79" t="n"/>
      <c r="PV147" s="79" t="n"/>
      <c r="PW147" s="79" t="n"/>
      <c r="PX147" s="79" t="n"/>
      <c r="PY147" s="79" t="n"/>
      <c r="PZ147" s="79" t="n"/>
      <c r="QA147" s="79" t="n"/>
      <c r="QB147" s="79" t="n"/>
      <c r="QC147" s="79" t="n"/>
      <c r="QD147" s="79" t="n"/>
      <c r="QE147" s="79" t="n"/>
      <c r="QF147" s="79" t="n"/>
      <c r="QG147" s="79" t="n"/>
      <c r="QH147" s="79" t="n"/>
      <c r="QI147" s="79" t="n"/>
      <c r="QJ147" s="79" t="n"/>
      <c r="QK147" s="79" t="n"/>
      <c r="QL147" s="79" t="n"/>
      <c r="QM147" s="79" t="n"/>
      <c r="QN147" s="79" t="n"/>
      <c r="QO147" s="79" t="n"/>
      <c r="QP147" s="79" t="n"/>
      <c r="QQ147" s="79" t="n"/>
      <c r="QR147" s="79" t="n"/>
      <c r="QS147" s="79" t="n"/>
      <c r="QT147" s="79" t="n"/>
      <c r="QU147" s="79" t="n"/>
      <c r="QV147" s="79" t="n"/>
      <c r="QW147" s="79" t="n"/>
      <c r="QX147" s="79" t="n"/>
      <c r="QY147" s="79" t="n"/>
      <c r="QZ147" s="79" t="n"/>
      <c r="RA147" s="79" t="n"/>
      <c r="RB147" s="79" t="n"/>
      <c r="RC147" s="79" t="n"/>
      <c r="RF147" s="78" t="n">
        <v>3</v>
      </c>
      <c r="RG147" s="79" t="n"/>
      <c r="RH147" s="79" t="n"/>
      <c r="RI147" s="79" t="n"/>
      <c r="RJ147" s="79" t="n"/>
      <c r="RK147" s="79" t="n"/>
      <c r="RL147" s="79" t="n"/>
      <c r="RM147" s="79" t="n"/>
      <c r="RN147" s="79" t="n"/>
      <c r="RO147" s="79" t="n"/>
      <c r="RP147" s="79" t="n"/>
      <c r="RQ147" s="79" t="n"/>
      <c r="RR147" s="79" t="n"/>
      <c r="RS147" s="79" t="n"/>
      <c r="RT147" s="79" t="n"/>
      <c r="RU147" s="79" t="n"/>
      <c r="RV147" s="79" t="n"/>
      <c r="RW147" s="79" t="n"/>
      <c r="RX147" s="79" t="n"/>
      <c r="RY147" s="79" t="n"/>
      <c r="RZ147" s="79" t="n"/>
      <c r="SA147" s="79" t="n"/>
      <c r="SB147" s="79" t="n"/>
      <c r="SC147" s="79" t="n"/>
      <c r="SD147" s="79" t="n"/>
      <c r="SE147" s="79" t="n"/>
      <c r="SF147" s="79" t="n"/>
      <c r="SG147" s="79" t="n"/>
      <c r="SH147" s="79" t="n"/>
      <c r="SI147" s="79" t="n"/>
      <c r="SJ147" s="79" t="n"/>
      <c r="SK147" s="79" t="n"/>
      <c r="SL147" s="79" t="n"/>
      <c r="SM147" s="79" t="n"/>
      <c r="SN147" s="79" t="n"/>
      <c r="SO147" s="79" t="n"/>
      <c r="SP147" s="79" t="n"/>
      <c r="SQ147" s="79" t="n"/>
      <c r="SR147" s="79" t="n"/>
      <c r="SS147" s="79" t="n"/>
      <c r="ST147" s="79" t="n"/>
      <c r="SW147" s="78" t="n">
        <v>3</v>
      </c>
      <c r="SX147" s="79" t="n"/>
      <c r="SY147" s="79" t="n"/>
      <c r="SZ147" s="79" t="n"/>
      <c r="TA147" s="79" t="n"/>
      <c r="TB147" s="79" t="n"/>
      <c r="TC147" s="79" t="n"/>
      <c r="TD147" s="79" t="n"/>
      <c r="TE147" s="79" t="n"/>
      <c r="TF147" s="79" t="n"/>
      <c r="TG147" s="79" t="n"/>
      <c r="TH147" s="79" t="n"/>
      <c r="TI147" s="79" t="n"/>
      <c r="TJ147" s="79" t="n"/>
      <c r="TK147" s="79" t="n"/>
      <c r="TL147" s="79" t="n"/>
      <c r="TM147" s="79" t="n"/>
      <c r="TN147" s="79" t="n"/>
      <c r="TO147" s="79" t="n"/>
      <c r="TP147" s="79" t="n"/>
      <c r="TQ147" s="79" t="n"/>
      <c r="TR147" s="79" t="n"/>
      <c r="TS147" s="79" t="n"/>
      <c r="TT147" s="79" t="n"/>
      <c r="TU147" s="79" t="n"/>
      <c r="TV147" s="79" t="n"/>
      <c r="TW147" s="79" t="n"/>
      <c r="TX147" s="79" t="n"/>
      <c r="TY147" s="79" t="n"/>
      <c r="TZ147" s="79" t="n"/>
      <c r="UA147" s="79" t="n"/>
      <c r="UB147" s="79" t="n"/>
      <c r="UC147" s="79" t="n"/>
      <c r="UD147" s="79" t="n"/>
      <c r="UE147" s="79" t="n"/>
      <c r="UF147" s="79" t="n"/>
      <c r="UG147" s="79" t="n"/>
      <c r="UH147" s="79" t="n"/>
      <c r="UI147" s="79" t="n"/>
      <c r="UJ147" s="79" t="n"/>
      <c r="UK147" s="79" t="n"/>
      <c r="UN147" s="78" t="n">
        <v>3</v>
      </c>
      <c r="UO147" s="79" t="n"/>
      <c r="UP147" s="79" t="n"/>
      <c r="UQ147" s="79" t="n"/>
      <c r="UR147" s="79" t="n"/>
      <c r="US147" s="79" t="n"/>
      <c r="UT147" s="79" t="n"/>
      <c r="UU147" s="79" t="n"/>
      <c r="UV147" s="79" t="n"/>
      <c r="UW147" s="79" t="n"/>
      <c r="UX147" s="79" t="n"/>
      <c r="UY147" s="79" t="n"/>
      <c r="UZ147" s="79" t="n"/>
      <c r="VA147" s="79" t="n"/>
      <c r="VB147" s="79" t="n"/>
      <c r="VC147" s="79" t="n"/>
      <c r="VD147" s="79" t="n"/>
      <c r="VE147" s="79" t="n"/>
      <c r="VF147" s="79" t="n"/>
      <c r="VG147" s="79" t="n"/>
      <c r="VH147" s="79" t="n"/>
      <c r="VI147" s="79" t="n"/>
      <c r="VJ147" s="79" t="n"/>
      <c r="VK147" s="79" t="n"/>
      <c r="VL147" s="79" t="n"/>
      <c r="VM147" s="79" t="n"/>
      <c r="VN147" s="79" t="n"/>
      <c r="VO147" s="79" t="n"/>
      <c r="VP147" s="79" t="n"/>
      <c r="VQ147" s="79" t="n"/>
      <c r="VR147" s="79" t="n"/>
      <c r="VS147" s="79" t="n"/>
      <c r="VT147" s="79" t="n"/>
      <c r="VU147" s="79" t="n"/>
      <c r="VV147" s="79" t="n"/>
      <c r="VW147" s="79" t="n"/>
      <c r="VX147" s="79" t="n"/>
      <c r="VY147" s="79" t="n"/>
      <c r="VZ147" s="79" t="n"/>
      <c r="WA147" s="79" t="n"/>
      <c r="WB147" s="79" t="n"/>
      <c r="WE147" s="78" t="n">
        <v>3</v>
      </c>
      <c r="WF147" s="79" t="n"/>
      <c r="WG147" s="79" t="n"/>
      <c r="WH147" s="79" t="n"/>
      <c r="WI147" s="79" t="n"/>
      <c r="WJ147" s="79" t="n"/>
      <c r="WK147" s="79" t="n"/>
      <c r="WL147" s="79" t="n"/>
      <c r="WM147" s="79" t="n"/>
      <c r="WN147" s="79" t="n"/>
      <c r="WO147" s="79" t="n"/>
      <c r="WP147" s="79" t="n"/>
      <c r="WQ147" s="79" t="n"/>
      <c r="WR147" s="79" t="n"/>
      <c r="WS147" s="79" t="n"/>
      <c r="WT147" s="79" t="n"/>
      <c r="WU147" s="79" t="n"/>
      <c r="WV147" s="79" t="n"/>
      <c r="WW147" s="79" t="n"/>
      <c r="WX147" s="79" t="n"/>
      <c r="WY147" s="79" t="n"/>
      <c r="WZ147" s="79" t="n"/>
      <c r="XA147" s="79" t="n"/>
      <c r="XB147" s="79" t="n"/>
      <c r="XC147" s="79" t="n"/>
      <c r="XD147" s="79" t="n"/>
      <c r="XE147" s="79" t="n"/>
      <c r="XF147" s="79" t="n"/>
      <c r="XG147" s="79" t="n"/>
      <c r="XH147" s="79" t="n"/>
      <c r="XI147" s="79" t="n"/>
      <c r="XJ147" s="79" t="n"/>
      <c r="XK147" s="79" t="n"/>
      <c r="XL147" s="79" t="n"/>
      <c r="XM147" s="79" t="n"/>
      <c r="XN147" s="79" t="n"/>
      <c r="XO147" s="79" t="n"/>
      <c r="XP147" s="79" t="n"/>
      <c r="XQ147" s="79" t="n"/>
      <c r="XR147" s="79" t="n"/>
      <c r="XS147" s="79" t="n"/>
      <c r="XV147" s="78" t="n">
        <v>3</v>
      </c>
      <c r="XW147" s="79" t="n"/>
      <c r="XX147" s="79" t="n"/>
      <c r="XY147" s="79" t="n"/>
      <c r="XZ147" s="79" t="n"/>
      <c r="YA147" s="79" t="n"/>
      <c r="YB147" s="79" t="n"/>
      <c r="YC147" s="79" t="n"/>
      <c r="YD147" s="79" t="n"/>
      <c r="YE147" s="79" t="n"/>
      <c r="YF147" s="79" t="n"/>
      <c r="YG147" s="79" t="n"/>
      <c r="YH147" s="79" t="n"/>
      <c r="YI147" s="79" t="n"/>
      <c r="YJ147" s="79" t="n"/>
      <c r="YK147" s="79" t="n"/>
      <c r="YL147" s="79" t="n"/>
      <c r="YM147" s="79" t="n"/>
      <c r="YN147" s="79" t="n"/>
      <c r="YO147" s="79" t="n"/>
      <c r="YP147" s="79" t="n"/>
      <c r="YQ147" s="79" t="n"/>
      <c r="YR147" s="79" t="n"/>
      <c r="YS147" s="79" t="n"/>
      <c r="YT147" s="79" t="n"/>
      <c r="YU147" s="79" t="n"/>
      <c r="YV147" s="79" t="n"/>
      <c r="YW147" s="79" t="n"/>
      <c r="YX147" s="79" t="n"/>
      <c r="YY147" s="79" t="n"/>
      <c r="YZ147" s="79" t="n"/>
      <c r="ZA147" s="79" t="n"/>
      <c r="ZB147" s="79" t="n"/>
      <c r="ZC147" s="79" t="n"/>
      <c r="ZD147" s="79" t="n"/>
      <c r="ZE147" s="79" t="n"/>
      <c r="ZF147" s="79" t="n"/>
      <c r="ZG147" s="79" t="n"/>
      <c r="ZH147" s="79" t="n"/>
      <c r="ZI147" s="79" t="n"/>
      <c r="ZJ147" s="79" t="n"/>
      <c r="ZM147" s="78" t="n">
        <v>3</v>
      </c>
      <c r="ZN147" s="79" t="n"/>
      <c r="ZO147" s="79" t="n"/>
      <c r="ZP147" s="79" t="n"/>
      <c r="ZQ147" s="79" t="n"/>
      <c r="ZR147" s="79" t="n"/>
      <c r="ZS147" s="79" t="n"/>
      <c r="ZT147" s="79" t="n"/>
      <c r="ZU147" s="79" t="n"/>
      <c r="ZV147" s="79" t="n"/>
      <c r="ZW147" s="79" t="n"/>
      <c r="ZX147" s="79" t="n"/>
      <c r="ZY147" s="79" t="n"/>
      <c r="ZZ147" s="79" t="n"/>
      <c r="AAA147" s="79" t="n"/>
      <c r="AAB147" s="79" t="n"/>
      <c r="AAC147" s="79" t="n"/>
      <c r="AAD147" s="79" t="n"/>
      <c r="AAE147" s="79" t="n"/>
      <c r="AAF147" s="79" t="n"/>
      <c r="AAG147" s="79" t="n"/>
      <c r="AAH147" s="79" t="n"/>
      <c r="AAI147" s="79" t="n"/>
      <c r="AAJ147" s="79" t="n"/>
      <c r="AAK147" s="79" t="n"/>
      <c r="AAL147" s="79" t="n"/>
      <c r="AAM147" s="79" t="n"/>
      <c r="AAN147" s="79" t="n"/>
      <c r="AAO147" s="79" t="n"/>
      <c r="AAP147" s="79" t="n"/>
      <c r="AAQ147" s="79" t="n"/>
      <c r="AAR147" s="79" t="n"/>
      <c r="AAS147" s="79" t="n"/>
      <c r="AAT147" s="79" t="n"/>
      <c r="AAU147" s="79" t="n"/>
      <c r="AAV147" s="79" t="n"/>
      <c r="AAW147" s="79" t="n"/>
      <c r="AAX147" s="79" t="n"/>
      <c r="AAY147" s="79" t="n"/>
      <c r="AAZ147" s="79" t="n"/>
      <c r="ABA147" s="79" t="n"/>
      <c r="ABD147" s="78" t="n">
        <v>3</v>
      </c>
      <c r="ABE147" s="79" t="n"/>
      <c r="ABF147" s="79" t="n"/>
      <c r="ABG147" s="79" t="n"/>
      <c r="ABH147" s="79" t="n"/>
      <c r="ABI147" s="79" t="n"/>
      <c r="ABJ147" s="79" t="n"/>
      <c r="ABK147" s="79" t="n"/>
      <c r="ABL147" s="79" t="n"/>
      <c r="ABM147" s="79" t="n"/>
      <c r="ABN147" s="79" t="n"/>
      <c r="ABO147" s="79" t="n"/>
      <c r="ABP147" s="79" t="n"/>
      <c r="ABQ147" s="79" t="n"/>
      <c r="ABR147" s="79" t="n"/>
      <c r="ABS147" s="79" t="n"/>
      <c r="ABT147" s="79" t="n"/>
      <c r="ABU147" s="79" t="n"/>
      <c r="ABV147" s="79" t="n"/>
      <c r="ABW147" s="79" t="n"/>
      <c r="ABX147" s="79" t="n"/>
      <c r="ABY147" s="79" t="n"/>
      <c r="ABZ147" s="79" t="n"/>
      <c r="ACA147" s="79" t="n"/>
      <c r="ACB147" s="79" t="n"/>
      <c r="ACC147" s="79" t="n"/>
      <c r="ACD147" s="79" t="n"/>
      <c r="ACE147" s="79" t="n"/>
      <c r="ACF147" s="79" t="n"/>
      <c r="ACG147" s="79" t="n"/>
      <c r="ACH147" s="79" t="n"/>
      <c r="ACI147" s="79" t="n"/>
      <c r="ACJ147" s="79" t="n"/>
      <c r="ACK147" s="79" t="n"/>
      <c r="ACL147" s="79" t="n"/>
      <c r="ACM147" s="79" t="n"/>
      <c r="ACN147" s="79" t="n"/>
      <c r="ACO147" s="79" t="n"/>
      <c r="ACP147" s="79" t="n"/>
      <c r="ACQ147" s="79" t="n"/>
      <c r="ACR147" s="79" t="n"/>
      <c r="ACU147" s="78" t="n">
        <v>3</v>
      </c>
      <c r="ACV147" s="79" t="n"/>
      <c r="ACW147" s="79" t="n"/>
      <c r="ACX147" s="79" t="n"/>
      <c r="ACY147" s="79" t="n"/>
      <c r="ACZ147" s="79" t="n"/>
      <c r="ADA147" s="79" t="n"/>
      <c r="ADB147" s="79" t="n"/>
      <c r="ADC147" s="79" t="n"/>
      <c r="ADD147" s="79" t="n"/>
      <c r="ADE147" s="79" t="n"/>
      <c r="ADF147" s="79" t="n"/>
      <c r="ADG147" s="79" t="n"/>
      <c r="ADH147" s="79" t="n"/>
      <c r="ADI147" s="79" t="n"/>
      <c r="ADJ147" s="79" t="n"/>
      <c r="ADK147" s="79" t="n"/>
      <c r="ADL147" s="79" t="n"/>
      <c r="ADM147" s="79" t="n"/>
      <c r="ADN147" s="79" t="n"/>
      <c r="ADO147" s="79" t="n"/>
      <c r="ADP147" s="79" t="n"/>
      <c r="ADQ147" s="79" t="n"/>
      <c r="ADR147" s="79" t="n"/>
      <c r="ADS147" s="79" t="n"/>
      <c r="ADT147" s="79" t="n"/>
      <c r="ADU147" s="79" t="n"/>
      <c r="ADV147" s="79" t="n"/>
      <c r="ADW147" s="79" t="n"/>
      <c r="ADX147" s="79" t="n"/>
      <c r="ADY147" s="79" t="n"/>
      <c r="ADZ147" s="79" t="n"/>
      <c r="AEA147" s="79" t="n"/>
      <c r="AEB147" s="79" t="n"/>
      <c r="AEC147" s="79" t="n"/>
      <c r="AED147" s="79" t="n"/>
      <c r="AEE147" s="79" t="n"/>
      <c r="AEF147" s="79" t="n"/>
      <c r="AEG147" s="79" t="n"/>
      <c r="AEH147" s="79" t="n"/>
      <c r="AEI147" s="79" t="n"/>
      <c r="AEL147" s="78" t="n">
        <v>3</v>
      </c>
      <c r="AEM147" s="79" t="n"/>
      <c r="AEN147" s="79" t="n"/>
      <c r="AEO147" s="79" t="n"/>
      <c r="AEP147" s="79" t="n"/>
      <c r="AEQ147" s="79" t="n"/>
      <c r="AER147" s="79" t="n"/>
      <c r="AES147" s="79" t="n"/>
      <c r="AET147" s="79" t="n"/>
      <c r="AEU147" s="79" t="n"/>
      <c r="AEV147" s="79" t="n"/>
      <c r="AEW147" s="79" t="n"/>
      <c r="AEX147" s="79" t="n"/>
      <c r="AEY147" s="79" t="n"/>
      <c r="AEZ147" s="79" t="n"/>
      <c r="AFA147" s="79" t="n"/>
      <c r="AFB147" s="79" t="n"/>
      <c r="AFC147" s="79" t="n"/>
      <c r="AFD147" s="79" t="n"/>
      <c r="AFE147" s="79" t="n"/>
      <c r="AFF147" s="79" t="n"/>
      <c r="AFG147" s="79" t="n"/>
      <c r="AFH147" s="79" t="n"/>
      <c r="AFI147" s="79" t="n"/>
      <c r="AFJ147" s="79" t="n"/>
      <c r="AFK147" s="79" t="n"/>
      <c r="AFL147" s="79" t="n"/>
      <c r="AFM147" s="79" t="n"/>
      <c r="AFN147" s="79" t="n"/>
      <c r="AFO147" s="79" t="n"/>
      <c r="AFP147" s="79" t="n"/>
      <c r="AFQ147" s="79" t="n"/>
      <c r="AFR147" s="79" t="n"/>
      <c r="AFS147" s="79" t="n"/>
      <c r="AFT147" s="79" t="n"/>
      <c r="AFU147" s="79" t="n"/>
      <c r="AFV147" s="79" t="n"/>
      <c r="AFW147" s="79" t="n"/>
      <c r="AFX147" s="79" t="n"/>
      <c r="AFY147" s="79" t="n"/>
      <c r="AFZ147" s="79" t="n"/>
    </row>
    <row r="148">
      <c r="A148" s="78" t="n">
        <v>4</v>
      </c>
      <c r="B148" s="79" t="n"/>
      <c r="C148" s="79" t="n"/>
      <c r="D148" s="79" t="n"/>
      <c r="E148" s="79" t="n"/>
      <c r="F148" s="79" t="n"/>
      <c r="G148" s="79" t="n"/>
      <c r="H148" s="79" t="n"/>
      <c r="I148" s="79" t="n"/>
      <c r="J148" s="79" t="n"/>
      <c r="K148" s="79" t="n"/>
      <c r="L148" s="79" t="n"/>
      <c r="M148" s="79" t="n"/>
      <c r="N148" s="79" t="n"/>
      <c r="O148" s="79" t="n"/>
      <c r="P148" s="79" t="n"/>
      <c r="Q148" s="79" t="n"/>
      <c r="R148" s="79" t="n"/>
      <c r="S148" s="79" t="n"/>
      <c r="T148" s="79" t="n"/>
      <c r="U148" s="79" t="n"/>
      <c r="V148" s="79" t="n"/>
      <c r="W148" s="79" t="n"/>
      <c r="X148" s="79" t="n"/>
      <c r="Y148" s="79" t="n"/>
      <c r="Z148" s="79" t="n"/>
      <c r="AA148" s="79" t="n"/>
      <c r="AB148" s="79" t="n"/>
      <c r="AC148" s="79" t="n"/>
      <c r="AD148" s="79" t="n"/>
      <c r="AE148" s="79" t="n"/>
      <c r="AF148" s="79" t="n"/>
      <c r="AG148" s="79" t="n"/>
      <c r="AH148" s="79" t="n"/>
      <c r="AI148" s="79" t="n"/>
      <c r="AJ148" s="79" t="n"/>
      <c r="AK148" s="79" t="n"/>
      <c r="AL148" s="79" t="n"/>
      <c r="AM148" s="79" t="n"/>
      <c r="AN148" s="79" t="n"/>
      <c r="AO148" s="79" t="n"/>
      <c r="AR148" s="78" t="n">
        <v>4</v>
      </c>
      <c r="AS148" s="79" t="n"/>
      <c r="AT148" s="79" t="n"/>
      <c r="AU148" s="79" t="n"/>
      <c r="AV148" s="79" t="n"/>
      <c r="AW148" s="79" t="n"/>
      <c r="AX148" s="79" t="n"/>
      <c r="AY148" s="79" t="n"/>
      <c r="AZ148" s="79" t="n"/>
      <c r="BA148" s="79" t="n"/>
      <c r="BB148" s="79" t="n"/>
      <c r="BC148" s="79" t="n"/>
      <c r="BD148" s="79" t="n"/>
      <c r="BE148" s="79" t="n"/>
      <c r="BF148" s="79" t="n"/>
      <c r="BG148" s="79" t="n"/>
      <c r="BH148" s="79" t="n"/>
      <c r="BI148" s="79" t="n"/>
      <c r="BJ148" s="79" t="n"/>
      <c r="BK148" s="79" t="n"/>
      <c r="BL148" s="79" t="n"/>
      <c r="BM148" s="79" t="n"/>
      <c r="BN148" s="79" t="n"/>
      <c r="BO148" s="79" t="n"/>
      <c r="BP148" s="79" t="n"/>
      <c r="BQ148" s="79" t="n"/>
      <c r="BR148" s="79" t="n"/>
      <c r="BS148" s="79" t="n"/>
      <c r="BT148" s="79" t="n"/>
      <c r="BU148" s="79" t="n"/>
      <c r="BV148" s="79" t="n"/>
      <c r="BW148" s="79" t="n"/>
      <c r="BX148" s="79" t="n"/>
      <c r="BY148" s="79" t="n"/>
      <c r="BZ148" s="79" t="n"/>
      <c r="CA148" s="79" t="n"/>
      <c r="CB148" s="79" t="n"/>
      <c r="CC148" s="79" t="n"/>
      <c r="CD148" s="79" t="n"/>
      <c r="CE148" s="79" t="n"/>
      <c r="CF148" s="79" t="n"/>
      <c r="CI148" s="78" t="n">
        <v>4</v>
      </c>
      <c r="CJ148" s="79" t="n"/>
      <c r="CK148" s="79" t="n"/>
      <c r="CL148" s="79" t="n"/>
      <c r="CM148" s="79" t="n"/>
      <c r="CN148" s="79" t="n"/>
      <c r="CO148" s="79" t="n"/>
      <c r="CP148" s="79" t="n"/>
      <c r="CQ148" s="79" t="n"/>
      <c r="CR148" s="79" t="n"/>
      <c r="CS148" s="79" t="n"/>
      <c r="CT148" s="79" t="n"/>
      <c r="CU148" s="79" t="n"/>
      <c r="CV148" s="79" t="n"/>
      <c r="CW148" s="79" t="n"/>
      <c r="CX148" s="79" t="n"/>
      <c r="CY148" s="79" t="n"/>
      <c r="CZ148" s="79" t="n"/>
      <c r="DA148" s="79" t="n"/>
      <c r="DB148" s="79" t="n"/>
      <c r="DC148" s="79" t="n"/>
      <c r="DD148" s="79" t="n"/>
      <c r="DE148" s="79" t="n"/>
      <c r="DF148" s="79" t="n"/>
      <c r="DG148" s="79" t="n"/>
      <c r="DH148" s="79" t="n"/>
      <c r="DI148" s="79" t="n"/>
      <c r="DJ148" s="79" t="n"/>
      <c r="DK148" s="79" t="n"/>
      <c r="DL148" s="79" t="n"/>
      <c r="DM148" s="79" t="n"/>
      <c r="DN148" s="79" t="n"/>
      <c r="DO148" s="79" t="n"/>
      <c r="DP148" s="79" t="n"/>
      <c r="DQ148" s="79" t="n"/>
      <c r="DR148" s="79" t="n"/>
      <c r="DS148" s="79" t="n"/>
      <c r="DT148" s="79" t="n"/>
      <c r="DU148" s="79" t="n"/>
      <c r="DV148" s="79" t="n"/>
      <c r="DW148" s="79" t="n"/>
      <c r="DZ148" s="78" t="n">
        <v>4</v>
      </c>
      <c r="EA148" s="79" t="n"/>
      <c r="EB148" s="79" t="n"/>
      <c r="EC148" s="79" t="n"/>
      <c r="ED148" s="79" t="n"/>
      <c r="EE148" s="79" t="n"/>
      <c r="EF148" s="79" t="n"/>
      <c r="EG148" s="79" t="n"/>
      <c r="EH148" s="79" t="n"/>
      <c r="EI148" s="79" t="n"/>
      <c r="EJ148" s="79" t="n"/>
      <c r="EK148" s="79" t="n"/>
      <c r="EL148" s="79" t="n"/>
      <c r="EM148" s="79" t="n"/>
      <c r="EN148" s="79" t="n"/>
      <c r="EO148" s="79" t="n"/>
      <c r="EP148" s="79" t="n"/>
      <c r="EQ148" s="79" t="n"/>
      <c r="ER148" s="79" t="n"/>
      <c r="ES148" s="79" t="n"/>
      <c r="ET148" s="79" t="n"/>
      <c r="EU148" s="79" t="n"/>
      <c r="EV148" s="79" t="n"/>
      <c r="EW148" s="79" t="n"/>
      <c r="EX148" s="79" t="n"/>
      <c r="EY148" s="79" t="n"/>
      <c r="EZ148" s="79" t="n"/>
      <c r="FA148" s="79" t="n"/>
      <c r="FB148" s="79" t="n"/>
      <c r="FC148" s="79" t="n"/>
      <c r="FD148" s="79" t="n"/>
      <c r="FE148" s="79" t="n"/>
      <c r="FF148" s="79" t="n"/>
      <c r="FG148" s="79" t="n"/>
      <c r="FH148" s="79" t="n"/>
      <c r="FI148" s="79" t="n"/>
      <c r="FJ148" s="79" t="n"/>
      <c r="FK148" s="79" t="n"/>
      <c r="FL148" s="79" t="n"/>
      <c r="FM148" s="79" t="n"/>
      <c r="FN148" s="79" t="n"/>
      <c r="FQ148" s="78" t="n">
        <v>4</v>
      </c>
      <c r="FR148" s="79" t="n"/>
      <c r="FS148" s="79" t="n"/>
      <c r="FT148" s="79" t="n"/>
      <c r="FU148" s="79" t="n"/>
      <c r="FV148" s="79" t="n"/>
      <c r="FW148" s="79" t="n"/>
      <c r="FX148" s="79" t="n"/>
      <c r="FY148" s="79" t="n"/>
      <c r="FZ148" s="79" t="n"/>
      <c r="GA148" s="79" t="n"/>
      <c r="GB148" s="79" t="n"/>
      <c r="GC148" s="79" t="n"/>
      <c r="GD148" s="79" t="n"/>
      <c r="GE148" s="79" t="n"/>
      <c r="GF148" s="79" t="n"/>
      <c r="GG148" s="79" t="n"/>
      <c r="GH148" s="79" t="n"/>
      <c r="GI148" s="79" t="n"/>
      <c r="GJ148" s="79" t="n"/>
      <c r="GK148" s="79" t="n"/>
      <c r="GL148" s="79" t="n"/>
      <c r="GM148" s="79" t="n"/>
      <c r="GN148" s="79" t="n"/>
      <c r="GO148" s="79" t="n"/>
      <c r="GP148" s="79" t="n"/>
      <c r="GQ148" s="79" t="n"/>
      <c r="GR148" s="79" t="n"/>
      <c r="GS148" s="79" t="n"/>
      <c r="GT148" s="79" t="n"/>
      <c r="GU148" s="79" t="n"/>
      <c r="GV148" s="79" t="n"/>
      <c r="GW148" s="79" t="n"/>
      <c r="GX148" s="79" t="n"/>
      <c r="GY148" s="79" t="n"/>
      <c r="GZ148" s="79" t="n"/>
      <c r="HA148" s="79" t="n"/>
      <c r="HB148" s="79" t="n"/>
      <c r="HC148" s="79" t="n"/>
      <c r="HD148" s="79" t="n"/>
      <c r="HE148" s="79" t="n"/>
      <c r="HH148" s="78" t="n">
        <v>4</v>
      </c>
      <c r="HI148" s="79" t="n"/>
      <c r="HJ148" s="79" t="n"/>
      <c r="HK148" s="79" t="n"/>
      <c r="HL148" s="79" t="n"/>
      <c r="HM148" s="79" t="n"/>
      <c r="HN148" s="79" t="n"/>
      <c r="HO148" s="79" t="n"/>
      <c r="HP148" s="79" t="n"/>
      <c r="HQ148" s="79" t="n"/>
      <c r="HR148" s="79" t="n"/>
      <c r="HS148" s="79" t="n"/>
      <c r="HT148" s="79" t="n"/>
      <c r="HU148" s="79" t="n"/>
      <c r="HV148" s="79" t="n"/>
      <c r="HW148" s="79" t="n"/>
      <c r="HX148" s="79" t="n"/>
      <c r="HY148" s="79" t="n"/>
      <c r="HZ148" s="79" t="n"/>
      <c r="IA148" s="79" t="n"/>
      <c r="IB148" s="79" t="n"/>
      <c r="IC148" s="79" t="n"/>
      <c r="ID148" s="79" t="n"/>
      <c r="IE148" s="79" t="n"/>
      <c r="IF148" s="79" t="n"/>
      <c r="IG148" s="79" t="n"/>
      <c r="IH148" s="79" t="n"/>
      <c r="II148" s="79" t="n"/>
      <c r="IJ148" s="79" t="n"/>
      <c r="IK148" s="79" t="n"/>
      <c r="IL148" s="79" t="n"/>
      <c r="IM148" s="79" t="n"/>
      <c r="IN148" s="79" t="n"/>
      <c r="IO148" s="79" t="n"/>
      <c r="IP148" s="79" t="n"/>
      <c r="IQ148" s="79" t="n"/>
      <c r="IR148" s="79" t="n"/>
      <c r="IS148" s="79" t="n"/>
      <c r="IT148" s="79" t="n"/>
      <c r="IU148" s="79" t="n"/>
      <c r="IV148" s="79" t="n"/>
      <c r="IY148" s="78" t="n">
        <v>4</v>
      </c>
      <c r="IZ148" s="79" t="n"/>
      <c r="JA148" s="79" t="n"/>
      <c r="JB148" s="79" t="n"/>
      <c r="JC148" s="79" t="n"/>
      <c r="JD148" s="79" t="n"/>
      <c r="JE148" s="79" t="n"/>
      <c r="JF148" s="79" t="n"/>
      <c r="JG148" s="79" t="n"/>
      <c r="JH148" s="79" t="n"/>
      <c r="JI148" s="79" t="n"/>
      <c r="JJ148" s="79" t="n"/>
      <c r="JK148" s="79" t="n"/>
      <c r="JL148" s="79" t="n"/>
      <c r="JM148" s="79" t="n"/>
      <c r="JN148" s="79" t="n"/>
      <c r="JO148" s="79" t="n"/>
      <c r="JP148" s="79" t="n"/>
      <c r="JQ148" s="79" t="n"/>
      <c r="JR148" s="79" t="n"/>
      <c r="JS148" s="79" t="n"/>
      <c r="JT148" s="79" t="n"/>
      <c r="JU148" s="79" t="n"/>
      <c r="JV148" s="79" t="n"/>
      <c r="JW148" s="79" t="n"/>
      <c r="JX148" s="79" t="n"/>
      <c r="JY148" s="79" t="n"/>
      <c r="JZ148" s="79" t="n"/>
      <c r="KA148" s="79" t="n"/>
      <c r="KB148" s="79" t="n"/>
      <c r="KC148" s="79" t="n"/>
      <c r="KD148" s="79" t="n"/>
      <c r="KE148" s="79" t="n"/>
      <c r="KF148" s="79" t="n"/>
      <c r="KG148" s="79" t="n"/>
      <c r="KH148" s="79" t="n"/>
      <c r="KI148" s="79" t="n"/>
      <c r="KJ148" s="79" t="n"/>
      <c r="KK148" s="79" t="n"/>
      <c r="KL148" s="79" t="n"/>
      <c r="KM148" s="79" t="n"/>
      <c r="KP148" s="78" t="n">
        <v>4</v>
      </c>
      <c r="KQ148" s="79" t="n"/>
      <c r="KR148" s="79" t="n"/>
      <c r="KS148" s="79" t="n"/>
      <c r="KT148" s="79" t="n"/>
      <c r="KU148" s="79" t="n"/>
      <c r="KV148" s="79" t="n"/>
      <c r="KW148" s="79" t="n"/>
      <c r="KX148" s="79" t="n"/>
      <c r="KY148" s="79" t="n"/>
      <c r="KZ148" s="79" t="n"/>
      <c r="LA148" s="79" t="n"/>
      <c r="LB148" s="79" t="n"/>
      <c r="LC148" s="79" t="n"/>
      <c r="LD148" s="79" t="n"/>
      <c r="LE148" s="79" t="n"/>
      <c r="LF148" s="79" t="n"/>
      <c r="LG148" s="79" t="n"/>
      <c r="LH148" s="79" t="n"/>
      <c r="LI148" s="79" t="n"/>
      <c r="LJ148" s="79" t="n"/>
      <c r="LK148" s="79" t="n"/>
      <c r="LL148" s="79" t="n"/>
      <c r="LM148" s="79" t="n"/>
      <c r="LN148" s="79" t="n"/>
      <c r="LO148" s="79" t="n"/>
      <c r="LP148" s="79" t="n"/>
      <c r="LQ148" s="79" t="n"/>
      <c r="LR148" s="79" t="n"/>
      <c r="LS148" s="79" t="n"/>
      <c r="LT148" s="79" t="n"/>
      <c r="LU148" s="79" t="n"/>
      <c r="LV148" s="79" t="n"/>
      <c r="LW148" s="79" t="n"/>
      <c r="LX148" s="79" t="n"/>
      <c r="LY148" s="79" t="n"/>
      <c r="LZ148" s="79" t="n"/>
      <c r="MA148" s="79" t="n"/>
      <c r="MB148" s="79" t="n"/>
      <c r="MC148" s="79" t="n"/>
      <c r="MD148" s="79" t="n"/>
      <c r="MG148" s="78" t="n">
        <v>4</v>
      </c>
      <c r="MH148" s="79" t="n"/>
      <c r="MI148" s="79" t="n"/>
      <c r="MJ148" s="79" t="n"/>
      <c r="MK148" s="79" t="n"/>
      <c r="ML148" s="79" t="n"/>
      <c r="MM148" s="79" t="n"/>
      <c r="MN148" s="79" t="n"/>
      <c r="MO148" s="79" t="n"/>
      <c r="MP148" s="79" t="n"/>
      <c r="MQ148" s="79" t="n"/>
      <c r="MR148" s="79" t="n"/>
      <c r="MS148" s="79" t="n"/>
      <c r="MT148" s="79" t="n"/>
      <c r="MU148" s="79" t="n"/>
      <c r="MV148" s="79" t="n"/>
      <c r="MW148" s="79" t="n"/>
      <c r="MX148" s="79" t="n"/>
      <c r="MY148" s="79" t="n"/>
      <c r="MZ148" s="79" t="n"/>
      <c r="NA148" s="79" t="n"/>
      <c r="NB148" s="79" t="n"/>
      <c r="NC148" s="79" t="n"/>
      <c r="ND148" s="79" t="n"/>
      <c r="NE148" s="79" t="n"/>
      <c r="NF148" s="79" t="n"/>
      <c r="NG148" s="79" t="n"/>
      <c r="NH148" s="79" t="n"/>
      <c r="NI148" s="79" t="n"/>
      <c r="NJ148" s="79" t="n"/>
      <c r="NK148" s="79" t="n"/>
      <c r="NL148" s="79" t="n"/>
      <c r="NM148" s="79" t="n"/>
      <c r="NN148" s="79" t="n"/>
      <c r="NO148" s="79" t="n"/>
      <c r="NP148" s="79" t="n"/>
      <c r="NQ148" s="79" t="n"/>
      <c r="NR148" s="79" t="n"/>
      <c r="NS148" s="79" t="n"/>
      <c r="NT148" s="79" t="n"/>
      <c r="NU148" s="79" t="n"/>
      <c r="NX148" s="78" t="n">
        <v>4</v>
      </c>
      <c r="NY148" s="79" t="n"/>
      <c r="NZ148" s="79" t="n"/>
      <c r="OA148" s="79" t="n"/>
      <c r="OB148" s="79" t="n"/>
      <c r="OC148" s="79" t="n"/>
      <c r="OD148" s="79" t="n"/>
      <c r="OE148" s="79" t="n"/>
      <c r="OF148" s="79" t="n"/>
      <c r="OG148" s="79" t="n"/>
      <c r="OH148" s="79" t="n"/>
      <c r="OI148" s="79" t="n"/>
      <c r="OJ148" s="79" t="n"/>
      <c r="OK148" s="79" t="n"/>
      <c r="OL148" s="79" t="n"/>
      <c r="OM148" s="79" t="n"/>
      <c r="ON148" s="79" t="n"/>
      <c r="OO148" s="79" t="n"/>
      <c r="OP148" s="79" t="n"/>
      <c r="OQ148" s="79" t="n"/>
      <c r="OR148" s="79" t="n"/>
      <c r="OS148" s="79" t="n"/>
      <c r="OT148" s="79" t="n"/>
      <c r="OU148" s="79" t="n"/>
      <c r="OV148" s="79" t="n"/>
      <c r="OW148" s="79" t="n"/>
      <c r="OX148" s="79" t="n"/>
      <c r="OY148" s="79" t="n"/>
      <c r="OZ148" s="79" t="n"/>
      <c r="PA148" s="79" t="n"/>
      <c r="PB148" s="79" t="n"/>
      <c r="PC148" s="79" t="n"/>
      <c r="PD148" s="79" t="n"/>
      <c r="PE148" s="79" t="n"/>
      <c r="PF148" s="79" t="n"/>
      <c r="PG148" s="79" t="n"/>
      <c r="PH148" s="79" t="n"/>
      <c r="PI148" s="79" t="n"/>
      <c r="PJ148" s="79" t="n"/>
      <c r="PK148" s="79" t="n"/>
      <c r="PL148" s="79" t="n"/>
      <c r="PO148" s="78" t="n">
        <v>4</v>
      </c>
      <c r="PP148" s="79" t="n"/>
      <c r="PQ148" s="79" t="n"/>
      <c r="PR148" s="79" t="n"/>
      <c r="PS148" s="79" t="n"/>
      <c r="PT148" s="79" t="n"/>
      <c r="PU148" s="79" t="n"/>
      <c r="PV148" s="79" t="n"/>
      <c r="PW148" s="79" t="n"/>
      <c r="PX148" s="79" t="n"/>
      <c r="PY148" s="79" t="n"/>
      <c r="PZ148" s="79" t="n"/>
      <c r="QA148" s="79" t="n"/>
      <c r="QB148" s="79" t="n"/>
      <c r="QC148" s="79" t="n"/>
      <c r="QD148" s="79" t="n"/>
      <c r="QE148" s="79" t="n"/>
      <c r="QF148" s="79" t="n"/>
      <c r="QG148" s="79" t="n"/>
      <c r="QH148" s="79" t="n"/>
      <c r="QI148" s="79" t="n"/>
      <c r="QJ148" s="79" t="n"/>
      <c r="QK148" s="79" t="n"/>
      <c r="QL148" s="79" t="n"/>
      <c r="QM148" s="79" t="n"/>
      <c r="QN148" s="79" t="n"/>
      <c r="QO148" s="79" t="n"/>
      <c r="QP148" s="79" t="n"/>
      <c r="QQ148" s="79" t="n"/>
      <c r="QR148" s="79" t="n"/>
      <c r="QS148" s="79" t="n"/>
      <c r="QT148" s="79" t="n"/>
      <c r="QU148" s="79" t="n"/>
      <c r="QV148" s="79" t="n"/>
      <c r="QW148" s="79" t="n"/>
      <c r="QX148" s="79" t="n"/>
      <c r="QY148" s="79" t="n"/>
      <c r="QZ148" s="79" t="n"/>
      <c r="RA148" s="79" t="n"/>
      <c r="RB148" s="79" t="n"/>
      <c r="RC148" s="79" t="n"/>
      <c r="RF148" s="78" t="n">
        <v>4</v>
      </c>
      <c r="RG148" s="79" t="n"/>
      <c r="RH148" s="79" t="n"/>
      <c r="RI148" s="79" t="n"/>
      <c r="RJ148" s="79" t="n"/>
      <c r="RK148" s="79" t="n"/>
      <c r="RL148" s="79" t="n"/>
      <c r="RM148" s="79" t="n"/>
      <c r="RN148" s="79" t="n"/>
      <c r="RO148" s="79" t="n"/>
      <c r="RP148" s="79" t="n"/>
      <c r="RQ148" s="79" t="n"/>
      <c r="RR148" s="79" t="n"/>
      <c r="RS148" s="79" t="n"/>
      <c r="RT148" s="79" t="n"/>
      <c r="RU148" s="79" t="n"/>
      <c r="RV148" s="79" t="n"/>
      <c r="RW148" s="79" t="n"/>
      <c r="RX148" s="79" t="n"/>
      <c r="RY148" s="79" t="n"/>
      <c r="RZ148" s="79" t="n"/>
      <c r="SA148" s="79" t="n"/>
      <c r="SB148" s="79" t="n"/>
      <c r="SC148" s="79" t="n"/>
      <c r="SD148" s="79" t="n"/>
      <c r="SE148" s="79" t="n"/>
      <c r="SF148" s="79" t="n"/>
      <c r="SG148" s="79" t="n"/>
      <c r="SH148" s="79" t="n"/>
      <c r="SI148" s="79" t="n"/>
      <c r="SJ148" s="79" t="n"/>
      <c r="SK148" s="79" t="n"/>
      <c r="SL148" s="79" t="n"/>
      <c r="SM148" s="79" t="n"/>
      <c r="SN148" s="79" t="n"/>
      <c r="SO148" s="79" t="n"/>
      <c r="SP148" s="79" t="n"/>
      <c r="SQ148" s="79" t="n"/>
      <c r="SR148" s="79" t="n"/>
      <c r="SS148" s="79" t="n"/>
      <c r="ST148" s="79" t="n"/>
      <c r="SW148" s="78" t="n">
        <v>4</v>
      </c>
      <c r="SX148" s="79" t="n"/>
      <c r="SY148" s="79" t="n"/>
      <c r="SZ148" s="79" t="n"/>
      <c r="TA148" s="79" t="n"/>
      <c r="TB148" s="79" t="n"/>
      <c r="TC148" s="79" t="n"/>
      <c r="TD148" s="79" t="n"/>
      <c r="TE148" s="79" t="n"/>
      <c r="TF148" s="79" t="n"/>
      <c r="TG148" s="79" t="n"/>
      <c r="TH148" s="79" t="n"/>
      <c r="TI148" s="79" t="n"/>
      <c r="TJ148" s="79" t="n"/>
      <c r="TK148" s="79" t="n"/>
      <c r="TL148" s="79" t="n"/>
      <c r="TM148" s="79" t="n"/>
      <c r="TN148" s="79" t="n"/>
      <c r="TO148" s="79" t="n"/>
      <c r="TP148" s="79" t="n"/>
      <c r="TQ148" s="79" t="n"/>
      <c r="TR148" s="79" t="n"/>
      <c r="TS148" s="79" t="n"/>
      <c r="TT148" s="79" t="n"/>
      <c r="TU148" s="79" t="n"/>
      <c r="TV148" s="79" t="n"/>
      <c r="TW148" s="79" t="n"/>
      <c r="TX148" s="79" t="n"/>
      <c r="TY148" s="79" t="n"/>
      <c r="TZ148" s="79" t="n"/>
      <c r="UA148" s="79" t="n"/>
      <c r="UB148" s="79" t="n"/>
      <c r="UC148" s="79" t="n"/>
      <c r="UD148" s="79" t="n"/>
      <c r="UE148" s="79" t="n"/>
      <c r="UF148" s="79" t="n"/>
      <c r="UG148" s="79" t="n"/>
      <c r="UH148" s="79" t="n"/>
      <c r="UI148" s="79" t="n"/>
      <c r="UJ148" s="79" t="n"/>
      <c r="UK148" s="79" t="n"/>
      <c r="UN148" s="78" t="n">
        <v>4</v>
      </c>
      <c r="UO148" s="79" t="n"/>
      <c r="UP148" s="79" t="n"/>
      <c r="UQ148" s="79" t="n"/>
      <c r="UR148" s="79" t="n"/>
      <c r="US148" s="79" t="n"/>
      <c r="UT148" s="79" t="n"/>
      <c r="UU148" s="79" t="n"/>
      <c r="UV148" s="79" t="n"/>
      <c r="UW148" s="79" t="n"/>
      <c r="UX148" s="79" t="n"/>
      <c r="UY148" s="79" t="n"/>
      <c r="UZ148" s="79" t="n"/>
      <c r="VA148" s="79" t="n"/>
      <c r="VB148" s="79" t="n"/>
      <c r="VC148" s="79" t="n"/>
      <c r="VD148" s="79" t="n"/>
      <c r="VE148" s="79" t="n"/>
      <c r="VF148" s="79" t="n"/>
      <c r="VG148" s="79" t="n"/>
      <c r="VH148" s="79" t="n"/>
      <c r="VI148" s="79" t="n"/>
      <c r="VJ148" s="79" t="n"/>
      <c r="VK148" s="79" t="n"/>
      <c r="VL148" s="79" t="n"/>
      <c r="VM148" s="79" t="n"/>
      <c r="VN148" s="79" t="n"/>
      <c r="VO148" s="79" t="n"/>
      <c r="VP148" s="79" t="n"/>
      <c r="VQ148" s="79" t="n"/>
      <c r="VR148" s="79" t="n"/>
      <c r="VS148" s="79" t="n"/>
      <c r="VT148" s="79" t="n"/>
      <c r="VU148" s="79" t="n"/>
      <c r="VV148" s="79" t="n"/>
      <c r="VW148" s="79" t="n"/>
      <c r="VX148" s="79" t="n"/>
      <c r="VY148" s="79" t="n"/>
      <c r="VZ148" s="79" t="n"/>
      <c r="WA148" s="79" t="n"/>
      <c r="WB148" s="79" t="n"/>
      <c r="WE148" s="78" t="n">
        <v>4</v>
      </c>
      <c r="WF148" s="79" t="n"/>
      <c r="WG148" s="79" t="n"/>
      <c r="WH148" s="79" t="n"/>
      <c r="WI148" s="79" t="n"/>
      <c r="WJ148" s="79" t="n"/>
      <c r="WK148" s="79" t="n"/>
      <c r="WL148" s="79" t="n"/>
      <c r="WM148" s="79" t="n"/>
      <c r="WN148" s="79" t="n"/>
      <c r="WO148" s="79" t="n"/>
      <c r="WP148" s="79" t="n"/>
      <c r="WQ148" s="79" t="n"/>
      <c r="WR148" s="79" t="n"/>
      <c r="WS148" s="79" t="n"/>
      <c r="WT148" s="79" t="n"/>
      <c r="WU148" s="79" t="n"/>
      <c r="WV148" s="79" t="n"/>
      <c r="WW148" s="79" t="n"/>
      <c r="WX148" s="79" t="n"/>
      <c r="WY148" s="79" t="n"/>
      <c r="WZ148" s="79" t="n"/>
      <c r="XA148" s="79" t="n"/>
      <c r="XB148" s="79" t="n"/>
      <c r="XC148" s="79" t="n"/>
      <c r="XD148" s="79" t="n"/>
      <c r="XE148" s="79" t="n"/>
      <c r="XF148" s="79" t="n"/>
      <c r="XG148" s="79" t="n"/>
      <c r="XH148" s="79" t="n"/>
      <c r="XI148" s="79" t="n"/>
      <c r="XJ148" s="79" t="n"/>
      <c r="XK148" s="79" t="n"/>
      <c r="XL148" s="79" t="n"/>
      <c r="XM148" s="79" t="n"/>
      <c r="XN148" s="79" t="n"/>
      <c r="XO148" s="79" t="n"/>
      <c r="XP148" s="79" t="n"/>
      <c r="XQ148" s="79" t="n"/>
      <c r="XR148" s="79" t="n"/>
      <c r="XS148" s="79" t="n"/>
      <c r="XV148" s="78" t="n">
        <v>4</v>
      </c>
      <c r="XW148" s="79" t="n"/>
      <c r="XX148" s="79" t="n"/>
      <c r="XY148" s="79" t="n"/>
      <c r="XZ148" s="79" t="n"/>
      <c r="YA148" s="79" t="n"/>
      <c r="YB148" s="79" t="n"/>
      <c r="YC148" s="79" t="n"/>
      <c r="YD148" s="79" t="n"/>
      <c r="YE148" s="79" t="n"/>
      <c r="YF148" s="79" t="n"/>
      <c r="YG148" s="79" t="n"/>
      <c r="YH148" s="79" t="n"/>
      <c r="YI148" s="79" t="n"/>
      <c r="YJ148" s="79" t="n"/>
      <c r="YK148" s="79" t="n"/>
      <c r="YL148" s="79" t="n"/>
      <c r="YM148" s="79" t="n"/>
      <c r="YN148" s="79" t="n"/>
      <c r="YO148" s="79" t="n"/>
      <c r="YP148" s="79" t="n"/>
      <c r="YQ148" s="79" t="n"/>
      <c r="YR148" s="79" t="n"/>
      <c r="YS148" s="79" t="n"/>
      <c r="YT148" s="79" t="n"/>
      <c r="YU148" s="79" t="n"/>
      <c r="YV148" s="79" t="n"/>
      <c r="YW148" s="79" t="n"/>
      <c r="YX148" s="79" t="n"/>
      <c r="YY148" s="79" t="n"/>
      <c r="YZ148" s="79" t="n"/>
      <c r="ZA148" s="79" t="n"/>
      <c r="ZB148" s="79" t="n"/>
      <c r="ZC148" s="79" t="n"/>
      <c r="ZD148" s="79" t="n"/>
      <c r="ZE148" s="79" t="n"/>
      <c r="ZF148" s="79" t="n"/>
      <c r="ZG148" s="79" t="n"/>
      <c r="ZH148" s="79" t="n"/>
      <c r="ZI148" s="79" t="n"/>
      <c r="ZJ148" s="79" t="n"/>
      <c r="ZM148" s="78" t="n">
        <v>4</v>
      </c>
      <c r="ZN148" s="79" t="n"/>
      <c r="ZO148" s="79" t="n"/>
      <c r="ZP148" s="79" t="n"/>
      <c r="ZQ148" s="79" t="n"/>
      <c r="ZR148" s="79" t="n"/>
      <c r="ZS148" s="79" t="n"/>
      <c r="ZT148" s="79" t="n"/>
      <c r="ZU148" s="79" t="n"/>
      <c r="ZV148" s="79" t="n"/>
      <c r="ZW148" s="79" t="n"/>
      <c r="ZX148" s="79" t="n"/>
      <c r="ZY148" s="79" t="n"/>
      <c r="ZZ148" s="79" t="n"/>
      <c r="AAA148" s="79" t="n"/>
      <c r="AAB148" s="79" t="n"/>
      <c r="AAC148" s="79" t="n"/>
      <c r="AAD148" s="79" t="n"/>
      <c r="AAE148" s="79" t="n"/>
      <c r="AAF148" s="79" t="n"/>
      <c r="AAG148" s="79" t="n"/>
      <c r="AAH148" s="79" t="n"/>
      <c r="AAI148" s="79" t="n"/>
      <c r="AAJ148" s="79" t="n"/>
      <c r="AAK148" s="79" t="n"/>
      <c r="AAL148" s="79" t="n"/>
      <c r="AAM148" s="79" t="n"/>
      <c r="AAN148" s="79" t="n"/>
      <c r="AAO148" s="79" t="n"/>
      <c r="AAP148" s="79" t="n"/>
      <c r="AAQ148" s="79" t="n"/>
      <c r="AAR148" s="79" t="n"/>
      <c r="AAS148" s="79" t="n"/>
      <c r="AAT148" s="79" t="n"/>
      <c r="AAU148" s="79" t="n"/>
      <c r="AAV148" s="79" t="n"/>
      <c r="AAW148" s="79" t="n"/>
      <c r="AAX148" s="79" t="n"/>
      <c r="AAY148" s="79" t="n"/>
      <c r="AAZ148" s="79" t="n"/>
      <c r="ABA148" s="79" t="n"/>
      <c r="ABD148" s="78" t="n">
        <v>4</v>
      </c>
      <c r="ABE148" s="79" t="n"/>
      <c r="ABF148" s="79" t="n"/>
      <c r="ABG148" s="79" t="n"/>
      <c r="ABH148" s="79" t="n"/>
      <c r="ABI148" s="79" t="n"/>
      <c r="ABJ148" s="79" t="n"/>
      <c r="ABK148" s="79" t="n"/>
      <c r="ABL148" s="79" t="n"/>
      <c r="ABM148" s="79" t="n"/>
      <c r="ABN148" s="79" t="n"/>
      <c r="ABO148" s="79" t="n"/>
      <c r="ABP148" s="79" t="n"/>
      <c r="ABQ148" s="79" t="n"/>
      <c r="ABR148" s="79" t="n"/>
      <c r="ABS148" s="79" t="n"/>
      <c r="ABT148" s="79" t="n"/>
      <c r="ABU148" s="79" t="n"/>
      <c r="ABV148" s="79" t="n"/>
      <c r="ABW148" s="79" t="n"/>
      <c r="ABX148" s="79" t="n"/>
      <c r="ABY148" s="79" t="n"/>
      <c r="ABZ148" s="79" t="n"/>
      <c r="ACA148" s="79" t="n"/>
      <c r="ACB148" s="79" t="n"/>
      <c r="ACC148" s="79" t="n"/>
      <c r="ACD148" s="79" t="n"/>
      <c r="ACE148" s="79" t="n"/>
      <c r="ACF148" s="79" t="n"/>
      <c r="ACG148" s="79" t="n"/>
      <c r="ACH148" s="79" t="n"/>
      <c r="ACI148" s="79" t="n"/>
      <c r="ACJ148" s="79" t="n"/>
      <c r="ACK148" s="79" t="n"/>
      <c r="ACL148" s="79" t="n"/>
      <c r="ACM148" s="79" t="n"/>
      <c r="ACN148" s="79" t="n"/>
      <c r="ACO148" s="79" t="n"/>
      <c r="ACP148" s="79" t="n"/>
      <c r="ACQ148" s="79" t="n"/>
      <c r="ACR148" s="79" t="n"/>
      <c r="ACU148" s="78" t="n">
        <v>4</v>
      </c>
      <c r="ACV148" s="79" t="n"/>
      <c r="ACW148" s="79" t="n"/>
      <c r="ACX148" s="79" t="n"/>
      <c r="ACY148" s="79" t="n"/>
      <c r="ACZ148" s="79" t="n"/>
      <c r="ADA148" s="79" t="n"/>
      <c r="ADB148" s="79" t="n"/>
      <c r="ADC148" s="79" t="n"/>
      <c r="ADD148" s="79" t="n"/>
      <c r="ADE148" s="79" t="n"/>
      <c r="ADF148" s="79" t="n"/>
      <c r="ADG148" s="79" t="n"/>
      <c r="ADH148" s="79" t="n"/>
      <c r="ADI148" s="79" t="n"/>
      <c r="ADJ148" s="79" t="n"/>
      <c r="ADK148" s="79" t="n"/>
      <c r="ADL148" s="79" t="n"/>
      <c r="ADM148" s="79" t="n"/>
      <c r="ADN148" s="79" t="n"/>
      <c r="ADO148" s="79" t="n"/>
      <c r="ADP148" s="79" t="n"/>
      <c r="ADQ148" s="79" t="n"/>
      <c r="ADR148" s="79" t="n"/>
      <c r="ADS148" s="79" t="n"/>
      <c r="ADT148" s="79" t="n"/>
      <c r="ADU148" s="79" t="n"/>
      <c r="ADV148" s="79" t="n"/>
      <c r="ADW148" s="79" t="n"/>
      <c r="ADX148" s="79" t="n"/>
      <c r="ADY148" s="79" t="n"/>
      <c r="ADZ148" s="79" t="n"/>
      <c r="AEA148" s="79" t="n"/>
      <c r="AEB148" s="79" t="n"/>
      <c r="AEC148" s="79" t="n"/>
      <c r="AED148" s="79" t="n"/>
      <c r="AEE148" s="79" t="n"/>
      <c r="AEF148" s="79" t="n"/>
      <c r="AEG148" s="79" t="n"/>
      <c r="AEH148" s="79" t="n"/>
      <c r="AEI148" s="79" t="n"/>
      <c r="AEL148" s="78" t="n">
        <v>4</v>
      </c>
      <c r="AEM148" s="79" t="n"/>
      <c r="AEN148" s="79" t="n"/>
      <c r="AEO148" s="79" t="n"/>
      <c r="AEP148" s="79" t="n"/>
      <c r="AEQ148" s="79" t="n"/>
      <c r="AER148" s="79" t="n"/>
      <c r="AES148" s="79" t="n"/>
      <c r="AET148" s="79" t="n"/>
      <c r="AEU148" s="79" t="n"/>
      <c r="AEV148" s="79" t="n"/>
      <c r="AEW148" s="79" t="n"/>
      <c r="AEX148" s="79" t="n"/>
      <c r="AEY148" s="79" t="n"/>
      <c r="AEZ148" s="79" t="n"/>
      <c r="AFA148" s="79" t="n"/>
      <c r="AFB148" s="79" t="n"/>
      <c r="AFC148" s="79" t="n"/>
      <c r="AFD148" s="79" t="n"/>
      <c r="AFE148" s="79" t="n"/>
      <c r="AFF148" s="79" t="n"/>
      <c r="AFG148" s="79" t="n"/>
      <c r="AFH148" s="79" t="n"/>
      <c r="AFI148" s="79" t="n"/>
      <c r="AFJ148" s="79" t="n"/>
      <c r="AFK148" s="79" t="n"/>
      <c r="AFL148" s="79" t="n"/>
      <c r="AFM148" s="79" t="n"/>
      <c r="AFN148" s="79" t="n"/>
      <c r="AFO148" s="79" t="n"/>
      <c r="AFP148" s="79" t="n"/>
      <c r="AFQ148" s="79" t="n"/>
      <c r="AFR148" s="79" t="n"/>
      <c r="AFS148" s="79" t="n"/>
      <c r="AFT148" s="79" t="n"/>
      <c r="AFU148" s="79" t="n"/>
      <c r="AFV148" s="79" t="n"/>
      <c r="AFW148" s="79" t="n"/>
      <c r="AFX148" s="79" t="n"/>
      <c r="AFY148" s="79" t="n"/>
      <c r="AFZ148" s="79" t="n"/>
    </row>
    <row r="149">
      <c r="A149" s="78" t="n">
        <v>5</v>
      </c>
      <c r="B149" s="79" t="n"/>
      <c r="C149" s="79" t="n"/>
      <c r="D149" s="79" t="n"/>
      <c r="E149" s="79" t="n"/>
      <c r="F149" s="79" t="n"/>
      <c r="G149" s="79" t="n"/>
      <c r="H149" s="79" t="n"/>
      <c r="I149" s="79" t="n"/>
      <c r="J149" s="79" t="n"/>
      <c r="K149" s="79" t="n"/>
      <c r="L149" s="79" t="n"/>
      <c r="M149" s="79" t="n"/>
      <c r="N149" s="79" t="n"/>
      <c r="O149" s="79" t="n"/>
      <c r="P149" s="79" t="n"/>
      <c r="Q149" s="79" t="n"/>
      <c r="R149" s="79" t="n"/>
      <c r="S149" s="79" t="n"/>
      <c r="T149" s="79" t="n"/>
      <c r="U149" s="79" t="n"/>
      <c r="V149" s="79" t="n"/>
      <c r="W149" s="79" t="n"/>
      <c r="X149" s="79" t="n"/>
      <c r="Y149" s="79" t="n"/>
      <c r="Z149" s="79" t="n"/>
      <c r="AA149" s="79" t="n"/>
      <c r="AB149" s="79" t="n"/>
      <c r="AC149" s="79" t="n"/>
      <c r="AD149" s="79" t="n"/>
      <c r="AE149" s="79" t="n"/>
      <c r="AF149" s="79" t="n"/>
      <c r="AG149" s="79" t="n"/>
      <c r="AH149" s="79" t="n"/>
      <c r="AI149" s="79" t="n"/>
      <c r="AJ149" s="79" t="n"/>
      <c r="AK149" s="79" t="n"/>
      <c r="AL149" s="79" t="n"/>
      <c r="AM149" s="79" t="n"/>
      <c r="AN149" s="79" t="n"/>
      <c r="AO149" s="79" t="n"/>
      <c r="AR149" s="78" t="n">
        <v>5</v>
      </c>
      <c r="AS149" s="79" t="n"/>
      <c r="AT149" s="79" t="n"/>
      <c r="AU149" s="79" t="n"/>
      <c r="AV149" s="79" t="n"/>
      <c r="AW149" s="79" t="n"/>
      <c r="AX149" s="79" t="n"/>
      <c r="AY149" s="79" t="n"/>
      <c r="AZ149" s="79" t="n"/>
      <c r="BA149" s="79" t="n"/>
      <c r="BB149" s="79" t="n"/>
      <c r="BC149" s="79" t="n"/>
      <c r="BD149" s="79" t="n"/>
      <c r="BE149" s="79" t="n"/>
      <c r="BF149" s="79" t="n"/>
      <c r="BG149" s="79" t="n"/>
      <c r="BH149" s="79" t="n"/>
      <c r="BI149" s="79" t="n"/>
      <c r="BJ149" s="79" t="n"/>
      <c r="BK149" s="79" t="n"/>
      <c r="BL149" s="79" t="n"/>
      <c r="BM149" s="79" t="n"/>
      <c r="BN149" s="79" t="n"/>
      <c r="BO149" s="79" t="n"/>
      <c r="BP149" s="79" t="n"/>
      <c r="BQ149" s="79" t="n"/>
      <c r="BR149" s="79" t="n"/>
      <c r="BS149" s="79" t="n"/>
      <c r="BT149" s="79" t="n"/>
      <c r="BU149" s="79" t="n"/>
      <c r="BV149" s="79" t="n"/>
      <c r="BW149" s="79" t="n"/>
      <c r="BX149" s="79" t="n"/>
      <c r="BY149" s="79" t="n"/>
      <c r="BZ149" s="79" t="n"/>
      <c r="CA149" s="79" t="n"/>
      <c r="CB149" s="79" t="n"/>
      <c r="CC149" s="79" t="n"/>
      <c r="CD149" s="79" t="n"/>
      <c r="CE149" s="79" t="n"/>
      <c r="CF149" s="79" t="n"/>
      <c r="CI149" s="78" t="n">
        <v>5</v>
      </c>
      <c r="CJ149" s="79" t="n"/>
      <c r="CK149" s="79" t="n"/>
      <c r="CL149" s="79" t="n"/>
      <c r="CM149" s="79" t="n"/>
      <c r="CN149" s="79" t="n"/>
      <c r="CO149" s="79" t="n"/>
      <c r="CP149" s="79" t="n"/>
      <c r="CQ149" s="79" t="n"/>
      <c r="CR149" s="79" t="n"/>
      <c r="CS149" s="79" t="n"/>
      <c r="CT149" s="79" t="n"/>
      <c r="CU149" s="79" t="n"/>
      <c r="CV149" s="79" t="n"/>
      <c r="CW149" s="79" t="n"/>
      <c r="CX149" s="79" t="n"/>
      <c r="CY149" s="79" t="n"/>
      <c r="CZ149" s="79" t="n"/>
      <c r="DA149" s="79" t="n"/>
      <c r="DB149" s="79" t="n"/>
      <c r="DC149" s="79" t="n"/>
      <c r="DD149" s="79" t="n"/>
      <c r="DE149" s="79" t="n"/>
      <c r="DF149" s="79" t="n"/>
      <c r="DG149" s="79" t="n"/>
      <c r="DH149" s="79" t="n"/>
      <c r="DI149" s="79" t="n"/>
      <c r="DJ149" s="79" t="n"/>
      <c r="DK149" s="79" t="n"/>
      <c r="DL149" s="79" t="n"/>
      <c r="DM149" s="79" t="n"/>
      <c r="DN149" s="79" t="n"/>
      <c r="DO149" s="79" t="n"/>
      <c r="DP149" s="79" t="n"/>
      <c r="DQ149" s="79" t="n"/>
      <c r="DR149" s="79" t="n"/>
      <c r="DS149" s="79" t="n"/>
      <c r="DT149" s="79" t="n"/>
      <c r="DU149" s="79" t="n"/>
      <c r="DV149" s="79" t="n"/>
      <c r="DW149" s="79" t="n"/>
      <c r="DZ149" s="78" t="n">
        <v>5</v>
      </c>
      <c r="EA149" s="79" t="n"/>
      <c r="EB149" s="79" t="n"/>
      <c r="EC149" s="79" t="n"/>
      <c r="ED149" s="79" t="n"/>
      <c r="EE149" s="79" t="n"/>
      <c r="EF149" s="79" t="n"/>
      <c r="EG149" s="79" t="n"/>
      <c r="EH149" s="79" t="n"/>
      <c r="EI149" s="79" t="n"/>
      <c r="EJ149" s="79" t="n"/>
      <c r="EK149" s="79" t="n"/>
      <c r="EL149" s="79" t="n"/>
      <c r="EM149" s="79" t="n"/>
      <c r="EN149" s="79" t="n"/>
      <c r="EO149" s="79" t="n"/>
      <c r="EP149" s="79" t="n"/>
      <c r="EQ149" s="79" t="n"/>
      <c r="ER149" s="79" t="n"/>
      <c r="ES149" s="79" t="n"/>
      <c r="ET149" s="79" t="n"/>
      <c r="EU149" s="79" t="n"/>
      <c r="EV149" s="79" t="n"/>
      <c r="EW149" s="79" t="n"/>
      <c r="EX149" s="79" t="n"/>
      <c r="EY149" s="79" t="n"/>
      <c r="EZ149" s="79" t="n"/>
      <c r="FA149" s="79" t="n"/>
      <c r="FB149" s="79" t="n"/>
      <c r="FC149" s="79" t="n"/>
      <c r="FD149" s="79" t="n"/>
      <c r="FE149" s="79" t="n"/>
      <c r="FF149" s="79" t="n"/>
      <c r="FG149" s="79" t="n"/>
      <c r="FH149" s="79" t="n"/>
      <c r="FI149" s="79" t="n"/>
      <c r="FJ149" s="79" t="n"/>
      <c r="FK149" s="79" t="n"/>
      <c r="FL149" s="79" t="n"/>
      <c r="FM149" s="79" t="n"/>
      <c r="FN149" s="79" t="n"/>
      <c r="FQ149" s="78" t="n">
        <v>5</v>
      </c>
      <c r="FR149" s="79" t="n"/>
      <c r="FS149" s="79" t="n"/>
      <c r="FT149" s="79" t="n"/>
      <c r="FU149" s="79" t="n"/>
      <c r="FV149" s="79" t="n"/>
      <c r="FW149" s="79" t="n"/>
      <c r="FX149" s="79" t="n"/>
      <c r="FY149" s="79" t="n"/>
      <c r="FZ149" s="79" t="n"/>
      <c r="GA149" s="79" t="n"/>
      <c r="GB149" s="79" t="n"/>
      <c r="GC149" s="79" t="n"/>
      <c r="GD149" s="79" t="n"/>
      <c r="GE149" s="79" t="n"/>
      <c r="GF149" s="79" t="n"/>
      <c r="GG149" s="79" t="n"/>
      <c r="GH149" s="79" t="n"/>
      <c r="GI149" s="79" t="n"/>
      <c r="GJ149" s="79" t="n"/>
      <c r="GK149" s="79" t="n"/>
      <c r="GL149" s="79" t="n"/>
      <c r="GM149" s="79" t="n"/>
      <c r="GN149" s="79" t="n"/>
      <c r="GO149" s="79" t="n"/>
      <c r="GP149" s="79" t="n"/>
      <c r="GQ149" s="79" t="n"/>
      <c r="GR149" s="79" t="n"/>
      <c r="GS149" s="79" t="n"/>
      <c r="GT149" s="79" t="n"/>
      <c r="GU149" s="79" t="n"/>
      <c r="GV149" s="79" t="n"/>
      <c r="GW149" s="79" t="n"/>
      <c r="GX149" s="79" t="n"/>
      <c r="GY149" s="79" t="n"/>
      <c r="GZ149" s="79" t="n"/>
      <c r="HA149" s="79" t="n"/>
      <c r="HB149" s="79" t="n"/>
      <c r="HC149" s="79" t="n"/>
      <c r="HD149" s="79" t="n"/>
      <c r="HE149" s="79" t="n"/>
      <c r="HH149" s="78" t="n">
        <v>5</v>
      </c>
      <c r="HI149" s="79" t="n"/>
      <c r="HJ149" s="79" t="n"/>
      <c r="HK149" s="79" t="n"/>
      <c r="HL149" s="79" t="n"/>
      <c r="HM149" s="79" t="n"/>
      <c r="HN149" s="79" t="n"/>
      <c r="HO149" s="79" t="n"/>
      <c r="HP149" s="79" t="n"/>
      <c r="HQ149" s="79" t="n"/>
      <c r="HR149" s="79" t="n"/>
      <c r="HS149" s="79" t="n"/>
      <c r="HT149" s="79" t="n"/>
      <c r="HU149" s="79" t="n"/>
      <c r="HV149" s="79" t="n"/>
      <c r="HW149" s="79" t="n"/>
      <c r="HX149" s="79" t="n"/>
      <c r="HY149" s="79" t="n"/>
      <c r="HZ149" s="79" t="n"/>
      <c r="IA149" s="79" t="n"/>
      <c r="IB149" s="79" t="n"/>
      <c r="IC149" s="79" t="n"/>
      <c r="ID149" s="79" t="n"/>
      <c r="IE149" s="79" t="n"/>
      <c r="IF149" s="79" t="n"/>
      <c r="IG149" s="79" t="n"/>
      <c r="IH149" s="79" t="n"/>
      <c r="II149" s="79" t="n"/>
      <c r="IJ149" s="79" t="n"/>
      <c r="IK149" s="79" t="n"/>
      <c r="IL149" s="79" t="n"/>
      <c r="IM149" s="79" t="n"/>
      <c r="IN149" s="79" t="n"/>
      <c r="IO149" s="79" t="n"/>
      <c r="IP149" s="79" t="n"/>
      <c r="IQ149" s="79" t="n"/>
      <c r="IR149" s="79" t="n"/>
      <c r="IS149" s="79" t="n"/>
      <c r="IT149" s="79" t="n"/>
      <c r="IU149" s="79" t="n"/>
      <c r="IV149" s="79" t="n"/>
      <c r="IY149" s="78" t="n">
        <v>5</v>
      </c>
      <c r="IZ149" s="79" t="n"/>
      <c r="JA149" s="79" t="n"/>
      <c r="JB149" s="79" t="n"/>
      <c r="JC149" s="79" t="n"/>
      <c r="JD149" s="79" t="n"/>
      <c r="JE149" s="79" t="n"/>
      <c r="JF149" s="79" t="n"/>
      <c r="JG149" s="79" t="n"/>
      <c r="JH149" s="79" t="n"/>
      <c r="JI149" s="79" t="n"/>
      <c r="JJ149" s="79" t="n"/>
      <c r="JK149" s="79" t="n"/>
      <c r="JL149" s="79" t="n"/>
      <c r="JM149" s="79" t="n"/>
      <c r="JN149" s="79" t="n"/>
      <c r="JO149" s="79" t="n"/>
      <c r="JP149" s="79" t="n"/>
      <c r="JQ149" s="79" t="n"/>
      <c r="JR149" s="79" t="n"/>
      <c r="JS149" s="79" t="n"/>
      <c r="JT149" s="79" t="n"/>
      <c r="JU149" s="79" t="n"/>
      <c r="JV149" s="79" t="n"/>
      <c r="JW149" s="79" t="n"/>
      <c r="JX149" s="79" t="n"/>
      <c r="JY149" s="79" t="n"/>
      <c r="JZ149" s="79" t="n"/>
      <c r="KA149" s="79" t="n"/>
      <c r="KB149" s="79" t="n"/>
      <c r="KC149" s="79" t="n"/>
      <c r="KD149" s="79" t="n"/>
      <c r="KE149" s="79" t="n"/>
      <c r="KF149" s="79" t="n"/>
      <c r="KG149" s="79" t="n"/>
      <c r="KH149" s="79" t="n"/>
      <c r="KI149" s="79" t="n"/>
      <c r="KJ149" s="79" t="n"/>
      <c r="KK149" s="79" t="n"/>
      <c r="KL149" s="79" t="n"/>
      <c r="KM149" s="79" t="n"/>
      <c r="KP149" s="78" t="n">
        <v>5</v>
      </c>
      <c r="KQ149" s="79" t="n"/>
      <c r="KR149" s="79" t="n"/>
      <c r="KS149" s="79" t="n"/>
      <c r="KT149" s="79" t="n"/>
      <c r="KU149" s="79" t="n"/>
      <c r="KV149" s="79" t="n"/>
      <c r="KW149" s="79" t="n"/>
      <c r="KX149" s="79" t="n"/>
      <c r="KY149" s="79" t="n"/>
      <c r="KZ149" s="79" t="n"/>
      <c r="LA149" s="79" t="n"/>
      <c r="LB149" s="79" t="n"/>
      <c r="LC149" s="79" t="n"/>
      <c r="LD149" s="79" t="n"/>
      <c r="LE149" s="79" t="n"/>
      <c r="LF149" s="79" t="n"/>
      <c r="LG149" s="79" t="n"/>
      <c r="LH149" s="79" t="n"/>
      <c r="LI149" s="79" t="n"/>
      <c r="LJ149" s="79" t="n"/>
      <c r="LK149" s="79" t="n"/>
      <c r="LL149" s="79" t="n"/>
      <c r="LM149" s="79" t="n"/>
      <c r="LN149" s="79" t="n"/>
      <c r="LO149" s="79" t="n"/>
      <c r="LP149" s="79" t="n"/>
      <c r="LQ149" s="79" t="n"/>
      <c r="LR149" s="79" t="n"/>
      <c r="LS149" s="79" t="n"/>
      <c r="LT149" s="79" t="n"/>
      <c r="LU149" s="79" t="n"/>
      <c r="LV149" s="79" t="n"/>
      <c r="LW149" s="79" t="n"/>
      <c r="LX149" s="79" t="n"/>
      <c r="LY149" s="79" t="n"/>
      <c r="LZ149" s="79" t="n"/>
      <c r="MA149" s="79" t="n"/>
      <c r="MB149" s="79" t="n"/>
      <c r="MC149" s="79" t="n"/>
      <c r="MD149" s="79" t="n"/>
      <c r="MG149" s="78" t="n">
        <v>5</v>
      </c>
      <c r="MH149" s="79" t="n"/>
      <c r="MI149" s="79" t="n"/>
      <c r="MJ149" s="79" t="n"/>
      <c r="MK149" s="79" t="n"/>
      <c r="ML149" s="79" t="n"/>
      <c r="MM149" s="79" t="n"/>
      <c r="MN149" s="79" t="n"/>
      <c r="MO149" s="79" t="n"/>
      <c r="MP149" s="79" t="n"/>
      <c r="MQ149" s="79" t="n"/>
      <c r="MR149" s="79" t="n"/>
      <c r="MS149" s="79" t="n"/>
      <c r="MT149" s="79" t="n"/>
      <c r="MU149" s="79" t="n"/>
      <c r="MV149" s="79" t="n"/>
      <c r="MW149" s="79" t="n"/>
      <c r="MX149" s="79" t="n"/>
      <c r="MY149" s="79" t="n"/>
      <c r="MZ149" s="79" t="n"/>
      <c r="NA149" s="79" t="n"/>
      <c r="NB149" s="79" t="n"/>
      <c r="NC149" s="79" t="n"/>
      <c r="ND149" s="79" t="n"/>
      <c r="NE149" s="79" t="n"/>
      <c r="NF149" s="79" t="n"/>
      <c r="NG149" s="79" t="n"/>
      <c r="NH149" s="79" t="n"/>
      <c r="NI149" s="79" t="n"/>
      <c r="NJ149" s="79" t="n"/>
      <c r="NK149" s="79" t="n"/>
      <c r="NL149" s="79" t="n"/>
      <c r="NM149" s="79" t="n"/>
      <c r="NN149" s="79" t="n"/>
      <c r="NO149" s="79" t="n"/>
      <c r="NP149" s="79" t="n"/>
      <c r="NQ149" s="79" t="n"/>
      <c r="NR149" s="79" t="n"/>
      <c r="NS149" s="79" t="n"/>
      <c r="NT149" s="79" t="n"/>
      <c r="NU149" s="79" t="n"/>
      <c r="NX149" s="78" t="n">
        <v>5</v>
      </c>
      <c r="NY149" s="79" t="n"/>
      <c r="NZ149" s="79" t="n"/>
      <c r="OA149" s="79" t="n"/>
      <c r="OB149" s="79" t="n"/>
      <c r="OC149" s="79" t="n"/>
      <c r="OD149" s="79" t="n"/>
      <c r="OE149" s="79" t="n"/>
      <c r="OF149" s="79" t="n"/>
      <c r="OG149" s="79" t="n"/>
      <c r="OH149" s="79" t="n"/>
      <c r="OI149" s="79" t="n"/>
      <c r="OJ149" s="79" t="n"/>
      <c r="OK149" s="79" t="n"/>
      <c r="OL149" s="79" t="n"/>
      <c r="OM149" s="79" t="n"/>
      <c r="ON149" s="79" t="n"/>
      <c r="OO149" s="79" t="n"/>
      <c r="OP149" s="79" t="n"/>
      <c r="OQ149" s="79" t="n"/>
      <c r="OR149" s="79" t="n"/>
      <c r="OS149" s="79" t="n"/>
      <c r="OT149" s="79" t="n"/>
      <c r="OU149" s="79" t="n"/>
      <c r="OV149" s="79" t="n"/>
      <c r="OW149" s="79" t="n"/>
      <c r="OX149" s="79" t="n"/>
      <c r="OY149" s="79" t="n"/>
      <c r="OZ149" s="79" t="n"/>
      <c r="PA149" s="79" t="n"/>
      <c r="PB149" s="79" t="n"/>
      <c r="PC149" s="79" t="n"/>
      <c r="PD149" s="79" t="n"/>
      <c r="PE149" s="79" t="n"/>
      <c r="PF149" s="79" t="n"/>
      <c r="PG149" s="79" t="n"/>
      <c r="PH149" s="79" t="n"/>
      <c r="PI149" s="79" t="n"/>
      <c r="PJ149" s="79" t="n"/>
      <c r="PK149" s="79" t="n"/>
      <c r="PL149" s="79" t="n"/>
      <c r="PO149" s="78" t="n">
        <v>5</v>
      </c>
      <c r="PP149" s="79" t="n"/>
      <c r="PQ149" s="79" t="n"/>
      <c r="PR149" s="79" t="n"/>
      <c r="PS149" s="79" t="n"/>
      <c r="PT149" s="79" t="n"/>
      <c r="PU149" s="79" t="n"/>
      <c r="PV149" s="79" t="n"/>
      <c r="PW149" s="79" t="n"/>
      <c r="PX149" s="79" t="n"/>
      <c r="PY149" s="79" t="n"/>
      <c r="PZ149" s="79" t="n"/>
      <c r="QA149" s="79" t="n"/>
      <c r="QB149" s="79" t="n"/>
      <c r="QC149" s="79" t="n"/>
      <c r="QD149" s="79" t="n"/>
      <c r="QE149" s="79" t="n"/>
      <c r="QF149" s="79" t="n"/>
      <c r="QG149" s="79" t="n"/>
      <c r="QH149" s="79" t="n"/>
      <c r="QI149" s="79" t="n"/>
      <c r="QJ149" s="79" t="n"/>
      <c r="QK149" s="79" t="n"/>
      <c r="QL149" s="79" t="n"/>
      <c r="QM149" s="79" t="n"/>
      <c r="QN149" s="79" t="n"/>
      <c r="QO149" s="79" t="n"/>
      <c r="QP149" s="79" t="n"/>
      <c r="QQ149" s="79" t="n"/>
      <c r="QR149" s="79" t="n"/>
      <c r="QS149" s="79" t="n"/>
      <c r="QT149" s="79" t="n"/>
      <c r="QU149" s="79" t="n"/>
      <c r="QV149" s="79" t="n"/>
      <c r="QW149" s="79" t="n"/>
      <c r="QX149" s="79" t="n"/>
      <c r="QY149" s="79" t="n"/>
      <c r="QZ149" s="79" t="n"/>
      <c r="RA149" s="79" t="n"/>
      <c r="RB149" s="79" t="n"/>
      <c r="RC149" s="79" t="n"/>
      <c r="RF149" s="78" t="n">
        <v>5</v>
      </c>
      <c r="RG149" s="79" t="n"/>
      <c r="RH149" s="79" t="n"/>
      <c r="RI149" s="79" t="n"/>
      <c r="RJ149" s="79" t="n"/>
      <c r="RK149" s="79" t="n"/>
      <c r="RL149" s="79" t="n"/>
      <c r="RM149" s="79" t="n"/>
      <c r="RN149" s="79" t="n"/>
      <c r="RO149" s="79" t="n"/>
      <c r="RP149" s="79" t="n"/>
      <c r="RQ149" s="79" t="n"/>
      <c r="RR149" s="79" t="n"/>
      <c r="RS149" s="79" t="n"/>
      <c r="RT149" s="79" t="n"/>
      <c r="RU149" s="79" t="n"/>
      <c r="RV149" s="79" t="n"/>
      <c r="RW149" s="79" t="n"/>
      <c r="RX149" s="79" t="n"/>
      <c r="RY149" s="79" t="n"/>
      <c r="RZ149" s="79" t="n"/>
      <c r="SA149" s="79" t="n"/>
      <c r="SB149" s="79" t="n"/>
      <c r="SC149" s="79" t="n"/>
      <c r="SD149" s="79" t="n"/>
      <c r="SE149" s="79" t="n"/>
      <c r="SF149" s="79" t="n"/>
      <c r="SG149" s="79" t="n"/>
      <c r="SH149" s="79" t="n"/>
      <c r="SI149" s="79" t="n"/>
      <c r="SJ149" s="79" t="n"/>
      <c r="SK149" s="79" t="n"/>
      <c r="SL149" s="79" t="n"/>
      <c r="SM149" s="79" t="n"/>
      <c r="SN149" s="79" t="n"/>
      <c r="SO149" s="79" t="n"/>
      <c r="SP149" s="79" t="n"/>
      <c r="SQ149" s="79" t="n"/>
      <c r="SR149" s="79" t="n"/>
      <c r="SS149" s="79" t="n"/>
      <c r="ST149" s="79" t="n"/>
      <c r="SW149" s="78" t="n">
        <v>5</v>
      </c>
      <c r="SX149" s="79" t="n"/>
      <c r="SY149" s="79" t="n"/>
      <c r="SZ149" s="79" t="n"/>
      <c r="TA149" s="79" t="n"/>
      <c r="TB149" s="79" t="n"/>
      <c r="TC149" s="79" t="n"/>
      <c r="TD149" s="79" t="n"/>
      <c r="TE149" s="79" t="n"/>
      <c r="TF149" s="79" t="n"/>
      <c r="TG149" s="79" t="n"/>
      <c r="TH149" s="79" t="n"/>
      <c r="TI149" s="79" t="n"/>
      <c r="TJ149" s="79" t="n"/>
      <c r="TK149" s="79" t="n"/>
      <c r="TL149" s="79" t="n"/>
      <c r="TM149" s="79" t="n"/>
      <c r="TN149" s="79" t="n"/>
      <c r="TO149" s="79" t="n"/>
      <c r="TP149" s="79" t="n"/>
      <c r="TQ149" s="79" t="n"/>
      <c r="TR149" s="79" t="n"/>
      <c r="TS149" s="79" t="n"/>
      <c r="TT149" s="79" t="n"/>
      <c r="TU149" s="79" t="n"/>
      <c r="TV149" s="79" t="n"/>
      <c r="TW149" s="79" t="n"/>
      <c r="TX149" s="79" t="n"/>
      <c r="TY149" s="79" t="n"/>
      <c r="TZ149" s="79" t="n"/>
      <c r="UA149" s="79" t="n"/>
      <c r="UB149" s="79" t="n"/>
      <c r="UC149" s="79" t="n"/>
      <c r="UD149" s="79" t="n"/>
      <c r="UE149" s="79" t="n"/>
      <c r="UF149" s="79" t="n"/>
      <c r="UG149" s="79" t="n"/>
      <c r="UH149" s="79" t="n"/>
      <c r="UI149" s="79" t="n"/>
      <c r="UJ149" s="79" t="n"/>
      <c r="UK149" s="79" t="n"/>
      <c r="UN149" s="78" t="n">
        <v>5</v>
      </c>
      <c r="UO149" s="79" t="n"/>
      <c r="UP149" s="79" t="n"/>
      <c r="UQ149" s="79" t="n"/>
      <c r="UR149" s="79" t="n"/>
      <c r="US149" s="79" t="n"/>
      <c r="UT149" s="79" t="n"/>
      <c r="UU149" s="79" t="n"/>
      <c r="UV149" s="79" t="n"/>
      <c r="UW149" s="79" t="n"/>
      <c r="UX149" s="79" t="n"/>
      <c r="UY149" s="79" t="n"/>
      <c r="UZ149" s="79" t="n"/>
      <c r="VA149" s="79" t="n"/>
      <c r="VB149" s="79" t="n"/>
      <c r="VC149" s="79" t="n"/>
      <c r="VD149" s="79" t="n"/>
      <c r="VE149" s="79" t="n"/>
      <c r="VF149" s="79" t="n"/>
      <c r="VG149" s="79" t="n"/>
      <c r="VH149" s="79" t="n"/>
      <c r="VI149" s="79" t="n"/>
      <c r="VJ149" s="79" t="n"/>
      <c r="VK149" s="79" t="n"/>
      <c r="VL149" s="79" t="n"/>
      <c r="VM149" s="79" t="n"/>
      <c r="VN149" s="79" t="n"/>
      <c r="VO149" s="79" t="n"/>
      <c r="VP149" s="79" t="n"/>
      <c r="VQ149" s="79" t="n"/>
      <c r="VR149" s="79" t="n"/>
      <c r="VS149" s="79" t="n"/>
      <c r="VT149" s="79" t="n"/>
      <c r="VU149" s="79" t="n"/>
      <c r="VV149" s="79" t="n"/>
      <c r="VW149" s="79" t="n"/>
      <c r="VX149" s="79" t="n"/>
      <c r="VY149" s="79" t="n"/>
      <c r="VZ149" s="79" t="n"/>
      <c r="WA149" s="79" t="n"/>
      <c r="WB149" s="79" t="n"/>
      <c r="WE149" s="78" t="n">
        <v>5</v>
      </c>
      <c r="WF149" s="79" t="n"/>
      <c r="WG149" s="79" t="n"/>
      <c r="WH149" s="79" t="n"/>
      <c r="WI149" s="79" t="n"/>
      <c r="WJ149" s="79" t="n"/>
      <c r="WK149" s="79" t="n"/>
      <c r="WL149" s="79" t="n"/>
      <c r="WM149" s="79" t="n"/>
      <c r="WN149" s="79" t="n"/>
      <c r="WO149" s="79" t="n"/>
      <c r="WP149" s="79" t="n"/>
      <c r="WQ149" s="79" t="n"/>
      <c r="WR149" s="79" t="n"/>
      <c r="WS149" s="79" t="n"/>
      <c r="WT149" s="79" t="n"/>
      <c r="WU149" s="79" t="n"/>
      <c r="WV149" s="79" t="n"/>
      <c r="WW149" s="79" t="n"/>
      <c r="WX149" s="79" t="n"/>
      <c r="WY149" s="79" t="n"/>
      <c r="WZ149" s="79" t="n"/>
      <c r="XA149" s="79" t="n"/>
      <c r="XB149" s="79" t="n"/>
      <c r="XC149" s="79" t="n"/>
      <c r="XD149" s="79" t="n"/>
      <c r="XE149" s="79" t="n"/>
      <c r="XF149" s="79" t="n"/>
      <c r="XG149" s="79" t="n"/>
      <c r="XH149" s="79" t="n"/>
      <c r="XI149" s="79" t="n"/>
      <c r="XJ149" s="79" t="n"/>
      <c r="XK149" s="79" t="n"/>
      <c r="XL149" s="79" t="n"/>
      <c r="XM149" s="79" t="n"/>
      <c r="XN149" s="79" t="n"/>
      <c r="XO149" s="79" t="n"/>
      <c r="XP149" s="79" t="n"/>
      <c r="XQ149" s="79" t="n"/>
      <c r="XR149" s="79" t="n"/>
      <c r="XS149" s="79" t="n"/>
      <c r="XV149" s="78" t="n">
        <v>5</v>
      </c>
      <c r="XW149" s="79" t="n"/>
      <c r="XX149" s="79" t="n"/>
      <c r="XY149" s="79" t="n"/>
      <c r="XZ149" s="79" t="n"/>
      <c r="YA149" s="79" t="n"/>
      <c r="YB149" s="79" t="n"/>
      <c r="YC149" s="79" t="n"/>
      <c r="YD149" s="79" t="n"/>
      <c r="YE149" s="79" t="n"/>
      <c r="YF149" s="79" t="n"/>
      <c r="YG149" s="79" t="n"/>
      <c r="YH149" s="79" t="n"/>
      <c r="YI149" s="79" t="n"/>
      <c r="YJ149" s="79" t="n"/>
      <c r="YK149" s="79" t="n"/>
      <c r="YL149" s="79" t="n"/>
      <c r="YM149" s="79" t="n"/>
      <c r="YN149" s="79" t="n"/>
      <c r="YO149" s="79" t="n"/>
      <c r="YP149" s="79" t="n"/>
      <c r="YQ149" s="79" t="n"/>
      <c r="YR149" s="79" t="n"/>
      <c r="YS149" s="79" t="n"/>
      <c r="YT149" s="79" t="n"/>
      <c r="YU149" s="79" t="n"/>
      <c r="YV149" s="79" t="n"/>
      <c r="YW149" s="79" t="n"/>
      <c r="YX149" s="79" t="n"/>
      <c r="YY149" s="79" t="n"/>
      <c r="YZ149" s="79" t="n"/>
      <c r="ZA149" s="79" t="n"/>
      <c r="ZB149" s="79" t="n"/>
      <c r="ZC149" s="79" t="n"/>
      <c r="ZD149" s="79" t="n"/>
      <c r="ZE149" s="79" t="n"/>
      <c r="ZF149" s="79" t="n"/>
      <c r="ZG149" s="79" t="n"/>
      <c r="ZH149" s="79" t="n"/>
      <c r="ZI149" s="79" t="n"/>
      <c r="ZJ149" s="79" t="n"/>
      <c r="ZM149" s="78" t="n">
        <v>5</v>
      </c>
      <c r="ZN149" s="79" t="n"/>
      <c r="ZO149" s="79" t="n"/>
      <c r="ZP149" s="79" t="n"/>
      <c r="ZQ149" s="79" t="n"/>
      <c r="ZR149" s="79" t="n"/>
      <c r="ZS149" s="79" t="n"/>
      <c r="ZT149" s="79" t="n"/>
      <c r="ZU149" s="79" t="n"/>
      <c r="ZV149" s="79" t="n"/>
      <c r="ZW149" s="79" t="n"/>
      <c r="ZX149" s="79" t="n"/>
      <c r="ZY149" s="79" t="n"/>
      <c r="ZZ149" s="79" t="n"/>
      <c r="AAA149" s="79" t="n"/>
      <c r="AAB149" s="79" t="n"/>
      <c r="AAC149" s="79" t="n"/>
      <c r="AAD149" s="79" t="n"/>
      <c r="AAE149" s="79" t="n"/>
      <c r="AAF149" s="79" t="n"/>
      <c r="AAG149" s="79" t="n"/>
      <c r="AAH149" s="79" t="n"/>
      <c r="AAI149" s="79" t="n"/>
      <c r="AAJ149" s="79" t="n"/>
      <c r="AAK149" s="79" t="n"/>
      <c r="AAL149" s="79" t="n"/>
      <c r="AAM149" s="79" t="n"/>
      <c r="AAN149" s="79" t="n"/>
      <c r="AAO149" s="79" t="n"/>
      <c r="AAP149" s="79" t="n"/>
      <c r="AAQ149" s="79" t="n"/>
      <c r="AAR149" s="79" t="n"/>
      <c r="AAS149" s="79" t="n"/>
      <c r="AAT149" s="79" t="n"/>
      <c r="AAU149" s="79" t="n"/>
      <c r="AAV149" s="79" t="n"/>
      <c r="AAW149" s="79" t="n"/>
      <c r="AAX149" s="79" t="n"/>
      <c r="AAY149" s="79" t="n"/>
      <c r="AAZ149" s="79" t="n"/>
      <c r="ABA149" s="79" t="n"/>
      <c r="ABD149" s="78" t="n">
        <v>5</v>
      </c>
      <c r="ABE149" s="79" t="n"/>
      <c r="ABF149" s="79" t="n"/>
      <c r="ABG149" s="79" t="n"/>
      <c r="ABH149" s="79" t="n"/>
      <c r="ABI149" s="79" t="n"/>
      <c r="ABJ149" s="79" t="n"/>
      <c r="ABK149" s="79" t="n"/>
      <c r="ABL149" s="79" t="n"/>
      <c r="ABM149" s="79" t="n"/>
      <c r="ABN149" s="79" t="n"/>
      <c r="ABO149" s="79" t="n"/>
      <c r="ABP149" s="79" t="n"/>
      <c r="ABQ149" s="79" t="n"/>
      <c r="ABR149" s="79" t="n"/>
      <c r="ABS149" s="79" t="n"/>
      <c r="ABT149" s="79" t="n"/>
      <c r="ABU149" s="79" t="n"/>
      <c r="ABV149" s="79" t="n"/>
      <c r="ABW149" s="79" t="n"/>
      <c r="ABX149" s="79" t="n"/>
      <c r="ABY149" s="79" t="n"/>
      <c r="ABZ149" s="79" t="n"/>
      <c r="ACA149" s="79" t="n"/>
      <c r="ACB149" s="79" t="n"/>
      <c r="ACC149" s="79" t="n"/>
      <c r="ACD149" s="79" t="n"/>
      <c r="ACE149" s="79" t="n"/>
      <c r="ACF149" s="79" t="n"/>
      <c r="ACG149" s="79" t="n"/>
      <c r="ACH149" s="79" t="n"/>
      <c r="ACI149" s="79" t="n"/>
      <c r="ACJ149" s="79" t="n"/>
      <c r="ACK149" s="79" t="n"/>
      <c r="ACL149" s="79" t="n"/>
      <c r="ACM149" s="79" t="n"/>
      <c r="ACN149" s="79" t="n"/>
      <c r="ACO149" s="79" t="n"/>
      <c r="ACP149" s="79" t="n"/>
      <c r="ACQ149" s="79" t="n"/>
      <c r="ACR149" s="79" t="n"/>
      <c r="ACU149" s="78" t="n">
        <v>5</v>
      </c>
      <c r="ACV149" s="79" t="n"/>
      <c r="ACW149" s="79" t="n"/>
      <c r="ACX149" s="79" t="n"/>
      <c r="ACY149" s="79" t="n"/>
      <c r="ACZ149" s="79" t="n"/>
      <c r="ADA149" s="79" t="n"/>
      <c r="ADB149" s="79" t="n"/>
      <c r="ADC149" s="79" t="n"/>
      <c r="ADD149" s="79" t="n"/>
      <c r="ADE149" s="79" t="n"/>
      <c r="ADF149" s="79" t="n"/>
      <c r="ADG149" s="79" t="n"/>
      <c r="ADH149" s="79" t="n"/>
      <c r="ADI149" s="79" t="n"/>
      <c r="ADJ149" s="79" t="n"/>
      <c r="ADK149" s="79" t="n"/>
      <c r="ADL149" s="79" t="n"/>
      <c r="ADM149" s="79" t="n"/>
      <c r="ADN149" s="79" t="n"/>
      <c r="ADO149" s="79" t="n"/>
      <c r="ADP149" s="79" t="n"/>
      <c r="ADQ149" s="79" t="n"/>
      <c r="ADR149" s="79" t="n"/>
      <c r="ADS149" s="79" t="n"/>
      <c r="ADT149" s="79" t="n"/>
      <c r="ADU149" s="79" t="n"/>
      <c r="ADV149" s="79" t="n"/>
      <c r="ADW149" s="79" t="n"/>
      <c r="ADX149" s="79" t="n"/>
      <c r="ADY149" s="79" t="n"/>
      <c r="ADZ149" s="79" t="n"/>
      <c r="AEA149" s="79" t="n"/>
      <c r="AEB149" s="79" t="n"/>
      <c r="AEC149" s="79" t="n"/>
      <c r="AED149" s="79" t="n"/>
      <c r="AEE149" s="79" t="n"/>
      <c r="AEF149" s="79" t="n"/>
      <c r="AEG149" s="79" t="n"/>
      <c r="AEH149" s="79" t="n"/>
      <c r="AEI149" s="79" t="n"/>
      <c r="AEL149" s="78" t="n">
        <v>5</v>
      </c>
      <c r="AEM149" s="79" t="n"/>
      <c r="AEN149" s="79" t="n"/>
      <c r="AEO149" s="79" t="n"/>
      <c r="AEP149" s="79" t="n"/>
      <c r="AEQ149" s="79" t="n"/>
      <c r="AER149" s="79" t="n"/>
      <c r="AES149" s="79" t="n"/>
      <c r="AET149" s="79" t="n"/>
      <c r="AEU149" s="79" t="n"/>
      <c r="AEV149" s="79" t="n"/>
      <c r="AEW149" s="79" t="n"/>
      <c r="AEX149" s="79" t="n"/>
      <c r="AEY149" s="79" t="n"/>
      <c r="AEZ149" s="79" t="n"/>
      <c r="AFA149" s="79" t="n"/>
      <c r="AFB149" s="79" t="n"/>
      <c r="AFC149" s="79" t="n"/>
      <c r="AFD149" s="79" t="n"/>
      <c r="AFE149" s="79" t="n"/>
      <c r="AFF149" s="79" t="n"/>
      <c r="AFG149" s="79" t="n"/>
      <c r="AFH149" s="79" t="n"/>
      <c r="AFI149" s="79" t="n"/>
      <c r="AFJ149" s="79" t="n"/>
      <c r="AFK149" s="79" t="n"/>
      <c r="AFL149" s="79" t="n"/>
      <c r="AFM149" s="79" t="n"/>
      <c r="AFN149" s="79" t="n"/>
      <c r="AFO149" s="79" t="n"/>
      <c r="AFP149" s="79" t="n"/>
      <c r="AFQ149" s="79" t="n"/>
      <c r="AFR149" s="79" t="n"/>
      <c r="AFS149" s="79" t="n"/>
      <c r="AFT149" s="79" t="n"/>
      <c r="AFU149" s="79" t="n"/>
      <c r="AFV149" s="79" t="n"/>
      <c r="AFW149" s="79" t="n"/>
      <c r="AFX149" s="79" t="n"/>
      <c r="AFY149" s="79" t="n"/>
      <c r="AFZ149" s="79" t="n"/>
    </row>
    <row r="150">
      <c r="A150" s="78" t="n">
        <v>6</v>
      </c>
      <c r="B150" s="79" t="n"/>
      <c r="C150" s="79" t="n"/>
      <c r="D150" s="79" t="n"/>
      <c r="E150" s="79" t="n"/>
      <c r="F150" s="79" t="n"/>
      <c r="G150" s="79" t="n"/>
      <c r="H150" s="79" t="n"/>
      <c r="I150" s="79" t="n"/>
      <c r="J150" s="79" t="n"/>
      <c r="K150" s="79" t="n"/>
      <c r="L150" s="79" t="n"/>
      <c r="M150" s="79" t="n"/>
      <c r="N150" s="79" t="n"/>
      <c r="O150" s="79" t="n"/>
      <c r="P150" s="79" t="n"/>
      <c r="Q150" s="79" t="n"/>
      <c r="R150" s="79" t="n"/>
      <c r="S150" s="79" t="n"/>
      <c r="T150" s="79" t="n"/>
      <c r="U150" s="79" t="n"/>
      <c r="V150" s="79" t="n"/>
      <c r="W150" s="79" t="n"/>
      <c r="X150" s="79" t="n"/>
      <c r="Y150" s="79" t="n"/>
      <c r="Z150" s="79" t="n"/>
      <c r="AA150" s="79" t="n"/>
      <c r="AB150" s="79" t="n"/>
      <c r="AC150" s="79" t="n"/>
      <c r="AD150" s="79" t="n"/>
      <c r="AE150" s="79" t="n"/>
      <c r="AF150" s="79" t="n"/>
      <c r="AG150" s="79" t="n"/>
      <c r="AH150" s="79" t="n"/>
      <c r="AI150" s="79" t="n"/>
      <c r="AJ150" s="79" t="n"/>
      <c r="AK150" s="79" t="n"/>
      <c r="AL150" s="79" t="n"/>
      <c r="AM150" s="79" t="n"/>
      <c r="AN150" s="79" t="n"/>
      <c r="AO150" s="79" t="n"/>
      <c r="AR150" s="78" t="n">
        <v>6</v>
      </c>
      <c r="AS150" s="79" t="n"/>
      <c r="AT150" s="79" t="n"/>
      <c r="AU150" s="79" t="n"/>
      <c r="AV150" s="79" t="n"/>
      <c r="AW150" s="79" t="n"/>
      <c r="AX150" s="79" t="n"/>
      <c r="AY150" s="79" t="n"/>
      <c r="AZ150" s="79" t="n"/>
      <c r="BA150" s="79" t="n"/>
      <c r="BB150" s="79" t="n"/>
      <c r="BC150" s="79" t="n"/>
      <c r="BD150" s="79" t="n"/>
      <c r="BE150" s="79" t="n"/>
      <c r="BF150" s="79" t="n"/>
      <c r="BG150" s="79" t="n"/>
      <c r="BH150" s="79" t="n"/>
      <c r="BI150" s="79" t="n"/>
      <c r="BJ150" s="79" t="n"/>
      <c r="BK150" s="79" t="n"/>
      <c r="BL150" s="79" t="n"/>
      <c r="BM150" s="79" t="n"/>
      <c r="BN150" s="79" t="n"/>
      <c r="BO150" s="79" t="n"/>
      <c r="BP150" s="79" t="n"/>
      <c r="BQ150" s="79" t="n"/>
      <c r="BR150" s="79" t="n"/>
      <c r="BS150" s="79" t="n"/>
      <c r="BT150" s="79" t="n"/>
      <c r="BU150" s="79" t="n"/>
      <c r="BV150" s="79" t="n"/>
      <c r="BW150" s="79" t="n"/>
      <c r="BX150" s="79" t="n"/>
      <c r="BY150" s="79" t="n"/>
      <c r="BZ150" s="79" t="n"/>
      <c r="CA150" s="79" t="n"/>
      <c r="CB150" s="79" t="n"/>
      <c r="CC150" s="79" t="n"/>
      <c r="CD150" s="79" t="n"/>
      <c r="CE150" s="79" t="n"/>
      <c r="CF150" s="79" t="n"/>
      <c r="CI150" s="78" t="n">
        <v>6</v>
      </c>
      <c r="CJ150" s="79" t="n"/>
      <c r="CK150" s="79" t="n"/>
      <c r="CL150" s="79" t="n"/>
      <c r="CM150" s="79" t="n"/>
      <c r="CN150" s="79" t="n"/>
      <c r="CO150" s="79" t="n"/>
      <c r="CP150" s="79" t="n"/>
      <c r="CQ150" s="79" t="n"/>
      <c r="CR150" s="79" t="n"/>
      <c r="CS150" s="79" t="n"/>
      <c r="CT150" s="79" t="n"/>
      <c r="CU150" s="79" t="n"/>
      <c r="CV150" s="79" t="n"/>
      <c r="CW150" s="79" t="n"/>
      <c r="CX150" s="79" t="n"/>
      <c r="CY150" s="79" t="n"/>
      <c r="CZ150" s="79" t="n"/>
      <c r="DA150" s="79" t="n"/>
      <c r="DB150" s="79" t="n"/>
      <c r="DC150" s="79" t="n"/>
      <c r="DD150" s="79" t="n"/>
      <c r="DE150" s="79" t="n"/>
      <c r="DF150" s="79" t="n"/>
      <c r="DG150" s="79" t="n"/>
      <c r="DH150" s="79" t="n"/>
      <c r="DI150" s="79" t="n"/>
      <c r="DJ150" s="79" t="n"/>
      <c r="DK150" s="79" t="n"/>
      <c r="DL150" s="79" t="n"/>
      <c r="DM150" s="79" t="n"/>
      <c r="DN150" s="79" t="n"/>
      <c r="DO150" s="79" t="n"/>
      <c r="DP150" s="79" t="n"/>
      <c r="DQ150" s="79" t="n"/>
      <c r="DR150" s="79" t="n"/>
      <c r="DS150" s="79" t="n"/>
      <c r="DT150" s="79" t="n"/>
      <c r="DU150" s="79" t="n"/>
      <c r="DV150" s="79" t="n"/>
      <c r="DW150" s="79" t="n"/>
      <c r="DZ150" s="78" t="n">
        <v>6</v>
      </c>
      <c r="EA150" s="79" t="n"/>
      <c r="EB150" s="79" t="n"/>
      <c r="EC150" s="79" t="n"/>
      <c r="ED150" s="79" t="n"/>
      <c r="EE150" s="79" t="n"/>
      <c r="EF150" s="79" t="n"/>
      <c r="EG150" s="79" t="n"/>
      <c r="EH150" s="79" t="n"/>
      <c r="EI150" s="79" t="n"/>
      <c r="EJ150" s="79" t="n"/>
      <c r="EK150" s="79" t="n"/>
      <c r="EL150" s="79" t="n"/>
      <c r="EM150" s="79" t="n"/>
      <c r="EN150" s="79" t="n"/>
      <c r="EO150" s="79" t="n"/>
      <c r="EP150" s="79" t="n"/>
      <c r="EQ150" s="79" t="n"/>
      <c r="ER150" s="79" t="n"/>
      <c r="ES150" s="79" t="n"/>
      <c r="ET150" s="79" t="n"/>
      <c r="EU150" s="79" t="n"/>
      <c r="EV150" s="79" t="n"/>
      <c r="EW150" s="79" t="n"/>
      <c r="EX150" s="79" t="n"/>
      <c r="EY150" s="79" t="n"/>
      <c r="EZ150" s="79" t="n"/>
      <c r="FA150" s="79" t="n"/>
      <c r="FB150" s="79" t="n"/>
      <c r="FC150" s="79" t="n"/>
      <c r="FD150" s="79" t="n"/>
      <c r="FE150" s="79" t="n"/>
      <c r="FF150" s="79" t="n"/>
      <c r="FG150" s="79" t="n"/>
      <c r="FH150" s="79" t="n"/>
      <c r="FI150" s="79" t="n"/>
      <c r="FJ150" s="79" t="n"/>
      <c r="FK150" s="79" t="n"/>
      <c r="FL150" s="79" t="n"/>
      <c r="FM150" s="79" t="n"/>
      <c r="FN150" s="79" t="n"/>
      <c r="FQ150" s="78" t="n">
        <v>6</v>
      </c>
      <c r="FR150" s="79" t="n"/>
      <c r="FS150" s="79" t="n"/>
      <c r="FT150" s="79" t="n"/>
      <c r="FU150" s="79" t="n"/>
      <c r="FV150" s="79" t="n"/>
      <c r="FW150" s="79" t="n"/>
      <c r="FX150" s="79" t="n"/>
      <c r="FY150" s="79" t="n"/>
      <c r="FZ150" s="79" t="n"/>
      <c r="GA150" s="79" t="n"/>
      <c r="GB150" s="79" t="n"/>
      <c r="GC150" s="79" t="n"/>
      <c r="GD150" s="79" t="n"/>
      <c r="GE150" s="79" t="n"/>
      <c r="GF150" s="79" t="n"/>
      <c r="GG150" s="79" t="n"/>
      <c r="GH150" s="79" t="n"/>
      <c r="GI150" s="79" t="n"/>
      <c r="GJ150" s="79" t="n"/>
      <c r="GK150" s="79" t="n"/>
      <c r="GL150" s="79" t="n"/>
      <c r="GM150" s="79" t="n"/>
      <c r="GN150" s="79" t="n"/>
      <c r="GO150" s="79" t="n"/>
      <c r="GP150" s="79" t="n"/>
      <c r="GQ150" s="79" t="n"/>
      <c r="GR150" s="79" t="n"/>
      <c r="GS150" s="79" t="n"/>
      <c r="GT150" s="79" t="n"/>
      <c r="GU150" s="79" t="n"/>
      <c r="GV150" s="79" t="n"/>
      <c r="GW150" s="79" t="n"/>
      <c r="GX150" s="79" t="n"/>
      <c r="GY150" s="79" t="n"/>
      <c r="GZ150" s="79" t="n"/>
      <c r="HA150" s="79" t="n"/>
      <c r="HB150" s="79" t="n"/>
      <c r="HC150" s="79" t="n"/>
      <c r="HD150" s="79" t="n"/>
      <c r="HE150" s="79" t="n"/>
      <c r="HH150" s="78" t="n">
        <v>6</v>
      </c>
      <c r="HI150" s="79" t="n"/>
      <c r="HJ150" s="79" t="n"/>
      <c r="HK150" s="79" t="n"/>
      <c r="HL150" s="79" t="n"/>
      <c r="HM150" s="79" t="n"/>
      <c r="HN150" s="79" t="n"/>
      <c r="HO150" s="79" t="n"/>
      <c r="HP150" s="79" t="n"/>
      <c r="HQ150" s="79" t="n"/>
      <c r="HR150" s="79" t="n"/>
      <c r="HS150" s="79" t="n"/>
      <c r="HT150" s="79" t="n"/>
      <c r="HU150" s="79" t="n"/>
      <c r="HV150" s="79" t="n"/>
      <c r="HW150" s="79" t="n"/>
      <c r="HX150" s="79" t="n"/>
      <c r="HY150" s="79" t="n"/>
      <c r="HZ150" s="79" t="n"/>
      <c r="IA150" s="79" t="n"/>
      <c r="IB150" s="79" t="n"/>
      <c r="IC150" s="79" t="n"/>
      <c r="ID150" s="79" t="n"/>
      <c r="IE150" s="79" t="n"/>
      <c r="IF150" s="79" t="n"/>
      <c r="IG150" s="79" t="n"/>
      <c r="IH150" s="79" t="n"/>
      <c r="II150" s="79" t="n"/>
      <c r="IJ150" s="79" t="n"/>
      <c r="IK150" s="79" t="n"/>
      <c r="IL150" s="79" t="n"/>
      <c r="IM150" s="79" t="n"/>
      <c r="IN150" s="79" t="n"/>
      <c r="IO150" s="79" t="n"/>
      <c r="IP150" s="79" t="n"/>
      <c r="IQ150" s="79" t="n"/>
      <c r="IR150" s="79" t="n"/>
      <c r="IS150" s="79" t="n"/>
      <c r="IT150" s="79" t="n"/>
      <c r="IU150" s="79" t="n"/>
      <c r="IV150" s="79" t="n"/>
      <c r="IY150" s="78" t="n">
        <v>6</v>
      </c>
      <c r="IZ150" s="79" t="n"/>
      <c r="JA150" s="79" t="n"/>
      <c r="JB150" s="79" t="n"/>
      <c r="JC150" s="79" t="n"/>
      <c r="JD150" s="79" t="n"/>
      <c r="JE150" s="79" t="n"/>
      <c r="JF150" s="79" t="n"/>
      <c r="JG150" s="79" t="n"/>
      <c r="JH150" s="79" t="n"/>
      <c r="JI150" s="79" t="n"/>
      <c r="JJ150" s="79" t="n"/>
      <c r="JK150" s="79" t="n"/>
      <c r="JL150" s="79" t="n"/>
      <c r="JM150" s="79" t="n"/>
      <c r="JN150" s="79" t="n"/>
      <c r="JO150" s="79" t="n"/>
      <c r="JP150" s="79" t="n"/>
      <c r="JQ150" s="79" t="n"/>
      <c r="JR150" s="79" t="n"/>
      <c r="JS150" s="79" t="n"/>
      <c r="JT150" s="79" t="n"/>
      <c r="JU150" s="79" t="n"/>
      <c r="JV150" s="79" t="n"/>
      <c r="JW150" s="79" t="n"/>
      <c r="JX150" s="79" t="n"/>
      <c r="JY150" s="79" t="n"/>
      <c r="JZ150" s="79" t="n"/>
      <c r="KA150" s="79" t="n"/>
      <c r="KB150" s="79" t="n"/>
      <c r="KC150" s="79" t="n"/>
      <c r="KD150" s="79" t="n"/>
      <c r="KE150" s="79" t="n"/>
      <c r="KF150" s="79" t="n"/>
      <c r="KG150" s="79" t="n"/>
      <c r="KH150" s="79" t="n"/>
      <c r="KI150" s="79" t="n"/>
      <c r="KJ150" s="79" t="n"/>
      <c r="KK150" s="79" t="n"/>
      <c r="KL150" s="79" t="n"/>
      <c r="KM150" s="79" t="n"/>
      <c r="KP150" s="78" t="n">
        <v>6</v>
      </c>
      <c r="KQ150" s="79" t="n"/>
      <c r="KR150" s="79" t="n"/>
      <c r="KS150" s="79" t="n"/>
      <c r="KT150" s="79" t="n"/>
      <c r="KU150" s="79" t="n"/>
      <c r="KV150" s="79" t="n"/>
      <c r="KW150" s="79" t="n"/>
      <c r="KX150" s="79" t="n"/>
      <c r="KY150" s="79" t="n"/>
      <c r="KZ150" s="79" t="n"/>
      <c r="LA150" s="79" t="n"/>
      <c r="LB150" s="79" t="n"/>
      <c r="LC150" s="79" t="n"/>
      <c r="LD150" s="79" t="n"/>
      <c r="LE150" s="79" t="n"/>
      <c r="LF150" s="79" t="n"/>
      <c r="LG150" s="79" t="n"/>
      <c r="LH150" s="79" t="n"/>
      <c r="LI150" s="79" t="n"/>
      <c r="LJ150" s="79" t="n"/>
      <c r="LK150" s="79" t="n"/>
      <c r="LL150" s="79" t="n"/>
      <c r="LM150" s="79" t="n"/>
      <c r="LN150" s="79" t="n"/>
      <c r="LO150" s="79" t="n"/>
      <c r="LP150" s="79" t="n"/>
      <c r="LQ150" s="79" t="n"/>
      <c r="LR150" s="79" t="n"/>
      <c r="LS150" s="79" t="n"/>
      <c r="LT150" s="79" t="n"/>
      <c r="LU150" s="79" t="n"/>
      <c r="LV150" s="79" t="n"/>
      <c r="LW150" s="79" t="n"/>
      <c r="LX150" s="79" t="n"/>
      <c r="LY150" s="79" t="n"/>
      <c r="LZ150" s="79" t="n"/>
      <c r="MA150" s="79" t="n"/>
      <c r="MB150" s="79" t="n"/>
      <c r="MC150" s="79" t="n"/>
      <c r="MD150" s="79" t="n"/>
      <c r="MG150" s="78" t="n">
        <v>6</v>
      </c>
      <c r="MH150" s="79" t="n"/>
      <c r="MI150" s="79" t="n"/>
      <c r="MJ150" s="79" t="n"/>
      <c r="MK150" s="79" t="n"/>
      <c r="ML150" s="79" t="n"/>
      <c r="MM150" s="79" t="n"/>
      <c r="MN150" s="79" t="n"/>
      <c r="MO150" s="79" t="n"/>
      <c r="MP150" s="79" t="n"/>
      <c r="MQ150" s="79" t="n"/>
      <c r="MR150" s="79" t="n"/>
      <c r="MS150" s="79" t="n"/>
      <c r="MT150" s="79" t="n"/>
      <c r="MU150" s="79" t="n"/>
      <c r="MV150" s="79" t="n"/>
      <c r="MW150" s="79" t="n"/>
      <c r="MX150" s="79" t="n"/>
      <c r="MY150" s="79" t="n"/>
      <c r="MZ150" s="79" t="n"/>
      <c r="NA150" s="79" t="n"/>
      <c r="NB150" s="79" t="n"/>
      <c r="NC150" s="79" t="n"/>
      <c r="ND150" s="79" t="n"/>
      <c r="NE150" s="79" t="n"/>
      <c r="NF150" s="79" t="n"/>
      <c r="NG150" s="79" t="n"/>
      <c r="NH150" s="79" t="n"/>
      <c r="NI150" s="79" t="n"/>
      <c r="NJ150" s="79" t="n"/>
      <c r="NK150" s="79" t="n"/>
      <c r="NL150" s="79" t="n"/>
      <c r="NM150" s="79" t="n"/>
      <c r="NN150" s="79" t="n"/>
      <c r="NO150" s="79" t="n"/>
      <c r="NP150" s="79" t="n"/>
      <c r="NQ150" s="79" t="n"/>
      <c r="NR150" s="79" t="n"/>
      <c r="NS150" s="79" t="n"/>
      <c r="NT150" s="79" t="n"/>
      <c r="NU150" s="79" t="n"/>
      <c r="NX150" s="78" t="n">
        <v>6</v>
      </c>
      <c r="NY150" s="79" t="n"/>
      <c r="NZ150" s="79" t="n"/>
      <c r="OA150" s="79" t="n"/>
      <c r="OB150" s="79" t="n"/>
      <c r="OC150" s="79" t="n"/>
      <c r="OD150" s="79" t="n"/>
      <c r="OE150" s="79" t="n"/>
      <c r="OF150" s="79" t="n"/>
      <c r="OG150" s="79" t="n"/>
      <c r="OH150" s="79" t="n"/>
      <c r="OI150" s="79" t="n"/>
      <c r="OJ150" s="79" t="n"/>
      <c r="OK150" s="79" t="n"/>
      <c r="OL150" s="79" t="n"/>
      <c r="OM150" s="79" t="n"/>
      <c r="ON150" s="79" t="n"/>
      <c r="OO150" s="79" t="n"/>
      <c r="OP150" s="79" t="n"/>
      <c r="OQ150" s="79" t="n"/>
      <c r="OR150" s="79" t="n"/>
      <c r="OS150" s="79" t="n"/>
      <c r="OT150" s="79" t="n"/>
      <c r="OU150" s="79" t="n"/>
      <c r="OV150" s="79" t="n"/>
      <c r="OW150" s="79" t="n"/>
      <c r="OX150" s="79" t="n"/>
      <c r="OY150" s="79" t="n"/>
      <c r="OZ150" s="79" t="n"/>
      <c r="PA150" s="79" t="n"/>
      <c r="PB150" s="79" t="n"/>
      <c r="PC150" s="79" t="n"/>
      <c r="PD150" s="79" t="n"/>
      <c r="PE150" s="79" t="n"/>
      <c r="PF150" s="79" t="n"/>
      <c r="PG150" s="79" t="n"/>
      <c r="PH150" s="79" t="n"/>
      <c r="PI150" s="79" t="n"/>
      <c r="PJ150" s="79" t="n"/>
      <c r="PK150" s="79" t="n"/>
      <c r="PL150" s="79" t="n"/>
      <c r="PO150" s="78" t="n">
        <v>6</v>
      </c>
      <c r="PP150" s="79" t="n"/>
      <c r="PQ150" s="79" t="n"/>
      <c r="PR150" s="79" t="n"/>
      <c r="PS150" s="79" t="n"/>
      <c r="PT150" s="79" t="n"/>
      <c r="PU150" s="79" t="n"/>
      <c r="PV150" s="79" t="n"/>
      <c r="PW150" s="79" t="n"/>
      <c r="PX150" s="79" t="n"/>
      <c r="PY150" s="79" t="n"/>
      <c r="PZ150" s="79" t="n"/>
      <c r="QA150" s="79" t="n"/>
      <c r="QB150" s="79" t="n"/>
      <c r="QC150" s="79" t="n"/>
      <c r="QD150" s="79" t="n"/>
      <c r="QE150" s="79" t="n"/>
      <c r="QF150" s="79" t="n"/>
      <c r="QG150" s="79" t="n"/>
      <c r="QH150" s="79" t="n"/>
      <c r="QI150" s="79" t="n"/>
      <c r="QJ150" s="79" t="n"/>
      <c r="QK150" s="79" t="n"/>
      <c r="QL150" s="79" t="n"/>
      <c r="QM150" s="79" t="n"/>
      <c r="QN150" s="79" t="n"/>
      <c r="QO150" s="79" t="n"/>
      <c r="QP150" s="79" t="n"/>
      <c r="QQ150" s="79" t="n"/>
      <c r="QR150" s="79" t="n"/>
      <c r="QS150" s="79" t="n"/>
      <c r="QT150" s="79" t="n"/>
      <c r="QU150" s="79" t="n"/>
      <c r="QV150" s="79" t="n"/>
      <c r="QW150" s="79" t="n"/>
      <c r="QX150" s="79" t="n"/>
      <c r="QY150" s="79" t="n"/>
      <c r="QZ150" s="79" t="n"/>
      <c r="RA150" s="79" t="n"/>
      <c r="RB150" s="79" t="n"/>
      <c r="RC150" s="79" t="n"/>
      <c r="RF150" s="78" t="n">
        <v>6</v>
      </c>
      <c r="RG150" s="79" t="n"/>
      <c r="RH150" s="79" t="n"/>
      <c r="RI150" s="79" t="n"/>
      <c r="RJ150" s="79" t="n"/>
      <c r="RK150" s="79" t="n"/>
      <c r="RL150" s="79" t="n"/>
      <c r="RM150" s="79" t="n"/>
      <c r="RN150" s="79" t="n"/>
      <c r="RO150" s="79" t="n"/>
      <c r="RP150" s="79" t="n"/>
      <c r="RQ150" s="79" t="n"/>
      <c r="RR150" s="79" t="n"/>
      <c r="RS150" s="79" t="n"/>
      <c r="RT150" s="79" t="n"/>
      <c r="RU150" s="79" t="n"/>
      <c r="RV150" s="79" t="n"/>
      <c r="RW150" s="79" t="n"/>
      <c r="RX150" s="79" t="n"/>
      <c r="RY150" s="79" t="n"/>
      <c r="RZ150" s="79" t="n"/>
      <c r="SA150" s="79" t="n"/>
      <c r="SB150" s="79" t="n"/>
      <c r="SC150" s="79" t="n"/>
      <c r="SD150" s="79" t="n"/>
      <c r="SE150" s="79" t="n"/>
      <c r="SF150" s="79" t="n"/>
      <c r="SG150" s="79" t="n"/>
      <c r="SH150" s="79" t="n"/>
      <c r="SI150" s="79" t="n"/>
      <c r="SJ150" s="79" t="n"/>
      <c r="SK150" s="79" t="n"/>
      <c r="SL150" s="79" t="n"/>
      <c r="SM150" s="79" t="n"/>
      <c r="SN150" s="79" t="n"/>
      <c r="SO150" s="79" t="n"/>
      <c r="SP150" s="79" t="n"/>
      <c r="SQ150" s="79" t="n"/>
      <c r="SR150" s="79" t="n"/>
      <c r="SS150" s="79" t="n"/>
      <c r="ST150" s="79" t="n"/>
      <c r="SW150" s="78" t="n">
        <v>6</v>
      </c>
      <c r="SX150" s="79" t="n"/>
      <c r="SY150" s="79" t="n"/>
      <c r="SZ150" s="79" t="n"/>
      <c r="TA150" s="79" t="n"/>
      <c r="TB150" s="79" t="n"/>
      <c r="TC150" s="79" t="n"/>
      <c r="TD150" s="79" t="n"/>
      <c r="TE150" s="79" t="n"/>
      <c r="TF150" s="79" t="n"/>
      <c r="TG150" s="79" t="n"/>
      <c r="TH150" s="79" t="n"/>
      <c r="TI150" s="79" t="n"/>
      <c r="TJ150" s="79" t="n"/>
      <c r="TK150" s="79" t="n"/>
      <c r="TL150" s="79" t="n"/>
      <c r="TM150" s="79" t="n"/>
      <c r="TN150" s="79" t="n"/>
      <c r="TO150" s="79" t="n"/>
      <c r="TP150" s="79" t="n"/>
      <c r="TQ150" s="79" t="n"/>
      <c r="TR150" s="79" t="n"/>
      <c r="TS150" s="79" t="n"/>
      <c r="TT150" s="79" t="n"/>
      <c r="TU150" s="79" t="n"/>
      <c r="TV150" s="79" t="n"/>
      <c r="TW150" s="79" t="n"/>
      <c r="TX150" s="79" t="n"/>
      <c r="TY150" s="79" t="n"/>
      <c r="TZ150" s="79" t="n"/>
      <c r="UA150" s="79" t="n"/>
      <c r="UB150" s="79" t="n"/>
      <c r="UC150" s="79" t="n"/>
      <c r="UD150" s="79" t="n"/>
      <c r="UE150" s="79" t="n"/>
      <c r="UF150" s="79" t="n"/>
      <c r="UG150" s="79" t="n"/>
      <c r="UH150" s="79" t="n"/>
      <c r="UI150" s="79" t="n"/>
      <c r="UJ150" s="79" t="n"/>
      <c r="UK150" s="79" t="n"/>
      <c r="UN150" s="78" t="n">
        <v>6</v>
      </c>
      <c r="UO150" s="79" t="n"/>
      <c r="UP150" s="79" t="n"/>
      <c r="UQ150" s="79" t="n"/>
      <c r="UR150" s="79" t="n"/>
      <c r="US150" s="79" t="n"/>
      <c r="UT150" s="79" t="n"/>
      <c r="UU150" s="79" t="n"/>
      <c r="UV150" s="79" t="n"/>
      <c r="UW150" s="79" t="n"/>
      <c r="UX150" s="79" t="n"/>
      <c r="UY150" s="79" t="n"/>
      <c r="UZ150" s="79" t="n"/>
      <c r="VA150" s="79" t="n"/>
      <c r="VB150" s="79" t="n"/>
      <c r="VC150" s="79" t="n"/>
      <c r="VD150" s="79" t="n"/>
      <c r="VE150" s="79" t="n"/>
      <c r="VF150" s="79" t="n"/>
      <c r="VG150" s="79" t="n"/>
      <c r="VH150" s="79" t="n"/>
      <c r="VI150" s="79" t="n"/>
      <c r="VJ150" s="79" t="n"/>
      <c r="VK150" s="79" t="n"/>
      <c r="VL150" s="79" t="n"/>
      <c r="VM150" s="79" t="n"/>
      <c r="VN150" s="79" t="n"/>
      <c r="VO150" s="79" t="n"/>
      <c r="VP150" s="79" t="n"/>
      <c r="VQ150" s="79" t="n"/>
      <c r="VR150" s="79" t="n"/>
      <c r="VS150" s="79" t="n"/>
      <c r="VT150" s="79" t="n"/>
      <c r="VU150" s="79" t="n"/>
      <c r="VV150" s="79" t="n"/>
      <c r="VW150" s="79" t="n"/>
      <c r="VX150" s="79" t="n"/>
      <c r="VY150" s="79" t="n"/>
      <c r="VZ150" s="79" t="n"/>
      <c r="WA150" s="79" t="n"/>
      <c r="WB150" s="79" t="n"/>
      <c r="WE150" s="78" t="n">
        <v>6</v>
      </c>
      <c r="WF150" s="79" t="n"/>
      <c r="WG150" s="79" t="n"/>
      <c r="WH150" s="79" t="n"/>
      <c r="WI150" s="79" t="n"/>
      <c r="WJ150" s="79" t="n"/>
      <c r="WK150" s="79" t="n"/>
      <c r="WL150" s="79" t="n"/>
      <c r="WM150" s="79" t="n"/>
      <c r="WN150" s="79" t="n"/>
      <c r="WO150" s="79" t="n"/>
      <c r="WP150" s="79" t="n"/>
      <c r="WQ150" s="79" t="n"/>
      <c r="WR150" s="79" t="n"/>
      <c r="WS150" s="79" t="n"/>
      <c r="WT150" s="79" t="n"/>
      <c r="WU150" s="79" t="n"/>
      <c r="WV150" s="79" t="n"/>
      <c r="WW150" s="79" t="n"/>
      <c r="WX150" s="79" t="n"/>
      <c r="WY150" s="79" t="n"/>
      <c r="WZ150" s="79" t="n"/>
      <c r="XA150" s="79" t="n"/>
      <c r="XB150" s="79" t="n"/>
      <c r="XC150" s="79" t="n"/>
      <c r="XD150" s="79" t="n"/>
      <c r="XE150" s="79" t="n"/>
      <c r="XF150" s="79" t="n"/>
      <c r="XG150" s="79" t="n"/>
      <c r="XH150" s="79" t="n"/>
      <c r="XI150" s="79" t="n"/>
      <c r="XJ150" s="79" t="n"/>
      <c r="XK150" s="79" t="n"/>
      <c r="XL150" s="79" t="n"/>
      <c r="XM150" s="79" t="n"/>
      <c r="XN150" s="79" t="n"/>
      <c r="XO150" s="79" t="n"/>
      <c r="XP150" s="79" t="n"/>
      <c r="XQ150" s="79" t="n"/>
      <c r="XR150" s="79" t="n"/>
      <c r="XS150" s="79" t="n"/>
      <c r="XV150" s="78" t="n">
        <v>6</v>
      </c>
      <c r="XW150" s="79" t="n"/>
      <c r="XX150" s="79" t="n"/>
      <c r="XY150" s="79" t="n"/>
      <c r="XZ150" s="79" t="n"/>
      <c r="YA150" s="79" t="n"/>
      <c r="YB150" s="79" t="n"/>
      <c r="YC150" s="79" t="n"/>
      <c r="YD150" s="79" t="n"/>
      <c r="YE150" s="79" t="n"/>
      <c r="YF150" s="79" t="n"/>
      <c r="YG150" s="79" t="n"/>
      <c r="YH150" s="79" t="n"/>
      <c r="YI150" s="79" t="n"/>
      <c r="YJ150" s="79" t="n"/>
      <c r="YK150" s="79" t="n"/>
      <c r="YL150" s="79" t="n"/>
      <c r="YM150" s="79" t="n"/>
      <c r="YN150" s="79" t="n"/>
      <c r="YO150" s="79" t="n"/>
      <c r="YP150" s="79" t="n"/>
      <c r="YQ150" s="79" t="n"/>
      <c r="YR150" s="79" t="n"/>
      <c r="YS150" s="79" t="n"/>
      <c r="YT150" s="79" t="n"/>
      <c r="YU150" s="79" t="n"/>
      <c r="YV150" s="79" t="n"/>
      <c r="YW150" s="79" t="n"/>
      <c r="YX150" s="79" t="n"/>
      <c r="YY150" s="79" t="n"/>
      <c r="YZ150" s="79" t="n"/>
      <c r="ZA150" s="79" t="n"/>
      <c r="ZB150" s="79" t="n"/>
      <c r="ZC150" s="79" t="n"/>
      <c r="ZD150" s="79" t="n"/>
      <c r="ZE150" s="79" t="n"/>
      <c r="ZF150" s="79" t="n"/>
      <c r="ZG150" s="79" t="n"/>
      <c r="ZH150" s="79" t="n"/>
      <c r="ZI150" s="79" t="n"/>
      <c r="ZJ150" s="79" t="n"/>
      <c r="ZM150" s="78" t="n">
        <v>6</v>
      </c>
      <c r="ZN150" s="79" t="n"/>
      <c r="ZO150" s="79" t="n"/>
      <c r="ZP150" s="79" t="n"/>
      <c r="ZQ150" s="79" t="n"/>
      <c r="ZR150" s="79" t="n"/>
      <c r="ZS150" s="79" t="n"/>
      <c r="ZT150" s="79" t="n"/>
      <c r="ZU150" s="79" t="n"/>
      <c r="ZV150" s="79" t="n"/>
      <c r="ZW150" s="79" t="n"/>
      <c r="ZX150" s="79" t="n"/>
      <c r="ZY150" s="79" t="n"/>
      <c r="ZZ150" s="79" t="n"/>
      <c r="AAA150" s="79" t="n"/>
      <c r="AAB150" s="79" t="n"/>
      <c r="AAC150" s="79" t="n"/>
      <c r="AAD150" s="79" t="n"/>
      <c r="AAE150" s="79" t="n"/>
      <c r="AAF150" s="79" t="n"/>
      <c r="AAG150" s="79" t="n"/>
      <c r="AAH150" s="79" t="n"/>
      <c r="AAI150" s="79" t="n"/>
      <c r="AAJ150" s="79" t="n"/>
      <c r="AAK150" s="79" t="n"/>
      <c r="AAL150" s="79" t="n"/>
      <c r="AAM150" s="79" t="n"/>
      <c r="AAN150" s="79" t="n"/>
      <c r="AAO150" s="79" t="n"/>
      <c r="AAP150" s="79" t="n"/>
      <c r="AAQ150" s="79" t="n"/>
      <c r="AAR150" s="79" t="n"/>
      <c r="AAS150" s="79" t="n"/>
      <c r="AAT150" s="79" t="n"/>
      <c r="AAU150" s="79" t="n"/>
      <c r="AAV150" s="79" t="n"/>
      <c r="AAW150" s="79" t="n"/>
      <c r="AAX150" s="79" t="n"/>
      <c r="AAY150" s="79" t="n"/>
      <c r="AAZ150" s="79" t="n"/>
      <c r="ABA150" s="79" t="n"/>
      <c r="ABD150" s="78" t="n">
        <v>6</v>
      </c>
      <c r="ABE150" s="79" t="n"/>
      <c r="ABF150" s="79" t="n"/>
      <c r="ABG150" s="79" t="n"/>
      <c r="ABH150" s="79" t="n"/>
      <c r="ABI150" s="79" t="n"/>
      <c r="ABJ150" s="79" t="n"/>
      <c r="ABK150" s="79" t="n"/>
      <c r="ABL150" s="79" t="n"/>
      <c r="ABM150" s="79" t="n"/>
      <c r="ABN150" s="79" t="n"/>
      <c r="ABO150" s="79" t="n"/>
      <c r="ABP150" s="79" t="n"/>
      <c r="ABQ150" s="79" t="n"/>
      <c r="ABR150" s="79" t="n"/>
      <c r="ABS150" s="79" t="n"/>
      <c r="ABT150" s="79" t="n"/>
      <c r="ABU150" s="79" t="n"/>
      <c r="ABV150" s="79" t="n"/>
      <c r="ABW150" s="79" t="n"/>
      <c r="ABX150" s="79" t="n"/>
      <c r="ABY150" s="79" t="n"/>
      <c r="ABZ150" s="79" t="n"/>
      <c r="ACA150" s="79" t="n"/>
      <c r="ACB150" s="79" t="n"/>
      <c r="ACC150" s="79" t="n"/>
      <c r="ACD150" s="79" t="n"/>
      <c r="ACE150" s="79" t="n"/>
      <c r="ACF150" s="79" t="n"/>
      <c r="ACG150" s="79" t="n"/>
      <c r="ACH150" s="79" t="n"/>
      <c r="ACI150" s="79" t="n"/>
      <c r="ACJ150" s="79" t="n"/>
      <c r="ACK150" s="79" t="n"/>
      <c r="ACL150" s="79" t="n"/>
      <c r="ACM150" s="79" t="n"/>
      <c r="ACN150" s="79" t="n"/>
      <c r="ACO150" s="79" t="n"/>
      <c r="ACP150" s="79" t="n"/>
      <c r="ACQ150" s="79" t="n"/>
      <c r="ACR150" s="79" t="n"/>
      <c r="ACU150" s="78" t="n">
        <v>6</v>
      </c>
      <c r="ACV150" s="79" t="n"/>
      <c r="ACW150" s="79" t="n"/>
      <c r="ACX150" s="79" t="n"/>
      <c r="ACY150" s="79" t="n"/>
      <c r="ACZ150" s="79" t="n"/>
      <c r="ADA150" s="79" t="n"/>
      <c r="ADB150" s="79" t="n"/>
      <c r="ADC150" s="79" t="n"/>
      <c r="ADD150" s="79" t="n"/>
      <c r="ADE150" s="79" t="n"/>
      <c r="ADF150" s="79" t="n"/>
      <c r="ADG150" s="79" t="n"/>
      <c r="ADH150" s="79" t="n"/>
      <c r="ADI150" s="79" t="n"/>
      <c r="ADJ150" s="79" t="n"/>
      <c r="ADK150" s="79" t="n"/>
      <c r="ADL150" s="79" t="n"/>
      <c r="ADM150" s="79" t="n"/>
      <c r="ADN150" s="79" t="n"/>
      <c r="ADO150" s="79" t="n"/>
      <c r="ADP150" s="79" t="n"/>
      <c r="ADQ150" s="79" t="n"/>
      <c r="ADR150" s="79" t="n"/>
      <c r="ADS150" s="79" t="n"/>
      <c r="ADT150" s="79" t="n"/>
      <c r="ADU150" s="79" t="n"/>
      <c r="ADV150" s="79" t="n"/>
      <c r="ADW150" s="79" t="n"/>
      <c r="ADX150" s="79" t="n"/>
      <c r="ADY150" s="79" t="n"/>
      <c r="ADZ150" s="79" t="n"/>
      <c r="AEA150" s="79" t="n"/>
      <c r="AEB150" s="79" t="n"/>
      <c r="AEC150" s="79" t="n"/>
      <c r="AED150" s="79" t="n"/>
      <c r="AEE150" s="79" t="n"/>
      <c r="AEF150" s="79" t="n"/>
      <c r="AEG150" s="79" t="n"/>
      <c r="AEH150" s="79" t="n"/>
      <c r="AEI150" s="79" t="n"/>
      <c r="AEL150" s="78" t="n">
        <v>6</v>
      </c>
      <c r="AEM150" s="79" t="n"/>
      <c r="AEN150" s="79" t="n"/>
      <c r="AEO150" s="79" t="n"/>
      <c r="AEP150" s="79" t="n"/>
      <c r="AEQ150" s="79" t="n"/>
      <c r="AER150" s="79" t="n"/>
      <c r="AES150" s="79" t="n"/>
      <c r="AET150" s="79" t="n"/>
      <c r="AEU150" s="79" t="n"/>
      <c r="AEV150" s="79" t="n"/>
      <c r="AEW150" s="79" t="n"/>
      <c r="AEX150" s="79" t="n"/>
      <c r="AEY150" s="79" t="n"/>
      <c r="AEZ150" s="79" t="n"/>
      <c r="AFA150" s="79" t="n"/>
      <c r="AFB150" s="79" t="n"/>
      <c r="AFC150" s="79" t="n"/>
      <c r="AFD150" s="79" t="n"/>
      <c r="AFE150" s="79" t="n"/>
      <c r="AFF150" s="79" t="n"/>
      <c r="AFG150" s="79" t="n"/>
      <c r="AFH150" s="79" t="n"/>
      <c r="AFI150" s="79" t="n"/>
      <c r="AFJ150" s="79" t="n"/>
      <c r="AFK150" s="79" t="n"/>
      <c r="AFL150" s="79" t="n"/>
      <c r="AFM150" s="79" t="n"/>
      <c r="AFN150" s="79" t="n"/>
      <c r="AFO150" s="79" t="n"/>
      <c r="AFP150" s="79" t="n"/>
      <c r="AFQ150" s="79" t="n"/>
      <c r="AFR150" s="79" t="n"/>
      <c r="AFS150" s="79" t="n"/>
      <c r="AFT150" s="79" t="n"/>
      <c r="AFU150" s="79" t="n"/>
      <c r="AFV150" s="79" t="n"/>
      <c r="AFW150" s="79" t="n"/>
      <c r="AFX150" s="79" t="n"/>
      <c r="AFY150" s="79" t="n"/>
      <c r="AFZ150" s="79" t="n"/>
    </row>
    <row r="151">
      <c r="A151" s="78" t="n">
        <v>7</v>
      </c>
      <c r="B151" s="79" t="n"/>
      <c r="C151" s="79" t="n"/>
      <c r="D151" s="79" t="n"/>
      <c r="E151" s="79" t="n"/>
      <c r="F151" s="79" t="n"/>
      <c r="G151" s="79" t="n"/>
      <c r="H151" s="79" t="n"/>
      <c r="I151" s="79" t="n"/>
      <c r="J151" s="79" t="n"/>
      <c r="K151" s="79" t="n"/>
      <c r="L151" s="79" t="n"/>
      <c r="M151" s="79" t="n"/>
      <c r="N151" s="79" t="n"/>
      <c r="O151" s="79" t="n"/>
      <c r="P151" s="79" t="n"/>
      <c r="Q151" s="79" t="n"/>
      <c r="R151" s="79" t="n"/>
      <c r="S151" s="79" t="n"/>
      <c r="T151" s="79" t="n"/>
      <c r="U151" s="79" t="n"/>
      <c r="V151" s="79" t="n"/>
      <c r="W151" s="79" t="n"/>
      <c r="X151" s="79" t="n"/>
      <c r="Y151" s="79" t="n"/>
      <c r="Z151" s="79" t="n"/>
      <c r="AA151" s="79" t="n"/>
      <c r="AB151" s="79" t="n"/>
      <c r="AC151" s="79" t="n"/>
      <c r="AD151" s="79" t="n"/>
      <c r="AE151" s="79" t="n"/>
      <c r="AF151" s="79" t="n"/>
      <c r="AG151" s="79" t="n"/>
      <c r="AH151" s="79" t="n"/>
      <c r="AI151" s="79" t="n"/>
      <c r="AJ151" s="79" t="n"/>
      <c r="AK151" s="79" t="n"/>
      <c r="AL151" s="79" t="n"/>
      <c r="AM151" s="79" t="n"/>
      <c r="AN151" s="79" t="n"/>
      <c r="AO151" s="79" t="n"/>
      <c r="AR151" s="78" t="n">
        <v>7</v>
      </c>
      <c r="AS151" s="79" t="n"/>
      <c r="AT151" s="79" t="n"/>
      <c r="AU151" s="79" t="n"/>
      <c r="AV151" s="79" t="n"/>
      <c r="AW151" s="79" t="n"/>
      <c r="AX151" s="79" t="n"/>
      <c r="AY151" s="79" t="n"/>
      <c r="AZ151" s="79" t="n"/>
      <c r="BA151" s="79" t="n"/>
      <c r="BB151" s="79" t="n"/>
      <c r="BC151" s="79" t="n"/>
      <c r="BD151" s="79" t="n"/>
      <c r="BE151" s="79" t="n"/>
      <c r="BF151" s="79" t="n"/>
      <c r="BG151" s="79" t="n"/>
      <c r="BH151" s="79" t="n"/>
      <c r="BI151" s="79" t="n"/>
      <c r="BJ151" s="79" t="n"/>
      <c r="BK151" s="79" t="n"/>
      <c r="BL151" s="79" t="n"/>
      <c r="BM151" s="79" t="n"/>
      <c r="BN151" s="79" t="n"/>
      <c r="BO151" s="79" t="n"/>
      <c r="BP151" s="79" t="n"/>
      <c r="BQ151" s="79" t="n"/>
      <c r="BR151" s="79" t="n"/>
      <c r="BS151" s="79" t="n"/>
      <c r="BT151" s="79" t="n"/>
      <c r="BU151" s="79" t="n"/>
      <c r="BV151" s="79" t="n"/>
      <c r="BW151" s="79" t="n"/>
      <c r="BX151" s="79" t="n"/>
      <c r="BY151" s="79" t="n"/>
      <c r="BZ151" s="79" t="n"/>
      <c r="CA151" s="79" t="n"/>
      <c r="CB151" s="79" t="n"/>
      <c r="CC151" s="79" t="n"/>
      <c r="CD151" s="79" t="n"/>
      <c r="CE151" s="79" t="n"/>
      <c r="CF151" s="79" t="n"/>
      <c r="CI151" s="78" t="n">
        <v>7</v>
      </c>
      <c r="CJ151" s="79" t="n"/>
      <c r="CK151" s="79" t="n"/>
      <c r="CL151" s="79" t="n"/>
      <c r="CM151" s="79" t="n"/>
      <c r="CN151" s="79" t="n"/>
      <c r="CO151" s="79" t="n"/>
      <c r="CP151" s="79" t="n"/>
      <c r="CQ151" s="79" t="n"/>
      <c r="CR151" s="79" t="n"/>
      <c r="CS151" s="79" t="n"/>
      <c r="CT151" s="79" t="n"/>
      <c r="CU151" s="79" t="n"/>
      <c r="CV151" s="79" t="n"/>
      <c r="CW151" s="79" t="n"/>
      <c r="CX151" s="79" t="n"/>
      <c r="CY151" s="79" t="n"/>
      <c r="CZ151" s="79" t="n"/>
      <c r="DA151" s="79" t="n"/>
      <c r="DB151" s="79" t="n"/>
      <c r="DC151" s="79" t="n"/>
      <c r="DD151" s="79" t="n"/>
      <c r="DE151" s="79" t="n"/>
      <c r="DF151" s="79" t="n"/>
      <c r="DG151" s="79" t="n"/>
      <c r="DH151" s="79" t="n"/>
      <c r="DI151" s="79" t="n"/>
      <c r="DJ151" s="79" t="n"/>
      <c r="DK151" s="79" t="n"/>
      <c r="DL151" s="79" t="n"/>
      <c r="DM151" s="79" t="n"/>
      <c r="DN151" s="79" t="n"/>
      <c r="DO151" s="79" t="n"/>
      <c r="DP151" s="79" t="n"/>
      <c r="DQ151" s="79" t="n"/>
      <c r="DR151" s="79" t="n"/>
      <c r="DS151" s="79" t="n"/>
      <c r="DT151" s="79" t="n"/>
      <c r="DU151" s="79" t="n"/>
      <c r="DV151" s="79" t="n"/>
      <c r="DW151" s="79" t="n"/>
      <c r="DZ151" s="78" t="n">
        <v>7</v>
      </c>
      <c r="EA151" s="79" t="n"/>
      <c r="EB151" s="79" t="n"/>
      <c r="EC151" s="79" t="n"/>
      <c r="ED151" s="79" t="n"/>
      <c r="EE151" s="79" t="n"/>
      <c r="EF151" s="79" t="n"/>
      <c r="EG151" s="79" t="n"/>
      <c r="EH151" s="79" t="n"/>
      <c r="EI151" s="79" t="n"/>
      <c r="EJ151" s="79" t="n"/>
      <c r="EK151" s="79" t="n"/>
      <c r="EL151" s="79" t="n"/>
      <c r="EM151" s="79" t="n"/>
      <c r="EN151" s="79" t="n"/>
      <c r="EO151" s="79" t="n"/>
      <c r="EP151" s="79" t="n"/>
      <c r="EQ151" s="79" t="n"/>
      <c r="ER151" s="79" t="n"/>
      <c r="ES151" s="79" t="n"/>
      <c r="ET151" s="79" t="n"/>
      <c r="EU151" s="79" t="n"/>
      <c r="EV151" s="79" t="n"/>
      <c r="EW151" s="79" t="n"/>
      <c r="EX151" s="79" t="n"/>
      <c r="EY151" s="79" t="n"/>
      <c r="EZ151" s="79" t="n"/>
      <c r="FA151" s="79" t="n"/>
      <c r="FB151" s="79" t="n"/>
      <c r="FC151" s="79" t="n"/>
      <c r="FD151" s="79" t="n"/>
      <c r="FE151" s="79" t="n"/>
      <c r="FF151" s="79" t="n"/>
      <c r="FG151" s="79" t="n"/>
      <c r="FH151" s="79" t="n"/>
      <c r="FI151" s="79" t="n"/>
      <c r="FJ151" s="79" t="n"/>
      <c r="FK151" s="79" t="n"/>
      <c r="FL151" s="79" t="n"/>
      <c r="FM151" s="79" t="n"/>
      <c r="FN151" s="79" t="n"/>
      <c r="FQ151" s="78" t="n">
        <v>7</v>
      </c>
      <c r="FR151" s="79" t="n"/>
      <c r="FS151" s="79" t="n"/>
      <c r="FT151" s="79" t="n"/>
      <c r="FU151" s="79" t="n"/>
      <c r="FV151" s="79" t="n"/>
      <c r="FW151" s="79" t="n"/>
      <c r="FX151" s="79" t="n"/>
      <c r="FY151" s="79" t="n"/>
      <c r="FZ151" s="79" t="n"/>
      <c r="GA151" s="79" t="n"/>
      <c r="GB151" s="79" t="n"/>
      <c r="GC151" s="79" t="n"/>
      <c r="GD151" s="79" t="n"/>
      <c r="GE151" s="79" t="n"/>
      <c r="GF151" s="79" t="n"/>
      <c r="GG151" s="79" t="n"/>
      <c r="GH151" s="79" t="n"/>
      <c r="GI151" s="79" t="n"/>
      <c r="GJ151" s="79" t="n"/>
      <c r="GK151" s="79" t="n"/>
      <c r="GL151" s="79" t="n"/>
      <c r="GM151" s="79" t="n"/>
      <c r="GN151" s="79" t="n"/>
      <c r="GO151" s="79" t="n"/>
      <c r="GP151" s="79" t="n"/>
      <c r="GQ151" s="79" t="n"/>
      <c r="GR151" s="79" t="n"/>
      <c r="GS151" s="79" t="n"/>
      <c r="GT151" s="79" t="n"/>
      <c r="GU151" s="79" t="n"/>
      <c r="GV151" s="79" t="n"/>
      <c r="GW151" s="79" t="n"/>
      <c r="GX151" s="79" t="n"/>
      <c r="GY151" s="79" t="n"/>
      <c r="GZ151" s="79" t="n"/>
      <c r="HA151" s="79" t="n"/>
      <c r="HB151" s="79" t="n"/>
      <c r="HC151" s="79" t="n"/>
      <c r="HD151" s="79" t="n"/>
      <c r="HE151" s="79" t="n"/>
      <c r="HH151" s="78" t="n">
        <v>7</v>
      </c>
      <c r="HI151" s="79" t="n"/>
      <c r="HJ151" s="79" t="n"/>
      <c r="HK151" s="79" t="n"/>
      <c r="HL151" s="79" t="n"/>
      <c r="HM151" s="79" t="n"/>
      <c r="HN151" s="79" t="n"/>
      <c r="HO151" s="79" t="n"/>
      <c r="HP151" s="79" t="n"/>
      <c r="HQ151" s="79" t="n"/>
      <c r="HR151" s="79" t="n"/>
      <c r="HS151" s="79" t="n"/>
      <c r="HT151" s="79" t="n"/>
      <c r="HU151" s="79" t="n"/>
      <c r="HV151" s="79" t="n"/>
      <c r="HW151" s="79" t="n"/>
      <c r="HX151" s="79" t="n"/>
      <c r="HY151" s="79" t="n"/>
      <c r="HZ151" s="79" t="n"/>
      <c r="IA151" s="79" t="n"/>
      <c r="IB151" s="79" t="n"/>
      <c r="IC151" s="79" t="n"/>
      <c r="ID151" s="79" t="n"/>
      <c r="IE151" s="79" t="n"/>
      <c r="IF151" s="79" t="n"/>
      <c r="IG151" s="79" t="n"/>
      <c r="IH151" s="79" t="n"/>
      <c r="II151" s="79" t="n"/>
      <c r="IJ151" s="79" t="n"/>
      <c r="IK151" s="79" t="n"/>
      <c r="IL151" s="79" t="n"/>
      <c r="IM151" s="79" t="n"/>
      <c r="IN151" s="79" t="n"/>
      <c r="IO151" s="79" t="n"/>
      <c r="IP151" s="79" t="n"/>
      <c r="IQ151" s="79" t="n"/>
      <c r="IR151" s="79" t="n"/>
      <c r="IS151" s="79" t="n"/>
      <c r="IT151" s="79" t="n"/>
      <c r="IU151" s="79" t="n"/>
      <c r="IV151" s="79" t="n"/>
      <c r="IY151" s="78" t="n">
        <v>7</v>
      </c>
      <c r="IZ151" s="79" t="n"/>
      <c r="JA151" s="79" t="n"/>
      <c r="JB151" s="79" t="n"/>
      <c r="JC151" s="79" t="n"/>
      <c r="JD151" s="79" t="n"/>
      <c r="JE151" s="79" t="n"/>
      <c r="JF151" s="79" t="n"/>
      <c r="JG151" s="79" t="n"/>
      <c r="JH151" s="79" t="n"/>
      <c r="JI151" s="79" t="n"/>
      <c r="JJ151" s="79" t="n"/>
      <c r="JK151" s="79" t="n"/>
      <c r="JL151" s="79" t="n"/>
      <c r="JM151" s="79" t="n"/>
      <c r="JN151" s="79" t="n"/>
      <c r="JO151" s="79" t="n"/>
      <c r="JP151" s="79" t="n"/>
      <c r="JQ151" s="79" t="n"/>
      <c r="JR151" s="79" t="n"/>
      <c r="JS151" s="79" t="n"/>
      <c r="JT151" s="79" t="n"/>
      <c r="JU151" s="79" t="n"/>
      <c r="JV151" s="79" t="n"/>
      <c r="JW151" s="79" t="n"/>
      <c r="JX151" s="79" t="n"/>
      <c r="JY151" s="79" t="n"/>
      <c r="JZ151" s="79" t="n"/>
      <c r="KA151" s="79" t="n"/>
      <c r="KB151" s="79" t="n"/>
      <c r="KC151" s="79" t="n"/>
      <c r="KD151" s="79" t="n"/>
      <c r="KE151" s="79" t="n"/>
      <c r="KF151" s="79" t="n"/>
      <c r="KG151" s="79" t="n"/>
      <c r="KH151" s="79" t="n"/>
      <c r="KI151" s="79" t="n"/>
      <c r="KJ151" s="79" t="n"/>
      <c r="KK151" s="79" t="n"/>
      <c r="KL151" s="79" t="n"/>
      <c r="KM151" s="79" t="n"/>
      <c r="KP151" s="78" t="n">
        <v>7</v>
      </c>
      <c r="KQ151" s="79" t="n"/>
      <c r="KR151" s="79" t="n"/>
      <c r="KS151" s="79" t="n"/>
      <c r="KT151" s="79" t="n"/>
      <c r="KU151" s="79" t="n"/>
      <c r="KV151" s="79" t="n"/>
      <c r="KW151" s="79" t="n"/>
      <c r="KX151" s="79" t="n"/>
      <c r="KY151" s="79" t="n"/>
      <c r="KZ151" s="79" t="n"/>
      <c r="LA151" s="79" t="n"/>
      <c r="LB151" s="79" t="n"/>
      <c r="LC151" s="79" t="n"/>
      <c r="LD151" s="79" t="n"/>
      <c r="LE151" s="79" t="n"/>
      <c r="LF151" s="79" t="n"/>
      <c r="LG151" s="79" t="n"/>
      <c r="LH151" s="79" t="n"/>
      <c r="LI151" s="79" t="n"/>
      <c r="LJ151" s="79" t="n"/>
      <c r="LK151" s="79" t="n"/>
      <c r="LL151" s="79" t="n"/>
      <c r="LM151" s="79" t="n"/>
      <c r="LN151" s="79" t="n"/>
      <c r="LO151" s="79" t="n"/>
      <c r="LP151" s="79" t="n"/>
      <c r="LQ151" s="79" t="n"/>
      <c r="LR151" s="79" t="n"/>
      <c r="LS151" s="79" t="n"/>
      <c r="LT151" s="79" t="n"/>
      <c r="LU151" s="79" t="n"/>
      <c r="LV151" s="79" t="n"/>
      <c r="LW151" s="79" t="n"/>
      <c r="LX151" s="79" t="n"/>
      <c r="LY151" s="79" t="n"/>
      <c r="LZ151" s="79" t="n"/>
      <c r="MA151" s="79" t="n"/>
      <c r="MB151" s="79" t="n"/>
      <c r="MC151" s="79" t="n"/>
      <c r="MD151" s="79" t="n"/>
      <c r="MG151" s="78" t="n">
        <v>7</v>
      </c>
      <c r="MH151" s="79" t="n"/>
      <c r="MI151" s="79" t="n"/>
      <c r="MJ151" s="79" t="n"/>
      <c r="MK151" s="79" t="n"/>
      <c r="ML151" s="79" t="n"/>
      <c r="MM151" s="79" t="n"/>
      <c r="MN151" s="79" t="n"/>
      <c r="MO151" s="79" t="n"/>
      <c r="MP151" s="79" t="n"/>
      <c r="MQ151" s="79" t="n"/>
      <c r="MR151" s="79" t="n"/>
      <c r="MS151" s="79" t="n"/>
      <c r="MT151" s="79" t="n"/>
      <c r="MU151" s="79" t="n"/>
      <c r="MV151" s="79" t="n"/>
      <c r="MW151" s="79" t="n"/>
      <c r="MX151" s="79" t="n"/>
      <c r="MY151" s="79" t="n"/>
      <c r="MZ151" s="79" t="n"/>
      <c r="NA151" s="79" t="n"/>
      <c r="NB151" s="79" t="n"/>
      <c r="NC151" s="79" t="n"/>
      <c r="ND151" s="79" t="n"/>
      <c r="NE151" s="79" t="n"/>
      <c r="NF151" s="79" t="n"/>
      <c r="NG151" s="79" t="n"/>
      <c r="NH151" s="79" t="n"/>
      <c r="NI151" s="79" t="n"/>
      <c r="NJ151" s="79" t="n"/>
      <c r="NK151" s="79" t="n"/>
      <c r="NL151" s="79" t="n"/>
      <c r="NM151" s="79" t="n"/>
      <c r="NN151" s="79" t="n"/>
      <c r="NO151" s="79" t="n"/>
      <c r="NP151" s="79" t="n"/>
      <c r="NQ151" s="79" t="n"/>
      <c r="NR151" s="79" t="n"/>
      <c r="NS151" s="79" t="n"/>
      <c r="NT151" s="79" t="n"/>
      <c r="NU151" s="79" t="n"/>
      <c r="NX151" s="78" t="n">
        <v>7</v>
      </c>
      <c r="NY151" s="79" t="n"/>
      <c r="NZ151" s="79" t="n"/>
      <c r="OA151" s="79" t="n"/>
      <c r="OB151" s="79" t="n"/>
      <c r="OC151" s="79" t="n"/>
      <c r="OD151" s="79" t="n"/>
      <c r="OE151" s="79" t="n"/>
      <c r="OF151" s="79" t="n"/>
      <c r="OG151" s="79" t="n"/>
      <c r="OH151" s="79" t="n"/>
      <c r="OI151" s="79" t="n"/>
      <c r="OJ151" s="79" t="n"/>
      <c r="OK151" s="79" t="n"/>
      <c r="OL151" s="79" t="n"/>
      <c r="OM151" s="79" t="n"/>
      <c r="ON151" s="79" t="n"/>
      <c r="OO151" s="79" t="n"/>
      <c r="OP151" s="79" t="n"/>
      <c r="OQ151" s="79" t="n"/>
      <c r="OR151" s="79" t="n"/>
      <c r="OS151" s="79" t="n"/>
      <c r="OT151" s="79" t="n"/>
      <c r="OU151" s="79" t="n"/>
      <c r="OV151" s="79" t="n"/>
      <c r="OW151" s="79" t="n"/>
      <c r="OX151" s="79" t="n"/>
      <c r="OY151" s="79" t="n"/>
      <c r="OZ151" s="79" t="n"/>
      <c r="PA151" s="79" t="n"/>
      <c r="PB151" s="79" t="n"/>
      <c r="PC151" s="79" t="n"/>
      <c r="PD151" s="79" t="n"/>
      <c r="PE151" s="79" t="n"/>
      <c r="PF151" s="79" t="n"/>
      <c r="PG151" s="79" t="n"/>
      <c r="PH151" s="79" t="n"/>
      <c r="PI151" s="79" t="n"/>
      <c r="PJ151" s="79" t="n"/>
      <c r="PK151" s="79" t="n"/>
      <c r="PL151" s="79" t="n"/>
      <c r="PO151" s="78" t="n">
        <v>7</v>
      </c>
      <c r="PP151" s="79" t="n"/>
      <c r="PQ151" s="79" t="n"/>
      <c r="PR151" s="79" t="n"/>
      <c r="PS151" s="79" t="n"/>
      <c r="PT151" s="79" t="n"/>
      <c r="PU151" s="79" t="n"/>
      <c r="PV151" s="79" t="n"/>
      <c r="PW151" s="79" t="n"/>
      <c r="PX151" s="79" t="n"/>
      <c r="PY151" s="79" t="n"/>
      <c r="PZ151" s="79" t="n"/>
      <c r="QA151" s="79" t="n"/>
      <c r="QB151" s="79" t="n"/>
      <c r="QC151" s="79" t="n"/>
      <c r="QD151" s="79" t="n"/>
      <c r="QE151" s="79" t="n"/>
      <c r="QF151" s="79" t="n"/>
      <c r="QG151" s="79" t="n"/>
      <c r="QH151" s="79" t="n"/>
      <c r="QI151" s="79" t="n"/>
      <c r="QJ151" s="79" t="n"/>
      <c r="QK151" s="79" t="n"/>
      <c r="QL151" s="79" t="n"/>
      <c r="QM151" s="79" t="n"/>
      <c r="QN151" s="79" t="n"/>
      <c r="QO151" s="79" t="n"/>
      <c r="QP151" s="79" t="n"/>
      <c r="QQ151" s="79" t="n"/>
      <c r="QR151" s="79" t="n"/>
      <c r="QS151" s="79" t="n"/>
      <c r="QT151" s="79" t="n"/>
      <c r="QU151" s="79" t="n"/>
      <c r="QV151" s="79" t="n"/>
      <c r="QW151" s="79" t="n"/>
      <c r="QX151" s="79" t="n"/>
      <c r="QY151" s="79" t="n"/>
      <c r="QZ151" s="79" t="n"/>
      <c r="RA151" s="79" t="n"/>
      <c r="RB151" s="79" t="n"/>
      <c r="RC151" s="79" t="n"/>
      <c r="RF151" s="78" t="n">
        <v>7</v>
      </c>
      <c r="RG151" s="79" t="n"/>
      <c r="RH151" s="79" t="n"/>
      <c r="RI151" s="79" t="n"/>
      <c r="RJ151" s="79" t="n"/>
      <c r="RK151" s="79" t="n"/>
      <c r="RL151" s="79" t="n"/>
      <c r="RM151" s="79" t="n"/>
      <c r="RN151" s="79" t="n"/>
      <c r="RO151" s="79" t="n"/>
      <c r="RP151" s="79" t="n"/>
      <c r="RQ151" s="79" t="n"/>
      <c r="RR151" s="79" t="n"/>
      <c r="RS151" s="79" t="n"/>
      <c r="RT151" s="79" t="n"/>
      <c r="RU151" s="79" t="n"/>
      <c r="RV151" s="79" t="n"/>
      <c r="RW151" s="79" t="n"/>
      <c r="RX151" s="79" t="n"/>
      <c r="RY151" s="79" t="n"/>
      <c r="RZ151" s="79" t="n"/>
      <c r="SA151" s="79" t="n"/>
      <c r="SB151" s="79" t="n"/>
      <c r="SC151" s="79" t="n"/>
      <c r="SD151" s="79" t="n"/>
      <c r="SE151" s="79" t="n"/>
      <c r="SF151" s="79" t="n"/>
      <c r="SG151" s="79" t="n"/>
      <c r="SH151" s="79" t="n"/>
      <c r="SI151" s="79" t="n"/>
      <c r="SJ151" s="79" t="n"/>
      <c r="SK151" s="79" t="n"/>
      <c r="SL151" s="79" t="n"/>
      <c r="SM151" s="79" t="n"/>
      <c r="SN151" s="79" t="n"/>
      <c r="SO151" s="79" t="n"/>
      <c r="SP151" s="79" t="n"/>
      <c r="SQ151" s="79" t="n"/>
      <c r="SR151" s="79" t="n"/>
      <c r="SS151" s="79" t="n"/>
      <c r="ST151" s="79" t="n"/>
      <c r="SW151" s="78" t="n">
        <v>7</v>
      </c>
      <c r="SX151" s="79" t="n"/>
      <c r="SY151" s="79" t="n"/>
      <c r="SZ151" s="79" t="n"/>
      <c r="TA151" s="79" t="n"/>
      <c r="TB151" s="79" t="n"/>
      <c r="TC151" s="79" t="n"/>
      <c r="TD151" s="79" t="n"/>
      <c r="TE151" s="79" t="n"/>
      <c r="TF151" s="79" t="n"/>
      <c r="TG151" s="79" t="n"/>
      <c r="TH151" s="79" t="n"/>
      <c r="TI151" s="79" t="n"/>
      <c r="TJ151" s="79" t="n"/>
      <c r="TK151" s="79" t="n"/>
      <c r="TL151" s="79" t="n"/>
      <c r="TM151" s="79" t="n"/>
      <c r="TN151" s="79" t="n"/>
      <c r="TO151" s="79" t="n"/>
      <c r="TP151" s="79" t="n"/>
      <c r="TQ151" s="79" t="n"/>
      <c r="TR151" s="79" t="n"/>
      <c r="TS151" s="79" t="n"/>
      <c r="TT151" s="79" t="n"/>
      <c r="TU151" s="79" t="n"/>
      <c r="TV151" s="79" t="n"/>
      <c r="TW151" s="79" t="n"/>
      <c r="TX151" s="79" t="n"/>
      <c r="TY151" s="79" t="n"/>
      <c r="TZ151" s="79" t="n"/>
      <c r="UA151" s="79" t="n"/>
      <c r="UB151" s="79" t="n"/>
      <c r="UC151" s="79" t="n"/>
      <c r="UD151" s="79" t="n"/>
      <c r="UE151" s="79" t="n"/>
      <c r="UF151" s="79" t="n"/>
      <c r="UG151" s="79" t="n"/>
      <c r="UH151" s="79" t="n"/>
      <c r="UI151" s="79" t="n"/>
      <c r="UJ151" s="79" t="n"/>
      <c r="UK151" s="79" t="n"/>
      <c r="UN151" s="78" t="n">
        <v>7</v>
      </c>
      <c r="UO151" s="79" t="n"/>
      <c r="UP151" s="79" t="n"/>
      <c r="UQ151" s="79" t="n"/>
      <c r="UR151" s="79" t="n"/>
      <c r="US151" s="79" t="n"/>
      <c r="UT151" s="79" t="n"/>
      <c r="UU151" s="79" t="n"/>
      <c r="UV151" s="79" t="n"/>
      <c r="UW151" s="79" t="n"/>
      <c r="UX151" s="79" t="n"/>
      <c r="UY151" s="79" t="n"/>
      <c r="UZ151" s="79" t="n"/>
      <c r="VA151" s="79" t="n"/>
      <c r="VB151" s="79" t="n"/>
      <c r="VC151" s="79" t="n"/>
      <c r="VD151" s="79" t="n"/>
      <c r="VE151" s="79" t="n"/>
      <c r="VF151" s="79" t="n"/>
      <c r="VG151" s="79" t="n"/>
      <c r="VH151" s="79" t="n"/>
      <c r="VI151" s="79" t="n"/>
      <c r="VJ151" s="79" t="n"/>
      <c r="VK151" s="79" t="n"/>
      <c r="VL151" s="79" t="n"/>
      <c r="VM151" s="79" t="n"/>
      <c r="VN151" s="79" t="n"/>
      <c r="VO151" s="79" t="n"/>
      <c r="VP151" s="79" t="n"/>
      <c r="VQ151" s="79" t="n"/>
      <c r="VR151" s="79" t="n"/>
      <c r="VS151" s="79" t="n"/>
      <c r="VT151" s="79" t="n"/>
      <c r="VU151" s="79" t="n"/>
      <c r="VV151" s="79" t="n"/>
      <c r="VW151" s="79" t="n"/>
      <c r="VX151" s="79" t="n"/>
      <c r="VY151" s="79" t="n"/>
      <c r="VZ151" s="79" t="n"/>
      <c r="WA151" s="79" t="n"/>
      <c r="WB151" s="79" t="n"/>
      <c r="WE151" s="78" t="n">
        <v>7</v>
      </c>
      <c r="WF151" s="79" t="n"/>
      <c r="WG151" s="79" t="n"/>
      <c r="WH151" s="79" t="n"/>
      <c r="WI151" s="79" t="n"/>
      <c r="WJ151" s="79" t="n"/>
      <c r="WK151" s="79" t="n"/>
      <c r="WL151" s="79" t="n"/>
      <c r="WM151" s="79" t="n"/>
      <c r="WN151" s="79" t="n"/>
      <c r="WO151" s="79" t="n"/>
      <c r="WP151" s="79" t="n"/>
      <c r="WQ151" s="79" t="n"/>
      <c r="WR151" s="79" t="n"/>
      <c r="WS151" s="79" t="n"/>
      <c r="WT151" s="79" t="n"/>
      <c r="WU151" s="79" t="n"/>
      <c r="WV151" s="79" t="n"/>
      <c r="WW151" s="79" t="n"/>
      <c r="WX151" s="79" t="n"/>
      <c r="WY151" s="79" t="n"/>
      <c r="WZ151" s="79" t="n"/>
      <c r="XA151" s="79" t="n"/>
      <c r="XB151" s="79" t="n"/>
      <c r="XC151" s="79" t="n"/>
      <c r="XD151" s="79" t="n"/>
      <c r="XE151" s="79" t="n"/>
      <c r="XF151" s="79" t="n"/>
      <c r="XG151" s="79" t="n"/>
      <c r="XH151" s="79" t="n"/>
      <c r="XI151" s="79" t="n"/>
      <c r="XJ151" s="79" t="n"/>
      <c r="XK151" s="79" t="n"/>
      <c r="XL151" s="79" t="n"/>
      <c r="XM151" s="79" t="n"/>
      <c r="XN151" s="79" t="n"/>
      <c r="XO151" s="79" t="n"/>
      <c r="XP151" s="79" t="n"/>
      <c r="XQ151" s="79" t="n"/>
      <c r="XR151" s="79" t="n"/>
      <c r="XS151" s="79" t="n"/>
      <c r="XV151" s="78" t="n">
        <v>7</v>
      </c>
      <c r="XW151" s="79" t="n"/>
      <c r="XX151" s="79" t="n"/>
      <c r="XY151" s="79" t="n"/>
      <c r="XZ151" s="79" t="n"/>
      <c r="YA151" s="79" t="n"/>
      <c r="YB151" s="79" t="n"/>
      <c r="YC151" s="79" t="n"/>
      <c r="YD151" s="79" t="n"/>
      <c r="YE151" s="79" t="n"/>
      <c r="YF151" s="79" t="n"/>
      <c r="YG151" s="79" t="n"/>
      <c r="YH151" s="79" t="n"/>
      <c r="YI151" s="79" t="n"/>
      <c r="YJ151" s="79" t="n"/>
      <c r="YK151" s="79" t="n"/>
      <c r="YL151" s="79" t="n"/>
      <c r="YM151" s="79" t="n"/>
      <c r="YN151" s="79" t="n"/>
      <c r="YO151" s="79" t="n"/>
      <c r="YP151" s="79" t="n"/>
      <c r="YQ151" s="79" t="n"/>
      <c r="YR151" s="79" t="n"/>
      <c r="YS151" s="79" t="n"/>
      <c r="YT151" s="79" t="n"/>
      <c r="YU151" s="79" t="n"/>
      <c r="YV151" s="79" t="n"/>
      <c r="YW151" s="79" t="n"/>
      <c r="YX151" s="79" t="n"/>
      <c r="YY151" s="79" t="n"/>
      <c r="YZ151" s="79" t="n"/>
      <c r="ZA151" s="79" t="n"/>
      <c r="ZB151" s="79" t="n"/>
      <c r="ZC151" s="79" t="n"/>
      <c r="ZD151" s="79" t="n"/>
      <c r="ZE151" s="79" t="n"/>
      <c r="ZF151" s="79" t="n"/>
      <c r="ZG151" s="79" t="n"/>
      <c r="ZH151" s="79" t="n"/>
      <c r="ZI151" s="79" t="n"/>
      <c r="ZJ151" s="79" t="n"/>
      <c r="ZM151" s="78" t="n">
        <v>7</v>
      </c>
      <c r="ZN151" s="79" t="n"/>
      <c r="ZO151" s="79" t="n"/>
      <c r="ZP151" s="79" t="n"/>
      <c r="ZQ151" s="79" t="n"/>
      <c r="ZR151" s="79" t="n"/>
      <c r="ZS151" s="79" t="n"/>
      <c r="ZT151" s="79" t="n"/>
      <c r="ZU151" s="79" t="n"/>
      <c r="ZV151" s="79" t="n"/>
      <c r="ZW151" s="79" t="n"/>
      <c r="ZX151" s="79" t="n"/>
      <c r="ZY151" s="79" t="n"/>
      <c r="ZZ151" s="79" t="n"/>
      <c r="AAA151" s="79" t="n"/>
      <c r="AAB151" s="79" t="n"/>
      <c r="AAC151" s="79" t="n"/>
      <c r="AAD151" s="79" t="n"/>
      <c r="AAE151" s="79" t="n"/>
      <c r="AAF151" s="79" t="n"/>
      <c r="AAG151" s="79" t="n"/>
      <c r="AAH151" s="79" t="n"/>
      <c r="AAI151" s="79" t="n"/>
      <c r="AAJ151" s="79" t="n"/>
      <c r="AAK151" s="79" t="n"/>
      <c r="AAL151" s="79" t="n"/>
      <c r="AAM151" s="79" t="n"/>
      <c r="AAN151" s="79" t="n"/>
      <c r="AAO151" s="79" t="n"/>
      <c r="AAP151" s="79" t="n"/>
      <c r="AAQ151" s="79" t="n"/>
      <c r="AAR151" s="79" t="n"/>
      <c r="AAS151" s="79" t="n"/>
      <c r="AAT151" s="79" t="n"/>
      <c r="AAU151" s="79" t="n"/>
      <c r="AAV151" s="79" t="n"/>
      <c r="AAW151" s="79" t="n"/>
      <c r="AAX151" s="79" t="n"/>
      <c r="AAY151" s="79" t="n"/>
      <c r="AAZ151" s="79" t="n"/>
      <c r="ABA151" s="79" t="n"/>
      <c r="ABD151" s="78" t="n">
        <v>7</v>
      </c>
      <c r="ABE151" s="79" t="n"/>
      <c r="ABF151" s="79" t="n"/>
      <c r="ABG151" s="79" t="n"/>
      <c r="ABH151" s="79" t="n"/>
      <c r="ABI151" s="79" t="n"/>
      <c r="ABJ151" s="79" t="n"/>
      <c r="ABK151" s="79" t="n"/>
      <c r="ABL151" s="79" t="n"/>
      <c r="ABM151" s="79" t="n"/>
      <c r="ABN151" s="79" t="n"/>
      <c r="ABO151" s="79" t="n"/>
      <c r="ABP151" s="79" t="n"/>
      <c r="ABQ151" s="79" t="n"/>
      <c r="ABR151" s="79" t="n"/>
      <c r="ABS151" s="79" t="n"/>
      <c r="ABT151" s="79" t="n"/>
      <c r="ABU151" s="79" t="n"/>
      <c r="ABV151" s="79" t="n"/>
      <c r="ABW151" s="79" t="n"/>
      <c r="ABX151" s="79" t="n"/>
      <c r="ABY151" s="79" t="n"/>
      <c r="ABZ151" s="79" t="n"/>
      <c r="ACA151" s="79" t="n"/>
      <c r="ACB151" s="79" t="n"/>
      <c r="ACC151" s="79" t="n"/>
      <c r="ACD151" s="79" t="n"/>
      <c r="ACE151" s="79" t="n"/>
      <c r="ACF151" s="79" t="n"/>
      <c r="ACG151" s="79" t="n"/>
      <c r="ACH151" s="79" t="n"/>
      <c r="ACI151" s="79" t="n"/>
      <c r="ACJ151" s="79" t="n"/>
      <c r="ACK151" s="79" t="n"/>
      <c r="ACL151" s="79" t="n"/>
      <c r="ACM151" s="79" t="n"/>
      <c r="ACN151" s="79" t="n"/>
      <c r="ACO151" s="79" t="n"/>
      <c r="ACP151" s="79" t="n"/>
      <c r="ACQ151" s="79" t="n"/>
      <c r="ACR151" s="79" t="n"/>
      <c r="ACU151" s="78" t="n">
        <v>7</v>
      </c>
      <c r="ACV151" s="79" t="n"/>
      <c r="ACW151" s="79" t="n"/>
      <c r="ACX151" s="79" t="n"/>
      <c r="ACY151" s="79" t="n"/>
      <c r="ACZ151" s="79" t="n"/>
      <c r="ADA151" s="79" t="n"/>
      <c r="ADB151" s="79" t="n"/>
      <c r="ADC151" s="79" t="n"/>
      <c r="ADD151" s="79" t="n"/>
      <c r="ADE151" s="79" t="n"/>
      <c r="ADF151" s="79" t="n"/>
      <c r="ADG151" s="79" t="n"/>
      <c r="ADH151" s="79" t="n"/>
      <c r="ADI151" s="79" t="n"/>
      <c r="ADJ151" s="79" t="n"/>
      <c r="ADK151" s="79" t="n"/>
      <c r="ADL151" s="79" t="n"/>
      <c r="ADM151" s="79" t="n"/>
      <c r="ADN151" s="79" t="n"/>
      <c r="ADO151" s="79" t="n"/>
      <c r="ADP151" s="79" t="n"/>
      <c r="ADQ151" s="79" t="n"/>
      <c r="ADR151" s="79" t="n"/>
      <c r="ADS151" s="79" t="n"/>
      <c r="ADT151" s="79" t="n"/>
      <c r="ADU151" s="79" t="n"/>
      <c r="ADV151" s="79" t="n"/>
      <c r="ADW151" s="79" t="n"/>
      <c r="ADX151" s="79" t="n"/>
      <c r="ADY151" s="79" t="n"/>
      <c r="ADZ151" s="79" t="n"/>
      <c r="AEA151" s="79" t="n"/>
      <c r="AEB151" s="79" t="n"/>
      <c r="AEC151" s="79" t="n"/>
      <c r="AED151" s="79" t="n"/>
      <c r="AEE151" s="79" t="n"/>
      <c r="AEF151" s="79" t="n"/>
      <c r="AEG151" s="79" t="n"/>
      <c r="AEH151" s="79" t="n"/>
      <c r="AEI151" s="79" t="n"/>
      <c r="AEL151" s="78" t="n">
        <v>7</v>
      </c>
      <c r="AEM151" s="79" t="n"/>
      <c r="AEN151" s="79" t="n"/>
      <c r="AEO151" s="79" t="n"/>
      <c r="AEP151" s="79" t="n"/>
      <c r="AEQ151" s="79" t="n"/>
      <c r="AER151" s="79" t="n"/>
      <c r="AES151" s="79" t="n"/>
      <c r="AET151" s="79" t="n"/>
      <c r="AEU151" s="79" t="n"/>
      <c r="AEV151" s="79" t="n"/>
      <c r="AEW151" s="79" t="n"/>
      <c r="AEX151" s="79" t="n"/>
      <c r="AEY151" s="79" t="n"/>
      <c r="AEZ151" s="79" t="n"/>
      <c r="AFA151" s="79" t="n"/>
      <c r="AFB151" s="79" t="n"/>
      <c r="AFC151" s="79" t="n"/>
      <c r="AFD151" s="79" t="n"/>
      <c r="AFE151" s="79" t="n"/>
      <c r="AFF151" s="79" t="n"/>
      <c r="AFG151" s="79" t="n"/>
      <c r="AFH151" s="79" t="n"/>
      <c r="AFI151" s="79" t="n"/>
      <c r="AFJ151" s="79" t="n"/>
      <c r="AFK151" s="79" t="n"/>
      <c r="AFL151" s="79" t="n"/>
      <c r="AFM151" s="79" t="n"/>
      <c r="AFN151" s="79" t="n"/>
      <c r="AFO151" s="79" t="n"/>
      <c r="AFP151" s="79" t="n"/>
      <c r="AFQ151" s="79" t="n"/>
      <c r="AFR151" s="79" t="n"/>
      <c r="AFS151" s="79" t="n"/>
      <c r="AFT151" s="79" t="n"/>
      <c r="AFU151" s="79" t="n"/>
      <c r="AFV151" s="79" t="n"/>
      <c r="AFW151" s="79" t="n"/>
      <c r="AFX151" s="79" t="n"/>
      <c r="AFY151" s="79" t="n"/>
      <c r="AFZ151" s="79" t="n"/>
    </row>
    <row r="152">
      <c r="A152" s="78" t="n">
        <v>8</v>
      </c>
      <c r="B152" s="79" t="n"/>
      <c r="C152" s="79" t="n"/>
      <c r="D152" s="79" t="n"/>
      <c r="E152" s="79" t="n"/>
      <c r="F152" s="79" t="n"/>
      <c r="G152" s="79" t="n"/>
      <c r="H152" s="79" t="n"/>
      <c r="I152" s="79" t="n"/>
      <c r="J152" s="79" t="n"/>
      <c r="K152" s="79" t="n"/>
      <c r="L152" s="79" t="n"/>
      <c r="M152" s="79" t="n"/>
      <c r="N152" s="79" t="n"/>
      <c r="O152" s="79" t="n"/>
      <c r="P152" s="79" t="n"/>
      <c r="Q152" s="79" t="n"/>
      <c r="R152" s="79" t="n"/>
      <c r="S152" s="79" t="n"/>
      <c r="T152" s="79" t="n"/>
      <c r="U152" s="79" t="n"/>
      <c r="V152" s="79" t="n"/>
      <c r="W152" s="79" t="n"/>
      <c r="X152" s="79" t="n"/>
      <c r="Y152" s="79" t="n"/>
      <c r="Z152" s="79" t="n"/>
      <c r="AA152" s="79" t="n"/>
      <c r="AB152" s="79" t="n"/>
      <c r="AC152" s="79" t="n"/>
      <c r="AD152" s="79" t="n"/>
      <c r="AE152" s="79" t="n"/>
      <c r="AF152" s="79" t="n"/>
      <c r="AG152" s="79" t="n"/>
      <c r="AH152" s="79" t="n"/>
      <c r="AI152" s="79" t="n"/>
      <c r="AJ152" s="79" t="n"/>
      <c r="AK152" s="79" t="n"/>
      <c r="AL152" s="79" t="n"/>
      <c r="AM152" s="79" t="n"/>
      <c r="AN152" s="79" t="n"/>
      <c r="AO152" s="79" t="n"/>
      <c r="AR152" s="78" t="n">
        <v>8</v>
      </c>
      <c r="AS152" s="79" t="n"/>
      <c r="AT152" s="79" t="n"/>
      <c r="AU152" s="79" t="n"/>
      <c r="AV152" s="79" t="n"/>
      <c r="AW152" s="79" t="n"/>
      <c r="AX152" s="79" t="n"/>
      <c r="AY152" s="79" t="n"/>
      <c r="AZ152" s="79" t="n"/>
      <c r="BA152" s="79" t="n"/>
      <c r="BB152" s="79" t="n"/>
      <c r="BC152" s="79" t="n"/>
      <c r="BD152" s="79" t="n"/>
      <c r="BE152" s="79" t="n"/>
      <c r="BF152" s="79" t="n"/>
      <c r="BG152" s="79" t="n"/>
      <c r="BH152" s="79" t="n"/>
      <c r="BI152" s="79" t="n"/>
      <c r="BJ152" s="79" t="n"/>
      <c r="BK152" s="79" t="n"/>
      <c r="BL152" s="79" t="n"/>
      <c r="BM152" s="79" t="n"/>
      <c r="BN152" s="79" t="n"/>
      <c r="BO152" s="79" t="n"/>
      <c r="BP152" s="79" t="n"/>
      <c r="BQ152" s="79" t="n"/>
      <c r="BR152" s="79" t="n"/>
      <c r="BS152" s="79" t="n"/>
      <c r="BT152" s="79" t="n"/>
      <c r="BU152" s="79" t="n"/>
      <c r="BV152" s="79" t="n"/>
      <c r="BW152" s="79" t="n"/>
      <c r="BX152" s="79" t="n"/>
      <c r="BY152" s="79" t="n"/>
      <c r="BZ152" s="79" t="n"/>
      <c r="CA152" s="79" t="n"/>
      <c r="CB152" s="79" t="n"/>
      <c r="CC152" s="79" t="n"/>
      <c r="CD152" s="79" t="n"/>
      <c r="CE152" s="79" t="n"/>
      <c r="CF152" s="79" t="n"/>
      <c r="CI152" s="78" t="n">
        <v>8</v>
      </c>
      <c r="CJ152" s="79" t="n"/>
      <c r="CK152" s="79" t="n"/>
      <c r="CL152" s="79" t="n"/>
      <c r="CM152" s="79" t="n"/>
      <c r="CN152" s="79" t="n"/>
      <c r="CO152" s="79" t="n"/>
      <c r="CP152" s="79" t="n"/>
      <c r="CQ152" s="79" t="n"/>
      <c r="CR152" s="79" t="n"/>
      <c r="CS152" s="79" t="n"/>
      <c r="CT152" s="79" t="n"/>
      <c r="CU152" s="79" t="n"/>
      <c r="CV152" s="79" t="n"/>
      <c r="CW152" s="79" t="n"/>
      <c r="CX152" s="79" t="n"/>
      <c r="CY152" s="79" t="n"/>
      <c r="CZ152" s="79" t="n"/>
      <c r="DA152" s="79" t="n"/>
      <c r="DB152" s="79" t="n"/>
      <c r="DC152" s="79" t="n"/>
      <c r="DD152" s="79" t="n"/>
      <c r="DE152" s="79" t="n"/>
      <c r="DF152" s="79" t="n"/>
      <c r="DG152" s="79" t="n"/>
      <c r="DH152" s="79" t="n"/>
      <c r="DI152" s="79" t="n"/>
      <c r="DJ152" s="79" t="n"/>
      <c r="DK152" s="79" t="n"/>
      <c r="DL152" s="79" t="n"/>
      <c r="DM152" s="79" t="n"/>
      <c r="DN152" s="79" t="n"/>
      <c r="DO152" s="79" t="n"/>
      <c r="DP152" s="79" t="n"/>
      <c r="DQ152" s="79" t="n"/>
      <c r="DR152" s="79" t="n"/>
      <c r="DS152" s="79" t="n"/>
      <c r="DT152" s="79" t="n"/>
      <c r="DU152" s="79" t="n"/>
      <c r="DV152" s="79" t="n"/>
      <c r="DW152" s="79" t="n"/>
      <c r="DZ152" s="78" t="n">
        <v>8</v>
      </c>
      <c r="EA152" s="79" t="n"/>
      <c r="EB152" s="79" t="n"/>
      <c r="EC152" s="79" t="n"/>
      <c r="ED152" s="79" t="n"/>
      <c r="EE152" s="79" t="n"/>
      <c r="EF152" s="79" t="n"/>
      <c r="EG152" s="79" t="n"/>
      <c r="EH152" s="79" t="n"/>
      <c r="EI152" s="79" t="n"/>
      <c r="EJ152" s="79" t="n"/>
      <c r="EK152" s="79" t="n"/>
      <c r="EL152" s="79" t="n"/>
      <c r="EM152" s="79" t="n"/>
      <c r="EN152" s="79" t="n"/>
      <c r="EO152" s="79" t="n"/>
      <c r="EP152" s="79" t="n"/>
      <c r="EQ152" s="79" t="n"/>
      <c r="ER152" s="79" t="n"/>
      <c r="ES152" s="79" t="n"/>
      <c r="ET152" s="79" t="n"/>
      <c r="EU152" s="79" t="n"/>
      <c r="EV152" s="79" t="n"/>
      <c r="EW152" s="79" t="n"/>
      <c r="EX152" s="79" t="n"/>
      <c r="EY152" s="79" t="n"/>
      <c r="EZ152" s="79" t="n"/>
      <c r="FA152" s="79" t="n"/>
      <c r="FB152" s="79" t="n"/>
      <c r="FC152" s="79" t="n"/>
      <c r="FD152" s="79" t="n"/>
      <c r="FE152" s="79" t="n"/>
      <c r="FF152" s="79" t="n"/>
      <c r="FG152" s="79" t="n"/>
      <c r="FH152" s="79" t="n"/>
      <c r="FI152" s="79" t="n"/>
      <c r="FJ152" s="79" t="n"/>
      <c r="FK152" s="79" t="n"/>
      <c r="FL152" s="79" t="n"/>
      <c r="FM152" s="79" t="n"/>
      <c r="FN152" s="79" t="n"/>
      <c r="FQ152" s="78" t="n">
        <v>8</v>
      </c>
      <c r="FR152" s="79" t="n"/>
      <c r="FS152" s="79" t="n"/>
      <c r="FT152" s="79" t="n"/>
      <c r="FU152" s="79" t="n"/>
      <c r="FV152" s="79" t="n"/>
      <c r="FW152" s="79" t="n"/>
      <c r="FX152" s="79" t="n"/>
      <c r="FY152" s="79" t="n"/>
      <c r="FZ152" s="79" t="n"/>
      <c r="GA152" s="79" t="n"/>
      <c r="GB152" s="79" t="n"/>
      <c r="GC152" s="79" t="n"/>
      <c r="GD152" s="79" t="n"/>
      <c r="GE152" s="79" t="n"/>
      <c r="GF152" s="79" t="n"/>
      <c r="GG152" s="79" t="n"/>
      <c r="GH152" s="79" t="n"/>
      <c r="GI152" s="79" t="n"/>
      <c r="GJ152" s="79" t="n"/>
      <c r="GK152" s="79" t="n"/>
      <c r="GL152" s="79" t="n"/>
      <c r="GM152" s="79" t="n"/>
      <c r="GN152" s="79" t="n"/>
      <c r="GO152" s="79" t="n"/>
      <c r="GP152" s="79" t="n"/>
      <c r="GQ152" s="79" t="n"/>
      <c r="GR152" s="79" t="n"/>
      <c r="GS152" s="79" t="n"/>
      <c r="GT152" s="79" t="n"/>
      <c r="GU152" s="79" t="n"/>
      <c r="GV152" s="79" t="n"/>
      <c r="GW152" s="79" t="n"/>
      <c r="GX152" s="79" t="n"/>
      <c r="GY152" s="79" t="n"/>
      <c r="GZ152" s="79" t="n"/>
      <c r="HA152" s="79" t="n"/>
      <c r="HB152" s="79" t="n"/>
      <c r="HC152" s="79" t="n"/>
      <c r="HD152" s="79" t="n"/>
      <c r="HE152" s="79" t="n"/>
      <c r="HH152" s="78" t="n">
        <v>8</v>
      </c>
      <c r="HI152" s="79" t="n"/>
      <c r="HJ152" s="79" t="n"/>
      <c r="HK152" s="79" t="n"/>
      <c r="HL152" s="79" t="n"/>
      <c r="HM152" s="79" t="n"/>
      <c r="HN152" s="79" t="n"/>
      <c r="HO152" s="79" t="n"/>
      <c r="HP152" s="79" t="n"/>
      <c r="HQ152" s="79" t="n"/>
      <c r="HR152" s="79" t="n"/>
      <c r="HS152" s="79" t="n"/>
      <c r="HT152" s="79" t="n"/>
      <c r="HU152" s="79" t="n"/>
      <c r="HV152" s="79" t="n"/>
      <c r="HW152" s="79" t="n"/>
      <c r="HX152" s="79" t="n"/>
      <c r="HY152" s="79" t="n"/>
      <c r="HZ152" s="79" t="n"/>
      <c r="IA152" s="79" t="n"/>
      <c r="IB152" s="79" t="n"/>
      <c r="IC152" s="79" t="n"/>
      <c r="ID152" s="79" t="n"/>
      <c r="IE152" s="79" t="n"/>
      <c r="IF152" s="79" t="n"/>
      <c r="IG152" s="79" t="n"/>
      <c r="IH152" s="79" t="n"/>
      <c r="II152" s="79" t="n"/>
      <c r="IJ152" s="79" t="n"/>
      <c r="IK152" s="79" t="n"/>
      <c r="IL152" s="79" t="n"/>
      <c r="IM152" s="79" t="n"/>
      <c r="IN152" s="79" t="n"/>
      <c r="IO152" s="79" t="n"/>
      <c r="IP152" s="79" t="n"/>
      <c r="IQ152" s="79" t="n"/>
      <c r="IR152" s="79" t="n"/>
      <c r="IS152" s="79" t="n"/>
      <c r="IT152" s="79" t="n"/>
      <c r="IU152" s="79" t="n"/>
      <c r="IV152" s="79" t="n"/>
      <c r="IY152" s="78" t="n">
        <v>8</v>
      </c>
      <c r="IZ152" s="79" t="n"/>
      <c r="JA152" s="79" t="n"/>
      <c r="JB152" s="79" t="n"/>
      <c r="JC152" s="79" t="n"/>
      <c r="JD152" s="79" t="n"/>
      <c r="JE152" s="79" t="n"/>
      <c r="JF152" s="79" t="n"/>
      <c r="JG152" s="79" t="n"/>
      <c r="JH152" s="79" t="n"/>
      <c r="JI152" s="79" t="n"/>
      <c r="JJ152" s="79" t="n"/>
      <c r="JK152" s="79" t="n"/>
      <c r="JL152" s="79" t="n"/>
      <c r="JM152" s="79" t="n"/>
      <c r="JN152" s="79" t="n"/>
      <c r="JO152" s="79" t="n"/>
      <c r="JP152" s="79" t="n"/>
      <c r="JQ152" s="79" t="n"/>
      <c r="JR152" s="79" t="n"/>
      <c r="JS152" s="79" t="n"/>
      <c r="JT152" s="79" t="n"/>
      <c r="JU152" s="79" t="n"/>
      <c r="JV152" s="79" t="n"/>
      <c r="JW152" s="79" t="n"/>
      <c r="JX152" s="79" t="n"/>
      <c r="JY152" s="79" t="n"/>
      <c r="JZ152" s="79" t="n"/>
      <c r="KA152" s="79" t="n"/>
      <c r="KB152" s="79" t="n"/>
      <c r="KC152" s="79" t="n"/>
      <c r="KD152" s="79" t="n"/>
      <c r="KE152" s="79" t="n"/>
      <c r="KF152" s="79" t="n"/>
      <c r="KG152" s="79" t="n"/>
      <c r="KH152" s="79" t="n"/>
      <c r="KI152" s="79" t="n"/>
      <c r="KJ152" s="79" t="n"/>
      <c r="KK152" s="79" t="n"/>
      <c r="KL152" s="79" t="n"/>
      <c r="KM152" s="79" t="n"/>
      <c r="KP152" s="78" t="n">
        <v>8</v>
      </c>
      <c r="KQ152" s="79" t="n"/>
      <c r="KR152" s="79" t="n"/>
      <c r="KS152" s="79" t="n"/>
      <c r="KT152" s="79" t="n"/>
      <c r="KU152" s="79" t="n"/>
      <c r="KV152" s="79" t="n"/>
      <c r="KW152" s="79" t="n"/>
      <c r="KX152" s="79" t="n"/>
      <c r="KY152" s="79" t="n"/>
      <c r="KZ152" s="79" t="n"/>
      <c r="LA152" s="79" t="n"/>
      <c r="LB152" s="79" t="n"/>
      <c r="LC152" s="79" t="n"/>
      <c r="LD152" s="79" t="n"/>
      <c r="LE152" s="79" t="n"/>
      <c r="LF152" s="79" t="n"/>
      <c r="LG152" s="79" t="n"/>
      <c r="LH152" s="79" t="n"/>
      <c r="LI152" s="79" t="n"/>
      <c r="LJ152" s="79" t="n"/>
      <c r="LK152" s="79" t="n"/>
      <c r="LL152" s="79" t="n"/>
      <c r="LM152" s="79" t="n"/>
      <c r="LN152" s="79" t="n"/>
      <c r="LO152" s="79" t="n"/>
      <c r="LP152" s="79" t="n"/>
      <c r="LQ152" s="79" t="n"/>
      <c r="LR152" s="79" t="n"/>
      <c r="LS152" s="79" t="n"/>
      <c r="LT152" s="79" t="n"/>
      <c r="LU152" s="79" t="n"/>
      <c r="LV152" s="79" t="n"/>
      <c r="LW152" s="79" t="n"/>
      <c r="LX152" s="79" t="n"/>
      <c r="LY152" s="79" t="n"/>
      <c r="LZ152" s="79" t="n"/>
      <c r="MA152" s="79" t="n"/>
      <c r="MB152" s="79" t="n"/>
      <c r="MC152" s="79" t="n"/>
      <c r="MD152" s="79" t="n"/>
      <c r="MG152" s="78" t="n">
        <v>8</v>
      </c>
      <c r="MH152" s="79" t="n"/>
      <c r="MI152" s="79" t="n"/>
      <c r="MJ152" s="79" t="n"/>
      <c r="MK152" s="79" t="n"/>
      <c r="ML152" s="79" t="n"/>
      <c r="MM152" s="79" t="n"/>
      <c r="MN152" s="79" t="n"/>
      <c r="MO152" s="79" t="n"/>
      <c r="MP152" s="79" t="n"/>
      <c r="MQ152" s="79" t="n"/>
      <c r="MR152" s="79" t="n"/>
      <c r="MS152" s="79" t="n"/>
      <c r="MT152" s="79" t="n"/>
      <c r="MU152" s="79" t="n"/>
      <c r="MV152" s="79" t="n"/>
      <c r="MW152" s="79" t="n"/>
      <c r="MX152" s="79" t="n"/>
      <c r="MY152" s="79" t="n"/>
      <c r="MZ152" s="79" t="n"/>
      <c r="NA152" s="79" t="n"/>
      <c r="NB152" s="79" t="n"/>
      <c r="NC152" s="79" t="n"/>
      <c r="ND152" s="79" t="n"/>
      <c r="NE152" s="79" t="n"/>
      <c r="NF152" s="79" t="n"/>
      <c r="NG152" s="79" t="n"/>
      <c r="NH152" s="79" t="n"/>
      <c r="NI152" s="79" t="n"/>
      <c r="NJ152" s="79" t="n"/>
      <c r="NK152" s="79" t="n"/>
      <c r="NL152" s="79" t="n"/>
      <c r="NM152" s="79" t="n"/>
      <c r="NN152" s="79" t="n"/>
      <c r="NO152" s="79" t="n"/>
      <c r="NP152" s="79" t="n"/>
      <c r="NQ152" s="79" t="n"/>
      <c r="NR152" s="79" t="n"/>
      <c r="NS152" s="79" t="n"/>
      <c r="NT152" s="79" t="n"/>
      <c r="NU152" s="79" t="n"/>
      <c r="NX152" s="78" t="n">
        <v>8</v>
      </c>
      <c r="NY152" s="79" t="n"/>
      <c r="NZ152" s="79" t="n"/>
      <c r="OA152" s="79" t="n"/>
      <c r="OB152" s="79" t="n"/>
      <c r="OC152" s="79" t="n"/>
      <c r="OD152" s="79" t="n"/>
      <c r="OE152" s="79" t="n"/>
      <c r="OF152" s="79" t="n"/>
      <c r="OG152" s="79" t="n"/>
      <c r="OH152" s="79" t="n"/>
      <c r="OI152" s="79" t="n"/>
      <c r="OJ152" s="79" t="n"/>
      <c r="OK152" s="79" t="n"/>
      <c r="OL152" s="79" t="n"/>
      <c r="OM152" s="79" t="n"/>
      <c r="ON152" s="79" t="n"/>
      <c r="OO152" s="79" t="n"/>
      <c r="OP152" s="79" t="n"/>
      <c r="OQ152" s="79" t="n"/>
      <c r="OR152" s="79" t="n"/>
      <c r="OS152" s="79" t="n"/>
      <c r="OT152" s="79" t="n"/>
      <c r="OU152" s="79" t="n"/>
      <c r="OV152" s="79" t="n"/>
      <c r="OW152" s="79" t="n"/>
      <c r="OX152" s="79" t="n"/>
      <c r="OY152" s="79" t="n"/>
      <c r="OZ152" s="79" t="n"/>
      <c r="PA152" s="79" t="n"/>
      <c r="PB152" s="79" t="n"/>
      <c r="PC152" s="79" t="n"/>
      <c r="PD152" s="79" t="n"/>
      <c r="PE152" s="79" t="n"/>
      <c r="PF152" s="79" t="n"/>
      <c r="PG152" s="79" t="n"/>
      <c r="PH152" s="79" t="n"/>
      <c r="PI152" s="79" t="n"/>
      <c r="PJ152" s="79" t="n"/>
      <c r="PK152" s="79" t="n"/>
      <c r="PL152" s="79" t="n"/>
      <c r="PO152" s="78" t="n">
        <v>8</v>
      </c>
      <c r="PP152" s="79" t="n"/>
      <c r="PQ152" s="79" t="n"/>
      <c r="PR152" s="79" t="n"/>
      <c r="PS152" s="79" t="n"/>
      <c r="PT152" s="79" t="n"/>
      <c r="PU152" s="79" t="n"/>
      <c r="PV152" s="79" t="n"/>
      <c r="PW152" s="79" t="n"/>
      <c r="PX152" s="79" t="n"/>
      <c r="PY152" s="79" t="n"/>
      <c r="PZ152" s="79" t="n"/>
      <c r="QA152" s="79" t="n"/>
      <c r="QB152" s="79" t="n"/>
      <c r="QC152" s="79" t="n"/>
      <c r="QD152" s="79" t="n"/>
      <c r="QE152" s="79" t="n"/>
      <c r="QF152" s="79" t="n"/>
      <c r="QG152" s="79" t="n"/>
      <c r="QH152" s="79" t="n"/>
      <c r="QI152" s="79" t="n"/>
      <c r="QJ152" s="79" t="n"/>
      <c r="QK152" s="79" t="n"/>
      <c r="QL152" s="79" t="n"/>
      <c r="QM152" s="79" t="n"/>
      <c r="QN152" s="79" t="n"/>
      <c r="QO152" s="79" t="n"/>
      <c r="QP152" s="79" t="n"/>
      <c r="QQ152" s="79" t="n"/>
      <c r="QR152" s="79" t="n"/>
      <c r="QS152" s="79" t="n"/>
      <c r="QT152" s="79" t="n"/>
      <c r="QU152" s="79" t="n"/>
      <c r="QV152" s="79" t="n"/>
      <c r="QW152" s="79" t="n"/>
      <c r="QX152" s="79" t="n"/>
      <c r="QY152" s="79" t="n"/>
      <c r="QZ152" s="79" t="n"/>
      <c r="RA152" s="79" t="n"/>
      <c r="RB152" s="79" t="n"/>
      <c r="RC152" s="79" t="n"/>
      <c r="RF152" s="78" t="n">
        <v>8</v>
      </c>
      <c r="RG152" s="79" t="n"/>
      <c r="RH152" s="79" t="n"/>
      <c r="RI152" s="79" t="n"/>
      <c r="RJ152" s="79" t="n"/>
      <c r="RK152" s="79" t="n"/>
      <c r="RL152" s="79" t="n"/>
      <c r="RM152" s="79" t="n"/>
      <c r="RN152" s="79" t="n"/>
      <c r="RO152" s="79" t="n"/>
      <c r="RP152" s="79" t="n"/>
      <c r="RQ152" s="79" t="n"/>
      <c r="RR152" s="79" t="n"/>
      <c r="RS152" s="79" t="n"/>
      <c r="RT152" s="79" t="n"/>
      <c r="RU152" s="79" t="n"/>
      <c r="RV152" s="79" t="n"/>
      <c r="RW152" s="79" t="n"/>
      <c r="RX152" s="79" t="n"/>
      <c r="RY152" s="79" t="n"/>
      <c r="RZ152" s="79" t="n"/>
      <c r="SA152" s="79" t="n"/>
      <c r="SB152" s="79" t="n"/>
      <c r="SC152" s="79" t="n"/>
      <c r="SD152" s="79" t="n"/>
      <c r="SE152" s="79" t="n"/>
      <c r="SF152" s="79" t="n"/>
      <c r="SG152" s="79" t="n"/>
      <c r="SH152" s="79" t="n"/>
      <c r="SI152" s="79" t="n"/>
      <c r="SJ152" s="79" t="n"/>
      <c r="SK152" s="79" t="n"/>
      <c r="SL152" s="79" t="n"/>
      <c r="SM152" s="79" t="n"/>
      <c r="SN152" s="79" t="n"/>
      <c r="SO152" s="79" t="n"/>
      <c r="SP152" s="79" t="n"/>
      <c r="SQ152" s="79" t="n"/>
      <c r="SR152" s="79" t="n"/>
      <c r="SS152" s="79" t="n"/>
      <c r="ST152" s="79" t="n"/>
      <c r="SW152" s="78" t="n">
        <v>8</v>
      </c>
      <c r="SX152" s="79" t="n"/>
      <c r="SY152" s="79" t="n"/>
      <c r="SZ152" s="79" t="n"/>
      <c r="TA152" s="79" t="n"/>
      <c r="TB152" s="79" t="n"/>
      <c r="TC152" s="79" t="n"/>
      <c r="TD152" s="79" t="n"/>
      <c r="TE152" s="79" t="n"/>
      <c r="TF152" s="79" t="n"/>
      <c r="TG152" s="79" t="n"/>
      <c r="TH152" s="79" t="n"/>
      <c r="TI152" s="79" t="n"/>
      <c r="TJ152" s="79" t="n"/>
      <c r="TK152" s="79" t="n"/>
      <c r="TL152" s="79" t="n"/>
      <c r="TM152" s="79" t="n"/>
      <c r="TN152" s="79" t="n"/>
      <c r="TO152" s="79" t="n"/>
      <c r="TP152" s="79" t="n"/>
      <c r="TQ152" s="79" t="n"/>
      <c r="TR152" s="79" t="n"/>
      <c r="TS152" s="79" t="n"/>
      <c r="TT152" s="79" t="n"/>
      <c r="TU152" s="79" t="n"/>
      <c r="TV152" s="79" t="n"/>
      <c r="TW152" s="79" t="n"/>
      <c r="TX152" s="79" t="n"/>
      <c r="TY152" s="79" t="n"/>
      <c r="TZ152" s="79" t="n"/>
      <c r="UA152" s="79" t="n"/>
      <c r="UB152" s="79" t="n"/>
      <c r="UC152" s="79" t="n"/>
      <c r="UD152" s="79" t="n"/>
      <c r="UE152" s="79" t="n"/>
      <c r="UF152" s="79" t="n"/>
      <c r="UG152" s="79" t="n"/>
      <c r="UH152" s="79" t="n"/>
      <c r="UI152" s="79" t="n"/>
      <c r="UJ152" s="79" t="n"/>
      <c r="UK152" s="79" t="n"/>
      <c r="UN152" s="78" t="n">
        <v>8</v>
      </c>
      <c r="UO152" s="79" t="n"/>
      <c r="UP152" s="79" t="n"/>
      <c r="UQ152" s="79" t="n"/>
      <c r="UR152" s="79" t="n"/>
      <c r="US152" s="79" t="n"/>
      <c r="UT152" s="79" t="n"/>
      <c r="UU152" s="79" t="n"/>
      <c r="UV152" s="79" t="n"/>
      <c r="UW152" s="79" t="n"/>
      <c r="UX152" s="79" t="n"/>
      <c r="UY152" s="79" t="n"/>
      <c r="UZ152" s="79" t="n"/>
      <c r="VA152" s="79" t="n"/>
      <c r="VB152" s="79" t="n"/>
      <c r="VC152" s="79" t="n"/>
      <c r="VD152" s="79" t="n"/>
      <c r="VE152" s="79" t="n"/>
      <c r="VF152" s="79" t="n"/>
      <c r="VG152" s="79" t="n"/>
      <c r="VH152" s="79" t="n"/>
      <c r="VI152" s="79" t="n"/>
      <c r="VJ152" s="79" t="n"/>
      <c r="VK152" s="79" t="n"/>
      <c r="VL152" s="79" t="n"/>
      <c r="VM152" s="79" t="n"/>
      <c r="VN152" s="79" t="n"/>
      <c r="VO152" s="79" t="n"/>
      <c r="VP152" s="79" t="n"/>
      <c r="VQ152" s="79" t="n"/>
      <c r="VR152" s="79" t="n"/>
      <c r="VS152" s="79" t="n"/>
      <c r="VT152" s="79" t="n"/>
      <c r="VU152" s="79" t="n"/>
      <c r="VV152" s="79" t="n"/>
      <c r="VW152" s="79" t="n"/>
      <c r="VX152" s="79" t="n"/>
      <c r="VY152" s="79" t="n"/>
      <c r="VZ152" s="79" t="n"/>
      <c r="WA152" s="79" t="n"/>
      <c r="WB152" s="79" t="n"/>
      <c r="WE152" s="78" t="n">
        <v>8</v>
      </c>
      <c r="WF152" s="79" t="n"/>
      <c r="WG152" s="79" t="n"/>
      <c r="WH152" s="79" t="n"/>
      <c r="WI152" s="79" t="n"/>
      <c r="WJ152" s="79" t="n"/>
      <c r="WK152" s="79" t="n"/>
      <c r="WL152" s="79" t="n"/>
      <c r="WM152" s="79" t="n"/>
      <c r="WN152" s="79" t="n"/>
      <c r="WO152" s="79" t="n"/>
      <c r="WP152" s="79" t="n"/>
      <c r="WQ152" s="79" t="n"/>
      <c r="WR152" s="79" t="n"/>
      <c r="WS152" s="79" t="n"/>
      <c r="WT152" s="79" t="n"/>
      <c r="WU152" s="79" t="n"/>
      <c r="WV152" s="79" t="n"/>
      <c r="WW152" s="79" t="n"/>
      <c r="WX152" s="79" t="n"/>
      <c r="WY152" s="79" t="n"/>
      <c r="WZ152" s="79" t="n"/>
      <c r="XA152" s="79" t="n"/>
      <c r="XB152" s="79" t="n"/>
      <c r="XC152" s="79" t="n"/>
      <c r="XD152" s="79" t="n"/>
      <c r="XE152" s="79" t="n"/>
      <c r="XF152" s="79" t="n"/>
      <c r="XG152" s="79" t="n"/>
      <c r="XH152" s="79" t="n"/>
      <c r="XI152" s="79" t="n"/>
      <c r="XJ152" s="79" t="n"/>
      <c r="XK152" s="79" t="n"/>
      <c r="XL152" s="79" t="n"/>
      <c r="XM152" s="79" t="n"/>
      <c r="XN152" s="79" t="n"/>
      <c r="XO152" s="79" t="n"/>
      <c r="XP152" s="79" t="n"/>
      <c r="XQ152" s="79" t="n"/>
      <c r="XR152" s="79" t="n"/>
      <c r="XS152" s="79" t="n"/>
      <c r="XV152" s="78" t="n">
        <v>8</v>
      </c>
      <c r="XW152" s="79" t="n"/>
      <c r="XX152" s="79" t="n"/>
      <c r="XY152" s="79" t="n"/>
      <c r="XZ152" s="79" t="n"/>
      <c r="YA152" s="79" t="n"/>
      <c r="YB152" s="79" t="n"/>
      <c r="YC152" s="79" t="n"/>
      <c r="YD152" s="79" t="n"/>
      <c r="YE152" s="79" t="n"/>
      <c r="YF152" s="79" t="n"/>
      <c r="YG152" s="79" t="n"/>
      <c r="YH152" s="79" t="n"/>
      <c r="YI152" s="79" t="n"/>
      <c r="YJ152" s="79" t="n"/>
      <c r="YK152" s="79" t="n"/>
      <c r="YL152" s="79" t="n"/>
      <c r="YM152" s="79" t="n"/>
      <c r="YN152" s="79" t="n"/>
      <c r="YO152" s="79" t="n"/>
      <c r="YP152" s="79" t="n"/>
      <c r="YQ152" s="79" t="n"/>
      <c r="YR152" s="79" t="n"/>
      <c r="YS152" s="79" t="n"/>
      <c r="YT152" s="79" t="n"/>
      <c r="YU152" s="79" t="n"/>
      <c r="YV152" s="79" t="n"/>
      <c r="YW152" s="79" t="n"/>
      <c r="YX152" s="79" t="n"/>
      <c r="YY152" s="79" t="n"/>
      <c r="YZ152" s="79" t="n"/>
      <c r="ZA152" s="79" t="n"/>
      <c r="ZB152" s="79" t="n"/>
      <c r="ZC152" s="79" t="n"/>
      <c r="ZD152" s="79" t="n"/>
      <c r="ZE152" s="79" t="n"/>
      <c r="ZF152" s="79" t="n"/>
      <c r="ZG152" s="79" t="n"/>
      <c r="ZH152" s="79" t="n"/>
      <c r="ZI152" s="79" t="n"/>
      <c r="ZJ152" s="79" t="n"/>
      <c r="ZM152" s="78" t="n">
        <v>8</v>
      </c>
      <c r="ZN152" s="79" t="n"/>
      <c r="ZO152" s="79" t="n"/>
      <c r="ZP152" s="79" t="n"/>
      <c r="ZQ152" s="79" t="n"/>
      <c r="ZR152" s="79" t="n"/>
      <c r="ZS152" s="79" t="n"/>
      <c r="ZT152" s="79" t="n"/>
      <c r="ZU152" s="79" t="n"/>
      <c r="ZV152" s="79" t="n"/>
      <c r="ZW152" s="79" t="n"/>
      <c r="ZX152" s="79" t="n"/>
      <c r="ZY152" s="79" t="n"/>
      <c r="ZZ152" s="79" t="n"/>
      <c r="AAA152" s="79" t="n"/>
      <c r="AAB152" s="79" t="n"/>
      <c r="AAC152" s="79" t="n"/>
      <c r="AAD152" s="79" t="n"/>
      <c r="AAE152" s="79" t="n"/>
      <c r="AAF152" s="79" t="n"/>
      <c r="AAG152" s="79" t="n"/>
      <c r="AAH152" s="79" t="n"/>
      <c r="AAI152" s="79" t="n"/>
      <c r="AAJ152" s="79" t="n"/>
      <c r="AAK152" s="79" t="n"/>
      <c r="AAL152" s="79" t="n"/>
      <c r="AAM152" s="79" t="n"/>
      <c r="AAN152" s="79" t="n"/>
      <c r="AAO152" s="79" t="n"/>
      <c r="AAP152" s="79" t="n"/>
      <c r="AAQ152" s="79" t="n"/>
      <c r="AAR152" s="79" t="n"/>
      <c r="AAS152" s="79" t="n"/>
      <c r="AAT152" s="79" t="n"/>
      <c r="AAU152" s="79" t="n"/>
      <c r="AAV152" s="79" t="n"/>
      <c r="AAW152" s="79" t="n"/>
      <c r="AAX152" s="79" t="n"/>
      <c r="AAY152" s="79" t="n"/>
      <c r="AAZ152" s="79" t="n"/>
      <c r="ABA152" s="79" t="n"/>
      <c r="ABD152" s="78" t="n">
        <v>8</v>
      </c>
      <c r="ABE152" s="79" t="n"/>
      <c r="ABF152" s="79" t="n"/>
      <c r="ABG152" s="79" t="n"/>
      <c r="ABH152" s="79" t="n"/>
      <c r="ABI152" s="79" t="n"/>
      <c r="ABJ152" s="79" t="n"/>
      <c r="ABK152" s="79" t="n"/>
      <c r="ABL152" s="79" t="n"/>
      <c r="ABM152" s="79" t="n"/>
      <c r="ABN152" s="79" t="n"/>
      <c r="ABO152" s="79" t="n"/>
      <c r="ABP152" s="79" t="n"/>
      <c r="ABQ152" s="79" t="n"/>
      <c r="ABR152" s="79" t="n"/>
      <c r="ABS152" s="79" t="n"/>
      <c r="ABT152" s="79" t="n"/>
      <c r="ABU152" s="79" t="n"/>
      <c r="ABV152" s="79" t="n"/>
      <c r="ABW152" s="79" t="n"/>
      <c r="ABX152" s="79" t="n"/>
      <c r="ABY152" s="79" t="n"/>
      <c r="ABZ152" s="79" t="n"/>
      <c r="ACA152" s="79" t="n"/>
      <c r="ACB152" s="79" t="n"/>
      <c r="ACC152" s="79" t="n"/>
      <c r="ACD152" s="79" t="n"/>
      <c r="ACE152" s="79" t="n"/>
      <c r="ACF152" s="79" t="n"/>
      <c r="ACG152" s="79" t="n"/>
      <c r="ACH152" s="79" t="n"/>
      <c r="ACI152" s="79" t="n"/>
      <c r="ACJ152" s="79" t="n"/>
      <c r="ACK152" s="79" t="n"/>
      <c r="ACL152" s="79" t="n"/>
      <c r="ACM152" s="79" t="n"/>
      <c r="ACN152" s="79" t="n"/>
      <c r="ACO152" s="79" t="n"/>
      <c r="ACP152" s="79" t="n"/>
      <c r="ACQ152" s="79" t="n"/>
      <c r="ACR152" s="79" t="n"/>
      <c r="ACU152" s="78" t="n">
        <v>8</v>
      </c>
      <c r="ACV152" s="79" t="n"/>
      <c r="ACW152" s="79" t="n"/>
      <c r="ACX152" s="79" t="n"/>
      <c r="ACY152" s="79" t="n"/>
      <c r="ACZ152" s="79" t="n"/>
      <c r="ADA152" s="79" t="n"/>
      <c r="ADB152" s="79" t="n"/>
      <c r="ADC152" s="79" t="n"/>
      <c r="ADD152" s="79" t="n"/>
      <c r="ADE152" s="79" t="n"/>
      <c r="ADF152" s="79" t="n"/>
      <c r="ADG152" s="79" t="n"/>
      <c r="ADH152" s="79" t="n"/>
      <c r="ADI152" s="79" t="n"/>
      <c r="ADJ152" s="79" t="n"/>
      <c r="ADK152" s="79" t="n"/>
      <c r="ADL152" s="79" t="n"/>
      <c r="ADM152" s="79" t="n"/>
      <c r="ADN152" s="79" t="n"/>
      <c r="ADO152" s="79" t="n"/>
      <c r="ADP152" s="79" t="n"/>
      <c r="ADQ152" s="79" t="n"/>
      <c r="ADR152" s="79" t="n"/>
      <c r="ADS152" s="79" t="n"/>
      <c r="ADT152" s="79" t="n"/>
      <c r="ADU152" s="79" t="n"/>
      <c r="ADV152" s="79" t="n"/>
      <c r="ADW152" s="79" t="n"/>
      <c r="ADX152" s="79" t="n"/>
      <c r="ADY152" s="79" t="n"/>
      <c r="ADZ152" s="79" t="n"/>
      <c r="AEA152" s="79" t="n"/>
      <c r="AEB152" s="79" t="n"/>
      <c r="AEC152" s="79" t="n"/>
      <c r="AED152" s="79" t="n"/>
      <c r="AEE152" s="79" t="n"/>
      <c r="AEF152" s="79" t="n"/>
      <c r="AEG152" s="79" t="n"/>
      <c r="AEH152" s="79" t="n"/>
      <c r="AEI152" s="79" t="n"/>
      <c r="AEL152" s="78" t="n">
        <v>8</v>
      </c>
      <c r="AEM152" s="79" t="n"/>
      <c r="AEN152" s="79" t="n"/>
      <c r="AEO152" s="79" t="n"/>
      <c r="AEP152" s="79" t="n"/>
      <c r="AEQ152" s="79" t="n"/>
      <c r="AER152" s="79" t="n"/>
      <c r="AES152" s="79" t="n"/>
      <c r="AET152" s="79" t="n"/>
      <c r="AEU152" s="79" t="n"/>
      <c r="AEV152" s="79" t="n"/>
      <c r="AEW152" s="79" t="n"/>
      <c r="AEX152" s="79" t="n"/>
      <c r="AEY152" s="79" t="n"/>
      <c r="AEZ152" s="79" t="n"/>
      <c r="AFA152" s="79" t="n"/>
      <c r="AFB152" s="79" t="n"/>
      <c r="AFC152" s="79" t="n"/>
      <c r="AFD152" s="79" t="n"/>
      <c r="AFE152" s="79" t="n"/>
      <c r="AFF152" s="79" t="n"/>
      <c r="AFG152" s="79" t="n"/>
      <c r="AFH152" s="79" t="n"/>
      <c r="AFI152" s="79" t="n"/>
      <c r="AFJ152" s="79" t="n"/>
      <c r="AFK152" s="79" t="n"/>
      <c r="AFL152" s="79" t="n"/>
      <c r="AFM152" s="79" t="n"/>
      <c r="AFN152" s="79" t="n"/>
      <c r="AFO152" s="79" t="n"/>
      <c r="AFP152" s="79" t="n"/>
      <c r="AFQ152" s="79" t="n"/>
      <c r="AFR152" s="79" t="n"/>
      <c r="AFS152" s="79" t="n"/>
      <c r="AFT152" s="79" t="n"/>
      <c r="AFU152" s="79" t="n"/>
      <c r="AFV152" s="79" t="n"/>
      <c r="AFW152" s="79" t="n"/>
      <c r="AFX152" s="79" t="n"/>
      <c r="AFY152" s="79" t="n"/>
      <c r="AFZ152" s="79" t="n"/>
    </row>
    <row r="153">
      <c r="A153" s="78" t="n">
        <v>9</v>
      </c>
      <c r="B153" s="79" t="n"/>
      <c r="C153" s="79" t="n"/>
      <c r="D153" s="79" t="n"/>
      <c r="E153" s="79" t="n"/>
      <c r="F153" s="79" t="n"/>
      <c r="G153" s="79" t="n"/>
      <c r="H153" s="79" t="n"/>
      <c r="I153" s="79" t="n"/>
      <c r="J153" s="79" t="n"/>
      <c r="K153" s="79" t="n"/>
      <c r="L153" s="79" t="n"/>
      <c r="M153" s="79" t="n"/>
      <c r="N153" s="79" t="n"/>
      <c r="O153" s="79" t="n"/>
      <c r="P153" s="79" t="n"/>
      <c r="Q153" s="79" t="n"/>
      <c r="R153" s="79" t="n"/>
      <c r="S153" s="79" t="n"/>
      <c r="T153" s="79" t="n"/>
      <c r="U153" s="79" t="n"/>
      <c r="V153" s="79" t="n"/>
      <c r="W153" s="79" t="n"/>
      <c r="X153" s="79" t="n"/>
      <c r="Y153" s="79" t="n"/>
      <c r="Z153" s="79" t="n"/>
      <c r="AA153" s="79" t="n"/>
      <c r="AB153" s="79" t="n"/>
      <c r="AC153" s="79" t="n"/>
      <c r="AD153" s="79" t="n"/>
      <c r="AE153" s="79" t="n"/>
      <c r="AF153" s="79" t="n"/>
      <c r="AG153" s="79" t="n"/>
      <c r="AH153" s="79" t="n"/>
      <c r="AI153" s="79" t="n"/>
      <c r="AJ153" s="79" t="n"/>
      <c r="AK153" s="79" t="n"/>
      <c r="AL153" s="79" t="n"/>
      <c r="AM153" s="79" t="n"/>
      <c r="AN153" s="79" t="n"/>
      <c r="AO153" s="79" t="n"/>
      <c r="AR153" s="78" t="n">
        <v>9</v>
      </c>
      <c r="AS153" s="79" t="n"/>
      <c r="AT153" s="79" t="n"/>
      <c r="AU153" s="79" t="n"/>
      <c r="AV153" s="79" t="n"/>
      <c r="AW153" s="79" t="n"/>
      <c r="AX153" s="79" t="n"/>
      <c r="AY153" s="79" t="n"/>
      <c r="AZ153" s="79" t="n"/>
      <c r="BA153" s="79" t="n"/>
      <c r="BB153" s="79" t="n"/>
      <c r="BC153" s="79" t="n"/>
      <c r="BD153" s="79" t="n"/>
      <c r="BE153" s="79" t="n"/>
      <c r="BF153" s="79" t="n"/>
      <c r="BG153" s="79" t="n"/>
      <c r="BH153" s="79" t="n"/>
      <c r="BI153" s="79" t="n"/>
      <c r="BJ153" s="79" t="n"/>
      <c r="BK153" s="79" t="n"/>
      <c r="BL153" s="79" t="n"/>
      <c r="BM153" s="79" t="n"/>
      <c r="BN153" s="79" t="n"/>
      <c r="BO153" s="79" t="n"/>
      <c r="BP153" s="79" t="n"/>
      <c r="BQ153" s="79" t="n"/>
      <c r="BR153" s="79" t="n"/>
      <c r="BS153" s="79" t="n"/>
      <c r="BT153" s="79" t="n"/>
      <c r="BU153" s="79" t="n"/>
      <c r="BV153" s="79" t="n"/>
      <c r="BW153" s="79" t="n"/>
      <c r="BX153" s="79" t="n"/>
      <c r="BY153" s="79" t="n"/>
      <c r="BZ153" s="79" t="n"/>
      <c r="CA153" s="79" t="n"/>
      <c r="CB153" s="79" t="n"/>
      <c r="CC153" s="79" t="n"/>
      <c r="CD153" s="79" t="n"/>
      <c r="CE153" s="79" t="n"/>
      <c r="CF153" s="79" t="n"/>
      <c r="CI153" s="78" t="n">
        <v>9</v>
      </c>
      <c r="CJ153" s="79" t="n"/>
      <c r="CK153" s="79" t="n"/>
      <c r="CL153" s="79" t="n"/>
      <c r="CM153" s="79" t="n"/>
      <c r="CN153" s="79" t="n"/>
      <c r="CO153" s="79" t="n"/>
      <c r="CP153" s="79" t="n"/>
      <c r="CQ153" s="79" t="n"/>
      <c r="CR153" s="79" t="n"/>
      <c r="CS153" s="79" t="n"/>
      <c r="CT153" s="79" t="n"/>
      <c r="CU153" s="79" t="n"/>
      <c r="CV153" s="79" t="n"/>
      <c r="CW153" s="79" t="n"/>
      <c r="CX153" s="79" t="n"/>
      <c r="CY153" s="79" t="n"/>
      <c r="CZ153" s="79" t="n"/>
      <c r="DA153" s="79" t="n"/>
      <c r="DB153" s="79" t="n"/>
      <c r="DC153" s="79" t="n"/>
      <c r="DD153" s="79" t="n"/>
      <c r="DE153" s="79" t="n"/>
      <c r="DF153" s="79" t="n"/>
      <c r="DG153" s="79" t="n"/>
      <c r="DH153" s="79" t="n"/>
      <c r="DI153" s="79" t="n"/>
      <c r="DJ153" s="79" t="n"/>
      <c r="DK153" s="79" t="n"/>
      <c r="DL153" s="79" t="n"/>
      <c r="DM153" s="79" t="n"/>
      <c r="DN153" s="79" t="n"/>
      <c r="DO153" s="79" t="n"/>
      <c r="DP153" s="79" t="n"/>
      <c r="DQ153" s="79" t="n"/>
      <c r="DR153" s="79" t="n"/>
      <c r="DS153" s="79" t="n"/>
      <c r="DT153" s="79" t="n"/>
      <c r="DU153" s="79" t="n"/>
      <c r="DV153" s="79" t="n"/>
      <c r="DW153" s="79" t="n"/>
      <c r="DZ153" s="78" t="n">
        <v>9</v>
      </c>
      <c r="EA153" s="79" t="n"/>
      <c r="EB153" s="79" t="n"/>
      <c r="EC153" s="79" t="n"/>
      <c r="ED153" s="79" t="n"/>
      <c r="EE153" s="79" t="n"/>
      <c r="EF153" s="79" t="n"/>
      <c r="EG153" s="79" t="n"/>
      <c r="EH153" s="79" t="n"/>
      <c r="EI153" s="79" t="n"/>
      <c r="EJ153" s="79" t="n"/>
      <c r="EK153" s="79" t="n"/>
      <c r="EL153" s="79" t="n"/>
      <c r="EM153" s="79" t="n"/>
      <c r="EN153" s="79" t="n"/>
      <c r="EO153" s="79" t="n"/>
      <c r="EP153" s="79" t="n"/>
      <c r="EQ153" s="79" t="n"/>
      <c r="ER153" s="79" t="n"/>
      <c r="ES153" s="79" t="n"/>
      <c r="ET153" s="79" t="n"/>
      <c r="EU153" s="79" t="n"/>
      <c r="EV153" s="79" t="n"/>
      <c r="EW153" s="79" t="n"/>
      <c r="EX153" s="79" t="n"/>
      <c r="EY153" s="79" t="n"/>
      <c r="EZ153" s="79" t="n"/>
      <c r="FA153" s="79" t="n"/>
      <c r="FB153" s="79" t="n"/>
      <c r="FC153" s="79" t="n"/>
      <c r="FD153" s="79" t="n"/>
      <c r="FE153" s="79" t="n"/>
      <c r="FF153" s="79" t="n"/>
      <c r="FG153" s="79" t="n"/>
      <c r="FH153" s="79" t="n"/>
      <c r="FI153" s="79" t="n"/>
      <c r="FJ153" s="79" t="n"/>
      <c r="FK153" s="79" t="n"/>
      <c r="FL153" s="79" t="n"/>
      <c r="FM153" s="79" t="n"/>
      <c r="FN153" s="79" t="n"/>
      <c r="FQ153" s="78" t="n">
        <v>9</v>
      </c>
      <c r="FR153" s="79" t="n"/>
      <c r="FS153" s="79" t="n"/>
      <c r="FT153" s="79" t="n"/>
      <c r="FU153" s="79" t="n"/>
      <c r="FV153" s="79" t="n"/>
      <c r="FW153" s="79" t="n"/>
      <c r="FX153" s="79" t="n"/>
      <c r="FY153" s="79" t="n"/>
      <c r="FZ153" s="79" t="n"/>
      <c r="GA153" s="79" t="n"/>
      <c r="GB153" s="79" t="n"/>
      <c r="GC153" s="79" t="n"/>
      <c r="GD153" s="79" t="n"/>
      <c r="GE153" s="79" t="n"/>
      <c r="GF153" s="79" t="n"/>
      <c r="GG153" s="79" t="n"/>
      <c r="GH153" s="79" t="n"/>
      <c r="GI153" s="79" t="n"/>
      <c r="GJ153" s="79" t="n"/>
      <c r="GK153" s="79" t="n"/>
      <c r="GL153" s="79" t="n"/>
      <c r="GM153" s="79" t="n"/>
      <c r="GN153" s="79" t="n"/>
      <c r="GO153" s="79" t="n"/>
      <c r="GP153" s="79" t="n"/>
      <c r="GQ153" s="79" t="n"/>
      <c r="GR153" s="79" t="n"/>
      <c r="GS153" s="79" t="n"/>
      <c r="GT153" s="79" t="n"/>
      <c r="GU153" s="79" t="n"/>
      <c r="GV153" s="79" t="n"/>
      <c r="GW153" s="79" t="n"/>
      <c r="GX153" s="79" t="n"/>
      <c r="GY153" s="79" t="n"/>
      <c r="GZ153" s="79" t="n"/>
      <c r="HA153" s="79" t="n"/>
      <c r="HB153" s="79" t="n"/>
      <c r="HC153" s="79" t="n"/>
      <c r="HD153" s="79" t="n"/>
      <c r="HE153" s="79" t="n"/>
      <c r="HH153" s="78" t="n">
        <v>9</v>
      </c>
      <c r="HI153" s="79" t="n"/>
      <c r="HJ153" s="79" t="n"/>
      <c r="HK153" s="79" t="n"/>
      <c r="HL153" s="79" t="n"/>
      <c r="HM153" s="79" t="n"/>
      <c r="HN153" s="79" t="n"/>
      <c r="HO153" s="79" t="n"/>
      <c r="HP153" s="79" t="n"/>
      <c r="HQ153" s="79" t="n"/>
      <c r="HR153" s="79" t="n"/>
      <c r="HS153" s="79" t="n"/>
      <c r="HT153" s="79" t="n"/>
      <c r="HU153" s="79" t="n"/>
      <c r="HV153" s="79" t="n"/>
      <c r="HW153" s="79" t="n"/>
      <c r="HX153" s="79" t="n"/>
      <c r="HY153" s="79" t="n"/>
      <c r="HZ153" s="79" t="n"/>
      <c r="IA153" s="79" t="n"/>
      <c r="IB153" s="79" t="n"/>
      <c r="IC153" s="79" t="n"/>
      <c r="ID153" s="79" t="n"/>
      <c r="IE153" s="79" t="n"/>
      <c r="IF153" s="79" t="n"/>
      <c r="IG153" s="79" t="n"/>
      <c r="IH153" s="79" t="n"/>
      <c r="II153" s="79" t="n"/>
      <c r="IJ153" s="79" t="n"/>
      <c r="IK153" s="79" t="n"/>
      <c r="IL153" s="79" t="n"/>
      <c r="IM153" s="79" t="n"/>
      <c r="IN153" s="79" t="n"/>
      <c r="IO153" s="79" t="n"/>
      <c r="IP153" s="79" t="n"/>
      <c r="IQ153" s="79" t="n"/>
      <c r="IR153" s="79" t="n"/>
      <c r="IS153" s="79" t="n"/>
      <c r="IT153" s="79" t="n"/>
      <c r="IU153" s="79" t="n"/>
      <c r="IV153" s="79" t="n"/>
      <c r="IY153" s="78" t="n">
        <v>9</v>
      </c>
      <c r="IZ153" s="79" t="n"/>
      <c r="JA153" s="79" t="n"/>
      <c r="JB153" s="79" t="n"/>
      <c r="JC153" s="79" t="n"/>
      <c r="JD153" s="79" t="n"/>
      <c r="JE153" s="79" t="n"/>
      <c r="JF153" s="79" t="n"/>
      <c r="JG153" s="79" t="n"/>
      <c r="JH153" s="79" t="n"/>
      <c r="JI153" s="79" t="n"/>
      <c r="JJ153" s="79" t="n"/>
      <c r="JK153" s="79" t="n"/>
      <c r="JL153" s="79" t="n"/>
      <c r="JM153" s="79" t="n"/>
      <c r="JN153" s="79" t="n"/>
      <c r="JO153" s="79" t="n"/>
      <c r="JP153" s="79" t="n"/>
      <c r="JQ153" s="79" t="n"/>
      <c r="JR153" s="79" t="n"/>
      <c r="JS153" s="79" t="n"/>
      <c r="JT153" s="79" t="n"/>
      <c r="JU153" s="79" t="n"/>
      <c r="JV153" s="79" t="n"/>
      <c r="JW153" s="79" t="n"/>
      <c r="JX153" s="79" t="n"/>
      <c r="JY153" s="79" t="n"/>
      <c r="JZ153" s="79" t="n"/>
      <c r="KA153" s="79" t="n"/>
      <c r="KB153" s="79" t="n"/>
      <c r="KC153" s="79" t="n"/>
      <c r="KD153" s="79" t="n"/>
      <c r="KE153" s="79" t="n"/>
      <c r="KF153" s="79" t="n"/>
      <c r="KG153" s="79" t="n"/>
      <c r="KH153" s="79" t="n"/>
      <c r="KI153" s="79" t="n"/>
      <c r="KJ153" s="79" t="n"/>
      <c r="KK153" s="79" t="n"/>
      <c r="KL153" s="79" t="n"/>
      <c r="KM153" s="79" t="n"/>
      <c r="KP153" s="78" t="n">
        <v>9</v>
      </c>
      <c r="KQ153" s="79" t="n"/>
      <c r="KR153" s="79" t="n"/>
      <c r="KS153" s="79" t="n"/>
      <c r="KT153" s="79" t="n"/>
      <c r="KU153" s="79" t="n"/>
      <c r="KV153" s="79" t="n"/>
      <c r="KW153" s="79" t="n"/>
      <c r="KX153" s="79" t="n"/>
      <c r="KY153" s="79" t="n"/>
      <c r="KZ153" s="79" t="n"/>
      <c r="LA153" s="79" t="n"/>
      <c r="LB153" s="79" t="n"/>
      <c r="LC153" s="79" t="n"/>
      <c r="LD153" s="79" t="n"/>
      <c r="LE153" s="79" t="n"/>
      <c r="LF153" s="79" t="n"/>
      <c r="LG153" s="79" t="n"/>
      <c r="LH153" s="79" t="n"/>
      <c r="LI153" s="79" t="n"/>
      <c r="LJ153" s="79" t="n"/>
      <c r="LK153" s="79" t="n"/>
      <c r="LL153" s="79" t="n"/>
      <c r="LM153" s="79" t="n"/>
      <c r="LN153" s="79" t="n"/>
      <c r="LO153" s="79" t="n"/>
      <c r="LP153" s="79" t="n"/>
      <c r="LQ153" s="79" t="n"/>
      <c r="LR153" s="79" t="n"/>
      <c r="LS153" s="79" t="n"/>
      <c r="LT153" s="79" t="n"/>
      <c r="LU153" s="79" t="n"/>
      <c r="LV153" s="79" t="n"/>
      <c r="LW153" s="79" t="n"/>
      <c r="LX153" s="79" t="n"/>
      <c r="LY153" s="79" t="n"/>
      <c r="LZ153" s="79" t="n"/>
      <c r="MA153" s="79" t="n"/>
      <c r="MB153" s="79" t="n"/>
      <c r="MC153" s="79" t="n"/>
      <c r="MD153" s="79" t="n"/>
      <c r="MG153" s="78" t="n">
        <v>9</v>
      </c>
      <c r="MH153" s="79" t="n"/>
      <c r="MI153" s="79" t="n"/>
      <c r="MJ153" s="79" t="n"/>
      <c r="MK153" s="79" t="n"/>
      <c r="ML153" s="79" t="n"/>
      <c r="MM153" s="79" t="n"/>
      <c r="MN153" s="79" t="n"/>
      <c r="MO153" s="79" t="n"/>
      <c r="MP153" s="79" t="n"/>
      <c r="MQ153" s="79" t="n"/>
      <c r="MR153" s="79" t="n"/>
      <c r="MS153" s="79" t="n"/>
      <c r="MT153" s="79" t="n"/>
      <c r="MU153" s="79" t="n"/>
      <c r="MV153" s="79" t="n"/>
      <c r="MW153" s="79" t="n"/>
      <c r="MX153" s="79" t="n"/>
      <c r="MY153" s="79" t="n"/>
      <c r="MZ153" s="79" t="n"/>
      <c r="NA153" s="79" t="n"/>
      <c r="NB153" s="79" t="n"/>
      <c r="NC153" s="79" t="n"/>
      <c r="ND153" s="79" t="n"/>
      <c r="NE153" s="79" t="n"/>
      <c r="NF153" s="79" t="n"/>
      <c r="NG153" s="79" t="n"/>
      <c r="NH153" s="79" t="n"/>
      <c r="NI153" s="79" t="n"/>
      <c r="NJ153" s="79" t="n"/>
      <c r="NK153" s="79" t="n"/>
      <c r="NL153" s="79" t="n"/>
      <c r="NM153" s="79" t="n"/>
      <c r="NN153" s="79" t="n"/>
      <c r="NO153" s="79" t="n"/>
      <c r="NP153" s="79" t="n"/>
      <c r="NQ153" s="79" t="n"/>
      <c r="NR153" s="79" t="n"/>
      <c r="NS153" s="79" t="n"/>
      <c r="NT153" s="79" t="n"/>
      <c r="NU153" s="79" t="n"/>
      <c r="NX153" s="78" t="n">
        <v>9</v>
      </c>
      <c r="NY153" s="79" t="n"/>
      <c r="NZ153" s="79" t="n"/>
      <c r="OA153" s="79" t="n"/>
      <c r="OB153" s="79" t="n"/>
      <c r="OC153" s="79" t="n"/>
      <c r="OD153" s="79" t="n"/>
      <c r="OE153" s="79" t="n"/>
      <c r="OF153" s="79" t="n"/>
      <c r="OG153" s="79" t="n"/>
      <c r="OH153" s="79" t="n"/>
      <c r="OI153" s="79" t="n"/>
      <c r="OJ153" s="79" t="n"/>
      <c r="OK153" s="79" t="n"/>
      <c r="OL153" s="79" t="n"/>
      <c r="OM153" s="79" t="n"/>
      <c r="ON153" s="79" t="n"/>
      <c r="OO153" s="79" t="n"/>
      <c r="OP153" s="79" t="n"/>
      <c r="OQ153" s="79" t="n"/>
      <c r="OR153" s="79" t="n"/>
      <c r="OS153" s="79" t="n"/>
      <c r="OT153" s="79" t="n"/>
      <c r="OU153" s="79" t="n"/>
      <c r="OV153" s="79" t="n"/>
      <c r="OW153" s="79" t="n"/>
      <c r="OX153" s="79" t="n"/>
      <c r="OY153" s="79" t="n"/>
      <c r="OZ153" s="79" t="n"/>
      <c r="PA153" s="79" t="n"/>
      <c r="PB153" s="79" t="n"/>
      <c r="PC153" s="79" t="n"/>
      <c r="PD153" s="79" t="n"/>
      <c r="PE153" s="79" t="n"/>
      <c r="PF153" s="79" t="n"/>
      <c r="PG153" s="79" t="n"/>
      <c r="PH153" s="79" t="n"/>
      <c r="PI153" s="79" t="n"/>
      <c r="PJ153" s="79" t="n"/>
      <c r="PK153" s="79" t="n"/>
      <c r="PL153" s="79" t="n"/>
      <c r="PO153" s="78" t="n">
        <v>9</v>
      </c>
      <c r="PP153" s="79" t="n"/>
      <c r="PQ153" s="79" t="n"/>
      <c r="PR153" s="79" t="n"/>
      <c r="PS153" s="79" t="n"/>
      <c r="PT153" s="79" t="n"/>
      <c r="PU153" s="79" t="n"/>
      <c r="PV153" s="79" t="n"/>
      <c r="PW153" s="79" t="n"/>
      <c r="PX153" s="79" t="n"/>
      <c r="PY153" s="79" t="n"/>
      <c r="PZ153" s="79" t="n"/>
      <c r="QA153" s="79" t="n"/>
      <c r="QB153" s="79" t="n"/>
      <c r="QC153" s="79" t="n"/>
      <c r="QD153" s="79" t="n"/>
      <c r="QE153" s="79" t="n"/>
      <c r="QF153" s="79" t="n"/>
      <c r="QG153" s="79" t="n"/>
      <c r="QH153" s="79" t="n"/>
      <c r="QI153" s="79" t="n"/>
      <c r="QJ153" s="79" t="n"/>
      <c r="QK153" s="79" t="n"/>
      <c r="QL153" s="79" t="n"/>
      <c r="QM153" s="79" t="n"/>
      <c r="QN153" s="79" t="n"/>
      <c r="QO153" s="79" t="n"/>
      <c r="QP153" s="79" t="n"/>
      <c r="QQ153" s="79" t="n"/>
      <c r="QR153" s="79" t="n"/>
      <c r="QS153" s="79" t="n"/>
      <c r="QT153" s="79" t="n"/>
      <c r="QU153" s="79" t="n"/>
      <c r="QV153" s="79" t="n"/>
      <c r="QW153" s="79" t="n"/>
      <c r="QX153" s="79" t="n"/>
      <c r="QY153" s="79" t="n"/>
      <c r="QZ153" s="79" t="n"/>
      <c r="RA153" s="79" t="n"/>
      <c r="RB153" s="79" t="n"/>
      <c r="RC153" s="79" t="n"/>
      <c r="RF153" s="78" t="n">
        <v>9</v>
      </c>
      <c r="RG153" s="79" t="n"/>
      <c r="RH153" s="79" t="n"/>
      <c r="RI153" s="79" t="n"/>
      <c r="RJ153" s="79" t="n"/>
      <c r="RK153" s="79" t="n"/>
      <c r="RL153" s="79" t="n"/>
      <c r="RM153" s="79" t="n"/>
      <c r="RN153" s="79" t="n"/>
      <c r="RO153" s="79" t="n"/>
      <c r="RP153" s="79" t="n"/>
      <c r="RQ153" s="79" t="n"/>
      <c r="RR153" s="79" t="n"/>
      <c r="RS153" s="79" t="n"/>
      <c r="RT153" s="79" t="n"/>
      <c r="RU153" s="79" t="n"/>
      <c r="RV153" s="79" t="n"/>
      <c r="RW153" s="79" t="n"/>
      <c r="RX153" s="79" t="n"/>
      <c r="RY153" s="79" t="n"/>
      <c r="RZ153" s="79" t="n"/>
      <c r="SA153" s="79" t="n"/>
      <c r="SB153" s="79" t="n"/>
      <c r="SC153" s="79" t="n"/>
      <c r="SD153" s="79" t="n"/>
      <c r="SE153" s="79" t="n"/>
      <c r="SF153" s="79" t="n"/>
      <c r="SG153" s="79" t="n"/>
      <c r="SH153" s="79" t="n"/>
      <c r="SI153" s="79" t="n"/>
      <c r="SJ153" s="79" t="n"/>
      <c r="SK153" s="79" t="n"/>
      <c r="SL153" s="79" t="n"/>
      <c r="SM153" s="79" t="n"/>
      <c r="SN153" s="79" t="n"/>
      <c r="SO153" s="79" t="n"/>
      <c r="SP153" s="79" t="n"/>
      <c r="SQ153" s="79" t="n"/>
      <c r="SR153" s="79" t="n"/>
      <c r="SS153" s="79" t="n"/>
      <c r="ST153" s="79" t="n"/>
      <c r="SW153" s="78" t="n">
        <v>9</v>
      </c>
      <c r="SX153" s="79" t="n"/>
      <c r="SY153" s="79" t="n"/>
      <c r="SZ153" s="79" t="n"/>
      <c r="TA153" s="79" t="n"/>
      <c r="TB153" s="79" t="n"/>
      <c r="TC153" s="79" t="n"/>
      <c r="TD153" s="79" t="n"/>
      <c r="TE153" s="79" t="n"/>
      <c r="TF153" s="79" t="n"/>
      <c r="TG153" s="79" t="n"/>
      <c r="TH153" s="79" t="n"/>
      <c r="TI153" s="79" t="n"/>
      <c r="TJ153" s="79" t="n"/>
      <c r="TK153" s="79" t="n"/>
      <c r="TL153" s="79" t="n"/>
      <c r="TM153" s="79" t="n"/>
      <c r="TN153" s="79" t="n"/>
      <c r="TO153" s="79" t="n"/>
      <c r="TP153" s="79" t="n"/>
      <c r="TQ153" s="79" t="n"/>
      <c r="TR153" s="79" t="n"/>
      <c r="TS153" s="79" t="n"/>
      <c r="TT153" s="79" t="n"/>
      <c r="TU153" s="79" t="n"/>
      <c r="TV153" s="79" t="n"/>
      <c r="TW153" s="79" t="n"/>
      <c r="TX153" s="79" t="n"/>
      <c r="TY153" s="79" t="n"/>
      <c r="TZ153" s="79" t="n"/>
      <c r="UA153" s="79" t="n"/>
      <c r="UB153" s="79" t="n"/>
      <c r="UC153" s="79" t="n"/>
      <c r="UD153" s="79" t="n"/>
      <c r="UE153" s="79" t="n"/>
      <c r="UF153" s="79" t="n"/>
      <c r="UG153" s="79" t="n"/>
      <c r="UH153" s="79" t="n"/>
      <c r="UI153" s="79" t="n"/>
      <c r="UJ153" s="79" t="n"/>
      <c r="UK153" s="79" t="n"/>
      <c r="UN153" s="78" t="n">
        <v>9</v>
      </c>
      <c r="UO153" s="79" t="n"/>
      <c r="UP153" s="79" t="n"/>
      <c r="UQ153" s="79" t="n"/>
      <c r="UR153" s="79" t="n"/>
      <c r="US153" s="79" t="n"/>
      <c r="UT153" s="79" t="n"/>
      <c r="UU153" s="79" t="n"/>
      <c r="UV153" s="79" t="n"/>
      <c r="UW153" s="79" t="n"/>
      <c r="UX153" s="79" t="n"/>
      <c r="UY153" s="79" t="n"/>
      <c r="UZ153" s="79" t="n"/>
      <c r="VA153" s="79" t="n"/>
      <c r="VB153" s="79" t="n"/>
      <c r="VC153" s="79" t="n"/>
      <c r="VD153" s="79" t="n"/>
      <c r="VE153" s="79" t="n"/>
      <c r="VF153" s="79" t="n"/>
      <c r="VG153" s="79" t="n"/>
      <c r="VH153" s="79" t="n"/>
      <c r="VI153" s="79" t="n"/>
      <c r="VJ153" s="79" t="n"/>
      <c r="VK153" s="79" t="n"/>
      <c r="VL153" s="79" t="n"/>
      <c r="VM153" s="79" t="n"/>
      <c r="VN153" s="79" t="n"/>
      <c r="VO153" s="79" t="n"/>
      <c r="VP153" s="79" t="n"/>
      <c r="VQ153" s="79" t="n"/>
      <c r="VR153" s="79" t="n"/>
      <c r="VS153" s="79" t="n"/>
      <c r="VT153" s="79" t="n"/>
      <c r="VU153" s="79" t="n"/>
      <c r="VV153" s="79" t="n"/>
      <c r="VW153" s="79" t="n"/>
      <c r="VX153" s="79" t="n"/>
      <c r="VY153" s="79" t="n"/>
      <c r="VZ153" s="79" t="n"/>
      <c r="WA153" s="79" t="n"/>
      <c r="WB153" s="79" t="n"/>
      <c r="WE153" s="78" t="n">
        <v>9</v>
      </c>
      <c r="WF153" s="79" t="n"/>
      <c r="WG153" s="79" t="n"/>
      <c r="WH153" s="79" t="n"/>
      <c r="WI153" s="79" t="n"/>
      <c r="WJ153" s="79" t="n"/>
      <c r="WK153" s="79" t="n"/>
      <c r="WL153" s="79" t="n"/>
      <c r="WM153" s="79" t="n"/>
      <c r="WN153" s="79" t="n"/>
      <c r="WO153" s="79" t="n"/>
      <c r="WP153" s="79" t="n"/>
      <c r="WQ153" s="79" t="n"/>
      <c r="WR153" s="79" t="n"/>
      <c r="WS153" s="79" t="n"/>
      <c r="WT153" s="79" t="n"/>
      <c r="WU153" s="79" t="n"/>
      <c r="WV153" s="79" t="n"/>
      <c r="WW153" s="79" t="n"/>
      <c r="WX153" s="79" t="n"/>
      <c r="WY153" s="79" t="n"/>
      <c r="WZ153" s="79" t="n"/>
      <c r="XA153" s="79" t="n"/>
      <c r="XB153" s="79" t="n"/>
      <c r="XC153" s="79" t="n"/>
      <c r="XD153" s="79" t="n"/>
      <c r="XE153" s="79" t="n"/>
      <c r="XF153" s="79" t="n"/>
      <c r="XG153" s="79" t="n"/>
      <c r="XH153" s="79" t="n"/>
      <c r="XI153" s="79" t="n"/>
      <c r="XJ153" s="79" t="n"/>
      <c r="XK153" s="79" t="n"/>
      <c r="XL153" s="79" t="n"/>
      <c r="XM153" s="79" t="n"/>
      <c r="XN153" s="79" t="n"/>
      <c r="XO153" s="79" t="n"/>
      <c r="XP153" s="79" t="n"/>
      <c r="XQ153" s="79" t="n"/>
      <c r="XR153" s="79" t="n"/>
      <c r="XS153" s="79" t="n"/>
      <c r="XV153" s="78" t="n">
        <v>9</v>
      </c>
      <c r="XW153" s="79" t="n"/>
      <c r="XX153" s="79" t="n"/>
      <c r="XY153" s="79" t="n"/>
      <c r="XZ153" s="79" t="n"/>
      <c r="YA153" s="79" t="n"/>
      <c r="YB153" s="79" t="n"/>
      <c r="YC153" s="79" t="n"/>
      <c r="YD153" s="79" t="n"/>
      <c r="YE153" s="79" t="n"/>
      <c r="YF153" s="79" t="n"/>
      <c r="YG153" s="79" t="n"/>
      <c r="YH153" s="79" t="n"/>
      <c r="YI153" s="79" t="n"/>
      <c r="YJ153" s="79" t="n"/>
      <c r="YK153" s="79" t="n"/>
      <c r="YL153" s="79" t="n"/>
      <c r="YM153" s="79" t="n"/>
      <c r="YN153" s="79" t="n"/>
      <c r="YO153" s="79" t="n"/>
      <c r="YP153" s="79" t="n"/>
      <c r="YQ153" s="79" t="n"/>
      <c r="YR153" s="79" t="n"/>
      <c r="YS153" s="79" t="n"/>
      <c r="YT153" s="79" t="n"/>
      <c r="YU153" s="79" t="n"/>
      <c r="YV153" s="79" t="n"/>
      <c r="YW153" s="79" t="n"/>
      <c r="YX153" s="79" t="n"/>
      <c r="YY153" s="79" t="n"/>
      <c r="YZ153" s="79" t="n"/>
      <c r="ZA153" s="79" t="n"/>
      <c r="ZB153" s="79" t="n"/>
      <c r="ZC153" s="79" t="n"/>
      <c r="ZD153" s="79" t="n"/>
      <c r="ZE153" s="79" t="n"/>
      <c r="ZF153" s="79" t="n"/>
      <c r="ZG153" s="79" t="n"/>
      <c r="ZH153" s="79" t="n"/>
      <c r="ZI153" s="79" t="n"/>
      <c r="ZJ153" s="79" t="n"/>
      <c r="ZM153" s="78" t="n">
        <v>9</v>
      </c>
      <c r="ZN153" s="79" t="n"/>
      <c r="ZO153" s="79" t="n"/>
      <c r="ZP153" s="79" t="n"/>
      <c r="ZQ153" s="79" t="n"/>
      <c r="ZR153" s="79" t="n"/>
      <c r="ZS153" s="79" t="n"/>
      <c r="ZT153" s="79" t="n"/>
      <c r="ZU153" s="79" t="n"/>
      <c r="ZV153" s="79" t="n"/>
      <c r="ZW153" s="79" t="n"/>
      <c r="ZX153" s="79" t="n"/>
      <c r="ZY153" s="79" t="n"/>
      <c r="ZZ153" s="79" t="n"/>
      <c r="AAA153" s="79" t="n"/>
      <c r="AAB153" s="79" t="n"/>
      <c r="AAC153" s="79" t="n"/>
      <c r="AAD153" s="79" t="n"/>
      <c r="AAE153" s="79" t="n"/>
      <c r="AAF153" s="79" t="n"/>
      <c r="AAG153" s="79" t="n"/>
      <c r="AAH153" s="79" t="n"/>
      <c r="AAI153" s="79" t="n"/>
      <c r="AAJ153" s="79" t="n"/>
      <c r="AAK153" s="79" t="n"/>
      <c r="AAL153" s="79" t="n"/>
      <c r="AAM153" s="79" t="n"/>
      <c r="AAN153" s="79" t="n"/>
      <c r="AAO153" s="79" t="n"/>
      <c r="AAP153" s="79" t="n"/>
      <c r="AAQ153" s="79" t="n"/>
      <c r="AAR153" s="79" t="n"/>
      <c r="AAS153" s="79" t="n"/>
      <c r="AAT153" s="79" t="n"/>
      <c r="AAU153" s="79" t="n"/>
      <c r="AAV153" s="79" t="n"/>
      <c r="AAW153" s="79" t="n"/>
      <c r="AAX153" s="79" t="n"/>
      <c r="AAY153" s="79" t="n"/>
      <c r="AAZ153" s="79" t="n"/>
      <c r="ABA153" s="79" t="n"/>
      <c r="ABD153" s="78" t="n">
        <v>9</v>
      </c>
      <c r="ABE153" s="79" t="n"/>
      <c r="ABF153" s="79" t="n"/>
      <c r="ABG153" s="79" t="n"/>
      <c r="ABH153" s="79" t="n"/>
      <c r="ABI153" s="79" t="n"/>
      <c r="ABJ153" s="79" t="n"/>
      <c r="ABK153" s="79" t="n"/>
      <c r="ABL153" s="79" t="n"/>
      <c r="ABM153" s="79" t="n"/>
      <c r="ABN153" s="79" t="n"/>
      <c r="ABO153" s="79" t="n"/>
      <c r="ABP153" s="79" t="n"/>
      <c r="ABQ153" s="79" t="n"/>
      <c r="ABR153" s="79" t="n"/>
      <c r="ABS153" s="79" t="n"/>
      <c r="ABT153" s="79" t="n"/>
      <c r="ABU153" s="79" t="n"/>
      <c r="ABV153" s="79" t="n"/>
      <c r="ABW153" s="79" t="n"/>
      <c r="ABX153" s="79" t="n"/>
      <c r="ABY153" s="79" t="n"/>
      <c r="ABZ153" s="79" t="n"/>
      <c r="ACA153" s="79" t="n"/>
      <c r="ACB153" s="79" t="n"/>
      <c r="ACC153" s="79" t="n"/>
      <c r="ACD153" s="79" t="n"/>
      <c r="ACE153" s="79" t="n"/>
      <c r="ACF153" s="79" t="n"/>
      <c r="ACG153" s="79" t="n"/>
      <c r="ACH153" s="79" t="n"/>
      <c r="ACI153" s="79" t="n"/>
      <c r="ACJ153" s="79" t="n"/>
      <c r="ACK153" s="79" t="n"/>
      <c r="ACL153" s="79" t="n"/>
      <c r="ACM153" s="79" t="n"/>
      <c r="ACN153" s="79" t="n"/>
      <c r="ACO153" s="79" t="n"/>
      <c r="ACP153" s="79" t="n"/>
      <c r="ACQ153" s="79" t="n"/>
      <c r="ACR153" s="79" t="n"/>
      <c r="ACU153" s="78" t="n">
        <v>9</v>
      </c>
      <c r="ACV153" s="79" t="n"/>
      <c r="ACW153" s="79" t="n"/>
      <c r="ACX153" s="79" t="n"/>
      <c r="ACY153" s="79" t="n"/>
      <c r="ACZ153" s="79" t="n"/>
      <c r="ADA153" s="79" t="n"/>
      <c r="ADB153" s="79" t="n"/>
      <c r="ADC153" s="79" t="n"/>
      <c r="ADD153" s="79" t="n"/>
      <c r="ADE153" s="79" t="n"/>
      <c r="ADF153" s="79" t="n"/>
      <c r="ADG153" s="79" t="n"/>
      <c r="ADH153" s="79" t="n"/>
      <c r="ADI153" s="79" t="n"/>
      <c r="ADJ153" s="79" t="n"/>
      <c r="ADK153" s="79" t="n"/>
      <c r="ADL153" s="79" t="n"/>
      <c r="ADM153" s="79" t="n"/>
      <c r="ADN153" s="79" t="n"/>
      <c r="ADO153" s="79" t="n"/>
      <c r="ADP153" s="79" t="n"/>
      <c r="ADQ153" s="79" t="n"/>
      <c r="ADR153" s="79" t="n"/>
      <c r="ADS153" s="79" t="n"/>
      <c r="ADT153" s="79" t="n"/>
      <c r="ADU153" s="79" t="n"/>
      <c r="ADV153" s="79" t="n"/>
      <c r="ADW153" s="79" t="n"/>
      <c r="ADX153" s="79" t="n"/>
      <c r="ADY153" s="79" t="n"/>
      <c r="ADZ153" s="79" t="n"/>
      <c r="AEA153" s="79" t="n"/>
      <c r="AEB153" s="79" t="n"/>
      <c r="AEC153" s="79" t="n"/>
      <c r="AED153" s="79" t="n"/>
      <c r="AEE153" s="79" t="n"/>
      <c r="AEF153" s="79" t="n"/>
      <c r="AEG153" s="79" t="n"/>
      <c r="AEH153" s="79" t="n"/>
      <c r="AEI153" s="79" t="n"/>
      <c r="AEL153" s="78" t="n">
        <v>9</v>
      </c>
      <c r="AEM153" s="79" t="n"/>
      <c r="AEN153" s="79" t="n"/>
      <c r="AEO153" s="79" t="n"/>
      <c r="AEP153" s="79" t="n"/>
      <c r="AEQ153" s="79" t="n"/>
      <c r="AER153" s="79" t="n"/>
      <c r="AES153" s="79" t="n"/>
      <c r="AET153" s="79" t="n"/>
      <c r="AEU153" s="79" t="n"/>
      <c r="AEV153" s="79" t="n"/>
      <c r="AEW153" s="79" t="n"/>
      <c r="AEX153" s="79" t="n"/>
      <c r="AEY153" s="79" t="n"/>
      <c r="AEZ153" s="79" t="n"/>
      <c r="AFA153" s="79" t="n"/>
      <c r="AFB153" s="79" t="n"/>
      <c r="AFC153" s="79" t="n"/>
      <c r="AFD153" s="79" t="n"/>
      <c r="AFE153" s="79" t="n"/>
      <c r="AFF153" s="79" t="n"/>
      <c r="AFG153" s="79" t="n"/>
      <c r="AFH153" s="79" t="n"/>
      <c r="AFI153" s="79" t="n"/>
      <c r="AFJ153" s="79" t="n"/>
      <c r="AFK153" s="79" t="n"/>
      <c r="AFL153" s="79" t="n"/>
      <c r="AFM153" s="79" t="n"/>
      <c r="AFN153" s="79" t="n"/>
      <c r="AFO153" s="79" t="n"/>
      <c r="AFP153" s="79" t="n"/>
      <c r="AFQ153" s="79" t="n"/>
      <c r="AFR153" s="79" t="n"/>
      <c r="AFS153" s="79" t="n"/>
      <c r="AFT153" s="79" t="n"/>
      <c r="AFU153" s="79" t="n"/>
      <c r="AFV153" s="79" t="n"/>
      <c r="AFW153" s="79" t="n"/>
      <c r="AFX153" s="79" t="n"/>
      <c r="AFY153" s="79" t="n"/>
      <c r="AFZ153" s="79" t="n"/>
    </row>
    <row r="154">
      <c r="A154" s="78" t="n">
        <v>10</v>
      </c>
      <c r="B154" s="79" t="n"/>
      <c r="C154" s="79" t="n"/>
      <c r="D154" s="79" t="n"/>
      <c r="E154" s="79" t="n"/>
      <c r="F154" s="79" t="n"/>
      <c r="G154" s="79" t="n"/>
      <c r="H154" s="79" t="n"/>
      <c r="I154" s="79" t="n"/>
      <c r="J154" s="79" t="n"/>
      <c r="K154" s="79" t="n"/>
      <c r="L154" s="79" t="n"/>
      <c r="M154" s="79" t="n"/>
      <c r="N154" s="79" t="n"/>
      <c r="O154" s="79" t="n"/>
      <c r="P154" s="79" t="n"/>
      <c r="Q154" s="79" t="n"/>
      <c r="R154" s="79" t="n"/>
      <c r="S154" s="79" t="n"/>
      <c r="T154" s="79" t="n"/>
      <c r="U154" s="79" t="n"/>
      <c r="V154" s="79" t="n"/>
      <c r="W154" s="79" t="n"/>
      <c r="X154" s="79" t="n"/>
      <c r="Y154" s="79" t="n"/>
      <c r="Z154" s="79" t="n"/>
      <c r="AA154" s="79" t="n"/>
      <c r="AB154" s="79" t="n"/>
      <c r="AC154" s="79" t="n"/>
      <c r="AD154" s="79" t="n"/>
      <c r="AE154" s="79" t="n"/>
      <c r="AF154" s="79" t="n"/>
      <c r="AG154" s="79" t="n"/>
      <c r="AH154" s="79" t="n"/>
      <c r="AI154" s="79" t="n"/>
      <c r="AJ154" s="79" t="n"/>
      <c r="AK154" s="79" t="n"/>
      <c r="AL154" s="79" t="n"/>
      <c r="AM154" s="79" t="n"/>
      <c r="AN154" s="79" t="n"/>
      <c r="AO154" s="79" t="n"/>
      <c r="AR154" s="78" t="n">
        <v>10</v>
      </c>
      <c r="AS154" s="79" t="n"/>
      <c r="AT154" s="79" t="n"/>
      <c r="AU154" s="79" t="n"/>
      <c r="AV154" s="79" t="n"/>
      <c r="AW154" s="79" t="n"/>
      <c r="AX154" s="79" t="n"/>
      <c r="AY154" s="79" t="n"/>
      <c r="AZ154" s="79" t="n"/>
      <c r="BA154" s="79" t="n"/>
      <c r="BB154" s="79" t="n"/>
      <c r="BC154" s="79" t="n"/>
      <c r="BD154" s="79" t="n"/>
      <c r="BE154" s="79" t="n"/>
      <c r="BF154" s="79" t="n"/>
      <c r="BG154" s="79" t="n"/>
      <c r="BH154" s="79" t="n"/>
      <c r="BI154" s="79" t="n"/>
      <c r="BJ154" s="79" t="n"/>
      <c r="BK154" s="79" t="n"/>
      <c r="BL154" s="79" t="n"/>
      <c r="BM154" s="79" t="n"/>
      <c r="BN154" s="79" t="n"/>
      <c r="BO154" s="79" t="n"/>
      <c r="BP154" s="79" t="n"/>
      <c r="BQ154" s="79" t="n"/>
      <c r="BR154" s="79" t="n"/>
      <c r="BS154" s="79" t="n"/>
      <c r="BT154" s="79" t="n"/>
      <c r="BU154" s="79" t="n"/>
      <c r="BV154" s="79" t="n"/>
      <c r="BW154" s="79" t="n"/>
      <c r="BX154" s="79" t="n"/>
      <c r="BY154" s="79" t="n"/>
      <c r="BZ154" s="79" t="n"/>
      <c r="CA154" s="79" t="n"/>
      <c r="CB154" s="79" t="n"/>
      <c r="CC154" s="79" t="n"/>
      <c r="CD154" s="79" t="n"/>
      <c r="CE154" s="79" t="n"/>
      <c r="CF154" s="79" t="n"/>
      <c r="CI154" s="78" t="n">
        <v>10</v>
      </c>
      <c r="CJ154" s="79" t="n"/>
      <c r="CK154" s="79" t="n"/>
      <c r="CL154" s="79" t="n"/>
      <c r="CM154" s="79" t="n"/>
      <c r="CN154" s="79" t="n"/>
      <c r="CO154" s="79" t="n"/>
      <c r="CP154" s="79" t="n"/>
      <c r="CQ154" s="79" t="n"/>
      <c r="CR154" s="79" t="n"/>
      <c r="CS154" s="79" t="n"/>
      <c r="CT154" s="79" t="n"/>
      <c r="CU154" s="79" t="n"/>
      <c r="CV154" s="79" t="n"/>
      <c r="CW154" s="79" t="n"/>
      <c r="CX154" s="79" t="n"/>
      <c r="CY154" s="79" t="n"/>
      <c r="CZ154" s="79" t="n"/>
      <c r="DA154" s="79" t="n"/>
      <c r="DB154" s="79" t="n"/>
      <c r="DC154" s="79" t="n"/>
      <c r="DD154" s="79" t="n"/>
      <c r="DE154" s="79" t="n"/>
      <c r="DF154" s="79" t="n"/>
      <c r="DG154" s="79" t="n"/>
      <c r="DH154" s="79" t="n"/>
      <c r="DI154" s="79" t="n"/>
      <c r="DJ154" s="79" t="n"/>
      <c r="DK154" s="79" t="n"/>
      <c r="DL154" s="79" t="n"/>
      <c r="DM154" s="79" t="n"/>
      <c r="DN154" s="79" t="n"/>
      <c r="DO154" s="79" t="n"/>
      <c r="DP154" s="79" t="n"/>
      <c r="DQ154" s="79" t="n"/>
      <c r="DR154" s="79" t="n"/>
      <c r="DS154" s="79" t="n"/>
      <c r="DT154" s="79" t="n"/>
      <c r="DU154" s="79" t="n"/>
      <c r="DV154" s="79" t="n"/>
      <c r="DW154" s="79" t="n"/>
      <c r="DZ154" s="78" t="n">
        <v>10</v>
      </c>
      <c r="EA154" s="79" t="n"/>
      <c r="EB154" s="79" t="n"/>
      <c r="EC154" s="79" t="n"/>
      <c r="ED154" s="79" t="n"/>
      <c r="EE154" s="79" t="n"/>
      <c r="EF154" s="79" t="n"/>
      <c r="EG154" s="79" t="n"/>
      <c r="EH154" s="79" t="n"/>
      <c r="EI154" s="79" t="n"/>
      <c r="EJ154" s="79" t="n"/>
      <c r="EK154" s="79" t="n"/>
      <c r="EL154" s="79" t="n"/>
      <c r="EM154" s="79" t="n"/>
      <c r="EN154" s="79" t="n"/>
      <c r="EO154" s="79" t="n"/>
      <c r="EP154" s="79" t="n"/>
      <c r="EQ154" s="79" t="n"/>
      <c r="ER154" s="79" t="n"/>
      <c r="ES154" s="79" t="n"/>
      <c r="ET154" s="79" t="n"/>
      <c r="EU154" s="79" t="n"/>
      <c r="EV154" s="79" t="n"/>
      <c r="EW154" s="79" t="n"/>
      <c r="EX154" s="79" t="n"/>
      <c r="EY154" s="79" t="n"/>
      <c r="EZ154" s="79" t="n"/>
      <c r="FA154" s="79" t="n"/>
      <c r="FB154" s="79" t="n"/>
      <c r="FC154" s="79" t="n"/>
      <c r="FD154" s="79" t="n"/>
      <c r="FE154" s="79" t="n"/>
      <c r="FF154" s="79" t="n"/>
      <c r="FG154" s="79" t="n"/>
      <c r="FH154" s="79" t="n"/>
      <c r="FI154" s="79" t="n"/>
      <c r="FJ154" s="79" t="n"/>
      <c r="FK154" s="79" t="n"/>
      <c r="FL154" s="79" t="n"/>
      <c r="FM154" s="79" t="n"/>
      <c r="FN154" s="79" t="n"/>
      <c r="FQ154" s="78" t="n">
        <v>10</v>
      </c>
      <c r="FR154" s="79" t="n"/>
      <c r="FS154" s="79" t="n"/>
      <c r="FT154" s="79" t="n"/>
      <c r="FU154" s="79" t="n"/>
      <c r="FV154" s="79" t="n"/>
      <c r="FW154" s="79" t="n"/>
      <c r="FX154" s="79" t="n"/>
      <c r="FY154" s="79" t="n"/>
      <c r="FZ154" s="79" t="n"/>
      <c r="GA154" s="79" t="n"/>
      <c r="GB154" s="79" t="n"/>
      <c r="GC154" s="79" t="n"/>
      <c r="GD154" s="79" t="n"/>
      <c r="GE154" s="79" t="n"/>
      <c r="GF154" s="79" t="n"/>
      <c r="GG154" s="79" t="n"/>
      <c r="GH154" s="79" t="n"/>
      <c r="GI154" s="79" t="n"/>
      <c r="GJ154" s="79" t="n"/>
      <c r="GK154" s="79" t="n"/>
      <c r="GL154" s="79" t="n"/>
      <c r="GM154" s="79" t="n"/>
      <c r="GN154" s="79" t="n"/>
      <c r="GO154" s="79" t="n"/>
      <c r="GP154" s="79" t="n"/>
      <c r="GQ154" s="79" t="n"/>
      <c r="GR154" s="79" t="n"/>
      <c r="GS154" s="79" t="n"/>
      <c r="GT154" s="79" t="n"/>
      <c r="GU154" s="79" t="n"/>
      <c r="GV154" s="79" t="n"/>
      <c r="GW154" s="79" t="n"/>
      <c r="GX154" s="79" t="n"/>
      <c r="GY154" s="79" t="n"/>
      <c r="GZ154" s="79" t="n"/>
      <c r="HA154" s="79" t="n"/>
      <c r="HB154" s="79" t="n"/>
      <c r="HC154" s="79" t="n"/>
      <c r="HD154" s="79" t="n"/>
      <c r="HE154" s="79" t="n"/>
      <c r="HH154" s="78" t="n">
        <v>10</v>
      </c>
      <c r="HI154" s="79" t="n"/>
      <c r="HJ154" s="79" t="n"/>
      <c r="HK154" s="79" t="n"/>
      <c r="HL154" s="79" t="n"/>
      <c r="HM154" s="79" t="n"/>
      <c r="HN154" s="79" t="n"/>
      <c r="HO154" s="79" t="n"/>
      <c r="HP154" s="79" t="n"/>
      <c r="HQ154" s="79" t="n"/>
      <c r="HR154" s="79" t="n"/>
      <c r="HS154" s="79" t="n"/>
      <c r="HT154" s="79" t="n"/>
      <c r="HU154" s="79" t="n"/>
      <c r="HV154" s="79" t="n"/>
      <c r="HW154" s="79" t="n"/>
      <c r="HX154" s="79" t="n"/>
      <c r="HY154" s="79" t="n"/>
      <c r="HZ154" s="79" t="n"/>
      <c r="IA154" s="79" t="n"/>
      <c r="IB154" s="79" t="n"/>
      <c r="IC154" s="79" t="n"/>
      <c r="ID154" s="79" t="n"/>
      <c r="IE154" s="79" t="n"/>
      <c r="IF154" s="79" t="n"/>
      <c r="IG154" s="79" t="n"/>
      <c r="IH154" s="79" t="n"/>
      <c r="II154" s="79" t="n"/>
      <c r="IJ154" s="79" t="n"/>
      <c r="IK154" s="79" t="n"/>
      <c r="IL154" s="79" t="n"/>
      <c r="IM154" s="79" t="n"/>
      <c r="IN154" s="79" t="n"/>
      <c r="IO154" s="79" t="n"/>
      <c r="IP154" s="79" t="n"/>
      <c r="IQ154" s="79" t="n"/>
      <c r="IR154" s="79" t="n"/>
      <c r="IS154" s="79" t="n"/>
      <c r="IT154" s="79" t="n"/>
      <c r="IU154" s="79" t="n"/>
      <c r="IV154" s="79" t="n"/>
      <c r="IY154" s="78" t="n">
        <v>10</v>
      </c>
      <c r="IZ154" s="79" t="n"/>
      <c r="JA154" s="79" t="n"/>
      <c r="JB154" s="79" t="n"/>
      <c r="JC154" s="79" t="n"/>
      <c r="JD154" s="79" t="n"/>
      <c r="JE154" s="79" t="n"/>
      <c r="JF154" s="79" t="n"/>
      <c r="JG154" s="79" t="n"/>
      <c r="JH154" s="79" t="n"/>
      <c r="JI154" s="79" t="n"/>
      <c r="JJ154" s="79" t="n"/>
      <c r="JK154" s="79" t="n"/>
      <c r="JL154" s="79" t="n"/>
      <c r="JM154" s="79" t="n"/>
      <c r="JN154" s="79" t="n"/>
      <c r="JO154" s="79" t="n"/>
      <c r="JP154" s="79" t="n"/>
      <c r="JQ154" s="79" t="n"/>
      <c r="JR154" s="79" t="n"/>
      <c r="JS154" s="79" t="n"/>
      <c r="JT154" s="79" t="n"/>
      <c r="JU154" s="79" t="n"/>
      <c r="JV154" s="79" t="n"/>
      <c r="JW154" s="79" t="n"/>
      <c r="JX154" s="79" t="n"/>
      <c r="JY154" s="79" t="n"/>
      <c r="JZ154" s="79" t="n"/>
      <c r="KA154" s="79" t="n"/>
      <c r="KB154" s="79" t="n"/>
      <c r="KC154" s="79" t="n"/>
      <c r="KD154" s="79" t="n"/>
      <c r="KE154" s="79" t="n"/>
      <c r="KF154" s="79" t="n"/>
      <c r="KG154" s="79" t="n"/>
      <c r="KH154" s="79" t="n"/>
      <c r="KI154" s="79" t="n"/>
      <c r="KJ154" s="79" t="n"/>
      <c r="KK154" s="79" t="n"/>
      <c r="KL154" s="79" t="n"/>
      <c r="KM154" s="79" t="n"/>
      <c r="KP154" s="78" t="n">
        <v>10</v>
      </c>
      <c r="KQ154" s="79" t="n"/>
      <c r="KR154" s="79" t="n"/>
      <c r="KS154" s="79" t="n"/>
      <c r="KT154" s="79" t="n"/>
      <c r="KU154" s="79" t="n"/>
      <c r="KV154" s="79" t="n"/>
      <c r="KW154" s="79" t="n"/>
      <c r="KX154" s="79" t="n"/>
      <c r="KY154" s="79" t="n"/>
      <c r="KZ154" s="79" t="n"/>
      <c r="LA154" s="79" t="n"/>
      <c r="LB154" s="79" t="n"/>
      <c r="LC154" s="79" t="n"/>
      <c r="LD154" s="79" t="n"/>
      <c r="LE154" s="79" t="n"/>
      <c r="LF154" s="79" t="n"/>
      <c r="LG154" s="79" t="n"/>
      <c r="LH154" s="79" t="n"/>
      <c r="LI154" s="79" t="n"/>
      <c r="LJ154" s="79" t="n"/>
      <c r="LK154" s="79" t="n"/>
      <c r="LL154" s="79" t="n"/>
      <c r="LM154" s="79" t="n"/>
      <c r="LN154" s="79" t="n"/>
      <c r="LO154" s="79" t="n"/>
      <c r="LP154" s="79" t="n"/>
      <c r="LQ154" s="79" t="n"/>
      <c r="LR154" s="79" t="n"/>
      <c r="LS154" s="79" t="n"/>
      <c r="LT154" s="79" t="n"/>
      <c r="LU154" s="79" t="n"/>
      <c r="LV154" s="79" t="n"/>
      <c r="LW154" s="79" t="n"/>
      <c r="LX154" s="79" t="n"/>
      <c r="LY154" s="79" t="n"/>
      <c r="LZ154" s="79" t="n"/>
      <c r="MA154" s="79" t="n"/>
      <c r="MB154" s="79" t="n"/>
      <c r="MC154" s="79" t="n"/>
      <c r="MD154" s="79" t="n"/>
      <c r="MG154" s="78" t="n">
        <v>10</v>
      </c>
      <c r="MH154" s="79" t="n"/>
      <c r="MI154" s="79" t="n"/>
      <c r="MJ154" s="79" t="n"/>
      <c r="MK154" s="79" t="n"/>
      <c r="ML154" s="79" t="n"/>
      <c r="MM154" s="79" t="n"/>
      <c r="MN154" s="79" t="n"/>
      <c r="MO154" s="79" t="n"/>
      <c r="MP154" s="79" t="n"/>
      <c r="MQ154" s="79" t="n"/>
      <c r="MR154" s="79" t="n"/>
      <c r="MS154" s="79" t="n"/>
      <c r="MT154" s="79" t="n"/>
      <c r="MU154" s="79" t="n"/>
      <c r="MV154" s="79" t="n"/>
      <c r="MW154" s="79" t="n"/>
      <c r="MX154" s="79" t="n"/>
      <c r="MY154" s="79" t="n"/>
      <c r="MZ154" s="79" t="n"/>
      <c r="NA154" s="79" t="n"/>
      <c r="NB154" s="79" t="n"/>
      <c r="NC154" s="79" t="n"/>
      <c r="ND154" s="79" t="n"/>
      <c r="NE154" s="79" t="n"/>
      <c r="NF154" s="79" t="n"/>
      <c r="NG154" s="79" t="n"/>
      <c r="NH154" s="79" t="n"/>
      <c r="NI154" s="79" t="n"/>
      <c r="NJ154" s="79" t="n"/>
      <c r="NK154" s="79" t="n"/>
      <c r="NL154" s="79" t="n"/>
      <c r="NM154" s="79" t="n"/>
      <c r="NN154" s="79" t="n"/>
      <c r="NO154" s="79" t="n"/>
      <c r="NP154" s="79" t="n"/>
      <c r="NQ154" s="79" t="n"/>
      <c r="NR154" s="79" t="n"/>
      <c r="NS154" s="79" t="n"/>
      <c r="NT154" s="79" t="n"/>
      <c r="NU154" s="79" t="n"/>
      <c r="NX154" s="78" t="n">
        <v>10</v>
      </c>
      <c r="NY154" s="79" t="n"/>
      <c r="NZ154" s="79" t="n"/>
      <c r="OA154" s="79" t="n"/>
      <c r="OB154" s="79" t="n"/>
      <c r="OC154" s="79" t="n"/>
      <c r="OD154" s="79" t="n"/>
      <c r="OE154" s="79" t="n"/>
      <c r="OF154" s="79" t="n"/>
      <c r="OG154" s="79" t="n"/>
      <c r="OH154" s="79" t="n"/>
      <c r="OI154" s="79" t="n"/>
      <c r="OJ154" s="79" t="n"/>
      <c r="OK154" s="79" t="n"/>
      <c r="OL154" s="79" t="n"/>
      <c r="OM154" s="79" t="n"/>
      <c r="ON154" s="79" t="n"/>
      <c r="OO154" s="79" t="n"/>
      <c r="OP154" s="79" t="n"/>
      <c r="OQ154" s="79" t="n"/>
      <c r="OR154" s="79" t="n"/>
      <c r="OS154" s="79" t="n"/>
      <c r="OT154" s="79" t="n"/>
      <c r="OU154" s="79" t="n"/>
      <c r="OV154" s="79" t="n"/>
      <c r="OW154" s="79" t="n"/>
      <c r="OX154" s="79" t="n"/>
      <c r="OY154" s="79" t="n"/>
      <c r="OZ154" s="79" t="n"/>
      <c r="PA154" s="79" t="n"/>
      <c r="PB154" s="79" t="n"/>
      <c r="PC154" s="79" t="n"/>
      <c r="PD154" s="79" t="n"/>
      <c r="PE154" s="79" t="n"/>
      <c r="PF154" s="79" t="n"/>
      <c r="PG154" s="79" t="n"/>
      <c r="PH154" s="79" t="n"/>
      <c r="PI154" s="79" t="n"/>
      <c r="PJ154" s="79" t="n"/>
      <c r="PK154" s="79" t="n"/>
      <c r="PL154" s="79" t="n"/>
      <c r="PO154" s="78" t="n">
        <v>10</v>
      </c>
      <c r="PP154" s="79" t="n"/>
      <c r="PQ154" s="79" t="n"/>
      <c r="PR154" s="79" t="n"/>
      <c r="PS154" s="79" t="n"/>
      <c r="PT154" s="79" t="n"/>
      <c r="PU154" s="79" t="n"/>
      <c r="PV154" s="79" t="n"/>
      <c r="PW154" s="79" t="n"/>
      <c r="PX154" s="79" t="n"/>
      <c r="PY154" s="79" t="n"/>
      <c r="PZ154" s="79" t="n"/>
      <c r="QA154" s="79" t="n"/>
      <c r="QB154" s="79" t="n"/>
      <c r="QC154" s="79" t="n"/>
      <c r="QD154" s="79" t="n"/>
      <c r="QE154" s="79" t="n"/>
      <c r="QF154" s="79" t="n"/>
      <c r="QG154" s="79" t="n"/>
      <c r="QH154" s="79" t="n"/>
      <c r="QI154" s="79" t="n"/>
      <c r="QJ154" s="79" t="n"/>
      <c r="QK154" s="79" t="n"/>
      <c r="QL154" s="79" t="n"/>
      <c r="QM154" s="79" t="n"/>
      <c r="QN154" s="79" t="n"/>
      <c r="QO154" s="79" t="n"/>
      <c r="QP154" s="79" t="n"/>
      <c r="QQ154" s="79" t="n"/>
      <c r="QR154" s="79" t="n"/>
      <c r="QS154" s="79" t="n"/>
      <c r="QT154" s="79" t="n"/>
      <c r="QU154" s="79" t="n"/>
      <c r="QV154" s="79" t="n"/>
      <c r="QW154" s="79" t="n"/>
      <c r="QX154" s="79" t="n"/>
      <c r="QY154" s="79" t="n"/>
      <c r="QZ154" s="79" t="n"/>
      <c r="RA154" s="79" t="n"/>
      <c r="RB154" s="79" t="n"/>
      <c r="RC154" s="79" t="n"/>
      <c r="RF154" s="78" t="n">
        <v>10</v>
      </c>
      <c r="RG154" s="79" t="n"/>
      <c r="RH154" s="79" t="n"/>
      <c r="RI154" s="79" t="n"/>
      <c r="RJ154" s="79" t="n"/>
      <c r="RK154" s="79" t="n"/>
      <c r="RL154" s="79" t="n"/>
      <c r="RM154" s="79" t="n"/>
      <c r="RN154" s="79" t="n"/>
      <c r="RO154" s="79" t="n"/>
      <c r="RP154" s="79" t="n"/>
      <c r="RQ154" s="79" t="n"/>
      <c r="RR154" s="79" t="n"/>
      <c r="RS154" s="79" t="n"/>
      <c r="RT154" s="79" t="n"/>
      <c r="RU154" s="79" t="n"/>
      <c r="RV154" s="79" t="n"/>
      <c r="RW154" s="79" t="n"/>
      <c r="RX154" s="79" t="n"/>
      <c r="RY154" s="79" t="n"/>
      <c r="RZ154" s="79" t="n"/>
      <c r="SA154" s="79" t="n"/>
      <c r="SB154" s="79" t="n"/>
      <c r="SC154" s="79" t="n"/>
      <c r="SD154" s="79" t="n"/>
      <c r="SE154" s="79" t="n"/>
      <c r="SF154" s="79" t="n"/>
      <c r="SG154" s="79" t="n"/>
      <c r="SH154" s="79" t="n"/>
      <c r="SI154" s="79" t="n"/>
      <c r="SJ154" s="79" t="n"/>
      <c r="SK154" s="79" t="n"/>
      <c r="SL154" s="79" t="n"/>
      <c r="SM154" s="79" t="n"/>
      <c r="SN154" s="79" t="n"/>
      <c r="SO154" s="79" t="n"/>
      <c r="SP154" s="79" t="n"/>
      <c r="SQ154" s="79" t="n"/>
      <c r="SR154" s="79" t="n"/>
      <c r="SS154" s="79" t="n"/>
      <c r="ST154" s="79" t="n"/>
      <c r="SW154" s="78" t="n">
        <v>10</v>
      </c>
      <c r="SX154" s="79" t="n"/>
      <c r="SY154" s="79" t="n"/>
      <c r="SZ154" s="79" t="n"/>
      <c r="TA154" s="79" t="n"/>
      <c r="TB154" s="79" t="n"/>
      <c r="TC154" s="79" t="n"/>
      <c r="TD154" s="79" t="n"/>
      <c r="TE154" s="79" t="n"/>
      <c r="TF154" s="79" t="n"/>
      <c r="TG154" s="79" t="n"/>
      <c r="TH154" s="79" t="n"/>
      <c r="TI154" s="79" t="n"/>
      <c r="TJ154" s="79" t="n"/>
      <c r="TK154" s="79" t="n"/>
      <c r="TL154" s="79" t="n"/>
      <c r="TM154" s="79" t="n"/>
      <c r="TN154" s="79" t="n"/>
      <c r="TO154" s="79" t="n"/>
      <c r="TP154" s="79" t="n"/>
      <c r="TQ154" s="79" t="n"/>
      <c r="TR154" s="79" t="n"/>
      <c r="TS154" s="79" t="n"/>
      <c r="TT154" s="79" t="n"/>
      <c r="TU154" s="79" t="n"/>
      <c r="TV154" s="79" t="n"/>
      <c r="TW154" s="79" t="n"/>
      <c r="TX154" s="79" t="n"/>
      <c r="TY154" s="79" t="n"/>
      <c r="TZ154" s="79" t="n"/>
      <c r="UA154" s="79" t="n"/>
      <c r="UB154" s="79" t="n"/>
      <c r="UC154" s="79" t="n"/>
      <c r="UD154" s="79" t="n"/>
      <c r="UE154" s="79" t="n"/>
      <c r="UF154" s="79" t="n"/>
      <c r="UG154" s="79" t="n"/>
      <c r="UH154" s="79" t="n"/>
      <c r="UI154" s="79" t="n"/>
      <c r="UJ154" s="79" t="n"/>
      <c r="UK154" s="79" t="n"/>
      <c r="UN154" s="78" t="n">
        <v>10</v>
      </c>
      <c r="UO154" s="79" t="n"/>
      <c r="UP154" s="79" t="n"/>
      <c r="UQ154" s="79" t="n"/>
      <c r="UR154" s="79" t="n"/>
      <c r="US154" s="79" t="n"/>
      <c r="UT154" s="79" t="n"/>
      <c r="UU154" s="79" t="n"/>
      <c r="UV154" s="79" t="n"/>
      <c r="UW154" s="79" t="n"/>
      <c r="UX154" s="79" t="n"/>
      <c r="UY154" s="79" t="n"/>
      <c r="UZ154" s="79" t="n"/>
      <c r="VA154" s="79" t="n"/>
      <c r="VB154" s="79" t="n"/>
      <c r="VC154" s="79" t="n"/>
      <c r="VD154" s="79" t="n"/>
      <c r="VE154" s="79" t="n"/>
      <c r="VF154" s="79" t="n"/>
      <c r="VG154" s="79" t="n"/>
      <c r="VH154" s="79" t="n"/>
      <c r="VI154" s="79" t="n"/>
      <c r="VJ154" s="79" t="n"/>
      <c r="VK154" s="79" t="n"/>
      <c r="VL154" s="79" t="n"/>
      <c r="VM154" s="79" t="n"/>
      <c r="VN154" s="79" t="n"/>
      <c r="VO154" s="79" t="n"/>
      <c r="VP154" s="79" t="n"/>
      <c r="VQ154" s="79" t="n"/>
      <c r="VR154" s="79" t="n"/>
      <c r="VS154" s="79" t="n"/>
      <c r="VT154" s="79" t="n"/>
      <c r="VU154" s="79" t="n"/>
      <c r="VV154" s="79" t="n"/>
      <c r="VW154" s="79" t="n"/>
      <c r="VX154" s="79" t="n"/>
      <c r="VY154" s="79" t="n"/>
      <c r="VZ154" s="79" t="n"/>
      <c r="WA154" s="79" t="n"/>
      <c r="WB154" s="79" t="n"/>
      <c r="WE154" s="78" t="n">
        <v>10</v>
      </c>
      <c r="WF154" s="79" t="n"/>
      <c r="WG154" s="79" t="n"/>
      <c r="WH154" s="79" t="n"/>
      <c r="WI154" s="79" t="n"/>
      <c r="WJ154" s="79" t="n"/>
      <c r="WK154" s="79" t="n"/>
      <c r="WL154" s="79" t="n"/>
      <c r="WM154" s="79" t="n"/>
      <c r="WN154" s="79" t="n"/>
      <c r="WO154" s="79" t="n"/>
      <c r="WP154" s="79" t="n"/>
      <c r="WQ154" s="79" t="n"/>
      <c r="WR154" s="79" t="n"/>
      <c r="WS154" s="79" t="n"/>
      <c r="WT154" s="79" t="n"/>
      <c r="WU154" s="79" t="n"/>
      <c r="WV154" s="79" t="n"/>
      <c r="WW154" s="79" t="n"/>
      <c r="WX154" s="79" t="n"/>
      <c r="WY154" s="79" t="n"/>
      <c r="WZ154" s="79" t="n"/>
      <c r="XA154" s="79" t="n"/>
      <c r="XB154" s="79" t="n"/>
      <c r="XC154" s="79" t="n"/>
      <c r="XD154" s="79" t="n"/>
      <c r="XE154" s="79" t="n"/>
      <c r="XF154" s="79" t="n"/>
      <c r="XG154" s="79" t="n"/>
      <c r="XH154" s="79" t="n"/>
      <c r="XI154" s="79" t="n"/>
      <c r="XJ154" s="79" t="n"/>
      <c r="XK154" s="79" t="n"/>
      <c r="XL154" s="79" t="n"/>
      <c r="XM154" s="79" t="n"/>
      <c r="XN154" s="79" t="n"/>
      <c r="XO154" s="79" t="n"/>
      <c r="XP154" s="79" t="n"/>
      <c r="XQ154" s="79" t="n"/>
      <c r="XR154" s="79" t="n"/>
      <c r="XS154" s="79" t="n"/>
      <c r="XV154" s="78" t="n">
        <v>10</v>
      </c>
      <c r="XW154" s="79" t="n"/>
      <c r="XX154" s="79" t="n"/>
      <c r="XY154" s="79" t="n"/>
      <c r="XZ154" s="79" t="n"/>
      <c r="YA154" s="79" t="n"/>
      <c r="YB154" s="79" t="n"/>
      <c r="YC154" s="79" t="n"/>
      <c r="YD154" s="79" t="n"/>
      <c r="YE154" s="79" t="n"/>
      <c r="YF154" s="79" t="n"/>
      <c r="YG154" s="79" t="n"/>
      <c r="YH154" s="79" t="n"/>
      <c r="YI154" s="79" t="n"/>
      <c r="YJ154" s="79" t="n"/>
      <c r="YK154" s="79" t="n"/>
      <c r="YL154" s="79" t="n"/>
      <c r="YM154" s="79" t="n"/>
      <c r="YN154" s="79" t="n"/>
      <c r="YO154" s="79" t="n"/>
      <c r="YP154" s="79" t="n"/>
      <c r="YQ154" s="79" t="n"/>
      <c r="YR154" s="79" t="n"/>
      <c r="YS154" s="79" t="n"/>
      <c r="YT154" s="79" t="n"/>
      <c r="YU154" s="79" t="n"/>
      <c r="YV154" s="79" t="n"/>
      <c r="YW154" s="79" t="n"/>
      <c r="YX154" s="79" t="n"/>
      <c r="YY154" s="79" t="n"/>
      <c r="YZ154" s="79" t="n"/>
      <c r="ZA154" s="79" t="n"/>
      <c r="ZB154" s="79" t="n"/>
      <c r="ZC154" s="79" t="n"/>
      <c r="ZD154" s="79" t="n"/>
      <c r="ZE154" s="79" t="n"/>
      <c r="ZF154" s="79" t="n"/>
      <c r="ZG154" s="79" t="n"/>
      <c r="ZH154" s="79" t="n"/>
      <c r="ZI154" s="79" t="n"/>
      <c r="ZJ154" s="79" t="n"/>
      <c r="ZM154" s="78" t="n">
        <v>10</v>
      </c>
      <c r="ZN154" s="79" t="n"/>
      <c r="ZO154" s="79" t="n"/>
      <c r="ZP154" s="79" t="n"/>
      <c r="ZQ154" s="79" t="n"/>
      <c r="ZR154" s="79" t="n"/>
      <c r="ZS154" s="79" t="n"/>
      <c r="ZT154" s="79" t="n"/>
      <c r="ZU154" s="79" t="n"/>
      <c r="ZV154" s="79" t="n"/>
      <c r="ZW154" s="79" t="n"/>
      <c r="ZX154" s="79" t="n"/>
      <c r="ZY154" s="79" t="n"/>
      <c r="ZZ154" s="79" t="n"/>
      <c r="AAA154" s="79" t="n"/>
      <c r="AAB154" s="79" t="n"/>
      <c r="AAC154" s="79" t="n"/>
      <c r="AAD154" s="79" t="n"/>
      <c r="AAE154" s="79" t="n"/>
      <c r="AAF154" s="79" t="n"/>
      <c r="AAG154" s="79" t="n"/>
      <c r="AAH154" s="79" t="n"/>
      <c r="AAI154" s="79" t="n"/>
      <c r="AAJ154" s="79" t="n"/>
      <c r="AAK154" s="79" t="n"/>
      <c r="AAL154" s="79" t="n"/>
      <c r="AAM154" s="79" t="n"/>
      <c r="AAN154" s="79" t="n"/>
      <c r="AAO154" s="79" t="n"/>
      <c r="AAP154" s="79" t="n"/>
      <c r="AAQ154" s="79" t="n"/>
      <c r="AAR154" s="79" t="n"/>
      <c r="AAS154" s="79" t="n"/>
      <c r="AAT154" s="79" t="n"/>
      <c r="AAU154" s="79" t="n"/>
      <c r="AAV154" s="79" t="n"/>
      <c r="AAW154" s="79" t="n"/>
      <c r="AAX154" s="79" t="n"/>
      <c r="AAY154" s="79" t="n"/>
      <c r="AAZ154" s="79" t="n"/>
      <c r="ABA154" s="79" t="n"/>
      <c r="ABD154" s="78" t="n">
        <v>10</v>
      </c>
      <c r="ABE154" s="79" t="n"/>
      <c r="ABF154" s="79" t="n"/>
      <c r="ABG154" s="79" t="n"/>
      <c r="ABH154" s="79" t="n"/>
      <c r="ABI154" s="79" t="n"/>
      <c r="ABJ154" s="79" t="n"/>
      <c r="ABK154" s="79" t="n"/>
      <c r="ABL154" s="79" t="n"/>
      <c r="ABM154" s="79" t="n"/>
      <c r="ABN154" s="79" t="n"/>
      <c r="ABO154" s="79" t="n"/>
      <c r="ABP154" s="79" t="n"/>
      <c r="ABQ154" s="79" t="n"/>
      <c r="ABR154" s="79" t="n"/>
      <c r="ABS154" s="79" t="n"/>
      <c r="ABT154" s="79" t="n"/>
      <c r="ABU154" s="79" t="n"/>
      <c r="ABV154" s="79" t="n"/>
      <c r="ABW154" s="79" t="n"/>
      <c r="ABX154" s="79" t="n"/>
      <c r="ABY154" s="79" t="n"/>
      <c r="ABZ154" s="79" t="n"/>
      <c r="ACA154" s="79" t="n"/>
      <c r="ACB154" s="79" t="n"/>
      <c r="ACC154" s="79" t="n"/>
      <c r="ACD154" s="79" t="n"/>
      <c r="ACE154" s="79" t="n"/>
      <c r="ACF154" s="79" t="n"/>
      <c r="ACG154" s="79" t="n"/>
      <c r="ACH154" s="79" t="n"/>
      <c r="ACI154" s="79" t="n"/>
      <c r="ACJ154" s="79" t="n"/>
      <c r="ACK154" s="79" t="n"/>
      <c r="ACL154" s="79" t="n"/>
      <c r="ACM154" s="79" t="n"/>
      <c r="ACN154" s="79" t="n"/>
      <c r="ACO154" s="79" t="n"/>
      <c r="ACP154" s="79" t="n"/>
      <c r="ACQ154" s="79" t="n"/>
      <c r="ACR154" s="79" t="n"/>
      <c r="ACU154" s="78" t="n">
        <v>10</v>
      </c>
      <c r="ACV154" s="79" t="n"/>
      <c r="ACW154" s="79" t="n"/>
      <c r="ACX154" s="79" t="n"/>
      <c r="ACY154" s="79" t="n"/>
      <c r="ACZ154" s="79" t="n"/>
      <c r="ADA154" s="79" t="n"/>
      <c r="ADB154" s="79" t="n"/>
      <c r="ADC154" s="79" t="n"/>
      <c r="ADD154" s="79" t="n"/>
      <c r="ADE154" s="79" t="n"/>
      <c r="ADF154" s="79" t="n"/>
      <c r="ADG154" s="79" t="n"/>
      <c r="ADH154" s="79" t="n"/>
      <c r="ADI154" s="79" t="n"/>
      <c r="ADJ154" s="79" t="n"/>
      <c r="ADK154" s="79" t="n"/>
      <c r="ADL154" s="79" t="n"/>
      <c r="ADM154" s="79" t="n"/>
      <c r="ADN154" s="79" t="n"/>
      <c r="ADO154" s="79" t="n"/>
      <c r="ADP154" s="79" t="n"/>
      <c r="ADQ154" s="79" t="n"/>
      <c r="ADR154" s="79" t="n"/>
      <c r="ADS154" s="79" t="n"/>
      <c r="ADT154" s="79" t="n"/>
      <c r="ADU154" s="79" t="n"/>
      <c r="ADV154" s="79" t="n"/>
      <c r="ADW154" s="79" t="n"/>
      <c r="ADX154" s="79" t="n"/>
      <c r="ADY154" s="79" t="n"/>
      <c r="ADZ154" s="79" t="n"/>
      <c r="AEA154" s="79" t="n"/>
      <c r="AEB154" s="79" t="n"/>
      <c r="AEC154" s="79" t="n"/>
      <c r="AED154" s="79" t="n"/>
      <c r="AEE154" s="79" t="n"/>
      <c r="AEF154" s="79" t="n"/>
      <c r="AEG154" s="79" t="n"/>
      <c r="AEH154" s="79" t="n"/>
      <c r="AEI154" s="79" t="n"/>
      <c r="AEL154" s="78" t="n">
        <v>10</v>
      </c>
      <c r="AEM154" s="79" t="n"/>
      <c r="AEN154" s="79" t="n"/>
      <c r="AEO154" s="79" t="n"/>
      <c r="AEP154" s="79" t="n"/>
      <c r="AEQ154" s="79" t="n"/>
      <c r="AER154" s="79" t="n"/>
      <c r="AES154" s="79" t="n"/>
      <c r="AET154" s="79" t="n"/>
      <c r="AEU154" s="79" t="n"/>
      <c r="AEV154" s="79" t="n"/>
      <c r="AEW154" s="79" t="n"/>
      <c r="AEX154" s="79" t="n"/>
      <c r="AEY154" s="79" t="n"/>
      <c r="AEZ154" s="79" t="n"/>
      <c r="AFA154" s="79" t="n"/>
      <c r="AFB154" s="79" t="n"/>
      <c r="AFC154" s="79" t="n"/>
      <c r="AFD154" s="79" t="n"/>
      <c r="AFE154" s="79" t="n"/>
      <c r="AFF154" s="79" t="n"/>
      <c r="AFG154" s="79" t="n"/>
      <c r="AFH154" s="79" t="n"/>
      <c r="AFI154" s="79" t="n"/>
      <c r="AFJ154" s="79" t="n"/>
      <c r="AFK154" s="79" t="n"/>
      <c r="AFL154" s="79" t="n"/>
      <c r="AFM154" s="79" t="n"/>
      <c r="AFN154" s="79" t="n"/>
      <c r="AFO154" s="79" t="n"/>
      <c r="AFP154" s="79" t="n"/>
      <c r="AFQ154" s="79" t="n"/>
      <c r="AFR154" s="79" t="n"/>
      <c r="AFS154" s="79" t="n"/>
      <c r="AFT154" s="79" t="n"/>
      <c r="AFU154" s="79" t="n"/>
      <c r="AFV154" s="79" t="n"/>
      <c r="AFW154" s="79" t="n"/>
      <c r="AFX154" s="79" t="n"/>
      <c r="AFY154" s="79" t="n"/>
      <c r="AFZ154" s="79" t="n"/>
    </row>
    <row r="155">
      <c r="A155" s="78" t="n">
        <v>11</v>
      </c>
      <c r="B155" s="79" t="n"/>
      <c r="C155" s="79" t="n"/>
      <c r="D155" s="79" t="n"/>
      <c r="E155" s="79" t="n"/>
      <c r="F155" s="79" t="n"/>
      <c r="G155" s="79" t="n"/>
      <c r="H155" s="79" t="n"/>
      <c r="I155" s="79" t="n"/>
      <c r="J155" s="79" t="n"/>
      <c r="K155" s="79" t="n"/>
      <c r="L155" s="79" t="n"/>
      <c r="M155" s="79" t="n"/>
      <c r="N155" s="79" t="n"/>
      <c r="O155" s="79" t="n"/>
      <c r="P155" s="79" t="n"/>
      <c r="Q155" s="79" t="n"/>
      <c r="R155" s="79" t="n"/>
      <c r="S155" s="79" t="n"/>
      <c r="T155" s="79" t="n"/>
      <c r="U155" s="79" t="n"/>
      <c r="V155" s="79" t="n"/>
      <c r="W155" s="79" t="n"/>
      <c r="X155" s="79" t="n"/>
      <c r="Y155" s="79" t="n"/>
      <c r="Z155" s="79" t="n"/>
      <c r="AA155" s="79" t="n"/>
      <c r="AB155" s="79" t="n"/>
      <c r="AC155" s="79" t="n"/>
      <c r="AD155" s="79" t="n"/>
      <c r="AE155" s="79" t="n"/>
      <c r="AF155" s="79" t="n"/>
      <c r="AG155" s="79" t="n"/>
      <c r="AH155" s="79" t="n"/>
      <c r="AI155" s="79" t="n"/>
      <c r="AJ155" s="79" t="n"/>
      <c r="AK155" s="79" t="n"/>
      <c r="AL155" s="79" t="n"/>
      <c r="AM155" s="79" t="n"/>
      <c r="AN155" s="79" t="n"/>
      <c r="AO155" s="79" t="n"/>
      <c r="AR155" s="78" t="n">
        <v>11</v>
      </c>
      <c r="AS155" s="79" t="n"/>
      <c r="AT155" s="79" t="n"/>
      <c r="AU155" s="79" t="n"/>
      <c r="AV155" s="79" t="n"/>
      <c r="AW155" s="79" t="n"/>
      <c r="AX155" s="79" t="n"/>
      <c r="AY155" s="79" t="n"/>
      <c r="AZ155" s="79" t="n"/>
      <c r="BA155" s="79" t="n"/>
      <c r="BB155" s="79" t="n"/>
      <c r="BC155" s="79" t="n"/>
      <c r="BD155" s="79" t="n"/>
      <c r="BE155" s="79" t="n"/>
      <c r="BF155" s="79" t="n"/>
      <c r="BG155" s="79" t="n"/>
      <c r="BH155" s="79" t="n"/>
      <c r="BI155" s="79" t="n"/>
      <c r="BJ155" s="79" t="n"/>
      <c r="BK155" s="79" t="n"/>
      <c r="BL155" s="79" t="n"/>
      <c r="BM155" s="79" t="n"/>
      <c r="BN155" s="79" t="n"/>
      <c r="BO155" s="79" t="n"/>
      <c r="BP155" s="79" t="n"/>
      <c r="BQ155" s="79" t="n"/>
      <c r="BR155" s="79" t="n"/>
      <c r="BS155" s="79" t="n"/>
      <c r="BT155" s="79" t="n"/>
      <c r="BU155" s="79" t="n"/>
      <c r="BV155" s="79" t="n"/>
      <c r="BW155" s="79" t="n"/>
      <c r="BX155" s="79" t="n"/>
      <c r="BY155" s="79" t="n"/>
      <c r="BZ155" s="79" t="n"/>
      <c r="CA155" s="79" t="n"/>
      <c r="CB155" s="79" t="n"/>
      <c r="CC155" s="79" t="n"/>
      <c r="CD155" s="79" t="n"/>
      <c r="CE155" s="79" t="n"/>
      <c r="CF155" s="79" t="n"/>
      <c r="CI155" s="78" t="n">
        <v>11</v>
      </c>
      <c r="CJ155" s="79" t="n"/>
      <c r="CK155" s="79" t="n"/>
      <c r="CL155" s="79" t="n"/>
      <c r="CM155" s="79" t="n"/>
      <c r="CN155" s="79" t="n"/>
      <c r="CO155" s="79" t="n"/>
      <c r="CP155" s="79" t="n"/>
      <c r="CQ155" s="79" t="n"/>
      <c r="CR155" s="79" t="n"/>
      <c r="CS155" s="79" t="n"/>
      <c r="CT155" s="79" t="n"/>
      <c r="CU155" s="79" t="n"/>
      <c r="CV155" s="79" t="n"/>
      <c r="CW155" s="79" t="n"/>
      <c r="CX155" s="79" t="n"/>
      <c r="CY155" s="79" t="n"/>
      <c r="CZ155" s="79" t="n"/>
      <c r="DA155" s="79" t="n"/>
      <c r="DB155" s="79" t="n"/>
      <c r="DC155" s="79" t="n"/>
      <c r="DD155" s="79" t="n"/>
      <c r="DE155" s="79" t="n"/>
      <c r="DF155" s="79" t="n"/>
      <c r="DG155" s="79" t="n"/>
      <c r="DH155" s="79" t="n"/>
      <c r="DI155" s="79" t="n"/>
      <c r="DJ155" s="79" t="n"/>
      <c r="DK155" s="79" t="n"/>
      <c r="DL155" s="79" t="n"/>
      <c r="DM155" s="79" t="n"/>
      <c r="DN155" s="79" t="n"/>
      <c r="DO155" s="79" t="n"/>
      <c r="DP155" s="79" t="n"/>
      <c r="DQ155" s="79" t="n"/>
      <c r="DR155" s="79" t="n"/>
      <c r="DS155" s="79" t="n"/>
      <c r="DT155" s="79" t="n"/>
      <c r="DU155" s="79" t="n"/>
      <c r="DV155" s="79" t="n"/>
      <c r="DW155" s="79" t="n"/>
      <c r="DZ155" s="78" t="n">
        <v>11</v>
      </c>
      <c r="EA155" s="79" t="n"/>
      <c r="EB155" s="79" t="n"/>
      <c r="EC155" s="79" t="n"/>
      <c r="ED155" s="79" t="n"/>
      <c r="EE155" s="79" t="n"/>
      <c r="EF155" s="79" t="n"/>
      <c r="EG155" s="79" t="n"/>
      <c r="EH155" s="79" t="n"/>
      <c r="EI155" s="79" t="n"/>
      <c r="EJ155" s="79" t="n"/>
      <c r="EK155" s="79" t="n"/>
      <c r="EL155" s="79" t="n"/>
      <c r="EM155" s="79" t="n"/>
      <c r="EN155" s="79" t="n"/>
      <c r="EO155" s="79" t="n"/>
      <c r="EP155" s="79" t="n"/>
      <c r="EQ155" s="79" t="n"/>
      <c r="ER155" s="79" t="n"/>
      <c r="ES155" s="79" t="n"/>
      <c r="ET155" s="79" t="n"/>
      <c r="EU155" s="79" t="n"/>
      <c r="EV155" s="79" t="n"/>
      <c r="EW155" s="79" t="n"/>
      <c r="EX155" s="79" t="n"/>
      <c r="EY155" s="79" t="n"/>
      <c r="EZ155" s="79" t="n"/>
      <c r="FA155" s="79" t="n"/>
      <c r="FB155" s="79" t="n"/>
      <c r="FC155" s="79" t="n"/>
      <c r="FD155" s="79" t="n"/>
      <c r="FE155" s="79" t="n"/>
      <c r="FF155" s="79" t="n"/>
      <c r="FG155" s="79" t="n"/>
      <c r="FH155" s="79" t="n"/>
      <c r="FI155" s="79" t="n"/>
      <c r="FJ155" s="79" t="n"/>
      <c r="FK155" s="79" t="n"/>
      <c r="FL155" s="79" t="n"/>
      <c r="FM155" s="79" t="n"/>
      <c r="FN155" s="79" t="n"/>
      <c r="FQ155" s="78" t="n">
        <v>11</v>
      </c>
      <c r="FR155" s="79" t="n"/>
      <c r="FS155" s="79" t="n"/>
      <c r="FT155" s="79" t="n"/>
      <c r="FU155" s="79" t="n"/>
      <c r="FV155" s="79" t="n"/>
      <c r="FW155" s="79" t="n"/>
      <c r="FX155" s="79" t="n"/>
      <c r="FY155" s="79" t="n"/>
      <c r="FZ155" s="79" t="n"/>
      <c r="GA155" s="79" t="n"/>
      <c r="GB155" s="79" t="n"/>
      <c r="GC155" s="79" t="n"/>
      <c r="GD155" s="79" t="n"/>
      <c r="GE155" s="79" t="n"/>
      <c r="GF155" s="79" t="n"/>
      <c r="GG155" s="79" t="n"/>
      <c r="GH155" s="79" t="n"/>
      <c r="GI155" s="79" t="n"/>
      <c r="GJ155" s="79" t="n"/>
      <c r="GK155" s="79" t="n"/>
      <c r="GL155" s="79" t="n"/>
      <c r="GM155" s="79" t="n"/>
      <c r="GN155" s="79" t="n"/>
      <c r="GO155" s="79" t="n"/>
      <c r="GP155" s="79" t="n"/>
      <c r="GQ155" s="79" t="n"/>
      <c r="GR155" s="79" t="n"/>
      <c r="GS155" s="79" t="n"/>
      <c r="GT155" s="79" t="n"/>
      <c r="GU155" s="79" t="n"/>
      <c r="GV155" s="79" t="n"/>
      <c r="GW155" s="79" t="n"/>
      <c r="GX155" s="79" t="n"/>
      <c r="GY155" s="79" t="n"/>
      <c r="GZ155" s="79" t="n"/>
      <c r="HA155" s="79" t="n"/>
      <c r="HB155" s="79" t="n"/>
      <c r="HC155" s="79" t="n"/>
      <c r="HD155" s="79" t="n"/>
      <c r="HE155" s="79" t="n"/>
      <c r="HH155" s="78" t="n">
        <v>11</v>
      </c>
      <c r="HI155" s="79" t="n"/>
      <c r="HJ155" s="79" t="n"/>
      <c r="HK155" s="79" t="n"/>
      <c r="HL155" s="79" t="n"/>
      <c r="HM155" s="79" t="n"/>
      <c r="HN155" s="79" t="n"/>
      <c r="HO155" s="79" t="n"/>
      <c r="HP155" s="79" t="n"/>
      <c r="HQ155" s="79" t="n"/>
      <c r="HR155" s="79" t="n"/>
      <c r="HS155" s="79" t="n"/>
      <c r="HT155" s="79" t="n"/>
      <c r="HU155" s="79" t="n"/>
      <c r="HV155" s="79" t="n"/>
      <c r="HW155" s="79" t="n"/>
      <c r="HX155" s="79" t="n"/>
      <c r="HY155" s="79" t="n"/>
      <c r="HZ155" s="79" t="n"/>
      <c r="IA155" s="79" t="n"/>
      <c r="IB155" s="79" t="n"/>
      <c r="IC155" s="79" t="n"/>
      <c r="ID155" s="79" t="n"/>
      <c r="IE155" s="79" t="n"/>
      <c r="IF155" s="79" t="n"/>
      <c r="IG155" s="79" t="n"/>
      <c r="IH155" s="79" t="n"/>
      <c r="II155" s="79" t="n"/>
      <c r="IJ155" s="79" t="n"/>
      <c r="IK155" s="79" t="n"/>
      <c r="IL155" s="79" t="n"/>
      <c r="IM155" s="79" t="n"/>
      <c r="IN155" s="79" t="n"/>
      <c r="IO155" s="79" t="n"/>
      <c r="IP155" s="79" t="n"/>
      <c r="IQ155" s="79" t="n"/>
      <c r="IR155" s="79" t="n"/>
      <c r="IS155" s="79" t="n"/>
      <c r="IT155" s="79" t="n"/>
      <c r="IU155" s="79" t="n"/>
      <c r="IV155" s="79" t="n"/>
      <c r="IY155" s="78" t="n">
        <v>11</v>
      </c>
      <c r="IZ155" s="79" t="n"/>
      <c r="JA155" s="79" t="n"/>
      <c r="JB155" s="79" t="n"/>
      <c r="JC155" s="79" t="n"/>
      <c r="JD155" s="79" t="n"/>
      <c r="JE155" s="79" t="n"/>
      <c r="JF155" s="79" t="n"/>
      <c r="JG155" s="79" t="n"/>
      <c r="JH155" s="79" t="n"/>
      <c r="JI155" s="79" t="n"/>
      <c r="JJ155" s="79" t="n"/>
      <c r="JK155" s="79" t="n"/>
      <c r="JL155" s="79" t="n"/>
      <c r="JM155" s="79" t="n"/>
      <c r="JN155" s="79" t="n"/>
      <c r="JO155" s="79" t="n"/>
      <c r="JP155" s="79" t="n"/>
      <c r="JQ155" s="79" t="n"/>
      <c r="JR155" s="79" t="n"/>
      <c r="JS155" s="79" t="n"/>
      <c r="JT155" s="79" t="n"/>
      <c r="JU155" s="79" t="n"/>
      <c r="JV155" s="79" t="n"/>
      <c r="JW155" s="79" t="n"/>
      <c r="JX155" s="79" t="n"/>
      <c r="JY155" s="79" t="n"/>
      <c r="JZ155" s="79" t="n"/>
      <c r="KA155" s="79" t="n"/>
      <c r="KB155" s="79" t="n"/>
      <c r="KC155" s="79" t="n"/>
      <c r="KD155" s="79" t="n"/>
      <c r="KE155" s="79" t="n"/>
      <c r="KF155" s="79" t="n"/>
      <c r="KG155" s="79" t="n"/>
      <c r="KH155" s="79" t="n"/>
      <c r="KI155" s="79" t="n"/>
      <c r="KJ155" s="79" t="n"/>
      <c r="KK155" s="79" t="n"/>
      <c r="KL155" s="79" t="n"/>
      <c r="KM155" s="79" t="n"/>
      <c r="KP155" s="78" t="n">
        <v>11</v>
      </c>
      <c r="KQ155" s="79" t="n"/>
      <c r="KR155" s="79" t="n"/>
      <c r="KS155" s="79" t="n"/>
      <c r="KT155" s="79" t="n"/>
      <c r="KU155" s="79" t="n"/>
      <c r="KV155" s="79" t="n"/>
      <c r="KW155" s="79" t="n"/>
      <c r="KX155" s="79" t="n"/>
      <c r="KY155" s="79" t="n"/>
      <c r="KZ155" s="79" t="n"/>
      <c r="LA155" s="79" t="n"/>
      <c r="LB155" s="79" t="n"/>
      <c r="LC155" s="79" t="n"/>
      <c r="LD155" s="79" t="n"/>
      <c r="LE155" s="79" t="n"/>
      <c r="LF155" s="79" t="n"/>
      <c r="LG155" s="79" t="n"/>
      <c r="LH155" s="79" t="n"/>
      <c r="LI155" s="79" t="n"/>
      <c r="LJ155" s="79" t="n"/>
      <c r="LK155" s="79" t="n"/>
      <c r="LL155" s="79" t="n"/>
      <c r="LM155" s="79" t="n"/>
      <c r="LN155" s="79" t="n"/>
      <c r="LO155" s="79" t="n"/>
      <c r="LP155" s="79" t="n"/>
      <c r="LQ155" s="79" t="n"/>
      <c r="LR155" s="79" t="n"/>
      <c r="LS155" s="79" t="n"/>
      <c r="LT155" s="79" t="n"/>
      <c r="LU155" s="79" t="n"/>
      <c r="LV155" s="79" t="n"/>
      <c r="LW155" s="79" t="n"/>
      <c r="LX155" s="79" t="n"/>
      <c r="LY155" s="79" t="n"/>
      <c r="LZ155" s="79" t="n"/>
      <c r="MA155" s="79" t="n"/>
      <c r="MB155" s="79" t="n"/>
      <c r="MC155" s="79" t="n"/>
      <c r="MD155" s="79" t="n"/>
      <c r="MG155" s="78" t="n">
        <v>11</v>
      </c>
      <c r="MH155" s="79" t="n"/>
      <c r="MI155" s="79" t="n"/>
      <c r="MJ155" s="79" t="n"/>
      <c r="MK155" s="79" t="n"/>
      <c r="ML155" s="79" t="n"/>
      <c r="MM155" s="79" t="n"/>
      <c r="MN155" s="79" t="n"/>
      <c r="MO155" s="79" t="n"/>
      <c r="MP155" s="79" t="n"/>
      <c r="MQ155" s="79" t="n"/>
      <c r="MR155" s="79" t="n"/>
      <c r="MS155" s="79" t="n"/>
      <c r="MT155" s="79" t="n"/>
      <c r="MU155" s="79" t="n"/>
      <c r="MV155" s="79" t="n"/>
      <c r="MW155" s="79" t="n"/>
      <c r="MX155" s="79" t="n"/>
      <c r="MY155" s="79" t="n"/>
      <c r="MZ155" s="79" t="n"/>
      <c r="NA155" s="79" t="n"/>
      <c r="NB155" s="79" t="n"/>
      <c r="NC155" s="79" t="n"/>
      <c r="ND155" s="79" t="n"/>
      <c r="NE155" s="79" t="n"/>
      <c r="NF155" s="79" t="n"/>
      <c r="NG155" s="79" t="n"/>
      <c r="NH155" s="79" t="n"/>
      <c r="NI155" s="79" t="n"/>
      <c r="NJ155" s="79" t="n"/>
      <c r="NK155" s="79" t="n"/>
      <c r="NL155" s="79" t="n"/>
      <c r="NM155" s="79" t="n"/>
      <c r="NN155" s="79" t="n"/>
      <c r="NO155" s="79" t="n"/>
      <c r="NP155" s="79" t="n"/>
      <c r="NQ155" s="79" t="n"/>
      <c r="NR155" s="79" t="n"/>
      <c r="NS155" s="79" t="n"/>
      <c r="NT155" s="79" t="n"/>
      <c r="NU155" s="79" t="n"/>
      <c r="NX155" s="78" t="n">
        <v>11</v>
      </c>
      <c r="NY155" s="79" t="n"/>
      <c r="NZ155" s="79" t="n"/>
      <c r="OA155" s="79" t="n"/>
      <c r="OB155" s="79" t="n"/>
      <c r="OC155" s="79" t="n"/>
      <c r="OD155" s="79" t="n"/>
      <c r="OE155" s="79" t="n"/>
      <c r="OF155" s="79" t="n"/>
      <c r="OG155" s="79" t="n"/>
      <c r="OH155" s="79" t="n"/>
      <c r="OI155" s="79" t="n"/>
      <c r="OJ155" s="79" t="n"/>
      <c r="OK155" s="79" t="n"/>
      <c r="OL155" s="79" t="n"/>
      <c r="OM155" s="79" t="n"/>
      <c r="ON155" s="79" t="n"/>
      <c r="OO155" s="79" t="n"/>
      <c r="OP155" s="79" t="n"/>
      <c r="OQ155" s="79" t="n"/>
      <c r="OR155" s="79" t="n"/>
      <c r="OS155" s="79" t="n"/>
      <c r="OT155" s="79" t="n"/>
      <c r="OU155" s="79" t="n"/>
      <c r="OV155" s="79" t="n"/>
      <c r="OW155" s="79" t="n"/>
      <c r="OX155" s="79" t="n"/>
      <c r="OY155" s="79" t="n"/>
      <c r="OZ155" s="79" t="n"/>
      <c r="PA155" s="79" t="n"/>
      <c r="PB155" s="79" t="n"/>
      <c r="PC155" s="79" t="n"/>
      <c r="PD155" s="79" t="n"/>
      <c r="PE155" s="79" t="n"/>
      <c r="PF155" s="79" t="n"/>
      <c r="PG155" s="79" t="n"/>
      <c r="PH155" s="79" t="n"/>
      <c r="PI155" s="79" t="n"/>
      <c r="PJ155" s="79" t="n"/>
      <c r="PK155" s="79" t="n"/>
      <c r="PL155" s="79" t="n"/>
      <c r="PO155" s="78" t="n">
        <v>11</v>
      </c>
      <c r="PP155" s="79" t="n"/>
      <c r="PQ155" s="79" t="n"/>
      <c r="PR155" s="79" t="n"/>
      <c r="PS155" s="79" t="n"/>
      <c r="PT155" s="79" t="n"/>
      <c r="PU155" s="79" t="n"/>
      <c r="PV155" s="79" t="n"/>
      <c r="PW155" s="79" t="n"/>
      <c r="PX155" s="79" t="n"/>
      <c r="PY155" s="79" t="n"/>
      <c r="PZ155" s="79" t="n"/>
      <c r="QA155" s="79" t="n"/>
      <c r="QB155" s="79" t="n"/>
      <c r="QC155" s="79" t="n"/>
      <c r="QD155" s="79" t="n"/>
      <c r="QE155" s="79" t="n"/>
      <c r="QF155" s="79" t="n"/>
      <c r="QG155" s="79" t="n"/>
      <c r="QH155" s="79" t="n"/>
      <c r="QI155" s="79" t="n"/>
      <c r="QJ155" s="79" t="n"/>
      <c r="QK155" s="79" t="n"/>
      <c r="QL155" s="79" t="n"/>
      <c r="QM155" s="79" t="n"/>
      <c r="QN155" s="79" t="n"/>
      <c r="QO155" s="79" t="n"/>
      <c r="QP155" s="79" t="n"/>
      <c r="QQ155" s="79" t="n"/>
      <c r="QR155" s="79" t="n"/>
      <c r="QS155" s="79" t="n"/>
      <c r="QT155" s="79" t="n"/>
      <c r="QU155" s="79" t="n"/>
      <c r="QV155" s="79" t="n"/>
      <c r="QW155" s="79" t="n"/>
      <c r="QX155" s="79" t="n"/>
      <c r="QY155" s="79" t="n"/>
      <c r="QZ155" s="79" t="n"/>
      <c r="RA155" s="79" t="n"/>
      <c r="RB155" s="79" t="n"/>
      <c r="RC155" s="79" t="n"/>
      <c r="RF155" s="78" t="n">
        <v>11</v>
      </c>
      <c r="RG155" s="79" t="n"/>
      <c r="RH155" s="79" t="n"/>
      <c r="RI155" s="79" t="n"/>
      <c r="RJ155" s="79" t="n"/>
      <c r="RK155" s="79" t="n"/>
      <c r="RL155" s="79" t="n"/>
      <c r="RM155" s="79" t="n"/>
      <c r="RN155" s="79" t="n"/>
      <c r="RO155" s="79" t="n"/>
      <c r="RP155" s="79" t="n"/>
      <c r="RQ155" s="79" t="n"/>
      <c r="RR155" s="79" t="n"/>
      <c r="RS155" s="79" t="n"/>
      <c r="RT155" s="79" t="n"/>
      <c r="RU155" s="79" t="n"/>
      <c r="RV155" s="79" t="n"/>
      <c r="RW155" s="79" t="n"/>
      <c r="RX155" s="79" t="n"/>
      <c r="RY155" s="79" t="n"/>
      <c r="RZ155" s="79" t="n"/>
      <c r="SA155" s="79" t="n"/>
      <c r="SB155" s="79" t="n"/>
      <c r="SC155" s="79" t="n"/>
      <c r="SD155" s="79" t="n"/>
      <c r="SE155" s="79" t="n"/>
      <c r="SF155" s="79" t="n"/>
      <c r="SG155" s="79" t="n"/>
      <c r="SH155" s="79" t="n"/>
      <c r="SI155" s="79" t="n"/>
      <c r="SJ155" s="79" t="n"/>
      <c r="SK155" s="79" t="n"/>
      <c r="SL155" s="79" t="n"/>
      <c r="SM155" s="79" t="n"/>
      <c r="SN155" s="79" t="n"/>
      <c r="SO155" s="79" t="n"/>
      <c r="SP155" s="79" t="n"/>
      <c r="SQ155" s="79" t="n"/>
      <c r="SR155" s="79" t="n"/>
      <c r="SS155" s="79" t="n"/>
      <c r="ST155" s="79" t="n"/>
      <c r="SW155" s="78" t="n">
        <v>11</v>
      </c>
      <c r="SX155" s="79" t="n"/>
      <c r="SY155" s="79" t="n"/>
      <c r="SZ155" s="79" t="n"/>
      <c r="TA155" s="79" t="n"/>
      <c r="TB155" s="79" t="n"/>
      <c r="TC155" s="79" t="n"/>
      <c r="TD155" s="79" t="n"/>
      <c r="TE155" s="79" t="n"/>
      <c r="TF155" s="79" t="n"/>
      <c r="TG155" s="79" t="n"/>
      <c r="TH155" s="79" t="n"/>
      <c r="TI155" s="79" t="n"/>
      <c r="TJ155" s="79" t="n"/>
      <c r="TK155" s="79" t="n"/>
      <c r="TL155" s="79" t="n"/>
      <c r="TM155" s="79" t="n"/>
      <c r="TN155" s="79" t="n"/>
      <c r="TO155" s="79" t="n"/>
      <c r="TP155" s="79" t="n"/>
      <c r="TQ155" s="79" t="n"/>
      <c r="TR155" s="79" t="n"/>
      <c r="TS155" s="79" t="n"/>
      <c r="TT155" s="79" t="n"/>
      <c r="TU155" s="79" t="n"/>
      <c r="TV155" s="79" t="n"/>
      <c r="TW155" s="79" t="n"/>
      <c r="TX155" s="79" t="n"/>
      <c r="TY155" s="79" t="n"/>
      <c r="TZ155" s="79" t="n"/>
      <c r="UA155" s="79" t="n"/>
      <c r="UB155" s="79" t="n"/>
      <c r="UC155" s="79" t="n"/>
      <c r="UD155" s="79" t="n"/>
      <c r="UE155" s="79" t="n"/>
      <c r="UF155" s="79" t="n"/>
      <c r="UG155" s="79" t="n"/>
      <c r="UH155" s="79" t="n"/>
      <c r="UI155" s="79" t="n"/>
      <c r="UJ155" s="79" t="n"/>
      <c r="UK155" s="79" t="n"/>
      <c r="UN155" s="78" t="n">
        <v>11</v>
      </c>
      <c r="UO155" s="79" t="n"/>
      <c r="UP155" s="79" t="n"/>
      <c r="UQ155" s="79" t="n"/>
      <c r="UR155" s="79" t="n"/>
      <c r="US155" s="79" t="n"/>
      <c r="UT155" s="79" t="n"/>
      <c r="UU155" s="79" t="n"/>
      <c r="UV155" s="79" t="n"/>
      <c r="UW155" s="79" t="n"/>
      <c r="UX155" s="79" t="n"/>
      <c r="UY155" s="79" t="n"/>
      <c r="UZ155" s="79" t="n"/>
      <c r="VA155" s="79" t="n"/>
      <c r="VB155" s="79" t="n"/>
      <c r="VC155" s="79" t="n"/>
      <c r="VD155" s="79" t="n"/>
      <c r="VE155" s="79" t="n"/>
      <c r="VF155" s="79" t="n"/>
      <c r="VG155" s="79" t="n"/>
      <c r="VH155" s="79" t="n"/>
      <c r="VI155" s="79" t="n"/>
      <c r="VJ155" s="79" t="n"/>
      <c r="VK155" s="79" t="n"/>
      <c r="VL155" s="79" t="n"/>
      <c r="VM155" s="79" t="n"/>
      <c r="VN155" s="79" t="n"/>
      <c r="VO155" s="79" t="n"/>
      <c r="VP155" s="79" t="n"/>
      <c r="VQ155" s="79" t="n"/>
      <c r="VR155" s="79" t="n"/>
      <c r="VS155" s="79" t="n"/>
      <c r="VT155" s="79" t="n"/>
      <c r="VU155" s="79" t="n"/>
      <c r="VV155" s="79" t="n"/>
      <c r="VW155" s="79" t="n"/>
      <c r="VX155" s="79" t="n"/>
      <c r="VY155" s="79" t="n"/>
      <c r="VZ155" s="79" t="n"/>
      <c r="WA155" s="79" t="n"/>
      <c r="WB155" s="79" t="n"/>
      <c r="WE155" s="78" t="n">
        <v>11</v>
      </c>
      <c r="WF155" s="79" t="n"/>
      <c r="WG155" s="79" t="n"/>
      <c r="WH155" s="79" t="n"/>
      <c r="WI155" s="79" t="n"/>
      <c r="WJ155" s="79" t="n"/>
      <c r="WK155" s="79" t="n"/>
      <c r="WL155" s="79" t="n"/>
      <c r="WM155" s="79" t="n"/>
      <c r="WN155" s="79" t="n"/>
      <c r="WO155" s="79" t="n"/>
      <c r="WP155" s="79" t="n"/>
      <c r="WQ155" s="79" t="n"/>
      <c r="WR155" s="79" t="n"/>
      <c r="WS155" s="79" t="n"/>
      <c r="WT155" s="79" t="n"/>
      <c r="WU155" s="79" t="n"/>
      <c r="WV155" s="79" t="n"/>
      <c r="WW155" s="79" t="n"/>
      <c r="WX155" s="79" t="n"/>
      <c r="WY155" s="79" t="n"/>
      <c r="WZ155" s="79" t="n"/>
      <c r="XA155" s="79" t="n"/>
      <c r="XB155" s="79" t="n"/>
      <c r="XC155" s="79" t="n"/>
      <c r="XD155" s="79" t="n"/>
      <c r="XE155" s="79" t="n"/>
      <c r="XF155" s="79" t="n"/>
      <c r="XG155" s="79" t="n"/>
      <c r="XH155" s="79" t="n"/>
      <c r="XI155" s="79" t="n"/>
      <c r="XJ155" s="79" t="n"/>
      <c r="XK155" s="79" t="n"/>
      <c r="XL155" s="79" t="n"/>
      <c r="XM155" s="79" t="n"/>
      <c r="XN155" s="79" t="n"/>
      <c r="XO155" s="79" t="n"/>
      <c r="XP155" s="79" t="n"/>
      <c r="XQ155" s="79" t="n"/>
      <c r="XR155" s="79" t="n"/>
      <c r="XS155" s="79" t="n"/>
      <c r="XV155" s="78" t="n">
        <v>11</v>
      </c>
      <c r="XW155" s="79" t="n"/>
      <c r="XX155" s="79" t="n"/>
      <c r="XY155" s="79" t="n"/>
      <c r="XZ155" s="79" t="n"/>
      <c r="YA155" s="79" t="n"/>
      <c r="YB155" s="79" t="n"/>
      <c r="YC155" s="79" t="n"/>
      <c r="YD155" s="79" t="n"/>
      <c r="YE155" s="79" t="n"/>
      <c r="YF155" s="79" t="n"/>
      <c r="YG155" s="79" t="n"/>
      <c r="YH155" s="79" t="n"/>
      <c r="YI155" s="79" t="n"/>
      <c r="YJ155" s="79" t="n"/>
      <c r="YK155" s="79" t="n"/>
      <c r="YL155" s="79" t="n"/>
      <c r="YM155" s="79" t="n"/>
      <c r="YN155" s="79" t="n"/>
      <c r="YO155" s="79" t="n"/>
      <c r="YP155" s="79" t="n"/>
      <c r="YQ155" s="79" t="n"/>
      <c r="YR155" s="79" t="n"/>
      <c r="YS155" s="79" t="n"/>
      <c r="YT155" s="79" t="n"/>
      <c r="YU155" s="79" t="n"/>
      <c r="YV155" s="79" t="n"/>
      <c r="YW155" s="79" t="n"/>
      <c r="YX155" s="79" t="n"/>
      <c r="YY155" s="79" t="n"/>
      <c r="YZ155" s="79" t="n"/>
      <c r="ZA155" s="79" t="n"/>
      <c r="ZB155" s="79" t="n"/>
      <c r="ZC155" s="79" t="n"/>
      <c r="ZD155" s="79" t="n"/>
      <c r="ZE155" s="79" t="n"/>
      <c r="ZF155" s="79" t="n"/>
      <c r="ZG155" s="79" t="n"/>
      <c r="ZH155" s="79" t="n"/>
      <c r="ZI155" s="79" t="n"/>
      <c r="ZJ155" s="79" t="n"/>
      <c r="ZM155" s="78" t="n">
        <v>11</v>
      </c>
      <c r="ZN155" s="79" t="n"/>
      <c r="ZO155" s="79" t="n"/>
      <c r="ZP155" s="79" t="n"/>
      <c r="ZQ155" s="79" t="n"/>
      <c r="ZR155" s="79" t="n"/>
      <c r="ZS155" s="79" t="n"/>
      <c r="ZT155" s="79" t="n"/>
      <c r="ZU155" s="79" t="n"/>
      <c r="ZV155" s="79" t="n"/>
      <c r="ZW155" s="79" t="n"/>
      <c r="ZX155" s="79" t="n"/>
      <c r="ZY155" s="79" t="n"/>
      <c r="ZZ155" s="79" t="n"/>
      <c r="AAA155" s="79" t="n"/>
      <c r="AAB155" s="79" t="n"/>
      <c r="AAC155" s="79" t="n"/>
      <c r="AAD155" s="79" t="n"/>
      <c r="AAE155" s="79" t="n"/>
      <c r="AAF155" s="79" t="n"/>
      <c r="AAG155" s="79" t="n"/>
      <c r="AAH155" s="79" t="n"/>
      <c r="AAI155" s="79" t="n"/>
      <c r="AAJ155" s="79" t="n"/>
      <c r="AAK155" s="79" t="n"/>
      <c r="AAL155" s="79" t="n"/>
      <c r="AAM155" s="79" t="n"/>
      <c r="AAN155" s="79" t="n"/>
      <c r="AAO155" s="79" t="n"/>
      <c r="AAP155" s="79" t="n"/>
      <c r="AAQ155" s="79" t="n"/>
      <c r="AAR155" s="79" t="n"/>
      <c r="AAS155" s="79" t="n"/>
      <c r="AAT155" s="79" t="n"/>
      <c r="AAU155" s="79" t="n"/>
      <c r="AAV155" s="79" t="n"/>
      <c r="AAW155" s="79" t="n"/>
      <c r="AAX155" s="79" t="n"/>
      <c r="AAY155" s="79" t="n"/>
      <c r="AAZ155" s="79" t="n"/>
      <c r="ABA155" s="79" t="n"/>
      <c r="ABD155" s="78" t="n">
        <v>11</v>
      </c>
      <c r="ABE155" s="79" t="n"/>
      <c r="ABF155" s="79" t="n"/>
      <c r="ABG155" s="79" t="n"/>
      <c r="ABH155" s="79" t="n"/>
      <c r="ABI155" s="79" t="n"/>
      <c r="ABJ155" s="79" t="n"/>
      <c r="ABK155" s="79" t="n"/>
      <c r="ABL155" s="79" t="n"/>
      <c r="ABM155" s="79" t="n"/>
      <c r="ABN155" s="79" t="n"/>
      <c r="ABO155" s="79" t="n"/>
      <c r="ABP155" s="79" t="n"/>
      <c r="ABQ155" s="79" t="n"/>
      <c r="ABR155" s="79" t="n"/>
      <c r="ABS155" s="79" t="n"/>
      <c r="ABT155" s="79" t="n"/>
      <c r="ABU155" s="79" t="n"/>
      <c r="ABV155" s="79" t="n"/>
      <c r="ABW155" s="79" t="n"/>
      <c r="ABX155" s="79" t="n"/>
      <c r="ABY155" s="79" t="n"/>
      <c r="ABZ155" s="79" t="n"/>
      <c r="ACA155" s="79" t="n"/>
      <c r="ACB155" s="79" t="n"/>
      <c r="ACC155" s="79" t="n"/>
      <c r="ACD155" s="79" t="n"/>
      <c r="ACE155" s="79" t="n"/>
      <c r="ACF155" s="79" t="n"/>
      <c r="ACG155" s="79" t="n"/>
      <c r="ACH155" s="79" t="n"/>
      <c r="ACI155" s="79" t="n"/>
      <c r="ACJ155" s="79" t="n"/>
      <c r="ACK155" s="79" t="n"/>
      <c r="ACL155" s="79" t="n"/>
      <c r="ACM155" s="79" t="n"/>
      <c r="ACN155" s="79" t="n"/>
      <c r="ACO155" s="79" t="n"/>
      <c r="ACP155" s="79" t="n"/>
      <c r="ACQ155" s="79" t="n"/>
      <c r="ACR155" s="79" t="n"/>
      <c r="ACU155" s="78" t="n">
        <v>11</v>
      </c>
      <c r="ACV155" s="79" t="n"/>
      <c r="ACW155" s="79" t="n"/>
      <c r="ACX155" s="79" t="n"/>
      <c r="ACY155" s="79" t="n"/>
      <c r="ACZ155" s="79" t="n"/>
      <c r="ADA155" s="79" t="n"/>
      <c r="ADB155" s="79" t="n"/>
      <c r="ADC155" s="79" t="n"/>
      <c r="ADD155" s="79" t="n"/>
      <c r="ADE155" s="79" t="n"/>
      <c r="ADF155" s="79" t="n"/>
      <c r="ADG155" s="79" t="n"/>
      <c r="ADH155" s="79" t="n"/>
      <c r="ADI155" s="79" t="n"/>
      <c r="ADJ155" s="79" t="n"/>
      <c r="ADK155" s="79" t="n"/>
      <c r="ADL155" s="79" t="n"/>
      <c r="ADM155" s="79" t="n"/>
      <c r="ADN155" s="79" t="n"/>
      <c r="ADO155" s="79" t="n"/>
      <c r="ADP155" s="79" t="n"/>
      <c r="ADQ155" s="79" t="n"/>
      <c r="ADR155" s="79" t="n"/>
      <c r="ADS155" s="79" t="n"/>
      <c r="ADT155" s="79" t="n"/>
      <c r="ADU155" s="79" t="n"/>
      <c r="ADV155" s="79" t="n"/>
      <c r="ADW155" s="79" t="n"/>
      <c r="ADX155" s="79" t="n"/>
      <c r="ADY155" s="79" t="n"/>
      <c r="ADZ155" s="79" t="n"/>
      <c r="AEA155" s="79" t="n"/>
      <c r="AEB155" s="79" t="n"/>
      <c r="AEC155" s="79" t="n"/>
      <c r="AED155" s="79" t="n"/>
      <c r="AEE155" s="79" t="n"/>
      <c r="AEF155" s="79" t="n"/>
      <c r="AEG155" s="79" t="n"/>
      <c r="AEH155" s="79" t="n"/>
      <c r="AEI155" s="79" t="n"/>
      <c r="AEL155" s="78" t="n">
        <v>11</v>
      </c>
      <c r="AEM155" s="79" t="n"/>
      <c r="AEN155" s="79" t="n"/>
      <c r="AEO155" s="79" t="n"/>
      <c r="AEP155" s="79" t="n"/>
      <c r="AEQ155" s="79" t="n"/>
      <c r="AER155" s="79" t="n"/>
      <c r="AES155" s="79" t="n"/>
      <c r="AET155" s="79" t="n"/>
      <c r="AEU155" s="79" t="n"/>
      <c r="AEV155" s="79" t="n"/>
      <c r="AEW155" s="79" t="n"/>
      <c r="AEX155" s="79" t="n"/>
      <c r="AEY155" s="79" t="n"/>
      <c r="AEZ155" s="79" t="n"/>
      <c r="AFA155" s="79" t="n"/>
      <c r="AFB155" s="79" t="n"/>
      <c r="AFC155" s="79" t="n"/>
      <c r="AFD155" s="79" t="n"/>
      <c r="AFE155" s="79" t="n"/>
      <c r="AFF155" s="79" t="n"/>
      <c r="AFG155" s="79" t="n"/>
      <c r="AFH155" s="79" t="n"/>
      <c r="AFI155" s="79" t="n"/>
      <c r="AFJ155" s="79" t="n"/>
      <c r="AFK155" s="79" t="n"/>
      <c r="AFL155" s="79" t="n"/>
      <c r="AFM155" s="79" t="n"/>
      <c r="AFN155" s="79" t="n"/>
      <c r="AFO155" s="79" t="n"/>
      <c r="AFP155" s="79" t="n"/>
      <c r="AFQ155" s="79" t="n"/>
      <c r="AFR155" s="79" t="n"/>
      <c r="AFS155" s="79" t="n"/>
      <c r="AFT155" s="79" t="n"/>
      <c r="AFU155" s="79" t="n"/>
      <c r="AFV155" s="79" t="n"/>
      <c r="AFW155" s="79" t="n"/>
      <c r="AFX155" s="79" t="n"/>
      <c r="AFY155" s="79" t="n"/>
      <c r="AFZ155" s="79" t="n"/>
    </row>
    <row r="156">
      <c r="A156" s="78" t="n">
        <v>12</v>
      </c>
      <c r="B156" s="79" t="n"/>
      <c r="C156" s="79" t="n"/>
      <c r="D156" s="79" t="n"/>
      <c r="E156" s="79" t="n"/>
      <c r="F156" s="79" t="n"/>
      <c r="G156" s="79" t="n"/>
      <c r="H156" s="79" t="n"/>
      <c r="I156" s="79" t="n"/>
      <c r="J156" s="79" t="n"/>
      <c r="K156" s="79" t="n"/>
      <c r="L156" s="79" t="n"/>
      <c r="M156" s="79" t="n"/>
      <c r="N156" s="79" t="n"/>
      <c r="O156" s="79" t="n"/>
      <c r="P156" s="79" t="n"/>
      <c r="Q156" s="79" t="n"/>
      <c r="R156" s="79" t="n"/>
      <c r="S156" s="79" t="n"/>
      <c r="T156" s="79" t="n"/>
      <c r="U156" s="79" t="n"/>
      <c r="V156" s="79" t="n"/>
      <c r="W156" s="79" t="n"/>
      <c r="X156" s="79" t="n"/>
      <c r="Y156" s="79" t="n"/>
      <c r="Z156" s="79" t="n"/>
      <c r="AA156" s="79" t="n"/>
      <c r="AB156" s="79" t="n"/>
      <c r="AC156" s="79" t="n"/>
      <c r="AD156" s="79" t="n"/>
      <c r="AE156" s="79" t="n"/>
      <c r="AF156" s="79" t="n"/>
      <c r="AG156" s="79" t="n"/>
      <c r="AH156" s="79" t="n"/>
      <c r="AI156" s="79" t="n"/>
      <c r="AJ156" s="79" t="n"/>
      <c r="AK156" s="79" t="n"/>
      <c r="AL156" s="79" t="n"/>
      <c r="AM156" s="79" t="n"/>
      <c r="AN156" s="79" t="n"/>
      <c r="AO156" s="79" t="n"/>
      <c r="AR156" s="78" t="n">
        <v>12</v>
      </c>
      <c r="AS156" s="79" t="n"/>
      <c r="AT156" s="79" t="n"/>
      <c r="AU156" s="79" t="n"/>
      <c r="AV156" s="79" t="n"/>
      <c r="AW156" s="79" t="n"/>
      <c r="AX156" s="79" t="n"/>
      <c r="AY156" s="79" t="n"/>
      <c r="AZ156" s="79" t="n"/>
      <c r="BA156" s="79" t="n"/>
      <c r="BB156" s="79" t="n"/>
      <c r="BC156" s="79" t="n"/>
      <c r="BD156" s="79" t="n"/>
      <c r="BE156" s="79" t="n"/>
      <c r="BF156" s="79" t="n"/>
      <c r="BG156" s="79" t="n"/>
      <c r="BH156" s="79" t="n"/>
      <c r="BI156" s="79" t="n"/>
      <c r="BJ156" s="79" t="n"/>
      <c r="BK156" s="79" t="n"/>
      <c r="BL156" s="79" t="n"/>
      <c r="BM156" s="79" t="n"/>
      <c r="BN156" s="79" t="n"/>
      <c r="BO156" s="79" t="n"/>
      <c r="BP156" s="79" t="n"/>
      <c r="BQ156" s="79" t="n"/>
      <c r="BR156" s="79" t="n"/>
      <c r="BS156" s="79" t="n"/>
      <c r="BT156" s="79" t="n"/>
      <c r="BU156" s="79" t="n"/>
      <c r="BV156" s="79" t="n"/>
      <c r="BW156" s="79" t="n"/>
      <c r="BX156" s="79" t="n"/>
      <c r="BY156" s="79" t="n"/>
      <c r="BZ156" s="79" t="n"/>
      <c r="CA156" s="79" t="n"/>
      <c r="CB156" s="79" t="n"/>
      <c r="CC156" s="79" t="n"/>
      <c r="CD156" s="79" t="n"/>
      <c r="CE156" s="79" t="n"/>
      <c r="CF156" s="79" t="n"/>
      <c r="CI156" s="78" t="n">
        <v>12</v>
      </c>
      <c r="CJ156" s="79" t="n"/>
      <c r="CK156" s="79" t="n"/>
      <c r="CL156" s="79" t="n"/>
      <c r="CM156" s="79" t="n"/>
      <c r="CN156" s="79" t="n"/>
      <c r="CO156" s="79" t="n"/>
      <c r="CP156" s="79" t="n"/>
      <c r="CQ156" s="79" t="n"/>
      <c r="CR156" s="79" t="n"/>
      <c r="CS156" s="79" t="n"/>
      <c r="CT156" s="79" t="n"/>
      <c r="CU156" s="79" t="n"/>
      <c r="CV156" s="79" t="n"/>
      <c r="CW156" s="79" t="n"/>
      <c r="CX156" s="79" t="n"/>
      <c r="CY156" s="79" t="n"/>
      <c r="CZ156" s="79" t="n"/>
      <c r="DA156" s="79" t="n"/>
      <c r="DB156" s="79" t="n"/>
      <c r="DC156" s="79" t="n"/>
      <c r="DD156" s="79" t="n"/>
      <c r="DE156" s="79" t="n"/>
      <c r="DF156" s="79" t="n"/>
      <c r="DG156" s="79" t="n"/>
      <c r="DH156" s="79" t="n"/>
      <c r="DI156" s="79" t="n"/>
      <c r="DJ156" s="79" t="n"/>
      <c r="DK156" s="79" t="n"/>
      <c r="DL156" s="79" t="n"/>
      <c r="DM156" s="79" t="n"/>
      <c r="DN156" s="79" t="n"/>
      <c r="DO156" s="79" t="n"/>
      <c r="DP156" s="79" t="n"/>
      <c r="DQ156" s="79" t="n"/>
      <c r="DR156" s="79" t="n"/>
      <c r="DS156" s="79" t="n"/>
      <c r="DT156" s="79" t="n"/>
      <c r="DU156" s="79" t="n"/>
      <c r="DV156" s="79" t="n"/>
      <c r="DW156" s="79" t="n"/>
      <c r="DZ156" s="78" t="n">
        <v>12</v>
      </c>
      <c r="EA156" s="79" t="n"/>
      <c r="EB156" s="79" t="n"/>
      <c r="EC156" s="79" t="n"/>
      <c r="ED156" s="79" t="n"/>
      <c r="EE156" s="79" t="n"/>
      <c r="EF156" s="79" t="n"/>
      <c r="EG156" s="79" t="n"/>
      <c r="EH156" s="79" t="n"/>
      <c r="EI156" s="79" t="n"/>
      <c r="EJ156" s="79" t="n"/>
      <c r="EK156" s="79" t="n"/>
      <c r="EL156" s="79" t="n"/>
      <c r="EM156" s="79" t="n"/>
      <c r="EN156" s="79" t="n"/>
      <c r="EO156" s="79" t="n"/>
      <c r="EP156" s="79" t="n"/>
      <c r="EQ156" s="79" t="n"/>
      <c r="ER156" s="79" t="n"/>
      <c r="ES156" s="79" t="n"/>
      <c r="ET156" s="79" t="n"/>
      <c r="EU156" s="79" t="n"/>
      <c r="EV156" s="79" t="n"/>
      <c r="EW156" s="79" t="n"/>
      <c r="EX156" s="79" t="n"/>
      <c r="EY156" s="79" t="n"/>
      <c r="EZ156" s="79" t="n"/>
      <c r="FA156" s="79" t="n"/>
      <c r="FB156" s="79" t="n"/>
      <c r="FC156" s="79" t="n"/>
      <c r="FD156" s="79" t="n"/>
      <c r="FE156" s="79" t="n"/>
      <c r="FF156" s="79" t="n"/>
      <c r="FG156" s="79" t="n"/>
      <c r="FH156" s="79" t="n"/>
      <c r="FI156" s="79" t="n"/>
      <c r="FJ156" s="79" t="n"/>
      <c r="FK156" s="79" t="n"/>
      <c r="FL156" s="79" t="n"/>
      <c r="FM156" s="79" t="n"/>
      <c r="FN156" s="79" t="n"/>
      <c r="FQ156" s="78" t="n">
        <v>12</v>
      </c>
      <c r="FR156" s="79" t="n"/>
      <c r="FS156" s="79" t="n"/>
      <c r="FT156" s="79" t="n"/>
      <c r="FU156" s="79" t="n"/>
      <c r="FV156" s="79" t="n"/>
      <c r="FW156" s="79" t="n"/>
      <c r="FX156" s="79" t="n"/>
      <c r="FY156" s="79" t="n"/>
      <c r="FZ156" s="79" t="n"/>
      <c r="GA156" s="79" t="n"/>
      <c r="GB156" s="79" t="n"/>
      <c r="GC156" s="79" t="n"/>
      <c r="GD156" s="79" t="n"/>
      <c r="GE156" s="79" t="n"/>
      <c r="GF156" s="79" t="n"/>
      <c r="GG156" s="79" t="n"/>
      <c r="GH156" s="79" t="n"/>
      <c r="GI156" s="79" t="n"/>
      <c r="GJ156" s="79" t="n"/>
      <c r="GK156" s="79" t="n"/>
      <c r="GL156" s="79" t="n"/>
      <c r="GM156" s="79" t="n"/>
      <c r="GN156" s="79" t="n"/>
      <c r="GO156" s="79" t="n"/>
      <c r="GP156" s="79" t="n"/>
      <c r="GQ156" s="79" t="n"/>
      <c r="GR156" s="79" t="n"/>
      <c r="GS156" s="79" t="n"/>
      <c r="GT156" s="79" t="n"/>
      <c r="GU156" s="79" t="n"/>
      <c r="GV156" s="79" t="n"/>
      <c r="GW156" s="79" t="n"/>
      <c r="GX156" s="79" t="n"/>
      <c r="GY156" s="79" t="n"/>
      <c r="GZ156" s="79" t="n"/>
      <c r="HA156" s="79" t="n"/>
      <c r="HB156" s="79" t="n"/>
      <c r="HC156" s="79" t="n"/>
      <c r="HD156" s="79" t="n"/>
      <c r="HE156" s="79" t="n"/>
      <c r="HH156" s="78" t="n">
        <v>12</v>
      </c>
      <c r="HI156" s="79" t="n"/>
      <c r="HJ156" s="79" t="n"/>
      <c r="HK156" s="79" t="n"/>
      <c r="HL156" s="79" t="n"/>
      <c r="HM156" s="79" t="n"/>
      <c r="HN156" s="79" t="n"/>
      <c r="HO156" s="79" t="n"/>
      <c r="HP156" s="79" t="n"/>
      <c r="HQ156" s="79" t="n"/>
      <c r="HR156" s="79" t="n"/>
      <c r="HS156" s="79" t="n"/>
      <c r="HT156" s="79" t="n"/>
      <c r="HU156" s="79" t="n"/>
      <c r="HV156" s="79" t="n"/>
      <c r="HW156" s="79" t="n"/>
      <c r="HX156" s="79" t="n"/>
      <c r="HY156" s="79" t="n"/>
      <c r="HZ156" s="79" t="n"/>
      <c r="IA156" s="79" t="n"/>
      <c r="IB156" s="79" t="n"/>
      <c r="IC156" s="79" t="n"/>
      <c r="ID156" s="79" t="n"/>
      <c r="IE156" s="79" t="n"/>
      <c r="IF156" s="79" t="n"/>
      <c r="IG156" s="79" t="n"/>
      <c r="IH156" s="79" t="n"/>
      <c r="II156" s="79" t="n"/>
      <c r="IJ156" s="79" t="n"/>
      <c r="IK156" s="79" t="n"/>
      <c r="IL156" s="79" t="n"/>
      <c r="IM156" s="79" t="n"/>
      <c r="IN156" s="79" t="n"/>
      <c r="IO156" s="79" t="n"/>
      <c r="IP156" s="79" t="n"/>
      <c r="IQ156" s="79" t="n"/>
      <c r="IR156" s="79" t="n"/>
      <c r="IS156" s="79" t="n"/>
      <c r="IT156" s="79" t="n"/>
      <c r="IU156" s="79" t="n"/>
      <c r="IV156" s="79" t="n"/>
      <c r="IY156" s="78" t="n">
        <v>12</v>
      </c>
      <c r="IZ156" s="79" t="n"/>
      <c r="JA156" s="79" t="n"/>
      <c r="JB156" s="79" t="n"/>
      <c r="JC156" s="79" t="n"/>
      <c r="JD156" s="79" t="n"/>
      <c r="JE156" s="79" t="n"/>
      <c r="JF156" s="79" t="n"/>
      <c r="JG156" s="79" t="n"/>
      <c r="JH156" s="79" t="n"/>
      <c r="JI156" s="79" t="n"/>
      <c r="JJ156" s="79" t="n"/>
      <c r="JK156" s="79" t="n"/>
      <c r="JL156" s="79" t="n"/>
      <c r="JM156" s="79" t="n"/>
      <c r="JN156" s="79" t="n"/>
      <c r="JO156" s="79" t="n"/>
      <c r="JP156" s="79" t="n"/>
      <c r="JQ156" s="79" t="n"/>
      <c r="JR156" s="79" t="n"/>
      <c r="JS156" s="79" t="n"/>
      <c r="JT156" s="79" t="n"/>
      <c r="JU156" s="79" t="n"/>
      <c r="JV156" s="79" t="n"/>
      <c r="JW156" s="79" t="n"/>
      <c r="JX156" s="79" t="n"/>
      <c r="JY156" s="79" t="n"/>
      <c r="JZ156" s="79" t="n"/>
      <c r="KA156" s="79" t="n"/>
      <c r="KB156" s="79" t="n"/>
      <c r="KC156" s="79" t="n"/>
      <c r="KD156" s="79" t="n"/>
      <c r="KE156" s="79" t="n"/>
      <c r="KF156" s="79" t="n"/>
      <c r="KG156" s="79" t="n"/>
      <c r="KH156" s="79" t="n"/>
      <c r="KI156" s="79" t="n"/>
      <c r="KJ156" s="79" t="n"/>
      <c r="KK156" s="79" t="n"/>
      <c r="KL156" s="79" t="n"/>
      <c r="KM156" s="79" t="n"/>
      <c r="KP156" s="78" t="n">
        <v>12</v>
      </c>
      <c r="KQ156" s="79" t="n"/>
      <c r="KR156" s="79" t="n"/>
      <c r="KS156" s="79" t="n"/>
      <c r="KT156" s="79" t="n"/>
      <c r="KU156" s="79" t="n"/>
      <c r="KV156" s="79" t="n"/>
      <c r="KW156" s="79" t="n"/>
      <c r="KX156" s="79" t="n"/>
      <c r="KY156" s="79" t="n"/>
      <c r="KZ156" s="79" t="n"/>
      <c r="LA156" s="79" t="n"/>
      <c r="LB156" s="79" t="n"/>
      <c r="LC156" s="79" t="n"/>
      <c r="LD156" s="79" t="n"/>
      <c r="LE156" s="79" t="n"/>
      <c r="LF156" s="79" t="n"/>
      <c r="LG156" s="79" t="n"/>
      <c r="LH156" s="79" t="n"/>
      <c r="LI156" s="79" t="n"/>
      <c r="LJ156" s="79" t="n"/>
      <c r="LK156" s="79" t="n"/>
      <c r="LL156" s="79" t="n"/>
      <c r="LM156" s="79" t="n"/>
      <c r="LN156" s="79" t="n"/>
      <c r="LO156" s="79" t="n"/>
      <c r="LP156" s="79" t="n"/>
      <c r="LQ156" s="79" t="n"/>
      <c r="LR156" s="79" t="n"/>
      <c r="LS156" s="79" t="n"/>
      <c r="LT156" s="79" t="n"/>
      <c r="LU156" s="79" t="n"/>
      <c r="LV156" s="79" t="n"/>
      <c r="LW156" s="79" t="n"/>
      <c r="LX156" s="79" t="n"/>
      <c r="LY156" s="79" t="n"/>
      <c r="LZ156" s="79" t="n"/>
      <c r="MA156" s="79" t="n"/>
      <c r="MB156" s="79" t="n"/>
      <c r="MC156" s="79" t="n"/>
      <c r="MD156" s="79" t="n"/>
      <c r="MG156" s="78" t="n">
        <v>12</v>
      </c>
      <c r="MH156" s="79" t="n"/>
      <c r="MI156" s="79" t="n"/>
      <c r="MJ156" s="79" t="n"/>
      <c r="MK156" s="79" t="n"/>
      <c r="ML156" s="79" t="n"/>
      <c r="MM156" s="79" t="n"/>
      <c r="MN156" s="79" t="n"/>
      <c r="MO156" s="79" t="n"/>
      <c r="MP156" s="79" t="n"/>
      <c r="MQ156" s="79" t="n"/>
      <c r="MR156" s="79" t="n"/>
      <c r="MS156" s="79" t="n"/>
      <c r="MT156" s="79" t="n"/>
      <c r="MU156" s="79" t="n"/>
      <c r="MV156" s="79" t="n"/>
      <c r="MW156" s="79" t="n"/>
      <c r="MX156" s="79" t="n"/>
      <c r="MY156" s="79" t="n"/>
      <c r="MZ156" s="79" t="n"/>
      <c r="NA156" s="79" t="n"/>
      <c r="NB156" s="79" t="n"/>
      <c r="NC156" s="79" t="n"/>
      <c r="ND156" s="79" t="n"/>
      <c r="NE156" s="79" t="n"/>
      <c r="NF156" s="79" t="n"/>
      <c r="NG156" s="79" t="n"/>
      <c r="NH156" s="79" t="n"/>
      <c r="NI156" s="79" t="n"/>
      <c r="NJ156" s="79" t="n"/>
      <c r="NK156" s="79" t="n"/>
      <c r="NL156" s="79" t="n"/>
      <c r="NM156" s="79" t="n"/>
      <c r="NN156" s="79" t="n"/>
      <c r="NO156" s="79" t="n"/>
      <c r="NP156" s="79" t="n"/>
      <c r="NQ156" s="79" t="n"/>
      <c r="NR156" s="79" t="n"/>
      <c r="NS156" s="79" t="n"/>
      <c r="NT156" s="79" t="n"/>
      <c r="NU156" s="79" t="n"/>
      <c r="NX156" s="78" t="n">
        <v>12</v>
      </c>
      <c r="NY156" s="79" t="n"/>
      <c r="NZ156" s="79" t="n"/>
      <c r="OA156" s="79" t="n"/>
      <c r="OB156" s="79" t="n"/>
      <c r="OC156" s="79" t="n"/>
      <c r="OD156" s="79" t="n"/>
      <c r="OE156" s="79" t="n"/>
      <c r="OF156" s="79" t="n"/>
      <c r="OG156" s="79" t="n"/>
      <c r="OH156" s="79" t="n"/>
      <c r="OI156" s="79" t="n"/>
      <c r="OJ156" s="79" t="n"/>
      <c r="OK156" s="79" t="n"/>
      <c r="OL156" s="79" t="n"/>
      <c r="OM156" s="79" t="n"/>
      <c r="ON156" s="79" t="n"/>
      <c r="OO156" s="79" t="n"/>
      <c r="OP156" s="79" t="n"/>
      <c r="OQ156" s="79" t="n"/>
      <c r="OR156" s="79" t="n"/>
      <c r="OS156" s="79" t="n"/>
      <c r="OT156" s="79" t="n"/>
      <c r="OU156" s="79" t="n"/>
      <c r="OV156" s="79" t="n"/>
      <c r="OW156" s="79" t="n"/>
      <c r="OX156" s="79" t="n"/>
      <c r="OY156" s="79" t="n"/>
      <c r="OZ156" s="79" t="n"/>
      <c r="PA156" s="79" t="n"/>
      <c r="PB156" s="79" t="n"/>
      <c r="PC156" s="79" t="n"/>
      <c r="PD156" s="79" t="n"/>
      <c r="PE156" s="79" t="n"/>
      <c r="PF156" s="79" t="n"/>
      <c r="PG156" s="79" t="n"/>
      <c r="PH156" s="79" t="n"/>
      <c r="PI156" s="79" t="n"/>
      <c r="PJ156" s="79" t="n"/>
      <c r="PK156" s="79" t="n"/>
      <c r="PL156" s="79" t="n"/>
      <c r="PO156" s="78" t="n">
        <v>12</v>
      </c>
      <c r="PP156" s="79" t="n"/>
      <c r="PQ156" s="79" t="n"/>
      <c r="PR156" s="79" t="n"/>
      <c r="PS156" s="79" t="n"/>
      <c r="PT156" s="79" t="n"/>
      <c r="PU156" s="79" t="n"/>
      <c r="PV156" s="79" t="n"/>
      <c r="PW156" s="79" t="n"/>
      <c r="PX156" s="79" t="n"/>
      <c r="PY156" s="79" t="n"/>
      <c r="PZ156" s="79" t="n"/>
      <c r="QA156" s="79" t="n"/>
      <c r="QB156" s="79" t="n"/>
      <c r="QC156" s="79" t="n"/>
      <c r="QD156" s="79" t="n"/>
      <c r="QE156" s="79" t="n"/>
      <c r="QF156" s="79" t="n"/>
      <c r="QG156" s="79" t="n"/>
      <c r="QH156" s="79" t="n"/>
      <c r="QI156" s="79" t="n"/>
      <c r="QJ156" s="79" t="n"/>
      <c r="QK156" s="79" t="n"/>
      <c r="QL156" s="79" t="n"/>
      <c r="QM156" s="79" t="n"/>
      <c r="QN156" s="79" t="n"/>
      <c r="QO156" s="79" t="n"/>
      <c r="QP156" s="79" t="n"/>
      <c r="QQ156" s="79" t="n"/>
      <c r="QR156" s="79" t="n"/>
      <c r="QS156" s="79" t="n"/>
      <c r="QT156" s="79" t="n"/>
      <c r="QU156" s="79" t="n"/>
      <c r="QV156" s="79" t="n"/>
      <c r="QW156" s="79" t="n"/>
      <c r="QX156" s="79" t="n"/>
      <c r="QY156" s="79" t="n"/>
      <c r="QZ156" s="79" t="n"/>
      <c r="RA156" s="79" t="n"/>
      <c r="RB156" s="79" t="n"/>
      <c r="RC156" s="79" t="n"/>
      <c r="RF156" s="78" t="n">
        <v>12</v>
      </c>
      <c r="RG156" s="79" t="n"/>
      <c r="RH156" s="79" t="n"/>
      <c r="RI156" s="79" t="n"/>
      <c r="RJ156" s="79" t="n"/>
      <c r="RK156" s="79" t="n"/>
      <c r="RL156" s="79" t="n"/>
      <c r="RM156" s="79" t="n"/>
      <c r="RN156" s="79" t="n"/>
      <c r="RO156" s="79" t="n"/>
      <c r="RP156" s="79" t="n"/>
      <c r="RQ156" s="79" t="n"/>
      <c r="RR156" s="79" t="n"/>
      <c r="RS156" s="79" t="n"/>
      <c r="RT156" s="79" t="n"/>
      <c r="RU156" s="79" t="n"/>
      <c r="RV156" s="79" t="n"/>
      <c r="RW156" s="79" t="n"/>
      <c r="RX156" s="79" t="n"/>
      <c r="RY156" s="79" t="n"/>
      <c r="RZ156" s="79" t="n"/>
      <c r="SA156" s="79" t="n"/>
      <c r="SB156" s="79" t="n"/>
      <c r="SC156" s="79" t="n"/>
      <c r="SD156" s="79" t="n"/>
      <c r="SE156" s="79" t="n"/>
      <c r="SF156" s="79" t="n"/>
      <c r="SG156" s="79" t="n"/>
      <c r="SH156" s="79" t="n"/>
      <c r="SI156" s="79" t="n"/>
      <c r="SJ156" s="79" t="n"/>
      <c r="SK156" s="79" t="n"/>
      <c r="SL156" s="79" t="n"/>
      <c r="SM156" s="79" t="n"/>
      <c r="SN156" s="79" t="n"/>
      <c r="SO156" s="79" t="n"/>
      <c r="SP156" s="79" t="n"/>
      <c r="SQ156" s="79" t="n"/>
      <c r="SR156" s="79" t="n"/>
      <c r="SS156" s="79" t="n"/>
      <c r="ST156" s="79" t="n"/>
      <c r="SW156" s="78" t="n">
        <v>12</v>
      </c>
      <c r="SX156" s="79" t="n"/>
      <c r="SY156" s="79" t="n"/>
      <c r="SZ156" s="79" t="n"/>
      <c r="TA156" s="79" t="n"/>
      <c r="TB156" s="79" t="n"/>
      <c r="TC156" s="79" t="n"/>
      <c r="TD156" s="79" t="n"/>
      <c r="TE156" s="79" t="n"/>
      <c r="TF156" s="79" t="n"/>
      <c r="TG156" s="79" t="n"/>
      <c r="TH156" s="79" t="n"/>
      <c r="TI156" s="79" t="n"/>
      <c r="TJ156" s="79" t="n"/>
      <c r="TK156" s="79" t="n"/>
      <c r="TL156" s="79" t="n"/>
      <c r="TM156" s="79" t="n"/>
      <c r="TN156" s="79" t="n"/>
      <c r="TO156" s="79" t="n"/>
      <c r="TP156" s="79" t="n"/>
      <c r="TQ156" s="79" t="n"/>
      <c r="TR156" s="79" t="n"/>
      <c r="TS156" s="79" t="n"/>
      <c r="TT156" s="79" t="n"/>
      <c r="TU156" s="79" t="n"/>
      <c r="TV156" s="79" t="n"/>
      <c r="TW156" s="79" t="n"/>
      <c r="TX156" s="79" t="n"/>
      <c r="TY156" s="79" t="n"/>
      <c r="TZ156" s="79" t="n"/>
      <c r="UA156" s="79" t="n"/>
      <c r="UB156" s="79" t="n"/>
      <c r="UC156" s="79" t="n"/>
      <c r="UD156" s="79" t="n"/>
      <c r="UE156" s="79" t="n"/>
      <c r="UF156" s="79" t="n"/>
      <c r="UG156" s="79" t="n"/>
      <c r="UH156" s="79" t="n"/>
      <c r="UI156" s="79" t="n"/>
      <c r="UJ156" s="79" t="n"/>
      <c r="UK156" s="79" t="n"/>
      <c r="UN156" s="78" t="n">
        <v>12</v>
      </c>
      <c r="UO156" s="79" t="n"/>
      <c r="UP156" s="79" t="n"/>
      <c r="UQ156" s="79" t="n"/>
      <c r="UR156" s="79" t="n"/>
      <c r="US156" s="79" t="n"/>
      <c r="UT156" s="79" t="n"/>
      <c r="UU156" s="79" t="n"/>
      <c r="UV156" s="79" t="n"/>
      <c r="UW156" s="79" t="n"/>
      <c r="UX156" s="79" t="n"/>
      <c r="UY156" s="79" t="n"/>
      <c r="UZ156" s="79" t="n"/>
      <c r="VA156" s="79" t="n"/>
      <c r="VB156" s="79" t="n"/>
      <c r="VC156" s="79" t="n"/>
      <c r="VD156" s="79" t="n"/>
      <c r="VE156" s="79" t="n"/>
      <c r="VF156" s="79" t="n"/>
      <c r="VG156" s="79" t="n"/>
      <c r="VH156" s="79" t="n"/>
      <c r="VI156" s="79" t="n"/>
      <c r="VJ156" s="79" t="n"/>
      <c r="VK156" s="79" t="n"/>
      <c r="VL156" s="79" t="n"/>
      <c r="VM156" s="79" t="n"/>
      <c r="VN156" s="79" t="n"/>
      <c r="VO156" s="79" t="n"/>
      <c r="VP156" s="79" t="n"/>
      <c r="VQ156" s="79" t="n"/>
      <c r="VR156" s="79" t="n"/>
      <c r="VS156" s="79" t="n"/>
      <c r="VT156" s="79" t="n"/>
      <c r="VU156" s="79" t="n"/>
      <c r="VV156" s="79" t="n"/>
      <c r="VW156" s="79" t="n"/>
      <c r="VX156" s="79" t="n"/>
      <c r="VY156" s="79" t="n"/>
      <c r="VZ156" s="79" t="n"/>
      <c r="WA156" s="79" t="n"/>
      <c r="WB156" s="79" t="n"/>
      <c r="WE156" s="78" t="n">
        <v>12</v>
      </c>
      <c r="WF156" s="79" t="n"/>
      <c r="WG156" s="79" t="n"/>
      <c r="WH156" s="79" t="n"/>
      <c r="WI156" s="79" t="n"/>
      <c r="WJ156" s="79" t="n"/>
      <c r="WK156" s="79" t="n"/>
      <c r="WL156" s="79" t="n"/>
      <c r="WM156" s="79" t="n"/>
      <c r="WN156" s="79" t="n"/>
      <c r="WO156" s="79" t="n"/>
      <c r="WP156" s="79" t="n"/>
      <c r="WQ156" s="79" t="n"/>
      <c r="WR156" s="79" t="n"/>
      <c r="WS156" s="79" t="n"/>
      <c r="WT156" s="79" t="n"/>
      <c r="WU156" s="79" t="n"/>
      <c r="WV156" s="79" t="n"/>
      <c r="WW156" s="79" t="n"/>
      <c r="WX156" s="79" t="n"/>
      <c r="WY156" s="79" t="n"/>
      <c r="WZ156" s="79" t="n"/>
      <c r="XA156" s="79" t="n"/>
      <c r="XB156" s="79" t="n"/>
      <c r="XC156" s="79" t="n"/>
      <c r="XD156" s="79" t="n"/>
      <c r="XE156" s="79" t="n"/>
      <c r="XF156" s="79" t="n"/>
      <c r="XG156" s="79" t="n"/>
      <c r="XH156" s="79" t="n"/>
      <c r="XI156" s="79" t="n"/>
      <c r="XJ156" s="79" t="n"/>
      <c r="XK156" s="79" t="n"/>
      <c r="XL156" s="79" t="n"/>
      <c r="XM156" s="79" t="n"/>
      <c r="XN156" s="79" t="n"/>
      <c r="XO156" s="79" t="n"/>
      <c r="XP156" s="79" t="n"/>
      <c r="XQ156" s="79" t="n"/>
      <c r="XR156" s="79" t="n"/>
      <c r="XS156" s="79" t="n"/>
      <c r="XV156" s="78" t="n">
        <v>12</v>
      </c>
      <c r="XW156" s="79" t="n"/>
      <c r="XX156" s="79" t="n"/>
      <c r="XY156" s="79" t="n"/>
      <c r="XZ156" s="79" t="n"/>
      <c r="YA156" s="79" t="n"/>
      <c r="YB156" s="79" t="n"/>
      <c r="YC156" s="79" t="n"/>
      <c r="YD156" s="79" t="n"/>
      <c r="YE156" s="79" t="n"/>
      <c r="YF156" s="79" t="n"/>
      <c r="YG156" s="79" t="n"/>
      <c r="YH156" s="79" t="n"/>
      <c r="YI156" s="79" t="n"/>
      <c r="YJ156" s="79" t="n"/>
      <c r="YK156" s="79" t="n"/>
      <c r="YL156" s="79" t="n"/>
      <c r="YM156" s="79" t="n"/>
      <c r="YN156" s="79" t="n"/>
      <c r="YO156" s="79" t="n"/>
      <c r="YP156" s="79" t="n"/>
      <c r="YQ156" s="79" t="n"/>
      <c r="YR156" s="79" t="n"/>
      <c r="YS156" s="79" t="n"/>
      <c r="YT156" s="79" t="n"/>
      <c r="YU156" s="79" t="n"/>
      <c r="YV156" s="79" t="n"/>
      <c r="YW156" s="79" t="n"/>
      <c r="YX156" s="79" t="n"/>
      <c r="YY156" s="79" t="n"/>
      <c r="YZ156" s="79" t="n"/>
      <c r="ZA156" s="79" t="n"/>
      <c r="ZB156" s="79" t="n"/>
      <c r="ZC156" s="79" t="n"/>
      <c r="ZD156" s="79" t="n"/>
      <c r="ZE156" s="79" t="n"/>
      <c r="ZF156" s="79" t="n"/>
      <c r="ZG156" s="79" t="n"/>
      <c r="ZH156" s="79" t="n"/>
      <c r="ZI156" s="79" t="n"/>
      <c r="ZJ156" s="79" t="n"/>
      <c r="ZM156" s="78" t="n">
        <v>12</v>
      </c>
      <c r="ZN156" s="79" t="n"/>
      <c r="ZO156" s="79" t="n"/>
      <c r="ZP156" s="79" t="n"/>
      <c r="ZQ156" s="79" t="n"/>
      <c r="ZR156" s="79" t="n"/>
      <c r="ZS156" s="79" t="n"/>
      <c r="ZT156" s="79" t="n"/>
      <c r="ZU156" s="79" t="n"/>
      <c r="ZV156" s="79" t="n"/>
      <c r="ZW156" s="79" t="n"/>
      <c r="ZX156" s="79" t="n"/>
      <c r="ZY156" s="79" t="n"/>
      <c r="ZZ156" s="79" t="n"/>
      <c r="AAA156" s="79" t="n"/>
      <c r="AAB156" s="79" t="n"/>
      <c r="AAC156" s="79" t="n"/>
      <c r="AAD156" s="79" t="n"/>
      <c r="AAE156" s="79" t="n"/>
      <c r="AAF156" s="79" t="n"/>
      <c r="AAG156" s="79" t="n"/>
      <c r="AAH156" s="79" t="n"/>
      <c r="AAI156" s="79" t="n"/>
      <c r="AAJ156" s="79" t="n"/>
      <c r="AAK156" s="79" t="n"/>
      <c r="AAL156" s="79" t="n"/>
      <c r="AAM156" s="79" t="n"/>
      <c r="AAN156" s="79" t="n"/>
      <c r="AAO156" s="79" t="n"/>
      <c r="AAP156" s="79" t="n"/>
      <c r="AAQ156" s="79" t="n"/>
      <c r="AAR156" s="79" t="n"/>
      <c r="AAS156" s="79" t="n"/>
      <c r="AAT156" s="79" t="n"/>
      <c r="AAU156" s="79" t="n"/>
      <c r="AAV156" s="79" t="n"/>
      <c r="AAW156" s="79" t="n"/>
      <c r="AAX156" s="79" t="n"/>
      <c r="AAY156" s="79" t="n"/>
      <c r="AAZ156" s="79" t="n"/>
      <c r="ABA156" s="79" t="n"/>
      <c r="ABD156" s="78" t="n">
        <v>12</v>
      </c>
      <c r="ABE156" s="79" t="n"/>
      <c r="ABF156" s="79" t="n"/>
      <c r="ABG156" s="79" t="n"/>
      <c r="ABH156" s="79" t="n"/>
      <c r="ABI156" s="79" t="n"/>
      <c r="ABJ156" s="79" t="n"/>
      <c r="ABK156" s="79" t="n"/>
      <c r="ABL156" s="79" t="n"/>
      <c r="ABM156" s="79" t="n"/>
      <c r="ABN156" s="79" t="n"/>
      <c r="ABO156" s="79" t="n"/>
      <c r="ABP156" s="79" t="n"/>
      <c r="ABQ156" s="79" t="n"/>
      <c r="ABR156" s="79" t="n"/>
      <c r="ABS156" s="79" t="n"/>
      <c r="ABT156" s="79" t="n"/>
      <c r="ABU156" s="79" t="n"/>
      <c r="ABV156" s="79" t="n"/>
      <c r="ABW156" s="79" t="n"/>
      <c r="ABX156" s="79" t="n"/>
      <c r="ABY156" s="79" t="n"/>
      <c r="ABZ156" s="79" t="n"/>
      <c r="ACA156" s="79" t="n"/>
      <c r="ACB156" s="79" t="n"/>
      <c r="ACC156" s="79" t="n"/>
      <c r="ACD156" s="79" t="n"/>
      <c r="ACE156" s="79" t="n"/>
      <c r="ACF156" s="79" t="n"/>
      <c r="ACG156" s="79" t="n"/>
      <c r="ACH156" s="79" t="n"/>
      <c r="ACI156" s="79" t="n"/>
      <c r="ACJ156" s="79" t="n"/>
      <c r="ACK156" s="79" t="n"/>
      <c r="ACL156" s="79" t="n"/>
      <c r="ACM156" s="79" t="n"/>
      <c r="ACN156" s="79" t="n"/>
      <c r="ACO156" s="79" t="n"/>
      <c r="ACP156" s="79" t="n"/>
      <c r="ACQ156" s="79" t="n"/>
      <c r="ACR156" s="79" t="n"/>
      <c r="ACU156" s="78" t="n">
        <v>12</v>
      </c>
      <c r="ACV156" s="79" t="n"/>
      <c r="ACW156" s="79" t="n"/>
      <c r="ACX156" s="79" t="n"/>
      <c r="ACY156" s="79" t="n"/>
      <c r="ACZ156" s="79" t="n"/>
      <c r="ADA156" s="79" t="n"/>
      <c r="ADB156" s="79" t="n"/>
      <c r="ADC156" s="79" t="n"/>
      <c r="ADD156" s="79" t="n"/>
      <c r="ADE156" s="79" t="n"/>
      <c r="ADF156" s="79" t="n"/>
      <c r="ADG156" s="79" t="n"/>
      <c r="ADH156" s="79" t="n"/>
      <c r="ADI156" s="79" t="n"/>
      <c r="ADJ156" s="79" t="n"/>
      <c r="ADK156" s="79" t="n"/>
      <c r="ADL156" s="79" t="n"/>
      <c r="ADM156" s="79" t="n"/>
      <c r="ADN156" s="79" t="n"/>
      <c r="ADO156" s="79" t="n"/>
      <c r="ADP156" s="79" t="n"/>
      <c r="ADQ156" s="79" t="n"/>
      <c r="ADR156" s="79" t="n"/>
      <c r="ADS156" s="79" t="n"/>
      <c r="ADT156" s="79" t="n"/>
      <c r="ADU156" s="79" t="n"/>
      <c r="ADV156" s="79" t="n"/>
      <c r="ADW156" s="79" t="n"/>
      <c r="ADX156" s="79" t="n"/>
      <c r="ADY156" s="79" t="n"/>
      <c r="ADZ156" s="79" t="n"/>
      <c r="AEA156" s="79" t="n"/>
      <c r="AEB156" s="79" t="n"/>
      <c r="AEC156" s="79" t="n"/>
      <c r="AED156" s="79" t="n"/>
      <c r="AEE156" s="79" t="n"/>
      <c r="AEF156" s="79" t="n"/>
      <c r="AEG156" s="79" t="n"/>
      <c r="AEH156" s="79" t="n"/>
      <c r="AEI156" s="79" t="n"/>
      <c r="AEL156" s="78" t="n">
        <v>12</v>
      </c>
      <c r="AEM156" s="79" t="n"/>
      <c r="AEN156" s="79" t="n"/>
      <c r="AEO156" s="79" t="n"/>
      <c r="AEP156" s="79" t="n"/>
      <c r="AEQ156" s="79" t="n"/>
      <c r="AER156" s="79" t="n"/>
      <c r="AES156" s="79" t="n"/>
      <c r="AET156" s="79" t="n"/>
      <c r="AEU156" s="79" t="n"/>
      <c r="AEV156" s="79" t="n"/>
      <c r="AEW156" s="79" t="n"/>
      <c r="AEX156" s="79" t="n"/>
      <c r="AEY156" s="79" t="n"/>
      <c r="AEZ156" s="79" t="n"/>
      <c r="AFA156" s="79" t="n"/>
      <c r="AFB156" s="79" t="n"/>
      <c r="AFC156" s="79" t="n"/>
      <c r="AFD156" s="79" t="n"/>
      <c r="AFE156" s="79" t="n"/>
      <c r="AFF156" s="79" t="n"/>
      <c r="AFG156" s="79" t="n"/>
      <c r="AFH156" s="79" t="n"/>
      <c r="AFI156" s="79" t="n"/>
      <c r="AFJ156" s="79" t="n"/>
      <c r="AFK156" s="79" t="n"/>
      <c r="AFL156" s="79" t="n"/>
      <c r="AFM156" s="79" t="n"/>
      <c r="AFN156" s="79" t="n"/>
      <c r="AFO156" s="79" t="n"/>
      <c r="AFP156" s="79" t="n"/>
      <c r="AFQ156" s="79" t="n"/>
      <c r="AFR156" s="79" t="n"/>
      <c r="AFS156" s="79" t="n"/>
      <c r="AFT156" s="79" t="n"/>
      <c r="AFU156" s="79" t="n"/>
      <c r="AFV156" s="79" t="n"/>
      <c r="AFW156" s="79" t="n"/>
      <c r="AFX156" s="79" t="n"/>
      <c r="AFY156" s="79" t="n"/>
      <c r="AFZ156" s="79" t="n"/>
    </row>
    <row r="157">
      <c r="A157" s="78" t="n">
        <v>13</v>
      </c>
      <c r="B157" s="79" t="n"/>
      <c r="C157" s="79" t="n"/>
      <c r="D157" s="79" t="n"/>
      <c r="E157" s="79" t="n"/>
      <c r="F157" s="79" t="n"/>
      <c r="G157" s="79" t="n"/>
      <c r="H157" s="79" t="n"/>
      <c r="I157" s="79" t="n"/>
      <c r="J157" s="79" t="n"/>
      <c r="K157" s="79" t="n"/>
      <c r="L157" s="79" t="n"/>
      <c r="M157" s="79" t="n"/>
      <c r="N157" s="79" t="n"/>
      <c r="O157" s="79" t="n"/>
      <c r="P157" s="79" t="n"/>
      <c r="Q157" s="79" t="n"/>
      <c r="R157" s="79" t="n"/>
      <c r="S157" s="79" t="n"/>
      <c r="T157" s="79" t="n"/>
      <c r="U157" s="79" t="n"/>
      <c r="V157" s="79" t="n"/>
      <c r="W157" s="79" t="n"/>
      <c r="X157" s="79" t="n"/>
      <c r="Y157" s="79" t="n"/>
      <c r="Z157" s="79" t="n"/>
      <c r="AA157" s="79" t="n"/>
      <c r="AB157" s="79" t="n"/>
      <c r="AC157" s="79" t="n"/>
      <c r="AD157" s="79" t="n"/>
      <c r="AE157" s="79" t="n"/>
      <c r="AF157" s="79" t="n"/>
      <c r="AG157" s="79" t="n"/>
      <c r="AH157" s="79" t="n"/>
      <c r="AI157" s="79" t="n"/>
      <c r="AJ157" s="79" t="n"/>
      <c r="AK157" s="79" t="n"/>
      <c r="AL157" s="79" t="n"/>
      <c r="AM157" s="79" t="n"/>
      <c r="AN157" s="79" t="n"/>
      <c r="AO157" s="79" t="n"/>
      <c r="AR157" s="78" t="n">
        <v>13</v>
      </c>
      <c r="AS157" s="79" t="n"/>
      <c r="AT157" s="79" t="n"/>
      <c r="AU157" s="79" t="n"/>
      <c r="AV157" s="79" t="n"/>
      <c r="AW157" s="79" t="n"/>
      <c r="AX157" s="79" t="n"/>
      <c r="AY157" s="79" t="n"/>
      <c r="AZ157" s="79" t="n"/>
      <c r="BA157" s="79" t="n"/>
      <c r="BB157" s="79" t="n"/>
      <c r="BC157" s="79" t="n"/>
      <c r="BD157" s="79" t="n"/>
      <c r="BE157" s="79" t="n"/>
      <c r="BF157" s="79" t="n"/>
      <c r="BG157" s="79" t="n"/>
      <c r="BH157" s="79" t="n"/>
      <c r="BI157" s="79" t="n"/>
      <c r="BJ157" s="79" t="n"/>
      <c r="BK157" s="79" t="n"/>
      <c r="BL157" s="79" t="n"/>
      <c r="BM157" s="79" t="n"/>
      <c r="BN157" s="79" t="n"/>
      <c r="BO157" s="79" t="n"/>
      <c r="BP157" s="79" t="n"/>
      <c r="BQ157" s="79" t="n"/>
      <c r="BR157" s="79" t="n"/>
      <c r="BS157" s="79" t="n"/>
      <c r="BT157" s="79" t="n"/>
      <c r="BU157" s="79" t="n"/>
      <c r="BV157" s="79" t="n"/>
      <c r="BW157" s="79" t="n"/>
      <c r="BX157" s="79" t="n"/>
      <c r="BY157" s="79" t="n"/>
      <c r="BZ157" s="79" t="n"/>
      <c r="CA157" s="79" t="n"/>
      <c r="CB157" s="79" t="n"/>
      <c r="CC157" s="79" t="n"/>
      <c r="CD157" s="79" t="n"/>
      <c r="CE157" s="79" t="n"/>
      <c r="CF157" s="79" t="n"/>
      <c r="CI157" s="78" t="n">
        <v>13</v>
      </c>
      <c r="CJ157" s="79" t="n"/>
      <c r="CK157" s="79" t="n"/>
      <c r="CL157" s="79" t="n"/>
      <c r="CM157" s="79" t="n"/>
      <c r="CN157" s="79" t="n"/>
      <c r="CO157" s="79" t="n"/>
      <c r="CP157" s="79" t="n"/>
      <c r="CQ157" s="79" t="n"/>
      <c r="CR157" s="79" t="n"/>
      <c r="CS157" s="79" t="n"/>
      <c r="CT157" s="79" t="n"/>
      <c r="CU157" s="79" t="n"/>
      <c r="CV157" s="79" t="n"/>
      <c r="CW157" s="79" t="n"/>
      <c r="CX157" s="79" t="n"/>
      <c r="CY157" s="79" t="n"/>
      <c r="CZ157" s="79" t="n"/>
      <c r="DA157" s="79" t="n"/>
      <c r="DB157" s="79" t="n"/>
      <c r="DC157" s="79" t="n"/>
      <c r="DD157" s="79" t="n"/>
      <c r="DE157" s="79" t="n"/>
      <c r="DF157" s="79" t="n"/>
      <c r="DG157" s="79" t="n"/>
      <c r="DH157" s="79" t="n"/>
      <c r="DI157" s="79" t="n"/>
      <c r="DJ157" s="79" t="n"/>
      <c r="DK157" s="79" t="n"/>
      <c r="DL157" s="79" t="n"/>
      <c r="DM157" s="79" t="n"/>
      <c r="DN157" s="79" t="n"/>
      <c r="DO157" s="79" t="n"/>
      <c r="DP157" s="79" t="n"/>
      <c r="DQ157" s="79" t="n"/>
      <c r="DR157" s="79" t="n"/>
      <c r="DS157" s="79" t="n"/>
      <c r="DT157" s="79" t="n"/>
      <c r="DU157" s="79" t="n"/>
      <c r="DV157" s="79" t="n"/>
      <c r="DW157" s="79" t="n"/>
      <c r="DZ157" s="78" t="n">
        <v>13</v>
      </c>
      <c r="EA157" s="79" t="n"/>
      <c r="EB157" s="79" t="n"/>
      <c r="EC157" s="79" t="n"/>
      <c r="ED157" s="79" t="n"/>
      <c r="EE157" s="79" t="n"/>
      <c r="EF157" s="79" t="n"/>
      <c r="EG157" s="79" t="n"/>
      <c r="EH157" s="79" t="n"/>
      <c r="EI157" s="79" t="n"/>
      <c r="EJ157" s="79" t="n"/>
      <c r="EK157" s="79" t="n"/>
      <c r="EL157" s="79" t="n"/>
      <c r="EM157" s="79" t="n"/>
      <c r="EN157" s="79" t="n"/>
      <c r="EO157" s="79" t="n"/>
      <c r="EP157" s="79" t="n"/>
      <c r="EQ157" s="79" t="n"/>
      <c r="ER157" s="79" t="n"/>
      <c r="ES157" s="79" t="n"/>
      <c r="ET157" s="79" t="n"/>
      <c r="EU157" s="79" t="n"/>
      <c r="EV157" s="79" t="n"/>
      <c r="EW157" s="79" t="n"/>
      <c r="EX157" s="79" t="n"/>
      <c r="EY157" s="79" t="n"/>
      <c r="EZ157" s="79" t="n"/>
      <c r="FA157" s="79" t="n"/>
      <c r="FB157" s="79" t="n"/>
      <c r="FC157" s="79" t="n"/>
      <c r="FD157" s="79" t="n"/>
      <c r="FE157" s="79" t="n"/>
      <c r="FF157" s="79" t="n"/>
      <c r="FG157" s="79" t="n"/>
      <c r="FH157" s="79" t="n"/>
      <c r="FI157" s="79" t="n"/>
      <c r="FJ157" s="79" t="n"/>
      <c r="FK157" s="79" t="n"/>
      <c r="FL157" s="79" t="n"/>
      <c r="FM157" s="79" t="n"/>
      <c r="FN157" s="79" t="n"/>
      <c r="FQ157" s="78" t="n">
        <v>13</v>
      </c>
      <c r="FR157" s="79" t="n"/>
      <c r="FS157" s="79" t="n"/>
      <c r="FT157" s="79" t="n"/>
      <c r="FU157" s="79" t="n"/>
      <c r="FV157" s="79" t="n"/>
      <c r="FW157" s="79" t="n"/>
      <c r="FX157" s="79" t="n"/>
      <c r="FY157" s="79" t="n"/>
      <c r="FZ157" s="79" t="n"/>
      <c r="GA157" s="79" t="n"/>
      <c r="GB157" s="79" t="n"/>
      <c r="GC157" s="79" t="n"/>
      <c r="GD157" s="79" t="n"/>
      <c r="GE157" s="79" t="n"/>
      <c r="GF157" s="79" t="n"/>
      <c r="GG157" s="79" t="n"/>
      <c r="GH157" s="79" t="n"/>
      <c r="GI157" s="79" t="n"/>
      <c r="GJ157" s="79" t="n"/>
      <c r="GK157" s="79" t="n"/>
      <c r="GL157" s="79" t="n"/>
      <c r="GM157" s="79" t="n"/>
      <c r="GN157" s="79" t="n"/>
      <c r="GO157" s="79" t="n"/>
      <c r="GP157" s="79" t="n"/>
      <c r="GQ157" s="79" t="n"/>
      <c r="GR157" s="79" t="n"/>
      <c r="GS157" s="79" t="n"/>
      <c r="GT157" s="79" t="n"/>
      <c r="GU157" s="79" t="n"/>
      <c r="GV157" s="79" t="n"/>
      <c r="GW157" s="79" t="n"/>
      <c r="GX157" s="79" t="n"/>
      <c r="GY157" s="79" t="n"/>
      <c r="GZ157" s="79" t="n"/>
      <c r="HA157" s="79" t="n"/>
      <c r="HB157" s="79" t="n"/>
      <c r="HC157" s="79" t="n"/>
      <c r="HD157" s="79" t="n"/>
      <c r="HE157" s="79" t="n"/>
      <c r="HH157" s="78" t="n">
        <v>13</v>
      </c>
      <c r="HI157" s="79" t="n"/>
      <c r="HJ157" s="79" t="n"/>
      <c r="HK157" s="79" t="n"/>
      <c r="HL157" s="79" t="n"/>
      <c r="HM157" s="79" t="n"/>
      <c r="HN157" s="79" t="n"/>
      <c r="HO157" s="79" t="n"/>
      <c r="HP157" s="79" t="n"/>
      <c r="HQ157" s="79" t="n"/>
      <c r="HR157" s="79" t="n"/>
      <c r="HS157" s="79" t="n"/>
      <c r="HT157" s="79" t="n"/>
      <c r="HU157" s="79" t="n"/>
      <c r="HV157" s="79" t="n"/>
      <c r="HW157" s="79" t="n"/>
      <c r="HX157" s="79" t="n"/>
      <c r="HY157" s="79" t="n"/>
      <c r="HZ157" s="79" t="n"/>
      <c r="IA157" s="79" t="n"/>
      <c r="IB157" s="79" t="n"/>
      <c r="IC157" s="79" t="n"/>
      <c r="ID157" s="79" t="n"/>
      <c r="IE157" s="79" t="n"/>
      <c r="IF157" s="79" t="n"/>
      <c r="IG157" s="79" t="n"/>
      <c r="IH157" s="79" t="n"/>
      <c r="II157" s="79" t="n"/>
      <c r="IJ157" s="79" t="n"/>
      <c r="IK157" s="79" t="n"/>
      <c r="IL157" s="79" t="n"/>
      <c r="IM157" s="79" t="n"/>
      <c r="IN157" s="79" t="n"/>
      <c r="IO157" s="79" t="n"/>
      <c r="IP157" s="79" t="n"/>
      <c r="IQ157" s="79" t="n"/>
      <c r="IR157" s="79" t="n"/>
      <c r="IS157" s="79" t="n"/>
      <c r="IT157" s="79" t="n"/>
      <c r="IU157" s="79" t="n"/>
      <c r="IV157" s="79" t="n"/>
      <c r="IY157" s="78" t="n">
        <v>13</v>
      </c>
      <c r="IZ157" s="79" t="n"/>
      <c r="JA157" s="79" t="n"/>
      <c r="JB157" s="79" t="n"/>
      <c r="JC157" s="79" t="n"/>
      <c r="JD157" s="79" t="n"/>
      <c r="JE157" s="79" t="n"/>
      <c r="JF157" s="79" t="n"/>
      <c r="JG157" s="79" t="n"/>
      <c r="JH157" s="79" t="n"/>
      <c r="JI157" s="79" t="n"/>
      <c r="JJ157" s="79" t="n"/>
      <c r="JK157" s="79" t="n"/>
      <c r="JL157" s="79" t="n"/>
      <c r="JM157" s="79" t="n"/>
      <c r="JN157" s="79" t="n"/>
      <c r="JO157" s="79" t="n"/>
      <c r="JP157" s="79" t="n"/>
      <c r="JQ157" s="79" t="n"/>
      <c r="JR157" s="79" t="n"/>
      <c r="JS157" s="79" t="n"/>
      <c r="JT157" s="79" t="n"/>
      <c r="JU157" s="79" t="n"/>
      <c r="JV157" s="79" t="n"/>
      <c r="JW157" s="79" t="n"/>
      <c r="JX157" s="79" t="n"/>
      <c r="JY157" s="79" t="n"/>
      <c r="JZ157" s="79" t="n"/>
      <c r="KA157" s="79" t="n"/>
      <c r="KB157" s="79" t="n"/>
      <c r="KC157" s="79" t="n"/>
      <c r="KD157" s="79" t="n"/>
      <c r="KE157" s="79" t="n"/>
      <c r="KF157" s="79" t="n"/>
      <c r="KG157" s="79" t="n"/>
      <c r="KH157" s="79" t="n"/>
      <c r="KI157" s="79" t="n"/>
      <c r="KJ157" s="79" t="n"/>
      <c r="KK157" s="79" t="n"/>
      <c r="KL157" s="79" t="n"/>
      <c r="KM157" s="79" t="n"/>
      <c r="KP157" s="78" t="n">
        <v>13</v>
      </c>
      <c r="KQ157" s="79" t="n"/>
      <c r="KR157" s="79" t="n"/>
      <c r="KS157" s="79" t="n"/>
      <c r="KT157" s="79" t="n"/>
      <c r="KU157" s="79" t="n"/>
      <c r="KV157" s="79" t="n"/>
      <c r="KW157" s="79" t="n"/>
      <c r="KX157" s="79" t="n"/>
      <c r="KY157" s="79" t="n"/>
      <c r="KZ157" s="79" t="n"/>
      <c r="LA157" s="79" t="n"/>
      <c r="LB157" s="79" t="n"/>
      <c r="LC157" s="79" t="n"/>
      <c r="LD157" s="79" t="n"/>
      <c r="LE157" s="79" t="n"/>
      <c r="LF157" s="79" t="n"/>
      <c r="LG157" s="79" t="n"/>
      <c r="LH157" s="79" t="n"/>
      <c r="LI157" s="79" t="n"/>
      <c r="LJ157" s="79" t="n"/>
      <c r="LK157" s="79" t="n"/>
      <c r="LL157" s="79" t="n"/>
      <c r="LM157" s="79" t="n"/>
      <c r="LN157" s="79" t="n"/>
      <c r="LO157" s="79" t="n"/>
      <c r="LP157" s="79" t="n"/>
      <c r="LQ157" s="79" t="n"/>
      <c r="LR157" s="79" t="n"/>
      <c r="LS157" s="79" t="n"/>
      <c r="LT157" s="79" t="n"/>
      <c r="LU157" s="79" t="n"/>
      <c r="LV157" s="79" t="n"/>
      <c r="LW157" s="79" t="n"/>
      <c r="LX157" s="79" t="n"/>
      <c r="LY157" s="79" t="n"/>
      <c r="LZ157" s="79" t="n"/>
      <c r="MA157" s="79" t="n"/>
      <c r="MB157" s="79" t="n"/>
      <c r="MC157" s="79" t="n"/>
      <c r="MD157" s="79" t="n"/>
      <c r="MG157" s="78" t="n">
        <v>13</v>
      </c>
      <c r="MH157" s="79" t="n"/>
      <c r="MI157" s="79" t="n"/>
      <c r="MJ157" s="79" t="n"/>
      <c r="MK157" s="79" t="n"/>
      <c r="ML157" s="79" t="n"/>
      <c r="MM157" s="79" t="n"/>
      <c r="MN157" s="79" t="n"/>
      <c r="MO157" s="79" t="n"/>
      <c r="MP157" s="79" t="n"/>
      <c r="MQ157" s="79" t="n"/>
      <c r="MR157" s="79" t="n"/>
      <c r="MS157" s="79" t="n"/>
      <c r="MT157" s="79" t="n"/>
      <c r="MU157" s="79" t="n"/>
      <c r="MV157" s="79" t="n"/>
      <c r="MW157" s="79" t="n"/>
      <c r="MX157" s="79" t="n"/>
      <c r="MY157" s="79" t="n"/>
      <c r="MZ157" s="79" t="n"/>
      <c r="NA157" s="79" t="n"/>
      <c r="NB157" s="79" t="n"/>
      <c r="NC157" s="79" t="n"/>
      <c r="ND157" s="79" t="n"/>
      <c r="NE157" s="79" t="n"/>
      <c r="NF157" s="79" t="n"/>
      <c r="NG157" s="79" t="n"/>
      <c r="NH157" s="79" t="n"/>
      <c r="NI157" s="79" t="n"/>
      <c r="NJ157" s="79" t="n"/>
      <c r="NK157" s="79" t="n"/>
      <c r="NL157" s="79" t="n"/>
      <c r="NM157" s="79" t="n"/>
      <c r="NN157" s="79" t="n"/>
      <c r="NO157" s="79" t="n"/>
      <c r="NP157" s="79" t="n"/>
      <c r="NQ157" s="79" t="n"/>
      <c r="NR157" s="79" t="n"/>
      <c r="NS157" s="79" t="n"/>
      <c r="NT157" s="79" t="n"/>
      <c r="NU157" s="79" t="n"/>
      <c r="NX157" s="78" t="n">
        <v>13</v>
      </c>
      <c r="NY157" s="79" t="n"/>
      <c r="NZ157" s="79" t="n"/>
      <c r="OA157" s="79" t="n"/>
      <c r="OB157" s="79" t="n"/>
      <c r="OC157" s="79" t="n"/>
      <c r="OD157" s="79" t="n"/>
      <c r="OE157" s="79" t="n"/>
      <c r="OF157" s="79" t="n"/>
      <c r="OG157" s="79" t="n"/>
      <c r="OH157" s="79" t="n"/>
      <c r="OI157" s="79" t="n"/>
      <c r="OJ157" s="79" t="n"/>
      <c r="OK157" s="79" t="n"/>
      <c r="OL157" s="79" t="n"/>
      <c r="OM157" s="79" t="n"/>
      <c r="ON157" s="79" t="n"/>
      <c r="OO157" s="79" t="n"/>
      <c r="OP157" s="79" t="n"/>
      <c r="OQ157" s="79" t="n"/>
      <c r="OR157" s="79" t="n"/>
      <c r="OS157" s="79" t="n"/>
      <c r="OT157" s="79" t="n"/>
      <c r="OU157" s="79" t="n"/>
      <c r="OV157" s="79" t="n"/>
      <c r="OW157" s="79" t="n"/>
      <c r="OX157" s="79" t="n"/>
      <c r="OY157" s="79" t="n"/>
      <c r="OZ157" s="79" t="n"/>
      <c r="PA157" s="79" t="n"/>
      <c r="PB157" s="79" t="n"/>
      <c r="PC157" s="79" t="n"/>
      <c r="PD157" s="79" t="n"/>
      <c r="PE157" s="79" t="n"/>
      <c r="PF157" s="79" t="n"/>
      <c r="PG157" s="79" t="n"/>
      <c r="PH157" s="79" t="n"/>
      <c r="PI157" s="79" t="n"/>
      <c r="PJ157" s="79" t="n"/>
      <c r="PK157" s="79" t="n"/>
      <c r="PL157" s="79" t="n"/>
      <c r="PO157" s="78" t="n">
        <v>13</v>
      </c>
      <c r="PP157" s="79" t="n"/>
      <c r="PQ157" s="79" t="n"/>
      <c r="PR157" s="79" t="n"/>
      <c r="PS157" s="79" t="n"/>
      <c r="PT157" s="79" t="n"/>
      <c r="PU157" s="79" t="n"/>
      <c r="PV157" s="79" t="n"/>
      <c r="PW157" s="79" t="n"/>
      <c r="PX157" s="79" t="n"/>
      <c r="PY157" s="79" t="n"/>
      <c r="PZ157" s="79" t="n"/>
      <c r="QA157" s="79" t="n"/>
      <c r="QB157" s="79" t="n"/>
      <c r="QC157" s="79" t="n"/>
      <c r="QD157" s="79" t="n"/>
      <c r="QE157" s="79" t="n"/>
      <c r="QF157" s="79" t="n"/>
      <c r="QG157" s="79" t="n"/>
      <c r="QH157" s="79" t="n"/>
      <c r="QI157" s="79" t="n"/>
      <c r="QJ157" s="79" t="n"/>
      <c r="QK157" s="79" t="n"/>
      <c r="QL157" s="79" t="n"/>
      <c r="QM157" s="79" t="n"/>
      <c r="QN157" s="79" t="n"/>
      <c r="QO157" s="79" t="n"/>
      <c r="QP157" s="79" t="n"/>
      <c r="QQ157" s="79" t="n"/>
      <c r="QR157" s="79" t="n"/>
      <c r="QS157" s="79" t="n"/>
      <c r="QT157" s="79" t="n"/>
      <c r="QU157" s="79" t="n"/>
      <c r="QV157" s="79" t="n"/>
      <c r="QW157" s="79" t="n"/>
      <c r="QX157" s="79" t="n"/>
      <c r="QY157" s="79" t="n"/>
      <c r="QZ157" s="79" t="n"/>
      <c r="RA157" s="79" t="n"/>
      <c r="RB157" s="79" t="n"/>
      <c r="RC157" s="79" t="n"/>
      <c r="RF157" s="78" t="n">
        <v>13</v>
      </c>
      <c r="RG157" s="79" t="n"/>
      <c r="RH157" s="79" t="n"/>
      <c r="RI157" s="79" t="n"/>
      <c r="RJ157" s="79" t="n"/>
      <c r="RK157" s="79" t="n"/>
      <c r="RL157" s="79" t="n"/>
      <c r="RM157" s="79" t="n"/>
      <c r="RN157" s="79" t="n"/>
      <c r="RO157" s="79" t="n"/>
      <c r="RP157" s="79" t="n"/>
      <c r="RQ157" s="79" t="n"/>
      <c r="RR157" s="79" t="n"/>
      <c r="RS157" s="79" t="n"/>
      <c r="RT157" s="79" t="n"/>
      <c r="RU157" s="79" t="n"/>
      <c r="RV157" s="79" t="n"/>
      <c r="RW157" s="79" t="n"/>
      <c r="RX157" s="79" t="n"/>
      <c r="RY157" s="79" t="n"/>
      <c r="RZ157" s="79" t="n"/>
      <c r="SA157" s="79" t="n"/>
      <c r="SB157" s="79" t="n"/>
      <c r="SC157" s="79" t="n"/>
      <c r="SD157" s="79" t="n"/>
      <c r="SE157" s="79" t="n"/>
      <c r="SF157" s="79" t="n"/>
      <c r="SG157" s="79" t="n"/>
      <c r="SH157" s="79" t="n"/>
      <c r="SI157" s="79" t="n"/>
      <c r="SJ157" s="79" t="n"/>
      <c r="SK157" s="79" t="n"/>
      <c r="SL157" s="79" t="n"/>
      <c r="SM157" s="79" t="n"/>
      <c r="SN157" s="79" t="n"/>
      <c r="SO157" s="79" t="n"/>
      <c r="SP157" s="79" t="n"/>
      <c r="SQ157" s="79" t="n"/>
      <c r="SR157" s="79" t="n"/>
      <c r="SS157" s="79" t="n"/>
      <c r="ST157" s="79" t="n"/>
      <c r="SW157" s="78" t="n">
        <v>13</v>
      </c>
      <c r="SX157" s="79" t="n"/>
      <c r="SY157" s="79" t="n"/>
      <c r="SZ157" s="79" t="n"/>
      <c r="TA157" s="79" t="n"/>
      <c r="TB157" s="79" t="n"/>
      <c r="TC157" s="79" t="n"/>
      <c r="TD157" s="79" t="n"/>
      <c r="TE157" s="79" t="n"/>
      <c r="TF157" s="79" t="n"/>
      <c r="TG157" s="79" t="n"/>
      <c r="TH157" s="79" t="n"/>
      <c r="TI157" s="79" t="n"/>
      <c r="TJ157" s="79" t="n"/>
      <c r="TK157" s="79" t="n"/>
      <c r="TL157" s="79" t="n"/>
      <c r="TM157" s="79" t="n"/>
      <c r="TN157" s="79" t="n"/>
      <c r="TO157" s="79" t="n"/>
      <c r="TP157" s="79" t="n"/>
      <c r="TQ157" s="79" t="n"/>
      <c r="TR157" s="79" t="n"/>
      <c r="TS157" s="79" t="n"/>
      <c r="TT157" s="79" t="n"/>
      <c r="TU157" s="79" t="n"/>
      <c r="TV157" s="79" t="n"/>
      <c r="TW157" s="79" t="n"/>
      <c r="TX157" s="79" t="n"/>
      <c r="TY157" s="79" t="n"/>
      <c r="TZ157" s="79" t="n"/>
      <c r="UA157" s="79" t="n"/>
      <c r="UB157" s="79" t="n"/>
      <c r="UC157" s="79" t="n"/>
      <c r="UD157" s="79" t="n"/>
      <c r="UE157" s="79" t="n"/>
      <c r="UF157" s="79" t="n"/>
      <c r="UG157" s="79" t="n"/>
      <c r="UH157" s="79" t="n"/>
      <c r="UI157" s="79" t="n"/>
      <c r="UJ157" s="79" t="n"/>
      <c r="UK157" s="79" t="n"/>
      <c r="UN157" s="78" t="n">
        <v>13</v>
      </c>
      <c r="UO157" s="79" t="n"/>
      <c r="UP157" s="79" t="n"/>
      <c r="UQ157" s="79" t="n"/>
      <c r="UR157" s="79" t="n"/>
      <c r="US157" s="79" t="n"/>
      <c r="UT157" s="79" t="n"/>
      <c r="UU157" s="79" t="n"/>
      <c r="UV157" s="79" t="n"/>
      <c r="UW157" s="79" t="n"/>
      <c r="UX157" s="79" t="n"/>
      <c r="UY157" s="79" t="n"/>
      <c r="UZ157" s="79" t="n"/>
      <c r="VA157" s="79" t="n"/>
      <c r="VB157" s="79" t="n"/>
      <c r="VC157" s="79" t="n"/>
      <c r="VD157" s="79" t="n"/>
      <c r="VE157" s="79" t="n"/>
      <c r="VF157" s="79" t="n"/>
      <c r="VG157" s="79" t="n"/>
      <c r="VH157" s="79" t="n"/>
      <c r="VI157" s="79" t="n"/>
      <c r="VJ157" s="79" t="n"/>
      <c r="VK157" s="79" t="n"/>
      <c r="VL157" s="79" t="n"/>
      <c r="VM157" s="79" t="n"/>
      <c r="VN157" s="79" t="n"/>
      <c r="VO157" s="79" t="n"/>
      <c r="VP157" s="79" t="n"/>
      <c r="VQ157" s="79" t="n"/>
      <c r="VR157" s="79" t="n"/>
      <c r="VS157" s="79" t="n"/>
      <c r="VT157" s="79" t="n"/>
      <c r="VU157" s="79" t="n"/>
      <c r="VV157" s="79" t="n"/>
      <c r="VW157" s="79" t="n"/>
      <c r="VX157" s="79" t="n"/>
      <c r="VY157" s="79" t="n"/>
      <c r="VZ157" s="79" t="n"/>
      <c r="WA157" s="79" t="n"/>
      <c r="WB157" s="79" t="n"/>
      <c r="WE157" s="78" t="n">
        <v>13</v>
      </c>
      <c r="WF157" s="79" t="n"/>
      <c r="WG157" s="79" t="n"/>
      <c r="WH157" s="79" t="n"/>
      <c r="WI157" s="79" t="n"/>
      <c r="WJ157" s="79" t="n"/>
      <c r="WK157" s="79" t="n"/>
      <c r="WL157" s="79" t="n"/>
      <c r="WM157" s="79" t="n"/>
      <c r="WN157" s="79" t="n"/>
      <c r="WO157" s="79" t="n"/>
      <c r="WP157" s="79" t="n"/>
      <c r="WQ157" s="79" t="n"/>
      <c r="WR157" s="79" t="n"/>
      <c r="WS157" s="79" t="n"/>
      <c r="WT157" s="79" t="n"/>
      <c r="WU157" s="79" t="n"/>
      <c r="WV157" s="79" t="n"/>
      <c r="WW157" s="79" t="n"/>
      <c r="WX157" s="79" t="n"/>
      <c r="WY157" s="79" t="n"/>
      <c r="WZ157" s="79" t="n"/>
      <c r="XA157" s="79" t="n"/>
      <c r="XB157" s="79" t="n"/>
      <c r="XC157" s="79" t="n"/>
      <c r="XD157" s="79" t="n"/>
      <c r="XE157" s="79" t="n"/>
      <c r="XF157" s="79" t="n"/>
      <c r="XG157" s="79" t="n"/>
      <c r="XH157" s="79" t="n"/>
      <c r="XI157" s="79" t="n"/>
      <c r="XJ157" s="79" t="n"/>
      <c r="XK157" s="79" t="n"/>
      <c r="XL157" s="79" t="n"/>
      <c r="XM157" s="79" t="n"/>
      <c r="XN157" s="79" t="n"/>
      <c r="XO157" s="79" t="n"/>
      <c r="XP157" s="79" t="n"/>
      <c r="XQ157" s="79" t="n"/>
      <c r="XR157" s="79" t="n"/>
      <c r="XS157" s="79" t="n"/>
      <c r="XV157" s="78" t="n">
        <v>13</v>
      </c>
      <c r="XW157" s="79" t="n"/>
      <c r="XX157" s="79" t="n"/>
      <c r="XY157" s="79" t="n"/>
      <c r="XZ157" s="79" t="n"/>
      <c r="YA157" s="79" t="n"/>
      <c r="YB157" s="79" t="n"/>
      <c r="YC157" s="79" t="n"/>
      <c r="YD157" s="79" t="n"/>
      <c r="YE157" s="79" t="n"/>
      <c r="YF157" s="79" t="n"/>
      <c r="YG157" s="79" t="n"/>
      <c r="YH157" s="79" t="n"/>
      <c r="YI157" s="79" t="n"/>
      <c r="YJ157" s="79" t="n"/>
      <c r="YK157" s="79" t="n"/>
      <c r="YL157" s="79" t="n"/>
      <c r="YM157" s="79" t="n"/>
      <c r="YN157" s="79" t="n"/>
      <c r="YO157" s="79" t="n"/>
      <c r="YP157" s="79" t="n"/>
      <c r="YQ157" s="79" t="n"/>
      <c r="YR157" s="79" t="n"/>
      <c r="YS157" s="79" t="n"/>
      <c r="YT157" s="79" t="n"/>
      <c r="YU157" s="79" t="n"/>
      <c r="YV157" s="79" t="n"/>
      <c r="YW157" s="79" t="n"/>
      <c r="YX157" s="79" t="n"/>
      <c r="YY157" s="79" t="n"/>
      <c r="YZ157" s="79" t="n"/>
      <c r="ZA157" s="79" t="n"/>
      <c r="ZB157" s="79" t="n"/>
      <c r="ZC157" s="79" t="n"/>
      <c r="ZD157" s="79" t="n"/>
      <c r="ZE157" s="79" t="n"/>
      <c r="ZF157" s="79" t="n"/>
      <c r="ZG157" s="79" t="n"/>
      <c r="ZH157" s="79" t="n"/>
      <c r="ZI157" s="79" t="n"/>
      <c r="ZJ157" s="79" t="n"/>
      <c r="ZM157" s="78" t="n">
        <v>13</v>
      </c>
      <c r="ZN157" s="79" t="n"/>
      <c r="ZO157" s="79" t="n"/>
      <c r="ZP157" s="79" t="n"/>
      <c r="ZQ157" s="79" t="n"/>
      <c r="ZR157" s="79" t="n"/>
      <c r="ZS157" s="79" t="n"/>
      <c r="ZT157" s="79" t="n"/>
      <c r="ZU157" s="79" t="n"/>
      <c r="ZV157" s="79" t="n"/>
      <c r="ZW157" s="79" t="n"/>
      <c r="ZX157" s="79" t="n"/>
      <c r="ZY157" s="79" t="n"/>
      <c r="ZZ157" s="79" t="n"/>
      <c r="AAA157" s="79" t="n"/>
      <c r="AAB157" s="79" t="n"/>
      <c r="AAC157" s="79" t="n"/>
      <c r="AAD157" s="79" t="n"/>
      <c r="AAE157" s="79" t="n"/>
      <c r="AAF157" s="79" t="n"/>
      <c r="AAG157" s="79" t="n"/>
      <c r="AAH157" s="79" t="n"/>
      <c r="AAI157" s="79" t="n"/>
      <c r="AAJ157" s="79" t="n"/>
      <c r="AAK157" s="79" t="n"/>
      <c r="AAL157" s="79" t="n"/>
      <c r="AAM157" s="79" t="n"/>
      <c r="AAN157" s="79" t="n"/>
      <c r="AAO157" s="79" t="n"/>
      <c r="AAP157" s="79" t="n"/>
      <c r="AAQ157" s="79" t="n"/>
      <c r="AAR157" s="79" t="n"/>
      <c r="AAS157" s="79" t="n"/>
      <c r="AAT157" s="79" t="n"/>
      <c r="AAU157" s="79" t="n"/>
      <c r="AAV157" s="79" t="n"/>
      <c r="AAW157" s="79" t="n"/>
      <c r="AAX157" s="79" t="n"/>
      <c r="AAY157" s="79" t="n"/>
      <c r="AAZ157" s="79" t="n"/>
      <c r="ABA157" s="79" t="n"/>
      <c r="ABD157" s="78" t="n">
        <v>13</v>
      </c>
      <c r="ABE157" s="79" t="n"/>
      <c r="ABF157" s="79" t="n"/>
      <c r="ABG157" s="79" t="n"/>
      <c r="ABH157" s="79" t="n"/>
      <c r="ABI157" s="79" t="n"/>
      <c r="ABJ157" s="79" t="n"/>
      <c r="ABK157" s="79" t="n"/>
      <c r="ABL157" s="79" t="n"/>
      <c r="ABM157" s="79" t="n"/>
      <c r="ABN157" s="79" t="n"/>
      <c r="ABO157" s="79" t="n"/>
      <c r="ABP157" s="79" t="n"/>
      <c r="ABQ157" s="79" t="n"/>
      <c r="ABR157" s="79" t="n"/>
      <c r="ABS157" s="79" t="n"/>
      <c r="ABT157" s="79" t="n"/>
      <c r="ABU157" s="79" t="n"/>
      <c r="ABV157" s="79" t="n"/>
      <c r="ABW157" s="79" t="n"/>
      <c r="ABX157" s="79" t="n"/>
      <c r="ABY157" s="79" t="n"/>
      <c r="ABZ157" s="79" t="n"/>
      <c r="ACA157" s="79" t="n"/>
      <c r="ACB157" s="79" t="n"/>
      <c r="ACC157" s="79" t="n"/>
      <c r="ACD157" s="79" t="n"/>
      <c r="ACE157" s="79" t="n"/>
      <c r="ACF157" s="79" t="n"/>
      <c r="ACG157" s="79" t="n"/>
      <c r="ACH157" s="79" t="n"/>
      <c r="ACI157" s="79" t="n"/>
      <c r="ACJ157" s="79" t="n"/>
      <c r="ACK157" s="79" t="n"/>
      <c r="ACL157" s="79" t="n"/>
      <c r="ACM157" s="79" t="n"/>
      <c r="ACN157" s="79" t="n"/>
      <c r="ACO157" s="79" t="n"/>
      <c r="ACP157" s="79" t="n"/>
      <c r="ACQ157" s="79" t="n"/>
      <c r="ACR157" s="79" t="n"/>
      <c r="ACU157" s="78" t="n">
        <v>13</v>
      </c>
      <c r="ACV157" s="79" t="n"/>
      <c r="ACW157" s="79" t="n"/>
      <c r="ACX157" s="79" t="n"/>
      <c r="ACY157" s="79" t="n"/>
      <c r="ACZ157" s="79" t="n"/>
      <c r="ADA157" s="79" t="n"/>
      <c r="ADB157" s="79" t="n"/>
      <c r="ADC157" s="79" t="n"/>
      <c r="ADD157" s="79" t="n"/>
      <c r="ADE157" s="79" t="n"/>
      <c r="ADF157" s="79" t="n"/>
      <c r="ADG157" s="79" t="n"/>
      <c r="ADH157" s="79" t="n"/>
      <c r="ADI157" s="79" t="n"/>
      <c r="ADJ157" s="79" t="n"/>
      <c r="ADK157" s="79" t="n"/>
      <c r="ADL157" s="79" t="n"/>
      <c r="ADM157" s="79" t="n"/>
      <c r="ADN157" s="79" t="n"/>
      <c r="ADO157" s="79" t="n"/>
      <c r="ADP157" s="79" t="n"/>
      <c r="ADQ157" s="79" t="n"/>
      <c r="ADR157" s="79" t="n"/>
      <c r="ADS157" s="79" t="n"/>
      <c r="ADT157" s="79" t="n"/>
      <c r="ADU157" s="79" t="n"/>
      <c r="ADV157" s="79" t="n"/>
      <c r="ADW157" s="79" t="n"/>
      <c r="ADX157" s="79" t="n"/>
      <c r="ADY157" s="79" t="n"/>
      <c r="ADZ157" s="79" t="n"/>
      <c r="AEA157" s="79" t="n"/>
      <c r="AEB157" s="79" t="n"/>
      <c r="AEC157" s="79" t="n"/>
      <c r="AED157" s="79" t="n"/>
      <c r="AEE157" s="79" t="n"/>
      <c r="AEF157" s="79" t="n"/>
      <c r="AEG157" s="79" t="n"/>
      <c r="AEH157" s="79" t="n"/>
      <c r="AEI157" s="79" t="n"/>
      <c r="AEL157" s="78" t="n">
        <v>13</v>
      </c>
      <c r="AEM157" s="79" t="n"/>
      <c r="AEN157" s="79" t="n"/>
      <c r="AEO157" s="79" t="n"/>
      <c r="AEP157" s="79" t="n"/>
      <c r="AEQ157" s="79" t="n"/>
      <c r="AER157" s="79" t="n"/>
      <c r="AES157" s="79" t="n"/>
      <c r="AET157" s="79" t="n"/>
      <c r="AEU157" s="79" t="n"/>
      <c r="AEV157" s="79" t="n"/>
      <c r="AEW157" s="79" t="n"/>
      <c r="AEX157" s="79" t="n"/>
      <c r="AEY157" s="79" t="n"/>
      <c r="AEZ157" s="79" t="n"/>
      <c r="AFA157" s="79" t="n"/>
      <c r="AFB157" s="79" t="n"/>
      <c r="AFC157" s="79" t="n"/>
      <c r="AFD157" s="79" t="n"/>
      <c r="AFE157" s="79" t="n"/>
      <c r="AFF157" s="79" t="n"/>
      <c r="AFG157" s="79" t="n"/>
      <c r="AFH157" s="79" t="n"/>
      <c r="AFI157" s="79" t="n"/>
      <c r="AFJ157" s="79" t="n"/>
      <c r="AFK157" s="79" t="n"/>
      <c r="AFL157" s="79" t="n"/>
      <c r="AFM157" s="79" t="n"/>
      <c r="AFN157" s="79" t="n"/>
      <c r="AFO157" s="79" t="n"/>
      <c r="AFP157" s="79" t="n"/>
      <c r="AFQ157" s="79" t="n"/>
      <c r="AFR157" s="79" t="n"/>
      <c r="AFS157" s="79" t="n"/>
      <c r="AFT157" s="79" t="n"/>
      <c r="AFU157" s="79" t="n"/>
      <c r="AFV157" s="79" t="n"/>
      <c r="AFW157" s="79" t="n"/>
      <c r="AFX157" s="79" t="n"/>
      <c r="AFY157" s="79" t="n"/>
      <c r="AFZ157" s="79" t="n"/>
    </row>
    <row r="158">
      <c r="A158" s="78" t="n">
        <v>14</v>
      </c>
      <c r="B158" s="79" t="n"/>
      <c r="C158" s="79" t="n"/>
      <c r="D158" s="79" t="n"/>
      <c r="E158" s="79" t="n"/>
      <c r="F158" s="79" t="n"/>
      <c r="G158" s="79" t="n"/>
      <c r="H158" s="79" t="n"/>
      <c r="I158" s="79" t="n"/>
      <c r="J158" s="79" t="n"/>
      <c r="K158" s="79" t="n"/>
      <c r="L158" s="79" t="n"/>
      <c r="M158" s="79" t="n"/>
      <c r="N158" s="79" t="n"/>
      <c r="O158" s="79" t="n"/>
      <c r="P158" s="79" t="n"/>
      <c r="Q158" s="79" t="n"/>
      <c r="R158" s="79" t="n"/>
      <c r="S158" s="79" t="n"/>
      <c r="T158" s="79" t="n"/>
      <c r="U158" s="79" t="n"/>
      <c r="V158" s="79" t="n"/>
      <c r="W158" s="79" t="n"/>
      <c r="X158" s="79" t="n"/>
      <c r="Y158" s="79" t="n"/>
      <c r="Z158" s="79" t="n"/>
      <c r="AA158" s="79" t="n"/>
      <c r="AB158" s="79" t="n"/>
      <c r="AC158" s="79" t="n"/>
      <c r="AD158" s="79" t="n"/>
      <c r="AE158" s="79" t="n"/>
      <c r="AF158" s="79" t="n"/>
      <c r="AG158" s="79" t="n"/>
      <c r="AH158" s="79" t="n"/>
      <c r="AI158" s="79" t="n"/>
      <c r="AJ158" s="79" t="n"/>
      <c r="AK158" s="79" t="n"/>
      <c r="AL158" s="79" t="n"/>
      <c r="AM158" s="79" t="n"/>
      <c r="AN158" s="79" t="n"/>
      <c r="AO158" s="79" t="n"/>
      <c r="AR158" s="78" t="n">
        <v>14</v>
      </c>
      <c r="AS158" s="79" t="n"/>
      <c r="AT158" s="79" t="n"/>
      <c r="AU158" s="79" t="n"/>
      <c r="AV158" s="79" t="n"/>
      <c r="AW158" s="79" t="n"/>
      <c r="AX158" s="79" t="n"/>
      <c r="AY158" s="79" t="n"/>
      <c r="AZ158" s="79" t="n"/>
      <c r="BA158" s="79" t="n"/>
      <c r="BB158" s="79" t="n"/>
      <c r="BC158" s="79" t="n"/>
      <c r="BD158" s="79" t="n"/>
      <c r="BE158" s="79" t="n"/>
      <c r="BF158" s="79" t="n"/>
      <c r="BG158" s="79" t="n"/>
      <c r="BH158" s="79" t="n"/>
      <c r="BI158" s="79" t="n"/>
      <c r="BJ158" s="79" t="n"/>
      <c r="BK158" s="79" t="n"/>
      <c r="BL158" s="79" t="n"/>
      <c r="BM158" s="79" t="n"/>
      <c r="BN158" s="79" t="n"/>
      <c r="BO158" s="79" t="n"/>
      <c r="BP158" s="79" t="n"/>
      <c r="BQ158" s="79" t="n"/>
      <c r="BR158" s="79" t="n"/>
      <c r="BS158" s="79" t="n"/>
      <c r="BT158" s="79" t="n"/>
      <c r="BU158" s="79" t="n"/>
      <c r="BV158" s="79" t="n"/>
      <c r="BW158" s="79" t="n"/>
      <c r="BX158" s="79" t="n"/>
      <c r="BY158" s="79" t="n"/>
      <c r="BZ158" s="79" t="n"/>
      <c r="CA158" s="79" t="n"/>
      <c r="CB158" s="79" t="n"/>
      <c r="CC158" s="79" t="n"/>
      <c r="CD158" s="79" t="n"/>
      <c r="CE158" s="79" t="n"/>
      <c r="CF158" s="79" t="n"/>
      <c r="CI158" s="78" t="n">
        <v>14</v>
      </c>
      <c r="CJ158" s="79" t="n"/>
      <c r="CK158" s="79" t="n"/>
      <c r="CL158" s="79" t="n"/>
      <c r="CM158" s="79" t="n"/>
      <c r="CN158" s="79" t="n"/>
      <c r="CO158" s="79" t="n"/>
      <c r="CP158" s="79" t="n"/>
      <c r="CQ158" s="79" t="n"/>
      <c r="CR158" s="79" t="n"/>
      <c r="CS158" s="79" t="n"/>
      <c r="CT158" s="79" t="n"/>
      <c r="CU158" s="79" t="n"/>
      <c r="CV158" s="79" t="n"/>
      <c r="CW158" s="79" t="n"/>
      <c r="CX158" s="79" t="n"/>
      <c r="CY158" s="79" t="n"/>
      <c r="CZ158" s="79" t="n"/>
      <c r="DA158" s="79" t="n"/>
      <c r="DB158" s="79" t="n"/>
      <c r="DC158" s="79" t="n"/>
      <c r="DD158" s="79" t="n"/>
      <c r="DE158" s="79" t="n"/>
      <c r="DF158" s="79" t="n"/>
      <c r="DG158" s="79" t="n"/>
      <c r="DH158" s="79" t="n"/>
      <c r="DI158" s="79" t="n"/>
      <c r="DJ158" s="79" t="n"/>
      <c r="DK158" s="79" t="n"/>
      <c r="DL158" s="79" t="n"/>
      <c r="DM158" s="79" t="n"/>
      <c r="DN158" s="79" t="n"/>
      <c r="DO158" s="79" t="n"/>
      <c r="DP158" s="79" t="n"/>
      <c r="DQ158" s="79" t="n"/>
      <c r="DR158" s="79" t="n"/>
      <c r="DS158" s="79" t="n"/>
      <c r="DT158" s="79" t="n"/>
      <c r="DU158" s="79" t="n"/>
      <c r="DV158" s="79" t="n"/>
      <c r="DW158" s="79" t="n"/>
      <c r="DZ158" s="78" t="n">
        <v>14</v>
      </c>
      <c r="EA158" s="79" t="n"/>
      <c r="EB158" s="79" t="n"/>
      <c r="EC158" s="79" t="n"/>
      <c r="ED158" s="79" t="n"/>
      <c r="EE158" s="79" t="n"/>
      <c r="EF158" s="79" t="n"/>
      <c r="EG158" s="79" t="n"/>
      <c r="EH158" s="79" t="n"/>
      <c r="EI158" s="79" t="n"/>
      <c r="EJ158" s="79" t="n"/>
      <c r="EK158" s="79" t="n"/>
      <c r="EL158" s="79" t="n"/>
      <c r="EM158" s="79" t="n"/>
      <c r="EN158" s="79" t="n"/>
      <c r="EO158" s="79" t="n"/>
      <c r="EP158" s="79" t="n"/>
      <c r="EQ158" s="79" t="n"/>
      <c r="ER158" s="79" t="n"/>
      <c r="ES158" s="79" t="n"/>
      <c r="ET158" s="79" t="n"/>
      <c r="EU158" s="79" t="n"/>
      <c r="EV158" s="79" t="n"/>
      <c r="EW158" s="79" t="n"/>
      <c r="EX158" s="79" t="n"/>
      <c r="EY158" s="79" t="n"/>
      <c r="EZ158" s="79" t="n"/>
      <c r="FA158" s="79" t="n"/>
      <c r="FB158" s="79" t="n"/>
      <c r="FC158" s="79" t="n"/>
      <c r="FD158" s="79" t="n"/>
      <c r="FE158" s="79" t="n"/>
      <c r="FF158" s="79" t="n"/>
      <c r="FG158" s="79" t="n"/>
      <c r="FH158" s="79" t="n"/>
      <c r="FI158" s="79" t="n"/>
      <c r="FJ158" s="79" t="n"/>
      <c r="FK158" s="79" t="n"/>
      <c r="FL158" s="79" t="n"/>
      <c r="FM158" s="79" t="n"/>
      <c r="FN158" s="79" t="n"/>
      <c r="FQ158" s="78" t="n">
        <v>14</v>
      </c>
      <c r="FR158" s="79" t="n"/>
      <c r="FS158" s="79" t="n"/>
      <c r="FT158" s="79" t="n"/>
      <c r="FU158" s="79" t="n"/>
      <c r="FV158" s="79" t="n"/>
      <c r="FW158" s="79" t="n"/>
      <c r="FX158" s="79" t="n"/>
      <c r="FY158" s="79" t="n"/>
      <c r="FZ158" s="79" t="n"/>
      <c r="GA158" s="79" t="n"/>
      <c r="GB158" s="79" t="n"/>
      <c r="GC158" s="79" t="n"/>
      <c r="GD158" s="79" t="n"/>
      <c r="GE158" s="79" t="n"/>
      <c r="GF158" s="79" t="n"/>
      <c r="GG158" s="79" t="n"/>
      <c r="GH158" s="79" t="n"/>
      <c r="GI158" s="79" t="n"/>
      <c r="GJ158" s="79" t="n"/>
      <c r="GK158" s="79" t="n"/>
      <c r="GL158" s="79" t="n"/>
      <c r="GM158" s="79" t="n"/>
      <c r="GN158" s="79" t="n"/>
      <c r="GO158" s="79" t="n"/>
      <c r="GP158" s="79" t="n"/>
      <c r="GQ158" s="79" t="n"/>
      <c r="GR158" s="79" t="n"/>
      <c r="GS158" s="79" t="n"/>
      <c r="GT158" s="79" t="n"/>
      <c r="GU158" s="79" t="n"/>
      <c r="GV158" s="79" t="n"/>
      <c r="GW158" s="79" t="n"/>
      <c r="GX158" s="79" t="n"/>
      <c r="GY158" s="79" t="n"/>
      <c r="GZ158" s="79" t="n"/>
      <c r="HA158" s="79" t="n"/>
      <c r="HB158" s="79" t="n"/>
      <c r="HC158" s="79" t="n"/>
      <c r="HD158" s="79" t="n"/>
      <c r="HE158" s="79" t="n"/>
      <c r="HH158" s="78" t="n">
        <v>14</v>
      </c>
      <c r="HI158" s="79" t="n"/>
      <c r="HJ158" s="79" t="n"/>
      <c r="HK158" s="79" t="n"/>
      <c r="HL158" s="79" t="n"/>
      <c r="HM158" s="79" t="n"/>
      <c r="HN158" s="79" t="n"/>
      <c r="HO158" s="79" t="n"/>
      <c r="HP158" s="79" t="n"/>
      <c r="HQ158" s="79" t="n"/>
      <c r="HR158" s="79" t="n"/>
      <c r="HS158" s="79" t="n"/>
      <c r="HT158" s="79" t="n"/>
      <c r="HU158" s="79" t="n"/>
      <c r="HV158" s="79" t="n"/>
      <c r="HW158" s="79" t="n"/>
      <c r="HX158" s="79" t="n"/>
      <c r="HY158" s="79" t="n"/>
      <c r="HZ158" s="79" t="n"/>
      <c r="IA158" s="79" t="n"/>
      <c r="IB158" s="79" t="n"/>
      <c r="IC158" s="79" t="n"/>
      <c r="ID158" s="79" t="n"/>
      <c r="IE158" s="79" t="n"/>
      <c r="IF158" s="79" t="n"/>
      <c r="IG158" s="79" t="n"/>
      <c r="IH158" s="79" t="n"/>
      <c r="II158" s="79" t="n"/>
      <c r="IJ158" s="79" t="n"/>
      <c r="IK158" s="79" t="n"/>
      <c r="IL158" s="79" t="n"/>
      <c r="IM158" s="79" t="n"/>
      <c r="IN158" s="79" t="n"/>
      <c r="IO158" s="79" t="n"/>
      <c r="IP158" s="79" t="n"/>
      <c r="IQ158" s="79" t="n"/>
      <c r="IR158" s="79" t="n"/>
      <c r="IS158" s="79" t="n"/>
      <c r="IT158" s="79" t="n"/>
      <c r="IU158" s="79" t="n"/>
      <c r="IV158" s="79" t="n"/>
      <c r="IY158" s="78" t="n">
        <v>14</v>
      </c>
      <c r="IZ158" s="79" t="n"/>
      <c r="JA158" s="79" t="n"/>
      <c r="JB158" s="79" t="n"/>
      <c r="JC158" s="79" t="n"/>
      <c r="JD158" s="79" t="n"/>
      <c r="JE158" s="79" t="n"/>
      <c r="JF158" s="79" t="n"/>
      <c r="JG158" s="79" t="n"/>
      <c r="JH158" s="79" t="n"/>
      <c r="JI158" s="79" t="n"/>
      <c r="JJ158" s="79" t="n"/>
      <c r="JK158" s="79" t="n"/>
      <c r="JL158" s="79" t="n"/>
      <c r="JM158" s="79" t="n"/>
      <c r="JN158" s="79" t="n"/>
      <c r="JO158" s="79" t="n"/>
      <c r="JP158" s="79" t="n"/>
      <c r="JQ158" s="79" t="n"/>
      <c r="JR158" s="79" t="n"/>
      <c r="JS158" s="79" t="n"/>
      <c r="JT158" s="79" t="n"/>
      <c r="JU158" s="79" t="n"/>
      <c r="JV158" s="79" t="n"/>
      <c r="JW158" s="79" t="n"/>
      <c r="JX158" s="79" t="n"/>
      <c r="JY158" s="79" t="n"/>
      <c r="JZ158" s="79" t="n"/>
      <c r="KA158" s="79" t="n"/>
      <c r="KB158" s="79" t="n"/>
      <c r="KC158" s="79" t="n"/>
      <c r="KD158" s="79" t="n"/>
      <c r="KE158" s="79" t="n"/>
      <c r="KF158" s="79" t="n"/>
      <c r="KG158" s="79" t="n"/>
      <c r="KH158" s="79" t="n"/>
      <c r="KI158" s="79" t="n"/>
      <c r="KJ158" s="79" t="n"/>
      <c r="KK158" s="79" t="n"/>
      <c r="KL158" s="79" t="n"/>
      <c r="KM158" s="79" t="n"/>
      <c r="KP158" s="78" t="n">
        <v>14</v>
      </c>
      <c r="KQ158" s="79" t="n"/>
      <c r="KR158" s="79" t="n"/>
      <c r="KS158" s="79" t="n"/>
      <c r="KT158" s="79" t="n"/>
      <c r="KU158" s="79" t="n"/>
      <c r="KV158" s="79" t="n"/>
      <c r="KW158" s="79" t="n"/>
      <c r="KX158" s="79" t="n"/>
      <c r="KY158" s="79" t="n"/>
      <c r="KZ158" s="79" t="n"/>
      <c r="LA158" s="79" t="n"/>
      <c r="LB158" s="79" t="n"/>
      <c r="LC158" s="79" t="n"/>
      <c r="LD158" s="79" t="n"/>
      <c r="LE158" s="79" t="n"/>
      <c r="LF158" s="79" t="n"/>
      <c r="LG158" s="79" t="n"/>
      <c r="LH158" s="79" t="n"/>
      <c r="LI158" s="79" t="n"/>
      <c r="LJ158" s="79" t="n"/>
      <c r="LK158" s="79" t="n"/>
      <c r="LL158" s="79" t="n"/>
      <c r="LM158" s="79" t="n"/>
      <c r="LN158" s="79" t="n"/>
      <c r="LO158" s="79" t="n"/>
      <c r="LP158" s="79" t="n"/>
      <c r="LQ158" s="79" t="n"/>
      <c r="LR158" s="79" t="n"/>
      <c r="LS158" s="79" t="n"/>
      <c r="LT158" s="79" t="n"/>
      <c r="LU158" s="79" t="n"/>
      <c r="LV158" s="79" t="n"/>
      <c r="LW158" s="79" t="n"/>
      <c r="LX158" s="79" t="n"/>
      <c r="LY158" s="79" t="n"/>
      <c r="LZ158" s="79" t="n"/>
      <c r="MA158" s="79" t="n"/>
      <c r="MB158" s="79" t="n"/>
      <c r="MC158" s="79" t="n"/>
      <c r="MD158" s="79" t="n"/>
      <c r="MG158" s="78" t="n">
        <v>14</v>
      </c>
      <c r="MH158" s="79" t="n"/>
      <c r="MI158" s="79" t="n"/>
      <c r="MJ158" s="79" t="n"/>
      <c r="MK158" s="79" t="n"/>
      <c r="ML158" s="79" t="n"/>
      <c r="MM158" s="79" t="n"/>
      <c r="MN158" s="79" t="n"/>
      <c r="MO158" s="79" t="n"/>
      <c r="MP158" s="79" t="n"/>
      <c r="MQ158" s="79" t="n"/>
      <c r="MR158" s="79" t="n"/>
      <c r="MS158" s="79" t="n"/>
      <c r="MT158" s="79" t="n"/>
      <c r="MU158" s="79" t="n"/>
      <c r="MV158" s="79" t="n"/>
      <c r="MW158" s="79" t="n"/>
      <c r="MX158" s="79" t="n"/>
      <c r="MY158" s="79" t="n"/>
      <c r="MZ158" s="79" t="n"/>
      <c r="NA158" s="79" t="n"/>
      <c r="NB158" s="79" t="n"/>
      <c r="NC158" s="79" t="n"/>
      <c r="ND158" s="79" t="n"/>
      <c r="NE158" s="79" t="n"/>
      <c r="NF158" s="79" t="n"/>
      <c r="NG158" s="79" t="n"/>
      <c r="NH158" s="79" t="n"/>
      <c r="NI158" s="79" t="n"/>
      <c r="NJ158" s="79" t="n"/>
      <c r="NK158" s="79" t="n"/>
      <c r="NL158" s="79" t="n"/>
      <c r="NM158" s="79" t="n"/>
      <c r="NN158" s="79" t="n"/>
      <c r="NO158" s="79" t="n"/>
      <c r="NP158" s="79" t="n"/>
      <c r="NQ158" s="79" t="n"/>
      <c r="NR158" s="79" t="n"/>
      <c r="NS158" s="79" t="n"/>
      <c r="NT158" s="79" t="n"/>
      <c r="NU158" s="79" t="n"/>
      <c r="NX158" s="78" t="n">
        <v>14</v>
      </c>
      <c r="NY158" s="79" t="n"/>
      <c r="NZ158" s="79" t="n"/>
      <c r="OA158" s="79" t="n"/>
      <c r="OB158" s="79" t="n"/>
      <c r="OC158" s="79" t="n"/>
      <c r="OD158" s="79" t="n"/>
      <c r="OE158" s="79" t="n"/>
      <c r="OF158" s="79" t="n"/>
      <c r="OG158" s="79" t="n"/>
      <c r="OH158" s="79" t="n"/>
      <c r="OI158" s="79" t="n"/>
      <c r="OJ158" s="79" t="n"/>
      <c r="OK158" s="79" t="n"/>
      <c r="OL158" s="79" t="n"/>
      <c r="OM158" s="79" t="n"/>
      <c r="ON158" s="79" t="n"/>
      <c r="OO158" s="79" t="n"/>
      <c r="OP158" s="79" t="n"/>
      <c r="OQ158" s="79" t="n"/>
      <c r="OR158" s="79" t="n"/>
      <c r="OS158" s="79" t="n"/>
      <c r="OT158" s="79" t="n"/>
      <c r="OU158" s="79" t="n"/>
      <c r="OV158" s="79" t="n"/>
      <c r="OW158" s="79" t="n"/>
      <c r="OX158" s="79" t="n"/>
      <c r="OY158" s="79" t="n"/>
      <c r="OZ158" s="79" t="n"/>
      <c r="PA158" s="79" t="n"/>
      <c r="PB158" s="79" t="n"/>
      <c r="PC158" s="79" t="n"/>
      <c r="PD158" s="79" t="n"/>
      <c r="PE158" s="79" t="n"/>
      <c r="PF158" s="79" t="n"/>
      <c r="PG158" s="79" t="n"/>
      <c r="PH158" s="79" t="n"/>
      <c r="PI158" s="79" t="n"/>
      <c r="PJ158" s="79" t="n"/>
      <c r="PK158" s="79" t="n"/>
      <c r="PL158" s="79" t="n"/>
      <c r="PO158" s="78" t="n">
        <v>14</v>
      </c>
      <c r="PP158" s="79" t="n"/>
      <c r="PQ158" s="79" t="n"/>
      <c r="PR158" s="79" t="n"/>
      <c r="PS158" s="79" t="n"/>
      <c r="PT158" s="79" t="n"/>
      <c r="PU158" s="79" t="n"/>
      <c r="PV158" s="79" t="n"/>
      <c r="PW158" s="79" t="n"/>
      <c r="PX158" s="79" t="n"/>
      <c r="PY158" s="79" t="n"/>
      <c r="PZ158" s="79" t="n"/>
      <c r="QA158" s="79" t="n"/>
      <c r="QB158" s="79" t="n"/>
      <c r="QC158" s="79" t="n"/>
      <c r="QD158" s="79" t="n"/>
      <c r="QE158" s="79" t="n"/>
      <c r="QF158" s="79" t="n"/>
      <c r="QG158" s="79" t="n"/>
      <c r="QH158" s="79" t="n"/>
      <c r="QI158" s="79" t="n"/>
      <c r="QJ158" s="79" t="n"/>
      <c r="QK158" s="79" t="n"/>
      <c r="QL158" s="79" t="n"/>
      <c r="QM158" s="79" t="n"/>
      <c r="QN158" s="79" t="n"/>
      <c r="QO158" s="79" t="n"/>
      <c r="QP158" s="79" t="n"/>
      <c r="QQ158" s="79" t="n"/>
      <c r="QR158" s="79" t="n"/>
      <c r="QS158" s="79" t="n"/>
      <c r="QT158" s="79" t="n"/>
      <c r="QU158" s="79" t="n"/>
      <c r="QV158" s="79" t="n"/>
      <c r="QW158" s="79" t="n"/>
      <c r="QX158" s="79" t="n"/>
      <c r="QY158" s="79" t="n"/>
      <c r="QZ158" s="79" t="n"/>
      <c r="RA158" s="79" t="n"/>
      <c r="RB158" s="79" t="n"/>
      <c r="RC158" s="79" t="n"/>
      <c r="RF158" s="78" t="n">
        <v>14</v>
      </c>
      <c r="RG158" s="79" t="n"/>
      <c r="RH158" s="79" t="n"/>
      <c r="RI158" s="79" t="n"/>
      <c r="RJ158" s="79" t="n"/>
      <c r="RK158" s="79" t="n"/>
      <c r="RL158" s="79" t="n"/>
      <c r="RM158" s="79" t="n"/>
      <c r="RN158" s="79" t="n"/>
      <c r="RO158" s="79" t="n"/>
      <c r="RP158" s="79" t="n"/>
      <c r="RQ158" s="79" t="n"/>
      <c r="RR158" s="79" t="n"/>
      <c r="RS158" s="79" t="n"/>
      <c r="RT158" s="79" t="n"/>
      <c r="RU158" s="79" t="n"/>
      <c r="RV158" s="79" t="n"/>
      <c r="RW158" s="79" t="n"/>
      <c r="RX158" s="79" t="n"/>
      <c r="RY158" s="79" t="n"/>
      <c r="RZ158" s="79" t="n"/>
      <c r="SA158" s="79" t="n"/>
      <c r="SB158" s="79" t="n"/>
      <c r="SC158" s="79" t="n"/>
      <c r="SD158" s="79" t="n"/>
      <c r="SE158" s="79" t="n"/>
      <c r="SF158" s="79" t="n"/>
      <c r="SG158" s="79" t="n"/>
      <c r="SH158" s="79" t="n"/>
      <c r="SI158" s="79" t="n"/>
      <c r="SJ158" s="79" t="n"/>
      <c r="SK158" s="79" t="n"/>
      <c r="SL158" s="79" t="n"/>
      <c r="SM158" s="79" t="n"/>
      <c r="SN158" s="79" t="n"/>
      <c r="SO158" s="79" t="n"/>
      <c r="SP158" s="79" t="n"/>
      <c r="SQ158" s="79" t="n"/>
      <c r="SR158" s="79" t="n"/>
      <c r="SS158" s="79" t="n"/>
      <c r="ST158" s="79" t="n"/>
      <c r="SW158" s="78" t="n">
        <v>14</v>
      </c>
      <c r="SX158" s="79" t="n"/>
      <c r="SY158" s="79" t="n"/>
      <c r="SZ158" s="79" t="n"/>
      <c r="TA158" s="79" t="n"/>
      <c r="TB158" s="79" t="n"/>
      <c r="TC158" s="79" t="n"/>
      <c r="TD158" s="79" t="n"/>
      <c r="TE158" s="79" t="n"/>
      <c r="TF158" s="79" t="n"/>
      <c r="TG158" s="79" t="n"/>
      <c r="TH158" s="79" t="n"/>
      <c r="TI158" s="79" t="n"/>
      <c r="TJ158" s="79" t="n"/>
      <c r="TK158" s="79" t="n"/>
      <c r="TL158" s="79" t="n"/>
      <c r="TM158" s="79" t="n"/>
      <c r="TN158" s="79" t="n"/>
      <c r="TO158" s="79" t="n"/>
      <c r="TP158" s="79" t="n"/>
      <c r="TQ158" s="79" t="n"/>
      <c r="TR158" s="79" t="n"/>
      <c r="TS158" s="79" t="n"/>
      <c r="TT158" s="79" t="n"/>
      <c r="TU158" s="79" t="n"/>
      <c r="TV158" s="79" t="n"/>
      <c r="TW158" s="79" t="n"/>
      <c r="TX158" s="79" t="n"/>
      <c r="TY158" s="79" t="n"/>
      <c r="TZ158" s="79" t="n"/>
      <c r="UA158" s="79" t="n"/>
      <c r="UB158" s="79" t="n"/>
      <c r="UC158" s="79" t="n"/>
      <c r="UD158" s="79" t="n"/>
      <c r="UE158" s="79" t="n"/>
      <c r="UF158" s="79" t="n"/>
      <c r="UG158" s="79" t="n"/>
      <c r="UH158" s="79" t="n"/>
      <c r="UI158" s="79" t="n"/>
      <c r="UJ158" s="79" t="n"/>
      <c r="UK158" s="79" t="n"/>
      <c r="UN158" s="78" t="n">
        <v>14</v>
      </c>
      <c r="UO158" s="79" t="n"/>
      <c r="UP158" s="79" t="n"/>
      <c r="UQ158" s="79" t="n"/>
      <c r="UR158" s="79" t="n"/>
      <c r="US158" s="79" t="n"/>
      <c r="UT158" s="79" t="n"/>
      <c r="UU158" s="79" t="n"/>
      <c r="UV158" s="79" t="n"/>
      <c r="UW158" s="79" t="n"/>
      <c r="UX158" s="79" t="n"/>
      <c r="UY158" s="79" t="n"/>
      <c r="UZ158" s="79" t="n"/>
      <c r="VA158" s="79" t="n"/>
      <c r="VB158" s="79" t="n"/>
      <c r="VC158" s="79" t="n"/>
      <c r="VD158" s="79" t="n"/>
      <c r="VE158" s="79" t="n"/>
      <c r="VF158" s="79" t="n"/>
      <c r="VG158" s="79" t="n"/>
      <c r="VH158" s="79" t="n"/>
      <c r="VI158" s="79" t="n"/>
      <c r="VJ158" s="79" t="n"/>
      <c r="VK158" s="79" t="n"/>
      <c r="VL158" s="79" t="n"/>
      <c r="VM158" s="79" t="n"/>
      <c r="VN158" s="79" t="n"/>
      <c r="VO158" s="79" t="n"/>
      <c r="VP158" s="79" t="n"/>
      <c r="VQ158" s="79" t="n"/>
      <c r="VR158" s="79" t="n"/>
      <c r="VS158" s="79" t="n"/>
      <c r="VT158" s="79" t="n"/>
      <c r="VU158" s="79" t="n"/>
      <c r="VV158" s="79" t="n"/>
      <c r="VW158" s="79" t="n"/>
      <c r="VX158" s="79" t="n"/>
      <c r="VY158" s="79" t="n"/>
      <c r="VZ158" s="79" t="n"/>
      <c r="WA158" s="79" t="n"/>
      <c r="WB158" s="79" t="n"/>
      <c r="WE158" s="78" t="n">
        <v>14</v>
      </c>
      <c r="WF158" s="79" t="n"/>
      <c r="WG158" s="79" t="n"/>
      <c r="WH158" s="79" t="n"/>
      <c r="WI158" s="79" t="n"/>
      <c r="WJ158" s="79" t="n"/>
      <c r="WK158" s="79" t="n"/>
      <c r="WL158" s="79" t="n"/>
      <c r="WM158" s="79" t="n"/>
      <c r="WN158" s="79" t="n"/>
      <c r="WO158" s="79" t="n"/>
      <c r="WP158" s="79" t="n"/>
      <c r="WQ158" s="79" t="n"/>
      <c r="WR158" s="79" t="n"/>
      <c r="WS158" s="79" t="n"/>
      <c r="WT158" s="79" t="n"/>
      <c r="WU158" s="79" t="n"/>
      <c r="WV158" s="79" t="n"/>
      <c r="WW158" s="79" t="n"/>
      <c r="WX158" s="79" t="n"/>
      <c r="WY158" s="79" t="n"/>
      <c r="WZ158" s="79" t="n"/>
      <c r="XA158" s="79" t="n"/>
      <c r="XB158" s="79" t="n"/>
      <c r="XC158" s="79" t="n"/>
      <c r="XD158" s="79" t="n"/>
      <c r="XE158" s="79" t="n"/>
      <c r="XF158" s="79" t="n"/>
      <c r="XG158" s="79" t="n"/>
      <c r="XH158" s="79" t="n"/>
      <c r="XI158" s="79" t="n"/>
      <c r="XJ158" s="79" t="n"/>
      <c r="XK158" s="79" t="n"/>
      <c r="XL158" s="79" t="n"/>
      <c r="XM158" s="79" t="n"/>
      <c r="XN158" s="79" t="n"/>
      <c r="XO158" s="79" t="n"/>
      <c r="XP158" s="79" t="n"/>
      <c r="XQ158" s="79" t="n"/>
      <c r="XR158" s="79" t="n"/>
      <c r="XS158" s="79" t="n"/>
      <c r="XV158" s="78" t="n">
        <v>14</v>
      </c>
      <c r="XW158" s="79" t="n"/>
      <c r="XX158" s="79" t="n"/>
      <c r="XY158" s="79" t="n"/>
      <c r="XZ158" s="79" t="n"/>
      <c r="YA158" s="79" t="n"/>
      <c r="YB158" s="79" t="n"/>
      <c r="YC158" s="79" t="n"/>
      <c r="YD158" s="79" t="n"/>
      <c r="YE158" s="79" t="n"/>
      <c r="YF158" s="79" t="n"/>
      <c r="YG158" s="79" t="n"/>
      <c r="YH158" s="79" t="n"/>
      <c r="YI158" s="79" t="n"/>
      <c r="YJ158" s="79" t="n"/>
      <c r="YK158" s="79" t="n"/>
      <c r="YL158" s="79" t="n"/>
      <c r="YM158" s="79" t="n"/>
      <c r="YN158" s="79" t="n"/>
      <c r="YO158" s="79" t="n"/>
      <c r="YP158" s="79" t="n"/>
      <c r="YQ158" s="79" t="n"/>
      <c r="YR158" s="79" t="n"/>
      <c r="YS158" s="79" t="n"/>
      <c r="YT158" s="79" t="n"/>
      <c r="YU158" s="79" t="n"/>
      <c r="YV158" s="79" t="n"/>
      <c r="YW158" s="79" t="n"/>
      <c r="YX158" s="79" t="n"/>
      <c r="YY158" s="79" t="n"/>
      <c r="YZ158" s="79" t="n"/>
      <c r="ZA158" s="79" t="n"/>
      <c r="ZB158" s="79" t="n"/>
      <c r="ZC158" s="79" t="n"/>
      <c r="ZD158" s="79" t="n"/>
      <c r="ZE158" s="79" t="n"/>
      <c r="ZF158" s="79" t="n"/>
      <c r="ZG158" s="79" t="n"/>
      <c r="ZH158" s="79" t="n"/>
      <c r="ZI158" s="79" t="n"/>
      <c r="ZJ158" s="79" t="n"/>
      <c r="ZM158" s="78" t="n">
        <v>14</v>
      </c>
      <c r="ZN158" s="79" t="n"/>
      <c r="ZO158" s="79" t="n"/>
      <c r="ZP158" s="79" t="n"/>
      <c r="ZQ158" s="79" t="n"/>
      <c r="ZR158" s="79" t="n"/>
      <c r="ZS158" s="79" t="n"/>
      <c r="ZT158" s="79" t="n"/>
      <c r="ZU158" s="79" t="n"/>
      <c r="ZV158" s="79" t="n"/>
      <c r="ZW158" s="79" t="n"/>
      <c r="ZX158" s="79" t="n"/>
      <c r="ZY158" s="79" t="n"/>
      <c r="ZZ158" s="79" t="n"/>
      <c r="AAA158" s="79" t="n"/>
      <c r="AAB158" s="79" t="n"/>
      <c r="AAC158" s="79" t="n"/>
      <c r="AAD158" s="79" t="n"/>
      <c r="AAE158" s="79" t="n"/>
      <c r="AAF158" s="79" t="n"/>
      <c r="AAG158" s="79" t="n"/>
      <c r="AAH158" s="79" t="n"/>
      <c r="AAI158" s="79" t="n"/>
      <c r="AAJ158" s="79" t="n"/>
      <c r="AAK158" s="79" t="n"/>
      <c r="AAL158" s="79" t="n"/>
      <c r="AAM158" s="79" t="n"/>
      <c r="AAN158" s="79" t="n"/>
      <c r="AAO158" s="79" t="n"/>
      <c r="AAP158" s="79" t="n"/>
      <c r="AAQ158" s="79" t="n"/>
      <c r="AAR158" s="79" t="n"/>
      <c r="AAS158" s="79" t="n"/>
      <c r="AAT158" s="79" t="n"/>
      <c r="AAU158" s="79" t="n"/>
      <c r="AAV158" s="79" t="n"/>
      <c r="AAW158" s="79" t="n"/>
      <c r="AAX158" s="79" t="n"/>
      <c r="AAY158" s="79" t="n"/>
      <c r="AAZ158" s="79" t="n"/>
      <c r="ABA158" s="79" t="n"/>
      <c r="ABD158" s="78" t="n">
        <v>14</v>
      </c>
      <c r="ABE158" s="79" t="n"/>
      <c r="ABF158" s="79" t="n"/>
      <c r="ABG158" s="79" t="n"/>
      <c r="ABH158" s="79" t="n"/>
      <c r="ABI158" s="79" t="n"/>
      <c r="ABJ158" s="79" t="n"/>
      <c r="ABK158" s="79" t="n"/>
      <c r="ABL158" s="79" t="n"/>
      <c r="ABM158" s="79" t="n"/>
      <c r="ABN158" s="79" t="n"/>
      <c r="ABO158" s="79" t="n"/>
      <c r="ABP158" s="79" t="n"/>
      <c r="ABQ158" s="79" t="n"/>
      <c r="ABR158" s="79" t="n"/>
      <c r="ABS158" s="79" t="n"/>
      <c r="ABT158" s="79" t="n"/>
      <c r="ABU158" s="79" t="n"/>
      <c r="ABV158" s="79" t="n"/>
      <c r="ABW158" s="79" t="n"/>
      <c r="ABX158" s="79" t="n"/>
      <c r="ABY158" s="79" t="n"/>
      <c r="ABZ158" s="79" t="n"/>
      <c r="ACA158" s="79" t="n"/>
      <c r="ACB158" s="79" t="n"/>
      <c r="ACC158" s="79" t="n"/>
      <c r="ACD158" s="79" t="n"/>
      <c r="ACE158" s="79" t="n"/>
      <c r="ACF158" s="79" t="n"/>
      <c r="ACG158" s="79" t="n"/>
      <c r="ACH158" s="79" t="n"/>
      <c r="ACI158" s="79" t="n"/>
      <c r="ACJ158" s="79" t="n"/>
      <c r="ACK158" s="79" t="n"/>
      <c r="ACL158" s="79" t="n"/>
      <c r="ACM158" s="79" t="n"/>
      <c r="ACN158" s="79" t="n"/>
      <c r="ACO158" s="79" t="n"/>
      <c r="ACP158" s="79" t="n"/>
      <c r="ACQ158" s="79" t="n"/>
      <c r="ACR158" s="79" t="n"/>
      <c r="ACU158" s="78" t="n">
        <v>14</v>
      </c>
      <c r="ACV158" s="79" t="n"/>
      <c r="ACW158" s="79" t="n"/>
      <c r="ACX158" s="79" t="n"/>
      <c r="ACY158" s="79" t="n"/>
      <c r="ACZ158" s="79" t="n"/>
      <c r="ADA158" s="79" t="n"/>
      <c r="ADB158" s="79" t="n"/>
      <c r="ADC158" s="79" t="n"/>
      <c r="ADD158" s="79" t="n"/>
      <c r="ADE158" s="79" t="n"/>
      <c r="ADF158" s="79" t="n"/>
      <c r="ADG158" s="79" t="n"/>
      <c r="ADH158" s="79" t="n"/>
      <c r="ADI158" s="79" t="n"/>
      <c r="ADJ158" s="79" t="n"/>
      <c r="ADK158" s="79" t="n"/>
      <c r="ADL158" s="79" t="n"/>
      <c r="ADM158" s="79" t="n"/>
      <c r="ADN158" s="79" t="n"/>
      <c r="ADO158" s="79" t="n"/>
      <c r="ADP158" s="79" t="n"/>
      <c r="ADQ158" s="79" t="n"/>
      <c r="ADR158" s="79" t="n"/>
      <c r="ADS158" s="79" t="n"/>
      <c r="ADT158" s="79" t="n"/>
      <c r="ADU158" s="79" t="n"/>
      <c r="ADV158" s="79" t="n"/>
      <c r="ADW158" s="79" t="n"/>
      <c r="ADX158" s="79" t="n"/>
      <c r="ADY158" s="79" t="n"/>
      <c r="ADZ158" s="79" t="n"/>
      <c r="AEA158" s="79" t="n"/>
      <c r="AEB158" s="79" t="n"/>
      <c r="AEC158" s="79" t="n"/>
      <c r="AED158" s="79" t="n"/>
      <c r="AEE158" s="79" t="n"/>
      <c r="AEF158" s="79" t="n"/>
      <c r="AEG158" s="79" t="n"/>
      <c r="AEH158" s="79" t="n"/>
      <c r="AEI158" s="79" t="n"/>
      <c r="AEL158" s="78" t="n">
        <v>14</v>
      </c>
      <c r="AEM158" s="79" t="n"/>
      <c r="AEN158" s="79" t="n"/>
      <c r="AEO158" s="79" t="n"/>
      <c r="AEP158" s="79" t="n"/>
      <c r="AEQ158" s="79" t="n"/>
      <c r="AER158" s="79" t="n"/>
      <c r="AES158" s="79" t="n"/>
      <c r="AET158" s="79" t="n"/>
      <c r="AEU158" s="79" t="n"/>
      <c r="AEV158" s="79" t="n"/>
      <c r="AEW158" s="79" t="n"/>
      <c r="AEX158" s="79" t="n"/>
      <c r="AEY158" s="79" t="n"/>
      <c r="AEZ158" s="79" t="n"/>
      <c r="AFA158" s="79" t="n"/>
      <c r="AFB158" s="79" t="n"/>
      <c r="AFC158" s="79" t="n"/>
      <c r="AFD158" s="79" t="n"/>
      <c r="AFE158" s="79" t="n"/>
      <c r="AFF158" s="79" t="n"/>
      <c r="AFG158" s="79" t="n"/>
      <c r="AFH158" s="79" t="n"/>
      <c r="AFI158" s="79" t="n"/>
      <c r="AFJ158" s="79" t="n"/>
      <c r="AFK158" s="79" t="n"/>
      <c r="AFL158" s="79" t="n"/>
      <c r="AFM158" s="79" t="n"/>
      <c r="AFN158" s="79" t="n"/>
      <c r="AFO158" s="79" t="n"/>
      <c r="AFP158" s="79" t="n"/>
      <c r="AFQ158" s="79" t="n"/>
      <c r="AFR158" s="79" t="n"/>
      <c r="AFS158" s="79" t="n"/>
      <c r="AFT158" s="79" t="n"/>
      <c r="AFU158" s="79" t="n"/>
      <c r="AFV158" s="79" t="n"/>
      <c r="AFW158" s="79" t="n"/>
      <c r="AFX158" s="79" t="n"/>
      <c r="AFY158" s="79" t="n"/>
      <c r="AFZ158" s="79" t="n"/>
    </row>
    <row r="159">
      <c r="A159" s="78" t="n">
        <v>15</v>
      </c>
      <c r="B159" s="79" t="n"/>
      <c r="C159" s="79" t="n"/>
      <c r="D159" s="79" t="n"/>
      <c r="E159" s="79" t="n"/>
      <c r="F159" s="79" t="n"/>
      <c r="G159" s="79" t="n"/>
      <c r="H159" s="79" t="n"/>
      <c r="I159" s="79" t="n"/>
      <c r="J159" s="79" t="n"/>
      <c r="K159" s="79" t="n"/>
      <c r="L159" s="79" t="n"/>
      <c r="M159" s="79" t="n"/>
      <c r="N159" s="79" t="n"/>
      <c r="O159" s="79" t="n"/>
      <c r="P159" s="79" t="n"/>
      <c r="Q159" s="79" t="n"/>
      <c r="R159" s="79" t="n"/>
      <c r="S159" s="79" t="n"/>
      <c r="T159" s="79" t="n"/>
      <c r="U159" s="79" t="n"/>
      <c r="V159" s="79" t="n"/>
      <c r="W159" s="79" t="n"/>
      <c r="X159" s="79" t="n"/>
      <c r="Y159" s="79" t="n"/>
      <c r="Z159" s="79" t="n"/>
      <c r="AA159" s="79" t="n"/>
      <c r="AB159" s="79" t="n"/>
      <c r="AC159" s="79" t="n"/>
      <c r="AD159" s="79" t="n"/>
      <c r="AE159" s="79" t="n"/>
      <c r="AF159" s="79" t="n"/>
      <c r="AG159" s="79" t="n"/>
      <c r="AH159" s="79" t="n"/>
      <c r="AI159" s="79" t="n"/>
      <c r="AJ159" s="79" t="n"/>
      <c r="AK159" s="79" t="n"/>
      <c r="AL159" s="79" t="n"/>
      <c r="AM159" s="79" t="n"/>
      <c r="AN159" s="79" t="n"/>
      <c r="AO159" s="79" t="n"/>
      <c r="AR159" s="78" t="n">
        <v>15</v>
      </c>
      <c r="AS159" s="79" t="n"/>
      <c r="AT159" s="79" t="n"/>
      <c r="AU159" s="79" t="n"/>
      <c r="AV159" s="79" t="n"/>
      <c r="AW159" s="79" t="n"/>
      <c r="AX159" s="79" t="n"/>
      <c r="AY159" s="79" t="n"/>
      <c r="AZ159" s="79" t="n"/>
      <c r="BA159" s="79" t="n"/>
      <c r="BB159" s="79" t="n"/>
      <c r="BC159" s="79" t="n"/>
      <c r="BD159" s="79" t="n"/>
      <c r="BE159" s="79" t="n"/>
      <c r="BF159" s="79" t="n"/>
      <c r="BG159" s="79" t="n"/>
      <c r="BH159" s="79" t="n"/>
      <c r="BI159" s="79" t="n"/>
      <c r="BJ159" s="79" t="n"/>
      <c r="BK159" s="79" t="n"/>
      <c r="BL159" s="79" t="n"/>
      <c r="BM159" s="79" t="n"/>
      <c r="BN159" s="79" t="n"/>
      <c r="BO159" s="79" t="n"/>
      <c r="BP159" s="79" t="n"/>
      <c r="BQ159" s="79" t="n"/>
      <c r="BR159" s="79" t="n"/>
      <c r="BS159" s="79" t="n"/>
      <c r="BT159" s="79" t="n"/>
      <c r="BU159" s="79" t="n"/>
      <c r="BV159" s="79" t="n"/>
      <c r="BW159" s="79" t="n"/>
      <c r="BX159" s="79" t="n"/>
      <c r="BY159" s="79" t="n"/>
      <c r="BZ159" s="79" t="n"/>
      <c r="CA159" s="79" t="n"/>
      <c r="CB159" s="79" t="n"/>
      <c r="CC159" s="79" t="n"/>
      <c r="CD159" s="79" t="n"/>
      <c r="CE159" s="79" t="n"/>
      <c r="CF159" s="79" t="n"/>
      <c r="CI159" s="78" t="n">
        <v>15</v>
      </c>
      <c r="CJ159" s="79" t="n"/>
      <c r="CK159" s="79" t="n"/>
      <c r="CL159" s="79" t="n"/>
      <c r="CM159" s="79" t="n"/>
      <c r="CN159" s="79" t="n"/>
      <c r="CO159" s="79" t="n"/>
      <c r="CP159" s="79" t="n"/>
      <c r="CQ159" s="79" t="n"/>
      <c r="CR159" s="79" t="n"/>
      <c r="CS159" s="79" t="n"/>
      <c r="CT159" s="79" t="n"/>
      <c r="CU159" s="79" t="n"/>
      <c r="CV159" s="79" t="n"/>
      <c r="CW159" s="79" t="n"/>
      <c r="CX159" s="79" t="n"/>
      <c r="CY159" s="79" t="n"/>
      <c r="CZ159" s="79" t="n"/>
      <c r="DA159" s="79" t="n"/>
      <c r="DB159" s="79" t="n"/>
      <c r="DC159" s="79" t="n"/>
      <c r="DD159" s="79" t="n"/>
      <c r="DE159" s="79" t="n"/>
      <c r="DF159" s="79" t="n"/>
      <c r="DG159" s="79" t="n"/>
      <c r="DH159" s="79" t="n"/>
      <c r="DI159" s="79" t="n"/>
      <c r="DJ159" s="79" t="n"/>
      <c r="DK159" s="79" t="n"/>
      <c r="DL159" s="79" t="n"/>
      <c r="DM159" s="79" t="n"/>
      <c r="DN159" s="79" t="n"/>
      <c r="DO159" s="79" t="n"/>
      <c r="DP159" s="79" t="n"/>
      <c r="DQ159" s="79" t="n"/>
      <c r="DR159" s="79" t="n"/>
      <c r="DS159" s="79" t="n"/>
      <c r="DT159" s="79" t="n"/>
      <c r="DU159" s="79" t="n"/>
      <c r="DV159" s="79" t="n"/>
      <c r="DW159" s="79" t="n"/>
      <c r="DZ159" s="78" t="n">
        <v>15</v>
      </c>
      <c r="EA159" s="79" t="n"/>
      <c r="EB159" s="79" t="n"/>
      <c r="EC159" s="79" t="n"/>
      <c r="ED159" s="79" t="n"/>
      <c r="EE159" s="79" t="n"/>
      <c r="EF159" s="79" t="n"/>
      <c r="EG159" s="79" t="n"/>
      <c r="EH159" s="79" t="n"/>
      <c r="EI159" s="79" t="n"/>
      <c r="EJ159" s="79" t="n"/>
      <c r="EK159" s="79" t="n"/>
      <c r="EL159" s="79" t="n"/>
      <c r="EM159" s="79" t="n"/>
      <c r="EN159" s="79" t="n"/>
      <c r="EO159" s="79" t="n"/>
      <c r="EP159" s="79" t="n"/>
      <c r="EQ159" s="79" t="n"/>
      <c r="ER159" s="79" t="n"/>
      <c r="ES159" s="79" t="n"/>
      <c r="ET159" s="79" t="n"/>
      <c r="EU159" s="79" t="n"/>
      <c r="EV159" s="79" t="n"/>
      <c r="EW159" s="79" t="n"/>
      <c r="EX159" s="79" t="n"/>
      <c r="EY159" s="79" t="n"/>
      <c r="EZ159" s="79" t="n"/>
      <c r="FA159" s="79" t="n"/>
      <c r="FB159" s="79" t="n"/>
      <c r="FC159" s="79" t="n"/>
      <c r="FD159" s="79" t="n"/>
      <c r="FE159" s="79" t="n"/>
      <c r="FF159" s="79" t="n"/>
      <c r="FG159" s="79" t="n"/>
      <c r="FH159" s="79" t="n"/>
      <c r="FI159" s="79" t="n"/>
      <c r="FJ159" s="79" t="n"/>
      <c r="FK159" s="79" t="n"/>
      <c r="FL159" s="79" t="n"/>
      <c r="FM159" s="79" t="n"/>
      <c r="FN159" s="79" t="n"/>
      <c r="FQ159" s="78" t="n">
        <v>15</v>
      </c>
      <c r="FR159" s="79" t="n"/>
      <c r="FS159" s="79" t="n"/>
      <c r="FT159" s="79" t="n"/>
      <c r="FU159" s="79" t="n"/>
      <c r="FV159" s="79" t="n"/>
      <c r="FW159" s="79" t="n"/>
      <c r="FX159" s="79" t="n"/>
      <c r="FY159" s="79" t="n"/>
      <c r="FZ159" s="79" t="n"/>
      <c r="GA159" s="79" t="n"/>
      <c r="GB159" s="79" t="n"/>
      <c r="GC159" s="79" t="n"/>
      <c r="GD159" s="79" t="n"/>
      <c r="GE159" s="79" t="n"/>
      <c r="GF159" s="79" t="n"/>
      <c r="GG159" s="79" t="n"/>
      <c r="GH159" s="79" t="n"/>
      <c r="GI159" s="79" t="n"/>
      <c r="GJ159" s="79" t="n"/>
      <c r="GK159" s="79" t="n"/>
      <c r="GL159" s="79" t="n"/>
      <c r="GM159" s="79" t="n"/>
      <c r="GN159" s="79" t="n"/>
      <c r="GO159" s="79" t="n"/>
      <c r="GP159" s="79" t="n"/>
      <c r="GQ159" s="79" t="n"/>
      <c r="GR159" s="79" t="n"/>
      <c r="GS159" s="79" t="n"/>
      <c r="GT159" s="79" t="n"/>
      <c r="GU159" s="79" t="n"/>
      <c r="GV159" s="79" t="n"/>
      <c r="GW159" s="79" t="n"/>
      <c r="GX159" s="79" t="n"/>
      <c r="GY159" s="79" t="n"/>
      <c r="GZ159" s="79" t="n"/>
      <c r="HA159" s="79" t="n"/>
      <c r="HB159" s="79" t="n"/>
      <c r="HC159" s="79" t="n"/>
      <c r="HD159" s="79" t="n"/>
      <c r="HE159" s="79" t="n"/>
      <c r="HH159" s="78" t="n">
        <v>15</v>
      </c>
      <c r="HI159" s="79" t="n"/>
      <c r="HJ159" s="79" t="n"/>
      <c r="HK159" s="79" t="n"/>
      <c r="HL159" s="79" t="n"/>
      <c r="HM159" s="79" t="n"/>
      <c r="HN159" s="79" t="n"/>
      <c r="HO159" s="79" t="n"/>
      <c r="HP159" s="79" t="n"/>
      <c r="HQ159" s="79" t="n"/>
      <c r="HR159" s="79" t="n"/>
      <c r="HS159" s="79" t="n"/>
      <c r="HT159" s="79" t="n"/>
      <c r="HU159" s="79" t="n"/>
      <c r="HV159" s="79" t="n"/>
      <c r="HW159" s="79" t="n"/>
      <c r="HX159" s="79" t="n"/>
      <c r="HY159" s="79" t="n"/>
      <c r="HZ159" s="79" t="n"/>
      <c r="IA159" s="79" t="n"/>
      <c r="IB159" s="79" t="n"/>
      <c r="IC159" s="79" t="n"/>
      <c r="ID159" s="79" t="n"/>
      <c r="IE159" s="79" t="n"/>
      <c r="IF159" s="79" t="n"/>
      <c r="IG159" s="79" t="n"/>
      <c r="IH159" s="79" t="n"/>
      <c r="II159" s="79" t="n"/>
      <c r="IJ159" s="79" t="n"/>
      <c r="IK159" s="79" t="n"/>
      <c r="IL159" s="79" t="n"/>
      <c r="IM159" s="79" t="n"/>
      <c r="IN159" s="79" t="n"/>
      <c r="IO159" s="79" t="n"/>
      <c r="IP159" s="79" t="n"/>
      <c r="IQ159" s="79" t="n"/>
      <c r="IR159" s="79" t="n"/>
      <c r="IS159" s="79" t="n"/>
      <c r="IT159" s="79" t="n"/>
      <c r="IU159" s="79" t="n"/>
      <c r="IV159" s="79" t="n"/>
      <c r="IY159" s="78" t="n">
        <v>15</v>
      </c>
      <c r="IZ159" s="79" t="n"/>
      <c r="JA159" s="79" t="n"/>
      <c r="JB159" s="79" t="n"/>
      <c r="JC159" s="79" t="n"/>
      <c r="JD159" s="79" t="n"/>
      <c r="JE159" s="79" t="n"/>
      <c r="JF159" s="79" t="n"/>
      <c r="JG159" s="79" t="n"/>
      <c r="JH159" s="79" t="n"/>
      <c r="JI159" s="79" t="n"/>
      <c r="JJ159" s="79" t="n"/>
      <c r="JK159" s="79" t="n"/>
      <c r="JL159" s="79" t="n"/>
      <c r="JM159" s="79" t="n"/>
      <c r="JN159" s="79" t="n"/>
      <c r="JO159" s="79" t="n"/>
      <c r="JP159" s="79" t="n"/>
      <c r="JQ159" s="79" t="n"/>
      <c r="JR159" s="79" t="n"/>
      <c r="JS159" s="79" t="n"/>
      <c r="JT159" s="79" t="n"/>
      <c r="JU159" s="79" t="n"/>
      <c r="JV159" s="79" t="n"/>
      <c r="JW159" s="79" t="n"/>
      <c r="JX159" s="79" t="n"/>
      <c r="JY159" s="79" t="n"/>
      <c r="JZ159" s="79" t="n"/>
      <c r="KA159" s="79" t="n"/>
      <c r="KB159" s="79" t="n"/>
      <c r="KC159" s="79" t="n"/>
      <c r="KD159" s="79" t="n"/>
      <c r="KE159" s="79" t="n"/>
      <c r="KF159" s="79" t="n"/>
      <c r="KG159" s="79" t="n"/>
      <c r="KH159" s="79" t="n"/>
      <c r="KI159" s="79" t="n"/>
      <c r="KJ159" s="79" t="n"/>
      <c r="KK159" s="79" t="n"/>
      <c r="KL159" s="79" t="n"/>
      <c r="KM159" s="79" t="n"/>
      <c r="KP159" s="78" t="n">
        <v>15</v>
      </c>
      <c r="KQ159" s="79" t="n"/>
      <c r="KR159" s="79" t="n"/>
      <c r="KS159" s="79" t="n"/>
      <c r="KT159" s="79" t="n"/>
      <c r="KU159" s="79" t="n"/>
      <c r="KV159" s="79" t="n"/>
      <c r="KW159" s="79" t="n"/>
      <c r="KX159" s="79" t="n"/>
      <c r="KY159" s="79" t="n"/>
      <c r="KZ159" s="79" t="n"/>
      <c r="LA159" s="79" t="n"/>
      <c r="LB159" s="79" t="n"/>
      <c r="LC159" s="79" t="n"/>
      <c r="LD159" s="79" t="n"/>
      <c r="LE159" s="79" t="n"/>
      <c r="LF159" s="79" t="n"/>
      <c r="LG159" s="79" t="n"/>
      <c r="LH159" s="79" t="n"/>
      <c r="LI159" s="79" t="n"/>
      <c r="LJ159" s="79" t="n"/>
      <c r="LK159" s="79" t="n"/>
      <c r="LL159" s="79" t="n"/>
      <c r="LM159" s="79" t="n"/>
      <c r="LN159" s="79" t="n"/>
      <c r="LO159" s="79" t="n"/>
      <c r="LP159" s="79" t="n"/>
      <c r="LQ159" s="79" t="n"/>
      <c r="LR159" s="79" t="n"/>
      <c r="LS159" s="79" t="n"/>
      <c r="LT159" s="79" t="n"/>
      <c r="LU159" s="79" t="n"/>
      <c r="LV159" s="79" t="n"/>
      <c r="LW159" s="79" t="n"/>
      <c r="LX159" s="79" t="n"/>
      <c r="LY159" s="79" t="n"/>
      <c r="LZ159" s="79" t="n"/>
      <c r="MA159" s="79" t="n"/>
      <c r="MB159" s="79" t="n"/>
      <c r="MC159" s="79" t="n"/>
      <c r="MD159" s="79" t="n"/>
      <c r="MG159" s="78" t="n">
        <v>15</v>
      </c>
      <c r="MH159" s="79" t="n"/>
      <c r="MI159" s="79" t="n"/>
      <c r="MJ159" s="79" t="n"/>
      <c r="MK159" s="79" t="n"/>
      <c r="ML159" s="79" t="n"/>
      <c r="MM159" s="79" t="n"/>
      <c r="MN159" s="79" t="n"/>
      <c r="MO159" s="79" t="n"/>
      <c r="MP159" s="79" t="n"/>
      <c r="MQ159" s="79" t="n"/>
      <c r="MR159" s="79" t="n"/>
      <c r="MS159" s="79" t="n"/>
      <c r="MT159" s="79" t="n"/>
      <c r="MU159" s="79" t="n"/>
      <c r="MV159" s="79" t="n"/>
      <c r="MW159" s="79" t="n"/>
      <c r="MX159" s="79" t="n"/>
      <c r="MY159" s="79" t="n"/>
      <c r="MZ159" s="79" t="n"/>
      <c r="NA159" s="79" t="n"/>
      <c r="NB159" s="79" t="n"/>
      <c r="NC159" s="79" t="n"/>
      <c r="ND159" s="79" t="n"/>
      <c r="NE159" s="79" t="n"/>
      <c r="NF159" s="79" t="n"/>
      <c r="NG159" s="79" t="n"/>
      <c r="NH159" s="79" t="n"/>
      <c r="NI159" s="79" t="n"/>
      <c r="NJ159" s="79" t="n"/>
      <c r="NK159" s="79" t="n"/>
      <c r="NL159" s="79" t="n"/>
      <c r="NM159" s="79" t="n"/>
      <c r="NN159" s="79" t="n"/>
      <c r="NO159" s="79" t="n"/>
      <c r="NP159" s="79" t="n"/>
      <c r="NQ159" s="79" t="n"/>
      <c r="NR159" s="79" t="n"/>
      <c r="NS159" s="79" t="n"/>
      <c r="NT159" s="79" t="n"/>
      <c r="NU159" s="79" t="n"/>
      <c r="NX159" s="78" t="n">
        <v>15</v>
      </c>
      <c r="NY159" s="79" t="n"/>
      <c r="NZ159" s="79" t="n"/>
      <c r="OA159" s="79" t="n"/>
      <c r="OB159" s="79" t="n"/>
      <c r="OC159" s="79" t="n"/>
      <c r="OD159" s="79" t="n"/>
      <c r="OE159" s="79" t="n"/>
      <c r="OF159" s="79" t="n"/>
      <c r="OG159" s="79" t="n"/>
      <c r="OH159" s="79" t="n"/>
      <c r="OI159" s="79" t="n"/>
      <c r="OJ159" s="79" t="n"/>
      <c r="OK159" s="79" t="n"/>
      <c r="OL159" s="79" t="n"/>
      <c r="OM159" s="79" t="n"/>
      <c r="ON159" s="79" t="n"/>
      <c r="OO159" s="79" t="n"/>
      <c r="OP159" s="79" t="n"/>
      <c r="OQ159" s="79" t="n"/>
      <c r="OR159" s="79" t="n"/>
      <c r="OS159" s="79" t="n"/>
      <c r="OT159" s="79" t="n"/>
      <c r="OU159" s="79" t="n"/>
      <c r="OV159" s="79" t="n"/>
      <c r="OW159" s="79" t="n"/>
      <c r="OX159" s="79" t="n"/>
      <c r="OY159" s="79" t="n"/>
      <c r="OZ159" s="79" t="n"/>
      <c r="PA159" s="79" t="n"/>
      <c r="PB159" s="79" t="n"/>
      <c r="PC159" s="79" t="n"/>
      <c r="PD159" s="79" t="n"/>
      <c r="PE159" s="79" t="n"/>
      <c r="PF159" s="79" t="n"/>
      <c r="PG159" s="79" t="n"/>
      <c r="PH159" s="79" t="n"/>
      <c r="PI159" s="79" t="n"/>
      <c r="PJ159" s="79" t="n"/>
      <c r="PK159" s="79" t="n"/>
      <c r="PL159" s="79" t="n"/>
      <c r="PO159" s="78" t="n">
        <v>15</v>
      </c>
      <c r="PP159" s="79" t="n"/>
      <c r="PQ159" s="79" t="n"/>
      <c r="PR159" s="79" t="n"/>
      <c r="PS159" s="79" t="n"/>
      <c r="PT159" s="79" t="n"/>
      <c r="PU159" s="79" t="n"/>
      <c r="PV159" s="79" t="n"/>
      <c r="PW159" s="79" t="n"/>
      <c r="PX159" s="79" t="n"/>
      <c r="PY159" s="79" t="n"/>
      <c r="PZ159" s="79" t="n"/>
      <c r="QA159" s="79" t="n"/>
      <c r="QB159" s="79" t="n"/>
      <c r="QC159" s="79" t="n"/>
      <c r="QD159" s="79" t="n"/>
      <c r="QE159" s="79" t="n"/>
      <c r="QF159" s="79" t="n"/>
      <c r="QG159" s="79" t="n"/>
      <c r="QH159" s="79" t="n"/>
      <c r="QI159" s="79" t="n"/>
      <c r="QJ159" s="79" t="n"/>
      <c r="QK159" s="79" t="n"/>
      <c r="QL159" s="79" t="n"/>
      <c r="QM159" s="79" t="n"/>
      <c r="QN159" s="79" t="n"/>
      <c r="QO159" s="79" t="n"/>
      <c r="QP159" s="79" t="n"/>
      <c r="QQ159" s="79" t="n"/>
      <c r="QR159" s="79" t="n"/>
      <c r="QS159" s="79" t="n"/>
      <c r="QT159" s="79" t="n"/>
      <c r="QU159" s="79" t="n"/>
      <c r="QV159" s="79" t="n"/>
      <c r="QW159" s="79" t="n"/>
      <c r="QX159" s="79" t="n"/>
      <c r="QY159" s="79" t="n"/>
      <c r="QZ159" s="79" t="n"/>
      <c r="RA159" s="79" t="n"/>
      <c r="RB159" s="79" t="n"/>
      <c r="RC159" s="79" t="n"/>
      <c r="RF159" s="78" t="n">
        <v>15</v>
      </c>
      <c r="RG159" s="79" t="n"/>
      <c r="RH159" s="79" t="n"/>
      <c r="RI159" s="79" t="n"/>
      <c r="RJ159" s="79" t="n"/>
      <c r="RK159" s="79" t="n"/>
      <c r="RL159" s="79" t="n"/>
      <c r="RM159" s="79" t="n"/>
      <c r="RN159" s="79" t="n"/>
      <c r="RO159" s="79" t="n"/>
      <c r="RP159" s="79" t="n"/>
      <c r="RQ159" s="79" t="n"/>
      <c r="RR159" s="79" t="n"/>
      <c r="RS159" s="79" t="n"/>
      <c r="RT159" s="79" t="n"/>
      <c r="RU159" s="79" t="n"/>
      <c r="RV159" s="79" t="n"/>
      <c r="RW159" s="79" t="n"/>
      <c r="RX159" s="79" t="n"/>
      <c r="RY159" s="79" t="n"/>
      <c r="RZ159" s="79" t="n"/>
      <c r="SA159" s="79" t="n"/>
      <c r="SB159" s="79" t="n"/>
      <c r="SC159" s="79" t="n"/>
      <c r="SD159" s="79" t="n"/>
      <c r="SE159" s="79" t="n"/>
      <c r="SF159" s="79" t="n"/>
      <c r="SG159" s="79" t="n"/>
      <c r="SH159" s="79" t="n"/>
      <c r="SI159" s="79" t="n"/>
      <c r="SJ159" s="79" t="n"/>
      <c r="SK159" s="79" t="n"/>
      <c r="SL159" s="79" t="n"/>
      <c r="SM159" s="79" t="n"/>
      <c r="SN159" s="79" t="n"/>
      <c r="SO159" s="79" t="n"/>
      <c r="SP159" s="79" t="n"/>
      <c r="SQ159" s="79" t="n"/>
      <c r="SR159" s="79" t="n"/>
      <c r="SS159" s="79" t="n"/>
      <c r="ST159" s="79" t="n"/>
      <c r="SW159" s="78" t="n">
        <v>15</v>
      </c>
      <c r="SX159" s="79" t="n"/>
      <c r="SY159" s="79" t="n"/>
      <c r="SZ159" s="79" t="n"/>
      <c r="TA159" s="79" t="n"/>
      <c r="TB159" s="79" t="n"/>
      <c r="TC159" s="79" t="n"/>
      <c r="TD159" s="79" t="n"/>
      <c r="TE159" s="79" t="n"/>
      <c r="TF159" s="79" t="n"/>
      <c r="TG159" s="79" t="n"/>
      <c r="TH159" s="79" t="n"/>
      <c r="TI159" s="79" t="n"/>
      <c r="TJ159" s="79" t="n"/>
      <c r="TK159" s="79" t="n"/>
      <c r="TL159" s="79" t="n"/>
      <c r="TM159" s="79" t="n"/>
      <c r="TN159" s="79" t="n"/>
      <c r="TO159" s="79" t="n"/>
      <c r="TP159" s="79" t="n"/>
      <c r="TQ159" s="79" t="n"/>
      <c r="TR159" s="79" t="n"/>
      <c r="TS159" s="79" t="n"/>
      <c r="TT159" s="79" t="n"/>
      <c r="TU159" s="79" t="n"/>
      <c r="TV159" s="79" t="n"/>
      <c r="TW159" s="79" t="n"/>
      <c r="TX159" s="79" t="n"/>
      <c r="TY159" s="79" t="n"/>
      <c r="TZ159" s="79" t="n"/>
      <c r="UA159" s="79" t="n"/>
      <c r="UB159" s="79" t="n"/>
      <c r="UC159" s="79" t="n"/>
      <c r="UD159" s="79" t="n"/>
      <c r="UE159" s="79" t="n"/>
      <c r="UF159" s="79" t="n"/>
      <c r="UG159" s="79" t="n"/>
      <c r="UH159" s="79" t="n"/>
      <c r="UI159" s="79" t="n"/>
      <c r="UJ159" s="79" t="n"/>
      <c r="UK159" s="79" t="n"/>
      <c r="UN159" s="78" t="n">
        <v>15</v>
      </c>
      <c r="UO159" s="79" t="n"/>
      <c r="UP159" s="79" t="n"/>
      <c r="UQ159" s="79" t="n"/>
      <c r="UR159" s="79" t="n"/>
      <c r="US159" s="79" t="n"/>
      <c r="UT159" s="79" t="n"/>
      <c r="UU159" s="79" t="n"/>
      <c r="UV159" s="79" t="n"/>
      <c r="UW159" s="79" t="n"/>
      <c r="UX159" s="79" t="n"/>
      <c r="UY159" s="79" t="n"/>
      <c r="UZ159" s="79" t="n"/>
      <c r="VA159" s="79" t="n"/>
      <c r="VB159" s="79" t="n"/>
      <c r="VC159" s="79" t="n"/>
      <c r="VD159" s="79" t="n"/>
      <c r="VE159" s="79" t="n"/>
      <c r="VF159" s="79" t="n"/>
      <c r="VG159" s="79" t="n"/>
      <c r="VH159" s="79" t="n"/>
      <c r="VI159" s="79" t="n"/>
      <c r="VJ159" s="79" t="n"/>
      <c r="VK159" s="79" t="n"/>
      <c r="VL159" s="79" t="n"/>
      <c r="VM159" s="79" t="n"/>
      <c r="VN159" s="79" t="n"/>
      <c r="VO159" s="79" t="n"/>
      <c r="VP159" s="79" t="n"/>
      <c r="VQ159" s="79" t="n"/>
      <c r="VR159" s="79" t="n"/>
      <c r="VS159" s="79" t="n"/>
      <c r="VT159" s="79" t="n"/>
      <c r="VU159" s="79" t="n"/>
      <c r="VV159" s="79" t="n"/>
      <c r="VW159" s="79" t="n"/>
      <c r="VX159" s="79" t="n"/>
      <c r="VY159" s="79" t="n"/>
      <c r="VZ159" s="79" t="n"/>
      <c r="WA159" s="79" t="n"/>
      <c r="WB159" s="79" t="n"/>
      <c r="WE159" s="78" t="n">
        <v>15</v>
      </c>
      <c r="WF159" s="79" t="n"/>
      <c r="WG159" s="79" t="n"/>
      <c r="WH159" s="79" t="n"/>
      <c r="WI159" s="79" t="n"/>
      <c r="WJ159" s="79" t="n"/>
      <c r="WK159" s="79" t="n"/>
      <c r="WL159" s="79" t="n"/>
      <c r="WM159" s="79" t="n"/>
      <c r="WN159" s="79" t="n"/>
      <c r="WO159" s="79" t="n"/>
      <c r="WP159" s="79" t="n"/>
      <c r="WQ159" s="79" t="n"/>
      <c r="WR159" s="79" t="n"/>
      <c r="WS159" s="79" t="n"/>
      <c r="WT159" s="79" t="n"/>
      <c r="WU159" s="79" t="n"/>
      <c r="WV159" s="79" t="n"/>
      <c r="WW159" s="79" t="n"/>
      <c r="WX159" s="79" t="n"/>
      <c r="WY159" s="79" t="n"/>
      <c r="WZ159" s="79" t="n"/>
      <c r="XA159" s="79" t="n"/>
      <c r="XB159" s="79" t="n"/>
      <c r="XC159" s="79" t="n"/>
      <c r="XD159" s="79" t="n"/>
      <c r="XE159" s="79" t="n"/>
      <c r="XF159" s="79" t="n"/>
      <c r="XG159" s="79" t="n"/>
      <c r="XH159" s="79" t="n"/>
      <c r="XI159" s="79" t="n"/>
      <c r="XJ159" s="79" t="n"/>
      <c r="XK159" s="79" t="n"/>
      <c r="XL159" s="79" t="n"/>
      <c r="XM159" s="79" t="n"/>
      <c r="XN159" s="79" t="n"/>
      <c r="XO159" s="79" t="n"/>
      <c r="XP159" s="79" t="n"/>
      <c r="XQ159" s="79" t="n"/>
      <c r="XR159" s="79" t="n"/>
      <c r="XS159" s="79" t="n"/>
      <c r="XV159" s="78" t="n">
        <v>15</v>
      </c>
      <c r="XW159" s="79" t="n"/>
      <c r="XX159" s="79" t="n"/>
      <c r="XY159" s="79" t="n"/>
      <c r="XZ159" s="79" t="n"/>
      <c r="YA159" s="79" t="n"/>
      <c r="YB159" s="79" t="n"/>
      <c r="YC159" s="79" t="n"/>
      <c r="YD159" s="79" t="n"/>
      <c r="YE159" s="79" t="n"/>
      <c r="YF159" s="79" t="n"/>
      <c r="YG159" s="79" t="n"/>
      <c r="YH159" s="79" t="n"/>
      <c r="YI159" s="79" t="n"/>
      <c r="YJ159" s="79" t="n"/>
      <c r="YK159" s="79" t="n"/>
      <c r="YL159" s="79" t="n"/>
      <c r="YM159" s="79" t="n"/>
      <c r="YN159" s="79" t="n"/>
      <c r="YO159" s="79" t="n"/>
      <c r="YP159" s="79" t="n"/>
      <c r="YQ159" s="79" t="n"/>
      <c r="YR159" s="79" t="n"/>
      <c r="YS159" s="79" t="n"/>
      <c r="YT159" s="79" t="n"/>
      <c r="YU159" s="79" t="n"/>
      <c r="YV159" s="79" t="n"/>
      <c r="YW159" s="79" t="n"/>
      <c r="YX159" s="79" t="n"/>
      <c r="YY159" s="79" t="n"/>
      <c r="YZ159" s="79" t="n"/>
      <c r="ZA159" s="79" t="n"/>
      <c r="ZB159" s="79" t="n"/>
      <c r="ZC159" s="79" t="n"/>
      <c r="ZD159" s="79" t="n"/>
      <c r="ZE159" s="79" t="n"/>
      <c r="ZF159" s="79" t="n"/>
      <c r="ZG159" s="79" t="n"/>
      <c r="ZH159" s="79" t="n"/>
      <c r="ZI159" s="79" t="n"/>
      <c r="ZJ159" s="79" t="n"/>
      <c r="ZM159" s="78" t="n">
        <v>15</v>
      </c>
      <c r="ZN159" s="79" t="n"/>
      <c r="ZO159" s="79" t="n"/>
      <c r="ZP159" s="79" t="n"/>
      <c r="ZQ159" s="79" t="n"/>
      <c r="ZR159" s="79" t="n"/>
      <c r="ZS159" s="79" t="n"/>
      <c r="ZT159" s="79" t="n"/>
      <c r="ZU159" s="79" t="n"/>
      <c r="ZV159" s="79" t="n"/>
      <c r="ZW159" s="79" t="n"/>
      <c r="ZX159" s="79" t="n"/>
      <c r="ZY159" s="79" t="n"/>
      <c r="ZZ159" s="79" t="n"/>
      <c r="AAA159" s="79" t="n"/>
      <c r="AAB159" s="79" t="n"/>
      <c r="AAC159" s="79" t="n"/>
      <c r="AAD159" s="79" t="n"/>
      <c r="AAE159" s="79" t="n"/>
      <c r="AAF159" s="79" t="n"/>
      <c r="AAG159" s="79" t="n"/>
      <c r="AAH159" s="79" t="n"/>
      <c r="AAI159" s="79" t="n"/>
      <c r="AAJ159" s="79" t="n"/>
      <c r="AAK159" s="79" t="n"/>
      <c r="AAL159" s="79" t="n"/>
      <c r="AAM159" s="79" t="n"/>
      <c r="AAN159" s="79" t="n"/>
      <c r="AAO159" s="79" t="n"/>
      <c r="AAP159" s="79" t="n"/>
      <c r="AAQ159" s="79" t="n"/>
      <c r="AAR159" s="79" t="n"/>
      <c r="AAS159" s="79" t="n"/>
      <c r="AAT159" s="79" t="n"/>
      <c r="AAU159" s="79" t="n"/>
      <c r="AAV159" s="79" t="n"/>
      <c r="AAW159" s="79" t="n"/>
      <c r="AAX159" s="79" t="n"/>
      <c r="AAY159" s="79" t="n"/>
      <c r="AAZ159" s="79" t="n"/>
      <c r="ABA159" s="79" t="n"/>
      <c r="ABD159" s="78" t="n">
        <v>15</v>
      </c>
      <c r="ABE159" s="79" t="n"/>
      <c r="ABF159" s="79" t="n"/>
      <c r="ABG159" s="79" t="n"/>
      <c r="ABH159" s="79" t="n"/>
      <c r="ABI159" s="79" t="n"/>
      <c r="ABJ159" s="79" t="n"/>
      <c r="ABK159" s="79" t="n"/>
      <c r="ABL159" s="79" t="n"/>
      <c r="ABM159" s="79" t="n"/>
      <c r="ABN159" s="79" t="n"/>
      <c r="ABO159" s="79" t="n"/>
      <c r="ABP159" s="79" t="n"/>
      <c r="ABQ159" s="79" t="n"/>
      <c r="ABR159" s="79" t="n"/>
      <c r="ABS159" s="79" t="n"/>
      <c r="ABT159" s="79" t="n"/>
      <c r="ABU159" s="79" t="n"/>
      <c r="ABV159" s="79" t="n"/>
      <c r="ABW159" s="79" t="n"/>
      <c r="ABX159" s="79" t="n"/>
      <c r="ABY159" s="79" t="n"/>
      <c r="ABZ159" s="79" t="n"/>
      <c r="ACA159" s="79" t="n"/>
      <c r="ACB159" s="79" t="n"/>
      <c r="ACC159" s="79" t="n"/>
      <c r="ACD159" s="79" t="n"/>
      <c r="ACE159" s="79" t="n"/>
      <c r="ACF159" s="79" t="n"/>
      <c r="ACG159" s="79" t="n"/>
      <c r="ACH159" s="79" t="n"/>
      <c r="ACI159" s="79" t="n"/>
      <c r="ACJ159" s="79" t="n"/>
      <c r="ACK159" s="79" t="n"/>
      <c r="ACL159" s="79" t="n"/>
      <c r="ACM159" s="79" t="n"/>
      <c r="ACN159" s="79" t="n"/>
      <c r="ACO159" s="79" t="n"/>
      <c r="ACP159" s="79" t="n"/>
      <c r="ACQ159" s="79" t="n"/>
      <c r="ACR159" s="79" t="n"/>
      <c r="ACU159" s="78" t="n">
        <v>15</v>
      </c>
      <c r="ACV159" s="79" t="n"/>
      <c r="ACW159" s="79" t="n"/>
      <c r="ACX159" s="79" t="n"/>
      <c r="ACY159" s="79" t="n"/>
      <c r="ACZ159" s="79" t="n"/>
      <c r="ADA159" s="79" t="n"/>
      <c r="ADB159" s="79" t="n"/>
      <c r="ADC159" s="79" t="n"/>
      <c r="ADD159" s="79" t="n"/>
      <c r="ADE159" s="79" t="n"/>
      <c r="ADF159" s="79" t="n"/>
      <c r="ADG159" s="79" t="n"/>
      <c r="ADH159" s="79" t="n"/>
      <c r="ADI159" s="79" t="n"/>
      <c r="ADJ159" s="79" t="n"/>
      <c r="ADK159" s="79" t="n"/>
      <c r="ADL159" s="79" t="n"/>
      <c r="ADM159" s="79" t="n"/>
      <c r="ADN159" s="79" t="n"/>
      <c r="ADO159" s="79" t="n"/>
      <c r="ADP159" s="79" t="n"/>
      <c r="ADQ159" s="79" t="n"/>
      <c r="ADR159" s="79" t="n"/>
      <c r="ADS159" s="79" t="n"/>
      <c r="ADT159" s="79" t="n"/>
      <c r="ADU159" s="79" t="n"/>
      <c r="ADV159" s="79" t="n"/>
      <c r="ADW159" s="79" t="n"/>
      <c r="ADX159" s="79" t="n"/>
      <c r="ADY159" s="79" t="n"/>
      <c r="ADZ159" s="79" t="n"/>
      <c r="AEA159" s="79" t="n"/>
      <c r="AEB159" s="79" t="n"/>
      <c r="AEC159" s="79" t="n"/>
      <c r="AED159" s="79" t="n"/>
      <c r="AEE159" s="79" t="n"/>
      <c r="AEF159" s="79" t="n"/>
      <c r="AEG159" s="79" t="n"/>
      <c r="AEH159" s="79" t="n"/>
      <c r="AEI159" s="79" t="n"/>
      <c r="AEL159" s="78" t="n">
        <v>15</v>
      </c>
      <c r="AEM159" s="79" t="n"/>
      <c r="AEN159" s="79" t="n"/>
      <c r="AEO159" s="79" t="n"/>
      <c r="AEP159" s="79" t="n"/>
      <c r="AEQ159" s="79" t="n"/>
      <c r="AER159" s="79" t="n"/>
      <c r="AES159" s="79" t="n"/>
      <c r="AET159" s="79" t="n"/>
      <c r="AEU159" s="79" t="n"/>
      <c r="AEV159" s="79" t="n"/>
      <c r="AEW159" s="79" t="n"/>
      <c r="AEX159" s="79" t="n"/>
      <c r="AEY159" s="79" t="n"/>
      <c r="AEZ159" s="79" t="n"/>
      <c r="AFA159" s="79" t="n"/>
      <c r="AFB159" s="79" t="n"/>
      <c r="AFC159" s="79" t="n"/>
      <c r="AFD159" s="79" t="n"/>
      <c r="AFE159" s="79" t="n"/>
      <c r="AFF159" s="79" t="n"/>
      <c r="AFG159" s="79" t="n"/>
      <c r="AFH159" s="79" t="n"/>
      <c r="AFI159" s="79" t="n"/>
      <c r="AFJ159" s="79" t="n"/>
      <c r="AFK159" s="79" t="n"/>
      <c r="AFL159" s="79" t="n"/>
      <c r="AFM159" s="79" t="n"/>
      <c r="AFN159" s="79" t="n"/>
      <c r="AFO159" s="79" t="n"/>
      <c r="AFP159" s="79" t="n"/>
      <c r="AFQ159" s="79" t="n"/>
      <c r="AFR159" s="79" t="n"/>
      <c r="AFS159" s="79" t="n"/>
      <c r="AFT159" s="79" t="n"/>
      <c r="AFU159" s="79" t="n"/>
      <c r="AFV159" s="79" t="n"/>
      <c r="AFW159" s="79" t="n"/>
      <c r="AFX159" s="79" t="n"/>
      <c r="AFY159" s="79" t="n"/>
      <c r="AFZ159" s="79" t="n"/>
    </row>
    <row r="160">
      <c r="A160" s="78" t="n">
        <v>16</v>
      </c>
      <c r="B160" s="79" t="n"/>
      <c r="C160" s="79" t="n"/>
      <c r="D160" s="79" t="n"/>
      <c r="E160" s="79" t="n"/>
      <c r="F160" s="79" t="n"/>
      <c r="G160" s="79" t="n"/>
      <c r="H160" s="79" t="n"/>
      <c r="I160" s="79" t="n"/>
      <c r="J160" s="79" t="n"/>
      <c r="K160" s="79" t="n"/>
      <c r="L160" s="79" t="n"/>
      <c r="M160" s="79" t="n"/>
      <c r="N160" s="79" t="n"/>
      <c r="O160" s="79" t="n"/>
      <c r="P160" s="79" t="n"/>
      <c r="Q160" s="79" t="n"/>
      <c r="R160" s="79" t="n"/>
      <c r="S160" s="79" t="n"/>
      <c r="T160" s="79" t="n"/>
      <c r="U160" s="79" t="n"/>
      <c r="V160" s="79" t="n"/>
      <c r="W160" s="79" t="n"/>
      <c r="X160" s="79" t="n"/>
      <c r="Y160" s="79" t="n"/>
      <c r="Z160" s="79" t="n"/>
      <c r="AA160" s="79" t="n"/>
      <c r="AB160" s="79" t="n"/>
      <c r="AC160" s="79" t="n"/>
      <c r="AD160" s="79" t="n"/>
      <c r="AE160" s="79" t="n"/>
      <c r="AF160" s="79" t="n"/>
      <c r="AG160" s="79" t="n"/>
      <c r="AH160" s="79" t="n"/>
      <c r="AI160" s="79" t="n"/>
      <c r="AJ160" s="79" t="n"/>
      <c r="AK160" s="79" t="n"/>
      <c r="AL160" s="79" t="n"/>
      <c r="AM160" s="79" t="n"/>
      <c r="AN160" s="79" t="n"/>
      <c r="AO160" s="79" t="n"/>
      <c r="AR160" s="78" t="n">
        <v>16</v>
      </c>
      <c r="AS160" s="79" t="n"/>
      <c r="AT160" s="79" t="n"/>
      <c r="AU160" s="79" t="n"/>
      <c r="AV160" s="79" t="n"/>
      <c r="AW160" s="79" t="n"/>
      <c r="AX160" s="79" t="n"/>
      <c r="AY160" s="79" t="n"/>
      <c r="AZ160" s="79" t="n"/>
      <c r="BA160" s="79" t="n"/>
      <c r="BB160" s="79" t="n"/>
      <c r="BC160" s="79" t="n"/>
      <c r="BD160" s="79" t="n"/>
      <c r="BE160" s="79" t="n"/>
      <c r="BF160" s="79" t="n"/>
      <c r="BG160" s="79" t="n"/>
      <c r="BH160" s="79" t="n"/>
      <c r="BI160" s="79" t="n"/>
      <c r="BJ160" s="79" t="n"/>
      <c r="BK160" s="79" t="n"/>
      <c r="BL160" s="79" t="n"/>
      <c r="BM160" s="79" t="n"/>
      <c r="BN160" s="79" t="n"/>
      <c r="BO160" s="79" t="n"/>
      <c r="BP160" s="79" t="n"/>
      <c r="BQ160" s="79" t="n"/>
      <c r="BR160" s="79" t="n"/>
      <c r="BS160" s="79" t="n"/>
      <c r="BT160" s="79" t="n"/>
      <c r="BU160" s="79" t="n"/>
      <c r="BV160" s="79" t="n"/>
      <c r="BW160" s="79" t="n"/>
      <c r="BX160" s="79" t="n"/>
      <c r="BY160" s="79" t="n"/>
      <c r="BZ160" s="79" t="n"/>
      <c r="CA160" s="79" t="n"/>
      <c r="CB160" s="79" t="n"/>
      <c r="CC160" s="79" t="n"/>
      <c r="CD160" s="79" t="n"/>
      <c r="CE160" s="79" t="n"/>
      <c r="CF160" s="79" t="n"/>
      <c r="CI160" s="78" t="n">
        <v>16</v>
      </c>
      <c r="CJ160" s="79" t="n"/>
      <c r="CK160" s="79" t="n"/>
      <c r="CL160" s="79" t="n"/>
      <c r="CM160" s="79" t="n"/>
      <c r="CN160" s="79" t="n"/>
      <c r="CO160" s="79" t="n"/>
      <c r="CP160" s="79" t="n"/>
      <c r="CQ160" s="79" t="n"/>
      <c r="CR160" s="79" t="n"/>
      <c r="CS160" s="79" t="n"/>
      <c r="CT160" s="79" t="n"/>
      <c r="CU160" s="79" t="n"/>
      <c r="CV160" s="79" t="n"/>
      <c r="CW160" s="79" t="n"/>
      <c r="CX160" s="79" t="n"/>
      <c r="CY160" s="79" t="n"/>
      <c r="CZ160" s="79" t="n"/>
      <c r="DA160" s="79" t="n"/>
      <c r="DB160" s="79" t="n"/>
      <c r="DC160" s="79" t="n"/>
      <c r="DD160" s="79" t="n"/>
      <c r="DE160" s="79" t="n"/>
      <c r="DF160" s="79" t="n"/>
      <c r="DG160" s="79" t="n"/>
      <c r="DH160" s="79" t="n"/>
      <c r="DI160" s="79" t="n"/>
      <c r="DJ160" s="79" t="n"/>
      <c r="DK160" s="79" t="n"/>
      <c r="DL160" s="79" t="n"/>
      <c r="DM160" s="79" t="n"/>
      <c r="DN160" s="79" t="n"/>
      <c r="DO160" s="79" t="n"/>
      <c r="DP160" s="79" t="n"/>
      <c r="DQ160" s="79" t="n"/>
      <c r="DR160" s="79" t="n"/>
      <c r="DS160" s="79" t="n"/>
      <c r="DT160" s="79" t="n"/>
      <c r="DU160" s="79" t="n"/>
      <c r="DV160" s="79" t="n"/>
      <c r="DW160" s="79" t="n"/>
      <c r="DZ160" s="78" t="n">
        <v>16</v>
      </c>
      <c r="EA160" s="79" t="n"/>
      <c r="EB160" s="79" t="n"/>
      <c r="EC160" s="79" t="n"/>
      <c r="ED160" s="79" t="n"/>
      <c r="EE160" s="79" t="n"/>
      <c r="EF160" s="79" t="n"/>
      <c r="EG160" s="79" t="n"/>
      <c r="EH160" s="79" t="n"/>
      <c r="EI160" s="79" t="n"/>
      <c r="EJ160" s="79" t="n"/>
      <c r="EK160" s="79" t="n"/>
      <c r="EL160" s="79" t="n"/>
      <c r="EM160" s="79" t="n"/>
      <c r="EN160" s="79" t="n"/>
      <c r="EO160" s="79" t="n"/>
      <c r="EP160" s="79" t="n"/>
      <c r="EQ160" s="79" t="n"/>
      <c r="ER160" s="79" t="n"/>
      <c r="ES160" s="79" t="n"/>
      <c r="ET160" s="79" t="n"/>
      <c r="EU160" s="79" t="n"/>
      <c r="EV160" s="79" t="n"/>
      <c r="EW160" s="79" t="n"/>
      <c r="EX160" s="79" t="n"/>
      <c r="EY160" s="79" t="n"/>
      <c r="EZ160" s="79" t="n"/>
      <c r="FA160" s="79" t="n"/>
      <c r="FB160" s="79" t="n"/>
      <c r="FC160" s="79" t="n"/>
      <c r="FD160" s="79" t="n"/>
      <c r="FE160" s="79" t="n"/>
      <c r="FF160" s="79" t="n"/>
      <c r="FG160" s="79" t="n"/>
      <c r="FH160" s="79" t="n"/>
      <c r="FI160" s="79" t="n"/>
      <c r="FJ160" s="79" t="n"/>
      <c r="FK160" s="79" t="n"/>
      <c r="FL160" s="79" t="n"/>
      <c r="FM160" s="79" t="n"/>
      <c r="FN160" s="79" t="n"/>
      <c r="FQ160" s="78" t="n">
        <v>16</v>
      </c>
      <c r="FR160" s="79" t="n"/>
      <c r="FS160" s="79" t="n"/>
      <c r="FT160" s="79" t="n"/>
      <c r="FU160" s="79" t="n"/>
      <c r="FV160" s="79" t="n"/>
      <c r="FW160" s="79" t="n"/>
      <c r="FX160" s="79" t="n"/>
      <c r="FY160" s="79" t="n"/>
      <c r="FZ160" s="79" t="n"/>
      <c r="GA160" s="79" t="n"/>
      <c r="GB160" s="79" t="n"/>
      <c r="GC160" s="79" t="n"/>
      <c r="GD160" s="79" t="n"/>
      <c r="GE160" s="79" t="n"/>
      <c r="GF160" s="79" t="n"/>
      <c r="GG160" s="79" t="n"/>
      <c r="GH160" s="79" t="n"/>
      <c r="GI160" s="79" t="n"/>
      <c r="GJ160" s="79" t="n"/>
      <c r="GK160" s="79" t="n"/>
      <c r="GL160" s="79" t="n"/>
      <c r="GM160" s="79" t="n"/>
      <c r="GN160" s="79" t="n"/>
      <c r="GO160" s="79" t="n"/>
      <c r="GP160" s="79" t="n"/>
      <c r="GQ160" s="79" t="n"/>
      <c r="GR160" s="79" t="n"/>
      <c r="GS160" s="79" t="n"/>
      <c r="GT160" s="79" t="n"/>
      <c r="GU160" s="79" t="n"/>
      <c r="GV160" s="79" t="n"/>
      <c r="GW160" s="79" t="n"/>
      <c r="GX160" s="79" t="n"/>
      <c r="GY160" s="79" t="n"/>
      <c r="GZ160" s="79" t="n"/>
      <c r="HA160" s="79" t="n"/>
      <c r="HB160" s="79" t="n"/>
      <c r="HC160" s="79" t="n"/>
      <c r="HD160" s="79" t="n"/>
      <c r="HE160" s="79" t="n"/>
      <c r="HH160" s="78" t="n">
        <v>16</v>
      </c>
      <c r="HI160" s="79" t="n"/>
      <c r="HJ160" s="79" t="n"/>
      <c r="HK160" s="79" t="n"/>
      <c r="HL160" s="79" t="n"/>
      <c r="HM160" s="79" t="n"/>
      <c r="HN160" s="79" t="n"/>
      <c r="HO160" s="79" t="n"/>
      <c r="HP160" s="79" t="n"/>
      <c r="HQ160" s="79" t="n"/>
      <c r="HR160" s="79" t="n"/>
      <c r="HS160" s="79" t="n"/>
      <c r="HT160" s="79" t="n"/>
      <c r="HU160" s="79" t="n"/>
      <c r="HV160" s="79" t="n"/>
      <c r="HW160" s="79" t="n"/>
      <c r="HX160" s="79" t="n"/>
      <c r="HY160" s="79" t="n"/>
      <c r="HZ160" s="79" t="n"/>
      <c r="IA160" s="79" t="n"/>
      <c r="IB160" s="79" t="n"/>
      <c r="IC160" s="79" t="n"/>
      <c r="ID160" s="79" t="n"/>
      <c r="IE160" s="79" t="n"/>
      <c r="IF160" s="79" t="n"/>
      <c r="IG160" s="79" t="n"/>
      <c r="IH160" s="79" t="n"/>
      <c r="II160" s="79" t="n"/>
      <c r="IJ160" s="79" t="n"/>
      <c r="IK160" s="79" t="n"/>
      <c r="IL160" s="79" t="n"/>
      <c r="IM160" s="79" t="n"/>
      <c r="IN160" s="79" t="n"/>
      <c r="IO160" s="79" t="n"/>
      <c r="IP160" s="79" t="n"/>
      <c r="IQ160" s="79" t="n"/>
      <c r="IR160" s="79" t="n"/>
      <c r="IS160" s="79" t="n"/>
      <c r="IT160" s="79" t="n"/>
      <c r="IU160" s="79" t="n"/>
      <c r="IV160" s="79" t="n"/>
      <c r="IY160" s="78" t="n">
        <v>16</v>
      </c>
      <c r="IZ160" s="79" t="n"/>
      <c r="JA160" s="79" t="n"/>
      <c r="JB160" s="79" t="n"/>
      <c r="JC160" s="79" t="n"/>
      <c r="JD160" s="79" t="n"/>
      <c r="JE160" s="79" t="n"/>
      <c r="JF160" s="79" t="n"/>
      <c r="JG160" s="79" t="n"/>
      <c r="JH160" s="79" t="n"/>
      <c r="JI160" s="79" t="n"/>
      <c r="JJ160" s="79" t="n"/>
      <c r="JK160" s="79" t="n"/>
      <c r="JL160" s="79" t="n"/>
      <c r="JM160" s="79" t="n"/>
      <c r="JN160" s="79" t="n"/>
      <c r="JO160" s="79" t="n"/>
      <c r="JP160" s="79" t="n"/>
      <c r="JQ160" s="79" t="n"/>
      <c r="JR160" s="79" t="n"/>
      <c r="JS160" s="79" t="n"/>
      <c r="JT160" s="79" t="n"/>
      <c r="JU160" s="79" t="n"/>
      <c r="JV160" s="79" t="n"/>
      <c r="JW160" s="79" t="n"/>
      <c r="JX160" s="79" t="n"/>
      <c r="JY160" s="79" t="n"/>
      <c r="JZ160" s="79" t="n"/>
      <c r="KA160" s="79" t="n"/>
      <c r="KB160" s="79" t="n"/>
      <c r="KC160" s="79" t="n"/>
      <c r="KD160" s="79" t="n"/>
      <c r="KE160" s="79" t="n"/>
      <c r="KF160" s="79" t="n"/>
      <c r="KG160" s="79" t="n"/>
      <c r="KH160" s="79" t="n"/>
      <c r="KI160" s="79" t="n"/>
      <c r="KJ160" s="79" t="n"/>
      <c r="KK160" s="79" t="n"/>
      <c r="KL160" s="79" t="n"/>
      <c r="KM160" s="79" t="n"/>
      <c r="KP160" s="78" t="n">
        <v>16</v>
      </c>
      <c r="KQ160" s="79" t="n"/>
      <c r="KR160" s="79" t="n"/>
      <c r="KS160" s="79" t="n"/>
      <c r="KT160" s="79" t="n"/>
      <c r="KU160" s="79" t="n"/>
      <c r="KV160" s="79" t="n"/>
      <c r="KW160" s="79" t="n"/>
      <c r="KX160" s="79" t="n"/>
      <c r="KY160" s="79" t="n"/>
      <c r="KZ160" s="79" t="n"/>
      <c r="LA160" s="79" t="n"/>
      <c r="LB160" s="79" t="n"/>
      <c r="LC160" s="79" t="n"/>
      <c r="LD160" s="79" t="n"/>
      <c r="LE160" s="79" t="n"/>
      <c r="LF160" s="79" t="n"/>
      <c r="LG160" s="79" t="n"/>
      <c r="LH160" s="79" t="n"/>
      <c r="LI160" s="79" t="n"/>
      <c r="LJ160" s="79" t="n"/>
      <c r="LK160" s="79" t="n"/>
      <c r="LL160" s="79" t="n"/>
      <c r="LM160" s="79" t="n"/>
      <c r="LN160" s="79" t="n"/>
      <c r="LO160" s="79" t="n"/>
      <c r="LP160" s="79" t="n"/>
      <c r="LQ160" s="79" t="n"/>
      <c r="LR160" s="79" t="n"/>
      <c r="LS160" s="79" t="n"/>
      <c r="LT160" s="79" t="n"/>
      <c r="LU160" s="79" t="n"/>
      <c r="LV160" s="79" t="n"/>
      <c r="LW160" s="79" t="n"/>
      <c r="LX160" s="79" t="n"/>
      <c r="LY160" s="79" t="n"/>
      <c r="LZ160" s="79" t="n"/>
      <c r="MA160" s="79" t="n"/>
      <c r="MB160" s="79" t="n"/>
      <c r="MC160" s="79" t="n"/>
      <c r="MD160" s="79" t="n"/>
      <c r="MG160" s="78" t="n">
        <v>16</v>
      </c>
      <c r="MH160" s="79" t="n"/>
      <c r="MI160" s="79" t="n"/>
      <c r="MJ160" s="79" t="n"/>
      <c r="MK160" s="79" t="n"/>
      <c r="ML160" s="79" t="n"/>
      <c r="MM160" s="79" t="n"/>
      <c r="MN160" s="79" t="n"/>
      <c r="MO160" s="79" t="n"/>
      <c r="MP160" s="79" t="n"/>
      <c r="MQ160" s="79" t="n"/>
      <c r="MR160" s="79" t="n"/>
      <c r="MS160" s="79" t="n"/>
      <c r="MT160" s="79" t="n"/>
      <c r="MU160" s="79" t="n"/>
      <c r="MV160" s="79" t="n"/>
      <c r="MW160" s="79" t="n"/>
      <c r="MX160" s="79" t="n"/>
      <c r="MY160" s="79" t="n"/>
      <c r="MZ160" s="79" t="n"/>
      <c r="NA160" s="79" t="n"/>
      <c r="NB160" s="79" t="n"/>
      <c r="NC160" s="79" t="n"/>
      <c r="ND160" s="79" t="n"/>
      <c r="NE160" s="79" t="n"/>
      <c r="NF160" s="79" t="n"/>
      <c r="NG160" s="79" t="n"/>
      <c r="NH160" s="79" t="n"/>
      <c r="NI160" s="79" t="n"/>
      <c r="NJ160" s="79" t="n"/>
      <c r="NK160" s="79" t="n"/>
      <c r="NL160" s="79" t="n"/>
      <c r="NM160" s="79" t="n"/>
      <c r="NN160" s="79" t="n"/>
      <c r="NO160" s="79" t="n"/>
      <c r="NP160" s="79" t="n"/>
      <c r="NQ160" s="79" t="n"/>
      <c r="NR160" s="79" t="n"/>
      <c r="NS160" s="79" t="n"/>
      <c r="NT160" s="79" t="n"/>
      <c r="NU160" s="79" t="n"/>
      <c r="NX160" s="78" t="n">
        <v>16</v>
      </c>
      <c r="NY160" s="79" t="n"/>
      <c r="NZ160" s="79" t="n"/>
      <c r="OA160" s="79" t="n"/>
      <c r="OB160" s="79" t="n"/>
      <c r="OC160" s="79" t="n"/>
      <c r="OD160" s="79" t="n"/>
      <c r="OE160" s="79" t="n"/>
      <c r="OF160" s="79" t="n"/>
      <c r="OG160" s="79" t="n"/>
      <c r="OH160" s="79" t="n"/>
      <c r="OI160" s="79" t="n"/>
      <c r="OJ160" s="79" t="n"/>
      <c r="OK160" s="79" t="n"/>
      <c r="OL160" s="79" t="n"/>
      <c r="OM160" s="79" t="n"/>
      <c r="ON160" s="79" t="n"/>
      <c r="OO160" s="79" t="n"/>
      <c r="OP160" s="79" t="n"/>
      <c r="OQ160" s="79" t="n"/>
      <c r="OR160" s="79" t="n"/>
      <c r="OS160" s="79" t="n"/>
      <c r="OT160" s="79" t="n"/>
      <c r="OU160" s="79" t="n"/>
      <c r="OV160" s="79" t="n"/>
      <c r="OW160" s="79" t="n"/>
      <c r="OX160" s="79" t="n"/>
      <c r="OY160" s="79" t="n"/>
      <c r="OZ160" s="79" t="n"/>
      <c r="PA160" s="79" t="n"/>
      <c r="PB160" s="79" t="n"/>
      <c r="PC160" s="79" t="n"/>
      <c r="PD160" s="79" t="n"/>
      <c r="PE160" s="79" t="n"/>
      <c r="PF160" s="79" t="n"/>
      <c r="PG160" s="79" t="n"/>
      <c r="PH160" s="79" t="n"/>
      <c r="PI160" s="79" t="n"/>
      <c r="PJ160" s="79" t="n"/>
      <c r="PK160" s="79" t="n"/>
      <c r="PL160" s="79" t="n"/>
      <c r="PO160" s="78" t="n">
        <v>16</v>
      </c>
      <c r="PP160" s="79" t="n"/>
      <c r="PQ160" s="79" t="n"/>
      <c r="PR160" s="79" t="n"/>
      <c r="PS160" s="79" t="n"/>
      <c r="PT160" s="79" t="n"/>
      <c r="PU160" s="79" t="n"/>
      <c r="PV160" s="79" t="n"/>
      <c r="PW160" s="79" t="n"/>
      <c r="PX160" s="79" t="n"/>
      <c r="PY160" s="79" t="n"/>
      <c r="PZ160" s="79" t="n"/>
      <c r="QA160" s="79" t="n"/>
      <c r="QB160" s="79" t="n"/>
      <c r="QC160" s="79" t="n"/>
      <c r="QD160" s="79" t="n"/>
      <c r="QE160" s="79" t="n"/>
      <c r="QF160" s="79" t="n"/>
      <c r="QG160" s="79" t="n"/>
      <c r="QH160" s="79" t="n"/>
      <c r="QI160" s="79" t="n"/>
      <c r="QJ160" s="79" t="n"/>
      <c r="QK160" s="79" t="n"/>
      <c r="QL160" s="79" t="n"/>
      <c r="QM160" s="79" t="n"/>
      <c r="QN160" s="79" t="n"/>
      <c r="QO160" s="79" t="n"/>
      <c r="QP160" s="79" t="n"/>
      <c r="QQ160" s="79" t="n"/>
      <c r="QR160" s="79" t="n"/>
      <c r="QS160" s="79" t="n"/>
      <c r="QT160" s="79" t="n"/>
      <c r="QU160" s="79" t="n"/>
      <c r="QV160" s="79" t="n"/>
      <c r="QW160" s="79" t="n"/>
      <c r="QX160" s="79" t="n"/>
      <c r="QY160" s="79" t="n"/>
      <c r="QZ160" s="79" t="n"/>
      <c r="RA160" s="79" t="n"/>
      <c r="RB160" s="79" t="n"/>
      <c r="RC160" s="79" t="n"/>
      <c r="RF160" s="78" t="n">
        <v>16</v>
      </c>
      <c r="RG160" s="79" t="n"/>
      <c r="RH160" s="79" t="n"/>
      <c r="RI160" s="79" t="n"/>
      <c r="RJ160" s="79" t="n"/>
      <c r="RK160" s="79" t="n"/>
      <c r="RL160" s="79" t="n"/>
      <c r="RM160" s="79" t="n"/>
      <c r="RN160" s="79" t="n"/>
      <c r="RO160" s="79" t="n"/>
      <c r="RP160" s="79" t="n"/>
      <c r="RQ160" s="79" t="n"/>
      <c r="RR160" s="79" t="n"/>
      <c r="RS160" s="79" t="n"/>
      <c r="RT160" s="79" t="n"/>
      <c r="RU160" s="79" t="n"/>
      <c r="RV160" s="79" t="n"/>
      <c r="RW160" s="79" t="n"/>
      <c r="RX160" s="79" t="n"/>
      <c r="RY160" s="79" t="n"/>
      <c r="RZ160" s="79" t="n"/>
      <c r="SA160" s="79" t="n"/>
      <c r="SB160" s="79" t="n"/>
      <c r="SC160" s="79" t="n"/>
      <c r="SD160" s="79" t="n"/>
      <c r="SE160" s="79" t="n"/>
      <c r="SF160" s="79" t="n"/>
      <c r="SG160" s="79" t="n"/>
      <c r="SH160" s="79" t="n"/>
      <c r="SI160" s="79" t="n"/>
      <c r="SJ160" s="79" t="n"/>
      <c r="SK160" s="79" t="n"/>
      <c r="SL160" s="79" t="n"/>
      <c r="SM160" s="79" t="n"/>
      <c r="SN160" s="79" t="n"/>
      <c r="SO160" s="79" t="n"/>
      <c r="SP160" s="79" t="n"/>
      <c r="SQ160" s="79" t="n"/>
      <c r="SR160" s="79" t="n"/>
      <c r="SS160" s="79" t="n"/>
      <c r="ST160" s="79" t="n"/>
      <c r="SW160" s="78" t="n">
        <v>16</v>
      </c>
      <c r="SX160" s="79" t="n"/>
      <c r="SY160" s="79" t="n"/>
      <c r="SZ160" s="79" t="n"/>
      <c r="TA160" s="79" t="n"/>
      <c r="TB160" s="79" t="n"/>
      <c r="TC160" s="79" t="n"/>
      <c r="TD160" s="79" t="n"/>
      <c r="TE160" s="79" t="n"/>
      <c r="TF160" s="79" t="n"/>
      <c r="TG160" s="79" t="n"/>
      <c r="TH160" s="79" t="n"/>
      <c r="TI160" s="79" t="n"/>
      <c r="TJ160" s="79" t="n"/>
      <c r="TK160" s="79" t="n"/>
      <c r="TL160" s="79" t="n"/>
      <c r="TM160" s="79" t="n"/>
      <c r="TN160" s="79" t="n"/>
      <c r="TO160" s="79" t="n"/>
      <c r="TP160" s="79" t="n"/>
      <c r="TQ160" s="79" t="n"/>
      <c r="TR160" s="79" t="n"/>
      <c r="TS160" s="79" t="n"/>
      <c r="TT160" s="79" t="n"/>
      <c r="TU160" s="79" t="n"/>
      <c r="TV160" s="79" t="n"/>
      <c r="TW160" s="79" t="n"/>
      <c r="TX160" s="79" t="n"/>
      <c r="TY160" s="79" t="n"/>
      <c r="TZ160" s="79" t="n"/>
      <c r="UA160" s="79" t="n"/>
      <c r="UB160" s="79" t="n"/>
      <c r="UC160" s="79" t="n"/>
      <c r="UD160" s="79" t="n"/>
      <c r="UE160" s="79" t="n"/>
      <c r="UF160" s="79" t="n"/>
      <c r="UG160" s="79" t="n"/>
      <c r="UH160" s="79" t="n"/>
      <c r="UI160" s="79" t="n"/>
      <c r="UJ160" s="79" t="n"/>
      <c r="UK160" s="79" t="n"/>
      <c r="UN160" s="78" t="n">
        <v>16</v>
      </c>
      <c r="UO160" s="79" t="n"/>
      <c r="UP160" s="79" t="n"/>
      <c r="UQ160" s="79" t="n"/>
      <c r="UR160" s="79" t="n"/>
      <c r="US160" s="79" t="n"/>
      <c r="UT160" s="79" t="n"/>
      <c r="UU160" s="79" t="n"/>
      <c r="UV160" s="79" t="n"/>
      <c r="UW160" s="79" t="n"/>
      <c r="UX160" s="79" t="n"/>
      <c r="UY160" s="79" t="n"/>
      <c r="UZ160" s="79" t="n"/>
      <c r="VA160" s="79" t="n"/>
      <c r="VB160" s="79" t="n"/>
      <c r="VC160" s="79" t="n"/>
      <c r="VD160" s="79" t="n"/>
      <c r="VE160" s="79" t="n"/>
      <c r="VF160" s="79" t="n"/>
      <c r="VG160" s="79" t="n"/>
      <c r="VH160" s="79" t="n"/>
      <c r="VI160" s="79" t="n"/>
      <c r="VJ160" s="79" t="n"/>
      <c r="VK160" s="79" t="n"/>
      <c r="VL160" s="79" t="n"/>
      <c r="VM160" s="79" t="n"/>
      <c r="VN160" s="79" t="n"/>
      <c r="VO160" s="79" t="n"/>
      <c r="VP160" s="79" t="n"/>
      <c r="VQ160" s="79" t="n"/>
      <c r="VR160" s="79" t="n"/>
      <c r="VS160" s="79" t="n"/>
      <c r="VT160" s="79" t="n"/>
      <c r="VU160" s="79" t="n"/>
      <c r="VV160" s="79" t="n"/>
      <c r="VW160" s="79" t="n"/>
      <c r="VX160" s="79" t="n"/>
      <c r="VY160" s="79" t="n"/>
      <c r="VZ160" s="79" t="n"/>
      <c r="WA160" s="79" t="n"/>
      <c r="WB160" s="79" t="n"/>
      <c r="WE160" s="78" t="n">
        <v>16</v>
      </c>
      <c r="WF160" s="79" t="n"/>
      <c r="WG160" s="79" t="n"/>
      <c r="WH160" s="79" t="n"/>
      <c r="WI160" s="79" t="n"/>
      <c r="WJ160" s="79" t="n"/>
      <c r="WK160" s="79" t="n"/>
      <c r="WL160" s="79" t="n"/>
      <c r="WM160" s="79" t="n"/>
      <c r="WN160" s="79" t="n"/>
      <c r="WO160" s="79" t="n"/>
      <c r="WP160" s="79" t="n"/>
      <c r="WQ160" s="79" t="n"/>
      <c r="WR160" s="79" t="n"/>
      <c r="WS160" s="79" t="n"/>
      <c r="WT160" s="79" t="n"/>
      <c r="WU160" s="79" t="n"/>
      <c r="WV160" s="79" t="n"/>
      <c r="WW160" s="79" t="n"/>
      <c r="WX160" s="79" t="n"/>
      <c r="WY160" s="79" t="n"/>
      <c r="WZ160" s="79" t="n"/>
      <c r="XA160" s="79" t="n"/>
      <c r="XB160" s="79" t="n"/>
      <c r="XC160" s="79" t="n"/>
      <c r="XD160" s="79" t="n"/>
      <c r="XE160" s="79" t="n"/>
      <c r="XF160" s="79" t="n"/>
      <c r="XG160" s="79" t="n"/>
      <c r="XH160" s="79" t="n"/>
      <c r="XI160" s="79" t="n"/>
      <c r="XJ160" s="79" t="n"/>
      <c r="XK160" s="79" t="n"/>
      <c r="XL160" s="79" t="n"/>
      <c r="XM160" s="79" t="n"/>
      <c r="XN160" s="79" t="n"/>
      <c r="XO160" s="79" t="n"/>
      <c r="XP160" s="79" t="n"/>
      <c r="XQ160" s="79" t="n"/>
      <c r="XR160" s="79" t="n"/>
      <c r="XS160" s="79" t="n"/>
      <c r="XV160" s="78" t="n">
        <v>16</v>
      </c>
      <c r="XW160" s="79" t="n"/>
      <c r="XX160" s="79" t="n"/>
      <c r="XY160" s="79" t="n"/>
      <c r="XZ160" s="79" t="n"/>
      <c r="YA160" s="79" t="n"/>
      <c r="YB160" s="79" t="n"/>
      <c r="YC160" s="79" t="n"/>
      <c r="YD160" s="79" t="n"/>
      <c r="YE160" s="79" t="n"/>
      <c r="YF160" s="79" t="n"/>
      <c r="YG160" s="79" t="n"/>
      <c r="YH160" s="79" t="n"/>
      <c r="YI160" s="79" t="n"/>
      <c r="YJ160" s="79" t="n"/>
      <c r="YK160" s="79" t="n"/>
      <c r="YL160" s="79" t="n"/>
      <c r="YM160" s="79" t="n"/>
      <c r="YN160" s="79" t="n"/>
      <c r="YO160" s="79" t="n"/>
      <c r="YP160" s="79" t="n"/>
      <c r="YQ160" s="79" t="n"/>
      <c r="YR160" s="79" t="n"/>
      <c r="YS160" s="79" t="n"/>
      <c r="YT160" s="79" t="n"/>
      <c r="YU160" s="79" t="n"/>
      <c r="YV160" s="79" t="n"/>
      <c r="YW160" s="79" t="n"/>
      <c r="YX160" s="79" t="n"/>
      <c r="YY160" s="79" t="n"/>
      <c r="YZ160" s="79" t="n"/>
      <c r="ZA160" s="79" t="n"/>
      <c r="ZB160" s="79" t="n"/>
      <c r="ZC160" s="79" t="n"/>
      <c r="ZD160" s="79" t="n"/>
      <c r="ZE160" s="79" t="n"/>
      <c r="ZF160" s="79" t="n"/>
      <c r="ZG160" s="79" t="n"/>
      <c r="ZH160" s="79" t="n"/>
      <c r="ZI160" s="79" t="n"/>
      <c r="ZJ160" s="79" t="n"/>
      <c r="ZM160" s="78" t="n">
        <v>16</v>
      </c>
      <c r="ZN160" s="79" t="n"/>
      <c r="ZO160" s="79" t="n"/>
      <c r="ZP160" s="79" t="n"/>
      <c r="ZQ160" s="79" t="n"/>
      <c r="ZR160" s="79" t="n"/>
      <c r="ZS160" s="79" t="n"/>
      <c r="ZT160" s="79" t="n"/>
      <c r="ZU160" s="79" t="n"/>
      <c r="ZV160" s="79" t="n"/>
      <c r="ZW160" s="79" t="n"/>
      <c r="ZX160" s="79" t="n"/>
      <c r="ZY160" s="79" t="n"/>
      <c r="ZZ160" s="79" t="n"/>
      <c r="AAA160" s="79" t="n"/>
      <c r="AAB160" s="79" t="n"/>
      <c r="AAC160" s="79" t="n"/>
      <c r="AAD160" s="79" t="n"/>
      <c r="AAE160" s="79" t="n"/>
      <c r="AAF160" s="79" t="n"/>
      <c r="AAG160" s="79" t="n"/>
      <c r="AAH160" s="79" t="n"/>
      <c r="AAI160" s="79" t="n"/>
      <c r="AAJ160" s="79" t="n"/>
      <c r="AAK160" s="79" t="n"/>
      <c r="AAL160" s="79" t="n"/>
      <c r="AAM160" s="79" t="n"/>
      <c r="AAN160" s="79" t="n"/>
      <c r="AAO160" s="79" t="n"/>
      <c r="AAP160" s="79" t="n"/>
      <c r="AAQ160" s="79" t="n"/>
      <c r="AAR160" s="79" t="n"/>
      <c r="AAS160" s="79" t="n"/>
      <c r="AAT160" s="79" t="n"/>
      <c r="AAU160" s="79" t="n"/>
      <c r="AAV160" s="79" t="n"/>
      <c r="AAW160" s="79" t="n"/>
      <c r="AAX160" s="79" t="n"/>
      <c r="AAY160" s="79" t="n"/>
      <c r="AAZ160" s="79" t="n"/>
      <c r="ABA160" s="79" t="n"/>
      <c r="ABD160" s="78" t="n">
        <v>16</v>
      </c>
      <c r="ABE160" s="79" t="n"/>
      <c r="ABF160" s="79" t="n"/>
      <c r="ABG160" s="79" t="n"/>
      <c r="ABH160" s="79" t="n"/>
      <c r="ABI160" s="79" t="n"/>
      <c r="ABJ160" s="79" t="n"/>
      <c r="ABK160" s="79" t="n"/>
      <c r="ABL160" s="79" t="n"/>
      <c r="ABM160" s="79" t="n"/>
      <c r="ABN160" s="79" t="n"/>
      <c r="ABO160" s="79" t="n"/>
      <c r="ABP160" s="79" t="n"/>
      <c r="ABQ160" s="79" t="n"/>
      <c r="ABR160" s="79" t="n"/>
      <c r="ABS160" s="79" t="n"/>
      <c r="ABT160" s="79" t="n"/>
      <c r="ABU160" s="79" t="n"/>
      <c r="ABV160" s="79" t="n"/>
      <c r="ABW160" s="79" t="n"/>
      <c r="ABX160" s="79" t="n"/>
      <c r="ABY160" s="79" t="n"/>
      <c r="ABZ160" s="79" t="n"/>
      <c r="ACA160" s="79" t="n"/>
      <c r="ACB160" s="79" t="n"/>
      <c r="ACC160" s="79" t="n"/>
      <c r="ACD160" s="79" t="n"/>
      <c r="ACE160" s="79" t="n"/>
      <c r="ACF160" s="79" t="n"/>
      <c r="ACG160" s="79" t="n"/>
      <c r="ACH160" s="79" t="n"/>
      <c r="ACI160" s="79" t="n"/>
      <c r="ACJ160" s="79" t="n"/>
      <c r="ACK160" s="79" t="n"/>
      <c r="ACL160" s="79" t="n"/>
      <c r="ACM160" s="79" t="n"/>
      <c r="ACN160" s="79" t="n"/>
      <c r="ACO160" s="79" t="n"/>
      <c r="ACP160" s="79" t="n"/>
      <c r="ACQ160" s="79" t="n"/>
      <c r="ACR160" s="79" t="n"/>
      <c r="ACU160" s="78" t="n">
        <v>16</v>
      </c>
      <c r="ACV160" s="79" t="n"/>
      <c r="ACW160" s="79" t="n"/>
      <c r="ACX160" s="79" t="n"/>
      <c r="ACY160" s="79" t="n"/>
      <c r="ACZ160" s="79" t="n"/>
      <c r="ADA160" s="79" t="n"/>
      <c r="ADB160" s="79" t="n"/>
      <c r="ADC160" s="79" t="n"/>
      <c r="ADD160" s="79" t="n"/>
      <c r="ADE160" s="79" t="n"/>
      <c r="ADF160" s="79" t="n"/>
      <c r="ADG160" s="79" t="n"/>
      <c r="ADH160" s="79" t="n"/>
      <c r="ADI160" s="79" t="n"/>
      <c r="ADJ160" s="79" t="n"/>
      <c r="ADK160" s="79" t="n"/>
      <c r="ADL160" s="79" t="n"/>
      <c r="ADM160" s="79" t="n"/>
      <c r="ADN160" s="79" t="n"/>
      <c r="ADO160" s="79" t="n"/>
      <c r="ADP160" s="79" t="n"/>
      <c r="ADQ160" s="79" t="n"/>
      <c r="ADR160" s="79" t="n"/>
      <c r="ADS160" s="79" t="n"/>
      <c r="ADT160" s="79" t="n"/>
      <c r="ADU160" s="79" t="n"/>
      <c r="ADV160" s="79" t="n"/>
      <c r="ADW160" s="79" t="n"/>
      <c r="ADX160" s="79" t="n"/>
      <c r="ADY160" s="79" t="n"/>
      <c r="ADZ160" s="79" t="n"/>
      <c r="AEA160" s="79" t="n"/>
      <c r="AEB160" s="79" t="n"/>
      <c r="AEC160" s="79" t="n"/>
      <c r="AED160" s="79" t="n"/>
      <c r="AEE160" s="79" t="n"/>
      <c r="AEF160" s="79" t="n"/>
      <c r="AEG160" s="79" t="n"/>
      <c r="AEH160" s="79" t="n"/>
      <c r="AEI160" s="79" t="n"/>
      <c r="AEL160" s="78" t="n">
        <v>16</v>
      </c>
      <c r="AEM160" s="79" t="n"/>
      <c r="AEN160" s="79" t="n"/>
      <c r="AEO160" s="79" t="n"/>
      <c r="AEP160" s="79" t="n"/>
      <c r="AEQ160" s="79" t="n"/>
      <c r="AER160" s="79" t="n"/>
      <c r="AES160" s="79" t="n"/>
      <c r="AET160" s="79" t="n"/>
      <c r="AEU160" s="79" t="n"/>
      <c r="AEV160" s="79" t="n"/>
      <c r="AEW160" s="79" t="n"/>
      <c r="AEX160" s="79" t="n"/>
      <c r="AEY160" s="79" t="n"/>
      <c r="AEZ160" s="79" t="n"/>
      <c r="AFA160" s="79" t="n"/>
      <c r="AFB160" s="79" t="n"/>
      <c r="AFC160" s="79" t="n"/>
      <c r="AFD160" s="79" t="n"/>
      <c r="AFE160" s="79" t="n"/>
      <c r="AFF160" s="79" t="n"/>
      <c r="AFG160" s="79" t="n"/>
      <c r="AFH160" s="79" t="n"/>
      <c r="AFI160" s="79" t="n"/>
      <c r="AFJ160" s="79" t="n"/>
      <c r="AFK160" s="79" t="n"/>
      <c r="AFL160" s="79" t="n"/>
      <c r="AFM160" s="79" t="n"/>
      <c r="AFN160" s="79" t="n"/>
      <c r="AFO160" s="79" t="n"/>
      <c r="AFP160" s="79" t="n"/>
      <c r="AFQ160" s="79" t="n"/>
      <c r="AFR160" s="79" t="n"/>
      <c r="AFS160" s="79" t="n"/>
      <c r="AFT160" s="79" t="n"/>
      <c r="AFU160" s="79" t="n"/>
      <c r="AFV160" s="79" t="n"/>
      <c r="AFW160" s="79" t="n"/>
      <c r="AFX160" s="79" t="n"/>
      <c r="AFY160" s="79" t="n"/>
      <c r="AFZ160" s="79" t="n"/>
    </row>
    <row r="161">
      <c r="A161" s="78" t="n">
        <v>17</v>
      </c>
      <c r="B161" s="79" t="n"/>
      <c r="C161" s="79" t="n"/>
      <c r="D161" s="79" t="n"/>
      <c r="E161" s="79" t="n"/>
      <c r="F161" s="79" t="n"/>
      <c r="G161" s="79" t="n"/>
      <c r="H161" s="79" t="n"/>
      <c r="I161" s="79" t="n"/>
      <c r="J161" s="79" t="n"/>
      <c r="K161" s="79" t="n"/>
      <c r="L161" s="79" t="n"/>
      <c r="M161" s="79" t="n"/>
      <c r="N161" s="79" t="n"/>
      <c r="O161" s="79" t="n"/>
      <c r="P161" s="79" t="n"/>
      <c r="Q161" s="79" t="n"/>
      <c r="R161" s="79" t="n"/>
      <c r="S161" s="79" t="n"/>
      <c r="T161" s="79" t="n"/>
      <c r="U161" s="79" t="n"/>
      <c r="V161" s="79" t="n"/>
      <c r="W161" s="79" t="n"/>
      <c r="X161" s="79" t="n"/>
      <c r="Y161" s="79" t="n"/>
      <c r="Z161" s="79" t="n"/>
      <c r="AA161" s="79" t="n"/>
      <c r="AB161" s="79" t="n"/>
      <c r="AC161" s="79" t="n"/>
      <c r="AD161" s="79" t="n"/>
      <c r="AE161" s="79" t="n"/>
      <c r="AF161" s="79" t="n"/>
      <c r="AG161" s="79" t="n"/>
      <c r="AH161" s="79" t="n"/>
      <c r="AI161" s="79" t="n"/>
      <c r="AJ161" s="79" t="n"/>
      <c r="AK161" s="79" t="n"/>
      <c r="AL161" s="79" t="n"/>
      <c r="AM161" s="79" t="n"/>
      <c r="AN161" s="79" t="n"/>
      <c r="AO161" s="79" t="n"/>
      <c r="AR161" s="78" t="n">
        <v>17</v>
      </c>
      <c r="AS161" s="79" t="n"/>
      <c r="AT161" s="79" t="n"/>
      <c r="AU161" s="79" t="n"/>
      <c r="AV161" s="79" t="n"/>
      <c r="AW161" s="79" t="n"/>
      <c r="AX161" s="79" t="n"/>
      <c r="AY161" s="79" t="n"/>
      <c r="AZ161" s="79" t="n"/>
      <c r="BA161" s="79" t="n"/>
      <c r="BB161" s="79" t="n"/>
      <c r="BC161" s="79" t="n"/>
      <c r="BD161" s="79" t="n"/>
      <c r="BE161" s="79" t="n"/>
      <c r="BF161" s="79" t="n"/>
      <c r="BG161" s="79" t="n"/>
      <c r="BH161" s="79" t="n"/>
      <c r="BI161" s="79" t="n"/>
      <c r="BJ161" s="79" t="n"/>
      <c r="BK161" s="79" t="n"/>
      <c r="BL161" s="79" t="n"/>
      <c r="BM161" s="79" t="n"/>
      <c r="BN161" s="79" t="n"/>
      <c r="BO161" s="79" t="n"/>
      <c r="BP161" s="79" t="n"/>
      <c r="BQ161" s="79" t="n"/>
      <c r="BR161" s="79" t="n"/>
      <c r="BS161" s="79" t="n"/>
      <c r="BT161" s="79" t="n"/>
      <c r="BU161" s="79" t="n"/>
      <c r="BV161" s="79" t="n"/>
      <c r="BW161" s="79" t="n"/>
      <c r="BX161" s="79" t="n"/>
      <c r="BY161" s="79" t="n"/>
      <c r="BZ161" s="79" t="n"/>
      <c r="CA161" s="79" t="n"/>
      <c r="CB161" s="79" t="n"/>
      <c r="CC161" s="79" t="n"/>
      <c r="CD161" s="79" t="n"/>
      <c r="CE161" s="79" t="n"/>
      <c r="CF161" s="79" t="n"/>
      <c r="CI161" s="78" t="n">
        <v>17</v>
      </c>
      <c r="CJ161" s="79" t="n"/>
      <c r="CK161" s="79" t="n"/>
      <c r="CL161" s="79" t="n"/>
      <c r="CM161" s="79" t="n"/>
      <c r="CN161" s="79" t="n"/>
      <c r="CO161" s="79" t="n"/>
      <c r="CP161" s="79" t="n"/>
      <c r="CQ161" s="79" t="n"/>
      <c r="CR161" s="79" t="n"/>
      <c r="CS161" s="79" t="n"/>
      <c r="CT161" s="79" t="n"/>
      <c r="CU161" s="79" t="n"/>
      <c r="CV161" s="79" t="n"/>
      <c r="CW161" s="79" t="n"/>
      <c r="CX161" s="79" t="n"/>
      <c r="CY161" s="79" t="n"/>
      <c r="CZ161" s="79" t="n"/>
      <c r="DA161" s="79" t="n"/>
      <c r="DB161" s="79" t="n"/>
      <c r="DC161" s="79" t="n"/>
      <c r="DD161" s="79" t="n"/>
      <c r="DE161" s="79" t="n"/>
      <c r="DF161" s="79" t="n"/>
      <c r="DG161" s="79" t="n"/>
      <c r="DH161" s="79" t="n"/>
      <c r="DI161" s="79" t="n"/>
      <c r="DJ161" s="79" t="n"/>
      <c r="DK161" s="79" t="n"/>
      <c r="DL161" s="79" t="n"/>
      <c r="DM161" s="79" t="n"/>
      <c r="DN161" s="79" t="n"/>
      <c r="DO161" s="79" t="n"/>
      <c r="DP161" s="79" t="n"/>
      <c r="DQ161" s="79" t="n"/>
      <c r="DR161" s="79" t="n"/>
      <c r="DS161" s="79" t="n"/>
      <c r="DT161" s="79" t="n"/>
      <c r="DU161" s="79" t="n"/>
      <c r="DV161" s="79" t="n"/>
      <c r="DW161" s="79" t="n"/>
      <c r="DZ161" s="78" t="n">
        <v>17</v>
      </c>
      <c r="EA161" s="79" t="n"/>
      <c r="EB161" s="79" t="n"/>
      <c r="EC161" s="79" t="n"/>
      <c r="ED161" s="79" t="n"/>
      <c r="EE161" s="79" t="n"/>
      <c r="EF161" s="79" t="n"/>
      <c r="EG161" s="79" t="n"/>
      <c r="EH161" s="79" t="n"/>
      <c r="EI161" s="79" t="n"/>
      <c r="EJ161" s="79" t="n"/>
      <c r="EK161" s="79" t="n"/>
      <c r="EL161" s="79" t="n"/>
      <c r="EM161" s="79" t="n"/>
      <c r="EN161" s="79" t="n"/>
      <c r="EO161" s="79" t="n"/>
      <c r="EP161" s="79" t="n"/>
      <c r="EQ161" s="79" t="n"/>
      <c r="ER161" s="79" t="n"/>
      <c r="ES161" s="79" t="n"/>
      <c r="ET161" s="79" t="n"/>
      <c r="EU161" s="79" t="n"/>
      <c r="EV161" s="79" t="n"/>
      <c r="EW161" s="79" t="n"/>
      <c r="EX161" s="79" t="n"/>
      <c r="EY161" s="79" t="n"/>
      <c r="EZ161" s="79" t="n"/>
      <c r="FA161" s="79" t="n"/>
      <c r="FB161" s="79" t="n"/>
      <c r="FC161" s="79" t="n"/>
      <c r="FD161" s="79" t="n"/>
      <c r="FE161" s="79" t="n"/>
      <c r="FF161" s="79" t="n"/>
      <c r="FG161" s="79" t="n"/>
      <c r="FH161" s="79" t="n"/>
      <c r="FI161" s="79" t="n"/>
      <c r="FJ161" s="79" t="n"/>
      <c r="FK161" s="79" t="n"/>
      <c r="FL161" s="79" t="n"/>
      <c r="FM161" s="79" t="n"/>
      <c r="FN161" s="79" t="n"/>
      <c r="FQ161" s="78" t="n">
        <v>17</v>
      </c>
      <c r="FR161" s="79" t="n"/>
      <c r="FS161" s="79" t="n"/>
      <c r="FT161" s="79" t="n"/>
      <c r="FU161" s="79" t="n"/>
      <c r="FV161" s="79" t="n"/>
      <c r="FW161" s="79" t="n"/>
      <c r="FX161" s="79" t="n"/>
      <c r="FY161" s="79" t="n"/>
      <c r="FZ161" s="79" t="n"/>
      <c r="GA161" s="79" t="n"/>
      <c r="GB161" s="79" t="n"/>
      <c r="GC161" s="79" t="n"/>
      <c r="GD161" s="79" t="n"/>
      <c r="GE161" s="79" t="n"/>
      <c r="GF161" s="79" t="n"/>
      <c r="GG161" s="79" t="n"/>
      <c r="GH161" s="79" t="n"/>
      <c r="GI161" s="79" t="n"/>
      <c r="GJ161" s="79" t="n"/>
      <c r="GK161" s="79" t="n"/>
      <c r="GL161" s="79" t="n"/>
      <c r="GM161" s="79" t="n"/>
      <c r="GN161" s="79" t="n"/>
      <c r="GO161" s="79" t="n"/>
      <c r="GP161" s="79" t="n"/>
      <c r="GQ161" s="79" t="n"/>
      <c r="GR161" s="79" t="n"/>
      <c r="GS161" s="79" t="n"/>
      <c r="GT161" s="79" t="n"/>
      <c r="GU161" s="79" t="n"/>
      <c r="GV161" s="79" t="n"/>
      <c r="GW161" s="79" t="n"/>
      <c r="GX161" s="79" t="n"/>
      <c r="GY161" s="79" t="n"/>
      <c r="GZ161" s="79" t="n"/>
      <c r="HA161" s="79" t="n"/>
      <c r="HB161" s="79" t="n"/>
      <c r="HC161" s="79" t="n"/>
      <c r="HD161" s="79" t="n"/>
      <c r="HE161" s="79" t="n"/>
      <c r="HH161" s="78" t="n">
        <v>17</v>
      </c>
      <c r="HI161" s="79" t="n"/>
      <c r="HJ161" s="79" t="n"/>
      <c r="HK161" s="79" t="n"/>
      <c r="HL161" s="79" t="n"/>
      <c r="HM161" s="79" t="n"/>
      <c r="HN161" s="79" t="n"/>
      <c r="HO161" s="79" t="n"/>
      <c r="HP161" s="79" t="n"/>
      <c r="HQ161" s="79" t="n"/>
      <c r="HR161" s="79" t="n"/>
      <c r="HS161" s="79" t="n"/>
      <c r="HT161" s="79" t="n"/>
      <c r="HU161" s="79" t="n"/>
      <c r="HV161" s="79" t="n"/>
      <c r="HW161" s="79" t="n"/>
      <c r="HX161" s="79" t="n"/>
      <c r="HY161" s="79" t="n"/>
      <c r="HZ161" s="79" t="n"/>
      <c r="IA161" s="79" t="n"/>
      <c r="IB161" s="79" t="n"/>
      <c r="IC161" s="79" t="n"/>
      <c r="ID161" s="79" t="n"/>
      <c r="IE161" s="79" t="n"/>
      <c r="IF161" s="79" t="n"/>
      <c r="IG161" s="79" t="n"/>
      <c r="IH161" s="79" t="n"/>
      <c r="II161" s="79" t="n"/>
      <c r="IJ161" s="79" t="n"/>
      <c r="IK161" s="79" t="n"/>
      <c r="IL161" s="79" t="n"/>
      <c r="IM161" s="79" t="n"/>
      <c r="IN161" s="79" t="n"/>
      <c r="IO161" s="79" t="n"/>
      <c r="IP161" s="79" t="n"/>
      <c r="IQ161" s="79" t="n"/>
      <c r="IR161" s="79" t="n"/>
      <c r="IS161" s="79" t="n"/>
      <c r="IT161" s="79" t="n"/>
      <c r="IU161" s="79" t="n"/>
      <c r="IV161" s="79" t="n"/>
      <c r="IY161" s="78" t="n">
        <v>17</v>
      </c>
      <c r="IZ161" s="79" t="n"/>
      <c r="JA161" s="79" t="n"/>
      <c r="JB161" s="79" t="n"/>
      <c r="JC161" s="79" t="n"/>
      <c r="JD161" s="79" t="n"/>
      <c r="JE161" s="79" t="n"/>
      <c r="JF161" s="79" t="n"/>
      <c r="JG161" s="79" t="n"/>
      <c r="JH161" s="79" t="n"/>
      <c r="JI161" s="79" t="n"/>
      <c r="JJ161" s="79" t="n"/>
      <c r="JK161" s="79" t="n"/>
      <c r="JL161" s="79" t="n"/>
      <c r="JM161" s="79" t="n"/>
      <c r="JN161" s="79" t="n"/>
      <c r="JO161" s="79" t="n"/>
      <c r="JP161" s="79" t="n"/>
      <c r="JQ161" s="79" t="n"/>
      <c r="JR161" s="79" t="n"/>
      <c r="JS161" s="79" t="n"/>
      <c r="JT161" s="79" t="n"/>
      <c r="JU161" s="79" t="n"/>
      <c r="JV161" s="79" t="n"/>
      <c r="JW161" s="79" t="n"/>
      <c r="JX161" s="79" t="n"/>
      <c r="JY161" s="79" t="n"/>
      <c r="JZ161" s="79" t="n"/>
      <c r="KA161" s="79" t="n"/>
      <c r="KB161" s="79" t="n"/>
      <c r="KC161" s="79" t="n"/>
      <c r="KD161" s="79" t="n"/>
      <c r="KE161" s="79" t="n"/>
      <c r="KF161" s="79" t="n"/>
      <c r="KG161" s="79" t="n"/>
      <c r="KH161" s="79" t="n"/>
      <c r="KI161" s="79" t="n"/>
      <c r="KJ161" s="79" t="n"/>
      <c r="KK161" s="79" t="n"/>
      <c r="KL161" s="79" t="n"/>
      <c r="KM161" s="79" t="n"/>
      <c r="KP161" s="78" t="n">
        <v>17</v>
      </c>
      <c r="KQ161" s="79" t="n"/>
      <c r="KR161" s="79" t="n"/>
      <c r="KS161" s="79" t="n"/>
      <c r="KT161" s="79" t="n"/>
      <c r="KU161" s="79" t="n"/>
      <c r="KV161" s="79" t="n"/>
      <c r="KW161" s="79" t="n"/>
      <c r="KX161" s="79" t="n"/>
      <c r="KY161" s="79" t="n"/>
      <c r="KZ161" s="79" t="n"/>
      <c r="LA161" s="79" t="n"/>
      <c r="LB161" s="79" t="n"/>
      <c r="LC161" s="79" t="n"/>
      <c r="LD161" s="79" t="n"/>
      <c r="LE161" s="79" t="n"/>
      <c r="LF161" s="79" t="n"/>
      <c r="LG161" s="79" t="n"/>
      <c r="LH161" s="79" t="n"/>
      <c r="LI161" s="79" t="n"/>
      <c r="LJ161" s="79" t="n"/>
      <c r="LK161" s="79" t="n"/>
      <c r="LL161" s="79" t="n"/>
      <c r="LM161" s="79" t="n"/>
      <c r="LN161" s="79" t="n"/>
      <c r="LO161" s="79" t="n"/>
      <c r="LP161" s="79" t="n"/>
      <c r="LQ161" s="79" t="n"/>
      <c r="LR161" s="79" t="n"/>
      <c r="LS161" s="79" t="n"/>
      <c r="LT161" s="79" t="n"/>
      <c r="LU161" s="79" t="n"/>
      <c r="LV161" s="79" t="n"/>
      <c r="LW161" s="79" t="n"/>
      <c r="LX161" s="79" t="n"/>
      <c r="LY161" s="79" t="n"/>
      <c r="LZ161" s="79" t="n"/>
      <c r="MA161" s="79" t="n"/>
      <c r="MB161" s="79" t="n"/>
      <c r="MC161" s="79" t="n"/>
      <c r="MD161" s="79" t="n"/>
      <c r="MG161" s="78" t="n">
        <v>17</v>
      </c>
      <c r="MH161" s="79" t="n"/>
      <c r="MI161" s="79" t="n"/>
      <c r="MJ161" s="79" t="n"/>
      <c r="MK161" s="79" t="n"/>
      <c r="ML161" s="79" t="n"/>
      <c r="MM161" s="79" t="n"/>
      <c r="MN161" s="79" t="n"/>
      <c r="MO161" s="79" t="n"/>
      <c r="MP161" s="79" t="n"/>
      <c r="MQ161" s="79" t="n"/>
      <c r="MR161" s="79" t="n"/>
      <c r="MS161" s="79" t="n"/>
      <c r="MT161" s="79" t="n"/>
      <c r="MU161" s="79" t="n"/>
      <c r="MV161" s="79" t="n"/>
      <c r="MW161" s="79" t="n"/>
      <c r="MX161" s="79" t="n"/>
      <c r="MY161" s="79" t="n"/>
      <c r="MZ161" s="79" t="n"/>
      <c r="NA161" s="79" t="n"/>
      <c r="NB161" s="79" t="n"/>
      <c r="NC161" s="79" t="n"/>
      <c r="ND161" s="79" t="n"/>
      <c r="NE161" s="79" t="n"/>
      <c r="NF161" s="79" t="n"/>
      <c r="NG161" s="79" t="n"/>
      <c r="NH161" s="79" t="n"/>
      <c r="NI161" s="79" t="n"/>
      <c r="NJ161" s="79" t="n"/>
      <c r="NK161" s="79" t="n"/>
      <c r="NL161" s="79" t="n"/>
      <c r="NM161" s="79" t="n"/>
      <c r="NN161" s="79" t="n"/>
      <c r="NO161" s="79" t="n"/>
      <c r="NP161" s="79" t="n"/>
      <c r="NQ161" s="79" t="n"/>
      <c r="NR161" s="79" t="n"/>
      <c r="NS161" s="79" t="n"/>
      <c r="NT161" s="79" t="n"/>
      <c r="NU161" s="79" t="n"/>
      <c r="NX161" s="78" t="n">
        <v>17</v>
      </c>
      <c r="NY161" s="79" t="n"/>
      <c r="NZ161" s="79" t="n"/>
      <c r="OA161" s="79" t="n"/>
      <c r="OB161" s="79" t="n"/>
      <c r="OC161" s="79" t="n"/>
      <c r="OD161" s="79" t="n"/>
      <c r="OE161" s="79" t="n"/>
      <c r="OF161" s="79" t="n"/>
      <c r="OG161" s="79" t="n"/>
      <c r="OH161" s="79" t="n"/>
      <c r="OI161" s="79" t="n"/>
      <c r="OJ161" s="79" t="n"/>
      <c r="OK161" s="79" t="n"/>
      <c r="OL161" s="79" t="n"/>
      <c r="OM161" s="79" t="n"/>
      <c r="ON161" s="79" t="n"/>
      <c r="OO161" s="79" t="n"/>
      <c r="OP161" s="79" t="n"/>
      <c r="OQ161" s="79" t="n"/>
      <c r="OR161" s="79" t="n"/>
      <c r="OS161" s="79" t="n"/>
      <c r="OT161" s="79" t="n"/>
      <c r="OU161" s="79" t="n"/>
      <c r="OV161" s="79" t="n"/>
      <c r="OW161" s="79" t="n"/>
      <c r="OX161" s="79" t="n"/>
      <c r="OY161" s="79" t="n"/>
      <c r="OZ161" s="79" t="n"/>
      <c r="PA161" s="79" t="n"/>
      <c r="PB161" s="79" t="n"/>
      <c r="PC161" s="79" t="n"/>
      <c r="PD161" s="79" t="n"/>
      <c r="PE161" s="79" t="n"/>
      <c r="PF161" s="79" t="n"/>
      <c r="PG161" s="79" t="n"/>
      <c r="PH161" s="79" t="n"/>
      <c r="PI161" s="79" t="n"/>
      <c r="PJ161" s="79" t="n"/>
      <c r="PK161" s="79" t="n"/>
      <c r="PL161" s="79" t="n"/>
      <c r="PO161" s="78" t="n">
        <v>17</v>
      </c>
      <c r="PP161" s="79" t="n"/>
      <c r="PQ161" s="79" t="n"/>
      <c r="PR161" s="79" t="n"/>
      <c r="PS161" s="79" t="n"/>
      <c r="PT161" s="79" t="n"/>
      <c r="PU161" s="79" t="n"/>
      <c r="PV161" s="79" t="n"/>
      <c r="PW161" s="79" t="n"/>
      <c r="PX161" s="79" t="n"/>
      <c r="PY161" s="79" t="n"/>
      <c r="PZ161" s="79" t="n"/>
      <c r="QA161" s="79" t="n"/>
      <c r="QB161" s="79" t="n"/>
      <c r="QC161" s="79" t="n"/>
      <c r="QD161" s="79" t="n"/>
      <c r="QE161" s="79" t="n"/>
      <c r="QF161" s="79" t="n"/>
      <c r="QG161" s="79" t="n"/>
      <c r="QH161" s="79" t="n"/>
      <c r="QI161" s="79" t="n"/>
      <c r="QJ161" s="79" t="n"/>
      <c r="QK161" s="79" t="n"/>
      <c r="QL161" s="79" t="n"/>
      <c r="QM161" s="79" t="n"/>
      <c r="QN161" s="79" t="n"/>
      <c r="QO161" s="79" t="n"/>
      <c r="QP161" s="79" t="n"/>
      <c r="QQ161" s="79" t="n"/>
      <c r="QR161" s="79" t="n"/>
      <c r="QS161" s="79" t="n"/>
      <c r="QT161" s="79" t="n"/>
      <c r="QU161" s="79" t="n"/>
      <c r="QV161" s="79" t="n"/>
      <c r="QW161" s="79" t="n"/>
      <c r="QX161" s="79" t="n"/>
      <c r="QY161" s="79" t="n"/>
      <c r="QZ161" s="79" t="n"/>
      <c r="RA161" s="79" t="n"/>
      <c r="RB161" s="79" t="n"/>
      <c r="RC161" s="79" t="n"/>
      <c r="RF161" s="78" t="n">
        <v>17</v>
      </c>
      <c r="RG161" s="79" t="n"/>
      <c r="RH161" s="79" t="n"/>
      <c r="RI161" s="79" t="n"/>
      <c r="RJ161" s="79" t="n"/>
      <c r="RK161" s="79" t="n"/>
      <c r="RL161" s="79" t="n"/>
      <c r="RM161" s="79" t="n"/>
      <c r="RN161" s="79" t="n"/>
      <c r="RO161" s="79" t="n"/>
      <c r="RP161" s="79" t="n"/>
      <c r="RQ161" s="79" t="n"/>
      <c r="RR161" s="79" t="n"/>
      <c r="RS161" s="79" t="n"/>
      <c r="RT161" s="79" t="n"/>
      <c r="RU161" s="79" t="n"/>
      <c r="RV161" s="79" t="n"/>
      <c r="RW161" s="79" t="n"/>
      <c r="RX161" s="79" t="n"/>
      <c r="RY161" s="79" t="n"/>
      <c r="RZ161" s="79" t="n"/>
      <c r="SA161" s="79" t="n"/>
      <c r="SB161" s="79" t="n"/>
      <c r="SC161" s="79" t="n"/>
      <c r="SD161" s="79" t="n"/>
      <c r="SE161" s="79" t="n"/>
      <c r="SF161" s="79" t="n"/>
      <c r="SG161" s="79" t="n"/>
      <c r="SH161" s="79" t="n"/>
      <c r="SI161" s="79" t="n"/>
      <c r="SJ161" s="79" t="n"/>
      <c r="SK161" s="79" t="n"/>
      <c r="SL161" s="79" t="n"/>
      <c r="SM161" s="79" t="n"/>
      <c r="SN161" s="79" t="n"/>
      <c r="SO161" s="79" t="n"/>
      <c r="SP161" s="79" t="n"/>
      <c r="SQ161" s="79" t="n"/>
      <c r="SR161" s="79" t="n"/>
      <c r="SS161" s="79" t="n"/>
      <c r="ST161" s="79" t="n"/>
      <c r="SW161" s="78" t="n">
        <v>17</v>
      </c>
      <c r="SX161" s="79" t="n"/>
      <c r="SY161" s="79" t="n"/>
      <c r="SZ161" s="79" t="n"/>
      <c r="TA161" s="79" t="n"/>
      <c r="TB161" s="79" t="n"/>
      <c r="TC161" s="79" t="n"/>
      <c r="TD161" s="79" t="n"/>
      <c r="TE161" s="79" t="n"/>
      <c r="TF161" s="79" t="n"/>
      <c r="TG161" s="79" t="n"/>
      <c r="TH161" s="79" t="n"/>
      <c r="TI161" s="79" t="n"/>
      <c r="TJ161" s="79" t="n"/>
      <c r="TK161" s="79" t="n"/>
      <c r="TL161" s="79" t="n"/>
      <c r="TM161" s="79" t="n"/>
      <c r="TN161" s="79" t="n"/>
      <c r="TO161" s="79" t="n"/>
      <c r="TP161" s="79" t="n"/>
      <c r="TQ161" s="79" t="n"/>
      <c r="TR161" s="79" t="n"/>
      <c r="TS161" s="79" t="n"/>
      <c r="TT161" s="79" t="n"/>
      <c r="TU161" s="79" t="n"/>
      <c r="TV161" s="79" t="n"/>
      <c r="TW161" s="79" t="n"/>
      <c r="TX161" s="79" t="n"/>
      <c r="TY161" s="79" t="n"/>
      <c r="TZ161" s="79" t="n"/>
      <c r="UA161" s="79" t="n"/>
      <c r="UB161" s="79" t="n"/>
      <c r="UC161" s="79" t="n"/>
      <c r="UD161" s="79" t="n"/>
      <c r="UE161" s="79" t="n"/>
      <c r="UF161" s="79" t="n"/>
      <c r="UG161" s="79" t="n"/>
      <c r="UH161" s="79" t="n"/>
      <c r="UI161" s="79" t="n"/>
      <c r="UJ161" s="79" t="n"/>
      <c r="UK161" s="79" t="n"/>
      <c r="UN161" s="78" t="n">
        <v>17</v>
      </c>
      <c r="UO161" s="79" t="n"/>
      <c r="UP161" s="79" t="n"/>
      <c r="UQ161" s="79" t="n"/>
      <c r="UR161" s="79" t="n"/>
      <c r="US161" s="79" t="n"/>
      <c r="UT161" s="79" t="n"/>
      <c r="UU161" s="79" t="n"/>
      <c r="UV161" s="79" t="n"/>
      <c r="UW161" s="79" t="n"/>
      <c r="UX161" s="79" t="n"/>
      <c r="UY161" s="79" t="n"/>
      <c r="UZ161" s="79" t="n"/>
      <c r="VA161" s="79" t="n"/>
      <c r="VB161" s="79" t="n"/>
      <c r="VC161" s="79" t="n"/>
      <c r="VD161" s="79" t="n"/>
      <c r="VE161" s="79" t="n"/>
      <c r="VF161" s="79" t="n"/>
      <c r="VG161" s="79" t="n"/>
      <c r="VH161" s="79" t="n"/>
      <c r="VI161" s="79" t="n"/>
      <c r="VJ161" s="79" t="n"/>
      <c r="VK161" s="79" t="n"/>
      <c r="VL161" s="79" t="n"/>
      <c r="VM161" s="79" t="n"/>
      <c r="VN161" s="79" t="n"/>
      <c r="VO161" s="79" t="n"/>
      <c r="VP161" s="79" t="n"/>
      <c r="VQ161" s="79" t="n"/>
      <c r="VR161" s="79" t="n"/>
      <c r="VS161" s="79" t="n"/>
      <c r="VT161" s="79" t="n"/>
      <c r="VU161" s="79" t="n"/>
      <c r="VV161" s="79" t="n"/>
      <c r="VW161" s="79" t="n"/>
      <c r="VX161" s="79" t="n"/>
      <c r="VY161" s="79" t="n"/>
      <c r="VZ161" s="79" t="n"/>
      <c r="WA161" s="79" t="n"/>
      <c r="WB161" s="79" t="n"/>
      <c r="WE161" s="78" t="n">
        <v>17</v>
      </c>
      <c r="WF161" s="79" t="n"/>
      <c r="WG161" s="79" t="n"/>
      <c r="WH161" s="79" t="n"/>
      <c r="WI161" s="79" t="n"/>
      <c r="WJ161" s="79" t="n"/>
      <c r="WK161" s="79" t="n"/>
      <c r="WL161" s="79" t="n"/>
      <c r="WM161" s="79" t="n"/>
      <c r="WN161" s="79" t="n"/>
      <c r="WO161" s="79" t="n"/>
      <c r="WP161" s="79" t="n"/>
      <c r="WQ161" s="79" t="n"/>
      <c r="WR161" s="79" t="n"/>
      <c r="WS161" s="79" t="n"/>
      <c r="WT161" s="79" t="n"/>
      <c r="WU161" s="79" t="n"/>
      <c r="WV161" s="79" t="n"/>
      <c r="WW161" s="79" t="n"/>
      <c r="WX161" s="79" t="n"/>
      <c r="WY161" s="79" t="n"/>
      <c r="WZ161" s="79" t="n"/>
      <c r="XA161" s="79" t="n"/>
      <c r="XB161" s="79" t="n"/>
      <c r="XC161" s="79" t="n"/>
      <c r="XD161" s="79" t="n"/>
      <c r="XE161" s="79" t="n"/>
      <c r="XF161" s="79" t="n"/>
      <c r="XG161" s="79" t="n"/>
      <c r="XH161" s="79" t="n"/>
      <c r="XI161" s="79" t="n"/>
      <c r="XJ161" s="79" t="n"/>
      <c r="XK161" s="79" t="n"/>
      <c r="XL161" s="79" t="n"/>
      <c r="XM161" s="79" t="n"/>
      <c r="XN161" s="79" t="n"/>
      <c r="XO161" s="79" t="n"/>
      <c r="XP161" s="79" t="n"/>
      <c r="XQ161" s="79" t="n"/>
      <c r="XR161" s="79" t="n"/>
      <c r="XS161" s="79" t="n"/>
      <c r="XV161" s="78" t="n">
        <v>17</v>
      </c>
      <c r="XW161" s="79" t="n"/>
      <c r="XX161" s="79" t="n"/>
      <c r="XY161" s="79" t="n"/>
      <c r="XZ161" s="79" t="n"/>
      <c r="YA161" s="79" t="n"/>
      <c r="YB161" s="79" t="n"/>
      <c r="YC161" s="79" t="n"/>
      <c r="YD161" s="79" t="n"/>
      <c r="YE161" s="79" t="n"/>
      <c r="YF161" s="79" t="n"/>
      <c r="YG161" s="79" t="n"/>
      <c r="YH161" s="79" t="n"/>
      <c r="YI161" s="79" t="n"/>
      <c r="YJ161" s="79" t="n"/>
      <c r="YK161" s="79" t="n"/>
      <c r="YL161" s="79" t="n"/>
      <c r="YM161" s="79" t="n"/>
      <c r="YN161" s="79" t="n"/>
      <c r="YO161" s="79" t="n"/>
      <c r="YP161" s="79" t="n"/>
      <c r="YQ161" s="79" t="n"/>
      <c r="YR161" s="79" t="n"/>
      <c r="YS161" s="79" t="n"/>
      <c r="YT161" s="79" t="n"/>
      <c r="YU161" s="79" t="n"/>
      <c r="YV161" s="79" t="n"/>
      <c r="YW161" s="79" t="n"/>
      <c r="YX161" s="79" t="n"/>
      <c r="YY161" s="79" t="n"/>
      <c r="YZ161" s="79" t="n"/>
      <c r="ZA161" s="79" t="n"/>
      <c r="ZB161" s="79" t="n"/>
      <c r="ZC161" s="79" t="n"/>
      <c r="ZD161" s="79" t="n"/>
      <c r="ZE161" s="79" t="n"/>
      <c r="ZF161" s="79" t="n"/>
      <c r="ZG161" s="79" t="n"/>
      <c r="ZH161" s="79" t="n"/>
      <c r="ZI161" s="79" t="n"/>
      <c r="ZJ161" s="79" t="n"/>
      <c r="ZM161" s="78" t="n">
        <v>17</v>
      </c>
      <c r="ZN161" s="79" t="n"/>
      <c r="ZO161" s="79" t="n"/>
      <c r="ZP161" s="79" t="n"/>
      <c r="ZQ161" s="79" t="n"/>
      <c r="ZR161" s="79" t="n"/>
      <c r="ZS161" s="79" t="n"/>
      <c r="ZT161" s="79" t="n"/>
      <c r="ZU161" s="79" t="n"/>
      <c r="ZV161" s="79" t="n"/>
      <c r="ZW161" s="79" t="n"/>
      <c r="ZX161" s="79" t="n"/>
      <c r="ZY161" s="79" t="n"/>
      <c r="ZZ161" s="79" t="n"/>
      <c r="AAA161" s="79" t="n"/>
      <c r="AAB161" s="79" t="n"/>
      <c r="AAC161" s="79" t="n"/>
      <c r="AAD161" s="79" t="n"/>
      <c r="AAE161" s="79" t="n"/>
      <c r="AAF161" s="79" t="n"/>
      <c r="AAG161" s="79" t="n"/>
      <c r="AAH161" s="79" t="n"/>
      <c r="AAI161" s="79" t="n"/>
      <c r="AAJ161" s="79" t="n"/>
      <c r="AAK161" s="79" t="n"/>
      <c r="AAL161" s="79" t="n"/>
      <c r="AAM161" s="79" t="n"/>
      <c r="AAN161" s="79" t="n"/>
      <c r="AAO161" s="79" t="n"/>
      <c r="AAP161" s="79" t="n"/>
      <c r="AAQ161" s="79" t="n"/>
      <c r="AAR161" s="79" t="n"/>
      <c r="AAS161" s="79" t="n"/>
      <c r="AAT161" s="79" t="n"/>
      <c r="AAU161" s="79" t="n"/>
      <c r="AAV161" s="79" t="n"/>
      <c r="AAW161" s="79" t="n"/>
      <c r="AAX161" s="79" t="n"/>
      <c r="AAY161" s="79" t="n"/>
      <c r="AAZ161" s="79" t="n"/>
      <c r="ABA161" s="79" t="n"/>
      <c r="ABD161" s="78" t="n">
        <v>17</v>
      </c>
      <c r="ABE161" s="79" t="n"/>
      <c r="ABF161" s="79" t="n"/>
      <c r="ABG161" s="79" t="n"/>
      <c r="ABH161" s="79" t="n"/>
      <c r="ABI161" s="79" t="n"/>
      <c r="ABJ161" s="79" t="n"/>
      <c r="ABK161" s="79" t="n"/>
      <c r="ABL161" s="79" t="n"/>
      <c r="ABM161" s="79" t="n"/>
      <c r="ABN161" s="79" t="n"/>
      <c r="ABO161" s="79" t="n"/>
      <c r="ABP161" s="79" t="n"/>
      <c r="ABQ161" s="79" t="n"/>
      <c r="ABR161" s="79" t="n"/>
      <c r="ABS161" s="79" t="n"/>
      <c r="ABT161" s="79" t="n"/>
      <c r="ABU161" s="79" t="n"/>
      <c r="ABV161" s="79" t="n"/>
      <c r="ABW161" s="79" t="n"/>
      <c r="ABX161" s="79" t="n"/>
      <c r="ABY161" s="79" t="n"/>
      <c r="ABZ161" s="79" t="n"/>
      <c r="ACA161" s="79" t="n"/>
      <c r="ACB161" s="79" t="n"/>
      <c r="ACC161" s="79" t="n"/>
      <c r="ACD161" s="79" t="n"/>
      <c r="ACE161" s="79" t="n"/>
      <c r="ACF161" s="79" t="n"/>
      <c r="ACG161" s="79" t="n"/>
      <c r="ACH161" s="79" t="n"/>
      <c r="ACI161" s="79" t="n"/>
      <c r="ACJ161" s="79" t="n"/>
      <c r="ACK161" s="79" t="n"/>
      <c r="ACL161" s="79" t="n"/>
      <c r="ACM161" s="79" t="n"/>
      <c r="ACN161" s="79" t="n"/>
      <c r="ACO161" s="79" t="n"/>
      <c r="ACP161" s="79" t="n"/>
      <c r="ACQ161" s="79" t="n"/>
      <c r="ACR161" s="79" t="n"/>
      <c r="ACU161" s="78" t="n">
        <v>17</v>
      </c>
      <c r="ACV161" s="79" t="n"/>
      <c r="ACW161" s="79" t="n"/>
      <c r="ACX161" s="79" t="n"/>
      <c r="ACY161" s="79" t="n"/>
      <c r="ACZ161" s="79" t="n"/>
      <c r="ADA161" s="79" t="n"/>
      <c r="ADB161" s="79" t="n"/>
      <c r="ADC161" s="79" t="n"/>
      <c r="ADD161" s="79" t="n"/>
      <c r="ADE161" s="79" t="n"/>
      <c r="ADF161" s="79" t="n"/>
      <c r="ADG161" s="79" t="n"/>
      <c r="ADH161" s="79" t="n"/>
      <c r="ADI161" s="79" t="n"/>
      <c r="ADJ161" s="79" t="n"/>
      <c r="ADK161" s="79" t="n"/>
      <c r="ADL161" s="79" t="n"/>
      <c r="ADM161" s="79" t="n"/>
      <c r="ADN161" s="79" t="n"/>
      <c r="ADO161" s="79" t="n"/>
      <c r="ADP161" s="79" t="n"/>
      <c r="ADQ161" s="79" t="n"/>
      <c r="ADR161" s="79" t="n"/>
      <c r="ADS161" s="79" t="n"/>
      <c r="ADT161" s="79" t="n"/>
      <c r="ADU161" s="79" t="n"/>
      <c r="ADV161" s="79" t="n"/>
      <c r="ADW161" s="79" t="n"/>
      <c r="ADX161" s="79" t="n"/>
      <c r="ADY161" s="79" t="n"/>
      <c r="ADZ161" s="79" t="n"/>
      <c r="AEA161" s="79" t="n"/>
      <c r="AEB161" s="79" t="n"/>
      <c r="AEC161" s="79" t="n"/>
      <c r="AED161" s="79" t="n"/>
      <c r="AEE161" s="79" t="n"/>
      <c r="AEF161" s="79" t="n"/>
      <c r="AEG161" s="79" t="n"/>
      <c r="AEH161" s="79" t="n"/>
      <c r="AEI161" s="79" t="n"/>
      <c r="AEL161" s="78" t="n">
        <v>17</v>
      </c>
      <c r="AEM161" s="79" t="n"/>
      <c r="AEN161" s="79" t="n"/>
      <c r="AEO161" s="79" t="n"/>
      <c r="AEP161" s="79" t="n"/>
      <c r="AEQ161" s="79" t="n"/>
      <c r="AER161" s="79" t="n"/>
      <c r="AES161" s="79" t="n"/>
      <c r="AET161" s="79" t="n"/>
      <c r="AEU161" s="79" t="n"/>
      <c r="AEV161" s="79" t="n"/>
      <c r="AEW161" s="79" t="n"/>
      <c r="AEX161" s="79" t="n"/>
      <c r="AEY161" s="79" t="n"/>
      <c r="AEZ161" s="79" t="n"/>
      <c r="AFA161" s="79" t="n"/>
      <c r="AFB161" s="79" t="n"/>
      <c r="AFC161" s="79" t="n"/>
      <c r="AFD161" s="79" t="n"/>
      <c r="AFE161" s="79" t="n"/>
      <c r="AFF161" s="79" t="n"/>
      <c r="AFG161" s="79" t="n"/>
      <c r="AFH161" s="79" t="n"/>
      <c r="AFI161" s="79" t="n"/>
      <c r="AFJ161" s="79" t="n"/>
      <c r="AFK161" s="79" t="n"/>
      <c r="AFL161" s="79" t="n"/>
      <c r="AFM161" s="79" t="n"/>
      <c r="AFN161" s="79" t="n"/>
      <c r="AFO161" s="79" t="n"/>
      <c r="AFP161" s="79" t="n"/>
      <c r="AFQ161" s="79" t="n"/>
      <c r="AFR161" s="79" t="n"/>
      <c r="AFS161" s="79" t="n"/>
      <c r="AFT161" s="79" t="n"/>
      <c r="AFU161" s="79" t="n"/>
      <c r="AFV161" s="79" t="n"/>
      <c r="AFW161" s="79" t="n"/>
      <c r="AFX161" s="79" t="n"/>
      <c r="AFY161" s="79" t="n"/>
      <c r="AFZ161" s="79" t="n"/>
    </row>
    <row r="162">
      <c r="A162" s="78" t="n">
        <v>18</v>
      </c>
      <c r="B162" s="79" t="n"/>
      <c r="C162" s="79" t="n"/>
      <c r="D162" s="79" t="n"/>
      <c r="E162" s="79" t="n"/>
      <c r="F162" s="79" t="n"/>
      <c r="G162" s="79" t="n"/>
      <c r="H162" s="79" t="n"/>
      <c r="I162" s="79" t="n"/>
      <c r="J162" s="79" t="n"/>
      <c r="K162" s="79" t="n"/>
      <c r="L162" s="79" t="n"/>
      <c r="M162" s="79" t="n"/>
      <c r="N162" s="79" t="n"/>
      <c r="O162" s="79" t="n"/>
      <c r="P162" s="79" t="n"/>
      <c r="Q162" s="79" t="n"/>
      <c r="R162" s="79" t="n"/>
      <c r="S162" s="79" t="n"/>
      <c r="T162" s="79" t="n"/>
      <c r="U162" s="79" t="n"/>
      <c r="V162" s="79" t="n"/>
      <c r="W162" s="79" t="n"/>
      <c r="X162" s="79" t="n"/>
      <c r="Y162" s="79" t="n"/>
      <c r="Z162" s="79" t="n"/>
      <c r="AA162" s="79" t="n"/>
      <c r="AB162" s="79" t="n"/>
      <c r="AC162" s="79" t="n"/>
      <c r="AD162" s="79" t="n"/>
      <c r="AE162" s="79" t="n"/>
      <c r="AF162" s="79" t="n"/>
      <c r="AG162" s="79" t="n"/>
      <c r="AH162" s="79" t="n"/>
      <c r="AI162" s="79" t="n"/>
      <c r="AJ162" s="79" t="n"/>
      <c r="AK162" s="79" t="n"/>
      <c r="AL162" s="79" t="n"/>
      <c r="AM162" s="79" t="n"/>
      <c r="AN162" s="79" t="n"/>
      <c r="AO162" s="79" t="n"/>
      <c r="AR162" s="78" t="n">
        <v>18</v>
      </c>
      <c r="AS162" s="79" t="n"/>
      <c r="AT162" s="79" t="n"/>
      <c r="AU162" s="79" t="n"/>
      <c r="AV162" s="79" t="n"/>
      <c r="AW162" s="79" t="n"/>
      <c r="AX162" s="79" t="n"/>
      <c r="AY162" s="79" t="n"/>
      <c r="AZ162" s="79" t="n"/>
      <c r="BA162" s="79" t="n"/>
      <c r="BB162" s="79" t="n"/>
      <c r="BC162" s="79" t="n"/>
      <c r="BD162" s="79" t="n"/>
      <c r="BE162" s="79" t="n"/>
      <c r="BF162" s="79" t="n"/>
      <c r="BG162" s="79" t="n"/>
      <c r="BH162" s="79" t="n"/>
      <c r="BI162" s="79" t="n"/>
      <c r="BJ162" s="79" t="n"/>
      <c r="BK162" s="79" t="n"/>
      <c r="BL162" s="79" t="n"/>
      <c r="BM162" s="79" t="n"/>
      <c r="BN162" s="79" t="n"/>
      <c r="BO162" s="79" t="n"/>
      <c r="BP162" s="79" t="n"/>
      <c r="BQ162" s="79" t="n"/>
      <c r="BR162" s="79" t="n"/>
      <c r="BS162" s="79" t="n"/>
      <c r="BT162" s="79" t="n"/>
      <c r="BU162" s="79" t="n"/>
      <c r="BV162" s="79" t="n"/>
      <c r="BW162" s="79" t="n"/>
      <c r="BX162" s="79" t="n"/>
      <c r="BY162" s="79" t="n"/>
      <c r="BZ162" s="79" t="n"/>
      <c r="CA162" s="79" t="n"/>
      <c r="CB162" s="79" t="n"/>
      <c r="CC162" s="79" t="n"/>
      <c r="CD162" s="79" t="n"/>
      <c r="CE162" s="79" t="n"/>
      <c r="CF162" s="79" t="n"/>
      <c r="CI162" s="78" t="n">
        <v>18</v>
      </c>
      <c r="CJ162" s="79" t="n"/>
      <c r="CK162" s="79" t="n"/>
      <c r="CL162" s="79" t="n"/>
      <c r="CM162" s="79" t="n"/>
      <c r="CN162" s="79" t="n"/>
      <c r="CO162" s="79" t="n"/>
      <c r="CP162" s="79" t="n"/>
      <c r="CQ162" s="79" t="n"/>
      <c r="CR162" s="79" t="n"/>
      <c r="CS162" s="79" t="n"/>
      <c r="CT162" s="79" t="n"/>
      <c r="CU162" s="79" t="n"/>
      <c r="CV162" s="79" t="n"/>
      <c r="CW162" s="79" t="n"/>
      <c r="CX162" s="79" t="n"/>
      <c r="CY162" s="79" t="n"/>
      <c r="CZ162" s="79" t="n"/>
      <c r="DA162" s="79" t="n"/>
      <c r="DB162" s="79" t="n"/>
      <c r="DC162" s="79" t="n"/>
      <c r="DD162" s="79" t="n"/>
      <c r="DE162" s="79" t="n"/>
      <c r="DF162" s="79" t="n"/>
      <c r="DG162" s="79" t="n"/>
      <c r="DH162" s="79" t="n"/>
      <c r="DI162" s="79" t="n"/>
      <c r="DJ162" s="79" t="n"/>
      <c r="DK162" s="79" t="n"/>
      <c r="DL162" s="79" t="n"/>
      <c r="DM162" s="79" t="n"/>
      <c r="DN162" s="79" t="n"/>
      <c r="DO162" s="79" t="n"/>
      <c r="DP162" s="79" t="n"/>
      <c r="DQ162" s="79" t="n"/>
      <c r="DR162" s="79" t="n"/>
      <c r="DS162" s="79" t="n"/>
      <c r="DT162" s="79" t="n"/>
      <c r="DU162" s="79" t="n"/>
      <c r="DV162" s="79" t="n"/>
      <c r="DW162" s="79" t="n"/>
      <c r="DZ162" s="78" t="n">
        <v>18</v>
      </c>
      <c r="EA162" s="79" t="n"/>
      <c r="EB162" s="79" t="n"/>
      <c r="EC162" s="79" t="n"/>
      <c r="ED162" s="79" t="n"/>
      <c r="EE162" s="79" t="n"/>
      <c r="EF162" s="79" t="n"/>
      <c r="EG162" s="79" t="n"/>
      <c r="EH162" s="79" t="n"/>
      <c r="EI162" s="79" t="n"/>
      <c r="EJ162" s="79" t="n"/>
      <c r="EK162" s="79" t="n"/>
      <c r="EL162" s="79" t="n"/>
      <c r="EM162" s="79" t="n"/>
      <c r="EN162" s="79" t="n"/>
      <c r="EO162" s="79" t="n"/>
      <c r="EP162" s="79" t="n"/>
      <c r="EQ162" s="79" t="n"/>
      <c r="ER162" s="79" t="n"/>
      <c r="ES162" s="79" t="n"/>
      <c r="ET162" s="79" t="n"/>
      <c r="EU162" s="79" t="n"/>
      <c r="EV162" s="79" t="n"/>
      <c r="EW162" s="79" t="n"/>
      <c r="EX162" s="79" t="n"/>
      <c r="EY162" s="79" t="n"/>
      <c r="EZ162" s="79" t="n"/>
      <c r="FA162" s="79" t="n"/>
      <c r="FB162" s="79" t="n"/>
      <c r="FC162" s="79" t="n"/>
      <c r="FD162" s="79" t="n"/>
      <c r="FE162" s="79" t="n"/>
      <c r="FF162" s="79" t="n"/>
      <c r="FG162" s="79" t="n"/>
      <c r="FH162" s="79" t="n"/>
      <c r="FI162" s="79" t="n"/>
      <c r="FJ162" s="79" t="n"/>
      <c r="FK162" s="79" t="n"/>
      <c r="FL162" s="79" t="n"/>
      <c r="FM162" s="79" t="n"/>
      <c r="FN162" s="79" t="n"/>
      <c r="FQ162" s="78" t="n">
        <v>18</v>
      </c>
      <c r="FR162" s="79" t="n"/>
      <c r="FS162" s="79" t="n"/>
      <c r="FT162" s="79" t="n"/>
      <c r="FU162" s="79" t="n"/>
      <c r="FV162" s="79" t="n"/>
      <c r="FW162" s="79" t="n"/>
      <c r="FX162" s="79" t="n"/>
      <c r="FY162" s="79" t="n"/>
      <c r="FZ162" s="79" t="n"/>
      <c r="GA162" s="79" t="n"/>
      <c r="GB162" s="79" t="n"/>
      <c r="GC162" s="79" t="n"/>
      <c r="GD162" s="79" t="n"/>
      <c r="GE162" s="79" t="n"/>
      <c r="GF162" s="79" t="n"/>
      <c r="GG162" s="79" t="n"/>
      <c r="GH162" s="79" t="n"/>
      <c r="GI162" s="79" t="n"/>
      <c r="GJ162" s="79" t="n"/>
      <c r="GK162" s="79" t="n"/>
      <c r="GL162" s="79" t="n"/>
      <c r="GM162" s="79" t="n"/>
      <c r="GN162" s="79" t="n"/>
      <c r="GO162" s="79" t="n"/>
      <c r="GP162" s="79" t="n"/>
      <c r="GQ162" s="79" t="n"/>
      <c r="GR162" s="79" t="n"/>
      <c r="GS162" s="79" t="n"/>
      <c r="GT162" s="79" t="n"/>
      <c r="GU162" s="79" t="n"/>
      <c r="GV162" s="79" t="n"/>
      <c r="GW162" s="79" t="n"/>
      <c r="GX162" s="79" t="n"/>
      <c r="GY162" s="79" t="n"/>
      <c r="GZ162" s="79" t="n"/>
      <c r="HA162" s="79" t="n"/>
      <c r="HB162" s="79" t="n"/>
      <c r="HC162" s="79" t="n"/>
      <c r="HD162" s="79" t="n"/>
      <c r="HE162" s="79" t="n"/>
      <c r="HH162" s="78" t="n">
        <v>18</v>
      </c>
      <c r="HI162" s="79" t="n"/>
      <c r="HJ162" s="79" t="n"/>
      <c r="HK162" s="79" t="n"/>
      <c r="HL162" s="79" t="n"/>
      <c r="HM162" s="79" t="n"/>
      <c r="HN162" s="79" t="n"/>
      <c r="HO162" s="79" t="n"/>
      <c r="HP162" s="79" t="n"/>
      <c r="HQ162" s="79" t="n"/>
      <c r="HR162" s="79" t="n"/>
      <c r="HS162" s="79" t="n"/>
      <c r="HT162" s="79" t="n"/>
      <c r="HU162" s="79" t="n"/>
      <c r="HV162" s="79" t="n"/>
      <c r="HW162" s="79" t="n"/>
      <c r="HX162" s="79" t="n"/>
      <c r="HY162" s="79" t="n"/>
      <c r="HZ162" s="79" t="n"/>
      <c r="IA162" s="79" t="n"/>
      <c r="IB162" s="79" t="n"/>
      <c r="IC162" s="79" t="n"/>
      <c r="ID162" s="79" t="n"/>
      <c r="IE162" s="79" t="n"/>
      <c r="IF162" s="79" t="n"/>
      <c r="IG162" s="79" t="n"/>
      <c r="IH162" s="79" t="n"/>
      <c r="II162" s="79" t="n"/>
      <c r="IJ162" s="79" t="n"/>
      <c r="IK162" s="79" t="n"/>
      <c r="IL162" s="79" t="n"/>
      <c r="IM162" s="79" t="n"/>
      <c r="IN162" s="79" t="n"/>
      <c r="IO162" s="79" t="n"/>
      <c r="IP162" s="79" t="n"/>
      <c r="IQ162" s="79" t="n"/>
      <c r="IR162" s="79" t="n"/>
      <c r="IS162" s="79" t="n"/>
      <c r="IT162" s="79" t="n"/>
      <c r="IU162" s="79" t="n"/>
      <c r="IV162" s="79" t="n"/>
      <c r="IY162" s="78" t="n">
        <v>18</v>
      </c>
      <c r="IZ162" s="79" t="n"/>
      <c r="JA162" s="79" t="n"/>
      <c r="JB162" s="79" t="n"/>
      <c r="JC162" s="79" t="n"/>
      <c r="JD162" s="79" t="n"/>
      <c r="JE162" s="79" t="n"/>
      <c r="JF162" s="79" t="n"/>
      <c r="JG162" s="79" t="n"/>
      <c r="JH162" s="79" t="n"/>
      <c r="JI162" s="79" t="n"/>
      <c r="JJ162" s="79" t="n"/>
      <c r="JK162" s="79" t="n"/>
      <c r="JL162" s="79" t="n"/>
      <c r="JM162" s="79" t="n"/>
      <c r="JN162" s="79" t="n"/>
      <c r="JO162" s="79" t="n"/>
      <c r="JP162" s="79" t="n"/>
      <c r="JQ162" s="79" t="n"/>
      <c r="JR162" s="79" t="n"/>
      <c r="JS162" s="79" t="n"/>
      <c r="JT162" s="79" t="n"/>
      <c r="JU162" s="79" t="n"/>
      <c r="JV162" s="79" t="n"/>
      <c r="JW162" s="79" t="n"/>
      <c r="JX162" s="79" t="n"/>
      <c r="JY162" s="79" t="n"/>
      <c r="JZ162" s="79" t="n"/>
      <c r="KA162" s="79" t="n"/>
      <c r="KB162" s="79" t="n"/>
      <c r="KC162" s="79" t="n"/>
      <c r="KD162" s="79" t="n"/>
      <c r="KE162" s="79" t="n"/>
      <c r="KF162" s="79" t="n"/>
      <c r="KG162" s="79" t="n"/>
      <c r="KH162" s="79" t="n"/>
      <c r="KI162" s="79" t="n"/>
      <c r="KJ162" s="79" t="n"/>
      <c r="KK162" s="79" t="n"/>
      <c r="KL162" s="79" t="n"/>
      <c r="KM162" s="79" t="n"/>
      <c r="KP162" s="78" t="n">
        <v>18</v>
      </c>
      <c r="KQ162" s="79" t="n"/>
      <c r="KR162" s="79" t="n"/>
      <c r="KS162" s="79" t="n"/>
      <c r="KT162" s="79" t="n"/>
      <c r="KU162" s="79" t="n"/>
      <c r="KV162" s="79" t="n"/>
      <c r="KW162" s="79" t="n"/>
      <c r="KX162" s="79" t="n"/>
      <c r="KY162" s="79" t="n"/>
      <c r="KZ162" s="79" t="n"/>
      <c r="LA162" s="79" t="n"/>
      <c r="LB162" s="79" t="n"/>
      <c r="LC162" s="79" t="n"/>
      <c r="LD162" s="79" t="n"/>
      <c r="LE162" s="79" t="n"/>
      <c r="LF162" s="79" t="n"/>
      <c r="LG162" s="79" t="n"/>
      <c r="LH162" s="79" t="n"/>
      <c r="LI162" s="79" t="n"/>
      <c r="LJ162" s="79" t="n"/>
      <c r="LK162" s="79" t="n"/>
      <c r="LL162" s="79" t="n"/>
      <c r="LM162" s="79" t="n"/>
      <c r="LN162" s="79" t="n"/>
      <c r="LO162" s="79" t="n"/>
      <c r="LP162" s="79" t="n"/>
      <c r="LQ162" s="79" t="n"/>
      <c r="LR162" s="79" t="n"/>
      <c r="LS162" s="79" t="n"/>
      <c r="LT162" s="79" t="n"/>
      <c r="LU162" s="79" t="n"/>
      <c r="LV162" s="79" t="n"/>
      <c r="LW162" s="79" t="n"/>
      <c r="LX162" s="79" t="n"/>
      <c r="LY162" s="79" t="n"/>
      <c r="LZ162" s="79" t="n"/>
      <c r="MA162" s="79" t="n"/>
      <c r="MB162" s="79" t="n"/>
      <c r="MC162" s="79" t="n"/>
      <c r="MD162" s="79" t="n"/>
      <c r="MG162" s="78" t="n">
        <v>18</v>
      </c>
      <c r="MH162" s="79" t="n"/>
      <c r="MI162" s="79" t="n"/>
      <c r="MJ162" s="79" t="n"/>
      <c r="MK162" s="79" t="n"/>
      <c r="ML162" s="79" t="n"/>
      <c r="MM162" s="79" t="n"/>
      <c r="MN162" s="79" t="n"/>
      <c r="MO162" s="79" t="n"/>
      <c r="MP162" s="79" t="n"/>
      <c r="MQ162" s="79" t="n"/>
      <c r="MR162" s="79" t="n"/>
      <c r="MS162" s="79" t="n"/>
      <c r="MT162" s="79" t="n"/>
      <c r="MU162" s="79" t="n"/>
      <c r="MV162" s="79" t="n"/>
      <c r="MW162" s="79" t="n"/>
      <c r="MX162" s="79" t="n"/>
      <c r="MY162" s="79" t="n"/>
      <c r="MZ162" s="79" t="n"/>
      <c r="NA162" s="79" t="n"/>
      <c r="NB162" s="79" t="n"/>
      <c r="NC162" s="79" t="n"/>
      <c r="ND162" s="79" t="n"/>
      <c r="NE162" s="79" t="n"/>
      <c r="NF162" s="79" t="n"/>
      <c r="NG162" s="79" t="n"/>
      <c r="NH162" s="79" t="n"/>
      <c r="NI162" s="79" t="n"/>
      <c r="NJ162" s="79" t="n"/>
      <c r="NK162" s="79" t="n"/>
      <c r="NL162" s="79" t="n"/>
      <c r="NM162" s="79" t="n"/>
      <c r="NN162" s="79" t="n"/>
      <c r="NO162" s="79" t="n"/>
      <c r="NP162" s="79" t="n"/>
      <c r="NQ162" s="79" t="n"/>
      <c r="NR162" s="79" t="n"/>
      <c r="NS162" s="79" t="n"/>
      <c r="NT162" s="79" t="n"/>
      <c r="NU162" s="79" t="n"/>
      <c r="NX162" s="78" t="n">
        <v>18</v>
      </c>
      <c r="NY162" s="79" t="n"/>
      <c r="NZ162" s="79" t="n"/>
      <c r="OA162" s="79" t="n"/>
      <c r="OB162" s="79" t="n"/>
      <c r="OC162" s="79" t="n"/>
      <c r="OD162" s="79" t="n"/>
      <c r="OE162" s="79" t="n"/>
      <c r="OF162" s="79" t="n"/>
      <c r="OG162" s="79" t="n"/>
      <c r="OH162" s="79" t="n"/>
      <c r="OI162" s="79" t="n"/>
      <c r="OJ162" s="79" t="n"/>
      <c r="OK162" s="79" t="n"/>
      <c r="OL162" s="79" t="n"/>
      <c r="OM162" s="79" t="n"/>
      <c r="ON162" s="79" t="n"/>
      <c r="OO162" s="79" t="n"/>
      <c r="OP162" s="79" t="n"/>
      <c r="OQ162" s="79" t="n"/>
      <c r="OR162" s="79" t="n"/>
      <c r="OS162" s="79" t="n"/>
      <c r="OT162" s="79" t="n"/>
      <c r="OU162" s="79" t="n"/>
      <c r="OV162" s="79" t="n"/>
      <c r="OW162" s="79" t="n"/>
      <c r="OX162" s="79" t="n"/>
      <c r="OY162" s="79" t="n"/>
      <c r="OZ162" s="79" t="n"/>
      <c r="PA162" s="79" t="n"/>
      <c r="PB162" s="79" t="n"/>
      <c r="PC162" s="79" t="n"/>
      <c r="PD162" s="79" t="n"/>
      <c r="PE162" s="79" t="n"/>
      <c r="PF162" s="79" t="n"/>
      <c r="PG162" s="79" t="n"/>
      <c r="PH162" s="79" t="n"/>
      <c r="PI162" s="79" t="n"/>
      <c r="PJ162" s="79" t="n"/>
      <c r="PK162" s="79" t="n"/>
      <c r="PL162" s="79" t="n"/>
      <c r="PO162" s="78" t="n">
        <v>18</v>
      </c>
      <c r="PP162" s="79" t="n"/>
      <c r="PQ162" s="79" t="n"/>
      <c r="PR162" s="79" t="n"/>
      <c r="PS162" s="79" t="n"/>
      <c r="PT162" s="79" t="n"/>
      <c r="PU162" s="79" t="n"/>
      <c r="PV162" s="79" t="n"/>
      <c r="PW162" s="79" t="n"/>
      <c r="PX162" s="79" t="n"/>
      <c r="PY162" s="79" t="n"/>
      <c r="PZ162" s="79" t="n"/>
      <c r="QA162" s="79" t="n"/>
      <c r="QB162" s="79" t="n"/>
      <c r="QC162" s="79" t="n"/>
      <c r="QD162" s="79" t="n"/>
      <c r="QE162" s="79" t="n"/>
      <c r="QF162" s="79" t="n"/>
      <c r="QG162" s="79" t="n"/>
      <c r="QH162" s="79" t="n"/>
      <c r="QI162" s="79" t="n"/>
      <c r="QJ162" s="79" t="n"/>
      <c r="QK162" s="79" t="n"/>
      <c r="QL162" s="79" t="n"/>
      <c r="QM162" s="79" t="n"/>
      <c r="QN162" s="79" t="n"/>
      <c r="QO162" s="79" t="n"/>
      <c r="QP162" s="79" t="n"/>
      <c r="QQ162" s="79" t="n"/>
      <c r="QR162" s="79" t="n"/>
      <c r="QS162" s="79" t="n"/>
      <c r="QT162" s="79" t="n"/>
      <c r="QU162" s="79" t="n"/>
      <c r="QV162" s="79" t="n"/>
      <c r="QW162" s="79" t="n"/>
      <c r="QX162" s="79" t="n"/>
      <c r="QY162" s="79" t="n"/>
      <c r="QZ162" s="79" t="n"/>
      <c r="RA162" s="79" t="n"/>
      <c r="RB162" s="79" t="n"/>
      <c r="RC162" s="79" t="n"/>
      <c r="RF162" s="78" t="n">
        <v>18</v>
      </c>
      <c r="RG162" s="79" t="n"/>
      <c r="RH162" s="79" t="n"/>
      <c r="RI162" s="79" t="n"/>
      <c r="RJ162" s="79" t="n"/>
      <c r="RK162" s="79" t="n"/>
      <c r="RL162" s="79" t="n"/>
      <c r="RM162" s="79" t="n"/>
      <c r="RN162" s="79" t="n"/>
      <c r="RO162" s="79" t="n"/>
      <c r="RP162" s="79" t="n"/>
      <c r="RQ162" s="79" t="n"/>
      <c r="RR162" s="79" t="n"/>
      <c r="RS162" s="79" t="n"/>
      <c r="RT162" s="79" t="n"/>
      <c r="RU162" s="79" t="n"/>
      <c r="RV162" s="79" t="n"/>
      <c r="RW162" s="79" t="n"/>
      <c r="RX162" s="79" t="n"/>
      <c r="RY162" s="79" t="n"/>
      <c r="RZ162" s="79" t="n"/>
      <c r="SA162" s="79" t="n"/>
      <c r="SB162" s="79" t="n"/>
      <c r="SC162" s="79" t="n"/>
      <c r="SD162" s="79" t="n"/>
      <c r="SE162" s="79" t="n"/>
      <c r="SF162" s="79" t="n"/>
      <c r="SG162" s="79" t="n"/>
      <c r="SH162" s="79" t="n"/>
      <c r="SI162" s="79" t="n"/>
      <c r="SJ162" s="79" t="n"/>
      <c r="SK162" s="79" t="n"/>
      <c r="SL162" s="79" t="n"/>
      <c r="SM162" s="79" t="n"/>
      <c r="SN162" s="79" t="n"/>
      <c r="SO162" s="79" t="n"/>
      <c r="SP162" s="79" t="n"/>
      <c r="SQ162" s="79" t="n"/>
      <c r="SR162" s="79" t="n"/>
      <c r="SS162" s="79" t="n"/>
      <c r="ST162" s="79" t="n"/>
      <c r="SW162" s="78" t="n">
        <v>18</v>
      </c>
      <c r="SX162" s="79" t="n"/>
      <c r="SY162" s="79" t="n"/>
      <c r="SZ162" s="79" t="n"/>
      <c r="TA162" s="79" t="n"/>
      <c r="TB162" s="79" t="n"/>
      <c r="TC162" s="79" t="n"/>
      <c r="TD162" s="79" t="n"/>
      <c r="TE162" s="79" t="n"/>
      <c r="TF162" s="79" t="n"/>
      <c r="TG162" s="79" t="n"/>
      <c r="TH162" s="79" t="n"/>
      <c r="TI162" s="79" t="n"/>
      <c r="TJ162" s="79" t="n"/>
      <c r="TK162" s="79" t="n"/>
      <c r="TL162" s="79" t="n"/>
      <c r="TM162" s="79" t="n"/>
      <c r="TN162" s="79" t="n"/>
      <c r="TO162" s="79" t="n"/>
      <c r="TP162" s="79" t="n"/>
      <c r="TQ162" s="79" t="n"/>
      <c r="TR162" s="79" t="n"/>
      <c r="TS162" s="79" t="n"/>
      <c r="TT162" s="79" t="n"/>
      <c r="TU162" s="79" t="n"/>
      <c r="TV162" s="79" t="n"/>
      <c r="TW162" s="79" t="n"/>
      <c r="TX162" s="79" t="n"/>
      <c r="TY162" s="79" t="n"/>
      <c r="TZ162" s="79" t="n"/>
      <c r="UA162" s="79" t="n"/>
      <c r="UB162" s="79" t="n"/>
      <c r="UC162" s="79" t="n"/>
      <c r="UD162" s="79" t="n"/>
      <c r="UE162" s="79" t="n"/>
      <c r="UF162" s="79" t="n"/>
      <c r="UG162" s="79" t="n"/>
      <c r="UH162" s="79" t="n"/>
      <c r="UI162" s="79" t="n"/>
      <c r="UJ162" s="79" t="n"/>
      <c r="UK162" s="79" t="n"/>
      <c r="UN162" s="78" t="n">
        <v>18</v>
      </c>
      <c r="UO162" s="79" t="n"/>
      <c r="UP162" s="79" t="n"/>
      <c r="UQ162" s="79" t="n"/>
      <c r="UR162" s="79" t="n"/>
      <c r="US162" s="79" t="n"/>
      <c r="UT162" s="79" t="n"/>
      <c r="UU162" s="79" t="n"/>
      <c r="UV162" s="79" t="n"/>
      <c r="UW162" s="79" t="n"/>
      <c r="UX162" s="79" t="n"/>
      <c r="UY162" s="79" t="n"/>
      <c r="UZ162" s="79" t="n"/>
      <c r="VA162" s="79" t="n"/>
      <c r="VB162" s="79" t="n"/>
      <c r="VC162" s="79" t="n"/>
      <c r="VD162" s="79" t="n"/>
      <c r="VE162" s="79" t="n"/>
      <c r="VF162" s="79" t="n"/>
      <c r="VG162" s="79" t="n"/>
      <c r="VH162" s="79" t="n"/>
      <c r="VI162" s="79" t="n"/>
      <c r="VJ162" s="79" t="n"/>
      <c r="VK162" s="79" t="n"/>
      <c r="VL162" s="79" t="n"/>
      <c r="VM162" s="79" t="n"/>
      <c r="VN162" s="79" t="n"/>
      <c r="VO162" s="79" t="n"/>
      <c r="VP162" s="79" t="n"/>
      <c r="VQ162" s="79" t="n"/>
      <c r="VR162" s="79" t="n"/>
      <c r="VS162" s="79" t="n"/>
      <c r="VT162" s="79" t="n"/>
      <c r="VU162" s="79" t="n"/>
      <c r="VV162" s="79" t="n"/>
      <c r="VW162" s="79" t="n"/>
      <c r="VX162" s="79" t="n"/>
      <c r="VY162" s="79" t="n"/>
      <c r="VZ162" s="79" t="n"/>
      <c r="WA162" s="79" t="n"/>
      <c r="WB162" s="79" t="n"/>
      <c r="WE162" s="78" t="n">
        <v>18</v>
      </c>
      <c r="WF162" s="79" t="n"/>
      <c r="WG162" s="79" t="n"/>
      <c r="WH162" s="79" t="n"/>
      <c r="WI162" s="79" t="n"/>
      <c r="WJ162" s="79" t="n"/>
      <c r="WK162" s="79" t="n"/>
      <c r="WL162" s="79" t="n"/>
      <c r="WM162" s="79" t="n"/>
      <c r="WN162" s="79" t="n"/>
      <c r="WO162" s="79" t="n"/>
      <c r="WP162" s="79" t="n"/>
      <c r="WQ162" s="79" t="n"/>
      <c r="WR162" s="79" t="n"/>
      <c r="WS162" s="79" t="n"/>
      <c r="WT162" s="79" t="n"/>
      <c r="WU162" s="79" t="n"/>
      <c r="WV162" s="79" t="n"/>
      <c r="WW162" s="79" t="n"/>
      <c r="WX162" s="79" t="n"/>
      <c r="WY162" s="79" t="n"/>
      <c r="WZ162" s="79" t="n"/>
      <c r="XA162" s="79" t="n"/>
      <c r="XB162" s="79" t="n"/>
      <c r="XC162" s="79" t="n"/>
      <c r="XD162" s="79" t="n"/>
      <c r="XE162" s="79" t="n"/>
      <c r="XF162" s="79" t="n"/>
      <c r="XG162" s="79" t="n"/>
      <c r="XH162" s="79" t="n"/>
      <c r="XI162" s="79" t="n"/>
      <c r="XJ162" s="79" t="n"/>
      <c r="XK162" s="79" t="n"/>
      <c r="XL162" s="79" t="n"/>
      <c r="XM162" s="79" t="n"/>
      <c r="XN162" s="79" t="n"/>
      <c r="XO162" s="79" t="n"/>
      <c r="XP162" s="79" t="n"/>
      <c r="XQ162" s="79" t="n"/>
      <c r="XR162" s="79" t="n"/>
      <c r="XS162" s="79" t="n"/>
      <c r="XV162" s="78" t="n">
        <v>18</v>
      </c>
      <c r="XW162" s="79" t="n"/>
      <c r="XX162" s="79" t="n"/>
      <c r="XY162" s="79" t="n"/>
      <c r="XZ162" s="79" t="n"/>
      <c r="YA162" s="79" t="n"/>
      <c r="YB162" s="79" t="n"/>
      <c r="YC162" s="79" t="n"/>
      <c r="YD162" s="79" t="n"/>
      <c r="YE162" s="79" t="n"/>
      <c r="YF162" s="79" t="n"/>
      <c r="YG162" s="79" t="n"/>
      <c r="YH162" s="79" t="n"/>
      <c r="YI162" s="79" t="n"/>
      <c r="YJ162" s="79" t="n"/>
      <c r="YK162" s="79" t="n"/>
      <c r="YL162" s="79" t="n"/>
      <c r="YM162" s="79" t="n"/>
      <c r="YN162" s="79" t="n"/>
      <c r="YO162" s="79" t="n"/>
      <c r="YP162" s="79" t="n"/>
      <c r="YQ162" s="79" t="n"/>
      <c r="YR162" s="79" t="n"/>
      <c r="YS162" s="79" t="n"/>
      <c r="YT162" s="79" t="n"/>
      <c r="YU162" s="79" t="n"/>
      <c r="YV162" s="79" t="n"/>
      <c r="YW162" s="79" t="n"/>
      <c r="YX162" s="79" t="n"/>
      <c r="YY162" s="79" t="n"/>
      <c r="YZ162" s="79" t="n"/>
      <c r="ZA162" s="79" t="n"/>
      <c r="ZB162" s="79" t="n"/>
      <c r="ZC162" s="79" t="n"/>
      <c r="ZD162" s="79" t="n"/>
      <c r="ZE162" s="79" t="n"/>
      <c r="ZF162" s="79" t="n"/>
      <c r="ZG162" s="79" t="n"/>
      <c r="ZH162" s="79" t="n"/>
      <c r="ZI162" s="79" t="n"/>
      <c r="ZJ162" s="79" t="n"/>
      <c r="ZM162" s="78" t="n">
        <v>18</v>
      </c>
      <c r="ZN162" s="79" t="n"/>
      <c r="ZO162" s="79" t="n"/>
      <c r="ZP162" s="79" t="n"/>
      <c r="ZQ162" s="79" t="n"/>
      <c r="ZR162" s="79" t="n"/>
      <c r="ZS162" s="79" t="n"/>
      <c r="ZT162" s="79" t="n"/>
      <c r="ZU162" s="79" t="n"/>
      <c r="ZV162" s="79" t="n"/>
      <c r="ZW162" s="79" t="n"/>
      <c r="ZX162" s="79" t="n"/>
      <c r="ZY162" s="79" t="n"/>
      <c r="ZZ162" s="79" t="n"/>
      <c r="AAA162" s="79" t="n"/>
      <c r="AAB162" s="79" t="n"/>
      <c r="AAC162" s="79" t="n"/>
      <c r="AAD162" s="79" t="n"/>
      <c r="AAE162" s="79" t="n"/>
      <c r="AAF162" s="79" t="n"/>
      <c r="AAG162" s="79" t="n"/>
      <c r="AAH162" s="79" t="n"/>
      <c r="AAI162" s="79" t="n"/>
      <c r="AAJ162" s="79" t="n"/>
      <c r="AAK162" s="79" t="n"/>
      <c r="AAL162" s="79" t="n"/>
      <c r="AAM162" s="79" t="n"/>
      <c r="AAN162" s="79" t="n"/>
      <c r="AAO162" s="79" t="n"/>
      <c r="AAP162" s="79" t="n"/>
      <c r="AAQ162" s="79" t="n"/>
      <c r="AAR162" s="79" t="n"/>
      <c r="AAS162" s="79" t="n"/>
      <c r="AAT162" s="79" t="n"/>
      <c r="AAU162" s="79" t="n"/>
      <c r="AAV162" s="79" t="n"/>
      <c r="AAW162" s="79" t="n"/>
      <c r="AAX162" s="79" t="n"/>
      <c r="AAY162" s="79" t="n"/>
      <c r="AAZ162" s="79" t="n"/>
      <c r="ABA162" s="79" t="n"/>
      <c r="ABD162" s="78" t="n">
        <v>18</v>
      </c>
      <c r="ABE162" s="79" t="n"/>
      <c r="ABF162" s="79" t="n"/>
      <c r="ABG162" s="79" t="n"/>
      <c r="ABH162" s="79" t="n"/>
      <c r="ABI162" s="79" t="n"/>
      <c r="ABJ162" s="79" t="n"/>
      <c r="ABK162" s="79" t="n"/>
      <c r="ABL162" s="79" t="n"/>
      <c r="ABM162" s="79" t="n"/>
      <c r="ABN162" s="79" t="n"/>
      <c r="ABO162" s="79" t="n"/>
      <c r="ABP162" s="79" t="n"/>
      <c r="ABQ162" s="79" t="n"/>
      <c r="ABR162" s="79" t="n"/>
      <c r="ABS162" s="79" t="n"/>
      <c r="ABT162" s="79" t="n"/>
      <c r="ABU162" s="79" t="n"/>
      <c r="ABV162" s="79" t="n"/>
      <c r="ABW162" s="79" t="n"/>
      <c r="ABX162" s="79" t="n"/>
      <c r="ABY162" s="79" t="n"/>
      <c r="ABZ162" s="79" t="n"/>
      <c r="ACA162" s="79" t="n"/>
      <c r="ACB162" s="79" t="n"/>
      <c r="ACC162" s="79" t="n"/>
      <c r="ACD162" s="79" t="n"/>
      <c r="ACE162" s="79" t="n"/>
      <c r="ACF162" s="79" t="n"/>
      <c r="ACG162" s="79" t="n"/>
      <c r="ACH162" s="79" t="n"/>
      <c r="ACI162" s="79" t="n"/>
      <c r="ACJ162" s="79" t="n"/>
      <c r="ACK162" s="79" t="n"/>
      <c r="ACL162" s="79" t="n"/>
      <c r="ACM162" s="79" t="n"/>
      <c r="ACN162" s="79" t="n"/>
      <c r="ACO162" s="79" t="n"/>
      <c r="ACP162" s="79" t="n"/>
      <c r="ACQ162" s="79" t="n"/>
      <c r="ACR162" s="79" t="n"/>
      <c r="ACU162" s="78" t="n">
        <v>18</v>
      </c>
      <c r="ACV162" s="79" t="n"/>
      <c r="ACW162" s="79" t="n"/>
      <c r="ACX162" s="79" t="n"/>
      <c r="ACY162" s="79" t="n"/>
      <c r="ACZ162" s="79" t="n"/>
      <c r="ADA162" s="79" t="n"/>
      <c r="ADB162" s="79" t="n"/>
      <c r="ADC162" s="79" t="n"/>
      <c r="ADD162" s="79" t="n"/>
      <c r="ADE162" s="79" t="n"/>
      <c r="ADF162" s="79" t="n"/>
      <c r="ADG162" s="79" t="n"/>
      <c r="ADH162" s="79" t="n"/>
      <c r="ADI162" s="79" t="n"/>
      <c r="ADJ162" s="79" t="n"/>
      <c r="ADK162" s="79" t="n"/>
      <c r="ADL162" s="79" t="n"/>
      <c r="ADM162" s="79" t="n"/>
      <c r="ADN162" s="79" t="n"/>
      <c r="ADO162" s="79" t="n"/>
      <c r="ADP162" s="79" t="n"/>
      <c r="ADQ162" s="79" t="n"/>
      <c r="ADR162" s="79" t="n"/>
      <c r="ADS162" s="79" t="n"/>
      <c r="ADT162" s="79" t="n"/>
      <c r="ADU162" s="79" t="n"/>
      <c r="ADV162" s="79" t="n"/>
      <c r="ADW162" s="79" t="n"/>
      <c r="ADX162" s="79" t="n"/>
      <c r="ADY162" s="79" t="n"/>
      <c r="ADZ162" s="79" t="n"/>
      <c r="AEA162" s="79" t="n"/>
      <c r="AEB162" s="79" t="n"/>
      <c r="AEC162" s="79" t="n"/>
      <c r="AED162" s="79" t="n"/>
      <c r="AEE162" s="79" t="n"/>
      <c r="AEF162" s="79" t="n"/>
      <c r="AEG162" s="79" t="n"/>
      <c r="AEH162" s="79" t="n"/>
      <c r="AEI162" s="79" t="n"/>
      <c r="AEL162" s="78" t="n">
        <v>18</v>
      </c>
      <c r="AEM162" s="79" t="n"/>
      <c r="AEN162" s="79" t="n"/>
      <c r="AEO162" s="79" t="n"/>
      <c r="AEP162" s="79" t="n"/>
      <c r="AEQ162" s="79" t="n"/>
      <c r="AER162" s="79" t="n"/>
      <c r="AES162" s="79" t="n"/>
      <c r="AET162" s="79" t="n"/>
      <c r="AEU162" s="79" t="n"/>
      <c r="AEV162" s="79" t="n"/>
      <c r="AEW162" s="79" t="n"/>
      <c r="AEX162" s="79" t="n"/>
      <c r="AEY162" s="79" t="n"/>
      <c r="AEZ162" s="79" t="n"/>
      <c r="AFA162" s="79" t="n"/>
      <c r="AFB162" s="79" t="n"/>
      <c r="AFC162" s="79" t="n"/>
      <c r="AFD162" s="79" t="n"/>
      <c r="AFE162" s="79" t="n"/>
      <c r="AFF162" s="79" t="n"/>
      <c r="AFG162" s="79" t="n"/>
      <c r="AFH162" s="79" t="n"/>
      <c r="AFI162" s="79" t="n"/>
      <c r="AFJ162" s="79" t="n"/>
      <c r="AFK162" s="79" t="n"/>
      <c r="AFL162" s="79" t="n"/>
      <c r="AFM162" s="79" t="n"/>
      <c r="AFN162" s="79" t="n"/>
      <c r="AFO162" s="79" t="n"/>
      <c r="AFP162" s="79" t="n"/>
      <c r="AFQ162" s="79" t="n"/>
      <c r="AFR162" s="79" t="n"/>
      <c r="AFS162" s="79" t="n"/>
      <c r="AFT162" s="79" t="n"/>
      <c r="AFU162" s="79" t="n"/>
      <c r="AFV162" s="79" t="n"/>
      <c r="AFW162" s="79" t="n"/>
      <c r="AFX162" s="79" t="n"/>
      <c r="AFY162" s="79" t="n"/>
      <c r="AFZ162" s="79" t="n"/>
    </row>
    <row r="163">
      <c r="A163" s="78" t="n">
        <v>19</v>
      </c>
      <c r="B163" s="79" t="n"/>
      <c r="C163" s="79" t="n"/>
      <c r="D163" s="79" t="n"/>
      <c r="E163" s="79" t="n"/>
      <c r="F163" s="79" t="n"/>
      <c r="G163" s="79" t="n"/>
      <c r="H163" s="79" t="n"/>
      <c r="I163" s="79" t="n"/>
      <c r="J163" s="79" t="n"/>
      <c r="K163" s="79" t="n"/>
      <c r="L163" s="79" t="n"/>
      <c r="M163" s="79" t="n"/>
      <c r="N163" s="79" t="n"/>
      <c r="O163" s="79" t="n"/>
      <c r="P163" s="79" t="n"/>
      <c r="Q163" s="79" t="n"/>
      <c r="R163" s="79" t="n"/>
      <c r="S163" s="79" t="n"/>
      <c r="T163" s="79" t="n"/>
      <c r="U163" s="79" t="n"/>
      <c r="V163" s="79" t="n"/>
      <c r="W163" s="79" t="n"/>
      <c r="X163" s="79" t="n"/>
      <c r="Y163" s="79" t="n"/>
      <c r="Z163" s="79" t="n"/>
      <c r="AA163" s="79" t="n"/>
      <c r="AB163" s="79" t="n"/>
      <c r="AC163" s="79" t="n"/>
      <c r="AD163" s="79" t="n"/>
      <c r="AE163" s="79" t="n"/>
      <c r="AF163" s="79" t="n"/>
      <c r="AG163" s="79" t="n"/>
      <c r="AH163" s="79" t="n"/>
      <c r="AI163" s="79" t="n"/>
      <c r="AJ163" s="79" t="n"/>
      <c r="AK163" s="79" t="n"/>
      <c r="AL163" s="79" t="n"/>
      <c r="AM163" s="79" t="n"/>
      <c r="AN163" s="79" t="n"/>
      <c r="AO163" s="79" t="n"/>
      <c r="AR163" s="78" t="n">
        <v>19</v>
      </c>
      <c r="AS163" s="79" t="n"/>
      <c r="AT163" s="79" t="n"/>
      <c r="AU163" s="79" t="n"/>
      <c r="AV163" s="79" t="n"/>
      <c r="AW163" s="79" t="n"/>
      <c r="AX163" s="79" t="n"/>
      <c r="AY163" s="79" t="n"/>
      <c r="AZ163" s="79" t="n"/>
      <c r="BA163" s="79" t="n"/>
      <c r="BB163" s="79" t="n"/>
      <c r="BC163" s="79" t="n"/>
      <c r="BD163" s="79" t="n"/>
      <c r="BE163" s="79" t="n"/>
      <c r="BF163" s="79" t="n"/>
      <c r="BG163" s="79" t="n"/>
      <c r="BH163" s="79" t="n"/>
      <c r="BI163" s="79" t="n"/>
      <c r="BJ163" s="79" t="n"/>
      <c r="BK163" s="79" t="n"/>
      <c r="BL163" s="79" t="n"/>
      <c r="BM163" s="79" t="n"/>
      <c r="BN163" s="79" t="n"/>
      <c r="BO163" s="79" t="n"/>
      <c r="BP163" s="79" t="n"/>
      <c r="BQ163" s="79" t="n"/>
      <c r="BR163" s="79" t="n"/>
      <c r="BS163" s="79" t="n"/>
      <c r="BT163" s="79" t="n"/>
      <c r="BU163" s="79" t="n"/>
      <c r="BV163" s="79" t="n"/>
      <c r="BW163" s="79" t="n"/>
      <c r="BX163" s="79" t="n"/>
      <c r="BY163" s="79" t="n"/>
      <c r="BZ163" s="79" t="n"/>
      <c r="CA163" s="79" t="n"/>
      <c r="CB163" s="79" t="n"/>
      <c r="CC163" s="79" t="n"/>
      <c r="CD163" s="79" t="n"/>
      <c r="CE163" s="79" t="n"/>
      <c r="CF163" s="79" t="n"/>
      <c r="CI163" s="78" t="n">
        <v>19</v>
      </c>
      <c r="CJ163" s="79" t="n"/>
      <c r="CK163" s="79" t="n"/>
      <c r="CL163" s="79" t="n"/>
      <c r="CM163" s="79" t="n"/>
      <c r="CN163" s="79" t="n"/>
      <c r="CO163" s="79" t="n"/>
      <c r="CP163" s="79" t="n"/>
      <c r="CQ163" s="79" t="n"/>
      <c r="CR163" s="79" t="n"/>
      <c r="CS163" s="79" t="n"/>
      <c r="CT163" s="79" t="n"/>
      <c r="CU163" s="79" t="n"/>
      <c r="CV163" s="79" t="n"/>
      <c r="CW163" s="79" t="n"/>
      <c r="CX163" s="79" t="n"/>
      <c r="CY163" s="79" t="n"/>
      <c r="CZ163" s="79" t="n"/>
      <c r="DA163" s="79" t="n"/>
      <c r="DB163" s="79" t="n"/>
      <c r="DC163" s="79" t="n"/>
      <c r="DD163" s="79" t="n"/>
      <c r="DE163" s="79" t="n"/>
      <c r="DF163" s="79" t="n"/>
      <c r="DG163" s="79" t="n"/>
      <c r="DH163" s="79" t="n"/>
      <c r="DI163" s="79" t="n"/>
      <c r="DJ163" s="79" t="n"/>
      <c r="DK163" s="79" t="n"/>
      <c r="DL163" s="79" t="n"/>
      <c r="DM163" s="79" t="n"/>
      <c r="DN163" s="79" t="n"/>
      <c r="DO163" s="79" t="n"/>
      <c r="DP163" s="79" t="n"/>
      <c r="DQ163" s="79" t="n"/>
      <c r="DR163" s="79" t="n"/>
      <c r="DS163" s="79" t="n"/>
      <c r="DT163" s="79" t="n"/>
      <c r="DU163" s="79" t="n"/>
      <c r="DV163" s="79" t="n"/>
      <c r="DW163" s="79" t="n"/>
      <c r="DZ163" s="78" t="n">
        <v>19</v>
      </c>
      <c r="EA163" s="79" t="n"/>
      <c r="EB163" s="79" t="n"/>
      <c r="EC163" s="79" t="n"/>
      <c r="ED163" s="79" t="n"/>
      <c r="EE163" s="79" t="n"/>
      <c r="EF163" s="79" t="n"/>
      <c r="EG163" s="79" t="n"/>
      <c r="EH163" s="79" t="n"/>
      <c r="EI163" s="79" t="n"/>
      <c r="EJ163" s="79" t="n"/>
      <c r="EK163" s="79" t="n"/>
      <c r="EL163" s="79" t="n"/>
      <c r="EM163" s="79" t="n"/>
      <c r="EN163" s="79" t="n"/>
      <c r="EO163" s="79" t="n"/>
      <c r="EP163" s="79" t="n"/>
      <c r="EQ163" s="79" t="n"/>
      <c r="ER163" s="79" t="n"/>
      <c r="ES163" s="79" t="n"/>
      <c r="ET163" s="79" t="n"/>
      <c r="EU163" s="79" t="n"/>
      <c r="EV163" s="79" t="n"/>
      <c r="EW163" s="79" t="n"/>
      <c r="EX163" s="79" t="n"/>
      <c r="EY163" s="79" t="n"/>
      <c r="EZ163" s="79" t="n"/>
      <c r="FA163" s="79" t="n"/>
      <c r="FB163" s="79" t="n"/>
      <c r="FC163" s="79" t="n"/>
      <c r="FD163" s="79" t="n"/>
      <c r="FE163" s="79" t="n"/>
      <c r="FF163" s="79" t="n"/>
      <c r="FG163" s="79" t="n"/>
      <c r="FH163" s="79" t="n"/>
      <c r="FI163" s="79" t="n"/>
      <c r="FJ163" s="79" t="n"/>
      <c r="FK163" s="79" t="n"/>
      <c r="FL163" s="79" t="n"/>
      <c r="FM163" s="79" t="n"/>
      <c r="FN163" s="79" t="n"/>
      <c r="FQ163" s="78" t="n">
        <v>19</v>
      </c>
      <c r="FR163" s="79" t="n"/>
      <c r="FS163" s="79" t="n"/>
      <c r="FT163" s="79" t="n"/>
      <c r="FU163" s="79" t="n"/>
      <c r="FV163" s="79" t="n"/>
      <c r="FW163" s="79" t="n"/>
      <c r="FX163" s="79" t="n"/>
      <c r="FY163" s="79" t="n"/>
      <c r="FZ163" s="79" t="n"/>
      <c r="GA163" s="79" t="n"/>
      <c r="GB163" s="79" t="n"/>
      <c r="GC163" s="79" t="n"/>
      <c r="GD163" s="79" t="n"/>
      <c r="GE163" s="79" t="n"/>
      <c r="GF163" s="79" t="n"/>
      <c r="GG163" s="79" t="n"/>
      <c r="GH163" s="79" t="n"/>
      <c r="GI163" s="79" t="n"/>
      <c r="GJ163" s="79" t="n"/>
      <c r="GK163" s="79" t="n"/>
      <c r="GL163" s="79" t="n"/>
      <c r="GM163" s="79" t="n"/>
      <c r="GN163" s="79" t="n"/>
      <c r="GO163" s="79" t="n"/>
      <c r="GP163" s="79" t="n"/>
      <c r="GQ163" s="79" t="n"/>
      <c r="GR163" s="79" t="n"/>
      <c r="GS163" s="79" t="n"/>
      <c r="GT163" s="79" t="n"/>
      <c r="GU163" s="79" t="n"/>
      <c r="GV163" s="79" t="n"/>
      <c r="GW163" s="79" t="n"/>
      <c r="GX163" s="79" t="n"/>
      <c r="GY163" s="79" t="n"/>
      <c r="GZ163" s="79" t="n"/>
      <c r="HA163" s="79" t="n"/>
      <c r="HB163" s="79" t="n"/>
      <c r="HC163" s="79" t="n"/>
      <c r="HD163" s="79" t="n"/>
      <c r="HE163" s="79" t="n"/>
      <c r="HH163" s="78" t="n">
        <v>19</v>
      </c>
      <c r="HI163" s="79" t="n"/>
      <c r="HJ163" s="79" t="n"/>
      <c r="HK163" s="79" t="n"/>
      <c r="HL163" s="79" t="n"/>
      <c r="HM163" s="79" t="n"/>
      <c r="HN163" s="79" t="n"/>
      <c r="HO163" s="79" t="n"/>
      <c r="HP163" s="79" t="n"/>
      <c r="HQ163" s="79" t="n"/>
      <c r="HR163" s="79" t="n"/>
      <c r="HS163" s="79" t="n"/>
      <c r="HT163" s="79" t="n"/>
      <c r="HU163" s="79" t="n"/>
      <c r="HV163" s="79" t="n"/>
      <c r="HW163" s="79" t="n"/>
      <c r="HX163" s="79" t="n"/>
      <c r="HY163" s="79" t="n"/>
      <c r="HZ163" s="79" t="n"/>
      <c r="IA163" s="79" t="n"/>
      <c r="IB163" s="79" t="n"/>
      <c r="IC163" s="79" t="n"/>
      <c r="ID163" s="79" t="n"/>
      <c r="IE163" s="79" t="n"/>
      <c r="IF163" s="79" t="n"/>
      <c r="IG163" s="79" t="n"/>
      <c r="IH163" s="79" t="n"/>
      <c r="II163" s="79" t="n"/>
      <c r="IJ163" s="79" t="n"/>
      <c r="IK163" s="79" t="n"/>
      <c r="IL163" s="79" t="n"/>
      <c r="IM163" s="79" t="n"/>
      <c r="IN163" s="79" t="n"/>
      <c r="IO163" s="79" t="n"/>
      <c r="IP163" s="79" t="n"/>
      <c r="IQ163" s="79" t="n"/>
      <c r="IR163" s="79" t="n"/>
      <c r="IS163" s="79" t="n"/>
      <c r="IT163" s="79" t="n"/>
      <c r="IU163" s="79" t="n"/>
      <c r="IV163" s="79" t="n"/>
      <c r="IY163" s="78" t="n">
        <v>19</v>
      </c>
      <c r="IZ163" s="79" t="n"/>
      <c r="JA163" s="79" t="n"/>
      <c r="JB163" s="79" t="n"/>
      <c r="JC163" s="79" t="n"/>
      <c r="JD163" s="79" t="n"/>
      <c r="JE163" s="79" t="n"/>
      <c r="JF163" s="79" t="n"/>
      <c r="JG163" s="79" t="n"/>
      <c r="JH163" s="79" t="n"/>
      <c r="JI163" s="79" t="n"/>
      <c r="JJ163" s="79" t="n"/>
      <c r="JK163" s="79" t="n"/>
      <c r="JL163" s="79" t="n"/>
      <c r="JM163" s="79" t="n"/>
      <c r="JN163" s="79" t="n"/>
      <c r="JO163" s="79" t="n"/>
      <c r="JP163" s="79" t="n"/>
      <c r="JQ163" s="79" t="n"/>
      <c r="JR163" s="79" t="n"/>
      <c r="JS163" s="79" t="n"/>
      <c r="JT163" s="79" t="n"/>
      <c r="JU163" s="79" t="n"/>
      <c r="JV163" s="79" t="n"/>
      <c r="JW163" s="79" t="n"/>
      <c r="JX163" s="79" t="n"/>
      <c r="JY163" s="79" t="n"/>
      <c r="JZ163" s="79" t="n"/>
      <c r="KA163" s="79" t="n"/>
      <c r="KB163" s="79" t="n"/>
      <c r="KC163" s="79" t="n"/>
      <c r="KD163" s="79" t="n"/>
      <c r="KE163" s="79" t="n"/>
      <c r="KF163" s="79" t="n"/>
      <c r="KG163" s="79" t="n"/>
      <c r="KH163" s="79" t="n"/>
      <c r="KI163" s="79" t="n"/>
      <c r="KJ163" s="79" t="n"/>
      <c r="KK163" s="79" t="n"/>
      <c r="KL163" s="79" t="n"/>
      <c r="KM163" s="79" t="n"/>
      <c r="KP163" s="78" t="n">
        <v>19</v>
      </c>
      <c r="KQ163" s="79" t="n"/>
      <c r="KR163" s="79" t="n"/>
      <c r="KS163" s="79" t="n"/>
      <c r="KT163" s="79" t="n"/>
      <c r="KU163" s="79" t="n"/>
      <c r="KV163" s="79" t="n"/>
      <c r="KW163" s="79" t="n"/>
      <c r="KX163" s="79" t="n"/>
      <c r="KY163" s="79" t="n"/>
      <c r="KZ163" s="79" t="n"/>
      <c r="LA163" s="79" t="n"/>
      <c r="LB163" s="79" t="n"/>
      <c r="LC163" s="79" t="n"/>
      <c r="LD163" s="79" t="n"/>
      <c r="LE163" s="79" t="n"/>
      <c r="LF163" s="79" t="n"/>
      <c r="LG163" s="79" t="n"/>
      <c r="LH163" s="79" t="n"/>
      <c r="LI163" s="79" t="n"/>
      <c r="LJ163" s="79" t="n"/>
      <c r="LK163" s="79" t="n"/>
      <c r="LL163" s="79" t="n"/>
      <c r="LM163" s="79" t="n"/>
      <c r="LN163" s="79" t="n"/>
      <c r="LO163" s="79" t="n"/>
      <c r="LP163" s="79" t="n"/>
      <c r="LQ163" s="79" t="n"/>
      <c r="LR163" s="79" t="n"/>
      <c r="LS163" s="79" t="n"/>
      <c r="LT163" s="79" t="n"/>
      <c r="LU163" s="79" t="n"/>
      <c r="LV163" s="79" t="n"/>
      <c r="LW163" s="79" t="n"/>
      <c r="LX163" s="79" t="n"/>
      <c r="LY163" s="79" t="n"/>
      <c r="LZ163" s="79" t="n"/>
      <c r="MA163" s="79" t="n"/>
      <c r="MB163" s="79" t="n"/>
      <c r="MC163" s="79" t="n"/>
      <c r="MD163" s="79" t="n"/>
      <c r="MG163" s="78" t="n">
        <v>19</v>
      </c>
      <c r="MH163" s="79" t="n"/>
      <c r="MI163" s="79" t="n"/>
      <c r="MJ163" s="79" t="n"/>
      <c r="MK163" s="79" t="n"/>
      <c r="ML163" s="79" t="n"/>
      <c r="MM163" s="79" t="n"/>
      <c r="MN163" s="79" t="n"/>
      <c r="MO163" s="79" t="n"/>
      <c r="MP163" s="79" t="n"/>
      <c r="MQ163" s="79" t="n"/>
      <c r="MR163" s="79" t="n"/>
      <c r="MS163" s="79" t="n"/>
      <c r="MT163" s="79" t="n"/>
      <c r="MU163" s="79" t="n"/>
      <c r="MV163" s="79" t="n"/>
      <c r="MW163" s="79" t="n"/>
      <c r="MX163" s="79" t="n"/>
      <c r="MY163" s="79" t="n"/>
      <c r="MZ163" s="79" t="n"/>
      <c r="NA163" s="79" t="n"/>
      <c r="NB163" s="79" t="n"/>
      <c r="NC163" s="79" t="n"/>
      <c r="ND163" s="79" t="n"/>
      <c r="NE163" s="79" t="n"/>
      <c r="NF163" s="79" t="n"/>
      <c r="NG163" s="79" t="n"/>
      <c r="NH163" s="79" t="n"/>
      <c r="NI163" s="79" t="n"/>
      <c r="NJ163" s="79" t="n"/>
      <c r="NK163" s="79" t="n"/>
      <c r="NL163" s="79" t="n"/>
      <c r="NM163" s="79" t="n"/>
      <c r="NN163" s="79" t="n"/>
      <c r="NO163" s="79" t="n"/>
      <c r="NP163" s="79" t="n"/>
      <c r="NQ163" s="79" t="n"/>
      <c r="NR163" s="79" t="n"/>
      <c r="NS163" s="79" t="n"/>
      <c r="NT163" s="79" t="n"/>
      <c r="NU163" s="79" t="n"/>
      <c r="NX163" s="78" t="n">
        <v>19</v>
      </c>
      <c r="NY163" s="79" t="n"/>
      <c r="NZ163" s="79" t="n"/>
      <c r="OA163" s="79" t="n"/>
      <c r="OB163" s="79" t="n"/>
      <c r="OC163" s="79" t="n"/>
      <c r="OD163" s="79" t="n"/>
      <c r="OE163" s="79" t="n"/>
      <c r="OF163" s="79" t="n"/>
      <c r="OG163" s="79" t="n"/>
      <c r="OH163" s="79" t="n"/>
      <c r="OI163" s="79" t="n"/>
      <c r="OJ163" s="79" t="n"/>
      <c r="OK163" s="79" t="n"/>
      <c r="OL163" s="79" t="n"/>
      <c r="OM163" s="79" t="n"/>
      <c r="ON163" s="79" t="n"/>
      <c r="OO163" s="79" t="n"/>
      <c r="OP163" s="79" t="n"/>
      <c r="OQ163" s="79" t="n"/>
      <c r="OR163" s="79" t="n"/>
      <c r="OS163" s="79" t="n"/>
      <c r="OT163" s="79" t="n"/>
      <c r="OU163" s="79" t="n"/>
      <c r="OV163" s="79" t="n"/>
      <c r="OW163" s="79" t="n"/>
      <c r="OX163" s="79" t="n"/>
      <c r="OY163" s="79" t="n"/>
      <c r="OZ163" s="79" t="n"/>
      <c r="PA163" s="79" t="n"/>
      <c r="PB163" s="79" t="n"/>
      <c r="PC163" s="79" t="n"/>
      <c r="PD163" s="79" t="n"/>
      <c r="PE163" s="79" t="n"/>
      <c r="PF163" s="79" t="n"/>
      <c r="PG163" s="79" t="n"/>
      <c r="PH163" s="79" t="n"/>
      <c r="PI163" s="79" t="n"/>
      <c r="PJ163" s="79" t="n"/>
      <c r="PK163" s="79" t="n"/>
      <c r="PL163" s="79" t="n"/>
      <c r="PO163" s="78" t="n">
        <v>19</v>
      </c>
      <c r="PP163" s="79" t="n"/>
      <c r="PQ163" s="79" t="n"/>
      <c r="PR163" s="79" t="n"/>
      <c r="PS163" s="79" t="n"/>
      <c r="PT163" s="79" t="n"/>
      <c r="PU163" s="79" t="n"/>
      <c r="PV163" s="79" t="n"/>
      <c r="PW163" s="79" t="n"/>
      <c r="PX163" s="79" t="n"/>
      <c r="PY163" s="79" t="n"/>
      <c r="PZ163" s="79" t="n"/>
      <c r="QA163" s="79" t="n"/>
      <c r="QB163" s="79" t="n"/>
      <c r="QC163" s="79" t="n"/>
      <c r="QD163" s="79" t="n"/>
      <c r="QE163" s="79" t="n"/>
      <c r="QF163" s="79" t="n"/>
      <c r="QG163" s="79" t="n"/>
      <c r="QH163" s="79" t="n"/>
      <c r="QI163" s="79" t="n"/>
      <c r="QJ163" s="79" t="n"/>
      <c r="QK163" s="79" t="n"/>
      <c r="QL163" s="79" t="n"/>
      <c r="QM163" s="79" t="n"/>
      <c r="QN163" s="79" t="n"/>
      <c r="QO163" s="79" t="n"/>
      <c r="QP163" s="79" t="n"/>
      <c r="QQ163" s="79" t="n"/>
      <c r="QR163" s="79" t="n"/>
      <c r="QS163" s="79" t="n"/>
      <c r="QT163" s="79" t="n"/>
      <c r="QU163" s="79" t="n"/>
      <c r="QV163" s="79" t="n"/>
      <c r="QW163" s="79" t="n"/>
      <c r="QX163" s="79" t="n"/>
      <c r="QY163" s="79" t="n"/>
      <c r="QZ163" s="79" t="n"/>
      <c r="RA163" s="79" t="n"/>
      <c r="RB163" s="79" t="n"/>
      <c r="RC163" s="79" t="n"/>
      <c r="RF163" s="78" t="n">
        <v>19</v>
      </c>
      <c r="RG163" s="79" t="n"/>
      <c r="RH163" s="79" t="n"/>
      <c r="RI163" s="79" t="n"/>
      <c r="RJ163" s="79" t="n"/>
      <c r="RK163" s="79" t="n"/>
      <c r="RL163" s="79" t="n"/>
      <c r="RM163" s="79" t="n"/>
      <c r="RN163" s="79" t="n"/>
      <c r="RO163" s="79" t="n"/>
      <c r="RP163" s="79" t="n"/>
      <c r="RQ163" s="79" t="n"/>
      <c r="RR163" s="79" t="n"/>
      <c r="RS163" s="79" t="n"/>
      <c r="RT163" s="79" t="n"/>
      <c r="RU163" s="79" t="n"/>
      <c r="RV163" s="79" t="n"/>
      <c r="RW163" s="79" t="n"/>
      <c r="RX163" s="79" t="n"/>
      <c r="RY163" s="79" t="n"/>
      <c r="RZ163" s="79" t="n"/>
      <c r="SA163" s="79" t="n"/>
      <c r="SB163" s="79" t="n"/>
      <c r="SC163" s="79" t="n"/>
      <c r="SD163" s="79" t="n"/>
      <c r="SE163" s="79" t="n"/>
      <c r="SF163" s="79" t="n"/>
      <c r="SG163" s="79" t="n"/>
      <c r="SH163" s="79" t="n"/>
      <c r="SI163" s="79" t="n"/>
      <c r="SJ163" s="79" t="n"/>
      <c r="SK163" s="79" t="n"/>
      <c r="SL163" s="79" t="n"/>
      <c r="SM163" s="79" t="n"/>
      <c r="SN163" s="79" t="n"/>
      <c r="SO163" s="79" t="n"/>
      <c r="SP163" s="79" t="n"/>
      <c r="SQ163" s="79" t="n"/>
      <c r="SR163" s="79" t="n"/>
      <c r="SS163" s="79" t="n"/>
      <c r="ST163" s="79" t="n"/>
      <c r="SW163" s="78" t="n">
        <v>19</v>
      </c>
      <c r="SX163" s="79" t="n"/>
      <c r="SY163" s="79" t="n"/>
      <c r="SZ163" s="79" t="n"/>
      <c r="TA163" s="79" t="n"/>
      <c r="TB163" s="79" t="n"/>
      <c r="TC163" s="79" t="n"/>
      <c r="TD163" s="79" t="n"/>
      <c r="TE163" s="79" t="n"/>
      <c r="TF163" s="79" t="n"/>
      <c r="TG163" s="79" t="n"/>
      <c r="TH163" s="79" t="n"/>
      <c r="TI163" s="79" t="n"/>
      <c r="TJ163" s="79" t="n"/>
      <c r="TK163" s="79" t="n"/>
      <c r="TL163" s="79" t="n"/>
      <c r="TM163" s="79" t="n"/>
      <c r="TN163" s="79" t="n"/>
      <c r="TO163" s="79" t="n"/>
      <c r="TP163" s="79" t="n"/>
      <c r="TQ163" s="79" t="n"/>
      <c r="TR163" s="79" t="n"/>
      <c r="TS163" s="79" t="n"/>
      <c r="TT163" s="79" t="n"/>
      <c r="TU163" s="79" t="n"/>
      <c r="TV163" s="79" t="n"/>
      <c r="TW163" s="79" t="n"/>
      <c r="TX163" s="79" t="n"/>
      <c r="TY163" s="79" t="n"/>
      <c r="TZ163" s="79" t="n"/>
      <c r="UA163" s="79" t="n"/>
      <c r="UB163" s="79" t="n"/>
      <c r="UC163" s="79" t="n"/>
      <c r="UD163" s="79" t="n"/>
      <c r="UE163" s="79" t="n"/>
      <c r="UF163" s="79" t="n"/>
      <c r="UG163" s="79" t="n"/>
      <c r="UH163" s="79" t="n"/>
      <c r="UI163" s="79" t="n"/>
      <c r="UJ163" s="79" t="n"/>
      <c r="UK163" s="79" t="n"/>
      <c r="UN163" s="78" t="n">
        <v>19</v>
      </c>
      <c r="UO163" s="79" t="n"/>
      <c r="UP163" s="79" t="n"/>
      <c r="UQ163" s="79" t="n"/>
      <c r="UR163" s="79" t="n"/>
      <c r="US163" s="79" t="n"/>
      <c r="UT163" s="79" t="n"/>
      <c r="UU163" s="79" t="n"/>
      <c r="UV163" s="79" t="n"/>
      <c r="UW163" s="79" t="n"/>
      <c r="UX163" s="79" t="n"/>
      <c r="UY163" s="79" t="n"/>
      <c r="UZ163" s="79" t="n"/>
      <c r="VA163" s="79" t="n"/>
      <c r="VB163" s="79" t="n"/>
      <c r="VC163" s="79" t="n"/>
      <c r="VD163" s="79" t="n"/>
      <c r="VE163" s="79" t="n"/>
      <c r="VF163" s="79" t="n"/>
      <c r="VG163" s="79" t="n"/>
      <c r="VH163" s="79" t="n"/>
      <c r="VI163" s="79" t="n"/>
      <c r="VJ163" s="79" t="n"/>
      <c r="VK163" s="79" t="n"/>
      <c r="VL163" s="79" t="n"/>
      <c r="VM163" s="79" t="n"/>
      <c r="VN163" s="79" t="n"/>
      <c r="VO163" s="79" t="n"/>
      <c r="VP163" s="79" t="n"/>
      <c r="VQ163" s="79" t="n"/>
      <c r="VR163" s="79" t="n"/>
      <c r="VS163" s="79" t="n"/>
      <c r="VT163" s="79" t="n"/>
      <c r="VU163" s="79" t="n"/>
      <c r="VV163" s="79" t="n"/>
      <c r="VW163" s="79" t="n"/>
      <c r="VX163" s="79" t="n"/>
      <c r="VY163" s="79" t="n"/>
      <c r="VZ163" s="79" t="n"/>
      <c r="WA163" s="79" t="n"/>
      <c r="WB163" s="79" t="n"/>
      <c r="WE163" s="78" t="n">
        <v>19</v>
      </c>
      <c r="WF163" s="79" t="n"/>
      <c r="WG163" s="79" t="n"/>
      <c r="WH163" s="79" t="n"/>
      <c r="WI163" s="79" t="n"/>
      <c r="WJ163" s="79" t="n"/>
      <c r="WK163" s="79" t="n"/>
      <c r="WL163" s="79" t="n"/>
      <c r="WM163" s="79" t="n"/>
      <c r="WN163" s="79" t="n"/>
      <c r="WO163" s="79" t="n"/>
      <c r="WP163" s="79" t="n"/>
      <c r="WQ163" s="79" t="n"/>
      <c r="WR163" s="79" t="n"/>
      <c r="WS163" s="79" t="n"/>
      <c r="WT163" s="79" t="n"/>
      <c r="WU163" s="79" t="n"/>
      <c r="WV163" s="79" t="n"/>
      <c r="WW163" s="79" t="n"/>
      <c r="WX163" s="79" t="n"/>
      <c r="WY163" s="79" t="n"/>
      <c r="WZ163" s="79" t="n"/>
      <c r="XA163" s="79" t="n"/>
      <c r="XB163" s="79" t="n"/>
      <c r="XC163" s="79" t="n"/>
      <c r="XD163" s="79" t="n"/>
      <c r="XE163" s="79" t="n"/>
      <c r="XF163" s="79" t="n"/>
      <c r="XG163" s="79" t="n"/>
      <c r="XH163" s="79" t="n"/>
      <c r="XI163" s="79" t="n"/>
      <c r="XJ163" s="79" t="n"/>
      <c r="XK163" s="79" t="n"/>
      <c r="XL163" s="79" t="n"/>
      <c r="XM163" s="79" t="n"/>
      <c r="XN163" s="79" t="n"/>
      <c r="XO163" s="79" t="n"/>
      <c r="XP163" s="79" t="n"/>
      <c r="XQ163" s="79" t="n"/>
      <c r="XR163" s="79" t="n"/>
      <c r="XS163" s="79" t="n"/>
      <c r="XV163" s="78" t="n">
        <v>19</v>
      </c>
      <c r="XW163" s="79" t="n"/>
      <c r="XX163" s="79" t="n"/>
      <c r="XY163" s="79" t="n"/>
      <c r="XZ163" s="79" t="n"/>
      <c r="YA163" s="79" t="n"/>
      <c r="YB163" s="79" t="n"/>
      <c r="YC163" s="79" t="n"/>
      <c r="YD163" s="79" t="n"/>
      <c r="YE163" s="79" t="n"/>
      <c r="YF163" s="79" t="n"/>
      <c r="YG163" s="79" t="n"/>
      <c r="YH163" s="79" t="n"/>
      <c r="YI163" s="79" t="n"/>
      <c r="YJ163" s="79" t="n"/>
      <c r="YK163" s="79" t="n"/>
      <c r="YL163" s="79" t="n"/>
      <c r="YM163" s="79" t="n"/>
      <c r="YN163" s="79" t="n"/>
      <c r="YO163" s="79" t="n"/>
      <c r="YP163" s="79" t="n"/>
      <c r="YQ163" s="79" t="n"/>
      <c r="YR163" s="79" t="n"/>
      <c r="YS163" s="79" t="n"/>
      <c r="YT163" s="79" t="n"/>
      <c r="YU163" s="79" t="n"/>
      <c r="YV163" s="79" t="n"/>
      <c r="YW163" s="79" t="n"/>
      <c r="YX163" s="79" t="n"/>
      <c r="YY163" s="79" t="n"/>
      <c r="YZ163" s="79" t="n"/>
      <c r="ZA163" s="79" t="n"/>
      <c r="ZB163" s="79" t="n"/>
      <c r="ZC163" s="79" t="n"/>
      <c r="ZD163" s="79" t="n"/>
      <c r="ZE163" s="79" t="n"/>
      <c r="ZF163" s="79" t="n"/>
      <c r="ZG163" s="79" t="n"/>
      <c r="ZH163" s="79" t="n"/>
      <c r="ZI163" s="79" t="n"/>
      <c r="ZJ163" s="79" t="n"/>
      <c r="ZM163" s="78" t="n">
        <v>19</v>
      </c>
      <c r="ZN163" s="79" t="n"/>
      <c r="ZO163" s="79" t="n"/>
      <c r="ZP163" s="79" t="n"/>
      <c r="ZQ163" s="79" t="n"/>
      <c r="ZR163" s="79" t="n"/>
      <c r="ZS163" s="79" t="n"/>
      <c r="ZT163" s="79" t="n"/>
      <c r="ZU163" s="79" t="n"/>
      <c r="ZV163" s="79" t="n"/>
      <c r="ZW163" s="79" t="n"/>
      <c r="ZX163" s="79" t="n"/>
      <c r="ZY163" s="79" t="n"/>
      <c r="ZZ163" s="79" t="n"/>
      <c r="AAA163" s="79" t="n"/>
      <c r="AAB163" s="79" t="n"/>
      <c r="AAC163" s="79" t="n"/>
      <c r="AAD163" s="79" t="n"/>
      <c r="AAE163" s="79" t="n"/>
      <c r="AAF163" s="79" t="n"/>
      <c r="AAG163" s="79" t="n"/>
      <c r="AAH163" s="79" t="n"/>
      <c r="AAI163" s="79" t="n"/>
      <c r="AAJ163" s="79" t="n"/>
      <c r="AAK163" s="79" t="n"/>
      <c r="AAL163" s="79" t="n"/>
      <c r="AAM163" s="79" t="n"/>
      <c r="AAN163" s="79" t="n"/>
      <c r="AAO163" s="79" t="n"/>
      <c r="AAP163" s="79" t="n"/>
      <c r="AAQ163" s="79" t="n"/>
      <c r="AAR163" s="79" t="n"/>
      <c r="AAS163" s="79" t="n"/>
      <c r="AAT163" s="79" t="n"/>
      <c r="AAU163" s="79" t="n"/>
      <c r="AAV163" s="79" t="n"/>
      <c r="AAW163" s="79" t="n"/>
      <c r="AAX163" s="79" t="n"/>
      <c r="AAY163" s="79" t="n"/>
      <c r="AAZ163" s="79" t="n"/>
      <c r="ABA163" s="79" t="n"/>
      <c r="ABD163" s="78" t="n">
        <v>19</v>
      </c>
      <c r="ABE163" s="79" t="n"/>
      <c r="ABF163" s="79" t="n"/>
      <c r="ABG163" s="79" t="n"/>
      <c r="ABH163" s="79" t="n"/>
      <c r="ABI163" s="79" t="n"/>
      <c r="ABJ163" s="79" t="n"/>
      <c r="ABK163" s="79" t="n"/>
      <c r="ABL163" s="79" t="n"/>
      <c r="ABM163" s="79" t="n"/>
      <c r="ABN163" s="79" t="n"/>
      <c r="ABO163" s="79" t="n"/>
      <c r="ABP163" s="79" t="n"/>
      <c r="ABQ163" s="79" t="n"/>
      <c r="ABR163" s="79" t="n"/>
      <c r="ABS163" s="79" t="n"/>
      <c r="ABT163" s="79" t="n"/>
      <c r="ABU163" s="79" t="n"/>
      <c r="ABV163" s="79" t="n"/>
      <c r="ABW163" s="79" t="n"/>
      <c r="ABX163" s="79" t="n"/>
      <c r="ABY163" s="79" t="n"/>
      <c r="ABZ163" s="79" t="n"/>
      <c r="ACA163" s="79" t="n"/>
      <c r="ACB163" s="79" t="n"/>
      <c r="ACC163" s="79" t="n"/>
      <c r="ACD163" s="79" t="n"/>
      <c r="ACE163" s="79" t="n"/>
      <c r="ACF163" s="79" t="n"/>
      <c r="ACG163" s="79" t="n"/>
      <c r="ACH163" s="79" t="n"/>
      <c r="ACI163" s="79" t="n"/>
      <c r="ACJ163" s="79" t="n"/>
      <c r="ACK163" s="79" t="n"/>
      <c r="ACL163" s="79" t="n"/>
      <c r="ACM163" s="79" t="n"/>
      <c r="ACN163" s="79" t="n"/>
      <c r="ACO163" s="79" t="n"/>
      <c r="ACP163" s="79" t="n"/>
      <c r="ACQ163" s="79" t="n"/>
      <c r="ACR163" s="79" t="n"/>
      <c r="ACU163" s="78" t="n">
        <v>19</v>
      </c>
      <c r="ACV163" s="79" t="n"/>
      <c r="ACW163" s="79" t="n"/>
      <c r="ACX163" s="79" t="n"/>
      <c r="ACY163" s="79" t="n"/>
      <c r="ACZ163" s="79" t="n"/>
      <c r="ADA163" s="79" t="n"/>
      <c r="ADB163" s="79" t="n"/>
      <c r="ADC163" s="79" t="n"/>
      <c r="ADD163" s="79" t="n"/>
      <c r="ADE163" s="79" t="n"/>
      <c r="ADF163" s="79" t="n"/>
      <c r="ADG163" s="79" t="n"/>
      <c r="ADH163" s="79" t="n"/>
      <c r="ADI163" s="79" t="n"/>
      <c r="ADJ163" s="79" t="n"/>
      <c r="ADK163" s="79" t="n"/>
      <c r="ADL163" s="79" t="n"/>
      <c r="ADM163" s="79" t="n"/>
      <c r="ADN163" s="79" t="n"/>
      <c r="ADO163" s="79" t="n"/>
      <c r="ADP163" s="79" t="n"/>
      <c r="ADQ163" s="79" t="n"/>
      <c r="ADR163" s="79" t="n"/>
      <c r="ADS163" s="79" t="n"/>
      <c r="ADT163" s="79" t="n"/>
      <c r="ADU163" s="79" t="n"/>
      <c r="ADV163" s="79" t="n"/>
      <c r="ADW163" s="79" t="n"/>
      <c r="ADX163" s="79" t="n"/>
      <c r="ADY163" s="79" t="n"/>
      <c r="ADZ163" s="79" t="n"/>
      <c r="AEA163" s="79" t="n"/>
      <c r="AEB163" s="79" t="n"/>
      <c r="AEC163" s="79" t="n"/>
      <c r="AED163" s="79" t="n"/>
      <c r="AEE163" s="79" t="n"/>
      <c r="AEF163" s="79" t="n"/>
      <c r="AEG163" s="79" t="n"/>
      <c r="AEH163" s="79" t="n"/>
      <c r="AEI163" s="79" t="n"/>
      <c r="AEL163" s="78" t="n">
        <v>19</v>
      </c>
      <c r="AEM163" s="79" t="n"/>
      <c r="AEN163" s="79" t="n"/>
      <c r="AEO163" s="79" t="n"/>
      <c r="AEP163" s="79" t="n"/>
      <c r="AEQ163" s="79" t="n"/>
      <c r="AER163" s="79" t="n"/>
      <c r="AES163" s="79" t="n"/>
      <c r="AET163" s="79" t="n"/>
      <c r="AEU163" s="79" t="n"/>
      <c r="AEV163" s="79" t="n"/>
      <c r="AEW163" s="79" t="n"/>
      <c r="AEX163" s="79" t="n"/>
      <c r="AEY163" s="79" t="n"/>
      <c r="AEZ163" s="79" t="n"/>
      <c r="AFA163" s="79" t="n"/>
      <c r="AFB163" s="79" t="n"/>
      <c r="AFC163" s="79" t="n"/>
      <c r="AFD163" s="79" t="n"/>
      <c r="AFE163" s="79" t="n"/>
      <c r="AFF163" s="79" t="n"/>
      <c r="AFG163" s="79" t="n"/>
      <c r="AFH163" s="79" t="n"/>
      <c r="AFI163" s="79" t="n"/>
      <c r="AFJ163" s="79" t="n"/>
      <c r="AFK163" s="79" t="n"/>
      <c r="AFL163" s="79" t="n"/>
      <c r="AFM163" s="79" t="n"/>
      <c r="AFN163" s="79" t="n"/>
      <c r="AFO163" s="79" t="n"/>
      <c r="AFP163" s="79" t="n"/>
      <c r="AFQ163" s="79" t="n"/>
      <c r="AFR163" s="79" t="n"/>
      <c r="AFS163" s="79" t="n"/>
      <c r="AFT163" s="79" t="n"/>
      <c r="AFU163" s="79" t="n"/>
      <c r="AFV163" s="79" t="n"/>
      <c r="AFW163" s="79" t="n"/>
      <c r="AFX163" s="79" t="n"/>
      <c r="AFY163" s="79" t="n"/>
      <c r="AFZ163" s="79" t="n"/>
    </row>
    <row r="164">
      <c r="A164" s="78" t="n">
        <v>20</v>
      </c>
      <c r="B164" s="79" t="n"/>
      <c r="C164" s="79" t="n"/>
      <c r="D164" s="79" t="n"/>
      <c r="E164" s="79" t="n"/>
      <c r="F164" s="79" t="n"/>
      <c r="G164" s="79" t="n"/>
      <c r="H164" s="79" t="n"/>
      <c r="I164" s="79" t="n"/>
      <c r="J164" s="79" t="n"/>
      <c r="K164" s="79" t="n"/>
      <c r="L164" s="79" t="n"/>
      <c r="M164" s="79" t="n"/>
      <c r="N164" s="79" t="n"/>
      <c r="O164" s="79" t="n"/>
      <c r="P164" s="79" t="n"/>
      <c r="Q164" s="79" t="n"/>
      <c r="R164" s="79" t="n"/>
      <c r="S164" s="79" t="n"/>
      <c r="T164" s="79" t="n"/>
      <c r="U164" s="79" t="n"/>
      <c r="V164" s="79" t="n"/>
      <c r="W164" s="79" t="n"/>
      <c r="X164" s="79" t="n"/>
      <c r="Y164" s="79" t="n"/>
      <c r="Z164" s="79" t="n"/>
      <c r="AA164" s="79" t="n"/>
      <c r="AB164" s="79" t="n"/>
      <c r="AC164" s="79" t="n"/>
      <c r="AD164" s="79" t="n"/>
      <c r="AE164" s="79" t="n"/>
      <c r="AF164" s="79" t="n"/>
      <c r="AG164" s="79" t="n"/>
      <c r="AH164" s="79" t="n"/>
      <c r="AI164" s="79" t="n"/>
      <c r="AJ164" s="79" t="n"/>
      <c r="AK164" s="79" t="n"/>
      <c r="AL164" s="79" t="n"/>
      <c r="AM164" s="79" t="n"/>
      <c r="AN164" s="79" t="n"/>
      <c r="AO164" s="79" t="n"/>
      <c r="AR164" s="78" t="n">
        <v>20</v>
      </c>
      <c r="AS164" s="79" t="n"/>
      <c r="AT164" s="79" t="n"/>
      <c r="AU164" s="79" t="n"/>
      <c r="AV164" s="79" t="n"/>
      <c r="AW164" s="79" t="n"/>
      <c r="AX164" s="79" t="n"/>
      <c r="AY164" s="79" t="n"/>
      <c r="AZ164" s="79" t="n"/>
      <c r="BA164" s="79" t="n"/>
      <c r="BB164" s="79" t="n"/>
      <c r="BC164" s="79" t="n"/>
      <c r="BD164" s="79" t="n"/>
      <c r="BE164" s="79" t="n"/>
      <c r="BF164" s="79" t="n"/>
      <c r="BG164" s="79" t="n"/>
      <c r="BH164" s="79" t="n"/>
      <c r="BI164" s="79" t="n"/>
      <c r="BJ164" s="79" t="n"/>
      <c r="BK164" s="79" t="n"/>
      <c r="BL164" s="79" t="n"/>
      <c r="BM164" s="79" t="n"/>
      <c r="BN164" s="79" t="n"/>
      <c r="BO164" s="79" t="n"/>
      <c r="BP164" s="79" t="n"/>
      <c r="BQ164" s="79" t="n"/>
      <c r="BR164" s="79" t="n"/>
      <c r="BS164" s="79" t="n"/>
      <c r="BT164" s="79" t="n"/>
      <c r="BU164" s="79" t="n"/>
      <c r="BV164" s="79" t="n"/>
      <c r="BW164" s="79" t="n"/>
      <c r="BX164" s="79" t="n"/>
      <c r="BY164" s="79" t="n"/>
      <c r="BZ164" s="79" t="n"/>
      <c r="CA164" s="79" t="n"/>
      <c r="CB164" s="79" t="n"/>
      <c r="CC164" s="79" t="n"/>
      <c r="CD164" s="79" t="n"/>
      <c r="CE164" s="79" t="n"/>
      <c r="CF164" s="79" t="n"/>
      <c r="CI164" s="78" t="n">
        <v>20</v>
      </c>
      <c r="CJ164" s="79" t="n"/>
      <c r="CK164" s="79" t="n"/>
      <c r="CL164" s="79" t="n"/>
      <c r="CM164" s="79" t="n"/>
      <c r="CN164" s="79" t="n"/>
      <c r="CO164" s="79" t="n"/>
      <c r="CP164" s="79" t="n"/>
      <c r="CQ164" s="79" t="n"/>
      <c r="CR164" s="79" t="n"/>
      <c r="CS164" s="79" t="n"/>
      <c r="CT164" s="79" t="n"/>
      <c r="CU164" s="79" t="n"/>
      <c r="CV164" s="79" t="n"/>
      <c r="CW164" s="79" t="n"/>
      <c r="CX164" s="79" t="n"/>
      <c r="CY164" s="79" t="n"/>
      <c r="CZ164" s="79" t="n"/>
      <c r="DA164" s="79" t="n"/>
      <c r="DB164" s="79" t="n"/>
      <c r="DC164" s="79" t="n"/>
      <c r="DD164" s="79" t="n"/>
      <c r="DE164" s="79" t="n"/>
      <c r="DF164" s="79" t="n"/>
      <c r="DG164" s="79" t="n"/>
      <c r="DH164" s="79" t="n"/>
      <c r="DI164" s="79" t="n"/>
      <c r="DJ164" s="79" t="n"/>
      <c r="DK164" s="79" t="n"/>
      <c r="DL164" s="79" t="n"/>
      <c r="DM164" s="79" t="n"/>
      <c r="DN164" s="79" t="n"/>
      <c r="DO164" s="79" t="n"/>
      <c r="DP164" s="79" t="n"/>
      <c r="DQ164" s="79" t="n"/>
      <c r="DR164" s="79" t="n"/>
      <c r="DS164" s="79" t="n"/>
      <c r="DT164" s="79" t="n"/>
      <c r="DU164" s="79" t="n"/>
      <c r="DV164" s="79" t="n"/>
      <c r="DW164" s="79" t="n"/>
      <c r="DZ164" s="78" t="n">
        <v>20</v>
      </c>
      <c r="EA164" s="79" t="n"/>
      <c r="EB164" s="79" t="n"/>
      <c r="EC164" s="79" t="n"/>
      <c r="ED164" s="79" t="n"/>
      <c r="EE164" s="79" t="n"/>
      <c r="EF164" s="79" t="n"/>
      <c r="EG164" s="79" t="n"/>
      <c r="EH164" s="79" t="n"/>
      <c r="EI164" s="79" t="n"/>
      <c r="EJ164" s="79" t="n"/>
      <c r="EK164" s="79" t="n"/>
      <c r="EL164" s="79" t="n"/>
      <c r="EM164" s="79" t="n"/>
      <c r="EN164" s="79" t="n"/>
      <c r="EO164" s="79" t="n"/>
      <c r="EP164" s="79" t="n"/>
      <c r="EQ164" s="79" t="n"/>
      <c r="ER164" s="79" t="n"/>
      <c r="ES164" s="79" t="n"/>
      <c r="ET164" s="79" t="n"/>
      <c r="EU164" s="79" t="n"/>
      <c r="EV164" s="79" t="n"/>
      <c r="EW164" s="79" t="n"/>
      <c r="EX164" s="79" t="n"/>
      <c r="EY164" s="79" t="n"/>
      <c r="EZ164" s="79" t="n"/>
      <c r="FA164" s="79" t="n"/>
      <c r="FB164" s="79" t="n"/>
      <c r="FC164" s="79" t="n"/>
      <c r="FD164" s="79" t="n"/>
      <c r="FE164" s="79" t="n"/>
      <c r="FF164" s="79" t="n"/>
      <c r="FG164" s="79" t="n"/>
      <c r="FH164" s="79" t="n"/>
      <c r="FI164" s="79" t="n"/>
      <c r="FJ164" s="79" t="n"/>
      <c r="FK164" s="79" t="n"/>
      <c r="FL164" s="79" t="n"/>
      <c r="FM164" s="79" t="n"/>
      <c r="FN164" s="79" t="n"/>
      <c r="FQ164" s="78" t="n">
        <v>20</v>
      </c>
      <c r="FR164" s="79" t="n"/>
      <c r="FS164" s="79" t="n"/>
      <c r="FT164" s="79" t="n"/>
      <c r="FU164" s="79" t="n"/>
      <c r="FV164" s="79" t="n"/>
      <c r="FW164" s="79" t="n"/>
      <c r="FX164" s="79" t="n"/>
      <c r="FY164" s="79" t="n"/>
      <c r="FZ164" s="79" t="n"/>
      <c r="GA164" s="79" t="n"/>
      <c r="GB164" s="79" t="n"/>
      <c r="GC164" s="79" t="n"/>
      <c r="GD164" s="79" t="n"/>
      <c r="GE164" s="79" t="n"/>
      <c r="GF164" s="79" t="n"/>
      <c r="GG164" s="79" t="n"/>
      <c r="GH164" s="79" t="n"/>
      <c r="GI164" s="79" t="n"/>
      <c r="GJ164" s="79" t="n"/>
      <c r="GK164" s="79" t="n"/>
      <c r="GL164" s="79" t="n"/>
      <c r="GM164" s="79" t="n"/>
      <c r="GN164" s="79" t="n"/>
      <c r="GO164" s="79" t="n"/>
      <c r="GP164" s="79" t="n"/>
      <c r="GQ164" s="79" t="n"/>
      <c r="GR164" s="79" t="n"/>
      <c r="GS164" s="79" t="n"/>
      <c r="GT164" s="79" t="n"/>
      <c r="GU164" s="79" t="n"/>
      <c r="GV164" s="79" t="n"/>
      <c r="GW164" s="79" t="n"/>
      <c r="GX164" s="79" t="n"/>
      <c r="GY164" s="79" t="n"/>
      <c r="GZ164" s="79" t="n"/>
      <c r="HA164" s="79" t="n"/>
      <c r="HB164" s="79" t="n"/>
      <c r="HC164" s="79" t="n"/>
      <c r="HD164" s="79" t="n"/>
      <c r="HE164" s="79" t="n"/>
      <c r="HH164" s="78" t="n">
        <v>20</v>
      </c>
      <c r="HI164" s="79" t="n"/>
      <c r="HJ164" s="79" t="n"/>
      <c r="HK164" s="79" t="n"/>
      <c r="HL164" s="79" t="n"/>
      <c r="HM164" s="79" t="n"/>
      <c r="HN164" s="79" t="n"/>
      <c r="HO164" s="79" t="n"/>
      <c r="HP164" s="79" t="n"/>
      <c r="HQ164" s="79" t="n"/>
      <c r="HR164" s="79" t="n"/>
      <c r="HS164" s="79" t="n"/>
      <c r="HT164" s="79" t="n"/>
      <c r="HU164" s="79" t="n"/>
      <c r="HV164" s="79" t="n"/>
      <c r="HW164" s="79" t="n"/>
      <c r="HX164" s="79" t="n"/>
      <c r="HY164" s="79" t="n"/>
      <c r="HZ164" s="79" t="n"/>
      <c r="IA164" s="79" t="n"/>
      <c r="IB164" s="79" t="n"/>
      <c r="IC164" s="79" t="n"/>
      <c r="ID164" s="79" t="n"/>
      <c r="IE164" s="79" t="n"/>
      <c r="IF164" s="79" t="n"/>
      <c r="IG164" s="79" t="n"/>
      <c r="IH164" s="79" t="n"/>
      <c r="II164" s="79" t="n"/>
      <c r="IJ164" s="79" t="n"/>
      <c r="IK164" s="79" t="n"/>
      <c r="IL164" s="79" t="n"/>
      <c r="IM164" s="79" t="n"/>
      <c r="IN164" s="79" t="n"/>
      <c r="IO164" s="79" t="n"/>
      <c r="IP164" s="79" t="n"/>
      <c r="IQ164" s="79" t="n"/>
      <c r="IR164" s="79" t="n"/>
      <c r="IS164" s="79" t="n"/>
      <c r="IT164" s="79" t="n"/>
      <c r="IU164" s="79" t="n"/>
      <c r="IV164" s="79" t="n"/>
      <c r="IY164" s="78" t="n">
        <v>20</v>
      </c>
      <c r="IZ164" s="79" t="n"/>
      <c r="JA164" s="79" t="n"/>
      <c r="JB164" s="79" t="n"/>
      <c r="JC164" s="79" t="n"/>
      <c r="JD164" s="79" t="n"/>
      <c r="JE164" s="79" t="n"/>
      <c r="JF164" s="79" t="n"/>
      <c r="JG164" s="79" t="n"/>
      <c r="JH164" s="79" t="n"/>
      <c r="JI164" s="79" t="n"/>
      <c r="JJ164" s="79" t="n"/>
      <c r="JK164" s="79" t="n"/>
      <c r="JL164" s="79" t="n"/>
      <c r="JM164" s="79" t="n"/>
      <c r="JN164" s="79" t="n"/>
      <c r="JO164" s="79" t="n"/>
      <c r="JP164" s="79" t="n"/>
      <c r="JQ164" s="79" t="n"/>
      <c r="JR164" s="79" t="n"/>
      <c r="JS164" s="79" t="n"/>
      <c r="JT164" s="79" t="n"/>
      <c r="JU164" s="79" t="n"/>
      <c r="JV164" s="79" t="n"/>
      <c r="JW164" s="79" t="n"/>
      <c r="JX164" s="79" t="n"/>
      <c r="JY164" s="79" t="n"/>
      <c r="JZ164" s="79" t="n"/>
      <c r="KA164" s="79" t="n"/>
      <c r="KB164" s="79" t="n"/>
      <c r="KC164" s="79" t="n"/>
      <c r="KD164" s="79" t="n"/>
      <c r="KE164" s="79" t="n"/>
      <c r="KF164" s="79" t="n"/>
      <c r="KG164" s="79" t="n"/>
      <c r="KH164" s="79" t="n"/>
      <c r="KI164" s="79" t="n"/>
      <c r="KJ164" s="79" t="n"/>
      <c r="KK164" s="79" t="n"/>
      <c r="KL164" s="79" t="n"/>
      <c r="KM164" s="79" t="n"/>
      <c r="KP164" s="78" t="n">
        <v>20</v>
      </c>
      <c r="KQ164" s="79" t="n"/>
      <c r="KR164" s="79" t="n"/>
      <c r="KS164" s="79" t="n"/>
      <c r="KT164" s="79" t="n"/>
      <c r="KU164" s="79" t="n"/>
      <c r="KV164" s="79" t="n"/>
      <c r="KW164" s="79" t="n"/>
      <c r="KX164" s="79" t="n"/>
      <c r="KY164" s="79" t="n"/>
      <c r="KZ164" s="79" t="n"/>
      <c r="LA164" s="79" t="n"/>
      <c r="LB164" s="79" t="n"/>
      <c r="LC164" s="79" t="n"/>
      <c r="LD164" s="79" t="n"/>
      <c r="LE164" s="79" t="n"/>
      <c r="LF164" s="79" t="n"/>
      <c r="LG164" s="79" t="n"/>
      <c r="LH164" s="79" t="n"/>
      <c r="LI164" s="79" t="n"/>
      <c r="LJ164" s="79" t="n"/>
      <c r="LK164" s="79" t="n"/>
      <c r="LL164" s="79" t="n"/>
      <c r="LM164" s="79" t="n"/>
      <c r="LN164" s="79" t="n"/>
      <c r="LO164" s="79" t="n"/>
      <c r="LP164" s="79" t="n"/>
      <c r="LQ164" s="79" t="n"/>
      <c r="LR164" s="79" t="n"/>
      <c r="LS164" s="79" t="n"/>
      <c r="LT164" s="79" t="n"/>
      <c r="LU164" s="79" t="n"/>
      <c r="LV164" s="79" t="n"/>
      <c r="LW164" s="79" t="n"/>
      <c r="LX164" s="79" t="n"/>
      <c r="LY164" s="79" t="n"/>
      <c r="LZ164" s="79" t="n"/>
      <c r="MA164" s="79" t="n"/>
      <c r="MB164" s="79" t="n"/>
      <c r="MC164" s="79" t="n"/>
      <c r="MD164" s="79" t="n"/>
      <c r="MG164" s="78" t="n">
        <v>20</v>
      </c>
      <c r="MH164" s="79" t="n"/>
      <c r="MI164" s="79" t="n"/>
      <c r="MJ164" s="79" t="n"/>
      <c r="MK164" s="79" t="n"/>
      <c r="ML164" s="79" t="n"/>
      <c r="MM164" s="79" t="n"/>
      <c r="MN164" s="79" t="n"/>
      <c r="MO164" s="79" t="n"/>
      <c r="MP164" s="79" t="n"/>
      <c r="MQ164" s="79" t="n"/>
      <c r="MR164" s="79" t="n"/>
      <c r="MS164" s="79" t="n"/>
      <c r="MT164" s="79" t="n"/>
      <c r="MU164" s="79" t="n"/>
      <c r="MV164" s="79" t="n"/>
      <c r="MW164" s="79" t="n"/>
      <c r="MX164" s="79" t="n"/>
      <c r="MY164" s="79" t="n"/>
      <c r="MZ164" s="79" t="n"/>
      <c r="NA164" s="79" t="n"/>
      <c r="NB164" s="79" t="n"/>
      <c r="NC164" s="79" t="n"/>
      <c r="ND164" s="79" t="n"/>
      <c r="NE164" s="79" t="n"/>
      <c r="NF164" s="79" t="n"/>
      <c r="NG164" s="79" t="n"/>
      <c r="NH164" s="79" t="n"/>
      <c r="NI164" s="79" t="n"/>
      <c r="NJ164" s="79" t="n"/>
      <c r="NK164" s="79" t="n"/>
      <c r="NL164" s="79" t="n"/>
      <c r="NM164" s="79" t="n"/>
      <c r="NN164" s="79" t="n"/>
      <c r="NO164" s="79" t="n"/>
      <c r="NP164" s="79" t="n"/>
      <c r="NQ164" s="79" t="n"/>
      <c r="NR164" s="79" t="n"/>
      <c r="NS164" s="79" t="n"/>
      <c r="NT164" s="79" t="n"/>
      <c r="NU164" s="79" t="n"/>
      <c r="NX164" s="78" t="n">
        <v>20</v>
      </c>
      <c r="NY164" s="79" t="n"/>
      <c r="NZ164" s="79" t="n"/>
      <c r="OA164" s="79" t="n"/>
      <c r="OB164" s="79" t="n"/>
      <c r="OC164" s="79" t="n"/>
      <c r="OD164" s="79" t="n"/>
      <c r="OE164" s="79" t="n"/>
      <c r="OF164" s="79" t="n"/>
      <c r="OG164" s="79" t="n"/>
      <c r="OH164" s="79" t="n"/>
      <c r="OI164" s="79" t="n"/>
      <c r="OJ164" s="79" t="n"/>
      <c r="OK164" s="79" t="n"/>
      <c r="OL164" s="79" t="n"/>
      <c r="OM164" s="79" t="n"/>
      <c r="ON164" s="79" t="n"/>
      <c r="OO164" s="79" t="n"/>
      <c r="OP164" s="79" t="n"/>
      <c r="OQ164" s="79" t="n"/>
      <c r="OR164" s="79" t="n"/>
      <c r="OS164" s="79" t="n"/>
      <c r="OT164" s="79" t="n"/>
      <c r="OU164" s="79" t="n"/>
      <c r="OV164" s="79" t="n"/>
      <c r="OW164" s="79" t="n"/>
      <c r="OX164" s="79" t="n"/>
      <c r="OY164" s="79" t="n"/>
      <c r="OZ164" s="79" t="n"/>
      <c r="PA164" s="79" t="n"/>
      <c r="PB164" s="79" t="n"/>
      <c r="PC164" s="79" t="n"/>
      <c r="PD164" s="79" t="n"/>
      <c r="PE164" s="79" t="n"/>
      <c r="PF164" s="79" t="n"/>
      <c r="PG164" s="79" t="n"/>
      <c r="PH164" s="79" t="n"/>
      <c r="PI164" s="79" t="n"/>
      <c r="PJ164" s="79" t="n"/>
      <c r="PK164" s="79" t="n"/>
      <c r="PL164" s="79" t="n"/>
      <c r="PO164" s="78" t="n">
        <v>20</v>
      </c>
      <c r="PP164" s="79" t="n"/>
      <c r="PQ164" s="79" t="n"/>
      <c r="PR164" s="79" t="n"/>
      <c r="PS164" s="79" t="n"/>
      <c r="PT164" s="79" t="n"/>
      <c r="PU164" s="79" t="n"/>
      <c r="PV164" s="79" t="n"/>
      <c r="PW164" s="79" t="n"/>
      <c r="PX164" s="79" t="n"/>
      <c r="PY164" s="79" t="n"/>
      <c r="PZ164" s="79" t="n"/>
      <c r="QA164" s="79" t="n"/>
      <c r="QB164" s="79" t="n"/>
      <c r="QC164" s="79" t="n"/>
      <c r="QD164" s="79" t="n"/>
      <c r="QE164" s="79" t="n"/>
      <c r="QF164" s="79" t="n"/>
      <c r="QG164" s="79" t="n"/>
      <c r="QH164" s="79" t="n"/>
      <c r="QI164" s="79" t="n"/>
      <c r="QJ164" s="79" t="n"/>
      <c r="QK164" s="79" t="n"/>
      <c r="QL164" s="79" t="n"/>
      <c r="QM164" s="79" t="n"/>
      <c r="QN164" s="79" t="n"/>
      <c r="QO164" s="79" t="n"/>
      <c r="QP164" s="79" t="n"/>
      <c r="QQ164" s="79" t="n"/>
      <c r="QR164" s="79" t="n"/>
      <c r="QS164" s="79" t="n"/>
      <c r="QT164" s="79" t="n"/>
      <c r="QU164" s="79" t="n"/>
      <c r="QV164" s="79" t="n"/>
      <c r="QW164" s="79" t="n"/>
      <c r="QX164" s="79" t="n"/>
      <c r="QY164" s="79" t="n"/>
      <c r="QZ164" s="79" t="n"/>
      <c r="RA164" s="79" t="n"/>
      <c r="RB164" s="79" t="n"/>
      <c r="RC164" s="79" t="n"/>
      <c r="RF164" s="78" t="n">
        <v>20</v>
      </c>
      <c r="RG164" s="79" t="n"/>
      <c r="RH164" s="79" t="n"/>
      <c r="RI164" s="79" t="n"/>
      <c r="RJ164" s="79" t="n"/>
      <c r="RK164" s="79" t="n"/>
      <c r="RL164" s="79" t="n"/>
      <c r="RM164" s="79" t="n"/>
      <c r="RN164" s="79" t="n"/>
      <c r="RO164" s="79" t="n"/>
      <c r="RP164" s="79" t="n"/>
      <c r="RQ164" s="79" t="n"/>
      <c r="RR164" s="79" t="n"/>
      <c r="RS164" s="79" t="n"/>
      <c r="RT164" s="79" t="n"/>
      <c r="RU164" s="79" t="n"/>
      <c r="RV164" s="79" t="n"/>
      <c r="RW164" s="79" t="n"/>
      <c r="RX164" s="79" t="n"/>
      <c r="RY164" s="79" t="n"/>
      <c r="RZ164" s="79" t="n"/>
      <c r="SA164" s="79" t="n"/>
      <c r="SB164" s="79" t="n"/>
      <c r="SC164" s="79" t="n"/>
      <c r="SD164" s="79" t="n"/>
      <c r="SE164" s="79" t="n"/>
      <c r="SF164" s="79" t="n"/>
      <c r="SG164" s="79" t="n"/>
      <c r="SH164" s="79" t="n"/>
      <c r="SI164" s="79" t="n"/>
      <c r="SJ164" s="79" t="n"/>
      <c r="SK164" s="79" t="n"/>
      <c r="SL164" s="79" t="n"/>
      <c r="SM164" s="79" t="n"/>
      <c r="SN164" s="79" t="n"/>
      <c r="SO164" s="79" t="n"/>
      <c r="SP164" s="79" t="n"/>
      <c r="SQ164" s="79" t="n"/>
      <c r="SR164" s="79" t="n"/>
      <c r="SS164" s="79" t="n"/>
      <c r="ST164" s="79" t="n"/>
      <c r="SW164" s="78" t="n">
        <v>20</v>
      </c>
      <c r="SX164" s="79" t="n"/>
      <c r="SY164" s="79" t="n"/>
      <c r="SZ164" s="79" t="n"/>
      <c r="TA164" s="79" t="n"/>
      <c r="TB164" s="79" t="n"/>
      <c r="TC164" s="79" t="n"/>
      <c r="TD164" s="79" t="n"/>
      <c r="TE164" s="79" t="n"/>
      <c r="TF164" s="79" t="n"/>
      <c r="TG164" s="79" t="n"/>
      <c r="TH164" s="79" t="n"/>
      <c r="TI164" s="79" t="n"/>
      <c r="TJ164" s="79" t="n"/>
      <c r="TK164" s="79" t="n"/>
      <c r="TL164" s="79" t="n"/>
      <c r="TM164" s="79" t="n"/>
      <c r="TN164" s="79" t="n"/>
      <c r="TO164" s="79" t="n"/>
      <c r="TP164" s="79" t="n"/>
      <c r="TQ164" s="79" t="n"/>
      <c r="TR164" s="79" t="n"/>
      <c r="TS164" s="79" t="n"/>
      <c r="TT164" s="79" t="n"/>
      <c r="TU164" s="79" t="n"/>
      <c r="TV164" s="79" t="n"/>
      <c r="TW164" s="79" t="n"/>
      <c r="TX164" s="79" t="n"/>
      <c r="TY164" s="79" t="n"/>
      <c r="TZ164" s="79" t="n"/>
      <c r="UA164" s="79" t="n"/>
      <c r="UB164" s="79" t="n"/>
      <c r="UC164" s="79" t="n"/>
      <c r="UD164" s="79" t="n"/>
      <c r="UE164" s="79" t="n"/>
      <c r="UF164" s="79" t="n"/>
      <c r="UG164" s="79" t="n"/>
      <c r="UH164" s="79" t="n"/>
      <c r="UI164" s="79" t="n"/>
      <c r="UJ164" s="79" t="n"/>
      <c r="UK164" s="79" t="n"/>
      <c r="UN164" s="78" t="n">
        <v>20</v>
      </c>
      <c r="UO164" s="79" t="n"/>
      <c r="UP164" s="79" t="n"/>
      <c r="UQ164" s="79" t="n"/>
      <c r="UR164" s="79" t="n"/>
      <c r="US164" s="79" t="n"/>
      <c r="UT164" s="79" t="n"/>
      <c r="UU164" s="79" t="n"/>
      <c r="UV164" s="79" t="n"/>
      <c r="UW164" s="79" t="n"/>
      <c r="UX164" s="79" t="n"/>
      <c r="UY164" s="79" t="n"/>
      <c r="UZ164" s="79" t="n"/>
      <c r="VA164" s="79" t="n"/>
      <c r="VB164" s="79" t="n"/>
      <c r="VC164" s="79" t="n"/>
      <c r="VD164" s="79" t="n"/>
      <c r="VE164" s="79" t="n"/>
      <c r="VF164" s="79" t="n"/>
      <c r="VG164" s="79" t="n"/>
      <c r="VH164" s="79" t="n"/>
      <c r="VI164" s="79" t="n"/>
      <c r="VJ164" s="79" t="n"/>
      <c r="VK164" s="79" t="n"/>
      <c r="VL164" s="79" t="n"/>
      <c r="VM164" s="79" t="n"/>
      <c r="VN164" s="79" t="n"/>
      <c r="VO164" s="79" t="n"/>
      <c r="VP164" s="79" t="n"/>
      <c r="VQ164" s="79" t="n"/>
      <c r="VR164" s="79" t="n"/>
      <c r="VS164" s="79" t="n"/>
      <c r="VT164" s="79" t="n"/>
      <c r="VU164" s="79" t="n"/>
      <c r="VV164" s="79" t="n"/>
      <c r="VW164" s="79" t="n"/>
      <c r="VX164" s="79" t="n"/>
      <c r="VY164" s="79" t="n"/>
      <c r="VZ164" s="79" t="n"/>
      <c r="WA164" s="79" t="n"/>
      <c r="WB164" s="79" t="n"/>
      <c r="WE164" s="78" t="n">
        <v>20</v>
      </c>
      <c r="WF164" s="79" t="n"/>
      <c r="WG164" s="79" t="n"/>
      <c r="WH164" s="79" t="n"/>
      <c r="WI164" s="79" t="n"/>
      <c r="WJ164" s="79" t="n"/>
      <c r="WK164" s="79" t="n"/>
      <c r="WL164" s="79" t="n"/>
      <c r="WM164" s="79" t="n"/>
      <c r="WN164" s="79" t="n"/>
      <c r="WO164" s="79" t="n"/>
      <c r="WP164" s="79" t="n"/>
      <c r="WQ164" s="79" t="n"/>
      <c r="WR164" s="79" t="n"/>
      <c r="WS164" s="79" t="n"/>
      <c r="WT164" s="79" t="n"/>
      <c r="WU164" s="79" t="n"/>
      <c r="WV164" s="79" t="n"/>
      <c r="WW164" s="79" t="n"/>
      <c r="WX164" s="79" t="n"/>
      <c r="WY164" s="79" t="n"/>
      <c r="WZ164" s="79" t="n"/>
      <c r="XA164" s="79" t="n"/>
      <c r="XB164" s="79" t="n"/>
      <c r="XC164" s="79" t="n"/>
      <c r="XD164" s="79" t="n"/>
      <c r="XE164" s="79" t="n"/>
      <c r="XF164" s="79" t="n"/>
      <c r="XG164" s="79" t="n"/>
      <c r="XH164" s="79" t="n"/>
      <c r="XI164" s="79" t="n"/>
      <c r="XJ164" s="79" t="n"/>
      <c r="XK164" s="79" t="n"/>
      <c r="XL164" s="79" t="n"/>
      <c r="XM164" s="79" t="n"/>
      <c r="XN164" s="79" t="n"/>
      <c r="XO164" s="79" t="n"/>
      <c r="XP164" s="79" t="n"/>
      <c r="XQ164" s="79" t="n"/>
      <c r="XR164" s="79" t="n"/>
      <c r="XS164" s="79" t="n"/>
      <c r="XV164" s="78" t="n">
        <v>20</v>
      </c>
      <c r="XW164" s="79" t="n"/>
      <c r="XX164" s="79" t="n"/>
      <c r="XY164" s="79" t="n"/>
      <c r="XZ164" s="79" t="n"/>
      <c r="YA164" s="79" t="n"/>
      <c r="YB164" s="79" t="n"/>
      <c r="YC164" s="79" t="n"/>
      <c r="YD164" s="79" t="n"/>
      <c r="YE164" s="79" t="n"/>
      <c r="YF164" s="79" t="n"/>
      <c r="YG164" s="79" t="n"/>
      <c r="YH164" s="79" t="n"/>
      <c r="YI164" s="79" t="n"/>
      <c r="YJ164" s="79" t="n"/>
      <c r="YK164" s="79" t="n"/>
      <c r="YL164" s="79" t="n"/>
      <c r="YM164" s="79" t="n"/>
      <c r="YN164" s="79" t="n"/>
      <c r="YO164" s="79" t="n"/>
      <c r="YP164" s="79" t="n"/>
      <c r="YQ164" s="79" t="n"/>
      <c r="YR164" s="79" t="n"/>
      <c r="YS164" s="79" t="n"/>
      <c r="YT164" s="79" t="n"/>
      <c r="YU164" s="79" t="n"/>
      <c r="YV164" s="79" t="n"/>
      <c r="YW164" s="79" t="n"/>
      <c r="YX164" s="79" t="n"/>
      <c r="YY164" s="79" t="n"/>
      <c r="YZ164" s="79" t="n"/>
      <c r="ZA164" s="79" t="n"/>
      <c r="ZB164" s="79" t="n"/>
      <c r="ZC164" s="79" t="n"/>
      <c r="ZD164" s="79" t="n"/>
      <c r="ZE164" s="79" t="n"/>
      <c r="ZF164" s="79" t="n"/>
      <c r="ZG164" s="79" t="n"/>
      <c r="ZH164" s="79" t="n"/>
      <c r="ZI164" s="79" t="n"/>
      <c r="ZJ164" s="79" t="n"/>
      <c r="ZM164" s="78" t="n">
        <v>20</v>
      </c>
      <c r="ZN164" s="79" t="n"/>
      <c r="ZO164" s="79" t="n"/>
      <c r="ZP164" s="79" t="n"/>
      <c r="ZQ164" s="79" t="n"/>
      <c r="ZR164" s="79" t="n"/>
      <c r="ZS164" s="79" t="n"/>
      <c r="ZT164" s="79" t="n"/>
      <c r="ZU164" s="79" t="n"/>
      <c r="ZV164" s="79" t="n"/>
      <c r="ZW164" s="79" t="n"/>
      <c r="ZX164" s="79" t="n"/>
      <c r="ZY164" s="79" t="n"/>
      <c r="ZZ164" s="79" t="n"/>
      <c r="AAA164" s="79" t="n"/>
      <c r="AAB164" s="79" t="n"/>
      <c r="AAC164" s="79" t="n"/>
      <c r="AAD164" s="79" t="n"/>
      <c r="AAE164" s="79" t="n"/>
      <c r="AAF164" s="79" t="n"/>
      <c r="AAG164" s="79" t="n"/>
      <c r="AAH164" s="79" t="n"/>
      <c r="AAI164" s="79" t="n"/>
      <c r="AAJ164" s="79" t="n"/>
      <c r="AAK164" s="79" t="n"/>
      <c r="AAL164" s="79" t="n"/>
      <c r="AAM164" s="79" t="n"/>
      <c r="AAN164" s="79" t="n"/>
      <c r="AAO164" s="79" t="n"/>
      <c r="AAP164" s="79" t="n"/>
      <c r="AAQ164" s="79" t="n"/>
      <c r="AAR164" s="79" t="n"/>
      <c r="AAS164" s="79" t="n"/>
      <c r="AAT164" s="79" t="n"/>
      <c r="AAU164" s="79" t="n"/>
      <c r="AAV164" s="79" t="n"/>
      <c r="AAW164" s="79" t="n"/>
      <c r="AAX164" s="79" t="n"/>
      <c r="AAY164" s="79" t="n"/>
      <c r="AAZ164" s="79" t="n"/>
      <c r="ABA164" s="79" t="n"/>
      <c r="ABD164" s="78" t="n">
        <v>20</v>
      </c>
      <c r="ABE164" s="79" t="n"/>
      <c r="ABF164" s="79" t="n"/>
      <c r="ABG164" s="79" t="n"/>
      <c r="ABH164" s="79" t="n"/>
      <c r="ABI164" s="79" t="n"/>
      <c r="ABJ164" s="79" t="n"/>
      <c r="ABK164" s="79" t="n"/>
      <c r="ABL164" s="79" t="n"/>
      <c r="ABM164" s="79" t="n"/>
      <c r="ABN164" s="79" t="n"/>
      <c r="ABO164" s="79" t="n"/>
      <c r="ABP164" s="79" t="n"/>
      <c r="ABQ164" s="79" t="n"/>
      <c r="ABR164" s="79" t="n"/>
      <c r="ABS164" s="79" t="n"/>
      <c r="ABT164" s="79" t="n"/>
      <c r="ABU164" s="79" t="n"/>
      <c r="ABV164" s="79" t="n"/>
      <c r="ABW164" s="79" t="n"/>
      <c r="ABX164" s="79" t="n"/>
      <c r="ABY164" s="79" t="n"/>
      <c r="ABZ164" s="79" t="n"/>
      <c r="ACA164" s="79" t="n"/>
      <c r="ACB164" s="79" t="n"/>
      <c r="ACC164" s="79" t="n"/>
      <c r="ACD164" s="79" t="n"/>
      <c r="ACE164" s="79" t="n"/>
      <c r="ACF164" s="79" t="n"/>
      <c r="ACG164" s="79" t="n"/>
      <c r="ACH164" s="79" t="n"/>
      <c r="ACI164" s="79" t="n"/>
      <c r="ACJ164" s="79" t="n"/>
      <c r="ACK164" s="79" t="n"/>
      <c r="ACL164" s="79" t="n"/>
      <c r="ACM164" s="79" t="n"/>
      <c r="ACN164" s="79" t="n"/>
      <c r="ACO164" s="79" t="n"/>
      <c r="ACP164" s="79" t="n"/>
      <c r="ACQ164" s="79" t="n"/>
      <c r="ACR164" s="79" t="n"/>
      <c r="ACU164" s="78" t="n">
        <v>20</v>
      </c>
      <c r="ACV164" s="79" t="n"/>
      <c r="ACW164" s="79" t="n"/>
      <c r="ACX164" s="79" t="n"/>
      <c r="ACY164" s="79" t="n"/>
      <c r="ACZ164" s="79" t="n"/>
      <c r="ADA164" s="79" t="n"/>
      <c r="ADB164" s="79" t="n"/>
      <c r="ADC164" s="79" t="n"/>
      <c r="ADD164" s="79" t="n"/>
      <c r="ADE164" s="79" t="n"/>
      <c r="ADF164" s="79" t="n"/>
      <c r="ADG164" s="79" t="n"/>
      <c r="ADH164" s="79" t="n"/>
      <c r="ADI164" s="79" t="n"/>
      <c r="ADJ164" s="79" t="n"/>
      <c r="ADK164" s="79" t="n"/>
      <c r="ADL164" s="79" t="n"/>
      <c r="ADM164" s="79" t="n"/>
      <c r="ADN164" s="79" t="n"/>
      <c r="ADO164" s="79" t="n"/>
      <c r="ADP164" s="79" t="n"/>
      <c r="ADQ164" s="79" t="n"/>
      <c r="ADR164" s="79" t="n"/>
      <c r="ADS164" s="79" t="n"/>
      <c r="ADT164" s="79" t="n"/>
      <c r="ADU164" s="79" t="n"/>
      <c r="ADV164" s="79" t="n"/>
      <c r="ADW164" s="79" t="n"/>
      <c r="ADX164" s="79" t="n"/>
      <c r="ADY164" s="79" t="n"/>
      <c r="ADZ164" s="79" t="n"/>
      <c r="AEA164" s="79" t="n"/>
      <c r="AEB164" s="79" t="n"/>
      <c r="AEC164" s="79" t="n"/>
      <c r="AED164" s="79" t="n"/>
      <c r="AEE164" s="79" t="n"/>
      <c r="AEF164" s="79" t="n"/>
      <c r="AEG164" s="79" t="n"/>
      <c r="AEH164" s="79" t="n"/>
      <c r="AEI164" s="79" t="n"/>
      <c r="AEL164" s="78" t="n">
        <v>20</v>
      </c>
      <c r="AEM164" s="79" t="n"/>
      <c r="AEN164" s="79" t="n"/>
      <c r="AEO164" s="79" t="n"/>
      <c r="AEP164" s="79" t="n"/>
      <c r="AEQ164" s="79" t="n"/>
      <c r="AER164" s="79" t="n"/>
      <c r="AES164" s="79" t="n"/>
      <c r="AET164" s="79" t="n"/>
      <c r="AEU164" s="79" t="n"/>
      <c r="AEV164" s="79" t="n"/>
      <c r="AEW164" s="79" t="n"/>
      <c r="AEX164" s="79" t="n"/>
      <c r="AEY164" s="79" t="n"/>
      <c r="AEZ164" s="79" t="n"/>
      <c r="AFA164" s="79" t="n"/>
      <c r="AFB164" s="79" t="n"/>
      <c r="AFC164" s="79" t="n"/>
      <c r="AFD164" s="79" t="n"/>
      <c r="AFE164" s="79" t="n"/>
      <c r="AFF164" s="79" t="n"/>
      <c r="AFG164" s="79" t="n"/>
      <c r="AFH164" s="79" t="n"/>
      <c r="AFI164" s="79" t="n"/>
      <c r="AFJ164" s="79" t="n"/>
      <c r="AFK164" s="79" t="n"/>
      <c r="AFL164" s="79" t="n"/>
      <c r="AFM164" s="79" t="n"/>
      <c r="AFN164" s="79" t="n"/>
      <c r="AFO164" s="79" t="n"/>
      <c r="AFP164" s="79" t="n"/>
      <c r="AFQ164" s="79" t="n"/>
      <c r="AFR164" s="79" t="n"/>
      <c r="AFS164" s="79" t="n"/>
      <c r="AFT164" s="79" t="n"/>
      <c r="AFU164" s="79" t="n"/>
      <c r="AFV164" s="79" t="n"/>
      <c r="AFW164" s="79" t="n"/>
      <c r="AFX164" s="79" t="n"/>
      <c r="AFY164" s="79" t="n"/>
      <c r="AFZ164" s="79" t="n"/>
    </row>
    <row r="165">
      <c r="A165" s="78" t="n">
        <v>21</v>
      </c>
      <c r="B165" s="79" t="n"/>
      <c r="C165" s="79" t="n"/>
      <c r="D165" s="79" t="n"/>
      <c r="E165" s="79" t="n"/>
      <c r="F165" s="79" t="n"/>
      <c r="G165" s="79" t="n"/>
      <c r="H165" s="79" t="n"/>
      <c r="I165" s="79" t="n"/>
      <c r="J165" s="79" t="n"/>
      <c r="K165" s="79" t="n"/>
      <c r="L165" s="79" t="n"/>
      <c r="M165" s="79" t="n"/>
      <c r="N165" s="79" t="n"/>
      <c r="O165" s="79" t="n"/>
      <c r="P165" s="79" t="n"/>
      <c r="Q165" s="79" t="n"/>
      <c r="R165" s="79" t="n"/>
      <c r="S165" s="79" t="n"/>
      <c r="T165" s="79" t="n"/>
      <c r="U165" s="79" t="n"/>
      <c r="V165" s="79" t="n"/>
      <c r="W165" s="79" t="n"/>
      <c r="X165" s="79" t="n"/>
      <c r="Y165" s="79" t="n"/>
      <c r="Z165" s="79" t="n"/>
      <c r="AA165" s="79" t="n"/>
      <c r="AB165" s="79" t="n"/>
      <c r="AC165" s="79" t="n"/>
      <c r="AD165" s="79" t="n"/>
      <c r="AE165" s="79" t="n"/>
      <c r="AF165" s="79" t="n"/>
      <c r="AG165" s="79" t="n"/>
      <c r="AH165" s="79" t="n"/>
      <c r="AI165" s="79" t="n"/>
      <c r="AJ165" s="79" t="n"/>
      <c r="AK165" s="79" t="n"/>
      <c r="AL165" s="79" t="n"/>
      <c r="AM165" s="79" t="n"/>
      <c r="AN165" s="79" t="n"/>
      <c r="AO165" s="79" t="n"/>
      <c r="AR165" s="78" t="n">
        <v>21</v>
      </c>
      <c r="AS165" s="79" t="n"/>
      <c r="AT165" s="79" t="n"/>
      <c r="AU165" s="79" t="n"/>
      <c r="AV165" s="79" t="n"/>
      <c r="AW165" s="79" t="n"/>
      <c r="AX165" s="79" t="n"/>
      <c r="AY165" s="79" t="n"/>
      <c r="AZ165" s="79" t="n"/>
      <c r="BA165" s="79" t="n"/>
      <c r="BB165" s="79" t="n"/>
      <c r="BC165" s="79" t="n"/>
      <c r="BD165" s="79" t="n"/>
      <c r="BE165" s="79" t="n"/>
      <c r="BF165" s="79" t="n"/>
      <c r="BG165" s="79" t="n"/>
      <c r="BH165" s="79" t="n"/>
      <c r="BI165" s="79" t="n"/>
      <c r="BJ165" s="79" t="n"/>
      <c r="BK165" s="79" t="n"/>
      <c r="BL165" s="79" t="n"/>
      <c r="BM165" s="79" t="n"/>
      <c r="BN165" s="79" t="n"/>
      <c r="BO165" s="79" t="n"/>
      <c r="BP165" s="79" t="n"/>
      <c r="BQ165" s="79" t="n"/>
      <c r="BR165" s="79" t="n"/>
      <c r="BS165" s="79" t="n"/>
      <c r="BT165" s="79" t="n"/>
      <c r="BU165" s="79" t="n"/>
      <c r="BV165" s="79" t="n"/>
      <c r="BW165" s="79" t="n"/>
      <c r="BX165" s="79" t="n"/>
      <c r="BY165" s="79" t="n"/>
      <c r="BZ165" s="79" t="n"/>
      <c r="CA165" s="79" t="n"/>
      <c r="CB165" s="79" t="n"/>
      <c r="CC165" s="79" t="n"/>
      <c r="CD165" s="79" t="n"/>
      <c r="CE165" s="79" t="n"/>
      <c r="CF165" s="79" t="n"/>
      <c r="CI165" s="78" t="n">
        <v>21</v>
      </c>
      <c r="CJ165" s="79" t="n"/>
      <c r="CK165" s="79" t="n"/>
      <c r="CL165" s="79" t="n"/>
      <c r="CM165" s="79" t="n"/>
      <c r="CN165" s="79" t="n"/>
      <c r="CO165" s="79" t="n"/>
      <c r="CP165" s="79" t="n"/>
      <c r="CQ165" s="79" t="n"/>
      <c r="CR165" s="79" t="n"/>
      <c r="CS165" s="79" t="n"/>
      <c r="CT165" s="79" t="n"/>
      <c r="CU165" s="79" t="n"/>
      <c r="CV165" s="79" t="n"/>
      <c r="CW165" s="79" t="n"/>
      <c r="CX165" s="79" t="n"/>
      <c r="CY165" s="79" t="n"/>
      <c r="CZ165" s="79" t="n"/>
      <c r="DA165" s="79" t="n"/>
      <c r="DB165" s="79" t="n"/>
      <c r="DC165" s="79" t="n"/>
      <c r="DD165" s="79" t="n"/>
      <c r="DE165" s="79" t="n"/>
      <c r="DF165" s="79" t="n"/>
      <c r="DG165" s="79" t="n"/>
      <c r="DH165" s="79" t="n"/>
      <c r="DI165" s="79" t="n"/>
      <c r="DJ165" s="79" t="n"/>
      <c r="DK165" s="79" t="n"/>
      <c r="DL165" s="79" t="n"/>
      <c r="DM165" s="79" t="n"/>
      <c r="DN165" s="79" t="n"/>
      <c r="DO165" s="79" t="n"/>
      <c r="DP165" s="79" t="n"/>
      <c r="DQ165" s="79" t="n"/>
      <c r="DR165" s="79" t="n"/>
      <c r="DS165" s="79" t="n"/>
      <c r="DT165" s="79" t="n"/>
      <c r="DU165" s="79" t="n"/>
      <c r="DV165" s="79" t="n"/>
      <c r="DW165" s="79" t="n"/>
      <c r="DZ165" s="78" t="n">
        <v>21</v>
      </c>
      <c r="EA165" s="79" t="n"/>
      <c r="EB165" s="79" t="n"/>
      <c r="EC165" s="79" t="n"/>
      <c r="ED165" s="79" t="n"/>
      <c r="EE165" s="79" t="n"/>
      <c r="EF165" s="79" t="n"/>
      <c r="EG165" s="79" t="n"/>
      <c r="EH165" s="79" t="n"/>
      <c r="EI165" s="79" t="n"/>
      <c r="EJ165" s="79" t="n"/>
      <c r="EK165" s="79" t="n"/>
      <c r="EL165" s="79" t="n"/>
      <c r="EM165" s="79" t="n"/>
      <c r="EN165" s="79" t="n"/>
      <c r="EO165" s="79" t="n"/>
      <c r="EP165" s="79" t="n"/>
      <c r="EQ165" s="79" t="n"/>
      <c r="ER165" s="79" t="n"/>
      <c r="ES165" s="79" t="n"/>
      <c r="ET165" s="79" t="n"/>
      <c r="EU165" s="79" t="n"/>
      <c r="EV165" s="79" t="n"/>
      <c r="EW165" s="79" t="n"/>
      <c r="EX165" s="79" t="n"/>
      <c r="EY165" s="79" t="n"/>
      <c r="EZ165" s="79" t="n"/>
      <c r="FA165" s="79" t="n"/>
      <c r="FB165" s="79" t="n"/>
      <c r="FC165" s="79" t="n"/>
      <c r="FD165" s="79" t="n"/>
      <c r="FE165" s="79" t="n"/>
      <c r="FF165" s="79" t="n"/>
      <c r="FG165" s="79" t="n"/>
      <c r="FH165" s="79" t="n"/>
      <c r="FI165" s="79" t="n"/>
      <c r="FJ165" s="79" t="n"/>
      <c r="FK165" s="79" t="n"/>
      <c r="FL165" s="79" t="n"/>
      <c r="FM165" s="79" t="n"/>
      <c r="FN165" s="79" t="n"/>
      <c r="FQ165" s="78" t="n">
        <v>21</v>
      </c>
      <c r="FR165" s="79" t="n"/>
      <c r="FS165" s="79" t="n"/>
      <c r="FT165" s="79" t="n"/>
      <c r="FU165" s="79" t="n"/>
      <c r="FV165" s="79" t="n"/>
      <c r="FW165" s="79" t="n"/>
      <c r="FX165" s="79" t="n"/>
      <c r="FY165" s="79" t="n"/>
      <c r="FZ165" s="79" t="n"/>
      <c r="GA165" s="79" t="n"/>
      <c r="GB165" s="79" t="n"/>
      <c r="GC165" s="79" t="n"/>
      <c r="GD165" s="79" t="n"/>
      <c r="GE165" s="79" t="n"/>
      <c r="GF165" s="79" t="n"/>
      <c r="GG165" s="79" t="n"/>
      <c r="GH165" s="79" t="n"/>
      <c r="GI165" s="79" t="n"/>
      <c r="GJ165" s="79" t="n"/>
      <c r="GK165" s="79" t="n"/>
      <c r="GL165" s="79" t="n"/>
      <c r="GM165" s="79" t="n"/>
      <c r="GN165" s="79" t="n"/>
      <c r="GO165" s="79" t="n"/>
      <c r="GP165" s="79" t="n"/>
      <c r="GQ165" s="79" t="n"/>
      <c r="GR165" s="79" t="n"/>
      <c r="GS165" s="79" t="n"/>
      <c r="GT165" s="79" t="n"/>
      <c r="GU165" s="79" t="n"/>
      <c r="GV165" s="79" t="n"/>
      <c r="GW165" s="79" t="n"/>
      <c r="GX165" s="79" t="n"/>
      <c r="GY165" s="79" t="n"/>
      <c r="GZ165" s="79" t="n"/>
      <c r="HA165" s="79" t="n"/>
      <c r="HB165" s="79" t="n"/>
      <c r="HC165" s="79" t="n"/>
      <c r="HD165" s="79" t="n"/>
      <c r="HE165" s="79" t="n"/>
      <c r="HH165" s="78" t="n">
        <v>21</v>
      </c>
      <c r="HI165" s="79" t="n"/>
      <c r="HJ165" s="79" t="n"/>
      <c r="HK165" s="79" t="n"/>
      <c r="HL165" s="79" t="n"/>
      <c r="HM165" s="79" t="n"/>
      <c r="HN165" s="79" t="n"/>
      <c r="HO165" s="79" t="n"/>
      <c r="HP165" s="79" t="n"/>
      <c r="HQ165" s="79" t="n"/>
      <c r="HR165" s="79" t="n"/>
      <c r="HS165" s="79" t="n"/>
      <c r="HT165" s="79" t="n"/>
      <c r="HU165" s="79" t="n"/>
      <c r="HV165" s="79" t="n"/>
      <c r="HW165" s="79" t="n"/>
      <c r="HX165" s="79" t="n"/>
      <c r="HY165" s="79" t="n"/>
      <c r="HZ165" s="79" t="n"/>
      <c r="IA165" s="79" t="n"/>
      <c r="IB165" s="79" t="n"/>
      <c r="IC165" s="79" t="n"/>
      <c r="ID165" s="79" t="n"/>
      <c r="IE165" s="79" t="n"/>
      <c r="IF165" s="79" t="n"/>
      <c r="IG165" s="79" t="n"/>
      <c r="IH165" s="79" t="n"/>
      <c r="II165" s="79" t="n"/>
      <c r="IJ165" s="79" t="n"/>
      <c r="IK165" s="79" t="n"/>
      <c r="IL165" s="79" t="n"/>
      <c r="IM165" s="79" t="n"/>
      <c r="IN165" s="79" t="n"/>
      <c r="IO165" s="79" t="n"/>
      <c r="IP165" s="79" t="n"/>
      <c r="IQ165" s="79" t="n"/>
      <c r="IR165" s="79" t="n"/>
      <c r="IS165" s="79" t="n"/>
      <c r="IT165" s="79" t="n"/>
      <c r="IU165" s="79" t="n"/>
      <c r="IV165" s="79" t="n"/>
      <c r="IY165" s="78" t="n">
        <v>21</v>
      </c>
      <c r="IZ165" s="79" t="n"/>
      <c r="JA165" s="79" t="n"/>
      <c r="JB165" s="79" t="n"/>
      <c r="JC165" s="79" t="n"/>
      <c r="JD165" s="79" t="n"/>
      <c r="JE165" s="79" t="n"/>
      <c r="JF165" s="79" t="n"/>
      <c r="JG165" s="79" t="n"/>
      <c r="JH165" s="79" t="n"/>
      <c r="JI165" s="79" t="n"/>
      <c r="JJ165" s="79" t="n"/>
      <c r="JK165" s="79" t="n"/>
      <c r="JL165" s="79" t="n"/>
      <c r="JM165" s="79" t="n"/>
      <c r="JN165" s="79" t="n"/>
      <c r="JO165" s="79" t="n"/>
      <c r="JP165" s="79" t="n"/>
      <c r="JQ165" s="79" t="n"/>
      <c r="JR165" s="79" t="n"/>
      <c r="JS165" s="79" t="n"/>
      <c r="JT165" s="79" t="n"/>
      <c r="JU165" s="79" t="n"/>
      <c r="JV165" s="79" t="n"/>
      <c r="JW165" s="79" t="n"/>
      <c r="JX165" s="79" t="n"/>
      <c r="JY165" s="79" t="n"/>
      <c r="JZ165" s="79" t="n"/>
      <c r="KA165" s="79" t="n"/>
      <c r="KB165" s="79" t="n"/>
      <c r="KC165" s="79" t="n"/>
      <c r="KD165" s="79" t="n"/>
      <c r="KE165" s="79" t="n"/>
      <c r="KF165" s="79" t="n"/>
      <c r="KG165" s="79" t="n"/>
      <c r="KH165" s="79" t="n"/>
      <c r="KI165" s="79" t="n"/>
      <c r="KJ165" s="79" t="n"/>
      <c r="KK165" s="79" t="n"/>
      <c r="KL165" s="79" t="n"/>
      <c r="KM165" s="79" t="n"/>
      <c r="KP165" s="78" t="n">
        <v>21</v>
      </c>
      <c r="KQ165" s="79" t="n"/>
      <c r="KR165" s="79" t="n"/>
      <c r="KS165" s="79" t="n"/>
      <c r="KT165" s="79" t="n"/>
      <c r="KU165" s="79" t="n"/>
      <c r="KV165" s="79" t="n"/>
      <c r="KW165" s="79" t="n"/>
      <c r="KX165" s="79" t="n"/>
      <c r="KY165" s="79" t="n"/>
      <c r="KZ165" s="79" t="n"/>
      <c r="LA165" s="79" t="n"/>
      <c r="LB165" s="79" t="n"/>
      <c r="LC165" s="79" t="n"/>
      <c r="LD165" s="79" t="n"/>
      <c r="LE165" s="79" t="n"/>
      <c r="LF165" s="79" t="n"/>
      <c r="LG165" s="79" t="n"/>
      <c r="LH165" s="79" t="n"/>
      <c r="LI165" s="79" t="n"/>
      <c r="LJ165" s="79" t="n"/>
      <c r="LK165" s="79" t="n"/>
      <c r="LL165" s="79" t="n"/>
      <c r="LM165" s="79" t="n"/>
      <c r="LN165" s="79" t="n"/>
      <c r="LO165" s="79" t="n"/>
      <c r="LP165" s="79" t="n"/>
      <c r="LQ165" s="79" t="n"/>
      <c r="LR165" s="79" t="n"/>
      <c r="LS165" s="79" t="n"/>
      <c r="LT165" s="79" t="n"/>
      <c r="LU165" s="79" t="n"/>
      <c r="LV165" s="79" t="n"/>
      <c r="LW165" s="79" t="n"/>
      <c r="LX165" s="79" t="n"/>
      <c r="LY165" s="79" t="n"/>
      <c r="LZ165" s="79" t="n"/>
      <c r="MA165" s="79" t="n"/>
      <c r="MB165" s="79" t="n"/>
      <c r="MC165" s="79" t="n"/>
      <c r="MD165" s="79" t="n"/>
      <c r="MG165" s="78" t="n">
        <v>21</v>
      </c>
      <c r="MH165" s="79" t="n"/>
      <c r="MI165" s="79" t="n"/>
      <c r="MJ165" s="79" t="n"/>
      <c r="MK165" s="79" t="n"/>
      <c r="ML165" s="79" t="n"/>
      <c r="MM165" s="79" t="n"/>
      <c r="MN165" s="79" t="n"/>
      <c r="MO165" s="79" t="n"/>
      <c r="MP165" s="79" t="n"/>
      <c r="MQ165" s="79" t="n"/>
      <c r="MR165" s="79" t="n"/>
      <c r="MS165" s="79" t="n"/>
      <c r="MT165" s="79" t="n"/>
      <c r="MU165" s="79" t="n"/>
      <c r="MV165" s="79" t="n"/>
      <c r="MW165" s="79" t="n"/>
      <c r="MX165" s="79" t="n"/>
      <c r="MY165" s="79" t="n"/>
      <c r="MZ165" s="79" t="n"/>
      <c r="NA165" s="79" t="n"/>
      <c r="NB165" s="79" t="n"/>
      <c r="NC165" s="79" t="n"/>
      <c r="ND165" s="79" t="n"/>
      <c r="NE165" s="79" t="n"/>
      <c r="NF165" s="79" t="n"/>
      <c r="NG165" s="79" t="n"/>
      <c r="NH165" s="79" t="n"/>
      <c r="NI165" s="79" t="n"/>
      <c r="NJ165" s="79" t="n"/>
      <c r="NK165" s="79" t="n"/>
      <c r="NL165" s="79" t="n"/>
      <c r="NM165" s="79" t="n"/>
      <c r="NN165" s="79" t="n"/>
      <c r="NO165" s="79" t="n"/>
      <c r="NP165" s="79" t="n"/>
      <c r="NQ165" s="79" t="n"/>
      <c r="NR165" s="79" t="n"/>
      <c r="NS165" s="79" t="n"/>
      <c r="NT165" s="79" t="n"/>
      <c r="NU165" s="79" t="n"/>
      <c r="NX165" s="78" t="n">
        <v>21</v>
      </c>
      <c r="NY165" s="79" t="n"/>
      <c r="NZ165" s="79" t="n"/>
      <c r="OA165" s="79" t="n"/>
      <c r="OB165" s="79" t="n"/>
      <c r="OC165" s="79" t="n"/>
      <c r="OD165" s="79" t="n"/>
      <c r="OE165" s="79" t="n"/>
      <c r="OF165" s="79" t="n"/>
      <c r="OG165" s="79" t="n"/>
      <c r="OH165" s="79" t="n"/>
      <c r="OI165" s="79" t="n"/>
      <c r="OJ165" s="79" t="n"/>
      <c r="OK165" s="79" t="n"/>
      <c r="OL165" s="79" t="n"/>
      <c r="OM165" s="79" t="n"/>
      <c r="ON165" s="79" t="n"/>
      <c r="OO165" s="79" t="n"/>
      <c r="OP165" s="79" t="n"/>
      <c r="OQ165" s="79" t="n"/>
      <c r="OR165" s="79" t="n"/>
      <c r="OS165" s="79" t="n"/>
      <c r="OT165" s="79" t="n"/>
      <c r="OU165" s="79" t="n"/>
      <c r="OV165" s="79" t="n"/>
      <c r="OW165" s="79" t="n"/>
      <c r="OX165" s="79" t="n"/>
      <c r="OY165" s="79" t="n"/>
      <c r="OZ165" s="79" t="n"/>
      <c r="PA165" s="79" t="n"/>
      <c r="PB165" s="79" t="n"/>
      <c r="PC165" s="79" t="n"/>
      <c r="PD165" s="79" t="n"/>
      <c r="PE165" s="79" t="n"/>
      <c r="PF165" s="79" t="n"/>
      <c r="PG165" s="79" t="n"/>
      <c r="PH165" s="79" t="n"/>
      <c r="PI165" s="79" t="n"/>
      <c r="PJ165" s="79" t="n"/>
      <c r="PK165" s="79" t="n"/>
      <c r="PL165" s="79" t="n"/>
      <c r="PO165" s="78" t="n">
        <v>21</v>
      </c>
      <c r="PP165" s="79" t="n"/>
      <c r="PQ165" s="79" t="n"/>
      <c r="PR165" s="79" t="n"/>
      <c r="PS165" s="79" t="n"/>
      <c r="PT165" s="79" t="n"/>
      <c r="PU165" s="79" t="n"/>
      <c r="PV165" s="79" t="n"/>
      <c r="PW165" s="79" t="n"/>
      <c r="PX165" s="79" t="n"/>
      <c r="PY165" s="79" t="n"/>
      <c r="PZ165" s="79" t="n"/>
      <c r="QA165" s="79" t="n"/>
      <c r="QB165" s="79" t="n"/>
      <c r="QC165" s="79" t="n"/>
      <c r="QD165" s="79" t="n"/>
      <c r="QE165" s="79" t="n"/>
      <c r="QF165" s="79" t="n"/>
      <c r="QG165" s="79" t="n"/>
      <c r="QH165" s="79" t="n"/>
      <c r="QI165" s="79" t="n"/>
      <c r="QJ165" s="79" t="n"/>
      <c r="QK165" s="79" t="n"/>
      <c r="QL165" s="79" t="n"/>
      <c r="QM165" s="79" t="n"/>
      <c r="QN165" s="79" t="n"/>
      <c r="QO165" s="79" t="n"/>
      <c r="QP165" s="79" t="n"/>
      <c r="QQ165" s="79" t="n"/>
      <c r="QR165" s="79" t="n"/>
      <c r="QS165" s="79" t="n"/>
      <c r="QT165" s="79" t="n"/>
      <c r="QU165" s="79" t="n"/>
      <c r="QV165" s="79" t="n"/>
      <c r="QW165" s="79" t="n"/>
      <c r="QX165" s="79" t="n"/>
      <c r="QY165" s="79" t="n"/>
      <c r="QZ165" s="79" t="n"/>
      <c r="RA165" s="79" t="n"/>
      <c r="RB165" s="79" t="n"/>
      <c r="RC165" s="79" t="n"/>
      <c r="RF165" s="78" t="n">
        <v>21</v>
      </c>
      <c r="RG165" s="79" t="n"/>
      <c r="RH165" s="79" t="n"/>
      <c r="RI165" s="79" t="n"/>
      <c r="RJ165" s="79" t="n"/>
      <c r="RK165" s="79" t="n"/>
      <c r="RL165" s="79" t="n"/>
      <c r="RM165" s="79" t="n"/>
      <c r="RN165" s="79" t="n"/>
      <c r="RO165" s="79" t="n"/>
      <c r="RP165" s="79" t="n"/>
      <c r="RQ165" s="79" t="n"/>
      <c r="RR165" s="79" t="n"/>
      <c r="RS165" s="79" t="n"/>
      <c r="RT165" s="79" t="n"/>
      <c r="RU165" s="79" t="n"/>
      <c r="RV165" s="79" t="n"/>
      <c r="RW165" s="79" t="n"/>
      <c r="RX165" s="79" t="n"/>
      <c r="RY165" s="79" t="n"/>
      <c r="RZ165" s="79" t="n"/>
      <c r="SA165" s="79" t="n"/>
      <c r="SB165" s="79" t="n"/>
      <c r="SC165" s="79" t="n"/>
      <c r="SD165" s="79" t="n"/>
      <c r="SE165" s="79" t="n"/>
      <c r="SF165" s="79" t="n"/>
      <c r="SG165" s="79" t="n"/>
      <c r="SH165" s="79" t="n"/>
      <c r="SI165" s="79" t="n"/>
      <c r="SJ165" s="79" t="n"/>
      <c r="SK165" s="79" t="n"/>
      <c r="SL165" s="79" t="n"/>
      <c r="SM165" s="79" t="n"/>
      <c r="SN165" s="79" t="n"/>
      <c r="SO165" s="79" t="n"/>
      <c r="SP165" s="79" t="n"/>
      <c r="SQ165" s="79" t="n"/>
      <c r="SR165" s="79" t="n"/>
      <c r="SS165" s="79" t="n"/>
      <c r="ST165" s="79" t="n"/>
      <c r="SW165" s="78" t="n">
        <v>21</v>
      </c>
      <c r="SX165" s="79" t="n"/>
      <c r="SY165" s="79" t="n"/>
      <c r="SZ165" s="79" t="n"/>
      <c r="TA165" s="79" t="n"/>
      <c r="TB165" s="79" t="n"/>
      <c r="TC165" s="79" t="n"/>
      <c r="TD165" s="79" t="n"/>
      <c r="TE165" s="79" t="n"/>
      <c r="TF165" s="79" t="n"/>
      <c r="TG165" s="79" t="n"/>
      <c r="TH165" s="79" t="n"/>
      <c r="TI165" s="79" t="n"/>
      <c r="TJ165" s="79" t="n"/>
      <c r="TK165" s="79" t="n"/>
      <c r="TL165" s="79" t="n"/>
      <c r="TM165" s="79" t="n"/>
      <c r="TN165" s="79" t="n"/>
      <c r="TO165" s="79" t="n"/>
      <c r="TP165" s="79" t="n"/>
      <c r="TQ165" s="79" t="n"/>
      <c r="TR165" s="79" t="n"/>
      <c r="TS165" s="79" t="n"/>
      <c r="TT165" s="79" t="n"/>
      <c r="TU165" s="79" t="n"/>
      <c r="TV165" s="79" t="n"/>
      <c r="TW165" s="79" t="n"/>
      <c r="TX165" s="79" t="n"/>
      <c r="TY165" s="79" t="n"/>
      <c r="TZ165" s="79" t="n"/>
      <c r="UA165" s="79" t="n"/>
      <c r="UB165" s="79" t="n"/>
      <c r="UC165" s="79" t="n"/>
      <c r="UD165" s="79" t="n"/>
      <c r="UE165" s="79" t="n"/>
      <c r="UF165" s="79" t="n"/>
      <c r="UG165" s="79" t="n"/>
      <c r="UH165" s="79" t="n"/>
      <c r="UI165" s="79" t="n"/>
      <c r="UJ165" s="79" t="n"/>
      <c r="UK165" s="79" t="n"/>
      <c r="UN165" s="78" t="n">
        <v>21</v>
      </c>
      <c r="UO165" s="79" t="n"/>
      <c r="UP165" s="79" t="n"/>
      <c r="UQ165" s="79" t="n"/>
      <c r="UR165" s="79" t="n"/>
      <c r="US165" s="79" t="n"/>
      <c r="UT165" s="79" t="n"/>
      <c r="UU165" s="79" t="n"/>
      <c r="UV165" s="79" t="n"/>
      <c r="UW165" s="79" t="n"/>
      <c r="UX165" s="79" t="n"/>
      <c r="UY165" s="79" t="n"/>
      <c r="UZ165" s="79" t="n"/>
      <c r="VA165" s="79" t="n"/>
      <c r="VB165" s="79" t="n"/>
      <c r="VC165" s="79" t="n"/>
      <c r="VD165" s="79" t="n"/>
      <c r="VE165" s="79" t="n"/>
      <c r="VF165" s="79" t="n"/>
      <c r="VG165" s="79" t="n"/>
      <c r="VH165" s="79" t="n"/>
      <c r="VI165" s="79" t="n"/>
      <c r="VJ165" s="79" t="n"/>
      <c r="VK165" s="79" t="n"/>
      <c r="VL165" s="79" t="n"/>
      <c r="VM165" s="79" t="n"/>
      <c r="VN165" s="79" t="n"/>
      <c r="VO165" s="79" t="n"/>
      <c r="VP165" s="79" t="n"/>
      <c r="VQ165" s="79" t="n"/>
      <c r="VR165" s="79" t="n"/>
      <c r="VS165" s="79" t="n"/>
      <c r="VT165" s="79" t="n"/>
      <c r="VU165" s="79" t="n"/>
      <c r="VV165" s="79" t="n"/>
      <c r="VW165" s="79" t="n"/>
      <c r="VX165" s="79" t="n"/>
      <c r="VY165" s="79" t="n"/>
      <c r="VZ165" s="79" t="n"/>
      <c r="WA165" s="79" t="n"/>
      <c r="WB165" s="79" t="n"/>
      <c r="WE165" s="78" t="n">
        <v>21</v>
      </c>
      <c r="WF165" s="79" t="n"/>
      <c r="WG165" s="79" t="n"/>
      <c r="WH165" s="79" t="n"/>
      <c r="WI165" s="79" t="n"/>
      <c r="WJ165" s="79" t="n"/>
      <c r="WK165" s="79" t="n"/>
      <c r="WL165" s="79" t="n"/>
      <c r="WM165" s="79" t="n"/>
      <c r="WN165" s="79" t="n"/>
      <c r="WO165" s="79" t="n"/>
      <c r="WP165" s="79" t="n"/>
      <c r="WQ165" s="79" t="n"/>
      <c r="WR165" s="79" t="n"/>
      <c r="WS165" s="79" t="n"/>
      <c r="WT165" s="79" t="n"/>
      <c r="WU165" s="79" t="n"/>
      <c r="WV165" s="79" t="n"/>
      <c r="WW165" s="79" t="n"/>
      <c r="WX165" s="79" t="n"/>
      <c r="WY165" s="79" t="n"/>
      <c r="WZ165" s="79" t="n"/>
      <c r="XA165" s="79" t="n"/>
      <c r="XB165" s="79" t="n"/>
      <c r="XC165" s="79" t="n"/>
      <c r="XD165" s="79" t="n"/>
      <c r="XE165" s="79" t="n"/>
      <c r="XF165" s="79" t="n"/>
      <c r="XG165" s="79" t="n"/>
      <c r="XH165" s="79" t="n"/>
      <c r="XI165" s="79" t="n"/>
      <c r="XJ165" s="79" t="n"/>
      <c r="XK165" s="79" t="n"/>
      <c r="XL165" s="79" t="n"/>
      <c r="XM165" s="79" t="n"/>
      <c r="XN165" s="79" t="n"/>
      <c r="XO165" s="79" t="n"/>
      <c r="XP165" s="79" t="n"/>
      <c r="XQ165" s="79" t="n"/>
      <c r="XR165" s="79" t="n"/>
      <c r="XS165" s="79" t="n"/>
      <c r="XV165" s="78" t="n">
        <v>21</v>
      </c>
      <c r="XW165" s="79" t="n"/>
      <c r="XX165" s="79" t="n"/>
      <c r="XY165" s="79" t="n"/>
      <c r="XZ165" s="79" t="n"/>
      <c r="YA165" s="79" t="n"/>
      <c r="YB165" s="79" t="n"/>
      <c r="YC165" s="79" t="n"/>
      <c r="YD165" s="79" t="n"/>
      <c r="YE165" s="79" t="n"/>
      <c r="YF165" s="79" t="n"/>
      <c r="YG165" s="79" t="n"/>
      <c r="YH165" s="79" t="n"/>
      <c r="YI165" s="79" t="n"/>
      <c r="YJ165" s="79" t="n"/>
      <c r="YK165" s="79" t="n"/>
      <c r="YL165" s="79" t="n"/>
      <c r="YM165" s="79" t="n"/>
      <c r="YN165" s="79" t="n"/>
      <c r="YO165" s="79" t="n"/>
      <c r="YP165" s="79" t="n"/>
      <c r="YQ165" s="79" t="n"/>
      <c r="YR165" s="79" t="n"/>
      <c r="YS165" s="79" t="n"/>
      <c r="YT165" s="79" t="n"/>
      <c r="YU165" s="79" t="n"/>
      <c r="YV165" s="79" t="n"/>
      <c r="YW165" s="79" t="n"/>
      <c r="YX165" s="79" t="n"/>
      <c r="YY165" s="79" t="n"/>
      <c r="YZ165" s="79" t="n"/>
      <c r="ZA165" s="79" t="n"/>
      <c r="ZB165" s="79" t="n"/>
      <c r="ZC165" s="79" t="n"/>
      <c r="ZD165" s="79" t="n"/>
      <c r="ZE165" s="79" t="n"/>
      <c r="ZF165" s="79" t="n"/>
      <c r="ZG165" s="79" t="n"/>
      <c r="ZH165" s="79" t="n"/>
      <c r="ZI165" s="79" t="n"/>
      <c r="ZJ165" s="79" t="n"/>
      <c r="ZM165" s="78" t="n">
        <v>21</v>
      </c>
      <c r="ZN165" s="79" t="n"/>
      <c r="ZO165" s="79" t="n"/>
      <c r="ZP165" s="79" t="n"/>
      <c r="ZQ165" s="79" t="n"/>
      <c r="ZR165" s="79" t="n"/>
      <c r="ZS165" s="79" t="n"/>
      <c r="ZT165" s="79" t="n"/>
      <c r="ZU165" s="79" t="n"/>
      <c r="ZV165" s="79" t="n"/>
      <c r="ZW165" s="79" t="n"/>
      <c r="ZX165" s="79" t="n"/>
      <c r="ZY165" s="79" t="n"/>
      <c r="ZZ165" s="79" t="n"/>
      <c r="AAA165" s="79" t="n"/>
      <c r="AAB165" s="79" t="n"/>
      <c r="AAC165" s="79" t="n"/>
      <c r="AAD165" s="79" t="n"/>
      <c r="AAE165" s="79" t="n"/>
      <c r="AAF165" s="79" t="n"/>
      <c r="AAG165" s="79" t="n"/>
      <c r="AAH165" s="79" t="n"/>
      <c r="AAI165" s="79" t="n"/>
      <c r="AAJ165" s="79" t="n"/>
      <c r="AAK165" s="79" t="n"/>
      <c r="AAL165" s="79" t="n"/>
      <c r="AAM165" s="79" t="n"/>
      <c r="AAN165" s="79" t="n"/>
      <c r="AAO165" s="79" t="n"/>
      <c r="AAP165" s="79" t="n"/>
      <c r="AAQ165" s="79" t="n"/>
      <c r="AAR165" s="79" t="n"/>
      <c r="AAS165" s="79" t="n"/>
      <c r="AAT165" s="79" t="n"/>
      <c r="AAU165" s="79" t="n"/>
      <c r="AAV165" s="79" t="n"/>
      <c r="AAW165" s="79" t="n"/>
      <c r="AAX165" s="79" t="n"/>
      <c r="AAY165" s="79" t="n"/>
      <c r="AAZ165" s="79" t="n"/>
      <c r="ABA165" s="79" t="n"/>
      <c r="ABD165" s="78" t="n">
        <v>21</v>
      </c>
      <c r="ABE165" s="79" t="n"/>
      <c r="ABF165" s="79" t="n"/>
      <c r="ABG165" s="79" t="n"/>
      <c r="ABH165" s="79" t="n"/>
      <c r="ABI165" s="79" t="n"/>
      <c r="ABJ165" s="79" t="n"/>
      <c r="ABK165" s="79" t="n"/>
      <c r="ABL165" s="79" t="n"/>
      <c r="ABM165" s="79" t="n"/>
      <c r="ABN165" s="79" t="n"/>
      <c r="ABO165" s="79" t="n"/>
      <c r="ABP165" s="79" t="n"/>
      <c r="ABQ165" s="79" t="n"/>
      <c r="ABR165" s="79" t="n"/>
      <c r="ABS165" s="79" t="n"/>
      <c r="ABT165" s="79" t="n"/>
      <c r="ABU165" s="79" t="n"/>
      <c r="ABV165" s="79" t="n"/>
      <c r="ABW165" s="79" t="n"/>
      <c r="ABX165" s="79" t="n"/>
      <c r="ABY165" s="79" t="n"/>
      <c r="ABZ165" s="79" t="n"/>
      <c r="ACA165" s="79" t="n"/>
      <c r="ACB165" s="79" t="n"/>
      <c r="ACC165" s="79" t="n"/>
      <c r="ACD165" s="79" t="n"/>
      <c r="ACE165" s="79" t="n"/>
      <c r="ACF165" s="79" t="n"/>
      <c r="ACG165" s="79" t="n"/>
      <c r="ACH165" s="79" t="n"/>
      <c r="ACI165" s="79" t="n"/>
      <c r="ACJ165" s="79" t="n"/>
      <c r="ACK165" s="79" t="n"/>
      <c r="ACL165" s="79" t="n"/>
      <c r="ACM165" s="79" t="n"/>
      <c r="ACN165" s="79" t="n"/>
      <c r="ACO165" s="79" t="n"/>
      <c r="ACP165" s="79" t="n"/>
      <c r="ACQ165" s="79" t="n"/>
      <c r="ACR165" s="79" t="n"/>
      <c r="ACU165" s="78" t="n">
        <v>21</v>
      </c>
      <c r="ACV165" s="79" t="n"/>
      <c r="ACW165" s="79" t="n"/>
      <c r="ACX165" s="79" t="n"/>
      <c r="ACY165" s="79" t="n"/>
      <c r="ACZ165" s="79" t="n"/>
      <c r="ADA165" s="79" t="n"/>
      <c r="ADB165" s="79" t="n"/>
      <c r="ADC165" s="79" t="n"/>
      <c r="ADD165" s="79" t="n"/>
      <c r="ADE165" s="79" t="n"/>
      <c r="ADF165" s="79" t="n"/>
      <c r="ADG165" s="79" t="n"/>
      <c r="ADH165" s="79" t="n"/>
      <c r="ADI165" s="79" t="n"/>
      <c r="ADJ165" s="79" t="n"/>
      <c r="ADK165" s="79" t="n"/>
      <c r="ADL165" s="79" t="n"/>
      <c r="ADM165" s="79" t="n"/>
      <c r="ADN165" s="79" t="n"/>
      <c r="ADO165" s="79" t="n"/>
      <c r="ADP165" s="79" t="n"/>
      <c r="ADQ165" s="79" t="n"/>
      <c r="ADR165" s="79" t="n"/>
      <c r="ADS165" s="79" t="n"/>
      <c r="ADT165" s="79" t="n"/>
      <c r="ADU165" s="79" t="n"/>
      <c r="ADV165" s="79" t="n"/>
      <c r="ADW165" s="79" t="n"/>
      <c r="ADX165" s="79" t="n"/>
      <c r="ADY165" s="79" t="n"/>
      <c r="ADZ165" s="79" t="n"/>
      <c r="AEA165" s="79" t="n"/>
      <c r="AEB165" s="79" t="n"/>
      <c r="AEC165" s="79" t="n"/>
      <c r="AED165" s="79" t="n"/>
      <c r="AEE165" s="79" t="n"/>
      <c r="AEF165" s="79" t="n"/>
      <c r="AEG165" s="79" t="n"/>
      <c r="AEH165" s="79" t="n"/>
      <c r="AEI165" s="79" t="n"/>
      <c r="AEL165" s="78" t="n">
        <v>21</v>
      </c>
      <c r="AEM165" s="79" t="n"/>
      <c r="AEN165" s="79" t="n"/>
      <c r="AEO165" s="79" t="n"/>
      <c r="AEP165" s="79" t="n"/>
      <c r="AEQ165" s="79" t="n"/>
      <c r="AER165" s="79" t="n"/>
      <c r="AES165" s="79" t="n"/>
      <c r="AET165" s="79" t="n"/>
      <c r="AEU165" s="79" t="n"/>
      <c r="AEV165" s="79" t="n"/>
      <c r="AEW165" s="79" t="n"/>
      <c r="AEX165" s="79" t="n"/>
      <c r="AEY165" s="79" t="n"/>
      <c r="AEZ165" s="79" t="n"/>
      <c r="AFA165" s="79" t="n"/>
      <c r="AFB165" s="79" t="n"/>
      <c r="AFC165" s="79" t="n"/>
      <c r="AFD165" s="79" t="n"/>
      <c r="AFE165" s="79" t="n"/>
      <c r="AFF165" s="79" t="n"/>
      <c r="AFG165" s="79" t="n"/>
      <c r="AFH165" s="79" t="n"/>
      <c r="AFI165" s="79" t="n"/>
      <c r="AFJ165" s="79" t="n"/>
      <c r="AFK165" s="79" t="n"/>
      <c r="AFL165" s="79" t="n"/>
      <c r="AFM165" s="79" t="n"/>
      <c r="AFN165" s="79" t="n"/>
      <c r="AFO165" s="79" t="n"/>
      <c r="AFP165" s="79" t="n"/>
      <c r="AFQ165" s="79" t="n"/>
      <c r="AFR165" s="79" t="n"/>
      <c r="AFS165" s="79" t="n"/>
      <c r="AFT165" s="79" t="n"/>
      <c r="AFU165" s="79" t="n"/>
      <c r="AFV165" s="79" t="n"/>
      <c r="AFW165" s="79" t="n"/>
      <c r="AFX165" s="79" t="n"/>
      <c r="AFY165" s="79" t="n"/>
      <c r="AFZ165" s="79" t="n"/>
    </row>
    <row r="166">
      <c r="A166" s="78" t="n">
        <v>22</v>
      </c>
      <c r="B166" s="79" t="n"/>
      <c r="C166" s="79" t="n"/>
      <c r="D166" s="79" t="n"/>
      <c r="E166" s="79" t="n"/>
      <c r="F166" s="79" t="n"/>
      <c r="G166" s="79" t="n"/>
      <c r="H166" s="79" t="n"/>
      <c r="I166" s="79" t="n"/>
      <c r="J166" s="79" t="n"/>
      <c r="K166" s="79" t="n"/>
      <c r="L166" s="79" t="n"/>
      <c r="M166" s="79" t="n"/>
      <c r="N166" s="79" t="n"/>
      <c r="O166" s="79" t="n"/>
      <c r="P166" s="79" t="n"/>
      <c r="Q166" s="79" t="n"/>
      <c r="R166" s="79" t="n"/>
      <c r="S166" s="79" t="n"/>
      <c r="T166" s="79" t="n"/>
      <c r="U166" s="79" t="n"/>
      <c r="V166" s="79" t="n"/>
      <c r="W166" s="79" t="n"/>
      <c r="X166" s="79" t="n"/>
      <c r="Y166" s="79" t="n"/>
      <c r="Z166" s="79" t="n"/>
      <c r="AA166" s="79" t="n"/>
      <c r="AB166" s="79" t="n"/>
      <c r="AC166" s="79" t="n"/>
      <c r="AD166" s="79" t="n"/>
      <c r="AE166" s="79" t="n"/>
      <c r="AF166" s="79" t="n"/>
      <c r="AG166" s="79" t="n"/>
      <c r="AH166" s="79" t="n"/>
      <c r="AI166" s="79" t="n"/>
      <c r="AJ166" s="79" t="n"/>
      <c r="AK166" s="79" t="n"/>
      <c r="AL166" s="79" t="n"/>
      <c r="AM166" s="79" t="n"/>
      <c r="AN166" s="79" t="n"/>
      <c r="AO166" s="79" t="n"/>
      <c r="AR166" s="78" t="n">
        <v>22</v>
      </c>
      <c r="AS166" s="79" t="n"/>
      <c r="AT166" s="79" t="n"/>
      <c r="AU166" s="79" t="n"/>
      <c r="AV166" s="79" t="n"/>
      <c r="AW166" s="79" t="n"/>
      <c r="AX166" s="79" t="n"/>
      <c r="AY166" s="79" t="n"/>
      <c r="AZ166" s="79" t="n"/>
      <c r="BA166" s="79" t="n"/>
      <c r="BB166" s="79" t="n"/>
      <c r="BC166" s="79" t="n"/>
      <c r="BD166" s="79" t="n"/>
      <c r="BE166" s="79" t="n"/>
      <c r="BF166" s="79" t="n"/>
      <c r="BG166" s="79" t="n"/>
      <c r="BH166" s="79" t="n"/>
      <c r="BI166" s="79" t="n"/>
      <c r="BJ166" s="79" t="n"/>
      <c r="BK166" s="79" t="n"/>
      <c r="BL166" s="79" t="n"/>
      <c r="BM166" s="79" t="n"/>
      <c r="BN166" s="79" t="n"/>
      <c r="BO166" s="79" t="n"/>
      <c r="BP166" s="79" t="n"/>
      <c r="BQ166" s="79" t="n"/>
      <c r="BR166" s="79" t="n"/>
      <c r="BS166" s="79" t="n"/>
      <c r="BT166" s="79" t="n"/>
      <c r="BU166" s="79" t="n"/>
      <c r="BV166" s="79" t="n"/>
      <c r="BW166" s="79" t="n"/>
      <c r="BX166" s="79" t="n"/>
      <c r="BY166" s="79" t="n"/>
      <c r="BZ166" s="79" t="n"/>
      <c r="CA166" s="79" t="n"/>
      <c r="CB166" s="79" t="n"/>
      <c r="CC166" s="79" t="n"/>
      <c r="CD166" s="79" t="n"/>
      <c r="CE166" s="79" t="n"/>
      <c r="CF166" s="79" t="n"/>
      <c r="CI166" s="78" t="n">
        <v>22</v>
      </c>
      <c r="CJ166" s="79" t="n"/>
      <c r="CK166" s="79" t="n"/>
      <c r="CL166" s="79" t="n"/>
      <c r="CM166" s="79" t="n"/>
      <c r="CN166" s="79" t="n"/>
      <c r="CO166" s="79" t="n"/>
      <c r="CP166" s="79" t="n"/>
      <c r="CQ166" s="79" t="n"/>
      <c r="CR166" s="79" t="n"/>
      <c r="CS166" s="79" t="n"/>
      <c r="CT166" s="79" t="n"/>
      <c r="CU166" s="79" t="n"/>
      <c r="CV166" s="79" t="n"/>
      <c r="CW166" s="79" t="n"/>
      <c r="CX166" s="79" t="n"/>
      <c r="CY166" s="79" t="n"/>
      <c r="CZ166" s="79" t="n"/>
      <c r="DA166" s="79" t="n"/>
      <c r="DB166" s="79" t="n"/>
      <c r="DC166" s="79" t="n"/>
      <c r="DD166" s="79" t="n"/>
      <c r="DE166" s="79" t="n"/>
      <c r="DF166" s="79" t="n"/>
      <c r="DG166" s="79" t="n"/>
      <c r="DH166" s="79" t="n"/>
      <c r="DI166" s="79" t="n"/>
      <c r="DJ166" s="79" t="n"/>
      <c r="DK166" s="79" t="n"/>
      <c r="DL166" s="79" t="n"/>
      <c r="DM166" s="79" t="n"/>
      <c r="DN166" s="79" t="n"/>
      <c r="DO166" s="79" t="n"/>
      <c r="DP166" s="79" t="n"/>
      <c r="DQ166" s="79" t="n"/>
      <c r="DR166" s="79" t="n"/>
      <c r="DS166" s="79" t="n"/>
      <c r="DT166" s="79" t="n"/>
      <c r="DU166" s="79" t="n"/>
      <c r="DV166" s="79" t="n"/>
      <c r="DW166" s="79" t="n"/>
      <c r="DZ166" s="78" t="n">
        <v>22</v>
      </c>
      <c r="EA166" s="79" t="n"/>
      <c r="EB166" s="79" t="n"/>
      <c r="EC166" s="79" t="n"/>
      <c r="ED166" s="79" t="n"/>
      <c r="EE166" s="79" t="n"/>
      <c r="EF166" s="79" t="n"/>
      <c r="EG166" s="79" t="n"/>
      <c r="EH166" s="79" t="n"/>
      <c r="EI166" s="79" t="n"/>
      <c r="EJ166" s="79" t="n"/>
      <c r="EK166" s="79" t="n"/>
      <c r="EL166" s="79" t="n"/>
      <c r="EM166" s="79" t="n"/>
      <c r="EN166" s="79" t="n"/>
      <c r="EO166" s="79" t="n"/>
      <c r="EP166" s="79" t="n"/>
      <c r="EQ166" s="79" t="n"/>
      <c r="ER166" s="79" t="n"/>
      <c r="ES166" s="79" t="n"/>
      <c r="ET166" s="79" t="n"/>
      <c r="EU166" s="79" t="n"/>
      <c r="EV166" s="79" t="n"/>
      <c r="EW166" s="79" t="n"/>
      <c r="EX166" s="79" t="n"/>
      <c r="EY166" s="79" t="n"/>
      <c r="EZ166" s="79" t="n"/>
      <c r="FA166" s="79" t="n"/>
      <c r="FB166" s="79" t="n"/>
      <c r="FC166" s="79" t="n"/>
      <c r="FD166" s="79" t="n"/>
      <c r="FE166" s="79" t="n"/>
      <c r="FF166" s="79" t="n"/>
      <c r="FG166" s="79" t="n"/>
      <c r="FH166" s="79" t="n"/>
      <c r="FI166" s="79" t="n"/>
      <c r="FJ166" s="79" t="n"/>
      <c r="FK166" s="79" t="n"/>
      <c r="FL166" s="79" t="n"/>
      <c r="FM166" s="79" t="n"/>
      <c r="FN166" s="79" t="n"/>
      <c r="FQ166" s="78" t="n">
        <v>22</v>
      </c>
      <c r="FR166" s="79" t="n"/>
      <c r="FS166" s="79" t="n"/>
      <c r="FT166" s="79" t="n"/>
      <c r="FU166" s="79" t="n"/>
      <c r="FV166" s="79" t="n"/>
      <c r="FW166" s="79" t="n"/>
      <c r="FX166" s="79" t="n"/>
      <c r="FY166" s="79" t="n"/>
      <c r="FZ166" s="79" t="n"/>
      <c r="GA166" s="79" t="n"/>
      <c r="GB166" s="79" t="n"/>
      <c r="GC166" s="79" t="n"/>
      <c r="GD166" s="79" t="n"/>
      <c r="GE166" s="79" t="n"/>
      <c r="GF166" s="79" t="n"/>
      <c r="GG166" s="79" t="n"/>
      <c r="GH166" s="79" t="n"/>
      <c r="GI166" s="79" t="n"/>
      <c r="GJ166" s="79" t="n"/>
      <c r="GK166" s="79" t="n"/>
      <c r="GL166" s="79" t="n"/>
      <c r="GM166" s="79" t="n"/>
      <c r="GN166" s="79" t="n"/>
      <c r="GO166" s="79" t="n"/>
      <c r="GP166" s="79" t="n"/>
      <c r="GQ166" s="79" t="n"/>
      <c r="GR166" s="79" t="n"/>
      <c r="GS166" s="79" t="n"/>
      <c r="GT166" s="79" t="n"/>
      <c r="GU166" s="79" t="n"/>
      <c r="GV166" s="79" t="n"/>
      <c r="GW166" s="79" t="n"/>
      <c r="GX166" s="79" t="n"/>
      <c r="GY166" s="79" t="n"/>
      <c r="GZ166" s="79" t="n"/>
      <c r="HA166" s="79" t="n"/>
      <c r="HB166" s="79" t="n"/>
      <c r="HC166" s="79" t="n"/>
      <c r="HD166" s="79" t="n"/>
      <c r="HE166" s="79" t="n"/>
      <c r="HH166" s="78" t="n">
        <v>22</v>
      </c>
      <c r="HI166" s="79" t="n"/>
      <c r="HJ166" s="79" t="n"/>
      <c r="HK166" s="79" t="n"/>
      <c r="HL166" s="79" t="n"/>
      <c r="HM166" s="79" t="n"/>
      <c r="HN166" s="79" t="n"/>
      <c r="HO166" s="79" t="n"/>
      <c r="HP166" s="79" t="n"/>
      <c r="HQ166" s="79" t="n"/>
      <c r="HR166" s="79" t="n"/>
      <c r="HS166" s="79" t="n"/>
      <c r="HT166" s="79" t="n"/>
      <c r="HU166" s="79" t="n"/>
      <c r="HV166" s="79" t="n"/>
      <c r="HW166" s="79" t="n"/>
      <c r="HX166" s="79" t="n"/>
      <c r="HY166" s="79" t="n"/>
      <c r="HZ166" s="79" t="n"/>
      <c r="IA166" s="79" t="n"/>
      <c r="IB166" s="79" t="n"/>
      <c r="IC166" s="79" t="n"/>
      <c r="ID166" s="79" t="n"/>
      <c r="IE166" s="79" t="n"/>
      <c r="IF166" s="79" t="n"/>
      <c r="IG166" s="79" t="n"/>
      <c r="IH166" s="79" t="n"/>
      <c r="II166" s="79" t="n"/>
      <c r="IJ166" s="79" t="n"/>
      <c r="IK166" s="79" t="n"/>
      <c r="IL166" s="79" t="n"/>
      <c r="IM166" s="79" t="n"/>
      <c r="IN166" s="79" t="n"/>
      <c r="IO166" s="79" t="n"/>
      <c r="IP166" s="79" t="n"/>
      <c r="IQ166" s="79" t="n"/>
      <c r="IR166" s="79" t="n"/>
      <c r="IS166" s="79" t="n"/>
      <c r="IT166" s="79" t="n"/>
      <c r="IU166" s="79" t="n"/>
      <c r="IV166" s="79" t="n"/>
      <c r="IY166" s="78" t="n">
        <v>22</v>
      </c>
      <c r="IZ166" s="79" t="n"/>
      <c r="JA166" s="79" t="n"/>
      <c r="JB166" s="79" t="n"/>
      <c r="JC166" s="79" t="n"/>
      <c r="JD166" s="79" t="n"/>
      <c r="JE166" s="79" t="n"/>
      <c r="JF166" s="79" t="n"/>
      <c r="JG166" s="79" t="n"/>
      <c r="JH166" s="79" t="n"/>
      <c r="JI166" s="79" t="n"/>
      <c r="JJ166" s="79" t="n"/>
      <c r="JK166" s="79" t="n"/>
      <c r="JL166" s="79" t="n"/>
      <c r="JM166" s="79" t="n"/>
      <c r="JN166" s="79" t="n"/>
      <c r="JO166" s="79" t="n"/>
      <c r="JP166" s="79" t="n"/>
      <c r="JQ166" s="79" t="n"/>
      <c r="JR166" s="79" t="n"/>
      <c r="JS166" s="79" t="n"/>
      <c r="JT166" s="79" t="n"/>
      <c r="JU166" s="79" t="n"/>
      <c r="JV166" s="79" t="n"/>
      <c r="JW166" s="79" t="n"/>
      <c r="JX166" s="79" t="n"/>
      <c r="JY166" s="79" t="n"/>
      <c r="JZ166" s="79" t="n"/>
      <c r="KA166" s="79" t="n"/>
      <c r="KB166" s="79" t="n"/>
      <c r="KC166" s="79" t="n"/>
      <c r="KD166" s="79" t="n"/>
      <c r="KE166" s="79" t="n"/>
      <c r="KF166" s="79" t="n"/>
      <c r="KG166" s="79" t="n"/>
      <c r="KH166" s="79" t="n"/>
      <c r="KI166" s="79" t="n"/>
      <c r="KJ166" s="79" t="n"/>
      <c r="KK166" s="79" t="n"/>
      <c r="KL166" s="79" t="n"/>
      <c r="KM166" s="79" t="n"/>
      <c r="KP166" s="78" t="n">
        <v>22</v>
      </c>
      <c r="KQ166" s="79" t="n"/>
      <c r="KR166" s="79" t="n"/>
      <c r="KS166" s="79" t="n"/>
      <c r="KT166" s="79" t="n"/>
      <c r="KU166" s="79" t="n"/>
      <c r="KV166" s="79" t="n"/>
      <c r="KW166" s="79" t="n"/>
      <c r="KX166" s="79" t="n"/>
      <c r="KY166" s="79" t="n"/>
      <c r="KZ166" s="79" t="n"/>
      <c r="LA166" s="79" t="n"/>
      <c r="LB166" s="79" t="n"/>
      <c r="LC166" s="79" t="n"/>
      <c r="LD166" s="79" t="n"/>
      <c r="LE166" s="79" t="n"/>
      <c r="LF166" s="79" t="n"/>
      <c r="LG166" s="79" t="n"/>
      <c r="LH166" s="79" t="n"/>
      <c r="LI166" s="79" t="n"/>
      <c r="LJ166" s="79" t="n"/>
      <c r="LK166" s="79" t="n"/>
      <c r="LL166" s="79" t="n"/>
      <c r="LM166" s="79" t="n"/>
      <c r="LN166" s="79" t="n"/>
      <c r="LO166" s="79" t="n"/>
      <c r="LP166" s="79" t="n"/>
      <c r="LQ166" s="79" t="n"/>
      <c r="LR166" s="79" t="n"/>
      <c r="LS166" s="79" t="n"/>
      <c r="LT166" s="79" t="n"/>
      <c r="LU166" s="79" t="n"/>
      <c r="LV166" s="79" t="n"/>
      <c r="LW166" s="79" t="n"/>
      <c r="LX166" s="79" t="n"/>
      <c r="LY166" s="79" t="n"/>
      <c r="LZ166" s="79" t="n"/>
      <c r="MA166" s="79" t="n"/>
      <c r="MB166" s="79" t="n"/>
      <c r="MC166" s="79" t="n"/>
      <c r="MD166" s="79" t="n"/>
      <c r="MG166" s="78" t="n">
        <v>22</v>
      </c>
      <c r="MH166" s="79" t="n"/>
      <c r="MI166" s="79" t="n"/>
      <c r="MJ166" s="79" t="n"/>
      <c r="MK166" s="79" t="n"/>
      <c r="ML166" s="79" t="n"/>
      <c r="MM166" s="79" t="n"/>
      <c r="MN166" s="79" t="n"/>
      <c r="MO166" s="79" t="n"/>
      <c r="MP166" s="79" t="n"/>
      <c r="MQ166" s="79" t="n"/>
      <c r="MR166" s="79" t="n"/>
      <c r="MS166" s="79" t="n"/>
      <c r="MT166" s="79" t="n"/>
      <c r="MU166" s="79" t="n"/>
      <c r="MV166" s="79" t="n"/>
      <c r="MW166" s="79" t="n"/>
      <c r="MX166" s="79" t="n"/>
      <c r="MY166" s="79" t="n"/>
      <c r="MZ166" s="79" t="n"/>
      <c r="NA166" s="79" t="n"/>
      <c r="NB166" s="79" t="n"/>
      <c r="NC166" s="79" t="n"/>
      <c r="ND166" s="79" t="n"/>
      <c r="NE166" s="79" t="n"/>
      <c r="NF166" s="79" t="n"/>
      <c r="NG166" s="79" t="n"/>
      <c r="NH166" s="79" t="n"/>
      <c r="NI166" s="79" t="n"/>
      <c r="NJ166" s="79" t="n"/>
      <c r="NK166" s="79" t="n"/>
      <c r="NL166" s="79" t="n"/>
      <c r="NM166" s="79" t="n"/>
      <c r="NN166" s="79" t="n"/>
      <c r="NO166" s="79" t="n"/>
      <c r="NP166" s="79" t="n"/>
      <c r="NQ166" s="79" t="n"/>
      <c r="NR166" s="79" t="n"/>
      <c r="NS166" s="79" t="n"/>
      <c r="NT166" s="79" t="n"/>
      <c r="NU166" s="79" t="n"/>
      <c r="NX166" s="78" t="n">
        <v>22</v>
      </c>
      <c r="NY166" s="79" t="n"/>
      <c r="NZ166" s="79" t="n"/>
      <c r="OA166" s="79" t="n"/>
      <c r="OB166" s="79" t="n"/>
      <c r="OC166" s="79" t="n"/>
      <c r="OD166" s="79" t="n"/>
      <c r="OE166" s="79" t="n"/>
      <c r="OF166" s="79" t="n"/>
      <c r="OG166" s="79" t="n"/>
      <c r="OH166" s="79" t="n"/>
      <c r="OI166" s="79" t="n"/>
      <c r="OJ166" s="79" t="n"/>
      <c r="OK166" s="79" t="n"/>
      <c r="OL166" s="79" t="n"/>
      <c r="OM166" s="79" t="n"/>
      <c r="ON166" s="79" t="n"/>
      <c r="OO166" s="79" t="n"/>
      <c r="OP166" s="79" t="n"/>
      <c r="OQ166" s="79" t="n"/>
      <c r="OR166" s="79" t="n"/>
      <c r="OS166" s="79" t="n"/>
      <c r="OT166" s="79" t="n"/>
      <c r="OU166" s="79" t="n"/>
      <c r="OV166" s="79" t="n"/>
      <c r="OW166" s="79" t="n"/>
      <c r="OX166" s="79" t="n"/>
      <c r="OY166" s="79" t="n"/>
      <c r="OZ166" s="79" t="n"/>
      <c r="PA166" s="79" t="n"/>
      <c r="PB166" s="79" t="n"/>
      <c r="PC166" s="79" t="n"/>
      <c r="PD166" s="79" t="n"/>
      <c r="PE166" s="79" t="n"/>
      <c r="PF166" s="79" t="n"/>
      <c r="PG166" s="79" t="n"/>
      <c r="PH166" s="79" t="n"/>
      <c r="PI166" s="79" t="n"/>
      <c r="PJ166" s="79" t="n"/>
      <c r="PK166" s="79" t="n"/>
      <c r="PL166" s="79" t="n"/>
      <c r="PO166" s="78" t="n">
        <v>22</v>
      </c>
      <c r="PP166" s="79" t="n"/>
      <c r="PQ166" s="79" t="n"/>
      <c r="PR166" s="79" t="n"/>
      <c r="PS166" s="79" t="n"/>
      <c r="PT166" s="79" t="n"/>
      <c r="PU166" s="79" t="n"/>
      <c r="PV166" s="79" t="n"/>
      <c r="PW166" s="79" t="n"/>
      <c r="PX166" s="79" t="n"/>
      <c r="PY166" s="79" t="n"/>
      <c r="PZ166" s="79" t="n"/>
      <c r="QA166" s="79" t="n"/>
      <c r="QB166" s="79" t="n"/>
      <c r="QC166" s="79" t="n"/>
      <c r="QD166" s="79" t="n"/>
      <c r="QE166" s="79" t="n"/>
      <c r="QF166" s="79" t="n"/>
      <c r="QG166" s="79" t="n"/>
      <c r="QH166" s="79" t="n"/>
      <c r="QI166" s="79" t="n"/>
      <c r="QJ166" s="79" t="n"/>
      <c r="QK166" s="79" t="n"/>
      <c r="QL166" s="79" t="n"/>
      <c r="QM166" s="79" t="n"/>
      <c r="QN166" s="79" t="n"/>
      <c r="QO166" s="79" t="n"/>
      <c r="QP166" s="79" t="n"/>
      <c r="QQ166" s="79" t="n"/>
      <c r="QR166" s="79" t="n"/>
      <c r="QS166" s="79" t="n"/>
      <c r="QT166" s="79" t="n"/>
      <c r="QU166" s="79" t="n"/>
      <c r="QV166" s="79" t="n"/>
      <c r="QW166" s="79" t="n"/>
      <c r="QX166" s="79" t="n"/>
      <c r="QY166" s="79" t="n"/>
      <c r="QZ166" s="79" t="n"/>
      <c r="RA166" s="79" t="n"/>
      <c r="RB166" s="79" t="n"/>
      <c r="RC166" s="79" t="n"/>
      <c r="RF166" s="78" t="n">
        <v>22</v>
      </c>
      <c r="RG166" s="79" t="n"/>
      <c r="RH166" s="79" t="n"/>
      <c r="RI166" s="79" t="n"/>
      <c r="RJ166" s="79" t="n"/>
      <c r="RK166" s="79" t="n"/>
      <c r="RL166" s="79" t="n"/>
      <c r="RM166" s="79" t="n"/>
      <c r="RN166" s="79" t="n"/>
      <c r="RO166" s="79" t="n"/>
      <c r="RP166" s="79" t="n"/>
      <c r="RQ166" s="79" t="n"/>
      <c r="RR166" s="79" t="n"/>
      <c r="RS166" s="79" t="n"/>
      <c r="RT166" s="79" t="n"/>
      <c r="RU166" s="79" t="n"/>
      <c r="RV166" s="79" t="n"/>
      <c r="RW166" s="79" t="n"/>
      <c r="RX166" s="79" t="n"/>
      <c r="RY166" s="79" t="n"/>
      <c r="RZ166" s="79" t="n"/>
      <c r="SA166" s="79" t="n"/>
      <c r="SB166" s="79" t="n"/>
      <c r="SC166" s="79" t="n"/>
      <c r="SD166" s="79" t="n"/>
      <c r="SE166" s="79" t="n"/>
      <c r="SF166" s="79" t="n"/>
      <c r="SG166" s="79" t="n"/>
      <c r="SH166" s="79" t="n"/>
      <c r="SI166" s="79" t="n"/>
      <c r="SJ166" s="79" t="n"/>
      <c r="SK166" s="79" t="n"/>
      <c r="SL166" s="79" t="n"/>
      <c r="SM166" s="79" t="n"/>
      <c r="SN166" s="79" t="n"/>
      <c r="SO166" s="79" t="n"/>
      <c r="SP166" s="79" t="n"/>
      <c r="SQ166" s="79" t="n"/>
      <c r="SR166" s="79" t="n"/>
      <c r="SS166" s="79" t="n"/>
      <c r="ST166" s="79" t="n"/>
      <c r="SW166" s="78" t="n">
        <v>22</v>
      </c>
      <c r="SX166" s="79" t="n"/>
      <c r="SY166" s="79" t="n"/>
      <c r="SZ166" s="79" t="n"/>
      <c r="TA166" s="79" t="n"/>
      <c r="TB166" s="79" t="n"/>
      <c r="TC166" s="79" t="n"/>
      <c r="TD166" s="79" t="n"/>
      <c r="TE166" s="79" t="n"/>
      <c r="TF166" s="79" t="n"/>
      <c r="TG166" s="79" t="n"/>
      <c r="TH166" s="79" t="n"/>
      <c r="TI166" s="79" t="n"/>
      <c r="TJ166" s="79" t="n"/>
      <c r="TK166" s="79" t="n"/>
      <c r="TL166" s="79" t="n"/>
      <c r="TM166" s="79" t="n"/>
      <c r="TN166" s="79" t="n"/>
      <c r="TO166" s="79" t="n"/>
      <c r="TP166" s="79" t="n"/>
      <c r="TQ166" s="79" t="n"/>
      <c r="TR166" s="79" t="n"/>
      <c r="TS166" s="79" t="n"/>
      <c r="TT166" s="79" t="n"/>
      <c r="TU166" s="79" t="n"/>
      <c r="TV166" s="79" t="n"/>
      <c r="TW166" s="79" t="n"/>
      <c r="TX166" s="79" t="n"/>
      <c r="TY166" s="79" t="n"/>
      <c r="TZ166" s="79" t="n"/>
      <c r="UA166" s="79" t="n"/>
      <c r="UB166" s="79" t="n"/>
      <c r="UC166" s="79" t="n"/>
      <c r="UD166" s="79" t="n"/>
      <c r="UE166" s="79" t="n"/>
      <c r="UF166" s="79" t="n"/>
      <c r="UG166" s="79" t="n"/>
      <c r="UH166" s="79" t="n"/>
      <c r="UI166" s="79" t="n"/>
      <c r="UJ166" s="79" t="n"/>
      <c r="UK166" s="79" t="n"/>
      <c r="UN166" s="78" t="n">
        <v>22</v>
      </c>
      <c r="UO166" s="79" t="n"/>
      <c r="UP166" s="79" t="n"/>
      <c r="UQ166" s="79" t="n"/>
      <c r="UR166" s="79" t="n"/>
      <c r="US166" s="79" t="n"/>
      <c r="UT166" s="79" t="n"/>
      <c r="UU166" s="79" t="n"/>
      <c r="UV166" s="79" t="n"/>
      <c r="UW166" s="79" t="n"/>
      <c r="UX166" s="79" t="n"/>
      <c r="UY166" s="79" t="n"/>
      <c r="UZ166" s="79" t="n"/>
      <c r="VA166" s="79" t="n"/>
      <c r="VB166" s="79" t="n"/>
      <c r="VC166" s="79" t="n"/>
      <c r="VD166" s="79" t="n"/>
      <c r="VE166" s="79" t="n"/>
      <c r="VF166" s="79" t="n"/>
      <c r="VG166" s="79" t="n"/>
      <c r="VH166" s="79" t="n"/>
      <c r="VI166" s="79" t="n"/>
      <c r="VJ166" s="79" t="n"/>
      <c r="VK166" s="79" t="n"/>
      <c r="VL166" s="79" t="n"/>
      <c r="VM166" s="79" t="n"/>
      <c r="VN166" s="79" t="n"/>
      <c r="VO166" s="79" t="n"/>
      <c r="VP166" s="79" t="n"/>
      <c r="VQ166" s="79" t="n"/>
      <c r="VR166" s="79" t="n"/>
      <c r="VS166" s="79" t="n"/>
      <c r="VT166" s="79" t="n"/>
      <c r="VU166" s="79" t="n"/>
      <c r="VV166" s="79" t="n"/>
      <c r="VW166" s="79" t="n"/>
      <c r="VX166" s="79" t="n"/>
      <c r="VY166" s="79" t="n"/>
      <c r="VZ166" s="79" t="n"/>
      <c r="WA166" s="79" t="n"/>
      <c r="WB166" s="79" t="n"/>
      <c r="WE166" s="78" t="n">
        <v>22</v>
      </c>
      <c r="WF166" s="79" t="n"/>
      <c r="WG166" s="79" t="n"/>
      <c r="WH166" s="79" t="n"/>
      <c r="WI166" s="79" t="n"/>
      <c r="WJ166" s="79" t="n"/>
      <c r="WK166" s="79" t="n"/>
      <c r="WL166" s="79" t="n"/>
      <c r="WM166" s="79" t="n"/>
      <c r="WN166" s="79" t="n"/>
      <c r="WO166" s="79" t="n"/>
      <c r="WP166" s="79" t="n"/>
      <c r="WQ166" s="79" t="n"/>
      <c r="WR166" s="79" t="n"/>
      <c r="WS166" s="79" t="n"/>
      <c r="WT166" s="79" t="n"/>
      <c r="WU166" s="79" t="n"/>
      <c r="WV166" s="79" t="n"/>
      <c r="WW166" s="79" t="n"/>
      <c r="WX166" s="79" t="n"/>
      <c r="WY166" s="79" t="n"/>
      <c r="WZ166" s="79" t="n"/>
      <c r="XA166" s="79" t="n"/>
      <c r="XB166" s="79" t="n"/>
      <c r="XC166" s="79" t="n"/>
      <c r="XD166" s="79" t="n"/>
      <c r="XE166" s="79" t="n"/>
      <c r="XF166" s="79" t="n"/>
      <c r="XG166" s="79" t="n"/>
      <c r="XH166" s="79" t="n"/>
      <c r="XI166" s="79" t="n"/>
      <c r="XJ166" s="79" t="n"/>
      <c r="XK166" s="79" t="n"/>
      <c r="XL166" s="79" t="n"/>
      <c r="XM166" s="79" t="n"/>
      <c r="XN166" s="79" t="n"/>
      <c r="XO166" s="79" t="n"/>
      <c r="XP166" s="79" t="n"/>
      <c r="XQ166" s="79" t="n"/>
      <c r="XR166" s="79" t="n"/>
      <c r="XS166" s="79" t="n"/>
      <c r="XV166" s="78" t="n">
        <v>22</v>
      </c>
      <c r="XW166" s="79" t="n"/>
      <c r="XX166" s="79" t="n"/>
      <c r="XY166" s="79" t="n"/>
      <c r="XZ166" s="79" t="n"/>
      <c r="YA166" s="79" t="n"/>
      <c r="YB166" s="79" t="n"/>
      <c r="YC166" s="79" t="n"/>
      <c r="YD166" s="79" t="n"/>
      <c r="YE166" s="79" t="n"/>
      <c r="YF166" s="79" t="n"/>
      <c r="YG166" s="79" t="n"/>
      <c r="YH166" s="79" t="n"/>
      <c r="YI166" s="79" t="n"/>
      <c r="YJ166" s="79" t="n"/>
      <c r="YK166" s="79" t="n"/>
      <c r="YL166" s="79" t="n"/>
      <c r="YM166" s="79" t="n"/>
      <c r="YN166" s="79" t="n"/>
      <c r="YO166" s="79" t="n"/>
      <c r="YP166" s="79" t="n"/>
      <c r="YQ166" s="79" t="n"/>
      <c r="YR166" s="79" t="n"/>
      <c r="YS166" s="79" t="n"/>
      <c r="YT166" s="79" t="n"/>
      <c r="YU166" s="79" t="n"/>
      <c r="YV166" s="79" t="n"/>
      <c r="YW166" s="79" t="n"/>
      <c r="YX166" s="79" t="n"/>
      <c r="YY166" s="79" t="n"/>
      <c r="YZ166" s="79" t="n"/>
      <c r="ZA166" s="79" t="n"/>
      <c r="ZB166" s="79" t="n"/>
      <c r="ZC166" s="79" t="n"/>
      <c r="ZD166" s="79" t="n"/>
      <c r="ZE166" s="79" t="n"/>
      <c r="ZF166" s="79" t="n"/>
      <c r="ZG166" s="79" t="n"/>
      <c r="ZH166" s="79" t="n"/>
      <c r="ZI166" s="79" t="n"/>
      <c r="ZJ166" s="79" t="n"/>
      <c r="ZM166" s="78" t="n">
        <v>22</v>
      </c>
      <c r="ZN166" s="79" t="n"/>
      <c r="ZO166" s="79" t="n"/>
      <c r="ZP166" s="79" t="n"/>
      <c r="ZQ166" s="79" t="n"/>
      <c r="ZR166" s="79" t="n"/>
      <c r="ZS166" s="79" t="n"/>
      <c r="ZT166" s="79" t="n"/>
      <c r="ZU166" s="79" t="n"/>
      <c r="ZV166" s="79" t="n"/>
      <c r="ZW166" s="79" t="n"/>
      <c r="ZX166" s="79" t="n"/>
      <c r="ZY166" s="79" t="n"/>
      <c r="ZZ166" s="79" t="n"/>
      <c r="AAA166" s="79" t="n"/>
      <c r="AAB166" s="79" t="n"/>
      <c r="AAC166" s="79" t="n"/>
      <c r="AAD166" s="79" t="n"/>
      <c r="AAE166" s="79" t="n"/>
      <c r="AAF166" s="79" t="n"/>
      <c r="AAG166" s="79" t="n"/>
      <c r="AAH166" s="79" t="n"/>
      <c r="AAI166" s="79" t="n"/>
      <c r="AAJ166" s="79" t="n"/>
      <c r="AAK166" s="79" t="n"/>
      <c r="AAL166" s="79" t="n"/>
      <c r="AAM166" s="79" t="n"/>
      <c r="AAN166" s="79" t="n"/>
      <c r="AAO166" s="79" t="n"/>
      <c r="AAP166" s="79" t="n"/>
      <c r="AAQ166" s="79" t="n"/>
      <c r="AAR166" s="79" t="n"/>
      <c r="AAS166" s="79" t="n"/>
      <c r="AAT166" s="79" t="n"/>
      <c r="AAU166" s="79" t="n"/>
      <c r="AAV166" s="79" t="n"/>
      <c r="AAW166" s="79" t="n"/>
      <c r="AAX166" s="79" t="n"/>
      <c r="AAY166" s="79" t="n"/>
      <c r="AAZ166" s="79" t="n"/>
      <c r="ABA166" s="79" t="n"/>
      <c r="ABD166" s="78" t="n">
        <v>22</v>
      </c>
      <c r="ABE166" s="79" t="n"/>
      <c r="ABF166" s="79" t="n"/>
      <c r="ABG166" s="79" t="n"/>
      <c r="ABH166" s="79" t="n"/>
      <c r="ABI166" s="79" t="n"/>
      <c r="ABJ166" s="79" t="n"/>
      <c r="ABK166" s="79" t="n"/>
      <c r="ABL166" s="79" t="n"/>
      <c r="ABM166" s="79" t="n"/>
      <c r="ABN166" s="79" t="n"/>
      <c r="ABO166" s="79" t="n"/>
      <c r="ABP166" s="79" t="n"/>
      <c r="ABQ166" s="79" t="n"/>
      <c r="ABR166" s="79" t="n"/>
      <c r="ABS166" s="79" t="n"/>
      <c r="ABT166" s="79" t="n"/>
      <c r="ABU166" s="79" t="n"/>
      <c r="ABV166" s="79" t="n"/>
      <c r="ABW166" s="79" t="n"/>
      <c r="ABX166" s="79" t="n"/>
      <c r="ABY166" s="79" t="n"/>
      <c r="ABZ166" s="79" t="n"/>
      <c r="ACA166" s="79" t="n"/>
      <c r="ACB166" s="79" t="n"/>
      <c r="ACC166" s="79" t="n"/>
      <c r="ACD166" s="79" t="n"/>
      <c r="ACE166" s="79" t="n"/>
      <c r="ACF166" s="79" t="n"/>
      <c r="ACG166" s="79" t="n"/>
      <c r="ACH166" s="79" t="n"/>
      <c r="ACI166" s="79" t="n"/>
      <c r="ACJ166" s="79" t="n"/>
      <c r="ACK166" s="79" t="n"/>
      <c r="ACL166" s="79" t="n"/>
      <c r="ACM166" s="79" t="n"/>
      <c r="ACN166" s="79" t="n"/>
      <c r="ACO166" s="79" t="n"/>
      <c r="ACP166" s="79" t="n"/>
      <c r="ACQ166" s="79" t="n"/>
      <c r="ACR166" s="79" t="n"/>
      <c r="ACU166" s="78" t="n">
        <v>22</v>
      </c>
      <c r="ACV166" s="79" t="n"/>
      <c r="ACW166" s="79" t="n"/>
      <c r="ACX166" s="79" t="n"/>
      <c r="ACY166" s="79" t="n"/>
      <c r="ACZ166" s="79" t="n"/>
      <c r="ADA166" s="79" t="n"/>
      <c r="ADB166" s="79" t="n"/>
      <c r="ADC166" s="79" t="n"/>
      <c r="ADD166" s="79" t="n"/>
      <c r="ADE166" s="79" t="n"/>
      <c r="ADF166" s="79" t="n"/>
      <c r="ADG166" s="79" t="n"/>
      <c r="ADH166" s="79" t="n"/>
      <c r="ADI166" s="79" t="n"/>
      <c r="ADJ166" s="79" t="n"/>
      <c r="ADK166" s="79" t="n"/>
      <c r="ADL166" s="79" t="n"/>
      <c r="ADM166" s="79" t="n"/>
      <c r="ADN166" s="79" t="n"/>
      <c r="ADO166" s="79" t="n"/>
      <c r="ADP166" s="79" t="n"/>
      <c r="ADQ166" s="79" t="n"/>
      <c r="ADR166" s="79" t="n"/>
      <c r="ADS166" s="79" t="n"/>
      <c r="ADT166" s="79" t="n"/>
      <c r="ADU166" s="79" t="n"/>
      <c r="ADV166" s="79" t="n"/>
      <c r="ADW166" s="79" t="n"/>
      <c r="ADX166" s="79" t="n"/>
      <c r="ADY166" s="79" t="n"/>
      <c r="ADZ166" s="79" t="n"/>
      <c r="AEA166" s="79" t="n"/>
      <c r="AEB166" s="79" t="n"/>
      <c r="AEC166" s="79" t="n"/>
      <c r="AED166" s="79" t="n"/>
      <c r="AEE166" s="79" t="n"/>
      <c r="AEF166" s="79" t="n"/>
      <c r="AEG166" s="79" t="n"/>
      <c r="AEH166" s="79" t="n"/>
      <c r="AEI166" s="79" t="n"/>
      <c r="AEL166" s="78" t="n">
        <v>22</v>
      </c>
      <c r="AEM166" s="79" t="n"/>
      <c r="AEN166" s="79" t="n"/>
      <c r="AEO166" s="79" t="n"/>
      <c r="AEP166" s="79" t="n"/>
      <c r="AEQ166" s="79" t="n"/>
      <c r="AER166" s="79" t="n"/>
      <c r="AES166" s="79" t="n"/>
      <c r="AET166" s="79" t="n"/>
      <c r="AEU166" s="79" t="n"/>
      <c r="AEV166" s="79" t="n"/>
      <c r="AEW166" s="79" t="n"/>
      <c r="AEX166" s="79" t="n"/>
      <c r="AEY166" s="79" t="n"/>
      <c r="AEZ166" s="79" t="n"/>
      <c r="AFA166" s="79" t="n"/>
      <c r="AFB166" s="79" t="n"/>
      <c r="AFC166" s="79" t="n"/>
      <c r="AFD166" s="79" t="n"/>
      <c r="AFE166" s="79" t="n"/>
      <c r="AFF166" s="79" t="n"/>
      <c r="AFG166" s="79" t="n"/>
      <c r="AFH166" s="79" t="n"/>
      <c r="AFI166" s="79" t="n"/>
      <c r="AFJ166" s="79" t="n"/>
      <c r="AFK166" s="79" t="n"/>
      <c r="AFL166" s="79" t="n"/>
      <c r="AFM166" s="79" t="n"/>
      <c r="AFN166" s="79" t="n"/>
      <c r="AFO166" s="79" t="n"/>
      <c r="AFP166" s="79" t="n"/>
      <c r="AFQ166" s="79" t="n"/>
      <c r="AFR166" s="79" t="n"/>
      <c r="AFS166" s="79" t="n"/>
      <c r="AFT166" s="79" t="n"/>
      <c r="AFU166" s="79" t="n"/>
      <c r="AFV166" s="79" t="n"/>
      <c r="AFW166" s="79" t="n"/>
      <c r="AFX166" s="79" t="n"/>
      <c r="AFY166" s="79" t="n"/>
      <c r="AFZ166" s="79" t="n"/>
    </row>
    <row r="167">
      <c r="A167" s="78" t="n">
        <v>23</v>
      </c>
      <c r="B167" s="79" t="n"/>
      <c r="C167" s="79" t="n"/>
      <c r="D167" s="79" t="n"/>
      <c r="E167" s="79" t="n"/>
      <c r="F167" s="79" t="n"/>
      <c r="G167" s="79" t="n"/>
      <c r="H167" s="79" t="n"/>
      <c r="I167" s="79" t="n"/>
      <c r="J167" s="79" t="n"/>
      <c r="K167" s="79" t="n"/>
      <c r="L167" s="79" t="n"/>
      <c r="M167" s="79" t="n"/>
      <c r="N167" s="79" t="n"/>
      <c r="O167" s="79" t="n"/>
      <c r="P167" s="79" t="n"/>
      <c r="Q167" s="79" t="n"/>
      <c r="R167" s="79" t="n"/>
      <c r="S167" s="79" t="n"/>
      <c r="T167" s="79" t="n"/>
      <c r="U167" s="79" t="n"/>
      <c r="V167" s="79" t="n"/>
      <c r="W167" s="79" t="n"/>
      <c r="X167" s="79" t="n"/>
      <c r="Y167" s="79" t="n"/>
      <c r="Z167" s="79" t="n"/>
      <c r="AA167" s="79" t="n"/>
      <c r="AB167" s="79" t="n"/>
      <c r="AC167" s="79" t="n"/>
      <c r="AD167" s="79" t="n"/>
      <c r="AE167" s="79" t="n"/>
      <c r="AF167" s="79" t="n"/>
      <c r="AG167" s="79" t="n"/>
      <c r="AH167" s="79" t="n"/>
      <c r="AI167" s="79" t="n"/>
      <c r="AJ167" s="79" t="n"/>
      <c r="AK167" s="79" t="n"/>
      <c r="AL167" s="79" t="n"/>
      <c r="AM167" s="79" t="n"/>
      <c r="AN167" s="79" t="n"/>
      <c r="AO167" s="79" t="n"/>
      <c r="AR167" s="78" t="n">
        <v>23</v>
      </c>
      <c r="AS167" s="79" t="n"/>
      <c r="AT167" s="79" t="n"/>
      <c r="AU167" s="79" t="n"/>
      <c r="AV167" s="79" t="n"/>
      <c r="AW167" s="79" t="n"/>
      <c r="AX167" s="79" t="n"/>
      <c r="AY167" s="79" t="n"/>
      <c r="AZ167" s="79" t="n"/>
      <c r="BA167" s="79" t="n"/>
      <c r="BB167" s="79" t="n"/>
      <c r="BC167" s="79" t="n"/>
      <c r="BD167" s="79" t="n"/>
      <c r="BE167" s="79" t="n"/>
      <c r="BF167" s="79" t="n"/>
      <c r="BG167" s="79" t="n"/>
      <c r="BH167" s="79" t="n"/>
      <c r="BI167" s="79" t="n"/>
      <c r="BJ167" s="79" t="n"/>
      <c r="BK167" s="79" t="n"/>
      <c r="BL167" s="79" t="n"/>
      <c r="BM167" s="79" t="n"/>
      <c r="BN167" s="79" t="n"/>
      <c r="BO167" s="79" t="n"/>
      <c r="BP167" s="79" t="n"/>
      <c r="BQ167" s="79" t="n"/>
      <c r="BR167" s="79" t="n"/>
      <c r="BS167" s="79" t="n"/>
      <c r="BT167" s="79" t="n"/>
      <c r="BU167" s="79" t="n"/>
      <c r="BV167" s="79" t="n"/>
      <c r="BW167" s="79" t="n"/>
      <c r="BX167" s="79" t="n"/>
      <c r="BY167" s="79" t="n"/>
      <c r="BZ167" s="79" t="n"/>
      <c r="CA167" s="79" t="n"/>
      <c r="CB167" s="79" t="n"/>
      <c r="CC167" s="79" t="n"/>
      <c r="CD167" s="79" t="n"/>
      <c r="CE167" s="79" t="n"/>
      <c r="CF167" s="79" t="n"/>
      <c r="CI167" s="78" t="n">
        <v>23</v>
      </c>
      <c r="CJ167" s="79" t="n"/>
      <c r="CK167" s="79" t="n"/>
      <c r="CL167" s="79" t="n"/>
      <c r="CM167" s="79" t="n"/>
      <c r="CN167" s="79" t="n"/>
      <c r="CO167" s="79" t="n"/>
      <c r="CP167" s="79" t="n"/>
      <c r="CQ167" s="79" t="n"/>
      <c r="CR167" s="79" t="n"/>
      <c r="CS167" s="79" t="n"/>
      <c r="CT167" s="79" t="n"/>
      <c r="CU167" s="79" t="n"/>
      <c r="CV167" s="79" t="n"/>
      <c r="CW167" s="79" t="n"/>
      <c r="CX167" s="79" t="n"/>
      <c r="CY167" s="79" t="n"/>
      <c r="CZ167" s="79" t="n"/>
      <c r="DA167" s="79" t="n"/>
      <c r="DB167" s="79" t="n"/>
      <c r="DC167" s="79" t="n"/>
      <c r="DD167" s="79" t="n"/>
      <c r="DE167" s="79" t="n"/>
      <c r="DF167" s="79" t="n"/>
      <c r="DG167" s="79" t="n"/>
      <c r="DH167" s="79" t="n"/>
      <c r="DI167" s="79" t="n"/>
      <c r="DJ167" s="79" t="n"/>
      <c r="DK167" s="79" t="n"/>
      <c r="DL167" s="79" t="n"/>
      <c r="DM167" s="79" t="n"/>
      <c r="DN167" s="79" t="n"/>
      <c r="DO167" s="79" t="n"/>
      <c r="DP167" s="79" t="n"/>
      <c r="DQ167" s="79" t="n"/>
      <c r="DR167" s="79" t="n"/>
      <c r="DS167" s="79" t="n"/>
      <c r="DT167" s="79" t="n"/>
      <c r="DU167" s="79" t="n"/>
      <c r="DV167" s="79" t="n"/>
      <c r="DW167" s="79" t="n"/>
      <c r="DZ167" s="78" t="n">
        <v>23</v>
      </c>
      <c r="EA167" s="79" t="n"/>
      <c r="EB167" s="79" t="n"/>
      <c r="EC167" s="79" t="n"/>
      <c r="ED167" s="79" t="n"/>
      <c r="EE167" s="79" t="n"/>
      <c r="EF167" s="79" t="n"/>
      <c r="EG167" s="79" t="n"/>
      <c r="EH167" s="79" t="n"/>
      <c r="EI167" s="79" t="n"/>
      <c r="EJ167" s="79" t="n"/>
      <c r="EK167" s="79" t="n"/>
      <c r="EL167" s="79" t="n"/>
      <c r="EM167" s="79" t="n"/>
      <c r="EN167" s="79" t="n"/>
      <c r="EO167" s="79" t="n"/>
      <c r="EP167" s="79" t="n"/>
      <c r="EQ167" s="79" t="n"/>
      <c r="ER167" s="79" t="n"/>
      <c r="ES167" s="79" t="n"/>
      <c r="ET167" s="79" t="n"/>
      <c r="EU167" s="79" t="n"/>
      <c r="EV167" s="79" t="n"/>
      <c r="EW167" s="79" t="n"/>
      <c r="EX167" s="79" t="n"/>
      <c r="EY167" s="79" t="n"/>
      <c r="EZ167" s="79" t="n"/>
      <c r="FA167" s="79" t="n"/>
      <c r="FB167" s="79" t="n"/>
      <c r="FC167" s="79" t="n"/>
      <c r="FD167" s="79" t="n"/>
      <c r="FE167" s="79" t="n"/>
      <c r="FF167" s="79" t="n"/>
      <c r="FG167" s="79" t="n"/>
      <c r="FH167" s="79" t="n"/>
      <c r="FI167" s="79" t="n"/>
      <c r="FJ167" s="79" t="n"/>
      <c r="FK167" s="79" t="n"/>
      <c r="FL167" s="79" t="n"/>
      <c r="FM167" s="79" t="n"/>
      <c r="FN167" s="79" t="n"/>
      <c r="FQ167" s="78" t="n">
        <v>23</v>
      </c>
      <c r="FR167" s="79" t="n"/>
      <c r="FS167" s="79" t="n"/>
      <c r="FT167" s="79" t="n"/>
      <c r="FU167" s="79" t="n"/>
      <c r="FV167" s="79" t="n"/>
      <c r="FW167" s="79" t="n"/>
      <c r="FX167" s="79" t="n"/>
      <c r="FY167" s="79" t="n"/>
      <c r="FZ167" s="79" t="n"/>
      <c r="GA167" s="79" t="n"/>
      <c r="GB167" s="79" t="n"/>
      <c r="GC167" s="79" t="n"/>
      <c r="GD167" s="79" t="n"/>
      <c r="GE167" s="79" t="n"/>
      <c r="GF167" s="79" t="n"/>
      <c r="GG167" s="79" t="n"/>
      <c r="GH167" s="79" t="n"/>
      <c r="GI167" s="79" t="n"/>
      <c r="GJ167" s="79" t="n"/>
      <c r="GK167" s="79" t="n"/>
      <c r="GL167" s="79" t="n"/>
      <c r="GM167" s="79" t="n"/>
      <c r="GN167" s="79" t="n"/>
      <c r="GO167" s="79" t="n"/>
      <c r="GP167" s="79" t="n"/>
      <c r="GQ167" s="79" t="n"/>
      <c r="GR167" s="79" t="n"/>
      <c r="GS167" s="79" t="n"/>
      <c r="GT167" s="79" t="n"/>
      <c r="GU167" s="79" t="n"/>
      <c r="GV167" s="79" t="n"/>
      <c r="GW167" s="79" t="n"/>
      <c r="GX167" s="79" t="n"/>
      <c r="GY167" s="79" t="n"/>
      <c r="GZ167" s="79" t="n"/>
      <c r="HA167" s="79" t="n"/>
      <c r="HB167" s="79" t="n"/>
      <c r="HC167" s="79" t="n"/>
      <c r="HD167" s="79" t="n"/>
      <c r="HE167" s="79" t="n"/>
      <c r="HH167" s="78" t="n">
        <v>23</v>
      </c>
      <c r="HI167" s="79" t="n"/>
      <c r="HJ167" s="79" t="n"/>
      <c r="HK167" s="79" t="n"/>
      <c r="HL167" s="79" t="n"/>
      <c r="HM167" s="79" t="n"/>
      <c r="HN167" s="79" t="n"/>
      <c r="HO167" s="79" t="n"/>
      <c r="HP167" s="79" t="n"/>
      <c r="HQ167" s="79" t="n"/>
      <c r="HR167" s="79" t="n"/>
      <c r="HS167" s="79" t="n"/>
      <c r="HT167" s="79" t="n"/>
      <c r="HU167" s="79" t="n"/>
      <c r="HV167" s="79" t="n"/>
      <c r="HW167" s="79" t="n"/>
      <c r="HX167" s="79" t="n"/>
      <c r="HY167" s="79" t="n"/>
      <c r="HZ167" s="79" t="n"/>
      <c r="IA167" s="79" t="n"/>
      <c r="IB167" s="79" t="n"/>
      <c r="IC167" s="79" t="n"/>
      <c r="ID167" s="79" t="n"/>
      <c r="IE167" s="79" t="n"/>
      <c r="IF167" s="79" t="n"/>
      <c r="IG167" s="79" t="n"/>
      <c r="IH167" s="79" t="n"/>
      <c r="II167" s="79" t="n"/>
      <c r="IJ167" s="79" t="n"/>
      <c r="IK167" s="79" t="n"/>
      <c r="IL167" s="79" t="n"/>
      <c r="IM167" s="79" t="n"/>
      <c r="IN167" s="79" t="n"/>
      <c r="IO167" s="79" t="n"/>
      <c r="IP167" s="79" t="n"/>
      <c r="IQ167" s="79" t="n"/>
      <c r="IR167" s="79" t="n"/>
      <c r="IS167" s="79" t="n"/>
      <c r="IT167" s="79" t="n"/>
      <c r="IU167" s="79" t="n"/>
      <c r="IV167" s="79" t="n"/>
      <c r="IY167" s="78" t="n">
        <v>23</v>
      </c>
      <c r="IZ167" s="79" t="n"/>
      <c r="JA167" s="79" t="n"/>
      <c r="JB167" s="79" t="n"/>
      <c r="JC167" s="79" t="n"/>
      <c r="JD167" s="79" t="n"/>
      <c r="JE167" s="79" t="n"/>
      <c r="JF167" s="79" t="n"/>
      <c r="JG167" s="79" t="n"/>
      <c r="JH167" s="79" t="n"/>
      <c r="JI167" s="79" t="n"/>
      <c r="JJ167" s="79" t="n"/>
      <c r="JK167" s="79" t="n"/>
      <c r="JL167" s="79" t="n"/>
      <c r="JM167" s="79" t="n"/>
      <c r="JN167" s="79" t="n"/>
      <c r="JO167" s="79" t="n"/>
      <c r="JP167" s="79" t="n"/>
      <c r="JQ167" s="79" t="n"/>
      <c r="JR167" s="79" t="n"/>
      <c r="JS167" s="79" t="n"/>
      <c r="JT167" s="79" t="n"/>
      <c r="JU167" s="79" t="n"/>
      <c r="JV167" s="79" t="n"/>
      <c r="JW167" s="79" t="n"/>
      <c r="JX167" s="79" t="n"/>
      <c r="JY167" s="79" t="n"/>
      <c r="JZ167" s="79" t="n"/>
      <c r="KA167" s="79" t="n"/>
      <c r="KB167" s="79" t="n"/>
      <c r="KC167" s="79" t="n"/>
      <c r="KD167" s="79" t="n"/>
      <c r="KE167" s="79" t="n"/>
      <c r="KF167" s="79" t="n"/>
      <c r="KG167" s="79" t="n"/>
      <c r="KH167" s="79" t="n"/>
      <c r="KI167" s="79" t="n"/>
      <c r="KJ167" s="79" t="n"/>
      <c r="KK167" s="79" t="n"/>
      <c r="KL167" s="79" t="n"/>
      <c r="KM167" s="79" t="n"/>
      <c r="KP167" s="78" t="n">
        <v>23</v>
      </c>
      <c r="KQ167" s="79" t="n"/>
      <c r="KR167" s="79" t="n"/>
      <c r="KS167" s="79" t="n"/>
      <c r="KT167" s="79" t="n"/>
      <c r="KU167" s="79" t="n"/>
      <c r="KV167" s="79" t="n"/>
      <c r="KW167" s="79" t="n"/>
      <c r="KX167" s="79" t="n"/>
      <c r="KY167" s="79" t="n"/>
      <c r="KZ167" s="79" t="n"/>
      <c r="LA167" s="79" t="n"/>
      <c r="LB167" s="79" t="n"/>
      <c r="LC167" s="79" t="n"/>
      <c r="LD167" s="79" t="n"/>
      <c r="LE167" s="79" t="n"/>
      <c r="LF167" s="79" t="n"/>
      <c r="LG167" s="79" t="n"/>
      <c r="LH167" s="79" t="n"/>
      <c r="LI167" s="79" t="n"/>
      <c r="LJ167" s="79" t="n"/>
      <c r="LK167" s="79" t="n"/>
      <c r="LL167" s="79" t="n"/>
      <c r="LM167" s="79" t="n"/>
      <c r="LN167" s="79" t="n"/>
      <c r="LO167" s="79" t="n"/>
      <c r="LP167" s="79" t="n"/>
      <c r="LQ167" s="79" t="n"/>
      <c r="LR167" s="79" t="n"/>
      <c r="LS167" s="79" t="n"/>
      <c r="LT167" s="79" t="n"/>
      <c r="LU167" s="79" t="n"/>
      <c r="LV167" s="79" t="n"/>
      <c r="LW167" s="79" t="n"/>
      <c r="LX167" s="79" t="n"/>
      <c r="LY167" s="79" t="n"/>
      <c r="LZ167" s="79" t="n"/>
      <c r="MA167" s="79" t="n"/>
      <c r="MB167" s="79" t="n"/>
      <c r="MC167" s="79" t="n"/>
      <c r="MD167" s="79" t="n"/>
      <c r="MG167" s="78" t="n">
        <v>23</v>
      </c>
      <c r="MH167" s="79" t="n"/>
      <c r="MI167" s="79" t="n"/>
      <c r="MJ167" s="79" t="n"/>
      <c r="MK167" s="79" t="n"/>
      <c r="ML167" s="79" t="n"/>
      <c r="MM167" s="79" t="n"/>
      <c r="MN167" s="79" t="n"/>
      <c r="MO167" s="79" t="n"/>
      <c r="MP167" s="79" t="n"/>
      <c r="MQ167" s="79" t="n"/>
      <c r="MR167" s="79" t="n"/>
      <c r="MS167" s="79" t="n"/>
      <c r="MT167" s="79" t="n"/>
      <c r="MU167" s="79" t="n"/>
      <c r="MV167" s="79" t="n"/>
      <c r="MW167" s="79" t="n"/>
      <c r="MX167" s="79" t="n"/>
      <c r="MY167" s="79" t="n"/>
      <c r="MZ167" s="79" t="n"/>
      <c r="NA167" s="79" t="n"/>
      <c r="NB167" s="79" t="n"/>
      <c r="NC167" s="79" t="n"/>
      <c r="ND167" s="79" t="n"/>
      <c r="NE167" s="79" t="n"/>
      <c r="NF167" s="79" t="n"/>
      <c r="NG167" s="79" t="n"/>
      <c r="NH167" s="79" t="n"/>
      <c r="NI167" s="79" t="n"/>
      <c r="NJ167" s="79" t="n"/>
      <c r="NK167" s="79" t="n"/>
      <c r="NL167" s="79" t="n"/>
      <c r="NM167" s="79" t="n"/>
      <c r="NN167" s="79" t="n"/>
      <c r="NO167" s="79" t="n"/>
      <c r="NP167" s="79" t="n"/>
      <c r="NQ167" s="79" t="n"/>
      <c r="NR167" s="79" t="n"/>
      <c r="NS167" s="79" t="n"/>
      <c r="NT167" s="79" t="n"/>
      <c r="NU167" s="79" t="n"/>
      <c r="NX167" s="78" t="n">
        <v>23</v>
      </c>
      <c r="NY167" s="79" t="n"/>
      <c r="NZ167" s="79" t="n"/>
      <c r="OA167" s="79" t="n"/>
      <c r="OB167" s="79" t="n"/>
      <c r="OC167" s="79" t="n"/>
      <c r="OD167" s="79" t="n"/>
      <c r="OE167" s="79" t="n"/>
      <c r="OF167" s="79" t="n"/>
      <c r="OG167" s="79" t="n"/>
      <c r="OH167" s="79" t="n"/>
      <c r="OI167" s="79" t="n"/>
      <c r="OJ167" s="79" t="n"/>
      <c r="OK167" s="79" t="n"/>
      <c r="OL167" s="79" t="n"/>
      <c r="OM167" s="79" t="n"/>
      <c r="ON167" s="79" t="n"/>
      <c r="OO167" s="79" t="n"/>
      <c r="OP167" s="79" t="n"/>
      <c r="OQ167" s="79" t="n"/>
      <c r="OR167" s="79" t="n"/>
      <c r="OS167" s="79" t="n"/>
      <c r="OT167" s="79" t="n"/>
      <c r="OU167" s="79" t="n"/>
      <c r="OV167" s="79" t="n"/>
      <c r="OW167" s="79" t="n"/>
      <c r="OX167" s="79" t="n"/>
      <c r="OY167" s="79" t="n"/>
      <c r="OZ167" s="79" t="n"/>
      <c r="PA167" s="79" t="n"/>
      <c r="PB167" s="79" t="n"/>
      <c r="PC167" s="79" t="n"/>
      <c r="PD167" s="79" t="n"/>
      <c r="PE167" s="79" t="n"/>
      <c r="PF167" s="79" t="n"/>
      <c r="PG167" s="79" t="n"/>
      <c r="PH167" s="79" t="n"/>
      <c r="PI167" s="79" t="n"/>
      <c r="PJ167" s="79" t="n"/>
      <c r="PK167" s="79" t="n"/>
      <c r="PL167" s="79" t="n"/>
      <c r="PO167" s="78" t="n">
        <v>23</v>
      </c>
      <c r="PP167" s="79" t="n"/>
      <c r="PQ167" s="79" t="n"/>
      <c r="PR167" s="79" t="n"/>
      <c r="PS167" s="79" t="n"/>
      <c r="PT167" s="79" t="n"/>
      <c r="PU167" s="79" t="n"/>
      <c r="PV167" s="79" t="n"/>
      <c r="PW167" s="79" t="n"/>
      <c r="PX167" s="79" t="n"/>
      <c r="PY167" s="79" t="n"/>
      <c r="PZ167" s="79" t="n"/>
      <c r="QA167" s="79" t="n"/>
      <c r="QB167" s="79" t="n"/>
      <c r="QC167" s="79" t="n"/>
      <c r="QD167" s="79" t="n"/>
      <c r="QE167" s="79" t="n"/>
      <c r="QF167" s="79" t="n"/>
      <c r="QG167" s="79" t="n"/>
      <c r="QH167" s="79" t="n"/>
      <c r="QI167" s="79" t="n"/>
      <c r="QJ167" s="79" t="n"/>
      <c r="QK167" s="79" t="n"/>
      <c r="QL167" s="79" t="n"/>
      <c r="QM167" s="79" t="n"/>
      <c r="QN167" s="79" t="n"/>
      <c r="QO167" s="79" t="n"/>
      <c r="QP167" s="79" t="n"/>
      <c r="QQ167" s="79" t="n"/>
      <c r="QR167" s="79" t="n"/>
      <c r="QS167" s="79" t="n"/>
      <c r="QT167" s="79" t="n"/>
      <c r="QU167" s="79" t="n"/>
      <c r="QV167" s="79" t="n"/>
      <c r="QW167" s="79" t="n"/>
      <c r="QX167" s="79" t="n"/>
      <c r="QY167" s="79" t="n"/>
      <c r="QZ167" s="79" t="n"/>
      <c r="RA167" s="79" t="n"/>
      <c r="RB167" s="79" t="n"/>
      <c r="RC167" s="79" t="n"/>
      <c r="RF167" s="78" t="n">
        <v>23</v>
      </c>
      <c r="RG167" s="79" t="n"/>
      <c r="RH167" s="79" t="n"/>
      <c r="RI167" s="79" t="n"/>
      <c r="RJ167" s="79" t="n"/>
      <c r="RK167" s="79" t="n"/>
      <c r="RL167" s="79" t="n"/>
      <c r="RM167" s="79" t="n"/>
      <c r="RN167" s="79" t="n"/>
      <c r="RO167" s="79" t="n"/>
      <c r="RP167" s="79" t="n"/>
      <c r="RQ167" s="79" t="n"/>
      <c r="RR167" s="79" t="n"/>
      <c r="RS167" s="79" t="n"/>
      <c r="RT167" s="79" t="n"/>
      <c r="RU167" s="79" t="n"/>
      <c r="RV167" s="79" t="n"/>
      <c r="RW167" s="79" t="n"/>
      <c r="RX167" s="79" t="n"/>
      <c r="RY167" s="79" t="n"/>
      <c r="RZ167" s="79" t="n"/>
      <c r="SA167" s="79" t="n"/>
      <c r="SB167" s="79" t="n"/>
      <c r="SC167" s="79" t="n"/>
      <c r="SD167" s="79" t="n"/>
      <c r="SE167" s="79" t="n"/>
      <c r="SF167" s="79" t="n"/>
      <c r="SG167" s="79" t="n"/>
      <c r="SH167" s="79" t="n"/>
      <c r="SI167" s="79" t="n"/>
      <c r="SJ167" s="79" t="n"/>
      <c r="SK167" s="79" t="n"/>
      <c r="SL167" s="79" t="n"/>
      <c r="SM167" s="79" t="n"/>
      <c r="SN167" s="79" t="n"/>
      <c r="SO167" s="79" t="n"/>
      <c r="SP167" s="79" t="n"/>
      <c r="SQ167" s="79" t="n"/>
      <c r="SR167" s="79" t="n"/>
      <c r="SS167" s="79" t="n"/>
      <c r="ST167" s="79" t="n"/>
      <c r="SW167" s="78" t="n">
        <v>23</v>
      </c>
      <c r="SX167" s="79" t="n"/>
      <c r="SY167" s="79" t="n"/>
      <c r="SZ167" s="79" t="n"/>
      <c r="TA167" s="79" t="n"/>
      <c r="TB167" s="79" t="n"/>
      <c r="TC167" s="79" t="n"/>
      <c r="TD167" s="79" t="n"/>
      <c r="TE167" s="79" t="n"/>
      <c r="TF167" s="79" t="n"/>
      <c r="TG167" s="79" t="n"/>
      <c r="TH167" s="79" t="n"/>
      <c r="TI167" s="79" t="n"/>
      <c r="TJ167" s="79" t="n"/>
      <c r="TK167" s="79" t="n"/>
      <c r="TL167" s="79" t="n"/>
      <c r="TM167" s="79" t="n"/>
      <c r="TN167" s="79" t="n"/>
      <c r="TO167" s="79" t="n"/>
      <c r="TP167" s="79" t="n"/>
      <c r="TQ167" s="79" t="n"/>
      <c r="TR167" s="79" t="n"/>
      <c r="TS167" s="79" t="n"/>
      <c r="TT167" s="79" t="n"/>
      <c r="TU167" s="79" t="n"/>
      <c r="TV167" s="79" t="n"/>
      <c r="TW167" s="79" t="n"/>
      <c r="TX167" s="79" t="n"/>
      <c r="TY167" s="79" t="n"/>
      <c r="TZ167" s="79" t="n"/>
      <c r="UA167" s="79" t="n"/>
      <c r="UB167" s="79" t="n"/>
      <c r="UC167" s="79" t="n"/>
      <c r="UD167" s="79" t="n"/>
      <c r="UE167" s="79" t="n"/>
      <c r="UF167" s="79" t="n"/>
      <c r="UG167" s="79" t="n"/>
      <c r="UH167" s="79" t="n"/>
      <c r="UI167" s="79" t="n"/>
      <c r="UJ167" s="79" t="n"/>
      <c r="UK167" s="79" t="n"/>
      <c r="UN167" s="78" t="n">
        <v>23</v>
      </c>
      <c r="UO167" s="79" t="n"/>
      <c r="UP167" s="79" t="n"/>
      <c r="UQ167" s="79" t="n"/>
      <c r="UR167" s="79" t="n"/>
      <c r="US167" s="79" t="n"/>
      <c r="UT167" s="79" t="n"/>
      <c r="UU167" s="79" t="n"/>
      <c r="UV167" s="79" t="n"/>
      <c r="UW167" s="79" t="n"/>
      <c r="UX167" s="79" t="n"/>
      <c r="UY167" s="79" t="n"/>
      <c r="UZ167" s="79" t="n"/>
      <c r="VA167" s="79" t="n"/>
      <c r="VB167" s="79" t="n"/>
      <c r="VC167" s="79" t="n"/>
      <c r="VD167" s="79" t="n"/>
      <c r="VE167" s="79" t="n"/>
      <c r="VF167" s="79" t="n"/>
      <c r="VG167" s="79" t="n"/>
      <c r="VH167" s="79" t="n"/>
      <c r="VI167" s="79" t="n"/>
      <c r="VJ167" s="79" t="n"/>
      <c r="VK167" s="79" t="n"/>
      <c r="VL167" s="79" t="n"/>
      <c r="VM167" s="79" t="n"/>
      <c r="VN167" s="79" t="n"/>
      <c r="VO167" s="79" t="n"/>
      <c r="VP167" s="79" t="n"/>
      <c r="VQ167" s="79" t="n"/>
      <c r="VR167" s="79" t="n"/>
      <c r="VS167" s="79" t="n"/>
      <c r="VT167" s="79" t="n"/>
      <c r="VU167" s="79" t="n"/>
      <c r="VV167" s="79" t="n"/>
      <c r="VW167" s="79" t="n"/>
      <c r="VX167" s="79" t="n"/>
      <c r="VY167" s="79" t="n"/>
      <c r="VZ167" s="79" t="n"/>
      <c r="WA167" s="79" t="n"/>
      <c r="WB167" s="79" t="n"/>
      <c r="WE167" s="78" t="n">
        <v>23</v>
      </c>
      <c r="WF167" s="79" t="n"/>
      <c r="WG167" s="79" t="n"/>
      <c r="WH167" s="79" t="n"/>
      <c r="WI167" s="79" t="n"/>
      <c r="WJ167" s="79" t="n"/>
      <c r="WK167" s="79" t="n"/>
      <c r="WL167" s="79" t="n"/>
      <c r="WM167" s="79" t="n"/>
      <c r="WN167" s="79" t="n"/>
      <c r="WO167" s="79" t="n"/>
      <c r="WP167" s="79" t="n"/>
      <c r="WQ167" s="79" t="n"/>
      <c r="WR167" s="79" t="n"/>
      <c r="WS167" s="79" t="n"/>
      <c r="WT167" s="79" t="n"/>
      <c r="WU167" s="79" t="n"/>
      <c r="WV167" s="79" t="n"/>
      <c r="WW167" s="79" t="n"/>
      <c r="WX167" s="79" t="n"/>
      <c r="WY167" s="79" t="n"/>
      <c r="WZ167" s="79" t="n"/>
      <c r="XA167" s="79" t="n"/>
      <c r="XB167" s="79" t="n"/>
      <c r="XC167" s="79" t="n"/>
      <c r="XD167" s="79" t="n"/>
      <c r="XE167" s="79" t="n"/>
      <c r="XF167" s="79" t="n"/>
      <c r="XG167" s="79" t="n"/>
      <c r="XH167" s="79" t="n"/>
      <c r="XI167" s="79" t="n"/>
      <c r="XJ167" s="79" t="n"/>
      <c r="XK167" s="79" t="n"/>
      <c r="XL167" s="79" t="n"/>
      <c r="XM167" s="79" t="n"/>
      <c r="XN167" s="79" t="n"/>
      <c r="XO167" s="79" t="n"/>
      <c r="XP167" s="79" t="n"/>
      <c r="XQ167" s="79" t="n"/>
      <c r="XR167" s="79" t="n"/>
      <c r="XS167" s="79" t="n"/>
      <c r="XV167" s="78" t="n">
        <v>23</v>
      </c>
      <c r="XW167" s="79" t="n"/>
      <c r="XX167" s="79" t="n"/>
      <c r="XY167" s="79" t="n"/>
      <c r="XZ167" s="79" t="n"/>
      <c r="YA167" s="79" t="n"/>
      <c r="YB167" s="79" t="n"/>
      <c r="YC167" s="79" t="n"/>
      <c r="YD167" s="79" t="n"/>
      <c r="YE167" s="79" t="n"/>
      <c r="YF167" s="79" t="n"/>
      <c r="YG167" s="79" t="n"/>
      <c r="YH167" s="79" t="n"/>
      <c r="YI167" s="79" t="n"/>
      <c r="YJ167" s="79" t="n"/>
      <c r="YK167" s="79" t="n"/>
      <c r="YL167" s="79" t="n"/>
      <c r="YM167" s="79" t="n"/>
      <c r="YN167" s="79" t="n"/>
      <c r="YO167" s="79" t="n"/>
      <c r="YP167" s="79" t="n"/>
      <c r="YQ167" s="79" t="n"/>
      <c r="YR167" s="79" t="n"/>
      <c r="YS167" s="79" t="n"/>
      <c r="YT167" s="79" t="n"/>
      <c r="YU167" s="79" t="n"/>
      <c r="YV167" s="79" t="n"/>
      <c r="YW167" s="79" t="n"/>
      <c r="YX167" s="79" t="n"/>
      <c r="YY167" s="79" t="n"/>
      <c r="YZ167" s="79" t="n"/>
      <c r="ZA167" s="79" t="n"/>
      <c r="ZB167" s="79" t="n"/>
      <c r="ZC167" s="79" t="n"/>
      <c r="ZD167" s="79" t="n"/>
      <c r="ZE167" s="79" t="n"/>
      <c r="ZF167" s="79" t="n"/>
      <c r="ZG167" s="79" t="n"/>
      <c r="ZH167" s="79" t="n"/>
      <c r="ZI167" s="79" t="n"/>
      <c r="ZJ167" s="79" t="n"/>
      <c r="ZM167" s="78" t="n">
        <v>23</v>
      </c>
      <c r="ZN167" s="79" t="n"/>
      <c r="ZO167" s="79" t="n"/>
      <c r="ZP167" s="79" t="n"/>
      <c r="ZQ167" s="79" t="n"/>
      <c r="ZR167" s="79" t="n"/>
      <c r="ZS167" s="79" t="n"/>
      <c r="ZT167" s="79" t="n"/>
      <c r="ZU167" s="79" t="n"/>
      <c r="ZV167" s="79" t="n"/>
      <c r="ZW167" s="79" t="n"/>
      <c r="ZX167" s="79" t="n"/>
      <c r="ZY167" s="79" t="n"/>
      <c r="ZZ167" s="79" t="n"/>
      <c r="AAA167" s="79" t="n"/>
      <c r="AAB167" s="79" t="n"/>
      <c r="AAC167" s="79" t="n"/>
      <c r="AAD167" s="79" t="n"/>
      <c r="AAE167" s="79" t="n"/>
      <c r="AAF167" s="79" t="n"/>
      <c r="AAG167" s="79" t="n"/>
      <c r="AAH167" s="79" t="n"/>
      <c r="AAI167" s="79" t="n"/>
      <c r="AAJ167" s="79" t="n"/>
      <c r="AAK167" s="79" t="n"/>
      <c r="AAL167" s="79" t="n"/>
      <c r="AAM167" s="79" t="n"/>
      <c r="AAN167" s="79" t="n"/>
      <c r="AAO167" s="79" t="n"/>
      <c r="AAP167" s="79" t="n"/>
      <c r="AAQ167" s="79" t="n"/>
      <c r="AAR167" s="79" t="n"/>
      <c r="AAS167" s="79" t="n"/>
      <c r="AAT167" s="79" t="n"/>
      <c r="AAU167" s="79" t="n"/>
      <c r="AAV167" s="79" t="n"/>
      <c r="AAW167" s="79" t="n"/>
      <c r="AAX167" s="79" t="n"/>
      <c r="AAY167" s="79" t="n"/>
      <c r="AAZ167" s="79" t="n"/>
      <c r="ABA167" s="79" t="n"/>
      <c r="ABD167" s="78" t="n">
        <v>23</v>
      </c>
      <c r="ABE167" s="79" t="n"/>
      <c r="ABF167" s="79" t="n"/>
      <c r="ABG167" s="79" t="n"/>
      <c r="ABH167" s="79" t="n"/>
      <c r="ABI167" s="79" t="n"/>
      <c r="ABJ167" s="79" t="n"/>
      <c r="ABK167" s="79" t="n"/>
      <c r="ABL167" s="79" t="n"/>
      <c r="ABM167" s="79" t="n"/>
      <c r="ABN167" s="79" t="n"/>
      <c r="ABO167" s="79" t="n"/>
      <c r="ABP167" s="79" t="n"/>
      <c r="ABQ167" s="79" t="n"/>
      <c r="ABR167" s="79" t="n"/>
      <c r="ABS167" s="79" t="n"/>
      <c r="ABT167" s="79" t="n"/>
      <c r="ABU167" s="79" t="n"/>
      <c r="ABV167" s="79" t="n"/>
      <c r="ABW167" s="79" t="n"/>
      <c r="ABX167" s="79" t="n"/>
      <c r="ABY167" s="79" t="n"/>
      <c r="ABZ167" s="79" t="n"/>
      <c r="ACA167" s="79" t="n"/>
      <c r="ACB167" s="79" t="n"/>
      <c r="ACC167" s="79" t="n"/>
      <c r="ACD167" s="79" t="n"/>
      <c r="ACE167" s="79" t="n"/>
      <c r="ACF167" s="79" t="n"/>
      <c r="ACG167" s="79" t="n"/>
      <c r="ACH167" s="79" t="n"/>
      <c r="ACI167" s="79" t="n"/>
      <c r="ACJ167" s="79" t="n"/>
      <c r="ACK167" s="79" t="n"/>
      <c r="ACL167" s="79" t="n"/>
      <c r="ACM167" s="79" t="n"/>
      <c r="ACN167" s="79" t="n"/>
      <c r="ACO167" s="79" t="n"/>
      <c r="ACP167" s="79" t="n"/>
      <c r="ACQ167" s="79" t="n"/>
      <c r="ACR167" s="79" t="n"/>
      <c r="ACU167" s="78" t="n">
        <v>23</v>
      </c>
      <c r="ACV167" s="79" t="n"/>
      <c r="ACW167" s="79" t="n"/>
      <c r="ACX167" s="79" t="n"/>
      <c r="ACY167" s="79" t="n"/>
      <c r="ACZ167" s="79" t="n"/>
      <c r="ADA167" s="79" t="n"/>
      <c r="ADB167" s="79" t="n"/>
      <c r="ADC167" s="79" t="n"/>
      <c r="ADD167" s="79" t="n"/>
      <c r="ADE167" s="79" t="n"/>
      <c r="ADF167" s="79" t="n"/>
      <c r="ADG167" s="79" t="n"/>
      <c r="ADH167" s="79" t="n"/>
      <c r="ADI167" s="79" t="n"/>
      <c r="ADJ167" s="79" t="n"/>
      <c r="ADK167" s="79" t="n"/>
      <c r="ADL167" s="79" t="n"/>
      <c r="ADM167" s="79" t="n"/>
      <c r="ADN167" s="79" t="n"/>
      <c r="ADO167" s="79" t="n"/>
      <c r="ADP167" s="79" t="n"/>
      <c r="ADQ167" s="79" t="n"/>
      <c r="ADR167" s="79" t="n"/>
      <c r="ADS167" s="79" t="n"/>
      <c r="ADT167" s="79" t="n"/>
      <c r="ADU167" s="79" t="n"/>
      <c r="ADV167" s="79" t="n"/>
      <c r="ADW167" s="79" t="n"/>
      <c r="ADX167" s="79" t="n"/>
      <c r="ADY167" s="79" t="n"/>
      <c r="ADZ167" s="79" t="n"/>
      <c r="AEA167" s="79" t="n"/>
      <c r="AEB167" s="79" t="n"/>
      <c r="AEC167" s="79" t="n"/>
      <c r="AED167" s="79" t="n"/>
      <c r="AEE167" s="79" t="n"/>
      <c r="AEF167" s="79" t="n"/>
      <c r="AEG167" s="79" t="n"/>
      <c r="AEH167" s="79" t="n"/>
      <c r="AEI167" s="79" t="n"/>
      <c r="AEL167" s="78" t="n">
        <v>23</v>
      </c>
      <c r="AEM167" s="79" t="n"/>
      <c r="AEN167" s="79" t="n"/>
      <c r="AEO167" s="79" t="n"/>
      <c r="AEP167" s="79" t="n"/>
      <c r="AEQ167" s="79" t="n"/>
      <c r="AER167" s="79" t="n"/>
      <c r="AES167" s="79" t="n"/>
      <c r="AET167" s="79" t="n"/>
      <c r="AEU167" s="79" t="n"/>
      <c r="AEV167" s="79" t="n"/>
      <c r="AEW167" s="79" t="n"/>
      <c r="AEX167" s="79" t="n"/>
      <c r="AEY167" s="79" t="n"/>
      <c r="AEZ167" s="79" t="n"/>
      <c r="AFA167" s="79" t="n"/>
      <c r="AFB167" s="79" t="n"/>
      <c r="AFC167" s="79" t="n"/>
      <c r="AFD167" s="79" t="n"/>
      <c r="AFE167" s="79" t="n"/>
      <c r="AFF167" s="79" t="n"/>
      <c r="AFG167" s="79" t="n"/>
      <c r="AFH167" s="79" t="n"/>
      <c r="AFI167" s="79" t="n"/>
      <c r="AFJ167" s="79" t="n"/>
      <c r="AFK167" s="79" t="n"/>
      <c r="AFL167" s="79" t="n"/>
      <c r="AFM167" s="79" t="n"/>
      <c r="AFN167" s="79" t="n"/>
      <c r="AFO167" s="79" t="n"/>
      <c r="AFP167" s="79" t="n"/>
      <c r="AFQ167" s="79" t="n"/>
      <c r="AFR167" s="79" t="n"/>
      <c r="AFS167" s="79" t="n"/>
      <c r="AFT167" s="79" t="n"/>
      <c r="AFU167" s="79" t="n"/>
      <c r="AFV167" s="79" t="n"/>
      <c r="AFW167" s="79" t="n"/>
      <c r="AFX167" s="79" t="n"/>
      <c r="AFY167" s="79" t="n"/>
      <c r="AFZ167" s="79" t="n"/>
    </row>
    <row r="168">
      <c r="A168" s="78" t="n">
        <v>24</v>
      </c>
      <c r="B168" s="79" t="n"/>
      <c r="C168" s="79" t="n"/>
      <c r="D168" s="79" t="n"/>
      <c r="E168" s="79" t="n"/>
      <c r="F168" s="79" t="n"/>
      <c r="G168" s="79" t="n"/>
      <c r="H168" s="79" t="n"/>
      <c r="I168" s="79" t="n"/>
      <c r="J168" s="79" t="n"/>
      <c r="K168" s="79" t="n"/>
      <c r="L168" s="79" t="n"/>
      <c r="M168" s="79" t="n"/>
      <c r="N168" s="79" t="n"/>
      <c r="O168" s="79" t="n"/>
      <c r="P168" s="79" t="n"/>
      <c r="Q168" s="79" t="n"/>
      <c r="R168" s="79" t="n"/>
      <c r="S168" s="79" t="n"/>
      <c r="T168" s="79" t="n"/>
      <c r="U168" s="79" t="n"/>
      <c r="V168" s="79" t="n"/>
      <c r="W168" s="79" t="n"/>
      <c r="X168" s="79" t="n"/>
      <c r="Y168" s="79" t="n"/>
      <c r="Z168" s="79" t="n"/>
      <c r="AA168" s="79" t="n"/>
      <c r="AB168" s="79" t="n"/>
      <c r="AC168" s="79" t="n"/>
      <c r="AD168" s="79" t="n"/>
      <c r="AE168" s="79" t="n"/>
      <c r="AF168" s="79" t="n"/>
      <c r="AG168" s="79" t="n"/>
      <c r="AH168" s="79" t="n"/>
      <c r="AI168" s="79" t="n"/>
      <c r="AJ168" s="79" t="n"/>
      <c r="AK168" s="79" t="n"/>
      <c r="AL168" s="79" t="n"/>
      <c r="AM168" s="79" t="n"/>
      <c r="AN168" s="79" t="n"/>
      <c r="AO168" s="79" t="n"/>
      <c r="AR168" s="78" t="n">
        <v>24</v>
      </c>
      <c r="AS168" s="79" t="n"/>
      <c r="AT168" s="79" t="n"/>
      <c r="AU168" s="79" t="n"/>
      <c r="AV168" s="79" t="n"/>
      <c r="AW168" s="79" t="n"/>
      <c r="AX168" s="79" t="n"/>
      <c r="AY168" s="79" t="n"/>
      <c r="AZ168" s="79" t="n"/>
      <c r="BA168" s="79" t="n"/>
      <c r="BB168" s="79" t="n"/>
      <c r="BC168" s="79" t="n"/>
      <c r="BD168" s="79" t="n"/>
      <c r="BE168" s="79" t="n"/>
      <c r="BF168" s="79" t="n"/>
      <c r="BG168" s="79" t="n"/>
      <c r="BH168" s="79" t="n"/>
      <c r="BI168" s="79" t="n"/>
      <c r="BJ168" s="79" t="n"/>
      <c r="BK168" s="79" t="n"/>
      <c r="BL168" s="79" t="n"/>
      <c r="BM168" s="79" t="n"/>
      <c r="BN168" s="79" t="n"/>
      <c r="BO168" s="79" t="n"/>
      <c r="BP168" s="79" t="n"/>
      <c r="BQ168" s="79" t="n"/>
      <c r="BR168" s="79" t="n"/>
      <c r="BS168" s="79" t="n"/>
      <c r="BT168" s="79" t="n"/>
      <c r="BU168" s="79" t="n"/>
      <c r="BV168" s="79" t="n"/>
      <c r="BW168" s="79" t="n"/>
      <c r="BX168" s="79" t="n"/>
      <c r="BY168" s="79" t="n"/>
      <c r="BZ168" s="79" t="n"/>
      <c r="CA168" s="79" t="n"/>
      <c r="CB168" s="79" t="n"/>
      <c r="CC168" s="79" t="n"/>
      <c r="CD168" s="79" t="n"/>
      <c r="CE168" s="79" t="n"/>
      <c r="CF168" s="79" t="n"/>
      <c r="CI168" s="78" t="n">
        <v>24</v>
      </c>
      <c r="CJ168" s="79" t="n"/>
      <c r="CK168" s="79" t="n"/>
      <c r="CL168" s="79" t="n"/>
      <c r="CM168" s="79" t="n"/>
      <c r="CN168" s="79" t="n"/>
      <c r="CO168" s="79" t="n"/>
      <c r="CP168" s="79" t="n"/>
      <c r="CQ168" s="79" t="n"/>
      <c r="CR168" s="79" t="n"/>
      <c r="CS168" s="79" t="n"/>
      <c r="CT168" s="79" t="n"/>
      <c r="CU168" s="79" t="n"/>
      <c r="CV168" s="79" t="n"/>
      <c r="CW168" s="79" t="n"/>
      <c r="CX168" s="79" t="n"/>
      <c r="CY168" s="79" t="n"/>
      <c r="CZ168" s="79" t="n"/>
      <c r="DA168" s="79" t="n"/>
      <c r="DB168" s="79" t="n"/>
      <c r="DC168" s="79" t="n"/>
      <c r="DD168" s="79" t="n"/>
      <c r="DE168" s="79" t="n"/>
      <c r="DF168" s="79" t="n"/>
      <c r="DG168" s="79" t="n"/>
      <c r="DH168" s="79" t="n"/>
      <c r="DI168" s="79" t="n"/>
      <c r="DJ168" s="79" t="n"/>
      <c r="DK168" s="79" t="n"/>
      <c r="DL168" s="79" t="n"/>
      <c r="DM168" s="79" t="n"/>
      <c r="DN168" s="79" t="n"/>
      <c r="DO168" s="79" t="n"/>
      <c r="DP168" s="79" t="n"/>
      <c r="DQ168" s="79" t="n"/>
      <c r="DR168" s="79" t="n"/>
      <c r="DS168" s="79" t="n"/>
      <c r="DT168" s="79" t="n"/>
      <c r="DU168" s="79" t="n"/>
      <c r="DV168" s="79" t="n"/>
      <c r="DW168" s="79" t="n"/>
      <c r="DZ168" s="78" t="n">
        <v>24</v>
      </c>
      <c r="EA168" s="79" t="n"/>
      <c r="EB168" s="79" t="n"/>
      <c r="EC168" s="79" t="n"/>
      <c r="ED168" s="79" t="n"/>
      <c r="EE168" s="79" t="n"/>
      <c r="EF168" s="79" t="n"/>
      <c r="EG168" s="79" t="n"/>
      <c r="EH168" s="79" t="n"/>
      <c r="EI168" s="79" t="n"/>
      <c r="EJ168" s="79" t="n"/>
      <c r="EK168" s="79" t="n"/>
      <c r="EL168" s="79" t="n"/>
      <c r="EM168" s="79" t="n"/>
      <c r="EN168" s="79" t="n"/>
      <c r="EO168" s="79" t="n"/>
      <c r="EP168" s="79" t="n"/>
      <c r="EQ168" s="79" t="n"/>
      <c r="ER168" s="79" t="n"/>
      <c r="ES168" s="79" t="n"/>
      <c r="ET168" s="79" t="n"/>
      <c r="EU168" s="79" t="n"/>
      <c r="EV168" s="79" t="n"/>
      <c r="EW168" s="79" t="n"/>
      <c r="EX168" s="79" t="n"/>
      <c r="EY168" s="79" t="n"/>
      <c r="EZ168" s="79" t="n"/>
      <c r="FA168" s="79" t="n"/>
      <c r="FB168" s="79" t="n"/>
      <c r="FC168" s="79" t="n"/>
      <c r="FD168" s="79" t="n"/>
      <c r="FE168" s="79" t="n"/>
      <c r="FF168" s="79" t="n"/>
      <c r="FG168" s="79" t="n"/>
      <c r="FH168" s="79" t="n"/>
      <c r="FI168" s="79" t="n"/>
      <c r="FJ168" s="79" t="n"/>
      <c r="FK168" s="79" t="n"/>
      <c r="FL168" s="79" t="n"/>
      <c r="FM168" s="79" t="n"/>
      <c r="FN168" s="79" t="n"/>
      <c r="FQ168" s="78" t="n">
        <v>24</v>
      </c>
      <c r="FR168" s="79" t="n"/>
      <c r="FS168" s="79" t="n"/>
      <c r="FT168" s="79" t="n"/>
      <c r="FU168" s="79" t="n"/>
      <c r="FV168" s="79" t="n"/>
      <c r="FW168" s="79" t="n"/>
      <c r="FX168" s="79" t="n"/>
      <c r="FY168" s="79" t="n"/>
      <c r="FZ168" s="79" t="n"/>
      <c r="GA168" s="79" t="n"/>
      <c r="GB168" s="79" t="n"/>
      <c r="GC168" s="79" t="n"/>
      <c r="GD168" s="79" t="n"/>
      <c r="GE168" s="79" t="n"/>
      <c r="GF168" s="79" t="n"/>
      <c r="GG168" s="79" t="n"/>
      <c r="GH168" s="79" t="n"/>
      <c r="GI168" s="79" t="n"/>
      <c r="GJ168" s="79" t="n"/>
      <c r="GK168" s="79" t="n"/>
      <c r="GL168" s="79" t="n"/>
      <c r="GM168" s="79" t="n"/>
      <c r="GN168" s="79" t="n"/>
      <c r="GO168" s="79" t="n"/>
      <c r="GP168" s="79" t="n"/>
      <c r="GQ168" s="79" t="n"/>
      <c r="GR168" s="79" t="n"/>
      <c r="GS168" s="79" t="n"/>
      <c r="GT168" s="79" t="n"/>
      <c r="GU168" s="79" t="n"/>
      <c r="GV168" s="79" t="n"/>
      <c r="GW168" s="79" t="n"/>
      <c r="GX168" s="79" t="n"/>
      <c r="GY168" s="79" t="n"/>
      <c r="GZ168" s="79" t="n"/>
      <c r="HA168" s="79" t="n"/>
      <c r="HB168" s="79" t="n"/>
      <c r="HC168" s="79" t="n"/>
      <c r="HD168" s="79" t="n"/>
      <c r="HE168" s="79" t="n"/>
      <c r="HH168" s="78" t="n">
        <v>24</v>
      </c>
      <c r="HI168" s="79" t="n"/>
      <c r="HJ168" s="79" t="n"/>
      <c r="HK168" s="79" t="n"/>
      <c r="HL168" s="79" t="n"/>
      <c r="HM168" s="79" t="n"/>
      <c r="HN168" s="79" t="n"/>
      <c r="HO168" s="79" t="n"/>
      <c r="HP168" s="79" t="n"/>
      <c r="HQ168" s="79" t="n"/>
      <c r="HR168" s="79" t="n"/>
      <c r="HS168" s="79" t="n"/>
      <c r="HT168" s="79" t="n"/>
      <c r="HU168" s="79" t="n"/>
      <c r="HV168" s="79" t="n"/>
      <c r="HW168" s="79" t="n"/>
      <c r="HX168" s="79" t="n"/>
      <c r="HY168" s="79" t="n"/>
      <c r="HZ168" s="79" t="n"/>
      <c r="IA168" s="79" t="n"/>
      <c r="IB168" s="79" t="n"/>
      <c r="IC168" s="79" t="n"/>
      <c r="ID168" s="79" t="n"/>
      <c r="IE168" s="79" t="n"/>
      <c r="IF168" s="79" t="n"/>
      <c r="IG168" s="79" t="n"/>
      <c r="IH168" s="79" t="n"/>
      <c r="II168" s="79" t="n"/>
      <c r="IJ168" s="79" t="n"/>
      <c r="IK168" s="79" t="n"/>
      <c r="IL168" s="79" t="n"/>
      <c r="IM168" s="79" t="n"/>
      <c r="IN168" s="79" t="n"/>
      <c r="IO168" s="79" t="n"/>
      <c r="IP168" s="79" t="n"/>
      <c r="IQ168" s="79" t="n"/>
      <c r="IR168" s="79" t="n"/>
      <c r="IS168" s="79" t="n"/>
      <c r="IT168" s="79" t="n"/>
      <c r="IU168" s="79" t="n"/>
      <c r="IV168" s="79" t="n"/>
      <c r="IY168" s="78" t="n">
        <v>24</v>
      </c>
      <c r="IZ168" s="79" t="n"/>
      <c r="JA168" s="79" t="n"/>
      <c r="JB168" s="79" t="n"/>
      <c r="JC168" s="79" t="n"/>
      <c r="JD168" s="79" t="n"/>
      <c r="JE168" s="79" t="n"/>
      <c r="JF168" s="79" t="n"/>
      <c r="JG168" s="79" t="n"/>
      <c r="JH168" s="79" t="n"/>
      <c r="JI168" s="79" t="n"/>
      <c r="JJ168" s="79" t="n"/>
      <c r="JK168" s="79" t="n"/>
      <c r="JL168" s="79" t="n"/>
      <c r="JM168" s="79" t="n"/>
      <c r="JN168" s="79" t="n"/>
      <c r="JO168" s="79" t="n"/>
      <c r="JP168" s="79" t="n"/>
      <c r="JQ168" s="79" t="n"/>
      <c r="JR168" s="79" t="n"/>
      <c r="JS168" s="79" t="n"/>
      <c r="JT168" s="79" t="n"/>
      <c r="JU168" s="79" t="n"/>
      <c r="JV168" s="79" t="n"/>
      <c r="JW168" s="79" t="n"/>
      <c r="JX168" s="79" t="n"/>
      <c r="JY168" s="79" t="n"/>
      <c r="JZ168" s="79" t="n"/>
      <c r="KA168" s="79" t="n"/>
      <c r="KB168" s="79" t="n"/>
      <c r="KC168" s="79" t="n"/>
      <c r="KD168" s="79" t="n"/>
      <c r="KE168" s="79" t="n"/>
      <c r="KF168" s="79" t="n"/>
      <c r="KG168" s="79" t="n"/>
      <c r="KH168" s="79" t="n"/>
      <c r="KI168" s="79" t="n"/>
      <c r="KJ168" s="79" t="n"/>
      <c r="KK168" s="79" t="n"/>
      <c r="KL168" s="79" t="n"/>
      <c r="KM168" s="79" t="n"/>
      <c r="KP168" s="78" t="n">
        <v>24</v>
      </c>
      <c r="KQ168" s="79" t="n"/>
      <c r="KR168" s="79" t="n"/>
      <c r="KS168" s="79" t="n"/>
      <c r="KT168" s="79" t="n"/>
      <c r="KU168" s="79" t="n"/>
      <c r="KV168" s="79" t="n"/>
      <c r="KW168" s="79" t="n"/>
      <c r="KX168" s="79" t="n"/>
      <c r="KY168" s="79" t="n"/>
      <c r="KZ168" s="79" t="n"/>
      <c r="LA168" s="79" t="n"/>
      <c r="LB168" s="79" t="n"/>
      <c r="LC168" s="79" t="n"/>
      <c r="LD168" s="79" t="n"/>
      <c r="LE168" s="79" t="n"/>
      <c r="LF168" s="79" t="n"/>
      <c r="LG168" s="79" t="n"/>
      <c r="LH168" s="79" t="n"/>
      <c r="LI168" s="79" t="n"/>
      <c r="LJ168" s="79" t="n"/>
      <c r="LK168" s="79" t="n"/>
      <c r="LL168" s="79" t="n"/>
      <c r="LM168" s="79" t="n"/>
      <c r="LN168" s="79" t="n"/>
      <c r="LO168" s="79" t="n"/>
      <c r="LP168" s="79" t="n"/>
      <c r="LQ168" s="79" t="n"/>
      <c r="LR168" s="79" t="n"/>
      <c r="LS168" s="79" t="n"/>
      <c r="LT168" s="79" t="n"/>
      <c r="LU168" s="79" t="n"/>
      <c r="LV168" s="79" t="n"/>
      <c r="LW168" s="79" t="n"/>
      <c r="LX168" s="79" t="n"/>
      <c r="LY168" s="79" t="n"/>
      <c r="LZ168" s="79" t="n"/>
      <c r="MA168" s="79" t="n"/>
      <c r="MB168" s="79" t="n"/>
      <c r="MC168" s="79" t="n"/>
      <c r="MD168" s="79" t="n"/>
      <c r="MG168" s="78" t="n">
        <v>24</v>
      </c>
      <c r="MH168" s="79" t="n"/>
      <c r="MI168" s="79" t="n"/>
      <c r="MJ168" s="79" t="n"/>
      <c r="MK168" s="79" t="n"/>
      <c r="ML168" s="79" t="n"/>
      <c r="MM168" s="79" t="n"/>
      <c r="MN168" s="79" t="n"/>
      <c r="MO168" s="79" t="n"/>
      <c r="MP168" s="79" t="n"/>
      <c r="MQ168" s="79" t="n"/>
      <c r="MR168" s="79" t="n"/>
      <c r="MS168" s="79" t="n"/>
      <c r="MT168" s="79" t="n"/>
      <c r="MU168" s="79" t="n"/>
      <c r="MV168" s="79" t="n"/>
      <c r="MW168" s="79" t="n"/>
      <c r="MX168" s="79" t="n"/>
      <c r="MY168" s="79" t="n"/>
      <c r="MZ168" s="79" t="n"/>
      <c r="NA168" s="79" t="n"/>
      <c r="NB168" s="79" t="n"/>
      <c r="NC168" s="79" t="n"/>
      <c r="ND168" s="79" t="n"/>
      <c r="NE168" s="79" t="n"/>
      <c r="NF168" s="79" t="n"/>
      <c r="NG168" s="79" t="n"/>
      <c r="NH168" s="79" t="n"/>
      <c r="NI168" s="79" t="n"/>
      <c r="NJ168" s="79" t="n"/>
      <c r="NK168" s="79" t="n"/>
      <c r="NL168" s="79" t="n"/>
      <c r="NM168" s="79" t="n"/>
      <c r="NN168" s="79" t="n"/>
      <c r="NO168" s="79" t="n"/>
      <c r="NP168" s="79" t="n"/>
      <c r="NQ168" s="79" t="n"/>
      <c r="NR168" s="79" t="n"/>
      <c r="NS168" s="79" t="n"/>
      <c r="NT168" s="79" t="n"/>
      <c r="NU168" s="79" t="n"/>
      <c r="NX168" s="78" t="n">
        <v>24</v>
      </c>
      <c r="NY168" s="79" t="n"/>
      <c r="NZ168" s="79" t="n"/>
      <c r="OA168" s="79" t="n"/>
      <c r="OB168" s="79" t="n"/>
      <c r="OC168" s="79" t="n"/>
      <c r="OD168" s="79" t="n"/>
      <c r="OE168" s="79" t="n"/>
      <c r="OF168" s="79" t="n"/>
      <c r="OG168" s="79" t="n"/>
      <c r="OH168" s="79" t="n"/>
      <c r="OI168" s="79" t="n"/>
      <c r="OJ168" s="79" t="n"/>
      <c r="OK168" s="79" t="n"/>
      <c r="OL168" s="79" t="n"/>
      <c r="OM168" s="79" t="n"/>
      <c r="ON168" s="79" t="n"/>
      <c r="OO168" s="79" t="n"/>
      <c r="OP168" s="79" t="n"/>
      <c r="OQ168" s="79" t="n"/>
      <c r="OR168" s="79" t="n"/>
      <c r="OS168" s="79" t="n"/>
      <c r="OT168" s="79" t="n"/>
      <c r="OU168" s="79" t="n"/>
      <c r="OV168" s="79" t="n"/>
      <c r="OW168" s="79" t="n"/>
      <c r="OX168" s="79" t="n"/>
      <c r="OY168" s="79" t="n"/>
      <c r="OZ168" s="79" t="n"/>
      <c r="PA168" s="79" t="n"/>
      <c r="PB168" s="79" t="n"/>
      <c r="PC168" s="79" t="n"/>
      <c r="PD168" s="79" t="n"/>
      <c r="PE168" s="79" t="n"/>
      <c r="PF168" s="79" t="n"/>
      <c r="PG168" s="79" t="n"/>
      <c r="PH168" s="79" t="n"/>
      <c r="PI168" s="79" t="n"/>
      <c r="PJ168" s="79" t="n"/>
      <c r="PK168" s="79" t="n"/>
      <c r="PL168" s="79" t="n"/>
      <c r="PO168" s="78" t="n">
        <v>24</v>
      </c>
      <c r="PP168" s="79" t="n"/>
      <c r="PQ168" s="79" t="n"/>
      <c r="PR168" s="79" t="n"/>
      <c r="PS168" s="79" t="n"/>
      <c r="PT168" s="79" t="n"/>
      <c r="PU168" s="79" t="n"/>
      <c r="PV168" s="79" t="n"/>
      <c r="PW168" s="79" t="n"/>
      <c r="PX168" s="79" t="n"/>
      <c r="PY168" s="79" t="n"/>
      <c r="PZ168" s="79" t="n"/>
      <c r="QA168" s="79" t="n"/>
      <c r="QB168" s="79" t="n"/>
      <c r="QC168" s="79" t="n"/>
      <c r="QD168" s="79" t="n"/>
      <c r="QE168" s="79" t="n"/>
      <c r="QF168" s="79" t="n"/>
      <c r="QG168" s="79" t="n"/>
      <c r="QH168" s="79" t="n"/>
      <c r="QI168" s="79" t="n"/>
      <c r="QJ168" s="79" t="n"/>
      <c r="QK168" s="79" t="n"/>
      <c r="QL168" s="79" t="n"/>
      <c r="QM168" s="79" t="n"/>
      <c r="QN168" s="79" t="n"/>
      <c r="QO168" s="79" t="n"/>
      <c r="QP168" s="79" t="n"/>
      <c r="QQ168" s="79" t="n"/>
      <c r="QR168" s="79" t="n"/>
      <c r="QS168" s="79" t="n"/>
      <c r="QT168" s="79" t="n"/>
      <c r="QU168" s="79" t="n"/>
      <c r="QV168" s="79" t="n"/>
      <c r="QW168" s="79" t="n"/>
      <c r="QX168" s="79" t="n"/>
      <c r="QY168" s="79" t="n"/>
      <c r="QZ168" s="79" t="n"/>
      <c r="RA168" s="79" t="n"/>
      <c r="RB168" s="79" t="n"/>
      <c r="RC168" s="79" t="n"/>
      <c r="RF168" s="78" t="n">
        <v>24</v>
      </c>
      <c r="RG168" s="79" t="n"/>
      <c r="RH168" s="79" t="n"/>
      <c r="RI168" s="79" t="n"/>
      <c r="RJ168" s="79" t="n"/>
      <c r="RK168" s="79" t="n"/>
      <c r="RL168" s="79" t="n"/>
      <c r="RM168" s="79" t="n"/>
      <c r="RN168" s="79" t="n"/>
      <c r="RO168" s="79" t="n"/>
      <c r="RP168" s="79" t="n"/>
      <c r="RQ168" s="79" t="n"/>
      <c r="RR168" s="79" t="n"/>
      <c r="RS168" s="79" t="n"/>
      <c r="RT168" s="79" t="n"/>
      <c r="RU168" s="79" t="n"/>
      <c r="RV168" s="79" t="n"/>
      <c r="RW168" s="79" t="n"/>
      <c r="RX168" s="79" t="n"/>
      <c r="RY168" s="79" t="n"/>
      <c r="RZ168" s="79" t="n"/>
      <c r="SA168" s="79" t="n"/>
      <c r="SB168" s="79" t="n"/>
      <c r="SC168" s="79" t="n"/>
      <c r="SD168" s="79" t="n"/>
      <c r="SE168" s="79" t="n"/>
      <c r="SF168" s="79" t="n"/>
      <c r="SG168" s="79" t="n"/>
      <c r="SH168" s="79" t="n"/>
      <c r="SI168" s="79" t="n"/>
      <c r="SJ168" s="79" t="n"/>
      <c r="SK168" s="79" t="n"/>
      <c r="SL168" s="79" t="n"/>
      <c r="SM168" s="79" t="n"/>
      <c r="SN168" s="79" t="n"/>
      <c r="SO168" s="79" t="n"/>
      <c r="SP168" s="79" t="n"/>
      <c r="SQ168" s="79" t="n"/>
      <c r="SR168" s="79" t="n"/>
      <c r="SS168" s="79" t="n"/>
      <c r="ST168" s="79" t="n"/>
      <c r="SW168" s="78" t="n">
        <v>24</v>
      </c>
      <c r="SX168" s="79" t="n"/>
      <c r="SY168" s="79" t="n"/>
      <c r="SZ168" s="79" t="n"/>
      <c r="TA168" s="79" t="n"/>
      <c r="TB168" s="79" t="n"/>
      <c r="TC168" s="79" t="n"/>
      <c r="TD168" s="79" t="n"/>
      <c r="TE168" s="79" t="n"/>
      <c r="TF168" s="79" t="n"/>
      <c r="TG168" s="79" t="n"/>
      <c r="TH168" s="79" t="n"/>
      <c r="TI168" s="79" t="n"/>
      <c r="TJ168" s="79" t="n"/>
      <c r="TK168" s="79" t="n"/>
      <c r="TL168" s="79" t="n"/>
      <c r="TM168" s="79" t="n"/>
      <c r="TN168" s="79" t="n"/>
      <c r="TO168" s="79" t="n"/>
      <c r="TP168" s="79" t="n"/>
      <c r="TQ168" s="79" t="n"/>
      <c r="TR168" s="79" t="n"/>
      <c r="TS168" s="79" t="n"/>
      <c r="TT168" s="79" t="n"/>
      <c r="TU168" s="79" t="n"/>
      <c r="TV168" s="79" t="n"/>
      <c r="TW168" s="79" t="n"/>
      <c r="TX168" s="79" t="n"/>
      <c r="TY168" s="79" t="n"/>
      <c r="TZ168" s="79" t="n"/>
      <c r="UA168" s="79" t="n"/>
      <c r="UB168" s="79" t="n"/>
      <c r="UC168" s="79" t="n"/>
      <c r="UD168" s="79" t="n"/>
      <c r="UE168" s="79" t="n"/>
      <c r="UF168" s="79" t="n"/>
      <c r="UG168" s="79" t="n"/>
      <c r="UH168" s="79" t="n"/>
      <c r="UI168" s="79" t="n"/>
      <c r="UJ168" s="79" t="n"/>
      <c r="UK168" s="79" t="n"/>
      <c r="UN168" s="78" t="n">
        <v>24</v>
      </c>
      <c r="UO168" s="79" t="n"/>
      <c r="UP168" s="79" t="n"/>
      <c r="UQ168" s="79" t="n"/>
      <c r="UR168" s="79" t="n"/>
      <c r="US168" s="79" t="n"/>
      <c r="UT168" s="79" t="n"/>
      <c r="UU168" s="79" t="n"/>
      <c r="UV168" s="79" t="n"/>
      <c r="UW168" s="79" t="n"/>
      <c r="UX168" s="79" t="n"/>
      <c r="UY168" s="79" t="n"/>
      <c r="UZ168" s="79" t="n"/>
      <c r="VA168" s="79" t="n"/>
      <c r="VB168" s="79" t="n"/>
      <c r="VC168" s="79" t="n"/>
      <c r="VD168" s="79" t="n"/>
      <c r="VE168" s="79" t="n"/>
      <c r="VF168" s="79" t="n"/>
      <c r="VG168" s="79" t="n"/>
      <c r="VH168" s="79" t="n"/>
      <c r="VI168" s="79" t="n"/>
      <c r="VJ168" s="79" t="n"/>
      <c r="VK168" s="79" t="n"/>
      <c r="VL168" s="79" t="n"/>
      <c r="VM168" s="79" t="n"/>
      <c r="VN168" s="79" t="n"/>
      <c r="VO168" s="79" t="n"/>
      <c r="VP168" s="79" t="n"/>
      <c r="VQ168" s="79" t="n"/>
      <c r="VR168" s="79" t="n"/>
      <c r="VS168" s="79" t="n"/>
      <c r="VT168" s="79" t="n"/>
      <c r="VU168" s="79" t="n"/>
      <c r="VV168" s="79" t="n"/>
      <c r="VW168" s="79" t="n"/>
      <c r="VX168" s="79" t="n"/>
      <c r="VY168" s="79" t="n"/>
      <c r="VZ168" s="79" t="n"/>
      <c r="WA168" s="79" t="n"/>
      <c r="WB168" s="79" t="n"/>
      <c r="WE168" s="78" t="n">
        <v>24</v>
      </c>
      <c r="WF168" s="79" t="n"/>
      <c r="WG168" s="79" t="n"/>
      <c r="WH168" s="79" t="n"/>
      <c r="WI168" s="79" t="n"/>
      <c r="WJ168" s="79" t="n"/>
      <c r="WK168" s="79" t="n"/>
      <c r="WL168" s="79" t="n"/>
      <c r="WM168" s="79" t="n"/>
      <c r="WN168" s="79" t="n"/>
      <c r="WO168" s="79" t="n"/>
      <c r="WP168" s="79" t="n"/>
      <c r="WQ168" s="79" t="n"/>
      <c r="WR168" s="79" t="n"/>
      <c r="WS168" s="79" t="n"/>
      <c r="WT168" s="79" t="n"/>
      <c r="WU168" s="79" t="n"/>
      <c r="WV168" s="79" t="n"/>
      <c r="WW168" s="79" t="n"/>
      <c r="WX168" s="79" t="n"/>
      <c r="WY168" s="79" t="n"/>
      <c r="WZ168" s="79" t="n"/>
      <c r="XA168" s="79" t="n"/>
      <c r="XB168" s="79" t="n"/>
      <c r="XC168" s="79" t="n"/>
      <c r="XD168" s="79" t="n"/>
      <c r="XE168" s="79" t="n"/>
      <c r="XF168" s="79" t="n"/>
      <c r="XG168" s="79" t="n"/>
      <c r="XH168" s="79" t="n"/>
      <c r="XI168" s="79" t="n"/>
      <c r="XJ168" s="79" t="n"/>
      <c r="XK168" s="79" t="n"/>
      <c r="XL168" s="79" t="n"/>
      <c r="XM168" s="79" t="n"/>
      <c r="XN168" s="79" t="n"/>
      <c r="XO168" s="79" t="n"/>
      <c r="XP168" s="79" t="n"/>
      <c r="XQ168" s="79" t="n"/>
      <c r="XR168" s="79" t="n"/>
      <c r="XS168" s="79" t="n"/>
      <c r="XV168" s="78" t="n">
        <v>24</v>
      </c>
      <c r="XW168" s="79" t="n"/>
      <c r="XX168" s="79" t="n"/>
      <c r="XY168" s="79" t="n"/>
      <c r="XZ168" s="79" t="n"/>
      <c r="YA168" s="79" t="n"/>
      <c r="YB168" s="79" t="n"/>
      <c r="YC168" s="79" t="n"/>
      <c r="YD168" s="79" t="n"/>
      <c r="YE168" s="79" t="n"/>
      <c r="YF168" s="79" t="n"/>
      <c r="YG168" s="79" t="n"/>
      <c r="YH168" s="79" t="n"/>
      <c r="YI168" s="79" t="n"/>
      <c r="YJ168" s="79" t="n"/>
      <c r="YK168" s="79" t="n"/>
      <c r="YL168" s="79" t="n"/>
      <c r="YM168" s="79" t="n"/>
      <c r="YN168" s="79" t="n"/>
      <c r="YO168" s="79" t="n"/>
      <c r="YP168" s="79" t="n"/>
      <c r="YQ168" s="79" t="n"/>
      <c r="YR168" s="79" t="n"/>
      <c r="YS168" s="79" t="n"/>
      <c r="YT168" s="79" t="n"/>
      <c r="YU168" s="79" t="n"/>
      <c r="YV168" s="79" t="n"/>
      <c r="YW168" s="79" t="n"/>
      <c r="YX168" s="79" t="n"/>
      <c r="YY168" s="79" t="n"/>
      <c r="YZ168" s="79" t="n"/>
      <c r="ZA168" s="79" t="n"/>
      <c r="ZB168" s="79" t="n"/>
      <c r="ZC168" s="79" t="n"/>
      <c r="ZD168" s="79" t="n"/>
      <c r="ZE168" s="79" t="n"/>
      <c r="ZF168" s="79" t="n"/>
      <c r="ZG168" s="79" t="n"/>
      <c r="ZH168" s="79" t="n"/>
      <c r="ZI168" s="79" t="n"/>
      <c r="ZJ168" s="79" t="n"/>
      <c r="ZM168" s="78" t="n">
        <v>24</v>
      </c>
      <c r="ZN168" s="79" t="n"/>
      <c r="ZO168" s="79" t="n"/>
      <c r="ZP168" s="79" t="n"/>
      <c r="ZQ168" s="79" t="n"/>
      <c r="ZR168" s="79" t="n"/>
      <c r="ZS168" s="79" t="n"/>
      <c r="ZT168" s="79" t="n"/>
      <c r="ZU168" s="79" t="n"/>
      <c r="ZV168" s="79" t="n"/>
      <c r="ZW168" s="79" t="n"/>
      <c r="ZX168" s="79" t="n"/>
      <c r="ZY168" s="79" t="n"/>
      <c r="ZZ168" s="79" t="n"/>
      <c r="AAA168" s="79" t="n"/>
      <c r="AAB168" s="79" t="n"/>
      <c r="AAC168" s="79" t="n"/>
      <c r="AAD168" s="79" t="n"/>
      <c r="AAE168" s="79" t="n"/>
      <c r="AAF168" s="79" t="n"/>
      <c r="AAG168" s="79" t="n"/>
      <c r="AAH168" s="79" t="n"/>
      <c r="AAI168" s="79" t="n"/>
      <c r="AAJ168" s="79" t="n"/>
      <c r="AAK168" s="79" t="n"/>
      <c r="AAL168" s="79" t="n"/>
      <c r="AAM168" s="79" t="n"/>
      <c r="AAN168" s="79" t="n"/>
      <c r="AAO168" s="79" t="n"/>
      <c r="AAP168" s="79" t="n"/>
      <c r="AAQ168" s="79" t="n"/>
      <c r="AAR168" s="79" t="n"/>
      <c r="AAS168" s="79" t="n"/>
      <c r="AAT168" s="79" t="n"/>
      <c r="AAU168" s="79" t="n"/>
      <c r="AAV168" s="79" t="n"/>
      <c r="AAW168" s="79" t="n"/>
      <c r="AAX168" s="79" t="n"/>
      <c r="AAY168" s="79" t="n"/>
      <c r="AAZ168" s="79" t="n"/>
      <c r="ABA168" s="79" t="n"/>
      <c r="ABD168" s="78" t="n">
        <v>24</v>
      </c>
      <c r="ABE168" s="79" t="n"/>
      <c r="ABF168" s="79" t="n"/>
      <c r="ABG168" s="79" t="n"/>
      <c r="ABH168" s="79" t="n"/>
      <c r="ABI168" s="79" t="n"/>
      <c r="ABJ168" s="79" t="n"/>
      <c r="ABK168" s="79" t="n"/>
      <c r="ABL168" s="79" t="n"/>
      <c r="ABM168" s="79" t="n"/>
      <c r="ABN168" s="79" t="n"/>
      <c r="ABO168" s="79" t="n"/>
      <c r="ABP168" s="79" t="n"/>
      <c r="ABQ168" s="79" t="n"/>
      <c r="ABR168" s="79" t="n"/>
      <c r="ABS168" s="79" t="n"/>
      <c r="ABT168" s="79" t="n"/>
      <c r="ABU168" s="79" t="n"/>
      <c r="ABV168" s="79" t="n"/>
      <c r="ABW168" s="79" t="n"/>
      <c r="ABX168" s="79" t="n"/>
      <c r="ABY168" s="79" t="n"/>
      <c r="ABZ168" s="79" t="n"/>
      <c r="ACA168" s="79" t="n"/>
      <c r="ACB168" s="79" t="n"/>
      <c r="ACC168" s="79" t="n"/>
      <c r="ACD168" s="79" t="n"/>
      <c r="ACE168" s="79" t="n"/>
      <c r="ACF168" s="79" t="n"/>
      <c r="ACG168" s="79" t="n"/>
      <c r="ACH168" s="79" t="n"/>
      <c r="ACI168" s="79" t="n"/>
      <c r="ACJ168" s="79" t="n"/>
      <c r="ACK168" s="79" t="n"/>
      <c r="ACL168" s="79" t="n"/>
      <c r="ACM168" s="79" t="n"/>
      <c r="ACN168" s="79" t="n"/>
      <c r="ACO168" s="79" t="n"/>
      <c r="ACP168" s="79" t="n"/>
      <c r="ACQ168" s="79" t="n"/>
      <c r="ACR168" s="79" t="n"/>
      <c r="ACU168" s="78" t="n">
        <v>24</v>
      </c>
      <c r="ACV168" s="79" t="n"/>
      <c r="ACW168" s="79" t="n"/>
      <c r="ACX168" s="79" t="n"/>
      <c r="ACY168" s="79" t="n"/>
      <c r="ACZ168" s="79" t="n"/>
      <c r="ADA168" s="79" t="n"/>
      <c r="ADB168" s="79" t="n"/>
      <c r="ADC168" s="79" t="n"/>
      <c r="ADD168" s="79" t="n"/>
      <c r="ADE168" s="79" t="n"/>
      <c r="ADF168" s="79" t="n"/>
      <c r="ADG168" s="79" t="n"/>
      <c r="ADH168" s="79" t="n"/>
      <c r="ADI168" s="79" t="n"/>
      <c r="ADJ168" s="79" t="n"/>
      <c r="ADK168" s="79" t="n"/>
      <c r="ADL168" s="79" t="n"/>
      <c r="ADM168" s="79" t="n"/>
      <c r="ADN168" s="79" t="n"/>
      <c r="ADO168" s="79" t="n"/>
      <c r="ADP168" s="79" t="n"/>
      <c r="ADQ168" s="79" t="n"/>
      <c r="ADR168" s="79" t="n"/>
      <c r="ADS168" s="79" t="n"/>
      <c r="ADT168" s="79" t="n"/>
      <c r="ADU168" s="79" t="n"/>
      <c r="ADV168" s="79" t="n"/>
      <c r="ADW168" s="79" t="n"/>
      <c r="ADX168" s="79" t="n"/>
      <c r="ADY168" s="79" t="n"/>
      <c r="ADZ168" s="79" t="n"/>
      <c r="AEA168" s="79" t="n"/>
      <c r="AEB168" s="79" t="n"/>
      <c r="AEC168" s="79" t="n"/>
      <c r="AED168" s="79" t="n"/>
      <c r="AEE168" s="79" t="n"/>
      <c r="AEF168" s="79" t="n"/>
      <c r="AEG168" s="79" t="n"/>
      <c r="AEH168" s="79" t="n"/>
      <c r="AEI168" s="79" t="n"/>
      <c r="AEL168" s="78" t="n">
        <v>24</v>
      </c>
      <c r="AEM168" s="79" t="n"/>
      <c r="AEN168" s="79" t="n"/>
      <c r="AEO168" s="79" t="n"/>
      <c r="AEP168" s="79" t="n"/>
      <c r="AEQ168" s="79" t="n"/>
      <c r="AER168" s="79" t="n"/>
      <c r="AES168" s="79" t="n"/>
      <c r="AET168" s="79" t="n"/>
      <c r="AEU168" s="79" t="n"/>
      <c r="AEV168" s="79" t="n"/>
      <c r="AEW168" s="79" t="n"/>
      <c r="AEX168" s="79" t="n"/>
      <c r="AEY168" s="79" t="n"/>
      <c r="AEZ168" s="79" t="n"/>
      <c r="AFA168" s="79" t="n"/>
      <c r="AFB168" s="79" t="n"/>
      <c r="AFC168" s="79" t="n"/>
      <c r="AFD168" s="79" t="n"/>
      <c r="AFE168" s="79" t="n"/>
      <c r="AFF168" s="79" t="n"/>
      <c r="AFG168" s="79" t="n"/>
      <c r="AFH168" s="79" t="n"/>
      <c r="AFI168" s="79" t="n"/>
      <c r="AFJ168" s="79" t="n"/>
      <c r="AFK168" s="79" t="n"/>
      <c r="AFL168" s="79" t="n"/>
      <c r="AFM168" s="79" t="n"/>
      <c r="AFN168" s="79" t="n"/>
      <c r="AFO168" s="79" t="n"/>
      <c r="AFP168" s="79" t="n"/>
      <c r="AFQ168" s="79" t="n"/>
      <c r="AFR168" s="79" t="n"/>
      <c r="AFS168" s="79" t="n"/>
      <c r="AFT168" s="79" t="n"/>
      <c r="AFU168" s="79" t="n"/>
      <c r="AFV168" s="79" t="n"/>
      <c r="AFW168" s="79" t="n"/>
      <c r="AFX168" s="79" t="n"/>
      <c r="AFY168" s="79" t="n"/>
      <c r="AFZ168" s="79" t="n"/>
    </row>
    <row r="169">
      <c r="A169" s="78" t="n">
        <v>25</v>
      </c>
      <c r="B169" s="79" t="n"/>
      <c r="C169" s="79" t="n"/>
      <c r="D169" s="79" t="n"/>
      <c r="E169" s="79" t="n"/>
      <c r="F169" s="79" t="n"/>
      <c r="G169" s="79" t="n"/>
      <c r="H169" s="79" t="n"/>
      <c r="I169" s="79" t="n"/>
      <c r="J169" s="79" t="n"/>
      <c r="K169" s="79" t="n"/>
      <c r="L169" s="79" t="n"/>
      <c r="M169" s="79" t="n"/>
      <c r="N169" s="79" t="n"/>
      <c r="O169" s="79" t="n"/>
      <c r="P169" s="79" t="n"/>
      <c r="Q169" s="79" t="n"/>
      <c r="R169" s="79" t="n"/>
      <c r="S169" s="79" t="n"/>
      <c r="T169" s="79" t="n"/>
      <c r="U169" s="79" t="n"/>
      <c r="V169" s="79" t="n"/>
      <c r="W169" s="79" t="n"/>
      <c r="X169" s="79" t="n"/>
      <c r="Y169" s="79" t="n"/>
      <c r="Z169" s="79" t="n"/>
      <c r="AA169" s="79" t="n"/>
      <c r="AB169" s="79" t="n"/>
      <c r="AC169" s="79" t="n"/>
      <c r="AD169" s="79" t="n"/>
      <c r="AE169" s="79" t="n"/>
      <c r="AF169" s="79" t="n"/>
      <c r="AG169" s="79" t="n"/>
      <c r="AH169" s="79" t="n"/>
      <c r="AI169" s="79" t="n"/>
      <c r="AJ169" s="79" t="n"/>
      <c r="AK169" s="79" t="n"/>
      <c r="AL169" s="79" t="n"/>
      <c r="AM169" s="79" t="n"/>
      <c r="AN169" s="79" t="n"/>
      <c r="AO169" s="79" t="n"/>
      <c r="AR169" s="78" t="n">
        <v>25</v>
      </c>
      <c r="AS169" s="79" t="n"/>
      <c r="AT169" s="79" t="n"/>
      <c r="AU169" s="79" t="n"/>
      <c r="AV169" s="79" t="n"/>
      <c r="AW169" s="79" t="n"/>
      <c r="AX169" s="79" t="n"/>
      <c r="AY169" s="79" t="n"/>
      <c r="AZ169" s="79" t="n"/>
      <c r="BA169" s="79" t="n"/>
      <c r="BB169" s="79" t="n"/>
      <c r="BC169" s="79" t="n"/>
      <c r="BD169" s="79" t="n"/>
      <c r="BE169" s="79" t="n"/>
      <c r="BF169" s="79" t="n"/>
      <c r="BG169" s="79" t="n"/>
      <c r="BH169" s="79" t="n"/>
      <c r="BI169" s="79" t="n"/>
      <c r="BJ169" s="79" t="n"/>
      <c r="BK169" s="79" t="n"/>
      <c r="BL169" s="79" t="n"/>
      <c r="BM169" s="79" t="n"/>
      <c r="BN169" s="79" t="n"/>
      <c r="BO169" s="79" t="n"/>
      <c r="BP169" s="79" t="n"/>
      <c r="BQ169" s="79" t="n"/>
      <c r="BR169" s="79" t="n"/>
      <c r="BS169" s="79" t="n"/>
      <c r="BT169" s="79" t="n"/>
      <c r="BU169" s="79" t="n"/>
      <c r="BV169" s="79" t="n"/>
      <c r="BW169" s="79" t="n"/>
      <c r="BX169" s="79" t="n"/>
      <c r="BY169" s="79" t="n"/>
      <c r="BZ169" s="79" t="n"/>
      <c r="CA169" s="79" t="n"/>
      <c r="CB169" s="79" t="n"/>
      <c r="CC169" s="79" t="n"/>
      <c r="CD169" s="79" t="n"/>
      <c r="CE169" s="79" t="n"/>
      <c r="CF169" s="79" t="n"/>
      <c r="CI169" s="78" t="n">
        <v>25</v>
      </c>
      <c r="CJ169" s="79" t="n"/>
      <c r="CK169" s="79" t="n"/>
      <c r="CL169" s="79" t="n"/>
      <c r="CM169" s="79" t="n"/>
      <c r="CN169" s="79" t="n"/>
      <c r="CO169" s="79" t="n"/>
      <c r="CP169" s="79" t="n"/>
      <c r="CQ169" s="79" t="n"/>
      <c r="CR169" s="79" t="n"/>
      <c r="CS169" s="79" t="n"/>
      <c r="CT169" s="79" t="n"/>
      <c r="CU169" s="79" t="n"/>
      <c r="CV169" s="79" t="n"/>
      <c r="CW169" s="79" t="n"/>
      <c r="CX169" s="79" t="n"/>
      <c r="CY169" s="79" t="n"/>
      <c r="CZ169" s="79" t="n"/>
      <c r="DA169" s="79" t="n"/>
      <c r="DB169" s="79" t="n"/>
      <c r="DC169" s="79" t="n"/>
      <c r="DD169" s="79" t="n"/>
      <c r="DE169" s="79" t="n"/>
      <c r="DF169" s="79" t="n"/>
      <c r="DG169" s="79" t="n"/>
      <c r="DH169" s="79" t="n"/>
      <c r="DI169" s="79" t="n"/>
      <c r="DJ169" s="79" t="n"/>
      <c r="DK169" s="79" t="n"/>
      <c r="DL169" s="79" t="n"/>
      <c r="DM169" s="79" t="n"/>
      <c r="DN169" s="79" t="n"/>
      <c r="DO169" s="79" t="n"/>
      <c r="DP169" s="79" t="n"/>
      <c r="DQ169" s="79" t="n"/>
      <c r="DR169" s="79" t="n"/>
      <c r="DS169" s="79" t="n"/>
      <c r="DT169" s="79" t="n"/>
      <c r="DU169" s="79" t="n"/>
      <c r="DV169" s="79" t="n"/>
      <c r="DW169" s="79" t="n"/>
      <c r="DZ169" s="78" t="n">
        <v>25</v>
      </c>
      <c r="EA169" s="79" t="n"/>
      <c r="EB169" s="79" t="n"/>
      <c r="EC169" s="79" t="n"/>
      <c r="ED169" s="79" t="n"/>
      <c r="EE169" s="79" t="n"/>
      <c r="EF169" s="79" t="n"/>
      <c r="EG169" s="79" t="n"/>
      <c r="EH169" s="79" t="n"/>
      <c r="EI169" s="79" t="n"/>
      <c r="EJ169" s="79" t="n"/>
      <c r="EK169" s="79" t="n"/>
      <c r="EL169" s="79" t="n"/>
      <c r="EM169" s="79" t="n"/>
      <c r="EN169" s="79" t="n"/>
      <c r="EO169" s="79" t="n"/>
      <c r="EP169" s="79" t="n"/>
      <c r="EQ169" s="79" t="n"/>
      <c r="ER169" s="79" t="n"/>
      <c r="ES169" s="79" t="n"/>
      <c r="ET169" s="79" t="n"/>
      <c r="EU169" s="79" t="n"/>
      <c r="EV169" s="79" t="n"/>
      <c r="EW169" s="79" t="n"/>
      <c r="EX169" s="79" t="n"/>
      <c r="EY169" s="79" t="n"/>
      <c r="EZ169" s="79" t="n"/>
      <c r="FA169" s="79" t="n"/>
      <c r="FB169" s="79" t="n"/>
      <c r="FC169" s="79" t="n"/>
      <c r="FD169" s="79" t="n"/>
      <c r="FE169" s="79" t="n"/>
      <c r="FF169" s="79" t="n"/>
      <c r="FG169" s="79" t="n"/>
      <c r="FH169" s="79" t="n"/>
      <c r="FI169" s="79" t="n"/>
      <c r="FJ169" s="79" t="n"/>
      <c r="FK169" s="79" t="n"/>
      <c r="FL169" s="79" t="n"/>
      <c r="FM169" s="79" t="n"/>
      <c r="FN169" s="79" t="n"/>
      <c r="FQ169" s="78" t="n">
        <v>25</v>
      </c>
      <c r="FR169" s="79" t="n"/>
      <c r="FS169" s="79" t="n"/>
      <c r="FT169" s="79" t="n"/>
      <c r="FU169" s="79" t="n"/>
      <c r="FV169" s="79" t="n"/>
      <c r="FW169" s="79" t="n"/>
      <c r="FX169" s="79" t="n"/>
      <c r="FY169" s="79" t="n"/>
      <c r="FZ169" s="79" t="n"/>
      <c r="GA169" s="79" t="n"/>
      <c r="GB169" s="79" t="n"/>
      <c r="GC169" s="79" t="n"/>
      <c r="GD169" s="79" t="n"/>
      <c r="GE169" s="79" t="n"/>
      <c r="GF169" s="79" t="n"/>
      <c r="GG169" s="79" t="n"/>
      <c r="GH169" s="79" t="n"/>
      <c r="GI169" s="79" t="n"/>
      <c r="GJ169" s="79" t="n"/>
      <c r="GK169" s="79" t="n"/>
      <c r="GL169" s="79" t="n"/>
      <c r="GM169" s="79" t="n"/>
      <c r="GN169" s="79" t="n"/>
      <c r="GO169" s="79" t="n"/>
      <c r="GP169" s="79" t="n"/>
      <c r="GQ169" s="79" t="n"/>
      <c r="GR169" s="79" t="n"/>
      <c r="GS169" s="79" t="n"/>
      <c r="GT169" s="79" t="n"/>
      <c r="GU169" s="79" t="n"/>
      <c r="GV169" s="79" t="n"/>
      <c r="GW169" s="79" t="n"/>
      <c r="GX169" s="79" t="n"/>
      <c r="GY169" s="79" t="n"/>
      <c r="GZ169" s="79" t="n"/>
      <c r="HA169" s="79" t="n"/>
      <c r="HB169" s="79" t="n"/>
      <c r="HC169" s="79" t="n"/>
      <c r="HD169" s="79" t="n"/>
      <c r="HE169" s="79" t="n"/>
      <c r="HH169" s="78" t="n">
        <v>25</v>
      </c>
      <c r="HI169" s="79" t="n"/>
      <c r="HJ169" s="79" t="n"/>
      <c r="HK169" s="79" t="n"/>
      <c r="HL169" s="79" t="n"/>
      <c r="HM169" s="79" t="n"/>
      <c r="HN169" s="79" t="n"/>
      <c r="HO169" s="79" t="n"/>
      <c r="HP169" s="79" t="n"/>
      <c r="HQ169" s="79" t="n"/>
      <c r="HR169" s="79" t="n"/>
      <c r="HS169" s="79" t="n"/>
      <c r="HT169" s="79" t="n"/>
      <c r="HU169" s="79" t="n"/>
      <c r="HV169" s="79" t="n"/>
      <c r="HW169" s="79" t="n"/>
      <c r="HX169" s="79" t="n"/>
      <c r="HY169" s="79" t="n"/>
      <c r="HZ169" s="79" t="n"/>
      <c r="IA169" s="79" t="n"/>
      <c r="IB169" s="79" t="n"/>
      <c r="IC169" s="79" t="n"/>
      <c r="ID169" s="79" t="n"/>
      <c r="IE169" s="79" t="n"/>
      <c r="IF169" s="79" t="n"/>
      <c r="IG169" s="79" t="n"/>
      <c r="IH169" s="79" t="n"/>
      <c r="II169" s="79" t="n"/>
      <c r="IJ169" s="79" t="n"/>
      <c r="IK169" s="79" t="n"/>
      <c r="IL169" s="79" t="n"/>
      <c r="IM169" s="79" t="n"/>
      <c r="IN169" s="79" t="n"/>
      <c r="IO169" s="79" t="n"/>
      <c r="IP169" s="79" t="n"/>
      <c r="IQ169" s="79" t="n"/>
      <c r="IR169" s="79" t="n"/>
      <c r="IS169" s="79" t="n"/>
      <c r="IT169" s="79" t="n"/>
      <c r="IU169" s="79" t="n"/>
      <c r="IV169" s="79" t="n"/>
      <c r="IY169" s="78" t="n">
        <v>25</v>
      </c>
      <c r="IZ169" s="79" t="n"/>
      <c r="JA169" s="79" t="n"/>
      <c r="JB169" s="79" t="n"/>
      <c r="JC169" s="79" t="n"/>
      <c r="JD169" s="79" t="n"/>
      <c r="JE169" s="79" t="n"/>
      <c r="JF169" s="79" t="n"/>
      <c r="JG169" s="79" t="n"/>
      <c r="JH169" s="79" t="n"/>
      <c r="JI169" s="79" t="n"/>
      <c r="JJ169" s="79" t="n"/>
      <c r="JK169" s="79" t="n"/>
      <c r="JL169" s="79" t="n"/>
      <c r="JM169" s="79" t="n"/>
      <c r="JN169" s="79" t="n"/>
      <c r="JO169" s="79" t="n"/>
      <c r="JP169" s="79" t="n"/>
      <c r="JQ169" s="79" t="n"/>
      <c r="JR169" s="79" t="n"/>
      <c r="JS169" s="79" t="n"/>
      <c r="JT169" s="79" t="n"/>
      <c r="JU169" s="79" t="n"/>
      <c r="JV169" s="79" t="n"/>
      <c r="JW169" s="79" t="n"/>
      <c r="JX169" s="79" t="n"/>
      <c r="JY169" s="79" t="n"/>
      <c r="JZ169" s="79" t="n"/>
      <c r="KA169" s="79" t="n"/>
      <c r="KB169" s="79" t="n"/>
      <c r="KC169" s="79" t="n"/>
      <c r="KD169" s="79" t="n"/>
      <c r="KE169" s="79" t="n"/>
      <c r="KF169" s="79" t="n"/>
      <c r="KG169" s="79" t="n"/>
      <c r="KH169" s="79" t="n"/>
      <c r="KI169" s="79" t="n"/>
      <c r="KJ169" s="79" t="n"/>
      <c r="KK169" s="79" t="n"/>
      <c r="KL169" s="79" t="n"/>
      <c r="KM169" s="79" t="n"/>
      <c r="KP169" s="78" t="n">
        <v>25</v>
      </c>
      <c r="KQ169" s="79" t="n"/>
      <c r="KR169" s="79" t="n"/>
      <c r="KS169" s="79" t="n"/>
      <c r="KT169" s="79" t="n"/>
      <c r="KU169" s="79" t="n"/>
      <c r="KV169" s="79" t="n"/>
      <c r="KW169" s="79" t="n"/>
      <c r="KX169" s="79" t="n"/>
      <c r="KY169" s="79" t="n"/>
      <c r="KZ169" s="79" t="n"/>
      <c r="LA169" s="79" t="n"/>
      <c r="LB169" s="79" t="n"/>
      <c r="LC169" s="79" t="n"/>
      <c r="LD169" s="79" t="n"/>
      <c r="LE169" s="79" t="n"/>
      <c r="LF169" s="79" t="n"/>
      <c r="LG169" s="79" t="n"/>
      <c r="LH169" s="79" t="n"/>
      <c r="LI169" s="79" t="n"/>
      <c r="LJ169" s="79" t="n"/>
      <c r="LK169" s="79" t="n"/>
      <c r="LL169" s="79" t="n"/>
      <c r="LM169" s="79" t="n"/>
      <c r="LN169" s="79" t="n"/>
      <c r="LO169" s="79" t="n"/>
      <c r="LP169" s="79" t="n"/>
      <c r="LQ169" s="79" t="n"/>
      <c r="LR169" s="79" t="n"/>
      <c r="LS169" s="79" t="n"/>
      <c r="LT169" s="79" t="n"/>
      <c r="LU169" s="79" t="n"/>
      <c r="LV169" s="79" t="n"/>
      <c r="LW169" s="79" t="n"/>
      <c r="LX169" s="79" t="n"/>
      <c r="LY169" s="79" t="n"/>
      <c r="LZ169" s="79" t="n"/>
      <c r="MA169" s="79" t="n"/>
      <c r="MB169" s="79" t="n"/>
      <c r="MC169" s="79" t="n"/>
      <c r="MD169" s="79" t="n"/>
      <c r="MG169" s="78" t="n">
        <v>25</v>
      </c>
      <c r="MH169" s="79" t="n"/>
      <c r="MI169" s="79" t="n"/>
      <c r="MJ169" s="79" t="n"/>
      <c r="MK169" s="79" t="n"/>
      <c r="ML169" s="79" t="n"/>
      <c r="MM169" s="79" t="n"/>
      <c r="MN169" s="79" t="n"/>
      <c r="MO169" s="79" t="n"/>
      <c r="MP169" s="79" t="n"/>
      <c r="MQ169" s="79" t="n"/>
      <c r="MR169" s="79" t="n"/>
      <c r="MS169" s="79" t="n"/>
      <c r="MT169" s="79" t="n"/>
      <c r="MU169" s="79" t="n"/>
      <c r="MV169" s="79" t="n"/>
      <c r="MW169" s="79" t="n"/>
      <c r="MX169" s="79" t="n"/>
      <c r="MY169" s="79" t="n"/>
      <c r="MZ169" s="79" t="n"/>
      <c r="NA169" s="79" t="n"/>
      <c r="NB169" s="79" t="n"/>
      <c r="NC169" s="79" t="n"/>
      <c r="ND169" s="79" t="n"/>
      <c r="NE169" s="79" t="n"/>
      <c r="NF169" s="79" t="n"/>
      <c r="NG169" s="79" t="n"/>
      <c r="NH169" s="79" t="n"/>
      <c r="NI169" s="79" t="n"/>
      <c r="NJ169" s="79" t="n"/>
      <c r="NK169" s="79" t="n"/>
      <c r="NL169" s="79" t="n"/>
      <c r="NM169" s="79" t="n"/>
      <c r="NN169" s="79" t="n"/>
      <c r="NO169" s="79" t="n"/>
      <c r="NP169" s="79" t="n"/>
      <c r="NQ169" s="79" t="n"/>
      <c r="NR169" s="79" t="n"/>
      <c r="NS169" s="79" t="n"/>
      <c r="NT169" s="79" t="n"/>
      <c r="NU169" s="79" t="n"/>
      <c r="NX169" s="78" t="n">
        <v>25</v>
      </c>
      <c r="NY169" s="79" t="n"/>
      <c r="NZ169" s="79" t="n"/>
      <c r="OA169" s="79" t="n"/>
      <c r="OB169" s="79" t="n"/>
      <c r="OC169" s="79" t="n"/>
      <c r="OD169" s="79" t="n"/>
      <c r="OE169" s="79" t="n"/>
      <c r="OF169" s="79" t="n"/>
      <c r="OG169" s="79" t="n"/>
      <c r="OH169" s="79" t="n"/>
      <c r="OI169" s="79" t="n"/>
      <c r="OJ169" s="79" t="n"/>
      <c r="OK169" s="79" t="n"/>
      <c r="OL169" s="79" t="n"/>
      <c r="OM169" s="79" t="n"/>
      <c r="ON169" s="79" t="n"/>
      <c r="OO169" s="79" t="n"/>
      <c r="OP169" s="79" t="n"/>
      <c r="OQ169" s="79" t="n"/>
      <c r="OR169" s="79" t="n"/>
      <c r="OS169" s="79" t="n"/>
      <c r="OT169" s="79" t="n"/>
      <c r="OU169" s="79" t="n"/>
      <c r="OV169" s="79" t="n"/>
      <c r="OW169" s="79" t="n"/>
      <c r="OX169" s="79" t="n"/>
      <c r="OY169" s="79" t="n"/>
      <c r="OZ169" s="79" t="n"/>
      <c r="PA169" s="79" t="n"/>
      <c r="PB169" s="79" t="n"/>
      <c r="PC169" s="79" t="n"/>
      <c r="PD169" s="79" t="n"/>
      <c r="PE169" s="79" t="n"/>
      <c r="PF169" s="79" t="n"/>
      <c r="PG169" s="79" t="n"/>
      <c r="PH169" s="79" t="n"/>
      <c r="PI169" s="79" t="n"/>
      <c r="PJ169" s="79" t="n"/>
      <c r="PK169" s="79" t="n"/>
      <c r="PL169" s="79" t="n"/>
      <c r="PO169" s="78" t="n">
        <v>25</v>
      </c>
      <c r="PP169" s="79" t="n"/>
      <c r="PQ169" s="79" t="n"/>
      <c r="PR169" s="79" t="n"/>
      <c r="PS169" s="79" t="n"/>
      <c r="PT169" s="79" t="n"/>
      <c r="PU169" s="79" t="n"/>
      <c r="PV169" s="79" t="n"/>
      <c r="PW169" s="79" t="n"/>
      <c r="PX169" s="79" t="n"/>
      <c r="PY169" s="79" t="n"/>
      <c r="PZ169" s="79" t="n"/>
      <c r="QA169" s="79" t="n"/>
      <c r="QB169" s="79" t="n"/>
      <c r="QC169" s="79" t="n"/>
      <c r="QD169" s="79" t="n"/>
      <c r="QE169" s="79" t="n"/>
      <c r="QF169" s="79" t="n"/>
      <c r="QG169" s="79" t="n"/>
      <c r="QH169" s="79" t="n"/>
      <c r="QI169" s="79" t="n"/>
      <c r="QJ169" s="79" t="n"/>
      <c r="QK169" s="79" t="n"/>
      <c r="QL169" s="79" t="n"/>
      <c r="QM169" s="79" t="n"/>
      <c r="QN169" s="79" t="n"/>
      <c r="QO169" s="79" t="n"/>
      <c r="QP169" s="79" t="n"/>
      <c r="QQ169" s="79" t="n"/>
      <c r="QR169" s="79" t="n"/>
      <c r="QS169" s="79" t="n"/>
      <c r="QT169" s="79" t="n"/>
      <c r="QU169" s="79" t="n"/>
      <c r="QV169" s="79" t="n"/>
      <c r="QW169" s="79" t="n"/>
      <c r="QX169" s="79" t="n"/>
      <c r="QY169" s="79" t="n"/>
      <c r="QZ169" s="79" t="n"/>
      <c r="RA169" s="79" t="n"/>
      <c r="RB169" s="79" t="n"/>
      <c r="RC169" s="79" t="n"/>
      <c r="RF169" s="78" t="n">
        <v>25</v>
      </c>
      <c r="RG169" s="79" t="n"/>
      <c r="RH169" s="79" t="n"/>
      <c r="RI169" s="79" t="n"/>
      <c r="RJ169" s="79" t="n"/>
      <c r="RK169" s="79" t="n"/>
      <c r="RL169" s="79" t="n"/>
      <c r="RM169" s="79" t="n"/>
      <c r="RN169" s="79" t="n"/>
      <c r="RO169" s="79" t="n"/>
      <c r="RP169" s="79" t="n"/>
      <c r="RQ169" s="79" t="n"/>
      <c r="RR169" s="79" t="n"/>
      <c r="RS169" s="79" t="n"/>
      <c r="RT169" s="79" t="n"/>
      <c r="RU169" s="79" t="n"/>
      <c r="RV169" s="79" t="n"/>
      <c r="RW169" s="79" t="n"/>
      <c r="RX169" s="79" t="n"/>
      <c r="RY169" s="79" t="n"/>
      <c r="RZ169" s="79" t="n"/>
      <c r="SA169" s="79" t="n"/>
      <c r="SB169" s="79" t="n"/>
      <c r="SC169" s="79" t="n"/>
      <c r="SD169" s="79" t="n"/>
      <c r="SE169" s="79" t="n"/>
      <c r="SF169" s="79" t="n"/>
      <c r="SG169" s="79" t="n"/>
      <c r="SH169" s="79" t="n"/>
      <c r="SI169" s="79" t="n"/>
      <c r="SJ169" s="79" t="n"/>
      <c r="SK169" s="79" t="n"/>
      <c r="SL169" s="79" t="n"/>
      <c r="SM169" s="79" t="n"/>
      <c r="SN169" s="79" t="n"/>
      <c r="SO169" s="79" t="n"/>
      <c r="SP169" s="79" t="n"/>
      <c r="SQ169" s="79" t="n"/>
      <c r="SR169" s="79" t="n"/>
      <c r="SS169" s="79" t="n"/>
      <c r="ST169" s="79" t="n"/>
      <c r="SW169" s="78" t="n">
        <v>25</v>
      </c>
      <c r="SX169" s="79" t="n"/>
      <c r="SY169" s="79" t="n"/>
      <c r="SZ169" s="79" t="n"/>
      <c r="TA169" s="79" t="n"/>
      <c r="TB169" s="79" t="n"/>
      <c r="TC169" s="79" t="n"/>
      <c r="TD169" s="79" t="n"/>
      <c r="TE169" s="79" t="n"/>
      <c r="TF169" s="79" t="n"/>
      <c r="TG169" s="79" t="n"/>
      <c r="TH169" s="79" t="n"/>
      <c r="TI169" s="79" t="n"/>
      <c r="TJ169" s="79" t="n"/>
      <c r="TK169" s="79" t="n"/>
      <c r="TL169" s="79" t="n"/>
      <c r="TM169" s="79" t="n"/>
      <c r="TN169" s="79" t="n"/>
      <c r="TO169" s="79" t="n"/>
      <c r="TP169" s="79" t="n"/>
      <c r="TQ169" s="79" t="n"/>
      <c r="TR169" s="79" t="n"/>
      <c r="TS169" s="79" t="n"/>
      <c r="TT169" s="79" t="n"/>
      <c r="TU169" s="79" t="n"/>
      <c r="TV169" s="79" t="n"/>
      <c r="TW169" s="79" t="n"/>
      <c r="TX169" s="79" t="n"/>
      <c r="TY169" s="79" t="n"/>
      <c r="TZ169" s="79" t="n"/>
      <c r="UA169" s="79" t="n"/>
      <c r="UB169" s="79" t="n"/>
      <c r="UC169" s="79" t="n"/>
      <c r="UD169" s="79" t="n"/>
      <c r="UE169" s="79" t="n"/>
      <c r="UF169" s="79" t="n"/>
      <c r="UG169" s="79" t="n"/>
      <c r="UH169" s="79" t="n"/>
      <c r="UI169" s="79" t="n"/>
      <c r="UJ169" s="79" t="n"/>
      <c r="UK169" s="79" t="n"/>
      <c r="UN169" s="78" t="n">
        <v>25</v>
      </c>
      <c r="UO169" s="79" t="n"/>
      <c r="UP169" s="79" t="n"/>
      <c r="UQ169" s="79" t="n"/>
      <c r="UR169" s="79" t="n"/>
      <c r="US169" s="79" t="n"/>
      <c r="UT169" s="79" t="n"/>
      <c r="UU169" s="79" t="n"/>
      <c r="UV169" s="79" t="n"/>
      <c r="UW169" s="79" t="n"/>
      <c r="UX169" s="79" t="n"/>
      <c r="UY169" s="79" t="n"/>
      <c r="UZ169" s="79" t="n"/>
      <c r="VA169" s="79" t="n"/>
      <c r="VB169" s="79" t="n"/>
      <c r="VC169" s="79" t="n"/>
      <c r="VD169" s="79" t="n"/>
      <c r="VE169" s="79" t="n"/>
      <c r="VF169" s="79" t="n"/>
      <c r="VG169" s="79" t="n"/>
      <c r="VH169" s="79" t="n"/>
      <c r="VI169" s="79" t="n"/>
      <c r="VJ169" s="79" t="n"/>
      <c r="VK169" s="79" t="n"/>
      <c r="VL169" s="79" t="n"/>
      <c r="VM169" s="79" t="n"/>
      <c r="VN169" s="79" t="n"/>
      <c r="VO169" s="79" t="n"/>
      <c r="VP169" s="79" t="n"/>
      <c r="VQ169" s="79" t="n"/>
      <c r="VR169" s="79" t="n"/>
      <c r="VS169" s="79" t="n"/>
      <c r="VT169" s="79" t="n"/>
      <c r="VU169" s="79" t="n"/>
      <c r="VV169" s="79" t="n"/>
      <c r="VW169" s="79" t="n"/>
      <c r="VX169" s="79" t="n"/>
      <c r="VY169" s="79" t="n"/>
      <c r="VZ169" s="79" t="n"/>
      <c r="WA169" s="79" t="n"/>
      <c r="WB169" s="79" t="n"/>
      <c r="WE169" s="78" t="n">
        <v>25</v>
      </c>
      <c r="WF169" s="79" t="n"/>
      <c r="WG169" s="79" t="n"/>
      <c r="WH169" s="79" t="n"/>
      <c r="WI169" s="79" t="n"/>
      <c r="WJ169" s="79" t="n"/>
      <c r="WK169" s="79" t="n"/>
      <c r="WL169" s="79" t="n"/>
      <c r="WM169" s="79" t="n"/>
      <c r="WN169" s="79" t="n"/>
      <c r="WO169" s="79" t="n"/>
      <c r="WP169" s="79" t="n"/>
      <c r="WQ169" s="79" t="n"/>
      <c r="WR169" s="79" t="n"/>
      <c r="WS169" s="79" t="n"/>
      <c r="WT169" s="79" t="n"/>
      <c r="WU169" s="79" t="n"/>
      <c r="WV169" s="79" t="n"/>
      <c r="WW169" s="79" t="n"/>
      <c r="WX169" s="79" t="n"/>
      <c r="WY169" s="79" t="n"/>
      <c r="WZ169" s="79" t="n"/>
      <c r="XA169" s="79" t="n"/>
      <c r="XB169" s="79" t="n"/>
      <c r="XC169" s="79" t="n"/>
      <c r="XD169" s="79" t="n"/>
      <c r="XE169" s="79" t="n"/>
      <c r="XF169" s="79" t="n"/>
      <c r="XG169" s="79" t="n"/>
      <c r="XH169" s="79" t="n"/>
      <c r="XI169" s="79" t="n"/>
      <c r="XJ169" s="79" t="n"/>
      <c r="XK169" s="79" t="n"/>
      <c r="XL169" s="79" t="n"/>
      <c r="XM169" s="79" t="n"/>
      <c r="XN169" s="79" t="n"/>
      <c r="XO169" s="79" t="n"/>
      <c r="XP169" s="79" t="n"/>
      <c r="XQ169" s="79" t="n"/>
      <c r="XR169" s="79" t="n"/>
      <c r="XS169" s="79" t="n"/>
      <c r="XV169" s="78" t="n">
        <v>25</v>
      </c>
      <c r="XW169" s="79" t="n"/>
      <c r="XX169" s="79" t="n"/>
      <c r="XY169" s="79" t="n"/>
      <c r="XZ169" s="79" t="n"/>
      <c r="YA169" s="79" t="n"/>
      <c r="YB169" s="79" t="n"/>
      <c r="YC169" s="79" t="n"/>
      <c r="YD169" s="79" t="n"/>
      <c r="YE169" s="79" t="n"/>
      <c r="YF169" s="79" t="n"/>
      <c r="YG169" s="79" t="n"/>
      <c r="YH169" s="79" t="n"/>
      <c r="YI169" s="79" t="n"/>
      <c r="YJ169" s="79" t="n"/>
      <c r="YK169" s="79" t="n"/>
      <c r="YL169" s="79" t="n"/>
      <c r="YM169" s="79" t="n"/>
      <c r="YN169" s="79" t="n"/>
      <c r="YO169" s="79" t="n"/>
      <c r="YP169" s="79" t="n"/>
      <c r="YQ169" s="79" t="n"/>
      <c r="YR169" s="79" t="n"/>
      <c r="YS169" s="79" t="n"/>
      <c r="YT169" s="79" t="n"/>
      <c r="YU169" s="79" t="n"/>
      <c r="YV169" s="79" t="n"/>
      <c r="YW169" s="79" t="n"/>
      <c r="YX169" s="79" t="n"/>
      <c r="YY169" s="79" t="n"/>
      <c r="YZ169" s="79" t="n"/>
      <c r="ZA169" s="79" t="n"/>
      <c r="ZB169" s="79" t="n"/>
      <c r="ZC169" s="79" t="n"/>
      <c r="ZD169" s="79" t="n"/>
      <c r="ZE169" s="79" t="n"/>
      <c r="ZF169" s="79" t="n"/>
      <c r="ZG169" s="79" t="n"/>
      <c r="ZH169" s="79" t="n"/>
      <c r="ZI169" s="79" t="n"/>
      <c r="ZJ169" s="79" t="n"/>
      <c r="ZM169" s="78" t="n">
        <v>25</v>
      </c>
      <c r="ZN169" s="79" t="n"/>
      <c r="ZO169" s="79" t="n"/>
      <c r="ZP169" s="79" t="n"/>
      <c r="ZQ169" s="79" t="n"/>
      <c r="ZR169" s="79" t="n"/>
      <c r="ZS169" s="79" t="n"/>
      <c r="ZT169" s="79" t="n"/>
      <c r="ZU169" s="79" t="n"/>
      <c r="ZV169" s="79" t="n"/>
      <c r="ZW169" s="79" t="n"/>
      <c r="ZX169" s="79" t="n"/>
      <c r="ZY169" s="79" t="n"/>
      <c r="ZZ169" s="79" t="n"/>
      <c r="AAA169" s="79" t="n"/>
      <c r="AAB169" s="79" t="n"/>
      <c r="AAC169" s="79" t="n"/>
      <c r="AAD169" s="79" t="n"/>
      <c r="AAE169" s="79" t="n"/>
      <c r="AAF169" s="79" t="n"/>
      <c r="AAG169" s="79" t="n"/>
      <c r="AAH169" s="79" t="n"/>
      <c r="AAI169" s="79" t="n"/>
      <c r="AAJ169" s="79" t="n"/>
      <c r="AAK169" s="79" t="n"/>
      <c r="AAL169" s="79" t="n"/>
      <c r="AAM169" s="79" t="n"/>
      <c r="AAN169" s="79" t="n"/>
      <c r="AAO169" s="79" t="n"/>
      <c r="AAP169" s="79" t="n"/>
      <c r="AAQ169" s="79" t="n"/>
      <c r="AAR169" s="79" t="n"/>
      <c r="AAS169" s="79" t="n"/>
      <c r="AAT169" s="79" t="n"/>
      <c r="AAU169" s="79" t="n"/>
      <c r="AAV169" s="79" t="n"/>
      <c r="AAW169" s="79" t="n"/>
      <c r="AAX169" s="79" t="n"/>
      <c r="AAY169" s="79" t="n"/>
      <c r="AAZ169" s="79" t="n"/>
      <c r="ABA169" s="79" t="n"/>
      <c r="ABD169" s="78" t="n">
        <v>25</v>
      </c>
      <c r="ABE169" s="79" t="n"/>
      <c r="ABF169" s="79" t="n"/>
      <c r="ABG169" s="79" t="n"/>
      <c r="ABH169" s="79" t="n"/>
      <c r="ABI169" s="79" t="n"/>
      <c r="ABJ169" s="79" t="n"/>
      <c r="ABK169" s="79" t="n"/>
      <c r="ABL169" s="79" t="n"/>
      <c r="ABM169" s="79" t="n"/>
      <c r="ABN169" s="79" t="n"/>
      <c r="ABO169" s="79" t="n"/>
      <c r="ABP169" s="79" t="n"/>
      <c r="ABQ169" s="79" t="n"/>
      <c r="ABR169" s="79" t="n"/>
      <c r="ABS169" s="79" t="n"/>
      <c r="ABT169" s="79" t="n"/>
      <c r="ABU169" s="79" t="n"/>
      <c r="ABV169" s="79" t="n"/>
      <c r="ABW169" s="79" t="n"/>
      <c r="ABX169" s="79" t="n"/>
      <c r="ABY169" s="79" t="n"/>
      <c r="ABZ169" s="79" t="n"/>
      <c r="ACA169" s="79" t="n"/>
      <c r="ACB169" s="79" t="n"/>
      <c r="ACC169" s="79" t="n"/>
      <c r="ACD169" s="79" t="n"/>
      <c r="ACE169" s="79" t="n"/>
      <c r="ACF169" s="79" t="n"/>
      <c r="ACG169" s="79" t="n"/>
      <c r="ACH169" s="79" t="n"/>
      <c r="ACI169" s="79" t="n"/>
      <c r="ACJ169" s="79" t="n"/>
      <c r="ACK169" s="79" t="n"/>
      <c r="ACL169" s="79" t="n"/>
      <c r="ACM169" s="79" t="n"/>
      <c r="ACN169" s="79" t="n"/>
      <c r="ACO169" s="79" t="n"/>
      <c r="ACP169" s="79" t="n"/>
      <c r="ACQ169" s="79" t="n"/>
      <c r="ACR169" s="79" t="n"/>
      <c r="ACU169" s="78" t="n">
        <v>25</v>
      </c>
      <c r="ACV169" s="79" t="n"/>
      <c r="ACW169" s="79" t="n"/>
      <c r="ACX169" s="79" t="n"/>
      <c r="ACY169" s="79" t="n"/>
      <c r="ACZ169" s="79" t="n"/>
      <c r="ADA169" s="79" t="n"/>
      <c r="ADB169" s="79" t="n"/>
      <c r="ADC169" s="79" t="n"/>
      <c r="ADD169" s="79" t="n"/>
      <c r="ADE169" s="79" t="n"/>
      <c r="ADF169" s="79" t="n"/>
      <c r="ADG169" s="79" t="n"/>
      <c r="ADH169" s="79" t="n"/>
      <c r="ADI169" s="79" t="n"/>
      <c r="ADJ169" s="79" t="n"/>
      <c r="ADK169" s="79" t="n"/>
      <c r="ADL169" s="79" t="n"/>
      <c r="ADM169" s="79" t="n"/>
      <c r="ADN169" s="79" t="n"/>
      <c r="ADO169" s="79" t="n"/>
      <c r="ADP169" s="79" t="n"/>
      <c r="ADQ169" s="79" t="n"/>
      <c r="ADR169" s="79" t="n"/>
      <c r="ADS169" s="79" t="n"/>
      <c r="ADT169" s="79" t="n"/>
      <c r="ADU169" s="79" t="n"/>
      <c r="ADV169" s="79" t="n"/>
      <c r="ADW169" s="79" t="n"/>
      <c r="ADX169" s="79" t="n"/>
      <c r="ADY169" s="79" t="n"/>
      <c r="ADZ169" s="79" t="n"/>
      <c r="AEA169" s="79" t="n"/>
      <c r="AEB169" s="79" t="n"/>
      <c r="AEC169" s="79" t="n"/>
      <c r="AED169" s="79" t="n"/>
      <c r="AEE169" s="79" t="n"/>
      <c r="AEF169" s="79" t="n"/>
      <c r="AEG169" s="79" t="n"/>
      <c r="AEH169" s="79" t="n"/>
      <c r="AEI169" s="79" t="n"/>
      <c r="AEL169" s="78" t="n">
        <v>25</v>
      </c>
      <c r="AEM169" s="79" t="n"/>
      <c r="AEN169" s="79" t="n"/>
      <c r="AEO169" s="79" t="n"/>
      <c r="AEP169" s="79" t="n"/>
      <c r="AEQ169" s="79" t="n"/>
      <c r="AER169" s="79" t="n"/>
      <c r="AES169" s="79" t="n"/>
      <c r="AET169" s="79" t="n"/>
      <c r="AEU169" s="79" t="n"/>
      <c r="AEV169" s="79" t="n"/>
      <c r="AEW169" s="79" t="n"/>
      <c r="AEX169" s="79" t="n"/>
      <c r="AEY169" s="79" t="n"/>
      <c r="AEZ169" s="79" t="n"/>
      <c r="AFA169" s="79" t="n"/>
      <c r="AFB169" s="79" t="n"/>
      <c r="AFC169" s="79" t="n"/>
      <c r="AFD169" s="79" t="n"/>
      <c r="AFE169" s="79" t="n"/>
      <c r="AFF169" s="79" t="n"/>
      <c r="AFG169" s="79" t="n"/>
      <c r="AFH169" s="79" t="n"/>
      <c r="AFI169" s="79" t="n"/>
      <c r="AFJ169" s="79" t="n"/>
      <c r="AFK169" s="79" t="n"/>
      <c r="AFL169" s="79" t="n"/>
      <c r="AFM169" s="79" t="n"/>
      <c r="AFN169" s="79" t="n"/>
      <c r="AFO169" s="79" t="n"/>
      <c r="AFP169" s="79" t="n"/>
      <c r="AFQ169" s="79" t="n"/>
      <c r="AFR169" s="79" t="n"/>
      <c r="AFS169" s="79" t="n"/>
      <c r="AFT169" s="79" t="n"/>
      <c r="AFU169" s="79" t="n"/>
      <c r="AFV169" s="79" t="n"/>
      <c r="AFW169" s="79" t="n"/>
      <c r="AFX169" s="79" t="n"/>
      <c r="AFY169" s="79" t="n"/>
      <c r="AFZ169" s="79" t="n"/>
    </row>
    <row r="170">
      <c r="A170" s="78" t="n">
        <v>26</v>
      </c>
      <c r="B170" s="79" t="n"/>
      <c r="C170" s="79" t="n"/>
      <c r="D170" s="79" t="n"/>
      <c r="E170" s="79" t="n"/>
      <c r="F170" s="79" t="n"/>
      <c r="G170" s="79" t="n"/>
      <c r="H170" s="79" t="n"/>
      <c r="I170" s="79" t="n"/>
      <c r="J170" s="79" t="n"/>
      <c r="K170" s="79" t="n"/>
      <c r="L170" s="79" t="n"/>
      <c r="M170" s="79" t="n"/>
      <c r="N170" s="79" t="n"/>
      <c r="O170" s="79" t="n"/>
      <c r="P170" s="79" t="n"/>
      <c r="Q170" s="79" t="n"/>
      <c r="R170" s="79" t="n"/>
      <c r="S170" s="79" t="n"/>
      <c r="T170" s="79" t="n"/>
      <c r="U170" s="79" t="n"/>
      <c r="V170" s="79" t="n"/>
      <c r="W170" s="79" t="n"/>
      <c r="X170" s="79" t="n"/>
      <c r="Y170" s="79" t="n"/>
      <c r="Z170" s="79" t="n"/>
      <c r="AA170" s="79" t="n"/>
      <c r="AB170" s="79" t="n"/>
      <c r="AC170" s="79" t="n"/>
      <c r="AD170" s="79" t="n"/>
      <c r="AE170" s="79" t="n"/>
      <c r="AF170" s="79" t="n"/>
      <c r="AG170" s="79" t="n"/>
      <c r="AH170" s="79" t="n"/>
      <c r="AI170" s="79" t="n"/>
      <c r="AJ170" s="79" t="n"/>
      <c r="AK170" s="79" t="n"/>
      <c r="AL170" s="79" t="n"/>
      <c r="AM170" s="79" t="n"/>
      <c r="AN170" s="79" t="n"/>
      <c r="AO170" s="79" t="n"/>
      <c r="AR170" s="78" t="n">
        <v>26</v>
      </c>
      <c r="AS170" s="79" t="n"/>
      <c r="AT170" s="79" t="n"/>
      <c r="AU170" s="79" t="n"/>
      <c r="AV170" s="79" t="n"/>
      <c r="AW170" s="79" t="n"/>
      <c r="AX170" s="79" t="n"/>
      <c r="AY170" s="79" t="n"/>
      <c r="AZ170" s="79" t="n"/>
      <c r="BA170" s="79" t="n"/>
      <c r="BB170" s="79" t="n"/>
      <c r="BC170" s="79" t="n"/>
      <c r="BD170" s="79" t="n"/>
      <c r="BE170" s="79" t="n"/>
      <c r="BF170" s="79" t="n"/>
      <c r="BG170" s="79" t="n"/>
      <c r="BH170" s="79" t="n"/>
      <c r="BI170" s="79" t="n"/>
      <c r="BJ170" s="79" t="n"/>
      <c r="BK170" s="79" t="n"/>
      <c r="BL170" s="79" t="n"/>
      <c r="BM170" s="79" t="n"/>
      <c r="BN170" s="79" t="n"/>
      <c r="BO170" s="79" t="n"/>
      <c r="BP170" s="79" t="n"/>
      <c r="BQ170" s="79" t="n"/>
      <c r="BR170" s="79" t="n"/>
      <c r="BS170" s="79" t="n"/>
      <c r="BT170" s="79" t="n"/>
      <c r="BU170" s="79" t="n"/>
      <c r="BV170" s="79" t="n"/>
      <c r="BW170" s="79" t="n"/>
      <c r="BX170" s="79" t="n"/>
      <c r="BY170" s="79" t="n"/>
      <c r="BZ170" s="79" t="n"/>
      <c r="CA170" s="79" t="n"/>
      <c r="CB170" s="79" t="n"/>
      <c r="CC170" s="79" t="n"/>
      <c r="CD170" s="79" t="n"/>
      <c r="CE170" s="79" t="n"/>
      <c r="CF170" s="79" t="n"/>
      <c r="CI170" s="78" t="n">
        <v>26</v>
      </c>
      <c r="CJ170" s="79" t="n"/>
      <c r="CK170" s="79" t="n"/>
      <c r="CL170" s="79" t="n"/>
      <c r="CM170" s="79" t="n"/>
      <c r="CN170" s="79" t="n"/>
      <c r="CO170" s="79" t="n"/>
      <c r="CP170" s="79" t="n"/>
      <c r="CQ170" s="79" t="n"/>
      <c r="CR170" s="79" t="n"/>
      <c r="CS170" s="79" t="n"/>
      <c r="CT170" s="79" t="n"/>
      <c r="CU170" s="79" t="n"/>
      <c r="CV170" s="79" t="n"/>
      <c r="CW170" s="79" t="n"/>
      <c r="CX170" s="79" t="n"/>
      <c r="CY170" s="79" t="n"/>
      <c r="CZ170" s="79" t="n"/>
      <c r="DA170" s="79" t="n"/>
      <c r="DB170" s="79" t="n"/>
      <c r="DC170" s="79" t="n"/>
      <c r="DD170" s="79" t="n"/>
      <c r="DE170" s="79" t="n"/>
      <c r="DF170" s="79" t="n"/>
      <c r="DG170" s="79" t="n"/>
      <c r="DH170" s="79" t="n"/>
      <c r="DI170" s="79" t="n"/>
      <c r="DJ170" s="79" t="n"/>
      <c r="DK170" s="79" t="n"/>
      <c r="DL170" s="79" t="n"/>
      <c r="DM170" s="79" t="n"/>
      <c r="DN170" s="79" t="n"/>
      <c r="DO170" s="79" t="n"/>
      <c r="DP170" s="79" t="n"/>
      <c r="DQ170" s="79" t="n"/>
      <c r="DR170" s="79" t="n"/>
      <c r="DS170" s="79" t="n"/>
      <c r="DT170" s="79" t="n"/>
      <c r="DU170" s="79" t="n"/>
      <c r="DV170" s="79" t="n"/>
      <c r="DW170" s="79" t="n"/>
      <c r="DZ170" s="78" t="n">
        <v>26</v>
      </c>
      <c r="EA170" s="79" t="n"/>
      <c r="EB170" s="79" t="n"/>
      <c r="EC170" s="79" t="n"/>
      <c r="ED170" s="79" t="n"/>
      <c r="EE170" s="79" t="n"/>
      <c r="EF170" s="79" t="n"/>
      <c r="EG170" s="79" t="n"/>
      <c r="EH170" s="79" t="n"/>
      <c r="EI170" s="79" t="n"/>
      <c r="EJ170" s="79" t="n"/>
      <c r="EK170" s="79" t="n"/>
      <c r="EL170" s="79" t="n"/>
      <c r="EM170" s="79" t="n"/>
      <c r="EN170" s="79" t="n"/>
      <c r="EO170" s="79" t="n"/>
      <c r="EP170" s="79" t="n"/>
      <c r="EQ170" s="79" t="n"/>
      <c r="ER170" s="79" t="n"/>
      <c r="ES170" s="79" t="n"/>
      <c r="ET170" s="79" t="n"/>
      <c r="EU170" s="79" t="n"/>
      <c r="EV170" s="79" t="n"/>
      <c r="EW170" s="79" t="n"/>
      <c r="EX170" s="79" t="n"/>
      <c r="EY170" s="79" t="n"/>
      <c r="EZ170" s="79" t="n"/>
      <c r="FA170" s="79" t="n"/>
      <c r="FB170" s="79" t="n"/>
      <c r="FC170" s="79" t="n"/>
      <c r="FD170" s="79" t="n"/>
      <c r="FE170" s="79" t="n"/>
      <c r="FF170" s="79" t="n"/>
      <c r="FG170" s="79" t="n"/>
      <c r="FH170" s="79" t="n"/>
      <c r="FI170" s="79" t="n"/>
      <c r="FJ170" s="79" t="n"/>
      <c r="FK170" s="79" t="n"/>
      <c r="FL170" s="79" t="n"/>
      <c r="FM170" s="79" t="n"/>
      <c r="FN170" s="79" t="n"/>
      <c r="FQ170" s="78" t="n">
        <v>26</v>
      </c>
      <c r="FR170" s="79" t="n"/>
      <c r="FS170" s="79" t="n"/>
      <c r="FT170" s="79" t="n"/>
      <c r="FU170" s="79" t="n"/>
      <c r="FV170" s="79" t="n"/>
      <c r="FW170" s="79" t="n"/>
      <c r="FX170" s="79" t="n"/>
      <c r="FY170" s="79" t="n"/>
      <c r="FZ170" s="79" t="n"/>
      <c r="GA170" s="79" t="n"/>
      <c r="GB170" s="79" t="n"/>
      <c r="GC170" s="79" t="n"/>
      <c r="GD170" s="79" t="n"/>
      <c r="GE170" s="79" t="n"/>
      <c r="GF170" s="79" t="n"/>
      <c r="GG170" s="79" t="n"/>
      <c r="GH170" s="79" t="n"/>
      <c r="GI170" s="79" t="n"/>
      <c r="GJ170" s="79" t="n"/>
      <c r="GK170" s="79" t="n"/>
      <c r="GL170" s="79" t="n"/>
      <c r="GM170" s="79" t="n"/>
      <c r="GN170" s="79" t="n"/>
      <c r="GO170" s="79" t="n"/>
      <c r="GP170" s="79" t="n"/>
      <c r="GQ170" s="79" t="n"/>
      <c r="GR170" s="79" t="n"/>
      <c r="GS170" s="79" t="n"/>
      <c r="GT170" s="79" t="n"/>
      <c r="GU170" s="79" t="n"/>
      <c r="GV170" s="79" t="n"/>
      <c r="GW170" s="79" t="n"/>
      <c r="GX170" s="79" t="n"/>
      <c r="GY170" s="79" t="n"/>
      <c r="GZ170" s="79" t="n"/>
      <c r="HA170" s="79" t="n"/>
      <c r="HB170" s="79" t="n"/>
      <c r="HC170" s="79" t="n"/>
      <c r="HD170" s="79" t="n"/>
      <c r="HE170" s="79" t="n"/>
      <c r="HH170" s="78" t="n">
        <v>26</v>
      </c>
      <c r="HI170" s="79" t="n"/>
      <c r="HJ170" s="79" t="n"/>
      <c r="HK170" s="79" t="n"/>
      <c r="HL170" s="79" t="n"/>
      <c r="HM170" s="79" t="n"/>
      <c r="HN170" s="79" t="n"/>
      <c r="HO170" s="79" t="n"/>
      <c r="HP170" s="79" t="n"/>
      <c r="HQ170" s="79" t="n"/>
      <c r="HR170" s="79" t="n"/>
      <c r="HS170" s="79" t="n"/>
      <c r="HT170" s="79" t="n"/>
      <c r="HU170" s="79" t="n"/>
      <c r="HV170" s="79" t="n"/>
      <c r="HW170" s="79" t="n"/>
      <c r="HX170" s="79" t="n"/>
      <c r="HY170" s="79" t="n"/>
      <c r="HZ170" s="79" t="n"/>
      <c r="IA170" s="79" t="n"/>
      <c r="IB170" s="79" t="n"/>
      <c r="IC170" s="79" t="n"/>
      <c r="ID170" s="79" t="n"/>
      <c r="IE170" s="79" t="n"/>
      <c r="IF170" s="79" t="n"/>
      <c r="IG170" s="79" t="n"/>
      <c r="IH170" s="79" t="n"/>
      <c r="II170" s="79" t="n"/>
      <c r="IJ170" s="79" t="n"/>
      <c r="IK170" s="79" t="n"/>
      <c r="IL170" s="79" t="n"/>
      <c r="IM170" s="79" t="n"/>
      <c r="IN170" s="79" t="n"/>
      <c r="IO170" s="79" t="n"/>
      <c r="IP170" s="79" t="n"/>
      <c r="IQ170" s="79" t="n"/>
      <c r="IR170" s="79" t="n"/>
      <c r="IS170" s="79" t="n"/>
      <c r="IT170" s="79" t="n"/>
      <c r="IU170" s="79" t="n"/>
      <c r="IV170" s="79" t="n"/>
      <c r="IY170" s="78" t="n">
        <v>26</v>
      </c>
      <c r="IZ170" s="79" t="n"/>
      <c r="JA170" s="79" t="n"/>
      <c r="JB170" s="79" t="n"/>
      <c r="JC170" s="79" t="n"/>
      <c r="JD170" s="79" t="n"/>
      <c r="JE170" s="79" t="n"/>
      <c r="JF170" s="79" t="n"/>
      <c r="JG170" s="79" t="n"/>
      <c r="JH170" s="79" t="n"/>
      <c r="JI170" s="79" t="n"/>
      <c r="JJ170" s="79" t="n"/>
      <c r="JK170" s="79" t="n"/>
      <c r="JL170" s="79" t="n"/>
      <c r="JM170" s="79" t="n"/>
      <c r="JN170" s="79" t="n"/>
      <c r="JO170" s="79" t="n"/>
      <c r="JP170" s="79" t="n"/>
      <c r="JQ170" s="79" t="n"/>
      <c r="JR170" s="79" t="n"/>
      <c r="JS170" s="79" t="n"/>
      <c r="JT170" s="79" t="n"/>
      <c r="JU170" s="79" t="n"/>
      <c r="JV170" s="79" t="n"/>
      <c r="JW170" s="79" t="n"/>
      <c r="JX170" s="79" t="n"/>
      <c r="JY170" s="79" t="n"/>
      <c r="JZ170" s="79" t="n"/>
      <c r="KA170" s="79" t="n"/>
      <c r="KB170" s="79" t="n"/>
      <c r="KC170" s="79" t="n"/>
      <c r="KD170" s="79" t="n"/>
      <c r="KE170" s="79" t="n"/>
      <c r="KF170" s="79" t="n"/>
      <c r="KG170" s="79" t="n"/>
      <c r="KH170" s="79" t="n"/>
      <c r="KI170" s="79" t="n"/>
      <c r="KJ170" s="79" t="n"/>
      <c r="KK170" s="79" t="n"/>
      <c r="KL170" s="79" t="n"/>
      <c r="KM170" s="79" t="n"/>
      <c r="KP170" s="78" t="n">
        <v>26</v>
      </c>
      <c r="KQ170" s="79" t="n"/>
      <c r="KR170" s="79" t="n"/>
      <c r="KS170" s="79" t="n"/>
      <c r="KT170" s="79" t="n"/>
      <c r="KU170" s="79" t="n"/>
      <c r="KV170" s="79" t="n"/>
      <c r="KW170" s="79" t="n"/>
      <c r="KX170" s="79" t="n"/>
      <c r="KY170" s="79" t="n"/>
      <c r="KZ170" s="79" t="n"/>
      <c r="LA170" s="79" t="n"/>
      <c r="LB170" s="79" t="n"/>
      <c r="LC170" s="79" t="n"/>
      <c r="LD170" s="79" t="n"/>
      <c r="LE170" s="79" t="n"/>
      <c r="LF170" s="79" t="n"/>
      <c r="LG170" s="79" t="n"/>
      <c r="LH170" s="79" t="n"/>
      <c r="LI170" s="79" t="n"/>
      <c r="LJ170" s="79" t="n"/>
      <c r="LK170" s="79" t="n"/>
      <c r="LL170" s="79" t="n"/>
      <c r="LM170" s="79" t="n"/>
      <c r="LN170" s="79" t="n"/>
      <c r="LO170" s="79" t="n"/>
      <c r="LP170" s="79" t="n"/>
      <c r="LQ170" s="79" t="n"/>
      <c r="LR170" s="79" t="n"/>
      <c r="LS170" s="79" t="n"/>
      <c r="LT170" s="79" t="n"/>
      <c r="LU170" s="79" t="n"/>
      <c r="LV170" s="79" t="n"/>
      <c r="LW170" s="79" t="n"/>
      <c r="LX170" s="79" t="n"/>
      <c r="LY170" s="79" t="n"/>
      <c r="LZ170" s="79" t="n"/>
      <c r="MA170" s="79" t="n"/>
      <c r="MB170" s="79" t="n"/>
      <c r="MC170" s="79" t="n"/>
      <c r="MD170" s="79" t="n"/>
      <c r="MG170" s="78" t="n">
        <v>26</v>
      </c>
      <c r="MH170" s="79" t="n"/>
      <c r="MI170" s="79" t="n"/>
      <c r="MJ170" s="79" t="n"/>
      <c r="MK170" s="79" t="n"/>
      <c r="ML170" s="79" t="n"/>
      <c r="MM170" s="79" t="n"/>
      <c r="MN170" s="79" t="n"/>
      <c r="MO170" s="79" t="n"/>
      <c r="MP170" s="79" t="n"/>
      <c r="MQ170" s="79" t="n"/>
      <c r="MR170" s="79" t="n"/>
      <c r="MS170" s="79" t="n"/>
      <c r="MT170" s="79" t="n"/>
      <c r="MU170" s="79" t="n"/>
      <c r="MV170" s="79" t="n"/>
      <c r="MW170" s="79" t="n"/>
      <c r="MX170" s="79" t="n"/>
      <c r="MY170" s="79" t="n"/>
      <c r="MZ170" s="79" t="n"/>
      <c r="NA170" s="79" t="n"/>
      <c r="NB170" s="79" t="n"/>
      <c r="NC170" s="79" t="n"/>
      <c r="ND170" s="79" t="n"/>
      <c r="NE170" s="79" t="n"/>
      <c r="NF170" s="79" t="n"/>
      <c r="NG170" s="79" t="n"/>
      <c r="NH170" s="79" t="n"/>
      <c r="NI170" s="79" t="n"/>
      <c r="NJ170" s="79" t="n"/>
      <c r="NK170" s="79" t="n"/>
      <c r="NL170" s="79" t="n"/>
      <c r="NM170" s="79" t="n"/>
      <c r="NN170" s="79" t="n"/>
      <c r="NO170" s="79" t="n"/>
      <c r="NP170" s="79" t="n"/>
      <c r="NQ170" s="79" t="n"/>
      <c r="NR170" s="79" t="n"/>
      <c r="NS170" s="79" t="n"/>
      <c r="NT170" s="79" t="n"/>
      <c r="NU170" s="79" t="n"/>
      <c r="NX170" s="78" t="n">
        <v>26</v>
      </c>
      <c r="NY170" s="79" t="n"/>
      <c r="NZ170" s="79" t="n"/>
      <c r="OA170" s="79" t="n"/>
      <c r="OB170" s="79" t="n"/>
      <c r="OC170" s="79" t="n"/>
      <c r="OD170" s="79" t="n"/>
      <c r="OE170" s="79" t="n"/>
      <c r="OF170" s="79" t="n"/>
      <c r="OG170" s="79" t="n"/>
      <c r="OH170" s="79" t="n"/>
      <c r="OI170" s="79" t="n"/>
      <c r="OJ170" s="79" t="n"/>
      <c r="OK170" s="79" t="n"/>
      <c r="OL170" s="79" t="n"/>
      <c r="OM170" s="79" t="n"/>
      <c r="ON170" s="79" t="n"/>
      <c r="OO170" s="79" t="n"/>
      <c r="OP170" s="79" t="n"/>
      <c r="OQ170" s="79" t="n"/>
      <c r="OR170" s="79" t="n"/>
      <c r="OS170" s="79" t="n"/>
      <c r="OT170" s="79" t="n"/>
      <c r="OU170" s="79" t="n"/>
      <c r="OV170" s="79" t="n"/>
      <c r="OW170" s="79" t="n"/>
      <c r="OX170" s="79" t="n"/>
      <c r="OY170" s="79" t="n"/>
      <c r="OZ170" s="79" t="n"/>
      <c r="PA170" s="79" t="n"/>
      <c r="PB170" s="79" t="n"/>
      <c r="PC170" s="79" t="n"/>
      <c r="PD170" s="79" t="n"/>
      <c r="PE170" s="79" t="n"/>
      <c r="PF170" s="79" t="n"/>
      <c r="PG170" s="79" t="n"/>
      <c r="PH170" s="79" t="n"/>
      <c r="PI170" s="79" t="n"/>
      <c r="PJ170" s="79" t="n"/>
      <c r="PK170" s="79" t="n"/>
      <c r="PL170" s="79" t="n"/>
      <c r="PO170" s="78" t="n">
        <v>26</v>
      </c>
      <c r="PP170" s="79" t="n"/>
      <c r="PQ170" s="79" t="n"/>
      <c r="PR170" s="79" t="n"/>
      <c r="PS170" s="79" t="n"/>
      <c r="PT170" s="79" t="n"/>
      <c r="PU170" s="79" t="n"/>
      <c r="PV170" s="79" t="n"/>
      <c r="PW170" s="79" t="n"/>
      <c r="PX170" s="79" t="n"/>
      <c r="PY170" s="79" t="n"/>
      <c r="PZ170" s="79" t="n"/>
      <c r="QA170" s="79" t="n"/>
      <c r="QB170" s="79" t="n"/>
      <c r="QC170" s="79" t="n"/>
      <c r="QD170" s="79" t="n"/>
      <c r="QE170" s="79" t="n"/>
      <c r="QF170" s="79" t="n"/>
      <c r="QG170" s="79" t="n"/>
      <c r="QH170" s="79" t="n"/>
      <c r="QI170" s="79" t="n"/>
      <c r="QJ170" s="79" t="n"/>
      <c r="QK170" s="79" t="n"/>
      <c r="QL170" s="79" t="n"/>
      <c r="QM170" s="79" t="n"/>
      <c r="QN170" s="79" t="n"/>
      <c r="QO170" s="79" t="n"/>
      <c r="QP170" s="79" t="n"/>
      <c r="QQ170" s="79" t="n"/>
      <c r="QR170" s="79" t="n"/>
      <c r="QS170" s="79" t="n"/>
      <c r="QT170" s="79" t="n"/>
      <c r="QU170" s="79" t="n"/>
      <c r="QV170" s="79" t="n"/>
      <c r="QW170" s="79" t="n"/>
      <c r="QX170" s="79" t="n"/>
      <c r="QY170" s="79" t="n"/>
      <c r="QZ170" s="79" t="n"/>
      <c r="RA170" s="79" t="n"/>
      <c r="RB170" s="79" t="n"/>
      <c r="RC170" s="79" t="n"/>
      <c r="RF170" s="78" t="n">
        <v>26</v>
      </c>
      <c r="RG170" s="79" t="n"/>
      <c r="RH170" s="79" t="n"/>
      <c r="RI170" s="79" t="n"/>
      <c r="RJ170" s="79" t="n"/>
      <c r="RK170" s="79" t="n"/>
      <c r="RL170" s="79" t="n"/>
      <c r="RM170" s="79" t="n"/>
      <c r="RN170" s="79" t="n"/>
      <c r="RO170" s="79" t="n"/>
      <c r="RP170" s="79" t="n"/>
      <c r="RQ170" s="79" t="n"/>
      <c r="RR170" s="79" t="n"/>
      <c r="RS170" s="79" t="n"/>
      <c r="RT170" s="79" t="n"/>
      <c r="RU170" s="79" t="n"/>
      <c r="RV170" s="79" t="n"/>
      <c r="RW170" s="79" t="n"/>
      <c r="RX170" s="79" t="n"/>
      <c r="RY170" s="79" t="n"/>
      <c r="RZ170" s="79" t="n"/>
      <c r="SA170" s="79" t="n"/>
      <c r="SB170" s="79" t="n"/>
      <c r="SC170" s="79" t="n"/>
      <c r="SD170" s="79" t="n"/>
      <c r="SE170" s="79" t="n"/>
      <c r="SF170" s="79" t="n"/>
      <c r="SG170" s="79" t="n"/>
      <c r="SH170" s="79" t="n"/>
      <c r="SI170" s="79" t="n"/>
      <c r="SJ170" s="79" t="n"/>
      <c r="SK170" s="79" t="n"/>
      <c r="SL170" s="79" t="n"/>
      <c r="SM170" s="79" t="n"/>
      <c r="SN170" s="79" t="n"/>
      <c r="SO170" s="79" t="n"/>
      <c r="SP170" s="79" t="n"/>
      <c r="SQ170" s="79" t="n"/>
      <c r="SR170" s="79" t="n"/>
      <c r="SS170" s="79" t="n"/>
      <c r="ST170" s="79" t="n"/>
      <c r="SW170" s="78" t="n">
        <v>26</v>
      </c>
      <c r="SX170" s="79" t="n"/>
      <c r="SY170" s="79" t="n"/>
      <c r="SZ170" s="79" t="n"/>
      <c r="TA170" s="79" t="n"/>
      <c r="TB170" s="79" t="n"/>
      <c r="TC170" s="79" t="n"/>
      <c r="TD170" s="79" t="n"/>
      <c r="TE170" s="79" t="n"/>
      <c r="TF170" s="79" t="n"/>
      <c r="TG170" s="79" t="n"/>
      <c r="TH170" s="79" t="n"/>
      <c r="TI170" s="79" t="n"/>
      <c r="TJ170" s="79" t="n"/>
      <c r="TK170" s="79" t="n"/>
      <c r="TL170" s="79" t="n"/>
      <c r="TM170" s="79" t="n"/>
      <c r="TN170" s="79" t="n"/>
      <c r="TO170" s="79" t="n"/>
      <c r="TP170" s="79" t="n"/>
      <c r="TQ170" s="79" t="n"/>
      <c r="TR170" s="79" t="n"/>
      <c r="TS170" s="79" t="n"/>
      <c r="TT170" s="79" t="n"/>
      <c r="TU170" s="79" t="n"/>
      <c r="TV170" s="79" t="n"/>
      <c r="TW170" s="79" t="n"/>
      <c r="TX170" s="79" t="n"/>
      <c r="TY170" s="79" t="n"/>
      <c r="TZ170" s="79" t="n"/>
      <c r="UA170" s="79" t="n"/>
      <c r="UB170" s="79" t="n"/>
      <c r="UC170" s="79" t="n"/>
      <c r="UD170" s="79" t="n"/>
      <c r="UE170" s="79" t="n"/>
      <c r="UF170" s="79" t="n"/>
      <c r="UG170" s="79" t="n"/>
      <c r="UH170" s="79" t="n"/>
      <c r="UI170" s="79" t="n"/>
      <c r="UJ170" s="79" t="n"/>
      <c r="UK170" s="79" t="n"/>
      <c r="UN170" s="78" t="n">
        <v>26</v>
      </c>
      <c r="UO170" s="79" t="n"/>
      <c r="UP170" s="79" t="n"/>
      <c r="UQ170" s="79" t="n"/>
      <c r="UR170" s="79" t="n"/>
      <c r="US170" s="79" t="n"/>
      <c r="UT170" s="79" t="n"/>
      <c r="UU170" s="79" t="n"/>
      <c r="UV170" s="79" t="n"/>
      <c r="UW170" s="79" t="n"/>
      <c r="UX170" s="79" t="n"/>
      <c r="UY170" s="79" t="n"/>
      <c r="UZ170" s="79" t="n"/>
      <c r="VA170" s="79" t="n"/>
      <c r="VB170" s="79" t="n"/>
      <c r="VC170" s="79" t="n"/>
      <c r="VD170" s="79" t="n"/>
      <c r="VE170" s="79" t="n"/>
      <c r="VF170" s="79" t="n"/>
      <c r="VG170" s="79" t="n"/>
      <c r="VH170" s="79" t="n"/>
      <c r="VI170" s="79" t="n"/>
      <c r="VJ170" s="79" t="n"/>
      <c r="VK170" s="79" t="n"/>
      <c r="VL170" s="79" t="n"/>
      <c r="VM170" s="79" t="n"/>
      <c r="VN170" s="79" t="n"/>
      <c r="VO170" s="79" t="n"/>
      <c r="VP170" s="79" t="n"/>
      <c r="VQ170" s="79" t="n"/>
      <c r="VR170" s="79" t="n"/>
      <c r="VS170" s="79" t="n"/>
      <c r="VT170" s="79" t="n"/>
      <c r="VU170" s="79" t="n"/>
      <c r="VV170" s="79" t="n"/>
      <c r="VW170" s="79" t="n"/>
      <c r="VX170" s="79" t="n"/>
      <c r="VY170" s="79" t="n"/>
      <c r="VZ170" s="79" t="n"/>
      <c r="WA170" s="79" t="n"/>
      <c r="WB170" s="79" t="n"/>
      <c r="WE170" s="78" t="n">
        <v>26</v>
      </c>
      <c r="WF170" s="79" t="n"/>
      <c r="WG170" s="79" t="n"/>
      <c r="WH170" s="79" t="n"/>
      <c r="WI170" s="79" t="n"/>
      <c r="WJ170" s="79" t="n"/>
      <c r="WK170" s="79" t="n"/>
      <c r="WL170" s="79" t="n"/>
      <c r="WM170" s="79" t="n"/>
      <c r="WN170" s="79" t="n"/>
      <c r="WO170" s="79" t="n"/>
      <c r="WP170" s="79" t="n"/>
      <c r="WQ170" s="79" t="n"/>
      <c r="WR170" s="79" t="n"/>
      <c r="WS170" s="79" t="n"/>
      <c r="WT170" s="79" t="n"/>
      <c r="WU170" s="79" t="n"/>
      <c r="WV170" s="79" t="n"/>
      <c r="WW170" s="79" t="n"/>
      <c r="WX170" s="79" t="n"/>
      <c r="WY170" s="79" t="n"/>
      <c r="WZ170" s="79" t="n"/>
      <c r="XA170" s="79" t="n"/>
      <c r="XB170" s="79" t="n"/>
      <c r="XC170" s="79" t="n"/>
      <c r="XD170" s="79" t="n"/>
      <c r="XE170" s="79" t="n"/>
      <c r="XF170" s="79" t="n"/>
      <c r="XG170" s="79" t="n"/>
      <c r="XH170" s="79" t="n"/>
      <c r="XI170" s="79" t="n"/>
      <c r="XJ170" s="79" t="n"/>
      <c r="XK170" s="79" t="n"/>
      <c r="XL170" s="79" t="n"/>
      <c r="XM170" s="79" t="n"/>
      <c r="XN170" s="79" t="n"/>
      <c r="XO170" s="79" t="n"/>
      <c r="XP170" s="79" t="n"/>
      <c r="XQ170" s="79" t="n"/>
      <c r="XR170" s="79" t="n"/>
      <c r="XS170" s="79" t="n"/>
      <c r="XV170" s="78" t="n">
        <v>26</v>
      </c>
      <c r="XW170" s="79" t="n"/>
      <c r="XX170" s="79" t="n"/>
      <c r="XY170" s="79" t="n"/>
      <c r="XZ170" s="79" t="n"/>
      <c r="YA170" s="79" t="n"/>
      <c r="YB170" s="79" t="n"/>
      <c r="YC170" s="79" t="n"/>
      <c r="YD170" s="79" t="n"/>
      <c r="YE170" s="79" t="n"/>
      <c r="YF170" s="79" t="n"/>
      <c r="YG170" s="79" t="n"/>
      <c r="YH170" s="79" t="n"/>
      <c r="YI170" s="79" t="n"/>
      <c r="YJ170" s="79" t="n"/>
      <c r="YK170" s="79" t="n"/>
      <c r="YL170" s="79" t="n"/>
      <c r="YM170" s="79" t="n"/>
      <c r="YN170" s="79" t="n"/>
      <c r="YO170" s="79" t="n"/>
      <c r="YP170" s="79" t="n"/>
      <c r="YQ170" s="79" t="n"/>
      <c r="YR170" s="79" t="n"/>
      <c r="YS170" s="79" t="n"/>
      <c r="YT170" s="79" t="n"/>
      <c r="YU170" s="79" t="n"/>
      <c r="YV170" s="79" t="n"/>
      <c r="YW170" s="79" t="n"/>
      <c r="YX170" s="79" t="n"/>
      <c r="YY170" s="79" t="n"/>
      <c r="YZ170" s="79" t="n"/>
      <c r="ZA170" s="79" t="n"/>
      <c r="ZB170" s="79" t="n"/>
      <c r="ZC170" s="79" t="n"/>
      <c r="ZD170" s="79" t="n"/>
      <c r="ZE170" s="79" t="n"/>
      <c r="ZF170" s="79" t="n"/>
      <c r="ZG170" s="79" t="n"/>
      <c r="ZH170" s="79" t="n"/>
      <c r="ZI170" s="79" t="n"/>
      <c r="ZJ170" s="79" t="n"/>
      <c r="ZM170" s="78" t="n">
        <v>26</v>
      </c>
      <c r="ZN170" s="79" t="n"/>
      <c r="ZO170" s="79" t="n"/>
      <c r="ZP170" s="79" t="n"/>
      <c r="ZQ170" s="79" t="n"/>
      <c r="ZR170" s="79" t="n"/>
      <c r="ZS170" s="79" t="n"/>
      <c r="ZT170" s="79" t="n"/>
      <c r="ZU170" s="79" t="n"/>
      <c r="ZV170" s="79" t="n"/>
      <c r="ZW170" s="79" t="n"/>
      <c r="ZX170" s="79" t="n"/>
      <c r="ZY170" s="79" t="n"/>
      <c r="ZZ170" s="79" t="n"/>
      <c r="AAA170" s="79" t="n"/>
      <c r="AAB170" s="79" t="n"/>
      <c r="AAC170" s="79" t="n"/>
      <c r="AAD170" s="79" t="n"/>
      <c r="AAE170" s="79" t="n"/>
      <c r="AAF170" s="79" t="n"/>
      <c r="AAG170" s="79" t="n"/>
      <c r="AAH170" s="79" t="n"/>
      <c r="AAI170" s="79" t="n"/>
      <c r="AAJ170" s="79" t="n"/>
      <c r="AAK170" s="79" t="n"/>
      <c r="AAL170" s="79" t="n"/>
      <c r="AAM170" s="79" t="n"/>
      <c r="AAN170" s="79" t="n"/>
      <c r="AAO170" s="79" t="n"/>
      <c r="AAP170" s="79" t="n"/>
      <c r="AAQ170" s="79" t="n"/>
      <c r="AAR170" s="79" t="n"/>
      <c r="AAS170" s="79" t="n"/>
      <c r="AAT170" s="79" t="n"/>
      <c r="AAU170" s="79" t="n"/>
      <c r="AAV170" s="79" t="n"/>
      <c r="AAW170" s="79" t="n"/>
      <c r="AAX170" s="79" t="n"/>
      <c r="AAY170" s="79" t="n"/>
      <c r="AAZ170" s="79" t="n"/>
      <c r="ABA170" s="79" t="n"/>
      <c r="ABD170" s="78" t="n">
        <v>26</v>
      </c>
      <c r="ABE170" s="79" t="n"/>
      <c r="ABF170" s="79" t="n"/>
      <c r="ABG170" s="79" t="n"/>
      <c r="ABH170" s="79" t="n"/>
      <c r="ABI170" s="79" t="n"/>
      <c r="ABJ170" s="79" t="n"/>
      <c r="ABK170" s="79" t="n"/>
      <c r="ABL170" s="79" t="n"/>
      <c r="ABM170" s="79" t="n"/>
      <c r="ABN170" s="79" t="n"/>
      <c r="ABO170" s="79" t="n"/>
      <c r="ABP170" s="79" t="n"/>
      <c r="ABQ170" s="79" t="n"/>
      <c r="ABR170" s="79" t="n"/>
      <c r="ABS170" s="79" t="n"/>
      <c r="ABT170" s="79" t="n"/>
      <c r="ABU170" s="79" t="n"/>
      <c r="ABV170" s="79" t="n"/>
      <c r="ABW170" s="79" t="n"/>
      <c r="ABX170" s="79" t="n"/>
      <c r="ABY170" s="79" t="n"/>
      <c r="ABZ170" s="79" t="n"/>
      <c r="ACA170" s="79" t="n"/>
      <c r="ACB170" s="79" t="n"/>
      <c r="ACC170" s="79" t="n"/>
      <c r="ACD170" s="79" t="n"/>
      <c r="ACE170" s="79" t="n"/>
      <c r="ACF170" s="79" t="n"/>
      <c r="ACG170" s="79" t="n"/>
      <c r="ACH170" s="79" t="n"/>
      <c r="ACI170" s="79" t="n"/>
      <c r="ACJ170" s="79" t="n"/>
      <c r="ACK170" s="79" t="n"/>
      <c r="ACL170" s="79" t="n"/>
      <c r="ACM170" s="79" t="n"/>
      <c r="ACN170" s="79" t="n"/>
      <c r="ACO170" s="79" t="n"/>
      <c r="ACP170" s="79" t="n"/>
      <c r="ACQ170" s="79" t="n"/>
      <c r="ACR170" s="79" t="n"/>
      <c r="ACU170" s="78" t="n">
        <v>26</v>
      </c>
      <c r="ACV170" s="79" t="n"/>
      <c r="ACW170" s="79" t="n"/>
      <c r="ACX170" s="79" t="n"/>
      <c r="ACY170" s="79" t="n"/>
      <c r="ACZ170" s="79" t="n"/>
      <c r="ADA170" s="79" t="n"/>
      <c r="ADB170" s="79" t="n"/>
      <c r="ADC170" s="79" t="n"/>
      <c r="ADD170" s="79" t="n"/>
      <c r="ADE170" s="79" t="n"/>
      <c r="ADF170" s="79" t="n"/>
      <c r="ADG170" s="79" t="n"/>
      <c r="ADH170" s="79" t="n"/>
      <c r="ADI170" s="79" t="n"/>
      <c r="ADJ170" s="79" t="n"/>
      <c r="ADK170" s="79" t="n"/>
      <c r="ADL170" s="79" t="n"/>
      <c r="ADM170" s="79" t="n"/>
      <c r="ADN170" s="79" t="n"/>
      <c r="ADO170" s="79" t="n"/>
      <c r="ADP170" s="79" t="n"/>
      <c r="ADQ170" s="79" t="n"/>
      <c r="ADR170" s="79" t="n"/>
      <c r="ADS170" s="79" t="n"/>
      <c r="ADT170" s="79" t="n"/>
      <c r="ADU170" s="79" t="n"/>
      <c r="ADV170" s="79" t="n"/>
      <c r="ADW170" s="79" t="n"/>
      <c r="ADX170" s="79" t="n"/>
      <c r="ADY170" s="79" t="n"/>
      <c r="ADZ170" s="79" t="n"/>
      <c r="AEA170" s="79" t="n"/>
      <c r="AEB170" s="79" t="n"/>
      <c r="AEC170" s="79" t="n"/>
      <c r="AED170" s="79" t="n"/>
      <c r="AEE170" s="79" t="n"/>
      <c r="AEF170" s="79" t="n"/>
      <c r="AEG170" s="79" t="n"/>
      <c r="AEH170" s="79" t="n"/>
      <c r="AEI170" s="79" t="n"/>
      <c r="AEL170" s="78" t="n">
        <v>26</v>
      </c>
      <c r="AEM170" s="79" t="n"/>
      <c r="AEN170" s="79" t="n"/>
      <c r="AEO170" s="79" t="n"/>
      <c r="AEP170" s="79" t="n"/>
      <c r="AEQ170" s="79" t="n"/>
      <c r="AER170" s="79" t="n"/>
      <c r="AES170" s="79" t="n"/>
      <c r="AET170" s="79" t="n"/>
      <c r="AEU170" s="79" t="n"/>
      <c r="AEV170" s="79" t="n"/>
      <c r="AEW170" s="79" t="n"/>
      <c r="AEX170" s="79" t="n"/>
      <c r="AEY170" s="79" t="n"/>
      <c r="AEZ170" s="79" t="n"/>
      <c r="AFA170" s="79" t="n"/>
      <c r="AFB170" s="79" t="n"/>
      <c r="AFC170" s="79" t="n"/>
      <c r="AFD170" s="79" t="n"/>
      <c r="AFE170" s="79" t="n"/>
      <c r="AFF170" s="79" t="n"/>
      <c r="AFG170" s="79" t="n"/>
      <c r="AFH170" s="79" t="n"/>
      <c r="AFI170" s="79" t="n"/>
      <c r="AFJ170" s="79" t="n"/>
      <c r="AFK170" s="79" t="n"/>
      <c r="AFL170" s="79" t="n"/>
      <c r="AFM170" s="79" t="n"/>
      <c r="AFN170" s="79" t="n"/>
      <c r="AFO170" s="79" t="n"/>
      <c r="AFP170" s="79" t="n"/>
      <c r="AFQ170" s="79" t="n"/>
      <c r="AFR170" s="79" t="n"/>
      <c r="AFS170" s="79" t="n"/>
      <c r="AFT170" s="79" t="n"/>
      <c r="AFU170" s="79" t="n"/>
      <c r="AFV170" s="79" t="n"/>
      <c r="AFW170" s="79" t="n"/>
      <c r="AFX170" s="79" t="n"/>
      <c r="AFY170" s="79" t="n"/>
      <c r="AFZ170" s="79" t="n"/>
    </row>
    <row r="171">
      <c r="A171" s="78" t="n">
        <v>27</v>
      </c>
      <c r="B171" s="79" t="n"/>
      <c r="C171" s="79" t="n"/>
      <c r="D171" s="79" t="n"/>
      <c r="E171" s="79" t="n"/>
      <c r="F171" s="79" t="n"/>
      <c r="G171" s="79" t="n"/>
      <c r="H171" s="79" t="n"/>
      <c r="I171" s="79" t="n"/>
      <c r="J171" s="79" t="n"/>
      <c r="K171" s="79" t="n"/>
      <c r="L171" s="79" t="n"/>
      <c r="M171" s="79" t="n"/>
      <c r="N171" s="79" t="n"/>
      <c r="O171" s="79" t="n"/>
      <c r="P171" s="79" t="n"/>
      <c r="Q171" s="79" t="n"/>
      <c r="R171" s="79" t="n"/>
      <c r="S171" s="79" t="n"/>
      <c r="T171" s="79" t="n"/>
      <c r="U171" s="79" t="n"/>
      <c r="V171" s="79" t="n"/>
      <c r="W171" s="79" t="n"/>
      <c r="X171" s="79" t="n"/>
      <c r="Y171" s="79" t="n"/>
      <c r="Z171" s="79" t="n"/>
      <c r="AA171" s="79" t="n"/>
      <c r="AB171" s="79" t="n"/>
      <c r="AC171" s="79" t="n"/>
      <c r="AD171" s="79" t="n"/>
      <c r="AE171" s="79" t="n"/>
      <c r="AF171" s="79" t="n"/>
      <c r="AG171" s="79" t="n"/>
      <c r="AH171" s="79" t="n"/>
      <c r="AI171" s="79" t="n"/>
      <c r="AJ171" s="79" t="n"/>
      <c r="AK171" s="79" t="n"/>
      <c r="AL171" s="79" t="n"/>
      <c r="AM171" s="79" t="n"/>
      <c r="AN171" s="79" t="n"/>
      <c r="AO171" s="79" t="n"/>
      <c r="AR171" s="78" t="n">
        <v>27</v>
      </c>
      <c r="AS171" s="79" t="n"/>
      <c r="AT171" s="79" t="n"/>
      <c r="AU171" s="79" t="n"/>
      <c r="AV171" s="79" t="n"/>
      <c r="AW171" s="79" t="n"/>
      <c r="AX171" s="79" t="n"/>
      <c r="AY171" s="79" t="n"/>
      <c r="AZ171" s="79" t="n"/>
      <c r="BA171" s="79" t="n"/>
      <c r="BB171" s="79" t="n"/>
      <c r="BC171" s="79" t="n"/>
      <c r="BD171" s="79" t="n"/>
      <c r="BE171" s="79" t="n"/>
      <c r="BF171" s="79" t="n"/>
      <c r="BG171" s="79" t="n"/>
      <c r="BH171" s="79" t="n"/>
      <c r="BI171" s="79" t="n"/>
      <c r="BJ171" s="79" t="n"/>
      <c r="BK171" s="79" t="n"/>
      <c r="BL171" s="79" t="n"/>
      <c r="BM171" s="79" t="n"/>
      <c r="BN171" s="79" t="n"/>
      <c r="BO171" s="79" t="n"/>
      <c r="BP171" s="79" t="n"/>
      <c r="BQ171" s="79" t="n"/>
      <c r="BR171" s="79" t="n"/>
      <c r="BS171" s="79" t="n"/>
      <c r="BT171" s="79" t="n"/>
      <c r="BU171" s="79" t="n"/>
      <c r="BV171" s="79" t="n"/>
      <c r="BW171" s="79" t="n"/>
      <c r="BX171" s="79" t="n"/>
      <c r="BY171" s="79" t="n"/>
      <c r="BZ171" s="79" t="n"/>
      <c r="CA171" s="79" t="n"/>
      <c r="CB171" s="79" t="n"/>
      <c r="CC171" s="79" t="n"/>
      <c r="CD171" s="79" t="n"/>
      <c r="CE171" s="79" t="n"/>
      <c r="CF171" s="79" t="n"/>
      <c r="CI171" s="78" t="n">
        <v>27</v>
      </c>
      <c r="CJ171" s="79" t="n"/>
      <c r="CK171" s="79" t="n"/>
      <c r="CL171" s="79" t="n"/>
      <c r="CM171" s="79" t="n"/>
      <c r="CN171" s="79" t="n"/>
      <c r="CO171" s="79" t="n"/>
      <c r="CP171" s="79" t="n"/>
      <c r="CQ171" s="79" t="n"/>
      <c r="CR171" s="79" t="n"/>
      <c r="CS171" s="79" t="n"/>
      <c r="CT171" s="79" t="n"/>
      <c r="CU171" s="79" t="n"/>
      <c r="CV171" s="79" t="n"/>
      <c r="CW171" s="79" t="n"/>
      <c r="CX171" s="79" t="n"/>
      <c r="CY171" s="79" t="n"/>
      <c r="CZ171" s="79" t="n"/>
      <c r="DA171" s="79" t="n"/>
      <c r="DB171" s="79" t="n"/>
      <c r="DC171" s="79" t="n"/>
      <c r="DD171" s="79" t="n"/>
      <c r="DE171" s="79" t="n"/>
      <c r="DF171" s="79" t="n"/>
      <c r="DG171" s="79" t="n"/>
      <c r="DH171" s="79" t="n"/>
      <c r="DI171" s="79" t="n"/>
      <c r="DJ171" s="79" t="n"/>
      <c r="DK171" s="79" t="n"/>
      <c r="DL171" s="79" t="n"/>
      <c r="DM171" s="79" t="n"/>
      <c r="DN171" s="79" t="n"/>
      <c r="DO171" s="79" t="n"/>
      <c r="DP171" s="79" t="n"/>
      <c r="DQ171" s="79" t="n"/>
      <c r="DR171" s="79" t="n"/>
      <c r="DS171" s="79" t="n"/>
      <c r="DT171" s="79" t="n"/>
      <c r="DU171" s="79" t="n"/>
      <c r="DV171" s="79" t="n"/>
      <c r="DW171" s="79" t="n"/>
      <c r="DZ171" s="78" t="n">
        <v>27</v>
      </c>
      <c r="EA171" s="79" t="n"/>
      <c r="EB171" s="79" t="n"/>
      <c r="EC171" s="79" t="n"/>
      <c r="ED171" s="79" t="n"/>
      <c r="EE171" s="79" t="n"/>
      <c r="EF171" s="79" t="n"/>
      <c r="EG171" s="79" t="n"/>
      <c r="EH171" s="79" t="n"/>
      <c r="EI171" s="79" t="n"/>
      <c r="EJ171" s="79" t="n"/>
      <c r="EK171" s="79" t="n"/>
      <c r="EL171" s="79" t="n"/>
      <c r="EM171" s="79" t="n"/>
      <c r="EN171" s="79" t="n"/>
      <c r="EO171" s="79" t="n"/>
      <c r="EP171" s="79" t="n"/>
      <c r="EQ171" s="79" t="n"/>
      <c r="ER171" s="79" t="n"/>
      <c r="ES171" s="79" t="n"/>
      <c r="ET171" s="79" t="n"/>
      <c r="EU171" s="79" t="n"/>
      <c r="EV171" s="79" t="n"/>
      <c r="EW171" s="79" t="n"/>
      <c r="EX171" s="79" t="n"/>
      <c r="EY171" s="79" t="n"/>
      <c r="EZ171" s="79" t="n"/>
      <c r="FA171" s="79" t="n"/>
      <c r="FB171" s="79" t="n"/>
      <c r="FC171" s="79" t="n"/>
      <c r="FD171" s="79" t="n"/>
      <c r="FE171" s="79" t="n"/>
      <c r="FF171" s="79" t="n"/>
      <c r="FG171" s="79" t="n"/>
      <c r="FH171" s="79" t="n"/>
      <c r="FI171" s="79" t="n"/>
      <c r="FJ171" s="79" t="n"/>
      <c r="FK171" s="79" t="n"/>
      <c r="FL171" s="79" t="n"/>
      <c r="FM171" s="79" t="n"/>
      <c r="FN171" s="79" t="n"/>
      <c r="FQ171" s="78" t="n">
        <v>27</v>
      </c>
      <c r="FR171" s="79" t="n"/>
      <c r="FS171" s="79" t="n"/>
      <c r="FT171" s="79" t="n"/>
      <c r="FU171" s="79" t="n"/>
      <c r="FV171" s="79" t="n"/>
      <c r="FW171" s="79" t="n"/>
      <c r="FX171" s="79" t="n"/>
      <c r="FY171" s="79" t="n"/>
      <c r="FZ171" s="79" t="n"/>
      <c r="GA171" s="79" t="n"/>
      <c r="GB171" s="79" t="n"/>
      <c r="GC171" s="79" t="n"/>
      <c r="GD171" s="79" t="n"/>
      <c r="GE171" s="79" t="n"/>
      <c r="GF171" s="79" t="n"/>
      <c r="GG171" s="79" t="n"/>
      <c r="GH171" s="79" t="n"/>
      <c r="GI171" s="79" t="n"/>
      <c r="GJ171" s="79" t="n"/>
      <c r="GK171" s="79" t="n"/>
      <c r="GL171" s="79" t="n"/>
      <c r="GM171" s="79" t="n"/>
      <c r="GN171" s="79" t="n"/>
      <c r="GO171" s="79" t="n"/>
      <c r="GP171" s="79" t="n"/>
      <c r="GQ171" s="79" t="n"/>
      <c r="GR171" s="79" t="n"/>
      <c r="GS171" s="79" t="n"/>
      <c r="GT171" s="79" t="n"/>
      <c r="GU171" s="79" t="n"/>
      <c r="GV171" s="79" t="n"/>
      <c r="GW171" s="79" t="n"/>
      <c r="GX171" s="79" t="n"/>
      <c r="GY171" s="79" t="n"/>
      <c r="GZ171" s="79" t="n"/>
      <c r="HA171" s="79" t="n"/>
      <c r="HB171" s="79" t="n"/>
      <c r="HC171" s="79" t="n"/>
      <c r="HD171" s="79" t="n"/>
      <c r="HE171" s="79" t="n"/>
      <c r="HH171" s="78" t="n">
        <v>27</v>
      </c>
      <c r="HI171" s="79" t="n"/>
      <c r="HJ171" s="79" t="n"/>
      <c r="HK171" s="79" t="n"/>
      <c r="HL171" s="79" t="n"/>
      <c r="HM171" s="79" t="n"/>
      <c r="HN171" s="79" t="n"/>
      <c r="HO171" s="79" t="n"/>
      <c r="HP171" s="79" t="n"/>
      <c r="HQ171" s="79" t="n"/>
      <c r="HR171" s="79" t="n"/>
      <c r="HS171" s="79" t="n"/>
      <c r="HT171" s="79" t="n"/>
      <c r="HU171" s="79" t="n"/>
      <c r="HV171" s="79" t="n"/>
      <c r="HW171" s="79" t="n"/>
      <c r="HX171" s="79" t="n"/>
      <c r="HY171" s="79" t="n"/>
      <c r="HZ171" s="79" t="n"/>
      <c r="IA171" s="79" t="n"/>
      <c r="IB171" s="79" t="n"/>
      <c r="IC171" s="79" t="n"/>
      <c r="ID171" s="79" t="n"/>
      <c r="IE171" s="79" t="n"/>
      <c r="IF171" s="79" t="n"/>
      <c r="IG171" s="79" t="n"/>
      <c r="IH171" s="79" t="n"/>
      <c r="II171" s="79" t="n"/>
      <c r="IJ171" s="79" t="n"/>
      <c r="IK171" s="79" t="n"/>
      <c r="IL171" s="79" t="n"/>
      <c r="IM171" s="79" t="n"/>
      <c r="IN171" s="79" t="n"/>
      <c r="IO171" s="79" t="n"/>
      <c r="IP171" s="79" t="n"/>
      <c r="IQ171" s="79" t="n"/>
      <c r="IR171" s="79" t="n"/>
      <c r="IS171" s="79" t="n"/>
      <c r="IT171" s="79" t="n"/>
      <c r="IU171" s="79" t="n"/>
      <c r="IV171" s="79" t="n"/>
      <c r="IY171" s="78" t="n">
        <v>27</v>
      </c>
      <c r="IZ171" s="79" t="n"/>
      <c r="JA171" s="79" t="n"/>
      <c r="JB171" s="79" t="n"/>
      <c r="JC171" s="79" t="n"/>
      <c r="JD171" s="79" t="n"/>
      <c r="JE171" s="79" t="n"/>
      <c r="JF171" s="79" t="n"/>
      <c r="JG171" s="79" t="n"/>
      <c r="JH171" s="79" t="n"/>
      <c r="JI171" s="79" t="n"/>
      <c r="JJ171" s="79" t="n"/>
      <c r="JK171" s="79" t="n"/>
      <c r="JL171" s="79" t="n"/>
      <c r="JM171" s="79" t="n"/>
      <c r="JN171" s="79" t="n"/>
      <c r="JO171" s="79" t="n"/>
      <c r="JP171" s="79" t="n"/>
      <c r="JQ171" s="79" t="n"/>
      <c r="JR171" s="79" t="n"/>
      <c r="JS171" s="79" t="n"/>
      <c r="JT171" s="79" t="n"/>
      <c r="JU171" s="79" t="n"/>
      <c r="JV171" s="79" t="n"/>
      <c r="JW171" s="79" t="n"/>
      <c r="JX171" s="79" t="n"/>
      <c r="JY171" s="79" t="n"/>
      <c r="JZ171" s="79" t="n"/>
      <c r="KA171" s="79" t="n"/>
      <c r="KB171" s="79" t="n"/>
      <c r="KC171" s="79" t="n"/>
      <c r="KD171" s="79" t="n"/>
      <c r="KE171" s="79" t="n"/>
      <c r="KF171" s="79" t="n"/>
      <c r="KG171" s="79" t="n"/>
      <c r="KH171" s="79" t="n"/>
      <c r="KI171" s="79" t="n"/>
      <c r="KJ171" s="79" t="n"/>
      <c r="KK171" s="79" t="n"/>
      <c r="KL171" s="79" t="n"/>
      <c r="KM171" s="79" t="n"/>
      <c r="KP171" s="78" t="n">
        <v>27</v>
      </c>
      <c r="KQ171" s="79" t="n"/>
      <c r="KR171" s="79" t="n"/>
      <c r="KS171" s="79" t="n"/>
      <c r="KT171" s="79" t="n"/>
      <c r="KU171" s="79" t="n"/>
      <c r="KV171" s="79" t="n"/>
      <c r="KW171" s="79" t="n"/>
      <c r="KX171" s="79" t="n"/>
      <c r="KY171" s="79" t="n"/>
      <c r="KZ171" s="79" t="n"/>
      <c r="LA171" s="79" t="n"/>
      <c r="LB171" s="79" t="n"/>
      <c r="LC171" s="79" t="n"/>
      <c r="LD171" s="79" t="n"/>
      <c r="LE171" s="79" t="n"/>
      <c r="LF171" s="79" t="n"/>
      <c r="LG171" s="79" t="n"/>
      <c r="LH171" s="79" t="n"/>
      <c r="LI171" s="79" t="n"/>
      <c r="LJ171" s="79" t="n"/>
      <c r="LK171" s="79" t="n"/>
      <c r="LL171" s="79" t="n"/>
      <c r="LM171" s="79" t="n"/>
      <c r="LN171" s="79" t="n"/>
      <c r="LO171" s="79" t="n"/>
      <c r="LP171" s="79" t="n"/>
      <c r="LQ171" s="79" t="n"/>
      <c r="LR171" s="79" t="n"/>
      <c r="LS171" s="79" t="n"/>
      <c r="LT171" s="79" t="n"/>
      <c r="LU171" s="79" t="n"/>
      <c r="LV171" s="79" t="n"/>
      <c r="LW171" s="79" t="n"/>
      <c r="LX171" s="79" t="n"/>
      <c r="LY171" s="79" t="n"/>
      <c r="LZ171" s="79" t="n"/>
      <c r="MA171" s="79" t="n"/>
      <c r="MB171" s="79" t="n"/>
      <c r="MC171" s="79" t="n"/>
      <c r="MD171" s="79" t="n"/>
      <c r="MG171" s="78" t="n">
        <v>27</v>
      </c>
      <c r="MH171" s="79" t="n"/>
      <c r="MI171" s="79" t="n"/>
      <c r="MJ171" s="79" t="n"/>
      <c r="MK171" s="79" t="n"/>
      <c r="ML171" s="79" t="n"/>
      <c r="MM171" s="79" t="n"/>
      <c r="MN171" s="79" t="n"/>
      <c r="MO171" s="79" t="n"/>
      <c r="MP171" s="79" t="n"/>
      <c r="MQ171" s="79" t="n"/>
      <c r="MR171" s="79" t="n"/>
      <c r="MS171" s="79" t="n"/>
      <c r="MT171" s="79" t="n"/>
      <c r="MU171" s="79" t="n"/>
      <c r="MV171" s="79" t="n"/>
      <c r="MW171" s="79" t="n"/>
      <c r="MX171" s="79" t="n"/>
      <c r="MY171" s="79" t="n"/>
      <c r="MZ171" s="79" t="n"/>
      <c r="NA171" s="79" t="n"/>
      <c r="NB171" s="79" t="n"/>
      <c r="NC171" s="79" t="n"/>
      <c r="ND171" s="79" t="n"/>
      <c r="NE171" s="79" t="n"/>
      <c r="NF171" s="79" t="n"/>
      <c r="NG171" s="79" t="n"/>
      <c r="NH171" s="79" t="n"/>
      <c r="NI171" s="79" t="n"/>
      <c r="NJ171" s="79" t="n"/>
      <c r="NK171" s="79" t="n"/>
      <c r="NL171" s="79" t="n"/>
      <c r="NM171" s="79" t="n"/>
      <c r="NN171" s="79" t="n"/>
      <c r="NO171" s="79" t="n"/>
      <c r="NP171" s="79" t="n"/>
      <c r="NQ171" s="79" t="n"/>
      <c r="NR171" s="79" t="n"/>
      <c r="NS171" s="79" t="n"/>
      <c r="NT171" s="79" t="n"/>
      <c r="NU171" s="79" t="n"/>
      <c r="NX171" s="78" t="n">
        <v>27</v>
      </c>
      <c r="NY171" s="79" t="n"/>
      <c r="NZ171" s="79" t="n"/>
      <c r="OA171" s="79" t="n"/>
      <c r="OB171" s="79" t="n"/>
      <c r="OC171" s="79" t="n"/>
      <c r="OD171" s="79" t="n"/>
      <c r="OE171" s="79" t="n"/>
      <c r="OF171" s="79" t="n"/>
      <c r="OG171" s="79" t="n"/>
      <c r="OH171" s="79" t="n"/>
      <c r="OI171" s="79" t="n"/>
      <c r="OJ171" s="79" t="n"/>
      <c r="OK171" s="79" t="n"/>
      <c r="OL171" s="79" t="n"/>
      <c r="OM171" s="79" t="n"/>
      <c r="ON171" s="79" t="n"/>
      <c r="OO171" s="79" t="n"/>
      <c r="OP171" s="79" t="n"/>
      <c r="OQ171" s="79" t="n"/>
      <c r="OR171" s="79" t="n"/>
      <c r="OS171" s="79" t="n"/>
      <c r="OT171" s="79" t="n"/>
      <c r="OU171" s="79" t="n"/>
      <c r="OV171" s="79" t="n"/>
      <c r="OW171" s="79" t="n"/>
      <c r="OX171" s="79" t="n"/>
      <c r="OY171" s="79" t="n"/>
      <c r="OZ171" s="79" t="n"/>
      <c r="PA171" s="79" t="n"/>
      <c r="PB171" s="79" t="n"/>
      <c r="PC171" s="79" t="n"/>
      <c r="PD171" s="79" t="n"/>
      <c r="PE171" s="79" t="n"/>
      <c r="PF171" s="79" t="n"/>
      <c r="PG171" s="79" t="n"/>
      <c r="PH171" s="79" t="n"/>
      <c r="PI171" s="79" t="n"/>
      <c r="PJ171" s="79" t="n"/>
      <c r="PK171" s="79" t="n"/>
      <c r="PL171" s="79" t="n"/>
      <c r="PO171" s="78" t="n">
        <v>27</v>
      </c>
      <c r="PP171" s="79" t="n"/>
      <c r="PQ171" s="79" t="n"/>
      <c r="PR171" s="79" t="n"/>
      <c r="PS171" s="79" t="n"/>
      <c r="PT171" s="79" t="n"/>
      <c r="PU171" s="79" t="n"/>
      <c r="PV171" s="79" t="n"/>
      <c r="PW171" s="79" t="n"/>
      <c r="PX171" s="79" t="n"/>
      <c r="PY171" s="79" t="n"/>
      <c r="PZ171" s="79" t="n"/>
      <c r="QA171" s="79" t="n"/>
      <c r="QB171" s="79" t="n"/>
      <c r="QC171" s="79" t="n"/>
      <c r="QD171" s="79" t="n"/>
      <c r="QE171" s="79" t="n"/>
      <c r="QF171" s="79" t="n"/>
      <c r="QG171" s="79" t="n"/>
      <c r="QH171" s="79" t="n"/>
      <c r="QI171" s="79" t="n"/>
      <c r="QJ171" s="79" t="n"/>
      <c r="QK171" s="79" t="n"/>
      <c r="QL171" s="79" t="n"/>
      <c r="QM171" s="79" t="n"/>
      <c r="QN171" s="79" t="n"/>
      <c r="QO171" s="79" t="n"/>
      <c r="QP171" s="79" t="n"/>
      <c r="QQ171" s="79" t="n"/>
      <c r="QR171" s="79" t="n"/>
      <c r="QS171" s="79" t="n"/>
      <c r="QT171" s="79" t="n"/>
      <c r="QU171" s="79" t="n"/>
      <c r="QV171" s="79" t="n"/>
      <c r="QW171" s="79" t="n"/>
      <c r="QX171" s="79" t="n"/>
      <c r="QY171" s="79" t="n"/>
      <c r="QZ171" s="79" t="n"/>
      <c r="RA171" s="79" t="n"/>
      <c r="RB171" s="79" t="n"/>
      <c r="RC171" s="79" t="n"/>
      <c r="RF171" s="78" t="n">
        <v>27</v>
      </c>
      <c r="RG171" s="79" t="n"/>
      <c r="RH171" s="79" t="n"/>
      <c r="RI171" s="79" t="n"/>
      <c r="RJ171" s="79" t="n"/>
      <c r="RK171" s="79" t="n"/>
      <c r="RL171" s="79" t="n"/>
      <c r="RM171" s="79" t="n"/>
      <c r="RN171" s="79" t="n"/>
      <c r="RO171" s="79" t="n"/>
      <c r="RP171" s="79" t="n"/>
      <c r="RQ171" s="79" t="n"/>
      <c r="RR171" s="79" t="n"/>
      <c r="RS171" s="79" t="n"/>
      <c r="RT171" s="79" t="n"/>
      <c r="RU171" s="79" t="n"/>
      <c r="RV171" s="79" t="n"/>
      <c r="RW171" s="79" t="n"/>
      <c r="RX171" s="79" t="n"/>
      <c r="RY171" s="79" t="n"/>
      <c r="RZ171" s="79" t="n"/>
      <c r="SA171" s="79" t="n"/>
      <c r="SB171" s="79" t="n"/>
      <c r="SC171" s="79" t="n"/>
      <c r="SD171" s="79" t="n"/>
      <c r="SE171" s="79" t="n"/>
      <c r="SF171" s="79" t="n"/>
      <c r="SG171" s="79" t="n"/>
      <c r="SH171" s="79" t="n"/>
      <c r="SI171" s="79" t="n"/>
      <c r="SJ171" s="79" t="n"/>
      <c r="SK171" s="79" t="n"/>
      <c r="SL171" s="79" t="n"/>
      <c r="SM171" s="79" t="n"/>
      <c r="SN171" s="79" t="n"/>
      <c r="SO171" s="79" t="n"/>
      <c r="SP171" s="79" t="n"/>
      <c r="SQ171" s="79" t="n"/>
      <c r="SR171" s="79" t="n"/>
      <c r="SS171" s="79" t="n"/>
      <c r="ST171" s="79" t="n"/>
      <c r="SW171" s="78" t="n">
        <v>27</v>
      </c>
      <c r="SX171" s="79" t="n"/>
      <c r="SY171" s="79" t="n"/>
      <c r="SZ171" s="79" t="n"/>
      <c r="TA171" s="79" t="n"/>
      <c r="TB171" s="79" t="n"/>
      <c r="TC171" s="79" t="n"/>
      <c r="TD171" s="79" t="n"/>
      <c r="TE171" s="79" t="n"/>
      <c r="TF171" s="79" t="n"/>
      <c r="TG171" s="79" t="n"/>
      <c r="TH171" s="79" t="n"/>
      <c r="TI171" s="79" t="n"/>
      <c r="TJ171" s="79" t="n"/>
      <c r="TK171" s="79" t="n"/>
      <c r="TL171" s="79" t="n"/>
      <c r="TM171" s="79" t="n"/>
      <c r="TN171" s="79" t="n"/>
      <c r="TO171" s="79" t="n"/>
      <c r="TP171" s="79" t="n"/>
      <c r="TQ171" s="79" t="n"/>
      <c r="TR171" s="79" t="n"/>
      <c r="TS171" s="79" t="n"/>
      <c r="TT171" s="79" t="n"/>
      <c r="TU171" s="79" t="n"/>
      <c r="TV171" s="79" t="n"/>
      <c r="TW171" s="79" t="n"/>
      <c r="TX171" s="79" t="n"/>
      <c r="TY171" s="79" t="n"/>
      <c r="TZ171" s="79" t="n"/>
      <c r="UA171" s="79" t="n"/>
      <c r="UB171" s="79" t="n"/>
      <c r="UC171" s="79" t="n"/>
      <c r="UD171" s="79" t="n"/>
      <c r="UE171" s="79" t="n"/>
      <c r="UF171" s="79" t="n"/>
      <c r="UG171" s="79" t="n"/>
      <c r="UH171" s="79" t="n"/>
      <c r="UI171" s="79" t="n"/>
      <c r="UJ171" s="79" t="n"/>
      <c r="UK171" s="79" t="n"/>
      <c r="UN171" s="78" t="n">
        <v>27</v>
      </c>
      <c r="UO171" s="79" t="n"/>
      <c r="UP171" s="79" t="n"/>
      <c r="UQ171" s="79" t="n"/>
      <c r="UR171" s="79" t="n"/>
      <c r="US171" s="79" t="n"/>
      <c r="UT171" s="79" t="n"/>
      <c r="UU171" s="79" t="n"/>
      <c r="UV171" s="79" t="n"/>
      <c r="UW171" s="79" t="n"/>
      <c r="UX171" s="79" t="n"/>
      <c r="UY171" s="79" t="n"/>
      <c r="UZ171" s="79" t="n"/>
      <c r="VA171" s="79" t="n"/>
      <c r="VB171" s="79" t="n"/>
      <c r="VC171" s="79" t="n"/>
      <c r="VD171" s="79" t="n"/>
      <c r="VE171" s="79" t="n"/>
      <c r="VF171" s="79" t="n"/>
      <c r="VG171" s="79" t="n"/>
      <c r="VH171" s="79" t="n"/>
      <c r="VI171" s="79" t="n"/>
      <c r="VJ171" s="79" t="n"/>
      <c r="VK171" s="79" t="n"/>
      <c r="VL171" s="79" t="n"/>
      <c r="VM171" s="79" t="n"/>
      <c r="VN171" s="79" t="n"/>
      <c r="VO171" s="79" t="n"/>
      <c r="VP171" s="79" t="n"/>
      <c r="VQ171" s="79" t="n"/>
      <c r="VR171" s="79" t="n"/>
      <c r="VS171" s="79" t="n"/>
      <c r="VT171" s="79" t="n"/>
      <c r="VU171" s="79" t="n"/>
      <c r="VV171" s="79" t="n"/>
      <c r="VW171" s="79" t="n"/>
      <c r="VX171" s="79" t="n"/>
      <c r="VY171" s="79" t="n"/>
      <c r="VZ171" s="79" t="n"/>
      <c r="WA171" s="79" t="n"/>
      <c r="WB171" s="79" t="n"/>
      <c r="WE171" s="78" t="n">
        <v>27</v>
      </c>
      <c r="WF171" s="79" t="n"/>
      <c r="WG171" s="79" t="n"/>
      <c r="WH171" s="79" t="n"/>
      <c r="WI171" s="79" t="n"/>
      <c r="WJ171" s="79" t="n"/>
      <c r="WK171" s="79" t="n"/>
      <c r="WL171" s="79" t="n"/>
      <c r="WM171" s="79" t="n"/>
      <c r="WN171" s="79" t="n"/>
      <c r="WO171" s="79" t="n"/>
      <c r="WP171" s="79" t="n"/>
      <c r="WQ171" s="79" t="n"/>
      <c r="WR171" s="79" t="n"/>
      <c r="WS171" s="79" t="n"/>
      <c r="WT171" s="79" t="n"/>
      <c r="WU171" s="79" t="n"/>
      <c r="WV171" s="79" t="n"/>
      <c r="WW171" s="79" t="n"/>
      <c r="WX171" s="79" t="n"/>
      <c r="WY171" s="79" t="n"/>
      <c r="WZ171" s="79" t="n"/>
      <c r="XA171" s="79" t="n"/>
      <c r="XB171" s="79" t="n"/>
      <c r="XC171" s="79" t="n"/>
      <c r="XD171" s="79" t="n"/>
      <c r="XE171" s="79" t="n"/>
      <c r="XF171" s="79" t="n"/>
      <c r="XG171" s="79" t="n"/>
      <c r="XH171" s="79" t="n"/>
      <c r="XI171" s="79" t="n"/>
      <c r="XJ171" s="79" t="n"/>
      <c r="XK171" s="79" t="n"/>
      <c r="XL171" s="79" t="n"/>
      <c r="XM171" s="79" t="n"/>
      <c r="XN171" s="79" t="n"/>
      <c r="XO171" s="79" t="n"/>
      <c r="XP171" s="79" t="n"/>
      <c r="XQ171" s="79" t="n"/>
      <c r="XR171" s="79" t="n"/>
      <c r="XS171" s="79" t="n"/>
      <c r="XV171" s="78" t="n">
        <v>27</v>
      </c>
      <c r="XW171" s="79" t="n"/>
      <c r="XX171" s="79" t="n"/>
      <c r="XY171" s="79" t="n"/>
      <c r="XZ171" s="79" t="n"/>
      <c r="YA171" s="79" t="n"/>
      <c r="YB171" s="79" t="n"/>
      <c r="YC171" s="79" t="n"/>
      <c r="YD171" s="79" t="n"/>
      <c r="YE171" s="79" t="n"/>
      <c r="YF171" s="79" t="n"/>
      <c r="YG171" s="79" t="n"/>
      <c r="YH171" s="79" t="n"/>
      <c r="YI171" s="79" t="n"/>
      <c r="YJ171" s="79" t="n"/>
      <c r="YK171" s="79" t="n"/>
      <c r="YL171" s="79" t="n"/>
      <c r="YM171" s="79" t="n"/>
      <c r="YN171" s="79" t="n"/>
      <c r="YO171" s="79" t="n"/>
      <c r="YP171" s="79" t="n"/>
      <c r="YQ171" s="79" t="n"/>
      <c r="YR171" s="79" t="n"/>
      <c r="YS171" s="79" t="n"/>
      <c r="YT171" s="79" t="n"/>
      <c r="YU171" s="79" t="n"/>
      <c r="YV171" s="79" t="n"/>
      <c r="YW171" s="79" t="n"/>
      <c r="YX171" s="79" t="n"/>
      <c r="YY171" s="79" t="n"/>
      <c r="YZ171" s="79" t="n"/>
      <c r="ZA171" s="79" t="n"/>
      <c r="ZB171" s="79" t="n"/>
      <c r="ZC171" s="79" t="n"/>
      <c r="ZD171" s="79" t="n"/>
      <c r="ZE171" s="79" t="n"/>
      <c r="ZF171" s="79" t="n"/>
      <c r="ZG171" s="79" t="n"/>
      <c r="ZH171" s="79" t="n"/>
      <c r="ZI171" s="79" t="n"/>
      <c r="ZJ171" s="79" t="n"/>
      <c r="ZM171" s="78" t="n">
        <v>27</v>
      </c>
      <c r="ZN171" s="79" t="n"/>
      <c r="ZO171" s="79" t="n"/>
      <c r="ZP171" s="79" t="n"/>
      <c r="ZQ171" s="79" t="n"/>
      <c r="ZR171" s="79" t="n"/>
      <c r="ZS171" s="79" t="n"/>
      <c r="ZT171" s="79" t="n"/>
      <c r="ZU171" s="79" t="n"/>
      <c r="ZV171" s="79" t="n"/>
      <c r="ZW171" s="79" t="n"/>
      <c r="ZX171" s="79" t="n"/>
      <c r="ZY171" s="79" t="n"/>
      <c r="ZZ171" s="79" t="n"/>
      <c r="AAA171" s="79" t="n"/>
      <c r="AAB171" s="79" t="n"/>
      <c r="AAC171" s="79" t="n"/>
      <c r="AAD171" s="79" t="n"/>
      <c r="AAE171" s="79" t="n"/>
      <c r="AAF171" s="79" t="n"/>
      <c r="AAG171" s="79" t="n"/>
      <c r="AAH171" s="79" t="n"/>
      <c r="AAI171" s="79" t="n"/>
      <c r="AAJ171" s="79" t="n"/>
      <c r="AAK171" s="79" t="n"/>
      <c r="AAL171" s="79" t="n"/>
      <c r="AAM171" s="79" t="n"/>
      <c r="AAN171" s="79" t="n"/>
      <c r="AAO171" s="79" t="n"/>
      <c r="AAP171" s="79" t="n"/>
      <c r="AAQ171" s="79" t="n"/>
      <c r="AAR171" s="79" t="n"/>
      <c r="AAS171" s="79" t="n"/>
      <c r="AAT171" s="79" t="n"/>
      <c r="AAU171" s="79" t="n"/>
      <c r="AAV171" s="79" t="n"/>
      <c r="AAW171" s="79" t="n"/>
      <c r="AAX171" s="79" t="n"/>
      <c r="AAY171" s="79" t="n"/>
      <c r="AAZ171" s="79" t="n"/>
      <c r="ABA171" s="79" t="n"/>
      <c r="ABD171" s="78" t="n">
        <v>27</v>
      </c>
      <c r="ABE171" s="79" t="n"/>
      <c r="ABF171" s="79" t="n"/>
      <c r="ABG171" s="79" t="n"/>
      <c r="ABH171" s="79" t="n"/>
      <c r="ABI171" s="79" t="n"/>
      <c r="ABJ171" s="79" t="n"/>
      <c r="ABK171" s="79" t="n"/>
      <c r="ABL171" s="79" t="n"/>
      <c r="ABM171" s="79" t="n"/>
      <c r="ABN171" s="79" t="n"/>
      <c r="ABO171" s="79" t="n"/>
      <c r="ABP171" s="79" t="n"/>
      <c r="ABQ171" s="79" t="n"/>
      <c r="ABR171" s="79" t="n"/>
      <c r="ABS171" s="79" t="n"/>
      <c r="ABT171" s="79" t="n"/>
      <c r="ABU171" s="79" t="n"/>
      <c r="ABV171" s="79" t="n"/>
      <c r="ABW171" s="79" t="n"/>
      <c r="ABX171" s="79" t="n"/>
      <c r="ABY171" s="79" t="n"/>
      <c r="ABZ171" s="79" t="n"/>
      <c r="ACA171" s="79" t="n"/>
      <c r="ACB171" s="79" t="n"/>
      <c r="ACC171" s="79" t="n"/>
      <c r="ACD171" s="79" t="n"/>
      <c r="ACE171" s="79" t="n"/>
      <c r="ACF171" s="79" t="n"/>
      <c r="ACG171" s="79" t="n"/>
      <c r="ACH171" s="79" t="n"/>
      <c r="ACI171" s="79" t="n"/>
      <c r="ACJ171" s="79" t="n"/>
      <c r="ACK171" s="79" t="n"/>
      <c r="ACL171" s="79" t="n"/>
      <c r="ACM171" s="79" t="n"/>
      <c r="ACN171" s="79" t="n"/>
      <c r="ACO171" s="79" t="n"/>
      <c r="ACP171" s="79" t="n"/>
      <c r="ACQ171" s="79" t="n"/>
      <c r="ACR171" s="79" t="n"/>
      <c r="ACU171" s="78" t="n">
        <v>27</v>
      </c>
      <c r="ACV171" s="79" t="n"/>
      <c r="ACW171" s="79" t="n"/>
      <c r="ACX171" s="79" t="n"/>
      <c r="ACY171" s="79" t="n"/>
      <c r="ACZ171" s="79" t="n"/>
      <c r="ADA171" s="79" t="n"/>
      <c r="ADB171" s="79" t="n"/>
      <c r="ADC171" s="79" t="n"/>
      <c r="ADD171" s="79" t="n"/>
      <c r="ADE171" s="79" t="n"/>
      <c r="ADF171" s="79" t="n"/>
      <c r="ADG171" s="79" t="n"/>
      <c r="ADH171" s="79" t="n"/>
      <c r="ADI171" s="79" t="n"/>
      <c r="ADJ171" s="79" t="n"/>
      <c r="ADK171" s="79" t="n"/>
      <c r="ADL171" s="79" t="n"/>
      <c r="ADM171" s="79" t="n"/>
      <c r="ADN171" s="79" t="n"/>
      <c r="ADO171" s="79" t="n"/>
      <c r="ADP171" s="79" t="n"/>
      <c r="ADQ171" s="79" t="n"/>
      <c r="ADR171" s="79" t="n"/>
      <c r="ADS171" s="79" t="n"/>
      <c r="ADT171" s="79" t="n"/>
      <c r="ADU171" s="79" t="n"/>
      <c r="ADV171" s="79" t="n"/>
      <c r="ADW171" s="79" t="n"/>
      <c r="ADX171" s="79" t="n"/>
      <c r="ADY171" s="79" t="n"/>
      <c r="ADZ171" s="79" t="n"/>
      <c r="AEA171" s="79" t="n"/>
      <c r="AEB171" s="79" t="n"/>
      <c r="AEC171" s="79" t="n"/>
      <c r="AED171" s="79" t="n"/>
      <c r="AEE171" s="79" t="n"/>
      <c r="AEF171" s="79" t="n"/>
      <c r="AEG171" s="79" t="n"/>
      <c r="AEH171" s="79" t="n"/>
      <c r="AEI171" s="79" t="n"/>
      <c r="AEL171" s="78" t="n">
        <v>27</v>
      </c>
      <c r="AEM171" s="79" t="n"/>
      <c r="AEN171" s="79" t="n"/>
      <c r="AEO171" s="79" t="n"/>
      <c r="AEP171" s="79" t="n"/>
      <c r="AEQ171" s="79" t="n"/>
      <c r="AER171" s="79" t="n"/>
      <c r="AES171" s="79" t="n"/>
      <c r="AET171" s="79" t="n"/>
      <c r="AEU171" s="79" t="n"/>
      <c r="AEV171" s="79" t="n"/>
      <c r="AEW171" s="79" t="n"/>
      <c r="AEX171" s="79" t="n"/>
      <c r="AEY171" s="79" t="n"/>
      <c r="AEZ171" s="79" t="n"/>
      <c r="AFA171" s="79" t="n"/>
      <c r="AFB171" s="79" t="n"/>
      <c r="AFC171" s="79" t="n"/>
      <c r="AFD171" s="79" t="n"/>
      <c r="AFE171" s="79" t="n"/>
      <c r="AFF171" s="79" t="n"/>
      <c r="AFG171" s="79" t="n"/>
      <c r="AFH171" s="79" t="n"/>
      <c r="AFI171" s="79" t="n"/>
      <c r="AFJ171" s="79" t="n"/>
      <c r="AFK171" s="79" t="n"/>
      <c r="AFL171" s="79" t="n"/>
      <c r="AFM171" s="79" t="n"/>
      <c r="AFN171" s="79" t="n"/>
      <c r="AFO171" s="79" t="n"/>
      <c r="AFP171" s="79" t="n"/>
      <c r="AFQ171" s="79" t="n"/>
      <c r="AFR171" s="79" t="n"/>
      <c r="AFS171" s="79" t="n"/>
      <c r="AFT171" s="79" t="n"/>
      <c r="AFU171" s="79" t="n"/>
      <c r="AFV171" s="79" t="n"/>
      <c r="AFW171" s="79" t="n"/>
      <c r="AFX171" s="79" t="n"/>
      <c r="AFY171" s="79" t="n"/>
      <c r="AFZ171" s="79" t="n"/>
    </row>
    <row r="172">
      <c r="A172" s="78" t="n">
        <v>28</v>
      </c>
      <c r="B172" s="79" t="n"/>
      <c r="C172" s="79" t="n"/>
      <c r="D172" s="79" t="n"/>
      <c r="E172" s="79" t="n"/>
      <c r="F172" s="79" t="n"/>
      <c r="G172" s="79" t="n"/>
      <c r="H172" s="79" t="n"/>
      <c r="I172" s="79" t="n"/>
      <c r="J172" s="79" t="n"/>
      <c r="K172" s="79" t="n"/>
      <c r="L172" s="79" t="n"/>
      <c r="M172" s="79" t="n"/>
      <c r="N172" s="79" t="n"/>
      <c r="O172" s="79" t="n"/>
      <c r="P172" s="79" t="n"/>
      <c r="Q172" s="79" t="n"/>
      <c r="R172" s="79" t="n"/>
      <c r="S172" s="79" t="n"/>
      <c r="T172" s="79" t="n"/>
      <c r="U172" s="79" t="n"/>
      <c r="V172" s="79" t="n"/>
      <c r="W172" s="79" t="n"/>
      <c r="X172" s="79" t="n"/>
      <c r="Y172" s="79" t="n"/>
      <c r="Z172" s="79" t="n"/>
      <c r="AA172" s="79" t="n"/>
      <c r="AB172" s="79" t="n"/>
      <c r="AC172" s="79" t="n"/>
      <c r="AD172" s="79" t="n"/>
      <c r="AE172" s="79" t="n"/>
      <c r="AF172" s="79" t="n"/>
      <c r="AG172" s="79" t="n"/>
      <c r="AH172" s="79" t="n"/>
      <c r="AI172" s="79" t="n"/>
      <c r="AJ172" s="79" t="n"/>
      <c r="AK172" s="79" t="n"/>
      <c r="AL172" s="79" t="n"/>
      <c r="AM172" s="79" t="n"/>
      <c r="AN172" s="79" t="n"/>
      <c r="AO172" s="79" t="n"/>
      <c r="AR172" s="78" t="n">
        <v>28</v>
      </c>
      <c r="AS172" s="79" t="n"/>
      <c r="AT172" s="79" t="n"/>
      <c r="AU172" s="79" t="n"/>
      <c r="AV172" s="79" t="n"/>
      <c r="AW172" s="79" t="n"/>
      <c r="AX172" s="79" t="n"/>
      <c r="AY172" s="79" t="n"/>
      <c r="AZ172" s="79" t="n"/>
      <c r="BA172" s="79" t="n"/>
      <c r="BB172" s="79" t="n"/>
      <c r="BC172" s="79" t="n"/>
      <c r="BD172" s="79" t="n"/>
      <c r="BE172" s="79" t="n"/>
      <c r="BF172" s="79" t="n"/>
      <c r="BG172" s="79" t="n"/>
      <c r="BH172" s="79" t="n"/>
      <c r="BI172" s="79" t="n"/>
      <c r="BJ172" s="79" t="n"/>
      <c r="BK172" s="79" t="n"/>
      <c r="BL172" s="79" t="n"/>
      <c r="BM172" s="79" t="n"/>
      <c r="BN172" s="79" t="n"/>
      <c r="BO172" s="79" t="n"/>
      <c r="BP172" s="79" t="n"/>
      <c r="BQ172" s="79" t="n"/>
      <c r="BR172" s="79" t="n"/>
      <c r="BS172" s="79" t="n"/>
      <c r="BT172" s="79" t="n"/>
      <c r="BU172" s="79" t="n"/>
      <c r="BV172" s="79" t="n"/>
      <c r="BW172" s="79" t="n"/>
      <c r="BX172" s="79" t="n"/>
      <c r="BY172" s="79" t="n"/>
      <c r="BZ172" s="79" t="n"/>
      <c r="CA172" s="79" t="n"/>
      <c r="CB172" s="79" t="n"/>
      <c r="CC172" s="79" t="n"/>
      <c r="CD172" s="79" t="n"/>
      <c r="CE172" s="79" t="n"/>
      <c r="CF172" s="79" t="n"/>
      <c r="CI172" s="78" t="n">
        <v>28</v>
      </c>
      <c r="CJ172" s="79" t="n"/>
      <c r="CK172" s="79" t="n"/>
      <c r="CL172" s="79" t="n"/>
      <c r="CM172" s="79" t="n"/>
      <c r="CN172" s="79" t="n"/>
      <c r="CO172" s="79" t="n"/>
      <c r="CP172" s="79" t="n"/>
      <c r="CQ172" s="79" t="n"/>
      <c r="CR172" s="79" t="n"/>
      <c r="CS172" s="79" t="n"/>
      <c r="CT172" s="79" t="n"/>
      <c r="CU172" s="79" t="n"/>
      <c r="CV172" s="79" t="n"/>
      <c r="CW172" s="79" t="n"/>
      <c r="CX172" s="79" t="n"/>
      <c r="CY172" s="79" t="n"/>
      <c r="CZ172" s="79" t="n"/>
      <c r="DA172" s="79" t="n"/>
      <c r="DB172" s="79" t="n"/>
      <c r="DC172" s="79" t="n"/>
      <c r="DD172" s="79" t="n"/>
      <c r="DE172" s="79" t="n"/>
      <c r="DF172" s="79" t="n"/>
      <c r="DG172" s="79" t="n"/>
      <c r="DH172" s="79" t="n"/>
      <c r="DI172" s="79" t="n"/>
      <c r="DJ172" s="79" t="n"/>
      <c r="DK172" s="79" t="n"/>
      <c r="DL172" s="79" t="n"/>
      <c r="DM172" s="79" t="n"/>
      <c r="DN172" s="79" t="n"/>
      <c r="DO172" s="79" t="n"/>
      <c r="DP172" s="79" t="n"/>
      <c r="DQ172" s="79" t="n"/>
      <c r="DR172" s="79" t="n"/>
      <c r="DS172" s="79" t="n"/>
      <c r="DT172" s="79" t="n"/>
      <c r="DU172" s="79" t="n"/>
      <c r="DV172" s="79" t="n"/>
      <c r="DW172" s="79" t="n"/>
      <c r="DZ172" s="78" t="n">
        <v>28</v>
      </c>
      <c r="EA172" s="79" t="n"/>
      <c r="EB172" s="79" t="n"/>
      <c r="EC172" s="79" t="n"/>
      <c r="ED172" s="79" t="n"/>
      <c r="EE172" s="79" t="n"/>
      <c r="EF172" s="79" t="n"/>
      <c r="EG172" s="79" t="n"/>
      <c r="EH172" s="79" t="n"/>
      <c r="EI172" s="79" t="n"/>
      <c r="EJ172" s="79" t="n"/>
      <c r="EK172" s="79" t="n"/>
      <c r="EL172" s="79" t="n"/>
      <c r="EM172" s="79" t="n"/>
      <c r="EN172" s="79" t="n"/>
      <c r="EO172" s="79" t="n"/>
      <c r="EP172" s="79" t="n"/>
      <c r="EQ172" s="79" t="n"/>
      <c r="ER172" s="79" t="n"/>
      <c r="ES172" s="79" t="n"/>
      <c r="ET172" s="79" t="n"/>
      <c r="EU172" s="79" t="n"/>
      <c r="EV172" s="79" t="n"/>
      <c r="EW172" s="79" t="n"/>
      <c r="EX172" s="79" t="n"/>
      <c r="EY172" s="79" t="n"/>
      <c r="EZ172" s="79" t="n"/>
      <c r="FA172" s="79" t="n"/>
      <c r="FB172" s="79" t="n"/>
      <c r="FC172" s="79" t="n"/>
      <c r="FD172" s="79" t="n"/>
      <c r="FE172" s="79" t="n"/>
      <c r="FF172" s="79" t="n"/>
      <c r="FG172" s="79" t="n"/>
      <c r="FH172" s="79" t="n"/>
      <c r="FI172" s="79" t="n"/>
      <c r="FJ172" s="79" t="n"/>
      <c r="FK172" s="79" t="n"/>
      <c r="FL172" s="79" t="n"/>
      <c r="FM172" s="79" t="n"/>
      <c r="FN172" s="79" t="n"/>
      <c r="FQ172" s="78" t="n">
        <v>28</v>
      </c>
      <c r="FR172" s="79" t="n"/>
      <c r="FS172" s="79" t="n"/>
      <c r="FT172" s="79" t="n"/>
      <c r="FU172" s="79" t="n"/>
      <c r="FV172" s="79" t="n"/>
      <c r="FW172" s="79" t="n"/>
      <c r="FX172" s="79" t="n"/>
      <c r="FY172" s="79" t="n"/>
      <c r="FZ172" s="79" t="n"/>
      <c r="GA172" s="79" t="n"/>
      <c r="GB172" s="79" t="n"/>
      <c r="GC172" s="79" t="n"/>
      <c r="GD172" s="79" t="n"/>
      <c r="GE172" s="79" t="n"/>
      <c r="GF172" s="79" t="n"/>
      <c r="GG172" s="79" t="n"/>
      <c r="GH172" s="79" t="n"/>
      <c r="GI172" s="79" t="n"/>
      <c r="GJ172" s="79" t="n"/>
      <c r="GK172" s="79" t="n"/>
      <c r="GL172" s="79" t="n"/>
      <c r="GM172" s="79" t="n"/>
      <c r="GN172" s="79" t="n"/>
      <c r="GO172" s="79" t="n"/>
      <c r="GP172" s="79" t="n"/>
      <c r="GQ172" s="79" t="n"/>
      <c r="GR172" s="79" t="n"/>
      <c r="GS172" s="79" t="n"/>
      <c r="GT172" s="79" t="n"/>
      <c r="GU172" s="79" t="n"/>
      <c r="GV172" s="79" t="n"/>
      <c r="GW172" s="79" t="n"/>
      <c r="GX172" s="79" t="n"/>
      <c r="GY172" s="79" t="n"/>
      <c r="GZ172" s="79" t="n"/>
      <c r="HA172" s="79" t="n"/>
      <c r="HB172" s="79" t="n"/>
      <c r="HC172" s="79" t="n"/>
      <c r="HD172" s="79" t="n"/>
      <c r="HE172" s="79" t="n"/>
      <c r="HH172" s="78" t="n">
        <v>28</v>
      </c>
      <c r="HI172" s="79" t="n"/>
      <c r="HJ172" s="79" t="n"/>
      <c r="HK172" s="79" t="n"/>
      <c r="HL172" s="79" t="n"/>
      <c r="HM172" s="79" t="n"/>
      <c r="HN172" s="79" t="n"/>
      <c r="HO172" s="79" t="n"/>
      <c r="HP172" s="79" t="n"/>
      <c r="HQ172" s="79" t="n"/>
      <c r="HR172" s="79" t="n"/>
      <c r="HS172" s="79" t="n"/>
      <c r="HT172" s="79" t="n"/>
      <c r="HU172" s="79" t="n"/>
      <c r="HV172" s="79" t="n"/>
      <c r="HW172" s="79" t="n"/>
      <c r="HX172" s="79" t="n"/>
      <c r="HY172" s="79" t="n"/>
      <c r="HZ172" s="79" t="n"/>
      <c r="IA172" s="79" t="n"/>
      <c r="IB172" s="79" t="n"/>
      <c r="IC172" s="79" t="n"/>
      <c r="ID172" s="79" t="n"/>
      <c r="IE172" s="79" t="n"/>
      <c r="IF172" s="79" t="n"/>
      <c r="IG172" s="79" t="n"/>
      <c r="IH172" s="79" t="n"/>
      <c r="II172" s="79" t="n"/>
      <c r="IJ172" s="79" t="n"/>
      <c r="IK172" s="79" t="n"/>
      <c r="IL172" s="79" t="n"/>
      <c r="IM172" s="79" t="n"/>
      <c r="IN172" s="79" t="n"/>
      <c r="IO172" s="79" t="n"/>
      <c r="IP172" s="79" t="n"/>
      <c r="IQ172" s="79" t="n"/>
      <c r="IR172" s="79" t="n"/>
      <c r="IS172" s="79" t="n"/>
      <c r="IT172" s="79" t="n"/>
      <c r="IU172" s="79" t="n"/>
      <c r="IV172" s="79" t="n"/>
      <c r="IY172" s="78" t="n">
        <v>28</v>
      </c>
      <c r="IZ172" s="79" t="n"/>
      <c r="JA172" s="79" t="n"/>
      <c r="JB172" s="79" t="n"/>
      <c r="JC172" s="79" t="n"/>
      <c r="JD172" s="79" t="n"/>
      <c r="JE172" s="79" t="n"/>
      <c r="JF172" s="79" t="n"/>
      <c r="JG172" s="79" t="n"/>
      <c r="JH172" s="79" t="n"/>
      <c r="JI172" s="79" t="n"/>
      <c r="JJ172" s="79" t="n"/>
      <c r="JK172" s="79" t="n"/>
      <c r="JL172" s="79" t="n"/>
      <c r="JM172" s="79" t="n"/>
      <c r="JN172" s="79" t="n"/>
      <c r="JO172" s="79" t="n"/>
      <c r="JP172" s="79" t="n"/>
      <c r="JQ172" s="79" t="n"/>
      <c r="JR172" s="79" t="n"/>
      <c r="JS172" s="79" t="n"/>
      <c r="JT172" s="79" t="n"/>
      <c r="JU172" s="79" t="n"/>
      <c r="JV172" s="79" t="n"/>
      <c r="JW172" s="79" t="n"/>
      <c r="JX172" s="79" t="n"/>
      <c r="JY172" s="79" t="n"/>
      <c r="JZ172" s="79" t="n"/>
      <c r="KA172" s="79" t="n"/>
      <c r="KB172" s="79" t="n"/>
      <c r="KC172" s="79" t="n"/>
      <c r="KD172" s="79" t="n"/>
      <c r="KE172" s="79" t="n"/>
      <c r="KF172" s="79" t="n"/>
      <c r="KG172" s="79" t="n"/>
      <c r="KH172" s="79" t="n"/>
      <c r="KI172" s="79" t="n"/>
      <c r="KJ172" s="79" t="n"/>
      <c r="KK172" s="79" t="n"/>
      <c r="KL172" s="79" t="n"/>
      <c r="KM172" s="79" t="n"/>
      <c r="KP172" s="78" t="n">
        <v>28</v>
      </c>
      <c r="KQ172" s="79" t="n"/>
      <c r="KR172" s="79" t="n"/>
      <c r="KS172" s="79" t="n"/>
      <c r="KT172" s="79" t="n"/>
      <c r="KU172" s="79" t="n"/>
      <c r="KV172" s="79" t="n"/>
      <c r="KW172" s="79" t="n"/>
      <c r="KX172" s="79" t="n"/>
      <c r="KY172" s="79" t="n"/>
      <c r="KZ172" s="79" t="n"/>
      <c r="LA172" s="79" t="n"/>
      <c r="LB172" s="79" t="n"/>
      <c r="LC172" s="79" t="n"/>
      <c r="LD172" s="79" t="n"/>
      <c r="LE172" s="79" t="n"/>
      <c r="LF172" s="79" t="n"/>
      <c r="LG172" s="79" t="n"/>
      <c r="LH172" s="79" t="n"/>
      <c r="LI172" s="79" t="n"/>
      <c r="LJ172" s="79" t="n"/>
      <c r="LK172" s="79" t="n"/>
      <c r="LL172" s="79" t="n"/>
      <c r="LM172" s="79" t="n"/>
      <c r="LN172" s="79" t="n"/>
      <c r="LO172" s="79" t="n"/>
      <c r="LP172" s="79" t="n"/>
      <c r="LQ172" s="79" t="n"/>
      <c r="LR172" s="79" t="n"/>
      <c r="LS172" s="79" t="n"/>
      <c r="LT172" s="79" t="n"/>
      <c r="LU172" s="79" t="n"/>
      <c r="LV172" s="79" t="n"/>
      <c r="LW172" s="79" t="n"/>
      <c r="LX172" s="79" t="n"/>
      <c r="LY172" s="79" t="n"/>
      <c r="LZ172" s="79" t="n"/>
      <c r="MA172" s="79" t="n"/>
      <c r="MB172" s="79" t="n"/>
      <c r="MC172" s="79" t="n"/>
      <c r="MD172" s="79" t="n"/>
      <c r="MG172" s="78" t="n">
        <v>28</v>
      </c>
      <c r="MH172" s="79" t="n"/>
      <c r="MI172" s="79" t="n"/>
      <c r="MJ172" s="79" t="n"/>
      <c r="MK172" s="79" t="n"/>
      <c r="ML172" s="79" t="n"/>
      <c r="MM172" s="79" t="n"/>
      <c r="MN172" s="79" t="n"/>
      <c r="MO172" s="79" t="n"/>
      <c r="MP172" s="79" t="n"/>
      <c r="MQ172" s="79" t="n"/>
      <c r="MR172" s="79" t="n"/>
      <c r="MS172" s="79" t="n"/>
      <c r="MT172" s="79" t="n"/>
      <c r="MU172" s="79" t="n"/>
      <c r="MV172" s="79" t="n"/>
      <c r="MW172" s="79" t="n"/>
      <c r="MX172" s="79" t="n"/>
      <c r="MY172" s="79" t="n"/>
      <c r="MZ172" s="79" t="n"/>
      <c r="NA172" s="79" t="n"/>
      <c r="NB172" s="79" t="n"/>
      <c r="NC172" s="79" t="n"/>
      <c r="ND172" s="79" t="n"/>
      <c r="NE172" s="79" t="n"/>
      <c r="NF172" s="79" t="n"/>
      <c r="NG172" s="79" t="n"/>
      <c r="NH172" s="79" t="n"/>
      <c r="NI172" s="79" t="n"/>
      <c r="NJ172" s="79" t="n"/>
      <c r="NK172" s="79" t="n"/>
      <c r="NL172" s="79" t="n"/>
      <c r="NM172" s="79" t="n"/>
      <c r="NN172" s="79" t="n"/>
      <c r="NO172" s="79" t="n"/>
      <c r="NP172" s="79" t="n"/>
      <c r="NQ172" s="79" t="n"/>
      <c r="NR172" s="79" t="n"/>
      <c r="NS172" s="79" t="n"/>
      <c r="NT172" s="79" t="n"/>
      <c r="NU172" s="79" t="n"/>
      <c r="NX172" s="78" t="n">
        <v>28</v>
      </c>
      <c r="NY172" s="79" t="n"/>
      <c r="NZ172" s="79" t="n"/>
      <c r="OA172" s="79" t="n"/>
      <c r="OB172" s="79" t="n"/>
      <c r="OC172" s="79" t="n"/>
      <c r="OD172" s="79" t="n"/>
      <c r="OE172" s="79" t="n"/>
      <c r="OF172" s="79" t="n"/>
      <c r="OG172" s="79" t="n"/>
      <c r="OH172" s="79" t="n"/>
      <c r="OI172" s="79" t="n"/>
      <c r="OJ172" s="79" t="n"/>
      <c r="OK172" s="79" t="n"/>
      <c r="OL172" s="79" t="n"/>
      <c r="OM172" s="79" t="n"/>
      <c r="ON172" s="79" t="n"/>
      <c r="OO172" s="79" t="n"/>
      <c r="OP172" s="79" t="n"/>
      <c r="OQ172" s="79" t="n"/>
      <c r="OR172" s="79" t="n"/>
      <c r="OS172" s="79" t="n"/>
      <c r="OT172" s="79" t="n"/>
      <c r="OU172" s="79" t="n"/>
      <c r="OV172" s="79" t="n"/>
      <c r="OW172" s="79" t="n"/>
      <c r="OX172" s="79" t="n"/>
      <c r="OY172" s="79" t="n"/>
      <c r="OZ172" s="79" t="n"/>
      <c r="PA172" s="79" t="n"/>
      <c r="PB172" s="79" t="n"/>
      <c r="PC172" s="79" t="n"/>
      <c r="PD172" s="79" t="n"/>
      <c r="PE172" s="79" t="n"/>
      <c r="PF172" s="79" t="n"/>
      <c r="PG172" s="79" t="n"/>
      <c r="PH172" s="79" t="n"/>
      <c r="PI172" s="79" t="n"/>
      <c r="PJ172" s="79" t="n"/>
      <c r="PK172" s="79" t="n"/>
      <c r="PL172" s="79" t="n"/>
      <c r="PO172" s="78" t="n">
        <v>28</v>
      </c>
      <c r="PP172" s="79" t="n"/>
      <c r="PQ172" s="79" t="n"/>
      <c r="PR172" s="79" t="n"/>
      <c r="PS172" s="79" t="n"/>
      <c r="PT172" s="79" t="n"/>
      <c r="PU172" s="79" t="n"/>
      <c r="PV172" s="79" t="n"/>
      <c r="PW172" s="79" t="n"/>
      <c r="PX172" s="79" t="n"/>
      <c r="PY172" s="79" t="n"/>
      <c r="PZ172" s="79" t="n"/>
      <c r="QA172" s="79" t="n"/>
      <c r="QB172" s="79" t="n"/>
      <c r="QC172" s="79" t="n"/>
      <c r="QD172" s="79" t="n"/>
      <c r="QE172" s="79" t="n"/>
      <c r="QF172" s="79" t="n"/>
      <c r="QG172" s="79" t="n"/>
      <c r="QH172" s="79" t="n"/>
      <c r="QI172" s="79" t="n"/>
      <c r="QJ172" s="79" t="n"/>
      <c r="QK172" s="79" t="n"/>
      <c r="QL172" s="79" t="n"/>
      <c r="QM172" s="79" t="n"/>
      <c r="QN172" s="79" t="n"/>
      <c r="QO172" s="79" t="n"/>
      <c r="QP172" s="79" t="n"/>
      <c r="QQ172" s="79" t="n"/>
      <c r="QR172" s="79" t="n"/>
      <c r="QS172" s="79" t="n"/>
      <c r="QT172" s="79" t="n"/>
      <c r="QU172" s="79" t="n"/>
      <c r="QV172" s="79" t="n"/>
      <c r="QW172" s="79" t="n"/>
      <c r="QX172" s="79" t="n"/>
      <c r="QY172" s="79" t="n"/>
      <c r="QZ172" s="79" t="n"/>
      <c r="RA172" s="79" t="n"/>
      <c r="RB172" s="79" t="n"/>
      <c r="RC172" s="79" t="n"/>
      <c r="RF172" s="78" t="n">
        <v>28</v>
      </c>
      <c r="RG172" s="79" t="n"/>
      <c r="RH172" s="79" t="n"/>
      <c r="RI172" s="79" t="n"/>
      <c r="RJ172" s="79" t="n"/>
      <c r="RK172" s="79" t="n"/>
      <c r="RL172" s="79" t="n"/>
      <c r="RM172" s="79" t="n"/>
      <c r="RN172" s="79" t="n"/>
      <c r="RO172" s="79" t="n"/>
      <c r="RP172" s="79" t="n"/>
      <c r="RQ172" s="79" t="n"/>
      <c r="RR172" s="79" t="n"/>
      <c r="RS172" s="79" t="n"/>
      <c r="RT172" s="79" t="n"/>
      <c r="RU172" s="79" t="n"/>
      <c r="RV172" s="79" t="n"/>
      <c r="RW172" s="79" t="n"/>
      <c r="RX172" s="79" t="n"/>
      <c r="RY172" s="79" t="n"/>
      <c r="RZ172" s="79" t="n"/>
      <c r="SA172" s="79" t="n"/>
      <c r="SB172" s="79" t="n"/>
      <c r="SC172" s="79" t="n"/>
      <c r="SD172" s="79" t="n"/>
      <c r="SE172" s="79" t="n"/>
      <c r="SF172" s="79" t="n"/>
      <c r="SG172" s="79" t="n"/>
      <c r="SH172" s="79" t="n"/>
      <c r="SI172" s="79" t="n"/>
      <c r="SJ172" s="79" t="n"/>
      <c r="SK172" s="79" t="n"/>
      <c r="SL172" s="79" t="n"/>
      <c r="SM172" s="79" t="n"/>
      <c r="SN172" s="79" t="n"/>
      <c r="SO172" s="79" t="n"/>
      <c r="SP172" s="79" t="n"/>
      <c r="SQ172" s="79" t="n"/>
      <c r="SR172" s="79" t="n"/>
      <c r="SS172" s="79" t="n"/>
      <c r="ST172" s="79" t="n"/>
      <c r="SW172" s="78" t="n">
        <v>28</v>
      </c>
      <c r="SX172" s="79" t="n"/>
      <c r="SY172" s="79" t="n"/>
      <c r="SZ172" s="79" t="n"/>
      <c r="TA172" s="79" t="n"/>
      <c r="TB172" s="79" t="n"/>
      <c r="TC172" s="79" t="n"/>
      <c r="TD172" s="79" t="n"/>
      <c r="TE172" s="79" t="n"/>
      <c r="TF172" s="79" t="n"/>
      <c r="TG172" s="79" t="n"/>
      <c r="TH172" s="79" t="n"/>
      <c r="TI172" s="79" t="n"/>
      <c r="TJ172" s="79" t="n"/>
      <c r="TK172" s="79" t="n"/>
      <c r="TL172" s="79" t="n"/>
      <c r="TM172" s="79" t="n"/>
      <c r="TN172" s="79" t="n"/>
      <c r="TO172" s="79" t="n"/>
      <c r="TP172" s="79" t="n"/>
      <c r="TQ172" s="79" t="n"/>
      <c r="TR172" s="79" t="n"/>
      <c r="TS172" s="79" t="n"/>
      <c r="TT172" s="79" t="n"/>
      <c r="TU172" s="79" t="n"/>
      <c r="TV172" s="79" t="n"/>
      <c r="TW172" s="79" t="n"/>
      <c r="TX172" s="79" t="n"/>
      <c r="TY172" s="79" t="n"/>
      <c r="TZ172" s="79" t="n"/>
      <c r="UA172" s="79" t="n"/>
      <c r="UB172" s="79" t="n"/>
      <c r="UC172" s="79" t="n"/>
      <c r="UD172" s="79" t="n"/>
      <c r="UE172" s="79" t="n"/>
      <c r="UF172" s="79" t="n"/>
      <c r="UG172" s="79" t="n"/>
      <c r="UH172" s="79" t="n"/>
      <c r="UI172" s="79" t="n"/>
      <c r="UJ172" s="79" t="n"/>
      <c r="UK172" s="79" t="n"/>
      <c r="UN172" s="78" t="n">
        <v>28</v>
      </c>
      <c r="UO172" s="79" t="n"/>
      <c r="UP172" s="79" t="n"/>
      <c r="UQ172" s="79" t="n"/>
      <c r="UR172" s="79" t="n"/>
      <c r="US172" s="79" t="n"/>
      <c r="UT172" s="79" t="n"/>
      <c r="UU172" s="79" t="n"/>
      <c r="UV172" s="79" t="n"/>
      <c r="UW172" s="79" t="n"/>
      <c r="UX172" s="79" t="n"/>
      <c r="UY172" s="79" t="n"/>
      <c r="UZ172" s="79" t="n"/>
      <c r="VA172" s="79" t="n"/>
      <c r="VB172" s="79" t="n"/>
      <c r="VC172" s="79" t="n"/>
      <c r="VD172" s="79" t="n"/>
      <c r="VE172" s="79" t="n"/>
      <c r="VF172" s="79" t="n"/>
      <c r="VG172" s="79" t="n"/>
      <c r="VH172" s="79" t="n"/>
      <c r="VI172" s="79" t="n"/>
      <c r="VJ172" s="79" t="n"/>
      <c r="VK172" s="79" t="n"/>
      <c r="VL172" s="79" t="n"/>
      <c r="VM172" s="79" t="n"/>
      <c r="VN172" s="79" t="n"/>
      <c r="VO172" s="79" t="n"/>
      <c r="VP172" s="79" t="n"/>
      <c r="VQ172" s="79" t="n"/>
      <c r="VR172" s="79" t="n"/>
      <c r="VS172" s="79" t="n"/>
      <c r="VT172" s="79" t="n"/>
      <c r="VU172" s="79" t="n"/>
      <c r="VV172" s="79" t="n"/>
      <c r="VW172" s="79" t="n"/>
      <c r="VX172" s="79" t="n"/>
      <c r="VY172" s="79" t="n"/>
      <c r="VZ172" s="79" t="n"/>
      <c r="WA172" s="79" t="n"/>
      <c r="WB172" s="79" t="n"/>
      <c r="WE172" s="78" t="n">
        <v>28</v>
      </c>
      <c r="WF172" s="79" t="n"/>
      <c r="WG172" s="79" t="n"/>
      <c r="WH172" s="79" t="n"/>
      <c r="WI172" s="79" t="n"/>
      <c r="WJ172" s="79" t="n"/>
      <c r="WK172" s="79" t="n"/>
      <c r="WL172" s="79" t="n"/>
      <c r="WM172" s="79" t="n"/>
      <c r="WN172" s="79" t="n"/>
      <c r="WO172" s="79" t="n"/>
      <c r="WP172" s="79" t="n"/>
      <c r="WQ172" s="79" t="n"/>
      <c r="WR172" s="79" t="n"/>
      <c r="WS172" s="79" t="n"/>
      <c r="WT172" s="79" t="n"/>
      <c r="WU172" s="79" t="n"/>
      <c r="WV172" s="79" t="n"/>
      <c r="WW172" s="79" t="n"/>
      <c r="WX172" s="79" t="n"/>
      <c r="WY172" s="79" t="n"/>
      <c r="WZ172" s="79" t="n"/>
      <c r="XA172" s="79" t="n"/>
      <c r="XB172" s="79" t="n"/>
      <c r="XC172" s="79" t="n"/>
      <c r="XD172" s="79" t="n"/>
      <c r="XE172" s="79" t="n"/>
      <c r="XF172" s="79" t="n"/>
      <c r="XG172" s="79" t="n"/>
      <c r="XH172" s="79" t="n"/>
      <c r="XI172" s="79" t="n"/>
      <c r="XJ172" s="79" t="n"/>
      <c r="XK172" s="79" t="n"/>
      <c r="XL172" s="79" t="n"/>
      <c r="XM172" s="79" t="n"/>
      <c r="XN172" s="79" t="n"/>
      <c r="XO172" s="79" t="n"/>
      <c r="XP172" s="79" t="n"/>
      <c r="XQ172" s="79" t="n"/>
      <c r="XR172" s="79" t="n"/>
      <c r="XS172" s="79" t="n"/>
      <c r="XV172" s="78" t="n">
        <v>28</v>
      </c>
      <c r="XW172" s="79" t="n"/>
      <c r="XX172" s="79" t="n"/>
      <c r="XY172" s="79" t="n"/>
      <c r="XZ172" s="79" t="n"/>
      <c r="YA172" s="79" t="n"/>
      <c r="YB172" s="79" t="n"/>
      <c r="YC172" s="79" t="n"/>
      <c r="YD172" s="79" t="n"/>
      <c r="YE172" s="79" t="n"/>
      <c r="YF172" s="79" t="n"/>
      <c r="YG172" s="79" t="n"/>
      <c r="YH172" s="79" t="n"/>
      <c r="YI172" s="79" t="n"/>
      <c r="YJ172" s="79" t="n"/>
      <c r="YK172" s="79" t="n"/>
      <c r="YL172" s="79" t="n"/>
      <c r="YM172" s="79" t="n"/>
      <c r="YN172" s="79" t="n"/>
      <c r="YO172" s="79" t="n"/>
      <c r="YP172" s="79" t="n"/>
      <c r="YQ172" s="79" t="n"/>
      <c r="YR172" s="79" t="n"/>
      <c r="YS172" s="79" t="n"/>
      <c r="YT172" s="79" t="n"/>
      <c r="YU172" s="79" t="n"/>
      <c r="YV172" s="79" t="n"/>
      <c r="YW172" s="79" t="n"/>
      <c r="YX172" s="79" t="n"/>
      <c r="YY172" s="79" t="n"/>
      <c r="YZ172" s="79" t="n"/>
      <c r="ZA172" s="79" t="n"/>
      <c r="ZB172" s="79" t="n"/>
      <c r="ZC172" s="79" t="n"/>
      <c r="ZD172" s="79" t="n"/>
      <c r="ZE172" s="79" t="n"/>
      <c r="ZF172" s="79" t="n"/>
      <c r="ZG172" s="79" t="n"/>
      <c r="ZH172" s="79" t="n"/>
      <c r="ZI172" s="79" t="n"/>
      <c r="ZJ172" s="79" t="n"/>
      <c r="ZM172" s="78" t="n">
        <v>28</v>
      </c>
      <c r="ZN172" s="79" t="n"/>
      <c r="ZO172" s="79" t="n"/>
      <c r="ZP172" s="79" t="n"/>
      <c r="ZQ172" s="79" t="n"/>
      <c r="ZR172" s="79" t="n"/>
      <c r="ZS172" s="79" t="n"/>
      <c r="ZT172" s="79" t="n"/>
      <c r="ZU172" s="79" t="n"/>
      <c r="ZV172" s="79" t="n"/>
      <c r="ZW172" s="79" t="n"/>
      <c r="ZX172" s="79" t="n"/>
      <c r="ZY172" s="79" t="n"/>
      <c r="ZZ172" s="79" t="n"/>
      <c r="AAA172" s="79" t="n"/>
      <c r="AAB172" s="79" t="n"/>
      <c r="AAC172" s="79" t="n"/>
      <c r="AAD172" s="79" t="n"/>
      <c r="AAE172" s="79" t="n"/>
      <c r="AAF172" s="79" t="n"/>
      <c r="AAG172" s="79" t="n"/>
      <c r="AAH172" s="79" t="n"/>
      <c r="AAI172" s="79" t="n"/>
      <c r="AAJ172" s="79" t="n"/>
      <c r="AAK172" s="79" t="n"/>
      <c r="AAL172" s="79" t="n"/>
      <c r="AAM172" s="79" t="n"/>
      <c r="AAN172" s="79" t="n"/>
      <c r="AAO172" s="79" t="n"/>
      <c r="AAP172" s="79" t="n"/>
      <c r="AAQ172" s="79" t="n"/>
      <c r="AAR172" s="79" t="n"/>
      <c r="AAS172" s="79" t="n"/>
      <c r="AAT172" s="79" t="n"/>
      <c r="AAU172" s="79" t="n"/>
      <c r="AAV172" s="79" t="n"/>
      <c r="AAW172" s="79" t="n"/>
      <c r="AAX172" s="79" t="n"/>
      <c r="AAY172" s="79" t="n"/>
      <c r="AAZ172" s="79" t="n"/>
      <c r="ABA172" s="79" t="n"/>
      <c r="ABD172" s="78" t="n">
        <v>28</v>
      </c>
      <c r="ABE172" s="79" t="n"/>
      <c r="ABF172" s="79" t="n"/>
      <c r="ABG172" s="79" t="n"/>
      <c r="ABH172" s="79" t="n"/>
      <c r="ABI172" s="79" t="n"/>
      <c r="ABJ172" s="79" t="n"/>
      <c r="ABK172" s="79" t="n"/>
      <c r="ABL172" s="79" t="n"/>
      <c r="ABM172" s="79" t="n"/>
      <c r="ABN172" s="79" t="n"/>
      <c r="ABO172" s="79" t="n"/>
      <c r="ABP172" s="79" t="n"/>
      <c r="ABQ172" s="79" t="n"/>
      <c r="ABR172" s="79" t="n"/>
      <c r="ABS172" s="79" t="n"/>
      <c r="ABT172" s="79" t="n"/>
      <c r="ABU172" s="79" t="n"/>
      <c r="ABV172" s="79" t="n"/>
      <c r="ABW172" s="79" t="n"/>
      <c r="ABX172" s="79" t="n"/>
      <c r="ABY172" s="79" t="n"/>
      <c r="ABZ172" s="79" t="n"/>
      <c r="ACA172" s="79" t="n"/>
      <c r="ACB172" s="79" t="n"/>
      <c r="ACC172" s="79" t="n"/>
      <c r="ACD172" s="79" t="n"/>
      <c r="ACE172" s="79" t="n"/>
      <c r="ACF172" s="79" t="n"/>
      <c r="ACG172" s="79" t="n"/>
      <c r="ACH172" s="79" t="n"/>
      <c r="ACI172" s="79" t="n"/>
      <c r="ACJ172" s="79" t="n"/>
      <c r="ACK172" s="79" t="n"/>
      <c r="ACL172" s="79" t="n"/>
      <c r="ACM172" s="79" t="n"/>
      <c r="ACN172" s="79" t="n"/>
      <c r="ACO172" s="79" t="n"/>
      <c r="ACP172" s="79" t="n"/>
      <c r="ACQ172" s="79" t="n"/>
      <c r="ACR172" s="79" t="n"/>
      <c r="ACU172" s="78" t="n">
        <v>28</v>
      </c>
      <c r="ACV172" s="79" t="n"/>
      <c r="ACW172" s="79" t="n"/>
      <c r="ACX172" s="79" t="n"/>
      <c r="ACY172" s="79" t="n"/>
      <c r="ACZ172" s="79" t="n"/>
      <c r="ADA172" s="79" t="n"/>
      <c r="ADB172" s="79" t="n"/>
      <c r="ADC172" s="79" t="n"/>
      <c r="ADD172" s="79" t="n"/>
      <c r="ADE172" s="79" t="n"/>
      <c r="ADF172" s="79" t="n"/>
      <c r="ADG172" s="79" t="n"/>
      <c r="ADH172" s="79" t="n"/>
      <c r="ADI172" s="79" t="n"/>
      <c r="ADJ172" s="79" t="n"/>
      <c r="ADK172" s="79" t="n"/>
      <c r="ADL172" s="79" t="n"/>
      <c r="ADM172" s="79" t="n"/>
      <c r="ADN172" s="79" t="n"/>
      <c r="ADO172" s="79" t="n"/>
      <c r="ADP172" s="79" t="n"/>
      <c r="ADQ172" s="79" t="n"/>
      <c r="ADR172" s="79" t="n"/>
      <c r="ADS172" s="79" t="n"/>
      <c r="ADT172" s="79" t="n"/>
      <c r="ADU172" s="79" t="n"/>
      <c r="ADV172" s="79" t="n"/>
      <c r="ADW172" s="79" t="n"/>
      <c r="ADX172" s="79" t="n"/>
      <c r="ADY172" s="79" t="n"/>
      <c r="ADZ172" s="79" t="n"/>
      <c r="AEA172" s="79" t="n"/>
      <c r="AEB172" s="79" t="n"/>
      <c r="AEC172" s="79" t="n"/>
      <c r="AED172" s="79" t="n"/>
      <c r="AEE172" s="79" t="n"/>
      <c r="AEF172" s="79" t="n"/>
      <c r="AEG172" s="79" t="n"/>
      <c r="AEH172" s="79" t="n"/>
      <c r="AEI172" s="79" t="n"/>
      <c r="AEL172" s="78" t="n">
        <v>28</v>
      </c>
      <c r="AEM172" s="79" t="n"/>
      <c r="AEN172" s="79" t="n"/>
      <c r="AEO172" s="79" t="n"/>
      <c r="AEP172" s="79" t="n"/>
      <c r="AEQ172" s="79" t="n"/>
      <c r="AER172" s="79" t="n"/>
      <c r="AES172" s="79" t="n"/>
      <c r="AET172" s="79" t="n"/>
      <c r="AEU172" s="79" t="n"/>
      <c r="AEV172" s="79" t="n"/>
      <c r="AEW172" s="79" t="n"/>
      <c r="AEX172" s="79" t="n"/>
      <c r="AEY172" s="79" t="n"/>
      <c r="AEZ172" s="79" t="n"/>
      <c r="AFA172" s="79" t="n"/>
      <c r="AFB172" s="79" t="n"/>
      <c r="AFC172" s="79" t="n"/>
      <c r="AFD172" s="79" t="n"/>
      <c r="AFE172" s="79" t="n"/>
      <c r="AFF172" s="79" t="n"/>
      <c r="AFG172" s="79" t="n"/>
      <c r="AFH172" s="79" t="n"/>
      <c r="AFI172" s="79" t="n"/>
      <c r="AFJ172" s="79" t="n"/>
      <c r="AFK172" s="79" t="n"/>
      <c r="AFL172" s="79" t="n"/>
      <c r="AFM172" s="79" t="n"/>
      <c r="AFN172" s="79" t="n"/>
      <c r="AFO172" s="79" t="n"/>
      <c r="AFP172" s="79" t="n"/>
      <c r="AFQ172" s="79" t="n"/>
      <c r="AFR172" s="79" t="n"/>
      <c r="AFS172" s="79" t="n"/>
      <c r="AFT172" s="79" t="n"/>
      <c r="AFU172" s="79" t="n"/>
      <c r="AFV172" s="79" t="n"/>
      <c r="AFW172" s="79" t="n"/>
      <c r="AFX172" s="79" t="n"/>
      <c r="AFY172" s="79" t="n"/>
      <c r="AFZ172" s="79" t="n"/>
    </row>
    <row r="173">
      <c r="A173" s="78" t="n">
        <v>29</v>
      </c>
      <c r="B173" s="79" t="n"/>
      <c r="C173" s="79" t="n"/>
      <c r="D173" s="79" t="n"/>
      <c r="E173" s="79" t="n"/>
      <c r="F173" s="79" t="n"/>
      <c r="G173" s="79" t="n"/>
      <c r="H173" s="79" t="n"/>
      <c r="I173" s="79" t="n"/>
      <c r="J173" s="79" t="n"/>
      <c r="K173" s="79" t="n"/>
      <c r="L173" s="79" t="n"/>
      <c r="M173" s="79" t="n"/>
      <c r="N173" s="79" t="n"/>
      <c r="O173" s="79" t="n"/>
      <c r="P173" s="79" t="n"/>
      <c r="Q173" s="79" t="n"/>
      <c r="R173" s="79" t="n"/>
      <c r="S173" s="79" t="n"/>
      <c r="T173" s="79" t="n"/>
      <c r="U173" s="79" t="n"/>
      <c r="V173" s="79" t="n"/>
      <c r="W173" s="79" t="n"/>
      <c r="X173" s="79" t="n"/>
      <c r="Y173" s="79" t="n"/>
      <c r="Z173" s="79" t="n"/>
      <c r="AA173" s="79" t="n"/>
      <c r="AB173" s="79" t="n"/>
      <c r="AC173" s="79" t="n"/>
      <c r="AD173" s="79" t="n"/>
      <c r="AE173" s="79" t="n"/>
      <c r="AF173" s="79" t="n"/>
      <c r="AG173" s="79" t="n"/>
      <c r="AH173" s="79" t="n"/>
      <c r="AI173" s="79" t="n"/>
      <c r="AJ173" s="79" t="n"/>
      <c r="AK173" s="79" t="n"/>
      <c r="AL173" s="79" t="n"/>
      <c r="AM173" s="79" t="n"/>
      <c r="AN173" s="79" t="n"/>
      <c r="AO173" s="79" t="n"/>
      <c r="AR173" s="78" t="n">
        <v>29</v>
      </c>
      <c r="AS173" s="79" t="n"/>
      <c r="AT173" s="79" t="n"/>
      <c r="AU173" s="79" t="n"/>
      <c r="AV173" s="79" t="n"/>
      <c r="AW173" s="79" t="n"/>
      <c r="AX173" s="79" t="n"/>
      <c r="AY173" s="79" t="n"/>
      <c r="AZ173" s="79" t="n"/>
      <c r="BA173" s="79" t="n"/>
      <c r="BB173" s="79" t="n"/>
      <c r="BC173" s="79" t="n"/>
      <c r="BD173" s="79" t="n"/>
      <c r="BE173" s="79" t="n"/>
      <c r="BF173" s="79" t="n"/>
      <c r="BG173" s="79" t="n"/>
      <c r="BH173" s="79" t="n"/>
      <c r="BI173" s="79" t="n"/>
      <c r="BJ173" s="79" t="n"/>
      <c r="BK173" s="79" t="n"/>
      <c r="BL173" s="79" t="n"/>
      <c r="BM173" s="79" t="n"/>
      <c r="BN173" s="79" t="n"/>
      <c r="BO173" s="79" t="n"/>
      <c r="BP173" s="79" t="n"/>
      <c r="BQ173" s="79" t="n"/>
      <c r="BR173" s="79" t="n"/>
      <c r="BS173" s="79" t="n"/>
      <c r="BT173" s="79" t="n"/>
      <c r="BU173" s="79" t="n"/>
      <c r="BV173" s="79" t="n"/>
      <c r="BW173" s="79" t="n"/>
      <c r="BX173" s="79" t="n"/>
      <c r="BY173" s="79" t="n"/>
      <c r="BZ173" s="79" t="n"/>
      <c r="CA173" s="79" t="n"/>
      <c r="CB173" s="79" t="n"/>
      <c r="CC173" s="79" t="n"/>
      <c r="CD173" s="79" t="n"/>
      <c r="CE173" s="79" t="n"/>
      <c r="CF173" s="79" t="n"/>
      <c r="CI173" s="78" t="n">
        <v>29</v>
      </c>
      <c r="CJ173" s="79" t="n"/>
      <c r="CK173" s="79" t="n"/>
      <c r="CL173" s="79" t="n"/>
      <c r="CM173" s="79" t="n"/>
      <c r="CN173" s="79" t="n"/>
      <c r="CO173" s="79" t="n"/>
      <c r="CP173" s="79" t="n"/>
      <c r="CQ173" s="79" t="n"/>
      <c r="CR173" s="79" t="n"/>
      <c r="CS173" s="79" t="n"/>
      <c r="CT173" s="79" t="n"/>
      <c r="CU173" s="79" t="n"/>
      <c r="CV173" s="79" t="n"/>
      <c r="CW173" s="79" t="n"/>
      <c r="CX173" s="79" t="n"/>
      <c r="CY173" s="79" t="n"/>
      <c r="CZ173" s="79" t="n"/>
      <c r="DA173" s="79" t="n"/>
      <c r="DB173" s="79" t="n"/>
      <c r="DC173" s="79" t="n"/>
      <c r="DD173" s="79" t="n"/>
      <c r="DE173" s="79" t="n"/>
      <c r="DF173" s="79" t="n"/>
      <c r="DG173" s="79" t="n"/>
      <c r="DH173" s="79" t="n"/>
      <c r="DI173" s="79" t="n"/>
      <c r="DJ173" s="79" t="n"/>
      <c r="DK173" s="79" t="n"/>
      <c r="DL173" s="79" t="n"/>
      <c r="DM173" s="79" t="n"/>
      <c r="DN173" s="79" t="n"/>
      <c r="DO173" s="79" t="n"/>
      <c r="DP173" s="79" t="n"/>
      <c r="DQ173" s="79" t="n"/>
      <c r="DR173" s="79" t="n"/>
      <c r="DS173" s="79" t="n"/>
      <c r="DT173" s="79" t="n"/>
      <c r="DU173" s="79" t="n"/>
      <c r="DV173" s="79" t="n"/>
      <c r="DW173" s="79" t="n"/>
      <c r="DZ173" s="78" t="n">
        <v>29</v>
      </c>
      <c r="EA173" s="79" t="n"/>
      <c r="EB173" s="79" t="n"/>
      <c r="EC173" s="79" t="n"/>
      <c r="ED173" s="79" t="n"/>
      <c r="EE173" s="79" t="n"/>
      <c r="EF173" s="79" t="n"/>
      <c r="EG173" s="79" t="n"/>
      <c r="EH173" s="79" t="n"/>
      <c r="EI173" s="79" t="n"/>
      <c r="EJ173" s="79" t="n"/>
      <c r="EK173" s="79" t="n"/>
      <c r="EL173" s="79" t="n"/>
      <c r="EM173" s="79" t="n"/>
      <c r="EN173" s="79" t="n"/>
      <c r="EO173" s="79" t="n"/>
      <c r="EP173" s="79" t="n"/>
      <c r="EQ173" s="79" t="n"/>
      <c r="ER173" s="79" t="n"/>
      <c r="ES173" s="79" t="n"/>
      <c r="ET173" s="79" t="n"/>
      <c r="EU173" s="79" t="n"/>
      <c r="EV173" s="79" t="n"/>
      <c r="EW173" s="79" t="n"/>
      <c r="EX173" s="79" t="n"/>
      <c r="EY173" s="79" t="n"/>
      <c r="EZ173" s="79" t="n"/>
      <c r="FA173" s="79" t="n"/>
      <c r="FB173" s="79" t="n"/>
      <c r="FC173" s="79" t="n"/>
      <c r="FD173" s="79" t="n"/>
      <c r="FE173" s="79" t="n"/>
      <c r="FF173" s="79" t="n"/>
      <c r="FG173" s="79" t="n"/>
      <c r="FH173" s="79" t="n"/>
      <c r="FI173" s="79" t="n"/>
      <c r="FJ173" s="79" t="n"/>
      <c r="FK173" s="79" t="n"/>
      <c r="FL173" s="79" t="n"/>
      <c r="FM173" s="79" t="n"/>
      <c r="FN173" s="79" t="n"/>
      <c r="FQ173" s="78" t="n">
        <v>29</v>
      </c>
      <c r="FR173" s="79" t="n"/>
      <c r="FS173" s="79" t="n"/>
      <c r="FT173" s="79" t="n"/>
      <c r="FU173" s="79" t="n"/>
      <c r="FV173" s="79" t="n"/>
      <c r="FW173" s="79" t="n"/>
      <c r="FX173" s="79" t="n"/>
      <c r="FY173" s="79" t="n"/>
      <c r="FZ173" s="79" t="n"/>
      <c r="GA173" s="79" t="n"/>
      <c r="GB173" s="79" t="n"/>
      <c r="GC173" s="79" t="n"/>
      <c r="GD173" s="79" t="n"/>
      <c r="GE173" s="79" t="n"/>
      <c r="GF173" s="79" t="n"/>
      <c r="GG173" s="79" t="n"/>
      <c r="GH173" s="79" t="n"/>
      <c r="GI173" s="79" t="n"/>
      <c r="GJ173" s="79" t="n"/>
      <c r="GK173" s="79" t="n"/>
      <c r="GL173" s="79" t="n"/>
      <c r="GM173" s="79" t="n"/>
      <c r="GN173" s="79" t="n"/>
      <c r="GO173" s="79" t="n"/>
      <c r="GP173" s="79" t="n"/>
      <c r="GQ173" s="79" t="n"/>
      <c r="GR173" s="79" t="n"/>
      <c r="GS173" s="79" t="n"/>
      <c r="GT173" s="79" t="n"/>
      <c r="GU173" s="79" t="n"/>
      <c r="GV173" s="79" t="n"/>
      <c r="GW173" s="79" t="n"/>
      <c r="GX173" s="79" t="n"/>
      <c r="GY173" s="79" t="n"/>
      <c r="GZ173" s="79" t="n"/>
      <c r="HA173" s="79" t="n"/>
      <c r="HB173" s="79" t="n"/>
      <c r="HC173" s="79" t="n"/>
      <c r="HD173" s="79" t="n"/>
      <c r="HE173" s="79" t="n"/>
      <c r="HH173" s="78" t="n">
        <v>29</v>
      </c>
      <c r="HI173" s="79" t="n"/>
      <c r="HJ173" s="79" t="n"/>
      <c r="HK173" s="79" t="n"/>
      <c r="HL173" s="79" t="n"/>
      <c r="HM173" s="79" t="n"/>
      <c r="HN173" s="79" t="n"/>
      <c r="HO173" s="79" t="n"/>
      <c r="HP173" s="79" t="n"/>
      <c r="HQ173" s="79" t="n"/>
      <c r="HR173" s="79" t="n"/>
      <c r="HS173" s="79" t="n"/>
      <c r="HT173" s="79" t="n"/>
      <c r="HU173" s="79" t="n"/>
      <c r="HV173" s="79" t="n"/>
      <c r="HW173" s="79" t="n"/>
      <c r="HX173" s="79" t="n"/>
      <c r="HY173" s="79" t="n"/>
      <c r="HZ173" s="79" t="n"/>
      <c r="IA173" s="79" t="n"/>
      <c r="IB173" s="79" t="n"/>
      <c r="IC173" s="79" t="n"/>
      <c r="ID173" s="79" t="n"/>
      <c r="IE173" s="79" t="n"/>
      <c r="IF173" s="79" t="n"/>
      <c r="IG173" s="79" t="n"/>
      <c r="IH173" s="79" t="n"/>
      <c r="II173" s="79" t="n"/>
      <c r="IJ173" s="79" t="n"/>
      <c r="IK173" s="79" t="n"/>
      <c r="IL173" s="79" t="n"/>
      <c r="IM173" s="79" t="n"/>
      <c r="IN173" s="79" t="n"/>
      <c r="IO173" s="79" t="n"/>
      <c r="IP173" s="79" t="n"/>
      <c r="IQ173" s="79" t="n"/>
      <c r="IR173" s="79" t="n"/>
      <c r="IS173" s="79" t="n"/>
      <c r="IT173" s="79" t="n"/>
      <c r="IU173" s="79" t="n"/>
      <c r="IV173" s="79" t="n"/>
      <c r="IY173" s="78" t="n">
        <v>29</v>
      </c>
      <c r="IZ173" s="79" t="n"/>
      <c r="JA173" s="79" t="n"/>
      <c r="JB173" s="79" t="n"/>
      <c r="JC173" s="79" t="n"/>
      <c r="JD173" s="79" t="n"/>
      <c r="JE173" s="79" t="n"/>
      <c r="JF173" s="79" t="n"/>
      <c r="JG173" s="79" t="n"/>
      <c r="JH173" s="79" t="n"/>
      <c r="JI173" s="79" t="n"/>
      <c r="JJ173" s="79" t="n"/>
      <c r="JK173" s="79" t="n"/>
      <c r="JL173" s="79" t="n"/>
      <c r="JM173" s="79" t="n"/>
      <c r="JN173" s="79" t="n"/>
      <c r="JO173" s="79" t="n"/>
      <c r="JP173" s="79" t="n"/>
      <c r="JQ173" s="79" t="n"/>
      <c r="JR173" s="79" t="n"/>
      <c r="JS173" s="79" t="n"/>
      <c r="JT173" s="79" t="n"/>
      <c r="JU173" s="79" t="n"/>
      <c r="JV173" s="79" t="n"/>
      <c r="JW173" s="79" t="n"/>
      <c r="JX173" s="79" t="n"/>
      <c r="JY173" s="79" t="n"/>
      <c r="JZ173" s="79" t="n"/>
      <c r="KA173" s="79" t="n"/>
      <c r="KB173" s="79" t="n"/>
      <c r="KC173" s="79" t="n"/>
      <c r="KD173" s="79" t="n"/>
      <c r="KE173" s="79" t="n"/>
      <c r="KF173" s="79" t="n"/>
      <c r="KG173" s="79" t="n"/>
      <c r="KH173" s="79" t="n"/>
      <c r="KI173" s="79" t="n"/>
      <c r="KJ173" s="79" t="n"/>
      <c r="KK173" s="79" t="n"/>
      <c r="KL173" s="79" t="n"/>
      <c r="KM173" s="79" t="n"/>
      <c r="KP173" s="78" t="n">
        <v>29</v>
      </c>
      <c r="KQ173" s="79" t="n"/>
      <c r="KR173" s="79" t="n"/>
      <c r="KS173" s="79" t="n"/>
      <c r="KT173" s="79" t="n"/>
      <c r="KU173" s="79" t="n"/>
      <c r="KV173" s="79" t="n"/>
      <c r="KW173" s="79" t="n"/>
      <c r="KX173" s="79" t="n"/>
      <c r="KY173" s="79" t="n"/>
      <c r="KZ173" s="79" t="n"/>
      <c r="LA173" s="79" t="n"/>
      <c r="LB173" s="79" t="n"/>
      <c r="LC173" s="79" t="n"/>
      <c r="LD173" s="79" t="n"/>
      <c r="LE173" s="79" t="n"/>
      <c r="LF173" s="79" t="n"/>
      <c r="LG173" s="79" t="n"/>
      <c r="LH173" s="79" t="n"/>
      <c r="LI173" s="79" t="n"/>
      <c r="LJ173" s="79" t="n"/>
      <c r="LK173" s="79" t="n"/>
      <c r="LL173" s="79" t="n"/>
      <c r="LM173" s="79" t="n"/>
      <c r="LN173" s="79" t="n"/>
      <c r="LO173" s="79" t="n"/>
      <c r="LP173" s="79" t="n"/>
      <c r="LQ173" s="79" t="n"/>
      <c r="LR173" s="79" t="n"/>
      <c r="LS173" s="79" t="n"/>
      <c r="LT173" s="79" t="n"/>
      <c r="LU173" s="79" t="n"/>
      <c r="LV173" s="79" t="n"/>
      <c r="LW173" s="79" t="n"/>
      <c r="LX173" s="79" t="n"/>
      <c r="LY173" s="79" t="n"/>
      <c r="LZ173" s="79" t="n"/>
      <c r="MA173" s="79" t="n"/>
      <c r="MB173" s="79" t="n"/>
      <c r="MC173" s="79" t="n"/>
      <c r="MD173" s="79" t="n"/>
      <c r="MG173" s="78" t="n">
        <v>29</v>
      </c>
      <c r="MH173" s="79" t="n"/>
      <c r="MI173" s="79" t="n"/>
      <c r="MJ173" s="79" t="n"/>
      <c r="MK173" s="79" t="n"/>
      <c r="ML173" s="79" t="n"/>
      <c r="MM173" s="79" t="n"/>
      <c r="MN173" s="79" t="n"/>
      <c r="MO173" s="79" t="n"/>
      <c r="MP173" s="79" t="n"/>
      <c r="MQ173" s="79" t="n"/>
      <c r="MR173" s="79" t="n"/>
      <c r="MS173" s="79" t="n"/>
      <c r="MT173" s="79" t="n"/>
      <c r="MU173" s="79" t="n"/>
      <c r="MV173" s="79" t="n"/>
      <c r="MW173" s="79" t="n"/>
      <c r="MX173" s="79" t="n"/>
      <c r="MY173" s="79" t="n"/>
      <c r="MZ173" s="79" t="n"/>
      <c r="NA173" s="79" t="n"/>
      <c r="NB173" s="79" t="n"/>
      <c r="NC173" s="79" t="n"/>
      <c r="ND173" s="79" t="n"/>
      <c r="NE173" s="79" t="n"/>
      <c r="NF173" s="79" t="n"/>
      <c r="NG173" s="79" t="n"/>
      <c r="NH173" s="79" t="n"/>
      <c r="NI173" s="79" t="n"/>
      <c r="NJ173" s="79" t="n"/>
      <c r="NK173" s="79" t="n"/>
      <c r="NL173" s="79" t="n"/>
      <c r="NM173" s="79" t="n"/>
      <c r="NN173" s="79" t="n"/>
      <c r="NO173" s="79" t="n"/>
      <c r="NP173" s="79" t="n"/>
      <c r="NQ173" s="79" t="n"/>
      <c r="NR173" s="79" t="n"/>
      <c r="NS173" s="79" t="n"/>
      <c r="NT173" s="79" t="n"/>
      <c r="NU173" s="79" t="n"/>
      <c r="NX173" s="78" t="n">
        <v>29</v>
      </c>
      <c r="NY173" s="79" t="n"/>
      <c r="NZ173" s="79" t="n"/>
      <c r="OA173" s="79" t="n"/>
      <c r="OB173" s="79" t="n"/>
      <c r="OC173" s="79" t="n"/>
      <c r="OD173" s="79" t="n"/>
      <c r="OE173" s="79" t="n"/>
      <c r="OF173" s="79" t="n"/>
      <c r="OG173" s="79" t="n"/>
      <c r="OH173" s="79" t="n"/>
      <c r="OI173" s="79" t="n"/>
      <c r="OJ173" s="79" t="n"/>
      <c r="OK173" s="79" t="n"/>
      <c r="OL173" s="79" t="n"/>
      <c r="OM173" s="79" t="n"/>
      <c r="ON173" s="79" t="n"/>
      <c r="OO173" s="79" t="n"/>
      <c r="OP173" s="79" t="n"/>
      <c r="OQ173" s="79" t="n"/>
      <c r="OR173" s="79" t="n"/>
      <c r="OS173" s="79" t="n"/>
      <c r="OT173" s="79" t="n"/>
      <c r="OU173" s="79" t="n"/>
      <c r="OV173" s="79" t="n"/>
      <c r="OW173" s="79" t="n"/>
      <c r="OX173" s="79" t="n"/>
      <c r="OY173" s="79" t="n"/>
      <c r="OZ173" s="79" t="n"/>
      <c r="PA173" s="79" t="n"/>
      <c r="PB173" s="79" t="n"/>
      <c r="PC173" s="79" t="n"/>
      <c r="PD173" s="79" t="n"/>
      <c r="PE173" s="79" t="n"/>
      <c r="PF173" s="79" t="n"/>
      <c r="PG173" s="79" t="n"/>
      <c r="PH173" s="79" t="n"/>
      <c r="PI173" s="79" t="n"/>
      <c r="PJ173" s="79" t="n"/>
      <c r="PK173" s="79" t="n"/>
      <c r="PL173" s="79" t="n"/>
      <c r="PO173" s="78" t="n">
        <v>29</v>
      </c>
      <c r="PP173" s="79" t="n"/>
      <c r="PQ173" s="79" t="n"/>
      <c r="PR173" s="79" t="n"/>
      <c r="PS173" s="79" t="n"/>
      <c r="PT173" s="79" t="n"/>
      <c r="PU173" s="79" t="n"/>
      <c r="PV173" s="79" t="n"/>
      <c r="PW173" s="79" t="n"/>
      <c r="PX173" s="79" t="n"/>
      <c r="PY173" s="79" t="n"/>
      <c r="PZ173" s="79" t="n"/>
      <c r="QA173" s="79" t="n"/>
      <c r="QB173" s="79" t="n"/>
      <c r="QC173" s="79" t="n"/>
      <c r="QD173" s="79" t="n"/>
      <c r="QE173" s="79" t="n"/>
      <c r="QF173" s="79" t="n"/>
      <c r="QG173" s="79" t="n"/>
      <c r="QH173" s="79" t="n"/>
      <c r="QI173" s="79" t="n"/>
      <c r="QJ173" s="79" t="n"/>
      <c r="QK173" s="79" t="n"/>
      <c r="QL173" s="79" t="n"/>
      <c r="QM173" s="79" t="n"/>
      <c r="QN173" s="79" t="n"/>
      <c r="QO173" s="79" t="n"/>
      <c r="QP173" s="79" t="n"/>
      <c r="QQ173" s="79" t="n"/>
      <c r="QR173" s="79" t="n"/>
      <c r="QS173" s="79" t="n"/>
      <c r="QT173" s="79" t="n"/>
      <c r="QU173" s="79" t="n"/>
      <c r="QV173" s="79" t="n"/>
      <c r="QW173" s="79" t="n"/>
      <c r="QX173" s="79" t="n"/>
      <c r="QY173" s="79" t="n"/>
      <c r="QZ173" s="79" t="n"/>
      <c r="RA173" s="79" t="n"/>
      <c r="RB173" s="79" t="n"/>
      <c r="RC173" s="79" t="n"/>
      <c r="RF173" s="78" t="n">
        <v>29</v>
      </c>
      <c r="RG173" s="79" t="n"/>
      <c r="RH173" s="79" t="n"/>
      <c r="RI173" s="79" t="n"/>
      <c r="RJ173" s="79" t="n"/>
      <c r="RK173" s="79" t="n"/>
      <c r="RL173" s="79" t="n"/>
      <c r="RM173" s="79" t="n"/>
      <c r="RN173" s="79" t="n"/>
      <c r="RO173" s="79" t="n"/>
      <c r="RP173" s="79" t="n"/>
      <c r="RQ173" s="79" t="n"/>
      <c r="RR173" s="79" t="n"/>
      <c r="RS173" s="79" t="n"/>
      <c r="RT173" s="79" t="n"/>
      <c r="RU173" s="79" t="n"/>
      <c r="RV173" s="79" t="n"/>
      <c r="RW173" s="79" t="n"/>
      <c r="RX173" s="79" t="n"/>
      <c r="RY173" s="79" t="n"/>
      <c r="RZ173" s="79" t="n"/>
      <c r="SA173" s="79" t="n"/>
      <c r="SB173" s="79" t="n"/>
      <c r="SC173" s="79" t="n"/>
      <c r="SD173" s="79" t="n"/>
      <c r="SE173" s="79" t="n"/>
      <c r="SF173" s="79" t="n"/>
      <c r="SG173" s="79" t="n"/>
      <c r="SH173" s="79" t="n"/>
      <c r="SI173" s="79" t="n"/>
      <c r="SJ173" s="79" t="n"/>
      <c r="SK173" s="79" t="n"/>
      <c r="SL173" s="79" t="n"/>
      <c r="SM173" s="79" t="n"/>
      <c r="SN173" s="79" t="n"/>
      <c r="SO173" s="79" t="n"/>
      <c r="SP173" s="79" t="n"/>
      <c r="SQ173" s="79" t="n"/>
      <c r="SR173" s="79" t="n"/>
      <c r="SS173" s="79" t="n"/>
      <c r="ST173" s="79" t="n"/>
      <c r="SW173" s="78" t="n">
        <v>29</v>
      </c>
      <c r="SX173" s="79" t="n"/>
      <c r="SY173" s="79" t="n"/>
      <c r="SZ173" s="79" t="n"/>
      <c r="TA173" s="79" t="n"/>
      <c r="TB173" s="79" t="n"/>
      <c r="TC173" s="79" t="n"/>
      <c r="TD173" s="79" t="n"/>
      <c r="TE173" s="79" t="n"/>
      <c r="TF173" s="79" t="n"/>
      <c r="TG173" s="79" t="n"/>
      <c r="TH173" s="79" t="n"/>
      <c r="TI173" s="79" t="n"/>
      <c r="TJ173" s="79" t="n"/>
      <c r="TK173" s="79" t="n"/>
      <c r="TL173" s="79" t="n"/>
      <c r="TM173" s="79" t="n"/>
      <c r="TN173" s="79" t="n"/>
      <c r="TO173" s="79" t="n"/>
      <c r="TP173" s="79" t="n"/>
      <c r="TQ173" s="79" t="n"/>
      <c r="TR173" s="79" t="n"/>
      <c r="TS173" s="79" t="n"/>
      <c r="TT173" s="79" t="n"/>
      <c r="TU173" s="79" t="n"/>
      <c r="TV173" s="79" t="n"/>
      <c r="TW173" s="79" t="n"/>
      <c r="TX173" s="79" t="n"/>
      <c r="TY173" s="79" t="n"/>
      <c r="TZ173" s="79" t="n"/>
      <c r="UA173" s="79" t="n"/>
      <c r="UB173" s="79" t="n"/>
      <c r="UC173" s="79" t="n"/>
      <c r="UD173" s="79" t="n"/>
      <c r="UE173" s="79" t="n"/>
      <c r="UF173" s="79" t="n"/>
      <c r="UG173" s="79" t="n"/>
      <c r="UH173" s="79" t="n"/>
      <c r="UI173" s="79" t="n"/>
      <c r="UJ173" s="79" t="n"/>
      <c r="UK173" s="79" t="n"/>
      <c r="UN173" s="78" t="n">
        <v>29</v>
      </c>
      <c r="UO173" s="79" t="n"/>
      <c r="UP173" s="79" t="n"/>
      <c r="UQ173" s="79" t="n"/>
      <c r="UR173" s="79" t="n"/>
      <c r="US173" s="79" t="n"/>
      <c r="UT173" s="79" t="n"/>
      <c r="UU173" s="79" t="n"/>
      <c r="UV173" s="79" t="n"/>
      <c r="UW173" s="79" t="n"/>
      <c r="UX173" s="79" t="n"/>
      <c r="UY173" s="79" t="n"/>
      <c r="UZ173" s="79" t="n"/>
      <c r="VA173" s="79" t="n"/>
      <c r="VB173" s="79" t="n"/>
      <c r="VC173" s="79" t="n"/>
      <c r="VD173" s="79" t="n"/>
      <c r="VE173" s="79" t="n"/>
      <c r="VF173" s="79" t="n"/>
      <c r="VG173" s="79" t="n"/>
      <c r="VH173" s="79" t="n"/>
      <c r="VI173" s="79" t="n"/>
      <c r="VJ173" s="79" t="n"/>
      <c r="VK173" s="79" t="n"/>
      <c r="VL173" s="79" t="n"/>
      <c r="VM173" s="79" t="n"/>
      <c r="VN173" s="79" t="n"/>
      <c r="VO173" s="79" t="n"/>
      <c r="VP173" s="79" t="n"/>
      <c r="VQ173" s="79" t="n"/>
      <c r="VR173" s="79" t="n"/>
      <c r="VS173" s="79" t="n"/>
      <c r="VT173" s="79" t="n"/>
      <c r="VU173" s="79" t="n"/>
      <c r="VV173" s="79" t="n"/>
      <c r="VW173" s="79" t="n"/>
      <c r="VX173" s="79" t="n"/>
      <c r="VY173" s="79" t="n"/>
      <c r="VZ173" s="79" t="n"/>
      <c r="WA173" s="79" t="n"/>
      <c r="WB173" s="79" t="n"/>
      <c r="WE173" s="78" t="n">
        <v>29</v>
      </c>
      <c r="WF173" s="79" t="n"/>
      <c r="WG173" s="79" t="n"/>
      <c r="WH173" s="79" t="n"/>
      <c r="WI173" s="79" t="n"/>
      <c r="WJ173" s="79" t="n"/>
      <c r="WK173" s="79" t="n"/>
      <c r="WL173" s="79" t="n"/>
      <c r="WM173" s="79" t="n"/>
      <c r="WN173" s="79" t="n"/>
      <c r="WO173" s="79" t="n"/>
      <c r="WP173" s="79" t="n"/>
      <c r="WQ173" s="79" t="n"/>
      <c r="WR173" s="79" t="n"/>
      <c r="WS173" s="79" t="n"/>
      <c r="WT173" s="79" t="n"/>
      <c r="WU173" s="79" t="n"/>
      <c r="WV173" s="79" t="n"/>
      <c r="WW173" s="79" t="n"/>
      <c r="WX173" s="79" t="n"/>
      <c r="WY173" s="79" t="n"/>
      <c r="WZ173" s="79" t="n"/>
      <c r="XA173" s="79" t="n"/>
      <c r="XB173" s="79" t="n"/>
      <c r="XC173" s="79" t="n"/>
      <c r="XD173" s="79" t="n"/>
      <c r="XE173" s="79" t="n"/>
      <c r="XF173" s="79" t="n"/>
      <c r="XG173" s="79" t="n"/>
      <c r="XH173" s="79" t="n"/>
      <c r="XI173" s="79" t="n"/>
      <c r="XJ173" s="79" t="n"/>
      <c r="XK173" s="79" t="n"/>
      <c r="XL173" s="79" t="n"/>
      <c r="XM173" s="79" t="n"/>
      <c r="XN173" s="79" t="n"/>
      <c r="XO173" s="79" t="n"/>
      <c r="XP173" s="79" t="n"/>
      <c r="XQ173" s="79" t="n"/>
      <c r="XR173" s="79" t="n"/>
      <c r="XS173" s="79" t="n"/>
      <c r="XV173" s="78" t="n">
        <v>29</v>
      </c>
      <c r="XW173" s="79" t="n"/>
      <c r="XX173" s="79" t="n"/>
      <c r="XY173" s="79" t="n"/>
      <c r="XZ173" s="79" t="n"/>
      <c r="YA173" s="79" t="n"/>
      <c r="YB173" s="79" t="n"/>
      <c r="YC173" s="79" t="n"/>
      <c r="YD173" s="79" t="n"/>
      <c r="YE173" s="79" t="n"/>
      <c r="YF173" s="79" t="n"/>
      <c r="YG173" s="79" t="n"/>
      <c r="YH173" s="79" t="n"/>
      <c r="YI173" s="79" t="n"/>
      <c r="YJ173" s="79" t="n"/>
      <c r="YK173" s="79" t="n"/>
      <c r="YL173" s="79" t="n"/>
      <c r="YM173" s="79" t="n"/>
      <c r="YN173" s="79" t="n"/>
      <c r="YO173" s="79" t="n"/>
      <c r="YP173" s="79" t="n"/>
      <c r="YQ173" s="79" t="n"/>
      <c r="YR173" s="79" t="n"/>
      <c r="YS173" s="79" t="n"/>
      <c r="YT173" s="79" t="n"/>
      <c r="YU173" s="79" t="n"/>
      <c r="YV173" s="79" t="n"/>
      <c r="YW173" s="79" t="n"/>
      <c r="YX173" s="79" t="n"/>
      <c r="YY173" s="79" t="n"/>
      <c r="YZ173" s="79" t="n"/>
      <c r="ZA173" s="79" t="n"/>
      <c r="ZB173" s="79" t="n"/>
      <c r="ZC173" s="79" t="n"/>
      <c r="ZD173" s="79" t="n"/>
      <c r="ZE173" s="79" t="n"/>
      <c r="ZF173" s="79" t="n"/>
      <c r="ZG173" s="79" t="n"/>
      <c r="ZH173" s="79" t="n"/>
      <c r="ZI173" s="79" t="n"/>
      <c r="ZJ173" s="79" t="n"/>
      <c r="ZM173" s="78" t="n">
        <v>29</v>
      </c>
      <c r="ZN173" s="79" t="n"/>
      <c r="ZO173" s="79" t="n"/>
      <c r="ZP173" s="79" t="n"/>
      <c r="ZQ173" s="79" t="n"/>
      <c r="ZR173" s="79" t="n"/>
      <c r="ZS173" s="79" t="n"/>
      <c r="ZT173" s="79" t="n"/>
      <c r="ZU173" s="79" t="n"/>
      <c r="ZV173" s="79" t="n"/>
      <c r="ZW173" s="79" t="n"/>
      <c r="ZX173" s="79" t="n"/>
      <c r="ZY173" s="79" t="n"/>
      <c r="ZZ173" s="79" t="n"/>
      <c r="AAA173" s="79" t="n"/>
      <c r="AAB173" s="79" t="n"/>
      <c r="AAC173" s="79" t="n"/>
      <c r="AAD173" s="79" t="n"/>
      <c r="AAE173" s="79" t="n"/>
      <c r="AAF173" s="79" t="n"/>
      <c r="AAG173" s="79" t="n"/>
      <c r="AAH173" s="79" t="n"/>
      <c r="AAI173" s="79" t="n"/>
      <c r="AAJ173" s="79" t="n"/>
      <c r="AAK173" s="79" t="n"/>
      <c r="AAL173" s="79" t="n"/>
      <c r="AAM173" s="79" t="n"/>
      <c r="AAN173" s="79" t="n"/>
      <c r="AAO173" s="79" t="n"/>
      <c r="AAP173" s="79" t="n"/>
      <c r="AAQ173" s="79" t="n"/>
      <c r="AAR173" s="79" t="n"/>
      <c r="AAS173" s="79" t="n"/>
      <c r="AAT173" s="79" t="n"/>
      <c r="AAU173" s="79" t="n"/>
      <c r="AAV173" s="79" t="n"/>
      <c r="AAW173" s="79" t="n"/>
      <c r="AAX173" s="79" t="n"/>
      <c r="AAY173" s="79" t="n"/>
      <c r="AAZ173" s="79" t="n"/>
      <c r="ABA173" s="79" t="n"/>
      <c r="ABD173" s="78" t="n">
        <v>29</v>
      </c>
      <c r="ABE173" s="79" t="n"/>
      <c r="ABF173" s="79" t="n"/>
      <c r="ABG173" s="79" t="n"/>
      <c r="ABH173" s="79" t="n"/>
      <c r="ABI173" s="79" t="n"/>
      <c r="ABJ173" s="79" t="n"/>
      <c r="ABK173" s="79" t="n"/>
      <c r="ABL173" s="79" t="n"/>
      <c r="ABM173" s="79" t="n"/>
      <c r="ABN173" s="79" t="n"/>
      <c r="ABO173" s="79" t="n"/>
      <c r="ABP173" s="79" t="n"/>
      <c r="ABQ173" s="79" t="n"/>
      <c r="ABR173" s="79" t="n"/>
      <c r="ABS173" s="79" t="n"/>
      <c r="ABT173" s="79" t="n"/>
      <c r="ABU173" s="79" t="n"/>
      <c r="ABV173" s="79" t="n"/>
      <c r="ABW173" s="79" t="n"/>
      <c r="ABX173" s="79" t="n"/>
      <c r="ABY173" s="79" t="n"/>
      <c r="ABZ173" s="79" t="n"/>
      <c r="ACA173" s="79" t="n"/>
      <c r="ACB173" s="79" t="n"/>
      <c r="ACC173" s="79" t="n"/>
      <c r="ACD173" s="79" t="n"/>
      <c r="ACE173" s="79" t="n"/>
      <c r="ACF173" s="79" t="n"/>
      <c r="ACG173" s="79" t="n"/>
      <c r="ACH173" s="79" t="n"/>
      <c r="ACI173" s="79" t="n"/>
      <c r="ACJ173" s="79" t="n"/>
      <c r="ACK173" s="79" t="n"/>
      <c r="ACL173" s="79" t="n"/>
      <c r="ACM173" s="79" t="n"/>
      <c r="ACN173" s="79" t="n"/>
      <c r="ACO173" s="79" t="n"/>
      <c r="ACP173" s="79" t="n"/>
      <c r="ACQ173" s="79" t="n"/>
      <c r="ACR173" s="79" t="n"/>
      <c r="ACU173" s="78" t="n">
        <v>29</v>
      </c>
      <c r="ACV173" s="79" t="n"/>
      <c r="ACW173" s="79" t="n"/>
      <c r="ACX173" s="79" t="n"/>
      <c r="ACY173" s="79" t="n"/>
      <c r="ACZ173" s="79" t="n"/>
      <c r="ADA173" s="79" t="n"/>
      <c r="ADB173" s="79" t="n"/>
      <c r="ADC173" s="79" t="n"/>
      <c r="ADD173" s="79" t="n"/>
      <c r="ADE173" s="79" t="n"/>
      <c r="ADF173" s="79" t="n"/>
      <c r="ADG173" s="79" t="n"/>
      <c r="ADH173" s="79" t="n"/>
      <c r="ADI173" s="79" t="n"/>
      <c r="ADJ173" s="79" t="n"/>
      <c r="ADK173" s="79" t="n"/>
      <c r="ADL173" s="79" t="n"/>
      <c r="ADM173" s="79" t="n"/>
      <c r="ADN173" s="79" t="n"/>
      <c r="ADO173" s="79" t="n"/>
      <c r="ADP173" s="79" t="n"/>
      <c r="ADQ173" s="79" t="n"/>
      <c r="ADR173" s="79" t="n"/>
      <c r="ADS173" s="79" t="n"/>
      <c r="ADT173" s="79" t="n"/>
      <c r="ADU173" s="79" t="n"/>
      <c r="ADV173" s="79" t="n"/>
      <c r="ADW173" s="79" t="n"/>
      <c r="ADX173" s="79" t="n"/>
      <c r="ADY173" s="79" t="n"/>
      <c r="ADZ173" s="79" t="n"/>
      <c r="AEA173" s="79" t="n"/>
      <c r="AEB173" s="79" t="n"/>
      <c r="AEC173" s="79" t="n"/>
      <c r="AED173" s="79" t="n"/>
      <c r="AEE173" s="79" t="n"/>
      <c r="AEF173" s="79" t="n"/>
      <c r="AEG173" s="79" t="n"/>
      <c r="AEH173" s="79" t="n"/>
      <c r="AEI173" s="79" t="n"/>
      <c r="AEL173" s="78" t="n">
        <v>29</v>
      </c>
      <c r="AEM173" s="79" t="n"/>
      <c r="AEN173" s="79" t="n"/>
      <c r="AEO173" s="79" t="n"/>
      <c r="AEP173" s="79" t="n"/>
      <c r="AEQ173" s="79" t="n"/>
      <c r="AER173" s="79" t="n"/>
      <c r="AES173" s="79" t="n"/>
      <c r="AET173" s="79" t="n"/>
      <c r="AEU173" s="79" t="n"/>
      <c r="AEV173" s="79" t="n"/>
      <c r="AEW173" s="79" t="n"/>
      <c r="AEX173" s="79" t="n"/>
      <c r="AEY173" s="79" t="n"/>
      <c r="AEZ173" s="79" t="n"/>
      <c r="AFA173" s="79" t="n"/>
      <c r="AFB173" s="79" t="n"/>
      <c r="AFC173" s="79" t="n"/>
      <c r="AFD173" s="79" t="n"/>
      <c r="AFE173" s="79" t="n"/>
      <c r="AFF173" s="79" t="n"/>
      <c r="AFG173" s="79" t="n"/>
      <c r="AFH173" s="79" t="n"/>
      <c r="AFI173" s="79" t="n"/>
      <c r="AFJ173" s="79" t="n"/>
      <c r="AFK173" s="79" t="n"/>
      <c r="AFL173" s="79" t="n"/>
      <c r="AFM173" s="79" t="n"/>
      <c r="AFN173" s="79" t="n"/>
      <c r="AFO173" s="79" t="n"/>
      <c r="AFP173" s="79" t="n"/>
      <c r="AFQ173" s="79" t="n"/>
      <c r="AFR173" s="79" t="n"/>
      <c r="AFS173" s="79" t="n"/>
      <c r="AFT173" s="79" t="n"/>
      <c r="AFU173" s="79" t="n"/>
      <c r="AFV173" s="79" t="n"/>
      <c r="AFW173" s="79" t="n"/>
      <c r="AFX173" s="79" t="n"/>
      <c r="AFY173" s="79" t="n"/>
      <c r="AFZ173" s="79" t="n"/>
    </row>
    <row r="174">
      <c r="A174" s="78" t="n">
        <v>30</v>
      </c>
      <c r="B174" s="79" t="n"/>
      <c r="C174" s="79" t="n"/>
      <c r="D174" s="79" t="n"/>
      <c r="E174" s="79" t="n"/>
      <c r="F174" s="79" t="n"/>
      <c r="G174" s="79" t="n"/>
      <c r="H174" s="79" t="n"/>
      <c r="I174" s="79" t="n"/>
      <c r="J174" s="79" t="n"/>
      <c r="K174" s="79" t="n"/>
      <c r="L174" s="79" t="n"/>
      <c r="M174" s="79" t="n"/>
      <c r="N174" s="79" t="n"/>
      <c r="O174" s="79" t="n"/>
      <c r="P174" s="79" t="n"/>
      <c r="Q174" s="79" t="n"/>
      <c r="R174" s="79" t="n"/>
      <c r="S174" s="79" t="n"/>
      <c r="T174" s="79" t="n"/>
      <c r="U174" s="79" t="n"/>
      <c r="V174" s="79" t="n"/>
      <c r="W174" s="79" t="n"/>
      <c r="X174" s="79" t="n"/>
      <c r="Y174" s="79" t="n"/>
      <c r="Z174" s="79" t="n"/>
      <c r="AA174" s="79" t="n"/>
      <c r="AB174" s="79" t="n"/>
      <c r="AC174" s="79" t="n"/>
      <c r="AD174" s="79" t="n"/>
      <c r="AE174" s="79" t="n"/>
      <c r="AF174" s="79" t="n"/>
      <c r="AG174" s="79" t="n"/>
      <c r="AH174" s="79" t="n"/>
      <c r="AI174" s="79" t="n"/>
      <c r="AJ174" s="79" t="n"/>
      <c r="AK174" s="79" t="n"/>
      <c r="AL174" s="79" t="n"/>
      <c r="AM174" s="79" t="n"/>
      <c r="AN174" s="79" t="n"/>
      <c r="AO174" s="79" t="n"/>
      <c r="AR174" s="78" t="n">
        <v>30</v>
      </c>
      <c r="AS174" s="79" t="n"/>
      <c r="AT174" s="79" t="n"/>
      <c r="AU174" s="79" t="n"/>
      <c r="AV174" s="79" t="n"/>
      <c r="AW174" s="79" t="n"/>
      <c r="AX174" s="79" t="n"/>
      <c r="AY174" s="79" t="n"/>
      <c r="AZ174" s="79" t="n"/>
      <c r="BA174" s="79" t="n"/>
      <c r="BB174" s="79" t="n"/>
      <c r="BC174" s="79" t="n"/>
      <c r="BD174" s="79" t="n"/>
      <c r="BE174" s="79" t="n"/>
      <c r="BF174" s="79" t="n"/>
      <c r="BG174" s="79" t="n"/>
      <c r="BH174" s="79" t="n"/>
      <c r="BI174" s="79" t="n"/>
      <c r="BJ174" s="79" t="n"/>
      <c r="BK174" s="79" t="n"/>
      <c r="BL174" s="79" t="n"/>
      <c r="BM174" s="79" t="n"/>
      <c r="BN174" s="79" t="n"/>
      <c r="BO174" s="79" t="n"/>
      <c r="BP174" s="79" t="n"/>
      <c r="BQ174" s="79" t="n"/>
      <c r="BR174" s="79" t="n"/>
      <c r="BS174" s="79" t="n"/>
      <c r="BT174" s="79" t="n"/>
      <c r="BU174" s="79" t="n"/>
      <c r="BV174" s="79" t="n"/>
      <c r="BW174" s="79" t="n"/>
      <c r="BX174" s="79" t="n"/>
      <c r="BY174" s="79" t="n"/>
      <c r="BZ174" s="79" t="n"/>
      <c r="CA174" s="79" t="n"/>
      <c r="CB174" s="79" t="n"/>
      <c r="CC174" s="79" t="n"/>
      <c r="CD174" s="79" t="n"/>
      <c r="CE174" s="79" t="n"/>
      <c r="CF174" s="79" t="n"/>
      <c r="CI174" s="78" t="n">
        <v>30</v>
      </c>
      <c r="CJ174" s="79" t="n"/>
      <c r="CK174" s="79" t="n"/>
      <c r="CL174" s="79" t="n"/>
      <c r="CM174" s="79" t="n"/>
      <c r="CN174" s="79" t="n"/>
      <c r="CO174" s="79" t="n"/>
      <c r="CP174" s="79" t="n"/>
      <c r="CQ174" s="79" t="n"/>
      <c r="CR174" s="79" t="n"/>
      <c r="CS174" s="79" t="n"/>
      <c r="CT174" s="79" t="n"/>
      <c r="CU174" s="79" t="n"/>
      <c r="CV174" s="79" t="n"/>
      <c r="CW174" s="79" t="n"/>
      <c r="CX174" s="79" t="n"/>
      <c r="CY174" s="79" t="n"/>
      <c r="CZ174" s="79" t="n"/>
      <c r="DA174" s="79" t="n"/>
      <c r="DB174" s="79" t="n"/>
      <c r="DC174" s="79" t="n"/>
      <c r="DD174" s="79" t="n"/>
      <c r="DE174" s="79" t="n"/>
      <c r="DF174" s="79" t="n"/>
      <c r="DG174" s="79" t="n"/>
      <c r="DH174" s="79" t="n"/>
      <c r="DI174" s="79" t="n"/>
      <c r="DJ174" s="79" t="n"/>
      <c r="DK174" s="79" t="n"/>
      <c r="DL174" s="79" t="n"/>
      <c r="DM174" s="79" t="n"/>
      <c r="DN174" s="79" t="n"/>
      <c r="DO174" s="79" t="n"/>
      <c r="DP174" s="79" t="n"/>
      <c r="DQ174" s="79" t="n"/>
      <c r="DR174" s="79" t="n"/>
      <c r="DS174" s="79" t="n"/>
      <c r="DT174" s="79" t="n"/>
      <c r="DU174" s="79" t="n"/>
      <c r="DV174" s="79" t="n"/>
      <c r="DW174" s="79" t="n"/>
      <c r="DZ174" s="78" t="n">
        <v>30</v>
      </c>
      <c r="EA174" s="79" t="n"/>
      <c r="EB174" s="79" t="n"/>
      <c r="EC174" s="79" t="n"/>
      <c r="ED174" s="79" t="n"/>
      <c r="EE174" s="79" t="n"/>
      <c r="EF174" s="79" t="n"/>
      <c r="EG174" s="79" t="n"/>
      <c r="EH174" s="79" t="n"/>
      <c r="EI174" s="79" t="n"/>
      <c r="EJ174" s="79" t="n"/>
      <c r="EK174" s="79" t="n"/>
      <c r="EL174" s="79" t="n"/>
      <c r="EM174" s="79" t="n"/>
      <c r="EN174" s="79" t="n"/>
      <c r="EO174" s="79" t="n"/>
      <c r="EP174" s="79" t="n"/>
      <c r="EQ174" s="79" t="n"/>
      <c r="ER174" s="79" t="n"/>
      <c r="ES174" s="79" t="n"/>
      <c r="ET174" s="79" t="n"/>
      <c r="EU174" s="79" t="n"/>
      <c r="EV174" s="79" t="n"/>
      <c r="EW174" s="79" t="n"/>
      <c r="EX174" s="79" t="n"/>
      <c r="EY174" s="79" t="n"/>
      <c r="EZ174" s="79" t="n"/>
      <c r="FA174" s="79" t="n"/>
      <c r="FB174" s="79" t="n"/>
      <c r="FC174" s="79" t="n"/>
      <c r="FD174" s="79" t="n"/>
      <c r="FE174" s="79" t="n"/>
      <c r="FF174" s="79" t="n"/>
      <c r="FG174" s="79" t="n"/>
      <c r="FH174" s="79" t="n"/>
      <c r="FI174" s="79" t="n"/>
      <c r="FJ174" s="79" t="n"/>
      <c r="FK174" s="79" t="n"/>
      <c r="FL174" s="79" t="n"/>
      <c r="FM174" s="79" t="n"/>
      <c r="FN174" s="79" t="n"/>
      <c r="FQ174" s="78" t="n">
        <v>30</v>
      </c>
      <c r="FR174" s="79" t="n"/>
      <c r="FS174" s="79" t="n"/>
      <c r="FT174" s="79" t="n"/>
      <c r="FU174" s="79" t="n"/>
      <c r="FV174" s="79" t="n"/>
      <c r="FW174" s="79" t="n"/>
      <c r="FX174" s="79" t="n"/>
      <c r="FY174" s="79" t="n"/>
      <c r="FZ174" s="79" t="n"/>
      <c r="GA174" s="79" t="n"/>
      <c r="GB174" s="79" t="n"/>
      <c r="GC174" s="79" t="n"/>
      <c r="GD174" s="79" t="n"/>
      <c r="GE174" s="79" t="n"/>
      <c r="GF174" s="79" t="n"/>
      <c r="GG174" s="79" t="n"/>
      <c r="GH174" s="79" t="n"/>
      <c r="GI174" s="79" t="n"/>
      <c r="GJ174" s="79" t="n"/>
      <c r="GK174" s="79" t="n"/>
      <c r="GL174" s="79" t="n"/>
      <c r="GM174" s="79" t="n"/>
      <c r="GN174" s="79" t="n"/>
      <c r="GO174" s="79" t="n"/>
      <c r="GP174" s="79" t="n"/>
      <c r="GQ174" s="79" t="n"/>
      <c r="GR174" s="79" t="n"/>
      <c r="GS174" s="79" t="n"/>
      <c r="GT174" s="79" t="n"/>
      <c r="GU174" s="79" t="n"/>
      <c r="GV174" s="79" t="n"/>
      <c r="GW174" s="79" t="n"/>
      <c r="GX174" s="79" t="n"/>
      <c r="GY174" s="79" t="n"/>
      <c r="GZ174" s="79" t="n"/>
      <c r="HA174" s="79" t="n"/>
      <c r="HB174" s="79" t="n"/>
      <c r="HC174" s="79" t="n"/>
      <c r="HD174" s="79" t="n"/>
      <c r="HE174" s="79" t="n"/>
      <c r="HH174" s="78" t="n">
        <v>30</v>
      </c>
      <c r="HI174" s="79" t="n"/>
      <c r="HJ174" s="79" t="n"/>
      <c r="HK174" s="79" t="n"/>
      <c r="HL174" s="79" t="n"/>
      <c r="HM174" s="79" t="n"/>
      <c r="HN174" s="79" t="n"/>
      <c r="HO174" s="79" t="n"/>
      <c r="HP174" s="79" t="n"/>
      <c r="HQ174" s="79" t="n"/>
      <c r="HR174" s="79" t="n"/>
      <c r="HS174" s="79" t="n"/>
      <c r="HT174" s="79" t="n"/>
      <c r="HU174" s="79" t="n"/>
      <c r="HV174" s="79" t="n"/>
      <c r="HW174" s="79" t="n"/>
      <c r="HX174" s="79" t="n"/>
      <c r="HY174" s="79" t="n"/>
      <c r="HZ174" s="79" t="n"/>
      <c r="IA174" s="79" t="n"/>
      <c r="IB174" s="79" t="n"/>
      <c r="IC174" s="79" t="n"/>
      <c r="ID174" s="79" t="n"/>
      <c r="IE174" s="79" t="n"/>
      <c r="IF174" s="79" t="n"/>
      <c r="IG174" s="79" t="n"/>
      <c r="IH174" s="79" t="n"/>
      <c r="II174" s="79" t="n"/>
      <c r="IJ174" s="79" t="n"/>
      <c r="IK174" s="79" t="n"/>
      <c r="IL174" s="79" t="n"/>
      <c r="IM174" s="79" t="n"/>
      <c r="IN174" s="79" t="n"/>
      <c r="IO174" s="79" t="n"/>
      <c r="IP174" s="79" t="n"/>
      <c r="IQ174" s="79" t="n"/>
      <c r="IR174" s="79" t="n"/>
      <c r="IS174" s="79" t="n"/>
      <c r="IT174" s="79" t="n"/>
      <c r="IU174" s="79" t="n"/>
      <c r="IV174" s="79" t="n"/>
      <c r="IY174" s="78" t="n">
        <v>30</v>
      </c>
      <c r="IZ174" s="79" t="n"/>
      <c r="JA174" s="79" t="n"/>
      <c r="JB174" s="79" t="n"/>
      <c r="JC174" s="79" t="n"/>
      <c r="JD174" s="79" t="n"/>
      <c r="JE174" s="79" t="n"/>
      <c r="JF174" s="79" t="n"/>
      <c r="JG174" s="79" t="n"/>
      <c r="JH174" s="79" t="n"/>
      <c r="JI174" s="79" t="n"/>
      <c r="JJ174" s="79" t="n"/>
      <c r="JK174" s="79" t="n"/>
      <c r="JL174" s="79" t="n"/>
      <c r="JM174" s="79" t="n"/>
      <c r="JN174" s="79" t="n"/>
      <c r="JO174" s="79" t="n"/>
      <c r="JP174" s="79" t="n"/>
      <c r="JQ174" s="79" t="n"/>
      <c r="JR174" s="79" t="n"/>
      <c r="JS174" s="79" t="n"/>
      <c r="JT174" s="79" t="n"/>
      <c r="JU174" s="79" t="n"/>
      <c r="JV174" s="79" t="n"/>
      <c r="JW174" s="79" t="n"/>
      <c r="JX174" s="79" t="n"/>
      <c r="JY174" s="79" t="n"/>
      <c r="JZ174" s="79" t="n"/>
      <c r="KA174" s="79" t="n"/>
      <c r="KB174" s="79" t="n"/>
      <c r="KC174" s="79" t="n"/>
      <c r="KD174" s="79" t="n"/>
      <c r="KE174" s="79" t="n"/>
      <c r="KF174" s="79" t="n"/>
      <c r="KG174" s="79" t="n"/>
      <c r="KH174" s="79" t="n"/>
      <c r="KI174" s="79" t="n"/>
      <c r="KJ174" s="79" t="n"/>
      <c r="KK174" s="79" t="n"/>
      <c r="KL174" s="79" t="n"/>
      <c r="KM174" s="79" t="n"/>
      <c r="KP174" s="78" t="n">
        <v>30</v>
      </c>
      <c r="KQ174" s="79" t="n"/>
      <c r="KR174" s="79" t="n"/>
      <c r="KS174" s="79" t="n"/>
      <c r="KT174" s="79" t="n"/>
      <c r="KU174" s="79" t="n"/>
      <c r="KV174" s="79" t="n"/>
      <c r="KW174" s="79" t="n"/>
      <c r="KX174" s="79" t="n"/>
      <c r="KY174" s="79" t="n"/>
      <c r="KZ174" s="79" t="n"/>
      <c r="LA174" s="79" t="n"/>
      <c r="LB174" s="79" t="n"/>
      <c r="LC174" s="79" t="n"/>
      <c r="LD174" s="79" t="n"/>
      <c r="LE174" s="79" t="n"/>
      <c r="LF174" s="79" t="n"/>
      <c r="LG174" s="79" t="n"/>
      <c r="LH174" s="79" t="n"/>
      <c r="LI174" s="79" t="n"/>
      <c r="LJ174" s="79" t="n"/>
      <c r="LK174" s="79" t="n"/>
      <c r="LL174" s="79" t="n"/>
      <c r="LM174" s="79" t="n"/>
      <c r="LN174" s="79" t="n"/>
      <c r="LO174" s="79" t="n"/>
      <c r="LP174" s="79" t="n"/>
      <c r="LQ174" s="79" t="n"/>
      <c r="LR174" s="79" t="n"/>
      <c r="LS174" s="79" t="n"/>
      <c r="LT174" s="79" t="n"/>
      <c r="LU174" s="79" t="n"/>
      <c r="LV174" s="79" t="n"/>
      <c r="LW174" s="79" t="n"/>
      <c r="LX174" s="79" t="n"/>
      <c r="LY174" s="79" t="n"/>
      <c r="LZ174" s="79" t="n"/>
      <c r="MA174" s="79" t="n"/>
      <c r="MB174" s="79" t="n"/>
      <c r="MC174" s="79" t="n"/>
      <c r="MD174" s="79" t="n"/>
      <c r="MG174" s="78" t="n">
        <v>30</v>
      </c>
      <c r="MH174" s="79" t="n"/>
      <c r="MI174" s="79" t="n"/>
      <c r="MJ174" s="79" t="n"/>
      <c r="MK174" s="79" t="n"/>
      <c r="ML174" s="79" t="n"/>
      <c r="MM174" s="79" t="n"/>
      <c r="MN174" s="79" t="n"/>
      <c r="MO174" s="79" t="n"/>
      <c r="MP174" s="79" t="n"/>
      <c r="MQ174" s="79" t="n"/>
      <c r="MR174" s="79" t="n"/>
      <c r="MS174" s="79" t="n"/>
      <c r="MT174" s="79" t="n"/>
      <c r="MU174" s="79" t="n"/>
      <c r="MV174" s="79" t="n"/>
      <c r="MW174" s="79" t="n"/>
      <c r="MX174" s="79" t="n"/>
      <c r="MY174" s="79" t="n"/>
      <c r="MZ174" s="79" t="n"/>
      <c r="NA174" s="79" t="n"/>
      <c r="NB174" s="79" t="n"/>
      <c r="NC174" s="79" t="n"/>
      <c r="ND174" s="79" t="n"/>
      <c r="NE174" s="79" t="n"/>
      <c r="NF174" s="79" t="n"/>
      <c r="NG174" s="79" t="n"/>
      <c r="NH174" s="79" t="n"/>
      <c r="NI174" s="79" t="n"/>
      <c r="NJ174" s="79" t="n"/>
      <c r="NK174" s="79" t="n"/>
      <c r="NL174" s="79" t="n"/>
      <c r="NM174" s="79" t="n"/>
      <c r="NN174" s="79" t="n"/>
      <c r="NO174" s="79" t="n"/>
      <c r="NP174" s="79" t="n"/>
      <c r="NQ174" s="79" t="n"/>
      <c r="NR174" s="79" t="n"/>
      <c r="NS174" s="79" t="n"/>
      <c r="NT174" s="79" t="n"/>
      <c r="NU174" s="79" t="n"/>
      <c r="NX174" s="78" t="n">
        <v>30</v>
      </c>
      <c r="NY174" s="79" t="n"/>
      <c r="NZ174" s="79" t="n"/>
      <c r="OA174" s="79" t="n"/>
      <c r="OB174" s="79" t="n"/>
      <c r="OC174" s="79" t="n"/>
      <c r="OD174" s="79" t="n"/>
      <c r="OE174" s="79" t="n"/>
      <c r="OF174" s="79" t="n"/>
      <c r="OG174" s="79" t="n"/>
      <c r="OH174" s="79" t="n"/>
      <c r="OI174" s="79" t="n"/>
      <c r="OJ174" s="79" t="n"/>
      <c r="OK174" s="79" t="n"/>
      <c r="OL174" s="79" t="n"/>
      <c r="OM174" s="79" t="n"/>
      <c r="ON174" s="79" t="n"/>
      <c r="OO174" s="79" t="n"/>
      <c r="OP174" s="79" t="n"/>
      <c r="OQ174" s="79" t="n"/>
      <c r="OR174" s="79" t="n"/>
      <c r="OS174" s="79" t="n"/>
      <c r="OT174" s="79" t="n"/>
      <c r="OU174" s="79" t="n"/>
      <c r="OV174" s="79" t="n"/>
      <c r="OW174" s="79" t="n"/>
      <c r="OX174" s="79" t="n"/>
      <c r="OY174" s="79" t="n"/>
      <c r="OZ174" s="79" t="n"/>
      <c r="PA174" s="79" t="n"/>
      <c r="PB174" s="79" t="n"/>
      <c r="PC174" s="79" t="n"/>
      <c r="PD174" s="79" t="n"/>
      <c r="PE174" s="79" t="n"/>
      <c r="PF174" s="79" t="n"/>
      <c r="PG174" s="79" t="n"/>
      <c r="PH174" s="79" t="n"/>
      <c r="PI174" s="79" t="n"/>
      <c r="PJ174" s="79" t="n"/>
      <c r="PK174" s="79" t="n"/>
      <c r="PL174" s="79" t="n"/>
      <c r="PO174" s="78" t="n">
        <v>30</v>
      </c>
      <c r="PP174" s="79" t="n"/>
      <c r="PQ174" s="79" t="n"/>
      <c r="PR174" s="79" t="n"/>
      <c r="PS174" s="79" t="n"/>
      <c r="PT174" s="79" t="n"/>
      <c r="PU174" s="79" t="n"/>
      <c r="PV174" s="79" t="n"/>
      <c r="PW174" s="79" t="n"/>
      <c r="PX174" s="79" t="n"/>
      <c r="PY174" s="79" t="n"/>
      <c r="PZ174" s="79" t="n"/>
      <c r="QA174" s="79" t="n"/>
      <c r="QB174" s="79" t="n"/>
      <c r="QC174" s="79" t="n"/>
      <c r="QD174" s="79" t="n"/>
      <c r="QE174" s="79" t="n"/>
      <c r="QF174" s="79" t="n"/>
      <c r="QG174" s="79" t="n"/>
      <c r="QH174" s="79" t="n"/>
      <c r="QI174" s="79" t="n"/>
      <c r="QJ174" s="79" t="n"/>
      <c r="QK174" s="79" t="n"/>
      <c r="QL174" s="79" t="n"/>
      <c r="QM174" s="79" t="n"/>
      <c r="QN174" s="79" t="n"/>
      <c r="QO174" s="79" t="n"/>
      <c r="QP174" s="79" t="n"/>
      <c r="QQ174" s="79" t="n"/>
      <c r="QR174" s="79" t="n"/>
      <c r="QS174" s="79" t="n"/>
      <c r="QT174" s="79" t="n"/>
      <c r="QU174" s="79" t="n"/>
      <c r="QV174" s="79" t="n"/>
      <c r="QW174" s="79" t="n"/>
      <c r="QX174" s="79" t="n"/>
      <c r="QY174" s="79" t="n"/>
      <c r="QZ174" s="79" t="n"/>
      <c r="RA174" s="79" t="n"/>
      <c r="RB174" s="79" t="n"/>
      <c r="RC174" s="79" t="n"/>
      <c r="RF174" s="78" t="n">
        <v>30</v>
      </c>
      <c r="RG174" s="79" t="n"/>
      <c r="RH174" s="79" t="n"/>
      <c r="RI174" s="79" t="n"/>
      <c r="RJ174" s="79" t="n"/>
      <c r="RK174" s="79" t="n"/>
      <c r="RL174" s="79" t="n"/>
      <c r="RM174" s="79" t="n"/>
      <c r="RN174" s="79" t="n"/>
      <c r="RO174" s="79" t="n"/>
      <c r="RP174" s="79" t="n"/>
      <c r="RQ174" s="79" t="n"/>
      <c r="RR174" s="79" t="n"/>
      <c r="RS174" s="79" t="n"/>
      <c r="RT174" s="79" t="n"/>
      <c r="RU174" s="79" t="n"/>
      <c r="RV174" s="79" t="n"/>
      <c r="RW174" s="79" t="n"/>
      <c r="RX174" s="79" t="n"/>
      <c r="RY174" s="79" t="n"/>
      <c r="RZ174" s="79" t="n"/>
      <c r="SA174" s="79" t="n"/>
      <c r="SB174" s="79" t="n"/>
      <c r="SC174" s="79" t="n"/>
      <c r="SD174" s="79" t="n"/>
      <c r="SE174" s="79" t="n"/>
      <c r="SF174" s="79" t="n"/>
      <c r="SG174" s="79" t="n"/>
      <c r="SH174" s="79" t="n"/>
      <c r="SI174" s="79" t="n"/>
      <c r="SJ174" s="79" t="n"/>
      <c r="SK174" s="79" t="n"/>
      <c r="SL174" s="79" t="n"/>
      <c r="SM174" s="79" t="n"/>
      <c r="SN174" s="79" t="n"/>
      <c r="SO174" s="79" t="n"/>
      <c r="SP174" s="79" t="n"/>
      <c r="SQ174" s="79" t="n"/>
      <c r="SR174" s="79" t="n"/>
      <c r="SS174" s="79" t="n"/>
      <c r="ST174" s="79" t="n"/>
      <c r="SW174" s="78" t="n">
        <v>30</v>
      </c>
      <c r="SX174" s="79" t="n"/>
      <c r="SY174" s="79" t="n"/>
      <c r="SZ174" s="79" t="n"/>
      <c r="TA174" s="79" t="n"/>
      <c r="TB174" s="79" t="n"/>
      <c r="TC174" s="79" t="n"/>
      <c r="TD174" s="79" t="n"/>
      <c r="TE174" s="79" t="n"/>
      <c r="TF174" s="79" t="n"/>
      <c r="TG174" s="79" t="n"/>
      <c r="TH174" s="79" t="n"/>
      <c r="TI174" s="79" t="n"/>
      <c r="TJ174" s="79" t="n"/>
      <c r="TK174" s="79" t="n"/>
      <c r="TL174" s="79" t="n"/>
      <c r="TM174" s="79" t="n"/>
      <c r="TN174" s="79" t="n"/>
      <c r="TO174" s="79" t="n"/>
      <c r="TP174" s="79" t="n"/>
      <c r="TQ174" s="79" t="n"/>
      <c r="TR174" s="79" t="n"/>
      <c r="TS174" s="79" t="n"/>
      <c r="TT174" s="79" t="n"/>
      <c r="TU174" s="79" t="n"/>
      <c r="TV174" s="79" t="n"/>
      <c r="TW174" s="79" t="n"/>
      <c r="TX174" s="79" t="n"/>
      <c r="TY174" s="79" t="n"/>
      <c r="TZ174" s="79" t="n"/>
      <c r="UA174" s="79" t="n"/>
      <c r="UB174" s="79" t="n"/>
      <c r="UC174" s="79" t="n"/>
      <c r="UD174" s="79" t="n"/>
      <c r="UE174" s="79" t="n"/>
      <c r="UF174" s="79" t="n"/>
      <c r="UG174" s="79" t="n"/>
      <c r="UH174" s="79" t="n"/>
      <c r="UI174" s="79" t="n"/>
      <c r="UJ174" s="79" t="n"/>
      <c r="UK174" s="79" t="n"/>
      <c r="UN174" s="78" t="n">
        <v>30</v>
      </c>
      <c r="UO174" s="79" t="n"/>
      <c r="UP174" s="79" t="n"/>
      <c r="UQ174" s="79" t="n"/>
      <c r="UR174" s="79" t="n"/>
      <c r="US174" s="79" t="n"/>
      <c r="UT174" s="79" t="n"/>
      <c r="UU174" s="79" t="n"/>
      <c r="UV174" s="79" t="n"/>
      <c r="UW174" s="79" t="n"/>
      <c r="UX174" s="79" t="n"/>
      <c r="UY174" s="79" t="n"/>
      <c r="UZ174" s="79" t="n"/>
      <c r="VA174" s="79" t="n"/>
      <c r="VB174" s="79" t="n"/>
      <c r="VC174" s="79" t="n"/>
      <c r="VD174" s="79" t="n"/>
      <c r="VE174" s="79" t="n"/>
      <c r="VF174" s="79" t="n"/>
      <c r="VG174" s="79" t="n"/>
      <c r="VH174" s="79" t="n"/>
      <c r="VI174" s="79" t="n"/>
      <c r="VJ174" s="79" t="n"/>
      <c r="VK174" s="79" t="n"/>
      <c r="VL174" s="79" t="n"/>
      <c r="VM174" s="79" t="n"/>
      <c r="VN174" s="79" t="n"/>
      <c r="VO174" s="79" t="n"/>
      <c r="VP174" s="79" t="n"/>
      <c r="VQ174" s="79" t="n"/>
      <c r="VR174" s="79" t="n"/>
      <c r="VS174" s="79" t="n"/>
      <c r="VT174" s="79" t="n"/>
      <c r="VU174" s="79" t="n"/>
      <c r="VV174" s="79" t="n"/>
      <c r="VW174" s="79" t="n"/>
      <c r="VX174" s="79" t="n"/>
      <c r="VY174" s="79" t="n"/>
      <c r="VZ174" s="79" t="n"/>
      <c r="WA174" s="79" t="n"/>
      <c r="WB174" s="79" t="n"/>
      <c r="WE174" s="78" t="n">
        <v>30</v>
      </c>
      <c r="WF174" s="79" t="n"/>
      <c r="WG174" s="79" t="n"/>
      <c r="WH174" s="79" t="n"/>
      <c r="WI174" s="79" t="n"/>
      <c r="WJ174" s="79" t="n"/>
      <c r="WK174" s="79" t="n"/>
      <c r="WL174" s="79" t="n"/>
      <c r="WM174" s="79" t="n"/>
      <c r="WN174" s="79" t="n"/>
      <c r="WO174" s="79" t="n"/>
      <c r="WP174" s="79" t="n"/>
      <c r="WQ174" s="79" t="n"/>
      <c r="WR174" s="79" t="n"/>
      <c r="WS174" s="79" t="n"/>
      <c r="WT174" s="79" t="n"/>
      <c r="WU174" s="79" t="n"/>
      <c r="WV174" s="79" t="n"/>
      <c r="WW174" s="79" t="n"/>
      <c r="WX174" s="79" t="n"/>
      <c r="WY174" s="79" t="n"/>
      <c r="WZ174" s="79" t="n"/>
      <c r="XA174" s="79" t="n"/>
      <c r="XB174" s="79" t="n"/>
      <c r="XC174" s="79" t="n"/>
      <c r="XD174" s="79" t="n"/>
      <c r="XE174" s="79" t="n"/>
      <c r="XF174" s="79" t="n"/>
      <c r="XG174" s="79" t="n"/>
      <c r="XH174" s="79" t="n"/>
      <c r="XI174" s="79" t="n"/>
      <c r="XJ174" s="79" t="n"/>
      <c r="XK174" s="79" t="n"/>
      <c r="XL174" s="79" t="n"/>
      <c r="XM174" s="79" t="n"/>
      <c r="XN174" s="79" t="n"/>
      <c r="XO174" s="79" t="n"/>
      <c r="XP174" s="79" t="n"/>
      <c r="XQ174" s="79" t="n"/>
      <c r="XR174" s="79" t="n"/>
      <c r="XS174" s="79" t="n"/>
      <c r="XV174" s="78" t="n">
        <v>30</v>
      </c>
      <c r="XW174" s="79" t="n"/>
      <c r="XX174" s="79" t="n"/>
      <c r="XY174" s="79" t="n"/>
      <c r="XZ174" s="79" t="n"/>
      <c r="YA174" s="79" t="n"/>
      <c r="YB174" s="79" t="n"/>
      <c r="YC174" s="79" t="n"/>
      <c r="YD174" s="79" t="n"/>
      <c r="YE174" s="79" t="n"/>
      <c r="YF174" s="79" t="n"/>
      <c r="YG174" s="79" t="n"/>
      <c r="YH174" s="79" t="n"/>
      <c r="YI174" s="79" t="n"/>
      <c r="YJ174" s="79" t="n"/>
      <c r="YK174" s="79" t="n"/>
      <c r="YL174" s="79" t="n"/>
      <c r="YM174" s="79" t="n"/>
      <c r="YN174" s="79" t="n"/>
      <c r="YO174" s="79" t="n"/>
      <c r="YP174" s="79" t="n"/>
      <c r="YQ174" s="79" t="n"/>
      <c r="YR174" s="79" t="n"/>
      <c r="YS174" s="79" t="n"/>
      <c r="YT174" s="79" t="n"/>
      <c r="YU174" s="79" t="n"/>
      <c r="YV174" s="79" t="n"/>
      <c r="YW174" s="79" t="n"/>
      <c r="YX174" s="79" t="n"/>
      <c r="YY174" s="79" t="n"/>
      <c r="YZ174" s="79" t="n"/>
      <c r="ZA174" s="79" t="n"/>
      <c r="ZB174" s="79" t="n"/>
      <c r="ZC174" s="79" t="n"/>
      <c r="ZD174" s="79" t="n"/>
      <c r="ZE174" s="79" t="n"/>
      <c r="ZF174" s="79" t="n"/>
      <c r="ZG174" s="79" t="n"/>
      <c r="ZH174" s="79" t="n"/>
      <c r="ZI174" s="79" t="n"/>
      <c r="ZJ174" s="79" t="n"/>
      <c r="ZM174" s="78" t="n">
        <v>30</v>
      </c>
      <c r="ZN174" s="79" t="n"/>
      <c r="ZO174" s="79" t="n"/>
      <c r="ZP174" s="79" t="n"/>
      <c r="ZQ174" s="79" t="n"/>
      <c r="ZR174" s="79" t="n"/>
      <c r="ZS174" s="79" t="n"/>
      <c r="ZT174" s="79" t="n"/>
      <c r="ZU174" s="79" t="n"/>
      <c r="ZV174" s="79" t="n"/>
      <c r="ZW174" s="79" t="n"/>
      <c r="ZX174" s="79" t="n"/>
      <c r="ZY174" s="79" t="n"/>
      <c r="ZZ174" s="79" t="n"/>
      <c r="AAA174" s="79" t="n"/>
      <c r="AAB174" s="79" t="n"/>
      <c r="AAC174" s="79" t="n"/>
      <c r="AAD174" s="79" t="n"/>
      <c r="AAE174" s="79" t="n"/>
      <c r="AAF174" s="79" t="n"/>
      <c r="AAG174" s="79" t="n"/>
      <c r="AAH174" s="79" t="n"/>
      <c r="AAI174" s="79" t="n"/>
      <c r="AAJ174" s="79" t="n"/>
      <c r="AAK174" s="79" t="n"/>
      <c r="AAL174" s="79" t="n"/>
      <c r="AAM174" s="79" t="n"/>
      <c r="AAN174" s="79" t="n"/>
      <c r="AAO174" s="79" t="n"/>
      <c r="AAP174" s="79" t="n"/>
      <c r="AAQ174" s="79" t="n"/>
      <c r="AAR174" s="79" t="n"/>
      <c r="AAS174" s="79" t="n"/>
      <c r="AAT174" s="79" t="n"/>
      <c r="AAU174" s="79" t="n"/>
      <c r="AAV174" s="79" t="n"/>
      <c r="AAW174" s="79" t="n"/>
      <c r="AAX174" s="79" t="n"/>
      <c r="AAY174" s="79" t="n"/>
      <c r="AAZ174" s="79" t="n"/>
      <c r="ABA174" s="79" t="n"/>
      <c r="ABD174" s="78" t="n">
        <v>30</v>
      </c>
      <c r="ABE174" s="79" t="n"/>
      <c r="ABF174" s="79" t="n"/>
      <c r="ABG174" s="79" t="n"/>
      <c r="ABH174" s="79" t="n"/>
      <c r="ABI174" s="79" t="n"/>
      <c r="ABJ174" s="79" t="n"/>
      <c r="ABK174" s="79" t="n"/>
      <c r="ABL174" s="79" t="n"/>
      <c r="ABM174" s="79" t="n"/>
      <c r="ABN174" s="79" t="n"/>
      <c r="ABO174" s="79" t="n"/>
      <c r="ABP174" s="79" t="n"/>
      <c r="ABQ174" s="79" t="n"/>
      <c r="ABR174" s="79" t="n"/>
      <c r="ABS174" s="79" t="n"/>
      <c r="ABT174" s="79" t="n"/>
      <c r="ABU174" s="79" t="n"/>
      <c r="ABV174" s="79" t="n"/>
      <c r="ABW174" s="79" t="n"/>
      <c r="ABX174" s="79" t="n"/>
      <c r="ABY174" s="79" t="n"/>
      <c r="ABZ174" s="79" t="n"/>
      <c r="ACA174" s="79" t="n"/>
      <c r="ACB174" s="79" t="n"/>
      <c r="ACC174" s="79" t="n"/>
      <c r="ACD174" s="79" t="n"/>
      <c r="ACE174" s="79" t="n"/>
      <c r="ACF174" s="79" t="n"/>
      <c r="ACG174" s="79" t="n"/>
      <c r="ACH174" s="79" t="n"/>
      <c r="ACI174" s="79" t="n"/>
      <c r="ACJ174" s="79" t="n"/>
      <c r="ACK174" s="79" t="n"/>
      <c r="ACL174" s="79" t="n"/>
      <c r="ACM174" s="79" t="n"/>
      <c r="ACN174" s="79" t="n"/>
      <c r="ACO174" s="79" t="n"/>
      <c r="ACP174" s="79" t="n"/>
      <c r="ACQ174" s="79" t="n"/>
      <c r="ACR174" s="79" t="n"/>
      <c r="ACU174" s="78" t="n">
        <v>30</v>
      </c>
      <c r="ACV174" s="79" t="n"/>
      <c r="ACW174" s="79" t="n"/>
      <c r="ACX174" s="79" t="n"/>
      <c r="ACY174" s="79" t="n"/>
      <c r="ACZ174" s="79" t="n"/>
      <c r="ADA174" s="79" t="n"/>
      <c r="ADB174" s="79" t="n"/>
      <c r="ADC174" s="79" t="n"/>
      <c r="ADD174" s="79" t="n"/>
      <c r="ADE174" s="79" t="n"/>
      <c r="ADF174" s="79" t="n"/>
      <c r="ADG174" s="79" t="n"/>
      <c r="ADH174" s="79" t="n"/>
      <c r="ADI174" s="79" t="n"/>
      <c r="ADJ174" s="79" t="n"/>
      <c r="ADK174" s="79" t="n"/>
      <c r="ADL174" s="79" t="n"/>
      <c r="ADM174" s="79" t="n"/>
      <c r="ADN174" s="79" t="n"/>
      <c r="ADO174" s="79" t="n"/>
      <c r="ADP174" s="79" t="n"/>
      <c r="ADQ174" s="79" t="n"/>
      <c r="ADR174" s="79" t="n"/>
      <c r="ADS174" s="79" t="n"/>
      <c r="ADT174" s="79" t="n"/>
      <c r="ADU174" s="79" t="n"/>
      <c r="ADV174" s="79" t="n"/>
      <c r="ADW174" s="79" t="n"/>
      <c r="ADX174" s="79" t="n"/>
      <c r="ADY174" s="79" t="n"/>
      <c r="ADZ174" s="79" t="n"/>
      <c r="AEA174" s="79" t="n"/>
      <c r="AEB174" s="79" t="n"/>
      <c r="AEC174" s="79" t="n"/>
      <c r="AED174" s="79" t="n"/>
      <c r="AEE174" s="79" t="n"/>
      <c r="AEF174" s="79" t="n"/>
      <c r="AEG174" s="79" t="n"/>
      <c r="AEH174" s="79" t="n"/>
      <c r="AEI174" s="79" t="n"/>
      <c r="AEL174" s="78" t="n">
        <v>30</v>
      </c>
      <c r="AEM174" s="79" t="n"/>
      <c r="AEN174" s="79" t="n"/>
      <c r="AEO174" s="79" t="n"/>
      <c r="AEP174" s="79" t="n"/>
      <c r="AEQ174" s="79" t="n"/>
      <c r="AER174" s="79" t="n"/>
      <c r="AES174" s="79" t="n"/>
      <c r="AET174" s="79" t="n"/>
      <c r="AEU174" s="79" t="n"/>
      <c r="AEV174" s="79" t="n"/>
      <c r="AEW174" s="79" t="n"/>
      <c r="AEX174" s="79" t="n"/>
      <c r="AEY174" s="79" t="n"/>
      <c r="AEZ174" s="79" t="n"/>
      <c r="AFA174" s="79" t="n"/>
      <c r="AFB174" s="79" t="n"/>
      <c r="AFC174" s="79" t="n"/>
      <c r="AFD174" s="79" t="n"/>
      <c r="AFE174" s="79" t="n"/>
      <c r="AFF174" s="79" t="n"/>
      <c r="AFG174" s="79" t="n"/>
      <c r="AFH174" s="79" t="n"/>
      <c r="AFI174" s="79" t="n"/>
      <c r="AFJ174" s="79" t="n"/>
      <c r="AFK174" s="79" t="n"/>
      <c r="AFL174" s="79" t="n"/>
      <c r="AFM174" s="79" t="n"/>
      <c r="AFN174" s="79" t="n"/>
      <c r="AFO174" s="79" t="n"/>
      <c r="AFP174" s="79" t="n"/>
      <c r="AFQ174" s="79" t="n"/>
      <c r="AFR174" s="79" t="n"/>
      <c r="AFS174" s="79" t="n"/>
      <c r="AFT174" s="79" t="n"/>
      <c r="AFU174" s="79" t="n"/>
      <c r="AFV174" s="79" t="n"/>
      <c r="AFW174" s="79" t="n"/>
      <c r="AFX174" s="79" t="n"/>
      <c r="AFY174" s="79" t="n"/>
      <c r="AFZ174" s="79" t="n"/>
    </row>
    <row r="175">
      <c r="A175" s="78" t="n">
        <v>31</v>
      </c>
      <c r="B175" s="79" t="n"/>
      <c r="C175" s="79" t="n"/>
      <c r="D175" s="79" t="n"/>
      <c r="E175" s="79" t="n"/>
      <c r="F175" s="79" t="n"/>
      <c r="G175" s="79" t="n"/>
      <c r="H175" s="79" t="n"/>
      <c r="I175" s="79" t="n"/>
      <c r="J175" s="79" t="n"/>
      <c r="K175" s="79" t="n"/>
      <c r="L175" s="79" t="n"/>
      <c r="M175" s="79" t="n"/>
      <c r="N175" s="79" t="n"/>
      <c r="O175" s="79" t="n"/>
      <c r="P175" s="79" t="n"/>
      <c r="Q175" s="79" t="n"/>
      <c r="R175" s="79" t="n"/>
      <c r="S175" s="79" t="n"/>
      <c r="T175" s="79" t="n"/>
      <c r="U175" s="79" t="n"/>
      <c r="V175" s="79" t="n"/>
      <c r="W175" s="79" t="n"/>
      <c r="X175" s="79" t="n"/>
      <c r="Y175" s="79" t="n"/>
      <c r="Z175" s="79" t="n"/>
      <c r="AA175" s="79" t="n"/>
      <c r="AB175" s="79" t="n"/>
      <c r="AC175" s="79" t="n"/>
      <c r="AD175" s="79" t="n"/>
      <c r="AE175" s="79" t="n"/>
      <c r="AF175" s="79" t="n"/>
      <c r="AG175" s="79" t="n"/>
      <c r="AH175" s="79" t="n"/>
      <c r="AI175" s="79" t="n"/>
      <c r="AJ175" s="79" t="n"/>
      <c r="AK175" s="79" t="n"/>
      <c r="AL175" s="79" t="n"/>
      <c r="AM175" s="79" t="n"/>
      <c r="AN175" s="79" t="n"/>
      <c r="AO175" s="79" t="n"/>
      <c r="AR175" s="78" t="n">
        <v>31</v>
      </c>
      <c r="AS175" s="79" t="n"/>
      <c r="AT175" s="79" t="n"/>
      <c r="AU175" s="79" t="n"/>
      <c r="AV175" s="79" t="n"/>
      <c r="AW175" s="79" t="n"/>
      <c r="AX175" s="79" t="n"/>
      <c r="AY175" s="79" t="n"/>
      <c r="AZ175" s="79" t="n"/>
      <c r="BA175" s="79" t="n"/>
      <c r="BB175" s="79" t="n"/>
      <c r="BC175" s="79" t="n"/>
      <c r="BD175" s="79" t="n"/>
      <c r="BE175" s="79" t="n"/>
      <c r="BF175" s="79" t="n"/>
      <c r="BG175" s="79" t="n"/>
      <c r="BH175" s="79" t="n"/>
      <c r="BI175" s="79" t="n"/>
      <c r="BJ175" s="79" t="n"/>
      <c r="BK175" s="79" t="n"/>
      <c r="BL175" s="79" t="n"/>
      <c r="BM175" s="79" t="n"/>
      <c r="BN175" s="79" t="n"/>
      <c r="BO175" s="79" t="n"/>
      <c r="BP175" s="79" t="n"/>
      <c r="BQ175" s="79" t="n"/>
      <c r="BR175" s="79" t="n"/>
      <c r="BS175" s="79" t="n"/>
      <c r="BT175" s="79" t="n"/>
      <c r="BU175" s="79" t="n"/>
      <c r="BV175" s="79" t="n"/>
      <c r="BW175" s="79" t="n"/>
      <c r="BX175" s="79" t="n"/>
      <c r="BY175" s="79" t="n"/>
      <c r="BZ175" s="79" t="n"/>
      <c r="CA175" s="79" t="n"/>
      <c r="CB175" s="79" t="n"/>
      <c r="CC175" s="79" t="n"/>
      <c r="CD175" s="79" t="n"/>
      <c r="CE175" s="79" t="n"/>
      <c r="CF175" s="79" t="n"/>
      <c r="CI175" s="78" t="n">
        <v>31</v>
      </c>
      <c r="CJ175" s="79" t="n"/>
      <c r="CK175" s="79" t="n"/>
      <c r="CL175" s="79" t="n"/>
      <c r="CM175" s="79" t="n"/>
      <c r="CN175" s="79" t="n"/>
      <c r="CO175" s="79" t="n"/>
      <c r="CP175" s="79" t="n"/>
      <c r="CQ175" s="79" t="n"/>
      <c r="CR175" s="79" t="n"/>
      <c r="CS175" s="79" t="n"/>
      <c r="CT175" s="79" t="n"/>
      <c r="CU175" s="79" t="n"/>
      <c r="CV175" s="79" t="n"/>
      <c r="CW175" s="79" t="n"/>
      <c r="CX175" s="79" t="n"/>
      <c r="CY175" s="79" t="n"/>
      <c r="CZ175" s="79" t="n"/>
      <c r="DA175" s="79" t="n"/>
      <c r="DB175" s="79" t="n"/>
      <c r="DC175" s="79" t="n"/>
      <c r="DD175" s="79" t="n"/>
      <c r="DE175" s="79" t="n"/>
      <c r="DF175" s="79" t="n"/>
      <c r="DG175" s="79" t="n"/>
      <c r="DH175" s="79" t="n"/>
      <c r="DI175" s="79" t="n"/>
      <c r="DJ175" s="79" t="n"/>
      <c r="DK175" s="79" t="n"/>
      <c r="DL175" s="79" t="n"/>
      <c r="DM175" s="79" t="n"/>
      <c r="DN175" s="79" t="n"/>
      <c r="DO175" s="79" t="n"/>
      <c r="DP175" s="79" t="n"/>
      <c r="DQ175" s="79" t="n"/>
      <c r="DR175" s="79" t="n"/>
      <c r="DS175" s="79" t="n"/>
      <c r="DT175" s="79" t="n"/>
      <c r="DU175" s="79" t="n"/>
      <c r="DV175" s="79" t="n"/>
      <c r="DW175" s="79" t="n"/>
      <c r="DZ175" s="78" t="n">
        <v>31</v>
      </c>
      <c r="EA175" s="79" t="n"/>
      <c r="EB175" s="79" t="n"/>
      <c r="EC175" s="79" t="n"/>
      <c r="ED175" s="79" t="n"/>
      <c r="EE175" s="79" t="n"/>
      <c r="EF175" s="79" t="n"/>
      <c r="EG175" s="79" t="n"/>
      <c r="EH175" s="79" t="n"/>
      <c r="EI175" s="79" t="n"/>
      <c r="EJ175" s="79" t="n"/>
      <c r="EK175" s="79" t="n"/>
      <c r="EL175" s="79" t="n"/>
      <c r="EM175" s="79" t="n"/>
      <c r="EN175" s="79" t="n"/>
      <c r="EO175" s="79" t="n"/>
      <c r="EP175" s="79" t="n"/>
      <c r="EQ175" s="79" t="n"/>
      <c r="ER175" s="79" t="n"/>
      <c r="ES175" s="79" t="n"/>
      <c r="ET175" s="79" t="n"/>
      <c r="EU175" s="79" t="n"/>
      <c r="EV175" s="79" t="n"/>
      <c r="EW175" s="79" t="n"/>
      <c r="EX175" s="79" t="n"/>
      <c r="EY175" s="79" t="n"/>
      <c r="EZ175" s="79" t="n"/>
      <c r="FA175" s="79" t="n"/>
      <c r="FB175" s="79" t="n"/>
      <c r="FC175" s="79" t="n"/>
      <c r="FD175" s="79" t="n"/>
      <c r="FE175" s="79" t="n"/>
      <c r="FF175" s="79" t="n"/>
      <c r="FG175" s="79" t="n"/>
      <c r="FH175" s="79" t="n"/>
      <c r="FI175" s="79" t="n"/>
      <c r="FJ175" s="79" t="n"/>
      <c r="FK175" s="79" t="n"/>
      <c r="FL175" s="79" t="n"/>
      <c r="FM175" s="79" t="n"/>
      <c r="FN175" s="79" t="n"/>
      <c r="FQ175" s="78" t="n">
        <v>31</v>
      </c>
      <c r="FR175" s="79" t="n"/>
      <c r="FS175" s="79" t="n"/>
      <c r="FT175" s="79" t="n"/>
      <c r="FU175" s="79" t="n"/>
      <c r="FV175" s="79" t="n"/>
      <c r="FW175" s="79" t="n"/>
      <c r="FX175" s="79" t="n"/>
      <c r="FY175" s="79" t="n"/>
      <c r="FZ175" s="79" t="n"/>
      <c r="GA175" s="79" t="n"/>
      <c r="GB175" s="79" t="n"/>
      <c r="GC175" s="79" t="n"/>
      <c r="GD175" s="79" t="n"/>
      <c r="GE175" s="79" t="n"/>
      <c r="GF175" s="79" t="n"/>
      <c r="GG175" s="79" t="n"/>
      <c r="GH175" s="79" t="n"/>
      <c r="GI175" s="79" t="n"/>
      <c r="GJ175" s="79" t="n"/>
      <c r="GK175" s="79" t="n"/>
      <c r="GL175" s="79" t="n"/>
      <c r="GM175" s="79" t="n"/>
      <c r="GN175" s="79" t="n"/>
      <c r="GO175" s="79" t="n"/>
      <c r="GP175" s="79" t="n"/>
      <c r="GQ175" s="79" t="n"/>
      <c r="GR175" s="79" t="n"/>
      <c r="GS175" s="79" t="n"/>
      <c r="GT175" s="79" t="n"/>
      <c r="GU175" s="79" t="n"/>
      <c r="GV175" s="79" t="n"/>
      <c r="GW175" s="79" t="n"/>
      <c r="GX175" s="79" t="n"/>
      <c r="GY175" s="79" t="n"/>
      <c r="GZ175" s="79" t="n"/>
      <c r="HA175" s="79" t="n"/>
      <c r="HB175" s="79" t="n"/>
      <c r="HC175" s="79" t="n"/>
      <c r="HD175" s="79" t="n"/>
      <c r="HE175" s="79" t="n"/>
      <c r="HH175" s="78" t="n">
        <v>31</v>
      </c>
      <c r="HI175" s="79" t="n"/>
      <c r="HJ175" s="79" t="n"/>
      <c r="HK175" s="79" t="n"/>
      <c r="HL175" s="79" t="n"/>
      <c r="HM175" s="79" t="n"/>
      <c r="HN175" s="79" t="n"/>
      <c r="HO175" s="79" t="n"/>
      <c r="HP175" s="79" t="n"/>
      <c r="HQ175" s="79" t="n"/>
      <c r="HR175" s="79" t="n"/>
      <c r="HS175" s="79" t="n"/>
      <c r="HT175" s="79" t="n"/>
      <c r="HU175" s="79" t="n"/>
      <c r="HV175" s="79" t="n"/>
      <c r="HW175" s="79" t="n"/>
      <c r="HX175" s="79" t="n"/>
      <c r="HY175" s="79" t="n"/>
      <c r="HZ175" s="79" t="n"/>
      <c r="IA175" s="79" t="n"/>
      <c r="IB175" s="79" t="n"/>
      <c r="IC175" s="79" t="n"/>
      <c r="ID175" s="79" t="n"/>
      <c r="IE175" s="79" t="n"/>
      <c r="IF175" s="79" t="n"/>
      <c r="IG175" s="79" t="n"/>
      <c r="IH175" s="79" t="n"/>
      <c r="II175" s="79" t="n"/>
      <c r="IJ175" s="79" t="n"/>
      <c r="IK175" s="79" t="n"/>
      <c r="IL175" s="79" t="n"/>
      <c r="IM175" s="79" t="n"/>
      <c r="IN175" s="79" t="n"/>
      <c r="IO175" s="79" t="n"/>
      <c r="IP175" s="79" t="n"/>
      <c r="IQ175" s="79" t="n"/>
      <c r="IR175" s="79" t="n"/>
      <c r="IS175" s="79" t="n"/>
      <c r="IT175" s="79" t="n"/>
      <c r="IU175" s="79" t="n"/>
      <c r="IV175" s="79" t="n"/>
      <c r="IY175" s="78" t="n">
        <v>31</v>
      </c>
      <c r="IZ175" s="79" t="n"/>
      <c r="JA175" s="79" t="n"/>
      <c r="JB175" s="79" t="n"/>
      <c r="JC175" s="79" t="n"/>
      <c r="JD175" s="79" t="n"/>
      <c r="JE175" s="79" t="n"/>
      <c r="JF175" s="79" t="n"/>
      <c r="JG175" s="79" t="n"/>
      <c r="JH175" s="79" t="n"/>
      <c r="JI175" s="79" t="n"/>
      <c r="JJ175" s="79" t="n"/>
      <c r="JK175" s="79" t="n"/>
      <c r="JL175" s="79" t="n"/>
      <c r="JM175" s="79" t="n"/>
      <c r="JN175" s="79" t="n"/>
      <c r="JO175" s="79" t="n"/>
      <c r="JP175" s="79" t="n"/>
      <c r="JQ175" s="79" t="n"/>
      <c r="JR175" s="79" t="n"/>
      <c r="JS175" s="79" t="n"/>
      <c r="JT175" s="79" t="n"/>
      <c r="JU175" s="79" t="n"/>
      <c r="JV175" s="79" t="n"/>
      <c r="JW175" s="79" t="n"/>
      <c r="JX175" s="79" t="n"/>
      <c r="JY175" s="79" t="n"/>
      <c r="JZ175" s="79" t="n"/>
      <c r="KA175" s="79" t="n"/>
      <c r="KB175" s="79" t="n"/>
      <c r="KC175" s="79" t="n"/>
      <c r="KD175" s="79" t="n"/>
      <c r="KE175" s="79" t="n"/>
      <c r="KF175" s="79" t="n"/>
      <c r="KG175" s="79" t="n"/>
      <c r="KH175" s="79" t="n"/>
      <c r="KI175" s="79" t="n"/>
      <c r="KJ175" s="79" t="n"/>
      <c r="KK175" s="79" t="n"/>
      <c r="KL175" s="79" t="n"/>
      <c r="KM175" s="79" t="n"/>
      <c r="KP175" s="78" t="n">
        <v>31</v>
      </c>
      <c r="KQ175" s="79" t="n"/>
      <c r="KR175" s="79" t="n"/>
      <c r="KS175" s="79" t="n"/>
      <c r="KT175" s="79" t="n"/>
      <c r="KU175" s="79" t="n"/>
      <c r="KV175" s="79" t="n"/>
      <c r="KW175" s="79" t="n"/>
      <c r="KX175" s="79" t="n"/>
      <c r="KY175" s="79" t="n"/>
      <c r="KZ175" s="79" t="n"/>
      <c r="LA175" s="79" t="n"/>
      <c r="LB175" s="79" t="n"/>
      <c r="LC175" s="79" t="n"/>
      <c r="LD175" s="79" t="n"/>
      <c r="LE175" s="79" t="n"/>
      <c r="LF175" s="79" t="n"/>
      <c r="LG175" s="79" t="n"/>
      <c r="LH175" s="79" t="n"/>
      <c r="LI175" s="79" t="n"/>
      <c r="LJ175" s="79" t="n"/>
      <c r="LK175" s="79" t="n"/>
      <c r="LL175" s="79" t="n"/>
      <c r="LM175" s="79" t="n"/>
      <c r="LN175" s="79" t="n"/>
      <c r="LO175" s="79" t="n"/>
      <c r="LP175" s="79" t="n"/>
      <c r="LQ175" s="79" t="n"/>
      <c r="LR175" s="79" t="n"/>
      <c r="LS175" s="79" t="n"/>
      <c r="LT175" s="79" t="n"/>
      <c r="LU175" s="79" t="n"/>
      <c r="LV175" s="79" t="n"/>
      <c r="LW175" s="79" t="n"/>
      <c r="LX175" s="79" t="n"/>
      <c r="LY175" s="79" t="n"/>
      <c r="LZ175" s="79" t="n"/>
      <c r="MA175" s="79" t="n"/>
      <c r="MB175" s="79" t="n"/>
      <c r="MC175" s="79" t="n"/>
      <c r="MD175" s="79" t="n"/>
      <c r="MG175" s="78" t="n">
        <v>31</v>
      </c>
      <c r="MH175" s="79" t="n"/>
      <c r="MI175" s="79" t="n"/>
      <c r="MJ175" s="79" t="n"/>
      <c r="MK175" s="79" t="n"/>
      <c r="ML175" s="79" t="n"/>
      <c r="MM175" s="79" t="n"/>
      <c r="MN175" s="79" t="n"/>
      <c r="MO175" s="79" t="n"/>
      <c r="MP175" s="79" t="n"/>
      <c r="MQ175" s="79" t="n"/>
      <c r="MR175" s="79" t="n"/>
      <c r="MS175" s="79" t="n"/>
      <c r="MT175" s="79" t="n"/>
      <c r="MU175" s="79" t="n"/>
      <c r="MV175" s="79" t="n"/>
      <c r="MW175" s="79" t="n"/>
      <c r="MX175" s="79" t="n"/>
      <c r="MY175" s="79" t="n"/>
      <c r="MZ175" s="79" t="n"/>
      <c r="NA175" s="79" t="n"/>
      <c r="NB175" s="79" t="n"/>
      <c r="NC175" s="79" t="n"/>
      <c r="ND175" s="79" t="n"/>
      <c r="NE175" s="79" t="n"/>
      <c r="NF175" s="79" t="n"/>
      <c r="NG175" s="79" t="n"/>
      <c r="NH175" s="79" t="n"/>
      <c r="NI175" s="79" t="n"/>
      <c r="NJ175" s="79" t="n"/>
      <c r="NK175" s="79" t="n"/>
      <c r="NL175" s="79" t="n"/>
      <c r="NM175" s="79" t="n"/>
      <c r="NN175" s="79" t="n"/>
      <c r="NO175" s="79" t="n"/>
      <c r="NP175" s="79" t="n"/>
      <c r="NQ175" s="79" t="n"/>
      <c r="NR175" s="79" t="n"/>
      <c r="NS175" s="79" t="n"/>
      <c r="NT175" s="79" t="n"/>
      <c r="NU175" s="79" t="n"/>
      <c r="NX175" s="78" t="n">
        <v>31</v>
      </c>
      <c r="NY175" s="79" t="n"/>
      <c r="NZ175" s="79" t="n"/>
      <c r="OA175" s="79" t="n"/>
      <c r="OB175" s="79" t="n"/>
      <c r="OC175" s="79" t="n"/>
      <c r="OD175" s="79" t="n"/>
      <c r="OE175" s="79" t="n"/>
      <c r="OF175" s="79" t="n"/>
      <c r="OG175" s="79" t="n"/>
      <c r="OH175" s="79" t="n"/>
      <c r="OI175" s="79" t="n"/>
      <c r="OJ175" s="79" t="n"/>
      <c r="OK175" s="79" t="n"/>
      <c r="OL175" s="79" t="n"/>
      <c r="OM175" s="79" t="n"/>
      <c r="ON175" s="79" t="n"/>
      <c r="OO175" s="79" t="n"/>
      <c r="OP175" s="79" t="n"/>
      <c r="OQ175" s="79" t="n"/>
      <c r="OR175" s="79" t="n"/>
      <c r="OS175" s="79" t="n"/>
      <c r="OT175" s="79" t="n"/>
      <c r="OU175" s="79" t="n"/>
      <c r="OV175" s="79" t="n"/>
      <c r="OW175" s="79" t="n"/>
      <c r="OX175" s="79" t="n"/>
      <c r="OY175" s="79" t="n"/>
      <c r="OZ175" s="79" t="n"/>
      <c r="PA175" s="79" t="n"/>
      <c r="PB175" s="79" t="n"/>
      <c r="PC175" s="79" t="n"/>
      <c r="PD175" s="79" t="n"/>
      <c r="PE175" s="79" t="n"/>
      <c r="PF175" s="79" t="n"/>
      <c r="PG175" s="79" t="n"/>
      <c r="PH175" s="79" t="n"/>
      <c r="PI175" s="79" t="n"/>
      <c r="PJ175" s="79" t="n"/>
      <c r="PK175" s="79" t="n"/>
      <c r="PL175" s="79" t="n"/>
      <c r="PO175" s="78" t="n">
        <v>31</v>
      </c>
      <c r="PP175" s="79" t="n"/>
      <c r="PQ175" s="79" t="n"/>
      <c r="PR175" s="79" t="n"/>
      <c r="PS175" s="79" t="n"/>
      <c r="PT175" s="79" t="n"/>
      <c r="PU175" s="79" t="n"/>
      <c r="PV175" s="79" t="n"/>
      <c r="PW175" s="79" t="n"/>
      <c r="PX175" s="79" t="n"/>
      <c r="PY175" s="79" t="n"/>
      <c r="PZ175" s="79" t="n"/>
      <c r="QA175" s="79" t="n"/>
      <c r="QB175" s="79" t="n"/>
      <c r="QC175" s="79" t="n"/>
      <c r="QD175" s="79" t="n"/>
      <c r="QE175" s="79" t="n"/>
      <c r="QF175" s="79" t="n"/>
      <c r="QG175" s="79" t="n"/>
      <c r="QH175" s="79" t="n"/>
      <c r="QI175" s="79" t="n"/>
      <c r="QJ175" s="79" t="n"/>
      <c r="QK175" s="79" t="n"/>
      <c r="QL175" s="79" t="n"/>
      <c r="QM175" s="79" t="n"/>
      <c r="QN175" s="79" t="n"/>
      <c r="QO175" s="79" t="n"/>
      <c r="QP175" s="79" t="n"/>
      <c r="QQ175" s="79" t="n"/>
      <c r="QR175" s="79" t="n"/>
      <c r="QS175" s="79" t="n"/>
      <c r="QT175" s="79" t="n"/>
      <c r="QU175" s="79" t="n"/>
      <c r="QV175" s="79" t="n"/>
      <c r="QW175" s="79" t="n"/>
      <c r="QX175" s="79" t="n"/>
      <c r="QY175" s="79" t="n"/>
      <c r="QZ175" s="79" t="n"/>
      <c r="RA175" s="79" t="n"/>
      <c r="RB175" s="79" t="n"/>
      <c r="RC175" s="79" t="n"/>
      <c r="RF175" s="78" t="n">
        <v>31</v>
      </c>
      <c r="RG175" s="79" t="n"/>
      <c r="RH175" s="79" t="n"/>
      <c r="RI175" s="79" t="n"/>
      <c r="RJ175" s="79" t="n"/>
      <c r="RK175" s="79" t="n"/>
      <c r="RL175" s="79" t="n"/>
      <c r="RM175" s="79" t="n"/>
      <c r="RN175" s="79" t="n"/>
      <c r="RO175" s="79" t="n"/>
      <c r="RP175" s="79" t="n"/>
      <c r="RQ175" s="79" t="n"/>
      <c r="RR175" s="79" t="n"/>
      <c r="RS175" s="79" t="n"/>
      <c r="RT175" s="79" t="n"/>
      <c r="RU175" s="79" t="n"/>
      <c r="RV175" s="79" t="n"/>
      <c r="RW175" s="79" t="n"/>
      <c r="RX175" s="79" t="n"/>
      <c r="RY175" s="79" t="n"/>
      <c r="RZ175" s="79" t="n"/>
      <c r="SA175" s="79" t="n"/>
      <c r="SB175" s="79" t="n"/>
      <c r="SC175" s="79" t="n"/>
      <c r="SD175" s="79" t="n"/>
      <c r="SE175" s="79" t="n"/>
      <c r="SF175" s="79" t="n"/>
      <c r="SG175" s="79" t="n"/>
      <c r="SH175" s="79" t="n"/>
      <c r="SI175" s="79" t="n"/>
      <c r="SJ175" s="79" t="n"/>
      <c r="SK175" s="79" t="n"/>
      <c r="SL175" s="79" t="n"/>
      <c r="SM175" s="79" t="n"/>
      <c r="SN175" s="79" t="n"/>
      <c r="SO175" s="79" t="n"/>
      <c r="SP175" s="79" t="n"/>
      <c r="SQ175" s="79" t="n"/>
      <c r="SR175" s="79" t="n"/>
      <c r="SS175" s="79" t="n"/>
      <c r="ST175" s="79" t="n"/>
      <c r="SW175" s="78" t="n">
        <v>31</v>
      </c>
      <c r="SX175" s="79" t="n"/>
      <c r="SY175" s="79" t="n"/>
      <c r="SZ175" s="79" t="n"/>
      <c r="TA175" s="79" t="n"/>
      <c r="TB175" s="79" t="n"/>
      <c r="TC175" s="79" t="n"/>
      <c r="TD175" s="79" t="n"/>
      <c r="TE175" s="79" t="n"/>
      <c r="TF175" s="79" t="n"/>
      <c r="TG175" s="79" t="n"/>
      <c r="TH175" s="79" t="n"/>
      <c r="TI175" s="79" t="n"/>
      <c r="TJ175" s="79" t="n"/>
      <c r="TK175" s="79" t="n"/>
      <c r="TL175" s="79" t="n"/>
      <c r="TM175" s="79" t="n"/>
      <c r="TN175" s="79" t="n"/>
      <c r="TO175" s="79" t="n"/>
      <c r="TP175" s="79" t="n"/>
      <c r="TQ175" s="79" t="n"/>
      <c r="TR175" s="79" t="n"/>
      <c r="TS175" s="79" t="n"/>
      <c r="TT175" s="79" t="n"/>
      <c r="TU175" s="79" t="n"/>
      <c r="TV175" s="79" t="n"/>
      <c r="TW175" s="79" t="n"/>
      <c r="TX175" s="79" t="n"/>
      <c r="TY175" s="79" t="n"/>
      <c r="TZ175" s="79" t="n"/>
      <c r="UA175" s="79" t="n"/>
      <c r="UB175" s="79" t="n"/>
      <c r="UC175" s="79" t="n"/>
      <c r="UD175" s="79" t="n"/>
      <c r="UE175" s="79" t="n"/>
      <c r="UF175" s="79" t="n"/>
      <c r="UG175" s="79" t="n"/>
      <c r="UH175" s="79" t="n"/>
      <c r="UI175" s="79" t="n"/>
      <c r="UJ175" s="79" t="n"/>
      <c r="UK175" s="79" t="n"/>
      <c r="UN175" s="78" t="n">
        <v>31</v>
      </c>
      <c r="UO175" s="79" t="n"/>
      <c r="UP175" s="79" t="n"/>
      <c r="UQ175" s="79" t="n"/>
      <c r="UR175" s="79" t="n"/>
      <c r="US175" s="79" t="n"/>
      <c r="UT175" s="79" t="n"/>
      <c r="UU175" s="79" t="n"/>
      <c r="UV175" s="79" t="n"/>
      <c r="UW175" s="79" t="n"/>
      <c r="UX175" s="79" t="n"/>
      <c r="UY175" s="79" t="n"/>
      <c r="UZ175" s="79" t="n"/>
      <c r="VA175" s="79" t="n"/>
      <c r="VB175" s="79" t="n"/>
      <c r="VC175" s="79" t="n"/>
      <c r="VD175" s="79" t="n"/>
      <c r="VE175" s="79" t="n"/>
      <c r="VF175" s="79" t="n"/>
      <c r="VG175" s="79" t="n"/>
      <c r="VH175" s="79" t="n"/>
      <c r="VI175" s="79" t="n"/>
      <c r="VJ175" s="79" t="n"/>
      <c r="VK175" s="79" t="n"/>
      <c r="VL175" s="79" t="n"/>
      <c r="VM175" s="79" t="n"/>
      <c r="VN175" s="79" t="n"/>
      <c r="VO175" s="79" t="n"/>
      <c r="VP175" s="79" t="n"/>
      <c r="VQ175" s="79" t="n"/>
      <c r="VR175" s="79" t="n"/>
      <c r="VS175" s="79" t="n"/>
      <c r="VT175" s="79" t="n"/>
      <c r="VU175" s="79" t="n"/>
      <c r="VV175" s="79" t="n"/>
      <c r="VW175" s="79" t="n"/>
      <c r="VX175" s="79" t="n"/>
      <c r="VY175" s="79" t="n"/>
      <c r="VZ175" s="79" t="n"/>
      <c r="WA175" s="79" t="n"/>
      <c r="WB175" s="79" t="n"/>
      <c r="WE175" s="78" t="n">
        <v>31</v>
      </c>
      <c r="WF175" s="79" t="n"/>
      <c r="WG175" s="79" t="n"/>
      <c r="WH175" s="79" t="n"/>
      <c r="WI175" s="79" t="n"/>
      <c r="WJ175" s="79" t="n"/>
      <c r="WK175" s="79" t="n"/>
      <c r="WL175" s="79" t="n"/>
      <c r="WM175" s="79" t="n"/>
      <c r="WN175" s="79" t="n"/>
      <c r="WO175" s="79" t="n"/>
      <c r="WP175" s="79" t="n"/>
      <c r="WQ175" s="79" t="n"/>
      <c r="WR175" s="79" t="n"/>
      <c r="WS175" s="79" t="n"/>
      <c r="WT175" s="79" t="n"/>
      <c r="WU175" s="79" t="n"/>
      <c r="WV175" s="79" t="n"/>
      <c r="WW175" s="79" t="n"/>
      <c r="WX175" s="79" t="n"/>
      <c r="WY175" s="79" t="n"/>
      <c r="WZ175" s="79" t="n"/>
      <c r="XA175" s="79" t="n"/>
      <c r="XB175" s="79" t="n"/>
      <c r="XC175" s="79" t="n"/>
      <c r="XD175" s="79" t="n"/>
      <c r="XE175" s="79" t="n"/>
      <c r="XF175" s="79" t="n"/>
      <c r="XG175" s="79" t="n"/>
      <c r="XH175" s="79" t="n"/>
      <c r="XI175" s="79" t="n"/>
      <c r="XJ175" s="79" t="n"/>
      <c r="XK175" s="79" t="n"/>
      <c r="XL175" s="79" t="n"/>
      <c r="XM175" s="79" t="n"/>
      <c r="XN175" s="79" t="n"/>
      <c r="XO175" s="79" t="n"/>
      <c r="XP175" s="79" t="n"/>
      <c r="XQ175" s="79" t="n"/>
      <c r="XR175" s="79" t="n"/>
      <c r="XS175" s="79" t="n"/>
      <c r="XV175" s="78" t="n">
        <v>31</v>
      </c>
      <c r="XW175" s="79" t="n"/>
      <c r="XX175" s="79" t="n"/>
      <c r="XY175" s="79" t="n"/>
      <c r="XZ175" s="79" t="n"/>
      <c r="YA175" s="79" t="n"/>
      <c r="YB175" s="79" t="n"/>
      <c r="YC175" s="79" t="n"/>
      <c r="YD175" s="79" t="n"/>
      <c r="YE175" s="79" t="n"/>
      <c r="YF175" s="79" t="n"/>
      <c r="YG175" s="79" t="n"/>
      <c r="YH175" s="79" t="n"/>
      <c r="YI175" s="79" t="n"/>
      <c r="YJ175" s="79" t="n"/>
      <c r="YK175" s="79" t="n"/>
      <c r="YL175" s="79" t="n"/>
      <c r="YM175" s="79" t="n"/>
      <c r="YN175" s="79" t="n"/>
      <c r="YO175" s="79" t="n"/>
      <c r="YP175" s="79" t="n"/>
      <c r="YQ175" s="79" t="n"/>
      <c r="YR175" s="79" t="n"/>
      <c r="YS175" s="79" t="n"/>
      <c r="YT175" s="79" t="n"/>
      <c r="YU175" s="79" t="n"/>
      <c r="YV175" s="79" t="n"/>
      <c r="YW175" s="79" t="n"/>
      <c r="YX175" s="79" t="n"/>
      <c r="YY175" s="79" t="n"/>
      <c r="YZ175" s="79" t="n"/>
      <c r="ZA175" s="79" t="n"/>
      <c r="ZB175" s="79" t="n"/>
      <c r="ZC175" s="79" t="n"/>
      <c r="ZD175" s="79" t="n"/>
      <c r="ZE175" s="79" t="n"/>
      <c r="ZF175" s="79" t="n"/>
      <c r="ZG175" s="79" t="n"/>
      <c r="ZH175" s="79" t="n"/>
      <c r="ZI175" s="79" t="n"/>
      <c r="ZJ175" s="79" t="n"/>
      <c r="ZM175" s="78" t="n">
        <v>31</v>
      </c>
      <c r="ZN175" s="79" t="n"/>
      <c r="ZO175" s="79" t="n"/>
      <c r="ZP175" s="79" t="n"/>
      <c r="ZQ175" s="79" t="n"/>
      <c r="ZR175" s="79" t="n"/>
      <c r="ZS175" s="79" t="n"/>
      <c r="ZT175" s="79" t="n"/>
      <c r="ZU175" s="79" t="n"/>
      <c r="ZV175" s="79" t="n"/>
      <c r="ZW175" s="79" t="n"/>
      <c r="ZX175" s="79" t="n"/>
      <c r="ZY175" s="79" t="n"/>
      <c r="ZZ175" s="79" t="n"/>
      <c r="AAA175" s="79" t="n"/>
      <c r="AAB175" s="79" t="n"/>
      <c r="AAC175" s="79" t="n"/>
      <c r="AAD175" s="79" t="n"/>
      <c r="AAE175" s="79" t="n"/>
      <c r="AAF175" s="79" t="n"/>
      <c r="AAG175" s="79" t="n"/>
      <c r="AAH175" s="79" t="n"/>
      <c r="AAI175" s="79" t="n"/>
      <c r="AAJ175" s="79" t="n"/>
      <c r="AAK175" s="79" t="n"/>
      <c r="AAL175" s="79" t="n"/>
      <c r="AAM175" s="79" t="n"/>
      <c r="AAN175" s="79" t="n"/>
      <c r="AAO175" s="79" t="n"/>
      <c r="AAP175" s="79" t="n"/>
      <c r="AAQ175" s="79" t="n"/>
      <c r="AAR175" s="79" t="n"/>
      <c r="AAS175" s="79" t="n"/>
      <c r="AAT175" s="79" t="n"/>
      <c r="AAU175" s="79" t="n"/>
      <c r="AAV175" s="79" t="n"/>
      <c r="AAW175" s="79" t="n"/>
      <c r="AAX175" s="79" t="n"/>
      <c r="AAY175" s="79" t="n"/>
      <c r="AAZ175" s="79" t="n"/>
      <c r="ABA175" s="79" t="n"/>
      <c r="ABD175" s="78" t="n">
        <v>31</v>
      </c>
      <c r="ABE175" s="79" t="n"/>
      <c r="ABF175" s="79" t="n"/>
      <c r="ABG175" s="79" t="n"/>
      <c r="ABH175" s="79" t="n"/>
      <c r="ABI175" s="79" t="n"/>
      <c r="ABJ175" s="79" t="n"/>
      <c r="ABK175" s="79" t="n"/>
      <c r="ABL175" s="79" t="n"/>
      <c r="ABM175" s="79" t="n"/>
      <c r="ABN175" s="79" t="n"/>
      <c r="ABO175" s="79" t="n"/>
      <c r="ABP175" s="79" t="n"/>
      <c r="ABQ175" s="79" t="n"/>
      <c r="ABR175" s="79" t="n"/>
      <c r="ABS175" s="79" t="n"/>
      <c r="ABT175" s="79" t="n"/>
      <c r="ABU175" s="79" t="n"/>
      <c r="ABV175" s="79" t="n"/>
      <c r="ABW175" s="79" t="n"/>
      <c r="ABX175" s="79" t="n"/>
      <c r="ABY175" s="79" t="n"/>
      <c r="ABZ175" s="79" t="n"/>
      <c r="ACA175" s="79" t="n"/>
      <c r="ACB175" s="79" t="n"/>
      <c r="ACC175" s="79" t="n"/>
      <c r="ACD175" s="79" t="n"/>
      <c r="ACE175" s="79" t="n"/>
      <c r="ACF175" s="79" t="n"/>
      <c r="ACG175" s="79" t="n"/>
      <c r="ACH175" s="79" t="n"/>
      <c r="ACI175" s="79" t="n"/>
      <c r="ACJ175" s="79" t="n"/>
      <c r="ACK175" s="79" t="n"/>
      <c r="ACL175" s="79" t="n"/>
      <c r="ACM175" s="79" t="n"/>
      <c r="ACN175" s="79" t="n"/>
      <c r="ACO175" s="79" t="n"/>
      <c r="ACP175" s="79" t="n"/>
      <c r="ACQ175" s="79" t="n"/>
      <c r="ACR175" s="79" t="n"/>
      <c r="ACU175" s="78" t="n">
        <v>31</v>
      </c>
      <c r="ACV175" s="79" t="n"/>
      <c r="ACW175" s="79" t="n"/>
      <c r="ACX175" s="79" t="n"/>
      <c r="ACY175" s="79" t="n"/>
      <c r="ACZ175" s="79" t="n"/>
      <c r="ADA175" s="79" t="n"/>
      <c r="ADB175" s="79" t="n"/>
      <c r="ADC175" s="79" t="n"/>
      <c r="ADD175" s="79" t="n"/>
      <c r="ADE175" s="79" t="n"/>
      <c r="ADF175" s="79" t="n"/>
      <c r="ADG175" s="79" t="n"/>
      <c r="ADH175" s="79" t="n"/>
      <c r="ADI175" s="79" t="n"/>
      <c r="ADJ175" s="79" t="n"/>
      <c r="ADK175" s="79" t="n"/>
      <c r="ADL175" s="79" t="n"/>
      <c r="ADM175" s="79" t="n"/>
      <c r="ADN175" s="79" t="n"/>
      <c r="ADO175" s="79" t="n"/>
      <c r="ADP175" s="79" t="n"/>
      <c r="ADQ175" s="79" t="n"/>
      <c r="ADR175" s="79" t="n"/>
      <c r="ADS175" s="79" t="n"/>
      <c r="ADT175" s="79" t="n"/>
      <c r="ADU175" s="79" t="n"/>
      <c r="ADV175" s="79" t="n"/>
      <c r="ADW175" s="79" t="n"/>
      <c r="ADX175" s="79" t="n"/>
      <c r="ADY175" s="79" t="n"/>
      <c r="ADZ175" s="79" t="n"/>
      <c r="AEA175" s="79" t="n"/>
      <c r="AEB175" s="79" t="n"/>
      <c r="AEC175" s="79" t="n"/>
      <c r="AED175" s="79" t="n"/>
      <c r="AEE175" s="79" t="n"/>
      <c r="AEF175" s="79" t="n"/>
      <c r="AEG175" s="79" t="n"/>
      <c r="AEH175" s="79" t="n"/>
      <c r="AEI175" s="79" t="n"/>
      <c r="AEL175" s="78" t="n">
        <v>31</v>
      </c>
      <c r="AEM175" s="79" t="n"/>
      <c r="AEN175" s="79" t="n"/>
      <c r="AEO175" s="79" t="n"/>
      <c r="AEP175" s="79" t="n"/>
      <c r="AEQ175" s="79" t="n"/>
      <c r="AER175" s="79" t="n"/>
      <c r="AES175" s="79" t="n"/>
      <c r="AET175" s="79" t="n"/>
      <c r="AEU175" s="79" t="n"/>
      <c r="AEV175" s="79" t="n"/>
      <c r="AEW175" s="79" t="n"/>
      <c r="AEX175" s="79" t="n"/>
      <c r="AEY175" s="79" t="n"/>
      <c r="AEZ175" s="79" t="n"/>
      <c r="AFA175" s="79" t="n"/>
      <c r="AFB175" s="79" t="n"/>
      <c r="AFC175" s="79" t="n"/>
      <c r="AFD175" s="79" t="n"/>
      <c r="AFE175" s="79" t="n"/>
      <c r="AFF175" s="79" t="n"/>
      <c r="AFG175" s="79" t="n"/>
      <c r="AFH175" s="79" t="n"/>
      <c r="AFI175" s="79" t="n"/>
      <c r="AFJ175" s="79" t="n"/>
      <c r="AFK175" s="79" t="n"/>
      <c r="AFL175" s="79" t="n"/>
      <c r="AFM175" s="79" t="n"/>
      <c r="AFN175" s="79" t="n"/>
      <c r="AFO175" s="79" t="n"/>
      <c r="AFP175" s="79" t="n"/>
      <c r="AFQ175" s="79" t="n"/>
      <c r="AFR175" s="79" t="n"/>
      <c r="AFS175" s="79" t="n"/>
      <c r="AFT175" s="79" t="n"/>
      <c r="AFU175" s="79" t="n"/>
      <c r="AFV175" s="79" t="n"/>
      <c r="AFW175" s="79" t="n"/>
      <c r="AFX175" s="79" t="n"/>
      <c r="AFY175" s="79" t="n"/>
      <c r="AFZ175" s="79" t="n"/>
    </row>
    <row r="176">
      <c r="A176" s="78" t="n">
        <v>32</v>
      </c>
      <c r="B176" s="79" t="n"/>
      <c r="C176" s="79" t="n"/>
      <c r="D176" s="79" t="n"/>
      <c r="E176" s="79" t="n"/>
      <c r="F176" s="79" t="n"/>
      <c r="G176" s="79" t="n"/>
      <c r="H176" s="79" t="n"/>
      <c r="I176" s="79" t="n"/>
      <c r="J176" s="79" t="n"/>
      <c r="K176" s="79" t="n"/>
      <c r="L176" s="79" t="n"/>
      <c r="M176" s="79" t="n"/>
      <c r="N176" s="79" t="n"/>
      <c r="O176" s="79" t="n"/>
      <c r="P176" s="79" t="n"/>
      <c r="Q176" s="79" t="n"/>
      <c r="R176" s="79" t="n"/>
      <c r="S176" s="79" t="n"/>
      <c r="T176" s="79" t="n"/>
      <c r="U176" s="79" t="n"/>
      <c r="V176" s="79" t="n"/>
      <c r="W176" s="79" t="n"/>
      <c r="X176" s="79" t="n"/>
      <c r="Y176" s="79" t="n"/>
      <c r="Z176" s="79" t="n"/>
      <c r="AA176" s="79" t="n"/>
      <c r="AB176" s="79" t="n"/>
      <c r="AC176" s="79" t="n"/>
      <c r="AD176" s="79" t="n"/>
      <c r="AE176" s="79" t="n"/>
      <c r="AF176" s="79" t="n"/>
      <c r="AG176" s="79" t="n"/>
      <c r="AH176" s="79" t="n"/>
      <c r="AI176" s="79" t="n"/>
      <c r="AJ176" s="79" t="n"/>
      <c r="AK176" s="79" t="n"/>
      <c r="AL176" s="79" t="n"/>
      <c r="AM176" s="79" t="n"/>
      <c r="AN176" s="79" t="n"/>
      <c r="AO176" s="79" t="n"/>
      <c r="AR176" s="78" t="n">
        <v>32</v>
      </c>
      <c r="AS176" s="79" t="n"/>
      <c r="AT176" s="79" t="n"/>
      <c r="AU176" s="79" t="n"/>
      <c r="AV176" s="79" t="n"/>
      <c r="AW176" s="79" t="n"/>
      <c r="AX176" s="79" t="n"/>
      <c r="AY176" s="79" t="n"/>
      <c r="AZ176" s="79" t="n"/>
      <c r="BA176" s="79" t="n"/>
      <c r="BB176" s="79" t="n"/>
      <c r="BC176" s="79" t="n"/>
      <c r="BD176" s="79" t="n"/>
      <c r="BE176" s="79" t="n"/>
      <c r="BF176" s="79" t="n"/>
      <c r="BG176" s="79" t="n"/>
      <c r="BH176" s="79" t="n"/>
      <c r="BI176" s="79" t="n"/>
      <c r="BJ176" s="79" t="n"/>
      <c r="BK176" s="79" t="n"/>
      <c r="BL176" s="79" t="n"/>
      <c r="BM176" s="79" t="n"/>
      <c r="BN176" s="79" t="n"/>
      <c r="BO176" s="79" t="n"/>
      <c r="BP176" s="79" t="n"/>
      <c r="BQ176" s="79" t="n"/>
      <c r="BR176" s="79" t="n"/>
      <c r="BS176" s="79" t="n"/>
      <c r="BT176" s="79" t="n"/>
      <c r="BU176" s="79" t="n"/>
      <c r="BV176" s="79" t="n"/>
      <c r="BW176" s="79" t="n"/>
      <c r="BX176" s="79" t="n"/>
      <c r="BY176" s="79" t="n"/>
      <c r="BZ176" s="79" t="n"/>
      <c r="CA176" s="79" t="n"/>
      <c r="CB176" s="79" t="n"/>
      <c r="CC176" s="79" t="n"/>
      <c r="CD176" s="79" t="n"/>
      <c r="CE176" s="79" t="n"/>
      <c r="CF176" s="79" t="n"/>
      <c r="CI176" s="78" t="n">
        <v>32</v>
      </c>
      <c r="CJ176" s="79" t="n"/>
      <c r="CK176" s="79" t="n"/>
      <c r="CL176" s="79" t="n"/>
      <c r="CM176" s="79" t="n"/>
      <c r="CN176" s="79" t="n"/>
      <c r="CO176" s="79" t="n"/>
      <c r="CP176" s="79" t="n"/>
      <c r="CQ176" s="79" t="n"/>
      <c r="CR176" s="79" t="n"/>
      <c r="CS176" s="79" t="n"/>
      <c r="CT176" s="79" t="n"/>
      <c r="CU176" s="79" t="n"/>
      <c r="CV176" s="79" t="n"/>
      <c r="CW176" s="79" t="n"/>
      <c r="CX176" s="79" t="n"/>
      <c r="CY176" s="79" t="n"/>
      <c r="CZ176" s="79" t="n"/>
      <c r="DA176" s="79" t="n"/>
      <c r="DB176" s="79" t="n"/>
      <c r="DC176" s="79" t="n"/>
      <c r="DD176" s="79" t="n"/>
      <c r="DE176" s="79" t="n"/>
      <c r="DF176" s="79" t="n"/>
      <c r="DG176" s="79" t="n"/>
      <c r="DH176" s="79" t="n"/>
      <c r="DI176" s="79" t="n"/>
      <c r="DJ176" s="79" t="n"/>
      <c r="DK176" s="79" t="n"/>
      <c r="DL176" s="79" t="n"/>
      <c r="DM176" s="79" t="n"/>
      <c r="DN176" s="79" t="n"/>
      <c r="DO176" s="79" t="n"/>
      <c r="DP176" s="79" t="n"/>
      <c r="DQ176" s="79" t="n"/>
      <c r="DR176" s="79" t="n"/>
      <c r="DS176" s="79" t="n"/>
      <c r="DT176" s="79" t="n"/>
      <c r="DU176" s="79" t="n"/>
      <c r="DV176" s="79" t="n"/>
      <c r="DW176" s="79" t="n"/>
      <c r="DZ176" s="78" t="n">
        <v>32</v>
      </c>
      <c r="EA176" s="79" t="n"/>
      <c r="EB176" s="79" t="n"/>
      <c r="EC176" s="79" t="n"/>
      <c r="ED176" s="79" t="n"/>
      <c r="EE176" s="79" t="n"/>
      <c r="EF176" s="79" t="n"/>
      <c r="EG176" s="79" t="n"/>
      <c r="EH176" s="79" t="n"/>
      <c r="EI176" s="79" t="n"/>
      <c r="EJ176" s="79" t="n"/>
      <c r="EK176" s="79" t="n"/>
      <c r="EL176" s="79" t="n"/>
      <c r="EM176" s="79" t="n"/>
      <c r="EN176" s="79" t="n"/>
      <c r="EO176" s="79" t="n"/>
      <c r="EP176" s="79" t="n"/>
      <c r="EQ176" s="79" t="n"/>
      <c r="ER176" s="79" t="n"/>
      <c r="ES176" s="79" t="n"/>
      <c r="ET176" s="79" t="n"/>
      <c r="EU176" s="79" t="n"/>
      <c r="EV176" s="79" t="n"/>
      <c r="EW176" s="79" t="n"/>
      <c r="EX176" s="79" t="n"/>
      <c r="EY176" s="79" t="n"/>
      <c r="EZ176" s="79" t="n"/>
      <c r="FA176" s="79" t="n"/>
      <c r="FB176" s="79" t="n"/>
      <c r="FC176" s="79" t="n"/>
      <c r="FD176" s="79" t="n"/>
      <c r="FE176" s="79" t="n"/>
      <c r="FF176" s="79" t="n"/>
      <c r="FG176" s="79" t="n"/>
      <c r="FH176" s="79" t="n"/>
      <c r="FI176" s="79" t="n"/>
      <c r="FJ176" s="79" t="n"/>
      <c r="FK176" s="79" t="n"/>
      <c r="FL176" s="79" t="n"/>
      <c r="FM176" s="79" t="n"/>
      <c r="FN176" s="79" t="n"/>
      <c r="FQ176" s="78" t="n">
        <v>32</v>
      </c>
      <c r="FR176" s="79" t="n"/>
      <c r="FS176" s="79" t="n"/>
      <c r="FT176" s="79" t="n"/>
      <c r="FU176" s="79" t="n"/>
      <c r="FV176" s="79" t="n"/>
      <c r="FW176" s="79" t="n"/>
      <c r="FX176" s="79" t="n"/>
      <c r="FY176" s="79" t="n"/>
      <c r="FZ176" s="79" t="n"/>
      <c r="GA176" s="79" t="n"/>
      <c r="GB176" s="79" t="n"/>
      <c r="GC176" s="79" t="n"/>
      <c r="GD176" s="79" t="n"/>
      <c r="GE176" s="79" t="n"/>
      <c r="GF176" s="79" t="n"/>
      <c r="GG176" s="79" t="n"/>
      <c r="GH176" s="79" t="n"/>
      <c r="GI176" s="79" t="n"/>
      <c r="GJ176" s="79" t="n"/>
      <c r="GK176" s="79" t="n"/>
      <c r="GL176" s="79" t="n"/>
      <c r="GM176" s="79" t="n"/>
      <c r="GN176" s="79" t="n"/>
      <c r="GO176" s="79" t="n"/>
      <c r="GP176" s="79" t="n"/>
      <c r="GQ176" s="79" t="n"/>
      <c r="GR176" s="79" t="n"/>
      <c r="GS176" s="79" t="n"/>
      <c r="GT176" s="79" t="n"/>
      <c r="GU176" s="79" t="n"/>
      <c r="GV176" s="79" t="n"/>
      <c r="GW176" s="79" t="n"/>
      <c r="GX176" s="79" t="n"/>
      <c r="GY176" s="79" t="n"/>
      <c r="GZ176" s="79" t="n"/>
      <c r="HA176" s="79" t="n"/>
      <c r="HB176" s="79" t="n"/>
      <c r="HC176" s="79" t="n"/>
      <c r="HD176" s="79" t="n"/>
      <c r="HE176" s="79" t="n"/>
      <c r="HH176" s="78" t="n">
        <v>32</v>
      </c>
      <c r="HI176" s="79" t="n"/>
      <c r="HJ176" s="79" t="n"/>
      <c r="HK176" s="79" t="n"/>
      <c r="HL176" s="79" t="n"/>
      <c r="HM176" s="79" t="n"/>
      <c r="HN176" s="79" t="n"/>
      <c r="HO176" s="79" t="n"/>
      <c r="HP176" s="79" t="n"/>
      <c r="HQ176" s="79" t="n"/>
      <c r="HR176" s="79" t="n"/>
      <c r="HS176" s="79" t="n"/>
      <c r="HT176" s="79" t="n"/>
      <c r="HU176" s="79" t="n"/>
      <c r="HV176" s="79" t="n"/>
      <c r="HW176" s="79" t="n"/>
      <c r="HX176" s="79" t="n"/>
      <c r="HY176" s="79" t="n"/>
      <c r="HZ176" s="79" t="n"/>
      <c r="IA176" s="79" t="n"/>
      <c r="IB176" s="79" t="n"/>
      <c r="IC176" s="79" t="n"/>
      <c r="ID176" s="79" t="n"/>
      <c r="IE176" s="79" t="n"/>
      <c r="IF176" s="79" t="n"/>
      <c r="IG176" s="79" t="n"/>
      <c r="IH176" s="79" t="n"/>
      <c r="II176" s="79" t="n"/>
      <c r="IJ176" s="79" t="n"/>
      <c r="IK176" s="79" t="n"/>
      <c r="IL176" s="79" t="n"/>
      <c r="IM176" s="79" t="n"/>
      <c r="IN176" s="79" t="n"/>
      <c r="IO176" s="79" t="n"/>
      <c r="IP176" s="79" t="n"/>
      <c r="IQ176" s="79" t="n"/>
      <c r="IR176" s="79" t="n"/>
      <c r="IS176" s="79" t="n"/>
      <c r="IT176" s="79" t="n"/>
      <c r="IU176" s="79" t="n"/>
      <c r="IV176" s="79" t="n"/>
      <c r="IY176" s="78" t="n">
        <v>32</v>
      </c>
      <c r="IZ176" s="79" t="n"/>
      <c r="JA176" s="79" t="n"/>
      <c r="JB176" s="79" t="n"/>
      <c r="JC176" s="79" t="n"/>
      <c r="JD176" s="79" t="n"/>
      <c r="JE176" s="79" t="n"/>
      <c r="JF176" s="79" t="n"/>
      <c r="JG176" s="79" t="n"/>
      <c r="JH176" s="79" t="n"/>
      <c r="JI176" s="79" t="n"/>
      <c r="JJ176" s="79" t="n"/>
      <c r="JK176" s="79" t="n"/>
      <c r="JL176" s="79" t="n"/>
      <c r="JM176" s="79" t="n"/>
      <c r="JN176" s="79" t="n"/>
      <c r="JO176" s="79" t="n"/>
      <c r="JP176" s="79" t="n"/>
      <c r="JQ176" s="79" t="n"/>
      <c r="JR176" s="79" t="n"/>
      <c r="JS176" s="79" t="n"/>
      <c r="JT176" s="79" t="n"/>
      <c r="JU176" s="79" t="n"/>
      <c r="JV176" s="79" t="n"/>
      <c r="JW176" s="79" t="n"/>
      <c r="JX176" s="79" t="n"/>
      <c r="JY176" s="79" t="n"/>
      <c r="JZ176" s="79" t="n"/>
      <c r="KA176" s="79" t="n"/>
      <c r="KB176" s="79" t="n"/>
      <c r="KC176" s="79" t="n"/>
      <c r="KD176" s="79" t="n"/>
      <c r="KE176" s="79" t="n"/>
      <c r="KF176" s="79" t="n"/>
      <c r="KG176" s="79" t="n"/>
      <c r="KH176" s="79" t="n"/>
      <c r="KI176" s="79" t="n"/>
      <c r="KJ176" s="79" t="n"/>
      <c r="KK176" s="79" t="n"/>
      <c r="KL176" s="79" t="n"/>
      <c r="KM176" s="79" t="n"/>
      <c r="KP176" s="78" t="n">
        <v>32</v>
      </c>
      <c r="KQ176" s="79" t="n"/>
      <c r="KR176" s="79" t="n"/>
      <c r="KS176" s="79" t="n"/>
      <c r="KT176" s="79" t="n"/>
      <c r="KU176" s="79" t="n"/>
      <c r="KV176" s="79" t="n"/>
      <c r="KW176" s="79" t="n"/>
      <c r="KX176" s="79" t="n"/>
      <c r="KY176" s="79" t="n"/>
      <c r="KZ176" s="79" t="n"/>
      <c r="LA176" s="79" t="n"/>
      <c r="LB176" s="79" t="n"/>
      <c r="LC176" s="79" t="n"/>
      <c r="LD176" s="79" t="n"/>
      <c r="LE176" s="79" t="n"/>
      <c r="LF176" s="79" t="n"/>
      <c r="LG176" s="79" t="n"/>
      <c r="LH176" s="79" t="n"/>
      <c r="LI176" s="79" t="n"/>
      <c r="LJ176" s="79" t="n"/>
      <c r="LK176" s="79" t="n"/>
      <c r="LL176" s="79" t="n"/>
      <c r="LM176" s="79" t="n"/>
      <c r="LN176" s="79" t="n"/>
      <c r="LO176" s="79" t="n"/>
      <c r="LP176" s="79" t="n"/>
      <c r="LQ176" s="79" t="n"/>
      <c r="LR176" s="79" t="n"/>
      <c r="LS176" s="79" t="n"/>
      <c r="LT176" s="79" t="n"/>
      <c r="LU176" s="79" t="n"/>
      <c r="LV176" s="79" t="n"/>
      <c r="LW176" s="79" t="n"/>
      <c r="LX176" s="79" t="n"/>
      <c r="LY176" s="79" t="n"/>
      <c r="LZ176" s="79" t="n"/>
      <c r="MA176" s="79" t="n"/>
      <c r="MB176" s="79" t="n"/>
      <c r="MC176" s="79" t="n"/>
      <c r="MD176" s="79" t="n"/>
      <c r="MG176" s="78" t="n">
        <v>32</v>
      </c>
      <c r="MH176" s="79" t="n"/>
      <c r="MI176" s="79" t="n"/>
      <c r="MJ176" s="79" t="n"/>
      <c r="MK176" s="79" t="n"/>
      <c r="ML176" s="79" t="n"/>
      <c r="MM176" s="79" t="n"/>
      <c r="MN176" s="79" t="n"/>
      <c r="MO176" s="79" t="n"/>
      <c r="MP176" s="79" t="n"/>
      <c r="MQ176" s="79" t="n"/>
      <c r="MR176" s="79" t="n"/>
      <c r="MS176" s="79" t="n"/>
      <c r="MT176" s="79" t="n"/>
      <c r="MU176" s="79" t="n"/>
      <c r="MV176" s="79" t="n"/>
      <c r="MW176" s="79" t="n"/>
      <c r="MX176" s="79" t="n"/>
      <c r="MY176" s="79" t="n"/>
      <c r="MZ176" s="79" t="n"/>
      <c r="NA176" s="79" t="n"/>
      <c r="NB176" s="79" t="n"/>
      <c r="NC176" s="79" t="n"/>
      <c r="ND176" s="79" t="n"/>
      <c r="NE176" s="79" t="n"/>
      <c r="NF176" s="79" t="n"/>
      <c r="NG176" s="79" t="n"/>
      <c r="NH176" s="79" t="n"/>
      <c r="NI176" s="79" t="n"/>
      <c r="NJ176" s="79" t="n"/>
      <c r="NK176" s="79" t="n"/>
      <c r="NL176" s="79" t="n"/>
      <c r="NM176" s="79" t="n"/>
      <c r="NN176" s="79" t="n"/>
      <c r="NO176" s="79" t="n"/>
      <c r="NP176" s="79" t="n"/>
      <c r="NQ176" s="79" t="n"/>
      <c r="NR176" s="79" t="n"/>
      <c r="NS176" s="79" t="n"/>
      <c r="NT176" s="79" t="n"/>
      <c r="NU176" s="79" t="n"/>
      <c r="NX176" s="78" t="n">
        <v>32</v>
      </c>
      <c r="NY176" s="79" t="n"/>
      <c r="NZ176" s="79" t="n"/>
      <c r="OA176" s="79" t="n"/>
      <c r="OB176" s="79" t="n"/>
      <c r="OC176" s="79" t="n"/>
      <c r="OD176" s="79" t="n"/>
      <c r="OE176" s="79" t="n"/>
      <c r="OF176" s="79" t="n"/>
      <c r="OG176" s="79" t="n"/>
      <c r="OH176" s="79" t="n"/>
      <c r="OI176" s="79" t="n"/>
      <c r="OJ176" s="79" t="n"/>
      <c r="OK176" s="79" t="n"/>
      <c r="OL176" s="79" t="n"/>
      <c r="OM176" s="79" t="n"/>
      <c r="ON176" s="79" t="n"/>
      <c r="OO176" s="79" t="n"/>
      <c r="OP176" s="79" t="n"/>
      <c r="OQ176" s="79" t="n"/>
      <c r="OR176" s="79" t="n"/>
      <c r="OS176" s="79" t="n"/>
      <c r="OT176" s="79" t="n"/>
      <c r="OU176" s="79" t="n"/>
      <c r="OV176" s="79" t="n"/>
      <c r="OW176" s="79" t="n"/>
      <c r="OX176" s="79" t="n"/>
      <c r="OY176" s="79" t="n"/>
      <c r="OZ176" s="79" t="n"/>
      <c r="PA176" s="79" t="n"/>
      <c r="PB176" s="79" t="n"/>
      <c r="PC176" s="79" t="n"/>
      <c r="PD176" s="79" t="n"/>
      <c r="PE176" s="79" t="n"/>
      <c r="PF176" s="79" t="n"/>
      <c r="PG176" s="79" t="n"/>
      <c r="PH176" s="79" t="n"/>
      <c r="PI176" s="79" t="n"/>
      <c r="PJ176" s="79" t="n"/>
      <c r="PK176" s="79" t="n"/>
      <c r="PL176" s="79" t="n"/>
      <c r="PO176" s="78" t="n">
        <v>32</v>
      </c>
      <c r="PP176" s="79" t="n"/>
      <c r="PQ176" s="79" t="n"/>
      <c r="PR176" s="79" t="n"/>
      <c r="PS176" s="79" t="n"/>
      <c r="PT176" s="79" t="n"/>
      <c r="PU176" s="79" t="n"/>
      <c r="PV176" s="79" t="n"/>
      <c r="PW176" s="79" t="n"/>
      <c r="PX176" s="79" t="n"/>
      <c r="PY176" s="79" t="n"/>
      <c r="PZ176" s="79" t="n"/>
      <c r="QA176" s="79" t="n"/>
      <c r="QB176" s="79" t="n"/>
      <c r="QC176" s="79" t="n"/>
      <c r="QD176" s="79" t="n"/>
      <c r="QE176" s="79" t="n"/>
      <c r="QF176" s="79" t="n"/>
      <c r="QG176" s="79" t="n"/>
      <c r="QH176" s="79" t="n"/>
      <c r="QI176" s="79" t="n"/>
      <c r="QJ176" s="79" t="n"/>
      <c r="QK176" s="79" t="n"/>
      <c r="QL176" s="79" t="n"/>
      <c r="QM176" s="79" t="n"/>
      <c r="QN176" s="79" t="n"/>
      <c r="QO176" s="79" t="n"/>
      <c r="QP176" s="79" t="n"/>
      <c r="QQ176" s="79" t="n"/>
      <c r="QR176" s="79" t="n"/>
      <c r="QS176" s="79" t="n"/>
      <c r="QT176" s="79" t="n"/>
      <c r="QU176" s="79" t="n"/>
      <c r="QV176" s="79" t="n"/>
      <c r="QW176" s="79" t="n"/>
      <c r="QX176" s="79" t="n"/>
      <c r="QY176" s="79" t="n"/>
      <c r="QZ176" s="79" t="n"/>
      <c r="RA176" s="79" t="n"/>
      <c r="RB176" s="79" t="n"/>
      <c r="RC176" s="79" t="n"/>
      <c r="RF176" s="78" t="n">
        <v>32</v>
      </c>
      <c r="RG176" s="79" t="n"/>
      <c r="RH176" s="79" t="n"/>
      <c r="RI176" s="79" t="n"/>
      <c r="RJ176" s="79" t="n"/>
      <c r="RK176" s="79" t="n"/>
      <c r="RL176" s="79" t="n"/>
      <c r="RM176" s="79" t="n"/>
      <c r="RN176" s="79" t="n"/>
      <c r="RO176" s="79" t="n"/>
      <c r="RP176" s="79" t="n"/>
      <c r="RQ176" s="79" t="n"/>
      <c r="RR176" s="79" t="n"/>
      <c r="RS176" s="79" t="n"/>
      <c r="RT176" s="79" t="n"/>
      <c r="RU176" s="79" t="n"/>
      <c r="RV176" s="79" t="n"/>
      <c r="RW176" s="79" t="n"/>
      <c r="RX176" s="79" t="n"/>
      <c r="RY176" s="79" t="n"/>
      <c r="RZ176" s="79" t="n"/>
      <c r="SA176" s="79" t="n"/>
      <c r="SB176" s="79" t="n"/>
      <c r="SC176" s="79" t="n"/>
      <c r="SD176" s="79" t="n"/>
      <c r="SE176" s="79" t="n"/>
      <c r="SF176" s="79" t="n"/>
      <c r="SG176" s="79" t="n"/>
      <c r="SH176" s="79" t="n"/>
      <c r="SI176" s="79" t="n"/>
      <c r="SJ176" s="79" t="n"/>
      <c r="SK176" s="79" t="n"/>
      <c r="SL176" s="79" t="n"/>
      <c r="SM176" s="79" t="n"/>
      <c r="SN176" s="79" t="n"/>
      <c r="SO176" s="79" t="n"/>
      <c r="SP176" s="79" t="n"/>
      <c r="SQ176" s="79" t="n"/>
      <c r="SR176" s="79" t="n"/>
      <c r="SS176" s="79" t="n"/>
      <c r="ST176" s="79" t="n"/>
      <c r="SW176" s="78" t="n">
        <v>32</v>
      </c>
      <c r="SX176" s="79" t="n"/>
      <c r="SY176" s="79" t="n"/>
      <c r="SZ176" s="79" t="n"/>
      <c r="TA176" s="79" t="n"/>
      <c r="TB176" s="79" t="n"/>
      <c r="TC176" s="79" t="n"/>
      <c r="TD176" s="79" t="n"/>
      <c r="TE176" s="79" t="n"/>
      <c r="TF176" s="79" t="n"/>
      <c r="TG176" s="79" t="n"/>
      <c r="TH176" s="79" t="n"/>
      <c r="TI176" s="79" t="n"/>
      <c r="TJ176" s="79" t="n"/>
      <c r="TK176" s="79" t="n"/>
      <c r="TL176" s="79" t="n"/>
      <c r="TM176" s="79" t="n"/>
      <c r="TN176" s="79" t="n"/>
      <c r="TO176" s="79" t="n"/>
      <c r="TP176" s="79" t="n"/>
      <c r="TQ176" s="79" t="n"/>
      <c r="TR176" s="79" t="n"/>
      <c r="TS176" s="79" t="n"/>
      <c r="TT176" s="79" t="n"/>
      <c r="TU176" s="79" t="n"/>
      <c r="TV176" s="79" t="n"/>
      <c r="TW176" s="79" t="n"/>
      <c r="TX176" s="79" t="n"/>
      <c r="TY176" s="79" t="n"/>
      <c r="TZ176" s="79" t="n"/>
      <c r="UA176" s="79" t="n"/>
      <c r="UB176" s="79" t="n"/>
      <c r="UC176" s="79" t="n"/>
      <c r="UD176" s="79" t="n"/>
      <c r="UE176" s="79" t="n"/>
      <c r="UF176" s="79" t="n"/>
      <c r="UG176" s="79" t="n"/>
      <c r="UH176" s="79" t="n"/>
      <c r="UI176" s="79" t="n"/>
      <c r="UJ176" s="79" t="n"/>
      <c r="UK176" s="79" t="n"/>
      <c r="UN176" s="78" t="n">
        <v>32</v>
      </c>
      <c r="UO176" s="79" t="n"/>
      <c r="UP176" s="79" t="n"/>
      <c r="UQ176" s="79" t="n"/>
      <c r="UR176" s="79" t="n"/>
      <c r="US176" s="79" t="n"/>
      <c r="UT176" s="79" t="n"/>
      <c r="UU176" s="79" t="n"/>
      <c r="UV176" s="79" t="n"/>
      <c r="UW176" s="79" t="n"/>
      <c r="UX176" s="79" t="n"/>
      <c r="UY176" s="79" t="n"/>
      <c r="UZ176" s="79" t="n"/>
      <c r="VA176" s="79" t="n"/>
      <c r="VB176" s="79" t="n"/>
      <c r="VC176" s="79" t="n"/>
      <c r="VD176" s="79" t="n"/>
      <c r="VE176" s="79" t="n"/>
      <c r="VF176" s="79" t="n"/>
      <c r="VG176" s="79" t="n"/>
      <c r="VH176" s="79" t="n"/>
      <c r="VI176" s="79" t="n"/>
      <c r="VJ176" s="79" t="n"/>
      <c r="VK176" s="79" t="n"/>
      <c r="VL176" s="79" t="n"/>
      <c r="VM176" s="79" t="n"/>
      <c r="VN176" s="79" t="n"/>
      <c r="VO176" s="79" t="n"/>
      <c r="VP176" s="79" t="n"/>
      <c r="VQ176" s="79" t="n"/>
      <c r="VR176" s="79" t="n"/>
      <c r="VS176" s="79" t="n"/>
      <c r="VT176" s="79" t="n"/>
      <c r="VU176" s="79" t="n"/>
      <c r="VV176" s="79" t="n"/>
      <c r="VW176" s="79" t="n"/>
      <c r="VX176" s="79" t="n"/>
      <c r="VY176" s="79" t="n"/>
      <c r="VZ176" s="79" t="n"/>
      <c r="WA176" s="79" t="n"/>
      <c r="WB176" s="79" t="n"/>
      <c r="WE176" s="78" t="n">
        <v>32</v>
      </c>
      <c r="WF176" s="79" t="n"/>
      <c r="WG176" s="79" t="n"/>
      <c r="WH176" s="79" t="n"/>
      <c r="WI176" s="79" t="n"/>
      <c r="WJ176" s="79" t="n"/>
      <c r="WK176" s="79" t="n"/>
      <c r="WL176" s="79" t="n"/>
      <c r="WM176" s="79" t="n"/>
      <c r="WN176" s="79" t="n"/>
      <c r="WO176" s="79" t="n"/>
      <c r="WP176" s="79" t="n"/>
      <c r="WQ176" s="79" t="n"/>
      <c r="WR176" s="79" t="n"/>
      <c r="WS176" s="79" t="n"/>
      <c r="WT176" s="79" t="n"/>
      <c r="WU176" s="79" t="n"/>
      <c r="WV176" s="79" t="n"/>
      <c r="WW176" s="79" t="n"/>
      <c r="WX176" s="79" t="n"/>
      <c r="WY176" s="79" t="n"/>
      <c r="WZ176" s="79" t="n"/>
      <c r="XA176" s="79" t="n"/>
      <c r="XB176" s="79" t="n"/>
      <c r="XC176" s="79" t="n"/>
      <c r="XD176" s="79" t="n"/>
      <c r="XE176" s="79" t="n"/>
      <c r="XF176" s="79" t="n"/>
      <c r="XG176" s="79" t="n"/>
      <c r="XH176" s="79" t="n"/>
      <c r="XI176" s="79" t="n"/>
      <c r="XJ176" s="79" t="n"/>
      <c r="XK176" s="79" t="n"/>
      <c r="XL176" s="79" t="n"/>
      <c r="XM176" s="79" t="n"/>
      <c r="XN176" s="79" t="n"/>
      <c r="XO176" s="79" t="n"/>
      <c r="XP176" s="79" t="n"/>
      <c r="XQ176" s="79" t="n"/>
      <c r="XR176" s="79" t="n"/>
      <c r="XS176" s="79" t="n"/>
      <c r="XV176" s="78" t="n">
        <v>32</v>
      </c>
      <c r="XW176" s="79" t="n"/>
      <c r="XX176" s="79" t="n"/>
      <c r="XY176" s="79" t="n"/>
      <c r="XZ176" s="79" t="n"/>
      <c r="YA176" s="79" t="n"/>
      <c r="YB176" s="79" t="n"/>
      <c r="YC176" s="79" t="n"/>
      <c r="YD176" s="79" t="n"/>
      <c r="YE176" s="79" t="n"/>
      <c r="YF176" s="79" t="n"/>
      <c r="YG176" s="79" t="n"/>
      <c r="YH176" s="79" t="n"/>
      <c r="YI176" s="79" t="n"/>
      <c r="YJ176" s="79" t="n"/>
      <c r="YK176" s="79" t="n"/>
      <c r="YL176" s="79" t="n"/>
      <c r="YM176" s="79" t="n"/>
      <c r="YN176" s="79" t="n"/>
      <c r="YO176" s="79" t="n"/>
      <c r="YP176" s="79" t="n"/>
      <c r="YQ176" s="79" t="n"/>
      <c r="YR176" s="79" t="n"/>
      <c r="YS176" s="79" t="n"/>
      <c r="YT176" s="79" t="n"/>
      <c r="YU176" s="79" t="n"/>
      <c r="YV176" s="79" t="n"/>
      <c r="YW176" s="79" t="n"/>
      <c r="YX176" s="79" t="n"/>
      <c r="YY176" s="79" t="n"/>
      <c r="YZ176" s="79" t="n"/>
      <c r="ZA176" s="79" t="n"/>
      <c r="ZB176" s="79" t="n"/>
      <c r="ZC176" s="79" t="n"/>
      <c r="ZD176" s="79" t="n"/>
      <c r="ZE176" s="79" t="n"/>
      <c r="ZF176" s="79" t="n"/>
      <c r="ZG176" s="79" t="n"/>
      <c r="ZH176" s="79" t="n"/>
      <c r="ZI176" s="79" t="n"/>
      <c r="ZJ176" s="79" t="n"/>
      <c r="ZM176" s="78" t="n">
        <v>32</v>
      </c>
      <c r="ZN176" s="79" t="n"/>
      <c r="ZO176" s="79" t="n"/>
      <c r="ZP176" s="79" t="n"/>
      <c r="ZQ176" s="79" t="n"/>
      <c r="ZR176" s="79" t="n"/>
      <c r="ZS176" s="79" t="n"/>
      <c r="ZT176" s="79" t="n"/>
      <c r="ZU176" s="79" t="n"/>
      <c r="ZV176" s="79" t="n"/>
      <c r="ZW176" s="79" t="n"/>
      <c r="ZX176" s="79" t="n"/>
      <c r="ZY176" s="79" t="n"/>
      <c r="ZZ176" s="79" t="n"/>
      <c r="AAA176" s="79" t="n"/>
      <c r="AAB176" s="79" t="n"/>
      <c r="AAC176" s="79" t="n"/>
      <c r="AAD176" s="79" t="n"/>
      <c r="AAE176" s="79" t="n"/>
      <c r="AAF176" s="79" t="n"/>
      <c r="AAG176" s="79" t="n"/>
      <c r="AAH176" s="79" t="n"/>
      <c r="AAI176" s="79" t="n"/>
      <c r="AAJ176" s="79" t="n"/>
      <c r="AAK176" s="79" t="n"/>
      <c r="AAL176" s="79" t="n"/>
      <c r="AAM176" s="79" t="n"/>
      <c r="AAN176" s="79" t="n"/>
      <c r="AAO176" s="79" t="n"/>
      <c r="AAP176" s="79" t="n"/>
      <c r="AAQ176" s="79" t="n"/>
      <c r="AAR176" s="79" t="n"/>
      <c r="AAS176" s="79" t="n"/>
      <c r="AAT176" s="79" t="n"/>
      <c r="AAU176" s="79" t="n"/>
      <c r="AAV176" s="79" t="n"/>
      <c r="AAW176" s="79" t="n"/>
      <c r="AAX176" s="79" t="n"/>
      <c r="AAY176" s="79" t="n"/>
      <c r="AAZ176" s="79" t="n"/>
      <c r="ABA176" s="79" t="n"/>
      <c r="ABD176" s="78" t="n">
        <v>32</v>
      </c>
      <c r="ABE176" s="79" t="n"/>
      <c r="ABF176" s="79" t="n"/>
      <c r="ABG176" s="79" t="n"/>
      <c r="ABH176" s="79" t="n"/>
      <c r="ABI176" s="79" t="n"/>
      <c r="ABJ176" s="79" t="n"/>
      <c r="ABK176" s="79" t="n"/>
      <c r="ABL176" s="79" t="n"/>
      <c r="ABM176" s="79" t="n"/>
      <c r="ABN176" s="79" t="n"/>
      <c r="ABO176" s="79" t="n"/>
      <c r="ABP176" s="79" t="n"/>
      <c r="ABQ176" s="79" t="n"/>
      <c r="ABR176" s="79" t="n"/>
      <c r="ABS176" s="79" t="n"/>
      <c r="ABT176" s="79" t="n"/>
      <c r="ABU176" s="79" t="n"/>
      <c r="ABV176" s="79" t="n"/>
      <c r="ABW176" s="79" t="n"/>
      <c r="ABX176" s="79" t="n"/>
      <c r="ABY176" s="79" t="n"/>
      <c r="ABZ176" s="79" t="n"/>
      <c r="ACA176" s="79" t="n"/>
      <c r="ACB176" s="79" t="n"/>
      <c r="ACC176" s="79" t="n"/>
      <c r="ACD176" s="79" t="n"/>
      <c r="ACE176" s="79" t="n"/>
      <c r="ACF176" s="79" t="n"/>
      <c r="ACG176" s="79" t="n"/>
      <c r="ACH176" s="79" t="n"/>
      <c r="ACI176" s="79" t="n"/>
      <c r="ACJ176" s="79" t="n"/>
      <c r="ACK176" s="79" t="n"/>
      <c r="ACL176" s="79" t="n"/>
      <c r="ACM176" s="79" t="n"/>
      <c r="ACN176" s="79" t="n"/>
      <c r="ACO176" s="79" t="n"/>
      <c r="ACP176" s="79" t="n"/>
      <c r="ACQ176" s="79" t="n"/>
      <c r="ACR176" s="79" t="n"/>
      <c r="ACU176" s="78" t="n">
        <v>32</v>
      </c>
      <c r="ACV176" s="79" t="n"/>
      <c r="ACW176" s="79" t="n"/>
      <c r="ACX176" s="79" t="n"/>
      <c r="ACY176" s="79" t="n"/>
      <c r="ACZ176" s="79" t="n"/>
      <c r="ADA176" s="79" t="n"/>
      <c r="ADB176" s="79" t="n"/>
      <c r="ADC176" s="79" t="n"/>
      <c r="ADD176" s="79" t="n"/>
      <c r="ADE176" s="79" t="n"/>
      <c r="ADF176" s="79" t="n"/>
      <c r="ADG176" s="79" t="n"/>
      <c r="ADH176" s="79" t="n"/>
      <c r="ADI176" s="79" t="n"/>
      <c r="ADJ176" s="79" t="n"/>
      <c r="ADK176" s="79" t="n"/>
      <c r="ADL176" s="79" t="n"/>
      <c r="ADM176" s="79" t="n"/>
      <c r="ADN176" s="79" t="n"/>
      <c r="ADO176" s="79" t="n"/>
      <c r="ADP176" s="79" t="n"/>
      <c r="ADQ176" s="79" t="n"/>
      <c r="ADR176" s="79" t="n"/>
      <c r="ADS176" s="79" t="n"/>
      <c r="ADT176" s="79" t="n"/>
      <c r="ADU176" s="79" t="n"/>
      <c r="ADV176" s="79" t="n"/>
      <c r="ADW176" s="79" t="n"/>
      <c r="ADX176" s="79" t="n"/>
      <c r="ADY176" s="79" t="n"/>
      <c r="ADZ176" s="79" t="n"/>
      <c r="AEA176" s="79" t="n"/>
      <c r="AEB176" s="79" t="n"/>
      <c r="AEC176" s="79" t="n"/>
      <c r="AED176" s="79" t="n"/>
      <c r="AEE176" s="79" t="n"/>
      <c r="AEF176" s="79" t="n"/>
      <c r="AEG176" s="79" t="n"/>
      <c r="AEH176" s="79" t="n"/>
      <c r="AEI176" s="79" t="n"/>
      <c r="AEL176" s="78" t="n">
        <v>32</v>
      </c>
      <c r="AEM176" s="79" t="n"/>
      <c r="AEN176" s="79" t="n"/>
      <c r="AEO176" s="79" t="n"/>
      <c r="AEP176" s="79" t="n"/>
      <c r="AEQ176" s="79" t="n"/>
      <c r="AER176" s="79" t="n"/>
      <c r="AES176" s="79" t="n"/>
      <c r="AET176" s="79" t="n"/>
      <c r="AEU176" s="79" t="n"/>
      <c r="AEV176" s="79" t="n"/>
      <c r="AEW176" s="79" t="n"/>
      <c r="AEX176" s="79" t="n"/>
      <c r="AEY176" s="79" t="n"/>
      <c r="AEZ176" s="79" t="n"/>
      <c r="AFA176" s="79" t="n"/>
      <c r="AFB176" s="79" t="n"/>
      <c r="AFC176" s="79" t="n"/>
      <c r="AFD176" s="79" t="n"/>
      <c r="AFE176" s="79" t="n"/>
      <c r="AFF176" s="79" t="n"/>
      <c r="AFG176" s="79" t="n"/>
      <c r="AFH176" s="79" t="n"/>
      <c r="AFI176" s="79" t="n"/>
      <c r="AFJ176" s="79" t="n"/>
      <c r="AFK176" s="79" t="n"/>
      <c r="AFL176" s="79" t="n"/>
      <c r="AFM176" s="79" t="n"/>
      <c r="AFN176" s="79" t="n"/>
      <c r="AFO176" s="79" t="n"/>
      <c r="AFP176" s="79" t="n"/>
      <c r="AFQ176" s="79" t="n"/>
      <c r="AFR176" s="79" t="n"/>
      <c r="AFS176" s="79" t="n"/>
      <c r="AFT176" s="79" t="n"/>
      <c r="AFU176" s="79" t="n"/>
      <c r="AFV176" s="79" t="n"/>
      <c r="AFW176" s="79" t="n"/>
      <c r="AFX176" s="79" t="n"/>
      <c r="AFY176" s="79" t="n"/>
      <c r="AFZ176" s="79" t="n"/>
    </row>
    <row r="177">
      <c r="A177" s="78" t="n">
        <v>33</v>
      </c>
      <c r="B177" s="79" t="n"/>
      <c r="C177" s="79" t="n"/>
      <c r="D177" s="79" t="n"/>
      <c r="E177" s="79" t="n"/>
      <c r="F177" s="79" t="n"/>
      <c r="G177" s="79" t="n"/>
      <c r="H177" s="79" t="n"/>
      <c r="I177" s="79" t="n"/>
      <c r="J177" s="79" t="n"/>
      <c r="K177" s="79" t="n"/>
      <c r="L177" s="79" t="n"/>
      <c r="M177" s="79" t="n"/>
      <c r="N177" s="79" t="n"/>
      <c r="O177" s="79" t="n"/>
      <c r="P177" s="79" t="n"/>
      <c r="Q177" s="79" t="n"/>
      <c r="R177" s="79" t="n"/>
      <c r="S177" s="79" t="n"/>
      <c r="T177" s="79" t="n"/>
      <c r="U177" s="79" t="n"/>
      <c r="V177" s="79" t="n"/>
      <c r="W177" s="79" t="n"/>
      <c r="X177" s="79" t="n"/>
      <c r="Y177" s="79" t="n"/>
      <c r="Z177" s="79" t="n"/>
      <c r="AA177" s="79" t="n"/>
      <c r="AB177" s="79" t="n"/>
      <c r="AC177" s="79" t="n"/>
      <c r="AD177" s="79" t="n"/>
      <c r="AE177" s="79" t="n"/>
      <c r="AF177" s="79" t="n"/>
      <c r="AG177" s="79" t="n"/>
      <c r="AH177" s="79" t="n"/>
      <c r="AI177" s="79" t="n"/>
      <c r="AJ177" s="79" t="n"/>
      <c r="AK177" s="79" t="n"/>
      <c r="AL177" s="79" t="n"/>
      <c r="AM177" s="79" t="n"/>
      <c r="AN177" s="79" t="n"/>
      <c r="AO177" s="79" t="n"/>
      <c r="AR177" s="78" t="n">
        <v>33</v>
      </c>
      <c r="AS177" s="79" t="n"/>
      <c r="AT177" s="79" t="n"/>
      <c r="AU177" s="79" t="n"/>
      <c r="AV177" s="79" t="n"/>
      <c r="AW177" s="79" t="n"/>
      <c r="AX177" s="79" t="n"/>
      <c r="AY177" s="79" t="n"/>
      <c r="AZ177" s="79" t="n"/>
      <c r="BA177" s="79" t="n"/>
      <c r="BB177" s="79" t="n"/>
      <c r="BC177" s="79" t="n"/>
      <c r="BD177" s="79" t="n"/>
      <c r="BE177" s="79" t="n"/>
      <c r="BF177" s="79" t="n"/>
      <c r="BG177" s="79" t="n"/>
      <c r="BH177" s="79" t="n"/>
      <c r="BI177" s="79" t="n"/>
      <c r="BJ177" s="79" t="n"/>
      <c r="BK177" s="79" t="n"/>
      <c r="BL177" s="79" t="n"/>
      <c r="BM177" s="79" t="n"/>
      <c r="BN177" s="79" t="n"/>
      <c r="BO177" s="79" t="n"/>
      <c r="BP177" s="79" t="n"/>
      <c r="BQ177" s="79" t="n"/>
      <c r="BR177" s="79" t="n"/>
      <c r="BS177" s="79" t="n"/>
      <c r="BT177" s="79" t="n"/>
      <c r="BU177" s="79" t="n"/>
      <c r="BV177" s="79" t="n"/>
      <c r="BW177" s="79" t="n"/>
      <c r="BX177" s="79" t="n"/>
      <c r="BY177" s="79" t="n"/>
      <c r="BZ177" s="79" t="n"/>
      <c r="CA177" s="79" t="n"/>
      <c r="CB177" s="79" t="n"/>
      <c r="CC177" s="79" t="n"/>
      <c r="CD177" s="79" t="n"/>
      <c r="CE177" s="79" t="n"/>
      <c r="CF177" s="79" t="n"/>
      <c r="CI177" s="78" t="n">
        <v>33</v>
      </c>
      <c r="CJ177" s="79" t="n"/>
      <c r="CK177" s="79" t="n"/>
      <c r="CL177" s="79" t="n"/>
      <c r="CM177" s="79" t="n"/>
      <c r="CN177" s="79" t="n"/>
      <c r="CO177" s="79" t="n"/>
      <c r="CP177" s="79" t="n"/>
      <c r="CQ177" s="79" t="n"/>
      <c r="CR177" s="79" t="n"/>
      <c r="CS177" s="79" t="n"/>
      <c r="CT177" s="79" t="n"/>
      <c r="CU177" s="79" t="n"/>
      <c r="CV177" s="79" t="n"/>
      <c r="CW177" s="79" t="n"/>
      <c r="CX177" s="79" t="n"/>
      <c r="CY177" s="79" t="n"/>
      <c r="CZ177" s="79" t="n"/>
      <c r="DA177" s="79" t="n"/>
      <c r="DB177" s="79" t="n"/>
      <c r="DC177" s="79" t="n"/>
      <c r="DD177" s="79" t="n"/>
      <c r="DE177" s="79" t="n"/>
      <c r="DF177" s="79" t="n"/>
      <c r="DG177" s="79" t="n"/>
      <c r="DH177" s="79" t="n"/>
      <c r="DI177" s="79" t="n"/>
      <c r="DJ177" s="79" t="n"/>
      <c r="DK177" s="79" t="n"/>
      <c r="DL177" s="79" t="n"/>
      <c r="DM177" s="79" t="n"/>
      <c r="DN177" s="79" t="n"/>
      <c r="DO177" s="79" t="n"/>
      <c r="DP177" s="79" t="n"/>
      <c r="DQ177" s="79" t="n"/>
      <c r="DR177" s="79" t="n"/>
      <c r="DS177" s="79" t="n"/>
      <c r="DT177" s="79" t="n"/>
      <c r="DU177" s="79" t="n"/>
      <c r="DV177" s="79" t="n"/>
      <c r="DW177" s="79" t="n"/>
      <c r="DZ177" s="78" t="n">
        <v>33</v>
      </c>
      <c r="EA177" s="79" t="n"/>
      <c r="EB177" s="79" t="n"/>
      <c r="EC177" s="79" t="n"/>
      <c r="ED177" s="79" t="n"/>
      <c r="EE177" s="79" t="n"/>
      <c r="EF177" s="79" t="n"/>
      <c r="EG177" s="79" t="n"/>
      <c r="EH177" s="79" t="n"/>
      <c r="EI177" s="79" t="n"/>
      <c r="EJ177" s="79" t="n"/>
      <c r="EK177" s="79" t="n"/>
      <c r="EL177" s="79" t="n"/>
      <c r="EM177" s="79" t="n"/>
      <c r="EN177" s="79" t="n"/>
      <c r="EO177" s="79" t="n"/>
      <c r="EP177" s="79" t="n"/>
      <c r="EQ177" s="79" t="n"/>
      <c r="ER177" s="79" t="n"/>
      <c r="ES177" s="79" t="n"/>
      <c r="ET177" s="79" t="n"/>
      <c r="EU177" s="79" t="n"/>
      <c r="EV177" s="79" t="n"/>
      <c r="EW177" s="79" t="n"/>
      <c r="EX177" s="79" t="n"/>
      <c r="EY177" s="79" t="n"/>
      <c r="EZ177" s="79" t="n"/>
      <c r="FA177" s="79" t="n"/>
      <c r="FB177" s="79" t="n"/>
      <c r="FC177" s="79" t="n"/>
      <c r="FD177" s="79" t="n"/>
      <c r="FE177" s="79" t="n"/>
      <c r="FF177" s="79" t="n"/>
      <c r="FG177" s="79" t="n"/>
      <c r="FH177" s="79" t="n"/>
      <c r="FI177" s="79" t="n"/>
      <c r="FJ177" s="79" t="n"/>
      <c r="FK177" s="79" t="n"/>
      <c r="FL177" s="79" t="n"/>
      <c r="FM177" s="79" t="n"/>
      <c r="FN177" s="79" t="n"/>
      <c r="FQ177" s="78" t="n">
        <v>33</v>
      </c>
      <c r="FR177" s="79" t="n"/>
      <c r="FS177" s="79" t="n"/>
      <c r="FT177" s="79" t="n"/>
      <c r="FU177" s="79" t="n"/>
      <c r="FV177" s="79" t="n"/>
      <c r="FW177" s="79" t="n"/>
      <c r="FX177" s="79" t="n"/>
      <c r="FY177" s="79" t="n"/>
      <c r="FZ177" s="79" t="n"/>
      <c r="GA177" s="79" t="n"/>
      <c r="GB177" s="79" t="n"/>
      <c r="GC177" s="79" t="n"/>
      <c r="GD177" s="79" t="n"/>
      <c r="GE177" s="79" t="n"/>
      <c r="GF177" s="79" t="n"/>
      <c r="GG177" s="79" t="n"/>
      <c r="GH177" s="79" t="n"/>
      <c r="GI177" s="79" t="n"/>
      <c r="GJ177" s="79" t="n"/>
      <c r="GK177" s="79" t="n"/>
      <c r="GL177" s="79" t="n"/>
      <c r="GM177" s="79" t="n"/>
      <c r="GN177" s="79" t="n"/>
      <c r="GO177" s="79" t="n"/>
      <c r="GP177" s="79" t="n"/>
      <c r="GQ177" s="79" t="n"/>
      <c r="GR177" s="79" t="n"/>
      <c r="GS177" s="79" t="n"/>
      <c r="GT177" s="79" t="n"/>
      <c r="GU177" s="79" t="n"/>
      <c r="GV177" s="79" t="n"/>
      <c r="GW177" s="79" t="n"/>
      <c r="GX177" s="79" t="n"/>
      <c r="GY177" s="79" t="n"/>
      <c r="GZ177" s="79" t="n"/>
      <c r="HA177" s="79" t="n"/>
      <c r="HB177" s="79" t="n"/>
      <c r="HC177" s="79" t="n"/>
      <c r="HD177" s="79" t="n"/>
      <c r="HE177" s="79" t="n"/>
      <c r="HH177" s="78" t="n">
        <v>33</v>
      </c>
      <c r="HI177" s="79" t="n"/>
      <c r="HJ177" s="79" t="n"/>
      <c r="HK177" s="79" t="n"/>
      <c r="HL177" s="79" t="n"/>
      <c r="HM177" s="79" t="n"/>
      <c r="HN177" s="79" t="n"/>
      <c r="HO177" s="79" t="n"/>
      <c r="HP177" s="79" t="n"/>
      <c r="HQ177" s="79" t="n"/>
      <c r="HR177" s="79" t="n"/>
      <c r="HS177" s="79" t="n"/>
      <c r="HT177" s="79" t="n"/>
      <c r="HU177" s="79" t="n"/>
      <c r="HV177" s="79" t="n"/>
      <c r="HW177" s="79" t="n"/>
      <c r="HX177" s="79" t="n"/>
      <c r="HY177" s="79" t="n"/>
      <c r="HZ177" s="79" t="n"/>
      <c r="IA177" s="79" t="n"/>
      <c r="IB177" s="79" t="n"/>
      <c r="IC177" s="79" t="n"/>
      <c r="ID177" s="79" t="n"/>
      <c r="IE177" s="79" t="n"/>
      <c r="IF177" s="79" t="n"/>
      <c r="IG177" s="79" t="n"/>
      <c r="IH177" s="79" t="n"/>
      <c r="II177" s="79" t="n"/>
      <c r="IJ177" s="79" t="n"/>
      <c r="IK177" s="79" t="n"/>
      <c r="IL177" s="79" t="n"/>
      <c r="IM177" s="79" t="n"/>
      <c r="IN177" s="79" t="n"/>
      <c r="IO177" s="79" t="n"/>
      <c r="IP177" s="79" t="n"/>
      <c r="IQ177" s="79" t="n"/>
      <c r="IR177" s="79" t="n"/>
      <c r="IS177" s="79" t="n"/>
      <c r="IT177" s="79" t="n"/>
      <c r="IU177" s="79" t="n"/>
      <c r="IV177" s="79" t="n"/>
      <c r="IY177" s="78" t="n">
        <v>33</v>
      </c>
      <c r="IZ177" s="79" t="n"/>
      <c r="JA177" s="79" t="n"/>
      <c r="JB177" s="79" t="n"/>
      <c r="JC177" s="79" t="n"/>
      <c r="JD177" s="79" t="n"/>
      <c r="JE177" s="79" t="n"/>
      <c r="JF177" s="79" t="n"/>
      <c r="JG177" s="79" t="n"/>
      <c r="JH177" s="79" t="n"/>
      <c r="JI177" s="79" t="n"/>
      <c r="JJ177" s="79" t="n"/>
      <c r="JK177" s="79" t="n"/>
      <c r="JL177" s="79" t="n"/>
      <c r="JM177" s="79" t="n"/>
      <c r="JN177" s="79" t="n"/>
      <c r="JO177" s="79" t="n"/>
      <c r="JP177" s="79" t="n"/>
      <c r="JQ177" s="79" t="n"/>
      <c r="JR177" s="79" t="n"/>
      <c r="JS177" s="79" t="n"/>
      <c r="JT177" s="79" t="n"/>
      <c r="JU177" s="79" t="n"/>
      <c r="JV177" s="79" t="n"/>
      <c r="JW177" s="79" t="n"/>
      <c r="JX177" s="79" t="n"/>
      <c r="JY177" s="79" t="n"/>
      <c r="JZ177" s="79" t="n"/>
      <c r="KA177" s="79" t="n"/>
      <c r="KB177" s="79" t="n"/>
      <c r="KC177" s="79" t="n"/>
      <c r="KD177" s="79" t="n"/>
      <c r="KE177" s="79" t="n"/>
      <c r="KF177" s="79" t="n"/>
      <c r="KG177" s="79" t="n"/>
      <c r="KH177" s="79" t="n"/>
      <c r="KI177" s="79" t="n"/>
      <c r="KJ177" s="79" t="n"/>
      <c r="KK177" s="79" t="n"/>
      <c r="KL177" s="79" t="n"/>
      <c r="KM177" s="79" t="n"/>
      <c r="KP177" s="78" t="n">
        <v>33</v>
      </c>
      <c r="KQ177" s="79" t="n"/>
      <c r="KR177" s="79" t="n"/>
      <c r="KS177" s="79" t="n"/>
      <c r="KT177" s="79" t="n"/>
      <c r="KU177" s="79" t="n"/>
      <c r="KV177" s="79" t="n"/>
      <c r="KW177" s="79" t="n"/>
      <c r="KX177" s="79" t="n"/>
      <c r="KY177" s="79" t="n"/>
      <c r="KZ177" s="79" t="n"/>
      <c r="LA177" s="79" t="n"/>
      <c r="LB177" s="79" t="n"/>
      <c r="LC177" s="79" t="n"/>
      <c r="LD177" s="79" t="n"/>
      <c r="LE177" s="79" t="n"/>
      <c r="LF177" s="79" t="n"/>
      <c r="LG177" s="79" t="n"/>
      <c r="LH177" s="79" t="n"/>
      <c r="LI177" s="79" t="n"/>
      <c r="LJ177" s="79" t="n"/>
      <c r="LK177" s="79" t="n"/>
      <c r="LL177" s="79" t="n"/>
      <c r="LM177" s="79" t="n"/>
      <c r="LN177" s="79" t="n"/>
      <c r="LO177" s="79" t="n"/>
      <c r="LP177" s="79" t="n"/>
      <c r="LQ177" s="79" t="n"/>
      <c r="LR177" s="79" t="n"/>
      <c r="LS177" s="79" t="n"/>
      <c r="LT177" s="79" t="n"/>
      <c r="LU177" s="79" t="n"/>
      <c r="LV177" s="79" t="n"/>
      <c r="LW177" s="79" t="n"/>
      <c r="LX177" s="79" t="n"/>
      <c r="LY177" s="79" t="n"/>
      <c r="LZ177" s="79" t="n"/>
      <c r="MA177" s="79" t="n"/>
      <c r="MB177" s="79" t="n"/>
      <c r="MC177" s="79" t="n"/>
      <c r="MD177" s="79" t="n"/>
      <c r="MG177" s="78" t="n">
        <v>33</v>
      </c>
      <c r="MH177" s="79" t="n"/>
      <c r="MI177" s="79" t="n"/>
      <c r="MJ177" s="79" t="n"/>
      <c r="MK177" s="79" t="n"/>
      <c r="ML177" s="79" t="n"/>
      <c r="MM177" s="79" t="n"/>
      <c r="MN177" s="79" t="n"/>
      <c r="MO177" s="79" t="n"/>
      <c r="MP177" s="79" t="n"/>
      <c r="MQ177" s="79" t="n"/>
      <c r="MR177" s="79" t="n"/>
      <c r="MS177" s="79" t="n"/>
      <c r="MT177" s="79" t="n"/>
      <c r="MU177" s="79" t="n"/>
      <c r="MV177" s="79" t="n"/>
      <c r="MW177" s="79" t="n"/>
      <c r="MX177" s="79" t="n"/>
      <c r="MY177" s="79" t="n"/>
      <c r="MZ177" s="79" t="n"/>
      <c r="NA177" s="79" t="n"/>
      <c r="NB177" s="79" t="n"/>
      <c r="NC177" s="79" t="n"/>
      <c r="ND177" s="79" t="n"/>
      <c r="NE177" s="79" t="n"/>
      <c r="NF177" s="79" t="n"/>
      <c r="NG177" s="79" t="n"/>
      <c r="NH177" s="79" t="n"/>
      <c r="NI177" s="79" t="n"/>
      <c r="NJ177" s="79" t="n"/>
      <c r="NK177" s="79" t="n"/>
      <c r="NL177" s="79" t="n"/>
      <c r="NM177" s="79" t="n"/>
      <c r="NN177" s="79" t="n"/>
      <c r="NO177" s="79" t="n"/>
      <c r="NP177" s="79" t="n"/>
      <c r="NQ177" s="79" t="n"/>
      <c r="NR177" s="79" t="n"/>
      <c r="NS177" s="79" t="n"/>
      <c r="NT177" s="79" t="n"/>
      <c r="NU177" s="79" t="n"/>
      <c r="NX177" s="78" t="n">
        <v>33</v>
      </c>
      <c r="NY177" s="79" t="n"/>
      <c r="NZ177" s="79" t="n"/>
      <c r="OA177" s="79" t="n"/>
      <c r="OB177" s="79" t="n"/>
      <c r="OC177" s="79" t="n"/>
      <c r="OD177" s="79" t="n"/>
      <c r="OE177" s="79" t="n"/>
      <c r="OF177" s="79" t="n"/>
      <c r="OG177" s="79" t="n"/>
      <c r="OH177" s="79" t="n"/>
      <c r="OI177" s="79" t="n"/>
      <c r="OJ177" s="79" t="n"/>
      <c r="OK177" s="79" t="n"/>
      <c r="OL177" s="79" t="n"/>
      <c r="OM177" s="79" t="n"/>
      <c r="ON177" s="79" t="n"/>
      <c r="OO177" s="79" t="n"/>
      <c r="OP177" s="79" t="n"/>
      <c r="OQ177" s="79" t="n"/>
      <c r="OR177" s="79" t="n"/>
      <c r="OS177" s="79" t="n"/>
      <c r="OT177" s="79" t="n"/>
      <c r="OU177" s="79" t="n"/>
      <c r="OV177" s="79" t="n"/>
      <c r="OW177" s="79" t="n"/>
      <c r="OX177" s="79" t="n"/>
      <c r="OY177" s="79" t="n"/>
      <c r="OZ177" s="79" t="n"/>
      <c r="PA177" s="79" t="n"/>
      <c r="PB177" s="79" t="n"/>
      <c r="PC177" s="79" t="n"/>
      <c r="PD177" s="79" t="n"/>
      <c r="PE177" s="79" t="n"/>
      <c r="PF177" s="79" t="n"/>
      <c r="PG177" s="79" t="n"/>
      <c r="PH177" s="79" t="n"/>
      <c r="PI177" s="79" t="n"/>
      <c r="PJ177" s="79" t="n"/>
      <c r="PK177" s="79" t="n"/>
      <c r="PL177" s="79" t="n"/>
      <c r="PO177" s="78" t="n">
        <v>33</v>
      </c>
      <c r="PP177" s="79" t="n"/>
      <c r="PQ177" s="79" t="n"/>
      <c r="PR177" s="79" t="n"/>
      <c r="PS177" s="79" t="n"/>
      <c r="PT177" s="79" t="n"/>
      <c r="PU177" s="79" t="n"/>
      <c r="PV177" s="79" t="n"/>
      <c r="PW177" s="79" t="n"/>
      <c r="PX177" s="79" t="n"/>
      <c r="PY177" s="79" t="n"/>
      <c r="PZ177" s="79" t="n"/>
      <c r="QA177" s="79" t="n"/>
      <c r="QB177" s="79" t="n"/>
      <c r="QC177" s="79" t="n"/>
      <c r="QD177" s="79" t="n"/>
      <c r="QE177" s="79" t="n"/>
      <c r="QF177" s="79" t="n"/>
      <c r="QG177" s="79" t="n"/>
      <c r="QH177" s="79" t="n"/>
      <c r="QI177" s="79" t="n"/>
      <c r="QJ177" s="79" t="n"/>
      <c r="QK177" s="79" t="n"/>
      <c r="QL177" s="79" t="n"/>
      <c r="QM177" s="79" t="n"/>
      <c r="QN177" s="79" t="n"/>
      <c r="QO177" s="79" t="n"/>
      <c r="QP177" s="79" t="n"/>
      <c r="QQ177" s="79" t="n"/>
      <c r="QR177" s="79" t="n"/>
      <c r="QS177" s="79" t="n"/>
      <c r="QT177" s="79" t="n"/>
      <c r="QU177" s="79" t="n"/>
      <c r="QV177" s="79" t="n"/>
      <c r="QW177" s="79" t="n"/>
      <c r="QX177" s="79" t="n"/>
      <c r="QY177" s="79" t="n"/>
      <c r="QZ177" s="79" t="n"/>
      <c r="RA177" s="79" t="n"/>
      <c r="RB177" s="79" t="n"/>
      <c r="RC177" s="79" t="n"/>
      <c r="RF177" s="78" t="n">
        <v>33</v>
      </c>
      <c r="RG177" s="79" t="n"/>
      <c r="RH177" s="79" t="n"/>
      <c r="RI177" s="79" t="n"/>
      <c r="RJ177" s="79" t="n"/>
      <c r="RK177" s="79" t="n"/>
      <c r="RL177" s="79" t="n"/>
      <c r="RM177" s="79" t="n"/>
      <c r="RN177" s="79" t="n"/>
      <c r="RO177" s="79" t="n"/>
      <c r="RP177" s="79" t="n"/>
      <c r="RQ177" s="79" t="n"/>
      <c r="RR177" s="79" t="n"/>
      <c r="RS177" s="79" t="n"/>
      <c r="RT177" s="79" t="n"/>
      <c r="RU177" s="79" t="n"/>
      <c r="RV177" s="79" t="n"/>
      <c r="RW177" s="79" t="n"/>
      <c r="RX177" s="79" t="n"/>
      <c r="RY177" s="79" t="n"/>
      <c r="RZ177" s="79" t="n"/>
      <c r="SA177" s="79" t="n"/>
      <c r="SB177" s="79" t="n"/>
      <c r="SC177" s="79" t="n"/>
      <c r="SD177" s="79" t="n"/>
      <c r="SE177" s="79" t="n"/>
      <c r="SF177" s="79" t="n"/>
      <c r="SG177" s="79" t="n"/>
      <c r="SH177" s="79" t="n"/>
      <c r="SI177" s="79" t="n"/>
      <c r="SJ177" s="79" t="n"/>
      <c r="SK177" s="79" t="n"/>
      <c r="SL177" s="79" t="n"/>
      <c r="SM177" s="79" t="n"/>
      <c r="SN177" s="79" t="n"/>
      <c r="SO177" s="79" t="n"/>
      <c r="SP177" s="79" t="n"/>
      <c r="SQ177" s="79" t="n"/>
      <c r="SR177" s="79" t="n"/>
      <c r="SS177" s="79" t="n"/>
      <c r="ST177" s="79" t="n"/>
      <c r="SW177" s="78" t="n">
        <v>33</v>
      </c>
      <c r="SX177" s="79" t="n"/>
      <c r="SY177" s="79" t="n"/>
      <c r="SZ177" s="79" t="n"/>
      <c r="TA177" s="79" t="n"/>
      <c r="TB177" s="79" t="n"/>
      <c r="TC177" s="79" t="n"/>
      <c r="TD177" s="79" t="n"/>
      <c r="TE177" s="79" t="n"/>
      <c r="TF177" s="79" t="n"/>
      <c r="TG177" s="79" t="n"/>
      <c r="TH177" s="79" t="n"/>
      <c r="TI177" s="79" t="n"/>
      <c r="TJ177" s="79" t="n"/>
      <c r="TK177" s="79" t="n"/>
      <c r="TL177" s="79" t="n"/>
      <c r="TM177" s="79" t="n"/>
      <c r="TN177" s="79" t="n"/>
      <c r="TO177" s="79" t="n"/>
      <c r="TP177" s="79" t="n"/>
      <c r="TQ177" s="79" t="n"/>
      <c r="TR177" s="79" t="n"/>
      <c r="TS177" s="79" t="n"/>
      <c r="TT177" s="79" t="n"/>
      <c r="TU177" s="79" t="n"/>
      <c r="TV177" s="79" t="n"/>
      <c r="TW177" s="79" t="n"/>
      <c r="TX177" s="79" t="n"/>
      <c r="TY177" s="79" t="n"/>
      <c r="TZ177" s="79" t="n"/>
      <c r="UA177" s="79" t="n"/>
      <c r="UB177" s="79" t="n"/>
      <c r="UC177" s="79" t="n"/>
      <c r="UD177" s="79" t="n"/>
      <c r="UE177" s="79" t="n"/>
      <c r="UF177" s="79" t="n"/>
      <c r="UG177" s="79" t="n"/>
      <c r="UH177" s="79" t="n"/>
      <c r="UI177" s="79" t="n"/>
      <c r="UJ177" s="79" t="n"/>
      <c r="UK177" s="79" t="n"/>
      <c r="UN177" s="78" t="n">
        <v>33</v>
      </c>
      <c r="UO177" s="79" t="n"/>
      <c r="UP177" s="79" t="n"/>
      <c r="UQ177" s="79" t="n"/>
      <c r="UR177" s="79" t="n"/>
      <c r="US177" s="79" t="n"/>
      <c r="UT177" s="79" t="n"/>
      <c r="UU177" s="79" t="n"/>
      <c r="UV177" s="79" t="n"/>
      <c r="UW177" s="79" t="n"/>
      <c r="UX177" s="79" t="n"/>
      <c r="UY177" s="79" t="n"/>
      <c r="UZ177" s="79" t="n"/>
      <c r="VA177" s="79" t="n"/>
      <c r="VB177" s="79" t="n"/>
      <c r="VC177" s="79" t="n"/>
      <c r="VD177" s="79" t="n"/>
      <c r="VE177" s="79" t="n"/>
      <c r="VF177" s="79" t="n"/>
      <c r="VG177" s="79" t="n"/>
      <c r="VH177" s="79" t="n"/>
      <c r="VI177" s="79" t="n"/>
      <c r="VJ177" s="79" t="n"/>
      <c r="VK177" s="79" t="n"/>
      <c r="VL177" s="79" t="n"/>
      <c r="VM177" s="79" t="n"/>
      <c r="VN177" s="79" t="n"/>
      <c r="VO177" s="79" t="n"/>
      <c r="VP177" s="79" t="n"/>
      <c r="VQ177" s="79" t="n"/>
      <c r="VR177" s="79" t="n"/>
      <c r="VS177" s="79" t="n"/>
      <c r="VT177" s="79" t="n"/>
      <c r="VU177" s="79" t="n"/>
      <c r="VV177" s="79" t="n"/>
      <c r="VW177" s="79" t="n"/>
      <c r="VX177" s="79" t="n"/>
      <c r="VY177" s="79" t="n"/>
      <c r="VZ177" s="79" t="n"/>
      <c r="WA177" s="79" t="n"/>
      <c r="WB177" s="79" t="n"/>
      <c r="WE177" s="78" t="n">
        <v>33</v>
      </c>
      <c r="WF177" s="79" t="n"/>
      <c r="WG177" s="79" t="n"/>
      <c r="WH177" s="79" t="n"/>
      <c r="WI177" s="79" t="n"/>
      <c r="WJ177" s="79" t="n"/>
      <c r="WK177" s="79" t="n"/>
      <c r="WL177" s="79" t="n"/>
      <c r="WM177" s="79" t="n"/>
      <c r="WN177" s="79" t="n"/>
      <c r="WO177" s="79" t="n"/>
      <c r="WP177" s="79" t="n"/>
      <c r="WQ177" s="79" t="n"/>
      <c r="WR177" s="79" t="n"/>
      <c r="WS177" s="79" t="n"/>
      <c r="WT177" s="79" t="n"/>
      <c r="WU177" s="79" t="n"/>
      <c r="WV177" s="79" t="n"/>
      <c r="WW177" s="79" t="n"/>
      <c r="WX177" s="79" t="n"/>
      <c r="WY177" s="79" t="n"/>
      <c r="WZ177" s="79" t="n"/>
      <c r="XA177" s="79" t="n"/>
      <c r="XB177" s="79" t="n"/>
      <c r="XC177" s="79" t="n"/>
      <c r="XD177" s="79" t="n"/>
      <c r="XE177" s="79" t="n"/>
      <c r="XF177" s="79" t="n"/>
      <c r="XG177" s="79" t="n"/>
      <c r="XH177" s="79" t="n"/>
      <c r="XI177" s="79" t="n"/>
      <c r="XJ177" s="79" t="n"/>
      <c r="XK177" s="79" t="n"/>
      <c r="XL177" s="79" t="n"/>
      <c r="XM177" s="79" t="n"/>
      <c r="XN177" s="79" t="n"/>
      <c r="XO177" s="79" t="n"/>
      <c r="XP177" s="79" t="n"/>
      <c r="XQ177" s="79" t="n"/>
      <c r="XR177" s="79" t="n"/>
      <c r="XS177" s="79" t="n"/>
      <c r="XV177" s="78" t="n">
        <v>33</v>
      </c>
      <c r="XW177" s="79" t="n"/>
      <c r="XX177" s="79" t="n"/>
      <c r="XY177" s="79" t="n"/>
      <c r="XZ177" s="79" t="n"/>
      <c r="YA177" s="79" t="n"/>
      <c r="YB177" s="79" t="n"/>
      <c r="YC177" s="79" t="n"/>
      <c r="YD177" s="79" t="n"/>
      <c r="YE177" s="79" t="n"/>
      <c r="YF177" s="79" t="n"/>
      <c r="YG177" s="79" t="n"/>
      <c r="YH177" s="79" t="n"/>
      <c r="YI177" s="79" t="n"/>
      <c r="YJ177" s="79" t="n"/>
      <c r="YK177" s="79" t="n"/>
      <c r="YL177" s="79" t="n"/>
      <c r="YM177" s="79" t="n"/>
      <c r="YN177" s="79" t="n"/>
      <c r="YO177" s="79" t="n"/>
      <c r="YP177" s="79" t="n"/>
      <c r="YQ177" s="79" t="n"/>
      <c r="YR177" s="79" t="n"/>
      <c r="YS177" s="79" t="n"/>
      <c r="YT177" s="79" t="n"/>
      <c r="YU177" s="79" t="n"/>
      <c r="YV177" s="79" t="n"/>
      <c r="YW177" s="79" t="n"/>
      <c r="YX177" s="79" t="n"/>
      <c r="YY177" s="79" t="n"/>
      <c r="YZ177" s="79" t="n"/>
      <c r="ZA177" s="79" t="n"/>
      <c r="ZB177" s="79" t="n"/>
      <c r="ZC177" s="79" t="n"/>
      <c r="ZD177" s="79" t="n"/>
      <c r="ZE177" s="79" t="n"/>
      <c r="ZF177" s="79" t="n"/>
      <c r="ZG177" s="79" t="n"/>
      <c r="ZH177" s="79" t="n"/>
      <c r="ZI177" s="79" t="n"/>
      <c r="ZJ177" s="79" t="n"/>
      <c r="ZM177" s="78" t="n">
        <v>33</v>
      </c>
      <c r="ZN177" s="79" t="n"/>
      <c r="ZO177" s="79" t="n"/>
      <c r="ZP177" s="79" t="n"/>
      <c r="ZQ177" s="79" t="n"/>
      <c r="ZR177" s="79" t="n"/>
      <c r="ZS177" s="79" t="n"/>
      <c r="ZT177" s="79" t="n"/>
      <c r="ZU177" s="79" t="n"/>
      <c r="ZV177" s="79" t="n"/>
      <c r="ZW177" s="79" t="n"/>
      <c r="ZX177" s="79" t="n"/>
      <c r="ZY177" s="79" t="n"/>
      <c r="ZZ177" s="79" t="n"/>
      <c r="AAA177" s="79" t="n"/>
      <c r="AAB177" s="79" t="n"/>
      <c r="AAC177" s="79" t="n"/>
      <c r="AAD177" s="79" t="n"/>
      <c r="AAE177" s="79" t="n"/>
      <c r="AAF177" s="79" t="n"/>
      <c r="AAG177" s="79" t="n"/>
      <c r="AAH177" s="79" t="n"/>
      <c r="AAI177" s="79" t="n"/>
      <c r="AAJ177" s="79" t="n"/>
      <c r="AAK177" s="79" t="n"/>
      <c r="AAL177" s="79" t="n"/>
      <c r="AAM177" s="79" t="n"/>
      <c r="AAN177" s="79" t="n"/>
      <c r="AAO177" s="79" t="n"/>
      <c r="AAP177" s="79" t="n"/>
      <c r="AAQ177" s="79" t="n"/>
      <c r="AAR177" s="79" t="n"/>
      <c r="AAS177" s="79" t="n"/>
      <c r="AAT177" s="79" t="n"/>
      <c r="AAU177" s="79" t="n"/>
      <c r="AAV177" s="79" t="n"/>
      <c r="AAW177" s="79" t="n"/>
      <c r="AAX177" s="79" t="n"/>
      <c r="AAY177" s="79" t="n"/>
      <c r="AAZ177" s="79" t="n"/>
      <c r="ABA177" s="79" t="n"/>
      <c r="ABD177" s="78" t="n">
        <v>33</v>
      </c>
      <c r="ABE177" s="79" t="n"/>
      <c r="ABF177" s="79" t="n"/>
      <c r="ABG177" s="79" t="n"/>
      <c r="ABH177" s="79" t="n"/>
      <c r="ABI177" s="79" t="n"/>
      <c r="ABJ177" s="79" t="n"/>
      <c r="ABK177" s="79" t="n"/>
      <c r="ABL177" s="79" t="n"/>
      <c r="ABM177" s="79" t="n"/>
      <c r="ABN177" s="79" t="n"/>
      <c r="ABO177" s="79" t="n"/>
      <c r="ABP177" s="79" t="n"/>
      <c r="ABQ177" s="79" t="n"/>
      <c r="ABR177" s="79" t="n"/>
      <c r="ABS177" s="79" t="n"/>
      <c r="ABT177" s="79" t="n"/>
      <c r="ABU177" s="79" t="n"/>
      <c r="ABV177" s="79" t="n"/>
      <c r="ABW177" s="79" t="n"/>
      <c r="ABX177" s="79" t="n"/>
      <c r="ABY177" s="79" t="n"/>
      <c r="ABZ177" s="79" t="n"/>
      <c r="ACA177" s="79" t="n"/>
      <c r="ACB177" s="79" t="n"/>
      <c r="ACC177" s="79" t="n"/>
      <c r="ACD177" s="79" t="n"/>
      <c r="ACE177" s="79" t="n"/>
      <c r="ACF177" s="79" t="n"/>
      <c r="ACG177" s="79" t="n"/>
      <c r="ACH177" s="79" t="n"/>
      <c r="ACI177" s="79" t="n"/>
      <c r="ACJ177" s="79" t="n"/>
      <c r="ACK177" s="79" t="n"/>
      <c r="ACL177" s="79" t="n"/>
      <c r="ACM177" s="79" t="n"/>
      <c r="ACN177" s="79" t="n"/>
      <c r="ACO177" s="79" t="n"/>
      <c r="ACP177" s="79" t="n"/>
      <c r="ACQ177" s="79" t="n"/>
      <c r="ACR177" s="79" t="n"/>
      <c r="ACU177" s="78" t="n">
        <v>33</v>
      </c>
      <c r="ACV177" s="79" t="n"/>
      <c r="ACW177" s="79" t="n"/>
      <c r="ACX177" s="79" t="n"/>
      <c r="ACY177" s="79" t="n"/>
      <c r="ACZ177" s="79" t="n"/>
      <c r="ADA177" s="79" t="n"/>
      <c r="ADB177" s="79" t="n"/>
      <c r="ADC177" s="79" t="n"/>
      <c r="ADD177" s="79" t="n"/>
      <c r="ADE177" s="79" t="n"/>
      <c r="ADF177" s="79" t="n"/>
      <c r="ADG177" s="79" t="n"/>
      <c r="ADH177" s="79" t="n"/>
      <c r="ADI177" s="79" t="n"/>
      <c r="ADJ177" s="79" t="n"/>
      <c r="ADK177" s="79" t="n"/>
      <c r="ADL177" s="79" t="n"/>
      <c r="ADM177" s="79" t="n"/>
      <c r="ADN177" s="79" t="n"/>
      <c r="ADO177" s="79" t="n"/>
      <c r="ADP177" s="79" t="n"/>
      <c r="ADQ177" s="79" t="n"/>
      <c r="ADR177" s="79" t="n"/>
      <c r="ADS177" s="79" t="n"/>
      <c r="ADT177" s="79" t="n"/>
      <c r="ADU177" s="79" t="n"/>
      <c r="ADV177" s="79" t="n"/>
      <c r="ADW177" s="79" t="n"/>
      <c r="ADX177" s="79" t="n"/>
      <c r="ADY177" s="79" t="n"/>
      <c r="ADZ177" s="79" t="n"/>
      <c r="AEA177" s="79" t="n"/>
      <c r="AEB177" s="79" t="n"/>
      <c r="AEC177" s="79" t="n"/>
      <c r="AED177" s="79" t="n"/>
      <c r="AEE177" s="79" t="n"/>
      <c r="AEF177" s="79" t="n"/>
      <c r="AEG177" s="79" t="n"/>
      <c r="AEH177" s="79" t="n"/>
      <c r="AEI177" s="79" t="n"/>
      <c r="AEL177" s="78" t="n">
        <v>33</v>
      </c>
      <c r="AEM177" s="79" t="n"/>
      <c r="AEN177" s="79" t="n"/>
      <c r="AEO177" s="79" t="n"/>
      <c r="AEP177" s="79" t="n"/>
      <c r="AEQ177" s="79" t="n"/>
      <c r="AER177" s="79" t="n"/>
      <c r="AES177" s="79" t="n"/>
      <c r="AET177" s="79" t="n"/>
      <c r="AEU177" s="79" t="n"/>
      <c r="AEV177" s="79" t="n"/>
      <c r="AEW177" s="79" t="n"/>
      <c r="AEX177" s="79" t="n"/>
      <c r="AEY177" s="79" t="n"/>
      <c r="AEZ177" s="79" t="n"/>
      <c r="AFA177" s="79" t="n"/>
      <c r="AFB177" s="79" t="n"/>
      <c r="AFC177" s="79" t="n"/>
      <c r="AFD177" s="79" t="n"/>
      <c r="AFE177" s="79" t="n"/>
      <c r="AFF177" s="79" t="n"/>
      <c r="AFG177" s="79" t="n"/>
      <c r="AFH177" s="79" t="n"/>
      <c r="AFI177" s="79" t="n"/>
      <c r="AFJ177" s="79" t="n"/>
      <c r="AFK177" s="79" t="n"/>
      <c r="AFL177" s="79" t="n"/>
      <c r="AFM177" s="79" t="n"/>
      <c r="AFN177" s="79" t="n"/>
      <c r="AFO177" s="79" t="n"/>
      <c r="AFP177" s="79" t="n"/>
      <c r="AFQ177" s="79" t="n"/>
      <c r="AFR177" s="79" t="n"/>
      <c r="AFS177" s="79" t="n"/>
      <c r="AFT177" s="79" t="n"/>
      <c r="AFU177" s="79" t="n"/>
      <c r="AFV177" s="79" t="n"/>
      <c r="AFW177" s="79" t="n"/>
      <c r="AFX177" s="79" t="n"/>
      <c r="AFY177" s="79" t="n"/>
      <c r="AFZ177" s="79" t="n"/>
    </row>
    <row r="178">
      <c r="A178" s="78" t="n">
        <v>34</v>
      </c>
      <c r="B178" s="79" t="n"/>
      <c r="C178" s="79" t="n"/>
      <c r="D178" s="79" t="n"/>
      <c r="E178" s="79" t="n"/>
      <c r="F178" s="79" t="n"/>
      <c r="G178" s="79" t="n"/>
      <c r="H178" s="79" t="n"/>
      <c r="I178" s="79" t="n"/>
      <c r="J178" s="79" t="n"/>
      <c r="K178" s="79" t="n"/>
      <c r="L178" s="79" t="n"/>
      <c r="M178" s="79" t="n"/>
      <c r="N178" s="79" t="n"/>
      <c r="O178" s="79" t="n"/>
      <c r="P178" s="79" t="n"/>
      <c r="Q178" s="79" t="n"/>
      <c r="R178" s="79" t="n"/>
      <c r="S178" s="79" t="n"/>
      <c r="T178" s="79" t="n"/>
      <c r="U178" s="79" t="n"/>
      <c r="V178" s="79" t="n"/>
      <c r="W178" s="79" t="n"/>
      <c r="X178" s="79" t="n"/>
      <c r="Y178" s="79" t="n"/>
      <c r="Z178" s="79" t="n"/>
      <c r="AA178" s="79" t="n"/>
      <c r="AB178" s="79" t="n"/>
      <c r="AC178" s="79" t="n"/>
      <c r="AD178" s="79" t="n"/>
      <c r="AE178" s="79" t="n"/>
      <c r="AF178" s="79" t="n"/>
      <c r="AG178" s="79" t="n"/>
      <c r="AH178" s="79" t="n"/>
      <c r="AI178" s="79" t="n"/>
      <c r="AJ178" s="79" t="n"/>
      <c r="AK178" s="79" t="n"/>
      <c r="AL178" s="79" t="n"/>
      <c r="AM178" s="79" t="n"/>
      <c r="AN178" s="79" t="n"/>
      <c r="AO178" s="79" t="n"/>
      <c r="AR178" s="78" t="n">
        <v>34</v>
      </c>
      <c r="AS178" s="79" t="n"/>
      <c r="AT178" s="79" t="n"/>
      <c r="AU178" s="79" t="n"/>
      <c r="AV178" s="79" t="n"/>
      <c r="AW178" s="79" t="n"/>
      <c r="AX178" s="79" t="n"/>
      <c r="AY178" s="79" t="n"/>
      <c r="AZ178" s="79" t="n"/>
      <c r="BA178" s="79" t="n"/>
      <c r="BB178" s="79" t="n"/>
      <c r="BC178" s="79" t="n"/>
      <c r="BD178" s="79" t="n"/>
      <c r="BE178" s="79" t="n"/>
      <c r="BF178" s="79" t="n"/>
      <c r="BG178" s="79" t="n"/>
      <c r="BH178" s="79" t="n"/>
      <c r="BI178" s="79" t="n"/>
      <c r="BJ178" s="79" t="n"/>
      <c r="BK178" s="79" t="n"/>
      <c r="BL178" s="79" t="n"/>
      <c r="BM178" s="79" t="n"/>
      <c r="BN178" s="79" t="n"/>
      <c r="BO178" s="79" t="n"/>
      <c r="BP178" s="79" t="n"/>
      <c r="BQ178" s="79" t="n"/>
      <c r="BR178" s="79" t="n"/>
      <c r="BS178" s="79" t="n"/>
      <c r="BT178" s="79" t="n"/>
      <c r="BU178" s="79" t="n"/>
      <c r="BV178" s="79" t="n"/>
      <c r="BW178" s="79" t="n"/>
      <c r="BX178" s="79" t="n"/>
      <c r="BY178" s="79" t="n"/>
      <c r="BZ178" s="79" t="n"/>
      <c r="CA178" s="79" t="n"/>
      <c r="CB178" s="79" t="n"/>
      <c r="CC178" s="79" t="n"/>
      <c r="CD178" s="79" t="n"/>
      <c r="CE178" s="79" t="n"/>
      <c r="CF178" s="79" t="n"/>
      <c r="CI178" s="78" t="n">
        <v>34</v>
      </c>
      <c r="CJ178" s="79" t="n"/>
      <c r="CK178" s="79" t="n"/>
      <c r="CL178" s="79" t="n"/>
      <c r="CM178" s="79" t="n"/>
      <c r="CN178" s="79" t="n"/>
      <c r="CO178" s="79" t="n"/>
      <c r="CP178" s="79" t="n"/>
      <c r="CQ178" s="79" t="n"/>
      <c r="CR178" s="79" t="n"/>
      <c r="CS178" s="79" t="n"/>
      <c r="CT178" s="79" t="n"/>
      <c r="CU178" s="79" t="n"/>
      <c r="CV178" s="79" t="n"/>
      <c r="CW178" s="79" t="n"/>
      <c r="CX178" s="79" t="n"/>
      <c r="CY178" s="79" t="n"/>
      <c r="CZ178" s="79" t="n"/>
      <c r="DA178" s="79" t="n"/>
      <c r="DB178" s="79" t="n"/>
      <c r="DC178" s="79" t="n"/>
      <c r="DD178" s="79" t="n"/>
      <c r="DE178" s="79" t="n"/>
      <c r="DF178" s="79" t="n"/>
      <c r="DG178" s="79" t="n"/>
      <c r="DH178" s="79" t="n"/>
      <c r="DI178" s="79" t="n"/>
      <c r="DJ178" s="79" t="n"/>
      <c r="DK178" s="79" t="n"/>
      <c r="DL178" s="79" t="n"/>
      <c r="DM178" s="79" t="n"/>
      <c r="DN178" s="79" t="n"/>
      <c r="DO178" s="79" t="n"/>
      <c r="DP178" s="79" t="n"/>
      <c r="DQ178" s="79" t="n"/>
      <c r="DR178" s="79" t="n"/>
      <c r="DS178" s="79" t="n"/>
      <c r="DT178" s="79" t="n"/>
      <c r="DU178" s="79" t="n"/>
      <c r="DV178" s="79" t="n"/>
      <c r="DW178" s="79" t="n"/>
      <c r="DZ178" s="78" t="n">
        <v>34</v>
      </c>
      <c r="EA178" s="79" t="n"/>
      <c r="EB178" s="79" t="n"/>
      <c r="EC178" s="79" t="n"/>
      <c r="ED178" s="79" t="n"/>
      <c r="EE178" s="79" t="n"/>
      <c r="EF178" s="79" t="n"/>
      <c r="EG178" s="79" t="n"/>
      <c r="EH178" s="79" t="n"/>
      <c r="EI178" s="79" t="n"/>
      <c r="EJ178" s="79" t="n"/>
      <c r="EK178" s="79" t="n"/>
      <c r="EL178" s="79" t="n"/>
      <c r="EM178" s="79" t="n"/>
      <c r="EN178" s="79" t="n"/>
      <c r="EO178" s="79" t="n"/>
      <c r="EP178" s="79" t="n"/>
      <c r="EQ178" s="79" t="n"/>
      <c r="ER178" s="79" t="n"/>
      <c r="ES178" s="79" t="n"/>
      <c r="ET178" s="79" t="n"/>
      <c r="EU178" s="79" t="n"/>
      <c r="EV178" s="79" t="n"/>
      <c r="EW178" s="79" t="n"/>
      <c r="EX178" s="79" t="n"/>
      <c r="EY178" s="79" t="n"/>
      <c r="EZ178" s="79" t="n"/>
      <c r="FA178" s="79" t="n"/>
      <c r="FB178" s="79" t="n"/>
      <c r="FC178" s="79" t="n"/>
      <c r="FD178" s="79" t="n"/>
      <c r="FE178" s="79" t="n"/>
      <c r="FF178" s="79" t="n"/>
      <c r="FG178" s="79" t="n"/>
      <c r="FH178" s="79" t="n"/>
      <c r="FI178" s="79" t="n"/>
      <c r="FJ178" s="79" t="n"/>
      <c r="FK178" s="79" t="n"/>
      <c r="FL178" s="79" t="n"/>
      <c r="FM178" s="79" t="n"/>
      <c r="FN178" s="79" t="n"/>
      <c r="FQ178" s="78" t="n">
        <v>34</v>
      </c>
      <c r="FR178" s="79" t="n"/>
      <c r="FS178" s="79" t="n"/>
      <c r="FT178" s="79" t="n"/>
      <c r="FU178" s="79" t="n"/>
      <c r="FV178" s="79" t="n"/>
      <c r="FW178" s="79" t="n"/>
      <c r="FX178" s="79" t="n"/>
      <c r="FY178" s="79" t="n"/>
      <c r="FZ178" s="79" t="n"/>
      <c r="GA178" s="79" t="n"/>
      <c r="GB178" s="79" t="n"/>
      <c r="GC178" s="79" t="n"/>
      <c r="GD178" s="79" t="n"/>
      <c r="GE178" s="79" t="n"/>
      <c r="GF178" s="79" t="n"/>
      <c r="GG178" s="79" t="n"/>
      <c r="GH178" s="79" t="n"/>
      <c r="GI178" s="79" t="n"/>
      <c r="GJ178" s="79" t="n"/>
      <c r="GK178" s="79" t="n"/>
      <c r="GL178" s="79" t="n"/>
      <c r="GM178" s="79" t="n"/>
      <c r="GN178" s="79" t="n"/>
      <c r="GO178" s="79" t="n"/>
      <c r="GP178" s="79" t="n"/>
      <c r="GQ178" s="79" t="n"/>
      <c r="GR178" s="79" t="n"/>
      <c r="GS178" s="79" t="n"/>
      <c r="GT178" s="79" t="n"/>
      <c r="GU178" s="79" t="n"/>
      <c r="GV178" s="79" t="n"/>
      <c r="GW178" s="79" t="n"/>
      <c r="GX178" s="79" t="n"/>
      <c r="GY178" s="79" t="n"/>
      <c r="GZ178" s="79" t="n"/>
      <c r="HA178" s="79" t="n"/>
      <c r="HB178" s="79" t="n"/>
      <c r="HC178" s="79" t="n"/>
      <c r="HD178" s="79" t="n"/>
      <c r="HE178" s="79" t="n"/>
      <c r="HH178" s="78" t="n">
        <v>34</v>
      </c>
      <c r="HI178" s="79" t="n"/>
      <c r="HJ178" s="79" t="n"/>
      <c r="HK178" s="79" t="n"/>
      <c r="HL178" s="79" t="n"/>
      <c r="HM178" s="79" t="n"/>
      <c r="HN178" s="79" t="n"/>
      <c r="HO178" s="79" t="n"/>
      <c r="HP178" s="79" t="n"/>
      <c r="HQ178" s="79" t="n"/>
      <c r="HR178" s="79" t="n"/>
      <c r="HS178" s="79" t="n"/>
      <c r="HT178" s="79" t="n"/>
      <c r="HU178" s="79" t="n"/>
      <c r="HV178" s="79" t="n"/>
      <c r="HW178" s="79" t="n"/>
      <c r="HX178" s="79" t="n"/>
      <c r="HY178" s="79" t="n"/>
      <c r="HZ178" s="79" t="n"/>
      <c r="IA178" s="79" t="n"/>
      <c r="IB178" s="79" t="n"/>
      <c r="IC178" s="79" t="n"/>
      <c r="ID178" s="79" t="n"/>
      <c r="IE178" s="79" t="n"/>
      <c r="IF178" s="79" t="n"/>
      <c r="IG178" s="79" t="n"/>
      <c r="IH178" s="79" t="n"/>
      <c r="II178" s="79" t="n"/>
      <c r="IJ178" s="79" t="n"/>
      <c r="IK178" s="79" t="n"/>
      <c r="IL178" s="79" t="n"/>
      <c r="IM178" s="79" t="n"/>
      <c r="IN178" s="79" t="n"/>
      <c r="IO178" s="79" t="n"/>
      <c r="IP178" s="79" t="n"/>
      <c r="IQ178" s="79" t="n"/>
      <c r="IR178" s="79" t="n"/>
      <c r="IS178" s="79" t="n"/>
      <c r="IT178" s="79" t="n"/>
      <c r="IU178" s="79" t="n"/>
      <c r="IV178" s="79" t="n"/>
      <c r="IY178" s="78" t="n">
        <v>34</v>
      </c>
      <c r="IZ178" s="79" t="n"/>
      <c r="JA178" s="79" t="n"/>
      <c r="JB178" s="79" t="n"/>
      <c r="JC178" s="79" t="n"/>
      <c r="JD178" s="79" t="n"/>
      <c r="JE178" s="79" t="n"/>
      <c r="JF178" s="79" t="n"/>
      <c r="JG178" s="79" t="n"/>
      <c r="JH178" s="79" t="n"/>
      <c r="JI178" s="79" t="n"/>
      <c r="JJ178" s="79" t="n"/>
      <c r="JK178" s="79" t="n"/>
      <c r="JL178" s="79" t="n"/>
      <c r="JM178" s="79" t="n"/>
      <c r="JN178" s="79" t="n"/>
      <c r="JO178" s="79" t="n"/>
      <c r="JP178" s="79" t="n"/>
      <c r="JQ178" s="79" t="n"/>
      <c r="JR178" s="79" t="n"/>
      <c r="JS178" s="79" t="n"/>
      <c r="JT178" s="79" t="n"/>
      <c r="JU178" s="79" t="n"/>
      <c r="JV178" s="79" t="n"/>
      <c r="JW178" s="79" t="n"/>
      <c r="JX178" s="79" t="n"/>
      <c r="JY178" s="79" t="n"/>
      <c r="JZ178" s="79" t="n"/>
      <c r="KA178" s="79" t="n"/>
      <c r="KB178" s="79" t="n"/>
      <c r="KC178" s="79" t="n"/>
      <c r="KD178" s="79" t="n"/>
      <c r="KE178" s="79" t="n"/>
      <c r="KF178" s="79" t="n"/>
      <c r="KG178" s="79" t="n"/>
      <c r="KH178" s="79" t="n"/>
      <c r="KI178" s="79" t="n"/>
      <c r="KJ178" s="79" t="n"/>
      <c r="KK178" s="79" t="n"/>
      <c r="KL178" s="79" t="n"/>
      <c r="KM178" s="79" t="n"/>
      <c r="KP178" s="78" t="n">
        <v>34</v>
      </c>
      <c r="KQ178" s="79" t="n"/>
      <c r="KR178" s="79" t="n"/>
      <c r="KS178" s="79" t="n"/>
      <c r="KT178" s="79" t="n"/>
      <c r="KU178" s="79" t="n"/>
      <c r="KV178" s="79" t="n"/>
      <c r="KW178" s="79" t="n"/>
      <c r="KX178" s="79" t="n"/>
      <c r="KY178" s="79" t="n"/>
      <c r="KZ178" s="79" t="n"/>
      <c r="LA178" s="79" t="n"/>
      <c r="LB178" s="79" t="n"/>
      <c r="LC178" s="79" t="n"/>
      <c r="LD178" s="79" t="n"/>
      <c r="LE178" s="79" t="n"/>
      <c r="LF178" s="79" t="n"/>
      <c r="LG178" s="79" t="n"/>
      <c r="LH178" s="79" t="n"/>
      <c r="LI178" s="79" t="n"/>
      <c r="LJ178" s="79" t="n"/>
      <c r="LK178" s="79" t="n"/>
      <c r="LL178" s="79" t="n"/>
      <c r="LM178" s="79" t="n"/>
      <c r="LN178" s="79" t="n"/>
      <c r="LO178" s="79" t="n"/>
      <c r="LP178" s="79" t="n"/>
      <c r="LQ178" s="79" t="n"/>
      <c r="LR178" s="79" t="n"/>
      <c r="LS178" s="79" t="n"/>
      <c r="LT178" s="79" t="n"/>
      <c r="LU178" s="79" t="n"/>
      <c r="LV178" s="79" t="n"/>
      <c r="LW178" s="79" t="n"/>
      <c r="LX178" s="79" t="n"/>
      <c r="LY178" s="79" t="n"/>
      <c r="LZ178" s="79" t="n"/>
      <c r="MA178" s="79" t="n"/>
      <c r="MB178" s="79" t="n"/>
      <c r="MC178" s="79" t="n"/>
      <c r="MD178" s="79" t="n"/>
      <c r="MG178" s="78" t="n">
        <v>34</v>
      </c>
      <c r="MH178" s="79" t="n"/>
      <c r="MI178" s="79" t="n"/>
      <c r="MJ178" s="79" t="n"/>
      <c r="MK178" s="79" t="n"/>
      <c r="ML178" s="79" t="n"/>
      <c r="MM178" s="79" t="n"/>
      <c r="MN178" s="79" t="n"/>
      <c r="MO178" s="79" t="n"/>
      <c r="MP178" s="79" t="n"/>
      <c r="MQ178" s="79" t="n"/>
      <c r="MR178" s="79" t="n"/>
      <c r="MS178" s="79" t="n"/>
      <c r="MT178" s="79" t="n"/>
      <c r="MU178" s="79" t="n"/>
      <c r="MV178" s="79" t="n"/>
      <c r="MW178" s="79" t="n"/>
      <c r="MX178" s="79" t="n"/>
      <c r="MY178" s="79" t="n"/>
      <c r="MZ178" s="79" t="n"/>
      <c r="NA178" s="79" t="n"/>
      <c r="NB178" s="79" t="n"/>
      <c r="NC178" s="79" t="n"/>
      <c r="ND178" s="79" t="n"/>
      <c r="NE178" s="79" t="n"/>
      <c r="NF178" s="79" t="n"/>
      <c r="NG178" s="79" t="n"/>
      <c r="NH178" s="79" t="n"/>
      <c r="NI178" s="79" t="n"/>
      <c r="NJ178" s="79" t="n"/>
      <c r="NK178" s="79" t="n"/>
      <c r="NL178" s="79" t="n"/>
      <c r="NM178" s="79" t="n"/>
      <c r="NN178" s="79" t="n"/>
      <c r="NO178" s="79" t="n"/>
      <c r="NP178" s="79" t="n"/>
      <c r="NQ178" s="79" t="n"/>
      <c r="NR178" s="79" t="n"/>
      <c r="NS178" s="79" t="n"/>
      <c r="NT178" s="79" t="n"/>
      <c r="NU178" s="79" t="n"/>
      <c r="NX178" s="78" t="n">
        <v>34</v>
      </c>
      <c r="NY178" s="79" t="n"/>
      <c r="NZ178" s="79" t="n"/>
      <c r="OA178" s="79" t="n"/>
      <c r="OB178" s="79" t="n"/>
      <c r="OC178" s="79" t="n"/>
      <c r="OD178" s="79" t="n"/>
      <c r="OE178" s="79" t="n"/>
      <c r="OF178" s="79" t="n"/>
      <c r="OG178" s="79" t="n"/>
      <c r="OH178" s="79" t="n"/>
      <c r="OI178" s="79" t="n"/>
      <c r="OJ178" s="79" t="n"/>
      <c r="OK178" s="79" t="n"/>
      <c r="OL178" s="79" t="n"/>
      <c r="OM178" s="79" t="n"/>
      <c r="ON178" s="79" t="n"/>
      <c r="OO178" s="79" t="n"/>
      <c r="OP178" s="79" t="n"/>
      <c r="OQ178" s="79" t="n"/>
      <c r="OR178" s="79" t="n"/>
      <c r="OS178" s="79" t="n"/>
      <c r="OT178" s="79" t="n"/>
      <c r="OU178" s="79" t="n"/>
      <c r="OV178" s="79" t="n"/>
      <c r="OW178" s="79" t="n"/>
      <c r="OX178" s="79" t="n"/>
      <c r="OY178" s="79" t="n"/>
      <c r="OZ178" s="79" t="n"/>
      <c r="PA178" s="79" t="n"/>
      <c r="PB178" s="79" t="n"/>
      <c r="PC178" s="79" t="n"/>
      <c r="PD178" s="79" t="n"/>
      <c r="PE178" s="79" t="n"/>
      <c r="PF178" s="79" t="n"/>
      <c r="PG178" s="79" t="n"/>
      <c r="PH178" s="79" t="n"/>
      <c r="PI178" s="79" t="n"/>
      <c r="PJ178" s="79" t="n"/>
      <c r="PK178" s="79" t="n"/>
      <c r="PL178" s="79" t="n"/>
      <c r="PO178" s="78" t="n">
        <v>34</v>
      </c>
      <c r="PP178" s="79" t="n"/>
      <c r="PQ178" s="79" t="n"/>
      <c r="PR178" s="79" t="n"/>
      <c r="PS178" s="79" t="n"/>
      <c r="PT178" s="79" t="n"/>
      <c r="PU178" s="79" t="n"/>
      <c r="PV178" s="79" t="n"/>
      <c r="PW178" s="79" t="n"/>
      <c r="PX178" s="79" t="n"/>
      <c r="PY178" s="79" t="n"/>
      <c r="PZ178" s="79" t="n"/>
      <c r="QA178" s="79" t="n"/>
      <c r="QB178" s="79" t="n"/>
      <c r="QC178" s="79" t="n"/>
      <c r="QD178" s="79" t="n"/>
      <c r="QE178" s="79" t="n"/>
      <c r="QF178" s="79" t="n"/>
      <c r="QG178" s="79" t="n"/>
      <c r="QH178" s="79" t="n"/>
      <c r="QI178" s="79" t="n"/>
      <c r="QJ178" s="79" t="n"/>
      <c r="QK178" s="79" t="n"/>
      <c r="QL178" s="79" t="n"/>
      <c r="QM178" s="79" t="n"/>
      <c r="QN178" s="79" t="n"/>
      <c r="QO178" s="79" t="n"/>
      <c r="QP178" s="79" t="n"/>
      <c r="QQ178" s="79" t="n"/>
      <c r="QR178" s="79" t="n"/>
      <c r="QS178" s="79" t="n"/>
      <c r="QT178" s="79" t="n"/>
      <c r="QU178" s="79" t="n"/>
      <c r="QV178" s="79" t="n"/>
      <c r="QW178" s="79" t="n"/>
      <c r="QX178" s="79" t="n"/>
      <c r="QY178" s="79" t="n"/>
      <c r="QZ178" s="79" t="n"/>
      <c r="RA178" s="79" t="n"/>
      <c r="RB178" s="79" t="n"/>
      <c r="RC178" s="79" t="n"/>
      <c r="RF178" s="78" t="n">
        <v>34</v>
      </c>
      <c r="RG178" s="79" t="n"/>
      <c r="RH178" s="79" t="n"/>
      <c r="RI178" s="79" t="n"/>
      <c r="RJ178" s="79" t="n"/>
      <c r="RK178" s="79" t="n"/>
      <c r="RL178" s="79" t="n"/>
      <c r="RM178" s="79" t="n"/>
      <c r="RN178" s="79" t="n"/>
      <c r="RO178" s="79" t="n"/>
      <c r="RP178" s="79" t="n"/>
      <c r="RQ178" s="79" t="n"/>
      <c r="RR178" s="79" t="n"/>
      <c r="RS178" s="79" t="n"/>
      <c r="RT178" s="79" t="n"/>
      <c r="RU178" s="79" t="n"/>
      <c r="RV178" s="79" t="n"/>
      <c r="RW178" s="79" t="n"/>
      <c r="RX178" s="79" t="n"/>
      <c r="RY178" s="79" t="n"/>
      <c r="RZ178" s="79" t="n"/>
      <c r="SA178" s="79" t="n"/>
      <c r="SB178" s="79" t="n"/>
      <c r="SC178" s="79" t="n"/>
      <c r="SD178" s="79" t="n"/>
      <c r="SE178" s="79" t="n"/>
      <c r="SF178" s="79" t="n"/>
      <c r="SG178" s="79" t="n"/>
      <c r="SH178" s="79" t="n"/>
      <c r="SI178" s="79" t="n"/>
      <c r="SJ178" s="79" t="n"/>
      <c r="SK178" s="79" t="n"/>
      <c r="SL178" s="79" t="n"/>
      <c r="SM178" s="79" t="n"/>
      <c r="SN178" s="79" t="n"/>
      <c r="SO178" s="79" t="n"/>
      <c r="SP178" s="79" t="n"/>
      <c r="SQ178" s="79" t="n"/>
      <c r="SR178" s="79" t="n"/>
      <c r="SS178" s="79" t="n"/>
      <c r="ST178" s="79" t="n"/>
      <c r="SW178" s="78" t="n">
        <v>34</v>
      </c>
      <c r="SX178" s="79" t="n"/>
      <c r="SY178" s="79" t="n"/>
      <c r="SZ178" s="79" t="n"/>
      <c r="TA178" s="79" t="n"/>
      <c r="TB178" s="79" t="n"/>
      <c r="TC178" s="79" t="n"/>
      <c r="TD178" s="79" t="n"/>
      <c r="TE178" s="79" t="n"/>
      <c r="TF178" s="79" t="n"/>
      <c r="TG178" s="79" t="n"/>
      <c r="TH178" s="79" t="n"/>
      <c r="TI178" s="79" t="n"/>
      <c r="TJ178" s="79" t="n"/>
      <c r="TK178" s="79" t="n"/>
      <c r="TL178" s="79" t="n"/>
      <c r="TM178" s="79" t="n"/>
      <c r="TN178" s="79" t="n"/>
      <c r="TO178" s="79" t="n"/>
      <c r="TP178" s="79" t="n"/>
      <c r="TQ178" s="79" t="n"/>
      <c r="TR178" s="79" t="n"/>
      <c r="TS178" s="79" t="n"/>
      <c r="TT178" s="79" t="n"/>
      <c r="TU178" s="79" t="n"/>
      <c r="TV178" s="79" t="n"/>
      <c r="TW178" s="79" t="n"/>
      <c r="TX178" s="79" t="n"/>
      <c r="TY178" s="79" t="n"/>
      <c r="TZ178" s="79" t="n"/>
      <c r="UA178" s="79" t="n"/>
      <c r="UB178" s="79" t="n"/>
      <c r="UC178" s="79" t="n"/>
      <c r="UD178" s="79" t="n"/>
      <c r="UE178" s="79" t="n"/>
      <c r="UF178" s="79" t="n"/>
      <c r="UG178" s="79" t="n"/>
      <c r="UH178" s="79" t="n"/>
      <c r="UI178" s="79" t="n"/>
      <c r="UJ178" s="79" t="n"/>
      <c r="UK178" s="79" t="n"/>
      <c r="UN178" s="78" t="n">
        <v>34</v>
      </c>
      <c r="UO178" s="79" t="n"/>
      <c r="UP178" s="79" t="n"/>
      <c r="UQ178" s="79" t="n"/>
      <c r="UR178" s="79" t="n"/>
      <c r="US178" s="79" t="n"/>
      <c r="UT178" s="79" t="n"/>
      <c r="UU178" s="79" t="n"/>
      <c r="UV178" s="79" t="n"/>
      <c r="UW178" s="79" t="n"/>
      <c r="UX178" s="79" t="n"/>
      <c r="UY178" s="79" t="n"/>
      <c r="UZ178" s="79" t="n"/>
      <c r="VA178" s="79" t="n"/>
      <c r="VB178" s="79" t="n"/>
      <c r="VC178" s="79" t="n"/>
      <c r="VD178" s="79" t="n"/>
      <c r="VE178" s="79" t="n"/>
      <c r="VF178" s="79" t="n"/>
      <c r="VG178" s="79" t="n"/>
      <c r="VH178" s="79" t="n"/>
      <c r="VI178" s="79" t="n"/>
      <c r="VJ178" s="79" t="n"/>
      <c r="VK178" s="79" t="n"/>
      <c r="VL178" s="79" t="n"/>
      <c r="VM178" s="79" t="n"/>
      <c r="VN178" s="79" t="n"/>
      <c r="VO178" s="79" t="n"/>
      <c r="VP178" s="79" t="n"/>
      <c r="VQ178" s="79" t="n"/>
      <c r="VR178" s="79" t="n"/>
      <c r="VS178" s="79" t="n"/>
      <c r="VT178" s="79" t="n"/>
      <c r="VU178" s="79" t="n"/>
      <c r="VV178" s="79" t="n"/>
      <c r="VW178" s="79" t="n"/>
      <c r="VX178" s="79" t="n"/>
      <c r="VY178" s="79" t="n"/>
      <c r="VZ178" s="79" t="n"/>
      <c r="WA178" s="79" t="n"/>
      <c r="WB178" s="79" t="n"/>
      <c r="WE178" s="78" t="n">
        <v>34</v>
      </c>
      <c r="WF178" s="79" t="n"/>
      <c r="WG178" s="79" t="n"/>
      <c r="WH178" s="79" t="n"/>
      <c r="WI178" s="79" t="n"/>
      <c r="WJ178" s="79" t="n"/>
      <c r="WK178" s="79" t="n"/>
      <c r="WL178" s="79" t="n"/>
      <c r="WM178" s="79" t="n"/>
      <c r="WN178" s="79" t="n"/>
      <c r="WO178" s="79" t="n"/>
      <c r="WP178" s="79" t="n"/>
      <c r="WQ178" s="79" t="n"/>
      <c r="WR178" s="79" t="n"/>
      <c r="WS178" s="79" t="n"/>
      <c r="WT178" s="79" t="n"/>
      <c r="WU178" s="79" t="n"/>
      <c r="WV178" s="79" t="n"/>
      <c r="WW178" s="79" t="n"/>
      <c r="WX178" s="79" t="n"/>
      <c r="WY178" s="79" t="n"/>
      <c r="WZ178" s="79" t="n"/>
      <c r="XA178" s="79" t="n"/>
      <c r="XB178" s="79" t="n"/>
      <c r="XC178" s="79" t="n"/>
      <c r="XD178" s="79" t="n"/>
      <c r="XE178" s="79" t="n"/>
      <c r="XF178" s="79" t="n"/>
      <c r="XG178" s="79" t="n"/>
      <c r="XH178" s="79" t="n"/>
      <c r="XI178" s="79" t="n"/>
      <c r="XJ178" s="79" t="n"/>
      <c r="XK178" s="79" t="n"/>
      <c r="XL178" s="79" t="n"/>
      <c r="XM178" s="79" t="n"/>
      <c r="XN178" s="79" t="n"/>
      <c r="XO178" s="79" t="n"/>
      <c r="XP178" s="79" t="n"/>
      <c r="XQ178" s="79" t="n"/>
      <c r="XR178" s="79" t="n"/>
      <c r="XS178" s="79" t="n"/>
      <c r="XV178" s="78" t="n">
        <v>34</v>
      </c>
      <c r="XW178" s="79" t="n"/>
      <c r="XX178" s="79" t="n"/>
      <c r="XY178" s="79" t="n"/>
      <c r="XZ178" s="79" t="n"/>
      <c r="YA178" s="79" t="n"/>
      <c r="YB178" s="79" t="n"/>
      <c r="YC178" s="79" t="n"/>
      <c r="YD178" s="79" t="n"/>
      <c r="YE178" s="79" t="n"/>
      <c r="YF178" s="79" t="n"/>
      <c r="YG178" s="79" t="n"/>
      <c r="YH178" s="79" t="n"/>
      <c r="YI178" s="79" t="n"/>
      <c r="YJ178" s="79" t="n"/>
      <c r="YK178" s="79" t="n"/>
      <c r="YL178" s="79" t="n"/>
      <c r="YM178" s="79" t="n"/>
      <c r="YN178" s="79" t="n"/>
      <c r="YO178" s="79" t="n"/>
      <c r="YP178" s="79" t="n"/>
      <c r="YQ178" s="79" t="n"/>
      <c r="YR178" s="79" t="n"/>
      <c r="YS178" s="79" t="n"/>
      <c r="YT178" s="79" t="n"/>
      <c r="YU178" s="79" t="n"/>
      <c r="YV178" s="79" t="n"/>
      <c r="YW178" s="79" t="n"/>
      <c r="YX178" s="79" t="n"/>
      <c r="YY178" s="79" t="n"/>
      <c r="YZ178" s="79" t="n"/>
      <c r="ZA178" s="79" t="n"/>
      <c r="ZB178" s="79" t="n"/>
      <c r="ZC178" s="79" t="n"/>
      <c r="ZD178" s="79" t="n"/>
      <c r="ZE178" s="79" t="n"/>
      <c r="ZF178" s="79" t="n"/>
      <c r="ZG178" s="79" t="n"/>
      <c r="ZH178" s="79" t="n"/>
      <c r="ZI178" s="79" t="n"/>
      <c r="ZJ178" s="79" t="n"/>
      <c r="ZM178" s="78" t="n">
        <v>34</v>
      </c>
      <c r="ZN178" s="79" t="n"/>
      <c r="ZO178" s="79" t="n"/>
      <c r="ZP178" s="79" t="n"/>
      <c r="ZQ178" s="79" t="n"/>
      <c r="ZR178" s="79" t="n"/>
      <c r="ZS178" s="79" t="n"/>
      <c r="ZT178" s="79" t="n"/>
      <c r="ZU178" s="79" t="n"/>
      <c r="ZV178" s="79" t="n"/>
      <c r="ZW178" s="79" t="n"/>
      <c r="ZX178" s="79" t="n"/>
      <c r="ZY178" s="79" t="n"/>
      <c r="ZZ178" s="79" t="n"/>
      <c r="AAA178" s="79" t="n"/>
      <c r="AAB178" s="79" t="n"/>
      <c r="AAC178" s="79" t="n"/>
      <c r="AAD178" s="79" t="n"/>
      <c r="AAE178" s="79" t="n"/>
      <c r="AAF178" s="79" t="n"/>
      <c r="AAG178" s="79" t="n"/>
      <c r="AAH178" s="79" t="n"/>
      <c r="AAI178" s="79" t="n"/>
      <c r="AAJ178" s="79" t="n"/>
      <c r="AAK178" s="79" t="n"/>
      <c r="AAL178" s="79" t="n"/>
      <c r="AAM178" s="79" t="n"/>
      <c r="AAN178" s="79" t="n"/>
      <c r="AAO178" s="79" t="n"/>
      <c r="AAP178" s="79" t="n"/>
      <c r="AAQ178" s="79" t="n"/>
      <c r="AAR178" s="79" t="n"/>
      <c r="AAS178" s="79" t="n"/>
      <c r="AAT178" s="79" t="n"/>
      <c r="AAU178" s="79" t="n"/>
      <c r="AAV178" s="79" t="n"/>
      <c r="AAW178" s="79" t="n"/>
      <c r="AAX178" s="79" t="n"/>
      <c r="AAY178" s="79" t="n"/>
      <c r="AAZ178" s="79" t="n"/>
      <c r="ABA178" s="79" t="n"/>
      <c r="ABD178" s="78" t="n">
        <v>34</v>
      </c>
      <c r="ABE178" s="79" t="n"/>
      <c r="ABF178" s="79" t="n"/>
      <c r="ABG178" s="79" t="n"/>
      <c r="ABH178" s="79" t="n"/>
      <c r="ABI178" s="79" t="n"/>
      <c r="ABJ178" s="79" t="n"/>
      <c r="ABK178" s="79" t="n"/>
      <c r="ABL178" s="79" t="n"/>
      <c r="ABM178" s="79" t="n"/>
      <c r="ABN178" s="79" t="n"/>
      <c r="ABO178" s="79" t="n"/>
      <c r="ABP178" s="79" t="n"/>
      <c r="ABQ178" s="79" t="n"/>
      <c r="ABR178" s="79" t="n"/>
      <c r="ABS178" s="79" t="n"/>
      <c r="ABT178" s="79" t="n"/>
      <c r="ABU178" s="79" t="n"/>
      <c r="ABV178" s="79" t="n"/>
      <c r="ABW178" s="79" t="n"/>
      <c r="ABX178" s="79" t="n"/>
      <c r="ABY178" s="79" t="n"/>
      <c r="ABZ178" s="79" t="n"/>
      <c r="ACA178" s="79" t="n"/>
      <c r="ACB178" s="79" t="n"/>
      <c r="ACC178" s="79" t="n"/>
      <c r="ACD178" s="79" t="n"/>
      <c r="ACE178" s="79" t="n"/>
      <c r="ACF178" s="79" t="n"/>
      <c r="ACG178" s="79" t="n"/>
      <c r="ACH178" s="79" t="n"/>
      <c r="ACI178" s="79" t="n"/>
      <c r="ACJ178" s="79" t="n"/>
      <c r="ACK178" s="79" t="n"/>
      <c r="ACL178" s="79" t="n"/>
      <c r="ACM178" s="79" t="n"/>
      <c r="ACN178" s="79" t="n"/>
      <c r="ACO178" s="79" t="n"/>
      <c r="ACP178" s="79" t="n"/>
      <c r="ACQ178" s="79" t="n"/>
      <c r="ACR178" s="79" t="n"/>
      <c r="ACU178" s="78" t="n">
        <v>34</v>
      </c>
      <c r="ACV178" s="79" t="n"/>
      <c r="ACW178" s="79" t="n"/>
      <c r="ACX178" s="79" t="n"/>
      <c r="ACY178" s="79" t="n"/>
      <c r="ACZ178" s="79" t="n"/>
      <c r="ADA178" s="79" t="n"/>
      <c r="ADB178" s="79" t="n"/>
      <c r="ADC178" s="79" t="n"/>
      <c r="ADD178" s="79" t="n"/>
      <c r="ADE178" s="79" t="n"/>
      <c r="ADF178" s="79" t="n"/>
      <c r="ADG178" s="79" t="n"/>
      <c r="ADH178" s="79" t="n"/>
      <c r="ADI178" s="79" t="n"/>
      <c r="ADJ178" s="79" t="n"/>
      <c r="ADK178" s="79" t="n"/>
      <c r="ADL178" s="79" t="n"/>
      <c r="ADM178" s="79" t="n"/>
      <c r="ADN178" s="79" t="n"/>
      <c r="ADO178" s="79" t="n"/>
      <c r="ADP178" s="79" t="n"/>
      <c r="ADQ178" s="79" t="n"/>
      <c r="ADR178" s="79" t="n"/>
      <c r="ADS178" s="79" t="n"/>
      <c r="ADT178" s="79" t="n"/>
      <c r="ADU178" s="79" t="n"/>
      <c r="ADV178" s="79" t="n"/>
      <c r="ADW178" s="79" t="n"/>
      <c r="ADX178" s="79" t="n"/>
      <c r="ADY178" s="79" t="n"/>
      <c r="ADZ178" s="79" t="n"/>
      <c r="AEA178" s="79" t="n"/>
      <c r="AEB178" s="79" t="n"/>
      <c r="AEC178" s="79" t="n"/>
      <c r="AED178" s="79" t="n"/>
      <c r="AEE178" s="79" t="n"/>
      <c r="AEF178" s="79" t="n"/>
      <c r="AEG178" s="79" t="n"/>
      <c r="AEH178" s="79" t="n"/>
      <c r="AEI178" s="79" t="n"/>
      <c r="AEL178" s="78" t="n">
        <v>34</v>
      </c>
      <c r="AEM178" s="79" t="n"/>
      <c r="AEN178" s="79" t="n"/>
      <c r="AEO178" s="79" t="n"/>
      <c r="AEP178" s="79" t="n"/>
      <c r="AEQ178" s="79" t="n"/>
      <c r="AER178" s="79" t="n"/>
      <c r="AES178" s="79" t="n"/>
      <c r="AET178" s="79" t="n"/>
      <c r="AEU178" s="79" t="n"/>
      <c r="AEV178" s="79" t="n"/>
      <c r="AEW178" s="79" t="n"/>
      <c r="AEX178" s="79" t="n"/>
      <c r="AEY178" s="79" t="n"/>
      <c r="AEZ178" s="79" t="n"/>
      <c r="AFA178" s="79" t="n"/>
      <c r="AFB178" s="79" t="n"/>
      <c r="AFC178" s="79" t="n"/>
      <c r="AFD178" s="79" t="n"/>
      <c r="AFE178" s="79" t="n"/>
      <c r="AFF178" s="79" t="n"/>
      <c r="AFG178" s="79" t="n"/>
      <c r="AFH178" s="79" t="n"/>
      <c r="AFI178" s="79" t="n"/>
      <c r="AFJ178" s="79" t="n"/>
      <c r="AFK178" s="79" t="n"/>
      <c r="AFL178" s="79" t="n"/>
      <c r="AFM178" s="79" t="n"/>
      <c r="AFN178" s="79" t="n"/>
      <c r="AFO178" s="79" t="n"/>
      <c r="AFP178" s="79" t="n"/>
      <c r="AFQ178" s="79" t="n"/>
      <c r="AFR178" s="79" t="n"/>
      <c r="AFS178" s="79" t="n"/>
      <c r="AFT178" s="79" t="n"/>
      <c r="AFU178" s="79" t="n"/>
      <c r="AFV178" s="79" t="n"/>
      <c r="AFW178" s="79" t="n"/>
      <c r="AFX178" s="79" t="n"/>
      <c r="AFY178" s="79" t="n"/>
      <c r="AFZ178" s="79" t="n"/>
    </row>
    <row r="179">
      <c r="A179" s="78" t="n">
        <v>35</v>
      </c>
      <c r="B179" s="79" t="n"/>
      <c r="C179" s="79" t="n"/>
      <c r="D179" s="79" t="n"/>
      <c r="E179" s="79" t="n"/>
      <c r="F179" s="79" t="n"/>
      <c r="G179" s="79" t="n"/>
      <c r="H179" s="79" t="n"/>
      <c r="I179" s="79" t="n"/>
      <c r="J179" s="79" t="n"/>
      <c r="K179" s="79" t="n"/>
      <c r="L179" s="79" t="n"/>
      <c r="M179" s="79" t="n"/>
      <c r="N179" s="79" t="n"/>
      <c r="O179" s="79" t="n"/>
      <c r="P179" s="79" t="n"/>
      <c r="Q179" s="79" t="n"/>
      <c r="R179" s="79" t="n"/>
      <c r="S179" s="79" t="n"/>
      <c r="T179" s="79" t="n"/>
      <c r="U179" s="79" t="n"/>
      <c r="V179" s="79" t="n"/>
      <c r="W179" s="79" t="n"/>
      <c r="X179" s="79" t="n"/>
      <c r="Y179" s="79" t="n"/>
      <c r="Z179" s="79" t="n"/>
      <c r="AA179" s="79" t="n"/>
      <c r="AB179" s="79" t="n"/>
      <c r="AC179" s="79" t="n"/>
      <c r="AD179" s="79" t="n"/>
      <c r="AE179" s="79" t="n"/>
      <c r="AF179" s="79" t="n"/>
      <c r="AG179" s="79" t="n"/>
      <c r="AH179" s="79" t="n"/>
      <c r="AI179" s="79" t="n"/>
      <c r="AJ179" s="79" t="n"/>
      <c r="AK179" s="79" t="n"/>
      <c r="AL179" s="79" t="n"/>
      <c r="AM179" s="79" t="n"/>
      <c r="AN179" s="79" t="n"/>
      <c r="AO179" s="79" t="n"/>
      <c r="AR179" s="78" t="n">
        <v>35</v>
      </c>
      <c r="AS179" s="79" t="n"/>
      <c r="AT179" s="79" t="n"/>
      <c r="AU179" s="79" t="n"/>
      <c r="AV179" s="79" t="n"/>
      <c r="AW179" s="79" t="n"/>
      <c r="AX179" s="79" t="n"/>
      <c r="AY179" s="79" t="n"/>
      <c r="AZ179" s="79" t="n"/>
      <c r="BA179" s="79" t="n"/>
      <c r="BB179" s="79" t="n"/>
      <c r="BC179" s="79" t="n"/>
      <c r="BD179" s="79" t="n"/>
      <c r="BE179" s="79" t="n"/>
      <c r="BF179" s="79" t="n"/>
      <c r="BG179" s="79" t="n"/>
      <c r="BH179" s="79" t="n"/>
      <c r="BI179" s="79" t="n"/>
      <c r="BJ179" s="79" t="n"/>
      <c r="BK179" s="79" t="n"/>
      <c r="BL179" s="79" t="n"/>
      <c r="BM179" s="79" t="n"/>
      <c r="BN179" s="79" t="n"/>
      <c r="BO179" s="79" t="n"/>
      <c r="BP179" s="79" t="n"/>
      <c r="BQ179" s="79" t="n"/>
      <c r="BR179" s="79" t="n"/>
      <c r="BS179" s="79" t="n"/>
      <c r="BT179" s="79" t="n"/>
      <c r="BU179" s="79" t="n"/>
      <c r="BV179" s="79" t="n"/>
      <c r="BW179" s="79" t="n"/>
      <c r="BX179" s="79" t="n"/>
      <c r="BY179" s="79" t="n"/>
      <c r="BZ179" s="79" t="n"/>
      <c r="CA179" s="79" t="n"/>
      <c r="CB179" s="79" t="n"/>
      <c r="CC179" s="79" t="n"/>
      <c r="CD179" s="79" t="n"/>
      <c r="CE179" s="79" t="n"/>
      <c r="CF179" s="79" t="n"/>
      <c r="CI179" s="78" t="n">
        <v>35</v>
      </c>
      <c r="CJ179" s="79" t="n"/>
      <c r="CK179" s="79" t="n"/>
      <c r="CL179" s="79" t="n"/>
      <c r="CM179" s="79" t="n"/>
      <c r="CN179" s="79" t="n"/>
      <c r="CO179" s="79" t="n"/>
      <c r="CP179" s="79" t="n"/>
      <c r="CQ179" s="79" t="n"/>
      <c r="CR179" s="79" t="n"/>
      <c r="CS179" s="79" t="n"/>
      <c r="CT179" s="79" t="n"/>
      <c r="CU179" s="79" t="n"/>
      <c r="CV179" s="79" t="n"/>
      <c r="CW179" s="79" t="n"/>
      <c r="CX179" s="79" t="n"/>
      <c r="CY179" s="79" t="n"/>
      <c r="CZ179" s="79" t="n"/>
      <c r="DA179" s="79" t="n"/>
      <c r="DB179" s="79" t="n"/>
      <c r="DC179" s="79" t="n"/>
      <c r="DD179" s="79" t="n"/>
      <c r="DE179" s="79" t="n"/>
      <c r="DF179" s="79" t="n"/>
      <c r="DG179" s="79" t="n"/>
      <c r="DH179" s="79" t="n"/>
      <c r="DI179" s="79" t="n"/>
      <c r="DJ179" s="79" t="n"/>
      <c r="DK179" s="79" t="n"/>
      <c r="DL179" s="79" t="n"/>
      <c r="DM179" s="79" t="n"/>
      <c r="DN179" s="79" t="n"/>
      <c r="DO179" s="79" t="n"/>
      <c r="DP179" s="79" t="n"/>
      <c r="DQ179" s="79" t="n"/>
      <c r="DR179" s="79" t="n"/>
      <c r="DS179" s="79" t="n"/>
      <c r="DT179" s="79" t="n"/>
      <c r="DU179" s="79" t="n"/>
      <c r="DV179" s="79" t="n"/>
      <c r="DW179" s="79" t="n"/>
      <c r="DZ179" s="78" t="n">
        <v>35</v>
      </c>
      <c r="EA179" s="79" t="n"/>
      <c r="EB179" s="79" t="n"/>
      <c r="EC179" s="79" t="n"/>
      <c r="ED179" s="79" t="n"/>
      <c r="EE179" s="79" t="n"/>
      <c r="EF179" s="79" t="n"/>
      <c r="EG179" s="79" t="n"/>
      <c r="EH179" s="79" t="n"/>
      <c r="EI179" s="79" t="n"/>
      <c r="EJ179" s="79" t="n"/>
      <c r="EK179" s="79" t="n"/>
      <c r="EL179" s="79" t="n"/>
      <c r="EM179" s="79" t="n"/>
      <c r="EN179" s="79" t="n"/>
      <c r="EO179" s="79" t="n"/>
      <c r="EP179" s="79" t="n"/>
      <c r="EQ179" s="79" t="n"/>
      <c r="ER179" s="79" t="n"/>
      <c r="ES179" s="79" t="n"/>
      <c r="ET179" s="79" t="n"/>
      <c r="EU179" s="79" t="n"/>
      <c r="EV179" s="79" t="n"/>
      <c r="EW179" s="79" t="n"/>
      <c r="EX179" s="79" t="n"/>
      <c r="EY179" s="79" t="n"/>
      <c r="EZ179" s="79" t="n"/>
      <c r="FA179" s="79" t="n"/>
      <c r="FB179" s="79" t="n"/>
      <c r="FC179" s="79" t="n"/>
      <c r="FD179" s="79" t="n"/>
      <c r="FE179" s="79" t="n"/>
      <c r="FF179" s="79" t="n"/>
      <c r="FG179" s="79" t="n"/>
      <c r="FH179" s="79" t="n"/>
      <c r="FI179" s="79" t="n"/>
      <c r="FJ179" s="79" t="n"/>
      <c r="FK179" s="79" t="n"/>
      <c r="FL179" s="79" t="n"/>
      <c r="FM179" s="79" t="n"/>
      <c r="FN179" s="79" t="n"/>
      <c r="FQ179" s="78" t="n">
        <v>35</v>
      </c>
      <c r="FR179" s="79" t="n"/>
      <c r="FS179" s="79" t="n"/>
      <c r="FT179" s="79" t="n"/>
      <c r="FU179" s="79" t="n"/>
      <c r="FV179" s="79" t="n"/>
      <c r="FW179" s="79" t="n"/>
      <c r="FX179" s="79" t="n"/>
      <c r="FY179" s="79" t="n"/>
      <c r="FZ179" s="79" t="n"/>
      <c r="GA179" s="79" t="n"/>
      <c r="GB179" s="79" t="n"/>
      <c r="GC179" s="79" t="n"/>
      <c r="GD179" s="79" t="n"/>
      <c r="GE179" s="79" t="n"/>
      <c r="GF179" s="79" t="n"/>
      <c r="GG179" s="79" t="n"/>
      <c r="GH179" s="79" t="n"/>
      <c r="GI179" s="79" t="n"/>
      <c r="GJ179" s="79" t="n"/>
      <c r="GK179" s="79" t="n"/>
      <c r="GL179" s="79" t="n"/>
      <c r="GM179" s="79" t="n"/>
      <c r="GN179" s="79" t="n"/>
      <c r="GO179" s="79" t="n"/>
      <c r="GP179" s="79" t="n"/>
      <c r="GQ179" s="79" t="n"/>
      <c r="GR179" s="79" t="n"/>
      <c r="GS179" s="79" t="n"/>
      <c r="GT179" s="79" t="n"/>
      <c r="GU179" s="79" t="n"/>
      <c r="GV179" s="79" t="n"/>
      <c r="GW179" s="79" t="n"/>
      <c r="GX179" s="79" t="n"/>
      <c r="GY179" s="79" t="n"/>
      <c r="GZ179" s="79" t="n"/>
      <c r="HA179" s="79" t="n"/>
      <c r="HB179" s="79" t="n"/>
      <c r="HC179" s="79" t="n"/>
      <c r="HD179" s="79" t="n"/>
      <c r="HE179" s="79" t="n"/>
      <c r="HH179" s="78" t="n">
        <v>35</v>
      </c>
      <c r="HI179" s="79" t="n"/>
      <c r="HJ179" s="79" t="n"/>
      <c r="HK179" s="79" t="n"/>
      <c r="HL179" s="79" t="n"/>
      <c r="HM179" s="79" t="n"/>
      <c r="HN179" s="79" t="n"/>
      <c r="HO179" s="79" t="n"/>
      <c r="HP179" s="79" t="n"/>
      <c r="HQ179" s="79" t="n"/>
      <c r="HR179" s="79" t="n"/>
      <c r="HS179" s="79" t="n"/>
      <c r="HT179" s="79" t="n"/>
      <c r="HU179" s="79" t="n"/>
      <c r="HV179" s="79" t="n"/>
      <c r="HW179" s="79" t="n"/>
      <c r="HX179" s="79" t="n"/>
      <c r="HY179" s="79" t="n"/>
      <c r="HZ179" s="79" t="n"/>
      <c r="IA179" s="79" t="n"/>
      <c r="IB179" s="79" t="n"/>
      <c r="IC179" s="79" t="n"/>
      <c r="ID179" s="79" t="n"/>
      <c r="IE179" s="79" t="n"/>
      <c r="IF179" s="79" t="n"/>
      <c r="IG179" s="79" t="n"/>
      <c r="IH179" s="79" t="n"/>
      <c r="II179" s="79" t="n"/>
      <c r="IJ179" s="79" t="n"/>
      <c r="IK179" s="79" t="n"/>
      <c r="IL179" s="79" t="n"/>
      <c r="IM179" s="79" t="n"/>
      <c r="IN179" s="79" t="n"/>
      <c r="IO179" s="79" t="n"/>
      <c r="IP179" s="79" t="n"/>
      <c r="IQ179" s="79" t="n"/>
      <c r="IR179" s="79" t="n"/>
      <c r="IS179" s="79" t="n"/>
      <c r="IT179" s="79" t="n"/>
      <c r="IU179" s="79" t="n"/>
      <c r="IV179" s="79" t="n"/>
      <c r="IY179" s="78" t="n">
        <v>35</v>
      </c>
      <c r="IZ179" s="79" t="n"/>
      <c r="JA179" s="79" t="n"/>
      <c r="JB179" s="79" t="n"/>
      <c r="JC179" s="79" t="n"/>
      <c r="JD179" s="79" t="n"/>
      <c r="JE179" s="79" t="n"/>
      <c r="JF179" s="79" t="n"/>
      <c r="JG179" s="79" t="n"/>
      <c r="JH179" s="79" t="n"/>
      <c r="JI179" s="79" t="n"/>
      <c r="JJ179" s="79" t="n"/>
      <c r="JK179" s="79" t="n"/>
      <c r="JL179" s="79" t="n"/>
      <c r="JM179" s="79" t="n"/>
      <c r="JN179" s="79" t="n"/>
      <c r="JO179" s="79" t="n"/>
      <c r="JP179" s="79" t="n"/>
      <c r="JQ179" s="79" t="n"/>
      <c r="JR179" s="79" t="n"/>
      <c r="JS179" s="79" t="n"/>
      <c r="JT179" s="79" t="n"/>
      <c r="JU179" s="79" t="n"/>
      <c r="JV179" s="79" t="n"/>
      <c r="JW179" s="79" t="n"/>
      <c r="JX179" s="79" t="n"/>
      <c r="JY179" s="79" t="n"/>
      <c r="JZ179" s="79" t="n"/>
      <c r="KA179" s="79" t="n"/>
      <c r="KB179" s="79" t="n"/>
      <c r="KC179" s="79" t="n"/>
      <c r="KD179" s="79" t="n"/>
      <c r="KE179" s="79" t="n"/>
      <c r="KF179" s="79" t="n"/>
      <c r="KG179" s="79" t="n"/>
      <c r="KH179" s="79" t="n"/>
      <c r="KI179" s="79" t="n"/>
      <c r="KJ179" s="79" t="n"/>
      <c r="KK179" s="79" t="n"/>
      <c r="KL179" s="79" t="n"/>
      <c r="KM179" s="79" t="n"/>
      <c r="KP179" s="78" t="n">
        <v>35</v>
      </c>
      <c r="KQ179" s="79" t="n"/>
      <c r="KR179" s="79" t="n"/>
      <c r="KS179" s="79" t="n"/>
      <c r="KT179" s="79" t="n"/>
      <c r="KU179" s="79" t="n"/>
      <c r="KV179" s="79" t="n"/>
      <c r="KW179" s="79" t="n"/>
      <c r="KX179" s="79" t="n"/>
      <c r="KY179" s="79" t="n"/>
      <c r="KZ179" s="79" t="n"/>
      <c r="LA179" s="79" t="n"/>
      <c r="LB179" s="79" t="n"/>
      <c r="LC179" s="79" t="n"/>
      <c r="LD179" s="79" t="n"/>
      <c r="LE179" s="79" t="n"/>
      <c r="LF179" s="79" t="n"/>
      <c r="LG179" s="79" t="n"/>
      <c r="LH179" s="79" t="n"/>
      <c r="LI179" s="79" t="n"/>
      <c r="LJ179" s="79" t="n"/>
      <c r="LK179" s="79" t="n"/>
      <c r="LL179" s="79" t="n"/>
      <c r="LM179" s="79" t="n"/>
      <c r="LN179" s="79" t="n"/>
      <c r="LO179" s="79" t="n"/>
      <c r="LP179" s="79" t="n"/>
      <c r="LQ179" s="79" t="n"/>
      <c r="LR179" s="79" t="n"/>
      <c r="LS179" s="79" t="n"/>
      <c r="LT179" s="79" t="n"/>
      <c r="LU179" s="79" t="n"/>
      <c r="LV179" s="79" t="n"/>
      <c r="LW179" s="79" t="n"/>
      <c r="LX179" s="79" t="n"/>
      <c r="LY179" s="79" t="n"/>
      <c r="LZ179" s="79" t="n"/>
      <c r="MA179" s="79" t="n"/>
      <c r="MB179" s="79" t="n"/>
      <c r="MC179" s="79" t="n"/>
      <c r="MD179" s="79" t="n"/>
      <c r="MG179" s="78" t="n">
        <v>35</v>
      </c>
      <c r="MH179" s="79" t="n"/>
      <c r="MI179" s="79" t="n"/>
      <c r="MJ179" s="79" t="n"/>
      <c r="MK179" s="79" t="n"/>
      <c r="ML179" s="79" t="n"/>
      <c r="MM179" s="79" t="n"/>
      <c r="MN179" s="79" t="n"/>
      <c r="MO179" s="79" t="n"/>
      <c r="MP179" s="79" t="n"/>
      <c r="MQ179" s="79" t="n"/>
      <c r="MR179" s="79" t="n"/>
      <c r="MS179" s="79" t="n"/>
      <c r="MT179" s="79" t="n"/>
      <c r="MU179" s="79" t="n"/>
      <c r="MV179" s="79" t="n"/>
      <c r="MW179" s="79" t="n"/>
      <c r="MX179" s="79" t="n"/>
      <c r="MY179" s="79" t="n"/>
      <c r="MZ179" s="79" t="n"/>
      <c r="NA179" s="79" t="n"/>
      <c r="NB179" s="79" t="n"/>
      <c r="NC179" s="79" t="n"/>
      <c r="ND179" s="79" t="n"/>
      <c r="NE179" s="79" t="n"/>
      <c r="NF179" s="79" t="n"/>
      <c r="NG179" s="79" t="n"/>
      <c r="NH179" s="79" t="n"/>
      <c r="NI179" s="79" t="n"/>
      <c r="NJ179" s="79" t="n"/>
      <c r="NK179" s="79" t="n"/>
      <c r="NL179" s="79" t="n"/>
      <c r="NM179" s="79" t="n"/>
      <c r="NN179" s="79" t="n"/>
      <c r="NO179" s="79" t="n"/>
      <c r="NP179" s="79" t="n"/>
      <c r="NQ179" s="79" t="n"/>
      <c r="NR179" s="79" t="n"/>
      <c r="NS179" s="79" t="n"/>
      <c r="NT179" s="79" t="n"/>
      <c r="NU179" s="79" t="n"/>
      <c r="NX179" s="78" t="n">
        <v>35</v>
      </c>
      <c r="NY179" s="79" t="n"/>
      <c r="NZ179" s="79" t="n"/>
      <c r="OA179" s="79" t="n"/>
      <c r="OB179" s="79" t="n"/>
      <c r="OC179" s="79" t="n"/>
      <c r="OD179" s="79" t="n"/>
      <c r="OE179" s="79" t="n"/>
      <c r="OF179" s="79" t="n"/>
      <c r="OG179" s="79" t="n"/>
      <c r="OH179" s="79" t="n"/>
      <c r="OI179" s="79" t="n"/>
      <c r="OJ179" s="79" t="n"/>
      <c r="OK179" s="79" t="n"/>
      <c r="OL179" s="79" t="n"/>
      <c r="OM179" s="79" t="n"/>
      <c r="ON179" s="79" t="n"/>
      <c r="OO179" s="79" t="n"/>
      <c r="OP179" s="79" t="n"/>
      <c r="OQ179" s="79" t="n"/>
      <c r="OR179" s="79" t="n"/>
      <c r="OS179" s="79" t="n"/>
      <c r="OT179" s="79" t="n"/>
      <c r="OU179" s="79" t="n"/>
      <c r="OV179" s="79" t="n"/>
      <c r="OW179" s="79" t="n"/>
      <c r="OX179" s="79" t="n"/>
      <c r="OY179" s="79" t="n"/>
      <c r="OZ179" s="79" t="n"/>
      <c r="PA179" s="79" t="n"/>
      <c r="PB179" s="79" t="n"/>
      <c r="PC179" s="79" t="n"/>
      <c r="PD179" s="79" t="n"/>
      <c r="PE179" s="79" t="n"/>
      <c r="PF179" s="79" t="n"/>
      <c r="PG179" s="79" t="n"/>
      <c r="PH179" s="79" t="n"/>
      <c r="PI179" s="79" t="n"/>
      <c r="PJ179" s="79" t="n"/>
      <c r="PK179" s="79" t="n"/>
      <c r="PL179" s="79" t="n"/>
      <c r="PO179" s="78" t="n">
        <v>35</v>
      </c>
      <c r="PP179" s="79" t="n"/>
      <c r="PQ179" s="79" t="n"/>
      <c r="PR179" s="79" t="n"/>
      <c r="PS179" s="79" t="n"/>
      <c r="PT179" s="79" t="n"/>
      <c r="PU179" s="79" t="n"/>
      <c r="PV179" s="79" t="n"/>
      <c r="PW179" s="79" t="n"/>
      <c r="PX179" s="79" t="n"/>
      <c r="PY179" s="79" t="n"/>
      <c r="PZ179" s="79" t="n"/>
      <c r="QA179" s="79" t="n"/>
      <c r="QB179" s="79" t="n"/>
      <c r="QC179" s="79" t="n"/>
      <c r="QD179" s="79" t="n"/>
      <c r="QE179" s="79" t="n"/>
      <c r="QF179" s="79" t="n"/>
      <c r="QG179" s="79" t="n"/>
      <c r="QH179" s="79" t="n"/>
      <c r="QI179" s="79" t="n"/>
      <c r="QJ179" s="79" t="n"/>
      <c r="QK179" s="79" t="n"/>
      <c r="QL179" s="79" t="n"/>
      <c r="QM179" s="79" t="n"/>
      <c r="QN179" s="79" t="n"/>
      <c r="QO179" s="79" t="n"/>
      <c r="QP179" s="79" t="n"/>
      <c r="QQ179" s="79" t="n"/>
      <c r="QR179" s="79" t="n"/>
      <c r="QS179" s="79" t="n"/>
      <c r="QT179" s="79" t="n"/>
      <c r="QU179" s="79" t="n"/>
      <c r="QV179" s="79" t="n"/>
      <c r="QW179" s="79" t="n"/>
      <c r="QX179" s="79" t="n"/>
      <c r="QY179" s="79" t="n"/>
      <c r="QZ179" s="79" t="n"/>
      <c r="RA179" s="79" t="n"/>
      <c r="RB179" s="79" t="n"/>
      <c r="RC179" s="79" t="n"/>
      <c r="RF179" s="78" t="n">
        <v>35</v>
      </c>
      <c r="RG179" s="79" t="n"/>
      <c r="RH179" s="79" t="n"/>
      <c r="RI179" s="79" t="n"/>
      <c r="RJ179" s="79" t="n"/>
      <c r="RK179" s="79" t="n"/>
      <c r="RL179" s="79" t="n"/>
      <c r="RM179" s="79" t="n"/>
      <c r="RN179" s="79" t="n"/>
      <c r="RO179" s="79" t="n"/>
      <c r="RP179" s="79" t="n"/>
      <c r="RQ179" s="79" t="n"/>
      <c r="RR179" s="79" t="n"/>
      <c r="RS179" s="79" t="n"/>
      <c r="RT179" s="79" t="n"/>
      <c r="RU179" s="79" t="n"/>
      <c r="RV179" s="79" t="n"/>
      <c r="RW179" s="79" t="n"/>
      <c r="RX179" s="79" t="n"/>
      <c r="RY179" s="79" t="n"/>
      <c r="RZ179" s="79" t="n"/>
      <c r="SA179" s="79" t="n"/>
      <c r="SB179" s="79" t="n"/>
      <c r="SC179" s="79" t="n"/>
      <c r="SD179" s="79" t="n"/>
      <c r="SE179" s="79" t="n"/>
      <c r="SF179" s="79" t="n"/>
      <c r="SG179" s="79" t="n"/>
      <c r="SH179" s="79" t="n"/>
      <c r="SI179" s="79" t="n"/>
      <c r="SJ179" s="79" t="n"/>
      <c r="SK179" s="79" t="n"/>
      <c r="SL179" s="79" t="n"/>
      <c r="SM179" s="79" t="n"/>
      <c r="SN179" s="79" t="n"/>
      <c r="SO179" s="79" t="n"/>
      <c r="SP179" s="79" t="n"/>
      <c r="SQ179" s="79" t="n"/>
      <c r="SR179" s="79" t="n"/>
      <c r="SS179" s="79" t="n"/>
      <c r="ST179" s="79" t="n"/>
      <c r="SW179" s="78" t="n">
        <v>35</v>
      </c>
      <c r="SX179" s="79" t="n"/>
      <c r="SY179" s="79" t="n"/>
      <c r="SZ179" s="79" t="n"/>
      <c r="TA179" s="79" t="n"/>
      <c r="TB179" s="79" t="n"/>
      <c r="TC179" s="79" t="n"/>
      <c r="TD179" s="79" t="n"/>
      <c r="TE179" s="79" t="n"/>
      <c r="TF179" s="79" t="n"/>
      <c r="TG179" s="79" t="n"/>
      <c r="TH179" s="79" t="n"/>
      <c r="TI179" s="79" t="n"/>
      <c r="TJ179" s="79" t="n"/>
      <c r="TK179" s="79" t="n"/>
      <c r="TL179" s="79" t="n"/>
      <c r="TM179" s="79" t="n"/>
      <c r="TN179" s="79" t="n"/>
      <c r="TO179" s="79" t="n"/>
      <c r="TP179" s="79" t="n"/>
      <c r="TQ179" s="79" t="n"/>
      <c r="TR179" s="79" t="n"/>
      <c r="TS179" s="79" t="n"/>
      <c r="TT179" s="79" t="n"/>
      <c r="TU179" s="79" t="n"/>
      <c r="TV179" s="79" t="n"/>
      <c r="TW179" s="79" t="n"/>
      <c r="TX179" s="79" t="n"/>
      <c r="TY179" s="79" t="n"/>
      <c r="TZ179" s="79" t="n"/>
      <c r="UA179" s="79" t="n"/>
      <c r="UB179" s="79" t="n"/>
      <c r="UC179" s="79" t="n"/>
      <c r="UD179" s="79" t="n"/>
      <c r="UE179" s="79" t="n"/>
      <c r="UF179" s="79" t="n"/>
      <c r="UG179" s="79" t="n"/>
      <c r="UH179" s="79" t="n"/>
      <c r="UI179" s="79" t="n"/>
      <c r="UJ179" s="79" t="n"/>
      <c r="UK179" s="79" t="n"/>
      <c r="UN179" s="78" t="n">
        <v>35</v>
      </c>
      <c r="UO179" s="79" t="n"/>
      <c r="UP179" s="79" t="n"/>
      <c r="UQ179" s="79" t="n"/>
      <c r="UR179" s="79" t="n"/>
      <c r="US179" s="79" t="n"/>
      <c r="UT179" s="79" t="n"/>
      <c r="UU179" s="79" t="n"/>
      <c r="UV179" s="79" t="n"/>
      <c r="UW179" s="79" t="n"/>
      <c r="UX179" s="79" t="n"/>
      <c r="UY179" s="79" t="n"/>
      <c r="UZ179" s="79" t="n"/>
      <c r="VA179" s="79" t="n"/>
      <c r="VB179" s="79" t="n"/>
      <c r="VC179" s="79" t="n"/>
      <c r="VD179" s="79" t="n"/>
      <c r="VE179" s="79" t="n"/>
      <c r="VF179" s="79" t="n"/>
      <c r="VG179" s="79" t="n"/>
      <c r="VH179" s="79" t="n"/>
      <c r="VI179" s="79" t="n"/>
      <c r="VJ179" s="79" t="n"/>
      <c r="VK179" s="79" t="n"/>
      <c r="VL179" s="79" t="n"/>
      <c r="VM179" s="79" t="n"/>
      <c r="VN179" s="79" t="n"/>
      <c r="VO179" s="79" t="n"/>
      <c r="VP179" s="79" t="n"/>
      <c r="VQ179" s="79" t="n"/>
      <c r="VR179" s="79" t="n"/>
      <c r="VS179" s="79" t="n"/>
      <c r="VT179" s="79" t="n"/>
      <c r="VU179" s="79" t="n"/>
      <c r="VV179" s="79" t="n"/>
      <c r="VW179" s="79" t="n"/>
      <c r="VX179" s="79" t="n"/>
      <c r="VY179" s="79" t="n"/>
      <c r="VZ179" s="79" t="n"/>
      <c r="WA179" s="79" t="n"/>
      <c r="WB179" s="79" t="n"/>
      <c r="WE179" s="78" t="n">
        <v>35</v>
      </c>
      <c r="WF179" s="79" t="n"/>
      <c r="WG179" s="79" t="n"/>
      <c r="WH179" s="79" t="n"/>
      <c r="WI179" s="79" t="n"/>
      <c r="WJ179" s="79" t="n"/>
      <c r="WK179" s="79" t="n"/>
      <c r="WL179" s="79" t="n"/>
      <c r="WM179" s="79" t="n"/>
      <c r="WN179" s="79" t="n"/>
      <c r="WO179" s="79" t="n"/>
      <c r="WP179" s="79" t="n"/>
      <c r="WQ179" s="79" t="n"/>
      <c r="WR179" s="79" t="n"/>
      <c r="WS179" s="79" t="n"/>
      <c r="WT179" s="79" t="n"/>
      <c r="WU179" s="79" t="n"/>
      <c r="WV179" s="79" t="n"/>
      <c r="WW179" s="79" t="n"/>
      <c r="WX179" s="79" t="n"/>
      <c r="WY179" s="79" t="n"/>
      <c r="WZ179" s="79" t="n"/>
      <c r="XA179" s="79" t="n"/>
      <c r="XB179" s="79" t="n"/>
      <c r="XC179" s="79" t="n"/>
      <c r="XD179" s="79" t="n"/>
      <c r="XE179" s="79" t="n"/>
      <c r="XF179" s="79" t="n"/>
      <c r="XG179" s="79" t="n"/>
      <c r="XH179" s="79" t="n"/>
      <c r="XI179" s="79" t="n"/>
      <c r="XJ179" s="79" t="n"/>
      <c r="XK179" s="79" t="n"/>
      <c r="XL179" s="79" t="n"/>
      <c r="XM179" s="79" t="n"/>
      <c r="XN179" s="79" t="n"/>
      <c r="XO179" s="79" t="n"/>
      <c r="XP179" s="79" t="n"/>
      <c r="XQ179" s="79" t="n"/>
      <c r="XR179" s="79" t="n"/>
      <c r="XS179" s="79" t="n"/>
      <c r="XV179" s="78" t="n">
        <v>35</v>
      </c>
      <c r="XW179" s="79" t="n"/>
      <c r="XX179" s="79" t="n"/>
      <c r="XY179" s="79" t="n"/>
      <c r="XZ179" s="79" t="n"/>
      <c r="YA179" s="79" t="n"/>
      <c r="YB179" s="79" t="n"/>
      <c r="YC179" s="79" t="n"/>
      <c r="YD179" s="79" t="n"/>
      <c r="YE179" s="79" t="n"/>
      <c r="YF179" s="79" t="n"/>
      <c r="YG179" s="79" t="n"/>
      <c r="YH179" s="79" t="n"/>
      <c r="YI179" s="79" t="n"/>
      <c r="YJ179" s="79" t="n"/>
      <c r="YK179" s="79" t="n"/>
      <c r="YL179" s="79" t="n"/>
      <c r="YM179" s="79" t="n"/>
      <c r="YN179" s="79" t="n"/>
      <c r="YO179" s="79" t="n"/>
      <c r="YP179" s="79" t="n"/>
      <c r="YQ179" s="79" t="n"/>
      <c r="YR179" s="79" t="n"/>
      <c r="YS179" s="79" t="n"/>
      <c r="YT179" s="79" t="n"/>
      <c r="YU179" s="79" t="n"/>
      <c r="YV179" s="79" t="n"/>
      <c r="YW179" s="79" t="n"/>
      <c r="YX179" s="79" t="n"/>
      <c r="YY179" s="79" t="n"/>
      <c r="YZ179" s="79" t="n"/>
      <c r="ZA179" s="79" t="n"/>
      <c r="ZB179" s="79" t="n"/>
      <c r="ZC179" s="79" t="n"/>
      <c r="ZD179" s="79" t="n"/>
      <c r="ZE179" s="79" t="n"/>
      <c r="ZF179" s="79" t="n"/>
      <c r="ZG179" s="79" t="n"/>
      <c r="ZH179" s="79" t="n"/>
      <c r="ZI179" s="79" t="n"/>
      <c r="ZJ179" s="79" t="n"/>
      <c r="ZM179" s="78" t="n">
        <v>35</v>
      </c>
      <c r="ZN179" s="79" t="n"/>
      <c r="ZO179" s="79" t="n"/>
      <c r="ZP179" s="79" t="n"/>
      <c r="ZQ179" s="79" t="n"/>
      <c r="ZR179" s="79" t="n"/>
      <c r="ZS179" s="79" t="n"/>
      <c r="ZT179" s="79" t="n"/>
      <c r="ZU179" s="79" t="n"/>
      <c r="ZV179" s="79" t="n"/>
      <c r="ZW179" s="79" t="n"/>
      <c r="ZX179" s="79" t="n"/>
      <c r="ZY179" s="79" t="n"/>
      <c r="ZZ179" s="79" t="n"/>
      <c r="AAA179" s="79" t="n"/>
      <c r="AAB179" s="79" t="n"/>
      <c r="AAC179" s="79" t="n"/>
      <c r="AAD179" s="79" t="n"/>
      <c r="AAE179" s="79" t="n"/>
      <c r="AAF179" s="79" t="n"/>
      <c r="AAG179" s="79" t="n"/>
      <c r="AAH179" s="79" t="n"/>
      <c r="AAI179" s="79" t="n"/>
      <c r="AAJ179" s="79" t="n"/>
      <c r="AAK179" s="79" t="n"/>
      <c r="AAL179" s="79" t="n"/>
      <c r="AAM179" s="79" t="n"/>
      <c r="AAN179" s="79" t="n"/>
      <c r="AAO179" s="79" t="n"/>
      <c r="AAP179" s="79" t="n"/>
      <c r="AAQ179" s="79" t="n"/>
      <c r="AAR179" s="79" t="n"/>
      <c r="AAS179" s="79" t="n"/>
      <c r="AAT179" s="79" t="n"/>
      <c r="AAU179" s="79" t="n"/>
      <c r="AAV179" s="79" t="n"/>
      <c r="AAW179" s="79" t="n"/>
      <c r="AAX179" s="79" t="n"/>
      <c r="AAY179" s="79" t="n"/>
      <c r="AAZ179" s="79" t="n"/>
      <c r="ABA179" s="79" t="n"/>
      <c r="ABD179" s="78" t="n">
        <v>35</v>
      </c>
      <c r="ABE179" s="79" t="n"/>
      <c r="ABF179" s="79" t="n"/>
      <c r="ABG179" s="79" t="n"/>
      <c r="ABH179" s="79" t="n"/>
      <c r="ABI179" s="79" t="n"/>
      <c r="ABJ179" s="79" t="n"/>
      <c r="ABK179" s="79" t="n"/>
      <c r="ABL179" s="79" t="n"/>
      <c r="ABM179" s="79" t="n"/>
      <c r="ABN179" s="79" t="n"/>
      <c r="ABO179" s="79" t="n"/>
      <c r="ABP179" s="79" t="n"/>
      <c r="ABQ179" s="79" t="n"/>
      <c r="ABR179" s="79" t="n"/>
      <c r="ABS179" s="79" t="n"/>
      <c r="ABT179" s="79" t="n"/>
      <c r="ABU179" s="79" t="n"/>
      <c r="ABV179" s="79" t="n"/>
      <c r="ABW179" s="79" t="n"/>
      <c r="ABX179" s="79" t="n"/>
      <c r="ABY179" s="79" t="n"/>
      <c r="ABZ179" s="79" t="n"/>
      <c r="ACA179" s="79" t="n"/>
      <c r="ACB179" s="79" t="n"/>
      <c r="ACC179" s="79" t="n"/>
      <c r="ACD179" s="79" t="n"/>
      <c r="ACE179" s="79" t="n"/>
      <c r="ACF179" s="79" t="n"/>
      <c r="ACG179" s="79" t="n"/>
      <c r="ACH179" s="79" t="n"/>
      <c r="ACI179" s="79" t="n"/>
      <c r="ACJ179" s="79" t="n"/>
      <c r="ACK179" s="79" t="n"/>
      <c r="ACL179" s="79" t="n"/>
      <c r="ACM179" s="79" t="n"/>
      <c r="ACN179" s="79" t="n"/>
      <c r="ACO179" s="79" t="n"/>
      <c r="ACP179" s="79" t="n"/>
      <c r="ACQ179" s="79" t="n"/>
      <c r="ACR179" s="79" t="n"/>
      <c r="ACU179" s="78" t="n">
        <v>35</v>
      </c>
      <c r="ACV179" s="79" t="n"/>
      <c r="ACW179" s="79" t="n"/>
      <c r="ACX179" s="79" t="n"/>
      <c r="ACY179" s="79" t="n"/>
      <c r="ACZ179" s="79" t="n"/>
      <c r="ADA179" s="79" t="n"/>
      <c r="ADB179" s="79" t="n"/>
      <c r="ADC179" s="79" t="n"/>
      <c r="ADD179" s="79" t="n"/>
      <c r="ADE179" s="79" t="n"/>
      <c r="ADF179" s="79" t="n"/>
      <c r="ADG179" s="79" t="n"/>
      <c r="ADH179" s="79" t="n"/>
      <c r="ADI179" s="79" t="n"/>
      <c r="ADJ179" s="79" t="n"/>
      <c r="ADK179" s="79" t="n"/>
      <c r="ADL179" s="79" t="n"/>
      <c r="ADM179" s="79" t="n"/>
      <c r="ADN179" s="79" t="n"/>
      <c r="ADO179" s="79" t="n"/>
      <c r="ADP179" s="79" t="n"/>
      <c r="ADQ179" s="79" t="n"/>
      <c r="ADR179" s="79" t="n"/>
      <c r="ADS179" s="79" t="n"/>
      <c r="ADT179" s="79" t="n"/>
      <c r="ADU179" s="79" t="n"/>
      <c r="ADV179" s="79" t="n"/>
      <c r="ADW179" s="79" t="n"/>
      <c r="ADX179" s="79" t="n"/>
      <c r="ADY179" s="79" t="n"/>
      <c r="ADZ179" s="79" t="n"/>
      <c r="AEA179" s="79" t="n"/>
      <c r="AEB179" s="79" t="n"/>
      <c r="AEC179" s="79" t="n"/>
      <c r="AED179" s="79" t="n"/>
      <c r="AEE179" s="79" t="n"/>
      <c r="AEF179" s="79" t="n"/>
      <c r="AEG179" s="79" t="n"/>
      <c r="AEH179" s="79" t="n"/>
      <c r="AEI179" s="79" t="n"/>
      <c r="AEL179" s="78" t="n">
        <v>35</v>
      </c>
      <c r="AEM179" s="79" t="n"/>
      <c r="AEN179" s="79" t="n"/>
      <c r="AEO179" s="79" t="n"/>
      <c r="AEP179" s="79" t="n"/>
      <c r="AEQ179" s="79" t="n"/>
      <c r="AER179" s="79" t="n"/>
      <c r="AES179" s="79" t="n"/>
      <c r="AET179" s="79" t="n"/>
      <c r="AEU179" s="79" t="n"/>
      <c r="AEV179" s="79" t="n"/>
      <c r="AEW179" s="79" t="n"/>
      <c r="AEX179" s="79" t="n"/>
      <c r="AEY179" s="79" t="n"/>
      <c r="AEZ179" s="79" t="n"/>
      <c r="AFA179" s="79" t="n"/>
      <c r="AFB179" s="79" t="n"/>
      <c r="AFC179" s="79" t="n"/>
      <c r="AFD179" s="79" t="n"/>
      <c r="AFE179" s="79" t="n"/>
      <c r="AFF179" s="79" t="n"/>
      <c r="AFG179" s="79" t="n"/>
      <c r="AFH179" s="79" t="n"/>
      <c r="AFI179" s="79" t="n"/>
      <c r="AFJ179" s="79" t="n"/>
      <c r="AFK179" s="79" t="n"/>
      <c r="AFL179" s="79" t="n"/>
      <c r="AFM179" s="79" t="n"/>
      <c r="AFN179" s="79" t="n"/>
      <c r="AFO179" s="79" t="n"/>
      <c r="AFP179" s="79" t="n"/>
      <c r="AFQ179" s="79" t="n"/>
      <c r="AFR179" s="79" t="n"/>
      <c r="AFS179" s="79" t="n"/>
      <c r="AFT179" s="79" t="n"/>
      <c r="AFU179" s="79" t="n"/>
      <c r="AFV179" s="79" t="n"/>
      <c r="AFW179" s="79" t="n"/>
      <c r="AFX179" s="79" t="n"/>
      <c r="AFY179" s="79" t="n"/>
      <c r="AFZ179" s="79" t="n"/>
    </row>
    <row r="180">
      <c r="A180" s="78" t="n">
        <v>36</v>
      </c>
      <c r="B180" s="79" t="n"/>
      <c r="C180" s="79" t="n"/>
      <c r="D180" s="79" t="n"/>
      <c r="E180" s="79" t="n"/>
      <c r="F180" s="79" t="n"/>
      <c r="G180" s="79" t="n"/>
      <c r="H180" s="79" t="n"/>
      <c r="I180" s="79" t="n"/>
      <c r="J180" s="79" t="n"/>
      <c r="K180" s="79" t="n"/>
      <c r="L180" s="79" t="n"/>
      <c r="M180" s="79" t="n"/>
      <c r="N180" s="79" t="n"/>
      <c r="O180" s="79" t="n"/>
      <c r="P180" s="79" t="n"/>
      <c r="Q180" s="79" t="n"/>
      <c r="R180" s="79" t="n"/>
      <c r="S180" s="79" t="n"/>
      <c r="T180" s="79" t="n"/>
      <c r="U180" s="79" t="n"/>
      <c r="V180" s="79" t="n"/>
      <c r="W180" s="79" t="n"/>
      <c r="X180" s="79" t="n"/>
      <c r="Y180" s="79" t="n"/>
      <c r="Z180" s="79" t="n"/>
      <c r="AA180" s="79" t="n"/>
      <c r="AB180" s="79" t="n"/>
      <c r="AC180" s="79" t="n"/>
      <c r="AD180" s="79" t="n"/>
      <c r="AE180" s="79" t="n"/>
      <c r="AF180" s="79" t="n"/>
      <c r="AG180" s="79" t="n"/>
      <c r="AH180" s="79" t="n"/>
      <c r="AI180" s="79" t="n"/>
      <c r="AJ180" s="79" t="n"/>
      <c r="AK180" s="79" t="n"/>
      <c r="AL180" s="79" t="n"/>
      <c r="AM180" s="79" t="n"/>
      <c r="AN180" s="79" t="n"/>
      <c r="AO180" s="79" t="n"/>
      <c r="AR180" s="78" t="n">
        <v>36</v>
      </c>
      <c r="AS180" s="79" t="n"/>
      <c r="AT180" s="79" t="n"/>
      <c r="AU180" s="79" t="n"/>
      <c r="AV180" s="79" t="n"/>
      <c r="AW180" s="79" t="n"/>
      <c r="AX180" s="79" t="n"/>
      <c r="AY180" s="79" t="n"/>
      <c r="AZ180" s="79" t="n"/>
      <c r="BA180" s="79" t="n"/>
      <c r="BB180" s="79" t="n"/>
      <c r="BC180" s="79" t="n"/>
      <c r="BD180" s="79" t="n"/>
      <c r="BE180" s="79" t="n"/>
      <c r="BF180" s="79" t="n"/>
      <c r="BG180" s="79" t="n"/>
      <c r="BH180" s="79" t="n"/>
      <c r="BI180" s="79" t="n"/>
      <c r="BJ180" s="79" t="n"/>
      <c r="BK180" s="79" t="n"/>
      <c r="BL180" s="79" t="n"/>
      <c r="BM180" s="79" t="n"/>
      <c r="BN180" s="79" t="n"/>
      <c r="BO180" s="79" t="n"/>
      <c r="BP180" s="79" t="n"/>
      <c r="BQ180" s="79" t="n"/>
      <c r="BR180" s="79" t="n"/>
      <c r="BS180" s="79" t="n"/>
      <c r="BT180" s="79" t="n"/>
      <c r="BU180" s="79" t="n"/>
      <c r="BV180" s="79" t="n"/>
      <c r="BW180" s="79" t="n"/>
      <c r="BX180" s="79" t="n"/>
      <c r="BY180" s="79" t="n"/>
      <c r="BZ180" s="79" t="n"/>
      <c r="CA180" s="79" t="n"/>
      <c r="CB180" s="79" t="n"/>
      <c r="CC180" s="79" t="n"/>
      <c r="CD180" s="79" t="n"/>
      <c r="CE180" s="79" t="n"/>
      <c r="CF180" s="79" t="n"/>
      <c r="CI180" s="78" t="n">
        <v>36</v>
      </c>
      <c r="CJ180" s="79" t="n"/>
      <c r="CK180" s="79" t="n"/>
      <c r="CL180" s="79" t="n"/>
      <c r="CM180" s="79" t="n"/>
      <c r="CN180" s="79" t="n"/>
      <c r="CO180" s="79" t="n"/>
      <c r="CP180" s="79" t="n"/>
      <c r="CQ180" s="79" t="n"/>
      <c r="CR180" s="79" t="n"/>
      <c r="CS180" s="79" t="n"/>
      <c r="CT180" s="79" t="n"/>
      <c r="CU180" s="79" t="n"/>
      <c r="CV180" s="79" t="n"/>
      <c r="CW180" s="79" t="n"/>
      <c r="CX180" s="79" t="n"/>
      <c r="CY180" s="79" t="n"/>
      <c r="CZ180" s="79" t="n"/>
      <c r="DA180" s="79" t="n"/>
      <c r="DB180" s="79" t="n"/>
      <c r="DC180" s="79" t="n"/>
      <c r="DD180" s="79" t="n"/>
      <c r="DE180" s="79" t="n"/>
      <c r="DF180" s="79" t="n"/>
      <c r="DG180" s="79" t="n"/>
      <c r="DH180" s="79" t="n"/>
      <c r="DI180" s="79" t="n"/>
      <c r="DJ180" s="79" t="n"/>
      <c r="DK180" s="79" t="n"/>
      <c r="DL180" s="79" t="n"/>
      <c r="DM180" s="79" t="n"/>
      <c r="DN180" s="79" t="n"/>
      <c r="DO180" s="79" t="n"/>
      <c r="DP180" s="79" t="n"/>
      <c r="DQ180" s="79" t="n"/>
      <c r="DR180" s="79" t="n"/>
      <c r="DS180" s="79" t="n"/>
      <c r="DT180" s="79" t="n"/>
      <c r="DU180" s="79" t="n"/>
      <c r="DV180" s="79" t="n"/>
      <c r="DW180" s="79" t="n"/>
      <c r="DZ180" s="78" t="n">
        <v>36</v>
      </c>
      <c r="EA180" s="79" t="n"/>
      <c r="EB180" s="79" t="n"/>
      <c r="EC180" s="79" t="n"/>
      <c r="ED180" s="79" t="n"/>
      <c r="EE180" s="79" t="n"/>
      <c r="EF180" s="79" t="n"/>
      <c r="EG180" s="79" t="n"/>
      <c r="EH180" s="79" t="n"/>
      <c r="EI180" s="79" t="n"/>
      <c r="EJ180" s="79" t="n"/>
      <c r="EK180" s="79" t="n"/>
      <c r="EL180" s="79" t="n"/>
      <c r="EM180" s="79" t="n"/>
      <c r="EN180" s="79" t="n"/>
      <c r="EO180" s="79" t="n"/>
      <c r="EP180" s="79" t="n"/>
      <c r="EQ180" s="79" t="n"/>
      <c r="ER180" s="79" t="n"/>
      <c r="ES180" s="79" t="n"/>
      <c r="ET180" s="79" t="n"/>
      <c r="EU180" s="79" t="n"/>
      <c r="EV180" s="79" t="n"/>
      <c r="EW180" s="79" t="n"/>
      <c r="EX180" s="79" t="n"/>
      <c r="EY180" s="79" t="n"/>
      <c r="EZ180" s="79" t="n"/>
      <c r="FA180" s="79" t="n"/>
      <c r="FB180" s="79" t="n"/>
      <c r="FC180" s="79" t="n"/>
      <c r="FD180" s="79" t="n"/>
      <c r="FE180" s="79" t="n"/>
      <c r="FF180" s="79" t="n"/>
      <c r="FG180" s="79" t="n"/>
      <c r="FH180" s="79" t="n"/>
      <c r="FI180" s="79" t="n"/>
      <c r="FJ180" s="79" t="n"/>
      <c r="FK180" s="79" t="n"/>
      <c r="FL180" s="79" t="n"/>
      <c r="FM180" s="79" t="n"/>
      <c r="FN180" s="79" t="n"/>
      <c r="FQ180" s="78" t="n">
        <v>36</v>
      </c>
      <c r="FR180" s="79" t="n"/>
      <c r="FS180" s="79" t="n"/>
      <c r="FT180" s="79" t="n"/>
      <c r="FU180" s="79" t="n"/>
      <c r="FV180" s="79" t="n"/>
      <c r="FW180" s="79" t="n"/>
      <c r="FX180" s="79" t="n"/>
      <c r="FY180" s="79" t="n"/>
      <c r="FZ180" s="79" t="n"/>
      <c r="GA180" s="79" t="n"/>
      <c r="GB180" s="79" t="n"/>
      <c r="GC180" s="79" t="n"/>
      <c r="GD180" s="79" t="n"/>
      <c r="GE180" s="79" t="n"/>
      <c r="GF180" s="79" t="n"/>
      <c r="GG180" s="79" t="n"/>
      <c r="GH180" s="79" t="n"/>
      <c r="GI180" s="79" t="n"/>
      <c r="GJ180" s="79" t="n"/>
      <c r="GK180" s="79" t="n"/>
      <c r="GL180" s="79" t="n"/>
      <c r="GM180" s="79" t="n"/>
      <c r="GN180" s="79" t="n"/>
      <c r="GO180" s="79" t="n"/>
      <c r="GP180" s="79" t="n"/>
      <c r="GQ180" s="79" t="n"/>
      <c r="GR180" s="79" t="n"/>
      <c r="GS180" s="79" t="n"/>
      <c r="GT180" s="79" t="n"/>
      <c r="GU180" s="79" t="n"/>
      <c r="GV180" s="79" t="n"/>
      <c r="GW180" s="79" t="n"/>
      <c r="GX180" s="79" t="n"/>
      <c r="GY180" s="79" t="n"/>
      <c r="GZ180" s="79" t="n"/>
      <c r="HA180" s="79" t="n"/>
      <c r="HB180" s="79" t="n"/>
      <c r="HC180" s="79" t="n"/>
      <c r="HD180" s="79" t="n"/>
      <c r="HE180" s="79" t="n"/>
      <c r="HH180" s="78" t="n">
        <v>36</v>
      </c>
      <c r="HI180" s="79" t="n"/>
      <c r="HJ180" s="79" t="n"/>
      <c r="HK180" s="79" t="n"/>
      <c r="HL180" s="79" t="n"/>
      <c r="HM180" s="79" t="n"/>
      <c r="HN180" s="79" t="n"/>
      <c r="HO180" s="79" t="n"/>
      <c r="HP180" s="79" t="n"/>
      <c r="HQ180" s="79" t="n"/>
      <c r="HR180" s="79" t="n"/>
      <c r="HS180" s="79" t="n"/>
      <c r="HT180" s="79" t="n"/>
      <c r="HU180" s="79" t="n"/>
      <c r="HV180" s="79" t="n"/>
      <c r="HW180" s="79" t="n"/>
      <c r="HX180" s="79" t="n"/>
      <c r="HY180" s="79" t="n"/>
      <c r="HZ180" s="79" t="n"/>
      <c r="IA180" s="79" t="n"/>
      <c r="IB180" s="79" t="n"/>
      <c r="IC180" s="79" t="n"/>
      <c r="ID180" s="79" t="n"/>
      <c r="IE180" s="79" t="n"/>
      <c r="IF180" s="79" t="n"/>
      <c r="IG180" s="79" t="n"/>
      <c r="IH180" s="79" t="n"/>
      <c r="II180" s="79" t="n"/>
      <c r="IJ180" s="79" t="n"/>
      <c r="IK180" s="79" t="n"/>
      <c r="IL180" s="79" t="n"/>
      <c r="IM180" s="79" t="n"/>
      <c r="IN180" s="79" t="n"/>
      <c r="IO180" s="79" t="n"/>
      <c r="IP180" s="79" t="n"/>
      <c r="IQ180" s="79" t="n"/>
      <c r="IR180" s="79" t="n"/>
      <c r="IS180" s="79" t="n"/>
      <c r="IT180" s="79" t="n"/>
      <c r="IU180" s="79" t="n"/>
      <c r="IV180" s="79" t="n"/>
      <c r="IY180" s="78" t="n">
        <v>36</v>
      </c>
      <c r="IZ180" s="79" t="n"/>
      <c r="JA180" s="79" t="n"/>
      <c r="JB180" s="79" t="n"/>
      <c r="JC180" s="79" t="n"/>
      <c r="JD180" s="79" t="n"/>
      <c r="JE180" s="79" t="n"/>
      <c r="JF180" s="79" t="n"/>
      <c r="JG180" s="79" t="n"/>
      <c r="JH180" s="79" t="n"/>
      <c r="JI180" s="79" t="n"/>
      <c r="JJ180" s="79" t="n"/>
      <c r="JK180" s="79" t="n"/>
      <c r="JL180" s="79" t="n"/>
      <c r="JM180" s="79" t="n"/>
      <c r="JN180" s="79" t="n"/>
      <c r="JO180" s="79" t="n"/>
      <c r="JP180" s="79" t="n"/>
      <c r="JQ180" s="79" t="n"/>
      <c r="JR180" s="79" t="n"/>
      <c r="JS180" s="79" t="n"/>
      <c r="JT180" s="79" t="n"/>
      <c r="JU180" s="79" t="n"/>
      <c r="JV180" s="79" t="n"/>
      <c r="JW180" s="79" t="n"/>
      <c r="JX180" s="79" t="n"/>
      <c r="JY180" s="79" t="n"/>
      <c r="JZ180" s="79" t="n"/>
      <c r="KA180" s="79" t="n"/>
      <c r="KB180" s="79" t="n"/>
      <c r="KC180" s="79" t="n"/>
      <c r="KD180" s="79" t="n"/>
      <c r="KE180" s="79" t="n"/>
      <c r="KF180" s="79" t="n"/>
      <c r="KG180" s="79" t="n"/>
      <c r="KH180" s="79" t="n"/>
      <c r="KI180" s="79" t="n"/>
      <c r="KJ180" s="79" t="n"/>
      <c r="KK180" s="79" t="n"/>
      <c r="KL180" s="79" t="n"/>
      <c r="KM180" s="79" t="n"/>
      <c r="KP180" s="78" t="n">
        <v>36</v>
      </c>
      <c r="KQ180" s="79" t="n"/>
      <c r="KR180" s="79" t="n"/>
      <c r="KS180" s="79" t="n"/>
      <c r="KT180" s="79" t="n"/>
      <c r="KU180" s="79" t="n"/>
      <c r="KV180" s="79" t="n"/>
      <c r="KW180" s="79" t="n"/>
      <c r="KX180" s="79" t="n"/>
      <c r="KY180" s="79" t="n"/>
      <c r="KZ180" s="79" t="n"/>
      <c r="LA180" s="79" t="n"/>
      <c r="LB180" s="79" t="n"/>
      <c r="LC180" s="79" t="n"/>
      <c r="LD180" s="79" t="n"/>
      <c r="LE180" s="79" t="n"/>
      <c r="LF180" s="79" t="n"/>
      <c r="LG180" s="79" t="n"/>
      <c r="LH180" s="79" t="n"/>
      <c r="LI180" s="79" t="n"/>
      <c r="LJ180" s="79" t="n"/>
      <c r="LK180" s="79" t="n"/>
      <c r="LL180" s="79" t="n"/>
      <c r="LM180" s="79" t="n"/>
      <c r="LN180" s="79" t="n"/>
      <c r="LO180" s="79" t="n"/>
      <c r="LP180" s="79" t="n"/>
      <c r="LQ180" s="79" t="n"/>
      <c r="LR180" s="79" t="n"/>
      <c r="LS180" s="79" t="n"/>
      <c r="LT180" s="79" t="n"/>
      <c r="LU180" s="79" t="n"/>
      <c r="LV180" s="79" t="n"/>
      <c r="LW180" s="79" t="n"/>
      <c r="LX180" s="79" t="n"/>
      <c r="LY180" s="79" t="n"/>
      <c r="LZ180" s="79" t="n"/>
      <c r="MA180" s="79" t="n"/>
      <c r="MB180" s="79" t="n"/>
      <c r="MC180" s="79" t="n"/>
      <c r="MD180" s="79" t="n"/>
      <c r="MG180" s="78" t="n">
        <v>36</v>
      </c>
      <c r="MH180" s="79" t="n"/>
      <c r="MI180" s="79" t="n"/>
      <c r="MJ180" s="79" t="n"/>
      <c r="MK180" s="79" t="n"/>
      <c r="ML180" s="79" t="n"/>
      <c r="MM180" s="79" t="n"/>
      <c r="MN180" s="79" t="n"/>
      <c r="MO180" s="79" t="n"/>
      <c r="MP180" s="79" t="n"/>
      <c r="MQ180" s="79" t="n"/>
      <c r="MR180" s="79" t="n"/>
      <c r="MS180" s="79" t="n"/>
      <c r="MT180" s="79" t="n"/>
      <c r="MU180" s="79" t="n"/>
      <c r="MV180" s="79" t="n"/>
      <c r="MW180" s="79" t="n"/>
      <c r="MX180" s="79" t="n"/>
      <c r="MY180" s="79" t="n"/>
      <c r="MZ180" s="79" t="n"/>
      <c r="NA180" s="79" t="n"/>
      <c r="NB180" s="79" t="n"/>
      <c r="NC180" s="79" t="n"/>
      <c r="ND180" s="79" t="n"/>
      <c r="NE180" s="79" t="n"/>
      <c r="NF180" s="79" t="n"/>
      <c r="NG180" s="79" t="n"/>
      <c r="NH180" s="79" t="n"/>
      <c r="NI180" s="79" t="n"/>
      <c r="NJ180" s="79" t="n"/>
      <c r="NK180" s="79" t="n"/>
      <c r="NL180" s="79" t="n"/>
      <c r="NM180" s="79" t="n"/>
      <c r="NN180" s="79" t="n"/>
      <c r="NO180" s="79" t="n"/>
      <c r="NP180" s="79" t="n"/>
      <c r="NQ180" s="79" t="n"/>
      <c r="NR180" s="79" t="n"/>
      <c r="NS180" s="79" t="n"/>
      <c r="NT180" s="79" t="n"/>
      <c r="NU180" s="79" t="n"/>
      <c r="NX180" s="78" t="n">
        <v>36</v>
      </c>
      <c r="NY180" s="79" t="n"/>
      <c r="NZ180" s="79" t="n"/>
      <c r="OA180" s="79" t="n"/>
      <c r="OB180" s="79" t="n"/>
      <c r="OC180" s="79" t="n"/>
      <c r="OD180" s="79" t="n"/>
      <c r="OE180" s="79" t="n"/>
      <c r="OF180" s="79" t="n"/>
      <c r="OG180" s="79" t="n"/>
      <c r="OH180" s="79" t="n"/>
      <c r="OI180" s="79" t="n"/>
      <c r="OJ180" s="79" t="n"/>
      <c r="OK180" s="79" t="n"/>
      <c r="OL180" s="79" t="n"/>
      <c r="OM180" s="79" t="n"/>
      <c r="ON180" s="79" t="n"/>
      <c r="OO180" s="79" t="n"/>
      <c r="OP180" s="79" t="n"/>
      <c r="OQ180" s="79" t="n"/>
      <c r="OR180" s="79" t="n"/>
      <c r="OS180" s="79" t="n"/>
      <c r="OT180" s="79" t="n"/>
      <c r="OU180" s="79" t="n"/>
      <c r="OV180" s="79" t="n"/>
      <c r="OW180" s="79" t="n"/>
      <c r="OX180" s="79" t="n"/>
      <c r="OY180" s="79" t="n"/>
      <c r="OZ180" s="79" t="n"/>
      <c r="PA180" s="79" t="n"/>
      <c r="PB180" s="79" t="n"/>
      <c r="PC180" s="79" t="n"/>
      <c r="PD180" s="79" t="n"/>
      <c r="PE180" s="79" t="n"/>
      <c r="PF180" s="79" t="n"/>
      <c r="PG180" s="79" t="n"/>
      <c r="PH180" s="79" t="n"/>
      <c r="PI180" s="79" t="n"/>
      <c r="PJ180" s="79" t="n"/>
      <c r="PK180" s="79" t="n"/>
      <c r="PL180" s="79" t="n"/>
      <c r="PO180" s="78" t="n">
        <v>36</v>
      </c>
      <c r="PP180" s="79" t="n"/>
      <c r="PQ180" s="79" t="n"/>
      <c r="PR180" s="79" t="n"/>
      <c r="PS180" s="79" t="n"/>
      <c r="PT180" s="79" t="n"/>
      <c r="PU180" s="79" t="n"/>
      <c r="PV180" s="79" t="n"/>
      <c r="PW180" s="79" t="n"/>
      <c r="PX180" s="79" t="n"/>
      <c r="PY180" s="79" t="n"/>
      <c r="PZ180" s="79" t="n"/>
      <c r="QA180" s="79" t="n"/>
      <c r="QB180" s="79" t="n"/>
      <c r="QC180" s="79" t="n"/>
      <c r="QD180" s="79" t="n"/>
      <c r="QE180" s="79" t="n"/>
      <c r="QF180" s="79" t="n"/>
      <c r="QG180" s="79" t="n"/>
      <c r="QH180" s="79" t="n"/>
      <c r="QI180" s="79" t="n"/>
      <c r="QJ180" s="79" t="n"/>
      <c r="QK180" s="79" t="n"/>
      <c r="QL180" s="79" t="n"/>
      <c r="QM180" s="79" t="n"/>
      <c r="QN180" s="79" t="n"/>
      <c r="QO180" s="79" t="n"/>
      <c r="QP180" s="79" t="n"/>
      <c r="QQ180" s="79" t="n"/>
      <c r="QR180" s="79" t="n"/>
      <c r="QS180" s="79" t="n"/>
      <c r="QT180" s="79" t="n"/>
      <c r="QU180" s="79" t="n"/>
      <c r="QV180" s="79" t="n"/>
      <c r="QW180" s="79" t="n"/>
      <c r="QX180" s="79" t="n"/>
      <c r="QY180" s="79" t="n"/>
      <c r="QZ180" s="79" t="n"/>
      <c r="RA180" s="79" t="n"/>
      <c r="RB180" s="79" t="n"/>
      <c r="RC180" s="79" t="n"/>
      <c r="RF180" s="78" t="n">
        <v>36</v>
      </c>
      <c r="RG180" s="79" t="n"/>
      <c r="RH180" s="79" t="n"/>
      <c r="RI180" s="79" t="n"/>
      <c r="RJ180" s="79" t="n"/>
      <c r="RK180" s="79" t="n"/>
      <c r="RL180" s="79" t="n"/>
      <c r="RM180" s="79" t="n"/>
      <c r="RN180" s="79" t="n"/>
      <c r="RO180" s="79" t="n"/>
      <c r="RP180" s="79" t="n"/>
      <c r="RQ180" s="79" t="n"/>
      <c r="RR180" s="79" t="n"/>
      <c r="RS180" s="79" t="n"/>
      <c r="RT180" s="79" t="n"/>
      <c r="RU180" s="79" t="n"/>
      <c r="RV180" s="79" t="n"/>
      <c r="RW180" s="79" t="n"/>
      <c r="RX180" s="79" t="n"/>
      <c r="RY180" s="79" t="n"/>
      <c r="RZ180" s="79" t="n"/>
      <c r="SA180" s="79" t="n"/>
      <c r="SB180" s="79" t="n"/>
      <c r="SC180" s="79" t="n"/>
      <c r="SD180" s="79" t="n"/>
      <c r="SE180" s="79" t="n"/>
      <c r="SF180" s="79" t="n"/>
      <c r="SG180" s="79" t="n"/>
      <c r="SH180" s="79" t="n"/>
      <c r="SI180" s="79" t="n"/>
      <c r="SJ180" s="79" t="n"/>
      <c r="SK180" s="79" t="n"/>
      <c r="SL180" s="79" t="n"/>
      <c r="SM180" s="79" t="n"/>
      <c r="SN180" s="79" t="n"/>
      <c r="SO180" s="79" t="n"/>
      <c r="SP180" s="79" t="n"/>
      <c r="SQ180" s="79" t="n"/>
      <c r="SR180" s="79" t="n"/>
      <c r="SS180" s="79" t="n"/>
      <c r="ST180" s="79" t="n"/>
      <c r="SW180" s="78" t="n">
        <v>36</v>
      </c>
      <c r="SX180" s="79" t="n"/>
      <c r="SY180" s="79" t="n"/>
      <c r="SZ180" s="79" t="n"/>
      <c r="TA180" s="79" t="n"/>
      <c r="TB180" s="79" t="n"/>
      <c r="TC180" s="79" t="n"/>
      <c r="TD180" s="79" t="n"/>
      <c r="TE180" s="79" t="n"/>
      <c r="TF180" s="79" t="n"/>
      <c r="TG180" s="79" t="n"/>
      <c r="TH180" s="79" t="n"/>
      <c r="TI180" s="79" t="n"/>
      <c r="TJ180" s="79" t="n"/>
      <c r="TK180" s="79" t="n"/>
      <c r="TL180" s="79" t="n"/>
      <c r="TM180" s="79" t="n"/>
      <c r="TN180" s="79" t="n"/>
      <c r="TO180" s="79" t="n"/>
      <c r="TP180" s="79" t="n"/>
      <c r="TQ180" s="79" t="n"/>
      <c r="TR180" s="79" t="n"/>
      <c r="TS180" s="79" t="n"/>
      <c r="TT180" s="79" t="n"/>
      <c r="TU180" s="79" t="n"/>
      <c r="TV180" s="79" t="n"/>
      <c r="TW180" s="79" t="n"/>
      <c r="TX180" s="79" t="n"/>
      <c r="TY180" s="79" t="n"/>
      <c r="TZ180" s="79" t="n"/>
      <c r="UA180" s="79" t="n"/>
      <c r="UB180" s="79" t="n"/>
      <c r="UC180" s="79" t="n"/>
      <c r="UD180" s="79" t="n"/>
      <c r="UE180" s="79" t="n"/>
      <c r="UF180" s="79" t="n"/>
      <c r="UG180" s="79" t="n"/>
      <c r="UH180" s="79" t="n"/>
      <c r="UI180" s="79" t="n"/>
      <c r="UJ180" s="79" t="n"/>
      <c r="UK180" s="79" t="n"/>
      <c r="UN180" s="78" t="n">
        <v>36</v>
      </c>
      <c r="UO180" s="79" t="n"/>
      <c r="UP180" s="79" t="n"/>
      <c r="UQ180" s="79" t="n"/>
      <c r="UR180" s="79" t="n"/>
      <c r="US180" s="79" t="n"/>
      <c r="UT180" s="79" t="n"/>
      <c r="UU180" s="79" t="n"/>
      <c r="UV180" s="79" t="n"/>
      <c r="UW180" s="79" t="n"/>
      <c r="UX180" s="79" t="n"/>
      <c r="UY180" s="79" t="n"/>
      <c r="UZ180" s="79" t="n"/>
      <c r="VA180" s="79" t="n"/>
      <c r="VB180" s="79" t="n"/>
      <c r="VC180" s="79" t="n"/>
      <c r="VD180" s="79" t="n"/>
      <c r="VE180" s="79" t="n"/>
      <c r="VF180" s="79" t="n"/>
      <c r="VG180" s="79" t="n"/>
      <c r="VH180" s="79" t="n"/>
      <c r="VI180" s="79" t="n"/>
      <c r="VJ180" s="79" t="n"/>
      <c r="VK180" s="79" t="n"/>
      <c r="VL180" s="79" t="n"/>
      <c r="VM180" s="79" t="n"/>
      <c r="VN180" s="79" t="n"/>
      <c r="VO180" s="79" t="n"/>
      <c r="VP180" s="79" t="n"/>
      <c r="VQ180" s="79" t="n"/>
      <c r="VR180" s="79" t="n"/>
      <c r="VS180" s="79" t="n"/>
      <c r="VT180" s="79" t="n"/>
      <c r="VU180" s="79" t="n"/>
      <c r="VV180" s="79" t="n"/>
      <c r="VW180" s="79" t="n"/>
      <c r="VX180" s="79" t="n"/>
      <c r="VY180" s="79" t="n"/>
      <c r="VZ180" s="79" t="n"/>
      <c r="WA180" s="79" t="n"/>
      <c r="WB180" s="79" t="n"/>
      <c r="WE180" s="78" t="n">
        <v>36</v>
      </c>
      <c r="WF180" s="79" t="n"/>
      <c r="WG180" s="79" t="n"/>
      <c r="WH180" s="79" t="n"/>
      <c r="WI180" s="79" t="n"/>
      <c r="WJ180" s="79" t="n"/>
      <c r="WK180" s="79" t="n"/>
      <c r="WL180" s="79" t="n"/>
      <c r="WM180" s="79" t="n"/>
      <c r="WN180" s="79" t="n"/>
      <c r="WO180" s="79" t="n"/>
      <c r="WP180" s="79" t="n"/>
      <c r="WQ180" s="79" t="n"/>
      <c r="WR180" s="79" t="n"/>
      <c r="WS180" s="79" t="n"/>
      <c r="WT180" s="79" t="n"/>
      <c r="WU180" s="79" t="n"/>
      <c r="WV180" s="79" t="n"/>
      <c r="WW180" s="79" t="n"/>
      <c r="WX180" s="79" t="n"/>
      <c r="WY180" s="79" t="n"/>
      <c r="WZ180" s="79" t="n"/>
      <c r="XA180" s="79" t="n"/>
      <c r="XB180" s="79" t="n"/>
      <c r="XC180" s="79" t="n"/>
      <c r="XD180" s="79" t="n"/>
      <c r="XE180" s="79" t="n"/>
      <c r="XF180" s="79" t="n"/>
      <c r="XG180" s="79" t="n"/>
      <c r="XH180" s="79" t="n"/>
      <c r="XI180" s="79" t="n"/>
      <c r="XJ180" s="79" t="n"/>
      <c r="XK180" s="79" t="n"/>
      <c r="XL180" s="79" t="n"/>
      <c r="XM180" s="79" t="n"/>
      <c r="XN180" s="79" t="n"/>
      <c r="XO180" s="79" t="n"/>
      <c r="XP180" s="79" t="n"/>
      <c r="XQ180" s="79" t="n"/>
      <c r="XR180" s="79" t="n"/>
      <c r="XS180" s="79" t="n"/>
      <c r="XV180" s="78" t="n">
        <v>36</v>
      </c>
      <c r="XW180" s="79" t="n"/>
      <c r="XX180" s="79" t="n"/>
      <c r="XY180" s="79" t="n"/>
      <c r="XZ180" s="79" t="n"/>
      <c r="YA180" s="79" t="n"/>
      <c r="YB180" s="79" t="n"/>
      <c r="YC180" s="79" t="n"/>
      <c r="YD180" s="79" t="n"/>
      <c r="YE180" s="79" t="n"/>
      <c r="YF180" s="79" t="n"/>
      <c r="YG180" s="79" t="n"/>
      <c r="YH180" s="79" t="n"/>
      <c r="YI180" s="79" t="n"/>
      <c r="YJ180" s="79" t="n"/>
      <c r="YK180" s="79" t="n"/>
      <c r="YL180" s="79" t="n"/>
      <c r="YM180" s="79" t="n"/>
      <c r="YN180" s="79" t="n"/>
      <c r="YO180" s="79" t="n"/>
      <c r="YP180" s="79" t="n"/>
      <c r="YQ180" s="79" t="n"/>
      <c r="YR180" s="79" t="n"/>
      <c r="YS180" s="79" t="n"/>
      <c r="YT180" s="79" t="n"/>
      <c r="YU180" s="79" t="n"/>
      <c r="YV180" s="79" t="n"/>
      <c r="YW180" s="79" t="n"/>
      <c r="YX180" s="79" t="n"/>
      <c r="YY180" s="79" t="n"/>
      <c r="YZ180" s="79" t="n"/>
      <c r="ZA180" s="79" t="n"/>
      <c r="ZB180" s="79" t="n"/>
      <c r="ZC180" s="79" t="n"/>
      <c r="ZD180" s="79" t="n"/>
      <c r="ZE180" s="79" t="n"/>
      <c r="ZF180" s="79" t="n"/>
      <c r="ZG180" s="79" t="n"/>
      <c r="ZH180" s="79" t="n"/>
      <c r="ZI180" s="79" t="n"/>
      <c r="ZJ180" s="79" t="n"/>
      <c r="ZM180" s="78" t="n">
        <v>36</v>
      </c>
      <c r="ZN180" s="79" t="n"/>
      <c r="ZO180" s="79" t="n"/>
      <c r="ZP180" s="79" t="n"/>
      <c r="ZQ180" s="79" t="n"/>
      <c r="ZR180" s="79" t="n"/>
      <c r="ZS180" s="79" t="n"/>
      <c r="ZT180" s="79" t="n"/>
      <c r="ZU180" s="79" t="n"/>
      <c r="ZV180" s="79" t="n"/>
      <c r="ZW180" s="79" t="n"/>
      <c r="ZX180" s="79" t="n"/>
      <c r="ZY180" s="79" t="n"/>
      <c r="ZZ180" s="79" t="n"/>
      <c r="AAA180" s="79" t="n"/>
      <c r="AAB180" s="79" t="n"/>
      <c r="AAC180" s="79" t="n"/>
      <c r="AAD180" s="79" t="n"/>
      <c r="AAE180" s="79" t="n"/>
      <c r="AAF180" s="79" t="n"/>
      <c r="AAG180" s="79" t="n"/>
      <c r="AAH180" s="79" t="n"/>
      <c r="AAI180" s="79" t="n"/>
      <c r="AAJ180" s="79" t="n"/>
      <c r="AAK180" s="79" t="n"/>
      <c r="AAL180" s="79" t="n"/>
      <c r="AAM180" s="79" t="n"/>
      <c r="AAN180" s="79" t="n"/>
      <c r="AAO180" s="79" t="n"/>
      <c r="AAP180" s="79" t="n"/>
      <c r="AAQ180" s="79" t="n"/>
      <c r="AAR180" s="79" t="n"/>
      <c r="AAS180" s="79" t="n"/>
      <c r="AAT180" s="79" t="n"/>
      <c r="AAU180" s="79" t="n"/>
      <c r="AAV180" s="79" t="n"/>
      <c r="AAW180" s="79" t="n"/>
      <c r="AAX180" s="79" t="n"/>
      <c r="AAY180" s="79" t="n"/>
      <c r="AAZ180" s="79" t="n"/>
      <c r="ABA180" s="79" t="n"/>
      <c r="ABD180" s="78" t="n">
        <v>36</v>
      </c>
      <c r="ABE180" s="79" t="n"/>
      <c r="ABF180" s="79" t="n"/>
      <c r="ABG180" s="79" t="n"/>
      <c r="ABH180" s="79" t="n"/>
      <c r="ABI180" s="79" t="n"/>
      <c r="ABJ180" s="79" t="n"/>
      <c r="ABK180" s="79" t="n"/>
      <c r="ABL180" s="79" t="n"/>
      <c r="ABM180" s="79" t="n"/>
      <c r="ABN180" s="79" t="n"/>
      <c r="ABO180" s="79" t="n"/>
      <c r="ABP180" s="79" t="n"/>
      <c r="ABQ180" s="79" t="n"/>
      <c r="ABR180" s="79" t="n"/>
      <c r="ABS180" s="79" t="n"/>
      <c r="ABT180" s="79" t="n"/>
      <c r="ABU180" s="79" t="n"/>
      <c r="ABV180" s="79" t="n"/>
      <c r="ABW180" s="79" t="n"/>
      <c r="ABX180" s="79" t="n"/>
      <c r="ABY180" s="79" t="n"/>
      <c r="ABZ180" s="79" t="n"/>
      <c r="ACA180" s="79" t="n"/>
      <c r="ACB180" s="79" t="n"/>
      <c r="ACC180" s="79" t="n"/>
      <c r="ACD180" s="79" t="n"/>
      <c r="ACE180" s="79" t="n"/>
      <c r="ACF180" s="79" t="n"/>
      <c r="ACG180" s="79" t="n"/>
      <c r="ACH180" s="79" t="n"/>
      <c r="ACI180" s="79" t="n"/>
      <c r="ACJ180" s="79" t="n"/>
      <c r="ACK180" s="79" t="n"/>
      <c r="ACL180" s="79" t="n"/>
      <c r="ACM180" s="79" t="n"/>
      <c r="ACN180" s="79" t="n"/>
      <c r="ACO180" s="79" t="n"/>
      <c r="ACP180" s="79" t="n"/>
      <c r="ACQ180" s="79" t="n"/>
      <c r="ACR180" s="79" t="n"/>
      <c r="ACU180" s="78" t="n">
        <v>36</v>
      </c>
      <c r="ACV180" s="79" t="n"/>
      <c r="ACW180" s="79" t="n"/>
      <c r="ACX180" s="79" t="n"/>
      <c r="ACY180" s="79" t="n"/>
      <c r="ACZ180" s="79" t="n"/>
      <c r="ADA180" s="79" t="n"/>
      <c r="ADB180" s="79" t="n"/>
      <c r="ADC180" s="79" t="n"/>
      <c r="ADD180" s="79" t="n"/>
      <c r="ADE180" s="79" t="n"/>
      <c r="ADF180" s="79" t="n"/>
      <c r="ADG180" s="79" t="n"/>
      <c r="ADH180" s="79" t="n"/>
      <c r="ADI180" s="79" t="n"/>
      <c r="ADJ180" s="79" t="n"/>
      <c r="ADK180" s="79" t="n"/>
      <c r="ADL180" s="79" t="n"/>
      <c r="ADM180" s="79" t="n"/>
      <c r="ADN180" s="79" t="n"/>
      <c r="ADO180" s="79" t="n"/>
      <c r="ADP180" s="79" t="n"/>
      <c r="ADQ180" s="79" t="n"/>
      <c r="ADR180" s="79" t="n"/>
      <c r="ADS180" s="79" t="n"/>
      <c r="ADT180" s="79" t="n"/>
      <c r="ADU180" s="79" t="n"/>
      <c r="ADV180" s="79" t="n"/>
      <c r="ADW180" s="79" t="n"/>
      <c r="ADX180" s="79" t="n"/>
      <c r="ADY180" s="79" t="n"/>
      <c r="ADZ180" s="79" t="n"/>
      <c r="AEA180" s="79" t="n"/>
      <c r="AEB180" s="79" t="n"/>
      <c r="AEC180" s="79" t="n"/>
      <c r="AED180" s="79" t="n"/>
      <c r="AEE180" s="79" t="n"/>
      <c r="AEF180" s="79" t="n"/>
      <c r="AEG180" s="79" t="n"/>
      <c r="AEH180" s="79" t="n"/>
      <c r="AEI180" s="79" t="n"/>
      <c r="AEL180" s="78" t="n">
        <v>36</v>
      </c>
      <c r="AEM180" s="79" t="n"/>
      <c r="AEN180" s="79" t="n"/>
      <c r="AEO180" s="79" t="n"/>
      <c r="AEP180" s="79" t="n"/>
      <c r="AEQ180" s="79" t="n"/>
      <c r="AER180" s="79" t="n"/>
      <c r="AES180" s="79" t="n"/>
      <c r="AET180" s="79" t="n"/>
      <c r="AEU180" s="79" t="n"/>
      <c r="AEV180" s="79" t="n"/>
      <c r="AEW180" s="79" t="n"/>
      <c r="AEX180" s="79" t="n"/>
      <c r="AEY180" s="79" t="n"/>
      <c r="AEZ180" s="79" t="n"/>
      <c r="AFA180" s="79" t="n"/>
      <c r="AFB180" s="79" t="n"/>
      <c r="AFC180" s="79" t="n"/>
      <c r="AFD180" s="79" t="n"/>
      <c r="AFE180" s="79" t="n"/>
      <c r="AFF180" s="79" t="n"/>
      <c r="AFG180" s="79" t="n"/>
      <c r="AFH180" s="79" t="n"/>
      <c r="AFI180" s="79" t="n"/>
      <c r="AFJ180" s="79" t="n"/>
      <c r="AFK180" s="79" t="n"/>
      <c r="AFL180" s="79" t="n"/>
      <c r="AFM180" s="79" t="n"/>
      <c r="AFN180" s="79" t="n"/>
      <c r="AFO180" s="79" t="n"/>
      <c r="AFP180" s="79" t="n"/>
      <c r="AFQ180" s="79" t="n"/>
      <c r="AFR180" s="79" t="n"/>
      <c r="AFS180" s="79" t="n"/>
      <c r="AFT180" s="79" t="n"/>
      <c r="AFU180" s="79" t="n"/>
      <c r="AFV180" s="79" t="n"/>
      <c r="AFW180" s="79" t="n"/>
      <c r="AFX180" s="79" t="n"/>
      <c r="AFY180" s="79" t="n"/>
      <c r="AFZ180" s="79" t="n"/>
    </row>
    <row r="181">
      <c r="A181" s="78" t="n">
        <v>37</v>
      </c>
      <c r="B181" s="79" t="n"/>
      <c r="C181" s="79" t="n"/>
      <c r="D181" s="79" t="n"/>
      <c r="E181" s="79" t="n"/>
      <c r="F181" s="79" t="n"/>
      <c r="G181" s="79" t="n"/>
      <c r="H181" s="79" t="n"/>
      <c r="I181" s="79" t="n"/>
      <c r="J181" s="79" t="n"/>
      <c r="K181" s="79" t="n"/>
      <c r="L181" s="79" t="n"/>
      <c r="M181" s="79" t="n"/>
      <c r="N181" s="79" t="n"/>
      <c r="O181" s="79" t="n"/>
      <c r="P181" s="79" t="n"/>
      <c r="Q181" s="79" t="n"/>
      <c r="R181" s="79" t="n"/>
      <c r="S181" s="79" t="n"/>
      <c r="T181" s="79" t="n"/>
      <c r="U181" s="79" t="n"/>
      <c r="V181" s="79" t="n"/>
      <c r="W181" s="79" t="n"/>
      <c r="X181" s="79" t="n"/>
      <c r="Y181" s="79" t="n"/>
      <c r="Z181" s="79" t="n"/>
      <c r="AA181" s="79" t="n"/>
      <c r="AB181" s="79" t="n"/>
      <c r="AC181" s="79" t="n"/>
      <c r="AD181" s="79" t="n"/>
      <c r="AE181" s="79" t="n"/>
      <c r="AF181" s="79" t="n"/>
      <c r="AG181" s="79" t="n"/>
      <c r="AH181" s="79" t="n"/>
      <c r="AI181" s="79" t="n"/>
      <c r="AJ181" s="79" t="n"/>
      <c r="AK181" s="79" t="n"/>
      <c r="AL181" s="79" t="n"/>
      <c r="AM181" s="79" t="n"/>
      <c r="AN181" s="79" t="n"/>
      <c r="AO181" s="79" t="n"/>
      <c r="AR181" s="78" t="n">
        <v>37</v>
      </c>
      <c r="AS181" s="79" t="n"/>
      <c r="AT181" s="79" t="n"/>
      <c r="AU181" s="79" t="n"/>
      <c r="AV181" s="79" t="n"/>
      <c r="AW181" s="79" t="n"/>
      <c r="AX181" s="79" t="n"/>
      <c r="AY181" s="79" t="n"/>
      <c r="AZ181" s="79" t="n"/>
      <c r="BA181" s="79" t="n"/>
      <c r="BB181" s="79" t="n"/>
      <c r="BC181" s="79" t="n"/>
      <c r="BD181" s="79" t="n"/>
      <c r="BE181" s="79" t="n"/>
      <c r="BF181" s="79" t="n"/>
      <c r="BG181" s="79" t="n"/>
      <c r="BH181" s="79" t="n"/>
      <c r="BI181" s="79" t="n"/>
      <c r="BJ181" s="79" t="n"/>
      <c r="BK181" s="79" t="n"/>
      <c r="BL181" s="79" t="n"/>
      <c r="BM181" s="79" t="n"/>
      <c r="BN181" s="79" t="n"/>
      <c r="BO181" s="79" t="n"/>
      <c r="BP181" s="79" t="n"/>
      <c r="BQ181" s="79" t="n"/>
      <c r="BR181" s="79" t="n"/>
      <c r="BS181" s="79" t="n"/>
      <c r="BT181" s="79" t="n"/>
      <c r="BU181" s="79" t="n"/>
      <c r="BV181" s="79" t="n"/>
      <c r="BW181" s="79" t="n"/>
      <c r="BX181" s="79" t="n"/>
      <c r="BY181" s="79" t="n"/>
      <c r="BZ181" s="79" t="n"/>
      <c r="CA181" s="79" t="n"/>
      <c r="CB181" s="79" t="n"/>
      <c r="CC181" s="79" t="n"/>
      <c r="CD181" s="79" t="n"/>
      <c r="CE181" s="79" t="n"/>
      <c r="CF181" s="79" t="n"/>
      <c r="CI181" s="78" t="n">
        <v>37</v>
      </c>
      <c r="CJ181" s="79" t="n"/>
      <c r="CK181" s="79" t="n"/>
      <c r="CL181" s="79" t="n"/>
      <c r="CM181" s="79" t="n"/>
      <c r="CN181" s="79" t="n"/>
      <c r="CO181" s="79" t="n"/>
      <c r="CP181" s="79" t="n"/>
      <c r="CQ181" s="79" t="n"/>
      <c r="CR181" s="79" t="n"/>
      <c r="CS181" s="79" t="n"/>
      <c r="CT181" s="79" t="n"/>
      <c r="CU181" s="79" t="n"/>
      <c r="CV181" s="79" t="n"/>
      <c r="CW181" s="79" t="n"/>
      <c r="CX181" s="79" t="n"/>
      <c r="CY181" s="79" t="n"/>
      <c r="CZ181" s="79" t="n"/>
      <c r="DA181" s="79" t="n"/>
      <c r="DB181" s="79" t="n"/>
      <c r="DC181" s="79" t="n"/>
      <c r="DD181" s="79" t="n"/>
      <c r="DE181" s="79" t="n"/>
      <c r="DF181" s="79" t="n"/>
      <c r="DG181" s="79" t="n"/>
      <c r="DH181" s="79" t="n"/>
      <c r="DI181" s="79" t="n"/>
      <c r="DJ181" s="79" t="n"/>
      <c r="DK181" s="79" t="n"/>
      <c r="DL181" s="79" t="n"/>
      <c r="DM181" s="79" t="n"/>
      <c r="DN181" s="79" t="n"/>
      <c r="DO181" s="79" t="n"/>
      <c r="DP181" s="79" t="n"/>
      <c r="DQ181" s="79" t="n"/>
      <c r="DR181" s="79" t="n"/>
      <c r="DS181" s="79" t="n"/>
      <c r="DT181" s="79" t="n"/>
      <c r="DU181" s="79" t="n"/>
      <c r="DV181" s="79" t="n"/>
      <c r="DW181" s="79" t="n"/>
      <c r="DZ181" s="78" t="n">
        <v>37</v>
      </c>
      <c r="EA181" s="79" t="n"/>
      <c r="EB181" s="79" t="n"/>
      <c r="EC181" s="79" t="n"/>
      <c r="ED181" s="79" t="n"/>
      <c r="EE181" s="79" t="n"/>
      <c r="EF181" s="79" t="n"/>
      <c r="EG181" s="79" t="n"/>
      <c r="EH181" s="79" t="n"/>
      <c r="EI181" s="79" t="n"/>
      <c r="EJ181" s="79" t="n"/>
      <c r="EK181" s="79" t="n"/>
      <c r="EL181" s="79" t="n"/>
      <c r="EM181" s="79" t="n"/>
      <c r="EN181" s="79" t="n"/>
      <c r="EO181" s="79" t="n"/>
      <c r="EP181" s="79" t="n"/>
      <c r="EQ181" s="79" t="n"/>
      <c r="ER181" s="79" t="n"/>
      <c r="ES181" s="79" t="n"/>
      <c r="ET181" s="79" t="n"/>
      <c r="EU181" s="79" t="n"/>
      <c r="EV181" s="79" t="n"/>
      <c r="EW181" s="79" t="n"/>
      <c r="EX181" s="79" t="n"/>
      <c r="EY181" s="79" t="n"/>
      <c r="EZ181" s="79" t="n"/>
      <c r="FA181" s="79" t="n"/>
      <c r="FB181" s="79" t="n"/>
      <c r="FC181" s="79" t="n"/>
      <c r="FD181" s="79" t="n"/>
      <c r="FE181" s="79" t="n"/>
      <c r="FF181" s="79" t="n"/>
      <c r="FG181" s="79" t="n"/>
      <c r="FH181" s="79" t="n"/>
      <c r="FI181" s="79" t="n"/>
      <c r="FJ181" s="79" t="n"/>
      <c r="FK181" s="79" t="n"/>
      <c r="FL181" s="79" t="n"/>
      <c r="FM181" s="79" t="n"/>
      <c r="FN181" s="79" t="n"/>
      <c r="FQ181" s="78" t="n">
        <v>37</v>
      </c>
      <c r="FR181" s="79" t="n"/>
      <c r="FS181" s="79" t="n"/>
      <c r="FT181" s="79" t="n"/>
      <c r="FU181" s="79" t="n"/>
      <c r="FV181" s="79" t="n"/>
      <c r="FW181" s="79" t="n"/>
      <c r="FX181" s="79" t="n"/>
      <c r="FY181" s="79" t="n"/>
      <c r="FZ181" s="79" t="n"/>
      <c r="GA181" s="79" t="n"/>
      <c r="GB181" s="79" t="n"/>
      <c r="GC181" s="79" t="n"/>
      <c r="GD181" s="79" t="n"/>
      <c r="GE181" s="79" t="n"/>
      <c r="GF181" s="79" t="n"/>
      <c r="GG181" s="79" t="n"/>
      <c r="GH181" s="79" t="n"/>
      <c r="GI181" s="79" t="n"/>
      <c r="GJ181" s="79" t="n"/>
      <c r="GK181" s="79" t="n"/>
      <c r="GL181" s="79" t="n"/>
      <c r="GM181" s="79" t="n"/>
      <c r="GN181" s="79" t="n"/>
      <c r="GO181" s="79" t="n"/>
      <c r="GP181" s="79" t="n"/>
      <c r="GQ181" s="79" t="n"/>
      <c r="GR181" s="79" t="n"/>
      <c r="GS181" s="79" t="n"/>
      <c r="GT181" s="79" t="n"/>
      <c r="GU181" s="79" t="n"/>
      <c r="GV181" s="79" t="n"/>
      <c r="GW181" s="79" t="n"/>
      <c r="GX181" s="79" t="n"/>
      <c r="GY181" s="79" t="n"/>
      <c r="GZ181" s="79" t="n"/>
      <c r="HA181" s="79" t="n"/>
      <c r="HB181" s="79" t="n"/>
      <c r="HC181" s="79" t="n"/>
      <c r="HD181" s="79" t="n"/>
      <c r="HE181" s="79" t="n"/>
      <c r="HH181" s="78" t="n">
        <v>37</v>
      </c>
      <c r="HI181" s="79" t="n"/>
      <c r="HJ181" s="79" t="n"/>
      <c r="HK181" s="79" t="n"/>
      <c r="HL181" s="79" t="n"/>
      <c r="HM181" s="79" t="n"/>
      <c r="HN181" s="79" t="n"/>
      <c r="HO181" s="79" t="n"/>
      <c r="HP181" s="79" t="n"/>
      <c r="HQ181" s="79" t="n"/>
      <c r="HR181" s="79" t="n"/>
      <c r="HS181" s="79" t="n"/>
      <c r="HT181" s="79" t="n"/>
      <c r="HU181" s="79" t="n"/>
      <c r="HV181" s="79" t="n"/>
      <c r="HW181" s="79" t="n"/>
      <c r="HX181" s="79" t="n"/>
      <c r="HY181" s="79" t="n"/>
      <c r="HZ181" s="79" t="n"/>
      <c r="IA181" s="79" t="n"/>
      <c r="IB181" s="79" t="n"/>
      <c r="IC181" s="79" t="n"/>
      <c r="ID181" s="79" t="n"/>
      <c r="IE181" s="79" t="n"/>
      <c r="IF181" s="79" t="n"/>
      <c r="IG181" s="79" t="n"/>
      <c r="IH181" s="79" t="n"/>
      <c r="II181" s="79" t="n"/>
      <c r="IJ181" s="79" t="n"/>
      <c r="IK181" s="79" t="n"/>
      <c r="IL181" s="79" t="n"/>
      <c r="IM181" s="79" t="n"/>
      <c r="IN181" s="79" t="n"/>
      <c r="IO181" s="79" t="n"/>
      <c r="IP181" s="79" t="n"/>
      <c r="IQ181" s="79" t="n"/>
      <c r="IR181" s="79" t="n"/>
      <c r="IS181" s="79" t="n"/>
      <c r="IT181" s="79" t="n"/>
      <c r="IU181" s="79" t="n"/>
      <c r="IV181" s="79" t="n"/>
      <c r="IY181" s="78" t="n">
        <v>37</v>
      </c>
      <c r="IZ181" s="79" t="n"/>
      <c r="JA181" s="79" t="n"/>
      <c r="JB181" s="79" t="n"/>
      <c r="JC181" s="79" t="n"/>
      <c r="JD181" s="79" t="n"/>
      <c r="JE181" s="79" t="n"/>
      <c r="JF181" s="79" t="n"/>
      <c r="JG181" s="79" t="n"/>
      <c r="JH181" s="79" t="n"/>
      <c r="JI181" s="79" t="n"/>
      <c r="JJ181" s="79" t="n"/>
      <c r="JK181" s="79" t="n"/>
      <c r="JL181" s="79" t="n"/>
      <c r="JM181" s="79" t="n"/>
      <c r="JN181" s="79" t="n"/>
      <c r="JO181" s="79" t="n"/>
      <c r="JP181" s="79" t="n"/>
      <c r="JQ181" s="79" t="n"/>
      <c r="JR181" s="79" t="n"/>
      <c r="JS181" s="79" t="n"/>
      <c r="JT181" s="79" t="n"/>
      <c r="JU181" s="79" t="n"/>
      <c r="JV181" s="79" t="n"/>
      <c r="JW181" s="79" t="n"/>
      <c r="JX181" s="79" t="n"/>
      <c r="JY181" s="79" t="n"/>
      <c r="JZ181" s="79" t="n"/>
      <c r="KA181" s="79" t="n"/>
      <c r="KB181" s="79" t="n"/>
      <c r="KC181" s="79" t="n"/>
      <c r="KD181" s="79" t="n"/>
      <c r="KE181" s="79" t="n"/>
      <c r="KF181" s="79" t="n"/>
      <c r="KG181" s="79" t="n"/>
      <c r="KH181" s="79" t="n"/>
      <c r="KI181" s="79" t="n"/>
      <c r="KJ181" s="79" t="n"/>
      <c r="KK181" s="79" t="n"/>
      <c r="KL181" s="79" t="n"/>
      <c r="KM181" s="79" t="n"/>
      <c r="KP181" s="78" t="n">
        <v>37</v>
      </c>
      <c r="KQ181" s="79" t="n"/>
      <c r="KR181" s="79" t="n"/>
      <c r="KS181" s="79" t="n"/>
      <c r="KT181" s="79" t="n"/>
      <c r="KU181" s="79" t="n"/>
      <c r="KV181" s="79" t="n"/>
      <c r="KW181" s="79" t="n"/>
      <c r="KX181" s="79" t="n"/>
      <c r="KY181" s="79" t="n"/>
      <c r="KZ181" s="79" t="n"/>
      <c r="LA181" s="79" t="n"/>
      <c r="LB181" s="79" t="n"/>
      <c r="LC181" s="79" t="n"/>
      <c r="LD181" s="79" t="n"/>
      <c r="LE181" s="79" t="n"/>
      <c r="LF181" s="79" t="n"/>
      <c r="LG181" s="79" t="n"/>
      <c r="LH181" s="79" t="n"/>
      <c r="LI181" s="79" t="n"/>
      <c r="LJ181" s="79" t="n"/>
      <c r="LK181" s="79" t="n"/>
      <c r="LL181" s="79" t="n"/>
      <c r="LM181" s="79" t="n"/>
      <c r="LN181" s="79" t="n"/>
      <c r="LO181" s="79" t="n"/>
      <c r="LP181" s="79" t="n"/>
      <c r="LQ181" s="79" t="n"/>
      <c r="LR181" s="79" t="n"/>
      <c r="LS181" s="79" t="n"/>
      <c r="LT181" s="79" t="n"/>
      <c r="LU181" s="79" t="n"/>
      <c r="LV181" s="79" t="n"/>
      <c r="LW181" s="79" t="n"/>
      <c r="LX181" s="79" t="n"/>
      <c r="LY181" s="79" t="n"/>
      <c r="LZ181" s="79" t="n"/>
      <c r="MA181" s="79" t="n"/>
      <c r="MB181" s="79" t="n"/>
      <c r="MC181" s="79" t="n"/>
      <c r="MD181" s="79" t="n"/>
      <c r="MG181" s="78" t="n">
        <v>37</v>
      </c>
      <c r="MH181" s="79" t="n"/>
      <c r="MI181" s="79" t="n"/>
      <c r="MJ181" s="79" t="n"/>
      <c r="MK181" s="79" t="n"/>
      <c r="ML181" s="79" t="n"/>
      <c r="MM181" s="79" t="n"/>
      <c r="MN181" s="79" t="n"/>
      <c r="MO181" s="79" t="n"/>
      <c r="MP181" s="79" t="n"/>
      <c r="MQ181" s="79" t="n"/>
      <c r="MR181" s="79" t="n"/>
      <c r="MS181" s="79" t="n"/>
      <c r="MT181" s="79" t="n"/>
      <c r="MU181" s="79" t="n"/>
      <c r="MV181" s="79" t="n"/>
      <c r="MW181" s="79" t="n"/>
      <c r="MX181" s="79" t="n"/>
      <c r="MY181" s="79" t="n"/>
      <c r="MZ181" s="79" t="n"/>
      <c r="NA181" s="79" t="n"/>
      <c r="NB181" s="79" t="n"/>
      <c r="NC181" s="79" t="n"/>
      <c r="ND181" s="79" t="n"/>
      <c r="NE181" s="79" t="n"/>
      <c r="NF181" s="79" t="n"/>
      <c r="NG181" s="79" t="n"/>
      <c r="NH181" s="79" t="n"/>
      <c r="NI181" s="79" t="n"/>
      <c r="NJ181" s="79" t="n"/>
      <c r="NK181" s="79" t="n"/>
      <c r="NL181" s="79" t="n"/>
      <c r="NM181" s="79" t="n"/>
      <c r="NN181" s="79" t="n"/>
      <c r="NO181" s="79" t="n"/>
      <c r="NP181" s="79" t="n"/>
      <c r="NQ181" s="79" t="n"/>
      <c r="NR181" s="79" t="n"/>
      <c r="NS181" s="79" t="n"/>
      <c r="NT181" s="79" t="n"/>
      <c r="NU181" s="79" t="n"/>
      <c r="NX181" s="78" t="n">
        <v>37</v>
      </c>
      <c r="NY181" s="79" t="n"/>
      <c r="NZ181" s="79" t="n"/>
      <c r="OA181" s="79" t="n"/>
      <c r="OB181" s="79" t="n"/>
      <c r="OC181" s="79" t="n"/>
      <c r="OD181" s="79" t="n"/>
      <c r="OE181" s="79" t="n"/>
      <c r="OF181" s="79" t="n"/>
      <c r="OG181" s="79" t="n"/>
      <c r="OH181" s="79" t="n"/>
      <c r="OI181" s="79" t="n"/>
      <c r="OJ181" s="79" t="n"/>
      <c r="OK181" s="79" t="n"/>
      <c r="OL181" s="79" t="n"/>
      <c r="OM181" s="79" t="n"/>
      <c r="ON181" s="79" t="n"/>
      <c r="OO181" s="79" t="n"/>
      <c r="OP181" s="79" t="n"/>
      <c r="OQ181" s="79" t="n"/>
      <c r="OR181" s="79" t="n"/>
      <c r="OS181" s="79" t="n"/>
      <c r="OT181" s="79" t="n"/>
      <c r="OU181" s="79" t="n"/>
      <c r="OV181" s="79" t="n"/>
      <c r="OW181" s="79" t="n"/>
      <c r="OX181" s="79" t="n"/>
      <c r="OY181" s="79" t="n"/>
      <c r="OZ181" s="79" t="n"/>
      <c r="PA181" s="79" t="n"/>
      <c r="PB181" s="79" t="n"/>
      <c r="PC181" s="79" t="n"/>
      <c r="PD181" s="79" t="n"/>
      <c r="PE181" s="79" t="n"/>
      <c r="PF181" s="79" t="n"/>
      <c r="PG181" s="79" t="n"/>
      <c r="PH181" s="79" t="n"/>
      <c r="PI181" s="79" t="n"/>
      <c r="PJ181" s="79" t="n"/>
      <c r="PK181" s="79" t="n"/>
      <c r="PL181" s="79" t="n"/>
      <c r="PO181" s="78" t="n">
        <v>37</v>
      </c>
      <c r="PP181" s="79" t="n"/>
      <c r="PQ181" s="79" t="n"/>
      <c r="PR181" s="79" t="n"/>
      <c r="PS181" s="79" t="n"/>
      <c r="PT181" s="79" t="n"/>
      <c r="PU181" s="79" t="n"/>
      <c r="PV181" s="79" t="n"/>
      <c r="PW181" s="79" t="n"/>
      <c r="PX181" s="79" t="n"/>
      <c r="PY181" s="79" t="n"/>
      <c r="PZ181" s="79" t="n"/>
      <c r="QA181" s="79" t="n"/>
      <c r="QB181" s="79" t="n"/>
      <c r="QC181" s="79" t="n"/>
      <c r="QD181" s="79" t="n"/>
      <c r="QE181" s="79" t="n"/>
      <c r="QF181" s="79" t="n"/>
      <c r="QG181" s="79" t="n"/>
      <c r="QH181" s="79" t="n"/>
      <c r="QI181" s="79" t="n"/>
      <c r="QJ181" s="79" t="n"/>
      <c r="QK181" s="79" t="n"/>
      <c r="QL181" s="79" t="n"/>
      <c r="QM181" s="79" t="n"/>
      <c r="QN181" s="79" t="n"/>
      <c r="QO181" s="79" t="n"/>
      <c r="QP181" s="79" t="n"/>
      <c r="QQ181" s="79" t="n"/>
      <c r="QR181" s="79" t="n"/>
      <c r="QS181" s="79" t="n"/>
      <c r="QT181" s="79" t="n"/>
      <c r="QU181" s="79" t="n"/>
      <c r="QV181" s="79" t="n"/>
      <c r="QW181" s="79" t="n"/>
      <c r="QX181" s="79" t="n"/>
      <c r="QY181" s="79" t="n"/>
      <c r="QZ181" s="79" t="n"/>
      <c r="RA181" s="79" t="n"/>
      <c r="RB181" s="79" t="n"/>
      <c r="RC181" s="79" t="n"/>
      <c r="RF181" s="78" t="n">
        <v>37</v>
      </c>
      <c r="RG181" s="79" t="n"/>
      <c r="RH181" s="79" t="n"/>
      <c r="RI181" s="79" t="n"/>
      <c r="RJ181" s="79" t="n"/>
      <c r="RK181" s="79" t="n"/>
      <c r="RL181" s="79" t="n"/>
      <c r="RM181" s="79" t="n"/>
      <c r="RN181" s="79" t="n"/>
      <c r="RO181" s="79" t="n"/>
      <c r="RP181" s="79" t="n"/>
      <c r="RQ181" s="79" t="n"/>
      <c r="RR181" s="79" t="n"/>
      <c r="RS181" s="79" t="n"/>
      <c r="RT181" s="79" t="n"/>
      <c r="RU181" s="79" t="n"/>
      <c r="RV181" s="79" t="n"/>
      <c r="RW181" s="79" t="n"/>
      <c r="RX181" s="79" t="n"/>
      <c r="RY181" s="79" t="n"/>
      <c r="RZ181" s="79" t="n"/>
      <c r="SA181" s="79" t="n"/>
      <c r="SB181" s="79" t="n"/>
      <c r="SC181" s="79" t="n"/>
      <c r="SD181" s="79" t="n"/>
      <c r="SE181" s="79" t="n"/>
      <c r="SF181" s="79" t="n"/>
      <c r="SG181" s="79" t="n"/>
      <c r="SH181" s="79" t="n"/>
      <c r="SI181" s="79" t="n"/>
      <c r="SJ181" s="79" t="n"/>
      <c r="SK181" s="79" t="n"/>
      <c r="SL181" s="79" t="n"/>
      <c r="SM181" s="79" t="n"/>
      <c r="SN181" s="79" t="n"/>
      <c r="SO181" s="79" t="n"/>
      <c r="SP181" s="79" t="n"/>
      <c r="SQ181" s="79" t="n"/>
      <c r="SR181" s="79" t="n"/>
      <c r="SS181" s="79" t="n"/>
      <c r="ST181" s="79" t="n"/>
      <c r="SW181" s="78" t="n">
        <v>37</v>
      </c>
      <c r="SX181" s="79" t="n"/>
      <c r="SY181" s="79" t="n"/>
      <c r="SZ181" s="79" t="n"/>
      <c r="TA181" s="79" t="n"/>
      <c r="TB181" s="79" t="n"/>
      <c r="TC181" s="79" t="n"/>
      <c r="TD181" s="79" t="n"/>
      <c r="TE181" s="79" t="n"/>
      <c r="TF181" s="79" t="n"/>
      <c r="TG181" s="79" t="n"/>
      <c r="TH181" s="79" t="n"/>
      <c r="TI181" s="79" t="n"/>
      <c r="TJ181" s="79" t="n"/>
      <c r="TK181" s="79" t="n"/>
      <c r="TL181" s="79" t="n"/>
      <c r="TM181" s="79" t="n"/>
      <c r="TN181" s="79" t="n"/>
      <c r="TO181" s="79" t="n"/>
      <c r="TP181" s="79" t="n"/>
      <c r="TQ181" s="79" t="n"/>
      <c r="TR181" s="79" t="n"/>
      <c r="TS181" s="79" t="n"/>
      <c r="TT181" s="79" t="n"/>
      <c r="TU181" s="79" t="n"/>
      <c r="TV181" s="79" t="n"/>
      <c r="TW181" s="79" t="n"/>
      <c r="TX181" s="79" t="n"/>
      <c r="TY181" s="79" t="n"/>
      <c r="TZ181" s="79" t="n"/>
      <c r="UA181" s="79" t="n"/>
      <c r="UB181" s="79" t="n"/>
      <c r="UC181" s="79" t="n"/>
      <c r="UD181" s="79" t="n"/>
      <c r="UE181" s="79" t="n"/>
      <c r="UF181" s="79" t="n"/>
      <c r="UG181" s="79" t="n"/>
      <c r="UH181" s="79" t="n"/>
      <c r="UI181" s="79" t="n"/>
      <c r="UJ181" s="79" t="n"/>
      <c r="UK181" s="79" t="n"/>
      <c r="UN181" s="78" t="n">
        <v>37</v>
      </c>
      <c r="UO181" s="79" t="n"/>
      <c r="UP181" s="79" t="n"/>
      <c r="UQ181" s="79" t="n"/>
      <c r="UR181" s="79" t="n"/>
      <c r="US181" s="79" t="n"/>
      <c r="UT181" s="79" t="n"/>
      <c r="UU181" s="79" t="n"/>
      <c r="UV181" s="79" t="n"/>
      <c r="UW181" s="79" t="n"/>
      <c r="UX181" s="79" t="n"/>
      <c r="UY181" s="79" t="n"/>
      <c r="UZ181" s="79" t="n"/>
      <c r="VA181" s="79" t="n"/>
      <c r="VB181" s="79" t="n"/>
      <c r="VC181" s="79" t="n"/>
      <c r="VD181" s="79" t="n"/>
      <c r="VE181" s="79" t="n"/>
      <c r="VF181" s="79" t="n"/>
      <c r="VG181" s="79" t="n"/>
      <c r="VH181" s="79" t="n"/>
      <c r="VI181" s="79" t="n"/>
      <c r="VJ181" s="79" t="n"/>
      <c r="VK181" s="79" t="n"/>
      <c r="VL181" s="79" t="n"/>
      <c r="VM181" s="79" t="n"/>
      <c r="VN181" s="79" t="n"/>
      <c r="VO181" s="79" t="n"/>
      <c r="VP181" s="79" t="n"/>
      <c r="VQ181" s="79" t="n"/>
      <c r="VR181" s="79" t="n"/>
      <c r="VS181" s="79" t="n"/>
      <c r="VT181" s="79" t="n"/>
      <c r="VU181" s="79" t="n"/>
      <c r="VV181" s="79" t="n"/>
      <c r="VW181" s="79" t="n"/>
      <c r="VX181" s="79" t="n"/>
      <c r="VY181" s="79" t="n"/>
      <c r="VZ181" s="79" t="n"/>
      <c r="WA181" s="79" t="n"/>
      <c r="WB181" s="79" t="n"/>
      <c r="WE181" s="78" t="n">
        <v>37</v>
      </c>
      <c r="WF181" s="79" t="n"/>
      <c r="WG181" s="79" t="n"/>
      <c r="WH181" s="79" t="n"/>
      <c r="WI181" s="79" t="n"/>
      <c r="WJ181" s="79" t="n"/>
      <c r="WK181" s="79" t="n"/>
      <c r="WL181" s="79" t="n"/>
      <c r="WM181" s="79" t="n"/>
      <c r="WN181" s="79" t="n"/>
      <c r="WO181" s="79" t="n"/>
      <c r="WP181" s="79" t="n"/>
      <c r="WQ181" s="79" t="n"/>
      <c r="WR181" s="79" t="n"/>
      <c r="WS181" s="79" t="n"/>
      <c r="WT181" s="79" t="n"/>
      <c r="WU181" s="79" t="n"/>
      <c r="WV181" s="79" t="n"/>
      <c r="WW181" s="79" t="n"/>
      <c r="WX181" s="79" t="n"/>
      <c r="WY181" s="79" t="n"/>
      <c r="WZ181" s="79" t="n"/>
      <c r="XA181" s="79" t="n"/>
      <c r="XB181" s="79" t="n"/>
      <c r="XC181" s="79" t="n"/>
      <c r="XD181" s="79" t="n"/>
      <c r="XE181" s="79" t="n"/>
      <c r="XF181" s="79" t="n"/>
      <c r="XG181" s="79" t="n"/>
      <c r="XH181" s="79" t="n"/>
      <c r="XI181" s="79" t="n"/>
      <c r="XJ181" s="79" t="n"/>
      <c r="XK181" s="79" t="n"/>
      <c r="XL181" s="79" t="n"/>
      <c r="XM181" s="79" t="n"/>
      <c r="XN181" s="79" t="n"/>
      <c r="XO181" s="79" t="n"/>
      <c r="XP181" s="79" t="n"/>
      <c r="XQ181" s="79" t="n"/>
      <c r="XR181" s="79" t="n"/>
      <c r="XS181" s="79" t="n"/>
      <c r="XV181" s="78" t="n">
        <v>37</v>
      </c>
      <c r="XW181" s="79" t="n"/>
      <c r="XX181" s="79" t="n"/>
      <c r="XY181" s="79" t="n"/>
      <c r="XZ181" s="79" t="n"/>
      <c r="YA181" s="79" t="n"/>
      <c r="YB181" s="79" t="n"/>
      <c r="YC181" s="79" t="n"/>
      <c r="YD181" s="79" t="n"/>
      <c r="YE181" s="79" t="n"/>
      <c r="YF181" s="79" t="n"/>
      <c r="YG181" s="79" t="n"/>
      <c r="YH181" s="79" t="n"/>
      <c r="YI181" s="79" t="n"/>
      <c r="YJ181" s="79" t="n"/>
      <c r="YK181" s="79" t="n"/>
      <c r="YL181" s="79" t="n"/>
      <c r="YM181" s="79" t="n"/>
      <c r="YN181" s="79" t="n"/>
      <c r="YO181" s="79" t="n"/>
      <c r="YP181" s="79" t="n"/>
      <c r="YQ181" s="79" t="n"/>
      <c r="YR181" s="79" t="n"/>
      <c r="YS181" s="79" t="n"/>
      <c r="YT181" s="79" t="n"/>
      <c r="YU181" s="79" t="n"/>
      <c r="YV181" s="79" t="n"/>
      <c r="YW181" s="79" t="n"/>
      <c r="YX181" s="79" t="n"/>
      <c r="YY181" s="79" t="n"/>
      <c r="YZ181" s="79" t="n"/>
      <c r="ZA181" s="79" t="n"/>
      <c r="ZB181" s="79" t="n"/>
      <c r="ZC181" s="79" t="n"/>
      <c r="ZD181" s="79" t="n"/>
      <c r="ZE181" s="79" t="n"/>
      <c r="ZF181" s="79" t="n"/>
      <c r="ZG181" s="79" t="n"/>
      <c r="ZH181" s="79" t="n"/>
      <c r="ZI181" s="79" t="n"/>
      <c r="ZJ181" s="79" t="n"/>
      <c r="ZM181" s="78" t="n">
        <v>37</v>
      </c>
      <c r="ZN181" s="79" t="n"/>
      <c r="ZO181" s="79" t="n"/>
      <c r="ZP181" s="79" t="n"/>
      <c r="ZQ181" s="79" t="n"/>
      <c r="ZR181" s="79" t="n"/>
      <c r="ZS181" s="79" t="n"/>
      <c r="ZT181" s="79" t="n"/>
      <c r="ZU181" s="79" t="n"/>
      <c r="ZV181" s="79" t="n"/>
      <c r="ZW181" s="79" t="n"/>
      <c r="ZX181" s="79" t="n"/>
      <c r="ZY181" s="79" t="n"/>
      <c r="ZZ181" s="79" t="n"/>
      <c r="AAA181" s="79" t="n"/>
      <c r="AAB181" s="79" t="n"/>
      <c r="AAC181" s="79" t="n"/>
      <c r="AAD181" s="79" t="n"/>
      <c r="AAE181" s="79" t="n"/>
      <c r="AAF181" s="79" t="n"/>
      <c r="AAG181" s="79" t="n"/>
      <c r="AAH181" s="79" t="n"/>
      <c r="AAI181" s="79" t="n"/>
      <c r="AAJ181" s="79" t="n"/>
      <c r="AAK181" s="79" t="n"/>
      <c r="AAL181" s="79" t="n"/>
      <c r="AAM181" s="79" t="n"/>
      <c r="AAN181" s="79" t="n"/>
      <c r="AAO181" s="79" t="n"/>
      <c r="AAP181" s="79" t="n"/>
      <c r="AAQ181" s="79" t="n"/>
      <c r="AAR181" s="79" t="n"/>
      <c r="AAS181" s="79" t="n"/>
      <c r="AAT181" s="79" t="n"/>
      <c r="AAU181" s="79" t="n"/>
      <c r="AAV181" s="79" t="n"/>
      <c r="AAW181" s="79" t="n"/>
      <c r="AAX181" s="79" t="n"/>
      <c r="AAY181" s="79" t="n"/>
      <c r="AAZ181" s="79" t="n"/>
      <c r="ABA181" s="79" t="n"/>
      <c r="ABD181" s="78" t="n">
        <v>37</v>
      </c>
      <c r="ABE181" s="79" t="n"/>
      <c r="ABF181" s="79" t="n"/>
      <c r="ABG181" s="79" t="n"/>
      <c r="ABH181" s="79" t="n"/>
      <c r="ABI181" s="79" t="n"/>
      <c r="ABJ181" s="79" t="n"/>
      <c r="ABK181" s="79" t="n"/>
      <c r="ABL181" s="79" t="n"/>
      <c r="ABM181" s="79" t="n"/>
      <c r="ABN181" s="79" t="n"/>
      <c r="ABO181" s="79" t="n"/>
      <c r="ABP181" s="79" t="n"/>
      <c r="ABQ181" s="79" t="n"/>
      <c r="ABR181" s="79" t="n"/>
      <c r="ABS181" s="79" t="n"/>
      <c r="ABT181" s="79" t="n"/>
      <c r="ABU181" s="79" t="n"/>
      <c r="ABV181" s="79" t="n"/>
      <c r="ABW181" s="79" t="n"/>
      <c r="ABX181" s="79" t="n"/>
      <c r="ABY181" s="79" t="n"/>
      <c r="ABZ181" s="79" t="n"/>
      <c r="ACA181" s="79" t="n"/>
      <c r="ACB181" s="79" t="n"/>
      <c r="ACC181" s="79" t="n"/>
      <c r="ACD181" s="79" t="n"/>
      <c r="ACE181" s="79" t="n"/>
      <c r="ACF181" s="79" t="n"/>
      <c r="ACG181" s="79" t="n"/>
      <c r="ACH181" s="79" t="n"/>
      <c r="ACI181" s="79" t="n"/>
      <c r="ACJ181" s="79" t="n"/>
      <c r="ACK181" s="79" t="n"/>
      <c r="ACL181" s="79" t="n"/>
      <c r="ACM181" s="79" t="n"/>
      <c r="ACN181" s="79" t="n"/>
      <c r="ACO181" s="79" t="n"/>
      <c r="ACP181" s="79" t="n"/>
      <c r="ACQ181" s="79" t="n"/>
      <c r="ACR181" s="79" t="n"/>
      <c r="ACU181" s="78" t="n">
        <v>37</v>
      </c>
      <c r="ACV181" s="79" t="n"/>
      <c r="ACW181" s="79" t="n"/>
      <c r="ACX181" s="79" t="n"/>
      <c r="ACY181" s="79" t="n"/>
      <c r="ACZ181" s="79" t="n"/>
      <c r="ADA181" s="79" t="n"/>
      <c r="ADB181" s="79" t="n"/>
      <c r="ADC181" s="79" t="n"/>
      <c r="ADD181" s="79" t="n"/>
      <c r="ADE181" s="79" t="n"/>
      <c r="ADF181" s="79" t="n"/>
      <c r="ADG181" s="79" t="n"/>
      <c r="ADH181" s="79" t="n"/>
      <c r="ADI181" s="79" t="n"/>
      <c r="ADJ181" s="79" t="n"/>
      <c r="ADK181" s="79" t="n"/>
      <c r="ADL181" s="79" t="n"/>
      <c r="ADM181" s="79" t="n"/>
      <c r="ADN181" s="79" t="n"/>
      <c r="ADO181" s="79" t="n"/>
      <c r="ADP181" s="79" t="n"/>
      <c r="ADQ181" s="79" t="n"/>
      <c r="ADR181" s="79" t="n"/>
      <c r="ADS181" s="79" t="n"/>
      <c r="ADT181" s="79" t="n"/>
      <c r="ADU181" s="79" t="n"/>
      <c r="ADV181" s="79" t="n"/>
      <c r="ADW181" s="79" t="n"/>
      <c r="ADX181" s="79" t="n"/>
      <c r="ADY181" s="79" t="n"/>
      <c r="ADZ181" s="79" t="n"/>
      <c r="AEA181" s="79" t="n"/>
      <c r="AEB181" s="79" t="n"/>
      <c r="AEC181" s="79" t="n"/>
      <c r="AED181" s="79" t="n"/>
      <c r="AEE181" s="79" t="n"/>
      <c r="AEF181" s="79" t="n"/>
      <c r="AEG181" s="79" t="n"/>
      <c r="AEH181" s="79" t="n"/>
      <c r="AEI181" s="79" t="n"/>
      <c r="AEL181" s="78" t="n">
        <v>37</v>
      </c>
      <c r="AEM181" s="79" t="n"/>
      <c r="AEN181" s="79" t="n"/>
      <c r="AEO181" s="79" t="n"/>
      <c r="AEP181" s="79" t="n"/>
      <c r="AEQ181" s="79" t="n"/>
      <c r="AER181" s="79" t="n"/>
      <c r="AES181" s="79" t="n"/>
      <c r="AET181" s="79" t="n"/>
      <c r="AEU181" s="79" t="n"/>
      <c r="AEV181" s="79" t="n"/>
      <c r="AEW181" s="79" t="n"/>
      <c r="AEX181" s="79" t="n"/>
      <c r="AEY181" s="79" t="n"/>
      <c r="AEZ181" s="79" t="n"/>
      <c r="AFA181" s="79" t="n"/>
      <c r="AFB181" s="79" t="n"/>
      <c r="AFC181" s="79" t="n"/>
      <c r="AFD181" s="79" t="n"/>
      <c r="AFE181" s="79" t="n"/>
      <c r="AFF181" s="79" t="n"/>
      <c r="AFG181" s="79" t="n"/>
      <c r="AFH181" s="79" t="n"/>
      <c r="AFI181" s="79" t="n"/>
      <c r="AFJ181" s="79" t="n"/>
      <c r="AFK181" s="79" t="n"/>
      <c r="AFL181" s="79" t="n"/>
      <c r="AFM181" s="79" t="n"/>
      <c r="AFN181" s="79" t="n"/>
      <c r="AFO181" s="79" t="n"/>
      <c r="AFP181" s="79" t="n"/>
      <c r="AFQ181" s="79" t="n"/>
      <c r="AFR181" s="79" t="n"/>
      <c r="AFS181" s="79" t="n"/>
      <c r="AFT181" s="79" t="n"/>
      <c r="AFU181" s="79" t="n"/>
      <c r="AFV181" s="79" t="n"/>
      <c r="AFW181" s="79" t="n"/>
      <c r="AFX181" s="79" t="n"/>
      <c r="AFY181" s="79" t="n"/>
      <c r="AFZ181" s="79" t="n"/>
    </row>
    <row r="182">
      <c r="A182" s="78" t="n">
        <v>38</v>
      </c>
      <c r="B182" s="79" t="n"/>
      <c r="C182" s="79" t="n"/>
      <c r="D182" s="79" t="n"/>
      <c r="E182" s="79" t="n"/>
      <c r="F182" s="79" t="n"/>
      <c r="G182" s="79" t="n"/>
      <c r="H182" s="79" t="n"/>
      <c r="I182" s="79" t="n"/>
      <c r="J182" s="79" t="n"/>
      <c r="K182" s="79" t="n"/>
      <c r="L182" s="79" t="n"/>
      <c r="M182" s="79" t="n"/>
      <c r="N182" s="79" t="n"/>
      <c r="O182" s="79" t="n"/>
      <c r="P182" s="79" t="n"/>
      <c r="Q182" s="79" t="n"/>
      <c r="R182" s="79" t="n"/>
      <c r="S182" s="79" t="n"/>
      <c r="T182" s="79" t="n"/>
      <c r="U182" s="79" t="n"/>
      <c r="V182" s="79" t="n"/>
      <c r="W182" s="79" t="n"/>
      <c r="X182" s="79" t="n"/>
      <c r="Y182" s="79" t="n"/>
      <c r="Z182" s="79" t="n"/>
      <c r="AA182" s="79" t="n"/>
      <c r="AB182" s="79" t="n"/>
      <c r="AC182" s="79" t="n"/>
      <c r="AD182" s="79" t="n"/>
      <c r="AE182" s="79" t="n"/>
      <c r="AF182" s="79" t="n"/>
      <c r="AG182" s="79" t="n"/>
      <c r="AH182" s="79" t="n"/>
      <c r="AI182" s="79" t="n"/>
      <c r="AJ182" s="79" t="n"/>
      <c r="AK182" s="79" t="n"/>
      <c r="AL182" s="79" t="n"/>
      <c r="AM182" s="79" t="n"/>
      <c r="AN182" s="79" t="n"/>
      <c r="AO182" s="79" t="n"/>
      <c r="AR182" s="78" t="n">
        <v>38</v>
      </c>
      <c r="AS182" s="79" t="n"/>
      <c r="AT182" s="79" t="n"/>
      <c r="AU182" s="79" t="n"/>
      <c r="AV182" s="79" t="n"/>
      <c r="AW182" s="79" t="n"/>
      <c r="AX182" s="79" t="n"/>
      <c r="AY182" s="79" t="n"/>
      <c r="AZ182" s="79" t="n"/>
      <c r="BA182" s="79" t="n"/>
      <c r="BB182" s="79" t="n"/>
      <c r="BC182" s="79" t="n"/>
      <c r="BD182" s="79" t="n"/>
      <c r="BE182" s="79" t="n"/>
      <c r="BF182" s="79" t="n"/>
      <c r="BG182" s="79" t="n"/>
      <c r="BH182" s="79" t="n"/>
      <c r="BI182" s="79" t="n"/>
      <c r="BJ182" s="79" t="n"/>
      <c r="BK182" s="79" t="n"/>
      <c r="BL182" s="79" t="n"/>
      <c r="BM182" s="79" t="n"/>
      <c r="BN182" s="79" t="n"/>
      <c r="BO182" s="79" t="n"/>
      <c r="BP182" s="79" t="n"/>
      <c r="BQ182" s="79" t="n"/>
      <c r="BR182" s="79" t="n"/>
      <c r="BS182" s="79" t="n"/>
      <c r="BT182" s="79" t="n"/>
      <c r="BU182" s="79" t="n"/>
      <c r="BV182" s="79" t="n"/>
      <c r="BW182" s="79" t="n"/>
      <c r="BX182" s="79" t="n"/>
      <c r="BY182" s="79" t="n"/>
      <c r="BZ182" s="79" t="n"/>
      <c r="CA182" s="79" t="n"/>
      <c r="CB182" s="79" t="n"/>
      <c r="CC182" s="79" t="n"/>
      <c r="CD182" s="79" t="n"/>
      <c r="CE182" s="79" t="n"/>
      <c r="CF182" s="79" t="n"/>
      <c r="CI182" s="78" t="n">
        <v>38</v>
      </c>
      <c r="CJ182" s="79" t="n"/>
      <c r="CK182" s="79" t="n"/>
      <c r="CL182" s="79" t="n"/>
      <c r="CM182" s="79" t="n"/>
      <c r="CN182" s="79" t="n"/>
      <c r="CO182" s="79" t="n"/>
      <c r="CP182" s="79" t="n"/>
      <c r="CQ182" s="79" t="n"/>
      <c r="CR182" s="79" t="n"/>
      <c r="CS182" s="79" t="n"/>
      <c r="CT182" s="79" t="n"/>
      <c r="CU182" s="79" t="n"/>
      <c r="CV182" s="79" t="n"/>
      <c r="CW182" s="79" t="n"/>
      <c r="CX182" s="79" t="n"/>
      <c r="CY182" s="79" t="n"/>
      <c r="CZ182" s="79" t="n"/>
      <c r="DA182" s="79" t="n"/>
      <c r="DB182" s="79" t="n"/>
      <c r="DC182" s="79" t="n"/>
      <c r="DD182" s="79" t="n"/>
      <c r="DE182" s="79" t="n"/>
      <c r="DF182" s="79" t="n"/>
      <c r="DG182" s="79" t="n"/>
      <c r="DH182" s="79" t="n"/>
      <c r="DI182" s="79" t="n"/>
      <c r="DJ182" s="79" t="n"/>
      <c r="DK182" s="79" t="n"/>
      <c r="DL182" s="79" t="n"/>
      <c r="DM182" s="79" t="n"/>
      <c r="DN182" s="79" t="n"/>
      <c r="DO182" s="79" t="n"/>
      <c r="DP182" s="79" t="n"/>
      <c r="DQ182" s="79" t="n"/>
      <c r="DR182" s="79" t="n"/>
      <c r="DS182" s="79" t="n"/>
      <c r="DT182" s="79" t="n"/>
      <c r="DU182" s="79" t="n"/>
      <c r="DV182" s="79" t="n"/>
      <c r="DW182" s="79" t="n"/>
      <c r="DZ182" s="78" t="n">
        <v>38</v>
      </c>
      <c r="EA182" s="79" t="n"/>
      <c r="EB182" s="79" t="n"/>
      <c r="EC182" s="79" t="n"/>
      <c r="ED182" s="79" t="n"/>
      <c r="EE182" s="79" t="n"/>
      <c r="EF182" s="79" t="n"/>
      <c r="EG182" s="79" t="n"/>
      <c r="EH182" s="79" t="n"/>
      <c r="EI182" s="79" t="n"/>
      <c r="EJ182" s="79" t="n"/>
      <c r="EK182" s="79" t="n"/>
      <c r="EL182" s="79" t="n"/>
      <c r="EM182" s="79" t="n"/>
      <c r="EN182" s="79" t="n"/>
      <c r="EO182" s="79" t="n"/>
      <c r="EP182" s="79" t="n"/>
      <c r="EQ182" s="79" t="n"/>
      <c r="ER182" s="79" t="n"/>
      <c r="ES182" s="79" t="n"/>
      <c r="ET182" s="79" t="n"/>
      <c r="EU182" s="79" t="n"/>
      <c r="EV182" s="79" t="n"/>
      <c r="EW182" s="79" t="n"/>
      <c r="EX182" s="79" t="n"/>
      <c r="EY182" s="79" t="n"/>
      <c r="EZ182" s="79" t="n"/>
      <c r="FA182" s="79" t="n"/>
      <c r="FB182" s="79" t="n"/>
      <c r="FC182" s="79" t="n"/>
      <c r="FD182" s="79" t="n"/>
      <c r="FE182" s="79" t="n"/>
      <c r="FF182" s="79" t="n"/>
      <c r="FG182" s="79" t="n"/>
      <c r="FH182" s="79" t="n"/>
      <c r="FI182" s="79" t="n"/>
      <c r="FJ182" s="79" t="n"/>
      <c r="FK182" s="79" t="n"/>
      <c r="FL182" s="79" t="n"/>
      <c r="FM182" s="79" t="n"/>
      <c r="FN182" s="79" t="n"/>
      <c r="FQ182" s="78" t="n">
        <v>38</v>
      </c>
      <c r="FR182" s="79" t="n"/>
      <c r="FS182" s="79" t="n"/>
      <c r="FT182" s="79" t="n"/>
      <c r="FU182" s="79" t="n"/>
      <c r="FV182" s="79" t="n"/>
      <c r="FW182" s="79" t="n"/>
      <c r="FX182" s="79" t="n"/>
      <c r="FY182" s="79" t="n"/>
      <c r="FZ182" s="79" t="n"/>
      <c r="GA182" s="79" t="n"/>
      <c r="GB182" s="79" t="n"/>
      <c r="GC182" s="79" t="n"/>
      <c r="GD182" s="79" t="n"/>
      <c r="GE182" s="79" t="n"/>
      <c r="GF182" s="79" t="n"/>
      <c r="GG182" s="79" t="n"/>
      <c r="GH182" s="79" t="n"/>
      <c r="GI182" s="79" t="n"/>
      <c r="GJ182" s="79" t="n"/>
      <c r="GK182" s="79" t="n"/>
      <c r="GL182" s="79" t="n"/>
      <c r="GM182" s="79" t="n"/>
      <c r="GN182" s="79" t="n"/>
      <c r="GO182" s="79" t="n"/>
      <c r="GP182" s="79" t="n"/>
      <c r="GQ182" s="79" t="n"/>
      <c r="GR182" s="79" t="n"/>
      <c r="GS182" s="79" t="n"/>
      <c r="GT182" s="79" t="n"/>
      <c r="GU182" s="79" t="n"/>
      <c r="GV182" s="79" t="n"/>
      <c r="GW182" s="79" t="n"/>
      <c r="GX182" s="79" t="n"/>
      <c r="GY182" s="79" t="n"/>
      <c r="GZ182" s="79" t="n"/>
      <c r="HA182" s="79" t="n"/>
      <c r="HB182" s="79" t="n"/>
      <c r="HC182" s="79" t="n"/>
      <c r="HD182" s="79" t="n"/>
      <c r="HE182" s="79" t="n"/>
      <c r="HH182" s="78" t="n">
        <v>38</v>
      </c>
      <c r="HI182" s="79" t="n"/>
      <c r="HJ182" s="79" t="n"/>
      <c r="HK182" s="79" t="n"/>
      <c r="HL182" s="79" t="n"/>
      <c r="HM182" s="79" t="n"/>
      <c r="HN182" s="79" t="n"/>
      <c r="HO182" s="79" t="n"/>
      <c r="HP182" s="79" t="n"/>
      <c r="HQ182" s="79" t="n"/>
      <c r="HR182" s="79" t="n"/>
      <c r="HS182" s="79" t="n"/>
      <c r="HT182" s="79" t="n"/>
      <c r="HU182" s="79" t="n"/>
      <c r="HV182" s="79" t="n"/>
      <c r="HW182" s="79" t="n"/>
      <c r="HX182" s="79" t="n"/>
      <c r="HY182" s="79" t="n"/>
      <c r="HZ182" s="79" t="n"/>
      <c r="IA182" s="79" t="n"/>
      <c r="IB182" s="79" t="n"/>
      <c r="IC182" s="79" t="n"/>
      <c r="ID182" s="79" t="n"/>
      <c r="IE182" s="79" t="n"/>
      <c r="IF182" s="79" t="n"/>
      <c r="IG182" s="79" t="n"/>
      <c r="IH182" s="79" t="n"/>
      <c r="II182" s="79" t="n"/>
      <c r="IJ182" s="79" t="n"/>
      <c r="IK182" s="79" t="n"/>
      <c r="IL182" s="79" t="n"/>
      <c r="IM182" s="79" t="n"/>
      <c r="IN182" s="79" t="n"/>
      <c r="IO182" s="79" t="n"/>
      <c r="IP182" s="79" t="n"/>
      <c r="IQ182" s="79" t="n"/>
      <c r="IR182" s="79" t="n"/>
      <c r="IS182" s="79" t="n"/>
      <c r="IT182" s="79" t="n"/>
      <c r="IU182" s="79" t="n"/>
      <c r="IV182" s="79" t="n"/>
      <c r="IY182" s="78" t="n">
        <v>38</v>
      </c>
      <c r="IZ182" s="79" t="n"/>
      <c r="JA182" s="79" t="n"/>
      <c r="JB182" s="79" t="n"/>
      <c r="JC182" s="79" t="n"/>
      <c r="JD182" s="79" t="n"/>
      <c r="JE182" s="79" t="n"/>
      <c r="JF182" s="79" t="n"/>
      <c r="JG182" s="79" t="n"/>
      <c r="JH182" s="79" t="n"/>
      <c r="JI182" s="79" t="n"/>
      <c r="JJ182" s="79" t="n"/>
      <c r="JK182" s="79" t="n"/>
      <c r="JL182" s="79" t="n"/>
      <c r="JM182" s="79" t="n"/>
      <c r="JN182" s="79" t="n"/>
      <c r="JO182" s="79" t="n"/>
      <c r="JP182" s="79" t="n"/>
      <c r="JQ182" s="79" t="n"/>
      <c r="JR182" s="79" t="n"/>
      <c r="JS182" s="79" t="n"/>
      <c r="JT182" s="79" t="n"/>
      <c r="JU182" s="79" t="n"/>
      <c r="JV182" s="79" t="n"/>
      <c r="JW182" s="79" t="n"/>
      <c r="JX182" s="79" t="n"/>
      <c r="JY182" s="79" t="n"/>
      <c r="JZ182" s="79" t="n"/>
      <c r="KA182" s="79" t="n"/>
      <c r="KB182" s="79" t="n"/>
      <c r="KC182" s="79" t="n"/>
      <c r="KD182" s="79" t="n"/>
      <c r="KE182" s="79" t="n"/>
      <c r="KF182" s="79" t="n"/>
      <c r="KG182" s="79" t="n"/>
      <c r="KH182" s="79" t="n"/>
      <c r="KI182" s="79" t="n"/>
      <c r="KJ182" s="79" t="n"/>
      <c r="KK182" s="79" t="n"/>
      <c r="KL182" s="79" t="n"/>
      <c r="KM182" s="79" t="n"/>
      <c r="KP182" s="78" t="n">
        <v>38</v>
      </c>
      <c r="KQ182" s="79" t="n"/>
      <c r="KR182" s="79" t="n"/>
      <c r="KS182" s="79" t="n"/>
      <c r="KT182" s="79" t="n"/>
      <c r="KU182" s="79" t="n"/>
      <c r="KV182" s="79" t="n"/>
      <c r="KW182" s="79" t="n"/>
      <c r="KX182" s="79" t="n"/>
      <c r="KY182" s="79" t="n"/>
      <c r="KZ182" s="79" t="n"/>
      <c r="LA182" s="79" t="n"/>
      <c r="LB182" s="79" t="n"/>
      <c r="LC182" s="79" t="n"/>
      <c r="LD182" s="79" t="n"/>
      <c r="LE182" s="79" t="n"/>
      <c r="LF182" s="79" t="n"/>
      <c r="LG182" s="79" t="n"/>
      <c r="LH182" s="79" t="n"/>
      <c r="LI182" s="79" t="n"/>
      <c r="LJ182" s="79" t="n"/>
      <c r="LK182" s="79" t="n"/>
      <c r="LL182" s="79" t="n"/>
      <c r="LM182" s="79" t="n"/>
      <c r="LN182" s="79" t="n"/>
      <c r="LO182" s="79" t="n"/>
      <c r="LP182" s="79" t="n"/>
      <c r="LQ182" s="79" t="n"/>
      <c r="LR182" s="79" t="n"/>
      <c r="LS182" s="79" t="n"/>
      <c r="LT182" s="79" t="n"/>
      <c r="LU182" s="79" t="n"/>
      <c r="LV182" s="79" t="n"/>
      <c r="LW182" s="79" t="n"/>
      <c r="LX182" s="79" t="n"/>
      <c r="LY182" s="79" t="n"/>
      <c r="LZ182" s="79" t="n"/>
      <c r="MA182" s="79" t="n"/>
      <c r="MB182" s="79" t="n"/>
      <c r="MC182" s="79" t="n"/>
      <c r="MD182" s="79" t="n"/>
      <c r="MG182" s="78" t="n">
        <v>38</v>
      </c>
      <c r="MH182" s="79" t="n"/>
      <c r="MI182" s="79" t="n"/>
      <c r="MJ182" s="79" t="n"/>
      <c r="MK182" s="79" t="n"/>
      <c r="ML182" s="79" t="n"/>
      <c r="MM182" s="79" t="n"/>
      <c r="MN182" s="79" t="n"/>
      <c r="MO182" s="79" t="n"/>
      <c r="MP182" s="79" t="n"/>
      <c r="MQ182" s="79" t="n"/>
      <c r="MR182" s="79" t="n"/>
      <c r="MS182" s="79" t="n"/>
      <c r="MT182" s="79" t="n"/>
      <c r="MU182" s="79" t="n"/>
      <c r="MV182" s="79" t="n"/>
      <c r="MW182" s="79" t="n"/>
      <c r="MX182" s="79" t="n"/>
      <c r="MY182" s="79" t="n"/>
      <c r="MZ182" s="79" t="n"/>
      <c r="NA182" s="79" t="n"/>
      <c r="NB182" s="79" t="n"/>
      <c r="NC182" s="79" t="n"/>
      <c r="ND182" s="79" t="n"/>
      <c r="NE182" s="79" t="n"/>
      <c r="NF182" s="79" t="n"/>
      <c r="NG182" s="79" t="n"/>
      <c r="NH182" s="79" t="n"/>
      <c r="NI182" s="79" t="n"/>
      <c r="NJ182" s="79" t="n"/>
      <c r="NK182" s="79" t="n"/>
      <c r="NL182" s="79" t="n"/>
      <c r="NM182" s="79" t="n"/>
      <c r="NN182" s="79" t="n"/>
      <c r="NO182" s="79" t="n"/>
      <c r="NP182" s="79" t="n"/>
      <c r="NQ182" s="79" t="n"/>
      <c r="NR182" s="79" t="n"/>
      <c r="NS182" s="79" t="n"/>
      <c r="NT182" s="79" t="n"/>
      <c r="NU182" s="79" t="n"/>
      <c r="NX182" s="78" t="n">
        <v>38</v>
      </c>
      <c r="NY182" s="79" t="n"/>
      <c r="NZ182" s="79" t="n"/>
      <c r="OA182" s="79" t="n"/>
      <c r="OB182" s="79" t="n"/>
      <c r="OC182" s="79" t="n"/>
      <c r="OD182" s="79" t="n"/>
      <c r="OE182" s="79" t="n"/>
      <c r="OF182" s="79" t="n"/>
      <c r="OG182" s="79" t="n"/>
      <c r="OH182" s="79" t="n"/>
      <c r="OI182" s="79" t="n"/>
      <c r="OJ182" s="79" t="n"/>
      <c r="OK182" s="79" t="n"/>
      <c r="OL182" s="79" t="n"/>
      <c r="OM182" s="79" t="n"/>
      <c r="ON182" s="79" t="n"/>
      <c r="OO182" s="79" t="n"/>
      <c r="OP182" s="79" t="n"/>
      <c r="OQ182" s="79" t="n"/>
      <c r="OR182" s="79" t="n"/>
      <c r="OS182" s="79" t="n"/>
      <c r="OT182" s="79" t="n"/>
      <c r="OU182" s="79" t="n"/>
      <c r="OV182" s="79" t="n"/>
      <c r="OW182" s="79" t="n"/>
      <c r="OX182" s="79" t="n"/>
      <c r="OY182" s="79" t="n"/>
      <c r="OZ182" s="79" t="n"/>
      <c r="PA182" s="79" t="n"/>
      <c r="PB182" s="79" t="n"/>
      <c r="PC182" s="79" t="n"/>
      <c r="PD182" s="79" t="n"/>
      <c r="PE182" s="79" t="n"/>
      <c r="PF182" s="79" t="n"/>
      <c r="PG182" s="79" t="n"/>
      <c r="PH182" s="79" t="n"/>
      <c r="PI182" s="79" t="n"/>
      <c r="PJ182" s="79" t="n"/>
      <c r="PK182" s="79" t="n"/>
      <c r="PL182" s="79" t="n"/>
      <c r="PO182" s="78" t="n">
        <v>38</v>
      </c>
      <c r="PP182" s="79" t="n"/>
      <c r="PQ182" s="79" t="n"/>
      <c r="PR182" s="79" t="n"/>
      <c r="PS182" s="79" t="n"/>
      <c r="PT182" s="79" t="n"/>
      <c r="PU182" s="79" t="n"/>
      <c r="PV182" s="79" t="n"/>
      <c r="PW182" s="79" t="n"/>
      <c r="PX182" s="79" t="n"/>
      <c r="PY182" s="79" t="n"/>
      <c r="PZ182" s="79" t="n"/>
      <c r="QA182" s="79" t="n"/>
      <c r="QB182" s="79" t="n"/>
      <c r="QC182" s="79" t="n"/>
      <c r="QD182" s="79" t="n"/>
      <c r="QE182" s="79" t="n"/>
      <c r="QF182" s="79" t="n"/>
      <c r="QG182" s="79" t="n"/>
      <c r="QH182" s="79" t="n"/>
      <c r="QI182" s="79" t="n"/>
      <c r="QJ182" s="79" t="n"/>
      <c r="QK182" s="79" t="n"/>
      <c r="QL182" s="79" t="n"/>
      <c r="QM182" s="79" t="n"/>
      <c r="QN182" s="79" t="n"/>
      <c r="QO182" s="79" t="n"/>
      <c r="QP182" s="79" t="n"/>
      <c r="QQ182" s="79" t="n"/>
      <c r="QR182" s="79" t="n"/>
      <c r="QS182" s="79" t="n"/>
      <c r="QT182" s="79" t="n"/>
      <c r="QU182" s="79" t="n"/>
      <c r="QV182" s="79" t="n"/>
      <c r="QW182" s="79" t="n"/>
      <c r="QX182" s="79" t="n"/>
      <c r="QY182" s="79" t="n"/>
      <c r="QZ182" s="79" t="n"/>
      <c r="RA182" s="79" t="n"/>
      <c r="RB182" s="79" t="n"/>
      <c r="RC182" s="79" t="n"/>
      <c r="RF182" s="78" t="n">
        <v>38</v>
      </c>
      <c r="RG182" s="79" t="n"/>
      <c r="RH182" s="79" t="n"/>
      <c r="RI182" s="79" t="n"/>
      <c r="RJ182" s="79" t="n"/>
      <c r="RK182" s="79" t="n"/>
      <c r="RL182" s="79" t="n"/>
      <c r="RM182" s="79" t="n"/>
      <c r="RN182" s="79" t="n"/>
      <c r="RO182" s="79" t="n"/>
      <c r="RP182" s="79" t="n"/>
      <c r="RQ182" s="79" t="n"/>
      <c r="RR182" s="79" t="n"/>
      <c r="RS182" s="79" t="n"/>
      <c r="RT182" s="79" t="n"/>
      <c r="RU182" s="79" t="n"/>
      <c r="RV182" s="79" t="n"/>
      <c r="RW182" s="79" t="n"/>
      <c r="RX182" s="79" t="n"/>
      <c r="RY182" s="79" t="n"/>
      <c r="RZ182" s="79" t="n"/>
      <c r="SA182" s="79" t="n"/>
      <c r="SB182" s="79" t="n"/>
      <c r="SC182" s="79" t="n"/>
      <c r="SD182" s="79" t="n"/>
      <c r="SE182" s="79" t="n"/>
      <c r="SF182" s="79" t="n"/>
      <c r="SG182" s="79" t="n"/>
      <c r="SH182" s="79" t="n"/>
      <c r="SI182" s="79" t="n"/>
      <c r="SJ182" s="79" t="n"/>
      <c r="SK182" s="79" t="n"/>
      <c r="SL182" s="79" t="n"/>
      <c r="SM182" s="79" t="n"/>
      <c r="SN182" s="79" t="n"/>
      <c r="SO182" s="79" t="n"/>
      <c r="SP182" s="79" t="n"/>
      <c r="SQ182" s="79" t="n"/>
      <c r="SR182" s="79" t="n"/>
      <c r="SS182" s="79" t="n"/>
      <c r="ST182" s="79" t="n"/>
      <c r="SW182" s="78" t="n">
        <v>38</v>
      </c>
      <c r="SX182" s="79" t="n"/>
      <c r="SY182" s="79" t="n"/>
      <c r="SZ182" s="79" t="n"/>
      <c r="TA182" s="79" t="n"/>
      <c r="TB182" s="79" t="n"/>
      <c r="TC182" s="79" t="n"/>
      <c r="TD182" s="79" t="n"/>
      <c r="TE182" s="79" t="n"/>
      <c r="TF182" s="79" t="n"/>
      <c r="TG182" s="79" t="n"/>
      <c r="TH182" s="79" t="n"/>
      <c r="TI182" s="79" t="n"/>
      <c r="TJ182" s="79" t="n"/>
      <c r="TK182" s="79" t="n"/>
      <c r="TL182" s="79" t="n"/>
      <c r="TM182" s="79" t="n"/>
      <c r="TN182" s="79" t="n"/>
      <c r="TO182" s="79" t="n"/>
      <c r="TP182" s="79" t="n"/>
      <c r="TQ182" s="79" t="n"/>
      <c r="TR182" s="79" t="n"/>
      <c r="TS182" s="79" t="n"/>
      <c r="TT182" s="79" t="n"/>
      <c r="TU182" s="79" t="n"/>
      <c r="TV182" s="79" t="n"/>
      <c r="TW182" s="79" t="n"/>
      <c r="TX182" s="79" t="n"/>
      <c r="TY182" s="79" t="n"/>
      <c r="TZ182" s="79" t="n"/>
      <c r="UA182" s="79" t="n"/>
      <c r="UB182" s="79" t="n"/>
      <c r="UC182" s="79" t="n"/>
      <c r="UD182" s="79" t="n"/>
      <c r="UE182" s="79" t="n"/>
      <c r="UF182" s="79" t="n"/>
      <c r="UG182" s="79" t="n"/>
      <c r="UH182" s="79" t="n"/>
      <c r="UI182" s="79" t="n"/>
      <c r="UJ182" s="79" t="n"/>
      <c r="UK182" s="79" t="n"/>
      <c r="UN182" s="78" t="n">
        <v>38</v>
      </c>
      <c r="UO182" s="79" t="n"/>
      <c r="UP182" s="79" t="n"/>
      <c r="UQ182" s="79" t="n"/>
      <c r="UR182" s="79" t="n"/>
      <c r="US182" s="79" t="n"/>
      <c r="UT182" s="79" t="n"/>
      <c r="UU182" s="79" t="n"/>
      <c r="UV182" s="79" t="n"/>
      <c r="UW182" s="79" t="n"/>
      <c r="UX182" s="79" t="n"/>
      <c r="UY182" s="79" t="n"/>
      <c r="UZ182" s="79" t="n"/>
      <c r="VA182" s="79" t="n"/>
      <c r="VB182" s="79" t="n"/>
      <c r="VC182" s="79" t="n"/>
      <c r="VD182" s="79" t="n"/>
      <c r="VE182" s="79" t="n"/>
      <c r="VF182" s="79" t="n"/>
      <c r="VG182" s="79" t="n"/>
      <c r="VH182" s="79" t="n"/>
      <c r="VI182" s="79" t="n"/>
      <c r="VJ182" s="79" t="n"/>
      <c r="VK182" s="79" t="n"/>
      <c r="VL182" s="79" t="n"/>
      <c r="VM182" s="79" t="n"/>
      <c r="VN182" s="79" t="n"/>
      <c r="VO182" s="79" t="n"/>
      <c r="VP182" s="79" t="n"/>
      <c r="VQ182" s="79" t="n"/>
      <c r="VR182" s="79" t="n"/>
      <c r="VS182" s="79" t="n"/>
      <c r="VT182" s="79" t="n"/>
      <c r="VU182" s="79" t="n"/>
      <c r="VV182" s="79" t="n"/>
      <c r="VW182" s="79" t="n"/>
      <c r="VX182" s="79" t="n"/>
      <c r="VY182" s="79" t="n"/>
      <c r="VZ182" s="79" t="n"/>
      <c r="WA182" s="79" t="n"/>
      <c r="WB182" s="79" t="n"/>
      <c r="WE182" s="78" t="n">
        <v>38</v>
      </c>
      <c r="WF182" s="79" t="n"/>
      <c r="WG182" s="79" t="n"/>
      <c r="WH182" s="79" t="n"/>
      <c r="WI182" s="79" t="n"/>
      <c r="WJ182" s="79" t="n"/>
      <c r="WK182" s="79" t="n"/>
      <c r="WL182" s="79" t="n"/>
      <c r="WM182" s="79" t="n"/>
      <c r="WN182" s="79" t="n"/>
      <c r="WO182" s="79" t="n"/>
      <c r="WP182" s="79" t="n"/>
      <c r="WQ182" s="79" t="n"/>
      <c r="WR182" s="79" t="n"/>
      <c r="WS182" s="79" t="n"/>
      <c r="WT182" s="79" t="n"/>
      <c r="WU182" s="79" t="n"/>
      <c r="WV182" s="79" t="n"/>
      <c r="WW182" s="79" t="n"/>
      <c r="WX182" s="79" t="n"/>
      <c r="WY182" s="79" t="n"/>
      <c r="WZ182" s="79" t="n"/>
      <c r="XA182" s="79" t="n"/>
      <c r="XB182" s="79" t="n"/>
      <c r="XC182" s="79" t="n"/>
      <c r="XD182" s="79" t="n"/>
      <c r="XE182" s="79" t="n"/>
      <c r="XF182" s="79" t="n"/>
      <c r="XG182" s="79" t="n"/>
      <c r="XH182" s="79" t="n"/>
      <c r="XI182" s="79" t="n"/>
      <c r="XJ182" s="79" t="n"/>
      <c r="XK182" s="79" t="n"/>
      <c r="XL182" s="79" t="n"/>
      <c r="XM182" s="79" t="n"/>
      <c r="XN182" s="79" t="n"/>
      <c r="XO182" s="79" t="n"/>
      <c r="XP182" s="79" t="n"/>
      <c r="XQ182" s="79" t="n"/>
      <c r="XR182" s="79" t="n"/>
      <c r="XS182" s="79" t="n"/>
      <c r="XV182" s="78" t="n">
        <v>38</v>
      </c>
      <c r="XW182" s="79" t="n"/>
      <c r="XX182" s="79" t="n"/>
      <c r="XY182" s="79" t="n"/>
      <c r="XZ182" s="79" t="n"/>
      <c r="YA182" s="79" t="n"/>
      <c r="YB182" s="79" t="n"/>
      <c r="YC182" s="79" t="n"/>
      <c r="YD182" s="79" t="n"/>
      <c r="YE182" s="79" t="n"/>
      <c r="YF182" s="79" t="n"/>
      <c r="YG182" s="79" t="n"/>
      <c r="YH182" s="79" t="n"/>
      <c r="YI182" s="79" t="n"/>
      <c r="YJ182" s="79" t="n"/>
      <c r="YK182" s="79" t="n"/>
      <c r="YL182" s="79" t="n"/>
      <c r="YM182" s="79" t="n"/>
      <c r="YN182" s="79" t="n"/>
      <c r="YO182" s="79" t="n"/>
      <c r="YP182" s="79" t="n"/>
      <c r="YQ182" s="79" t="n"/>
      <c r="YR182" s="79" t="n"/>
      <c r="YS182" s="79" t="n"/>
      <c r="YT182" s="79" t="n"/>
      <c r="YU182" s="79" t="n"/>
      <c r="YV182" s="79" t="n"/>
      <c r="YW182" s="79" t="n"/>
      <c r="YX182" s="79" t="n"/>
      <c r="YY182" s="79" t="n"/>
      <c r="YZ182" s="79" t="n"/>
      <c r="ZA182" s="79" t="n"/>
      <c r="ZB182" s="79" t="n"/>
      <c r="ZC182" s="79" t="n"/>
      <c r="ZD182" s="79" t="n"/>
      <c r="ZE182" s="79" t="n"/>
      <c r="ZF182" s="79" t="n"/>
      <c r="ZG182" s="79" t="n"/>
      <c r="ZH182" s="79" t="n"/>
      <c r="ZI182" s="79" t="n"/>
      <c r="ZJ182" s="79" t="n"/>
      <c r="ZM182" s="78" t="n">
        <v>38</v>
      </c>
      <c r="ZN182" s="79" t="n"/>
      <c r="ZO182" s="79" t="n"/>
      <c r="ZP182" s="79" t="n"/>
      <c r="ZQ182" s="79" t="n"/>
      <c r="ZR182" s="79" t="n"/>
      <c r="ZS182" s="79" t="n"/>
      <c r="ZT182" s="79" t="n"/>
      <c r="ZU182" s="79" t="n"/>
      <c r="ZV182" s="79" t="n"/>
      <c r="ZW182" s="79" t="n"/>
      <c r="ZX182" s="79" t="n"/>
      <c r="ZY182" s="79" t="n"/>
      <c r="ZZ182" s="79" t="n"/>
      <c r="AAA182" s="79" t="n"/>
      <c r="AAB182" s="79" t="n"/>
      <c r="AAC182" s="79" t="n"/>
      <c r="AAD182" s="79" t="n"/>
      <c r="AAE182" s="79" t="n"/>
      <c r="AAF182" s="79" t="n"/>
      <c r="AAG182" s="79" t="n"/>
      <c r="AAH182" s="79" t="n"/>
      <c r="AAI182" s="79" t="n"/>
      <c r="AAJ182" s="79" t="n"/>
      <c r="AAK182" s="79" t="n"/>
      <c r="AAL182" s="79" t="n"/>
      <c r="AAM182" s="79" t="n"/>
      <c r="AAN182" s="79" t="n"/>
      <c r="AAO182" s="79" t="n"/>
      <c r="AAP182" s="79" t="n"/>
      <c r="AAQ182" s="79" t="n"/>
      <c r="AAR182" s="79" t="n"/>
      <c r="AAS182" s="79" t="n"/>
      <c r="AAT182" s="79" t="n"/>
      <c r="AAU182" s="79" t="n"/>
      <c r="AAV182" s="79" t="n"/>
      <c r="AAW182" s="79" t="n"/>
      <c r="AAX182" s="79" t="n"/>
      <c r="AAY182" s="79" t="n"/>
      <c r="AAZ182" s="79" t="n"/>
      <c r="ABA182" s="79" t="n"/>
      <c r="ABD182" s="78" t="n">
        <v>38</v>
      </c>
      <c r="ABE182" s="79" t="n"/>
      <c r="ABF182" s="79" t="n"/>
      <c r="ABG182" s="79" t="n"/>
      <c r="ABH182" s="79" t="n"/>
      <c r="ABI182" s="79" t="n"/>
      <c r="ABJ182" s="79" t="n"/>
      <c r="ABK182" s="79" t="n"/>
      <c r="ABL182" s="79" t="n"/>
      <c r="ABM182" s="79" t="n"/>
      <c r="ABN182" s="79" t="n"/>
      <c r="ABO182" s="79" t="n"/>
      <c r="ABP182" s="79" t="n"/>
      <c r="ABQ182" s="79" t="n"/>
      <c r="ABR182" s="79" t="n"/>
      <c r="ABS182" s="79" t="n"/>
      <c r="ABT182" s="79" t="n"/>
      <c r="ABU182" s="79" t="n"/>
      <c r="ABV182" s="79" t="n"/>
      <c r="ABW182" s="79" t="n"/>
      <c r="ABX182" s="79" t="n"/>
      <c r="ABY182" s="79" t="n"/>
      <c r="ABZ182" s="79" t="n"/>
      <c r="ACA182" s="79" t="n"/>
      <c r="ACB182" s="79" t="n"/>
      <c r="ACC182" s="79" t="n"/>
      <c r="ACD182" s="79" t="n"/>
      <c r="ACE182" s="79" t="n"/>
      <c r="ACF182" s="79" t="n"/>
      <c r="ACG182" s="79" t="n"/>
      <c r="ACH182" s="79" t="n"/>
      <c r="ACI182" s="79" t="n"/>
      <c r="ACJ182" s="79" t="n"/>
      <c r="ACK182" s="79" t="n"/>
      <c r="ACL182" s="79" t="n"/>
      <c r="ACM182" s="79" t="n"/>
      <c r="ACN182" s="79" t="n"/>
      <c r="ACO182" s="79" t="n"/>
      <c r="ACP182" s="79" t="n"/>
      <c r="ACQ182" s="79" t="n"/>
      <c r="ACR182" s="79" t="n"/>
      <c r="ACU182" s="78" t="n">
        <v>38</v>
      </c>
      <c r="ACV182" s="79" t="n"/>
      <c r="ACW182" s="79" t="n"/>
      <c r="ACX182" s="79" t="n"/>
      <c r="ACY182" s="79" t="n"/>
      <c r="ACZ182" s="79" t="n"/>
      <c r="ADA182" s="79" t="n"/>
      <c r="ADB182" s="79" t="n"/>
      <c r="ADC182" s="79" t="n"/>
      <c r="ADD182" s="79" t="n"/>
      <c r="ADE182" s="79" t="n"/>
      <c r="ADF182" s="79" t="n"/>
      <c r="ADG182" s="79" t="n"/>
      <c r="ADH182" s="79" t="n"/>
      <c r="ADI182" s="79" t="n"/>
      <c r="ADJ182" s="79" t="n"/>
      <c r="ADK182" s="79" t="n"/>
      <c r="ADL182" s="79" t="n"/>
      <c r="ADM182" s="79" t="n"/>
      <c r="ADN182" s="79" t="n"/>
      <c r="ADO182" s="79" t="n"/>
      <c r="ADP182" s="79" t="n"/>
      <c r="ADQ182" s="79" t="n"/>
      <c r="ADR182" s="79" t="n"/>
      <c r="ADS182" s="79" t="n"/>
      <c r="ADT182" s="79" t="n"/>
      <c r="ADU182" s="79" t="n"/>
      <c r="ADV182" s="79" t="n"/>
      <c r="ADW182" s="79" t="n"/>
      <c r="ADX182" s="79" t="n"/>
      <c r="ADY182" s="79" t="n"/>
      <c r="ADZ182" s="79" t="n"/>
      <c r="AEA182" s="79" t="n"/>
      <c r="AEB182" s="79" t="n"/>
      <c r="AEC182" s="79" t="n"/>
      <c r="AED182" s="79" t="n"/>
      <c r="AEE182" s="79" t="n"/>
      <c r="AEF182" s="79" t="n"/>
      <c r="AEG182" s="79" t="n"/>
      <c r="AEH182" s="79" t="n"/>
      <c r="AEI182" s="79" t="n"/>
      <c r="AEL182" s="78" t="n">
        <v>38</v>
      </c>
      <c r="AEM182" s="79" t="n"/>
      <c r="AEN182" s="79" t="n"/>
      <c r="AEO182" s="79" t="n"/>
      <c r="AEP182" s="79" t="n"/>
      <c r="AEQ182" s="79" t="n"/>
      <c r="AER182" s="79" t="n"/>
      <c r="AES182" s="79" t="n"/>
      <c r="AET182" s="79" t="n"/>
      <c r="AEU182" s="79" t="n"/>
      <c r="AEV182" s="79" t="n"/>
      <c r="AEW182" s="79" t="n"/>
      <c r="AEX182" s="79" t="n"/>
      <c r="AEY182" s="79" t="n"/>
      <c r="AEZ182" s="79" t="n"/>
      <c r="AFA182" s="79" t="n"/>
      <c r="AFB182" s="79" t="n"/>
      <c r="AFC182" s="79" t="n"/>
      <c r="AFD182" s="79" t="n"/>
      <c r="AFE182" s="79" t="n"/>
      <c r="AFF182" s="79" t="n"/>
      <c r="AFG182" s="79" t="n"/>
      <c r="AFH182" s="79" t="n"/>
      <c r="AFI182" s="79" t="n"/>
      <c r="AFJ182" s="79" t="n"/>
      <c r="AFK182" s="79" t="n"/>
      <c r="AFL182" s="79" t="n"/>
      <c r="AFM182" s="79" t="n"/>
      <c r="AFN182" s="79" t="n"/>
      <c r="AFO182" s="79" t="n"/>
      <c r="AFP182" s="79" t="n"/>
      <c r="AFQ182" s="79" t="n"/>
      <c r="AFR182" s="79" t="n"/>
      <c r="AFS182" s="79" t="n"/>
      <c r="AFT182" s="79" t="n"/>
      <c r="AFU182" s="79" t="n"/>
      <c r="AFV182" s="79" t="n"/>
      <c r="AFW182" s="79" t="n"/>
      <c r="AFX182" s="79" t="n"/>
      <c r="AFY182" s="79" t="n"/>
      <c r="AFZ182" s="79" t="n"/>
    </row>
    <row r="183">
      <c r="A183" s="78" t="n">
        <v>39</v>
      </c>
      <c r="B183" s="79" t="n"/>
      <c r="C183" s="79" t="n"/>
      <c r="D183" s="79" t="n"/>
      <c r="E183" s="79" t="n"/>
      <c r="F183" s="79" t="n"/>
      <c r="G183" s="79" t="n"/>
      <c r="H183" s="79" t="n"/>
      <c r="I183" s="79" t="n"/>
      <c r="J183" s="79" t="n"/>
      <c r="K183" s="79" t="n"/>
      <c r="L183" s="79" t="n"/>
      <c r="M183" s="79" t="n"/>
      <c r="N183" s="79" t="n"/>
      <c r="O183" s="79" t="n"/>
      <c r="P183" s="79" t="n"/>
      <c r="Q183" s="79" t="n"/>
      <c r="R183" s="79" t="n"/>
      <c r="S183" s="79" t="n"/>
      <c r="T183" s="79" t="n"/>
      <c r="U183" s="79" t="n"/>
      <c r="V183" s="79" t="n"/>
      <c r="W183" s="79" t="n"/>
      <c r="X183" s="79" t="n"/>
      <c r="Y183" s="79" t="n"/>
      <c r="Z183" s="79" t="n"/>
      <c r="AA183" s="79" t="n"/>
      <c r="AB183" s="79" t="n"/>
      <c r="AC183" s="79" t="n"/>
      <c r="AD183" s="79" t="n"/>
      <c r="AE183" s="79" t="n"/>
      <c r="AF183" s="79" t="n"/>
      <c r="AG183" s="79" t="n"/>
      <c r="AH183" s="79" t="n"/>
      <c r="AI183" s="79" t="n"/>
      <c r="AJ183" s="79" t="n"/>
      <c r="AK183" s="79" t="n"/>
      <c r="AL183" s="79" t="n"/>
      <c r="AM183" s="79" t="n"/>
      <c r="AN183" s="79" t="n"/>
      <c r="AO183" s="79" t="n"/>
      <c r="AR183" s="78" t="n">
        <v>39</v>
      </c>
      <c r="AS183" s="79" t="n"/>
      <c r="AT183" s="79" t="n"/>
      <c r="AU183" s="79" t="n"/>
      <c r="AV183" s="79" t="n"/>
      <c r="AW183" s="79" t="n"/>
      <c r="AX183" s="79" t="n"/>
      <c r="AY183" s="79" t="n"/>
      <c r="AZ183" s="79" t="n"/>
      <c r="BA183" s="79" t="n"/>
      <c r="BB183" s="79" t="n"/>
      <c r="BC183" s="79" t="n"/>
      <c r="BD183" s="79" t="n"/>
      <c r="BE183" s="79" t="n"/>
      <c r="BF183" s="79" t="n"/>
      <c r="BG183" s="79" t="n"/>
      <c r="BH183" s="79" t="n"/>
      <c r="BI183" s="79" t="n"/>
      <c r="BJ183" s="79" t="n"/>
      <c r="BK183" s="79" t="n"/>
      <c r="BL183" s="79" t="n"/>
      <c r="BM183" s="79" t="n"/>
      <c r="BN183" s="79" t="n"/>
      <c r="BO183" s="79" t="n"/>
      <c r="BP183" s="79" t="n"/>
      <c r="BQ183" s="79" t="n"/>
      <c r="BR183" s="79" t="n"/>
      <c r="BS183" s="79" t="n"/>
      <c r="BT183" s="79" t="n"/>
      <c r="BU183" s="79" t="n"/>
      <c r="BV183" s="79" t="n"/>
      <c r="BW183" s="79" t="n"/>
      <c r="BX183" s="79" t="n"/>
      <c r="BY183" s="79" t="n"/>
      <c r="BZ183" s="79" t="n"/>
      <c r="CA183" s="79" t="n"/>
      <c r="CB183" s="79" t="n"/>
      <c r="CC183" s="79" t="n"/>
      <c r="CD183" s="79" t="n"/>
      <c r="CE183" s="79" t="n"/>
      <c r="CF183" s="79" t="n"/>
      <c r="CI183" s="78" t="n">
        <v>39</v>
      </c>
      <c r="CJ183" s="79" t="n"/>
      <c r="CK183" s="79" t="n"/>
      <c r="CL183" s="79" t="n"/>
      <c r="CM183" s="79" t="n"/>
      <c r="CN183" s="79" t="n"/>
      <c r="CO183" s="79" t="n"/>
      <c r="CP183" s="79" t="n"/>
      <c r="CQ183" s="79" t="n"/>
      <c r="CR183" s="79" t="n"/>
      <c r="CS183" s="79" t="n"/>
      <c r="CT183" s="79" t="n"/>
      <c r="CU183" s="79" t="n"/>
      <c r="CV183" s="79" t="n"/>
      <c r="CW183" s="79" t="n"/>
      <c r="CX183" s="79" t="n"/>
      <c r="CY183" s="79" t="n"/>
      <c r="CZ183" s="79" t="n"/>
      <c r="DA183" s="79" t="n"/>
      <c r="DB183" s="79" t="n"/>
      <c r="DC183" s="79" t="n"/>
      <c r="DD183" s="79" t="n"/>
      <c r="DE183" s="79" t="n"/>
      <c r="DF183" s="79" t="n"/>
      <c r="DG183" s="79" t="n"/>
      <c r="DH183" s="79" t="n"/>
      <c r="DI183" s="79" t="n"/>
      <c r="DJ183" s="79" t="n"/>
      <c r="DK183" s="79" t="n"/>
      <c r="DL183" s="79" t="n"/>
      <c r="DM183" s="79" t="n"/>
      <c r="DN183" s="79" t="n"/>
      <c r="DO183" s="79" t="n"/>
      <c r="DP183" s="79" t="n"/>
      <c r="DQ183" s="79" t="n"/>
      <c r="DR183" s="79" t="n"/>
      <c r="DS183" s="79" t="n"/>
      <c r="DT183" s="79" t="n"/>
      <c r="DU183" s="79" t="n"/>
      <c r="DV183" s="79" t="n"/>
      <c r="DW183" s="79" t="n"/>
      <c r="DZ183" s="78" t="n">
        <v>39</v>
      </c>
      <c r="EA183" s="79" t="n"/>
      <c r="EB183" s="79" t="n"/>
      <c r="EC183" s="79" t="n"/>
      <c r="ED183" s="79" t="n"/>
      <c r="EE183" s="79" t="n"/>
      <c r="EF183" s="79" t="n"/>
      <c r="EG183" s="79" t="n"/>
      <c r="EH183" s="79" t="n"/>
      <c r="EI183" s="79" t="n"/>
      <c r="EJ183" s="79" t="n"/>
      <c r="EK183" s="79" t="n"/>
      <c r="EL183" s="79" t="n"/>
      <c r="EM183" s="79" t="n"/>
      <c r="EN183" s="79" t="n"/>
      <c r="EO183" s="79" t="n"/>
      <c r="EP183" s="79" t="n"/>
      <c r="EQ183" s="79" t="n"/>
      <c r="ER183" s="79" t="n"/>
      <c r="ES183" s="79" t="n"/>
      <c r="ET183" s="79" t="n"/>
      <c r="EU183" s="79" t="n"/>
      <c r="EV183" s="79" t="n"/>
      <c r="EW183" s="79" t="n"/>
      <c r="EX183" s="79" t="n"/>
      <c r="EY183" s="79" t="n"/>
      <c r="EZ183" s="79" t="n"/>
      <c r="FA183" s="79" t="n"/>
      <c r="FB183" s="79" t="n"/>
      <c r="FC183" s="79" t="n"/>
      <c r="FD183" s="79" t="n"/>
      <c r="FE183" s="79" t="n"/>
      <c r="FF183" s="79" t="n"/>
      <c r="FG183" s="79" t="n"/>
      <c r="FH183" s="79" t="n"/>
      <c r="FI183" s="79" t="n"/>
      <c r="FJ183" s="79" t="n"/>
      <c r="FK183" s="79" t="n"/>
      <c r="FL183" s="79" t="n"/>
      <c r="FM183" s="79" t="n"/>
      <c r="FN183" s="79" t="n"/>
      <c r="FQ183" s="78" t="n">
        <v>39</v>
      </c>
      <c r="FR183" s="79" t="n"/>
      <c r="FS183" s="79" t="n"/>
      <c r="FT183" s="79" t="n"/>
      <c r="FU183" s="79" t="n"/>
      <c r="FV183" s="79" t="n"/>
      <c r="FW183" s="79" t="n"/>
      <c r="FX183" s="79" t="n"/>
      <c r="FY183" s="79" t="n"/>
      <c r="FZ183" s="79" t="n"/>
      <c r="GA183" s="79" t="n"/>
      <c r="GB183" s="79" t="n"/>
      <c r="GC183" s="79" t="n"/>
      <c r="GD183" s="79" t="n"/>
      <c r="GE183" s="79" t="n"/>
      <c r="GF183" s="79" t="n"/>
      <c r="GG183" s="79" t="n"/>
      <c r="GH183" s="79" t="n"/>
      <c r="GI183" s="79" t="n"/>
      <c r="GJ183" s="79" t="n"/>
      <c r="GK183" s="79" t="n"/>
      <c r="GL183" s="79" t="n"/>
      <c r="GM183" s="79" t="n"/>
      <c r="GN183" s="79" t="n"/>
      <c r="GO183" s="79" t="n"/>
      <c r="GP183" s="79" t="n"/>
      <c r="GQ183" s="79" t="n"/>
      <c r="GR183" s="79" t="n"/>
      <c r="GS183" s="79" t="n"/>
      <c r="GT183" s="79" t="n"/>
      <c r="GU183" s="79" t="n"/>
      <c r="GV183" s="79" t="n"/>
      <c r="GW183" s="79" t="n"/>
      <c r="GX183" s="79" t="n"/>
      <c r="GY183" s="79" t="n"/>
      <c r="GZ183" s="79" t="n"/>
      <c r="HA183" s="79" t="n"/>
      <c r="HB183" s="79" t="n"/>
      <c r="HC183" s="79" t="n"/>
      <c r="HD183" s="79" t="n"/>
      <c r="HE183" s="79" t="n"/>
      <c r="HH183" s="78" t="n">
        <v>39</v>
      </c>
      <c r="HI183" s="79" t="n"/>
      <c r="HJ183" s="79" t="n"/>
      <c r="HK183" s="79" t="n"/>
      <c r="HL183" s="79" t="n"/>
      <c r="HM183" s="79" t="n"/>
      <c r="HN183" s="79" t="n"/>
      <c r="HO183" s="79" t="n"/>
      <c r="HP183" s="79" t="n"/>
      <c r="HQ183" s="79" t="n"/>
      <c r="HR183" s="79" t="n"/>
      <c r="HS183" s="79" t="n"/>
      <c r="HT183" s="79" t="n"/>
      <c r="HU183" s="79" t="n"/>
      <c r="HV183" s="79" t="n"/>
      <c r="HW183" s="79" t="n"/>
      <c r="HX183" s="79" t="n"/>
      <c r="HY183" s="79" t="n"/>
      <c r="HZ183" s="79" t="n"/>
      <c r="IA183" s="79" t="n"/>
      <c r="IB183" s="79" t="n"/>
      <c r="IC183" s="79" t="n"/>
      <c r="ID183" s="79" t="n"/>
      <c r="IE183" s="79" t="n"/>
      <c r="IF183" s="79" t="n"/>
      <c r="IG183" s="79" t="n"/>
      <c r="IH183" s="79" t="n"/>
      <c r="II183" s="79" t="n"/>
      <c r="IJ183" s="79" t="n"/>
      <c r="IK183" s="79" t="n"/>
      <c r="IL183" s="79" t="n"/>
      <c r="IM183" s="79" t="n"/>
      <c r="IN183" s="79" t="n"/>
      <c r="IO183" s="79" t="n"/>
      <c r="IP183" s="79" t="n"/>
      <c r="IQ183" s="79" t="n"/>
      <c r="IR183" s="79" t="n"/>
      <c r="IS183" s="79" t="n"/>
      <c r="IT183" s="79" t="n"/>
      <c r="IU183" s="79" t="n"/>
      <c r="IV183" s="79" t="n"/>
      <c r="IY183" s="78" t="n">
        <v>39</v>
      </c>
      <c r="IZ183" s="79" t="n"/>
      <c r="JA183" s="79" t="n"/>
      <c r="JB183" s="79" t="n"/>
      <c r="JC183" s="79" t="n"/>
      <c r="JD183" s="79" t="n"/>
      <c r="JE183" s="79" t="n"/>
      <c r="JF183" s="79" t="n"/>
      <c r="JG183" s="79" t="n"/>
      <c r="JH183" s="79" t="n"/>
      <c r="JI183" s="79" t="n"/>
      <c r="JJ183" s="79" t="n"/>
      <c r="JK183" s="79" t="n"/>
      <c r="JL183" s="79" t="n"/>
      <c r="JM183" s="79" t="n"/>
      <c r="JN183" s="79" t="n"/>
      <c r="JO183" s="79" t="n"/>
      <c r="JP183" s="79" t="n"/>
      <c r="JQ183" s="79" t="n"/>
      <c r="JR183" s="79" t="n"/>
      <c r="JS183" s="79" t="n"/>
      <c r="JT183" s="79" t="n"/>
      <c r="JU183" s="79" t="n"/>
      <c r="JV183" s="79" t="n"/>
      <c r="JW183" s="79" t="n"/>
      <c r="JX183" s="79" t="n"/>
      <c r="JY183" s="79" t="n"/>
      <c r="JZ183" s="79" t="n"/>
      <c r="KA183" s="79" t="n"/>
      <c r="KB183" s="79" t="n"/>
      <c r="KC183" s="79" t="n"/>
      <c r="KD183" s="79" t="n"/>
      <c r="KE183" s="79" t="n"/>
      <c r="KF183" s="79" t="n"/>
      <c r="KG183" s="79" t="n"/>
      <c r="KH183" s="79" t="n"/>
      <c r="KI183" s="79" t="n"/>
      <c r="KJ183" s="79" t="n"/>
      <c r="KK183" s="79" t="n"/>
      <c r="KL183" s="79" t="n"/>
      <c r="KM183" s="79" t="n"/>
      <c r="KP183" s="78" t="n">
        <v>39</v>
      </c>
      <c r="KQ183" s="79" t="n"/>
      <c r="KR183" s="79" t="n"/>
      <c r="KS183" s="79" t="n"/>
      <c r="KT183" s="79" t="n"/>
      <c r="KU183" s="79" t="n"/>
      <c r="KV183" s="79" t="n"/>
      <c r="KW183" s="79" t="n"/>
      <c r="KX183" s="79" t="n"/>
      <c r="KY183" s="79" t="n"/>
      <c r="KZ183" s="79" t="n"/>
      <c r="LA183" s="79" t="n"/>
      <c r="LB183" s="79" t="n"/>
      <c r="LC183" s="79" t="n"/>
      <c r="LD183" s="79" t="n"/>
      <c r="LE183" s="79" t="n"/>
      <c r="LF183" s="79" t="n"/>
      <c r="LG183" s="79" t="n"/>
      <c r="LH183" s="79" t="n"/>
      <c r="LI183" s="79" t="n"/>
      <c r="LJ183" s="79" t="n"/>
      <c r="LK183" s="79" t="n"/>
      <c r="LL183" s="79" t="n"/>
      <c r="LM183" s="79" t="n"/>
      <c r="LN183" s="79" t="n"/>
      <c r="LO183" s="79" t="n"/>
      <c r="LP183" s="79" t="n"/>
      <c r="LQ183" s="79" t="n"/>
      <c r="LR183" s="79" t="n"/>
      <c r="LS183" s="79" t="n"/>
      <c r="LT183" s="79" t="n"/>
      <c r="LU183" s="79" t="n"/>
      <c r="LV183" s="79" t="n"/>
      <c r="LW183" s="79" t="n"/>
      <c r="LX183" s="79" t="n"/>
      <c r="LY183" s="79" t="n"/>
      <c r="LZ183" s="79" t="n"/>
      <c r="MA183" s="79" t="n"/>
      <c r="MB183" s="79" t="n"/>
      <c r="MC183" s="79" t="n"/>
      <c r="MD183" s="79" t="n"/>
      <c r="MG183" s="78" t="n">
        <v>39</v>
      </c>
      <c r="MH183" s="79" t="n"/>
      <c r="MI183" s="79" t="n"/>
      <c r="MJ183" s="79" t="n"/>
      <c r="MK183" s="79" t="n"/>
      <c r="ML183" s="79" t="n"/>
      <c r="MM183" s="79" t="n"/>
      <c r="MN183" s="79" t="n"/>
      <c r="MO183" s="79" t="n"/>
      <c r="MP183" s="79" t="n"/>
      <c r="MQ183" s="79" t="n"/>
      <c r="MR183" s="79" t="n"/>
      <c r="MS183" s="79" t="n"/>
      <c r="MT183" s="79" t="n"/>
      <c r="MU183" s="79" t="n"/>
      <c r="MV183" s="79" t="n"/>
      <c r="MW183" s="79" t="n"/>
      <c r="MX183" s="79" t="n"/>
      <c r="MY183" s="79" t="n"/>
      <c r="MZ183" s="79" t="n"/>
      <c r="NA183" s="79" t="n"/>
      <c r="NB183" s="79" t="n"/>
      <c r="NC183" s="79" t="n"/>
      <c r="ND183" s="79" t="n"/>
      <c r="NE183" s="79" t="n"/>
      <c r="NF183" s="79" t="n"/>
      <c r="NG183" s="79" t="n"/>
      <c r="NH183" s="79" t="n"/>
      <c r="NI183" s="79" t="n"/>
      <c r="NJ183" s="79" t="n"/>
      <c r="NK183" s="79" t="n"/>
      <c r="NL183" s="79" t="n"/>
      <c r="NM183" s="79" t="n"/>
      <c r="NN183" s="79" t="n"/>
      <c r="NO183" s="79" t="n"/>
      <c r="NP183" s="79" t="n"/>
      <c r="NQ183" s="79" t="n"/>
      <c r="NR183" s="79" t="n"/>
      <c r="NS183" s="79" t="n"/>
      <c r="NT183" s="79" t="n"/>
      <c r="NU183" s="79" t="n"/>
      <c r="NX183" s="78" t="n">
        <v>39</v>
      </c>
      <c r="NY183" s="79" t="n"/>
      <c r="NZ183" s="79" t="n"/>
      <c r="OA183" s="79" t="n"/>
      <c r="OB183" s="79" t="n"/>
      <c r="OC183" s="79" t="n"/>
      <c r="OD183" s="79" t="n"/>
      <c r="OE183" s="79" t="n"/>
      <c r="OF183" s="79" t="n"/>
      <c r="OG183" s="79" t="n"/>
      <c r="OH183" s="79" t="n"/>
      <c r="OI183" s="79" t="n"/>
      <c r="OJ183" s="79" t="n"/>
      <c r="OK183" s="79" t="n"/>
      <c r="OL183" s="79" t="n"/>
      <c r="OM183" s="79" t="n"/>
      <c r="ON183" s="79" t="n"/>
      <c r="OO183" s="79" t="n"/>
      <c r="OP183" s="79" t="n"/>
      <c r="OQ183" s="79" t="n"/>
      <c r="OR183" s="79" t="n"/>
      <c r="OS183" s="79" t="n"/>
      <c r="OT183" s="79" t="n"/>
      <c r="OU183" s="79" t="n"/>
      <c r="OV183" s="79" t="n"/>
      <c r="OW183" s="79" t="n"/>
      <c r="OX183" s="79" t="n"/>
      <c r="OY183" s="79" t="n"/>
      <c r="OZ183" s="79" t="n"/>
      <c r="PA183" s="79" t="n"/>
      <c r="PB183" s="79" t="n"/>
      <c r="PC183" s="79" t="n"/>
      <c r="PD183" s="79" t="n"/>
      <c r="PE183" s="79" t="n"/>
      <c r="PF183" s="79" t="n"/>
      <c r="PG183" s="79" t="n"/>
      <c r="PH183" s="79" t="n"/>
      <c r="PI183" s="79" t="n"/>
      <c r="PJ183" s="79" t="n"/>
      <c r="PK183" s="79" t="n"/>
      <c r="PL183" s="79" t="n"/>
      <c r="PO183" s="78" t="n">
        <v>39</v>
      </c>
      <c r="PP183" s="79" t="n"/>
      <c r="PQ183" s="79" t="n"/>
      <c r="PR183" s="79" t="n"/>
      <c r="PS183" s="79" t="n"/>
      <c r="PT183" s="79" t="n"/>
      <c r="PU183" s="79" t="n"/>
      <c r="PV183" s="79" t="n"/>
      <c r="PW183" s="79" t="n"/>
      <c r="PX183" s="79" t="n"/>
      <c r="PY183" s="79" t="n"/>
      <c r="PZ183" s="79" t="n"/>
      <c r="QA183" s="79" t="n"/>
      <c r="QB183" s="79" t="n"/>
      <c r="QC183" s="79" t="n"/>
      <c r="QD183" s="79" t="n"/>
      <c r="QE183" s="79" t="n"/>
      <c r="QF183" s="79" t="n"/>
      <c r="QG183" s="79" t="n"/>
      <c r="QH183" s="79" t="n"/>
      <c r="QI183" s="79" t="n"/>
      <c r="QJ183" s="79" t="n"/>
      <c r="QK183" s="79" t="n"/>
      <c r="QL183" s="79" t="n"/>
      <c r="QM183" s="79" t="n"/>
      <c r="QN183" s="79" t="n"/>
      <c r="QO183" s="79" t="n"/>
      <c r="QP183" s="79" t="n"/>
      <c r="QQ183" s="79" t="n"/>
      <c r="QR183" s="79" t="n"/>
      <c r="QS183" s="79" t="n"/>
      <c r="QT183" s="79" t="n"/>
      <c r="QU183" s="79" t="n"/>
      <c r="QV183" s="79" t="n"/>
      <c r="QW183" s="79" t="n"/>
      <c r="QX183" s="79" t="n"/>
      <c r="QY183" s="79" t="n"/>
      <c r="QZ183" s="79" t="n"/>
      <c r="RA183" s="79" t="n"/>
      <c r="RB183" s="79" t="n"/>
      <c r="RC183" s="79" t="n"/>
      <c r="RF183" s="78" t="n">
        <v>39</v>
      </c>
      <c r="RG183" s="79" t="n"/>
      <c r="RH183" s="79" t="n"/>
      <c r="RI183" s="79" t="n"/>
      <c r="RJ183" s="79" t="n"/>
      <c r="RK183" s="79" t="n"/>
      <c r="RL183" s="79" t="n"/>
      <c r="RM183" s="79" t="n"/>
      <c r="RN183" s="79" t="n"/>
      <c r="RO183" s="79" t="n"/>
      <c r="RP183" s="79" t="n"/>
      <c r="RQ183" s="79" t="n"/>
      <c r="RR183" s="79" t="n"/>
      <c r="RS183" s="79" t="n"/>
      <c r="RT183" s="79" t="n"/>
      <c r="RU183" s="79" t="n"/>
      <c r="RV183" s="79" t="n"/>
      <c r="RW183" s="79" t="n"/>
      <c r="RX183" s="79" t="n"/>
      <c r="RY183" s="79" t="n"/>
      <c r="RZ183" s="79" t="n"/>
      <c r="SA183" s="79" t="n"/>
      <c r="SB183" s="79" t="n"/>
      <c r="SC183" s="79" t="n"/>
      <c r="SD183" s="79" t="n"/>
      <c r="SE183" s="79" t="n"/>
      <c r="SF183" s="79" t="n"/>
      <c r="SG183" s="79" t="n"/>
      <c r="SH183" s="79" t="n"/>
      <c r="SI183" s="79" t="n"/>
      <c r="SJ183" s="79" t="n"/>
      <c r="SK183" s="79" t="n"/>
      <c r="SL183" s="79" t="n"/>
      <c r="SM183" s="79" t="n"/>
      <c r="SN183" s="79" t="n"/>
      <c r="SO183" s="79" t="n"/>
      <c r="SP183" s="79" t="n"/>
      <c r="SQ183" s="79" t="n"/>
      <c r="SR183" s="79" t="n"/>
      <c r="SS183" s="79" t="n"/>
      <c r="ST183" s="79" t="n"/>
      <c r="SW183" s="78" t="n">
        <v>39</v>
      </c>
      <c r="SX183" s="79" t="n"/>
      <c r="SY183" s="79" t="n"/>
      <c r="SZ183" s="79" t="n"/>
      <c r="TA183" s="79" t="n"/>
      <c r="TB183" s="79" t="n"/>
      <c r="TC183" s="79" t="n"/>
      <c r="TD183" s="79" t="n"/>
      <c r="TE183" s="79" t="n"/>
      <c r="TF183" s="79" t="n"/>
      <c r="TG183" s="79" t="n"/>
      <c r="TH183" s="79" t="n"/>
      <c r="TI183" s="79" t="n"/>
      <c r="TJ183" s="79" t="n"/>
      <c r="TK183" s="79" t="n"/>
      <c r="TL183" s="79" t="n"/>
      <c r="TM183" s="79" t="n"/>
      <c r="TN183" s="79" t="n"/>
      <c r="TO183" s="79" t="n"/>
      <c r="TP183" s="79" t="n"/>
      <c r="TQ183" s="79" t="n"/>
      <c r="TR183" s="79" t="n"/>
      <c r="TS183" s="79" t="n"/>
      <c r="TT183" s="79" t="n"/>
      <c r="TU183" s="79" t="n"/>
      <c r="TV183" s="79" t="n"/>
      <c r="TW183" s="79" t="n"/>
      <c r="TX183" s="79" t="n"/>
      <c r="TY183" s="79" t="n"/>
      <c r="TZ183" s="79" t="n"/>
      <c r="UA183" s="79" t="n"/>
      <c r="UB183" s="79" t="n"/>
      <c r="UC183" s="79" t="n"/>
      <c r="UD183" s="79" t="n"/>
      <c r="UE183" s="79" t="n"/>
      <c r="UF183" s="79" t="n"/>
      <c r="UG183" s="79" t="n"/>
      <c r="UH183" s="79" t="n"/>
      <c r="UI183" s="79" t="n"/>
      <c r="UJ183" s="79" t="n"/>
      <c r="UK183" s="79" t="n"/>
      <c r="UN183" s="78" t="n">
        <v>39</v>
      </c>
      <c r="UO183" s="79" t="n"/>
      <c r="UP183" s="79" t="n"/>
      <c r="UQ183" s="79" t="n"/>
      <c r="UR183" s="79" t="n"/>
      <c r="US183" s="79" t="n"/>
      <c r="UT183" s="79" t="n"/>
      <c r="UU183" s="79" t="n"/>
      <c r="UV183" s="79" t="n"/>
      <c r="UW183" s="79" t="n"/>
      <c r="UX183" s="79" t="n"/>
      <c r="UY183" s="79" t="n"/>
      <c r="UZ183" s="79" t="n"/>
      <c r="VA183" s="79" t="n"/>
      <c r="VB183" s="79" t="n"/>
      <c r="VC183" s="79" t="n"/>
      <c r="VD183" s="79" t="n"/>
      <c r="VE183" s="79" t="n"/>
      <c r="VF183" s="79" t="n"/>
      <c r="VG183" s="79" t="n"/>
      <c r="VH183" s="79" t="n"/>
      <c r="VI183" s="79" t="n"/>
      <c r="VJ183" s="79" t="n"/>
      <c r="VK183" s="79" t="n"/>
      <c r="VL183" s="79" t="n"/>
      <c r="VM183" s="79" t="n"/>
      <c r="VN183" s="79" t="n"/>
      <c r="VO183" s="79" t="n"/>
      <c r="VP183" s="79" t="n"/>
      <c r="VQ183" s="79" t="n"/>
      <c r="VR183" s="79" t="n"/>
      <c r="VS183" s="79" t="n"/>
      <c r="VT183" s="79" t="n"/>
      <c r="VU183" s="79" t="n"/>
      <c r="VV183" s="79" t="n"/>
      <c r="VW183" s="79" t="n"/>
      <c r="VX183" s="79" t="n"/>
      <c r="VY183" s="79" t="n"/>
      <c r="VZ183" s="79" t="n"/>
      <c r="WA183" s="79" t="n"/>
      <c r="WB183" s="79" t="n"/>
      <c r="WE183" s="78" t="n">
        <v>39</v>
      </c>
      <c r="WF183" s="79" t="n"/>
      <c r="WG183" s="79" t="n"/>
      <c r="WH183" s="79" t="n"/>
      <c r="WI183" s="79" t="n"/>
      <c r="WJ183" s="79" t="n"/>
      <c r="WK183" s="79" t="n"/>
      <c r="WL183" s="79" t="n"/>
      <c r="WM183" s="79" t="n"/>
      <c r="WN183" s="79" t="n"/>
      <c r="WO183" s="79" t="n"/>
      <c r="WP183" s="79" t="n"/>
      <c r="WQ183" s="79" t="n"/>
      <c r="WR183" s="79" t="n"/>
      <c r="WS183" s="79" t="n"/>
      <c r="WT183" s="79" t="n"/>
      <c r="WU183" s="79" t="n"/>
      <c r="WV183" s="79" t="n"/>
      <c r="WW183" s="79" t="n"/>
      <c r="WX183" s="79" t="n"/>
      <c r="WY183" s="79" t="n"/>
      <c r="WZ183" s="79" t="n"/>
      <c r="XA183" s="79" t="n"/>
      <c r="XB183" s="79" t="n"/>
      <c r="XC183" s="79" t="n"/>
      <c r="XD183" s="79" t="n"/>
      <c r="XE183" s="79" t="n"/>
      <c r="XF183" s="79" t="n"/>
      <c r="XG183" s="79" t="n"/>
      <c r="XH183" s="79" t="n"/>
      <c r="XI183" s="79" t="n"/>
      <c r="XJ183" s="79" t="n"/>
      <c r="XK183" s="79" t="n"/>
      <c r="XL183" s="79" t="n"/>
      <c r="XM183" s="79" t="n"/>
      <c r="XN183" s="79" t="n"/>
      <c r="XO183" s="79" t="n"/>
      <c r="XP183" s="79" t="n"/>
      <c r="XQ183" s="79" t="n"/>
      <c r="XR183" s="79" t="n"/>
      <c r="XS183" s="79" t="n"/>
      <c r="XV183" s="78" t="n">
        <v>39</v>
      </c>
      <c r="XW183" s="79" t="n"/>
      <c r="XX183" s="79" t="n"/>
      <c r="XY183" s="79" t="n"/>
      <c r="XZ183" s="79" t="n"/>
      <c r="YA183" s="79" t="n"/>
      <c r="YB183" s="79" t="n"/>
      <c r="YC183" s="79" t="n"/>
      <c r="YD183" s="79" t="n"/>
      <c r="YE183" s="79" t="n"/>
      <c r="YF183" s="79" t="n"/>
      <c r="YG183" s="79" t="n"/>
      <c r="YH183" s="79" t="n"/>
      <c r="YI183" s="79" t="n"/>
      <c r="YJ183" s="79" t="n"/>
      <c r="YK183" s="79" t="n"/>
      <c r="YL183" s="79" t="n"/>
      <c r="YM183" s="79" t="n"/>
      <c r="YN183" s="79" t="n"/>
      <c r="YO183" s="79" t="n"/>
      <c r="YP183" s="79" t="n"/>
      <c r="YQ183" s="79" t="n"/>
      <c r="YR183" s="79" t="n"/>
      <c r="YS183" s="79" t="n"/>
      <c r="YT183" s="79" t="n"/>
      <c r="YU183" s="79" t="n"/>
      <c r="YV183" s="79" t="n"/>
      <c r="YW183" s="79" t="n"/>
      <c r="YX183" s="79" t="n"/>
      <c r="YY183" s="79" t="n"/>
      <c r="YZ183" s="79" t="n"/>
      <c r="ZA183" s="79" t="n"/>
      <c r="ZB183" s="79" t="n"/>
      <c r="ZC183" s="79" t="n"/>
      <c r="ZD183" s="79" t="n"/>
      <c r="ZE183" s="79" t="n"/>
      <c r="ZF183" s="79" t="n"/>
      <c r="ZG183" s="79" t="n"/>
      <c r="ZH183" s="79" t="n"/>
      <c r="ZI183" s="79" t="n"/>
      <c r="ZJ183" s="79" t="n"/>
      <c r="ZM183" s="78" t="n">
        <v>39</v>
      </c>
      <c r="ZN183" s="79" t="n"/>
      <c r="ZO183" s="79" t="n"/>
      <c r="ZP183" s="79" t="n"/>
      <c r="ZQ183" s="79" t="n"/>
      <c r="ZR183" s="79" t="n"/>
      <c r="ZS183" s="79" t="n"/>
      <c r="ZT183" s="79" t="n"/>
      <c r="ZU183" s="79" t="n"/>
      <c r="ZV183" s="79" t="n"/>
      <c r="ZW183" s="79" t="n"/>
      <c r="ZX183" s="79" t="n"/>
      <c r="ZY183" s="79" t="n"/>
      <c r="ZZ183" s="79" t="n"/>
      <c r="AAA183" s="79" t="n"/>
      <c r="AAB183" s="79" t="n"/>
      <c r="AAC183" s="79" t="n"/>
      <c r="AAD183" s="79" t="n"/>
      <c r="AAE183" s="79" t="n"/>
      <c r="AAF183" s="79" t="n"/>
      <c r="AAG183" s="79" t="n"/>
      <c r="AAH183" s="79" t="n"/>
      <c r="AAI183" s="79" t="n"/>
      <c r="AAJ183" s="79" t="n"/>
      <c r="AAK183" s="79" t="n"/>
      <c r="AAL183" s="79" t="n"/>
      <c r="AAM183" s="79" t="n"/>
      <c r="AAN183" s="79" t="n"/>
      <c r="AAO183" s="79" t="n"/>
      <c r="AAP183" s="79" t="n"/>
      <c r="AAQ183" s="79" t="n"/>
      <c r="AAR183" s="79" t="n"/>
      <c r="AAS183" s="79" t="n"/>
      <c r="AAT183" s="79" t="n"/>
      <c r="AAU183" s="79" t="n"/>
      <c r="AAV183" s="79" t="n"/>
      <c r="AAW183" s="79" t="n"/>
      <c r="AAX183" s="79" t="n"/>
      <c r="AAY183" s="79" t="n"/>
      <c r="AAZ183" s="79" t="n"/>
      <c r="ABA183" s="79" t="n"/>
      <c r="ABD183" s="78" t="n">
        <v>39</v>
      </c>
      <c r="ABE183" s="79" t="n"/>
      <c r="ABF183" s="79" t="n"/>
      <c r="ABG183" s="79" t="n"/>
      <c r="ABH183" s="79" t="n"/>
      <c r="ABI183" s="79" t="n"/>
      <c r="ABJ183" s="79" t="n"/>
      <c r="ABK183" s="79" t="n"/>
      <c r="ABL183" s="79" t="n"/>
      <c r="ABM183" s="79" t="n"/>
      <c r="ABN183" s="79" t="n"/>
      <c r="ABO183" s="79" t="n"/>
      <c r="ABP183" s="79" t="n"/>
      <c r="ABQ183" s="79" t="n"/>
      <c r="ABR183" s="79" t="n"/>
      <c r="ABS183" s="79" t="n"/>
      <c r="ABT183" s="79" t="n"/>
      <c r="ABU183" s="79" t="n"/>
      <c r="ABV183" s="79" t="n"/>
      <c r="ABW183" s="79" t="n"/>
      <c r="ABX183" s="79" t="n"/>
      <c r="ABY183" s="79" t="n"/>
      <c r="ABZ183" s="79" t="n"/>
      <c r="ACA183" s="79" t="n"/>
      <c r="ACB183" s="79" t="n"/>
      <c r="ACC183" s="79" t="n"/>
      <c r="ACD183" s="79" t="n"/>
      <c r="ACE183" s="79" t="n"/>
      <c r="ACF183" s="79" t="n"/>
      <c r="ACG183" s="79" t="n"/>
      <c r="ACH183" s="79" t="n"/>
      <c r="ACI183" s="79" t="n"/>
      <c r="ACJ183" s="79" t="n"/>
      <c r="ACK183" s="79" t="n"/>
      <c r="ACL183" s="79" t="n"/>
      <c r="ACM183" s="79" t="n"/>
      <c r="ACN183" s="79" t="n"/>
      <c r="ACO183" s="79" t="n"/>
      <c r="ACP183" s="79" t="n"/>
      <c r="ACQ183" s="79" t="n"/>
      <c r="ACR183" s="79" t="n"/>
      <c r="ACU183" s="78" t="n">
        <v>39</v>
      </c>
      <c r="ACV183" s="79" t="n"/>
      <c r="ACW183" s="79" t="n"/>
      <c r="ACX183" s="79" t="n"/>
      <c r="ACY183" s="79" t="n"/>
      <c r="ACZ183" s="79" t="n"/>
      <c r="ADA183" s="79" t="n"/>
      <c r="ADB183" s="79" t="n"/>
      <c r="ADC183" s="79" t="n"/>
      <c r="ADD183" s="79" t="n"/>
      <c r="ADE183" s="79" t="n"/>
      <c r="ADF183" s="79" t="n"/>
      <c r="ADG183" s="79" t="n"/>
      <c r="ADH183" s="79" t="n"/>
      <c r="ADI183" s="79" t="n"/>
      <c r="ADJ183" s="79" t="n"/>
      <c r="ADK183" s="79" t="n"/>
      <c r="ADL183" s="79" t="n"/>
      <c r="ADM183" s="79" t="n"/>
      <c r="ADN183" s="79" t="n"/>
      <c r="ADO183" s="79" t="n"/>
      <c r="ADP183" s="79" t="n"/>
      <c r="ADQ183" s="79" t="n"/>
      <c r="ADR183" s="79" t="n"/>
      <c r="ADS183" s="79" t="n"/>
      <c r="ADT183" s="79" t="n"/>
      <c r="ADU183" s="79" t="n"/>
      <c r="ADV183" s="79" t="n"/>
      <c r="ADW183" s="79" t="n"/>
      <c r="ADX183" s="79" t="n"/>
      <c r="ADY183" s="79" t="n"/>
      <c r="ADZ183" s="79" t="n"/>
      <c r="AEA183" s="79" t="n"/>
      <c r="AEB183" s="79" t="n"/>
      <c r="AEC183" s="79" t="n"/>
      <c r="AED183" s="79" t="n"/>
      <c r="AEE183" s="79" t="n"/>
      <c r="AEF183" s="79" t="n"/>
      <c r="AEG183" s="79" t="n"/>
      <c r="AEH183" s="79" t="n"/>
      <c r="AEI183" s="79" t="n"/>
      <c r="AEL183" s="78" t="n">
        <v>39</v>
      </c>
      <c r="AEM183" s="79" t="n"/>
      <c r="AEN183" s="79" t="n"/>
      <c r="AEO183" s="79" t="n"/>
      <c r="AEP183" s="79" t="n"/>
      <c r="AEQ183" s="79" t="n"/>
      <c r="AER183" s="79" t="n"/>
      <c r="AES183" s="79" t="n"/>
      <c r="AET183" s="79" t="n"/>
      <c r="AEU183" s="79" t="n"/>
      <c r="AEV183" s="79" t="n"/>
      <c r="AEW183" s="79" t="n"/>
      <c r="AEX183" s="79" t="n"/>
      <c r="AEY183" s="79" t="n"/>
      <c r="AEZ183" s="79" t="n"/>
      <c r="AFA183" s="79" t="n"/>
      <c r="AFB183" s="79" t="n"/>
      <c r="AFC183" s="79" t="n"/>
      <c r="AFD183" s="79" t="n"/>
      <c r="AFE183" s="79" t="n"/>
      <c r="AFF183" s="79" t="n"/>
      <c r="AFG183" s="79" t="n"/>
      <c r="AFH183" s="79" t="n"/>
      <c r="AFI183" s="79" t="n"/>
      <c r="AFJ183" s="79" t="n"/>
      <c r="AFK183" s="79" t="n"/>
      <c r="AFL183" s="79" t="n"/>
      <c r="AFM183" s="79" t="n"/>
      <c r="AFN183" s="79" t="n"/>
      <c r="AFO183" s="79" t="n"/>
      <c r="AFP183" s="79" t="n"/>
      <c r="AFQ183" s="79" t="n"/>
      <c r="AFR183" s="79" t="n"/>
      <c r="AFS183" s="79" t="n"/>
      <c r="AFT183" s="79" t="n"/>
      <c r="AFU183" s="79" t="n"/>
      <c r="AFV183" s="79" t="n"/>
      <c r="AFW183" s="79" t="n"/>
      <c r="AFX183" s="79" t="n"/>
      <c r="AFY183" s="79" t="n"/>
      <c r="AFZ183" s="79" t="n"/>
    </row>
    <row r="184">
      <c r="A184" s="78" t="n">
        <v>40</v>
      </c>
      <c r="B184" s="79" t="n"/>
      <c r="C184" s="79" t="n"/>
      <c r="D184" s="79" t="n"/>
      <c r="E184" s="79" t="n"/>
      <c r="F184" s="79" t="n"/>
      <c r="G184" s="79" t="n"/>
      <c r="H184" s="79" t="n"/>
      <c r="I184" s="79" t="n"/>
      <c r="J184" s="79" t="n"/>
      <c r="K184" s="79" t="n"/>
      <c r="L184" s="79" t="n"/>
      <c r="M184" s="79" t="n"/>
      <c r="N184" s="79" t="n"/>
      <c r="O184" s="79" t="n"/>
      <c r="P184" s="79" t="n"/>
      <c r="Q184" s="79" t="n"/>
      <c r="R184" s="79" t="n"/>
      <c r="S184" s="79" t="n"/>
      <c r="T184" s="79" t="n"/>
      <c r="U184" s="79" t="n"/>
      <c r="V184" s="79" t="n"/>
      <c r="W184" s="79" t="n"/>
      <c r="X184" s="79" t="n"/>
      <c r="Y184" s="79" t="n"/>
      <c r="Z184" s="79" t="n"/>
      <c r="AA184" s="79" t="n"/>
      <c r="AB184" s="79" t="n"/>
      <c r="AC184" s="79" t="n"/>
      <c r="AD184" s="79" t="n"/>
      <c r="AE184" s="79" t="n"/>
      <c r="AF184" s="79" t="n"/>
      <c r="AG184" s="79" t="n"/>
      <c r="AH184" s="79" t="n"/>
      <c r="AI184" s="79" t="n"/>
      <c r="AJ184" s="79" t="n"/>
      <c r="AK184" s="79" t="n"/>
      <c r="AL184" s="79" t="n"/>
      <c r="AM184" s="79" t="n"/>
      <c r="AN184" s="79" t="n"/>
      <c r="AO184" s="79" t="n"/>
      <c r="AR184" s="78" t="n">
        <v>40</v>
      </c>
      <c r="AS184" s="79" t="n"/>
      <c r="AT184" s="79" t="n"/>
      <c r="AU184" s="79" t="n"/>
      <c r="AV184" s="79" t="n"/>
      <c r="AW184" s="79" t="n"/>
      <c r="AX184" s="79" t="n"/>
      <c r="AY184" s="79" t="n"/>
      <c r="AZ184" s="79" t="n"/>
      <c r="BA184" s="79" t="n"/>
      <c r="BB184" s="79" t="n"/>
      <c r="BC184" s="79" t="n"/>
      <c r="BD184" s="79" t="n"/>
      <c r="BE184" s="79" t="n"/>
      <c r="BF184" s="79" t="n"/>
      <c r="BG184" s="79" t="n"/>
      <c r="BH184" s="79" t="n"/>
      <c r="BI184" s="79" t="n"/>
      <c r="BJ184" s="79" t="n"/>
      <c r="BK184" s="79" t="n"/>
      <c r="BL184" s="79" t="n"/>
      <c r="BM184" s="79" t="n"/>
      <c r="BN184" s="79" t="n"/>
      <c r="BO184" s="79" t="n"/>
      <c r="BP184" s="79" t="n"/>
      <c r="BQ184" s="79" t="n"/>
      <c r="BR184" s="79" t="n"/>
      <c r="BS184" s="79" t="n"/>
      <c r="BT184" s="79" t="n"/>
      <c r="BU184" s="79" t="n"/>
      <c r="BV184" s="79" t="n"/>
      <c r="BW184" s="79" t="n"/>
      <c r="BX184" s="79" t="n"/>
      <c r="BY184" s="79" t="n"/>
      <c r="BZ184" s="79" t="n"/>
      <c r="CA184" s="79" t="n"/>
      <c r="CB184" s="79" t="n"/>
      <c r="CC184" s="79" t="n"/>
      <c r="CD184" s="79" t="n"/>
      <c r="CE184" s="79" t="n"/>
      <c r="CF184" s="79" t="n"/>
      <c r="CI184" s="78" t="n">
        <v>40</v>
      </c>
      <c r="CJ184" s="79" t="n"/>
      <c r="CK184" s="79" t="n"/>
      <c r="CL184" s="79" t="n"/>
      <c r="CM184" s="79" t="n"/>
      <c r="CN184" s="79" t="n"/>
      <c r="CO184" s="79" t="n"/>
      <c r="CP184" s="79" t="n"/>
      <c r="CQ184" s="79" t="n"/>
      <c r="CR184" s="79" t="n"/>
      <c r="CS184" s="79" t="n"/>
      <c r="CT184" s="79" t="n"/>
      <c r="CU184" s="79" t="n"/>
      <c r="CV184" s="79" t="n"/>
      <c r="CW184" s="79" t="n"/>
      <c r="CX184" s="79" t="n"/>
      <c r="CY184" s="79" t="n"/>
      <c r="CZ184" s="79" t="n"/>
      <c r="DA184" s="79" t="n"/>
      <c r="DB184" s="79" t="n"/>
      <c r="DC184" s="79" t="n"/>
      <c r="DD184" s="79" t="n"/>
      <c r="DE184" s="79" t="n"/>
      <c r="DF184" s="79" t="n"/>
      <c r="DG184" s="79" t="n"/>
      <c r="DH184" s="79" t="n"/>
      <c r="DI184" s="79" t="n"/>
      <c r="DJ184" s="79" t="n"/>
      <c r="DK184" s="79" t="n"/>
      <c r="DL184" s="79" t="n"/>
      <c r="DM184" s="79" t="n"/>
      <c r="DN184" s="79" t="n"/>
      <c r="DO184" s="79" t="n"/>
      <c r="DP184" s="79" t="n"/>
      <c r="DQ184" s="79" t="n"/>
      <c r="DR184" s="79" t="n"/>
      <c r="DS184" s="79" t="n"/>
      <c r="DT184" s="79" t="n"/>
      <c r="DU184" s="79" t="n"/>
      <c r="DV184" s="79" t="n"/>
      <c r="DW184" s="79" t="n"/>
      <c r="DZ184" s="78" t="n">
        <v>40</v>
      </c>
      <c r="EA184" s="79" t="n"/>
      <c r="EB184" s="79" t="n"/>
      <c r="EC184" s="79" t="n"/>
      <c r="ED184" s="79" t="n"/>
      <c r="EE184" s="79" t="n"/>
      <c r="EF184" s="79" t="n"/>
      <c r="EG184" s="79" t="n"/>
      <c r="EH184" s="79" t="n"/>
      <c r="EI184" s="79" t="n"/>
      <c r="EJ184" s="79" t="n"/>
      <c r="EK184" s="79" t="n"/>
      <c r="EL184" s="79" t="n"/>
      <c r="EM184" s="79" t="n"/>
      <c r="EN184" s="79" t="n"/>
      <c r="EO184" s="79" t="n"/>
      <c r="EP184" s="79" t="n"/>
      <c r="EQ184" s="79" t="n"/>
      <c r="ER184" s="79" t="n"/>
      <c r="ES184" s="79" t="n"/>
      <c r="ET184" s="79" t="n"/>
      <c r="EU184" s="79" t="n"/>
      <c r="EV184" s="79" t="n"/>
      <c r="EW184" s="79" t="n"/>
      <c r="EX184" s="79" t="n"/>
      <c r="EY184" s="79" t="n"/>
      <c r="EZ184" s="79" t="n"/>
      <c r="FA184" s="79" t="n"/>
      <c r="FB184" s="79" t="n"/>
      <c r="FC184" s="79" t="n"/>
      <c r="FD184" s="79" t="n"/>
      <c r="FE184" s="79" t="n"/>
      <c r="FF184" s="79" t="n"/>
      <c r="FG184" s="79" t="n"/>
      <c r="FH184" s="79" t="n"/>
      <c r="FI184" s="79" t="n"/>
      <c r="FJ184" s="79" t="n"/>
      <c r="FK184" s="79" t="n"/>
      <c r="FL184" s="79" t="n"/>
      <c r="FM184" s="79" t="n"/>
      <c r="FN184" s="79" t="n"/>
      <c r="FQ184" s="78" t="n">
        <v>40</v>
      </c>
      <c r="FR184" s="79" t="n"/>
      <c r="FS184" s="79" t="n"/>
      <c r="FT184" s="79" t="n"/>
      <c r="FU184" s="79" t="n"/>
      <c r="FV184" s="79" t="n"/>
      <c r="FW184" s="79" t="n"/>
      <c r="FX184" s="79" t="n"/>
      <c r="FY184" s="79" t="n"/>
      <c r="FZ184" s="79" t="n"/>
      <c r="GA184" s="79" t="n"/>
      <c r="GB184" s="79" t="n"/>
      <c r="GC184" s="79" t="n"/>
      <c r="GD184" s="79" t="n"/>
      <c r="GE184" s="79" t="n"/>
      <c r="GF184" s="79" t="n"/>
      <c r="GG184" s="79" t="n"/>
      <c r="GH184" s="79" t="n"/>
      <c r="GI184" s="79" t="n"/>
      <c r="GJ184" s="79" t="n"/>
      <c r="GK184" s="79" t="n"/>
      <c r="GL184" s="79" t="n"/>
      <c r="GM184" s="79" t="n"/>
      <c r="GN184" s="79" t="n"/>
      <c r="GO184" s="79" t="n"/>
      <c r="GP184" s="79" t="n"/>
      <c r="GQ184" s="79" t="n"/>
      <c r="GR184" s="79" t="n"/>
      <c r="GS184" s="79" t="n"/>
      <c r="GT184" s="79" t="n"/>
      <c r="GU184" s="79" t="n"/>
      <c r="GV184" s="79" t="n"/>
      <c r="GW184" s="79" t="n"/>
      <c r="GX184" s="79" t="n"/>
      <c r="GY184" s="79" t="n"/>
      <c r="GZ184" s="79" t="n"/>
      <c r="HA184" s="79" t="n"/>
      <c r="HB184" s="79" t="n"/>
      <c r="HC184" s="79" t="n"/>
      <c r="HD184" s="79" t="n"/>
      <c r="HE184" s="79" t="n"/>
      <c r="HH184" s="78" t="n">
        <v>40</v>
      </c>
      <c r="HI184" s="79" t="n"/>
      <c r="HJ184" s="79" t="n"/>
      <c r="HK184" s="79" t="n"/>
      <c r="HL184" s="79" t="n"/>
      <c r="HM184" s="79" t="n"/>
      <c r="HN184" s="79" t="n"/>
      <c r="HO184" s="79" t="n"/>
      <c r="HP184" s="79" t="n"/>
      <c r="HQ184" s="79" t="n"/>
      <c r="HR184" s="79" t="n"/>
      <c r="HS184" s="79" t="n"/>
      <c r="HT184" s="79" t="n"/>
      <c r="HU184" s="79" t="n"/>
      <c r="HV184" s="79" t="n"/>
      <c r="HW184" s="79" t="n"/>
      <c r="HX184" s="79" t="n"/>
      <c r="HY184" s="79" t="n"/>
      <c r="HZ184" s="79" t="n"/>
      <c r="IA184" s="79" t="n"/>
      <c r="IB184" s="79" t="n"/>
      <c r="IC184" s="79" t="n"/>
      <c r="ID184" s="79" t="n"/>
      <c r="IE184" s="79" t="n"/>
      <c r="IF184" s="79" t="n"/>
      <c r="IG184" s="79" t="n"/>
      <c r="IH184" s="79" t="n"/>
      <c r="II184" s="79" t="n"/>
      <c r="IJ184" s="79" t="n"/>
      <c r="IK184" s="79" t="n"/>
      <c r="IL184" s="79" t="n"/>
      <c r="IM184" s="79" t="n"/>
      <c r="IN184" s="79" t="n"/>
      <c r="IO184" s="79" t="n"/>
      <c r="IP184" s="79" t="n"/>
      <c r="IQ184" s="79" t="n"/>
      <c r="IR184" s="79" t="n"/>
      <c r="IS184" s="79" t="n"/>
      <c r="IT184" s="79" t="n"/>
      <c r="IU184" s="79" t="n"/>
      <c r="IV184" s="79" t="n"/>
      <c r="IY184" s="78" t="n">
        <v>40</v>
      </c>
      <c r="IZ184" s="79" t="n"/>
      <c r="JA184" s="79" t="n"/>
      <c r="JB184" s="79" t="n"/>
      <c r="JC184" s="79" t="n"/>
      <c r="JD184" s="79" t="n"/>
      <c r="JE184" s="79" t="n"/>
      <c r="JF184" s="79" t="n"/>
      <c r="JG184" s="79" t="n"/>
      <c r="JH184" s="79" t="n"/>
      <c r="JI184" s="79" t="n"/>
      <c r="JJ184" s="79" t="n"/>
      <c r="JK184" s="79" t="n"/>
      <c r="JL184" s="79" t="n"/>
      <c r="JM184" s="79" t="n"/>
      <c r="JN184" s="79" t="n"/>
      <c r="JO184" s="79" t="n"/>
      <c r="JP184" s="79" t="n"/>
      <c r="JQ184" s="79" t="n"/>
      <c r="JR184" s="79" t="n"/>
      <c r="JS184" s="79" t="n"/>
      <c r="JT184" s="79" t="n"/>
      <c r="JU184" s="79" t="n"/>
      <c r="JV184" s="79" t="n"/>
      <c r="JW184" s="79" t="n"/>
      <c r="JX184" s="79" t="n"/>
      <c r="JY184" s="79" t="n"/>
      <c r="JZ184" s="79" t="n"/>
      <c r="KA184" s="79" t="n"/>
      <c r="KB184" s="79" t="n"/>
      <c r="KC184" s="79" t="n"/>
      <c r="KD184" s="79" t="n"/>
      <c r="KE184" s="79" t="n"/>
      <c r="KF184" s="79" t="n"/>
      <c r="KG184" s="79" t="n"/>
      <c r="KH184" s="79" t="n"/>
      <c r="KI184" s="79" t="n"/>
      <c r="KJ184" s="79" t="n"/>
      <c r="KK184" s="79" t="n"/>
      <c r="KL184" s="79" t="n"/>
      <c r="KM184" s="79" t="n"/>
      <c r="KP184" s="78" t="n">
        <v>40</v>
      </c>
      <c r="KQ184" s="79" t="n"/>
      <c r="KR184" s="79" t="n"/>
      <c r="KS184" s="79" t="n"/>
      <c r="KT184" s="79" t="n"/>
      <c r="KU184" s="79" t="n"/>
      <c r="KV184" s="79" t="n"/>
      <c r="KW184" s="79" t="n"/>
      <c r="KX184" s="79" t="n"/>
      <c r="KY184" s="79" t="n"/>
      <c r="KZ184" s="79" t="n"/>
      <c r="LA184" s="79" t="n"/>
      <c r="LB184" s="79" t="n"/>
      <c r="LC184" s="79" t="n"/>
      <c r="LD184" s="79" t="n"/>
      <c r="LE184" s="79" t="n"/>
      <c r="LF184" s="79" t="n"/>
      <c r="LG184" s="79" t="n"/>
      <c r="LH184" s="79" t="n"/>
      <c r="LI184" s="79" t="n"/>
      <c r="LJ184" s="79" t="n"/>
      <c r="LK184" s="79" t="n"/>
      <c r="LL184" s="79" t="n"/>
      <c r="LM184" s="79" t="n"/>
      <c r="LN184" s="79" t="n"/>
      <c r="LO184" s="79" t="n"/>
      <c r="LP184" s="79" t="n"/>
      <c r="LQ184" s="79" t="n"/>
      <c r="LR184" s="79" t="n"/>
      <c r="LS184" s="79" t="n"/>
      <c r="LT184" s="79" t="n"/>
      <c r="LU184" s="79" t="n"/>
      <c r="LV184" s="79" t="n"/>
      <c r="LW184" s="79" t="n"/>
      <c r="LX184" s="79" t="n"/>
      <c r="LY184" s="79" t="n"/>
      <c r="LZ184" s="79" t="n"/>
      <c r="MA184" s="79" t="n"/>
      <c r="MB184" s="79" t="n"/>
      <c r="MC184" s="79" t="n"/>
      <c r="MD184" s="79" t="n"/>
      <c r="MG184" s="78" t="n">
        <v>40</v>
      </c>
      <c r="MH184" s="79" t="n"/>
      <c r="MI184" s="79" t="n"/>
      <c r="MJ184" s="79" t="n"/>
      <c r="MK184" s="79" t="n"/>
      <c r="ML184" s="79" t="n"/>
      <c r="MM184" s="79" t="n"/>
      <c r="MN184" s="79" t="n"/>
      <c r="MO184" s="79" t="n"/>
      <c r="MP184" s="79" t="n"/>
      <c r="MQ184" s="79" t="n"/>
      <c r="MR184" s="79" t="n"/>
      <c r="MS184" s="79" t="n"/>
      <c r="MT184" s="79" t="n"/>
      <c r="MU184" s="79" t="n"/>
      <c r="MV184" s="79" t="n"/>
      <c r="MW184" s="79" t="n"/>
      <c r="MX184" s="79" t="n"/>
      <c r="MY184" s="79" t="n"/>
      <c r="MZ184" s="79" t="n"/>
      <c r="NA184" s="79" t="n"/>
      <c r="NB184" s="79" t="n"/>
      <c r="NC184" s="79" t="n"/>
      <c r="ND184" s="79" t="n"/>
      <c r="NE184" s="79" t="n"/>
      <c r="NF184" s="79" t="n"/>
      <c r="NG184" s="79" t="n"/>
      <c r="NH184" s="79" t="n"/>
      <c r="NI184" s="79" t="n"/>
      <c r="NJ184" s="79" t="n"/>
      <c r="NK184" s="79" t="n"/>
      <c r="NL184" s="79" t="n"/>
      <c r="NM184" s="79" t="n"/>
      <c r="NN184" s="79" t="n"/>
      <c r="NO184" s="79" t="n"/>
      <c r="NP184" s="79" t="n"/>
      <c r="NQ184" s="79" t="n"/>
      <c r="NR184" s="79" t="n"/>
      <c r="NS184" s="79" t="n"/>
      <c r="NT184" s="79" t="n"/>
      <c r="NU184" s="79" t="n"/>
      <c r="NX184" s="78" t="n">
        <v>40</v>
      </c>
      <c r="NY184" s="79" t="n"/>
      <c r="NZ184" s="79" t="n"/>
      <c r="OA184" s="79" t="n"/>
      <c r="OB184" s="79" t="n"/>
      <c r="OC184" s="79" t="n"/>
      <c r="OD184" s="79" t="n"/>
      <c r="OE184" s="79" t="n"/>
      <c r="OF184" s="79" t="n"/>
      <c r="OG184" s="79" t="n"/>
      <c r="OH184" s="79" t="n"/>
      <c r="OI184" s="79" t="n"/>
      <c r="OJ184" s="79" t="n"/>
      <c r="OK184" s="79" t="n"/>
      <c r="OL184" s="79" t="n"/>
      <c r="OM184" s="79" t="n"/>
      <c r="ON184" s="79" t="n"/>
      <c r="OO184" s="79" t="n"/>
      <c r="OP184" s="79" t="n"/>
      <c r="OQ184" s="79" t="n"/>
      <c r="OR184" s="79" t="n"/>
      <c r="OS184" s="79" t="n"/>
      <c r="OT184" s="79" t="n"/>
      <c r="OU184" s="79" t="n"/>
      <c r="OV184" s="79" t="n"/>
      <c r="OW184" s="79" t="n"/>
      <c r="OX184" s="79" t="n"/>
      <c r="OY184" s="79" t="n"/>
      <c r="OZ184" s="79" t="n"/>
      <c r="PA184" s="79" t="n"/>
      <c r="PB184" s="79" t="n"/>
      <c r="PC184" s="79" t="n"/>
      <c r="PD184" s="79" t="n"/>
      <c r="PE184" s="79" t="n"/>
      <c r="PF184" s="79" t="n"/>
      <c r="PG184" s="79" t="n"/>
      <c r="PH184" s="79" t="n"/>
      <c r="PI184" s="79" t="n"/>
      <c r="PJ184" s="79" t="n"/>
      <c r="PK184" s="79" t="n"/>
      <c r="PL184" s="79" t="n"/>
      <c r="PO184" s="78" t="n">
        <v>40</v>
      </c>
      <c r="PP184" s="79" t="n"/>
      <c r="PQ184" s="79" t="n"/>
      <c r="PR184" s="79" t="n"/>
      <c r="PS184" s="79" t="n"/>
      <c r="PT184" s="79" t="n"/>
      <c r="PU184" s="79" t="n"/>
      <c r="PV184" s="79" t="n"/>
      <c r="PW184" s="79" t="n"/>
      <c r="PX184" s="79" t="n"/>
      <c r="PY184" s="79" t="n"/>
      <c r="PZ184" s="79" t="n"/>
      <c r="QA184" s="79" t="n"/>
      <c r="QB184" s="79" t="n"/>
      <c r="QC184" s="79" t="n"/>
      <c r="QD184" s="79" t="n"/>
      <c r="QE184" s="79" t="n"/>
      <c r="QF184" s="79" t="n"/>
      <c r="QG184" s="79" t="n"/>
      <c r="QH184" s="79" t="n"/>
      <c r="QI184" s="79" t="n"/>
      <c r="QJ184" s="79" t="n"/>
      <c r="QK184" s="79" t="n"/>
      <c r="QL184" s="79" t="n"/>
      <c r="QM184" s="79" t="n"/>
      <c r="QN184" s="79" t="n"/>
      <c r="QO184" s="79" t="n"/>
      <c r="QP184" s="79" t="n"/>
      <c r="QQ184" s="79" t="n"/>
      <c r="QR184" s="79" t="n"/>
      <c r="QS184" s="79" t="n"/>
      <c r="QT184" s="79" t="n"/>
      <c r="QU184" s="79" t="n"/>
      <c r="QV184" s="79" t="n"/>
      <c r="QW184" s="79" t="n"/>
      <c r="QX184" s="79" t="n"/>
      <c r="QY184" s="79" t="n"/>
      <c r="QZ184" s="79" t="n"/>
      <c r="RA184" s="79" t="n"/>
      <c r="RB184" s="79" t="n"/>
      <c r="RC184" s="79" t="n"/>
      <c r="RF184" s="78" t="n">
        <v>40</v>
      </c>
      <c r="RG184" s="79" t="n"/>
      <c r="RH184" s="79" t="n"/>
      <c r="RI184" s="79" t="n"/>
      <c r="RJ184" s="79" t="n"/>
      <c r="RK184" s="79" t="n"/>
      <c r="RL184" s="79" t="n"/>
      <c r="RM184" s="79" t="n"/>
      <c r="RN184" s="79" t="n"/>
      <c r="RO184" s="79" t="n"/>
      <c r="RP184" s="79" t="n"/>
      <c r="RQ184" s="79" t="n"/>
      <c r="RR184" s="79" t="n"/>
      <c r="RS184" s="79" t="n"/>
      <c r="RT184" s="79" t="n"/>
      <c r="RU184" s="79" t="n"/>
      <c r="RV184" s="79" t="n"/>
      <c r="RW184" s="79" t="n"/>
      <c r="RX184" s="79" t="n"/>
      <c r="RY184" s="79" t="n"/>
      <c r="RZ184" s="79" t="n"/>
      <c r="SA184" s="79" t="n"/>
      <c r="SB184" s="79" t="n"/>
      <c r="SC184" s="79" t="n"/>
      <c r="SD184" s="79" t="n"/>
      <c r="SE184" s="79" t="n"/>
      <c r="SF184" s="79" t="n"/>
      <c r="SG184" s="79" t="n"/>
      <c r="SH184" s="79" t="n"/>
      <c r="SI184" s="79" t="n"/>
      <c r="SJ184" s="79" t="n"/>
      <c r="SK184" s="79" t="n"/>
      <c r="SL184" s="79" t="n"/>
      <c r="SM184" s="79" t="n"/>
      <c r="SN184" s="79" t="n"/>
      <c r="SO184" s="79" t="n"/>
      <c r="SP184" s="79" t="n"/>
      <c r="SQ184" s="79" t="n"/>
      <c r="SR184" s="79" t="n"/>
      <c r="SS184" s="79" t="n"/>
      <c r="ST184" s="79" t="n"/>
      <c r="SW184" s="78" t="n">
        <v>40</v>
      </c>
      <c r="SX184" s="79" t="n"/>
      <c r="SY184" s="79" t="n"/>
      <c r="SZ184" s="79" t="n"/>
      <c r="TA184" s="79" t="n"/>
      <c r="TB184" s="79" t="n"/>
      <c r="TC184" s="79" t="n"/>
      <c r="TD184" s="79" t="n"/>
      <c r="TE184" s="79" t="n"/>
      <c r="TF184" s="79" t="n"/>
      <c r="TG184" s="79" t="n"/>
      <c r="TH184" s="79" t="n"/>
      <c r="TI184" s="79" t="n"/>
      <c r="TJ184" s="79" t="n"/>
      <c r="TK184" s="79" t="n"/>
      <c r="TL184" s="79" t="n"/>
      <c r="TM184" s="79" t="n"/>
      <c r="TN184" s="79" t="n"/>
      <c r="TO184" s="79" t="n"/>
      <c r="TP184" s="79" t="n"/>
      <c r="TQ184" s="79" t="n"/>
      <c r="TR184" s="79" t="n"/>
      <c r="TS184" s="79" t="n"/>
      <c r="TT184" s="79" t="n"/>
      <c r="TU184" s="79" t="n"/>
      <c r="TV184" s="79" t="n"/>
      <c r="TW184" s="79" t="n"/>
      <c r="TX184" s="79" t="n"/>
      <c r="TY184" s="79" t="n"/>
      <c r="TZ184" s="79" t="n"/>
      <c r="UA184" s="79" t="n"/>
      <c r="UB184" s="79" t="n"/>
      <c r="UC184" s="79" t="n"/>
      <c r="UD184" s="79" t="n"/>
      <c r="UE184" s="79" t="n"/>
      <c r="UF184" s="79" t="n"/>
      <c r="UG184" s="79" t="n"/>
      <c r="UH184" s="79" t="n"/>
      <c r="UI184" s="79" t="n"/>
      <c r="UJ184" s="79" t="n"/>
      <c r="UK184" s="79" t="n"/>
      <c r="UN184" s="78" t="n">
        <v>40</v>
      </c>
      <c r="UO184" s="79" t="n"/>
      <c r="UP184" s="79" t="n"/>
      <c r="UQ184" s="79" t="n"/>
      <c r="UR184" s="79" t="n"/>
      <c r="US184" s="79" t="n"/>
      <c r="UT184" s="79" t="n"/>
      <c r="UU184" s="79" t="n"/>
      <c r="UV184" s="79" t="n"/>
      <c r="UW184" s="79" t="n"/>
      <c r="UX184" s="79" t="n"/>
      <c r="UY184" s="79" t="n"/>
      <c r="UZ184" s="79" t="n"/>
      <c r="VA184" s="79" t="n"/>
      <c r="VB184" s="79" t="n"/>
      <c r="VC184" s="79" t="n"/>
      <c r="VD184" s="79" t="n"/>
      <c r="VE184" s="79" t="n"/>
      <c r="VF184" s="79" t="n"/>
      <c r="VG184" s="79" t="n"/>
      <c r="VH184" s="79" t="n"/>
      <c r="VI184" s="79" t="n"/>
      <c r="VJ184" s="79" t="n"/>
      <c r="VK184" s="79" t="n"/>
      <c r="VL184" s="79" t="n"/>
      <c r="VM184" s="79" t="n"/>
      <c r="VN184" s="79" t="n"/>
      <c r="VO184" s="79" t="n"/>
      <c r="VP184" s="79" t="n"/>
      <c r="VQ184" s="79" t="n"/>
      <c r="VR184" s="79" t="n"/>
      <c r="VS184" s="79" t="n"/>
      <c r="VT184" s="79" t="n"/>
      <c r="VU184" s="79" t="n"/>
      <c r="VV184" s="79" t="n"/>
      <c r="VW184" s="79" t="n"/>
      <c r="VX184" s="79" t="n"/>
      <c r="VY184" s="79" t="n"/>
      <c r="VZ184" s="79" t="n"/>
      <c r="WA184" s="79" t="n"/>
      <c r="WB184" s="79" t="n"/>
      <c r="WE184" s="78" t="n">
        <v>40</v>
      </c>
      <c r="WF184" s="79" t="n"/>
      <c r="WG184" s="79" t="n"/>
      <c r="WH184" s="79" t="n"/>
      <c r="WI184" s="79" t="n"/>
      <c r="WJ184" s="79" t="n"/>
      <c r="WK184" s="79" t="n"/>
      <c r="WL184" s="79" t="n"/>
      <c r="WM184" s="79" t="n"/>
      <c r="WN184" s="79" t="n"/>
      <c r="WO184" s="79" t="n"/>
      <c r="WP184" s="79" t="n"/>
      <c r="WQ184" s="79" t="n"/>
      <c r="WR184" s="79" t="n"/>
      <c r="WS184" s="79" t="n"/>
      <c r="WT184" s="79" t="n"/>
      <c r="WU184" s="79" t="n"/>
      <c r="WV184" s="79" t="n"/>
      <c r="WW184" s="79" t="n"/>
      <c r="WX184" s="79" t="n"/>
      <c r="WY184" s="79" t="n"/>
      <c r="WZ184" s="79" t="n"/>
      <c r="XA184" s="79" t="n"/>
      <c r="XB184" s="79" t="n"/>
      <c r="XC184" s="79" t="n"/>
      <c r="XD184" s="79" t="n"/>
      <c r="XE184" s="79" t="n"/>
      <c r="XF184" s="79" t="n"/>
      <c r="XG184" s="79" t="n"/>
      <c r="XH184" s="79" t="n"/>
      <c r="XI184" s="79" t="n"/>
      <c r="XJ184" s="79" t="n"/>
      <c r="XK184" s="79" t="n"/>
      <c r="XL184" s="79" t="n"/>
      <c r="XM184" s="79" t="n"/>
      <c r="XN184" s="79" t="n"/>
      <c r="XO184" s="79" t="n"/>
      <c r="XP184" s="79" t="n"/>
      <c r="XQ184" s="79" t="n"/>
      <c r="XR184" s="79" t="n"/>
      <c r="XS184" s="79" t="n"/>
      <c r="XV184" s="78" t="n">
        <v>40</v>
      </c>
      <c r="XW184" s="79" t="n"/>
      <c r="XX184" s="79" t="n"/>
      <c r="XY184" s="79" t="n"/>
      <c r="XZ184" s="79" t="n"/>
      <c r="YA184" s="79" t="n"/>
      <c r="YB184" s="79" t="n"/>
      <c r="YC184" s="79" t="n"/>
      <c r="YD184" s="79" t="n"/>
      <c r="YE184" s="79" t="n"/>
      <c r="YF184" s="79" t="n"/>
      <c r="YG184" s="79" t="n"/>
      <c r="YH184" s="79" t="n"/>
      <c r="YI184" s="79" t="n"/>
      <c r="YJ184" s="79" t="n"/>
      <c r="YK184" s="79" t="n"/>
      <c r="YL184" s="79" t="n"/>
      <c r="YM184" s="79" t="n"/>
      <c r="YN184" s="79" t="n"/>
      <c r="YO184" s="79" t="n"/>
      <c r="YP184" s="79" t="n"/>
      <c r="YQ184" s="79" t="n"/>
      <c r="YR184" s="79" t="n"/>
      <c r="YS184" s="79" t="n"/>
      <c r="YT184" s="79" t="n"/>
      <c r="YU184" s="79" t="n"/>
      <c r="YV184" s="79" t="n"/>
      <c r="YW184" s="79" t="n"/>
      <c r="YX184" s="79" t="n"/>
      <c r="YY184" s="79" t="n"/>
      <c r="YZ184" s="79" t="n"/>
      <c r="ZA184" s="79" t="n"/>
      <c r="ZB184" s="79" t="n"/>
      <c r="ZC184" s="79" t="n"/>
      <c r="ZD184" s="79" t="n"/>
      <c r="ZE184" s="79" t="n"/>
      <c r="ZF184" s="79" t="n"/>
      <c r="ZG184" s="79" t="n"/>
      <c r="ZH184" s="79" t="n"/>
      <c r="ZI184" s="79" t="n"/>
      <c r="ZJ184" s="79" t="n"/>
      <c r="ZM184" s="78" t="n">
        <v>40</v>
      </c>
      <c r="ZN184" s="79" t="n"/>
      <c r="ZO184" s="79" t="n"/>
      <c r="ZP184" s="79" t="n"/>
      <c r="ZQ184" s="79" t="n"/>
      <c r="ZR184" s="79" t="n"/>
      <c r="ZS184" s="79" t="n"/>
      <c r="ZT184" s="79" t="n"/>
      <c r="ZU184" s="79" t="n"/>
      <c r="ZV184" s="79" t="n"/>
      <c r="ZW184" s="79" t="n"/>
      <c r="ZX184" s="79" t="n"/>
      <c r="ZY184" s="79" t="n"/>
      <c r="ZZ184" s="79" t="n"/>
      <c r="AAA184" s="79" t="n"/>
      <c r="AAB184" s="79" t="n"/>
      <c r="AAC184" s="79" t="n"/>
      <c r="AAD184" s="79" t="n"/>
      <c r="AAE184" s="79" t="n"/>
      <c r="AAF184" s="79" t="n"/>
      <c r="AAG184" s="79" t="n"/>
      <c r="AAH184" s="79" t="n"/>
      <c r="AAI184" s="79" t="n"/>
      <c r="AAJ184" s="79" t="n"/>
      <c r="AAK184" s="79" t="n"/>
      <c r="AAL184" s="79" t="n"/>
      <c r="AAM184" s="79" t="n"/>
      <c r="AAN184" s="79" t="n"/>
      <c r="AAO184" s="79" t="n"/>
      <c r="AAP184" s="79" t="n"/>
      <c r="AAQ184" s="79" t="n"/>
      <c r="AAR184" s="79" t="n"/>
      <c r="AAS184" s="79" t="n"/>
      <c r="AAT184" s="79" t="n"/>
      <c r="AAU184" s="79" t="n"/>
      <c r="AAV184" s="79" t="n"/>
      <c r="AAW184" s="79" t="n"/>
      <c r="AAX184" s="79" t="n"/>
      <c r="AAY184" s="79" t="n"/>
      <c r="AAZ184" s="79" t="n"/>
      <c r="ABA184" s="79" t="n"/>
      <c r="ABD184" s="78" t="n">
        <v>40</v>
      </c>
      <c r="ABE184" s="79" t="n"/>
      <c r="ABF184" s="79" t="n"/>
      <c r="ABG184" s="79" t="n"/>
      <c r="ABH184" s="79" t="n"/>
      <c r="ABI184" s="79" t="n"/>
      <c r="ABJ184" s="79" t="n"/>
      <c r="ABK184" s="79" t="n"/>
      <c r="ABL184" s="79" t="n"/>
      <c r="ABM184" s="79" t="n"/>
      <c r="ABN184" s="79" t="n"/>
      <c r="ABO184" s="79" t="n"/>
      <c r="ABP184" s="79" t="n"/>
      <c r="ABQ184" s="79" t="n"/>
      <c r="ABR184" s="79" t="n"/>
      <c r="ABS184" s="79" t="n"/>
      <c r="ABT184" s="79" t="n"/>
      <c r="ABU184" s="79" t="n"/>
      <c r="ABV184" s="79" t="n"/>
      <c r="ABW184" s="79" t="n"/>
      <c r="ABX184" s="79" t="n"/>
      <c r="ABY184" s="79" t="n"/>
      <c r="ABZ184" s="79" t="n"/>
      <c r="ACA184" s="79" t="n"/>
      <c r="ACB184" s="79" t="n"/>
      <c r="ACC184" s="79" t="n"/>
      <c r="ACD184" s="79" t="n"/>
      <c r="ACE184" s="79" t="n"/>
      <c r="ACF184" s="79" t="n"/>
      <c r="ACG184" s="79" t="n"/>
      <c r="ACH184" s="79" t="n"/>
      <c r="ACI184" s="79" t="n"/>
      <c r="ACJ184" s="79" t="n"/>
      <c r="ACK184" s="79" t="n"/>
      <c r="ACL184" s="79" t="n"/>
      <c r="ACM184" s="79" t="n"/>
      <c r="ACN184" s="79" t="n"/>
      <c r="ACO184" s="79" t="n"/>
      <c r="ACP184" s="79" t="n"/>
      <c r="ACQ184" s="79" t="n"/>
      <c r="ACR184" s="79" t="n"/>
      <c r="ACU184" s="78" t="n">
        <v>40</v>
      </c>
      <c r="ACV184" s="79" t="n"/>
      <c r="ACW184" s="79" t="n"/>
      <c r="ACX184" s="79" t="n"/>
      <c r="ACY184" s="79" t="n"/>
      <c r="ACZ184" s="79" t="n"/>
      <c r="ADA184" s="79" t="n"/>
      <c r="ADB184" s="79" t="n"/>
      <c r="ADC184" s="79" t="n"/>
      <c r="ADD184" s="79" t="n"/>
      <c r="ADE184" s="79" t="n"/>
      <c r="ADF184" s="79" t="n"/>
      <c r="ADG184" s="79" t="n"/>
      <c r="ADH184" s="79" t="n"/>
      <c r="ADI184" s="79" t="n"/>
      <c r="ADJ184" s="79" t="n"/>
      <c r="ADK184" s="79" t="n"/>
      <c r="ADL184" s="79" t="n"/>
      <c r="ADM184" s="79" t="n"/>
      <c r="ADN184" s="79" t="n"/>
      <c r="ADO184" s="79" t="n"/>
      <c r="ADP184" s="79" t="n"/>
      <c r="ADQ184" s="79" t="n"/>
      <c r="ADR184" s="79" t="n"/>
      <c r="ADS184" s="79" t="n"/>
      <c r="ADT184" s="79" t="n"/>
      <c r="ADU184" s="79" t="n"/>
      <c r="ADV184" s="79" t="n"/>
      <c r="ADW184" s="79" t="n"/>
      <c r="ADX184" s="79" t="n"/>
      <c r="ADY184" s="79" t="n"/>
      <c r="ADZ184" s="79" t="n"/>
      <c r="AEA184" s="79" t="n"/>
      <c r="AEB184" s="79" t="n"/>
      <c r="AEC184" s="79" t="n"/>
      <c r="AED184" s="79" t="n"/>
      <c r="AEE184" s="79" t="n"/>
      <c r="AEF184" s="79" t="n"/>
      <c r="AEG184" s="79" t="n"/>
      <c r="AEH184" s="79" t="n"/>
      <c r="AEI184" s="79" t="n"/>
      <c r="AEL184" s="78" t="n">
        <v>40</v>
      </c>
      <c r="AEM184" s="79" t="n"/>
      <c r="AEN184" s="79" t="n"/>
      <c r="AEO184" s="79" t="n"/>
      <c r="AEP184" s="79" t="n"/>
      <c r="AEQ184" s="79" t="n"/>
      <c r="AER184" s="79" t="n"/>
      <c r="AES184" s="79" t="n"/>
      <c r="AET184" s="79" t="n"/>
      <c r="AEU184" s="79" t="n"/>
      <c r="AEV184" s="79" t="n"/>
      <c r="AEW184" s="79" t="n"/>
      <c r="AEX184" s="79" t="n"/>
      <c r="AEY184" s="79" t="n"/>
      <c r="AEZ184" s="79" t="n"/>
      <c r="AFA184" s="79" t="n"/>
      <c r="AFB184" s="79" t="n"/>
      <c r="AFC184" s="79" t="n"/>
      <c r="AFD184" s="79" t="n"/>
      <c r="AFE184" s="79" t="n"/>
      <c r="AFF184" s="79" t="n"/>
      <c r="AFG184" s="79" t="n"/>
      <c r="AFH184" s="79" t="n"/>
      <c r="AFI184" s="79" t="n"/>
      <c r="AFJ184" s="79" t="n"/>
      <c r="AFK184" s="79" t="n"/>
      <c r="AFL184" s="79" t="n"/>
      <c r="AFM184" s="79" t="n"/>
      <c r="AFN184" s="79" t="n"/>
      <c r="AFO184" s="79" t="n"/>
      <c r="AFP184" s="79" t="n"/>
      <c r="AFQ184" s="79" t="n"/>
      <c r="AFR184" s="79" t="n"/>
      <c r="AFS184" s="79" t="n"/>
      <c r="AFT184" s="79" t="n"/>
      <c r="AFU184" s="79" t="n"/>
      <c r="AFV184" s="79" t="n"/>
      <c r="AFW184" s="79" t="n"/>
      <c r="AFX184" s="79" t="n"/>
      <c r="AFY184" s="79" t="n"/>
      <c r="AFZ184" s="79" t="n"/>
    </row>
    <row r="187">
      <c r="B187" s="87" t="inlineStr">
        <is>
          <t>Matrice 5: NBV DEFAULTED (GBV - Recuperi)</t>
        </is>
      </c>
      <c r="AS187" s="87" t="inlineStr">
        <is>
          <t>Matrice 5: NBV DEFAULTED (GBV - Recuperi)</t>
        </is>
      </c>
      <c r="CJ187" s="87" t="inlineStr">
        <is>
          <t>Matrice 5: NBV DEFAULTED (GBV - Recuperi)</t>
        </is>
      </c>
      <c r="EA187" s="87" t="inlineStr">
        <is>
          <t>Matrice 5: NBV DEFAULTED (GBV - Recuperi)</t>
        </is>
      </c>
      <c r="FR187" s="87" t="inlineStr">
        <is>
          <t>Matrice 5: NBV DEFAULTED (GBV - Recuperi)</t>
        </is>
      </c>
      <c r="HI187" s="87" t="inlineStr">
        <is>
          <t>Matrice 5: NBV DEFAULTED (GBV - Recuperi)</t>
        </is>
      </c>
      <c r="IZ187" s="87" t="inlineStr">
        <is>
          <t>Matrice 5: NBV DEFAULTED (GBV - Recuperi)</t>
        </is>
      </c>
      <c r="KQ187" s="87" t="inlineStr">
        <is>
          <t>Matrice 5: NBV DEFAULTED (GBV - Recuperi)</t>
        </is>
      </c>
      <c r="MH187" s="87" t="inlineStr">
        <is>
          <t>Matrice 5: NBV DEFAULTED (GBV - Recuperi)</t>
        </is>
      </c>
      <c r="NY187" s="87" t="inlineStr">
        <is>
          <t>Matrice 5: NBV DEFAULTED (GBV - Recuperi)</t>
        </is>
      </c>
      <c r="PP187" s="87" t="inlineStr">
        <is>
          <t>Matrice 5: NBV DEFAULTED (GBV - Recuperi)</t>
        </is>
      </c>
      <c r="RG187" s="87" t="inlineStr">
        <is>
          <t>Matrice 5: NBV DEFAULTED (GBV - Recuperi)</t>
        </is>
      </c>
      <c r="SX187" s="87" t="inlineStr">
        <is>
          <t>Matrice 5: NBV DEFAULTED (GBV - Recuperi)</t>
        </is>
      </c>
      <c r="UO187" s="87" t="inlineStr">
        <is>
          <t>Matrice 5: NBV DEFAULTED (GBV - Recuperi)</t>
        </is>
      </c>
      <c r="WF187" s="87" t="inlineStr">
        <is>
          <t>Matrice 5: NBV DEFAULTED (GBV - Recuperi)</t>
        </is>
      </c>
      <c r="XW187" s="87" t="inlineStr">
        <is>
          <t>Matrice 5: NBV DEFAULTED (GBV - Recuperi)</t>
        </is>
      </c>
      <c r="ZN187" s="87" t="inlineStr">
        <is>
          <t>Matrice 5: NBV DEFAULTED (GBV - Recuperi)</t>
        </is>
      </c>
      <c r="ABE187" s="87" t="inlineStr">
        <is>
          <t>Matrice 5: NBV DEFAULTED (GBV - Recuperi)</t>
        </is>
      </c>
      <c r="ACV187" s="87" t="inlineStr">
        <is>
          <t>Matrice 5: NBV DEFAULTED (GBV - Recuperi)</t>
        </is>
      </c>
      <c r="AEM187" s="87" t="inlineStr">
        <is>
          <t>Matrice 5: NBV DEFAULTED (GBV - Recuperi)</t>
        </is>
      </c>
    </row>
    <row r="189">
      <c r="A189" s="84" t="inlineStr">
        <is>
          <t>ANNI</t>
        </is>
      </c>
      <c r="B189" s="84" t="inlineStr">
        <is>
          <t>Anno 1</t>
        </is>
      </c>
      <c r="C189" s="81" t="n"/>
      <c r="D189" s="81" t="n"/>
      <c r="E189" s="82" t="n"/>
      <c r="F189" s="84" t="inlineStr">
        <is>
          <t>Anno 2</t>
        </is>
      </c>
      <c r="G189" s="81" t="n"/>
      <c r="H189" s="81" t="n"/>
      <c r="I189" s="82" t="n"/>
      <c r="J189" s="84" t="inlineStr">
        <is>
          <t>Anno 3</t>
        </is>
      </c>
      <c r="K189" s="81" t="n"/>
      <c r="L189" s="81" t="n"/>
      <c r="M189" s="82" t="n"/>
      <c r="N189" s="84" t="inlineStr">
        <is>
          <t>Anno 4</t>
        </is>
      </c>
      <c r="O189" s="81" t="n"/>
      <c r="P189" s="81" t="n"/>
      <c r="Q189" s="82" t="n"/>
      <c r="R189" s="84" t="inlineStr">
        <is>
          <t>Anno 5</t>
        </is>
      </c>
      <c r="S189" s="81" t="n"/>
      <c r="T189" s="81" t="n"/>
      <c r="U189" s="82" t="n"/>
      <c r="V189" s="84" t="inlineStr">
        <is>
          <t>Anno 6</t>
        </is>
      </c>
      <c r="W189" s="81" t="n"/>
      <c r="X189" s="81" t="n"/>
      <c r="Y189" s="82" t="n"/>
      <c r="Z189" s="84" t="inlineStr">
        <is>
          <t>Anno 7</t>
        </is>
      </c>
      <c r="AA189" s="81" t="n"/>
      <c r="AB189" s="81" t="n"/>
      <c r="AC189" s="82" t="n"/>
      <c r="AD189" s="84" t="inlineStr">
        <is>
          <t>Anno 8</t>
        </is>
      </c>
      <c r="AE189" s="81" t="n"/>
      <c r="AF189" s="81" t="n"/>
      <c r="AG189" s="82" t="n"/>
      <c r="AH189" s="84" t="inlineStr">
        <is>
          <t>Anno 9</t>
        </is>
      </c>
      <c r="AI189" s="81" t="n"/>
      <c r="AJ189" s="81" t="n"/>
      <c r="AK189" s="82" t="n"/>
      <c r="AL189" s="84" t="inlineStr">
        <is>
          <t>Anno 10</t>
        </is>
      </c>
      <c r="AM189" s="81" t="n"/>
      <c r="AN189" s="81" t="n"/>
      <c r="AO189" s="82" t="n"/>
      <c r="AR189" s="84" t="inlineStr">
        <is>
          <t>ANNI</t>
        </is>
      </c>
      <c r="AS189" s="84" t="inlineStr">
        <is>
          <t>Anno 1</t>
        </is>
      </c>
      <c r="AT189" s="81" t="n"/>
      <c r="AU189" s="81" t="n"/>
      <c r="AV189" s="82" t="n"/>
      <c r="AW189" s="84" t="inlineStr">
        <is>
          <t>Anno 2</t>
        </is>
      </c>
      <c r="AX189" s="81" t="n"/>
      <c r="AY189" s="81" t="n"/>
      <c r="AZ189" s="82" t="n"/>
      <c r="BA189" s="84" t="inlineStr">
        <is>
          <t>Anno 3</t>
        </is>
      </c>
      <c r="BB189" s="81" t="n"/>
      <c r="BC189" s="81" t="n"/>
      <c r="BD189" s="82" t="n"/>
      <c r="BE189" s="84" t="inlineStr">
        <is>
          <t>Anno 4</t>
        </is>
      </c>
      <c r="BF189" s="81" t="n"/>
      <c r="BG189" s="81" t="n"/>
      <c r="BH189" s="82" t="n"/>
      <c r="BI189" s="84" t="inlineStr">
        <is>
          <t>Anno 5</t>
        </is>
      </c>
      <c r="BJ189" s="81" t="n"/>
      <c r="BK189" s="81" t="n"/>
      <c r="BL189" s="82" t="n"/>
      <c r="BM189" s="84" t="inlineStr">
        <is>
          <t>Anno 6</t>
        </is>
      </c>
      <c r="BN189" s="81" t="n"/>
      <c r="BO189" s="81" t="n"/>
      <c r="BP189" s="82" t="n"/>
      <c r="BQ189" s="84" t="inlineStr">
        <is>
          <t>Anno 7</t>
        </is>
      </c>
      <c r="BR189" s="81" t="n"/>
      <c r="BS189" s="81" t="n"/>
      <c r="BT189" s="82" t="n"/>
      <c r="BU189" s="84" t="inlineStr">
        <is>
          <t>Anno 8</t>
        </is>
      </c>
      <c r="BV189" s="81" t="n"/>
      <c r="BW189" s="81" t="n"/>
      <c r="BX189" s="82" t="n"/>
      <c r="BY189" s="84" t="inlineStr">
        <is>
          <t>Anno 9</t>
        </is>
      </c>
      <c r="BZ189" s="81" t="n"/>
      <c r="CA189" s="81" t="n"/>
      <c r="CB189" s="82" t="n"/>
      <c r="CC189" s="84" t="inlineStr">
        <is>
          <t>Anno 10</t>
        </is>
      </c>
      <c r="CD189" s="81" t="n"/>
      <c r="CE189" s="81" t="n"/>
      <c r="CF189" s="82" t="n"/>
      <c r="CI189" s="84" t="inlineStr">
        <is>
          <t>ANNI</t>
        </is>
      </c>
      <c r="CJ189" s="84" t="inlineStr">
        <is>
          <t>Anno 1</t>
        </is>
      </c>
      <c r="CK189" s="81" t="n"/>
      <c r="CL189" s="81" t="n"/>
      <c r="CM189" s="82" t="n"/>
      <c r="CN189" s="84" t="inlineStr">
        <is>
          <t>Anno 2</t>
        </is>
      </c>
      <c r="CO189" s="81" t="n"/>
      <c r="CP189" s="81" t="n"/>
      <c r="CQ189" s="82" t="n"/>
      <c r="CR189" s="84" t="inlineStr">
        <is>
          <t>Anno 3</t>
        </is>
      </c>
      <c r="CS189" s="81" t="n"/>
      <c r="CT189" s="81" t="n"/>
      <c r="CU189" s="82" t="n"/>
      <c r="CV189" s="84" t="inlineStr">
        <is>
          <t>Anno 4</t>
        </is>
      </c>
      <c r="CW189" s="81" t="n"/>
      <c r="CX189" s="81" t="n"/>
      <c r="CY189" s="82" t="n"/>
      <c r="CZ189" s="84" t="inlineStr">
        <is>
          <t>Anno 5</t>
        </is>
      </c>
      <c r="DA189" s="81" t="n"/>
      <c r="DB189" s="81" t="n"/>
      <c r="DC189" s="82" t="n"/>
      <c r="DD189" s="84" t="inlineStr">
        <is>
          <t>Anno 6</t>
        </is>
      </c>
      <c r="DE189" s="81" t="n"/>
      <c r="DF189" s="81" t="n"/>
      <c r="DG189" s="82" t="n"/>
      <c r="DH189" s="84" t="inlineStr">
        <is>
          <t>Anno 7</t>
        </is>
      </c>
      <c r="DI189" s="81" t="n"/>
      <c r="DJ189" s="81" t="n"/>
      <c r="DK189" s="82" t="n"/>
      <c r="DL189" s="84" t="inlineStr">
        <is>
          <t>Anno 8</t>
        </is>
      </c>
      <c r="DM189" s="81" t="n"/>
      <c r="DN189" s="81" t="n"/>
      <c r="DO189" s="82" t="n"/>
      <c r="DP189" s="84" t="inlineStr">
        <is>
          <t>Anno 9</t>
        </is>
      </c>
      <c r="DQ189" s="81" t="n"/>
      <c r="DR189" s="81" t="n"/>
      <c r="DS189" s="82" t="n"/>
      <c r="DT189" s="84" t="inlineStr">
        <is>
          <t>Anno 10</t>
        </is>
      </c>
      <c r="DU189" s="81" t="n"/>
      <c r="DV189" s="81" t="n"/>
      <c r="DW189" s="82" t="n"/>
      <c r="DZ189" s="84" t="inlineStr">
        <is>
          <t>ANNI</t>
        </is>
      </c>
      <c r="EA189" s="84" t="inlineStr">
        <is>
          <t>Anno 1</t>
        </is>
      </c>
      <c r="EB189" s="81" t="n"/>
      <c r="EC189" s="81" t="n"/>
      <c r="ED189" s="82" t="n"/>
      <c r="EE189" s="84" t="inlineStr">
        <is>
          <t>Anno 2</t>
        </is>
      </c>
      <c r="EF189" s="81" t="n"/>
      <c r="EG189" s="81" t="n"/>
      <c r="EH189" s="82" t="n"/>
      <c r="EI189" s="84" t="inlineStr">
        <is>
          <t>Anno 3</t>
        </is>
      </c>
      <c r="EJ189" s="81" t="n"/>
      <c r="EK189" s="81" t="n"/>
      <c r="EL189" s="82" t="n"/>
      <c r="EM189" s="84" t="inlineStr">
        <is>
          <t>Anno 4</t>
        </is>
      </c>
      <c r="EN189" s="81" t="n"/>
      <c r="EO189" s="81" t="n"/>
      <c r="EP189" s="82" t="n"/>
      <c r="EQ189" s="84" t="inlineStr">
        <is>
          <t>Anno 5</t>
        </is>
      </c>
      <c r="ER189" s="81" t="n"/>
      <c r="ES189" s="81" t="n"/>
      <c r="ET189" s="82" t="n"/>
      <c r="EU189" s="84" t="inlineStr">
        <is>
          <t>Anno 6</t>
        </is>
      </c>
      <c r="EV189" s="81" t="n"/>
      <c r="EW189" s="81" t="n"/>
      <c r="EX189" s="82" t="n"/>
      <c r="EY189" s="84" t="inlineStr">
        <is>
          <t>Anno 7</t>
        </is>
      </c>
      <c r="EZ189" s="81" t="n"/>
      <c r="FA189" s="81" t="n"/>
      <c r="FB189" s="82" t="n"/>
      <c r="FC189" s="84" t="inlineStr">
        <is>
          <t>Anno 8</t>
        </is>
      </c>
      <c r="FD189" s="81" t="n"/>
      <c r="FE189" s="81" t="n"/>
      <c r="FF189" s="82" t="n"/>
      <c r="FG189" s="84" t="inlineStr">
        <is>
          <t>Anno 9</t>
        </is>
      </c>
      <c r="FH189" s="81" t="n"/>
      <c r="FI189" s="81" t="n"/>
      <c r="FJ189" s="82" t="n"/>
      <c r="FK189" s="84" t="inlineStr">
        <is>
          <t>Anno 10</t>
        </is>
      </c>
      <c r="FL189" s="81" t="n"/>
      <c r="FM189" s="81" t="n"/>
      <c r="FN189" s="82" t="n"/>
      <c r="FQ189" s="84" t="inlineStr">
        <is>
          <t>ANNI</t>
        </is>
      </c>
      <c r="FR189" s="84" t="inlineStr">
        <is>
          <t>Anno 1</t>
        </is>
      </c>
      <c r="FS189" s="81" t="n"/>
      <c r="FT189" s="81" t="n"/>
      <c r="FU189" s="82" t="n"/>
      <c r="FV189" s="84" t="inlineStr">
        <is>
          <t>Anno 2</t>
        </is>
      </c>
      <c r="FW189" s="81" t="n"/>
      <c r="FX189" s="81" t="n"/>
      <c r="FY189" s="82" t="n"/>
      <c r="FZ189" s="84" t="inlineStr">
        <is>
          <t>Anno 3</t>
        </is>
      </c>
      <c r="GA189" s="81" t="n"/>
      <c r="GB189" s="81" t="n"/>
      <c r="GC189" s="82" t="n"/>
      <c r="GD189" s="84" t="inlineStr">
        <is>
          <t>Anno 4</t>
        </is>
      </c>
      <c r="GE189" s="81" t="n"/>
      <c r="GF189" s="81" t="n"/>
      <c r="GG189" s="82" t="n"/>
      <c r="GH189" s="84" t="inlineStr">
        <is>
          <t>Anno 5</t>
        </is>
      </c>
      <c r="GI189" s="81" t="n"/>
      <c r="GJ189" s="81" t="n"/>
      <c r="GK189" s="82" t="n"/>
      <c r="GL189" s="84" t="inlineStr">
        <is>
          <t>Anno 6</t>
        </is>
      </c>
      <c r="GM189" s="81" t="n"/>
      <c r="GN189" s="81" t="n"/>
      <c r="GO189" s="82" t="n"/>
      <c r="GP189" s="84" t="inlineStr">
        <is>
          <t>Anno 7</t>
        </is>
      </c>
      <c r="GQ189" s="81" t="n"/>
      <c r="GR189" s="81" t="n"/>
      <c r="GS189" s="82" t="n"/>
      <c r="GT189" s="84" t="inlineStr">
        <is>
          <t>Anno 8</t>
        </is>
      </c>
      <c r="GU189" s="81" t="n"/>
      <c r="GV189" s="81" t="n"/>
      <c r="GW189" s="82" t="n"/>
      <c r="GX189" s="84" t="inlineStr">
        <is>
          <t>Anno 9</t>
        </is>
      </c>
      <c r="GY189" s="81" t="n"/>
      <c r="GZ189" s="81" t="n"/>
      <c r="HA189" s="82" t="n"/>
      <c r="HB189" s="84" t="inlineStr">
        <is>
          <t>Anno 10</t>
        </is>
      </c>
      <c r="HC189" s="81" t="n"/>
      <c r="HD189" s="81" t="n"/>
      <c r="HE189" s="82" t="n"/>
      <c r="HH189" s="84" t="inlineStr">
        <is>
          <t>ANNI</t>
        </is>
      </c>
      <c r="HI189" s="84" t="inlineStr">
        <is>
          <t>Anno 1</t>
        </is>
      </c>
      <c r="HJ189" s="81" t="n"/>
      <c r="HK189" s="81" t="n"/>
      <c r="HL189" s="82" t="n"/>
      <c r="HM189" s="84" t="inlineStr">
        <is>
          <t>Anno 2</t>
        </is>
      </c>
      <c r="HN189" s="81" t="n"/>
      <c r="HO189" s="81" t="n"/>
      <c r="HP189" s="82" t="n"/>
      <c r="HQ189" s="84" t="inlineStr">
        <is>
          <t>Anno 3</t>
        </is>
      </c>
      <c r="HR189" s="81" t="n"/>
      <c r="HS189" s="81" t="n"/>
      <c r="HT189" s="82" t="n"/>
      <c r="HU189" s="84" t="inlineStr">
        <is>
          <t>Anno 4</t>
        </is>
      </c>
      <c r="HV189" s="81" t="n"/>
      <c r="HW189" s="81" t="n"/>
      <c r="HX189" s="82" t="n"/>
      <c r="HY189" s="84" t="inlineStr">
        <is>
          <t>Anno 5</t>
        </is>
      </c>
      <c r="HZ189" s="81" t="n"/>
      <c r="IA189" s="81" t="n"/>
      <c r="IB189" s="82" t="n"/>
      <c r="IC189" s="84" t="inlineStr">
        <is>
          <t>Anno 6</t>
        </is>
      </c>
      <c r="ID189" s="81" t="n"/>
      <c r="IE189" s="81" t="n"/>
      <c r="IF189" s="82" t="n"/>
      <c r="IG189" s="84" t="inlineStr">
        <is>
          <t>Anno 7</t>
        </is>
      </c>
      <c r="IH189" s="81" t="n"/>
      <c r="II189" s="81" t="n"/>
      <c r="IJ189" s="82" t="n"/>
      <c r="IK189" s="84" t="inlineStr">
        <is>
          <t>Anno 8</t>
        </is>
      </c>
      <c r="IL189" s="81" t="n"/>
      <c r="IM189" s="81" t="n"/>
      <c r="IN189" s="82" t="n"/>
      <c r="IO189" s="84" t="inlineStr">
        <is>
          <t>Anno 9</t>
        </is>
      </c>
      <c r="IP189" s="81" t="n"/>
      <c r="IQ189" s="81" t="n"/>
      <c r="IR189" s="82" t="n"/>
      <c r="IS189" s="84" t="inlineStr">
        <is>
          <t>Anno 10</t>
        </is>
      </c>
      <c r="IT189" s="81" t="n"/>
      <c r="IU189" s="81" t="n"/>
      <c r="IV189" s="82" t="n"/>
      <c r="IY189" s="84" t="inlineStr">
        <is>
          <t>ANNI</t>
        </is>
      </c>
      <c r="IZ189" s="84" t="inlineStr">
        <is>
          <t>Anno 1</t>
        </is>
      </c>
      <c r="JA189" s="81" t="n"/>
      <c r="JB189" s="81" t="n"/>
      <c r="JC189" s="82" t="n"/>
      <c r="JD189" s="84" t="inlineStr">
        <is>
          <t>Anno 2</t>
        </is>
      </c>
      <c r="JE189" s="81" t="n"/>
      <c r="JF189" s="81" t="n"/>
      <c r="JG189" s="82" t="n"/>
      <c r="JH189" s="84" t="inlineStr">
        <is>
          <t>Anno 3</t>
        </is>
      </c>
      <c r="JI189" s="81" t="n"/>
      <c r="JJ189" s="81" t="n"/>
      <c r="JK189" s="82" t="n"/>
      <c r="JL189" s="84" t="inlineStr">
        <is>
          <t>Anno 4</t>
        </is>
      </c>
      <c r="JM189" s="81" t="n"/>
      <c r="JN189" s="81" t="n"/>
      <c r="JO189" s="82" t="n"/>
      <c r="JP189" s="84" t="inlineStr">
        <is>
          <t>Anno 5</t>
        </is>
      </c>
      <c r="JQ189" s="81" t="n"/>
      <c r="JR189" s="81" t="n"/>
      <c r="JS189" s="82" t="n"/>
      <c r="JT189" s="84" t="inlineStr">
        <is>
          <t>Anno 6</t>
        </is>
      </c>
      <c r="JU189" s="81" t="n"/>
      <c r="JV189" s="81" t="n"/>
      <c r="JW189" s="82" t="n"/>
      <c r="JX189" s="84" t="inlineStr">
        <is>
          <t>Anno 7</t>
        </is>
      </c>
      <c r="JY189" s="81" t="n"/>
      <c r="JZ189" s="81" t="n"/>
      <c r="KA189" s="82" t="n"/>
      <c r="KB189" s="84" t="inlineStr">
        <is>
          <t>Anno 8</t>
        </is>
      </c>
      <c r="KC189" s="81" t="n"/>
      <c r="KD189" s="81" t="n"/>
      <c r="KE189" s="82" t="n"/>
      <c r="KF189" s="84" t="inlineStr">
        <is>
          <t>Anno 9</t>
        </is>
      </c>
      <c r="KG189" s="81" t="n"/>
      <c r="KH189" s="81" t="n"/>
      <c r="KI189" s="82" t="n"/>
      <c r="KJ189" s="84" t="inlineStr">
        <is>
          <t>Anno 10</t>
        </is>
      </c>
      <c r="KK189" s="81" t="n"/>
      <c r="KL189" s="81" t="n"/>
      <c r="KM189" s="82" t="n"/>
      <c r="KP189" s="84" t="inlineStr">
        <is>
          <t>ANNI</t>
        </is>
      </c>
      <c r="KQ189" s="84" t="inlineStr">
        <is>
          <t>Anno 1</t>
        </is>
      </c>
      <c r="KR189" s="81" t="n"/>
      <c r="KS189" s="81" t="n"/>
      <c r="KT189" s="82" t="n"/>
      <c r="KU189" s="84" t="inlineStr">
        <is>
          <t>Anno 2</t>
        </is>
      </c>
      <c r="KV189" s="81" t="n"/>
      <c r="KW189" s="81" t="n"/>
      <c r="KX189" s="82" t="n"/>
      <c r="KY189" s="84" t="inlineStr">
        <is>
          <t>Anno 3</t>
        </is>
      </c>
      <c r="KZ189" s="81" t="n"/>
      <c r="LA189" s="81" t="n"/>
      <c r="LB189" s="82" t="n"/>
      <c r="LC189" s="84" t="inlineStr">
        <is>
          <t>Anno 4</t>
        </is>
      </c>
      <c r="LD189" s="81" t="n"/>
      <c r="LE189" s="81" t="n"/>
      <c r="LF189" s="82" t="n"/>
      <c r="LG189" s="84" t="inlineStr">
        <is>
          <t>Anno 5</t>
        </is>
      </c>
      <c r="LH189" s="81" t="n"/>
      <c r="LI189" s="81" t="n"/>
      <c r="LJ189" s="82" t="n"/>
      <c r="LK189" s="84" t="inlineStr">
        <is>
          <t>Anno 6</t>
        </is>
      </c>
      <c r="LL189" s="81" t="n"/>
      <c r="LM189" s="81" t="n"/>
      <c r="LN189" s="82" t="n"/>
      <c r="LO189" s="84" t="inlineStr">
        <is>
          <t>Anno 7</t>
        </is>
      </c>
      <c r="LP189" s="81" t="n"/>
      <c r="LQ189" s="81" t="n"/>
      <c r="LR189" s="82" t="n"/>
      <c r="LS189" s="84" t="inlineStr">
        <is>
          <t>Anno 8</t>
        </is>
      </c>
      <c r="LT189" s="81" t="n"/>
      <c r="LU189" s="81" t="n"/>
      <c r="LV189" s="82" t="n"/>
      <c r="LW189" s="84" t="inlineStr">
        <is>
          <t>Anno 9</t>
        </is>
      </c>
      <c r="LX189" s="81" t="n"/>
      <c r="LY189" s="81" t="n"/>
      <c r="LZ189" s="82" t="n"/>
      <c r="MA189" s="84" t="inlineStr">
        <is>
          <t>Anno 10</t>
        </is>
      </c>
      <c r="MB189" s="81" t="n"/>
      <c r="MC189" s="81" t="n"/>
      <c r="MD189" s="82" t="n"/>
      <c r="MG189" s="84" t="inlineStr">
        <is>
          <t>ANNI</t>
        </is>
      </c>
      <c r="MH189" s="84" t="inlineStr">
        <is>
          <t>Anno 1</t>
        </is>
      </c>
      <c r="MI189" s="81" t="n"/>
      <c r="MJ189" s="81" t="n"/>
      <c r="MK189" s="82" t="n"/>
      <c r="ML189" s="84" t="inlineStr">
        <is>
          <t>Anno 2</t>
        </is>
      </c>
      <c r="MM189" s="81" t="n"/>
      <c r="MN189" s="81" t="n"/>
      <c r="MO189" s="82" t="n"/>
      <c r="MP189" s="84" t="inlineStr">
        <is>
          <t>Anno 3</t>
        </is>
      </c>
      <c r="MQ189" s="81" t="n"/>
      <c r="MR189" s="81" t="n"/>
      <c r="MS189" s="82" t="n"/>
      <c r="MT189" s="84" t="inlineStr">
        <is>
          <t>Anno 4</t>
        </is>
      </c>
      <c r="MU189" s="81" t="n"/>
      <c r="MV189" s="81" t="n"/>
      <c r="MW189" s="82" t="n"/>
      <c r="MX189" s="84" t="inlineStr">
        <is>
          <t>Anno 5</t>
        </is>
      </c>
      <c r="MY189" s="81" t="n"/>
      <c r="MZ189" s="81" t="n"/>
      <c r="NA189" s="82" t="n"/>
      <c r="NB189" s="84" t="inlineStr">
        <is>
          <t>Anno 6</t>
        </is>
      </c>
      <c r="NC189" s="81" t="n"/>
      <c r="ND189" s="81" t="n"/>
      <c r="NE189" s="82" t="n"/>
      <c r="NF189" s="84" t="inlineStr">
        <is>
          <t>Anno 7</t>
        </is>
      </c>
      <c r="NG189" s="81" t="n"/>
      <c r="NH189" s="81" t="n"/>
      <c r="NI189" s="82" t="n"/>
      <c r="NJ189" s="84" t="inlineStr">
        <is>
          <t>Anno 8</t>
        </is>
      </c>
      <c r="NK189" s="81" t="n"/>
      <c r="NL189" s="81" t="n"/>
      <c r="NM189" s="82" t="n"/>
      <c r="NN189" s="84" t="inlineStr">
        <is>
          <t>Anno 9</t>
        </is>
      </c>
      <c r="NO189" s="81" t="n"/>
      <c r="NP189" s="81" t="n"/>
      <c r="NQ189" s="82" t="n"/>
      <c r="NR189" s="84" t="inlineStr">
        <is>
          <t>Anno 10</t>
        </is>
      </c>
      <c r="NS189" s="81" t="n"/>
      <c r="NT189" s="81" t="n"/>
      <c r="NU189" s="82" t="n"/>
      <c r="NX189" s="84" t="inlineStr">
        <is>
          <t>ANNI</t>
        </is>
      </c>
      <c r="NY189" s="84" t="inlineStr">
        <is>
          <t>Anno 1</t>
        </is>
      </c>
      <c r="NZ189" s="81" t="n"/>
      <c r="OA189" s="81" t="n"/>
      <c r="OB189" s="82" t="n"/>
      <c r="OC189" s="84" t="inlineStr">
        <is>
          <t>Anno 2</t>
        </is>
      </c>
      <c r="OD189" s="81" t="n"/>
      <c r="OE189" s="81" t="n"/>
      <c r="OF189" s="82" t="n"/>
      <c r="OG189" s="84" t="inlineStr">
        <is>
          <t>Anno 3</t>
        </is>
      </c>
      <c r="OH189" s="81" t="n"/>
      <c r="OI189" s="81" t="n"/>
      <c r="OJ189" s="82" t="n"/>
      <c r="OK189" s="84" t="inlineStr">
        <is>
          <t>Anno 4</t>
        </is>
      </c>
      <c r="OL189" s="81" t="n"/>
      <c r="OM189" s="81" t="n"/>
      <c r="ON189" s="82" t="n"/>
      <c r="OO189" s="84" t="inlineStr">
        <is>
          <t>Anno 5</t>
        </is>
      </c>
      <c r="OP189" s="81" t="n"/>
      <c r="OQ189" s="81" t="n"/>
      <c r="OR189" s="82" t="n"/>
      <c r="OS189" s="84" t="inlineStr">
        <is>
          <t>Anno 6</t>
        </is>
      </c>
      <c r="OT189" s="81" t="n"/>
      <c r="OU189" s="81" t="n"/>
      <c r="OV189" s="82" t="n"/>
      <c r="OW189" s="84" t="inlineStr">
        <is>
          <t>Anno 7</t>
        </is>
      </c>
      <c r="OX189" s="81" t="n"/>
      <c r="OY189" s="81" t="n"/>
      <c r="OZ189" s="82" t="n"/>
      <c r="PA189" s="84" t="inlineStr">
        <is>
          <t>Anno 8</t>
        </is>
      </c>
      <c r="PB189" s="81" t="n"/>
      <c r="PC189" s="81" t="n"/>
      <c r="PD189" s="82" t="n"/>
      <c r="PE189" s="84" t="inlineStr">
        <is>
          <t>Anno 9</t>
        </is>
      </c>
      <c r="PF189" s="81" t="n"/>
      <c r="PG189" s="81" t="n"/>
      <c r="PH189" s="82" t="n"/>
      <c r="PI189" s="84" t="inlineStr">
        <is>
          <t>Anno 10</t>
        </is>
      </c>
      <c r="PJ189" s="81" t="n"/>
      <c r="PK189" s="81" t="n"/>
      <c r="PL189" s="82" t="n"/>
      <c r="PO189" s="84" t="inlineStr">
        <is>
          <t>ANNI</t>
        </is>
      </c>
      <c r="PP189" s="84" t="inlineStr">
        <is>
          <t>Anno 1</t>
        </is>
      </c>
      <c r="PQ189" s="81" t="n"/>
      <c r="PR189" s="81" t="n"/>
      <c r="PS189" s="82" t="n"/>
      <c r="PT189" s="84" t="inlineStr">
        <is>
          <t>Anno 2</t>
        </is>
      </c>
      <c r="PU189" s="81" t="n"/>
      <c r="PV189" s="81" t="n"/>
      <c r="PW189" s="82" t="n"/>
      <c r="PX189" s="84" t="inlineStr">
        <is>
          <t>Anno 3</t>
        </is>
      </c>
      <c r="PY189" s="81" t="n"/>
      <c r="PZ189" s="81" t="n"/>
      <c r="QA189" s="82" t="n"/>
      <c r="QB189" s="84" t="inlineStr">
        <is>
          <t>Anno 4</t>
        </is>
      </c>
      <c r="QC189" s="81" t="n"/>
      <c r="QD189" s="81" t="n"/>
      <c r="QE189" s="82" t="n"/>
      <c r="QF189" s="84" t="inlineStr">
        <is>
          <t>Anno 5</t>
        </is>
      </c>
      <c r="QG189" s="81" t="n"/>
      <c r="QH189" s="81" t="n"/>
      <c r="QI189" s="82" t="n"/>
      <c r="QJ189" s="84" t="inlineStr">
        <is>
          <t>Anno 6</t>
        </is>
      </c>
      <c r="QK189" s="81" t="n"/>
      <c r="QL189" s="81" t="n"/>
      <c r="QM189" s="82" t="n"/>
      <c r="QN189" s="84" t="inlineStr">
        <is>
          <t>Anno 7</t>
        </is>
      </c>
      <c r="QO189" s="81" t="n"/>
      <c r="QP189" s="81" t="n"/>
      <c r="QQ189" s="82" t="n"/>
      <c r="QR189" s="84" t="inlineStr">
        <is>
          <t>Anno 8</t>
        </is>
      </c>
      <c r="QS189" s="81" t="n"/>
      <c r="QT189" s="81" t="n"/>
      <c r="QU189" s="82" t="n"/>
      <c r="QV189" s="84" t="inlineStr">
        <is>
          <t>Anno 9</t>
        </is>
      </c>
      <c r="QW189" s="81" t="n"/>
      <c r="QX189" s="81" t="n"/>
      <c r="QY189" s="82" t="n"/>
      <c r="QZ189" s="84" t="inlineStr">
        <is>
          <t>Anno 10</t>
        </is>
      </c>
      <c r="RA189" s="81" t="n"/>
      <c r="RB189" s="81" t="n"/>
      <c r="RC189" s="82" t="n"/>
      <c r="RF189" s="84" t="inlineStr">
        <is>
          <t>ANNI</t>
        </is>
      </c>
      <c r="RG189" s="84" t="inlineStr">
        <is>
          <t>Anno 1</t>
        </is>
      </c>
      <c r="RH189" s="81" t="n"/>
      <c r="RI189" s="81" t="n"/>
      <c r="RJ189" s="82" t="n"/>
      <c r="RK189" s="84" t="inlineStr">
        <is>
          <t>Anno 2</t>
        </is>
      </c>
      <c r="RL189" s="81" t="n"/>
      <c r="RM189" s="81" t="n"/>
      <c r="RN189" s="82" t="n"/>
      <c r="RO189" s="84" t="inlineStr">
        <is>
          <t>Anno 3</t>
        </is>
      </c>
      <c r="RP189" s="81" t="n"/>
      <c r="RQ189" s="81" t="n"/>
      <c r="RR189" s="82" t="n"/>
      <c r="RS189" s="84" t="inlineStr">
        <is>
          <t>Anno 4</t>
        </is>
      </c>
      <c r="RT189" s="81" t="n"/>
      <c r="RU189" s="81" t="n"/>
      <c r="RV189" s="82" t="n"/>
      <c r="RW189" s="84" t="inlineStr">
        <is>
          <t>Anno 5</t>
        </is>
      </c>
      <c r="RX189" s="81" t="n"/>
      <c r="RY189" s="81" t="n"/>
      <c r="RZ189" s="82" t="n"/>
      <c r="SA189" s="84" t="inlineStr">
        <is>
          <t>Anno 6</t>
        </is>
      </c>
      <c r="SB189" s="81" t="n"/>
      <c r="SC189" s="81" t="n"/>
      <c r="SD189" s="82" t="n"/>
      <c r="SE189" s="84" t="inlineStr">
        <is>
          <t>Anno 7</t>
        </is>
      </c>
      <c r="SF189" s="81" t="n"/>
      <c r="SG189" s="81" t="n"/>
      <c r="SH189" s="82" t="n"/>
      <c r="SI189" s="84" t="inlineStr">
        <is>
          <t>Anno 8</t>
        </is>
      </c>
      <c r="SJ189" s="81" t="n"/>
      <c r="SK189" s="81" t="n"/>
      <c r="SL189" s="82" t="n"/>
      <c r="SM189" s="84" t="inlineStr">
        <is>
          <t>Anno 9</t>
        </is>
      </c>
      <c r="SN189" s="81" t="n"/>
      <c r="SO189" s="81" t="n"/>
      <c r="SP189" s="82" t="n"/>
      <c r="SQ189" s="84" t="inlineStr">
        <is>
          <t>Anno 10</t>
        </is>
      </c>
      <c r="SR189" s="81" t="n"/>
      <c r="SS189" s="81" t="n"/>
      <c r="ST189" s="82" t="n"/>
      <c r="SW189" s="84" t="inlineStr">
        <is>
          <t>ANNI</t>
        </is>
      </c>
      <c r="SX189" s="84" t="inlineStr">
        <is>
          <t>Anno 1</t>
        </is>
      </c>
      <c r="SY189" s="81" t="n"/>
      <c r="SZ189" s="81" t="n"/>
      <c r="TA189" s="82" t="n"/>
      <c r="TB189" s="84" t="inlineStr">
        <is>
          <t>Anno 2</t>
        </is>
      </c>
      <c r="TC189" s="81" t="n"/>
      <c r="TD189" s="81" t="n"/>
      <c r="TE189" s="82" t="n"/>
      <c r="TF189" s="84" t="inlineStr">
        <is>
          <t>Anno 3</t>
        </is>
      </c>
      <c r="TG189" s="81" t="n"/>
      <c r="TH189" s="81" t="n"/>
      <c r="TI189" s="82" t="n"/>
      <c r="TJ189" s="84" t="inlineStr">
        <is>
          <t>Anno 4</t>
        </is>
      </c>
      <c r="TK189" s="81" t="n"/>
      <c r="TL189" s="81" t="n"/>
      <c r="TM189" s="82" t="n"/>
      <c r="TN189" s="84" t="inlineStr">
        <is>
          <t>Anno 5</t>
        </is>
      </c>
      <c r="TO189" s="81" t="n"/>
      <c r="TP189" s="81" t="n"/>
      <c r="TQ189" s="82" t="n"/>
      <c r="TR189" s="84" t="inlineStr">
        <is>
          <t>Anno 6</t>
        </is>
      </c>
      <c r="TS189" s="81" t="n"/>
      <c r="TT189" s="81" t="n"/>
      <c r="TU189" s="82" t="n"/>
      <c r="TV189" s="84" t="inlineStr">
        <is>
          <t>Anno 7</t>
        </is>
      </c>
      <c r="TW189" s="81" t="n"/>
      <c r="TX189" s="81" t="n"/>
      <c r="TY189" s="82" t="n"/>
      <c r="TZ189" s="84" t="inlineStr">
        <is>
          <t>Anno 8</t>
        </is>
      </c>
      <c r="UA189" s="81" t="n"/>
      <c r="UB189" s="81" t="n"/>
      <c r="UC189" s="82" t="n"/>
      <c r="UD189" s="84" t="inlineStr">
        <is>
          <t>Anno 9</t>
        </is>
      </c>
      <c r="UE189" s="81" t="n"/>
      <c r="UF189" s="81" t="n"/>
      <c r="UG189" s="82" t="n"/>
      <c r="UH189" s="84" t="inlineStr">
        <is>
          <t>Anno 10</t>
        </is>
      </c>
      <c r="UI189" s="81" t="n"/>
      <c r="UJ189" s="81" t="n"/>
      <c r="UK189" s="82" t="n"/>
      <c r="UN189" s="84" t="inlineStr">
        <is>
          <t>ANNI</t>
        </is>
      </c>
      <c r="UO189" s="84" t="inlineStr">
        <is>
          <t>Anno 1</t>
        </is>
      </c>
      <c r="UP189" s="81" t="n"/>
      <c r="UQ189" s="81" t="n"/>
      <c r="UR189" s="82" t="n"/>
      <c r="US189" s="84" t="inlineStr">
        <is>
          <t>Anno 2</t>
        </is>
      </c>
      <c r="UT189" s="81" t="n"/>
      <c r="UU189" s="81" t="n"/>
      <c r="UV189" s="82" t="n"/>
      <c r="UW189" s="84" t="inlineStr">
        <is>
          <t>Anno 3</t>
        </is>
      </c>
      <c r="UX189" s="81" t="n"/>
      <c r="UY189" s="81" t="n"/>
      <c r="UZ189" s="82" t="n"/>
      <c r="VA189" s="84" t="inlineStr">
        <is>
          <t>Anno 4</t>
        </is>
      </c>
      <c r="VB189" s="81" t="n"/>
      <c r="VC189" s="81" t="n"/>
      <c r="VD189" s="82" t="n"/>
      <c r="VE189" s="84" t="inlineStr">
        <is>
          <t>Anno 5</t>
        </is>
      </c>
      <c r="VF189" s="81" t="n"/>
      <c r="VG189" s="81" t="n"/>
      <c r="VH189" s="82" t="n"/>
      <c r="VI189" s="84" t="inlineStr">
        <is>
          <t>Anno 6</t>
        </is>
      </c>
      <c r="VJ189" s="81" t="n"/>
      <c r="VK189" s="81" t="n"/>
      <c r="VL189" s="82" t="n"/>
      <c r="VM189" s="84" t="inlineStr">
        <is>
          <t>Anno 7</t>
        </is>
      </c>
      <c r="VN189" s="81" t="n"/>
      <c r="VO189" s="81" t="n"/>
      <c r="VP189" s="82" t="n"/>
      <c r="VQ189" s="84" t="inlineStr">
        <is>
          <t>Anno 8</t>
        </is>
      </c>
      <c r="VR189" s="81" t="n"/>
      <c r="VS189" s="81" t="n"/>
      <c r="VT189" s="82" t="n"/>
      <c r="VU189" s="84" t="inlineStr">
        <is>
          <t>Anno 9</t>
        </is>
      </c>
      <c r="VV189" s="81" t="n"/>
      <c r="VW189" s="81" t="n"/>
      <c r="VX189" s="82" t="n"/>
      <c r="VY189" s="84" t="inlineStr">
        <is>
          <t>Anno 10</t>
        </is>
      </c>
      <c r="VZ189" s="81" t="n"/>
      <c r="WA189" s="81" t="n"/>
      <c r="WB189" s="82" t="n"/>
      <c r="WE189" s="84" t="inlineStr">
        <is>
          <t>ANNI</t>
        </is>
      </c>
      <c r="WF189" s="84" t="inlineStr">
        <is>
          <t>Anno 1</t>
        </is>
      </c>
      <c r="WG189" s="81" t="n"/>
      <c r="WH189" s="81" t="n"/>
      <c r="WI189" s="82" t="n"/>
      <c r="WJ189" s="84" t="inlineStr">
        <is>
          <t>Anno 2</t>
        </is>
      </c>
      <c r="WK189" s="81" t="n"/>
      <c r="WL189" s="81" t="n"/>
      <c r="WM189" s="82" t="n"/>
      <c r="WN189" s="84" t="inlineStr">
        <is>
          <t>Anno 3</t>
        </is>
      </c>
      <c r="WO189" s="81" t="n"/>
      <c r="WP189" s="81" t="n"/>
      <c r="WQ189" s="82" t="n"/>
      <c r="WR189" s="84" t="inlineStr">
        <is>
          <t>Anno 4</t>
        </is>
      </c>
      <c r="WS189" s="81" t="n"/>
      <c r="WT189" s="81" t="n"/>
      <c r="WU189" s="82" t="n"/>
      <c r="WV189" s="84" t="inlineStr">
        <is>
          <t>Anno 5</t>
        </is>
      </c>
      <c r="WW189" s="81" t="n"/>
      <c r="WX189" s="81" t="n"/>
      <c r="WY189" s="82" t="n"/>
      <c r="WZ189" s="84" t="inlineStr">
        <is>
          <t>Anno 6</t>
        </is>
      </c>
      <c r="XA189" s="81" t="n"/>
      <c r="XB189" s="81" t="n"/>
      <c r="XC189" s="82" t="n"/>
      <c r="XD189" s="84" t="inlineStr">
        <is>
          <t>Anno 7</t>
        </is>
      </c>
      <c r="XE189" s="81" t="n"/>
      <c r="XF189" s="81" t="n"/>
      <c r="XG189" s="82" t="n"/>
      <c r="XH189" s="84" t="inlineStr">
        <is>
          <t>Anno 8</t>
        </is>
      </c>
      <c r="XI189" s="81" t="n"/>
      <c r="XJ189" s="81" t="n"/>
      <c r="XK189" s="82" t="n"/>
      <c r="XL189" s="84" t="inlineStr">
        <is>
          <t>Anno 9</t>
        </is>
      </c>
      <c r="XM189" s="81" t="n"/>
      <c r="XN189" s="81" t="n"/>
      <c r="XO189" s="82" t="n"/>
      <c r="XP189" s="84" t="inlineStr">
        <is>
          <t>Anno 10</t>
        </is>
      </c>
      <c r="XQ189" s="81" t="n"/>
      <c r="XR189" s="81" t="n"/>
      <c r="XS189" s="82" t="n"/>
      <c r="XV189" s="84" t="inlineStr">
        <is>
          <t>ANNI</t>
        </is>
      </c>
      <c r="XW189" s="84" t="inlineStr">
        <is>
          <t>Anno 1</t>
        </is>
      </c>
      <c r="XX189" s="81" t="n"/>
      <c r="XY189" s="81" t="n"/>
      <c r="XZ189" s="82" t="n"/>
      <c r="YA189" s="84" t="inlineStr">
        <is>
          <t>Anno 2</t>
        </is>
      </c>
      <c r="YB189" s="81" t="n"/>
      <c r="YC189" s="81" t="n"/>
      <c r="YD189" s="82" t="n"/>
      <c r="YE189" s="84" t="inlineStr">
        <is>
          <t>Anno 3</t>
        </is>
      </c>
      <c r="YF189" s="81" t="n"/>
      <c r="YG189" s="81" t="n"/>
      <c r="YH189" s="82" t="n"/>
      <c r="YI189" s="84" t="inlineStr">
        <is>
          <t>Anno 4</t>
        </is>
      </c>
      <c r="YJ189" s="81" t="n"/>
      <c r="YK189" s="81" t="n"/>
      <c r="YL189" s="82" t="n"/>
      <c r="YM189" s="84" t="inlineStr">
        <is>
          <t>Anno 5</t>
        </is>
      </c>
      <c r="YN189" s="81" t="n"/>
      <c r="YO189" s="81" t="n"/>
      <c r="YP189" s="82" t="n"/>
      <c r="YQ189" s="84" t="inlineStr">
        <is>
          <t>Anno 6</t>
        </is>
      </c>
      <c r="YR189" s="81" t="n"/>
      <c r="YS189" s="81" t="n"/>
      <c r="YT189" s="82" t="n"/>
      <c r="YU189" s="84" t="inlineStr">
        <is>
          <t>Anno 7</t>
        </is>
      </c>
      <c r="YV189" s="81" t="n"/>
      <c r="YW189" s="81" t="n"/>
      <c r="YX189" s="82" t="n"/>
      <c r="YY189" s="84" t="inlineStr">
        <is>
          <t>Anno 8</t>
        </is>
      </c>
      <c r="YZ189" s="81" t="n"/>
      <c r="ZA189" s="81" t="n"/>
      <c r="ZB189" s="82" t="n"/>
      <c r="ZC189" s="84" t="inlineStr">
        <is>
          <t>Anno 9</t>
        </is>
      </c>
      <c r="ZD189" s="81" t="n"/>
      <c r="ZE189" s="81" t="n"/>
      <c r="ZF189" s="82" t="n"/>
      <c r="ZG189" s="84" t="inlineStr">
        <is>
          <t>Anno 10</t>
        </is>
      </c>
      <c r="ZH189" s="81" t="n"/>
      <c r="ZI189" s="81" t="n"/>
      <c r="ZJ189" s="82" t="n"/>
      <c r="ZM189" s="84" t="inlineStr">
        <is>
          <t>ANNI</t>
        </is>
      </c>
      <c r="ZN189" s="84" t="inlineStr">
        <is>
          <t>Anno 1</t>
        </is>
      </c>
      <c r="ZO189" s="81" t="n"/>
      <c r="ZP189" s="81" t="n"/>
      <c r="ZQ189" s="82" t="n"/>
      <c r="ZR189" s="84" t="inlineStr">
        <is>
          <t>Anno 2</t>
        </is>
      </c>
      <c r="ZS189" s="81" t="n"/>
      <c r="ZT189" s="81" t="n"/>
      <c r="ZU189" s="82" t="n"/>
      <c r="ZV189" s="84" t="inlineStr">
        <is>
          <t>Anno 3</t>
        </is>
      </c>
      <c r="ZW189" s="81" t="n"/>
      <c r="ZX189" s="81" t="n"/>
      <c r="ZY189" s="82" t="n"/>
      <c r="ZZ189" s="84" t="inlineStr">
        <is>
          <t>Anno 4</t>
        </is>
      </c>
      <c r="AAA189" s="81" t="n"/>
      <c r="AAB189" s="81" t="n"/>
      <c r="AAC189" s="82" t="n"/>
      <c r="AAD189" s="84" t="inlineStr">
        <is>
          <t>Anno 5</t>
        </is>
      </c>
      <c r="AAE189" s="81" t="n"/>
      <c r="AAF189" s="81" t="n"/>
      <c r="AAG189" s="82" t="n"/>
      <c r="AAH189" s="84" t="inlineStr">
        <is>
          <t>Anno 6</t>
        </is>
      </c>
      <c r="AAI189" s="81" t="n"/>
      <c r="AAJ189" s="81" t="n"/>
      <c r="AAK189" s="82" t="n"/>
      <c r="AAL189" s="84" t="inlineStr">
        <is>
          <t>Anno 7</t>
        </is>
      </c>
      <c r="AAM189" s="81" t="n"/>
      <c r="AAN189" s="81" t="n"/>
      <c r="AAO189" s="82" t="n"/>
      <c r="AAP189" s="84" t="inlineStr">
        <is>
          <t>Anno 8</t>
        </is>
      </c>
      <c r="AAQ189" s="81" t="n"/>
      <c r="AAR189" s="81" t="n"/>
      <c r="AAS189" s="82" t="n"/>
      <c r="AAT189" s="84" t="inlineStr">
        <is>
          <t>Anno 9</t>
        </is>
      </c>
      <c r="AAU189" s="81" t="n"/>
      <c r="AAV189" s="81" t="n"/>
      <c r="AAW189" s="82" t="n"/>
      <c r="AAX189" s="84" t="inlineStr">
        <is>
          <t>Anno 10</t>
        </is>
      </c>
      <c r="AAY189" s="81" t="n"/>
      <c r="AAZ189" s="81" t="n"/>
      <c r="ABA189" s="82" t="n"/>
      <c r="ABD189" s="84" t="inlineStr">
        <is>
          <t>ANNI</t>
        </is>
      </c>
      <c r="ABE189" s="84" t="inlineStr">
        <is>
          <t>Anno 1</t>
        </is>
      </c>
      <c r="ABF189" s="81" t="n"/>
      <c r="ABG189" s="81" t="n"/>
      <c r="ABH189" s="82" t="n"/>
      <c r="ABI189" s="84" t="inlineStr">
        <is>
          <t>Anno 2</t>
        </is>
      </c>
      <c r="ABJ189" s="81" t="n"/>
      <c r="ABK189" s="81" t="n"/>
      <c r="ABL189" s="82" t="n"/>
      <c r="ABM189" s="84" t="inlineStr">
        <is>
          <t>Anno 3</t>
        </is>
      </c>
      <c r="ABN189" s="81" t="n"/>
      <c r="ABO189" s="81" t="n"/>
      <c r="ABP189" s="82" t="n"/>
      <c r="ABQ189" s="84" t="inlineStr">
        <is>
          <t>Anno 4</t>
        </is>
      </c>
      <c r="ABR189" s="81" t="n"/>
      <c r="ABS189" s="81" t="n"/>
      <c r="ABT189" s="82" t="n"/>
      <c r="ABU189" s="84" t="inlineStr">
        <is>
          <t>Anno 5</t>
        </is>
      </c>
      <c r="ABV189" s="81" t="n"/>
      <c r="ABW189" s="81" t="n"/>
      <c r="ABX189" s="82" t="n"/>
      <c r="ABY189" s="84" t="inlineStr">
        <is>
          <t>Anno 6</t>
        </is>
      </c>
      <c r="ABZ189" s="81" t="n"/>
      <c r="ACA189" s="81" t="n"/>
      <c r="ACB189" s="82" t="n"/>
      <c r="ACC189" s="84" t="inlineStr">
        <is>
          <t>Anno 7</t>
        </is>
      </c>
      <c r="ACD189" s="81" t="n"/>
      <c r="ACE189" s="81" t="n"/>
      <c r="ACF189" s="82" t="n"/>
      <c r="ACG189" s="84" t="inlineStr">
        <is>
          <t>Anno 8</t>
        </is>
      </c>
      <c r="ACH189" s="81" t="n"/>
      <c r="ACI189" s="81" t="n"/>
      <c r="ACJ189" s="82" t="n"/>
      <c r="ACK189" s="84" t="inlineStr">
        <is>
          <t>Anno 9</t>
        </is>
      </c>
      <c r="ACL189" s="81" t="n"/>
      <c r="ACM189" s="81" t="n"/>
      <c r="ACN189" s="82" t="n"/>
      <c r="ACO189" s="84" t="inlineStr">
        <is>
          <t>Anno 10</t>
        </is>
      </c>
      <c r="ACP189" s="81" t="n"/>
      <c r="ACQ189" s="81" t="n"/>
      <c r="ACR189" s="82" t="n"/>
      <c r="ACU189" s="84" t="inlineStr">
        <is>
          <t>ANNI</t>
        </is>
      </c>
      <c r="ACV189" s="84" t="inlineStr">
        <is>
          <t>Anno 1</t>
        </is>
      </c>
      <c r="ACW189" s="81" t="n"/>
      <c r="ACX189" s="81" t="n"/>
      <c r="ACY189" s="82" t="n"/>
      <c r="ACZ189" s="84" t="inlineStr">
        <is>
          <t>Anno 2</t>
        </is>
      </c>
      <c r="ADA189" s="81" t="n"/>
      <c r="ADB189" s="81" t="n"/>
      <c r="ADC189" s="82" t="n"/>
      <c r="ADD189" s="84" t="inlineStr">
        <is>
          <t>Anno 3</t>
        </is>
      </c>
      <c r="ADE189" s="81" t="n"/>
      <c r="ADF189" s="81" t="n"/>
      <c r="ADG189" s="82" t="n"/>
      <c r="ADH189" s="84" t="inlineStr">
        <is>
          <t>Anno 4</t>
        </is>
      </c>
      <c r="ADI189" s="81" t="n"/>
      <c r="ADJ189" s="81" t="n"/>
      <c r="ADK189" s="82" t="n"/>
      <c r="ADL189" s="84" t="inlineStr">
        <is>
          <t>Anno 5</t>
        </is>
      </c>
      <c r="ADM189" s="81" t="n"/>
      <c r="ADN189" s="81" t="n"/>
      <c r="ADO189" s="82" t="n"/>
      <c r="ADP189" s="84" t="inlineStr">
        <is>
          <t>Anno 6</t>
        </is>
      </c>
      <c r="ADQ189" s="81" t="n"/>
      <c r="ADR189" s="81" t="n"/>
      <c r="ADS189" s="82" t="n"/>
      <c r="ADT189" s="84" t="inlineStr">
        <is>
          <t>Anno 7</t>
        </is>
      </c>
      <c r="ADU189" s="81" t="n"/>
      <c r="ADV189" s="81" t="n"/>
      <c r="ADW189" s="82" t="n"/>
      <c r="ADX189" s="84" t="inlineStr">
        <is>
          <t>Anno 8</t>
        </is>
      </c>
      <c r="ADY189" s="81" t="n"/>
      <c r="ADZ189" s="81" t="n"/>
      <c r="AEA189" s="82" t="n"/>
      <c r="AEB189" s="84" t="inlineStr">
        <is>
          <t>Anno 9</t>
        </is>
      </c>
      <c r="AEC189" s="81" t="n"/>
      <c r="AED189" s="81" t="n"/>
      <c r="AEE189" s="82" t="n"/>
      <c r="AEF189" s="84" t="inlineStr">
        <is>
          <t>Anno 10</t>
        </is>
      </c>
      <c r="AEG189" s="81" t="n"/>
      <c r="AEH189" s="81" t="n"/>
      <c r="AEI189" s="82" t="n"/>
      <c r="AEL189" s="84" t="inlineStr">
        <is>
          <t>ANNI</t>
        </is>
      </c>
      <c r="AEM189" s="84" t="inlineStr">
        <is>
          <t>Anno 1</t>
        </is>
      </c>
      <c r="AEN189" s="81" t="n"/>
      <c r="AEO189" s="81" t="n"/>
      <c r="AEP189" s="82" t="n"/>
      <c r="AEQ189" s="84" t="inlineStr">
        <is>
          <t>Anno 2</t>
        </is>
      </c>
      <c r="AER189" s="81" t="n"/>
      <c r="AES189" s="81" t="n"/>
      <c r="AET189" s="82" t="n"/>
      <c r="AEU189" s="84" t="inlineStr">
        <is>
          <t>Anno 3</t>
        </is>
      </c>
      <c r="AEV189" s="81" t="n"/>
      <c r="AEW189" s="81" t="n"/>
      <c r="AEX189" s="82" t="n"/>
      <c r="AEY189" s="84" t="inlineStr">
        <is>
          <t>Anno 4</t>
        </is>
      </c>
      <c r="AEZ189" s="81" t="n"/>
      <c r="AFA189" s="81" t="n"/>
      <c r="AFB189" s="82" t="n"/>
      <c r="AFC189" s="84" t="inlineStr">
        <is>
          <t>Anno 5</t>
        </is>
      </c>
      <c r="AFD189" s="81" t="n"/>
      <c r="AFE189" s="81" t="n"/>
      <c r="AFF189" s="82" t="n"/>
      <c r="AFG189" s="84" t="inlineStr">
        <is>
          <t>Anno 6</t>
        </is>
      </c>
      <c r="AFH189" s="81" t="n"/>
      <c r="AFI189" s="81" t="n"/>
      <c r="AFJ189" s="82" t="n"/>
      <c r="AFK189" s="84" t="inlineStr">
        <is>
          <t>Anno 7</t>
        </is>
      </c>
      <c r="AFL189" s="81" t="n"/>
      <c r="AFM189" s="81" t="n"/>
      <c r="AFN189" s="82" t="n"/>
      <c r="AFO189" s="84" t="inlineStr">
        <is>
          <t>Anno 8</t>
        </is>
      </c>
      <c r="AFP189" s="81" t="n"/>
      <c r="AFQ189" s="81" t="n"/>
      <c r="AFR189" s="82" t="n"/>
      <c r="AFS189" s="84" t="inlineStr">
        <is>
          <t>Anno 9</t>
        </is>
      </c>
      <c r="AFT189" s="81" t="n"/>
      <c r="AFU189" s="81" t="n"/>
      <c r="AFV189" s="82" t="n"/>
      <c r="AFW189" s="84" t="inlineStr">
        <is>
          <t>Anno 10</t>
        </is>
      </c>
      <c r="AFX189" s="81" t="n"/>
      <c r="AFY189" s="81" t="n"/>
      <c r="AFZ189" s="82" t="n"/>
    </row>
    <row r="190">
      <c r="A190" s="77" t="inlineStr">
        <is>
          <t>Erog.</t>
        </is>
      </c>
      <c r="B190" s="77" t="inlineStr">
        <is>
          <t>T1</t>
        </is>
      </c>
      <c r="C190" s="77" t="inlineStr">
        <is>
          <t>T2</t>
        </is>
      </c>
      <c r="D190" s="77" t="inlineStr">
        <is>
          <t>T3</t>
        </is>
      </c>
      <c r="E190" s="77" t="inlineStr">
        <is>
          <t>T4</t>
        </is>
      </c>
      <c r="F190" s="77" t="inlineStr">
        <is>
          <t>T1</t>
        </is>
      </c>
      <c r="G190" s="77" t="inlineStr">
        <is>
          <t>T2</t>
        </is>
      </c>
      <c r="H190" s="77" t="inlineStr">
        <is>
          <t>T3</t>
        </is>
      </c>
      <c r="I190" s="77" t="inlineStr">
        <is>
          <t>T4</t>
        </is>
      </c>
      <c r="J190" s="77" t="inlineStr">
        <is>
          <t>T1</t>
        </is>
      </c>
      <c r="K190" s="77" t="inlineStr">
        <is>
          <t>T2</t>
        </is>
      </c>
      <c r="L190" s="77" t="inlineStr">
        <is>
          <t>T3</t>
        </is>
      </c>
      <c r="M190" s="77" t="inlineStr">
        <is>
          <t>T4</t>
        </is>
      </c>
      <c r="N190" s="77" t="inlineStr">
        <is>
          <t>T1</t>
        </is>
      </c>
      <c r="O190" s="77" t="inlineStr">
        <is>
          <t>T2</t>
        </is>
      </c>
      <c r="P190" s="77" t="inlineStr">
        <is>
          <t>T3</t>
        </is>
      </c>
      <c r="Q190" s="77" t="inlineStr">
        <is>
          <t>T4</t>
        </is>
      </c>
      <c r="R190" s="77" t="inlineStr">
        <is>
          <t>T1</t>
        </is>
      </c>
      <c r="S190" s="77" t="inlineStr">
        <is>
          <t>T2</t>
        </is>
      </c>
      <c r="T190" s="77" t="inlineStr">
        <is>
          <t>T3</t>
        </is>
      </c>
      <c r="U190" s="77" t="inlineStr">
        <is>
          <t>T4</t>
        </is>
      </c>
      <c r="V190" s="77" t="inlineStr">
        <is>
          <t>T1</t>
        </is>
      </c>
      <c r="W190" s="77" t="inlineStr">
        <is>
          <t>T2</t>
        </is>
      </c>
      <c r="X190" s="77" t="inlineStr">
        <is>
          <t>T3</t>
        </is>
      </c>
      <c r="Y190" s="77" t="inlineStr">
        <is>
          <t>T4</t>
        </is>
      </c>
      <c r="Z190" s="77" t="inlineStr">
        <is>
          <t>T1</t>
        </is>
      </c>
      <c r="AA190" s="77" t="inlineStr">
        <is>
          <t>T2</t>
        </is>
      </c>
      <c r="AB190" s="77" t="inlineStr">
        <is>
          <t>T3</t>
        </is>
      </c>
      <c r="AC190" s="77" t="inlineStr">
        <is>
          <t>T4</t>
        </is>
      </c>
      <c r="AD190" s="77" t="inlineStr">
        <is>
          <t>T1</t>
        </is>
      </c>
      <c r="AE190" s="77" t="inlineStr">
        <is>
          <t>T2</t>
        </is>
      </c>
      <c r="AF190" s="77" t="inlineStr">
        <is>
          <t>T3</t>
        </is>
      </c>
      <c r="AG190" s="77" t="inlineStr">
        <is>
          <t>T4</t>
        </is>
      </c>
      <c r="AH190" s="77" t="inlineStr">
        <is>
          <t>T1</t>
        </is>
      </c>
      <c r="AI190" s="77" t="inlineStr">
        <is>
          <t>T2</t>
        </is>
      </c>
      <c r="AJ190" s="77" t="inlineStr">
        <is>
          <t>T3</t>
        </is>
      </c>
      <c r="AK190" s="77" t="inlineStr">
        <is>
          <t>T4</t>
        </is>
      </c>
      <c r="AL190" s="77" t="inlineStr">
        <is>
          <t>T1</t>
        </is>
      </c>
      <c r="AM190" s="77" t="inlineStr">
        <is>
          <t>T2</t>
        </is>
      </c>
      <c r="AN190" s="77" t="inlineStr">
        <is>
          <t>T3</t>
        </is>
      </c>
      <c r="AO190" s="77" t="inlineStr">
        <is>
          <t>T4</t>
        </is>
      </c>
      <c r="AR190" s="77" t="inlineStr">
        <is>
          <t>Erog.</t>
        </is>
      </c>
      <c r="AS190" s="77" t="inlineStr">
        <is>
          <t>T1</t>
        </is>
      </c>
      <c r="AT190" s="77" t="inlineStr">
        <is>
          <t>T2</t>
        </is>
      </c>
      <c r="AU190" s="77" t="inlineStr">
        <is>
          <t>T3</t>
        </is>
      </c>
      <c r="AV190" s="77" t="inlineStr">
        <is>
          <t>T4</t>
        </is>
      </c>
      <c r="AW190" s="77" t="inlineStr">
        <is>
          <t>T1</t>
        </is>
      </c>
      <c r="AX190" s="77" t="inlineStr">
        <is>
          <t>T2</t>
        </is>
      </c>
      <c r="AY190" s="77" t="inlineStr">
        <is>
          <t>T3</t>
        </is>
      </c>
      <c r="AZ190" s="77" t="inlineStr">
        <is>
          <t>T4</t>
        </is>
      </c>
      <c r="BA190" s="77" t="inlineStr">
        <is>
          <t>T1</t>
        </is>
      </c>
      <c r="BB190" s="77" t="inlineStr">
        <is>
          <t>T2</t>
        </is>
      </c>
      <c r="BC190" s="77" t="inlineStr">
        <is>
          <t>T3</t>
        </is>
      </c>
      <c r="BD190" s="77" t="inlineStr">
        <is>
          <t>T4</t>
        </is>
      </c>
      <c r="BE190" s="77" t="inlineStr">
        <is>
          <t>T1</t>
        </is>
      </c>
      <c r="BF190" s="77" t="inlineStr">
        <is>
          <t>T2</t>
        </is>
      </c>
      <c r="BG190" s="77" t="inlineStr">
        <is>
          <t>T3</t>
        </is>
      </c>
      <c r="BH190" s="77" t="inlineStr">
        <is>
          <t>T4</t>
        </is>
      </c>
      <c r="BI190" s="77" t="inlineStr">
        <is>
          <t>T1</t>
        </is>
      </c>
      <c r="BJ190" s="77" t="inlineStr">
        <is>
          <t>T2</t>
        </is>
      </c>
      <c r="BK190" s="77" t="inlineStr">
        <is>
          <t>T3</t>
        </is>
      </c>
      <c r="BL190" s="77" t="inlineStr">
        <is>
          <t>T4</t>
        </is>
      </c>
      <c r="BM190" s="77" t="inlineStr">
        <is>
          <t>T1</t>
        </is>
      </c>
      <c r="BN190" s="77" t="inlineStr">
        <is>
          <t>T2</t>
        </is>
      </c>
      <c r="BO190" s="77" t="inlineStr">
        <is>
          <t>T3</t>
        </is>
      </c>
      <c r="BP190" s="77" t="inlineStr">
        <is>
          <t>T4</t>
        </is>
      </c>
      <c r="BQ190" s="77" t="inlineStr">
        <is>
          <t>T1</t>
        </is>
      </c>
      <c r="BR190" s="77" t="inlineStr">
        <is>
          <t>T2</t>
        </is>
      </c>
      <c r="BS190" s="77" t="inlineStr">
        <is>
          <t>T3</t>
        </is>
      </c>
      <c r="BT190" s="77" t="inlineStr">
        <is>
          <t>T4</t>
        </is>
      </c>
      <c r="BU190" s="77" t="inlineStr">
        <is>
          <t>T1</t>
        </is>
      </c>
      <c r="BV190" s="77" t="inlineStr">
        <is>
          <t>T2</t>
        </is>
      </c>
      <c r="BW190" s="77" t="inlineStr">
        <is>
          <t>T3</t>
        </is>
      </c>
      <c r="BX190" s="77" t="inlineStr">
        <is>
          <t>T4</t>
        </is>
      </c>
      <c r="BY190" s="77" t="inlineStr">
        <is>
          <t>T1</t>
        </is>
      </c>
      <c r="BZ190" s="77" t="inlineStr">
        <is>
          <t>T2</t>
        </is>
      </c>
      <c r="CA190" s="77" t="inlineStr">
        <is>
          <t>T3</t>
        </is>
      </c>
      <c r="CB190" s="77" t="inlineStr">
        <is>
          <t>T4</t>
        </is>
      </c>
      <c r="CC190" s="77" t="inlineStr">
        <is>
          <t>T1</t>
        </is>
      </c>
      <c r="CD190" s="77" t="inlineStr">
        <is>
          <t>T2</t>
        </is>
      </c>
      <c r="CE190" s="77" t="inlineStr">
        <is>
          <t>T3</t>
        </is>
      </c>
      <c r="CF190" s="77" t="inlineStr">
        <is>
          <t>T4</t>
        </is>
      </c>
      <c r="CI190" s="77" t="inlineStr">
        <is>
          <t>Erog.</t>
        </is>
      </c>
      <c r="CJ190" s="77" t="inlineStr">
        <is>
          <t>T1</t>
        </is>
      </c>
      <c r="CK190" s="77" t="inlineStr">
        <is>
          <t>T2</t>
        </is>
      </c>
      <c r="CL190" s="77" t="inlineStr">
        <is>
          <t>T3</t>
        </is>
      </c>
      <c r="CM190" s="77" t="inlineStr">
        <is>
          <t>T4</t>
        </is>
      </c>
      <c r="CN190" s="77" t="inlineStr">
        <is>
          <t>T1</t>
        </is>
      </c>
      <c r="CO190" s="77" t="inlineStr">
        <is>
          <t>T2</t>
        </is>
      </c>
      <c r="CP190" s="77" t="inlineStr">
        <is>
          <t>T3</t>
        </is>
      </c>
      <c r="CQ190" s="77" t="inlineStr">
        <is>
          <t>T4</t>
        </is>
      </c>
      <c r="CR190" s="77" t="inlineStr">
        <is>
          <t>T1</t>
        </is>
      </c>
      <c r="CS190" s="77" t="inlineStr">
        <is>
          <t>T2</t>
        </is>
      </c>
      <c r="CT190" s="77" t="inlineStr">
        <is>
          <t>T3</t>
        </is>
      </c>
      <c r="CU190" s="77" t="inlineStr">
        <is>
          <t>T4</t>
        </is>
      </c>
      <c r="CV190" s="77" t="inlineStr">
        <is>
          <t>T1</t>
        </is>
      </c>
      <c r="CW190" s="77" t="inlineStr">
        <is>
          <t>T2</t>
        </is>
      </c>
      <c r="CX190" s="77" t="inlineStr">
        <is>
          <t>T3</t>
        </is>
      </c>
      <c r="CY190" s="77" t="inlineStr">
        <is>
          <t>T4</t>
        </is>
      </c>
      <c r="CZ190" s="77" t="inlineStr">
        <is>
          <t>T1</t>
        </is>
      </c>
      <c r="DA190" s="77" t="inlineStr">
        <is>
          <t>T2</t>
        </is>
      </c>
      <c r="DB190" s="77" t="inlineStr">
        <is>
          <t>T3</t>
        </is>
      </c>
      <c r="DC190" s="77" t="inlineStr">
        <is>
          <t>T4</t>
        </is>
      </c>
      <c r="DD190" s="77" t="inlineStr">
        <is>
          <t>T1</t>
        </is>
      </c>
      <c r="DE190" s="77" t="inlineStr">
        <is>
          <t>T2</t>
        </is>
      </c>
      <c r="DF190" s="77" t="inlineStr">
        <is>
          <t>T3</t>
        </is>
      </c>
      <c r="DG190" s="77" t="inlineStr">
        <is>
          <t>T4</t>
        </is>
      </c>
      <c r="DH190" s="77" t="inlineStr">
        <is>
          <t>T1</t>
        </is>
      </c>
      <c r="DI190" s="77" t="inlineStr">
        <is>
          <t>T2</t>
        </is>
      </c>
      <c r="DJ190" s="77" t="inlineStr">
        <is>
          <t>T3</t>
        </is>
      </c>
      <c r="DK190" s="77" t="inlineStr">
        <is>
          <t>T4</t>
        </is>
      </c>
      <c r="DL190" s="77" t="inlineStr">
        <is>
          <t>T1</t>
        </is>
      </c>
      <c r="DM190" s="77" t="inlineStr">
        <is>
          <t>T2</t>
        </is>
      </c>
      <c r="DN190" s="77" t="inlineStr">
        <is>
          <t>T3</t>
        </is>
      </c>
      <c r="DO190" s="77" t="inlineStr">
        <is>
          <t>T4</t>
        </is>
      </c>
      <c r="DP190" s="77" t="inlineStr">
        <is>
          <t>T1</t>
        </is>
      </c>
      <c r="DQ190" s="77" t="inlineStr">
        <is>
          <t>T2</t>
        </is>
      </c>
      <c r="DR190" s="77" t="inlineStr">
        <is>
          <t>T3</t>
        </is>
      </c>
      <c r="DS190" s="77" t="inlineStr">
        <is>
          <t>T4</t>
        </is>
      </c>
      <c r="DT190" s="77" t="inlineStr">
        <is>
          <t>T1</t>
        </is>
      </c>
      <c r="DU190" s="77" t="inlineStr">
        <is>
          <t>T2</t>
        </is>
      </c>
      <c r="DV190" s="77" t="inlineStr">
        <is>
          <t>T3</t>
        </is>
      </c>
      <c r="DW190" s="77" t="inlineStr">
        <is>
          <t>T4</t>
        </is>
      </c>
      <c r="DZ190" s="77" t="inlineStr">
        <is>
          <t>Erog.</t>
        </is>
      </c>
      <c r="EA190" s="77" t="inlineStr">
        <is>
          <t>T1</t>
        </is>
      </c>
      <c r="EB190" s="77" t="inlineStr">
        <is>
          <t>T2</t>
        </is>
      </c>
      <c r="EC190" s="77" t="inlineStr">
        <is>
          <t>T3</t>
        </is>
      </c>
      <c r="ED190" s="77" t="inlineStr">
        <is>
          <t>T4</t>
        </is>
      </c>
      <c r="EE190" s="77" t="inlineStr">
        <is>
          <t>T1</t>
        </is>
      </c>
      <c r="EF190" s="77" t="inlineStr">
        <is>
          <t>T2</t>
        </is>
      </c>
      <c r="EG190" s="77" t="inlineStr">
        <is>
          <t>T3</t>
        </is>
      </c>
      <c r="EH190" s="77" t="inlineStr">
        <is>
          <t>T4</t>
        </is>
      </c>
      <c r="EI190" s="77" t="inlineStr">
        <is>
          <t>T1</t>
        </is>
      </c>
      <c r="EJ190" s="77" t="inlineStr">
        <is>
          <t>T2</t>
        </is>
      </c>
      <c r="EK190" s="77" t="inlineStr">
        <is>
          <t>T3</t>
        </is>
      </c>
      <c r="EL190" s="77" t="inlineStr">
        <is>
          <t>T4</t>
        </is>
      </c>
      <c r="EM190" s="77" t="inlineStr">
        <is>
          <t>T1</t>
        </is>
      </c>
      <c r="EN190" s="77" t="inlineStr">
        <is>
          <t>T2</t>
        </is>
      </c>
      <c r="EO190" s="77" t="inlineStr">
        <is>
          <t>T3</t>
        </is>
      </c>
      <c r="EP190" s="77" t="inlineStr">
        <is>
          <t>T4</t>
        </is>
      </c>
      <c r="EQ190" s="77" t="inlineStr">
        <is>
          <t>T1</t>
        </is>
      </c>
      <c r="ER190" s="77" t="inlineStr">
        <is>
          <t>T2</t>
        </is>
      </c>
      <c r="ES190" s="77" t="inlineStr">
        <is>
          <t>T3</t>
        </is>
      </c>
      <c r="ET190" s="77" t="inlineStr">
        <is>
          <t>T4</t>
        </is>
      </c>
      <c r="EU190" s="77" t="inlineStr">
        <is>
          <t>T1</t>
        </is>
      </c>
      <c r="EV190" s="77" t="inlineStr">
        <is>
          <t>T2</t>
        </is>
      </c>
      <c r="EW190" s="77" t="inlineStr">
        <is>
          <t>T3</t>
        </is>
      </c>
      <c r="EX190" s="77" t="inlineStr">
        <is>
          <t>T4</t>
        </is>
      </c>
      <c r="EY190" s="77" t="inlineStr">
        <is>
          <t>T1</t>
        </is>
      </c>
      <c r="EZ190" s="77" t="inlineStr">
        <is>
          <t>T2</t>
        </is>
      </c>
      <c r="FA190" s="77" t="inlineStr">
        <is>
          <t>T3</t>
        </is>
      </c>
      <c r="FB190" s="77" t="inlineStr">
        <is>
          <t>T4</t>
        </is>
      </c>
      <c r="FC190" s="77" t="inlineStr">
        <is>
          <t>T1</t>
        </is>
      </c>
      <c r="FD190" s="77" t="inlineStr">
        <is>
          <t>T2</t>
        </is>
      </c>
      <c r="FE190" s="77" t="inlineStr">
        <is>
          <t>T3</t>
        </is>
      </c>
      <c r="FF190" s="77" t="inlineStr">
        <is>
          <t>T4</t>
        </is>
      </c>
      <c r="FG190" s="77" t="inlineStr">
        <is>
          <t>T1</t>
        </is>
      </c>
      <c r="FH190" s="77" t="inlineStr">
        <is>
          <t>T2</t>
        </is>
      </c>
      <c r="FI190" s="77" t="inlineStr">
        <is>
          <t>T3</t>
        </is>
      </c>
      <c r="FJ190" s="77" t="inlineStr">
        <is>
          <t>T4</t>
        </is>
      </c>
      <c r="FK190" s="77" t="inlineStr">
        <is>
          <t>T1</t>
        </is>
      </c>
      <c r="FL190" s="77" t="inlineStr">
        <is>
          <t>T2</t>
        </is>
      </c>
      <c r="FM190" s="77" t="inlineStr">
        <is>
          <t>T3</t>
        </is>
      </c>
      <c r="FN190" s="77" t="inlineStr">
        <is>
          <t>T4</t>
        </is>
      </c>
      <c r="FQ190" s="77" t="inlineStr">
        <is>
          <t>Erog.</t>
        </is>
      </c>
      <c r="FR190" s="77" t="inlineStr">
        <is>
          <t>T1</t>
        </is>
      </c>
      <c r="FS190" s="77" t="inlineStr">
        <is>
          <t>T2</t>
        </is>
      </c>
      <c r="FT190" s="77" t="inlineStr">
        <is>
          <t>T3</t>
        </is>
      </c>
      <c r="FU190" s="77" t="inlineStr">
        <is>
          <t>T4</t>
        </is>
      </c>
      <c r="FV190" s="77" t="inlineStr">
        <is>
          <t>T1</t>
        </is>
      </c>
      <c r="FW190" s="77" t="inlineStr">
        <is>
          <t>T2</t>
        </is>
      </c>
      <c r="FX190" s="77" t="inlineStr">
        <is>
          <t>T3</t>
        </is>
      </c>
      <c r="FY190" s="77" t="inlineStr">
        <is>
          <t>T4</t>
        </is>
      </c>
      <c r="FZ190" s="77" t="inlineStr">
        <is>
          <t>T1</t>
        </is>
      </c>
      <c r="GA190" s="77" t="inlineStr">
        <is>
          <t>T2</t>
        </is>
      </c>
      <c r="GB190" s="77" t="inlineStr">
        <is>
          <t>T3</t>
        </is>
      </c>
      <c r="GC190" s="77" t="inlineStr">
        <is>
          <t>T4</t>
        </is>
      </c>
      <c r="GD190" s="77" t="inlineStr">
        <is>
          <t>T1</t>
        </is>
      </c>
      <c r="GE190" s="77" t="inlineStr">
        <is>
          <t>T2</t>
        </is>
      </c>
      <c r="GF190" s="77" t="inlineStr">
        <is>
          <t>T3</t>
        </is>
      </c>
      <c r="GG190" s="77" t="inlineStr">
        <is>
          <t>T4</t>
        </is>
      </c>
      <c r="GH190" s="77" t="inlineStr">
        <is>
          <t>T1</t>
        </is>
      </c>
      <c r="GI190" s="77" t="inlineStr">
        <is>
          <t>T2</t>
        </is>
      </c>
      <c r="GJ190" s="77" t="inlineStr">
        <is>
          <t>T3</t>
        </is>
      </c>
      <c r="GK190" s="77" t="inlineStr">
        <is>
          <t>T4</t>
        </is>
      </c>
      <c r="GL190" s="77" t="inlineStr">
        <is>
          <t>T1</t>
        </is>
      </c>
      <c r="GM190" s="77" t="inlineStr">
        <is>
          <t>T2</t>
        </is>
      </c>
      <c r="GN190" s="77" t="inlineStr">
        <is>
          <t>T3</t>
        </is>
      </c>
      <c r="GO190" s="77" t="inlineStr">
        <is>
          <t>T4</t>
        </is>
      </c>
      <c r="GP190" s="77" t="inlineStr">
        <is>
          <t>T1</t>
        </is>
      </c>
      <c r="GQ190" s="77" t="inlineStr">
        <is>
          <t>T2</t>
        </is>
      </c>
      <c r="GR190" s="77" t="inlineStr">
        <is>
          <t>T3</t>
        </is>
      </c>
      <c r="GS190" s="77" t="inlineStr">
        <is>
          <t>T4</t>
        </is>
      </c>
      <c r="GT190" s="77" t="inlineStr">
        <is>
          <t>T1</t>
        </is>
      </c>
      <c r="GU190" s="77" t="inlineStr">
        <is>
          <t>T2</t>
        </is>
      </c>
      <c r="GV190" s="77" t="inlineStr">
        <is>
          <t>T3</t>
        </is>
      </c>
      <c r="GW190" s="77" t="inlineStr">
        <is>
          <t>T4</t>
        </is>
      </c>
      <c r="GX190" s="77" t="inlineStr">
        <is>
          <t>T1</t>
        </is>
      </c>
      <c r="GY190" s="77" t="inlineStr">
        <is>
          <t>T2</t>
        </is>
      </c>
      <c r="GZ190" s="77" t="inlineStr">
        <is>
          <t>T3</t>
        </is>
      </c>
      <c r="HA190" s="77" t="inlineStr">
        <is>
          <t>T4</t>
        </is>
      </c>
      <c r="HB190" s="77" t="inlineStr">
        <is>
          <t>T1</t>
        </is>
      </c>
      <c r="HC190" s="77" t="inlineStr">
        <is>
          <t>T2</t>
        </is>
      </c>
      <c r="HD190" s="77" t="inlineStr">
        <is>
          <t>T3</t>
        </is>
      </c>
      <c r="HE190" s="77" t="inlineStr">
        <is>
          <t>T4</t>
        </is>
      </c>
      <c r="HH190" s="77" t="inlineStr">
        <is>
          <t>Erog.</t>
        </is>
      </c>
      <c r="HI190" s="77" t="inlineStr">
        <is>
          <t>T1</t>
        </is>
      </c>
      <c r="HJ190" s="77" t="inlineStr">
        <is>
          <t>T2</t>
        </is>
      </c>
      <c r="HK190" s="77" t="inlineStr">
        <is>
          <t>T3</t>
        </is>
      </c>
      <c r="HL190" s="77" t="inlineStr">
        <is>
          <t>T4</t>
        </is>
      </c>
      <c r="HM190" s="77" t="inlineStr">
        <is>
          <t>T1</t>
        </is>
      </c>
      <c r="HN190" s="77" t="inlineStr">
        <is>
          <t>T2</t>
        </is>
      </c>
      <c r="HO190" s="77" t="inlineStr">
        <is>
          <t>T3</t>
        </is>
      </c>
      <c r="HP190" s="77" t="inlineStr">
        <is>
          <t>T4</t>
        </is>
      </c>
      <c r="HQ190" s="77" t="inlineStr">
        <is>
          <t>T1</t>
        </is>
      </c>
      <c r="HR190" s="77" t="inlineStr">
        <is>
          <t>T2</t>
        </is>
      </c>
      <c r="HS190" s="77" t="inlineStr">
        <is>
          <t>T3</t>
        </is>
      </c>
      <c r="HT190" s="77" t="inlineStr">
        <is>
          <t>T4</t>
        </is>
      </c>
      <c r="HU190" s="77" t="inlineStr">
        <is>
          <t>T1</t>
        </is>
      </c>
      <c r="HV190" s="77" t="inlineStr">
        <is>
          <t>T2</t>
        </is>
      </c>
      <c r="HW190" s="77" t="inlineStr">
        <is>
          <t>T3</t>
        </is>
      </c>
      <c r="HX190" s="77" t="inlineStr">
        <is>
          <t>T4</t>
        </is>
      </c>
      <c r="HY190" s="77" t="inlineStr">
        <is>
          <t>T1</t>
        </is>
      </c>
      <c r="HZ190" s="77" t="inlineStr">
        <is>
          <t>T2</t>
        </is>
      </c>
      <c r="IA190" s="77" t="inlineStr">
        <is>
          <t>T3</t>
        </is>
      </c>
      <c r="IB190" s="77" t="inlineStr">
        <is>
          <t>T4</t>
        </is>
      </c>
      <c r="IC190" s="77" t="inlineStr">
        <is>
          <t>T1</t>
        </is>
      </c>
      <c r="ID190" s="77" t="inlineStr">
        <is>
          <t>T2</t>
        </is>
      </c>
      <c r="IE190" s="77" t="inlineStr">
        <is>
          <t>T3</t>
        </is>
      </c>
      <c r="IF190" s="77" t="inlineStr">
        <is>
          <t>T4</t>
        </is>
      </c>
      <c r="IG190" s="77" t="inlineStr">
        <is>
          <t>T1</t>
        </is>
      </c>
      <c r="IH190" s="77" t="inlineStr">
        <is>
          <t>T2</t>
        </is>
      </c>
      <c r="II190" s="77" t="inlineStr">
        <is>
          <t>T3</t>
        </is>
      </c>
      <c r="IJ190" s="77" t="inlineStr">
        <is>
          <t>T4</t>
        </is>
      </c>
      <c r="IK190" s="77" t="inlineStr">
        <is>
          <t>T1</t>
        </is>
      </c>
      <c r="IL190" s="77" t="inlineStr">
        <is>
          <t>T2</t>
        </is>
      </c>
      <c r="IM190" s="77" t="inlineStr">
        <is>
          <t>T3</t>
        </is>
      </c>
      <c r="IN190" s="77" t="inlineStr">
        <is>
          <t>T4</t>
        </is>
      </c>
      <c r="IO190" s="77" t="inlineStr">
        <is>
          <t>T1</t>
        </is>
      </c>
      <c r="IP190" s="77" t="inlineStr">
        <is>
          <t>T2</t>
        </is>
      </c>
      <c r="IQ190" s="77" t="inlineStr">
        <is>
          <t>T3</t>
        </is>
      </c>
      <c r="IR190" s="77" t="inlineStr">
        <is>
          <t>T4</t>
        </is>
      </c>
      <c r="IS190" s="77" t="inlineStr">
        <is>
          <t>T1</t>
        </is>
      </c>
      <c r="IT190" s="77" t="inlineStr">
        <is>
          <t>T2</t>
        </is>
      </c>
      <c r="IU190" s="77" t="inlineStr">
        <is>
          <t>T3</t>
        </is>
      </c>
      <c r="IV190" s="77" t="inlineStr">
        <is>
          <t>T4</t>
        </is>
      </c>
      <c r="IY190" s="77" t="inlineStr">
        <is>
          <t>Erog.</t>
        </is>
      </c>
      <c r="IZ190" s="77" t="inlineStr">
        <is>
          <t>T1</t>
        </is>
      </c>
      <c r="JA190" s="77" t="inlineStr">
        <is>
          <t>T2</t>
        </is>
      </c>
      <c r="JB190" s="77" t="inlineStr">
        <is>
          <t>T3</t>
        </is>
      </c>
      <c r="JC190" s="77" t="inlineStr">
        <is>
          <t>T4</t>
        </is>
      </c>
      <c r="JD190" s="77" t="inlineStr">
        <is>
          <t>T1</t>
        </is>
      </c>
      <c r="JE190" s="77" t="inlineStr">
        <is>
          <t>T2</t>
        </is>
      </c>
      <c r="JF190" s="77" t="inlineStr">
        <is>
          <t>T3</t>
        </is>
      </c>
      <c r="JG190" s="77" t="inlineStr">
        <is>
          <t>T4</t>
        </is>
      </c>
      <c r="JH190" s="77" t="inlineStr">
        <is>
          <t>T1</t>
        </is>
      </c>
      <c r="JI190" s="77" t="inlineStr">
        <is>
          <t>T2</t>
        </is>
      </c>
      <c r="JJ190" s="77" t="inlineStr">
        <is>
          <t>T3</t>
        </is>
      </c>
      <c r="JK190" s="77" t="inlineStr">
        <is>
          <t>T4</t>
        </is>
      </c>
      <c r="JL190" s="77" t="inlineStr">
        <is>
          <t>T1</t>
        </is>
      </c>
      <c r="JM190" s="77" t="inlineStr">
        <is>
          <t>T2</t>
        </is>
      </c>
      <c r="JN190" s="77" t="inlineStr">
        <is>
          <t>T3</t>
        </is>
      </c>
      <c r="JO190" s="77" t="inlineStr">
        <is>
          <t>T4</t>
        </is>
      </c>
      <c r="JP190" s="77" t="inlineStr">
        <is>
          <t>T1</t>
        </is>
      </c>
      <c r="JQ190" s="77" t="inlineStr">
        <is>
          <t>T2</t>
        </is>
      </c>
      <c r="JR190" s="77" t="inlineStr">
        <is>
          <t>T3</t>
        </is>
      </c>
      <c r="JS190" s="77" t="inlineStr">
        <is>
          <t>T4</t>
        </is>
      </c>
      <c r="JT190" s="77" t="inlineStr">
        <is>
          <t>T1</t>
        </is>
      </c>
      <c r="JU190" s="77" t="inlineStr">
        <is>
          <t>T2</t>
        </is>
      </c>
      <c r="JV190" s="77" t="inlineStr">
        <is>
          <t>T3</t>
        </is>
      </c>
      <c r="JW190" s="77" t="inlineStr">
        <is>
          <t>T4</t>
        </is>
      </c>
      <c r="JX190" s="77" t="inlineStr">
        <is>
          <t>T1</t>
        </is>
      </c>
      <c r="JY190" s="77" t="inlineStr">
        <is>
          <t>T2</t>
        </is>
      </c>
      <c r="JZ190" s="77" t="inlineStr">
        <is>
          <t>T3</t>
        </is>
      </c>
      <c r="KA190" s="77" t="inlineStr">
        <is>
          <t>T4</t>
        </is>
      </c>
      <c r="KB190" s="77" t="inlineStr">
        <is>
          <t>T1</t>
        </is>
      </c>
      <c r="KC190" s="77" t="inlineStr">
        <is>
          <t>T2</t>
        </is>
      </c>
      <c r="KD190" s="77" t="inlineStr">
        <is>
          <t>T3</t>
        </is>
      </c>
      <c r="KE190" s="77" t="inlineStr">
        <is>
          <t>T4</t>
        </is>
      </c>
      <c r="KF190" s="77" t="inlineStr">
        <is>
          <t>T1</t>
        </is>
      </c>
      <c r="KG190" s="77" t="inlineStr">
        <is>
          <t>T2</t>
        </is>
      </c>
      <c r="KH190" s="77" t="inlineStr">
        <is>
          <t>T3</t>
        </is>
      </c>
      <c r="KI190" s="77" t="inlineStr">
        <is>
          <t>T4</t>
        </is>
      </c>
      <c r="KJ190" s="77" t="inlineStr">
        <is>
          <t>T1</t>
        </is>
      </c>
      <c r="KK190" s="77" t="inlineStr">
        <is>
          <t>T2</t>
        </is>
      </c>
      <c r="KL190" s="77" t="inlineStr">
        <is>
          <t>T3</t>
        </is>
      </c>
      <c r="KM190" s="77" t="inlineStr">
        <is>
          <t>T4</t>
        </is>
      </c>
      <c r="KP190" s="77" t="inlineStr">
        <is>
          <t>Erog.</t>
        </is>
      </c>
      <c r="KQ190" s="77" t="inlineStr">
        <is>
          <t>T1</t>
        </is>
      </c>
      <c r="KR190" s="77" t="inlineStr">
        <is>
          <t>T2</t>
        </is>
      </c>
      <c r="KS190" s="77" t="inlineStr">
        <is>
          <t>T3</t>
        </is>
      </c>
      <c r="KT190" s="77" t="inlineStr">
        <is>
          <t>T4</t>
        </is>
      </c>
      <c r="KU190" s="77" t="inlineStr">
        <is>
          <t>T1</t>
        </is>
      </c>
      <c r="KV190" s="77" t="inlineStr">
        <is>
          <t>T2</t>
        </is>
      </c>
      <c r="KW190" s="77" t="inlineStr">
        <is>
          <t>T3</t>
        </is>
      </c>
      <c r="KX190" s="77" t="inlineStr">
        <is>
          <t>T4</t>
        </is>
      </c>
      <c r="KY190" s="77" t="inlineStr">
        <is>
          <t>T1</t>
        </is>
      </c>
      <c r="KZ190" s="77" t="inlineStr">
        <is>
          <t>T2</t>
        </is>
      </c>
      <c r="LA190" s="77" t="inlineStr">
        <is>
          <t>T3</t>
        </is>
      </c>
      <c r="LB190" s="77" t="inlineStr">
        <is>
          <t>T4</t>
        </is>
      </c>
      <c r="LC190" s="77" t="inlineStr">
        <is>
          <t>T1</t>
        </is>
      </c>
      <c r="LD190" s="77" t="inlineStr">
        <is>
          <t>T2</t>
        </is>
      </c>
      <c r="LE190" s="77" t="inlineStr">
        <is>
          <t>T3</t>
        </is>
      </c>
      <c r="LF190" s="77" t="inlineStr">
        <is>
          <t>T4</t>
        </is>
      </c>
      <c r="LG190" s="77" t="inlineStr">
        <is>
          <t>T1</t>
        </is>
      </c>
      <c r="LH190" s="77" t="inlineStr">
        <is>
          <t>T2</t>
        </is>
      </c>
      <c r="LI190" s="77" t="inlineStr">
        <is>
          <t>T3</t>
        </is>
      </c>
      <c r="LJ190" s="77" t="inlineStr">
        <is>
          <t>T4</t>
        </is>
      </c>
      <c r="LK190" s="77" t="inlineStr">
        <is>
          <t>T1</t>
        </is>
      </c>
      <c r="LL190" s="77" t="inlineStr">
        <is>
          <t>T2</t>
        </is>
      </c>
      <c r="LM190" s="77" t="inlineStr">
        <is>
          <t>T3</t>
        </is>
      </c>
      <c r="LN190" s="77" t="inlineStr">
        <is>
          <t>T4</t>
        </is>
      </c>
      <c r="LO190" s="77" t="inlineStr">
        <is>
          <t>T1</t>
        </is>
      </c>
      <c r="LP190" s="77" t="inlineStr">
        <is>
          <t>T2</t>
        </is>
      </c>
      <c r="LQ190" s="77" t="inlineStr">
        <is>
          <t>T3</t>
        </is>
      </c>
      <c r="LR190" s="77" t="inlineStr">
        <is>
          <t>T4</t>
        </is>
      </c>
      <c r="LS190" s="77" t="inlineStr">
        <is>
          <t>T1</t>
        </is>
      </c>
      <c r="LT190" s="77" t="inlineStr">
        <is>
          <t>T2</t>
        </is>
      </c>
      <c r="LU190" s="77" t="inlineStr">
        <is>
          <t>T3</t>
        </is>
      </c>
      <c r="LV190" s="77" t="inlineStr">
        <is>
          <t>T4</t>
        </is>
      </c>
      <c r="LW190" s="77" t="inlineStr">
        <is>
          <t>T1</t>
        </is>
      </c>
      <c r="LX190" s="77" t="inlineStr">
        <is>
          <t>T2</t>
        </is>
      </c>
      <c r="LY190" s="77" t="inlineStr">
        <is>
          <t>T3</t>
        </is>
      </c>
      <c r="LZ190" s="77" t="inlineStr">
        <is>
          <t>T4</t>
        </is>
      </c>
      <c r="MA190" s="77" t="inlineStr">
        <is>
          <t>T1</t>
        </is>
      </c>
      <c r="MB190" s="77" t="inlineStr">
        <is>
          <t>T2</t>
        </is>
      </c>
      <c r="MC190" s="77" t="inlineStr">
        <is>
          <t>T3</t>
        </is>
      </c>
      <c r="MD190" s="77" t="inlineStr">
        <is>
          <t>T4</t>
        </is>
      </c>
      <c r="MG190" s="77" t="inlineStr">
        <is>
          <t>Erog.</t>
        </is>
      </c>
      <c r="MH190" s="77" t="inlineStr">
        <is>
          <t>T1</t>
        </is>
      </c>
      <c r="MI190" s="77" t="inlineStr">
        <is>
          <t>T2</t>
        </is>
      </c>
      <c r="MJ190" s="77" t="inlineStr">
        <is>
          <t>T3</t>
        </is>
      </c>
      <c r="MK190" s="77" t="inlineStr">
        <is>
          <t>T4</t>
        </is>
      </c>
      <c r="ML190" s="77" t="inlineStr">
        <is>
          <t>T1</t>
        </is>
      </c>
      <c r="MM190" s="77" t="inlineStr">
        <is>
          <t>T2</t>
        </is>
      </c>
      <c r="MN190" s="77" t="inlineStr">
        <is>
          <t>T3</t>
        </is>
      </c>
      <c r="MO190" s="77" t="inlineStr">
        <is>
          <t>T4</t>
        </is>
      </c>
      <c r="MP190" s="77" t="inlineStr">
        <is>
          <t>T1</t>
        </is>
      </c>
      <c r="MQ190" s="77" t="inlineStr">
        <is>
          <t>T2</t>
        </is>
      </c>
      <c r="MR190" s="77" t="inlineStr">
        <is>
          <t>T3</t>
        </is>
      </c>
      <c r="MS190" s="77" t="inlineStr">
        <is>
          <t>T4</t>
        </is>
      </c>
      <c r="MT190" s="77" t="inlineStr">
        <is>
          <t>T1</t>
        </is>
      </c>
      <c r="MU190" s="77" t="inlineStr">
        <is>
          <t>T2</t>
        </is>
      </c>
      <c r="MV190" s="77" t="inlineStr">
        <is>
          <t>T3</t>
        </is>
      </c>
      <c r="MW190" s="77" t="inlineStr">
        <is>
          <t>T4</t>
        </is>
      </c>
      <c r="MX190" s="77" t="inlineStr">
        <is>
          <t>T1</t>
        </is>
      </c>
      <c r="MY190" s="77" t="inlineStr">
        <is>
          <t>T2</t>
        </is>
      </c>
      <c r="MZ190" s="77" t="inlineStr">
        <is>
          <t>T3</t>
        </is>
      </c>
      <c r="NA190" s="77" t="inlineStr">
        <is>
          <t>T4</t>
        </is>
      </c>
      <c r="NB190" s="77" t="inlineStr">
        <is>
          <t>T1</t>
        </is>
      </c>
      <c r="NC190" s="77" t="inlineStr">
        <is>
          <t>T2</t>
        </is>
      </c>
      <c r="ND190" s="77" t="inlineStr">
        <is>
          <t>T3</t>
        </is>
      </c>
      <c r="NE190" s="77" t="inlineStr">
        <is>
          <t>T4</t>
        </is>
      </c>
      <c r="NF190" s="77" t="inlineStr">
        <is>
          <t>T1</t>
        </is>
      </c>
      <c r="NG190" s="77" t="inlineStr">
        <is>
          <t>T2</t>
        </is>
      </c>
      <c r="NH190" s="77" t="inlineStr">
        <is>
          <t>T3</t>
        </is>
      </c>
      <c r="NI190" s="77" t="inlineStr">
        <is>
          <t>T4</t>
        </is>
      </c>
      <c r="NJ190" s="77" t="inlineStr">
        <is>
          <t>T1</t>
        </is>
      </c>
      <c r="NK190" s="77" t="inlineStr">
        <is>
          <t>T2</t>
        </is>
      </c>
      <c r="NL190" s="77" t="inlineStr">
        <is>
          <t>T3</t>
        </is>
      </c>
      <c r="NM190" s="77" t="inlineStr">
        <is>
          <t>T4</t>
        </is>
      </c>
      <c r="NN190" s="77" t="inlineStr">
        <is>
          <t>T1</t>
        </is>
      </c>
      <c r="NO190" s="77" t="inlineStr">
        <is>
          <t>T2</t>
        </is>
      </c>
      <c r="NP190" s="77" t="inlineStr">
        <is>
          <t>T3</t>
        </is>
      </c>
      <c r="NQ190" s="77" t="inlineStr">
        <is>
          <t>T4</t>
        </is>
      </c>
      <c r="NR190" s="77" t="inlineStr">
        <is>
          <t>T1</t>
        </is>
      </c>
      <c r="NS190" s="77" t="inlineStr">
        <is>
          <t>T2</t>
        </is>
      </c>
      <c r="NT190" s="77" t="inlineStr">
        <is>
          <t>T3</t>
        </is>
      </c>
      <c r="NU190" s="77" t="inlineStr">
        <is>
          <t>T4</t>
        </is>
      </c>
      <c r="NX190" s="77" t="inlineStr">
        <is>
          <t>Erog.</t>
        </is>
      </c>
      <c r="NY190" s="77" t="inlineStr">
        <is>
          <t>T1</t>
        </is>
      </c>
      <c r="NZ190" s="77" t="inlineStr">
        <is>
          <t>T2</t>
        </is>
      </c>
      <c r="OA190" s="77" t="inlineStr">
        <is>
          <t>T3</t>
        </is>
      </c>
      <c r="OB190" s="77" t="inlineStr">
        <is>
          <t>T4</t>
        </is>
      </c>
      <c r="OC190" s="77" t="inlineStr">
        <is>
          <t>T1</t>
        </is>
      </c>
      <c r="OD190" s="77" t="inlineStr">
        <is>
          <t>T2</t>
        </is>
      </c>
      <c r="OE190" s="77" t="inlineStr">
        <is>
          <t>T3</t>
        </is>
      </c>
      <c r="OF190" s="77" t="inlineStr">
        <is>
          <t>T4</t>
        </is>
      </c>
      <c r="OG190" s="77" t="inlineStr">
        <is>
          <t>T1</t>
        </is>
      </c>
      <c r="OH190" s="77" t="inlineStr">
        <is>
          <t>T2</t>
        </is>
      </c>
      <c r="OI190" s="77" t="inlineStr">
        <is>
          <t>T3</t>
        </is>
      </c>
      <c r="OJ190" s="77" t="inlineStr">
        <is>
          <t>T4</t>
        </is>
      </c>
      <c r="OK190" s="77" t="inlineStr">
        <is>
          <t>T1</t>
        </is>
      </c>
      <c r="OL190" s="77" t="inlineStr">
        <is>
          <t>T2</t>
        </is>
      </c>
      <c r="OM190" s="77" t="inlineStr">
        <is>
          <t>T3</t>
        </is>
      </c>
      <c r="ON190" s="77" t="inlineStr">
        <is>
          <t>T4</t>
        </is>
      </c>
      <c r="OO190" s="77" t="inlineStr">
        <is>
          <t>T1</t>
        </is>
      </c>
      <c r="OP190" s="77" t="inlineStr">
        <is>
          <t>T2</t>
        </is>
      </c>
      <c r="OQ190" s="77" t="inlineStr">
        <is>
          <t>T3</t>
        </is>
      </c>
      <c r="OR190" s="77" t="inlineStr">
        <is>
          <t>T4</t>
        </is>
      </c>
      <c r="OS190" s="77" t="inlineStr">
        <is>
          <t>T1</t>
        </is>
      </c>
      <c r="OT190" s="77" t="inlineStr">
        <is>
          <t>T2</t>
        </is>
      </c>
      <c r="OU190" s="77" t="inlineStr">
        <is>
          <t>T3</t>
        </is>
      </c>
      <c r="OV190" s="77" t="inlineStr">
        <is>
          <t>T4</t>
        </is>
      </c>
      <c r="OW190" s="77" t="inlineStr">
        <is>
          <t>T1</t>
        </is>
      </c>
      <c r="OX190" s="77" t="inlineStr">
        <is>
          <t>T2</t>
        </is>
      </c>
      <c r="OY190" s="77" t="inlineStr">
        <is>
          <t>T3</t>
        </is>
      </c>
      <c r="OZ190" s="77" t="inlineStr">
        <is>
          <t>T4</t>
        </is>
      </c>
      <c r="PA190" s="77" t="inlineStr">
        <is>
          <t>T1</t>
        </is>
      </c>
      <c r="PB190" s="77" t="inlineStr">
        <is>
          <t>T2</t>
        </is>
      </c>
      <c r="PC190" s="77" t="inlineStr">
        <is>
          <t>T3</t>
        </is>
      </c>
      <c r="PD190" s="77" t="inlineStr">
        <is>
          <t>T4</t>
        </is>
      </c>
      <c r="PE190" s="77" t="inlineStr">
        <is>
          <t>T1</t>
        </is>
      </c>
      <c r="PF190" s="77" t="inlineStr">
        <is>
          <t>T2</t>
        </is>
      </c>
      <c r="PG190" s="77" t="inlineStr">
        <is>
          <t>T3</t>
        </is>
      </c>
      <c r="PH190" s="77" t="inlineStr">
        <is>
          <t>T4</t>
        </is>
      </c>
      <c r="PI190" s="77" t="inlineStr">
        <is>
          <t>T1</t>
        </is>
      </c>
      <c r="PJ190" s="77" t="inlineStr">
        <is>
          <t>T2</t>
        </is>
      </c>
      <c r="PK190" s="77" t="inlineStr">
        <is>
          <t>T3</t>
        </is>
      </c>
      <c r="PL190" s="77" t="inlineStr">
        <is>
          <t>T4</t>
        </is>
      </c>
      <c r="PO190" s="77" t="inlineStr">
        <is>
          <t>Erog.</t>
        </is>
      </c>
      <c r="PP190" s="77" t="inlineStr">
        <is>
          <t>T1</t>
        </is>
      </c>
      <c r="PQ190" s="77" t="inlineStr">
        <is>
          <t>T2</t>
        </is>
      </c>
      <c r="PR190" s="77" t="inlineStr">
        <is>
          <t>T3</t>
        </is>
      </c>
      <c r="PS190" s="77" t="inlineStr">
        <is>
          <t>T4</t>
        </is>
      </c>
      <c r="PT190" s="77" t="inlineStr">
        <is>
          <t>T1</t>
        </is>
      </c>
      <c r="PU190" s="77" t="inlineStr">
        <is>
          <t>T2</t>
        </is>
      </c>
      <c r="PV190" s="77" t="inlineStr">
        <is>
          <t>T3</t>
        </is>
      </c>
      <c r="PW190" s="77" t="inlineStr">
        <is>
          <t>T4</t>
        </is>
      </c>
      <c r="PX190" s="77" t="inlineStr">
        <is>
          <t>T1</t>
        </is>
      </c>
      <c r="PY190" s="77" t="inlineStr">
        <is>
          <t>T2</t>
        </is>
      </c>
      <c r="PZ190" s="77" t="inlineStr">
        <is>
          <t>T3</t>
        </is>
      </c>
      <c r="QA190" s="77" t="inlineStr">
        <is>
          <t>T4</t>
        </is>
      </c>
      <c r="QB190" s="77" t="inlineStr">
        <is>
          <t>T1</t>
        </is>
      </c>
      <c r="QC190" s="77" t="inlineStr">
        <is>
          <t>T2</t>
        </is>
      </c>
      <c r="QD190" s="77" t="inlineStr">
        <is>
          <t>T3</t>
        </is>
      </c>
      <c r="QE190" s="77" t="inlineStr">
        <is>
          <t>T4</t>
        </is>
      </c>
      <c r="QF190" s="77" t="inlineStr">
        <is>
          <t>T1</t>
        </is>
      </c>
      <c r="QG190" s="77" t="inlineStr">
        <is>
          <t>T2</t>
        </is>
      </c>
      <c r="QH190" s="77" t="inlineStr">
        <is>
          <t>T3</t>
        </is>
      </c>
      <c r="QI190" s="77" t="inlineStr">
        <is>
          <t>T4</t>
        </is>
      </c>
      <c r="QJ190" s="77" t="inlineStr">
        <is>
          <t>T1</t>
        </is>
      </c>
      <c r="QK190" s="77" t="inlineStr">
        <is>
          <t>T2</t>
        </is>
      </c>
      <c r="QL190" s="77" t="inlineStr">
        <is>
          <t>T3</t>
        </is>
      </c>
      <c r="QM190" s="77" t="inlineStr">
        <is>
          <t>T4</t>
        </is>
      </c>
      <c r="QN190" s="77" t="inlineStr">
        <is>
          <t>T1</t>
        </is>
      </c>
      <c r="QO190" s="77" t="inlineStr">
        <is>
          <t>T2</t>
        </is>
      </c>
      <c r="QP190" s="77" t="inlineStr">
        <is>
          <t>T3</t>
        </is>
      </c>
      <c r="QQ190" s="77" t="inlineStr">
        <is>
          <t>T4</t>
        </is>
      </c>
      <c r="QR190" s="77" t="inlineStr">
        <is>
          <t>T1</t>
        </is>
      </c>
      <c r="QS190" s="77" t="inlineStr">
        <is>
          <t>T2</t>
        </is>
      </c>
      <c r="QT190" s="77" t="inlineStr">
        <is>
          <t>T3</t>
        </is>
      </c>
      <c r="QU190" s="77" t="inlineStr">
        <is>
          <t>T4</t>
        </is>
      </c>
      <c r="QV190" s="77" t="inlineStr">
        <is>
          <t>T1</t>
        </is>
      </c>
      <c r="QW190" s="77" t="inlineStr">
        <is>
          <t>T2</t>
        </is>
      </c>
      <c r="QX190" s="77" t="inlineStr">
        <is>
          <t>T3</t>
        </is>
      </c>
      <c r="QY190" s="77" t="inlineStr">
        <is>
          <t>T4</t>
        </is>
      </c>
      <c r="QZ190" s="77" t="inlineStr">
        <is>
          <t>T1</t>
        </is>
      </c>
      <c r="RA190" s="77" t="inlineStr">
        <is>
          <t>T2</t>
        </is>
      </c>
      <c r="RB190" s="77" t="inlineStr">
        <is>
          <t>T3</t>
        </is>
      </c>
      <c r="RC190" s="77" t="inlineStr">
        <is>
          <t>T4</t>
        </is>
      </c>
      <c r="RF190" s="77" t="inlineStr">
        <is>
          <t>Erog.</t>
        </is>
      </c>
      <c r="RG190" s="77" t="inlineStr">
        <is>
          <t>T1</t>
        </is>
      </c>
      <c r="RH190" s="77" t="inlineStr">
        <is>
          <t>T2</t>
        </is>
      </c>
      <c r="RI190" s="77" t="inlineStr">
        <is>
          <t>T3</t>
        </is>
      </c>
      <c r="RJ190" s="77" t="inlineStr">
        <is>
          <t>T4</t>
        </is>
      </c>
      <c r="RK190" s="77" t="inlineStr">
        <is>
          <t>T1</t>
        </is>
      </c>
      <c r="RL190" s="77" t="inlineStr">
        <is>
          <t>T2</t>
        </is>
      </c>
      <c r="RM190" s="77" t="inlineStr">
        <is>
          <t>T3</t>
        </is>
      </c>
      <c r="RN190" s="77" t="inlineStr">
        <is>
          <t>T4</t>
        </is>
      </c>
      <c r="RO190" s="77" t="inlineStr">
        <is>
          <t>T1</t>
        </is>
      </c>
      <c r="RP190" s="77" t="inlineStr">
        <is>
          <t>T2</t>
        </is>
      </c>
      <c r="RQ190" s="77" t="inlineStr">
        <is>
          <t>T3</t>
        </is>
      </c>
      <c r="RR190" s="77" t="inlineStr">
        <is>
          <t>T4</t>
        </is>
      </c>
      <c r="RS190" s="77" t="inlineStr">
        <is>
          <t>T1</t>
        </is>
      </c>
      <c r="RT190" s="77" t="inlineStr">
        <is>
          <t>T2</t>
        </is>
      </c>
      <c r="RU190" s="77" t="inlineStr">
        <is>
          <t>T3</t>
        </is>
      </c>
      <c r="RV190" s="77" t="inlineStr">
        <is>
          <t>T4</t>
        </is>
      </c>
      <c r="RW190" s="77" t="inlineStr">
        <is>
          <t>T1</t>
        </is>
      </c>
      <c r="RX190" s="77" t="inlineStr">
        <is>
          <t>T2</t>
        </is>
      </c>
      <c r="RY190" s="77" t="inlineStr">
        <is>
          <t>T3</t>
        </is>
      </c>
      <c r="RZ190" s="77" t="inlineStr">
        <is>
          <t>T4</t>
        </is>
      </c>
      <c r="SA190" s="77" t="inlineStr">
        <is>
          <t>T1</t>
        </is>
      </c>
      <c r="SB190" s="77" t="inlineStr">
        <is>
          <t>T2</t>
        </is>
      </c>
      <c r="SC190" s="77" t="inlineStr">
        <is>
          <t>T3</t>
        </is>
      </c>
      <c r="SD190" s="77" t="inlineStr">
        <is>
          <t>T4</t>
        </is>
      </c>
      <c r="SE190" s="77" t="inlineStr">
        <is>
          <t>T1</t>
        </is>
      </c>
      <c r="SF190" s="77" t="inlineStr">
        <is>
          <t>T2</t>
        </is>
      </c>
      <c r="SG190" s="77" t="inlineStr">
        <is>
          <t>T3</t>
        </is>
      </c>
      <c r="SH190" s="77" t="inlineStr">
        <is>
          <t>T4</t>
        </is>
      </c>
      <c r="SI190" s="77" t="inlineStr">
        <is>
          <t>T1</t>
        </is>
      </c>
      <c r="SJ190" s="77" t="inlineStr">
        <is>
          <t>T2</t>
        </is>
      </c>
      <c r="SK190" s="77" t="inlineStr">
        <is>
          <t>T3</t>
        </is>
      </c>
      <c r="SL190" s="77" t="inlineStr">
        <is>
          <t>T4</t>
        </is>
      </c>
      <c r="SM190" s="77" t="inlineStr">
        <is>
          <t>T1</t>
        </is>
      </c>
      <c r="SN190" s="77" t="inlineStr">
        <is>
          <t>T2</t>
        </is>
      </c>
      <c r="SO190" s="77" t="inlineStr">
        <is>
          <t>T3</t>
        </is>
      </c>
      <c r="SP190" s="77" t="inlineStr">
        <is>
          <t>T4</t>
        </is>
      </c>
      <c r="SQ190" s="77" t="inlineStr">
        <is>
          <t>T1</t>
        </is>
      </c>
      <c r="SR190" s="77" t="inlineStr">
        <is>
          <t>T2</t>
        </is>
      </c>
      <c r="SS190" s="77" t="inlineStr">
        <is>
          <t>T3</t>
        </is>
      </c>
      <c r="ST190" s="77" t="inlineStr">
        <is>
          <t>T4</t>
        </is>
      </c>
      <c r="SW190" s="77" t="inlineStr">
        <is>
          <t>Erog.</t>
        </is>
      </c>
      <c r="SX190" s="77" t="inlineStr">
        <is>
          <t>T1</t>
        </is>
      </c>
      <c r="SY190" s="77" t="inlineStr">
        <is>
          <t>T2</t>
        </is>
      </c>
      <c r="SZ190" s="77" t="inlineStr">
        <is>
          <t>T3</t>
        </is>
      </c>
      <c r="TA190" s="77" t="inlineStr">
        <is>
          <t>T4</t>
        </is>
      </c>
      <c r="TB190" s="77" t="inlineStr">
        <is>
          <t>T1</t>
        </is>
      </c>
      <c r="TC190" s="77" t="inlineStr">
        <is>
          <t>T2</t>
        </is>
      </c>
      <c r="TD190" s="77" t="inlineStr">
        <is>
          <t>T3</t>
        </is>
      </c>
      <c r="TE190" s="77" t="inlineStr">
        <is>
          <t>T4</t>
        </is>
      </c>
      <c r="TF190" s="77" t="inlineStr">
        <is>
          <t>T1</t>
        </is>
      </c>
      <c r="TG190" s="77" t="inlineStr">
        <is>
          <t>T2</t>
        </is>
      </c>
      <c r="TH190" s="77" t="inlineStr">
        <is>
          <t>T3</t>
        </is>
      </c>
      <c r="TI190" s="77" t="inlineStr">
        <is>
          <t>T4</t>
        </is>
      </c>
      <c r="TJ190" s="77" t="inlineStr">
        <is>
          <t>T1</t>
        </is>
      </c>
      <c r="TK190" s="77" t="inlineStr">
        <is>
          <t>T2</t>
        </is>
      </c>
      <c r="TL190" s="77" t="inlineStr">
        <is>
          <t>T3</t>
        </is>
      </c>
      <c r="TM190" s="77" t="inlineStr">
        <is>
          <t>T4</t>
        </is>
      </c>
      <c r="TN190" s="77" t="inlineStr">
        <is>
          <t>T1</t>
        </is>
      </c>
      <c r="TO190" s="77" t="inlineStr">
        <is>
          <t>T2</t>
        </is>
      </c>
      <c r="TP190" s="77" t="inlineStr">
        <is>
          <t>T3</t>
        </is>
      </c>
      <c r="TQ190" s="77" t="inlineStr">
        <is>
          <t>T4</t>
        </is>
      </c>
      <c r="TR190" s="77" t="inlineStr">
        <is>
          <t>T1</t>
        </is>
      </c>
      <c r="TS190" s="77" t="inlineStr">
        <is>
          <t>T2</t>
        </is>
      </c>
      <c r="TT190" s="77" t="inlineStr">
        <is>
          <t>T3</t>
        </is>
      </c>
      <c r="TU190" s="77" t="inlineStr">
        <is>
          <t>T4</t>
        </is>
      </c>
      <c r="TV190" s="77" t="inlineStr">
        <is>
          <t>T1</t>
        </is>
      </c>
      <c r="TW190" s="77" t="inlineStr">
        <is>
          <t>T2</t>
        </is>
      </c>
      <c r="TX190" s="77" t="inlineStr">
        <is>
          <t>T3</t>
        </is>
      </c>
      <c r="TY190" s="77" t="inlineStr">
        <is>
          <t>T4</t>
        </is>
      </c>
      <c r="TZ190" s="77" t="inlineStr">
        <is>
          <t>T1</t>
        </is>
      </c>
      <c r="UA190" s="77" t="inlineStr">
        <is>
          <t>T2</t>
        </is>
      </c>
      <c r="UB190" s="77" t="inlineStr">
        <is>
          <t>T3</t>
        </is>
      </c>
      <c r="UC190" s="77" t="inlineStr">
        <is>
          <t>T4</t>
        </is>
      </c>
      <c r="UD190" s="77" t="inlineStr">
        <is>
          <t>T1</t>
        </is>
      </c>
      <c r="UE190" s="77" t="inlineStr">
        <is>
          <t>T2</t>
        </is>
      </c>
      <c r="UF190" s="77" t="inlineStr">
        <is>
          <t>T3</t>
        </is>
      </c>
      <c r="UG190" s="77" t="inlineStr">
        <is>
          <t>T4</t>
        </is>
      </c>
      <c r="UH190" s="77" t="inlineStr">
        <is>
          <t>T1</t>
        </is>
      </c>
      <c r="UI190" s="77" t="inlineStr">
        <is>
          <t>T2</t>
        </is>
      </c>
      <c r="UJ190" s="77" t="inlineStr">
        <is>
          <t>T3</t>
        </is>
      </c>
      <c r="UK190" s="77" t="inlineStr">
        <is>
          <t>T4</t>
        </is>
      </c>
      <c r="UN190" s="77" t="inlineStr">
        <is>
          <t>Erog.</t>
        </is>
      </c>
      <c r="UO190" s="77" t="inlineStr">
        <is>
          <t>T1</t>
        </is>
      </c>
      <c r="UP190" s="77" t="inlineStr">
        <is>
          <t>T2</t>
        </is>
      </c>
      <c r="UQ190" s="77" t="inlineStr">
        <is>
          <t>T3</t>
        </is>
      </c>
      <c r="UR190" s="77" t="inlineStr">
        <is>
          <t>T4</t>
        </is>
      </c>
      <c r="US190" s="77" t="inlineStr">
        <is>
          <t>T1</t>
        </is>
      </c>
      <c r="UT190" s="77" t="inlineStr">
        <is>
          <t>T2</t>
        </is>
      </c>
      <c r="UU190" s="77" t="inlineStr">
        <is>
          <t>T3</t>
        </is>
      </c>
      <c r="UV190" s="77" t="inlineStr">
        <is>
          <t>T4</t>
        </is>
      </c>
      <c r="UW190" s="77" t="inlineStr">
        <is>
          <t>T1</t>
        </is>
      </c>
      <c r="UX190" s="77" t="inlineStr">
        <is>
          <t>T2</t>
        </is>
      </c>
      <c r="UY190" s="77" t="inlineStr">
        <is>
          <t>T3</t>
        </is>
      </c>
      <c r="UZ190" s="77" t="inlineStr">
        <is>
          <t>T4</t>
        </is>
      </c>
      <c r="VA190" s="77" t="inlineStr">
        <is>
          <t>T1</t>
        </is>
      </c>
      <c r="VB190" s="77" t="inlineStr">
        <is>
          <t>T2</t>
        </is>
      </c>
      <c r="VC190" s="77" t="inlineStr">
        <is>
          <t>T3</t>
        </is>
      </c>
      <c r="VD190" s="77" t="inlineStr">
        <is>
          <t>T4</t>
        </is>
      </c>
      <c r="VE190" s="77" t="inlineStr">
        <is>
          <t>T1</t>
        </is>
      </c>
      <c r="VF190" s="77" t="inlineStr">
        <is>
          <t>T2</t>
        </is>
      </c>
      <c r="VG190" s="77" t="inlineStr">
        <is>
          <t>T3</t>
        </is>
      </c>
      <c r="VH190" s="77" t="inlineStr">
        <is>
          <t>T4</t>
        </is>
      </c>
      <c r="VI190" s="77" t="inlineStr">
        <is>
          <t>T1</t>
        </is>
      </c>
      <c r="VJ190" s="77" t="inlineStr">
        <is>
          <t>T2</t>
        </is>
      </c>
      <c r="VK190" s="77" t="inlineStr">
        <is>
          <t>T3</t>
        </is>
      </c>
      <c r="VL190" s="77" t="inlineStr">
        <is>
          <t>T4</t>
        </is>
      </c>
      <c r="VM190" s="77" t="inlineStr">
        <is>
          <t>T1</t>
        </is>
      </c>
      <c r="VN190" s="77" t="inlineStr">
        <is>
          <t>T2</t>
        </is>
      </c>
      <c r="VO190" s="77" t="inlineStr">
        <is>
          <t>T3</t>
        </is>
      </c>
      <c r="VP190" s="77" t="inlineStr">
        <is>
          <t>T4</t>
        </is>
      </c>
      <c r="VQ190" s="77" t="inlineStr">
        <is>
          <t>T1</t>
        </is>
      </c>
      <c r="VR190" s="77" t="inlineStr">
        <is>
          <t>T2</t>
        </is>
      </c>
      <c r="VS190" s="77" t="inlineStr">
        <is>
          <t>T3</t>
        </is>
      </c>
      <c r="VT190" s="77" t="inlineStr">
        <is>
          <t>T4</t>
        </is>
      </c>
      <c r="VU190" s="77" t="inlineStr">
        <is>
          <t>T1</t>
        </is>
      </c>
      <c r="VV190" s="77" t="inlineStr">
        <is>
          <t>T2</t>
        </is>
      </c>
      <c r="VW190" s="77" t="inlineStr">
        <is>
          <t>T3</t>
        </is>
      </c>
      <c r="VX190" s="77" t="inlineStr">
        <is>
          <t>T4</t>
        </is>
      </c>
      <c r="VY190" s="77" t="inlineStr">
        <is>
          <t>T1</t>
        </is>
      </c>
      <c r="VZ190" s="77" t="inlineStr">
        <is>
          <t>T2</t>
        </is>
      </c>
      <c r="WA190" s="77" t="inlineStr">
        <is>
          <t>T3</t>
        </is>
      </c>
      <c r="WB190" s="77" t="inlineStr">
        <is>
          <t>T4</t>
        </is>
      </c>
      <c r="WE190" s="77" t="inlineStr">
        <is>
          <t>Erog.</t>
        </is>
      </c>
      <c r="WF190" s="77" t="inlineStr">
        <is>
          <t>T1</t>
        </is>
      </c>
      <c r="WG190" s="77" t="inlineStr">
        <is>
          <t>T2</t>
        </is>
      </c>
      <c r="WH190" s="77" t="inlineStr">
        <is>
          <t>T3</t>
        </is>
      </c>
      <c r="WI190" s="77" t="inlineStr">
        <is>
          <t>T4</t>
        </is>
      </c>
      <c r="WJ190" s="77" t="inlineStr">
        <is>
          <t>T1</t>
        </is>
      </c>
      <c r="WK190" s="77" t="inlineStr">
        <is>
          <t>T2</t>
        </is>
      </c>
      <c r="WL190" s="77" t="inlineStr">
        <is>
          <t>T3</t>
        </is>
      </c>
      <c r="WM190" s="77" t="inlineStr">
        <is>
          <t>T4</t>
        </is>
      </c>
      <c r="WN190" s="77" t="inlineStr">
        <is>
          <t>T1</t>
        </is>
      </c>
      <c r="WO190" s="77" t="inlineStr">
        <is>
          <t>T2</t>
        </is>
      </c>
      <c r="WP190" s="77" t="inlineStr">
        <is>
          <t>T3</t>
        </is>
      </c>
      <c r="WQ190" s="77" t="inlineStr">
        <is>
          <t>T4</t>
        </is>
      </c>
      <c r="WR190" s="77" t="inlineStr">
        <is>
          <t>T1</t>
        </is>
      </c>
      <c r="WS190" s="77" t="inlineStr">
        <is>
          <t>T2</t>
        </is>
      </c>
      <c r="WT190" s="77" t="inlineStr">
        <is>
          <t>T3</t>
        </is>
      </c>
      <c r="WU190" s="77" t="inlineStr">
        <is>
          <t>T4</t>
        </is>
      </c>
      <c r="WV190" s="77" t="inlineStr">
        <is>
          <t>T1</t>
        </is>
      </c>
      <c r="WW190" s="77" t="inlineStr">
        <is>
          <t>T2</t>
        </is>
      </c>
      <c r="WX190" s="77" t="inlineStr">
        <is>
          <t>T3</t>
        </is>
      </c>
      <c r="WY190" s="77" t="inlineStr">
        <is>
          <t>T4</t>
        </is>
      </c>
      <c r="WZ190" s="77" t="inlineStr">
        <is>
          <t>T1</t>
        </is>
      </c>
      <c r="XA190" s="77" t="inlineStr">
        <is>
          <t>T2</t>
        </is>
      </c>
      <c r="XB190" s="77" t="inlineStr">
        <is>
          <t>T3</t>
        </is>
      </c>
      <c r="XC190" s="77" t="inlineStr">
        <is>
          <t>T4</t>
        </is>
      </c>
      <c r="XD190" s="77" t="inlineStr">
        <is>
          <t>T1</t>
        </is>
      </c>
      <c r="XE190" s="77" t="inlineStr">
        <is>
          <t>T2</t>
        </is>
      </c>
      <c r="XF190" s="77" t="inlineStr">
        <is>
          <t>T3</t>
        </is>
      </c>
      <c r="XG190" s="77" t="inlineStr">
        <is>
          <t>T4</t>
        </is>
      </c>
      <c r="XH190" s="77" t="inlineStr">
        <is>
          <t>T1</t>
        </is>
      </c>
      <c r="XI190" s="77" t="inlineStr">
        <is>
          <t>T2</t>
        </is>
      </c>
      <c r="XJ190" s="77" t="inlineStr">
        <is>
          <t>T3</t>
        </is>
      </c>
      <c r="XK190" s="77" t="inlineStr">
        <is>
          <t>T4</t>
        </is>
      </c>
      <c r="XL190" s="77" t="inlineStr">
        <is>
          <t>T1</t>
        </is>
      </c>
      <c r="XM190" s="77" t="inlineStr">
        <is>
          <t>T2</t>
        </is>
      </c>
      <c r="XN190" s="77" t="inlineStr">
        <is>
          <t>T3</t>
        </is>
      </c>
      <c r="XO190" s="77" t="inlineStr">
        <is>
          <t>T4</t>
        </is>
      </c>
      <c r="XP190" s="77" t="inlineStr">
        <is>
          <t>T1</t>
        </is>
      </c>
      <c r="XQ190" s="77" t="inlineStr">
        <is>
          <t>T2</t>
        </is>
      </c>
      <c r="XR190" s="77" t="inlineStr">
        <is>
          <t>T3</t>
        </is>
      </c>
      <c r="XS190" s="77" t="inlineStr">
        <is>
          <t>T4</t>
        </is>
      </c>
      <c r="XV190" s="77" t="inlineStr">
        <is>
          <t>Erog.</t>
        </is>
      </c>
      <c r="XW190" s="77" t="inlineStr">
        <is>
          <t>T1</t>
        </is>
      </c>
      <c r="XX190" s="77" t="inlineStr">
        <is>
          <t>T2</t>
        </is>
      </c>
      <c r="XY190" s="77" t="inlineStr">
        <is>
          <t>T3</t>
        </is>
      </c>
      <c r="XZ190" s="77" t="inlineStr">
        <is>
          <t>T4</t>
        </is>
      </c>
      <c r="YA190" s="77" t="inlineStr">
        <is>
          <t>T1</t>
        </is>
      </c>
      <c r="YB190" s="77" t="inlineStr">
        <is>
          <t>T2</t>
        </is>
      </c>
      <c r="YC190" s="77" t="inlineStr">
        <is>
          <t>T3</t>
        </is>
      </c>
      <c r="YD190" s="77" t="inlineStr">
        <is>
          <t>T4</t>
        </is>
      </c>
      <c r="YE190" s="77" t="inlineStr">
        <is>
          <t>T1</t>
        </is>
      </c>
      <c r="YF190" s="77" t="inlineStr">
        <is>
          <t>T2</t>
        </is>
      </c>
      <c r="YG190" s="77" t="inlineStr">
        <is>
          <t>T3</t>
        </is>
      </c>
      <c r="YH190" s="77" t="inlineStr">
        <is>
          <t>T4</t>
        </is>
      </c>
      <c r="YI190" s="77" t="inlineStr">
        <is>
          <t>T1</t>
        </is>
      </c>
      <c r="YJ190" s="77" t="inlineStr">
        <is>
          <t>T2</t>
        </is>
      </c>
      <c r="YK190" s="77" t="inlineStr">
        <is>
          <t>T3</t>
        </is>
      </c>
      <c r="YL190" s="77" t="inlineStr">
        <is>
          <t>T4</t>
        </is>
      </c>
      <c r="YM190" s="77" t="inlineStr">
        <is>
          <t>T1</t>
        </is>
      </c>
      <c r="YN190" s="77" t="inlineStr">
        <is>
          <t>T2</t>
        </is>
      </c>
      <c r="YO190" s="77" t="inlineStr">
        <is>
          <t>T3</t>
        </is>
      </c>
      <c r="YP190" s="77" t="inlineStr">
        <is>
          <t>T4</t>
        </is>
      </c>
      <c r="YQ190" s="77" t="inlineStr">
        <is>
          <t>T1</t>
        </is>
      </c>
      <c r="YR190" s="77" t="inlineStr">
        <is>
          <t>T2</t>
        </is>
      </c>
      <c r="YS190" s="77" t="inlineStr">
        <is>
          <t>T3</t>
        </is>
      </c>
      <c r="YT190" s="77" t="inlineStr">
        <is>
          <t>T4</t>
        </is>
      </c>
      <c r="YU190" s="77" t="inlineStr">
        <is>
          <t>T1</t>
        </is>
      </c>
      <c r="YV190" s="77" t="inlineStr">
        <is>
          <t>T2</t>
        </is>
      </c>
      <c r="YW190" s="77" t="inlineStr">
        <is>
          <t>T3</t>
        </is>
      </c>
      <c r="YX190" s="77" t="inlineStr">
        <is>
          <t>T4</t>
        </is>
      </c>
      <c r="YY190" s="77" t="inlineStr">
        <is>
          <t>T1</t>
        </is>
      </c>
      <c r="YZ190" s="77" t="inlineStr">
        <is>
          <t>T2</t>
        </is>
      </c>
      <c r="ZA190" s="77" t="inlineStr">
        <is>
          <t>T3</t>
        </is>
      </c>
      <c r="ZB190" s="77" t="inlineStr">
        <is>
          <t>T4</t>
        </is>
      </c>
      <c r="ZC190" s="77" t="inlineStr">
        <is>
          <t>T1</t>
        </is>
      </c>
      <c r="ZD190" s="77" t="inlineStr">
        <is>
          <t>T2</t>
        </is>
      </c>
      <c r="ZE190" s="77" t="inlineStr">
        <is>
          <t>T3</t>
        </is>
      </c>
      <c r="ZF190" s="77" t="inlineStr">
        <is>
          <t>T4</t>
        </is>
      </c>
      <c r="ZG190" s="77" t="inlineStr">
        <is>
          <t>T1</t>
        </is>
      </c>
      <c r="ZH190" s="77" t="inlineStr">
        <is>
          <t>T2</t>
        </is>
      </c>
      <c r="ZI190" s="77" t="inlineStr">
        <is>
          <t>T3</t>
        </is>
      </c>
      <c r="ZJ190" s="77" t="inlineStr">
        <is>
          <t>T4</t>
        </is>
      </c>
      <c r="ZM190" s="77" t="inlineStr">
        <is>
          <t>Erog.</t>
        </is>
      </c>
      <c r="ZN190" s="77" t="inlineStr">
        <is>
          <t>T1</t>
        </is>
      </c>
      <c r="ZO190" s="77" t="inlineStr">
        <is>
          <t>T2</t>
        </is>
      </c>
      <c r="ZP190" s="77" t="inlineStr">
        <is>
          <t>T3</t>
        </is>
      </c>
      <c r="ZQ190" s="77" t="inlineStr">
        <is>
          <t>T4</t>
        </is>
      </c>
      <c r="ZR190" s="77" t="inlineStr">
        <is>
          <t>T1</t>
        </is>
      </c>
      <c r="ZS190" s="77" t="inlineStr">
        <is>
          <t>T2</t>
        </is>
      </c>
      <c r="ZT190" s="77" t="inlineStr">
        <is>
          <t>T3</t>
        </is>
      </c>
      <c r="ZU190" s="77" t="inlineStr">
        <is>
          <t>T4</t>
        </is>
      </c>
      <c r="ZV190" s="77" t="inlineStr">
        <is>
          <t>T1</t>
        </is>
      </c>
      <c r="ZW190" s="77" t="inlineStr">
        <is>
          <t>T2</t>
        </is>
      </c>
      <c r="ZX190" s="77" t="inlineStr">
        <is>
          <t>T3</t>
        </is>
      </c>
      <c r="ZY190" s="77" t="inlineStr">
        <is>
          <t>T4</t>
        </is>
      </c>
      <c r="ZZ190" s="77" t="inlineStr">
        <is>
          <t>T1</t>
        </is>
      </c>
      <c r="AAA190" s="77" t="inlineStr">
        <is>
          <t>T2</t>
        </is>
      </c>
      <c r="AAB190" s="77" t="inlineStr">
        <is>
          <t>T3</t>
        </is>
      </c>
      <c r="AAC190" s="77" t="inlineStr">
        <is>
          <t>T4</t>
        </is>
      </c>
      <c r="AAD190" s="77" t="inlineStr">
        <is>
          <t>T1</t>
        </is>
      </c>
      <c r="AAE190" s="77" t="inlineStr">
        <is>
          <t>T2</t>
        </is>
      </c>
      <c r="AAF190" s="77" t="inlineStr">
        <is>
          <t>T3</t>
        </is>
      </c>
      <c r="AAG190" s="77" t="inlineStr">
        <is>
          <t>T4</t>
        </is>
      </c>
      <c r="AAH190" s="77" t="inlineStr">
        <is>
          <t>T1</t>
        </is>
      </c>
      <c r="AAI190" s="77" t="inlineStr">
        <is>
          <t>T2</t>
        </is>
      </c>
      <c r="AAJ190" s="77" t="inlineStr">
        <is>
          <t>T3</t>
        </is>
      </c>
      <c r="AAK190" s="77" t="inlineStr">
        <is>
          <t>T4</t>
        </is>
      </c>
      <c r="AAL190" s="77" t="inlineStr">
        <is>
          <t>T1</t>
        </is>
      </c>
      <c r="AAM190" s="77" t="inlineStr">
        <is>
          <t>T2</t>
        </is>
      </c>
      <c r="AAN190" s="77" t="inlineStr">
        <is>
          <t>T3</t>
        </is>
      </c>
      <c r="AAO190" s="77" t="inlineStr">
        <is>
          <t>T4</t>
        </is>
      </c>
      <c r="AAP190" s="77" t="inlineStr">
        <is>
          <t>T1</t>
        </is>
      </c>
      <c r="AAQ190" s="77" t="inlineStr">
        <is>
          <t>T2</t>
        </is>
      </c>
      <c r="AAR190" s="77" t="inlineStr">
        <is>
          <t>T3</t>
        </is>
      </c>
      <c r="AAS190" s="77" t="inlineStr">
        <is>
          <t>T4</t>
        </is>
      </c>
      <c r="AAT190" s="77" t="inlineStr">
        <is>
          <t>T1</t>
        </is>
      </c>
      <c r="AAU190" s="77" t="inlineStr">
        <is>
          <t>T2</t>
        </is>
      </c>
      <c r="AAV190" s="77" t="inlineStr">
        <is>
          <t>T3</t>
        </is>
      </c>
      <c r="AAW190" s="77" t="inlineStr">
        <is>
          <t>T4</t>
        </is>
      </c>
      <c r="AAX190" s="77" t="inlineStr">
        <is>
          <t>T1</t>
        </is>
      </c>
      <c r="AAY190" s="77" t="inlineStr">
        <is>
          <t>T2</t>
        </is>
      </c>
      <c r="AAZ190" s="77" t="inlineStr">
        <is>
          <t>T3</t>
        </is>
      </c>
      <c r="ABA190" s="77" t="inlineStr">
        <is>
          <t>T4</t>
        </is>
      </c>
      <c r="ABD190" s="77" t="inlineStr">
        <is>
          <t>Erog.</t>
        </is>
      </c>
      <c r="ABE190" s="77" t="inlineStr">
        <is>
          <t>T1</t>
        </is>
      </c>
      <c r="ABF190" s="77" t="inlineStr">
        <is>
          <t>T2</t>
        </is>
      </c>
      <c r="ABG190" s="77" t="inlineStr">
        <is>
          <t>T3</t>
        </is>
      </c>
      <c r="ABH190" s="77" t="inlineStr">
        <is>
          <t>T4</t>
        </is>
      </c>
      <c r="ABI190" s="77" t="inlineStr">
        <is>
          <t>T1</t>
        </is>
      </c>
      <c r="ABJ190" s="77" t="inlineStr">
        <is>
          <t>T2</t>
        </is>
      </c>
      <c r="ABK190" s="77" t="inlineStr">
        <is>
          <t>T3</t>
        </is>
      </c>
      <c r="ABL190" s="77" t="inlineStr">
        <is>
          <t>T4</t>
        </is>
      </c>
      <c r="ABM190" s="77" t="inlineStr">
        <is>
          <t>T1</t>
        </is>
      </c>
      <c r="ABN190" s="77" t="inlineStr">
        <is>
          <t>T2</t>
        </is>
      </c>
      <c r="ABO190" s="77" t="inlineStr">
        <is>
          <t>T3</t>
        </is>
      </c>
      <c r="ABP190" s="77" t="inlineStr">
        <is>
          <t>T4</t>
        </is>
      </c>
      <c r="ABQ190" s="77" t="inlineStr">
        <is>
          <t>T1</t>
        </is>
      </c>
      <c r="ABR190" s="77" t="inlineStr">
        <is>
          <t>T2</t>
        </is>
      </c>
      <c r="ABS190" s="77" t="inlineStr">
        <is>
          <t>T3</t>
        </is>
      </c>
      <c r="ABT190" s="77" t="inlineStr">
        <is>
          <t>T4</t>
        </is>
      </c>
      <c r="ABU190" s="77" t="inlineStr">
        <is>
          <t>T1</t>
        </is>
      </c>
      <c r="ABV190" s="77" t="inlineStr">
        <is>
          <t>T2</t>
        </is>
      </c>
      <c r="ABW190" s="77" t="inlineStr">
        <is>
          <t>T3</t>
        </is>
      </c>
      <c r="ABX190" s="77" t="inlineStr">
        <is>
          <t>T4</t>
        </is>
      </c>
      <c r="ABY190" s="77" t="inlineStr">
        <is>
          <t>T1</t>
        </is>
      </c>
      <c r="ABZ190" s="77" t="inlineStr">
        <is>
          <t>T2</t>
        </is>
      </c>
      <c r="ACA190" s="77" t="inlineStr">
        <is>
          <t>T3</t>
        </is>
      </c>
      <c r="ACB190" s="77" t="inlineStr">
        <is>
          <t>T4</t>
        </is>
      </c>
      <c r="ACC190" s="77" t="inlineStr">
        <is>
          <t>T1</t>
        </is>
      </c>
      <c r="ACD190" s="77" t="inlineStr">
        <is>
          <t>T2</t>
        </is>
      </c>
      <c r="ACE190" s="77" t="inlineStr">
        <is>
          <t>T3</t>
        </is>
      </c>
      <c r="ACF190" s="77" t="inlineStr">
        <is>
          <t>T4</t>
        </is>
      </c>
      <c r="ACG190" s="77" t="inlineStr">
        <is>
          <t>T1</t>
        </is>
      </c>
      <c r="ACH190" s="77" t="inlineStr">
        <is>
          <t>T2</t>
        </is>
      </c>
      <c r="ACI190" s="77" t="inlineStr">
        <is>
          <t>T3</t>
        </is>
      </c>
      <c r="ACJ190" s="77" t="inlineStr">
        <is>
          <t>T4</t>
        </is>
      </c>
      <c r="ACK190" s="77" t="inlineStr">
        <is>
          <t>T1</t>
        </is>
      </c>
      <c r="ACL190" s="77" t="inlineStr">
        <is>
          <t>T2</t>
        </is>
      </c>
      <c r="ACM190" s="77" t="inlineStr">
        <is>
          <t>T3</t>
        </is>
      </c>
      <c r="ACN190" s="77" t="inlineStr">
        <is>
          <t>T4</t>
        </is>
      </c>
      <c r="ACO190" s="77" t="inlineStr">
        <is>
          <t>T1</t>
        </is>
      </c>
      <c r="ACP190" s="77" t="inlineStr">
        <is>
          <t>T2</t>
        </is>
      </c>
      <c r="ACQ190" s="77" t="inlineStr">
        <is>
          <t>T3</t>
        </is>
      </c>
      <c r="ACR190" s="77" t="inlineStr">
        <is>
          <t>T4</t>
        </is>
      </c>
      <c r="ACU190" s="77" t="inlineStr">
        <is>
          <t>Erog.</t>
        </is>
      </c>
      <c r="ACV190" s="77" t="inlineStr">
        <is>
          <t>T1</t>
        </is>
      </c>
      <c r="ACW190" s="77" t="inlineStr">
        <is>
          <t>T2</t>
        </is>
      </c>
      <c r="ACX190" s="77" t="inlineStr">
        <is>
          <t>T3</t>
        </is>
      </c>
      <c r="ACY190" s="77" t="inlineStr">
        <is>
          <t>T4</t>
        </is>
      </c>
      <c r="ACZ190" s="77" t="inlineStr">
        <is>
          <t>T1</t>
        </is>
      </c>
      <c r="ADA190" s="77" t="inlineStr">
        <is>
          <t>T2</t>
        </is>
      </c>
      <c r="ADB190" s="77" t="inlineStr">
        <is>
          <t>T3</t>
        </is>
      </c>
      <c r="ADC190" s="77" t="inlineStr">
        <is>
          <t>T4</t>
        </is>
      </c>
      <c r="ADD190" s="77" t="inlineStr">
        <is>
          <t>T1</t>
        </is>
      </c>
      <c r="ADE190" s="77" t="inlineStr">
        <is>
          <t>T2</t>
        </is>
      </c>
      <c r="ADF190" s="77" t="inlineStr">
        <is>
          <t>T3</t>
        </is>
      </c>
      <c r="ADG190" s="77" t="inlineStr">
        <is>
          <t>T4</t>
        </is>
      </c>
      <c r="ADH190" s="77" t="inlineStr">
        <is>
          <t>T1</t>
        </is>
      </c>
      <c r="ADI190" s="77" t="inlineStr">
        <is>
          <t>T2</t>
        </is>
      </c>
      <c r="ADJ190" s="77" t="inlineStr">
        <is>
          <t>T3</t>
        </is>
      </c>
      <c r="ADK190" s="77" t="inlineStr">
        <is>
          <t>T4</t>
        </is>
      </c>
      <c r="ADL190" s="77" t="inlineStr">
        <is>
          <t>T1</t>
        </is>
      </c>
      <c r="ADM190" s="77" t="inlineStr">
        <is>
          <t>T2</t>
        </is>
      </c>
      <c r="ADN190" s="77" t="inlineStr">
        <is>
          <t>T3</t>
        </is>
      </c>
      <c r="ADO190" s="77" t="inlineStr">
        <is>
          <t>T4</t>
        </is>
      </c>
      <c r="ADP190" s="77" t="inlineStr">
        <is>
          <t>T1</t>
        </is>
      </c>
      <c r="ADQ190" s="77" t="inlineStr">
        <is>
          <t>T2</t>
        </is>
      </c>
      <c r="ADR190" s="77" t="inlineStr">
        <is>
          <t>T3</t>
        </is>
      </c>
      <c r="ADS190" s="77" t="inlineStr">
        <is>
          <t>T4</t>
        </is>
      </c>
      <c r="ADT190" s="77" t="inlineStr">
        <is>
          <t>T1</t>
        </is>
      </c>
      <c r="ADU190" s="77" t="inlineStr">
        <is>
          <t>T2</t>
        </is>
      </c>
      <c r="ADV190" s="77" t="inlineStr">
        <is>
          <t>T3</t>
        </is>
      </c>
      <c r="ADW190" s="77" t="inlineStr">
        <is>
          <t>T4</t>
        </is>
      </c>
      <c r="ADX190" s="77" t="inlineStr">
        <is>
          <t>T1</t>
        </is>
      </c>
      <c r="ADY190" s="77" t="inlineStr">
        <is>
          <t>T2</t>
        </is>
      </c>
      <c r="ADZ190" s="77" t="inlineStr">
        <is>
          <t>T3</t>
        </is>
      </c>
      <c r="AEA190" s="77" t="inlineStr">
        <is>
          <t>T4</t>
        </is>
      </c>
      <c r="AEB190" s="77" t="inlineStr">
        <is>
          <t>T1</t>
        </is>
      </c>
      <c r="AEC190" s="77" t="inlineStr">
        <is>
          <t>T2</t>
        </is>
      </c>
      <c r="AED190" s="77" t="inlineStr">
        <is>
          <t>T3</t>
        </is>
      </c>
      <c r="AEE190" s="77" t="inlineStr">
        <is>
          <t>T4</t>
        </is>
      </c>
      <c r="AEF190" s="77" t="inlineStr">
        <is>
          <t>T1</t>
        </is>
      </c>
      <c r="AEG190" s="77" t="inlineStr">
        <is>
          <t>T2</t>
        </is>
      </c>
      <c r="AEH190" s="77" t="inlineStr">
        <is>
          <t>T3</t>
        </is>
      </c>
      <c r="AEI190" s="77" t="inlineStr">
        <is>
          <t>T4</t>
        </is>
      </c>
      <c r="AEL190" s="77" t="inlineStr">
        <is>
          <t>Erog.</t>
        </is>
      </c>
      <c r="AEM190" s="77" t="inlineStr">
        <is>
          <t>T1</t>
        </is>
      </c>
      <c r="AEN190" s="77" t="inlineStr">
        <is>
          <t>T2</t>
        </is>
      </c>
      <c r="AEO190" s="77" t="inlineStr">
        <is>
          <t>T3</t>
        </is>
      </c>
      <c r="AEP190" s="77" t="inlineStr">
        <is>
          <t>T4</t>
        </is>
      </c>
      <c r="AEQ190" s="77" t="inlineStr">
        <is>
          <t>T1</t>
        </is>
      </c>
      <c r="AER190" s="77" t="inlineStr">
        <is>
          <t>T2</t>
        </is>
      </c>
      <c r="AES190" s="77" t="inlineStr">
        <is>
          <t>T3</t>
        </is>
      </c>
      <c r="AET190" s="77" t="inlineStr">
        <is>
          <t>T4</t>
        </is>
      </c>
      <c r="AEU190" s="77" t="inlineStr">
        <is>
          <t>T1</t>
        </is>
      </c>
      <c r="AEV190" s="77" t="inlineStr">
        <is>
          <t>T2</t>
        </is>
      </c>
      <c r="AEW190" s="77" t="inlineStr">
        <is>
          <t>T3</t>
        </is>
      </c>
      <c r="AEX190" s="77" t="inlineStr">
        <is>
          <t>T4</t>
        </is>
      </c>
      <c r="AEY190" s="77" t="inlineStr">
        <is>
          <t>T1</t>
        </is>
      </c>
      <c r="AEZ190" s="77" t="inlineStr">
        <is>
          <t>T2</t>
        </is>
      </c>
      <c r="AFA190" s="77" t="inlineStr">
        <is>
          <t>T3</t>
        </is>
      </c>
      <c r="AFB190" s="77" t="inlineStr">
        <is>
          <t>T4</t>
        </is>
      </c>
      <c r="AFC190" s="77" t="inlineStr">
        <is>
          <t>T1</t>
        </is>
      </c>
      <c r="AFD190" s="77" t="inlineStr">
        <is>
          <t>T2</t>
        </is>
      </c>
      <c r="AFE190" s="77" t="inlineStr">
        <is>
          <t>T3</t>
        </is>
      </c>
      <c r="AFF190" s="77" t="inlineStr">
        <is>
          <t>T4</t>
        </is>
      </c>
      <c r="AFG190" s="77" t="inlineStr">
        <is>
          <t>T1</t>
        </is>
      </c>
      <c r="AFH190" s="77" t="inlineStr">
        <is>
          <t>T2</t>
        </is>
      </c>
      <c r="AFI190" s="77" t="inlineStr">
        <is>
          <t>T3</t>
        </is>
      </c>
      <c r="AFJ190" s="77" t="inlineStr">
        <is>
          <t>T4</t>
        </is>
      </c>
      <c r="AFK190" s="77" t="inlineStr">
        <is>
          <t>T1</t>
        </is>
      </c>
      <c r="AFL190" s="77" t="inlineStr">
        <is>
          <t>T2</t>
        </is>
      </c>
      <c r="AFM190" s="77" t="inlineStr">
        <is>
          <t>T3</t>
        </is>
      </c>
      <c r="AFN190" s="77" t="inlineStr">
        <is>
          <t>T4</t>
        </is>
      </c>
      <c r="AFO190" s="77" t="inlineStr">
        <is>
          <t>T1</t>
        </is>
      </c>
      <c r="AFP190" s="77" t="inlineStr">
        <is>
          <t>T2</t>
        </is>
      </c>
      <c r="AFQ190" s="77" t="inlineStr">
        <is>
          <t>T3</t>
        </is>
      </c>
      <c r="AFR190" s="77" t="inlineStr">
        <is>
          <t>T4</t>
        </is>
      </c>
      <c r="AFS190" s="77" t="inlineStr">
        <is>
          <t>T1</t>
        </is>
      </c>
      <c r="AFT190" s="77" t="inlineStr">
        <is>
          <t>T2</t>
        </is>
      </c>
      <c r="AFU190" s="77" t="inlineStr">
        <is>
          <t>T3</t>
        </is>
      </c>
      <c r="AFV190" s="77" t="inlineStr">
        <is>
          <t>T4</t>
        </is>
      </c>
      <c r="AFW190" s="77" t="inlineStr">
        <is>
          <t>T1</t>
        </is>
      </c>
      <c r="AFX190" s="77" t="inlineStr">
        <is>
          <t>T2</t>
        </is>
      </c>
      <c r="AFY190" s="77" t="inlineStr">
        <is>
          <t>T3</t>
        </is>
      </c>
      <c r="AFZ190" s="77" t="inlineStr">
        <is>
          <t>T4</t>
        </is>
      </c>
    </row>
    <row r="191">
      <c r="A191" s="78" t="n">
        <v>1</v>
      </c>
      <c r="B191" s="79" t="n"/>
      <c r="C191" s="79" t="n"/>
      <c r="D191" s="79" t="n"/>
      <c r="E191" s="79" t="n"/>
      <c r="F191" s="79" t="n"/>
      <c r="G191" s="79" t="n"/>
      <c r="H191" s="79" t="n"/>
      <c r="I191" s="79" t="n"/>
      <c r="J191" s="79" t="n"/>
      <c r="K191" s="79" t="n"/>
      <c r="L191" s="79" t="n"/>
      <c r="M191" s="79" t="n"/>
      <c r="N191" s="79" t="n"/>
      <c r="O191" s="79" t="n"/>
      <c r="P191" s="79" t="n"/>
      <c r="Q191" s="79" t="n"/>
      <c r="R191" s="79" t="n"/>
      <c r="S191" s="79" t="n"/>
      <c r="T191" s="79" t="n"/>
      <c r="U191" s="79" t="n"/>
      <c r="V191" s="79" t="n"/>
      <c r="W191" s="79" t="n"/>
      <c r="X191" s="79" t="n"/>
      <c r="Y191" s="79" t="n"/>
      <c r="Z191" s="79" t="n"/>
      <c r="AA191" s="79" t="n"/>
      <c r="AB191" s="79" t="n"/>
      <c r="AC191" s="79" t="n"/>
      <c r="AD191" s="79" t="n"/>
      <c r="AE191" s="79" t="n"/>
      <c r="AF191" s="79" t="n"/>
      <c r="AG191" s="79" t="n"/>
      <c r="AH191" s="79" t="n"/>
      <c r="AI191" s="79" t="n"/>
      <c r="AJ191" s="79" t="n"/>
      <c r="AK191" s="79" t="n"/>
      <c r="AL191" s="79" t="n"/>
      <c r="AM191" s="79" t="n"/>
      <c r="AN191" s="79" t="n"/>
      <c r="AO191" s="79" t="n"/>
      <c r="AR191" s="78" t="n">
        <v>1</v>
      </c>
      <c r="AS191" s="79" t="n"/>
      <c r="AT191" s="79" t="n"/>
      <c r="AU191" s="79" t="n"/>
      <c r="AV191" s="79" t="n"/>
      <c r="AW191" s="79" t="n"/>
      <c r="AX191" s="79" t="n"/>
      <c r="AY191" s="79" t="n"/>
      <c r="AZ191" s="79" t="n"/>
      <c r="BA191" s="79" t="n"/>
      <c r="BB191" s="79" t="n"/>
      <c r="BC191" s="79" t="n"/>
      <c r="BD191" s="79" t="n"/>
      <c r="BE191" s="79" t="n"/>
      <c r="BF191" s="79" t="n"/>
      <c r="BG191" s="79" t="n"/>
      <c r="BH191" s="79" t="n"/>
      <c r="BI191" s="79" t="n"/>
      <c r="BJ191" s="79" t="n"/>
      <c r="BK191" s="79" t="n"/>
      <c r="BL191" s="79" t="n"/>
      <c r="BM191" s="79" t="n"/>
      <c r="BN191" s="79" t="n"/>
      <c r="BO191" s="79" t="n"/>
      <c r="BP191" s="79" t="n"/>
      <c r="BQ191" s="79" t="n"/>
      <c r="BR191" s="79" t="n"/>
      <c r="BS191" s="79" t="n"/>
      <c r="BT191" s="79" t="n"/>
      <c r="BU191" s="79" t="n"/>
      <c r="BV191" s="79" t="n"/>
      <c r="BW191" s="79" t="n"/>
      <c r="BX191" s="79" t="n"/>
      <c r="BY191" s="79" t="n"/>
      <c r="BZ191" s="79" t="n"/>
      <c r="CA191" s="79" t="n"/>
      <c r="CB191" s="79" t="n"/>
      <c r="CC191" s="79" t="n"/>
      <c r="CD191" s="79" t="n"/>
      <c r="CE191" s="79" t="n"/>
      <c r="CF191" s="79" t="n"/>
      <c r="CI191" s="78" t="n">
        <v>1</v>
      </c>
      <c r="CJ191" s="79" t="n"/>
      <c r="CK191" s="79" t="n"/>
      <c r="CL191" s="79" t="n"/>
      <c r="CM191" s="79" t="n"/>
      <c r="CN191" s="79" t="n"/>
      <c r="CO191" s="79" t="n"/>
      <c r="CP191" s="79" t="n"/>
      <c r="CQ191" s="79" t="n"/>
      <c r="CR191" s="79" t="n"/>
      <c r="CS191" s="79" t="n"/>
      <c r="CT191" s="79" t="n"/>
      <c r="CU191" s="79" t="n"/>
      <c r="CV191" s="79" t="n"/>
      <c r="CW191" s="79" t="n"/>
      <c r="CX191" s="79" t="n"/>
      <c r="CY191" s="79" t="n"/>
      <c r="CZ191" s="79" t="n"/>
      <c r="DA191" s="79" t="n"/>
      <c r="DB191" s="79" t="n"/>
      <c r="DC191" s="79" t="n"/>
      <c r="DD191" s="79" t="n"/>
      <c r="DE191" s="79" t="n"/>
      <c r="DF191" s="79" t="n"/>
      <c r="DG191" s="79" t="n"/>
      <c r="DH191" s="79" t="n"/>
      <c r="DI191" s="79" t="n"/>
      <c r="DJ191" s="79" t="n"/>
      <c r="DK191" s="79" t="n"/>
      <c r="DL191" s="79" t="n"/>
      <c r="DM191" s="79" t="n"/>
      <c r="DN191" s="79" t="n"/>
      <c r="DO191" s="79" t="n"/>
      <c r="DP191" s="79" t="n"/>
      <c r="DQ191" s="79" t="n"/>
      <c r="DR191" s="79" t="n"/>
      <c r="DS191" s="79" t="n"/>
      <c r="DT191" s="79" t="n"/>
      <c r="DU191" s="79" t="n"/>
      <c r="DV191" s="79" t="n"/>
      <c r="DW191" s="79" t="n"/>
      <c r="DZ191" s="78" t="n">
        <v>1</v>
      </c>
      <c r="EA191" s="79" t="n"/>
      <c r="EB191" s="79" t="n"/>
      <c r="EC191" s="79" t="n"/>
      <c r="ED191" s="79" t="n"/>
      <c r="EE191" s="79" t="n"/>
      <c r="EF191" s="79" t="n"/>
      <c r="EG191" s="79" t="n"/>
      <c r="EH191" s="79" t="n"/>
      <c r="EI191" s="79" t="n"/>
      <c r="EJ191" s="79" t="n"/>
      <c r="EK191" s="79" t="n"/>
      <c r="EL191" s="79" t="n"/>
      <c r="EM191" s="79" t="n"/>
      <c r="EN191" s="79" t="n"/>
      <c r="EO191" s="79" t="n"/>
      <c r="EP191" s="79" t="n"/>
      <c r="EQ191" s="79" t="n"/>
      <c r="ER191" s="79" t="n"/>
      <c r="ES191" s="79" t="n"/>
      <c r="ET191" s="79" t="n"/>
      <c r="EU191" s="79" t="n"/>
      <c r="EV191" s="79" t="n"/>
      <c r="EW191" s="79" t="n"/>
      <c r="EX191" s="79" t="n"/>
      <c r="EY191" s="79" t="n"/>
      <c r="EZ191" s="79" t="n"/>
      <c r="FA191" s="79" t="n"/>
      <c r="FB191" s="79" t="n"/>
      <c r="FC191" s="79" t="n"/>
      <c r="FD191" s="79" t="n"/>
      <c r="FE191" s="79" t="n"/>
      <c r="FF191" s="79" t="n"/>
      <c r="FG191" s="79" t="n"/>
      <c r="FH191" s="79" t="n"/>
      <c r="FI191" s="79" t="n"/>
      <c r="FJ191" s="79" t="n"/>
      <c r="FK191" s="79" t="n"/>
      <c r="FL191" s="79" t="n"/>
      <c r="FM191" s="79" t="n"/>
      <c r="FN191" s="79" t="n"/>
      <c r="FQ191" s="78" t="n">
        <v>1</v>
      </c>
      <c r="FR191" s="79" t="n"/>
      <c r="FS191" s="79" t="n"/>
      <c r="FT191" s="79" t="n"/>
      <c r="FU191" s="79" t="n"/>
      <c r="FV191" s="79" t="n"/>
      <c r="FW191" s="79" t="n"/>
      <c r="FX191" s="79" t="n"/>
      <c r="FY191" s="79" t="n"/>
      <c r="FZ191" s="79" t="n"/>
      <c r="GA191" s="79" t="n"/>
      <c r="GB191" s="79" t="n"/>
      <c r="GC191" s="79" t="n"/>
      <c r="GD191" s="79" t="n"/>
      <c r="GE191" s="79" t="n"/>
      <c r="GF191" s="79" t="n"/>
      <c r="GG191" s="79" t="n"/>
      <c r="GH191" s="79" t="n"/>
      <c r="GI191" s="79" t="n"/>
      <c r="GJ191" s="79" t="n"/>
      <c r="GK191" s="79" t="n"/>
      <c r="GL191" s="79" t="n"/>
      <c r="GM191" s="79" t="n"/>
      <c r="GN191" s="79" t="n"/>
      <c r="GO191" s="79" t="n"/>
      <c r="GP191" s="79" t="n"/>
      <c r="GQ191" s="79" t="n"/>
      <c r="GR191" s="79" t="n"/>
      <c r="GS191" s="79" t="n"/>
      <c r="GT191" s="79" t="n"/>
      <c r="GU191" s="79" t="n"/>
      <c r="GV191" s="79" t="n"/>
      <c r="GW191" s="79" t="n"/>
      <c r="GX191" s="79" t="n"/>
      <c r="GY191" s="79" t="n"/>
      <c r="GZ191" s="79" t="n"/>
      <c r="HA191" s="79" t="n"/>
      <c r="HB191" s="79" t="n"/>
      <c r="HC191" s="79" t="n"/>
      <c r="HD191" s="79" t="n"/>
      <c r="HE191" s="79" t="n"/>
      <c r="HH191" s="78" t="n">
        <v>1</v>
      </c>
      <c r="HI191" s="79" t="n"/>
      <c r="HJ191" s="79" t="n"/>
      <c r="HK191" s="79" t="n"/>
      <c r="HL191" s="79" t="n"/>
      <c r="HM191" s="79" t="n"/>
      <c r="HN191" s="79" t="n"/>
      <c r="HO191" s="79" t="n"/>
      <c r="HP191" s="79" t="n"/>
      <c r="HQ191" s="79" t="n"/>
      <c r="HR191" s="79" t="n"/>
      <c r="HS191" s="79" t="n"/>
      <c r="HT191" s="79" t="n"/>
      <c r="HU191" s="79" t="n"/>
      <c r="HV191" s="79" t="n"/>
      <c r="HW191" s="79" t="n"/>
      <c r="HX191" s="79" t="n"/>
      <c r="HY191" s="79" t="n"/>
      <c r="HZ191" s="79" t="n"/>
      <c r="IA191" s="79" t="n"/>
      <c r="IB191" s="79" t="n"/>
      <c r="IC191" s="79" t="n"/>
      <c r="ID191" s="79" t="n"/>
      <c r="IE191" s="79" t="n"/>
      <c r="IF191" s="79" t="n"/>
      <c r="IG191" s="79" t="n"/>
      <c r="IH191" s="79" t="n"/>
      <c r="II191" s="79" t="n"/>
      <c r="IJ191" s="79" t="n"/>
      <c r="IK191" s="79" t="n"/>
      <c r="IL191" s="79" t="n"/>
      <c r="IM191" s="79" t="n"/>
      <c r="IN191" s="79" t="n"/>
      <c r="IO191" s="79" t="n"/>
      <c r="IP191" s="79" t="n"/>
      <c r="IQ191" s="79" t="n"/>
      <c r="IR191" s="79" t="n"/>
      <c r="IS191" s="79" t="n"/>
      <c r="IT191" s="79" t="n"/>
      <c r="IU191" s="79" t="n"/>
      <c r="IV191" s="79" t="n"/>
      <c r="IY191" s="78" t="n">
        <v>1</v>
      </c>
      <c r="IZ191" s="79" t="n"/>
      <c r="JA191" s="79" t="n"/>
      <c r="JB191" s="79" t="n"/>
      <c r="JC191" s="79" t="n"/>
      <c r="JD191" s="79" t="n"/>
      <c r="JE191" s="79" t="n"/>
      <c r="JF191" s="79" t="n"/>
      <c r="JG191" s="79" t="n"/>
      <c r="JH191" s="79" t="n"/>
      <c r="JI191" s="79" t="n"/>
      <c r="JJ191" s="79" t="n"/>
      <c r="JK191" s="79" t="n"/>
      <c r="JL191" s="79" t="n"/>
      <c r="JM191" s="79" t="n"/>
      <c r="JN191" s="79" t="n"/>
      <c r="JO191" s="79" t="n"/>
      <c r="JP191" s="79" t="n"/>
      <c r="JQ191" s="79" t="n"/>
      <c r="JR191" s="79" t="n"/>
      <c r="JS191" s="79" t="n"/>
      <c r="JT191" s="79" t="n"/>
      <c r="JU191" s="79" t="n"/>
      <c r="JV191" s="79" t="n"/>
      <c r="JW191" s="79" t="n"/>
      <c r="JX191" s="79" t="n"/>
      <c r="JY191" s="79" t="n"/>
      <c r="JZ191" s="79" t="n"/>
      <c r="KA191" s="79" t="n"/>
      <c r="KB191" s="79" t="n"/>
      <c r="KC191" s="79" t="n"/>
      <c r="KD191" s="79" t="n"/>
      <c r="KE191" s="79" t="n"/>
      <c r="KF191" s="79" t="n"/>
      <c r="KG191" s="79" t="n"/>
      <c r="KH191" s="79" t="n"/>
      <c r="KI191" s="79" t="n"/>
      <c r="KJ191" s="79" t="n"/>
      <c r="KK191" s="79" t="n"/>
      <c r="KL191" s="79" t="n"/>
      <c r="KM191" s="79" t="n"/>
      <c r="KP191" s="78" t="n">
        <v>1</v>
      </c>
      <c r="KQ191" s="79" t="n"/>
      <c r="KR191" s="79" t="n"/>
      <c r="KS191" s="79" t="n"/>
      <c r="KT191" s="79" t="n"/>
      <c r="KU191" s="79" t="n"/>
      <c r="KV191" s="79" t="n"/>
      <c r="KW191" s="79" t="n"/>
      <c r="KX191" s="79" t="n"/>
      <c r="KY191" s="79" t="n"/>
      <c r="KZ191" s="79" t="n"/>
      <c r="LA191" s="79" t="n"/>
      <c r="LB191" s="79" t="n"/>
      <c r="LC191" s="79" t="n"/>
      <c r="LD191" s="79" t="n"/>
      <c r="LE191" s="79" t="n"/>
      <c r="LF191" s="79" t="n"/>
      <c r="LG191" s="79" t="n"/>
      <c r="LH191" s="79" t="n"/>
      <c r="LI191" s="79" t="n"/>
      <c r="LJ191" s="79" t="n"/>
      <c r="LK191" s="79" t="n"/>
      <c r="LL191" s="79" t="n"/>
      <c r="LM191" s="79" t="n"/>
      <c r="LN191" s="79" t="n"/>
      <c r="LO191" s="79" t="n"/>
      <c r="LP191" s="79" t="n"/>
      <c r="LQ191" s="79" t="n"/>
      <c r="LR191" s="79" t="n"/>
      <c r="LS191" s="79" t="n"/>
      <c r="LT191" s="79" t="n"/>
      <c r="LU191" s="79" t="n"/>
      <c r="LV191" s="79" t="n"/>
      <c r="LW191" s="79" t="n"/>
      <c r="LX191" s="79" t="n"/>
      <c r="LY191" s="79" t="n"/>
      <c r="LZ191" s="79" t="n"/>
      <c r="MA191" s="79" t="n"/>
      <c r="MB191" s="79" t="n"/>
      <c r="MC191" s="79" t="n"/>
      <c r="MD191" s="79" t="n"/>
      <c r="MG191" s="78" t="n">
        <v>1</v>
      </c>
      <c r="MH191" s="79" t="n"/>
      <c r="MI191" s="79" t="n"/>
      <c r="MJ191" s="79" t="n"/>
      <c r="MK191" s="79" t="n"/>
      <c r="ML191" s="79" t="n"/>
      <c r="MM191" s="79" t="n"/>
      <c r="MN191" s="79" t="n"/>
      <c r="MO191" s="79" t="n"/>
      <c r="MP191" s="79" t="n"/>
      <c r="MQ191" s="79" t="n"/>
      <c r="MR191" s="79" t="n"/>
      <c r="MS191" s="79" t="n"/>
      <c r="MT191" s="79" t="n"/>
      <c r="MU191" s="79" t="n"/>
      <c r="MV191" s="79" t="n"/>
      <c r="MW191" s="79" t="n"/>
      <c r="MX191" s="79" t="n"/>
      <c r="MY191" s="79" t="n"/>
      <c r="MZ191" s="79" t="n"/>
      <c r="NA191" s="79" t="n"/>
      <c r="NB191" s="79" t="n"/>
      <c r="NC191" s="79" t="n"/>
      <c r="ND191" s="79" t="n"/>
      <c r="NE191" s="79" t="n"/>
      <c r="NF191" s="79" t="n"/>
      <c r="NG191" s="79" t="n"/>
      <c r="NH191" s="79" t="n"/>
      <c r="NI191" s="79" t="n"/>
      <c r="NJ191" s="79" t="n"/>
      <c r="NK191" s="79" t="n"/>
      <c r="NL191" s="79" t="n"/>
      <c r="NM191" s="79" t="n"/>
      <c r="NN191" s="79" t="n"/>
      <c r="NO191" s="79" t="n"/>
      <c r="NP191" s="79" t="n"/>
      <c r="NQ191" s="79" t="n"/>
      <c r="NR191" s="79" t="n"/>
      <c r="NS191" s="79" t="n"/>
      <c r="NT191" s="79" t="n"/>
      <c r="NU191" s="79" t="n"/>
      <c r="NX191" s="78" t="n">
        <v>1</v>
      </c>
      <c r="NY191" s="79" t="n"/>
      <c r="NZ191" s="79" t="n"/>
      <c r="OA191" s="79" t="n"/>
      <c r="OB191" s="79" t="n"/>
      <c r="OC191" s="79" t="n"/>
      <c r="OD191" s="79" t="n"/>
      <c r="OE191" s="79" t="n"/>
      <c r="OF191" s="79" t="n"/>
      <c r="OG191" s="79" t="n"/>
      <c r="OH191" s="79" t="n"/>
      <c r="OI191" s="79" t="n"/>
      <c r="OJ191" s="79" t="n"/>
      <c r="OK191" s="79" t="n"/>
      <c r="OL191" s="79" t="n"/>
      <c r="OM191" s="79" t="n"/>
      <c r="ON191" s="79" t="n"/>
      <c r="OO191" s="79" t="n"/>
      <c r="OP191" s="79" t="n"/>
      <c r="OQ191" s="79" t="n"/>
      <c r="OR191" s="79" t="n"/>
      <c r="OS191" s="79" t="n"/>
      <c r="OT191" s="79" t="n"/>
      <c r="OU191" s="79" t="n"/>
      <c r="OV191" s="79" t="n"/>
      <c r="OW191" s="79" t="n"/>
      <c r="OX191" s="79" t="n"/>
      <c r="OY191" s="79" t="n"/>
      <c r="OZ191" s="79" t="n"/>
      <c r="PA191" s="79" t="n"/>
      <c r="PB191" s="79" t="n"/>
      <c r="PC191" s="79" t="n"/>
      <c r="PD191" s="79" t="n"/>
      <c r="PE191" s="79" t="n"/>
      <c r="PF191" s="79" t="n"/>
      <c r="PG191" s="79" t="n"/>
      <c r="PH191" s="79" t="n"/>
      <c r="PI191" s="79" t="n"/>
      <c r="PJ191" s="79" t="n"/>
      <c r="PK191" s="79" t="n"/>
      <c r="PL191" s="79" t="n"/>
      <c r="PO191" s="78" t="n">
        <v>1</v>
      </c>
      <c r="PP191" s="79" t="n"/>
      <c r="PQ191" s="79" t="n"/>
      <c r="PR191" s="79" t="n"/>
      <c r="PS191" s="79" t="n"/>
      <c r="PT191" s="79" t="n"/>
      <c r="PU191" s="79" t="n"/>
      <c r="PV191" s="79" t="n"/>
      <c r="PW191" s="79" t="n"/>
      <c r="PX191" s="79" t="n"/>
      <c r="PY191" s="79" t="n"/>
      <c r="PZ191" s="79" t="n"/>
      <c r="QA191" s="79" t="n"/>
      <c r="QB191" s="79" t="n"/>
      <c r="QC191" s="79" t="n"/>
      <c r="QD191" s="79" t="n"/>
      <c r="QE191" s="79" t="n"/>
      <c r="QF191" s="79" t="n"/>
      <c r="QG191" s="79" t="n"/>
      <c r="QH191" s="79" t="n"/>
      <c r="QI191" s="79" t="n"/>
      <c r="QJ191" s="79" t="n"/>
      <c r="QK191" s="79" t="n"/>
      <c r="QL191" s="79" t="n"/>
      <c r="QM191" s="79" t="n"/>
      <c r="QN191" s="79" t="n"/>
      <c r="QO191" s="79" t="n"/>
      <c r="QP191" s="79" t="n"/>
      <c r="QQ191" s="79" t="n"/>
      <c r="QR191" s="79" t="n"/>
      <c r="QS191" s="79" t="n"/>
      <c r="QT191" s="79" t="n"/>
      <c r="QU191" s="79" t="n"/>
      <c r="QV191" s="79" t="n"/>
      <c r="QW191" s="79" t="n"/>
      <c r="QX191" s="79" t="n"/>
      <c r="QY191" s="79" t="n"/>
      <c r="QZ191" s="79" t="n"/>
      <c r="RA191" s="79" t="n"/>
      <c r="RB191" s="79" t="n"/>
      <c r="RC191" s="79" t="n"/>
      <c r="RF191" s="78" t="n">
        <v>1</v>
      </c>
      <c r="RG191" s="79" t="n"/>
      <c r="RH191" s="79" t="n"/>
      <c r="RI191" s="79" t="n"/>
      <c r="RJ191" s="79" t="n"/>
      <c r="RK191" s="79" t="n"/>
      <c r="RL191" s="79" t="n"/>
      <c r="RM191" s="79" t="n"/>
      <c r="RN191" s="79" t="n"/>
      <c r="RO191" s="79" t="n"/>
      <c r="RP191" s="79" t="n"/>
      <c r="RQ191" s="79" t="n"/>
      <c r="RR191" s="79" t="n"/>
      <c r="RS191" s="79" t="n"/>
      <c r="RT191" s="79" t="n"/>
      <c r="RU191" s="79" t="n"/>
      <c r="RV191" s="79" t="n"/>
      <c r="RW191" s="79" t="n"/>
      <c r="RX191" s="79" t="n"/>
      <c r="RY191" s="79" t="n"/>
      <c r="RZ191" s="79" t="n"/>
      <c r="SA191" s="79" t="n"/>
      <c r="SB191" s="79" t="n"/>
      <c r="SC191" s="79" t="n"/>
      <c r="SD191" s="79" t="n"/>
      <c r="SE191" s="79" t="n"/>
      <c r="SF191" s="79" t="n"/>
      <c r="SG191" s="79" t="n"/>
      <c r="SH191" s="79" t="n"/>
      <c r="SI191" s="79" t="n"/>
      <c r="SJ191" s="79" t="n"/>
      <c r="SK191" s="79" t="n"/>
      <c r="SL191" s="79" t="n"/>
      <c r="SM191" s="79" t="n"/>
      <c r="SN191" s="79" t="n"/>
      <c r="SO191" s="79" t="n"/>
      <c r="SP191" s="79" t="n"/>
      <c r="SQ191" s="79" t="n"/>
      <c r="SR191" s="79" t="n"/>
      <c r="SS191" s="79" t="n"/>
      <c r="ST191" s="79" t="n"/>
      <c r="SW191" s="78" t="n">
        <v>1</v>
      </c>
      <c r="SX191" s="79" t="n"/>
      <c r="SY191" s="79" t="n"/>
      <c r="SZ191" s="79" t="n"/>
      <c r="TA191" s="79" t="n"/>
      <c r="TB191" s="79" t="n"/>
      <c r="TC191" s="79" t="n"/>
      <c r="TD191" s="79" t="n"/>
      <c r="TE191" s="79" t="n"/>
      <c r="TF191" s="79" t="n"/>
      <c r="TG191" s="79" t="n"/>
      <c r="TH191" s="79" t="n"/>
      <c r="TI191" s="79" t="n"/>
      <c r="TJ191" s="79" t="n"/>
      <c r="TK191" s="79" t="n"/>
      <c r="TL191" s="79" t="n"/>
      <c r="TM191" s="79" t="n"/>
      <c r="TN191" s="79" t="n"/>
      <c r="TO191" s="79" t="n"/>
      <c r="TP191" s="79" t="n"/>
      <c r="TQ191" s="79" t="n"/>
      <c r="TR191" s="79" t="n"/>
      <c r="TS191" s="79" t="n"/>
      <c r="TT191" s="79" t="n"/>
      <c r="TU191" s="79" t="n"/>
      <c r="TV191" s="79" t="n"/>
      <c r="TW191" s="79" t="n"/>
      <c r="TX191" s="79" t="n"/>
      <c r="TY191" s="79" t="n"/>
      <c r="TZ191" s="79" t="n"/>
      <c r="UA191" s="79" t="n"/>
      <c r="UB191" s="79" t="n"/>
      <c r="UC191" s="79" t="n"/>
      <c r="UD191" s="79" t="n"/>
      <c r="UE191" s="79" t="n"/>
      <c r="UF191" s="79" t="n"/>
      <c r="UG191" s="79" t="n"/>
      <c r="UH191" s="79" t="n"/>
      <c r="UI191" s="79" t="n"/>
      <c r="UJ191" s="79" t="n"/>
      <c r="UK191" s="79" t="n"/>
      <c r="UN191" s="78" t="n">
        <v>1</v>
      </c>
      <c r="UO191" s="79" t="n"/>
      <c r="UP191" s="79" t="n"/>
      <c r="UQ191" s="79" t="n"/>
      <c r="UR191" s="79" t="n"/>
      <c r="US191" s="79" t="n"/>
      <c r="UT191" s="79" t="n"/>
      <c r="UU191" s="79" t="n"/>
      <c r="UV191" s="79" t="n"/>
      <c r="UW191" s="79" t="n"/>
      <c r="UX191" s="79" t="n"/>
      <c r="UY191" s="79" t="n"/>
      <c r="UZ191" s="79" t="n"/>
      <c r="VA191" s="79" t="n"/>
      <c r="VB191" s="79" t="n"/>
      <c r="VC191" s="79" t="n"/>
      <c r="VD191" s="79" t="n"/>
      <c r="VE191" s="79" t="n"/>
      <c r="VF191" s="79" t="n"/>
      <c r="VG191" s="79" t="n"/>
      <c r="VH191" s="79" t="n"/>
      <c r="VI191" s="79" t="n"/>
      <c r="VJ191" s="79" t="n"/>
      <c r="VK191" s="79" t="n"/>
      <c r="VL191" s="79" t="n"/>
      <c r="VM191" s="79" t="n"/>
      <c r="VN191" s="79" t="n"/>
      <c r="VO191" s="79" t="n"/>
      <c r="VP191" s="79" t="n"/>
      <c r="VQ191" s="79" t="n"/>
      <c r="VR191" s="79" t="n"/>
      <c r="VS191" s="79" t="n"/>
      <c r="VT191" s="79" t="n"/>
      <c r="VU191" s="79" t="n"/>
      <c r="VV191" s="79" t="n"/>
      <c r="VW191" s="79" t="n"/>
      <c r="VX191" s="79" t="n"/>
      <c r="VY191" s="79" t="n"/>
      <c r="VZ191" s="79" t="n"/>
      <c r="WA191" s="79" t="n"/>
      <c r="WB191" s="79" t="n"/>
      <c r="WE191" s="78" t="n">
        <v>1</v>
      </c>
      <c r="WF191" s="79" t="n"/>
      <c r="WG191" s="79" t="n"/>
      <c r="WH191" s="79" t="n"/>
      <c r="WI191" s="79" t="n"/>
      <c r="WJ191" s="79" t="n"/>
      <c r="WK191" s="79" t="n"/>
      <c r="WL191" s="79" t="n"/>
      <c r="WM191" s="79" t="n"/>
      <c r="WN191" s="79" t="n"/>
      <c r="WO191" s="79" t="n"/>
      <c r="WP191" s="79" t="n"/>
      <c r="WQ191" s="79" t="n"/>
      <c r="WR191" s="79" t="n"/>
      <c r="WS191" s="79" t="n"/>
      <c r="WT191" s="79" t="n"/>
      <c r="WU191" s="79" t="n"/>
      <c r="WV191" s="79" t="n"/>
      <c r="WW191" s="79" t="n"/>
      <c r="WX191" s="79" t="n"/>
      <c r="WY191" s="79" t="n"/>
      <c r="WZ191" s="79" t="n"/>
      <c r="XA191" s="79" t="n"/>
      <c r="XB191" s="79" t="n"/>
      <c r="XC191" s="79" t="n"/>
      <c r="XD191" s="79" t="n"/>
      <c r="XE191" s="79" t="n"/>
      <c r="XF191" s="79" t="n"/>
      <c r="XG191" s="79" t="n"/>
      <c r="XH191" s="79" t="n"/>
      <c r="XI191" s="79" t="n"/>
      <c r="XJ191" s="79" t="n"/>
      <c r="XK191" s="79" t="n"/>
      <c r="XL191" s="79" t="n"/>
      <c r="XM191" s="79" t="n"/>
      <c r="XN191" s="79" t="n"/>
      <c r="XO191" s="79" t="n"/>
      <c r="XP191" s="79" t="n"/>
      <c r="XQ191" s="79" t="n"/>
      <c r="XR191" s="79" t="n"/>
      <c r="XS191" s="79" t="n"/>
      <c r="XV191" s="78" t="n">
        <v>1</v>
      </c>
      <c r="XW191" s="79" t="n"/>
      <c r="XX191" s="79" t="n"/>
      <c r="XY191" s="79" t="n"/>
      <c r="XZ191" s="79" t="n"/>
      <c r="YA191" s="79" t="n"/>
      <c r="YB191" s="79" t="n"/>
      <c r="YC191" s="79" t="n"/>
      <c r="YD191" s="79" t="n"/>
      <c r="YE191" s="79" t="n"/>
      <c r="YF191" s="79" t="n"/>
      <c r="YG191" s="79" t="n"/>
      <c r="YH191" s="79" t="n"/>
      <c r="YI191" s="79" t="n"/>
      <c r="YJ191" s="79" t="n"/>
      <c r="YK191" s="79" t="n"/>
      <c r="YL191" s="79" t="n"/>
      <c r="YM191" s="79" t="n"/>
      <c r="YN191" s="79" t="n"/>
      <c r="YO191" s="79" t="n"/>
      <c r="YP191" s="79" t="n"/>
      <c r="YQ191" s="79" t="n"/>
      <c r="YR191" s="79" t="n"/>
      <c r="YS191" s="79" t="n"/>
      <c r="YT191" s="79" t="n"/>
      <c r="YU191" s="79" t="n"/>
      <c r="YV191" s="79" t="n"/>
      <c r="YW191" s="79" t="n"/>
      <c r="YX191" s="79" t="n"/>
      <c r="YY191" s="79" t="n"/>
      <c r="YZ191" s="79" t="n"/>
      <c r="ZA191" s="79" t="n"/>
      <c r="ZB191" s="79" t="n"/>
      <c r="ZC191" s="79" t="n"/>
      <c r="ZD191" s="79" t="n"/>
      <c r="ZE191" s="79" t="n"/>
      <c r="ZF191" s="79" t="n"/>
      <c r="ZG191" s="79" t="n"/>
      <c r="ZH191" s="79" t="n"/>
      <c r="ZI191" s="79" t="n"/>
      <c r="ZJ191" s="79" t="n"/>
      <c r="ZM191" s="78" t="n">
        <v>1</v>
      </c>
      <c r="ZN191" s="79" t="n"/>
      <c r="ZO191" s="79" t="n"/>
      <c r="ZP191" s="79" t="n"/>
      <c r="ZQ191" s="79" t="n"/>
      <c r="ZR191" s="79" t="n"/>
      <c r="ZS191" s="79" t="n"/>
      <c r="ZT191" s="79" t="n"/>
      <c r="ZU191" s="79" t="n"/>
      <c r="ZV191" s="79" t="n"/>
      <c r="ZW191" s="79" t="n"/>
      <c r="ZX191" s="79" t="n"/>
      <c r="ZY191" s="79" t="n"/>
      <c r="ZZ191" s="79" t="n"/>
      <c r="AAA191" s="79" t="n"/>
      <c r="AAB191" s="79" t="n"/>
      <c r="AAC191" s="79" t="n"/>
      <c r="AAD191" s="79" t="n"/>
      <c r="AAE191" s="79" t="n"/>
      <c r="AAF191" s="79" t="n"/>
      <c r="AAG191" s="79" t="n"/>
      <c r="AAH191" s="79" t="n"/>
      <c r="AAI191" s="79" t="n"/>
      <c r="AAJ191" s="79" t="n"/>
      <c r="AAK191" s="79" t="n"/>
      <c r="AAL191" s="79" t="n"/>
      <c r="AAM191" s="79" t="n"/>
      <c r="AAN191" s="79" t="n"/>
      <c r="AAO191" s="79" t="n"/>
      <c r="AAP191" s="79" t="n"/>
      <c r="AAQ191" s="79" t="n"/>
      <c r="AAR191" s="79" t="n"/>
      <c r="AAS191" s="79" t="n"/>
      <c r="AAT191" s="79" t="n"/>
      <c r="AAU191" s="79" t="n"/>
      <c r="AAV191" s="79" t="n"/>
      <c r="AAW191" s="79" t="n"/>
      <c r="AAX191" s="79" t="n"/>
      <c r="AAY191" s="79" t="n"/>
      <c r="AAZ191" s="79" t="n"/>
      <c r="ABA191" s="79" t="n"/>
      <c r="ABD191" s="78" t="n">
        <v>1</v>
      </c>
      <c r="ABE191" s="79" t="n"/>
      <c r="ABF191" s="79" t="n"/>
      <c r="ABG191" s="79" t="n"/>
      <c r="ABH191" s="79" t="n"/>
      <c r="ABI191" s="79" t="n"/>
      <c r="ABJ191" s="79" t="n"/>
      <c r="ABK191" s="79" t="n"/>
      <c r="ABL191" s="79" t="n"/>
      <c r="ABM191" s="79" t="n"/>
      <c r="ABN191" s="79" t="n"/>
      <c r="ABO191" s="79" t="n"/>
      <c r="ABP191" s="79" t="n"/>
      <c r="ABQ191" s="79" t="n"/>
      <c r="ABR191" s="79" t="n"/>
      <c r="ABS191" s="79" t="n"/>
      <c r="ABT191" s="79" t="n"/>
      <c r="ABU191" s="79" t="n"/>
      <c r="ABV191" s="79" t="n"/>
      <c r="ABW191" s="79" t="n"/>
      <c r="ABX191" s="79" t="n"/>
      <c r="ABY191" s="79" t="n"/>
      <c r="ABZ191" s="79" t="n"/>
      <c r="ACA191" s="79" t="n"/>
      <c r="ACB191" s="79" t="n"/>
      <c r="ACC191" s="79" t="n"/>
      <c r="ACD191" s="79" t="n"/>
      <c r="ACE191" s="79" t="n"/>
      <c r="ACF191" s="79" t="n"/>
      <c r="ACG191" s="79" t="n"/>
      <c r="ACH191" s="79" t="n"/>
      <c r="ACI191" s="79" t="n"/>
      <c r="ACJ191" s="79" t="n"/>
      <c r="ACK191" s="79" t="n"/>
      <c r="ACL191" s="79" t="n"/>
      <c r="ACM191" s="79" t="n"/>
      <c r="ACN191" s="79" t="n"/>
      <c r="ACO191" s="79" t="n"/>
      <c r="ACP191" s="79" t="n"/>
      <c r="ACQ191" s="79" t="n"/>
      <c r="ACR191" s="79" t="n"/>
      <c r="ACU191" s="78" t="n">
        <v>1</v>
      </c>
      <c r="ACV191" s="79" t="n"/>
      <c r="ACW191" s="79" t="n"/>
      <c r="ACX191" s="79" t="n"/>
      <c r="ACY191" s="79" t="n"/>
      <c r="ACZ191" s="79" t="n"/>
      <c r="ADA191" s="79" t="n"/>
      <c r="ADB191" s="79" t="n"/>
      <c r="ADC191" s="79" t="n"/>
      <c r="ADD191" s="79" t="n"/>
      <c r="ADE191" s="79" t="n"/>
      <c r="ADF191" s="79" t="n"/>
      <c r="ADG191" s="79" t="n"/>
      <c r="ADH191" s="79" t="n"/>
      <c r="ADI191" s="79" t="n"/>
      <c r="ADJ191" s="79" t="n"/>
      <c r="ADK191" s="79" t="n"/>
      <c r="ADL191" s="79" t="n"/>
      <c r="ADM191" s="79" t="n"/>
      <c r="ADN191" s="79" t="n"/>
      <c r="ADO191" s="79" t="n"/>
      <c r="ADP191" s="79" t="n"/>
      <c r="ADQ191" s="79" t="n"/>
      <c r="ADR191" s="79" t="n"/>
      <c r="ADS191" s="79" t="n"/>
      <c r="ADT191" s="79" t="n"/>
      <c r="ADU191" s="79" t="n"/>
      <c r="ADV191" s="79" t="n"/>
      <c r="ADW191" s="79" t="n"/>
      <c r="ADX191" s="79" t="n"/>
      <c r="ADY191" s="79" t="n"/>
      <c r="ADZ191" s="79" t="n"/>
      <c r="AEA191" s="79" t="n"/>
      <c r="AEB191" s="79" t="n"/>
      <c r="AEC191" s="79" t="n"/>
      <c r="AED191" s="79" t="n"/>
      <c r="AEE191" s="79" t="n"/>
      <c r="AEF191" s="79" t="n"/>
      <c r="AEG191" s="79" t="n"/>
      <c r="AEH191" s="79" t="n"/>
      <c r="AEI191" s="79" t="n"/>
      <c r="AEL191" s="78" t="n">
        <v>1</v>
      </c>
      <c r="AEM191" s="79" t="n"/>
      <c r="AEN191" s="79" t="n"/>
      <c r="AEO191" s="79" t="n"/>
      <c r="AEP191" s="79" t="n"/>
      <c r="AEQ191" s="79" t="n"/>
      <c r="AER191" s="79" t="n"/>
      <c r="AES191" s="79" t="n"/>
      <c r="AET191" s="79" t="n"/>
      <c r="AEU191" s="79" t="n"/>
      <c r="AEV191" s="79" t="n"/>
      <c r="AEW191" s="79" t="n"/>
      <c r="AEX191" s="79" t="n"/>
      <c r="AEY191" s="79" t="n"/>
      <c r="AEZ191" s="79" t="n"/>
      <c r="AFA191" s="79" t="n"/>
      <c r="AFB191" s="79" t="n"/>
      <c r="AFC191" s="79" t="n"/>
      <c r="AFD191" s="79" t="n"/>
      <c r="AFE191" s="79" t="n"/>
      <c r="AFF191" s="79" t="n"/>
      <c r="AFG191" s="79" t="n"/>
      <c r="AFH191" s="79" t="n"/>
      <c r="AFI191" s="79" t="n"/>
      <c r="AFJ191" s="79" t="n"/>
      <c r="AFK191" s="79" t="n"/>
      <c r="AFL191" s="79" t="n"/>
      <c r="AFM191" s="79" t="n"/>
      <c r="AFN191" s="79" t="n"/>
      <c r="AFO191" s="79" t="n"/>
      <c r="AFP191" s="79" t="n"/>
      <c r="AFQ191" s="79" t="n"/>
      <c r="AFR191" s="79" t="n"/>
      <c r="AFS191" s="79" t="n"/>
      <c r="AFT191" s="79" t="n"/>
      <c r="AFU191" s="79" t="n"/>
      <c r="AFV191" s="79" t="n"/>
      <c r="AFW191" s="79" t="n"/>
      <c r="AFX191" s="79" t="n"/>
      <c r="AFY191" s="79" t="n"/>
      <c r="AFZ191" s="79" t="n"/>
    </row>
    <row r="192">
      <c r="A192" s="78" t="n">
        <v>2</v>
      </c>
      <c r="B192" s="79" t="n"/>
      <c r="C192" s="79" t="n"/>
      <c r="D192" s="79" t="n"/>
      <c r="E192" s="79" t="n"/>
      <c r="F192" s="79" t="n"/>
      <c r="G192" s="79" t="n"/>
      <c r="H192" s="79" t="n"/>
      <c r="I192" s="79" t="n"/>
      <c r="J192" s="79" t="n"/>
      <c r="K192" s="79" t="n"/>
      <c r="L192" s="79" t="n"/>
      <c r="M192" s="79" t="n"/>
      <c r="N192" s="79" t="n"/>
      <c r="O192" s="79" t="n"/>
      <c r="P192" s="79" t="n"/>
      <c r="Q192" s="79" t="n"/>
      <c r="R192" s="79" t="n"/>
      <c r="S192" s="79" t="n"/>
      <c r="T192" s="79" t="n"/>
      <c r="U192" s="79" t="n"/>
      <c r="V192" s="79" t="n"/>
      <c r="W192" s="79" t="n"/>
      <c r="X192" s="79" t="n"/>
      <c r="Y192" s="79" t="n"/>
      <c r="Z192" s="79" t="n"/>
      <c r="AA192" s="79" t="n"/>
      <c r="AB192" s="79" t="n"/>
      <c r="AC192" s="79" t="n"/>
      <c r="AD192" s="79" t="n"/>
      <c r="AE192" s="79" t="n"/>
      <c r="AF192" s="79" t="n"/>
      <c r="AG192" s="79" t="n"/>
      <c r="AH192" s="79" t="n"/>
      <c r="AI192" s="79" t="n"/>
      <c r="AJ192" s="79" t="n"/>
      <c r="AK192" s="79" t="n"/>
      <c r="AL192" s="79" t="n"/>
      <c r="AM192" s="79" t="n"/>
      <c r="AN192" s="79" t="n"/>
      <c r="AO192" s="79" t="n"/>
      <c r="AR192" s="78" t="n">
        <v>2</v>
      </c>
      <c r="AS192" s="79" t="n"/>
      <c r="AT192" s="79" t="n"/>
      <c r="AU192" s="79" t="n"/>
      <c r="AV192" s="79" t="n"/>
      <c r="AW192" s="79" t="n"/>
      <c r="AX192" s="79" t="n"/>
      <c r="AY192" s="79" t="n"/>
      <c r="AZ192" s="79" t="n"/>
      <c r="BA192" s="79" t="n"/>
      <c r="BB192" s="79" t="n"/>
      <c r="BC192" s="79" t="n"/>
      <c r="BD192" s="79" t="n"/>
      <c r="BE192" s="79" t="n"/>
      <c r="BF192" s="79" t="n"/>
      <c r="BG192" s="79" t="n"/>
      <c r="BH192" s="79" t="n"/>
      <c r="BI192" s="79" t="n"/>
      <c r="BJ192" s="79" t="n"/>
      <c r="BK192" s="79" t="n"/>
      <c r="BL192" s="79" t="n"/>
      <c r="BM192" s="79" t="n"/>
      <c r="BN192" s="79" t="n"/>
      <c r="BO192" s="79" t="n"/>
      <c r="BP192" s="79" t="n"/>
      <c r="BQ192" s="79" t="n"/>
      <c r="BR192" s="79" t="n"/>
      <c r="BS192" s="79" t="n"/>
      <c r="BT192" s="79" t="n"/>
      <c r="BU192" s="79" t="n"/>
      <c r="BV192" s="79" t="n"/>
      <c r="BW192" s="79" t="n"/>
      <c r="BX192" s="79" t="n"/>
      <c r="BY192" s="79" t="n"/>
      <c r="BZ192" s="79" t="n"/>
      <c r="CA192" s="79" t="n"/>
      <c r="CB192" s="79" t="n"/>
      <c r="CC192" s="79" t="n"/>
      <c r="CD192" s="79" t="n"/>
      <c r="CE192" s="79" t="n"/>
      <c r="CF192" s="79" t="n"/>
      <c r="CI192" s="78" t="n">
        <v>2</v>
      </c>
      <c r="CJ192" s="79" t="n"/>
      <c r="CK192" s="79" t="n"/>
      <c r="CL192" s="79" t="n"/>
      <c r="CM192" s="79" t="n"/>
      <c r="CN192" s="79" t="n"/>
      <c r="CO192" s="79" t="n"/>
      <c r="CP192" s="79" t="n"/>
      <c r="CQ192" s="79" t="n"/>
      <c r="CR192" s="79" t="n"/>
      <c r="CS192" s="79" t="n"/>
      <c r="CT192" s="79" t="n"/>
      <c r="CU192" s="79" t="n"/>
      <c r="CV192" s="79" t="n"/>
      <c r="CW192" s="79" t="n"/>
      <c r="CX192" s="79" t="n"/>
      <c r="CY192" s="79" t="n"/>
      <c r="CZ192" s="79" t="n"/>
      <c r="DA192" s="79" t="n"/>
      <c r="DB192" s="79" t="n"/>
      <c r="DC192" s="79" t="n"/>
      <c r="DD192" s="79" t="n"/>
      <c r="DE192" s="79" t="n"/>
      <c r="DF192" s="79" t="n"/>
      <c r="DG192" s="79" t="n"/>
      <c r="DH192" s="79" t="n"/>
      <c r="DI192" s="79" t="n"/>
      <c r="DJ192" s="79" t="n"/>
      <c r="DK192" s="79" t="n"/>
      <c r="DL192" s="79" t="n"/>
      <c r="DM192" s="79" t="n"/>
      <c r="DN192" s="79" t="n"/>
      <c r="DO192" s="79" t="n"/>
      <c r="DP192" s="79" t="n"/>
      <c r="DQ192" s="79" t="n"/>
      <c r="DR192" s="79" t="n"/>
      <c r="DS192" s="79" t="n"/>
      <c r="DT192" s="79" t="n"/>
      <c r="DU192" s="79" t="n"/>
      <c r="DV192" s="79" t="n"/>
      <c r="DW192" s="79" t="n"/>
      <c r="DZ192" s="78" t="n">
        <v>2</v>
      </c>
      <c r="EA192" s="79" t="n"/>
      <c r="EB192" s="79" t="n"/>
      <c r="EC192" s="79" t="n"/>
      <c r="ED192" s="79" t="n"/>
      <c r="EE192" s="79" t="n"/>
      <c r="EF192" s="79" t="n"/>
      <c r="EG192" s="79" t="n"/>
      <c r="EH192" s="79" t="n"/>
      <c r="EI192" s="79" t="n"/>
      <c r="EJ192" s="79" t="n"/>
      <c r="EK192" s="79" t="n"/>
      <c r="EL192" s="79" t="n"/>
      <c r="EM192" s="79" t="n"/>
      <c r="EN192" s="79" t="n"/>
      <c r="EO192" s="79" t="n"/>
      <c r="EP192" s="79" t="n"/>
      <c r="EQ192" s="79" t="n"/>
      <c r="ER192" s="79" t="n"/>
      <c r="ES192" s="79" t="n"/>
      <c r="ET192" s="79" t="n"/>
      <c r="EU192" s="79" t="n"/>
      <c r="EV192" s="79" t="n"/>
      <c r="EW192" s="79" t="n"/>
      <c r="EX192" s="79" t="n"/>
      <c r="EY192" s="79" t="n"/>
      <c r="EZ192" s="79" t="n"/>
      <c r="FA192" s="79" t="n"/>
      <c r="FB192" s="79" t="n"/>
      <c r="FC192" s="79" t="n"/>
      <c r="FD192" s="79" t="n"/>
      <c r="FE192" s="79" t="n"/>
      <c r="FF192" s="79" t="n"/>
      <c r="FG192" s="79" t="n"/>
      <c r="FH192" s="79" t="n"/>
      <c r="FI192" s="79" t="n"/>
      <c r="FJ192" s="79" t="n"/>
      <c r="FK192" s="79" t="n"/>
      <c r="FL192" s="79" t="n"/>
      <c r="FM192" s="79" t="n"/>
      <c r="FN192" s="79" t="n"/>
      <c r="FQ192" s="78" t="n">
        <v>2</v>
      </c>
      <c r="FR192" s="79" t="n"/>
      <c r="FS192" s="79" t="n"/>
      <c r="FT192" s="79" t="n"/>
      <c r="FU192" s="79" t="n"/>
      <c r="FV192" s="79" t="n"/>
      <c r="FW192" s="79" t="n"/>
      <c r="FX192" s="79" t="n"/>
      <c r="FY192" s="79" t="n"/>
      <c r="FZ192" s="79" t="n"/>
      <c r="GA192" s="79" t="n"/>
      <c r="GB192" s="79" t="n"/>
      <c r="GC192" s="79" t="n"/>
      <c r="GD192" s="79" t="n"/>
      <c r="GE192" s="79" t="n"/>
      <c r="GF192" s="79" t="n"/>
      <c r="GG192" s="79" t="n"/>
      <c r="GH192" s="79" t="n"/>
      <c r="GI192" s="79" t="n"/>
      <c r="GJ192" s="79" t="n"/>
      <c r="GK192" s="79" t="n"/>
      <c r="GL192" s="79" t="n"/>
      <c r="GM192" s="79" t="n"/>
      <c r="GN192" s="79" t="n"/>
      <c r="GO192" s="79" t="n"/>
      <c r="GP192" s="79" t="n"/>
      <c r="GQ192" s="79" t="n"/>
      <c r="GR192" s="79" t="n"/>
      <c r="GS192" s="79" t="n"/>
      <c r="GT192" s="79" t="n"/>
      <c r="GU192" s="79" t="n"/>
      <c r="GV192" s="79" t="n"/>
      <c r="GW192" s="79" t="n"/>
      <c r="GX192" s="79" t="n"/>
      <c r="GY192" s="79" t="n"/>
      <c r="GZ192" s="79" t="n"/>
      <c r="HA192" s="79" t="n"/>
      <c r="HB192" s="79" t="n"/>
      <c r="HC192" s="79" t="n"/>
      <c r="HD192" s="79" t="n"/>
      <c r="HE192" s="79" t="n"/>
      <c r="HH192" s="78" t="n">
        <v>2</v>
      </c>
      <c r="HI192" s="79" t="n"/>
      <c r="HJ192" s="79" t="n"/>
      <c r="HK192" s="79" t="n"/>
      <c r="HL192" s="79" t="n"/>
      <c r="HM192" s="79" t="n"/>
      <c r="HN192" s="79" t="n"/>
      <c r="HO192" s="79" t="n"/>
      <c r="HP192" s="79" t="n"/>
      <c r="HQ192" s="79" t="n"/>
      <c r="HR192" s="79" t="n"/>
      <c r="HS192" s="79" t="n"/>
      <c r="HT192" s="79" t="n"/>
      <c r="HU192" s="79" t="n"/>
      <c r="HV192" s="79" t="n"/>
      <c r="HW192" s="79" t="n"/>
      <c r="HX192" s="79" t="n"/>
      <c r="HY192" s="79" t="n"/>
      <c r="HZ192" s="79" t="n"/>
      <c r="IA192" s="79" t="n"/>
      <c r="IB192" s="79" t="n"/>
      <c r="IC192" s="79" t="n"/>
      <c r="ID192" s="79" t="n"/>
      <c r="IE192" s="79" t="n"/>
      <c r="IF192" s="79" t="n"/>
      <c r="IG192" s="79" t="n"/>
      <c r="IH192" s="79" t="n"/>
      <c r="II192" s="79" t="n"/>
      <c r="IJ192" s="79" t="n"/>
      <c r="IK192" s="79" t="n"/>
      <c r="IL192" s="79" t="n"/>
      <c r="IM192" s="79" t="n"/>
      <c r="IN192" s="79" t="n"/>
      <c r="IO192" s="79" t="n"/>
      <c r="IP192" s="79" t="n"/>
      <c r="IQ192" s="79" t="n"/>
      <c r="IR192" s="79" t="n"/>
      <c r="IS192" s="79" t="n"/>
      <c r="IT192" s="79" t="n"/>
      <c r="IU192" s="79" t="n"/>
      <c r="IV192" s="79" t="n"/>
      <c r="IY192" s="78" t="n">
        <v>2</v>
      </c>
      <c r="IZ192" s="79" t="n"/>
      <c r="JA192" s="79" t="n"/>
      <c r="JB192" s="79" t="n"/>
      <c r="JC192" s="79" t="n"/>
      <c r="JD192" s="79" t="n"/>
      <c r="JE192" s="79" t="n"/>
      <c r="JF192" s="79" t="n"/>
      <c r="JG192" s="79" t="n"/>
      <c r="JH192" s="79" t="n"/>
      <c r="JI192" s="79" t="n"/>
      <c r="JJ192" s="79" t="n"/>
      <c r="JK192" s="79" t="n"/>
      <c r="JL192" s="79" t="n"/>
      <c r="JM192" s="79" t="n"/>
      <c r="JN192" s="79" t="n"/>
      <c r="JO192" s="79" t="n"/>
      <c r="JP192" s="79" t="n"/>
      <c r="JQ192" s="79" t="n"/>
      <c r="JR192" s="79" t="n"/>
      <c r="JS192" s="79" t="n"/>
      <c r="JT192" s="79" t="n"/>
      <c r="JU192" s="79" t="n"/>
      <c r="JV192" s="79" t="n"/>
      <c r="JW192" s="79" t="n"/>
      <c r="JX192" s="79" t="n"/>
      <c r="JY192" s="79" t="n"/>
      <c r="JZ192" s="79" t="n"/>
      <c r="KA192" s="79" t="n"/>
      <c r="KB192" s="79" t="n"/>
      <c r="KC192" s="79" t="n"/>
      <c r="KD192" s="79" t="n"/>
      <c r="KE192" s="79" t="n"/>
      <c r="KF192" s="79" t="n"/>
      <c r="KG192" s="79" t="n"/>
      <c r="KH192" s="79" t="n"/>
      <c r="KI192" s="79" t="n"/>
      <c r="KJ192" s="79" t="n"/>
      <c r="KK192" s="79" t="n"/>
      <c r="KL192" s="79" t="n"/>
      <c r="KM192" s="79" t="n"/>
      <c r="KP192" s="78" t="n">
        <v>2</v>
      </c>
      <c r="KQ192" s="79" t="n"/>
      <c r="KR192" s="79" t="n"/>
      <c r="KS192" s="79" t="n"/>
      <c r="KT192" s="79" t="n"/>
      <c r="KU192" s="79" t="n"/>
      <c r="KV192" s="79" t="n"/>
      <c r="KW192" s="79" t="n"/>
      <c r="KX192" s="79" t="n"/>
      <c r="KY192" s="79" t="n"/>
      <c r="KZ192" s="79" t="n"/>
      <c r="LA192" s="79" t="n"/>
      <c r="LB192" s="79" t="n"/>
      <c r="LC192" s="79" t="n"/>
      <c r="LD192" s="79" t="n"/>
      <c r="LE192" s="79" t="n"/>
      <c r="LF192" s="79" t="n"/>
      <c r="LG192" s="79" t="n"/>
      <c r="LH192" s="79" t="n"/>
      <c r="LI192" s="79" t="n"/>
      <c r="LJ192" s="79" t="n"/>
      <c r="LK192" s="79" t="n"/>
      <c r="LL192" s="79" t="n"/>
      <c r="LM192" s="79" t="n"/>
      <c r="LN192" s="79" t="n"/>
      <c r="LO192" s="79" t="n"/>
      <c r="LP192" s="79" t="n"/>
      <c r="LQ192" s="79" t="n"/>
      <c r="LR192" s="79" t="n"/>
      <c r="LS192" s="79" t="n"/>
      <c r="LT192" s="79" t="n"/>
      <c r="LU192" s="79" t="n"/>
      <c r="LV192" s="79" t="n"/>
      <c r="LW192" s="79" t="n"/>
      <c r="LX192" s="79" t="n"/>
      <c r="LY192" s="79" t="n"/>
      <c r="LZ192" s="79" t="n"/>
      <c r="MA192" s="79" t="n"/>
      <c r="MB192" s="79" t="n"/>
      <c r="MC192" s="79" t="n"/>
      <c r="MD192" s="79" t="n"/>
      <c r="MG192" s="78" t="n">
        <v>2</v>
      </c>
      <c r="MH192" s="79" t="n"/>
      <c r="MI192" s="79" t="n"/>
      <c r="MJ192" s="79" t="n"/>
      <c r="MK192" s="79" t="n"/>
      <c r="ML192" s="79" t="n"/>
      <c r="MM192" s="79" t="n"/>
      <c r="MN192" s="79" t="n"/>
      <c r="MO192" s="79" t="n"/>
      <c r="MP192" s="79" t="n"/>
      <c r="MQ192" s="79" t="n"/>
      <c r="MR192" s="79" t="n"/>
      <c r="MS192" s="79" t="n"/>
      <c r="MT192" s="79" t="n"/>
      <c r="MU192" s="79" t="n"/>
      <c r="MV192" s="79" t="n"/>
      <c r="MW192" s="79" t="n"/>
      <c r="MX192" s="79" t="n"/>
      <c r="MY192" s="79" t="n"/>
      <c r="MZ192" s="79" t="n"/>
      <c r="NA192" s="79" t="n"/>
      <c r="NB192" s="79" t="n"/>
      <c r="NC192" s="79" t="n"/>
      <c r="ND192" s="79" t="n"/>
      <c r="NE192" s="79" t="n"/>
      <c r="NF192" s="79" t="n"/>
      <c r="NG192" s="79" t="n"/>
      <c r="NH192" s="79" t="n"/>
      <c r="NI192" s="79" t="n"/>
      <c r="NJ192" s="79" t="n"/>
      <c r="NK192" s="79" t="n"/>
      <c r="NL192" s="79" t="n"/>
      <c r="NM192" s="79" t="n"/>
      <c r="NN192" s="79" t="n"/>
      <c r="NO192" s="79" t="n"/>
      <c r="NP192" s="79" t="n"/>
      <c r="NQ192" s="79" t="n"/>
      <c r="NR192" s="79" t="n"/>
      <c r="NS192" s="79" t="n"/>
      <c r="NT192" s="79" t="n"/>
      <c r="NU192" s="79" t="n"/>
      <c r="NX192" s="78" t="n">
        <v>2</v>
      </c>
      <c r="NY192" s="79" t="n"/>
      <c r="NZ192" s="79" t="n"/>
      <c r="OA192" s="79" t="n"/>
      <c r="OB192" s="79" t="n"/>
      <c r="OC192" s="79" t="n"/>
      <c r="OD192" s="79" t="n"/>
      <c r="OE192" s="79" t="n"/>
      <c r="OF192" s="79" t="n"/>
      <c r="OG192" s="79" t="n"/>
      <c r="OH192" s="79" t="n"/>
      <c r="OI192" s="79" t="n"/>
      <c r="OJ192" s="79" t="n"/>
      <c r="OK192" s="79" t="n"/>
      <c r="OL192" s="79" t="n"/>
      <c r="OM192" s="79" t="n"/>
      <c r="ON192" s="79" t="n"/>
      <c r="OO192" s="79" t="n"/>
      <c r="OP192" s="79" t="n"/>
      <c r="OQ192" s="79" t="n"/>
      <c r="OR192" s="79" t="n"/>
      <c r="OS192" s="79" t="n"/>
      <c r="OT192" s="79" t="n"/>
      <c r="OU192" s="79" t="n"/>
      <c r="OV192" s="79" t="n"/>
      <c r="OW192" s="79" t="n"/>
      <c r="OX192" s="79" t="n"/>
      <c r="OY192" s="79" t="n"/>
      <c r="OZ192" s="79" t="n"/>
      <c r="PA192" s="79" t="n"/>
      <c r="PB192" s="79" t="n"/>
      <c r="PC192" s="79" t="n"/>
      <c r="PD192" s="79" t="n"/>
      <c r="PE192" s="79" t="n"/>
      <c r="PF192" s="79" t="n"/>
      <c r="PG192" s="79" t="n"/>
      <c r="PH192" s="79" t="n"/>
      <c r="PI192" s="79" t="n"/>
      <c r="PJ192" s="79" t="n"/>
      <c r="PK192" s="79" t="n"/>
      <c r="PL192" s="79" t="n"/>
      <c r="PO192" s="78" t="n">
        <v>2</v>
      </c>
      <c r="PP192" s="79" t="n"/>
      <c r="PQ192" s="79" t="n"/>
      <c r="PR192" s="79" t="n"/>
      <c r="PS192" s="79" t="n"/>
      <c r="PT192" s="79" t="n"/>
      <c r="PU192" s="79" t="n"/>
      <c r="PV192" s="79" t="n"/>
      <c r="PW192" s="79" t="n"/>
      <c r="PX192" s="79" t="n"/>
      <c r="PY192" s="79" t="n"/>
      <c r="PZ192" s="79" t="n"/>
      <c r="QA192" s="79" t="n"/>
      <c r="QB192" s="79" t="n"/>
      <c r="QC192" s="79" t="n"/>
      <c r="QD192" s="79" t="n"/>
      <c r="QE192" s="79" t="n"/>
      <c r="QF192" s="79" t="n"/>
      <c r="QG192" s="79" t="n"/>
      <c r="QH192" s="79" t="n"/>
      <c r="QI192" s="79" t="n"/>
      <c r="QJ192" s="79" t="n"/>
      <c r="QK192" s="79" t="n"/>
      <c r="QL192" s="79" t="n"/>
      <c r="QM192" s="79" t="n"/>
      <c r="QN192" s="79" t="n"/>
      <c r="QO192" s="79" t="n"/>
      <c r="QP192" s="79" t="n"/>
      <c r="QQ192" s="79" t="n"/>
      <c r="QR192" s="79" t="n"/>
      <c r="QS192" s="79" t="n"/>
      <c r="QT192" s="79" t="n"/>
      <c r="QU192" s="79" t="n"/>
      <c r="QV192" s="79" t="n"/>
      <c r="QW192" s="79" t="n"/>
      <c r="QX192" s="79" t="n"/>
      <c r="QY192" s="79" t="n"/>
      <c r="QZ192" s="79" t="n"/>
      <c r="RA192" s="79" t="n"/>
      <c r="RB192" s="79" t="n"/>
      <c r="RC192" s="79" t="n"/>
      <c r="RF192" s="78" t="n">
        <v>2</v>
      </c>
      <c r="RG192" s="79" t="n"/>
      <c r="RH192" s="79" t="n"/>
      <c r="RI192" s="79" t="n"/>
      <c r="RJ192" s="79" t="n"/>
      <c r="RK192" s="79" t="n"/>
      <c r="RL192" s="79" t="n"/>
      <c r="RM192" s="79" t="n"/>
      <c r="RN192" s="79" t="n"/>
      <c r="RO192" s="79" t="n"/>
      <c r="RP192" s="79" t="n"/>
      <c r="RQ192" s="79" t="n"/>
      <c r="RR192" s="79" t="n"/>
      <c r="RS192" s="79" t="n"/>
      <c r="RT192" s="79" t="n"/>
      <c r="RU192" s="79" t="n"/>
      <c r="RV192" s="79" t="n"/>
      <c r="RW192" s="79" t="n"/>
      <c r="RX192" s="79" t="n"/>
      <c r="RY192" s="79" t="n"/>
      <c r="RZ192" s="79" t="n"/>
      <c r="SA192" s="79" t="n"/>
      <c r="SB192" s="79" t="n"/>
      <c r="SC192" s="79" t="n"/>
      <c r="SD192" s="79" t="n"/>
      <c r="SE192" s="79" t="n"/>
      <c r="SF192" s="79" t="n"/>
      <c r="SG192" s="79" t="n"/>
      <c r="SH192" s="79" t="n"/>
      <c r="SI192" s="79" t="n"/>
      <c r="SJ192" s="79" t="n"/>
      <c r="SK192" s="79" t="n"/>
      <c r="SL192" s="79" t="n"/>
      <c r="SM192" s="79" t="n"/>
      <c r="SN192" s="79" t="n"/>
      <c r="SO192" s="79" t="n"/>
      <c r="SP192" s="79" t="n"/>
      <c r="SQ192" s="79" t="n"/>
      <c r="SR192" s="79" t="n"/>
      <c r="SS192" s="79" t="n"/>
      <c r="ST192" s="79" t="n"/>
      <c r="SW192" s="78" t="n">
        <v>2</v>
      </c>
      <c r="SX192" s="79" t="n"/>
      <c r="SY192" s="79" t="n"/>
      <c r="SZ192" s="79" t="n"/>
      <c r="TA192" s="79" t="n"/>
      <c r="TB192" s="79" t="n"/>
      <c r="TC192" s="79" t="n"/>
      <c r="TD192" s="79" t="n"/>
      <c r="TE192" s="79" t="n"/>
      <c r="TF192" s="79" t="n"/>
      <c r="TG192" s="79" t="n"/>
      <c r="TH192" s="79" t="n"/>
      <c r="TI192" s="79" t="n"/>
      <c r="TJ192" s="79" t="n"/>
      <c r="TK192" s="79" t="n"/>
      <c r="TL192" s="79" t="n"/>
      <c r="TM192" s="79" t="n"/>
      <c r="TN192" s="79" t="n"/>
      <c r="TO192" s="79" t="n"/>
      <c r="TP192" s="79" t="n"/>
      <c r="TQ192" s="79" t="n"/>
      <c r="TR192" s="79" t="n"/>
      <c r="TS192" s="79" t="n"/>
      <c r="TT192" s="79" t="n"/>
      <c r="TU192" s="79" t="n"/>
      <c r="TV192" s="79" t="n"/>
      <c r="TW192" s="79" t="n"/>
      <c r="TX192" s="79" t="n"/>
      <c r="TY192" s="79" t="n"/>
      <c r="TZ192" s="79" t="n"/>
      <c r="UA192" s="79" t="n"/>
      <c r="UB192" s="79" t="n"/>
      <c r="UC192" s="79" t="n"/>
      <c r="UD192" s="79" t="n"/>
      <c r="UE192" s="79" t="n"/>
      <c r="UF192" s="79" t="n"/>
      <c r="UG192" s="79" t="n"/>
      <c r="UH192" s="79" t="n"/>
      <c r="UI192" s="79" t="n"/>
      <c r="UJ192" s="79" t="n"/>
      <c r="UK192" s="79" t="n"/>
      <c r="UN192" s="78" t="n">
        <v>2</v>
      </c>
      <c r="UO192" s="79" t="n"/>
      <c r="UP192" s="79" t="n"/>
      <c r="UQ192" s="79" t="n"/>
      <c r="UR192" s="79" t="n"/>
      <c r="US192" s="79" t="n"/>
      <c r="UT192" s="79" t="n"/>
      <c r="UU192" s="79" t="n"/>
      <c r="UV192" s="79" t="n"/>
      <c r="UW192" s="79" t="n"/>
      <c r="UX192" s="79" t="n"/>
      <c r="UY192" s="79" t="n"/>
      <c r="UZ192" s="79" t="n"/>
      <c r="VA192" s="79" t="n"/>
      <c r="VB192" s="79" t="n"/>
      <c r="VC192" s="79" t="n"/>
      <c r="VD192" s="79" t="n"/>
      <c r="VE192" s="79" t="n"/>
      <c r="VF192" s="79" t="n"/>
      <c r="VG192" s="79" t="n"/>
      <c r="VH192" s="79" t="n"/>
      <c r="VI192" s="79" t="n"/>
      <c r="VJ192" s="79" t="n"/>
      <c r="VK192" s="79" t="n"/>
      <c r="VL192" s="79" t="n"/>
      <c r="VM192" s="79" t="n"/>
      <c r="VN192" s="79" t="n"/>
      <c r="VO192" s="79" t="n"/>
      <c r="VP192" s="79" t="n"/>
      <c r="VQ192" s="79" t="n"/>
      <c r="VR192" s="79" t="n"/>
      <c r="VS192" s="79" t="n"/>
      <c r="VT192" s="79" t="n"/>
      <c r="VU192" s="79" t="n"/>
      <c r="VV192" s="79" t="n"/>
      <c r="VW192" s="79" t="n"/>
      <c r="VX192" s="79" t="n"/>
      <c r="VY192" s="79" t="n"/>
      <c r="VZ192" s="79" t="n"/>
      <c r="WA192" s="79" t="n"/>
      <c r="WB192" s="79" t="n"/>
      <c r="WE192" s="78" t="n">
        <v>2</v>
      </c>
      <c r="WF192" s="79" t="n"/>
      <c r="WG192" s="79" t="n"/>
      <c r="WH192" s="79" t="n"/>
      <c r="WI192" s="79" t="n"/>
      <c r="WJ192" s="79" t="n"/>
      <c r="WK192" s="79" t="n"/>
      <c r="WL192" s="79" t="n"/>
      <c r="WM192" s="79" t="n"/>
      <c r="WN192" s="79" t="n"/>
      <c r="WO192" s="79" t="n"/>
      <c r="WP192" s="79" t="n"/>
      <c r="WQ192" s="79" t="n"/>
      <c r="WR192" s="79" t="n"/>
      <c r="WS192" s="79" t="n"/>
      <c r="WT192" s="79" t="n"/>
      <c r="WU192" s="79" t="n"/>
      <c r="WV192" s="79" t="n"/>
      <c r="WW192" s="79" t="n"/>
      <c r="WX192" s="79" t="n"/>
      <c r="WY192" s="79" t="n"/>
      <c r="WZ192" s="79" t="n"/>
      <c r="XA192" s="79" t="n"/>
      <c r="XB192" s="79" t="n"/>
      <c r="XC192" s="79" t="n"/>
      <c r="XD192" s="79" t="n"/>
      <c r="XE192" s="79" t="n"/>
      <c r="XF192" s="79" t="n"/>
      <c r="XG192" s="79" t="n"/>
      <c r="XH192" s="79" t="n"/>
      <c r="XI192" s="79" t="n"/>
      <c r="XJ192" s="79" t="n"/>
      <c r="XK192" s="79" t="n"/>
      <c r="XL192" s="79" t="n"/>
      <c r="XM192" s="79" t="n"/>
      <c r="XN192" s="79" t="n"/>
      <c r="XO192" s="79" t="n"/>
      <c r="XP192" s="79" t="n"/>
      <c r="XQ192" s="79" t="n"/>
      <c r="XR192" s="79" t="n"/>
      <c r="XS192" s="79" t="n"/>
      <c r="XV192" s="78" t="n">
        <v>2</v>
      </c>
      <c r="XW192" s="79" t="n"/>
      <c r="XX192" s="79" t="n"/>
      <c r="XY192" s="79" t="n"/>
      <c r="XZ192" s="79" t="n"/>
      <c r="YA192" s="79" t="n"/>
      <c r="YB192" s="79" t="n"/>
      <c r="YC192" s="79" t="n"/>
      <c r="YD192" s="79" t="n"/>
      <c r="YE192" s="79" t="n"/>
      <c r="YF192" s="79" t="n"/>
      <c r="YG192" s="79" t="n"/>
      <c r="YH192" s="79" t="n"/>
      <c r="YI192" s="79" t="n"/>
      <c r="YJ192" s="79" t="n"/>
      <c r="YK192" s="79" t="n"/>
      <c r="YL192" s="79" t="n"/>
      <c r="YM192" s="79" t="n"/>
      <c r="YN192" s="79" t="n"/>
      <c r="YO192" s="79" t="n"/>
      <c r="YP192" s="79" t="n"/>
      <c r="YQ192" s="79" t="n"/>
      <c r="YR192" s="79" t="n"/>
      <c r="YS192" s="79" t="n"/>
      <c r="YT192" s="79" t="n"/>
      <c r="YU192" s="79" t="n"/>
      <c r="YV192" s="79" t="n"/>
      <c r="YW192" s="79" t="n"/>
      <c r="YX192" s="79" t="n"/>
      <c r="YY192" s="79" t="n"/>
      <c r="YZ192" s="79" t="n"/>
      <c r="ZA192" s="79" t="n"/>
      <c r="ZB192" s="79" t="n"/>
      <c r="ZC192" s="79" t="n"/>
      <c r="ZD192" s="79" t="n"/>
      <c r="ZE192" s="79" t="n"/>
      <c r="ZF192" s="79" t="n"/>
      <c r="ZG192" s="79" t="n"/>
      <c r="ZH192" s="79" t="n"/>
      <c r="ZI192" s="79" t="n"/>
      <c r="ZJ192" s="79" t="n"/>
      <c r="ZM192" s="78" t="n">
        <v>2</v>
      </c>
      <c r="ZN192" s="79" t="n"/>
      <c r="ZO192" s="79" t="n"/>
      <c r="ZP192" s="79" t="n"/>
      <c r="ZQ192" s="79" t="n"/>
      <c r="ZR192" s="79" t="n"/>
      <c r="ZS192" s="79" t="n"/>
      <c r="ZT192" s="79" t="n"/>
      <c r="ZU192" s="79" t="n"/>
      <c r="ZV192" s="79" t="n"/>
      <c r="ZW192" s="79" t="n"/>
      <c r="ZX192" s="79" t="n"/>
      <c r="ZY192" s="79" t="n"/>
      <c r="ZZ192" s="79" t="n"/>
      <c r="AAA192" s="79" t="n"/>
      <c r="AAB192" s="79" t="n"/>
      <c r="AAC192" s="79" t="n"/>
      <c r="AAD192" s="79" t="n"/>
      <c r="AAE192" s="79" t="n"/>
      <c r="AAF192" s="79" t="n"/>
      <c r="AAG192" s="79" t="n"/>
      <c r="AAH192" s="79" t="n"/>
      <c r="AAI192" s="79" t="n"/>
      <c r="AAJ192" s="79" t="n"/>
      <c r="AAK192" s="79" t="n"/>
      <c r="AAL192" s="79" t="n"/>
      <c r="AAM192" s="79" t="n"/>
      <c r="AAN192" s="79" t="n"/>
      <c r="AAO192" s="79" t="n"/>
      <c r="AAP192" s="79" t="n"/>
      <c r="AAQ192" s="79" t="n"/>
      <c r="AAR192" s="79" t="n"/>
      <c r="AAS192" s="79" t="n"/>
      <c r="AAT192" s="79" t="n"/>
      <c r="AAU192" s="79" t="n"/>
      <c r="AAV192" s="79" t="n"/>
      <c r="AAW192" s="79" t="n"/>
      <c r="AAX192" s="79" t="n"/>
      <c r="AAY192" s="79" t="n"/>
      <c r="AAZ192" s="79" t="n"/>
      <c r="ABA192" s="79" t="n"/>
      <c r="ABD192" s="78" t="n">
        <v>2</v>
      </c>
      <c r="ABE192" s="79" t="n"/>
      <c r="ABF192" s="79" t="n"/>
      <c r="ABG192" s="79" t="n"/>
      <c r="ABH192" s="79" t="n"/>
      <c r="ABI192" s="79" t="n"/>
      <c r="ABJ192" s="79" t="n"/>
      <c r="ABK192" s="79" t="n"/>
      <c r="ABL192" s="79" t="n"/>
      <c r="ABM192" s="79" t="n"/>
      <c r="ABN192" s="79" t="n"/>
      <c r="ABO192" s="79" t="n"/>
      <c r="ABP192" s="79" t="n"/>
      <c r="ABQ192" s="79" t="n"/>
      <c r="ABR192" s="79" t="n"/>
      <c r="ABS192" s="79" t="n"/>
      <c r="ABT192" s="79" t="n"/>
      <c r="ABU192" s="79" t="n"/>
      <c r="ABV192" s="79" t="n"/>
      <c r="ABW192" s="79" t="n"/>
      <c r="ABX192" s="79" t="n"/>
      <c r="ABY192" s="79" t="n"/>
      <c r="ABZ192" s="79" t="n"/>
      <c r="ACA192" s="79" t="n"/>
      <c r="ACB192" s="79" t="n"/>
      <c r="ACC192" s="79" t="n"/>
      <c r="ACD192" s="79" t="n"/>
      <c r="ACE192" s="79" t="n"/>
      <c r="ACF192" s="79" t="n"/>
      <c r="ACG192" s="79" t="n"/>
      <c r="ACH192" s="79" t="n"/>
      <c r="ACI192" s="79" t="n"/>
      <c r="ACJ192" s="79" t="n"/>
      <c r="ACK192" s="79" t="n"/>
      <c r="ACL192" s="79" t="n"/>
      <c r="ACM192" s="79" t="n"/>
      <c r="ACN192" s="79" t="n"/>
      <c r="ACO192" s="79" t="n"/>
      <c r="ACP192" s="79" t="n"/>
      <c r="ACQ192" s="79" t="n"/>
      <c r="ACR192" s="79" t="n"/>
      <c r="ACU192" s="78" t="n">
        <v>2</v>
      </c>
      <c r="ACV192" s="79" t="n"/>
      <c r="ACW192" s="79" t="n"/>
      <c r="ACX192" s="79" t="n"/>
      <c r="ACY192" s="79" t="n"/>
      <c r="ACZ192" s="79" t="n"/>
      <c r="ADA192" s="79" t="n"/>
      <c r="ADB192" s="79" t="n"/>
      <c r="ADC192" s="79" t="n"/>
      <c r="ADD192" s="79" t="n"/>
      <c r="ADE192" s="79" t="n"/>
      <c r="ADF192" s="79" t="n"/>
      <c r="ADG192" s="79" t="n"/>
      <c r="ADH192" s="79" t="n"/>
      <c r="ADI192" s="79" t="n"/>
      <c r="ADJ192" s="79" t="n"/>
      <c r="ADK192" s="79" t="n"/>
      <c r="ADL192" s="79" t="n"/>
      <c r="ADM192" s="79" t="n"/>
      <c r="ADN192" s="79" t="n"/>
      <c r="ADO192" s="79" t="n"/>
      <c r="ADP192" s="79" t="n"/>
      <c r="ADQ192" s="79" t="n"/>
      <c r="ADR192" s="79" t="n"/>
      <c r="ADS192" s="79" t="n"/>
      <c r="ADT192" s="79" t="n"/>
      <c r="ADU192" s="79" t="n"/>
      <c r="ADV192" s="79" t="n"/>
      <c r="ADW192" s="79" t="n"/>
      <c r="ADX192" s="79" t="n"/>
      <c r="ADY192" s="79" t="n"/>
      <c r="ADZ192" s="79" t="n"/>
      <c r="AEA192" s="79" t="n"/>
      <c r="AEB192" s="79" t="n"/>
      <c r="AEC192" s="79" t="n"/>
      <c r="AED192" s="79" t="n"/>
      <c r="AEE192" s="79" t="n"/>
      <c r="AEF192" s="79" t="n"/>
      <c r="AEG192" s="79" t="n"/>
      <c r="AEH192" s="79" t="n"/>
      <c r="AEI192" s="79" t="n"/>
      <c r="AEL192" s="78" t="n">
        <v>2</v>
      </c>
      <c r="AEM192" s="79" t="n"/>
      <c r="AEN192" s="79" t="n"/>
      <c r="AEO192" s="79" t="n"/>
      <c r="AEP192" s="79" t="n"/>
      <c r="AEQ192" s="79" t="n"/>
      <c r="AER192" s="79" t="n"/>
      <c r="AES192" s="79" t="n"/>
      <c r="AET192" s="79" t="n"/>
      <c r="AEU192" s="79" t="n"/>
      <c r="AEV192" s="79" t="n"/>
      <c r="AEW192" s="79" t="n"/>
      <c r="AEX192" s="79" t="n"/>
      <c r="AEY192" s="79" t="n"/>
      <c r="AEZ192" s="79" t="n"/>
      <c r="AFA192" s="79" t="n"/>
      <c r="AFB192" s="79" t="n"/>
      <c r="AFC192" s="79" t="n"/>
      <c r="AFD192" s="79" t="n"/>
      <c r="AFE192" s="79" t="n"/>
      <c r="AFF192" s="79" t="n"/>
      <c r="AFG192" s="79" t="n"/>
      <c r="AFH192" s="79" t="n"/>
      <c r="AFI192" s="79" t="n"/>
      <c r="AFJ192" s="79" t="n"/>
      <c r="AFK192" s="79" t="n"/>
      <c r="AFL192" s="79" t="n"/>
      <c r="AFM192" s="79" t="n"/>
      <c r="AFN192" s="79" t="n"/>
      <c r="AFO192" s="79" t="n"/>
      <c r="AFP192" s="79" t="n"/>
      <c r="AFQ192" s="79" t="n"/>
      <c r="AFR192" s="79" t="n"/>
      <c r="AFS192" s="79" t="n"/>
      <c r="AFT192" s="79" t="n"/>
      <c r="AFU192" s="79" t="n"/>
      <c r="AFV192" s="79" t="n"/>
      <c r="AFW192" s="79" t="n"/>
      <c r="AFX192" s="79" t="n"/>
      <c r="AFY192" s="79" t="n"/>
      <c r="AFZ192" s="79" t="n"/>
    </row>
    <row r="193">
      <c r="A193" s="78" t="n">
        <v>3</v>
      </c>
      <c r="B193" s="79" t="n"/>
      <c r="C193" s="79" t="n"/>
      <c r="D193" s="79" t="n"/>
      <c r="E193" s="79" t="n"/>
      <c r="F193" s="79" t="n"/>
      <c r="G193" s="79" t="n"/>
      <c r="H193" s="79" t="n"/>
      <c r="I193" s="79" t="n"/>
      <c r="J193" s="79" t="n"/>
      <c r="K193" s="79" t="n"/>
      <c r="L193" s="79" t="n"/>
      <c r="M193" s="79" t="n"/>
      <c r="N193" s="79" t="n"/>
      <c r="O193" s="79" t="n"/>
      <c r="P193" s="79" t="n"/>
      <c r="Q193" s="79" t="n"/>
      <c r="R193" s="79" t="n"/>
      <c r="S193" s="79" t="n"/>
      <c r="T193" s="79" t="n"/>
      <c r="U193" s="79" t="n"/>
      <c r="V193" s="79" t="n"/>
      <c r="W193" s="79" t="n"/>
      <c r="X193" s="79" t="n"/>
      <c r="Y193" s="79" t="n"/>
      <c r="Z193" s="79" t="n"/>
      <c r="AA193" s="79" t="n"/>
      <c r="AB193" s="79" t="n"/>
      <c r="AC193" s="79" t="n"/>
      <c r="AD193" s="79" t="n"/>
      <c r="AE193" s="79" t="n"/>
      <c r="AF193" s="79" t="n"/>
      <c r="AG193" s="79" t="n"/>
      <c r="AH193" s="79" t="n"/>
      <c r="AI193" s="79" t="n"/>
      <c r="AJ193" s="79" t="n"/>
      <c r="AK193" s="79" t="n"/>
      <c r="AL193" s="79" t="n"/>
      <c r="AM193" s="79" t="n"/>
      <c r="AN193" s="79" t="n"/>
      <c r="AO193" s="79" t="n"/>
      <c r="AR193" s="78" t="n">
        <v>3</v>
      </c>
      <c r="AS193" s="79" t="n"/>
      <c r="AT193" s="79" t="n"/>
      <c r="AU193" s="79" t="n"/>
      <c r="AV193" s="79" t="n"/>
      <c r="AW193" s="79" t="n"/>
      <c r="AX193" s="79" t="n"/>
      <c r="AY193" s="79" t="n"/>
      <c r="AZ193" s="79" t="n"/>
      <c r="BA193" s="79" t="n"/>
      <c r="BB193" s="79" t="n"/>
      <c r="BC193" s="79" t="n"/>
      <c r="BD193" s="79" t="n"/>
      <c r="BE193" s="79" t="n"/>
      <c r="BF193" s="79" t="n"/>
      <c r="BG193" s="79" t="n"/>
      <c r="BH193" s="79" t="n"/>
      <c r="BI193" s="79" t="n"/>
      <c r="BJ193" s="79" t="n"/>
      <c r="BK193" s="79" t="n"/>
      <c r="BL193" s="79" t="n"/>
      <c r="BM193" s="79" t="n"/>
      <c r="BN193" s="79" t="n"/>
      <c r="BO193" s="79" t="n"/>
      <c r="BP193" s="79" t="n"/>
      <c r="BQ193" s="79" t="n"/>
      <c r="BR193" s="79" t="n"/>
      <c r="BS193" s="79" t="n"/>
      <c r="BT193" s="79" t="n"/>
      <c r="BU193" s="79" t="n"/>
      <c r="BV193" s="79" t="n"/>
      <c r="BW193" s="79" t="n"/>
      <c r="BX193" s="79" t="n"/>
      <c r="BY193" s="79" t="n"/>
      <c r="BZ193" s="79" t="n"/>
      <c r="CA193" s="79" t="n"/>
      <c r="CB193" s="79" t="n"/>
      <c r="CC193" s="79" t="n"/>
      <c r="CD193" s="79" t="n"/>
      <c r="CE193" s="79" t="n"/>
      <c r="CF193" s="79" t="n"/>
      <c r="CI193" s="78" t="n">
        <v>3</v>
      </c>
      <c r="CJ193" s="79" t="n"/>
      <c r="CK193" s="79" t="n"/>
      <c r="CL193" s="79" t="n"/>
      <c r="CM193" s="79" t="n"/>
      <c r="CN193" s="79" t="n"/>
      <c r="CO193" s="79" t="n"/>
      <c r="CP193" s="79" t="n"/>
      <c r="CQ193" s="79" t="n"/>
      <c r="CR193" s="79" t="n"/>
      <c r="CS193" s="79" t="n"/>
      <c r="CT193" s="79" t="n"/>
      <c r="CU193" s="79" t="n"/>
      <c r="CV193" s="79" t="n"/>
      <c r="CW193" s="79" t="n"/>
      <c r="CX193" s="79" t="n"/>
      <c r="CY193" s="79" t="n"/>
      <c r="CZ193" s="79" t="n"/>
      <c r="DA193" s="79" t="n"/>
      <c r="DB193" s="79" t="n"/>
      <c r="DC193" s="79" t="n"/>
      <c r="DD193" s="79" t="n"/>
      <c r="DE193" s="79" t="n"/>
      <c r="DF193" s="79" t="n"/>
      <c r="DG193" s="79" t="n"/>
      <c r="DH193" s="79" t="n"/>
      <c r="DI193" s="79" t="n"/>
      <c r="DJ193" s="79" t="n"/>
      <c r="DK193" s="79" t="n"/>
      <c r="DL193" s="79" t="n"/>
      <c r="DM193" s="79" t="n"/>
      <c r="DN193" s="79" t="n"/>
      <c r="DO193" s="79" t="n"/>
      <c r="DP193" s="79" t="n"/>
      <c r="DQ193" s="79" t="n"/>
      <c r="DR193" s="79" t="n"/>
      <c r="DS193" s="79" t="n"/>
      <c r="DT193" s="79" t="n"/>
      <c r="DU193" s="79" t="n"/>
      <c r="DV193" s="79" t="n"/>
      <c r="DW193" s="79" t="n"/>
      <c r="DZ193" s="78" t="n">
        <v>3</v>
      </c>
      <c r="EA193" s="79" t="n"/>
      <c r="EB193" s="79" t="n"/>
      <c r="EC193" s="79" t="n"/>
      <c r="ED193" s="79" t="n"/>
      <c r="EE193" s="79" t="n"/>
      <c r="EF193" s="79" t="n"/>
      <c r="EG193" s="79" t="n"/>
      <c r="EH193" s="79" t="n"/>
      <c r="EI193" s="79" t="n"/>
      <c r="EJ193" s="79" t="n"/>
      <c r="EK193" s="79" t="n"/>
      <c r="EL193" s="79" t="n"/>
      <c r="EM193" s="79" t="n"/>
      <c r="EN193" s="79" t="n"/>
      <c r="EO193" s="79" t="n"/>
      <c r="EP193" s="79" t="n"/>
      <c r="EQ193" s="79" t="n"/>
      <c r="ER193" s="79" t="n"/>
      <c r="ES193" s="79" t="n"/>
      <c r="ET193" s="79" t="n"/>
      <c r="EU193" s="79" t="n"/>
      <c r="EV193" s="79" t="n"/>
      <c r="EW193" s="79" t="n"/>
      <c r="EX193" s="79" t="n"/>
      <c r="EY193" s="79" t="n"/>
      <c r="EZ193" s="79" t="n"/>
      <c r="FA193" s="79" t="n"/>
      <c r="FB193" s="79" t="n"/>
      <c r="FC193" s="79" t="n"/>
      <c r="FD193" s="79" t="n"/>
      <c r="FE193" s="79" t="n"/>
      <c r="FF193" s="79" t="n"/>
      <c r="FG193" s="79" t="n"/>
      <c r="FH193" s="79" t="n"/>
      <c r="FI193" s="79" t="n"/>
      <c r="FJ193" s="79" t="n"/>
      <c r="FK193" s="79" t="n"/>
      <c r="FL193" s="79" t="n"/>
      <c r="FM193" s="79" t="n"/>
      <c r="FN193" s="79" t="n"/>
      <c r="FQ193" s="78" t="n">
        <v>3</v>
      </c>
      <c r="FR193" s="79" t="n"/>
      <c r="FS193" s="79" t="n"/>
      <c r="FT193" s="79" t="n"/>
      <c r="FU193" s="79" t="n"/>
      <c r="FV193" s="79" t="n"/>
      <c r="FW193" s="79" t="n"/>
      <c r="FX193" s="79" t="n"/>
      <c r="FY193" s="79" t="n"/>
      <c r="FZ193" s="79" t="n"/>
      <c r="GA193" s="79" t="n"/>
      <c r="GB193" s="79" t="n"/>
      <c r="GC193" s="79" t="n"/>
      <c r="GD193" s="79" t="n"/>
      <c r="GE193" s="79" t="n"/>
      <c r="GF193" s="79" t="n"/>
      <c r="GG193" s="79" t="n"/>
      <c r="GH193" s="79" t="n"/>
      <c r="GI193" s="79" t="n"/>
      <c r="GJ193" s="79" t="n"/>
      <c r="GK193" s="79" t="n"/>
      <c r="GL193" s="79" t="n"/>
      <c r="GM193" s="79" t="n"/>
      <c r="GN193" s="79" t="n"/>
      <c r="GO193" s="79" t="n"/>
      <c r="GP193" s="79" t="n"/>
      <c r="GQ193" s="79" t="n"/>
      <c r="GR193" s="79" t="n"/>
      <c r="GS193" s="79" t="n"/>
      <c r="GT193" s="79" t="n"/>
      <c r="GU193" s="79" t="n"/>
      <c r="GV193" s="79" t="n"/>
      <c r="GW193" s="79" t="n"/>
      <c r="GX193" s="79" t="n"/>
      <c r="GY193" s="79" t="n"/>
      <c r="GZ193" s="79" t="n"/>
      <c r="HA193" s="79" t="n"/>
      <c r="HB193" s="79" t="n"/>
      <c r="HC193" s="79" t="n"/>
      <c r="HD193" s="79" t="n"/>
      <c r="HE193" s="79" t="n"/>
      <c r="HH193" s="78" t="n">
        <v>3</v>
      </c>
      <c r="HI193" s="79" t="n"/>
      <c r="HJ193" s="79" t="n"/>
      <c r="HK193" s="79" t="n"/>
      <c r="HL193" s="79" t="n"/>
      <c r="HM193" s="79" t="n"/>
      <c r="HN193" s="79" t="n"/>
      <c r="HO193" s="79" t="n"/>
      <c r="HP193" s="79" t="n"/>
      <c r="HQ193" s="79" t="n"/>
      <c r="HR193" s="79" t="n"/>
      <c r="HS193" s="79" t="n"/>
      <c r="HT193" s="79" t="n"/>
      <c r="HU193" s="79" t="n"/>
      <c r="HV193" s="79" t="n"/>
      <c r="HW193" s="79" t="n"/>
      <c r="HX193" s="79" t="n"/>
      <c r="HY193" s="79" t="n"/>
      <c r="HZ193" s="79" t="n"/>
      <c r="IA193" s="79" t="n"/>
      <c r="IB193" s="79" t="n"/>
      <c r="IC193" s="79" t="n"/>
      <c r="ID193" s="79" t="n"/>
      <c r="IE193" s="79" t="n"/>
      <c r="IF193" s="79" t="n"/>
      <c r="IG193" s="79" t="n"/>
      <c r="IH193" s="79" t="n"/>
      <c r="II193" s="79" t="n"/>
      <c r="IJ193" s="79" t="n"/>
      <c r="IK193" s="79" t="n"/>
      <c r="IL193" s="79" t="n"/>
      <c r="IM193" s="79" t="n"/>
      <c r="IN193" s="79" t="n"/>
      <c r="IO193" s="79" t="n"/>
      <c r="IP193" s="79" t="n"/>
      <c r="IQ193" s="79" t="n"/>
      <c r="IR193" s="79" t="n"/>
      <c r="IS193" s="79" t="n"/>
      <c r="IT193" s="79" t="n"/>
      <c r="IU193" s="79" t="n"/>
      <c r="IV193" s="79" t="n"/>
      <c r="IY193" s="78" t="n">
        <v>3</v>
      </c>
      <c r="IZ193" s="79" t="n"/>
      <c r="JA193" s="79" t="n"/>
      <c r="JB193" s="79" t="n"/>
      <c r="JC193" s="79" t="n"/>
      <c r="JD193" s="79" t="n"/>
      <c r="JE193" s="79" t="n"/>
      <c r="JF193" s="79" t="n"/>
      <c r="JG193" s="79" t="n"/>
      <c r="JH193" s="79" t="n"/>
      <c r="JI193" s="79" t="n"/>
      <c r="JJ193" s="79" t="n"/>
      <c r="JK193" s="79" t="n"/>
      <c r="JL193" s="79" t="n"/>
      <c r="JM193" s="79" t="n"/>
      <c r="JN193" s="79" t="n"/>
      <c r="JO193" s="79" t="n"/>
      <c r="JP193" s="79" t="n"/>
      <c r="JQ193" s="79" t="n"/>
      <c r="JR193" s="79" t="n"/>
      <c r="JS193" s="79" t="n"/>
      <c r="JT193" s="79" t="n"/>
      <c r="JU193" s="79" t="n"/>
      <c r="JV193" s="79" t="n"/>
      <c r="JW193" s="79" t="n"/>
      <c r="JX193" s="79" t="n"/>
      <c r="JY193" s="79" t="n"/>
      <c r="JZ193" s="79" t="n"/>
      <c r="KA193" s="79" t="n"/>
      <c r="KB193" s="79" t="n"/>
      <c r="KC193" s="79" t="n"/>
      <c r="KD193" s="79" t="n"/>
      <c r="KE193" s="79" t="n"/>
      <c r="KF193" s="79" t="n"/>
      <c r="KG193" s="79" t="n"/>
      <c r="KH193" s="79" t="n"/>
      <c r="KI193" s="79" t="n"/>
      <c r="KJ193" s="79" t="n"/>
      <c r="KK193" s="79" t="n"/>
      <c r="KL193" s="79" t="n"/>
      <c r="KM193" s="79" t="n"/>
      <c r="KP193" s="78" t="n">
        <v>3</v>
      </c>
      <c r="KQ193" s="79" t="n"/>
      <c r="KR193" s="79" t="n"/>
      <c r="KS193" s="79" t="n"/>
      <c r="KT193" s="79" t="n"/>
      <c r="KU193" s="79" t="n"/>
      <c r="KV193" s="79" t="n"/>
      <c r="KW193" s="79" t="n"/>
      <c r="KX193" s="79" t="n"/>
      <c r="KY193" s="79" t="n"/>
      <c r="KZ193" s="79" t="n"/>
      <c r="LA193" s="79" t="n"/>
      <c r="LB193" s="79" t="n"/>
      <c r="LC193" s="79" t="n"/>
      <c r="LD193" s="79" t="n"/>
      <c r="LE193" s="79" t="n"/>
      <c r="LF193" s="79" t="n"/>
      <c r="LG193" s="79" t="n"/>
      <c r="LH193" s="79" t="n"/>
      <c r="LI193" s="79" t="n"/>
      <c r="LJ193" s="79" t="n"/>
      <c r="LK193" s="79" t="n"/>
      <c r="LL193" s="79" t="n"/>
      <c r="LM193" s="79" t="n"/>
      <c r="LN193" s="79" t="n"/>
      <c r="LO193" s="79" t="n"/>
      <c r="LP193" s="79" t="n"/>
      <c r="LQ193" s="79" t="n"/>
      <c r="LR193" s="79" t="n"/>
      <c r="LS193" s="79" t="n"/>
      <c r="LT193" s="79" t="n"/>
      <c r="LU193" s="79" t="n"/>
      <c r="LV193" s="79" t="n"/>
      <c r="LW193" s="79" t="n"/>
      <c r="LX193" s="79" t="n"/>
      <c r="LY193" s="79" t="n"/>
      <c r="LZ193" s="79" t="n"/>
      <c r="MA193" s="79" t="n"/>
      <c r="MB193" s="79" t="n"/>
      <c r="MC193" s="79" t="n"/>
      <c r="MD193" s="79" t="n"/>
      <c r="MG193" s="78" t="n">
        <v>3</v>
      </c>
      <c r="MH193" s="79" t="n"/>
      <c r="MI193" s="79" t="n"/>
      <c r="MJ193" s="79" t="n"/>
      <c r="MK193" s="79" t="n"/>
      <c r="ML193" s="79" t="n"/>
      <c r="MM193" s="79" t="n"/>
      <c r="MN193" s="79" t="n"/>
      <c r="MO193" s="79" t="n"/>
      <c r="MP193" s="79" t="n"/>
      <c r="MQ193" s="79" t="n"/>
      <c r="MR193" s="79" t="n"/>
      <c r="MS193" s="79" t="n"/>
      <c r="MT193" s="79" t="n"/>
      <c r="MU193" s="79" t="n"/>
      <c r="MV193" s="79" t="n"/>
      <c r="MW193" s="79" t="n"/>
      <c r="MX193" s="79" t="n"/>
      <c r="MY193" s="79" t="n"/>
      <c r="MZ193" s="79" t="n"/>
      <c r="NA193" s="79" t="n"/>
      <c r="NB193" s="79" t="n"/>
      <c r="NC193" s="79" t="n"/>
      <c r="ND193" s="79" t="n"/>
      <c r="NE193" s="79" t="n"/>
      <c r="NF193" s="79" t="n"/>
      <c r="NG193" s="79" t="n"/>
      <c r="NH193" s="79" t="n"/>
      <c r="NI193" s="79" t="n"/>
      <c r="NJ193" s="79" t="n"/>
      <c r="NK193" s="79" t="n"/>
      <c r="NL193" s="79" t="n"/>
      <c r="NM193" s="79" t="n"/>
      <c r="NN193" s="79" t="n"/>
      <c r="NO193" s="79" t="n"/>
      <c r="NP193" s="79" t="n"/>
      <c r="NQ193" s="79" t="n"/>
      <c r="NR193" s="79" t="n"/>
      <c r="NS193" s="79" t="n"/>
      <c r="NT193" s="79" t="n"/>
      <c r="NU193" s="79" t="n"/>
      <c r="NX193" s="78" t="n">
        <v>3</v>
      </c>
      <c r="NY193" s="79" t="n"/>
      <c r="NZ193" s="79" t="n"/>
      <c r="OA193" s="79" t="n"/>
      <c r="OB193" s="79" t="n"/>
      <c r="OC193" s="79" t="n"/>
      <c r="OD193" s="79" t="n"/>
      <c r="OE193" s="79" t="n"/>
      <c r="OF193" s="79" t="n"/>
      <c r="OG193" s="79" t="n"/>
      <c r="OH193" s="79" t="n"/>
      <c r="OI193" s="79" t="n"/>
      <c r="OJ193" s="79" t="n"/>
      <c r="OK193" s="79" t="n"/>
      <c r="OL193" s="79" t="n"/>
      <c r="OM193" s="79" t="n"/>
      <c r="ON193" s="79" t="n"/>
      <c r="OO193" s="79" t="n"/>
      <c r="OP193" s="79" t="n"/>
      <c r="OQ193" s="79" t="n"/>
      <c r="OR193" s="79" t="n"/>
      <c r="OS193" s="79" t="n"/>
      <c r="OT193" s="79" t="n"/>
      <c r="OU193" s="79" t="n"/>
      <c r="OV193" s="79" t="n"/>
      <c r="OW193" s="79" t="n"/>
      <c r="OX193" s="79" t="n"/>
      <c r="OY193" s="79" t="n"/>
      <c r="OZ193" s="79" t="n"/>
      <c r="PA193" s="79" t="n"/>
      <c r="PB193" s="79" t="n"/>
      <c r="PC193" s="79" t="n"/>
      <c r="PD193" s="79" t="n"/>
      <c r="PE193" s="79" t="n"/>
      <c r="PF193" s="79" t="n"/>
      <c r="PG193" s="79" t="n"/>
      <c r="PH193" s="79" t="n"/>
      <c r="PI193" s="79" t="n"/>
      <c r="PJ193" s="79" t="n"/>
      <c r="PK193" s="79" t="n"/>
      <c r="PL193" s="79" t="n"/>
      <c r="PO193" s="78" t="n">
        <v>3</v>
      </c>
      <c r="PP193" s="79" t="n"/>
      <c r="PQ193" s="79" t="n"/>
      <c r="PR193" s="79" t="n"/>
      <c r="PS193" s="79" t="n"/>
      <c r="PT193" s="79" t="n"/>
      <c r="PU193" s="79" t="n"/>
      <c r="PV193" s="79" t="n"/>
      <c r="PW193" s="79" t="n"/>
      <c r="PX193" s="79" t="n"/>
      <c r="PY193" s="79" t="n"/>
      <c r="PZ193" s="79" t="n"/>
      <c r="QA193" s="79" t="n"/>
      <c r="QB193" s="79" t="n"/>
      <c r="QC193" s="79" t="n"/>
      <c r="QD193" s="79" t="n"/>
      <c r="QE193" s="79" t="n"/>
      <c r="QF193" s="79" t="n"/>
      <c r="QG193" s="79" t="n"/>
      <c r="QH193" s="79" t="n"/>
      <c r="QI193" s="79" t="n"/>
      <c r="QJ193" s="79" t="n"/>
      <c r="QK193" s="79" t="n"/>
      <c r="QL193" s="79" t="n"/>
      <c r="QM193" s="79" t="n"/>
      <c r="QN193" s="79" t="n"/>
      <c r="QO193" s="79" t="n"/>
      <c r="QP193" s="79" t="n"/>
      <c r="QQ193" s="79" t="n"/>
      <c r="QR193" s="79" t="n"/>
      <c r="QS193" s="79" t="n"/>
      <c r="QT193" s="79" t="n"/>
      <c r="QU193" s="79" t="n"/>
      <c r="QV193" s="79" t="n"/>
      <c r="QW193" s="79" t="n"/>
      <c r="QX193" s="79" t="n"/>
      <c r="QY193" s="79" t="n"/>
      <c r="QZ193" s="79" t="n"/>
      <c r="RA193" s="79" t="n"/>
      <c r="RB193" s="79" t="n"/>
      <c r="RC193" s="79" t="n"/>
      <c r="RF193" s="78" t="n">
        <v>3</v>
      </c>
      <c r="RG193" s="79" t="n"/>
      <c r="RH193" s="79" t="n"/>
      <c r="RI193" s="79" t="n"/>
      <c r="RJ193" s="79" t="n"/>
      <c r="RK193" s="79" t="n"/>
      <c r="RL193" s="79" t="n"/>
      <c r="RM193" s="79" t="n"/>
      <c r="RN193" s="79" t="n"/>
      <c r="RO193" s="79" t="n"/>
      <c r="RP193" s="79" t="n"/>
      <c r="RQ193" s="79" t="n"/>
      <c r="RR193" s="79" t="n"/>
      <c r="RS193" s="79" t="n"/>
      <c r="RT193" s="79" t="n"/>
      <c r="RU193" s="79" t="n"/>
      <c r="RV193" s="79" t="n"/>
      <c r="RW193" s="79" t="n"/>
      <c r="RX193" s="79" t="n"/>
      <c r="RY193" s="79" t="n"/>
      <c r="RZ193" s="79" t="n"/>
      <c r="SA193" s="79" t="n"/>
      <c r="SB193" s="79" t="n"/>
      <c r="SC193" s="79" t="n"/>
      <c r="SD193" s="79" t="n"/>
      <c r="SE193" s="79" t="n"/>
      <c r="SF193" s="79" t="n"/>
      <c r="SG193" s="79" t="n"/>
      <c r="SH193" s="79" t="n"/>
      <c r="SI193" s="79" t="n"/>
      <c r="SJ193" s="79" t="n"/>
      <c r="SK193" s="79" t="n"/>
      <c r="SL193" s="79" t="n"/>
      <c r="SM193" s="79" t="n"/>
      <c r="SN193" s="79" t="n"/>
      <c r="SO193" s="79" t="n"/>
      <c r="SP193" s="79" t="n"/>
      <c r="SQ193" s="79" t="n"/>
      <c r="SR193" s="79" t="n"/>
      <c r="SS193" s="79" t="n"/>
      <c r="ST193" s="79" t="n"/>
      <c r="SW193" s="78" t="n">
        <v>3</v>
      </c>
      <c r="SX193" s="79" t="n"/>
      <c r="SY193" s="79" t="n"/>
      <c r="SZ193" s="79" t="n"/>
      <c r="TA193" s="79" t="n"/>
      <c r="TB193" s="79" t="n"/>
      <c r="TC193" s="79" t="n"/>
      <c r="TD193" s="79" t="n"/>
      <c r="TE193" s="79" t="n"/>
      <c r="TF193" s="79" t="n"/>
      <c r="TG193" s="79" t="n"/>
      <c r="TH193" s="79" t="n"/>
      <c r="TI193" s="79" t="n"/>
      <c r="TJ193" s="79" t="n"/>
      <c r="TK193" s="79" t="n"/>
      <c r="TL193" s="79" t="n"/>
      <c r="TM193" s="79" t="n"/>
      <c r="TN193" s="79" t="n"/>
      <c r="TO193" s="79" t="n"/>
      <c r="TP193" s="79" t="n"/>
      <c r="TQ193" s="79" t="n"/>
      <c r="TR193" s="79" t="n"/>
      <c r="TS193" s="79" t="n"/>
      <c r="TT193" s="79" t="n"/>
      <c r="TU193" s="79" t="n"/>
      <c r="TV193" s="79" t="n"/>
      <c r="TW193" s="79" t="n"/>
      <c r="TX193" s="79" t="n"/>
      <c r="TY193" s="79" t="n"/>
      <c r="TZ193" s="79" t="n"/>
      <c r="UA193" s="79" t="n"/>
      <c r="UB193" s="79" t="n"/>
      <c r="UC193" s="79" t="n"/>
      <c r="UD193" s="79" t="n"/>
      <c r="UE193" s="79" t="n"/>
      <c r="UF193" s="79" t="n"/>
      <c r="UG193" s="79" t="n"/>
      <c r="UH193" s="79" t="n"/>
      <c r="UI193" s="79" t="n"/>
      <c r="UJ193" s="79" t="n"/>
      <c r="UK193" s="79" t="n"/>
      <c r="UN193" s="78" t="n">
        <v>3</v>
      </c>
      <c r="UO193" s="79" t="n"/>
      <c r="UP193" s="79" t="n"/>
      <c r="UQ193" s="79" t="n"/>
      <c r="UR193" s="79" t="n"/>
      <c r="US193" s="79" t="n"/>
      <c r="UT193" s="79" t="n"/>
      <c r="UU193" s="79" t="n"/>
      <c r="UV193" s="79" t="n"/>
      <c r="UW193" s="79" t="n"/>
      <c r="UX193" s="79" t="n"/>
      <c r="UY193" s="79" t="n"/>
      <c r="UZ193" s="79" t="n"/>
      <c r="VA193" s="79" t="n"/>
      <c r="VB193" s="79" t="n"/>
      <c r="VC193" s="79" t="n"/>
      <c r="VD193" s="79" t="n"/>
      <c r="VE193" s="79" t="n"/>
      <c r="VF193" s="79" t="n"/>
      <c r="VG193" s="79" t="n"/>
      <c r="VH193" s="79" t="n"/>
      <c r="VI193" s="79" t="n"/>
      <c r="VJ193" s="79" t="n"/>
      <c r="VK193" s="79" t="n"/>
      <c r="VL193" s="79" t="n"/>
      <c r="VM193" s="79" t="n"/>
      <c r="VN193" s="79" t="n"/>
      <c r="VO193" s="79" t="n"/>
      <c r="VP193" s="79" t="n"/>
      <c r="VQ193" s="79" t="n"/>
      <c r="VR193" s="79" t="n"/>
      <c r="VS193" s="79" t="n"/>
      <c r="VT193" s="79" t="n"/>
      <c r="VU193" s="79" t="n"/>
      <c r="VV193" s="79" t="n"/>
      <c r="VW193" s="79" t="n"/>
      <c r="VX193" s="79" t="n"/>
      <c r="VY193" s="79" t="n"/>
      <c r="VZ193" s="79" t="n"/>
      <c r="WA193" s="79" t="n"/>
      <c r="WB193" s="79" t="n"/>
      <c r="WE193" s="78" t="n">
        <v>3</v>
      </c>
      <c r="WF193" s="79" t="n"/>
      <c r="WG193" s="79" t="n"/>
      <c r="WH193" s="79" t="n"/>
      <c r="WI193" s="79" t="n"/>
      <c r="WJ193" s="79" t="n"/>
      <c r="WK193" s="79" t="n"/>
      <c r="WL193" s="79" t="n"/>
      <c r="WM193" s="79" t="n"/>
      <c r="WN193" s="79" t="n"/>
      <c r="WO193" s="79" t="n"/>
      <c r="WP193" s="79" t="n"/>
      <c r="WQ193" s="79" t="n"/>
      <c r="WR193" s="79" t="n"/>
      <c r="WS193" s="79" t="n"/>
      <c r="WT193" s="79" t="n"/>
      <c r="WU193" s="79" t="n"/>
      <c r="WV193" s="79" t="n"/>
      <c r="WW193" s="79" t="n"/>
      <c r="WX193" s="79" t="n"/>
      <c r="WY193" s="79" t="n"/>
      <c r="WZ193" s="79" t="n"/>
      <c r="XA193" s="79" t="n"/>
      <c r="XB193" s="79" t="n"/>
      <c r="XC193" s="79" t="n"/>
      <c r="XD193" s="79" t="n"/>
      <c r="XE193" s="79" t="n"/>
      <c r="XF193" s="79" t="n"/>
      <c r="XG193" s="79" t="n"/>
      <c r="XH193" s="79" t="n"/>
      <c r="XI193" s="79" t="n"/>
      <c r="XJ193" s="79" t="n"/>
      <c r="XK193" s="79" t="n"/>
      <c r="XL193" s="79" t="n"/>
      <c r="XM193" s="79" t="n"/>
      <c r="XN193" s="79" t="n"/>
      <c r="XO193" s="79" t="n"/>
      <c r="XP193" s="79" t="n"/>
      <c r="XQ193" s="79" t="n"/>
      <c r="XR193" s="79" t="n"/>
      <c r="XS193" s="79" t="n"/>
      <c r="XV193" s="78" t="n">
        <v>3</v>
      </c>
      <c r="XW193" s="79" t="n"/>
      <c r="XX193" s="79" t="n"/>
      <c r="XY193" s="79" t="n"/>
      <c r="XZ193" s="79" t="n"/>
      <c r="YA193" s="79" t="n"/>
      <c r="YB193" s="79" t="n"/>
      <c r="YC193" s="79" t="n"/>
      <c r="YD193" s="79" t="n"/>
      <c r="YE193" s="79" t="n"/>
      <c r="YF193" s="79" t="n"/>
      <c r="YG193" s="79" t="n"/>
      <c r="YH193" s="79" t="n"/>
      <c r="YI193" s="79" t="n"/>
      <c r="YJ193" s="79" t="n"/>
      <c r="YK193" s="79" t="n"/>
      <c r="YL193" s="79" t="n"/>
      <c r="YM193" s="79" t="n"/>
      <c r="YN193" s="79" t="n"/>
      <c r="YO193" s="79" t="n"/>
      <c r="YP193" s="79" t="n"/>
      <c r="YQ193" s="79" t="n"/>
      <c r="YR193" s="79" t="n"/>
      <c r="YS193" s="79" t="n"/>
      <c r="YT193" s="79" t="n"/>
      <c r="YU193" s="79" t="n"/>
      <c r="YV193" s="79" t="n"/>
      <c r="YW193" s="79" t="n"/>
      <c r="YX193" s="79" t="n"/>
      <c r="YY193" s="79" t="n"/>
      <c r="YZ193" s="79" t="n"/>
      <c r="ZA193" s="79" t="n"/>
      <c r="ZB193" s="79" t="n"/>
      <c r="ZC193" s="79" t="n"/>
      <c r="ZD193" s="79" t="n"/>
      <c r="ZE193" s="79" t="n"/>
      <c r="ZF193" s="79" t="n"/>
      <c r="ZG193" s="79" t="n"/>
      <c r="ZH193" s="79" t="n"/>
      <c r="ZI193" s="79" t="n"/>
      <c r="ZJ193" s="79" t="n"/>
      <c r="ZM193" s="78" t="n">
        <v>3</v>
      </c>
      <c r="ZN193" s="79" t="n"/>
      <c r="ZO193" s="79" t="n"/>
      <c r="ZP193" s="79" t="n"/>
      <c r="ZQ193" s="79" t="n"/>
      <c r="ZR193" s="79" t="n"/>
      <c r="ZS193" s="79" t="n"/>
      <c r="ZT193" s="79" t="n"/>
      <c r="ZU193" s="79" t="n"/>
      <c r="ZV193" s="79" t="n"/>
      <c r="ZW193" s="79" t="n"/>
      <c r="ZX193" s="79" t="n"/>
      <c r="ZY193" s="79" t="n"/>
      <c r="ZZ193" s="79" t="n"/>
      <c r="AAA193" s="79" t="n"/>
      <c r="AAB193" s="79" t="n"/>
      <c r="AAC193" s="79" t="n"/>
      <c r="AAD193" s="79" t="n"/>
      <c r="AAE193" s="79" t="n"/>
      <c r="AAF193" s="79" t="n"/>
      <c r="AAG193" s="79" t="n"/>
      <c r="AAH193" s="79" t="n"/>
      <c r="AAI193" s="79" t="n"/>
      <c r="AAJ193" s="79" t="n"/>
      <c r="AAK193" s="79" t="n"/>
      <c r="AAL193" s="79" t="n"/>
      <c r="AAM193" s="79" t="n"/>
      <c r="AAN193" s="79" t="n"/>
      <c r="AAO193" s="79" t="n"/>
      <c r="AAP193" s="79" t="n"/>
      <c r="AAQ193" s="79" t="n"/>
      <c r="AAR193" s="79" t="n"/>
      <c r="AAS193" s="79" t="n"/>
      <c r="AAT193" s="79" t="n"/>
      <c r="AAU193" s="79" t="n"/>
      <c r="AAV193" s="79" t="n"/>
      <c r="AAW193" s="79" t="n"/>
      <c r="AAX193" s="79" t="n"/>
      <c r="AAY193" s="79" t="n"/>
      <c r="AAZ193" s="79" t="n"/>
      <c r="ABA193" s="79" t="n"/>
      <c r="ABD193" s="78" t="n">
        <v>3</v>
      </c>
      <c r="ABE193" s="79" t="n"/>
      <c r="ABF193" s="79" t="n"/>
      <c r="ABG193" s="79" t="n"/>
      <c r="ABH193" s="79" t="n"/>
      <c r="ABI193" s="79" t="n"/>
      <c r="ABJ193" s="79" t="n"/>
      <c r="ABK193" s="79" t="n"/>
      <c r="ABL193" s="79" t="n"/>
      <c r="ABM193" s="79" t="n"/>
      <c r="ABN193" s="79" t="n"/>
      <c r="ABO193" s="79" t="n"/>
      <c r="ABP193" s="79" t="n"/>
      <c r="ABQ193" s="79" t="n"/>
      <c r="ABR193" s="79" t="n"/>
      <c r="ABS193" s="79" t="n"/>
      <c r="ABT193" s="79" t="n"/>
      <c r="ABU193" s="79" t="n"/>
      <c r="ABV193" s="79" t="n"/>
      <c r="ABW193" s="79" t="n"/>
      <c r="ABX193" s="79" t="n"/>
      <c r="ABY193" s="79" t="n"/>
      <c r="ABZ193" s="79" t="n"/>
      <c r="ACA193" s="79" t="n"/>
      <c r="ACB193" s="79" t="n"/>
      <c r="ACC193" s="79" t="n"/>
      <c r="ACD193" s="79" t="n"/>
      <c r="ACE193" s="79" t="n"/>
      <c r="ACF193" s="79" t="n"/>
      <c r="ACG193" s="79" t="n"/>
      <c r="ACH193" s="79" t="n"/>
      <c r="ACI193" s="79" t="n"/>
      <c r="ACJ193" s="79" t="n"/>
      <c r="ACK193" s="79" t="n"/>
      <c r="ACL193" s="79" t="n"/>
      <c r="ACM193" s="79" t="n"/>
      <c r="ACN193" s="79" t="n"/>
      <c r="ACO193" s="79" t="n"/>
      <c r="ACP193" s="79" t="n"/>
      <c r="ACQ193" s="79" t="n"/>
      <c r="ACR193" s="79" t="n"/>
      <c r="ACU193" s="78" t="n">
        <v>3</v>
      </c>
      <c r="ACV193" s="79" t="n"/>
      <c r="ACW193" s="79" t="n"/>
      <c r="ACX193" s="79" t="n"/>
      <c r="ACY193" s="79" t="n"/>
      <c r="ACZ193" s="79" t="n"/>
      <c r="ADA193" s="79" t="n"/>
      <c r="ADB193" s="79" t="n"/>
      <c r="ADC193" s="79" t="n"/>
      <c r="ADD193" s="79" t="n"/>
      <c r="ADE193" s="79" t="n"/>
      <c r="ADF193" s="79" t="n"/>
      <c r="ADG193" s="79" t="n"/>
      <c r="ADH193" s="79" t="n"/>
      <c r="ADI193" s="79" t="n"/>
      <c r="ADJ193" s="79" t="n"/>
      <c r="ADK193" s="79" t="n"/>
      <c r="ADL193" s="79" t="n"/>
      <c r="ADM193" s="79" t="n"/>
      <c r="ADN193" s="79" t="n"/>
      <c r="ADO193" s="79" t="n"/>
      <c r="ADP193" s="79" t="n"/>
      <c r="ADQ193" s="79" t="n"/>
      <c r="ADR193" s="79" t="n"/>
      <c r="ADS193" s="79" t="n"/>
      <c r="ADT193" s="79" t="n"/>
      <c r="ADU193" s="79" t="n"/>
      <c r="ADV193" s="79" t="n"/>
      <c r="ADW193" s="79" t="n"/>
      <c r="ADX193" s="79" t="n"/>
      <c r="ADY193" s="79" t="n"/>
      <c r="ADZ193" s="79" t="n"/>
      <c r="AEA193" s="79" t="n"/>
      <c r="AEB193" s="79" t="n"/>
      <c r="AEC193" s="79" t="n"/>
      <c r="AED193" s="79" t="n"/>
      <c r="AEE193" s="79" t="n"/>
      <c r="AEF193" s="79" t="n"/>
      <c r="AEG193" s="79" t="n"/>
      <c r="AEH193" s="79" t="n"/>
      <c r="AEI193" s="79" t="n"/>
      <c r="AEL193" s="78" t="n">
        <v>3</v>
      </c>
      <c r="AEM193" s="79" t="n"/>
      <c r="AEN193" s="79" t="n"/>
      <c r="AEO193" s="79" t="n"/>
      <c r="AEP193" s="79" t="n"/>
      <c r="AEQ193" s="79" t="n"/>
      <c r="AER193" s="79" t="n"/>
      <c r="AES193" s="79" t="n"/>
      <c r="AET193" s="79" t="n"/>
      <c r="AEU193" s="79" t="n"/>
      <c r="AEV193" s="79" t="n"/>
      <c r="AEW193" s="79" t="n"/>
      <c r="AEX193" s="79" t="n"/>
      <c r="AEY193" s="79" t="n"/>
      <c r="AEZ193" s="79" t="n"/>
      <c r="AFA193" s="79" t="n"/>
      <c r="AFB193" s="79" t="n"/>
      <c r="AFC193" s="79" t="n"/>
      <c r="AFD193" s="79" t="n"/>
      <c r="AFE193" s="79" t="n"/>
      <c r="AFF193" s="79" t="n"/>
      <c r="AFG193" s="79" t="n"/>
      <c r="AFH193" s="79" t="n"/>
      <c r="AFI193" s="79" t="n"/>
      <c r="AFJ193" s="79" t="n"/>
      <c r="AFK193" s="79" t="n"/>
      <c r="AFL193" s="79" t="n"/>
      <c r="AFM193" s="79" t="n"/>
      <c r="AFN193" s="79" t="n"/>
      <c r="AFO193" s="79" t="n"/>
      <c r="AFP193" s="79" t="n"/>
      <c r="AFQ193" s="79" t="n"/>
      <c r="AFR193" s="79" t="n"/>
      <c r="AFS193" s="79" t="n"/>
      <c r="AFT193" s="79" t="n"/>
      <c r="AFU193" s="79" t="n"/>
      <c r="AFV193" s="79" t="n"/>
      <c r="AFW193" s="79" t="n"/>
      <c r="AFX193" s="79" t="n"/>
      <c r="AFY193" s="79" t="n"/>
      <c r="AFZ193" s="79" t="n"/>
    </row>
    <row r="194">
      <c r="A194" s="78" t="n">
        <v>4</v>
      </c>
      <c r="B194" s="79" t="n"/>
      <c r="C194" s="79" t="n"/>
      <c r="D194" s="79" t="n"/>
      <c r="E194" s="79" t="n"/>
      <c r="F194" s="79" t="n"/>
      <c r="G194" s="79" t="n"/>
      <c r="H194" s="79" t="n"/>
      <c r="I194" s="79" t="n"/>
      <c r="J194" s="79" t="n"/>
      <c r="K194" s="79" t="n"/>
      <c r="L194" s="79" t="n"/>
      <c r="M194" s="79" t="n"/>
      <c r="N194" s="79" t="n"/>
      <c r="O194" s="79" t="n"/>
      <c r="P194" s="79" t="n"/>
      <c r="Q194" s="79" t="n"/>
      <c r="R194" s="79" t="n"/>
      <c r="S194" s="79" t="n"/>
      <c r="T194" s="79" t="n"/>
      <c r="U194" s="79" t="n"/>
      <c r="V194" s="79" t="n"/>
      <c r="W194" s="79" t="n"/>
      <c r="X194" s="79" t="n"/>
      <c r="Y194" s="79" t="n"/>
      <c r="Z194" s="79" t="n"/>
      <c r="AA194" s="79" t="n"/>
      <c r="AB194" s="79" t="n"/>
      <c r="AC194" s="79" t="n"/>
      <c r="AD194" s="79" t="n"/>
      <c r="AE194" s="79" t="n"/>
      <c r="AF194" s="79" t="n"/>
      <c r="AG194" s="79" t="n"/>
      <c r="AH194" s="79" t="n"/>
      <c r="AI194" s="79" t="n"/>
      <c r="AJ194" s="79" t="n"/>
      <c r="AK194" s="79" t="n"/>
      <c r="AL194" s="79" t="n"/>
      <c r="AM194" s="79" t="n"/>
      <c r="AN194" s="79" t="n"/>
      <c r="AO194" s="79" t="n"/>
      <c r="AR194" s="78" t="n">
        <v>4</v>
      </c>
      <c r="AS194" s="79" t="n"/>
      <c r="AT194" s="79" t="n"/>
      <c r="AU194" s="79" t="n"/>
      <c r="AV194" s="79" t="n"/>
      <c r="AW194" s="79" t="n"/>
      <c r="AX194" s="79" t="n"/>
      <c r="AY194" s="79" t="n"/>
      <c r="AZ194" s="79" t="n"/>
      <c r="BA194" s="79" t="n"/>
      <c r="BB194" s="79" t="n"/>
      <c r="BC194" s="79" t="n"/>
      <c r="BD194" s="79" t="n"/>
      <c r="BE194" s="79" t="n"/>
      <c r="BF194" s="79" t="n"/>
      <c r="BG194" s="79" t="n"/>
      <c r="BH194" s="79" t="n"/>
      <c r="BI194" s="79" t="n"/>
      <c r="BJ194" s="79" t="n"/>
      <c r="BK194" s="79" t="n"/>
      <c r="BL194" s="79" t="n"/>
      <c r="BM194" s="79" t="n"/>
      <c r="BN194" s="79" t="n"/>
      <c r="BO194" s="79" t="n"/>
      <c r="BP194" s="79" t="n"/>
      <c r="BQ194" s="79" t="n"/>
      <c r="BR194" s="79" t="n"/>
      <c r="BS194" s="79" t="n"/>
      <c r="BT194" s="79" t="n"/>
      <c r="BU194" s="79" t="n"/>
      <c r="BV194" s="79" t="n"/>
      <c r="BW194" s="79" t="n"/>
      <c r="BX194" s="79" t="n"/>
      <c r="BY194" s="79" t="n"/>
      <c r="BZ194" s="79" t="n"/>
      <c r="CA194" s="79" t="n"/>
      <c r="CB194" s="79" t="n"/>
      <c r="CC194" s="79" t="n"/>
      <c r="CD194" s="79" t="n"/>
      <c r="CE194" s="79" t="n"/>
      <c r="CF194" s="79" t="n"/>
      <c r="CI194" s="78" t="n">
        <v>4</v>
      </c>
      <c r="CJ194" s="79" t="n"/>
      <c r="CK194" s="79" t="n"/>
      <c r="CL194" s="79" t="n"/>
      <c r="CM194" s="79" t="n"/>
      <c r="CN194" s="79" t="n"/>
      <c r="CO194" s="79" t="n"/>
      <c r="CP194" s="79" t="n"/>
      <c r="CQ194" s="79" t="n"/>
      <c r="CR194" s="79" t="n"/>
      <c r="CS194" s="79" t="n"/>
      <c r="CT194" s="79" t="n"/>
      <c r="CU194" s="79" t="n"/>
      <c r="CV194" s="79" t="n"/>
      <c r="CW194" s="79" t="n"/>
      <c r="CX194" s="79" t="n"/>
      <c r="CY194" s="79" t="n"/>
      <c r="CZ194" s="79" t="n"/>
      <c r="DA194" s="79" t="n"/>
      <c r="DB194" s="79" t="n"/>
      <c r="DC194" s="79" t="n"/>
      <c r="DD194" s="79" t="n"/>
      <c r="DE194" s="79" t="n"/>
      <c r="DF194" s="79" t="n"/>
      <c r="DG194" s="79" t="n"/>
      <c r="DH194" s="79" t="n"/>
      <c r="DI194" s="79" t="n"/>
      <c r="DJ194" s="79" t="n"/>
      <c r="DK194" s="79" t="n"/>
      <c r="DL194" s="79" t="n"/>
      <c r="DM194" s="79" t="n"/>
      <c r="DN194" s="79" t="n"/>
      <c r="DO194" s="79" t="n"/>
      <c r="DP194" s="79" t="n"/>
      <c r="DQ194" s="79" t="n"/>
      <c r="DR194" s="79" t="n"/>
      <c r="DS194" s="79" t="n"/>
      <c r="DT194" s="79" t="n"/>
      <c r="DU194" s="79" t="n"/>
      <c r="DV194" s="79" t="n"/>
      <c r="DW194" s="79" t="n"/>
      <c r="DZ194" s="78" t="n">
        <v>4</v>
      </c>
      <c r="EA194" s="79" t="n"/>
      <c r="EB194" s="79" t="n"/>
      <c r="EC194" s="79" t="n"/>
      <c r="ED194" s="79" t="n"/>
      <c r="EE194" s="79" t="n"/>
      <c r="EF194" s="79" t="n"/>
      <c r="EG194" s="79" t="n"/>
      <c r="EH194" s="79" t="n"/>
      <c r="EI194" s="79" t="n"/>
      <c r="EJ194" s="79" t="n"/>
      <c r="EK194" s="79" t="n"/>
      <c r="EL194" s="79" t="n"/>
      <c r="EM194" s="79" t="n"/>
      <c r="EN194" s="79" t="n"/>
      <c r="EO194" s="79" t="n"/>
      <c r="EP194" s="79" t="n"/>
      <c r="EQ194" s="79" t="n"/>
      <c r="ER194" s="79" t="n"/>
      <c r="ES194" s="79" t="n"/>
      <c r="ET194" s="79" t="n"/>
      <c r="EU194" s="79" t="n"/>
      <c r="EV194" s="79" t="n"/>
      <c r="EW194" s="79" t="n"/>
      <c r="EX194" s="79" t="n"/>
      <c r="EY194" s="79" t="n"/>
      <c r="EZ194" s="79" t="n"/>
      <c r="FA194" s="79" t="n"/>
      <c r="FB194" s="79" t="n"/>
      <c r="FC194" s="79" t="n"/>
      <c r="FD194" s="79" t="n"/>
      <c r="FE194" s="79" t="n"/>
      <c r="FF194" s="79" t="n"/>
      <c r="FG194" s="79" t="n"/>
      <c r="FH194" s="79" t="n"/>
      <c r="FI194" s="79" t="n"/>
      <c r="FJ194" s="79" t="n"/>
      <c r="FK194" s="79" t="n"/>
      <c r="FL194" s="79" t="n"/>
      <c r="FM194" s="79" t="n"/>
      <c r="FN194" s="79" t="n"/>
      <c r="FQ194" s="78" t="n">
        <v>4</v>
      </c>
      <c r="FR194" s="79" t="n"/>
      <c r="FS194" s="79" t="n"/>
      <c r="FT194" s="79" t="n"/>
      <c r="FU194" s="79" t="n"/>
      <c r="FV194" s="79" t="n"/>
      <c r="FW194" s="79" t="n"/>
      <c r="FX194" s="79" t="n"/>
      <c r="FY194" s="79" t="n"/>
      <c r="FZ194" s="79" t="n"/>
      <c r="GA194" s="79" t="n"/>
      <c r="GB194" s="79" t="n"/>
      <c r="GC194" s="79" t="n"/>
      <c r="GD194" s="79" t="n"/>
      <c r="GE194" s="79" t="n"/>
      <c r="GF194" s="79" t="n"/>
      <c r="GG194" s="79" t="n"/>
      <c r="GH194" s="79" t="n"/>
      <c r="GI194" s="79" t="n"/>
      <c r="GJ194" s="79" t="n"/>
      <c r="GK194" s="79" t="n"/>
      <c r="GL194" s="79" t="n"/>
      <c r="GM194" s="79" t="n"/>
      <c r="GN194" s="79" t="n"/>
      <c r="GO194" s="79" t="n"/>
      <c r="GP194" s="79" t="n"/>
      <c r="GQ194" s="79" t="n"/>
      <c r="GR194" s="79" t="n"/>
      <c r="GS194" s="79" t="n"/>
      <c r="GT194" s="79" t="n"/>
      <c r="GU194" s="79" t="n"/>
      <c r="GV194" s="79" t="n"/>
      <c r="GW194" s="79" t="n"/>
      <c r="GX194" s="79" t="n"/>
      <c r="GY194" s="79" t="n"/>
      <c r="GZ194" s="79" t="n"/>
      <c r="HA194" s="79" t="n"/>
      <c r="HB194" s="79" t="n"/>
      <c r="HC194" s="79" t="n"/>
      <c r="HD194" s="79" t="n"/>
      <c r="HE194" s="79" t="n"/>
      <c r="HH194" s="78" t="n">
        <v>4</v>
      </c>
      <c r="HI194" s="79" t="n"/>
      <c r="HJ194" s="79" t="n"/>
      <c r="HK194" s="79" t="n"/>
      <c r="HL194" s="79" t="n"/>
      <c r="HM194" s="79" t="n"/>
      <c r="HN194" s="79" t="n"/>
      <c r="HO194" s="79" t="n"/>
      <c r="HP194" s="79" t="n"/>
      <c r="HQ194" s="79" t="n"/>
      <c r="HR194" s="79" t="n"/>
      <c r="HS194" s="79" t="n"/>
      <c r="HT194" s="79" t="n"/>
      <c r="HU194" s="79" t="n"/>
      <c r="HV194" s="79" t="n"/>
      <c r="HW194" s="79" t="n"/>
      <c r="HX194" s="79" t="n"/>
      <c r="HY194" s="79" t="n"/>
      <c r="HZ194" s="79" t="n"/>
      <c r="IA194" s="79" t="n"/>
      <c r="IB194" s="79" t="n"/>
      <c r="IC194" s="79" t="n"/>
      <c r="ID194" s="79" t="n"/>
      <c r="IE194" s="79" t="n"/>
      <c r="IF194" s="79" t="n"/>
      <c r="IG194" s="79" t="n"/>
      <c r="IH194" s="79" t="n"/>
      <c r="II194" s="79" t="n"/>
      <c r="IJ194" s="79" t="n"/>
      <c r="IK194" s="79" t="n"/>
      <c r="IL194" s="79" t="n"/>
      <c r="IM194" s="79" t="n"/>
      <c r="IN194" s="79" t="n"/>
      <c r="IO194" s="79" t="n"/>
      <c r="IP194" s="79" t="n"/>
      <c r="IQ194" s="79" t="n"/>
      <c r="IR194" s="79" t="n"/>
      <c r="IS194" s="79" t="n"/>
      <c r="IT194" s="79" t="n"/>
      <c r="IU194" s="79" t="n"/>
      <c r="IV194" s="79" t="n"/>
      <c r="IY194" s="78" t="n">
        <v>4</v>
      </c>
      <c r="IZ194" s="79" t="n"/>
      <c r="JA194" s="79" t="n"/>
      <c r="JB194" s="79" t="n"/>
      <c r="JC194" s="79" t="n"/>
      <c r="JD194" s="79" t="n"/>
      <c r="JE194" s="79" t="n"/>
      <c r="JF194" s="79" t="n"/>
      <c r="JG194" s="79" t="n"/>
      <c r="JH194" s="79" t="n"/>
      <c r="JI194" s="79" t="n"/>
      <c r="JJ194" s="79" t="n"/>
      <c r="JK194" s="79" t="n"/>
      <c r="JL194" s="79" t="n"/>
      <c r="JM194" s="79" t="n"/>
      <c r="JN194" s="79" t="n"/>
      <c r="JO194" s="79" t="n"/>
      <c r="JP194" s="79" t="n"/>
      <c r="JQ194" s="79" t="n"/>
      <c r="JR194" s="79" t="n"/>
      <c r="JS194" s="79" t="n"/>
      <c r="JT194" s="79" t="n"/>
      <c r="JU194" s="79" t="n"/>
      <c r="JV194" s="79" t="n"/>
      <c r="JW194" s="79" t="n"/>
      <c r="JX194" s="79" t="n"/>
      <c r="JY194" s="79" t="n"/>
      <c r="JZ194" s="79" t="n"/>
      <c r="KA194" s="79" t="n"/>
      <c r="KB194" s="79" t="n"/>
      <c r="KC194" s="79" t="n"/>
      <c r="KD194" s="79" t="n"/>
      <c r="KE194" s="79" t="n"/>
      <c r="KF194" s="79" t="n"/>
      <c r="KG194" s="79" t="n"/>
      <c r="KH194" s="79" t="n"/>
      <c r="KI194" s="79" t="n"/>
      <c r="KJ194" s="79" t="n"/>
      <c r="KK194" s="79" t="n"/>
      <c r="KL194" s="79" t="n"/>
      <c r="KM194" s="79" t="n"/>
      <c r="KP194" s="78" t="n">
        <v>4</v>
      </c>
      <c r="KQ194" s="79" t="n"/>
      <c r="KR194" s="79" t="n"/>
      <c r="KS194" s="79" t="n"/>
      <c r="KT194" s="79" t="n"/>
      <c r="KU194" s="79" t="n"/>
      <c r="KV194" s="79" t="n"/>
      <c r="KW194" s="79" t="n"/>
      <c r="KX194" s="79" t="n"/>
      <c r="KY194" s="79" t="n"/>
      <c r="KZ194" s="79" t="n"/>
      <c r="LA194" s="79" t="n"/>
      <c r="LB194" s="79" t="n"/>
      <c r="LC194" s="79" t="n"/>
      <c r="LD194" s="79" t="n"/>
      <c r="LE194" s="79" t="n"/>
      <c r="LF194" s="79" t="n"/>
      <c r="LG194" s="79" t="n"/>
      <c r="LH194" s="79" t="n"/>
      <c r="LI194" s="79" t="n"/>
      <c r="LJ194" s="79" t="n"/>
      <c r="LK194" s="79" t="n"/>
      <c r="LL194" s="79" t="n"/>
      <c r="LM194" s="79" t="n"/>
      <c r="LN194" s="79" t="n"/>
      <c r="LO194" s="79" t="n"/>
      <c r="LP194" s="79" t="n"/>
      <c r="LQ194" s="79" t="n"/>
      <c r="LR194" s="79" t="n"/>
      <c r="LS194" s="79" t="n"/>
      <c r="LT194" s="79" t="n"/>
      <c r="LU194" s="79" t="n"/>
      <c r="LV194" s="79" t="n"/>
      <c r="LW194" s="79" t="n"/>
      <c r="LX194" s="79" t="n"/>
      <c r="LY194" s="79" t="n"/>
      <c r="LZ194" s="79" t="n"/>
      <c r="MA194" s="79" t="n"/>
      <c r="MB194" s="79" t="n"/>
      <c r="MC194" s="79" t="n"/>
      <c r="MD194" s="79" t="n"/>
      <c r="MG194" s="78" t="n">
        <v>4</v>
      </c>
      <c r="MH194" s="79" t="n"/>
      <c r="MI194" s="79" t="n"/>
      <c r="MJ194" s="79" t="n"/>
      <c r="MK194" s="79" t="n"/>
      <c r="ML194" s="79" t="n"/>
      <c r="MM194" s="79" t="n"/>
      <c r="MN194" s="79" t="n"/>
      <c r="MO194" s="79" t="n"/>
      <c r="MP194" s="79" t="n"/>
      <c r="MQ194" s="79" t="n"/>
      <c r="MR194" s="79" t="n"/>
      <c r="MS194" s="79" t="n"/>
      <c r="MT194" s="79" t="n"/>
      <c r="MU194" s="79" t="n"/>
      <c r="MV194" s="79" t="n"/>
      <c r="MW194" s="79" t="n"/>
      <c r="MX194" s="79" t="n"/>
      <c r="MY194" s="79" t="n"/>
      <c r="MZ194" s="79" t="n"/>
      <c r="NA194" s="79" t="n"/>
      <c r="NB194" s="79" t="n"/>
      <c r="NC194" s="79" t="n"/>
      <c r="ND194" s="79" t="n"/>
      <c r="NE194" s="79" t="n"/>
      <c r="NF194" s="79" t="n"/>
      <c r="NG194" s="79" t="n"/>
      <c r="NH194" s="79" t="n"/>
      <c r="NI194" s="79" t="n"/>
      <c r="NJ194" s="79" t="n"/>
      <c r="NK194" s="79" t="n"/>
      <c r="NL194" s="79" t="n"/>
      <c r="NM194" s="79" t="n"/>
      <c r="NN194" s="79" t="n"/>
      <c r="NO194" s="79" t="n"/>
      <c r="NP194" s="79" t="n"/>
      <c r="NQ194" s="79" t="n"/>
      <c r="NR194" s="79" t="n"/>
      <c r="NS194" s="79" t="n"/>
      <c r="NT194" s="79" t="n"/>
      <c r="NU194" s="79" t="n"/>
      <c r="NX194" s="78" t="n">
        <v>4</v>
      </c>
      <c r="NY194" s="79" t="n"/>
      <c r="NZ194" s="79" t="n"/>
      <c r="OA194" s="79" t="n"/>
      <c r="OB194" s="79" t="n"/>
      <c r="OC194" s="79" t="n"/>
      <c r="OD194" s="79" t="n"/>
      <c r="OE194" s="79" t="n"/>
      <c r="OF194" s="79" t="n"/>
      <c r="OG194" s="79" t="n"/>
      <c r="OH194" s="79" t="n"/>
      <c r="OI194" s="79" t="n"/>
      <c r="OJ194" s="79" t="n"/>
      <c r="OK194" s="79" t="n"/>
      <c r="OL194" s="79" t="n"/>
      <c r="OM194" s="79" t="n"/>
      <c r="ON194" s="79" t="n"/>
      <c r="OO194" s="79" t="n"/>
      <c r="OP194" s="79" t="n"/>
      <c r="OQ194" s="79" t="n"/>
      <c r="OR194" s="79" t="n"/>
      <c r="OS194" s="79" t="n"/>
      <c r="OT194" s="79" t="n"/>
      <c r="OU194" s="79" t="n"/>
      <c r="OV194" s="79" t="n"/>
      <c r="OW194" s="79" t="n"/>
      <c r="OX194" s="79" t="n"/>
      <c r="OY194" s="79" t="n"/>
      <c r="OZ194" s="79" t="n"/>
      <c r="PA194" s="79" t="n"/>
      <c r="PB194" s="79" t="n"/>
      <c r="PC194" s="79" t="n"/>
      <c r="PD194" s="79" t="n"/>
      <c r="PE194" s="79" t="n"/>
      <c r="PF194" s="79" t="n"/>
      <c r="PG194" s="79" t="n"/>
      <c r="PH194" s="79" t="n"/>
      <c r="PI194" s="79" t="n"/>
      <c r="PJ194" s="79" t="n"/>
      <c r="PK194" s="79" t="n"/>
      <c r="PL194" s="79" t="n"/>
      <c r="PO194" s="78" t="n">
        <v>4</v>
      </c>
      <c r="PP194" s="79" t="n"/>
      <c r="PQ194" s="79" t="n"/>
      <c r="PR194" s="79" t="n"/>
      <c r="PS194" s="79" t="n"/>
      <c r="PT194" s="79" t="n"/>
      <c r="PU194" s="79" t="n"/>
      <c r="PV194" s="79" t="n"/>
      <c r="PW194" s="79" t="n"/>
      <c r="PX194" s="79" t="n"/>
      <c r="PY194" s="79" t="n"/>
      <c r="PZ194" s="79" t="n"/>
      <c r="QA194" s="79" t="n"/>
      <c r="QB194" s="79" t="n"/>
      <c r="QC194" s="79" t="n"/>
      <c r="QD194" s="79" t="n"/>
      <c r="QE194" s="79" t="n"/>
      <c r="QF194" s="79" t="n"/>
      <c r="QG194" s="79" t="n"/>
      <c r="QH194" s="79" t="n"/>
      <c r="QI194" s="79" t="n"/>
      <c r="QJ194" s="79" t="n"/>
      <c r="QK194" s="79" t="n"/>
      <c r="QL194" s="79" t="n"/>
      <c r="QM194" s="79" t="n"/>
      <c r="QN194" s="79" t="n"/>
      <c r="QO194" s="79" t="n"/>
      <c r="QP194" s="79" t="n"/>
      <c r="QQ194" s="79" t="n"/>
      <c r="QR194" s="79" t="n"/>
      <c r="QS194" s="79" t="n"/>
      <c r="QT194" s="79" t="n"/>
      <c r="QU194" s="79" t="n"/>
      <c r="QV194" s="79" t="n"/>
      <c r="QW194" s="79" t="n"/>
      <c r="QX194" s="79" t="n"/>
      <c r="QY194" s="79" t="n"/>
      <c r="QZ194" s="79" t="n"/>
      <c r="RA194" s="79" t="n"/>
      <c r="RB194" s="79" t="n"/>
      <c r="RC194" s="79" t="n"/>
      <c r="RF194" s="78" t="n">
        <v>4</v>
      </c>
      <c r="RG194" s="79" t="n"/>
      <c r="RH194" s="79" t="n"/>
      <c r="RI194" s="79" t="n"/>
      <c r="RJ194" s="79" t="n"/>
      <c r="RK194" s="79" t="n"/>
      <c r="RL194" s="79" t="n"/>
      <c r="RM194" s="79" t="n"/>
      <c r="RN194" s="79" t="n"/>
      <c r="RO194" s="79" t="n"/>
      <c r="RP194" s="79" t="n"/>
      <c r="RQ194" s="79" t="n"/>
      <c r="RR194" s="79" t="n"/>
      <c r="RS194" s="79" t="n"/>
      <c r="RT194" s="79" t="n"/>
      <c r="RU194" s="79" t="n"/>
      <c r="RV194" s="79" t="n"/>
      <c r="RW194" s="79" t="n"/>
      <c r="RX194" s="79" t="n"/>
      <c r="RY194" s="79" t="n"/>
      <c r="RZ194" s="79" t="n"/>
      <c r="SA194" s="79" t="n"/>
      <c r="SB194" s="79" t="n"/>
      <c r="SC194" s="79" t="n"/>
      <c r="SD194" s="79" t="n"/>
      <c r="SE194" s="79" t="n"/>
      <c r="SF194" s="79" t="n"/>
      <c r="SG194" s="79" t="n"/>
      <c r="SH194" s="79" t="n"/>
      <c r="SI194" s="79" t="n"/>
      <c r="SJ194" s="79" t="n"/>
      <c r="SK194" s="79" t="n"/>
      <c r="SL194" s="79" t="n"/>
      <c r="SM194" s="79" t="n"/>
      <c r="SN194" s="79" t="n"/>
      <c r="SO194" s="79" t="n"/>
      <c r="SP194" s="79" t="n"/>
      <c r="SQ194" s="79" t="n"/>
      <c r="SR194" s="79" t="n"/>
      <c r="SS194" s="79" t="n"/>
      <c r="ST194" s="79" t="n"/>
      <c r="SW194" s="78" t="n">
        <v>4</v>
      </c>
      <c r="SX194" s="79" t="n"/>
      <c r="SY194" s="79" t="n"/>
      <c r="SZ194" s="79" t="n"/>
      <c r="TA194" s="79" t="n"/>
      <c r="TB194" s="79" t="n"/>
      <c r="TC194" s="79" t="n"/>
      <c r="TD194" s="79" t="n"/>
      <c r="TE194" s="79" t="n"/>
      <c r="TF194" s="79" t="n"/>
      <c r="TG194" s="79" t="n"/>
      <c r="TH194" s="79" t="n"/>
      <c r="TI194" s="79" t="n"/>
      <c r="TJ194" s="79" t="n"/>
      <c r="TK194" s="79" t="n"/>
      <c r="TL194" s="79" t="n"/>
      <c r="TM194" s="79" t="n"/>
      <c r="TN194" s="79" t="n"/>
      <c r="TO194" s="79" t="n"/>
      <c r="TP194" s="79" t="n"/>
      <c r="TQ194" s="79" t="n"/>
      <c r="TR194" s="79" t="n"/>
      <c r="TS194" s="79" t="n"/>
      <c r="TT194" s="79" t="n"/>
      <c r="TU194" s="79" t="n"/>
      <c r="TV194" s="79" t="n"/>
      <c r="TW194" s="79" t="n"/>
      <c r="TX194" s="79" t="n"/>
      <c r="TY194" s="79" t="n"/>
      <c r="TZ194" s="79" t="n"/>
      <c r="UA194" s="79" t="n"/>
      <c r="UB194" s="79" t="n"/>
      <c r="UC194" s="79" t="n"/>
      <c r="UD194" s="79" t="n"/>
      <c r="UE194" s="79" t="n"/>
      <c r="UF194" s="79" t="n"/>
      <c r="UG194" s="79" t="n"/>
      <c r="UH194" s="79" t="n"/>
      <c r="UI194" s="79" t="n"/>
      <c r="UJ194" s="79" t="n"/>
      <c r="UK194" s="79" t="n"/>
      <c r="UN194" s="78" t="n">
        <v>4</v>
      </c>
      <c r="UO194" s="79" t="n"/>
      <c r="UP194" s="79" t="n"/>
      <c r="UQ194" s="79" t="n"/>
      <c r="UR194" s="79" t="n"/>
      <c r="US194" s="79" t="n"/>
      <c r="UT194" s="79" t="n"/>
      <c r="UU194" s="79" t="n"/>
      <c r="UV194" s="79" t="n"/>
      <c r="UW194" s="79" t="n"/>
      <c r="UX194" s="79" t="n"/>
      <c r="UY194" s="79" t="n"/>
      <c r="UZ194" s="79" t="n"/>
      <c r="VA194" s="79" t="n"/>
      <c r="VB194" s="79" t="n"/>
      <c r="VC194" s="79" t="n"/>
      <c r="VD194" s="79" t="n"/>
      <c r="VE194" s="79" t="n"/>
      <c r="VF194" s="79" t="n"/>
      <c r="VG194" s="79" t="n"/>
      <c r="VH194" s="79" t="n"/>
      <c r="VI194" s="79" t="n"/>
      <c r="VJ194" s="79" t="n"/>
      <c r="VK194" s="79" t="n"/>
      <c r="VL194" s="79" t="n"/>
      <c r="VM194" s="79" t="n"/>
      <c r="VN194" s="79" t="n"/>
      <c r="VO194" s="79" t="n"/>
      <c r="VP194" s="79" t="n"/>
      <c r="VQ194" s="79" t="n"/>
      <c r="VR194" s="79" t="n"/>
      <c r="VS194" s="79" t="n"/>
      <c r="VT194" s="79" t="n"/>
      <c r="VU194" s="79" t="n"/>
      <c r="VV194" s="79" t="n"/>
      <c r="VW194" s="79" t="n"/>
      <c r="VX194" s="79" t="n"/>
      <c r="VY194" s="79" t="n"/>
      <c r="VZ194" s="79" t="n"/>
      <c r="WA194" s="79" t="n"/>
      <c r="WB194" s="79" t="n"/>
      <c r="WE194" s="78" t="n">
        <v>4</v>
      </c>
      <c r="WF194" s="79" t="n"/>
      <c r="WG194" s="79" t="n"/>
      <c r="WH194" s="79" t="n"/>
      <c r="WI194" s="79" t="n"/>
      <c r="WJ194" s="79" t="n"/>
      <c r="WK194" s="79" t="n"/>
      <c r="WL194" s="79" t="n"/>
      <c r="WM194" s="79" t="n"/>
      <c r="WN194" s="79" t="n"/>
      <c r="WO194" s="79" t="n"/>
      <c r="WP194" s="79" t="n"/>
      <c r="WQ194" s="79" t="n"/>
      <c r="WR194" s="79" t="n"/>
      <c r="WS194" s="79" t="n"/>
      <c r="WT194" s="79" t="n"/>
      <c r="WU194" s="79" t="n"/>
      <c r="WV194" s="79" t="n"/>
      <c r="WW194" s="79" t="n"/>
      <c r="WX194" s="79" t="n"/>
      <c r="WY194" s="79" t="n"/>
      <c r="WZ194" s="79" t="n"/>
      <c r="XA194" s="79" t="n"/>
      <c r="XB194" s="79" t="n"/>
      <c r="XC194" s="79" t="n"/>
      <c r="XD194" s="79" t="n"/>
      <c r="XE194" s="79" t="n"/>
      <c r="XF194" s="79" t="n"/>
      <c r="XG194" s="79" t="n"/>
      <c r="XH194" s="79" t="n"/>
      <c r="XI194" s="79" t="n"/>
      <c r="XJ194" s="79" t="n"/>
      <c r="XK194" s="79" t="n"/>
      <c r="XL194" s="79" t="n"/>
      <c r="XM194" s="79" t="n"/>
      <c r="XN194" s="79" t="n"/>
      <c r="XO194" s="79" t="n"/>
      <c r="XP194" s="79" t="n"/>
      <c r="XQ194" s="79" t="n"/>
      <c r="XR194" s="79" t="n"/>
      <c r="XS194" s="79" t="n"/>
      <c r="XV194" s="78" t="n">
        <v>4</v>
      </c>
      <c r="XW194" s="79" t="n"/>
      <c r="XX194" s="79" t="n"/>
      <c r="XY194" s="79" t="n"/>
      <c r="XZ194" s="79" t="n"/>
      <c r="YA194" s="79" t="n"/>
      <c r="YB194" s="79" t="n"/>
      <c r="YC194" s="79" t="n"/>
      <c r="YD194" s="79" t="n"/>
      <c r="YE194" s="79" t="n"/>
      <c r="YF194" s="79" t="n"/>
      <c r="YG194" s="79" t="n"/>
      <c r="YH194" s="79" t="n"/>
      <c r="YI194" s="79" t="n"/>
      <c r="YJ194" s="79" t="n"/>
      <c r="YK194" s="79" t="n"/>
      <c r="YL194" s="79" t="n"/>
      <c r="YM194" s="79" t="n"/>
      <c r="YN194" s="79" t="n"/>
      <c r="YO194" s="79" t="n"/>
      <c r="YP194" s="79" t="n"/>
      <c r="YQ194" s="79" t="n"/>
      <c r="YR194" s="79" t="n"/>
      <c r="YS194" s="79" t="n"/>
      <c r="YT194" s="79" t="n"/>
      <c r="YU194" s="79" t="n"/>
      <c r="YV194" s="79" t="n"/>
      <c r="YW194" s="79" t="n"/>
      <c r="YX194" s="79" t="n"/>
      <c r="YY194" s="79" t="n"/>
      <c r="YZ194" s="79" t="n"/>
      <c r="ZA194" s="79" t="n"/>
      <c r="ZB194" s="79" t="n"/>
      <c r="ZC194" s="79" t="n"/>
      <c r="ZD194" s="79" t="n"/>
      <c r="ZE194" s="79" t="n"/>
      <c r="ZF194" s="79" t="n"/>
      <c r="ZG194" s="79" t="n"/>
      <c r="ZH194" s="79" t="n"/>
      <c r="ZI194" s="79" t="n"/>
      <c r="ZJ194" s="79" t="n"/>
      <c r="ZM194" s="78" t="n">
        <v>4</v>
      </c>
      <c r="ZN194" s="79" t="n"/>
      <c r="ZO194" s="79" t="n"/>
      <c r="ZP194" s="79" t="n"/>
      <c r="ZQ194" s="79" t="n"/>
      <c r="ZR194" s="79" t="n"/>
      <c r="ZS194" s="79" t="n"/>
      <c r="ZT194" s="79" t="n"/>
      <c r="ZU194" s="79" t="n"/>
      <c r="ZV194" s="79" t="n"/>
      <c r="ZW194" s="79" t="n"/>
      <c r="ZX194" s="79" t="n"/>
      <c r="ZY194" s="79" t="n"/>
      <c r="ZZ194" s="79" t="n"/>
      <c r="AAA194" s="79" t="n"/>
      <c r="AAB194" s="79" t="n"/>
      <c r="AAC194" s="79" t="n"/>
      <c r="AAD194" s="79" t="n"/>
      <c r="AAE194" s="79" t="n"/>
      <c r="AAF194" s="79" t="n"/>
      <c r="AAG194" s="79" t="n"/>
      <c r="AAH194" s="79" t="n"/>
      <c r="AAI194" s="79" t="n"/>
      <c r="AAJ194" s="79" t="n"/>
      <c r="AAK194" s="79" t="n"/>
      <c r="AAL194" s="79" t="n"/>
      <c r="AAM194" s="79" t="n"/>
      <c r="AAN194" s="79" t="n"/>
      <c r="AAO194" s="79" t="n"/>
      <c r="AAP194" s="79" t="n"/>
      <c r="AAQ194" s="79" t="n"/>
      <c r="AAR194" s="79" t="n"/>
      <c r="AAS194" s="79" t="n"/>
      <c r="AAT194" s="79" t="n"/>
      <c r="AAU194" s="79" t="n"/>
      <c r="AAV194" s="79" t="n"/>
      <c r="AAW194" s="79" t="n"/>
      <c r="AAX194" s="79" t="n"/>
      <c r="AAY194" s="79" t="n"/>
      <c r="AAZ194" s="79" t="n"/>
      <c r="ABA194" s="79" t="n"/>
      <c r="ABD194" s="78" t="n">
        <v>4</v>
      </c>
      <c r="ABE194" s="79" t="n"/>
      <c r="ABF194" s="79" t="n"/>
      <c r="ABG194" s="79" t="n"/>
      <c r="ABH194" s="79" t="n"/>
      <c r="ABI194" s="79" t="n"/>
      <c r="ABJ194" s="79" t="n"/>
      <c r="ABK194" s="79" t="n"/>
      <c r="ABL194" s="79" t="n"/>
      <c r="ABM194" s="79" t="n"/>
      <c r="ABN194" s="79" t="n"/>
      <c r="ABO194" s="79" t="n"/>
      <c r="ABP194" s="79" t="n"/>
      <c r="ABQ194" s="79" t="n"/>
      <c r="ABR194" s="79" t="n"/>
      <c r="ABS194" s="79" t="n"/>
      <c r="ABT194" s="79" t="n"/>
      <c r="ABU194" s="79" t="n"/>
      <c r="ABV194" s="79" t="n"/>
      <c r="ABW194" s="79" t="n"/>
      <c r="ABX194" s="79" t="n"/>
      <c r="ABY194" s="79" t="n"/>
      <c r="ABZ194" s="79" t="n"/>
      <c r="ACA194" s="79" t="n"/>
      <c r="ACB194" s="79" t="n"/>
      <c r="ACC194" s="79" t="n"/>
      <c r="ACD194" s="79" t="n"/>
      <c r="ACE194" s="79" t="n"/>
      <c r="ACF194" s="79" t="n"/>
      <c r="ACG194" s="79" t="n"/>
      <c r="ACH194" s="79" t="n"/>
      <c r="ACI194" s="79" t="n"/>
      <c r="ACJ194" s="79" t="n"/>
      <c r="ACK194" s="79" t="n"/>
      <c r="ACL194" s="79" t="n"/>
      <c r="ACM194" s="79" t="n"/>
      <c r="ACN194" s="79" t="n"/>
      <c r="ACO194" s="79" t="n"/>
      <c r="ACP194" s="79" t="n"/>
      <c r="ACQ194" s="79" t="n"/>
      <c r="ACR194" s="79" t="n"/>
      <c r="ACU194" s="78" t="n">
        <v>4</v>
      </c>
      <c r="ACV194" s="79" t="n"/>
      <c r="ACW194" s="79" t="n"/>
      <c r="ACX194" s="79" t="n"/>
      <c r="ACY194" s="79" t="n"/>
      <c r="ACZ194" s="79" t="n"/>
      <c r="ADA194" s="79" t="n"/>
      <c r="ADB194" s="79" t="n"/>
      <c r="ADC194" s="79" t="n"/>
      <c r="ADD194" s="79" t="n"/>
      <c r="ADE194" s="79" t="n"/>
      <c r="ADF194" s="79" t="n"/>
      <c r="ADG194" s="79" t="n"/>
      <c r="ADH194" s="79" t="n"/>
      <c r="ADI194" s="79" t="n"/>
      <c r="ADJ194" s="79" t="n"/>
      <c r="ADK194" s="79" t="n"/>
      <c r="ADL194" s="79" t="n"/>
      <c r="ADM194" s="79" t="n"/>
      <c r="ADN194" s="79" t="n"/>
      <c r="ADO194" s="79" t="n"/>
      <c r="ADP194" s="79" t="n"/>
      <c r="ADQ194" s="79" t="n"/>
      <c r="ADR194" s="79" t="n"/>
      <c r="ADS194" s="79" t="n"/>
      <c r="ADT194" s="79" t="n"/>
      <c r="ADU194" s="79" t="n"/>
      <c r="ADV194" s="79" t="n"/>
      <c r="ADW194" s="79" t="n"/>
      <c r="ADX194" s="79" t="n"/>
      <c r="ADY194" s="79" t="n"/>
      <c r="ADZ194" s="79" t="n"/>
      <c r="AEA194" s="79" t="n"/>
      <c r="AEB194" s="79" t="n"/>
      <c r="AEC194" s="79" t="n"/>
      <c r="AED194" s="79" t="n"/>
      <c r="AEE194" s="79" t="n"/>
      <c r="AEF194" s="79" t="n"/>
      <c r="AEG194" s="79" t="n"/>
      <c r="AEH194" s="79" t="n"/>
      <c r="AEI194" s="79" t="n"/>
      <c r="AEL194" s="78" t="n">
        <v>4</v>
      </c>
      <c r="AEM194" s="79" t="n"/>
      <c r="AEN194" s="79" t="n"/>
      <c r="AEO194" s="79" t="n"/>
      <c r="AEP194" s="79" t="n"/>
      <c r="AEQ194" s="79" t="n"/>
      <c r="AER194" s="79" t="n"/>
      <c r="AES194" s="79" t="n"/>
      <c r="AET194" s="79" t="n"/>
      <c r="AEU194" s="79" t="n"/>
      <c r="AEV194" s="79" t="n"/>
      <c r="AEW194" s="79" t="n"/>
      <c r="AEX194" s="79" t="n"/>
      <c r="AEY194" s="79" t="n"/>
      <c r="AEZ194" s="79" t="n"/>
      <c r="AFA194" s="79" t="n"/>
      <c r="AFB194" s="79" t="n"/>
      <c r="AFC194" s="79" t="n"/>
      <c r="AFD194" s="79" t="n"/>
      <c r="AFE194" s="79" t="n"/>
      <c r="AFF194" s="79" t="n"/>
      <c r="AFG194" s="79" t="n"/>
      <c r="AFH194" s="79" t="n"/>
      <c r="AFI194" s="79" t="n"/>
      <c r="AFJ194" s="79" t="n"/>
      <c r="AFK194" s="79" t="n"/>
      <c r="AFL194" s="79" t="n"/>
      <c r="AFM194" s="79" t="n"/>
      <c r="AFN194" s="79" t="n"/>
      <c r="AFO194" s="79" t="n"/>
      <c r="AFP194" s="79" t="n"/>
      <c r="AFQ194" s="79" t="n"/>
      <c r="AFR194" s="79" t="n"/>
      <c r="AFS194" s="79" t="n"/>
      <c r="AFT194" s="79" t="n"/>
      <c r="AFU194" s="79" t="n"/>
      <c r="AFV194" s="79" t="n"/>
      <c r="AFW194" s="79" t="n"/>
      <c r="AFX194" s="79" t="n"/>
      <c r="AFY194" s="79" t="n"/>
      <c r="AFZ194" s="79" t="n"/>
    </row>
    <row r="195">
      <c r="A195" s="78" t="n">
        <v>5</v>
      </c>
      <c r="B195" s="79" t="n"/>
      <c r="C195" s="79" t="n"/>
      <c r="D195" s="79" t="n"/>
      <c r="E195" s="79" t="n"/>
      <c r="F195" s="79" t="n"/>
      <c r="G195" s="79" t="n"/>
      <c r="H195" s="79" t="n"/>
      <c r="I195" s="79" t="n"/>
      <c r="J195" s="79" t="n"/>
      <c r="K195" s="79" t="n"/>
      <c r="L195" s="79" t="n"/>
      <c r="M195" s="79" t="n"/>
      <c r="N195" s="79" t="n"/>
      <c r="O195" s="79" t="n"/>
      <c r="P195" s="79" t="n"/>
      <c r="Q195" s="79" t="n"/>
      <c r="R195" s="79" t="n"/>
      <c r="S195" s="79" t="n"/>
      <c r="T195" s="79" t="n"/>
      <c r="U195" s="79" t="n"/>
      <c r="V195" s="79" t="n"/>
      <c r="W195" s="79" t="n"/>
      <c r="X195" s="79" t="n"/>
      <c r="Y195" s="79" t="n"/>
      <c r="Z195" s="79" t="n"/>
      <c r="AA195" s="79" t="n"/>
      <c r="AB195" s="79" t="n"/>
      <c r="AC195" s="79" t="n"/>
      <c r="AD195" s="79" t="n"/>
      <c r="AE195" s="79" t="n"/>
      <c r="AF195" s="79" t="n"/>
      <c r="AG195" s="79" t="n"/>
      <c r="AH195" s="79" t="n"/>
      <c r="AI195" s="79" t="n"/>
      <c r="AJ195" s="79" t="n"/>
      <c r="AK195" s="79" t="n"/>
      <c r="AL195" s="79" t="n"/>
      <c r="AM195" s="79" t="n"/>
      <c r="AN195" s="79" t="n"/>
      <c r="AO195" s="79" t="n"/>
      <c r="AR195" s="78" t="n">
        <v>5</v>
      </c>
      <c r="AS195" s="79" t="n"/>
      <c r="AT195" s="79" t="n"/>
      <c r="AU195" s="79" t="n"/>
      <c r="AV195" s="79" t="n"/>
      <c r="AW195" s="79" t="n"/>
      <c r="AX195" s="79" t="n"/>
      <c r="AY195" s="79" t="n"/>
      <c r="AZ195" s="79" t="n"/>
      <c r="BA195" s="79" t="n"/>
      <c r="BB195" s="79" t="n"/>
      <c r="BC195" s="79" t="n"/>
      <c r="BD195" s="79" t="n"/>
      <c r="BE195" s="79" t="n"/>
      <c r="BF195" s="79" t="n"/>
      <c r="BG195" s="79" t="n"/>
      <c r="BH195" s="79" t="n"/>
      <c r="BI195" s="79" t="n"/>
      <c r="BJ195" s="79" t="n"/>
      <c r="BK195" s="79" t="n"/>
      <c r="BL195" s="79" t="n"/>
      <c r="BM195" s="79" t="n"/>
      <c r="BN195" s="79" t="n"/>
      <c r="BO195" s="79" t="n"/>
      <c r="BP195" s="79" t="n"/>
      <c r="BQ195" s="79" t="n"/>
      <c r="BR195" s="79" t="n"/>
      <c r="BS195" s="79" t="n"/>
      <c r="BT195" s="79" t="n"/>
      <c r="BU195" s="79" t="n"/>
      <c r="BV195" s="79" t="n"/>
      <c r="BW195" s="79" t="n"/>
      <c r="BX195" s="79" t="n"/>
      <c r="BY195" s="79" t="n"/>
      <c r="BZ195" s="79" t="n"/>
      <c r="CA195" s="79" t="n"/>
      <c r="CB195" s="79" t="n"/>
      <c r="CC195" s="79" t="n"/>
      <c r="CD195" s="79" t="n"/>
      <c r="CE195" s="79" t="n"/>
      <c r="CF195" s="79" t="n"/>
      <c r="CI195" s="78" t="n">
        <v>5</v>
      </c>
      <c r="CJ195" s="79" t="n"/>
      <c r="CK195" s="79" t="n"/>
      <c r="CL195" s="79" t="n"/>
      <c r="CM195" s="79" t="n"/>
      <c r="CN195" s="79" t="n"/>
      <c r="CO195" s="79" t="n"/>
      <c r="CP195" s="79" t="n"/>
      <c r="CQ195" s="79" t="n"/>
      <c r="CR195" s="79" t="n"/>
      <c r="CS195" s="79" t="n"/>
      <c r="CT195" s="79" t="n"/>
      <c r="CU195" s="79" t="n"/>
      <c r="CV195" s="79" t="n"/>
      <c r="CW195" s="79" t="n"/>
      <c r="CX195" s="79" t="n"/>
      <c r="CY195" s="79" t="n"/>
      <c r="CZ195" s="79" t="n"/>
      <c r="DA195" s="79" t="n"/>
      <c r="DB195" s="79" t="n"/>
      <c r="DC195" s="79" t="n"/>
      <c r="DD195" s="79" t="n"/>
      <c r="DE195" s="79" t="n"/>
      <c r="DF195" s="79" t="n"/>
      <c r="DG195" s="79" t="n"/>
      <c r="DH195" s="79" t="n"/>
      <c r="DI195" s="79" t="n"/>
      <c r="DJ195" s="79" t="n"/>
      <c r="DK195" s="79" t="n"/>
      <c r="DL195" s="79" t="n"/>
      <c r="DM195" s="79" t="n"/>
      <c r="DN195" s="79" t="n"/>
      <c r="DO195" s="79" t="n"/>
      <c r="DP195" s="79" t="n"/>
      <c r="DQ195" s="79" t="n"/>
      <c r="DR195" s="79" t="n"/>
      <c r="DS195" s="79" t="n"/>
      <c r="DT195" s="79" t="n"/>
      <c r="DU195" s="79" t="n"/>
      <c r="DV195" s="79" t="n"/>
      <c r="DW195" s="79" t="n"/>
      <c r="DZ195" s="78" t="n">
        <v>5</v>
      </c>
      <c r="EA195" s="79" t="n"/>
      <c r="EB195" s="79" t="n"/>
      <c r="EC195" s="79" t="n"/>
      <c r="ED195" s="79" t="n"/>
      <c r="EE195" s="79" t="n"/>
      <c r="EF195" s="79" t="n"/>
      <c r="EG195" s="79" t="n"/>
      <c r="EH195" s="79" t="n"/>
      <c r="EI195" s="79" t="n"/>
      <c r="EJ195" s="79" t="n"/>
      <c r="EK195" s="79" t="n"/>
      <c r="EL195" s="79" t="n"/>
      <c r="EM195" s="79" t="n"/>
      <c r="EN195" s="79" t="n"/>
      <c r="EO195" s="79" t="n"/>
      <c r="EP195" s="79" t="n"/>
      <c r="EQ195" s="79" t="n"/>
      <c r="ER195" s="79" t="n"/>
      <c r="ES195" s="79" t="n"/>
      <c r="ET195" s="79" t="n"/>
      <c r="EU195" s="79" t="n"/>
      <c r="EV195" s="79" t="n"/>
      <c r="EW195" s="79" t="n"/>
      <c r="EX195" s="79" t="n"/>
      <c r="EY195" s="79" t="n"/>
      <c r="EZ195" s="79" t="n"/>
      <c r="FA195" s="79" t="n"/>
      <c r="FB195" s="79" t="n"/>
      <c r="FC195" s="79" t="n"/>
      <c r="FD195" s="79" t="n"/>
      <c r="FE195" s="79" t="n"/>
      <c r="FF195" s="79" t="n"/>
      <c r="FG195" s="79" t="n"/>
      <c r="FH195" s="79" t="n"/>
      <c r="FI195" s="79" t="n"/>
      <c r="FJ195" s="79" t="n"/>
      <c r="FK195" s="79" t="n"/>
      <c r="FL195" s="79" t="n"/>
      <c r="FM195" s="79" t="n"/>
      <c r="FN195" s="79" t="n"/>
      <c r="FQ195" s="78" t="n">
        <v>5</v>
      </c>
      <c r="FR195" s="79" t="n"/>
      <c r="FS195" s="79" t="n"/>
      <c r="FT195" s="79" t="n"/>
      <c r="FU195" s="79" t="n"/>
      <c r="FV195" s="79" t="n"/>
      <c r="FW195" s="79" t="n"/>
      <c r="FX195" s="79" t="n"/>
      <c r="FY195" s="79" t="n"/>
      <c r="FZ195" s="79" t="n"/>
      <c r="GA195" s="79" t="n"/>
      <c r="GB195" s="79" t="n"/>
      <c r="GC195" s="79" t="n"/>
      <c r="GD195" s="79" t="n"/>
      <c r="GE195" s="79" t="n"/>
      <c r="GF195" s="79" t="n"/>
      <c r="GG195" s="79" t="n"/>
      <c r="GH195" s="79" t="n"/>
      <c r="GI195" s="79" t="n"/>
      <c r="GJ195" s="79" t="n"/>
      <c r="GK195" s="79" t="n"/>
      <c r="GL195" s="79" t="n"/>
      <c r="GM195" s="79" t="n"/>
      <c r="GN195" s="79" t="n"/>
      <c r="GO195" s="79" t="n"/>
      <c r="GP195" s="79" t="n"/>
      <c r="GQ195" s="79" t="n"/>
      <c r="GR195" s="79" t="n"/>
      <c r="GS195" s="79" t="n"/>
      <c r="GT195" s="79" t="n"/>
      <c r="GU195" s="79" t="n"/>
      <c r="GV195" s="79" t="n"/>
      <c r="GW195" s="79" t="n"/>
      <c r="GX195" s="79" t="n"/>
      <c r="GY195" s="79" t="n"/>
      <c r="GZ195" s="79" t="n"/>
      <c r="HA195" s="79" t="n"/>
      <c r="HB195" s="79" t="n"/>
      <c r="HC195" s="79" t="n"/>
      <c r="HD195" s="79" t="n"/>
      <c r="HE195" s="79" t="n"/>
      <c r="HH195" s="78" t="n">
        <v>5</v>
      </c>
      <c r="HI195" s="79" t="n"/>
      <c r="HJ195" s="79" t="n"/>
      <c r="HK195" s="79" t="n"/>
      <c r="HL195" s="79" t="n"/>
      <c r="HM195" s="79" t="n"/>
      <c r="HN195" s="79" t="n"/>
      <c r="HO195" s="79" t="n"/>
      <c r="HP195" s="79" t="n"/>
      <c r="HQ195" s="79" t="n"/>
      <c r="HR195" s="79" t="n"/>
      <c r="HS195" s="79" t="n"/>
      <c r="HT195" s="79" t="n"/>
      <c r="HU195" s="79" t="n"/>
      <c r="HV195" s="79" t="n"/>
      <c r="HW195" s="79" t="n"/>
      <c r="HX195" s="79" t="n"/>
      <c r="HY195" s="79" t="n"/>
      <c r="HZ195" s="79" t="n"/>
      <c r="IA195" s="79" t="n"/>
      <c r="IB195" s="79" t="n"/>
      <c r="IC195" s="79" t="n"/>
      <c r="ID195" s="79" t="n"/>
      <c r="IE195" s="79" t="n"/>
      <c r="IF195" s="79" t="n"/>
      <c r="IG195" s="79" t="n"/>
      <c r="IH195" s="79" t="n"/>
      <c r="II195" s="79" t="n"/>
      <c r="IJ195" s="79" t="n"/>
      <c r="IK195" s="79" t="n"/>
      <c r="IL195" s="79" t="n"/>
      <c r="IM195" s="79" t="n"/>
      <c r="IN195" s="79" t="n"/>
      <c r="IO195" s="79" t="n"/>
      <c r="IP195" s="79" t="n"/>
      <c r="IQ195" s="79" t="n"/>
      <c r="IR195" s="79" t="n"/>
      <c r="IS195" s="79" t="n"/>
      <c r="IT195" s="79" t="n"/>
      <c r="IU195" s="79" t="n"/>
      <c r="IV195" s="79" t="n"/>
      <c r="IY195" s="78" t="n">
        <v>5</v>
      </c>
      <c r="IZ195" s="79" t="n"/>
      <c r="JA195" s="79" t="n"/>
      <c r="JB195" s="79" t="n"/>
      <c r="JC195" s="79" t="n"/>
      <c r="JD195" s="79" t="n"/>
      <c r="JE195" s="79" t="n"/>
      <c r="JF195" s="79" t="n"/>
      <c r="JG195" s="79" t="n"/>
      <c r="JH195" s="79" t="n"/>
      <c r="JI195" s="79" t="n"/>
      <c r="JJ195" s="79" t="n"/>
      <c r="JK195" s="79" t="n"/>
      <c r="JL195" s="79" t="n"/>
      <c r="JM195" s="79" t="n"/>
      <c r="JN195" s="79" t="n"/>
      <c r="JO195" s="79" t="n"/>
      <c r="JP195" s="79" t="n"/>
      <c r="JQ195" s="79" t="n"/>
      <c r="JR195" s="79" t="n"/>
      <c r="JS195" s="79" t="n"/>
      <c r="JT195" s="79" t="n"/>
      <c r="JU195" s="79" t="n"/>
      <c r="JV195" s="79" t="n"/>
      <c r="JW195" s="79" t="n"/>
      <c r="JX195" s="79" t="n"/>
      <c r="JY195" s="79" t="n"/>
      <c r="JZ195" s="79" t="n"/>
      <c r="KA195" s="79" t="n"/>
      <c r="KB195" s="79" t="n"/>
      <c r="KC195" s="79" t="n"/>
      <c r="KD195" s="79" t="n"/>
      <c r="KE195" s="79" t="n"/>
      <c r="KF195" s="79" t="n"/>
      <c r="KG195" s="79" t="n"/>
      <c r="KH195" s="79" t="n"/>
      <c r="KI195" s="79" t="n"/>
      <c r="KJ195" s="79" t="n"/>
      <c r="KK195" s="79" t="n"/>
      <c r="KL195" s="79" t="n"/>
      <c r="KM195" s="79" t="n"/>
      <c r="KP195" s="78" t="n">
        <v>5</v>
      </c>
      <c r="KQ195" s="79" t="n"/>
      <c r="KR195" s="79" t="n"/>
      <c r="KS195" s="79" t="n"/>
      <c r="KT195" s="79" t="n"/>
      <c r="KU195" s="79" t="n"/>
      <c r="KV195" s="79" t="n"/>
      <c r="KW195" s="79" t="n"/>
      <c r="KX195" s="79" t="n"/>
      <c r="KY195" s="79" t="n"/>
      <c r="KZ195" s="79" t="n"/>
      <c r="LA195" s="79" t="n"/>
      <c r="LB195" s="79" t="n"/>
      <c r="LC195" s="79" t="n"/>
      <c r="LD195" s="79" t="n"/>
      <c r="LE195" s="79" t="n"/>
      <c r="LF195" s="79" t="n"/>
      <c r="LG195" s="79" t="n"/>
      <c r="LH195" s="79" t="n"/>
      <c r="LI195" s="79" t="n"/>
      <c r="LJ195" s="79" t="n"/>
      <c r="LK195" s="79" t="n"/>
      <c r="LL195" s="79" t="n"/>
      <c r="LM195" s="79" t="n"/>
      <c r="LN195" s="79" t="n"/>
      <c r="LO195" s="79" t="n"/>
      <c r="LP195" s="79" t="n"/>
      <c r="LQ195" s="79" t="n"/>
      <c r="LR195" s="79" t="n"/>
      <c r="LS195" s="79" t="n"/>
      <c r="LT195" s="79" t="n"/>
      <c r="LU195" s="79" t="n"/>
      <c r="LV195" s="79" t="n"/>
      <c r="LW195" s="79" t="n"/>
      <c r="LX195" s="79" t="n"/>
      <c r="LY195" s="79" t="n"/>
      <c r="LZ195" s="79" t="n"/>
      <c r="MA195" s="79" t="n"/>
      <c r="MB195" s="79" t="n"/>
      <c r="MC195" s="79" t="n"/>
      <c r="MD195" s="79" t="n"/>
      <c r="MG195" s="78" t="n">
        <v>5</v>
      </c>
      <c r="MH195" s="79" t="n"/>
      <c r="MI195" s="79" t="n"/>
      <c r="MJ195" s="79" t="n"/>
      <c r="MK195" s="79" t="n"/>
      <c r="ML195" s="79" t="n"/>
      <c r="MM195" s="79" t="n"/>
      <c r="MN195" s="79" t="n"/>
      <c r="MO195" s="79" t="n"/>
      <c r="MP195" s="79" t="n"/>
      <c r="MQ195" s="79" t="n"/>
      <c r="MR195" s="79" t="n"/>
      <c r="MS195" s="79" t="n"/>
      <c r="MT195" s="79" t="n"/>
      <c r="MU195" s="79" t="n"/>
      <c r="MV195" s="79" t="n"/>
      <c r="MW195" s="79" t="n"/>
      <c r="MX195" s="79" t="n"/>
      <c r="MY195" s="79" t="n"/>
      <c r="MZ195" s="79" t="n"/>
      <c r="NA195" s="79" t="n"/>
      <c r="NB195" s="79" t="n"/>
      <c r="NC195" s="79" t="n"/>
      <c r="ND195" s="79" t="n"/>
      <c r="NE195" s="79" t="n"/>
      <c r="NF195" s="79" t="n"/>
      <c r="NG195" s="79" t="n"/>
      <c r="NH195" s="79" t="n"/>
      <c r="NI195" s="79" t="n"/>
      <c r="NJ195" s="79" t="n"/>
      <c r="NK195" s="79" t="n"/>
      <c r="NL195" s="79" t="n"/>
      <c r="NM195" s="79" t="n"/>
      <c r="NN195" s="79" t="n"/>
      <c r="NO195" s="79" t="n"/>
      <c r="NP195" s="79" t="n"/>
      <c r="NQ195" s="79" t="n"/>
      <c r="NR195" s="79" t="n"/>
      <c r="NS195" s="79" t="n"/>
      <c r="NT195" s="79" t="n"/>
      <c r="NU195" s="79" t="n"/>
      <c r="NX195" s="78" t="n">
        <v>5</v>
      </c>
      <c r="NY195" s="79" t="n"/>
      <c r="NZ195" s="79" t="n"/>
      <c r="OA195" s="79" t="n"/>
      <c r="OB195" s="79" t="n"/>
      <c r="OC195" s="79" t="n"/>
      <c r="OD195" s="79" t="n"/>
      <c r="OE195" s="79" t="n"/>
      <c r="OF195" s="79" t="n"/>
      <c r="OG195" s="79" t="n"/>
      <c r="OH195" s="79" t="n"/>
      <c r="OI195" s="79" t="n"/>
      <c r="OJ195" s="79" t="n"/>
      <c r="OK195" s="79" t="n"/>
      <c r="OL195" s="79" t="n"/>
      <c r="OM195" s="79" t="n"/>
      <c r="ON195" s="79" t="n"/>
      <c r="OO195" s="79" t="n"/>
      <c r="OP195" s="79" t="n"/>
      <c r="OQ195" s="79" t="n"/>
      <c r="OR195" s="79" t="n"/>
      <c r="OS195" s="79" t="n"/>
      <c r="OT195" s="79" t="n"/>
      <c r="OU195" s="79" t="n"/>
      <c r="OV195" s="79" t="n"/>
      <c r="OW195" s="79" t="n"/>
      <c r="OX195" s="79" t="n"/>
      <c r="OY195" s="79" t="n"/>
      <c r="OZ195" s="79" t="n"/>
      <c r="PA195" s="79" t="n"/>
      <c r="PB195" s="79" t="n"/>
      <c r="PC195" s="79" t="n"/>
      <c r="PD195" s="79" t="n"/>
      <c r="PE195" s="79" t="n"/>
      <c r="PF195" s="79" t="n"/>
      <c r="PG195" s="79" t="n"/>
      <c r="PH195" s="79" t="n"/>
      <c r="PI195" s="79" t="n"/>
      <c r="PJ195" s="79" t="n"/>
      <c r="PK195" s="79" t="n"/>
      <c r="PL195" s="79" t="n"/>
      <c r="PO195" s="78" t="n">
        <v>5</v>
      </c>
      <c r="PP195" s="79" t="n"/>
      <c r="PQ195" s="79" t="n"/>
      <c r="PR195" s="79" t="n"/>
      <c r="PS195" s="79" t="n"/>
      <c r="PT195" s="79" t="n"/>
      <c r="PU195" s="79" t="n"/>
      <c r="PV195" s="79" t="n"/>
      <c r="PW195" s="79" t="n"/>
      <c r="PX195" s="79" t="n"/>
      <c r="PY195" s="79" t="n"/>
      <c r="PZ195" s="79" t="n"/>
      <c r="QA195" s="79" t="n"/>
      <c r="QB195" s="79" t="n"/>
      <c r="QC195" s="79" t="n"/>
      <c r="QD195" s="79" t="n"/>
      <c r="QE195" s="79" t="n"/>
      <c r="QF195" s="79" t="n"/>
      <c r="QG195" s="79" t="n"/>
      <c r="QH195" s="79" t="n"/>
      <c r="QI195" s="79" t="n"/>
      <c r="QJ195" s="79" t="n"/>
      <c r="QK195" s="79" t="n"/>
      <c r="QL195" s="79" t="n"/>
      <c r="QM195" s="79" t="n"/>
      <c r="QN195" s="79" t="n"/>
      <c r="QO195" s="79" t="n"/>
      <c r="QP195" s="79" t="n"/>
      <c r="QQ195" s="79" t="n"/>
      <c r="QR195" s="79" t="n"/>
      <c r="QS195" s="79" t="n"/>
      <c r="QT195" s="79" t="n"/>
      <c r="QU195" s="79" t="n"/>
      <c r="QV195" s="79" t="n"/>
      <c r="QW195" s="79" t="n"/>
      <c r="QX195" s="79" t="n"/>
      <c r="QY195" s="79" t="n"/>
      <c r="QZ195" s="79" t="n"/>
      <c r="RA195" s="79" t="n"/>
      <c r="RB195" s="79" t="n"/>
      <c r="RC195" s="79" t="n"/>
      <c r="RF195" s="78" t="n">
        <v>5</v>
      </c>
      <c r="RG195" s="79" t="n"/>
      <c r="RH195" s="79" t="n"/>
      <c r="RI195" s="79" t="n"/>
      <c r="RJ195" s="79" t="n"/>
      <c r="RK195" s="79" t="n"/>
      <c r="RL195" s="79" t="n"/>
      <c r="RM195" s="79" t="n"/>
      <c r="RN195" s="79" t="n"/>
      <c r="RO195" s="79" t="n"/>
      <c r="RP195" s="79" t="n"/>
      <c r="RQ195" s="79" t="n"/>
      <c r="RR195" s="79" t="n"/>
      <c r="RS195" s="79" t="n"/>
      <c r="RT195" s="79" t="n"/>
      <c r="RU195" s="79" t="n"/>
      <c r="RV195" s="79" t="n"/>
      <c r="RW195" s="79" t="n"/>
      <c r="RX195" s="79" t="n"/>
      <c r="RY195" s="79" t="n"/>
      <c r="RZ195" s="79" t="n"/>
      <c r="SA195" s="79" t="n"/>
      <c r="SB195" s="79" t="n"/>
      <c r="SC195" s="79" t="n"/>
      <c r="SD195" s="79" t="n"/>
      <c r="SE195" s="79" t="n"/>
      <c r="SF195" s="79" t="n"/>
      <c r="SG195" s="79" t="n"/>
      <c r="SH195" s="79" t="n"/>
      <c r="SI195" s="79" t="n"/>
      <c r="SJ195" s="79" t="n"/>
      <c r="SK195" s="79" t="n"/>
      <c r="SL195" s="79" t="n"/>
      <c r="SM195" s="79" t="n"/>
      <c r="SN195" s="79" t="n"/>
      <c r="SO195" s="79" t="n"/>
      <c r="SP195" s="79" t="n"/>
      <c r="SQ195" s="79" t="n"/>
      <c r="SR195" s="79" t="n"/>
      <c r="SS195" s="79" t="n"/>
      <c r="ST195" s="79" t="n"/>
      <c r="SW195" s="78" t="n">
        <v>5</v>
      </c>
      <c r="SX195" s="79" t="n"/>
      <c r="SY195" s="79" t="n"/>
      <c r="SZ195" s="79" t="n"/>
      <c r="TA195" s="79" t="n"/>
      <c r="TB195" s="79" t="n"/>
      <c r="TC195" s="79" t="n"/>
      <c r="TD195" s="79" t="n"/>
      <c r="TE195" s="79" t="n"/>
      <c r="TF195" s="79" t="n"/>
      <c r="TG195" s="79" t="n"/>
      <c r="TH195" s="79" t="n"/>
      <c r="TI195" s="79" t="n"/>
      <c r="TJ195" s="79" t="n"/>
      <c r="TK195" s="79" t="n"/>
      <c r="TL195" s="79" t="n"/>
      <c r="TM195" s="79" t="n"/>
      <c r="TN195" s="79" t="n"/>
      <c r="TO195" s="79" t="n"/>
      <c r="TP195" s="79" t="n"/>
      <c r="TQ195" s="79" t="n"/>
      <c r="TR195" s="79" t="n"/>
      <c r="TS195" s="79" t="n"/>
      <c r="TT195" s="79" t="n"/>
      <c r="TU195" s="79" t="n"/>
      <c r="TV195" s="79" t="n"/>
      <c r="TW195" s="79" t="n"/>
      <c r="TX195" s="79" t="n"/>
      <c r="TY195" s="79" t="n"/>
      <c r="TZ195" s="79" t="n"/>
      <c r="UA195" s="79" t="n"/>
      <c r="UB195" s="79" t="n"/>
      <c r="UC195" s="79" t="n"/>
      <c r="UD195" s="79" t="n"/>
      <c r="UE195" s="79" t="n"/>
      <c r="UF195" s="79" t="n"/>
      <c r="UG195" s="79" t="n"/>
      <c r="UH195" s="79" t="n"/>
      <c r="UI195" s="79" t="n"/>
      <c r="UJ195" s="79" t="n"/>
      <c r="UK195" s="79" t="n"/>
      <c r="UN195" s="78" t="n">
        <v>5</v>
      </c>
      <c r="UO195" s="79" t="n"/>
      <c r="UP195" s="79" t="n"/>
      <c r="UQ195" s="79" t="n"/>
      <c r="UR195" s="79" t="n"/>
      <c r="US195" s="79" t="n"/>
      <c r="UT195" s="79" t="n"/>
      <c r="UU195" s="79" t="n"/>
      <c r="UV195" s="79" t="n"/>
      <c r="UW195" s="79" t="n"/>
      <c r="UX195" s="79" t="n"/>
      <c r="UY195" s="79" t="n"/>
      <c r="UZ195" s="79" t="n"/>
      <c r="VA195" s="79" t="n"/>
      <c r="VB195" s="79" t="n"/>
      <c r="VC195" s="79" t="n"/>
      <c r="VD195" s="79" t="n"/>
      <c r="VE195" s="79" t="n"/>
      <c r="VF195" s="79" t="n"/>
      <c r="VG195" s="79" t="n"/>
      <c r="VH195" s="79" t="n"/>
      <c r="VI195" s="79" t="n"/>
      <c r="VJ195" s="79" t="n"/>
      <c r="VK195" s="79" t="n"/>
      <c r="VL195" s="79" t="n"/>
      <c r="VM195" s="79" t="n"/>
      <c r="VN195" s="79" t="n"/>
      <c r="VO195" s="79" t="n"/>
      <c r="VP195" s="79" t="n"/>
      <c r="VQ195" s="79" t="n"/>
      <c r="VR195" s="79" t="n"/>
      <c r="VS195" s="79" t="n"/>
      <c r="VT195" s="79" t="n"/>
      <c r="VU195" s="79" t="n"/>
      <c r="VV195" s="79" t="n"/>
      <c r="VW195" s="79" t="n"/>
      <c r="VX195" s="79" t="n"/>
      <c r="VY195" s="79" t="n"/>
      <c r="VZ195" s="79" t="n"/>
      <c r="WA195" s="79" t="n"/>
      <c r="WB195" s="79" t="n"/>
      <c r="WE195" s="78" t="n">
        <v>5</v>
      </c>
      <c r="WF195" s="79" t="n"/>
      <c r="WG195" s="79" t="n"/>
      <c r="WH195" s="79" t="n"/>
      <c r="WI195" s="79" t="n"/>
      <c r="WJ195" s="79" t="n"/>
      <c r="WK195" s="79" t="n"/>
      <c r="WL195" s="79" t="n"/>
      <c r="WM195" s="79" t="n"/>
      <c r="WN195" s="79" t="n"/>
      <c r="WO195" s="79" t="n"/>
      <c r="WP195" s="79" t="n"/>
      <c r="WQ195" s="79" t="n"/>
      <c r="WR195" s="79" t="n"/>
      <c r="WS195" s="79" t="n"/>
      <c r="WT195" s="79" t="n"/>
      <c r="WU195" s="79" t="n"/>
      <c r="WV195" s="79" t="n"/>
      <c r="WW195" s="79" t="n"/>
      <c r="WX195" s="79" t="n"/>
      <c r="WY195" s="79" t="n"/>
      <c r="WZ195" s="79" t="n"/>
      <c r="XA195" s="79" t="n"/>
      <c r="XB195" s="79" t="n"/>
      <c r="XC195" s="79" t="n"/>
      <c r="XD195" s="79" t="n"/>
      <c r="XE195" s="79" t="n"/>
      <c r="XF195" s="79" t="n"/>
      <c r="XG195" s="79" t="n"/>
      <c r="XH195" s="79" t="n"/>
      <c r="XI195" s="79" t="n"/>
      <c r="XJ195" s="79" t="n"/>
      <c r="XK195" s="79" t="n"/>
      <c r="XL195" s="79" t="n"/>
      <c r="XM195" s="79" t="n"/>
      <c r="XN195" s="79" t="n"/>
      <c r="XO195" s="79" t="n"/>
      <c r="XP195" s="79" t="n"/>
      <c r="XQ195" s="79" t="n"/>
      <c r="XR195" s="79" t="n"/>
      <c r="XS195" s="79" t="n"/>
      <c r="XV195" s="78" t="n">
        <v>5</v>
      </c>
      <c r="XW195" s="79" t="n"/>
      <c r="XX195" s="79" t="n"/>
      <c r="XY195" s="79" t="n"/>
      <c r="XZ195" s="79" t="n"/>
      <c r="YA195" s="79" t="n"/>
      <c r="YB195" s="79" t="n"/>
      <c r="YC195" s="79" t="n"/>
      <c r="YD195" s="79" t="n"/>
      <c r="YE195" s="79" t="n"/>
      <c r="YF195" s="79" t="n"/>
      <c r="YG195" s="79" t="n"/>
      <c r="YH195" s="79" t="n"/>
      <c r="YI195" s="79" t="n"/>
      <c r="YJ195" s="79" t="n"/>
      <c r="YK195" s="79" t="n"/>
      <c r="YL195" s="79" t="n"/>
      <c r="YM195" s="79" t="n"/>
      <c r="YN195" s="79" t="n"/>
      <c r="YO195" s="79" t="n"/>
      <c r="YP195" s="79" t="n"/>
      <c r="YQ195" s="79" t="n"/>
      <c r="YR195" s="79" t="n"/>
      <c r="YS195" s="79" t="n"/>
      <c r="YT195" s="79" t="n"/>
      <c r="YU195" s="79" t="n"/>
      <c r="YV195" s="79" t="n"/>
      <c r="YW195" s="79" t="n"/>
      <c r="YX195" s="79" t="n"/>
      <c r="YY195" s="79" t="n"/>
      <c r="YZ195" s="79" t="n"/>
      <c r="ZA195" s="79" t="n"/>
      <c r="ZB195" s="79" t="n"/>
      <c r="ZC195" s="79" t="n"/>
      <c r="ZD195" s="79" t="n"/>
      <c r="ZE195" s="79" t="n"/>
      <c r="ZF195" s="79" t="n"/>
      <c r="ZG195" s="79" t="n"/>
      <c r="ZH195" s="79" t="n"/>
      <c r="ZI195" s="79" t="n"/>
      <c r="ZJ195" s="79" t="n"/>
      <c r="ZM195" s="78" t="n">
        <v>5</v>
      </c>
      <c r="ZN195" s="79" t="n"/>
      <c r="ZO195" s="79" t="n"/>
      <c r="ZP195" s="79" t="n"/>
      <c r="ZQ195" s="79" t="n"/>
      <c r="ZR195" s="79" t="n"/>
      <c r="ZS195" s="79" t="n"/>
      <c r="ZT195" s="79" t="n"/>
      <c r="ZU195" s="79" t="n"/>
      <c r="ZV195" s="79" t="n"/>
      <c r="ZW195" s="79" t="n"/>
      <c r="ZX195" s="79" t="n"/>
      <c r="ZY195" s="79" t="n"/>
      <c r="ZZ195" s="79" t="n"/>
      <c r="AAA195" s="79" t="n"/>
      <c r="AAB195" s="79" t="n"/>
      <c r="AAC195" s="79" t="n"/>
      <c r="AAD195" s="79" t="n"/>
      <c r="AAE195" s="79" t="n"/>
      <c r="AAF195" s="79" t="n"/>
      <c r="AAG195" s="79" t="n"/>
      <c r="AAH195" s="79" t="n"/>
      <c r="AAI195" s="79" t="n"/>
      <c r="AAJ195" s="79" t="n"/>
      <c r="AAK195" s="79" t="n"/>
      <c r="AAL195" s="79" t="n"/>
      <c r="AAM195" s="79" t="n"/>
      <c r="AAN195" s="79" t="n"/>
      <c r="AAO195" s="79" t="n"/>
      <c r="AAP195" s="79" t="n"/>
      <c r="AAQ195" s="79" t="n"/>
      <c r="AAR195" s="79" t="n"/>
      <c r="AAS195" s="79" t="n"/>
      <c r="AAT195" s="79" t="n"/>
      <c r="AAU195" s="79" t="n"/>
      <c r="AAV195" s="79" t="n"/>
      <c r="AAW195" s="79" t="n"/>
      <c r="AAX195" s="79" t="n"/>
      <c r="AAY195" s="79" t="n"/>
      <c r="AAZ195" s="79" t="n"/>
      <c r="ABA195" s="79" t="n"/>
      <c r="ABD195" s="78" t="n">
        <v>5</v>
      </c>
      <c r="ABE195" s="79" t="n"/>
      <c r="ABF195" s="79" t="n"/>
      <c r="ABG195" s="79" t="n"/>
      <c r="ABH195" s="79" t="n"/>
      <c r="ABI195" s="79" t="n"/>
      <c r="ABJ195" s="79" t="n"/>
      <c r="ABK195" s="79" t="n"/>
      <c r="ABL195" s="79" t="n"/>
      <c r="ABM195" s="79" t="n"/>
      <c r="ABN195" s="79" t="n"/>
      <c r="ABO195" s="79" t="n"/>
      <c r="ABP195" s="79" t="n"/>
      <c r="ABQ195" s="79" t="n"/>
      <c r="ABR195" s="79" t="n"/>
      <c r="ABS195" s="79" t="n"/>
      <c r="ABT195" s="79" t="n"/>
      <c r="ABU195" s="79" t="n"/>
      <c r="ABV195" s="79" t="n"/>
      <c r="ABW195" s="79" t="n"/>
      <c r="ABX195" s="79" t="n"/>
      <c r="ABY195" s="79" t="n"/>
      <c r="ABZ195" s="79" t="n"/>
      <c r="ACA195" s="79" t="n"/>
      <c r="ACB195" s="79" t="n"/>
      <c r="ACC195" s="79" t="n"/>
      <c r="ACD195" s="79" t="n"/>
      <c r="ACE195" s="79" t="n"/>
      <c r="ACF195" s="79" t="n"/>
      <c r="ACG195" s="79" t="n"/>
      <c r="ACH195" s="79" t="n"/>
      <c r="ACI195" s="79" t="n"/>
      <c r="ACJ195" s="79" t="n"/>
      <c r="ACK195" s="79" t="n"/>
      <c r="ACL195" s="79" t="n"/>
      <c r="ACM195" s="79" t="n"/>
      <c r="ACN195" s="79" t="n"/>
      <c r="ACO195" s="79" t="n"/>
      <c r="ACP195" s="79" t="n"/>
      <c r="ACQ195" s="79" t="n"/>
      <c r="ACR195" s="79" t="n"/>
      <c r="ACU195" s="78" t="n">
        <v>5</v>
      </c>
      <c r="ACV195" s="79" t="n"/>
      <c r="ACW195" s="79" t="n"/>
      <c r="ACX195" s="79" t="n"/>
      <c r="ACY195" s="79" t="n"/>
      <c r="ACZ195" s="79" t="n"/>
      <c r="ADA195" s="79" t="n"/>
      <c r="ADB195" s="79" t="n"/>
      <c r="ADC195" s="79" t="n"/>
      <c r="ADD195" s="79" t="n"/>
      <c r="ADE195" s="79" t="n"/>
      <c r="ADF195" s="79" t="n"/>
      <c r="ADG195" s="79" t="n"/>
      <c r="ADH195" s="79" t="n"/>
      <c r="ADI195" s="79" t="n"/>
      <c r="ADJ195" s="79" t="n"/>
      <c r="ADK195" s="79" t="n"/>
      <c r="ADL195" s="79" t="n"/>
      <c r="ADM195" s="79" t="n"/>
      <c r="ADN195" s="79" t="n"/>
      <c r="ADO195" s="79" t="n"/>
      <c r="ADP195" s="79" t="n"/>
      <c r="ADQ195" s="79" t="n"/>
      <c r="ADR195" s="79" t="n"/>
      <c r="ADS195" s="79" t="n"/>
      <c r="ADT195" s="79" t="n"/>
      <c r="ADU195" s="79" t="n"/>
      <c r="ADV195" s="79" t="n"/>
      <c r="ADW195" s="79" t="n"/>
      <c r="ADX195" s="79" t="n"/>
      <c r="ADY195" s="79" t="n"/>
      <c r="ADZ195" s="79" t="n"/>
      <c r="AEA195" s="79" t="n"/>
      <c r="AEB195" s="79" t="n"/>
      <c r="AEC195" s="79" t="n"/>
      <c r="AED195" s="79" t="n"/>
      <c r="AEE195" s="79" t="n"/>
      <c r="AEF195" s="79" t="n"/>
      <c r="AEG195" s="79" t="n"/>
      <c r="AEH195" s="79" t="n"/>
      <c r="AEI195" s="79" t="n"/>
      <c r="AEL195" s="78" t="n">
        <v>5</v>
      </c>
      <c r="AEM195" s="79" t="n"/>
      <c r="AEN195" s="79" t="n"/>
      <c r="AEO195" s="79" t="n"/>
      <c r="AEP195" s="79" t="n"/>
      <c r="AEQ195" s="79" t="n"/>
      <c r="AER195" s="79" t="n"/>
      <c r="AES195" s="79" t="n"/>
      <c r="AET195" s="79" t="n"/>
      <c r="AEU195" s="79" t="n"/>
      <c r="AEV195" s="79" t="n"/>
      <c r="AEW195" s="79" t="n"/>
      <c r="AEX195" s="79" t="n"/>
      <c r="AEY195" s="79" t="n"/>
      <c r="AEZ195" s="79" t="n"/>
      <c r="AFA195" s="79" t="n"/>
      <c r="AFB195" s="79" t="n"/>
      <c r="AFC195" s="79" t="n"/>
      <c r="AFD195" s="79" t="n"/>
      <c r="AFE195" s="79" t="n"/>
      <c r="AFF195" s="79" t="n"/>
      <c r="AFG195" s="79" t="n"/>
      <c r="AFH195" s="79" t="n"/>
      <c r="AFI195" s="79" t="n"/>
      <c r="AFJ195" s="79" t="n"/>
      <c r="AFK195" s="79" t="n"/>
      <c r="AFL195" s="79" t="n"/>
      <c r="AFM195" s="79" t="n"/>
      <c r="AFN195" s="79" t="n"/>
      <c r="AFO195" s="79" t="n"/>
      <c r="AFP195" s="79" t="n"/>
      <c r="AFQ195" s="79" t="n"/>
      <c r="AFR195" s="79" t="n"/>
      <c r="AFS195" s="79" t="n"/>
      <c r="AFT195" s="79" t="n"/>
      <c r="AFU195" s="79" t="n"/>
      <c r="AFV195" s="79" t="n"/>
      <c r="AFW195" s="79" t="n"/>
      <c r="AFX195" s="79" t="n"/>
      <c r="AFY195" s="79" t="n"/>
      <c r="AFZ195" s="79" t="n"/>
    </row>
    <row r="196">
      <c r="A196" s="78" t="n">
        <v>6</v>
      </c>
      <c r="B196" s="79" t="n"/>
      <c r="C196" s="79" t="n"/>
      <c r="D196" s="79" t="n"/>
      <c r="E196" s="79" t="n"/>
      <c r="F196" s="79" t="n"/>
      <c r="G196" s="79" t="n"/>
      <c r="H196" s="79" t="n"/>
      <c r="I196" s="79" t="n"/>
      <c r="J196" s="79" t="n"/>
      <c r="K196" s="79" t="n"/>
      <c r="L196" s="79" t="n"/>
      <c r="M196" s="79" t="n"/>
      <c r="N196" s="79" t="n"/>
      <c r="O196" s="79" t="n"/>
      <c r="P196" s="79" t="n"/>
      <c r="Q196" s="79" t="n"/>
      <c r="R196" s="79" t="n"/>
      <c r="S196" s="79" t="n"/>
      <c r="T196" s="79" t="n"/>
      <c r="U196" s="79" t="n"/>
      <c r="V196" s="79" t="n"/>
      <c r="W196" s="79" t="n"/>
      <c r="X196" s="79" t="n"/>
      <c r="Y196" s="79" t="n"/>
      <c r="Z196" s="79" t="n"/>
      <c r="AA196" s="79" t="n"/>
      <c r="AB196" s="79" t="n"/>
      <c r="AC196" s="79" t="n"/>
      <c r="AD196" s="79" t="n"/>
      <c r="AE196" s="79" t="n"/>
      <c r="AF196" s="79" t="n"/>
      <c r="AG196" s="79" t="n"/>
      <c r="AH196" s="79" t="n"/>
      <c r="AI196" s="79" t="n"/>
      <c r="AJ196" s="79" t="n"/>
      <c r="AK196" s="79" t="n"/>
      <c r="AL196" s="79" t="n"/>
      <c r="AM196" s="79" t="n"/>
      <c r="AN196" s="79" t="n"/>
      <c r="AO196" s="79" t="n"/>
      <c r="AR196" s="78" t="n">
        <v>6</v>
      </c>
      <c r="AS196" s="79" t="n"/>
      <c r="AT196" s="79" t="n"/>
      <c r="AU196" s="79" t="n"/>
      <c r="AV196" s="79" t="n"/>
      <c r="AW196" s="79" t="n"/>
      <c r="AX196" s="79" t="n"/>
      <c r="AY196" s="79" t="n"/>
      <c r="AZ196" s="79" t="n"/>
      <c r="BA196" s="79" t="n"/>
      <c r="BB196" s="79" t="n"/>
      <c r="BC196" s="79" t="n"/>
      <c r="BD196" s="79" t="n"/>
      <c r="BE196" s="79" t="n"/>
      <c r="BF196" s="79" t="n"/>
      <c r="BG196" s="79" t="n"/>
      <c r="BH196" s="79" t="n"/>
      <c r="BI196" s="79" t="n"/>
      <c r="BJ196" s="79" t="n"/>
      <c r="BK196" s="79" t="n"/>
      <c r="BL196" s="79" t="n"/>
      <c r="BM196" s="79" t="n"/>
      <c r="BN196" s="79" t="n"/>
      <c r="BO196" s="79" t="n"/>
      <c r="BP196" s="79" t="n"/>
      <c r="BQ196" s="79" t="n"/>
      <c r="BR196" s="79" t="n"/>
      <c r="BS196" s="79" t="n"/>
      <c r="BT196" s="79" t="n"/>
      <c r="BU196" s="79" t="n"/>
      <c r="BV196" s="79" t="n"/>
      <c r="BW196" s="79" t="n"/>
      <c r="BX196" s="79" t="n"/>
      <c r="BY196" s="79" t="n"/>
      <c r="BZ196" s="79" t="n"/>
      <c r="CA196" s="79" t="n"/>
      <c r="CB196" s="79" t="n"/>
      <c r="CC196" s="79" t="n"/>
      <c r="CD196" s="79" t="n"/>
      <c r="CE196" s="79" t="n"/>
      <c r="CF196" s="79" t="n"/>
      <c r="CI196" s="78" t="n">
        <v>6</v>
      </c>
      <c r="CJ196" s="79" t="n"/>
      <c r="CK196" s="79" t="n"/>
      <c r="CL196" s="79" t="n"/>
      <c r="CM196" s="79" t="n"/>
      <c r="CN196" s="79" t="n"/>
      <c r="CO196" s="79" t="n"/>
      <c r="CP196" s="79" t="n"/>
      <c r="CQ196" s="79" t="n"/>
      <c r="CR196" s="79" t="n"/>
      <c r="CS196" s="79" t="n"/>
      <c r="CT196" s="79" t="n"/>
      <c r="CU196" s="79" t="n"/>
      <c r="CV196" s="79" t="n"/>
      <c r="CW196" s="79" t="n"/>
      <c r="CX196" s="79" t="n"/>
      <c r="CY196" s="79" t="n"/>
      <c r="CZ196" s="79" t="n"/>
      <c r="DA196" s="79" t="n"/>
      <c r="DB196" s="79" t="n"/>
      <c r="DC196" s="79" t="n"/>
      <c r="DD196" s="79" t="n"/>
      <c r="DE196" s="79" t="n"/>
      <c r="DF196" s="79" t="n"/>
      <c r="DG196" s="79" t="n"/>
      <c r="DH196" s="79" t="n"/>
      <c r="DI196" s="79" t="n"/>
      <c r="DJ196" s="79" t="n"/>
      <c r="DK196" s="79" t="n"/>
      <c r="DL196" s="79" t="n"/>
      <c r="DM196" s="79" t="n"/>
      <c r="DN196" s="79" t="n"/>
      <c r="DO196" s="79" t="n"/>
      <c r="DP196" s="79" t="n"/>
      <c r="DQ196" s="79" t="n"/>
      <c r="DR196" s="79" t="n"/>
      <c r="DS196" s="79" t="n"/>
      <c r="DT196" s="79" t="n"/>
      <c r="DU196" s="79" t="n"/>
      <c r="DV196" s="79" t="n"/>
      <c r="DW196" s="79" t="n"/>
      <c r="DZ196" s="78" t="n">
        <v>6</v>
      </c>
      <c r="EA196" s="79" t="n"/>
      <c r="EB196" s="79" t="n"/>
      <c r="EC196" s="79" t="n"/>
      <c r="ED196" s="79" t="n"/>
      <c r="EE196" s="79" t="n"/>
      <c r="EF196" s="79" t="n"/>
      <c r="EG196" s="79" t="n"/>
      <c r="EH196" s="79" t="n"/>
      <c r="EI196" s="79" t="n"/>
      <c r="EJ196" s="79" t="n"/>
      <c r="EK196" s="79" t="n"/>
      <c r="EL196" s="79" t="n"/>
      <c r="EM196" s="79" t="n"/>
      <c r="EN196" s="79" t="n"/>
      <c r="EO196" s="79" t="n"/>
      <c r="EP196" s="79" t="n"/>
      <c r="EQ196" s="79" t="n"/>
      <c r="ER196" s="79" t="n"/>
      <c r="ES196" s="79" t="n"/>
      <c r="ET196" s="79" t="n"/>
      <c r="EU196" s="79" t="n"/>
      <c r="EV196" s="79" t="n"/>
      <c r="EW196" s="79" t="n"/>
      <c r="EX196" s="79" t="n"/>
      <c r="EY196" s="79" t="n"/>
      <c r="EZ196" s="79" t="n"/>
      <c r="FA196" s="79" t="n"/>
      <c r="FB196" s="79" t="n"/>
      <c r="FC196" s="79" t="n"/>
      <c r="FD196" s="79" t="n"/>
      <c r="FE196" s="79" t="n"/>
      <c r="FF196" s="79" t="n"/>
      <c r="FG196" s="79" t="n"/>
      <c r="FH196" s="79" t="n"/>
      <c r="FI196" s="79" t="n"/>
      <c r="FJ196" s="79" t="n"/>
      <c r="FK196" s="79" t="n"/>
      <c r="FL196" s="79" t="n"/>
      <c r="FM196" s="79" t="n"/>
      <c r="FN196" s="79" t="n"/>
      <c r="FQ196" s="78" t="n">
        <v>6</v>
      </c>
      <c r="FR196" s="79" t="n"/>
      <c r="FS196" s="79" t="n"/>
      <c r="FT196" s="79" t="n"/>
      <c r="FU196" s="79" t="n"/>
      <c r="FV196" s="79" t="n"/>
      <c r="FW196" s="79" t="n"/>
      <c r="FX196" s="79" t="n"/>
      <c r="FY196" s="79" t="n"/>
      <c r="FZ196" s="79" t="n"/>
      <c r="GA196" s="79" t="n"/>
      <c r="GB196" s="79" t="n"/>
      <c r="GC196" s="79" t="n"/>
      <c r="GD196" s="79" t="n"/>
      <c r="GE196" s="79" t="n"/>
      <c r="GF196" s="79" t="n"/>
      <c r="GG196" s="79" t="n"/>
      <c r="GH196" s="79" t="n"/>
      <c r="GI196" s="79" t="n"/>
      <c r="GJ196" s="79" t="n"/>
      <c r="GK196" s="79" t="n"/>
      <c r="GL196" s="79" t="n"/>
      <c r="GM196" s="79" t="n"/>
      <c r="GN196" s="79" t="n"/>
      <c r="GO196" s="79" t="n"/>
      <c r="GP196" s="79" t="n"/>
      <c r="GQ196" s="79" t="n"/>
      <c r="GR196" s="79" t="n"/>
      <c r="GS196" s="79" t="n"/>
      <c r="GT196" s="79" t="n"/>
      <c r="GU196" s="79" t="n"/>
      <c r="GV196" s="79" t="n"/>
      <c r="GW196" s="79" t="n"/>
      <c r="GX196" s="79" t="n"/>
      <c r="GY196" s="79" t="n"/>
      <c r="GZ196" s="79" t="n"/>
      <c r="HA196" s="79" t="n"/>
      <c r="HB196" s="79" t="n"/>
      <c r="HC196" s="79" t="n"/>
      <c r="HD196" s="79" t="n"/>
      <c r="HE196" s="79" t="n"/>
      <c r="HH196" s="78" t="n">
        <v>6</v>
      </c>
      <c r="HI196" s="79" t="n"/>
      <c r="HJ196" s="79" t="n"/>
      <c r="HK196" s="79" t="n"/>
      <c r="HL196" s="79" t="n"/>
      <c r="HM196" s="79" t="n"/>
      <c r="HN196" s="79" t="n"/>
      <c r="HO196" s="79" t="n"/>
      <c r="HP196" s="79" t="n"/>
      <c r="HQ196" s="79" t="n"/>
      <c r="HR196" s="79" t="n"/>
      <c r="HS196" s="79" t="n"/>
      <c r="HT196" s="79" t="n"/>
      <c r="HU196" s="79" t="n"/>
      <c r="HV196" s="79" t="n"/>
      <c r="HW196" s="79" t="n"/>
      <c r="HX196" s="79" t="n"/>
      <c r="HY196" s="79" t="n"/>
      <c r="HZ196" s="79" t="n"/>
      <c r="IA196" s="79" t="n"/>
      <c r="IB196" s="79" t="n"/>
      <c r="IC196" s="79" t="n"/>
      <c r="ID196" s="79" t="n"/>
      <c r="IE196" s="79" t="n"/>
      <c r="IF196" s="79" t="n"/>
      <c r="IG196" s="79" t="n"/>
      <c r="IH196" s="79" t="n"/>
      <c r="II196" s="79" t="n"/>
      <c r="IJ196" s="79" t="n"/>
      <c r="IK196" s="79" t="n"/>
      <c r="IL196" s="79" t="n"/>
      <c r="IM196" s="79" t="n"/>
      <c r="IN196" s="79" t="n"/>
      <c r="IO196" s="79" t="n"/>
      <c r="IP196" s="79" t="n"/>
      <c r="IQ196" s="79" t="n"/>
      <c r="IR196" s="79" t="n"/>
      <c r="IS196" s="79" t="n"/>
      <c r="IT196" s="79" t="n"/>
      <c r="IU196" s="79" t="n"/>
      <c r="IV196" s="79" t="n"/>
      <c r="IY196" s="78" t="n">
        <v>6</v>
      </c>
      <c r="IZ196" s="79" t="n"/>
      <c r="JA196" s="79" t="n"/>
      <c r="JB196" s="79" t="n"/>
      <c r="JC196" s="79" t="n"/>
      <c r="JD196" s="79" t="n"/>
      <c r="JE196" s="79" t="n"/>
      <c r="JF196" s="79" t="n"/>
      <c r="JG196" s="79" t="n"/>
      <c r="JH196" s="79" t="n"/>
      <c r="JI196" s="79" t="n"/>
      <c r="JJ196" s="79" t="n"/>
      <c r="JK196" s="79" t="n"/>
      <c r="JL196" s="79" t="n"/>
      <c r="JM196" s="79" t="n"/>
      <c r="JN196" s="79" t="n"/>
      <c r="JO196" s="79" t="n"/>
      <c r="JP196" s="79" t="n"/>
      <c r="JQ196" s="79" t="n"/>
      <c r="JR196" s="79" t="n"/>
      <c r="JS196" s="79" t="n"/>
      <c r="JT196" s="79" t="n"/>
      <c r="JU196" s="79" t="n"/>
      <c r="JV196" s="79" t="n"/>
      <c r="JW196" s="79" t="n"/>
      <c r="JX196" s="79" t="n"/>
      <c r="JY196" s="79" t="n"/>
      <c r="JZ196" s="79" t="n"/>
      <c r="KA196" s="79" t="n"/>
      <c r="KB196" s="79" t="n"/>
      <c r="KC196" s="79" t="n"/>
      <c r="KD196" s="79" t="n"/>
      <c r="KE196" s="79" t="n"/>
      <c r="KF196" s="79" t="n"/>
      <c r="KG196" s="79" t="n"/>
      <c r="KH196" s="79" t="n"/>
      <c r="KI196" s="79" t="n"/>
      <c r="KJ196" s="79" t="n"/>
      <c r="KK196" s="79" t="n"/>
      <c r="KL196" s="79" t="n"/>
      <c r="KM196" s="79" t="n"/>
      <c r="KP196" s="78" t="n">
        <v>6</v>
      </c>
      <c r="KQ196" s="79" t="n"/>
      <c r="KR196" s="79" t="n"/>
      <c r="KS196" s="79" t="n"/>
      <c r="KT196" s="79" t="n"/>
      <c r="KU196" s="79" t="n"/>
      <c r="KV196" s="79" t="n"/>
      <c r="KW196" s="79" t="n"/>
      <c r="KX196" s="79" t="n"/>
      <c r="KY196" s="79" t="n"/>
      <c r="KZ196" s="79" t="n"/>
      <c r="LA196" s="79" t="n"/>
      <c r="LB196" s="79" t="n"/>
      <c r="LC196" s="79" t="n"/>
      <c r="LD196" s="79" t="n"/>
      <c r="LE196" s="79" t="n"/>
      <c r="LF196" s="79" t="n"/>
      <c r="LG196" s="79" t="n"/>
      <c r="LH196" s="79" t="n"/>
      <c r="LI196" s="79" t="n"/>
      <c r="LJ196" s="79" t="n"/>
      <c r="LK196" s="79" t="n"/>
      <c r="LL196" s="79" t="n"/>
      <c r="LM196" s="79" t="n"/>
      <c r="LN196" s="79" t="n"/>
      <c r="LO196" s="79" t="n"/>
      <c r="LP196" s="79" t="n"/>
      <c r="LQ196" s="79" t="n"/>
      <c r="LR196" s="79" t="n"/>
      <c r="LS196" s="79" t="n"/>
      <c r="LT196" s="79" t="n"/>
      <c r="LU196" s="79" t="n"/>
      <c r="LV196" s="79" t="n"/>
      <c r="LW196" s="79" t="n"/>
      <c r="LX196" s="79" t="n"/>
      <c r="LY196" s="79" t="n"/>
      <c r="LZ196" s="79" t="n"/>
      <c r="MA196" s="79" t="n"/>
      <c r="MB196" s="79" t="n"/>
      <c r="MC196" s="79" t="n"/>
      <c r="MD196" s="79" t="n"/>
      <c r="MG196" s="78" t="n">
        <v>6</v>
      </c>
      <c r="MH196" s="79" t="n"/>
      <c r="MI196" s="79" t="n"/>
      <c r="MJ196" s="79" t="n"/>
      <c r="MK196" s="79" t="n"/>
      <c r="ML196" s="79" t="n"/>
      <c r="MM196" s="79" t="n"/>
      <c r="MN196" s="79" t="n"/>
      <c r="MO196" s="79" t="n"/>
      <c r="MP196" s="79" t="n"/>
      <c r="MQ196" s="79" t="n"/>
      <c r="MR196" s="79" t="n"/>
      <c r="MS196" s="79" t="n"/>
      <c r="MT196" s="79" t="n"/>
      <c r="MU196" s="79" t="n"/>
      <c r="MV196" s="79" t="n"/>
      <c r="MW196" s="79" t="n"/>
      <c r="MX196" s="79" t="n"/>
      <c r="MY196" s="79" t="n"/>
      <c r="MZ196" s="79" t="n"/>
      <c r="NA196" s="79" t="n"/>
      <c r="NB196" s="79" t="n"/>
      <c r="NC196" s="79" t="n"/>
      <c r="ND196" s="79" t="n"/>
      <c r="NE196" s="79" t="n"/>
      <c r="NF196" s="79" t="n"/>
      <c r="NG196" s="79" t="n"/>
      <c r="NH196" s="79" t="n"/>
      <c r="NI196" s="79" t="n"/>
      <c r="NJ196" s="79" t="n"/>
      <c r="NK196" s="79" t="n"/>
      <c r="NL196" s="79" t="n"/>
      <c r="NM196" s="79" t="n"/>
      <c r="NN196" s="79" t="n"/>
      <c r="NO196" s="79" t="n"/>
      <c r="NP196" s="79" t="n"/>
      <c r="NQ196" s="79" t="n"/>
      <c r="NR196" s="79" t="n"/>
      <c r="NS196" s="79" t="n"/>
      <c r="NT196" s="79" t="n"/>
      <c r="NU196" s="79" t="n"/>
      <c r="NX196" s="78" t="n">
        <v>6</v>
      </c>
      <c r="NY196" s="79" t="n"/>
      <c r="NZ196" s="79" t="n"/>
      <c r="OA196" s="79" t="n"/>
      <c r="OB196" s="79" t="n"/>
      <c r="OC196" s="79" t="n"/>
      <c r="OD196" s="79" t="n"/>
      <c r="OE196" s="79" t="n"/>
      <c r="OF196" s="79" t="n"/>
      <c r="OG196" s="79" t="n"/>
      <c r="OH196" s="79" t="n"/>
      <c r="OI196" s="79" t="n"/>
      <c r="OJ196" s="79" t="n"/>
      <c r="OK196" s="79" t="n"/>
      <c r="OL196" s="79" t="n"/>
      <c r="OM196" s="79" t="n"/>
      <c r="ON196" s="79" t="n"/>
      <c r="OO196" s="79" t="n"/>
      <c r="OP196" s="79" t="n"/>
      <c r="OQ196" s="79" t="n"/>
      <c r="OR196" s="79" t="n"/>
      <c r="OS196" s="79" t="n"/>
      <c r="OT196" s="79" t="n"/>
      <c r="OU196" s="79" t="n"/>
      <c r="OV196" s="79" t="n"/>
      <c r="OW196" s="79" t="n"/>
      <c r="OX196" s="79" t="n"/>
      <c r="OY196" s="79" t="n"/>
      <c r="OZ196" s="79" t="n"/>
      <c r="PA196" s="79" t="n"/>
      <c r="PB196" s="79" t="n"/>
      <c r="PC196" s="79" t="n"/>
      <c r="PD196" s="79" t="n"/>
      <c r="PE196" s="79" t="n"/>
      <c r="PF196" s="79" t="n"/>
      <c r="PG196" s="79" t="n"/>
      <c r="PH196" s="79" t="n"/>
      <c r="PI196" s="79" t="n"/>
      <c r="PJ196" s="79" t="n"/>
      <c r="PK196" s="79" t="n"/>
      <c r="PL196" s="79" t="n"/>
      <c r="PO196" s="78" t="n">
        <v>6</v>
      </c>
      <c r="PP196" s="79" t="n"/>
      <c r="PQ196" s="79" t="n"/>
      <c r="PR196" s="79" t="n"/>
      <c r="PS196" s="79" t="n"/>
      <c r="PT196" s="79" t="n"/>
      <c r="PU196" s="79" t="n"/>
      <c r="PV196" s="79" t="n"/>
      <c r="PW196" s="79" t="n"/>
      <c r="PX196" s="79" t="n"/>
      <c r="PY196" s="79" t="n"/>
      <c r="PZ196" s="79" t="n"/>
      <c r="QA196" s="79" t="n"/>
      <c r="QB196" s="79" t="n"/>
      <c r="QC196" s="79" t="n"/>
      <c r="QD196" s="79" t="n"/>
      <c r="QE196" s="79" t="n"/>
      <c r="QF196" s="79" t="n"/>
      <c r="QG196" s="79" t="n"/>
      <c r="QH196" s="79" t="n"/>
      <c r="QI196" s="79" t="n"/>
      <c r="QJ196" s="79" t="n"/>
      <c r="QK196" s="79" t="n"/>
      <c r="QL196" s="79" t="n"/>
      <c r="QM196" s="79" t="n"/>
      <c r="QN196" s="79" t="n"/>
      <c r="QO196" s="79" t="n"/>
      <c r="QP196" s="79" t="n"/>
      <c r="QQ196" s="79" t="n"/>
      <c r="QR196" s="79" t="n"/>
      <c r="QS196" s="79" t="n"/>
      <c r="QT196" s="79" t="n"/>
      <c r="QU196" s="79" t="n"/>
      <c r="QV196" s="79" t="n"/>
      <c r="QW196" s="79" t="n"/>
      <c r="QX196" s="79" t="n"/>
      <c r="QY196" s="79" t="n"/>
      <c r="QZ196" s="79" t="n"/>
      <c r="RA196" s="79" t="n"/>
      <c r="RB196" s="79" t="n"/>
      <c r="RC196" s="79" t="n"/>
      <c r="RF196" s="78" t="n">
        <v>6</v>
      </c>
      <c r="RG196" s="79" t="n"/>
      <c r="RH196" s="79" t="n"/>
      <c r="RI196" s="79" t="n"/>
      <c r="RJ196" s="79" t="n"/>
      <c r="RK196" s="79" t="n"/>
      <c r="RL196" s="79" t="n"/>
      <c r="RM196" s="79" t="n"/>
      <c r="RN196" s="79" t="n"/>
      <c r="RO196" s="79" t="n"/>
      <c r="RP196" s="79" t="n"/>
      <c r="RQ196" s="79" t="n"/>
      <c r="RR196" s="79" t="n"/>
      <c r="RS196" s="79" t="n"/>
      <c r="RT196" s="79" t="n"/>
      <c r="RU196" s="79" t="n"/>
      <c r="RV196" s="79" t="n"/>
      <c r="RW196" s="79" t="n"/>
      <c r="RX196" s="79" t="n"/>
      <c r="RY196" s="79" t="n"/>
      <c r="RZ196" s="79" t="n"/>
      <c r="SA196" s="79" t="n"/>
      <c r="SB196" s="79" t="n"/>
      <c r="SC196" s="79" t="n"/>
      <c r="SD196" s="79" t="n"/>
      <c r="SE196" s="79" t="n"/>
      <c r="SF196" s="79" t="n"/>
      <c r="SG196" s="79" t="n"/>
      <c r="SH196" s="79" t="n"/>
      <c r="SI196" s="79" t="n"/>
      <c r="SJ196" s="79" t="n"/>
      <c r="SK196" s="79" t="n"/>
      <c r="SL196" s="79" t="n"/>
      <c r="SM196" s="79" t="n"/>
      <c r="SN196" s="79" t="n"/>
      <c r="SO196" s="79" t="n"/>
      <c r="SP196" s="79" t="n"/>
      <c r="SQ196" s="79" t="n"/>
      <c r="SR196" s="79" t="n"/>
      <c r="SS196" s="79" t="n"/>
      <c r="ST196" s="79" t="n"/>
      <c r="SW196" s="78" t="n">
        <v>6</v>
      </c>
      <c r="SX196" s="79" t="n"/>
      <c r="SY196" s="79" t="n"/>
      <c r="SZ196" s="79" t="n"/>
      <c r="TA196" s="79" t="n"/>
      <c r="TB196" s="79" t="n"/>
      <c r="TC196" s="79" t="n"/>
      <c r="TD196" s="79" t="n"/>
      <c r="TE196" s="79" t="n"/>
      <c r="TF196" s="79" t="n"/>
      <c r="TG196" s="79" t="n"/>
      <c r="TH196" s="79" t="n"/>
      <c r="TI196" s="79" t="n"/>
      <c r="TJ196" s="79" t="n"/>
      <c r="TK196" s="79" t="n"/>
      <c r="TL196" s="79" t="n"/>
      <c r="TM196" s="79" t="n"/>
      <c r="TN196" s="79" t="n"/>
      <c r="TO196" s="79" t="n"/>
      <c r="TP196" s="79" t="n"/>
      <c r="TQ196" s="79" t="n"/>
      <c r="TR196" s="79" t="n"/>
      <c r="TS196" s="79" t="n"/>
      <c r="TT196" s="79" t="n"/>
      <c r="TU196" s="79" t="n"/>
      <c r="TV196" s="79" t="n"/>
      <c r="TW196" s="79" t="n"/>
      <c r="TX196" s="79" t="n"/>
      <c r="TY196" s="79" t="n"/>
      <c r="TZ196" s="79" t="n"/>
      <c r="UA196" s="79" t="n"/>
      <c r="UB196" s="79" t="n"/>
      <c r="UC196" s="79" t="n"/>
      <c r="UD196" s="79" t="n"/>
      <c r="UE196" s="79" t="n"/>
      <c r="UF196" s="79" t="n"/>
      <c r="UG196" s="79" t="n"/>
      <c r="UH196" s="79" t="n"/>
      <c r="UI196" s="79" t="n"/>
      <c r="UJ196" s="79" t="n"/>
      <c r="UK196" s="79" t="n"/>
      <c r="UN196" s="78" t="n">
        <v>6</v>
      </c>
      <c r="UO196" s="79" t="n"/>
      <c r="UP196" s="79" t="n"/>
      <c r="UQ196" s="79" t="n"/>
      <c r="UR196" s="79" t="n"/>
      <c r="US196" s="79" t="n"/>
      <c r="UT196" s="79" t="n"/>
      <c r="UU196" s="79" t="n"/>
      <c r="UV196" s="79" t="n"/>
      <c r="UW196" s="79" t="n"/>
      <c r="UX196" s="79" t="n"/>
      <c r="UY196" s="79" t="n"/>
      <c r="UZ196" s="79" t="n"/>
      <c r="VA196" s="79" t="n"/>
      <c r="VB196" s="79" t="n"/>
      <c r="VC196" s="79" t="n"/>
      <c r="VD196" s="79" t="n"/>
      <c r="VE196" s="79" t="n"/>
      <c r="VF196" s="79" t="n"/>
      <c r="VG196" s="79" t="n"/>
      <c r="VH196" s="79" t="n"/>
      <c r="VI196" s="79" t="n"/>
      <c r="VJ196" s="79" t="n"/>
      <c r="VK196" s="79" t="n"/>
      <c r="VL196" s="79" t="n"/>
      <c r="VM196" s="79" t="n"/>
      <c r="VN196" s="79" t="n"/>
      <c r="VO196" s="79" t="n"/>
      <c r="VP196" s="79" t="n"/>
      <c r="VQ196" s="79" t="n"/>
      <c r="VR196" s="79" t="n"/>
      <c r="VS196" s="79" t="n"/>
      <c r="VT196" s="79" t="n"/>
      <c r="VU196" s="79" t="n"/>
      <c r="VV196" s="79" t="n"/>
      <c r="VW196" s="79" t="n"/>
      <c r="VX196" s="79" t="n"/>
      <c r="VY196" s="79" t="n"/>
      <c r="VZ196" s="79" t="n"/>
      <c r="WA196" s="79" t="n"/>
      <c r="WB196" s="79" t="n"/>
      <c r="WE196" s="78" t="n">
        <v>6</v>
      </c>
      <c r="WF196" s="79" t="n"/>
      <c r="WG196" s="79" t="n"/>
      <c r="WH196" s="79" t="n"/>
      <c r="WI196" s="79" t="n"/>
      <c r="WJ196" s="79" t="n"/>
      <c r="WK196" s="79" t="n"/>
      <c r="WL196" s="79" t="n"/>
      <c r="WM196" s="79" t="n"/>
      <c r="WN196" s="79" t="n"/>
      <c r="WO196" s="79" t="n"/>
      <c r="WP196" s="79" t="n"/>
      <c r="WQ196" s="79" t="n"/>
      <c r="WR196" s="79" t="n"/>
      <c r="WS196" s="79" t="n"/>
      <c r="WT196" s="79" t="n"/>
      <c r="WU196" s="79" t="n"/>
      <c r="WV196" s="79" t="n"/>
      <c r="WW196" s="79" t="n"/>
      <c r="WX196" s="79" t="n"/>
      <c r="WY196" s="79" t="n"/>
      <c r="WZ196" s="79" t="n"/>
      <c r="XA196" s="79" t="n"/>
      <c r="XB196" s="79" t="n"/>
      <c r="XC196" s="79" t="n"/>
      <c r="XD196" s="79" t="n"/>
      <c r="XE196" s="79" t="n"/>
      <c r="XF196" s="79" t="n"/>
      <c r="XG196" s="79" t="n"/>
      <c r="XH196" s="79" t="n"/>
      <c r="XI196" s="79" t="n"/>
      <c r="XJ196" s="79" t="n"/>
      <c r="XK196" s="79" t="n"/>
      <c r="XL196" s="79" t="n"/>
      <c r="XM196" s="79" t="n"/>
      <c r="XN196" s="79" t="n"/>
      <c r="XO196" s="79" t="n"/>
      <c r="XP196" s="79" t="n"/>
      <c r="XQ196" s="79" t="n"/>
      <c r="XR196" s="79" t="n"/>
      <c r="XS196" s="79" t="n"/>
      <c r="XV196" s="78" t="n">
        <v>6</v>
      </c>
      <c r="XW196" s="79" t="n"/>
      <c r="XX196" s="79" t="n"/>
      <c r="XY196" s="79" t="n"/>
      <c r="XZ196" s="79" t="n"/>
      <c r="YA196" s="79" t="n"/>
      <c r="YB196" s="79" t="n"/>
      <c r="YC196" s="79" t="n"/>
      <c r="YD196" s="79" t="n"/>
      <c r="YE196" s="79" t="n"/>
      <c r="YF196" s="79" t="n"/>
      <c r="YG196" s="79" t="n"/>
      <c r="YH196" s="79" t="n"/>
      <c r="YI196" s="79" t="n"/>
      <c r="YJ196" s="79" t="n"/>
      <c r="YK196" s="79" t="n"/>
      <c r="YL196" s="79" t="n"/>
      <c r="YM196" s="79" t="n"/>
      <c r="YN196" s="79" t="n"/>
      <c r="YO196" s="79" t="n"/>
      <c r="YP196" s="79" t="n"/>
      <c r="YQ196" s="79" t="n"/>
      <c r="YR196" s="79" t="n"/>
      <c r="YS196" s="79" t="n"/>
      <c r="YT196" s="79" t="n"/>
      <c r="YU196" s="79" t="n"/>
      <c r="YV196" s="79" t="n"/>
      <c r="YW196" s="79" t="n"/>
      <c r="YX196" s="79" t="n"/>
      <c r="YY196" s="79" t="n"/>
      <c r="YZ196" s="79" t="n"/>
      <c r="ZA196" s="79" t="n"/>
      <c r="ZB196" s="79" t="n"/>
      <c r="ZC196" s="79" t="n"/>
      <c r="ZD196" s="79" t="n"/>
      <c r="ZE196" s="79" t="n"/>
      <c r="ZF196" s="79" t="n"/>
      <c r="ZG196" s="79" t="n"/>
      <c r="ZH196" s="79" t="n"/>
      <c r="ZI196" s="79" t="n"/>
      <c r="ZJ196" s="79" t="n"/>
      <c r="ZM196" s="78" t="n">
        <v>6</v>
      </c>
      <c r="ZN196" s="79" t="n"/>
      <c r="ZO196" s="79" t="n"/>
      <c r="ZP196" s="79" t="n"/>
      <c r="ZQ196" s="79" t="n"/>
      <c r="ZR196" s="79" t="n"/>
      <c r="ZS196" s="79" t="n"/>
      <c r="ZT196" s="79" t="n"/>
      <c r="ZU196" s="79" t="n"/>
      <c r="ZV196" s="79" t="n"/>
      <c r="ZW196" s="79" t="n"/>
      <c r="ZX196" s="79" t="n"/>
      <c r="ZY196" s="79" t="n"/>
      <c r="ZZ196" s="79" t="n"/>
      <c r="AAA196" s="79" t="n"/>
      <c r="AAB196" s="79" t="n"/>
      <c r="AAC196" s="79" t="n"/>
      <c r="AAD196" s="79" t="n"/>
      <c r="AAE196" s="79" t="n"/>
      <c r="AAF196" s="79" t="n"/>
      <c r="AAG196" s="79" t="n"/>
      <c r="AAH196" s="79" t="n"/>
      <c r="AAI196" s="79" t="n"/>
      <c r="AAJ196" s="79" t="n"/>
      <c r="AAK196" s="79" t="n"/>
      <c r="AAL196" s="79" t="n"/>
      <c r="AAM196" s="79" t="n"/>
      <c r="AAN196" s="79" t="n"/>
      <c r="AAO196" s="79" t="n"/>
      <c r="AAP196" s="79" t="n"/>
      <c r="AAQ196" s="79" t="n"/>
      <c r="AAR196" s="79" t="n"/>
      <c r="AAS196" s="79" t="n"/>
      <c r="AAT196" s="79" t="n"/>
      <c r="AAU196" s="79" t="n"/>
      <c r="AAV196" s="79" t="n"/>
      <c r="AAW196" s="79" t="n"/>
      <c r="AAX196" s="79" t="n"/>
      <c r="AAY196" s="79" t="n"/>
      <c r="AAZ196" s="79" t="n"/>
      <c r="ABA196" s="79" t="n"/>
      <c r="ABD196" s="78" t="n">
        <v>6</v>
      </c>
      <c r="ABE196" s="79" t="n"/>
      <c r="ABF196" s="79" t="n"/>
      <c r="ABG196" s="79" t="n"/>
      <c r="ABH196" s="79" t="n"/>
      <c r="ABI196" s="79" t="n"/>
      <c r="ABJ196" s="79" t="n"/>
      <c r="ABK196" s="79" t="n"/>
      <c r="ABL196" s="79" t="n"/>
      <c r="ABM196" s="79" t="n"/>
      <c r="ABN196" s="79" t="n"/>
      <c r="ABO196" s="79" t="n"/>
      <c r="ABP196" s="79" t="n"/>
      <c r="ABQ196" s="79" t="n"/>
      <c r="ABR196" s="79" t="n"/>
      <c r="ABS196" s="79" t="n"/>
      <c r="ABT196" s="79" t="n"/>
      <c r="ABU196" s="79" t="n"/>
      <c r="ABV196" s="79" t="n"/>
      <c r="ABW196" s="79" t="n"/>
      <c r="ABX196" s="79" t="n"/>
      <c r="ABY196" s="79" t="n"/>
      <c r="ABZ196" s="79" t="n"/>
      <c r="ACA196" s="79" t="n"/>
      <c r="ACB196" s="79" t="n"/>
      <c r="ACC196" s="79" t="n"/>
      <c r="ACD196" s="79" t="n"/>
      <c r="ACE196" s="79" t="n"/>
      <c r="ACF196" s="79" t="n"/>
      <c r="ACG196" s="79" t="n"/>
      <c r="ACH196" s="79" t="n"/>
      <c r="ACI196" s="79" t="n"/>
      <c r="ACJ196" s="79" t="n"/>
      <c r="ACK196" s="79" t="n"/>
      <c r="ACL196" s="79" t="n"/>
      <c r="ACM196" s="79" t="n"/>
      <c r="ACN196" s="79" t="n"/>
      <c r="ACO196" s="79" t="n"/>
      <c r="ACP196" s="79" t="n"/>
      <c r="ACQ196" s="79" t="n"/>
      <c r="ACR196" s="79" t="n"/>
      <c r="ACU196" s="78" t="n">
        <v>6</v>
      </c>
      <c r="ACV196" s="79" t="n"/>
      <c r="ACW196" s="79" t="n"/>
      <c r="ACX196" s="79" t="n"/>
      <c r="ACY196" s="79" t="n"/>
      <c r="ACZ196" s="79" t="n"/>
      <c r="ADA196" s="79" t="n"/>
      <c r="ADB196" s="79" t="n"/>
      <c r="ADC196" s="79" t="n"/>
      <c r="ADD196" s="79" t="n"/>
      <c r="ADE196" s="79" t="n"/>
      <c r="ADF196" s="79" t="n"/>
      <c r="ADG196" s="79" t="n"/>
      <c r="ADH196" s="79" t="n"/>
      <c r="ADI196" s="79" t="n"/>
      <c r="ADJ196" s="79" t="n"/>
      <c r="ADK196" s="79" t="n"/>
      <c r="ADL196" s="79" t="n"/>
      <c r="ADM196" s="79" t="n"/>
      <c r="ADN196" s="79" t="n"/>
      <c r="ADO196" s="79" t="n"/>
      <c r="ADP196" s="79" t="n"/>
      <c r="ADQ196" s="79" t="n"/>
      <c r="ADR196" s="79" t="n"/>
      <c r="ADS196" s="79" t="n"/>
      <c r="ADT196" s="79" t="n"/>
      <c r="ADU196" s="79" t="n"/>
      <c r="ADV196" s="79" t="n"/>
      <c r="ADW196" s="79" t="n"/>
      <c r="ADX196" s="79" t="n"/>
      <c r="ADY196" s="79" t="n"/>
      <c r="ADZ196" s="79" t="n"/>
      <c r="AEA196" s="79" t="n"/>
      <c r="AEB196" s="79" t="n"/>
      <c r="AEC196" s="79" t="n"/>
      <c r="AED196" s="79" t="n"/>
      <c r="AEE196" s="79" t="n"/>
      <c r="AEF196" s="79" t="n"/>
      <c r="AEG196" s="79" t="n"/>
      <c r="AEH196" s="79" t="n"/>
      <c r="AEI196" s="79" t="n"/>
      <c r="AEL196" s="78" t="n">
        <v>6</v>
      </c>
      <c r="AEM196" s="79" t="n"/>
      <c r="AEN196" s="79" t="n"/>
      <c r="AEO196" s="79" t="n"/>
      <c r="AEP196" s="79" t="n"/>
      <c r="AEQ196" s="79" t="n"/>
      <c r="AER196" s="79" t="n"/>
      <c r="AES196" s="79" t="n"/>
      <c r="AET196" s="79" t="n"/>
      <c r="AEU196" s="79" t="n"/>
      <c r="AEV196" s="79" t="n"/>
      <c r="AEW196" s="79" t="n"/>
      <c r="AEX196" s="79" t="n"/>
      <c r="AEY196" s="79" t="n"/>
      <c r="AEZ196" s="79" t="n"/>
      <c r="AFA196" s="79" t="n"/>
      <c r="AFB196" s="79" t="n"/>
      <c r="AFC196" s="79" t="n"/>
      <c r="AFD196" s="79" t="n"/>
      <c r="AFE196" s="79" t="n"/>
      <c r="AFF196" s="79" t="n"/>
      <c r="AFG196" s="79" t="n"/>
      <c r="AFH196" s="79" t="n"/>
      <c r="AFI196" s="79" t="n"/>
      <c r="AFJ196" s="79" t="n"/>
      <c r="AFK196" s="79" t="n"/>
      <c r="AFL196" s="79" t="n"/>
      <c r="AFM196" s="79" t="n"/>
      <c r="AFN196" s="79" t="n"/>
      <c r="AFO196" s="79" t="n"/>
      <c r="AFP196" s="79" t="n"/>
      <c r="AFQ196" s="79" t="n"/>
      <c r="AFR196" s="79" t="n"/>
      <c r="AFS196" s="79" t="n"/>
      <c r="AFT196" s="79" t="n"/>
      <c r="AFU196" s="79" t="n"/>
      <c r="AFV196" s="79" t="n"/>
      <c r="AFW196" s="79" t="n"/>
      <c r="AFX196" s="79" t="n"/>
      <c r="AFY196" s="79" t="n"/>
      <c r="AFZ196" s="79" t="n"/>
    </row>
    <row r="197">
      <c r="A197" s="78" t="n">
        <v>7</v>
      </c>
      <c r="B197" s="79" t="n"/>
      <c r="C197" s="79" t="n"/>
      <c r="D197" s="79" t="n"/>
      <c r="E197" s="79" t="n"/>
      <c r="F197" s="79" t="n"/>
      <c r="G197" s="79" t="n"/>
      <c r="H197" s="79" t="n"/>
      <c r="I197" s="79" t="n"/>
      <c r="J197" s="79" t="n"/>
      <c r="K197" s="79" t="n"/>
      <c r="L197" s="79" t="n"/>
      <c r="M197" s="79" t="n"/>
      <c r="N197" s="79" t="n"/>
      <c r="O197" s="79" t="n"/>
      <c r="P197" s="79" t="n"/>
      <c r="Q197" s="79" t="n"/>
      <c r="R197" s="79" t="n"/>
      <c r="S197" s="79" t="n"/>
      <c r="T197" s="79" t="n"/>
      <c r="U197" s="79" t="n"/>
      <c r="V197" s="79" t="n"/>
      <c r="W197" s="79" t="n"/>
      <c r="X197" s="79" t="n"/>
      <c r="Y197" s="79" t="n"/>
      <c r="Z197" s="79" t="n"/>
      <c r="AA197" s="79" t="n"/>
      <c r="AB197" s="79" t="n"/>
      <c r="AC197" s="79" t="n"/>
      <c r="AD197" s="79" t="n"/>
      <c r="AE197" s="79" t="n"/>
      <c r="AF197" s="79" t="n"/>
      <c r="AG197" s="79" t="n"/>
      <c r="AH197" s="79" t="n"/>
      <c r="AI197" s="79" t="n"/>
      <c r="AJ197" s="79" t="n"/>
      <c r="AK197" s="79" t="n"/>
      <c r="AL197" s="79" t="n"/>
      <c r="AM197" s="79" t="n"/>
      <c r="AN197" s="79" t="n"/>
      <c r="AO197" s="79" t="n"/>
      <c r="AR197" s="78" t="n">
        <v>7</v>
      </c>
      <c r="AS197" s="79" t="n"/>
      <c r="AT197" s="79" t="n"/>
      <c r="AU197" s="79" t="n"/>
      <c r="AV197" s="79" t="n"/>
      <c r="AW197" s="79" t="n"/>
      <c r="AX197" s="79" t="n"/>
      <c r="AY197" s="79" t="n"/>
      <c r="AZ197" s="79" t="n"/>
      <c r="BA197" s="79" t="n"/>
      <c r="BB197" s="79" t="n"/>
      <c r="BC197" s="79" t="n"/>
      <c r="BD197" s="79" t="n"/>
      <c r="BE197" s="79" t="n"/>
      <c r="BF197" s="79" t="n"/>
      <c r="BG197" s="79" t="n"/>
      <c r="BH197" s="79" t="n"/>
      <c r="BI197" s="79" t="n"/>
      <c r="BJ197" s="79" t="n"/>
      <c r="BK197" s="79" t="n"/>
      <c r="BL197" s="79" t="n"/>
      <c r="BM197" s="79" t="n"/>
      <c r="BN197" s="79" t="n"/>
      <c r="BO197" s="79" t="n"/>
      <c r="BP197" s="79" t="n"/>
      <c r="BQ197" s="79" t="n"/>
      <c r="BR197" s="79" t="n"/>
      <c r="BS197" s="79" t="n"/>
      <c r="BT197" s="79" t="n"/>
      <c r="BU197" s="79" t="n"/>
      <c r="BV197" s="79" t="n"/>
      <c r="BW197" s="79" t="n"/>
      <c r="BX197" s="79" t="n"/>
      <c r="BY197" s="79" t="n"/>
      <c r="BZ197" s="79" t="n"/>
      <c r="CA197" s="79" t="n"/>
      <c r="CB197" s="79" t="n"/>
      <c r="CC197" s="79" t="n"/>
      <c r="CD197" s="79" t="n"/>
      <c r="CE197" s="79" t="n"/>
      <c r="CF197" s="79" t="n"/>
      <c r="CI197" s="78" t="n">
        <v>7</v>
      </c>
      <c r="CJ197" s="79" t="n"/>
      <c r="CK197" s="79" t="n"/>
      <c r="CL197" s="79" t="n"/>
      <c r="CM197" s="79" t="n"/>
      <c r="CN197" s="79" t="n"/>
      <c r="CO197" s="79" t="n"/>
      <c r="CP197" s="79" t="n"/>
      <c r="CQ197" s="79" t="n"/>
      <c r="CR197" s="79" t="n"/>
      <c r="CS197" s="79" t="n"/>
      <c r="CT197" s="79" t="n"/>
      <c r="CU197" s="79" t="n"/>
      <c r="CV197" s="79" t="n"/>
      <c r="CW197" s="79" t="n"/>
      <c r="CX197" s="79" t="n"/>
      <c r="CY197" s="79" t="n"/>
      <c r="CZ197" s="79" t="n"/>
      <c r="DA197" s="79" t="n"/>
      <c r="DB197" s="79" t="n"/>
      <c r="DC197" s="79" t="n"/>
      <c r="DD197" s="79" t="n"/>
      <c r="DE197" s="79" t="n"/>
      <c r="DF197" s="79" t="n"/>
      <c r="DG197" s="79" t="n"/>
      <c r="DH197" s="79" t="n"/>
      <c r="DI197" s="79" t="n"/>
      <c r="DJ197" s="79" t="n"/>
      <c r="DK197" s="79" t="n"/>
      <c r="DL197" s="79" t="n"/>
      <c r="DM197" s="79" t="n"/>
      <c r="DN197" s="79" t="n"/>
      <c r="DO197" s="79" t="n"/>
      <c r="DP197" s="79" t="n"/>
      <c r="DQ197" s="79" t="n"/>
      <c r="DR197" s="79" t="n"/>
      <c r="DS197" s="79" t="n"/>
      <c r="DT197" s="79" t="n"/>
      <c r="DU197" s="79" t="n"/>
      <c r="DV197" s="79" t="n"/>
      <c r="DW197" s="79" t="n"/>
      <c r="DZ197" s="78" t="n">
        <v>7</v>
      </c>
      <c r="EA197" s="79" t="n"/>
      <c r="EB197" s="79" t="n"/>
      <c r="EC197" s="79" t="n"/>
      <c r="ED197" s="79" t="n"/>
      <c r="EE197" s="79" t="n"/>
      <c r="EF197" s="79" t="n"/>
      <c r="EG197" s="79" t="n"/>
      <c r="EH197" s="79" t="n"/>
      <c r="EI197" s="79" t="n"/>
      <c r="EJ197" s="79" t="n"/>
      <c r="EK197" s="79" t="n"/>
      <c r="EL197" s="79" t="n"/>
      <c r="EM197" s="79" t="n"/>
      <c r="EN197" s="79" t="n"/>
      <c r="EO197" s="79" t="n"/>
      <c r="EP197" s="79" t="n"/>
      <c r="EQ197" s="79" t="n"/>
      <c r="ER197" s="79" t="n"/>
      <c r="ES197" s="79" t="n"/>
      <c r="ET197" s="79" t="n"/>
      <c r="EU197" s="79" t="n"/>
      <c r="EV197" s="79" t="n"/>
      <c r="EW197" s="79" t="n"/>
      <c r="EX197" s="79" t="n"/>
      <c r="EY197" s="79" t="n"/>
      <c r="EZ197" s="79" t="n"/>
      <c r="FA197" s="79" t="n"/>
      <c r="FB197" s="79" t="n"/>
      <c r="FC197" s="79" t="n"/>
      <c r="FD197" s="79" t="n"/>
      <c r="FE197" s="79" t="n"/>
      <c r="FF197" s="79" t="n"/>
      <c r="FG197" s="79" t="n"/>
      <c r="FH197" s="79" t="n"/>
      <c r="FI197" s="79" t="n"/>
      <c r="FJ197" s="79" t="n"/>
      <c r="FK197" s="79" t="n"/>
      <c r="FL197" s="79" t="n"/>
      <c r="FM197" s="79" t="n"/>
      <c r="FN197" s="79" t="n"/>
      <c r="FQ197" s="78" t="n">
        <v>7</v>
      </c>
      <c r="FR197" s="79" t="n"/>
      <c r="FS197" s="79" t="n"/>
      <c r="FT197" s="79" t="n"/>
      <c r="FU197" s="79" t="n"/>
      <c r="FV197" s="79" t="n"/>
      <c r="FW197" s="79" t="n"/>
      <c r="FX197" s="79" t="n"/>
      <c r="FY197" s="79" t="n"/>
      <c r="FZ197" s="79" t="n"/>
      <c r="GA197" s="79" t="n"/>
      <c r="GB197" s="79" t="n"/>
      <c r="GC197" s="79" t="n"/>
      <c r="GD197" s="79" t="n"/>
      <c r="GE197" s="79" t="n"/>
      <c r="GF197" s="79" t="n"/>
      <c r="GG197" s="79" t="n"/>
      <c r="GH197" s="79" t="n"/>
      <c r="GI197" s="79" t="n"/>
      <c r="GJ197" s="79" t="n"/>
      <c r="GK197" s="79" t="n"/>
      <c r="GL197" s="79" t="n"/>
      <c r="GM197" s="79" t="n"/>
      <c r="GN197" s="79" t="n"/>
      <c r="GO197" s="79" t="n"/>
      <c r="GP197" s="79" t="n"/>
      <c r="GQ197" s="79" t="n"/>
      <c r="GR197" s="79" t="n"/>
      <c r="GS197" s="79" t="n"/>
      <c r="GT197" s="79" t="n"/>
      <c r="GU197" s="79" t="n"/>
      <c r="GV197" s="79" t="n"/>
      <c r="GW197" s="79" t="n"/>
      <c r="GX197" s="79" t="n"/>
      <c r="GY197" s="79" t="n"/>
      <c r="GZ197" s="79" t="n"/>
      <c r="HA197" s="79" t="n"/>
      <c r="HB197" s="79" t="n"/>
      <c r="HC197" s="79" t="n"/>
      <c r="HD197" s="79" t="n"/>
      <c r="HE197" s="79" t="n"/>
      <c r="HH197" s="78" t="n">
        <v>7</v>
      </c>
      <c r="HI197" s="79" t="n"/>
      <c r="HJ197" s="79" t="n"/>
      <c r="HK197" s="79" t="n"/>
      <c r="HL197" s="79" t="n"/>
      <c r="HM197" s="79" t="n"/>
      <c r="HN197" s="79" t="n"/>
      <c r="HO197" s="79" t="n"/>
      <c r="HP197" s="79" t="n"/>
      <c r="HQ197" s="79" t="n"/>
      <c r="HR197" s="79" t="n"/>
      <c r="HS197" s="79" t="n"/>
      <c r="HT197" s="79" t="n"/>
      <c r="HU197" s="79" t="n"/>
      <c r="HV197" s="79" t="n"/>
      <c r="HW197" s="79" t="n"/>
      <c r="HX197" s="79" t="n"/>
      <c r="HY197" s="79" t="n"/>
      <c r="HZ197" s="79" t="n"/>
      <c r="IA197" s="79" t="n"/>
      <c r="IB197" s="79" t="n"/>
      <c r="IC197" s="79" t="n"/>
      <c r="ID197" s="79" t="n"/>
      <c r="IE197" s="79" t="n"/>
      <c r="IF197" s="79" t="n"/>
      <c r="IG197" s="79" t="n"/>
      <c r="IH197" s="79" t="n"/>
      <c r="II197" s="79" t="n"/>
      <c r="IJ197" s="79" t="n"/>
      <c r="IK197" s="79" t="n"/>
      <c r="IL197" s="79" t="n"/>
      <c r="IM197" s="79" t="n"/>
      <c r="IN197" s="79" t="n"/>
      <c r="IO197" s="79" t="n"/>
      <c r="IP197" s="79" t="n"/>
      <c r="IQ197" s="79" t="n"/>
      <c r="IR197" s="79" t="n"/>
      <c r="IS197" s="79" t="n"/>
      <c r="IT197" s="79" t="n"/>
      <c r="IU197" s="79" t="n"/>
      <c r="IV197" s="79" t="n"/>
      <c r="IY197" s="78" t="n">
        <v>7</v>
      </c>
      <c r="IZ197" s="79" t="n"/>
      <c r="JA197" s="79" t="n"/>
      <c r="JB197" s="79" t="n"/>
      <c r="JC197" s="79" t="n"/>
      <c r="JD197" s="79" t="n"/>
      <c r="JE197" s="79" t="n"/>
      <c r="JF197" s="79" t="n"/>
      <c r="JG197" s="79" t="n"/>
      <c r="JH197" s="79" t="n"/>
      <c r="JI197" s="79" t="n"/>
      <c r="JJ197" s="79" t="n"/>
      <c r="JK197" s="79" t="n"/>
      <c r="JL197" s="79" t="n"/>
      <c r="JM197" s="79" t="n"/>
      <c r="JN197" s="79" t="n"/>
      <c r="JO197" s="79" t="n"/>
      <c r="JP197" s="79" t="n"/>
      <c r="JQ197" s="79" t="n"/>
      <c r="JR197" s="79" t="n"/>
      <c r="JS197" s="79" t="n"/>
      <c r="JT197" s="79" t="n"/>
      <c r="JU197" s="79" t="n"/>
      <c r="JV197" s="79" t="n"/>
      <c r="JW197" s="79" t="n"/>
      <c r="JX197" s="79" t="n"/>
      <c r="JY197" s="79" t="n"/>
      <c r="JZ197" s="79" t="n"/>
      <c r="KA197" s="79" t="n"/>
      <c r="KB197" s="79" t="n"/>
      <c r="KC197" s="79" t="n"/>
      <c r="KD197" s="79" t="n"/>
      <c r="KE197" s="79" t="n"/>
      <c r="KF197" s="79" t="n"/>
      <c r="KG197" s="79" t="n"/>
      <c r="KH197" s="79" t="n"/>
      <c r="KI197" s="79" t="n"/>
      <c r="KJ197" s="79" t="n"/>
      <c r="KK197" s="79" t="n"/>
      <c r="KL197" s="79" t="n"/>
      <c r="KM197" s="79" t="n"/>
      <c r="KP197" s="78" t="n">
        <v>7</v>
      </c>
      <c r="KQ197" s="79" t="n"/>
      <c r="KR197" s="79" t="n"/>
      <c r="KS197" s="79" t="n"/>
      <c r="KT197" s="79" t="n"/>
      <c r="KU197" s="79" t="n"/>
      <c r="KV197" s="79" t="n"/>
      <c r="KW197" s="79" t="n"/>
      <c r="KX197" s="79" t="n"/>
      <c r="KY197" s="79" t="n"/>
      <c r="KZ197" s="79" t="n"/>
      <c r="LA197" s="79" t="n"/>
      <c r="LB197" s="79" t="n"/>
      <c r="LC197" s="79" t="n"/>
      <c r="LD197" s="79" t="n"/>
      <c r="LE197" s="79" t="n"/>
      <c r="LF197" s="79" t="n"/>
      <c r="LG197" s="79" t="n"/>
      <c r="LH197" s="79" t="n"/>
      <c r="LI197" s="79" t="n"/>
      <c r="LJ197" s="79" t="n"/>
      <c r="LK197" s="79" t="n"/>
      <c r="LL197" s="79" t="n"/>
      <c r="LM197" s="79" t="n"/>
      <c r="LN197" s="79" t="n"/>
      <c r="LO197" s="79" t="n"/>
      <c r="LP197" s="79" t="n"/>
      <c r="LQ197" s="79" t="n"/>
      <c r="LR197" s="79" t="n"/>
      <c r="LS197" s="79" t="n"/>
      <c r="LT197" s="79" t="n"/>
      <c r="LU197" s="79" t="n"/>
      <c r="LV197" s="79" t="n"/>
      <c r="LW197" s="79" t="n"/>
      <c r="LX197" s="79" t="n"/>
      <c r="LY197" s="79" t="n"/>
      <c r="LZ197" s="79" t="n"/>
      <c r="MA197" s="79" t="n"/>
      <c r="MB197" s="79" t="n"/>
      <c r="MC197" s="79" t="n"/>
      <c r="MD197" s="79" t="n"/>
      <c r="MG197" s="78" t="n">
        <v>7</v>
      </c>
      <c r="MH197" s="79" t="n"/>
      <c r="MI197" s="79" t="n"/>
      <c r="MJ197" s="79" t="n"/>
      <c r="MK197" s="79" t="n"/>
      <c r="ML197" s="79" t="n"/>
      <c r="MM197" s="79" t="n"/>
      <c r="MN197" s="79" t="n"/>
      <c r="MO197" s="79" t="n"/>
      <c r="MP197" s="79" t="n"/>
      <c r="MQ197" s="79" t="n"/>
      <c r="MR197" s="79" t="n"/>
      <c r="MS197" s="79" t="n"/>
      <c r="MT197" s="79" t="n"/>
      <c r="MU197" s="79" t="n"/>
      <c r="MV197" s="79" t="n"/>
      <c r="MW197" s="79" t="n"/>
      <c r="MX197" s="79" t="n"/>
      <c r="MY197" s="79" t="n"/>
      <c r="MZ197" s="79" t="n"/>
      <c r="NA197" s="79" t="n"/>
      <c r="NB197" s="79" t="n"/>
      <c r="NC197" s="79" t="n"/>
      <c r="ND197" s="79" t="n"/>
      <c r="NE197" s="79" t="n"/>
      <c r="NF197" s="79" t="n"/>
      <c r="NG197" s="79" t="n"/>
      <c r="NH197" s="79" t="n"/>
      <c r="NI197" s="79" t="n"/>
      <c r="NJ197" s="79" t="n"/>
      <c r="NK197" s="79" t="n"/>
      <c r="NL197" s="79" t="n"/>
      <c r="NM197" s="79" t="n"/>
      <c r="NN197" s="79" t="n"/>
      <c r="NO197" s="79" t="n"/>
      <c r="NP197" s="79" t="n"/>
      <c r="NQ197" s="79" t="n"/>
      <c r="NR197" s="79" t="n"/>
      <c r="NS197" s="79" t="n"/>
      <c r="NT197" s="79" t="n"/>
      <c r="NU197" s="79" t="n"/>
      <c r="NX197" s="78" t="n">
        <v>7</v>
      </c>
      <c r="NY197" s="79" t="n"/>
      <c r="NZ197" s="79" t="n"/>
      <c r="OA197" s="79" t="n"/>
      <c r="OB197" s="79" t="n"/>
      <c r="OC197" s="79" t="n"/>
      <c r="OD197" s="79" t="n"/>
      <c r="OE197" s="79" t="n"/>
      <c r="OF197" s="79" t="n"/>
      <c r="OG197" s="79" t="n"/>
      <c r="OH197" s="79" t="n"/>
      <c r="OI197" s="79" t="n"/>
      <c r="OJ197" s="79" t="n"/>
      <c r="OK197" s="79" t="n"/>
      <c r="OL197" s="79" t="n"/>
      <c r="OM197" s="79" t="n"/>
      <c r="ON197" s="79" t="n"/>
      <c r="OO197" s="79" t="n"/>
      <c r="OP197" s="79" t="n"/>
      <c r="OQ197" s="79" t="n"/>
      <c r="OR197" s="79" t="n"/>
      <c r="OS197" s="79" t="n"/>
      <c r="OT197" s="79" t="n"/>
      <c r="OU197" s="79" t="n"/>
      <c r="OV197" s="79" t="n"/>
      <c r="OW197" s="79" t="n"/>
      <c r="OX197" s="79" t="n"/>
      <c r="OY197" s="79" t="n"/>
      <c r="OZ197" s="79" t="n"/>
      <c r="PA197" s="79" t="n"/>
      <c r="PB197" s="79" t="n"/>
      <c r="PC197" s="79" t="n"/>
      <c r="PD197" s="79" t="n"/>
      <c r="PE197" s="79" t="n"/>
      <c r="PF197" s="79" t="n"/>
      <c r="PG197" s="79" t="n"/>
      <c r="PH197" s="79" t="n"/>
      <c r="PI197" s="79" t="n"/>
      <c r="PJ197" s="79" t="n"/>
      <c r="PK197" s="79" t="n"/>
      <c r="PL197" s="79" t="n"/>
      <c r="PO197" s="78" t="n">
        <v>7</v>
      </c>
      <c r="PP197" s="79" t="n"/>
      <c r="PQ197" s="79" t="n"/>
      <c r="PR197" s="79" t="n"/>
      <c r="PS197" s="79" t="n"/>
      <c r="PT197" s="79" t="n"/>
      <c r="PU197" s="79" t="n"/>
      <c r="PV197" s="79" t="n"/>
      <c r="PW197" s="79" t="n"/>
      <c r="PX197" s="79" t="n"/>
      <c r="PY197" s="79" t="n"/>
      <c r="PZ197" s="79" t="n"/>
      <c r="QA197" s="79" t="n"/>
      <c r="QB197" s="79" t="n"/>
      <c r="QC197" s="79" t="n"/>
      <c r="QD197" s="79" t="n"/>
      <c r="QE197" s="79" t="n"/>
      <c r="QF197" s="79" t="n"/>
      <c r="QG197" s="79" t="n"/>
      <c r="QH197" s="79" t="n"/>
      <c r="QI197" s="79" t="n"/>
      <c r="QJ197" s="79" t="n"/>
      <c r="QK197" s="79" t="n"/>
      <c r="QL197" s="79" t="n"/>
      <c r="QM197" s="79" t="n"/>
      <c r="QN197" s="79" t="n"/>
      <c r="QO197" s="79" t="n"/>
      <c r="QP197" s="79" t="n"/>
      <c r="QQ197" s="79" t="n"/>
      <c r="QR197" s="79" t="n"/>
      <c r="QS197" s="79" t="n"/>
      <c r="QT197" s="79" t="n"/>
      <c r="QU197" s="79" t="n"/>
      <c r="QV197" s="79" t="n"/>
      <c r="QW197" s="79" t="n"/>
      <c r="QX197" s="79" t="n"/>
      <c r="QY197" s="79" t="n"/>
      <c r="QZ197" s="79" t="n"/>
      <c r="RA197" s="79" t="n"/>
      <c r="RB197" s="79" t="n"/>
      <c r="RC197" s="79" t="n"/>
      <c r="RF197" s="78" t="n">
        <v>7</v>
      </c>
      <c r="RG197" s="79" t="n"/>
      <c r="RH197" s="79" t="n"/>
      <c r="RI197" s="79" t="n"/>
      <c r="RJ197" s="79" t="n"/>
      <c r="RK197" s="79" t="n"/>
      <c r="RL197" s="79" t="n"/>
      <c r="RM197" s="79" t="n"/>
      <c r="RN197" s="79" t="n"/>
      <c r="RO197" s="79" t="n"/>
      <c r="RP197" s="79" t="n"/>
      <c r="RQ197" s="79" t="n"/>
      <c r="RR197" s="79" t="n"/>
      <c r="RS197" s="79" t="n"/>
      <c r="RT197" s="79" t="n"/>
      <c r="RU197" s="79" t="n"/>
      <c r="RV197" s="79" t="n"/>
      <c r="RW197" s="79" t="n"/>
      <c r="RX197" s="79" t="n"/>
      <c r="RY197" s="79" t="n"/>
      <c r="RZ197" s="79" t="n"/>
      <c r="SA197" s="79" t="n"/>
      <c r="SB197" s="79" t="n"/>
      <c r="SC197" s="79" t="n"/>
      <c r="SD197" s="79" t="n"/>
      <c r="SE197" s="79" t="n"/>
      <c r="SF197" s="79" t="n"/>
      <c r="SG197" s="79" t="n"/>
      <c r="SH197" s="79" t="n"/>
      <c r="SI197" s="79" t="n"/>
      <c r="SJ197" s="79" t="n"/>
      <c r="SK197" s="79" t="n"/>
      <c r="SL197" s="79" t="n"/>
      <c r="SM197" s="79" t="n"/>
      <c r="SN197" s="79" t="n"/>
      <c r="SO197" s="79" t="n"/>
      <c r="SP197" s="79" t="n"/>
      <c r="SQ197" s="79" t="n"/>
      <c r="SR197" s="79" t="n"/>
      <c r="SS197" s="79" t="n"/>
      <c r="ST197" s="79" t="n"/>
      <c r="SW197" s="78" t="n">
        <v>7</v>
      </c>
      <c r="SX197" s="79" t="n"/>
      <c r="SY197" s="79" t="n"/>
      <c r="SZ197" s="79" t="n"/>
      <c r="TA197" s="79" t="n"/>
      <c r="TB197" s="79" t="n"/>
      <c r="TC197" s="79" t="n"/>
      <c r="TD197" s="79" t="n"/>
      <c r="TE197" s="79" t="n"/>
      <c r="TF197" s="79" t="n"/>
      <c r="TG197" s="79" t="n"/>
      <c r="TH197" s="79" t="n"/>
      <c r="TI197" s="79" t="n"/>
      <c r="TJ197" s="79" t="n"/>
      <c r="TK197" s="79" t="n"/>
      <c r="TL197" s="79" t="n"/>
      <c r="TM197" s="79" t="n"/>
      <c r="TN197" s="79" t="n"/>
      <c r="TO197" s="79" t="n"/>
      <c r="TP197" s="79" t="n"/>
      <c r="TQ197" s="79" t="n"/>
      <c r="TR197" s="79" t="n"/>
      <c r="TS197" s="79" t="n"/>
      <c r="TT197" s="79" t="n"/>
      <c r="TU197" s="79" t="n"/>
      <c r="TV197" s="79" t="n"/>
      <c r="TW197" s="79" t="n"/>
      <c r="TX197" s="79" t="n"/>
      <c r="TY197" s="79" t="n"/>
      <c r="TZ197" s="79" t="n"/>
      <c r="UA197" s="79" t="n"/>
      <c r="UB197" s="79" t="n"/>
      <c r="UC197" s="79" t="n"/>
      <c r="UD197" s="79" t="n"/>
      <c r="UE197" s="79" t="n"/>
      <c r="UF197" s="79" t="n"/>
      <c r="UG197" s="79" t="n"/>
      <c r="UH197" s="79" t="n"/>
      <c r="UI197" s="79" t="n"/>
      <c r="UJ197" s="79" t="n"/>
      <c r="UK197" s="79" t="n"/>
      <c r="UN197" s="78" t="n">
        <v>7</v>
      </c>
      <c r="UO197" s="79" t="n"/>
      <c r="UP197" s="79" t="n"/>
      <c r="UQ197" s="79" t="n"/>
      <c r="UR197" s="79" t="n"/>
      <c r="US197" s="79" t="n"/>
      <c r="UT197" s="79" t="n"/>
      <c r="UU197" s="79" t="n"/>
      <c r="UV197" s="79" t="n"/>
      <c r="UW197" s="79" t="n"/>
      <c r="UX197" s="79" t="n"/>
      <c r="UY197" s="79" t="n"/>
      <c r="UZ197" s="79" t="n"/>
      <c r="VA197" s="79" t="n"/>
      <c r="VB197" s="79" t="n"/>
      <c r="VC197" s="79" t="n"/>
      <c r="VD197" s="79" t="n"/>
      <c r="VE197" s="79" t="n"/>
      <c r="VF197" s="79" t="n"/>
      <c r="VG197" s="79" t="n"/>
      <c r="VH197" s="79" t="n"/>
      <c r="VI197" s="79" t="n"/>
      <c r="VJ197" s="79" t="n"/>
      <c r="VK197" s="79" t="n"/>
      <c r="VL197" s="79" t="n"/>
      <c r="VM197" s="79" t="n"/>
      <c r="VN197" s="79" t="n"/>
      <c r="VO197" s="79" t="n"/>
      <c r="VP197" s="79" t="n"/>
      <c r="VQ197" s="79" t="n"/>
      <c r="VR197" s="79" t="n"/>
      <c r="VS197" s="79" t="n"/>
      <c r="VT197" s="79" t="n"/>
      <c r="VU197" s="79" t="n"/>
      <c r="VV197" s="79" t="n"/>
      <c r="VW197" s="79" t="n"/>
      <c r="VX197" s="79" t="n"/>
      <c r="VY197" s="79" t="n"/>
      <c r="VZ197" s="79" t="n"/>
      <c r="WA197" s="79" t="n"/>
      <c r="WB197" s="79" t="n"/>
      <c r="WE197" s="78" t="n">
        <v>7</v>
      </c>
      <c r="WF197" s="79" t="n"/>
      <c r="WG197" s="79" t="n"/>
      <c r="WH197" s="79" t="n"/>
      <c r="WI197" s="79" t="n"/>
      <c r="WJ197" s="79" t="n"/>
      <c r="WK197" s="79" t="n"/>
      <c r="WL197" s="79" t="n"/>
      <c r="WM197" s="79" t="n"/>
      <c r="WN197" s="79" t="n"/>
      <c r="WO197" s="79" t="n"/>
      <c r="WP197" s="79" t="n"/>
      <c r="WQ197" s="79" t="n"/>
      <c r="WR197" s="79" t="n"/>
      <c r="WS197" s="79" t="n"/>
      <c r="WT197" s="79" t="n"/>
      <c r="WU197" s="79" t="n"/>
      <c r="WV197" s="79" t="n"/>
      <c r="WW197" s="79" t="n"/>
      <c r="WX197" s="79" t="n"/>
      <c r="WY197" s="79" t="n"/>
      <c r="WZ197" s="79" t="n"/>
      <c r="XA197" s="79" t="n"/>
      <c r="XB197" s="79" t="n"/>
      <c r="XC197" s="79" t="n"/>
      <c r="XD197" s="79" t="n"/>
      <c r="XE197" s="79" t="n"/>
      <c r="XF197" s="79" t="n"/>
      <c r="XG197" s="79" t="n"/>
      <c r="XH197" s="79" t="n"/>
      <c r="XI197" s="79" t="n"/>
      <c r="XJ197" s="79" t="n"/>
      <c r="XK197" s="79" t="n"/>
      <c r="XL197" s="79" t="n"/>
      <c r="XM197" s="79" t="n"/>
      <c r="XN197" s="79" t="n"/>
      <c r="XO197" s="79" t="n"/>
      <c r="XP197" s="79" t="n"/>
      <c r="XQ197" s="79" t="n"/>
      <c r="XR197" s="79" t="n"/>
      <c r="XS197" s="79" t="n"/>
      <c r="XV197" s="78" t="n">
        <v>7</v>
      </c>
      <c r="XW197" s="79" t="n"/>
      <c r="XX197" s="79" t="n"/>
      <c r="XY197" s="79" t="n"/>
      <c r="XZ197" s="79" t="n"/>
      <c r="YA197" s="79" t="n"/>
      <c r="YB197" s="79" t="n"/>
      <c r="YC197" s="79" t="n"/>
      <c r="YD197" s="79" t="n"/>
      <c r="YE197" s="79" t="n"/>
      <c r="YF197" s="79" t="n"/>
      <c r="YG197" s="79" t="n"/>
      <c r="YH197" s="79" t="n"/>
      <c r="YI197" s="79" t="n"/>
      <c r="YJ197" s="79" t="n"/>
      <c r="YK197" s="79" t="n"/>
      <c r="YL197" s="79" t="n"/>
      <c r="YM197" s="79" t="n"/>
      <c r="YN197" s="79" t="n"/>
      <c r="YO197" s="79" t="n"/>
      <c r="YP197" s="79" t="n"/>
      <c r="YQ197" s="79" t="n"/>
      <c r="YR197" s="79" t="n"/>
      <c r="YS197" s="79" t="n"/>
      <c r="YT197" s="79" t="n"/>
      <c r="YU197" s="79" t="n"/>
      <c r="YV197" s="79" t="n"/>
      <c r="YW197" s="79" t="n"/>
      <c r="YX197" s="79" t="n"/>
      <c r="YY197" s="79" t="n"/>
      <c r="YZ197" s="79" t="n"/>
      <c r="ZA197" s="79" t="n"/>
      <c r="ZB197" s="79" t="n"/>
      <c r="ZC197" s="79" t="n"/>
      <c r="ZD197" s="79" t="n"/>
      <c r="ZE197" s="79" t="n"/>
      <c r="ZF197" s="79" t="n"/>
      <c r="ZG197" s="79" t="n"/>
      <c r="ZH197" s="79" t="n"/>
      <c r="ZI197" s="79" t="n"/>
      <c r="ZJ197" s="79" t="n"/>
      <c r="ZM197" s="78" t="n">
        <v>7</v>
      </c>
      <c r="ZN197" s="79" t="n"/>
      <c r="ZO197" s="79" t="n"/>
      <c r="ZP197" s="79" t="n"/>
      <c r="ZQ197" s="79" t="n"/>
      <c r="ZR197" s="79" t="n"/>
      <c r="ZS197" s="79" t="n"/>
      <c r="ZT197" s="79" t="n"/>
      <c r="ZU197" s="79" t="n"/>
      <c r="ZV197" s="79" t="n"/>
      <c r="ZW197" s="79" t="n"/>
      <c r="ZX197" s="79" t="n"/>
      <c r="ZY197" s="79" t="n"/>
      <c r="ZZ197" s="79" t="n"/>
      <c r="AAA197" s="79" t="n"/>
      <c r="AAB197" s="79" t="n"/>
      <c r="AAC197" s="79" t="n"/>
      <c r="AAD197" s="79" t="n"/>
      <c r="AAE197" s="79" t="n"/>
      <c r="AAF197" s="79" t="n"/>
      <c r="AAG197" s="79" t="n"/>
      <c r="AAH197" s="79" t="n"/>
      <c r="AAI197" s="79" t="n"/>
      <c r="AAJ197" s="79" t="n"/>
      <c r="AAK197" s="79" t="n"/>
      <c r="AAL197" s="79" t="n"/>
      <c r="AAM197" s="79" t="n"/>
      <c r="AAN197" s="79" t="n"/>
      <c r="AAO197" s="79" t="n"/>
      <c r="AAP197" s="79" t="n"/>
      <c r="AAQ197" s="79" t="n"/>
      <c r="AAR197" s="79" t="n"/>
      <c r="AAS197" s="79" t="n"/>
      <c r="AAT197" s="79" t="n"/>
      <c r="AAU197" s="79" t="n"/>
      <c r="AAV197" s="79" t="n"/>
      <c r="AAW197" s="79" t="n"/>
      <c r="AAX197" s="79" t="n"/>
      <c r="AAY197" s="79" t="n"/>
      <c r="AAZ197" s="79" t="n"/>
      <c r="ABA197" s="79" t="n"/>
      <c r="ABD197" s="78" t="n">
        <v>7</v>
      </c>
      <c r="ABE197" s="79" t="n"/>
      <c r="ABF197" s="79" t="n"/>
      <c r="ABG197" s="79" t="n"/>
      <c r="ABH197" s="79" t="n"/>
      <c r="ABI197" s="79" t="n"/>
      <c r="ABJ197" s="79" t="n"/>
      <c r="ABK197" s="79" t="n"/>
      <c r="ABL197" s="79" t="n"/>
      <c r="ABM197" s="79" t="n"/>
      <c r="ABN197" s="79" t="n"/>
      <c r="ABO197" s="79" t="n"/>
      <c r="ABP197" s="79" t="n"/>
      <c r="ABQ197" s="79" t="n"/>
      <c r="ABR197" s="79" t="n"/>
      <c r="ABS197" s="79" t="n"/>
      <c r="ABT197" s="79" t="n"/>
      <c r="ABU197" s="79" t="n"/>
      <c r="ABV197" s="79" t="n"/>
      <c r="ABW197" s="79" t="n"/>
      <c r="ABX197" s="79" t="n"/>
      <c r="ABY197" s="79" t="n"/>
      <c r="ABZ197" s="79" t="n"/>
      <c r="ACA197" s="79" t="n"/>
      <c r="ACB197" s="79" t="n"/>
      <c r="ACC197" s="79" t="n"/>
      <c r="ACD197" s="79" t="n"/>
      <c r="ACE197" s="79" t="n"/>
      <c r="ACF197" s="79" t="n"/>
      <c r="ACG197" s="79" t="n"/>
      <c r="ACH197" s="79" t="n"/>
      <c r="ACI197" s="79" t="n"/>
      <c r="ACJ197" s="79" t="n"/>
      <c r="ACK197" s="79" t="n"/>
      <c r="ACL197" s="79" t="n"/>
      <c r="ACM197" s="79" t="n"/>
      <c r="ACN197" s="79" t="n"/>
      <c r="ACO197" s="79" t="n"/>
      <c r="ACP197" s="79" t="n"/>
      <c r="ACQ197" s="79" t="n"/>
      <c r="ACR197" s="79" t="n"/>
      <c r="ACU197" s="78" t="n">
        <v>7</v>
      </c>
      <c r="ACV197" s="79" t="n"/>
      <c r="ACW197" s="79" t="n"/>
      <c r="ACX197" s="79" t="n"/>
      <c r="ACY197" s="79" t="n"/>
      <c r="ACZ197" s="79" t="n"/>
      <c r="ADA197" s="79" t="n"/>
      <c r="ADB197" s="79" t="n"/>
      <c r="ADC197" s="79" t="n"/>
      <c r="ADD197" s="79" t="n"/>
      <c r="ADE197" s="79" t="n"/>
      <c r="ADF197" s="79" t="n"/>
      <c r="ADG197" s="79" t="n"/>
      <c r="ADH197" s="79" t="n"/>
      <c r="ADI197" s="79" t="n"/>
      <c r="ADJ197" s="79" t="n"/>
      <c r="ADK197" s="79" t="n"/>
      <c r="ADL197" s="79" t="n"/>
      <c r="ADM197" s="79" t="n"/>
      <c r="ADN197" s="79" t="n"/>
      <c r="ADO197" s="79" t="n"/>
      <c r="ADP197" s="79" t="n"/>
      <c r="ADQ197" s="79" t="n"/>
      <c r="ADR197" s="79" t="n"/>
      <c r="ADS197" s="79" t="n"/>
      <c r="ADT197" s="79" t="n"/>
      <c r="ADU197" s="79" t="n"/>
      <c r="ADV197" s="79" t="n"/>
      <c r="ADW197" s="79" t="n"/>
      <c r="ADX197" s="79" t="n"/>
      <c r="ADY197" s="79" t="n"/>
      <c r="ADZ197" s="79" t="n"/>
      <c r="AEA197" s="79" t="n"/>
      <c r="AEB197" s="79" t="n"/>
      <c r="AEC197" s="79" t="n"/>
      <c r="AED197" s="79" t="n"/>
      <c r="AEE197" s="79" t="n"/>
      <c r="AEF197" s="79" t="n"/>
      <c r="AEG197" s="79" t="n"/>
      <c r="AEH197" s="79" t="n"/>
      <c r="AEI197" s="79" t="n"/>
      <c r="AEL197" s="78" t="n">
        <v>7</v>
      </c>
      <c r="AEM197" s="79" t="n"/>
      <c r="AEN197" s="79" t="n"/>
      <c r="AEO197" s="79" t="n"/>
      <c r="AEP197" s="79" t="n"/>
      <c r="AEQ197" s="79" t="n"/>
      <c r="AER197" s="79" t="n"/>
      <c r="AES197" s="79" t="n"/>
      <c r="AET197" s="79" t="n"/>
      <c r="AEU197" s="79" t="n"/>
      <c r="AEV197" s="79" t="n"/>
      <c r="AEW197" s="79" t="n"/>
      <c r="AEX197" s="79" t="n"/>
      <c r="AEY197" s="79" t="n"/>
      <c r="AEZ197" s="79" t="n"/>
      <c r="AFA197" s="79" t="n"/>
      <c r="AFB197" s="79" t="n"/>
      <c r="AFC197" s="79" t="n"/>
      <c r="AFD197" s="79" t="n"/>
      <c r="AFE197" s="79" t="n"/>
      <c r="AFF197" s="79" t="n"/>
      <c r="AFG197" s="79" t="n"/>
      <c r="AFH197" s="79" t="n"/>
      <c r="AFI197" s="79" t="n"/>
      <c r="AFJ197" s="79" t="n"/>
      <c r="AFK197" s="79" t="n"/>
      <c r="AFL197" s="79" t="n"/>
      <c r="AFM197" s="79" t="n"/>
      <c r="AFN197" s="79" t="n"/>
      <c r="AFO197" s="79" t="n"/>
      <c r="AFP197" s="79" t="n"/>
      <c r="AFQ197" s="79" t="n"/>
      <c r="AFR197" s="79" t="n"/>
      <c r="AFS197" s="79" t="n"/>
      <c r="AFT197" s="79" t="n"/>
      <c r="AFU197" s="79" t="n"/>
      <c r="AFV197" s="79" t="n"/>
      <c r="AFW197" s="79" t="n"/>
      <c r="AFX197" s="79" t="n"/>
      <c r="AFY197" s="79" t="n"/>
      <c r="AFZ197" s="79" t="n"/>
    </row>
    <row r="198">
      <c r="A198" s="78" t="n">
        <v>8</v>
      </c>
      <c r="B198" s="79" t="n"/>
      <c r="C198" s="79" t="n"/>
      <c r="D198" s="79" t="n"/>
      <c r="E198" s="79" t="n"/>
      <c r="F198" s="79" t="n"/>
      <c r="G198" s="79" t="n"/>
      <c r="H198" s="79" t="n"/>
      <c r="I198" s="79" t="n"/>
      <c r="J198" s="79" t="n"/>
      <c r="K198" s="79" t="n"/>
      <c r="L198" s="79" t="n"/>
      <c r="M198" s="79" t="n"/>
      <c r="N198" s="79" t="n"/>
      <c r="O198" s="79" t="n"/>
      <c r="P198" s="79" t="n"/>
      <c r="Q198" s="79" t="n"/>
      <c r="R198" s="79" t="n"/>
      <c r="S198" s="79" t="n"/>
      <c r="T198" s="79" t="n"/>
      <c r="U198" s="79" t="n"/>
      <c r="V198" s="79" t="n"/>
      <c r="W198" s="79" t="n"/>
      <c r="X198" s="79" t="n"/>
      <c r="Y198" s="79" t="n"/>
      <c r="Z198" s="79" t="n"/>
      <c r="AA198" s="79" t="n"/>
      <c r="AB198" s="79" t="n"/>
      <c r="AC198" s="79" t="n"/>
      <c r="AD198" s="79" t="n"/>
      <c r="AE198" s="79" t="n"/>
      <c r="AF198" s="79" t="n"/>
      <c r="AG198" s="79" t="n"/>
      <c r="AH198" s="79" t="n"/>
      <c r="AI198" s="79" t="n"/>
      <c r="AJ198" s="79" t="n"/>
      <c r="AK198" s="79" t="n"/>
      <c r="AL198" s="79" t="n"/>
      <c r="AM198" s="79" t="n"/>
      <c r="AN198" s="79" t="n"/>
      <c r="AO198" s="79" t="n"/>
      <c r="AR198" s="78" t="n">
        <v>8</v>
      </c>
      <c r="AS198" s="79" t="n"/>
      <c r="AT198" s="79" t="n"/>
      <c r="AU198" s="79" t="n"/>
      <c r="AV198" s="79" t="n"/>
      <c r="AW198" s="79" t="n"/>
      <c r="AX198" s="79" t="n"/>
      <c r="AY198" s="79" t="n"/>
      <c r="AZ198" s="79" t="n"/>
      <c r="BA198" s="79" t="n"/>
      <c r="BB198" s="79" t="n"/>
      <c r="BC198" s="79" t="n"/>
      <c r="BD198" s="79" t="n"/>
      <c r="BE198" s="79" t="n"/>
      <c r="BF198" s="79" t="n"/>
      <c r="BG198" s="79" t="n"/>
      <c r="BH198" s="79" t="n"/>
      <c r="BI198" s="79" t="n"/>
      <c r="BJ198" s="79" t="n"/>
      <c r="BK198" s="79" t="n"/>
      <c r="BL198" s="79" t="n"/>
      <c r="BM198" s="79" t="n"/>
      <c r="BN198" s="79" t="n"/>
      <c r="BO198" s="79" t="n"/>
      <c r="BP198" s="79" t="n"/>
      <c r="BQ198" s="79" t="n"/>
      <c r="BR198" s="79" t="n"/>
      <c r="BS198" s="79" t="n"/>
      <c r="BT198" s="79" t="n"/>
      <c r="BU198" s="79" t="n"/>
      <c r="BV198" s="79" t="n"/>
      <c r="BW198" s="79" t="n"/>
      <c r="BX198" s="79" t="n"/>
      <c r="BY198" s="79" t="n"/>
      <c r="BZ198" s="79" t="n"/>
      <c r="CA198" s="79" t="n"/>
      <c r="CB198" s="79" t="n"/>
      <c r="CC198" s="79" t="n"/>
      <c r="CD198" s="79" t="n"/>
      <c r="CE198" s="79" t="n"/>
      <c r="CF198" s="79" t="n"/>
      <c r="CI198" s="78" t="n">
        <v>8</v>
      </c>
      <c r="CJ198" s="79" t="n"/>
      <c r="CK198" s="79" t="n"/>
      <c r="CL198" s="79" t="n"/>
      <c r="CM198" s="79" t="n"/>
      <c r="CN198" s="79" t="n"/>
      <c r="CO198" s="79" t="n"/>
      <c r="CP198" s="79" t="n"/>
      <c r="CQ198" s="79" t="n"/>
      <c r="CR198" s="79" t="n"/>
      <c r="CS198" s="79" t="n"/>
      <c r="CT198" s="79" t="n"/>
      <c r="CU198" s="79" t="n"/>
      <c r="CV198" s="79" t="n"/>
      <c r="CW198" s="79" t="n"/>
      <c r="CX198" s="79" t="n"/>
      <c r="CY198" s="79" t="n"/>
      <c r="CZ198" s="79" t="n"/>
      <c r="DA198" s="79" t="n"/>
      <c r="DB198" s="79" t="n"/>
      <c r="DC198" s="79" t="n"/>
      <c r="DD198" s="79" t="n"/>
      <c r="DE198" s="79" t="n"/>
      <c r="DF198" s="79" t="n"/>
      <c r="DG198" s="79" t="n"/>
      <c r="DH198" s="79" t="n"/>
      <c r="DI198" s="79" t="n"/>
      <c r="DJ198" s="79" t="n"/>
      <c r="DK198" s="79" t="n"/>
      <c r="DL198" s="79" t="n"/>
      <c r="DM198" s="79" t="n"/>
      <c r="DN198" s="79" t="n"/>
      <c r="DO198" s="79" t="n"/>
      <c r="DP198" s="79" t="n"/>
      <c r="DQ198" s="79" t="n"/>
      <c r="DR198" s="79" t="n"/>
      <c r="DS198" s="79" t="n"/>
      <c r="DT198" s="79" t="n"/>
      <c r="DU198" s="79" t="n"/>
      <c r="DV198" s="79" t="n"/>
      <c r="DW198" s="79" t="n"/>
      <c r="DZ198" s="78" t="n">
        <v>8</v>
      </c>
      <c r="EA198" s="79" t="n"/>
      <c r="EB198" s="79" t="n"/>
      <c r="EC198" s="79" t="n"/>
      <c r="ED198" s="79" t="n"/>
      <c r="EE198" s="79" t="n"/>
      <c r="EF198" s="79" t="n"/>
      <c r="EG198" s="79" t="n"/>
      <c r="EH198" s="79" t="n"/>
      <c r="EI198" s="79" t="n"/>
      <c r="EJ198" s="79" t="n"/>
      <c r="EK198" s="79" t="n"/>
      <c r="EL198" s="79" t="n"/>
      <c r="EM198" s="79" t="n"/>
      <c r="EN198" s="79" t="n"/>
      <c r="EO198" s="79" t="n"/>
      <c r="EP198" s="79" t="n"/>
      <c r="EQ198" s="79" t="n"/>
      <c r="ER198" s="79" t="n"/>
      <c r="ES198" s="79" t="n"/>
      <c r="ET198" s="79" t="n"/>
      <c r="EU198" s="79" t="n"/>
      <c r="EV198" s="79" t="n"/>
      <c r="EW198" s="79" t="n"/>
      <c r="EX198" s="79" t="n"/>
      <c r="EY198" s="79" t="n"/>
      <c r="EZ198" s="79" t="n"/>
      <c r="FA198" s="79" t="n"/>
      <c r="FB198" s="79" t="n"/>
      <c r="FC198" s="79" t="n"/>
      <c r="FD198" s="79" t="n"/>
      <c r="FE198" s="79" t="n"/>
      <c r="FF198" s="79" t="n"/>
      <c r="FG198" s="79" t="n"/>
      <c r="FH198" s="79" t="n"/>
      <c r="FI198" s="79" t="n"/>
      <c r="FJ198" s="79" t="n"/>
      <c r="FK198" s="79" t="n"/>
      <c r="FL198" s="79" t="n"/>
      <c r="FM198" s="79" t="n"/>
      <c r="FN198" s="79" t="n"/>
      <c r="FQ198" s="78" t="n">
        <v>8</v>
      </c>
      <c r="FR198" s="79" t="n"/>
      <c r="FS198" s="79" t="n"/>
      <c r="FT198" s="79" t="n"/>
      <c r="FU198" s="79" t="n"/>
      <c r="FV198" s="79" t="n"/>
      <c r="FW198" s="79" t="n"/>
      <c r="FX198" s="79" t="n"/>
      <c r="FY198" s="79" t="n"/>
      <c r="FZ198" s="79" t="n"/>
      <c r="GA198" s="79" t="n"/>
      <c r="GB198" s="79" t="n"/>
      <c r="GC198" s="79" t="n"/>
      <c r="GD198" s="79" t="n"/>
      <c r="GE198" s="79" t="n"/>
      <c r="GF198" s="79" t="n"/>
      <c r="GG198" s="79" t="n"/>
      <c r="GH198" s="79" t="n"/>
      <c r="GI198" s="79" t="n"/>
      <c r="GJ198" s="79" t="n"/>
      <c r="GK198" s="79" t="n"/>
      <c r="GL198" s="79" t="n"/>
      <c r="GM198" s="79" t="n"/>
      <c r="GN198" s="79" t="n"/>
      <c r="GO198" s="79" t="n"/>
      <c r="GP198" s="79" t="n"/>
      <c r="GQ198" s="79" t="n"/>
      <c r="GR198" s="79" t="n"/>
      <c r="GS198" s="79" t="n"/>
      <c r="GT198" s="79" t="n"/>
      <c r="GU198" s="79" t="n"/>
      <c r="GV198" s="79" t="n"/>
      <c r="GW198" s="79" t="n"/>
      <c r="GX198" s="79" t="n"/>
      <c r="GY198" s="79" t="n"/>
      <c r="GZ198" s="79" t="n"/>
      <c r="HA198" s="79" t="n"/>
      <c r="HB198" s="79" t="n"/>
      <c r="HC198" s="79" t="n"/>
      <c r="HD198" s="79" t="n"/>
      <c r="HE198" s="79" t="n"/>
      <c r="HH198" s="78" t="n">
        <v>8</v>
      </c>
      <c r="HI198" s="79" t="n"/>
      <c r="HJ198" s="79" t="n"/>
      <c r="HK198" s="79" t="n"/>
      <c r="HL198" s="79" t="n"/>
      <c r="HM198" s="79" t="n"/>
      <c r="HN198" s="79" t="n"/>
      <c r="HO198" s="79" t="n"/>
      <c r="HP198" s="79" t="n"/>
      <c r="HQ198" s="79" t="n"/>
      <c r="HR198" s="79" t="n"/>
      <c r="HS198" s="79" t="n"/>
      <c r="HT198" s="79" t="n"/>
      <c r="HU198" s="79" t="n"/>
      <c r="HV198" s="79" t="n"/>
      <c r="HW198" s="79" t="n"/>
      <c r="HX198" s="79" t="n"/>
      <c r="HY198" s="79" t="n"/>
      <c r="HZ198" s="79" t="n"/>
      <c r="IA198" s="79" t="n"/>
      <c r="IB198" s="79" t="n"/>
      <c r="IC198" s="79" t="n"/>
      <c r="ID198" s="79" t="n"/>
      <c r="IE198" s="79" t="n"/>
      <c r="IF198" s="79" t="n"/>
      <c r="IG198" s="79" t="n"/>
      <c r="IH198" s="79" t="n"/>
      <c r="II198" s="79" t="n"/>
      <c r="IJ198" s="79" t="n"/>
      <c r="IK198" s="79" t="n"/>
      <c r="IL198" s="79" t="n"/>
      <c r="IM198" s="79" t="n"/>
      <c r="IN198" s="79" t="n"/>
      <c r="IO198" s="79" t="n"/>
      <c r="IP198" s="79" t="n"/>
      <c r="IQ198" s="79" t="n"/>
      <c r="IR198" s="79" t="n"/>
      <c r="IS198" s="79" t="n"/>
      <c r="IT198" s="79" t="n"/>
      <c r="IU198" s="79" t="n"/>
      <c r="IV198" s="79" t="n"/>
      <c r="IY198" s="78" t="n">
        <v>8</v>
      </c>
      <c r="IZ198" s="79" t="n"/>
      <c r="JA198" s="79" t="n"/>
      <c r="JB198" s="79" t="n"/>
      <c r="JC198" s="79" t="n"/>
      <c r="JD198" s="79" t="n"/>
      <c r="JE198" s="79" t="n"/>
      <c r="JF198" s="79" t="n"/>
      <c r="JG198" s="79" t="n"/>
      <c r="JH198" s="79" t="n"/>
      <c r="JI198" s="79" t="n"/>
      <c r="JJ198" s="79" t="n"/>
      <c r="JK198" s="79" t="n"/>
      <c r="JL198" s="79" t="n"/>
      <c r="JM198" s="79" t="n"/>
      <c r="JN198" s="79" t="n"/>
      <c r="JO198" s="79" t="n"/>
      <c r="JP198" s="79" t="n"/>
      <c r="JQ198" s="79" t="n"/>
      <c r="JR198" s="79" t="n"/>
      <c r="JS198" s="79" t="n"/>
      <c r="JT198" s="79" t="n"/>
      <c r="JU198" s="79" t="n"/>
      <c r="JV198" s="79" t="n"/>
      <c r="JW198" s="79" t="n"/>
      <c r="JX198" s="79" t="n"/>
      <c r="JY198" s="79" t="n"/>
      <c r="JZ198" s="79" t="n"/>
      <c r="KA198" s="79" t="n"/>
      <c r="KB198" s="79" t="n"/>
      <c r="KC198" s="79" t="n"/>
      <c r="KD198" s="79" t="n"/>
      <c r="KE198" s="79" t="n"/>
      <c r="KF198" s="79" t="n"/>
      <c r="KG198" s="79" t="n"/>
      <c r="KH198" s="79" t="n"/>
      <c r="KI198" s="79" t="n"/>
      <c r="KJ198" s="79" t="n"/>
      <c r="KK198" s="79" t="n"/>
      <c r="KL198" s="79" t="n"/>
      <c r="KM198" s="79" t="n"/>
      <c r="KP198" s="78" t="n">
        <v>8</v>
      </c>
      <c r="KQ198" s="79" t="n"/>
      <c r="KR198" s="79" t="n"/>
      <c r="KS198" s="79" t="n"/>
      <c r="KT198" s="79" t="n"/>
      <c r="KU198" s="79" t="n"/>
      <c r="KV198" s="79" t="n"/>
      <c r="KW198" s="79" t="n"/>
      <c r="KX198" s="79" t="n"/>
      <c r="KY198" s="79" t="n"/>
      <c r="KZ198" s="79" t="n"/>
      <c r="LA198" s="79" t="n"/>
      <c r="LB198" s="79" t="n"/>
      <c r="LC198" s="79" t="n"/>
      <c r="LD198" s="79" t="n"/>
      <c r="LE198" s="79" t="n"/>
      <c r="LF198" s="79" t="n"/>
      <c r="LG198" s="79" t="n"/>
      <c r="LH198" s="79" t="n"/>
      <c r="LI198" s="79" t="n"/>
      <c r="LJ198" s="79" t="n"/>
      <c r="LK198" s="79" t="n"/>
      <c r="LL198" s="79" t="n"/>
      <c r="LM198" s="79" t="n"/>
      <c r="LN198" s="79" t="n"/>
      <c r="LO198" s="79" t="n"/>
      <c r="LP198" s="79" t="n"/>
      <c r="LQ198" s="79" t="n"/>
      <c r="LR198" s="79" t="n"/>
      <c r="LS198" s="79" t="n"/>
      <c r="LT198" s="79" t="n"/>
      <c r="LU198" s="79" t="n"/>
      <c r="LV198" s="79" t="n"/>
      <c r="LW198" s="79" t="n"/>
      <c r="LX198" s="79" t="n"/>
      <c r="LY198" s="79" t="n"/>
      <c r="LZ198" s="79" t="n"/>
      <c r="MA198" s="79" t="n"/>
      <c r="MB198" s="79" t="n"/>
      <c r="MC198" s="79" t="n"/>
      <c r="MD198" s="79" t="n"/>
      <c r="MG198" s="78" t="n">
        <v>8</v>
      </c>
      <c r="MH198" s="79" t="n"/>
      <c r="MI198" s="79" t="n"/>
      <c r="MJ198" s="79" t="n"/>
      <c r="MK198" s="79" t="n"/>
      <c r="ML198" s="79" t="n"/>
      <c r="MM198" s="79" t="n"/>
      <c r="MN198" s="79" t="n"/>
      <c r="MO198" s="79" t="n"/>
      <c r="MP198" s="79" t="n"/>
      <c r="MQ198" s="79" t="n"/>
      <c r="MR198" s="79" t="n"/>
      <c r="MS198" s="79" t="n"/>
      <c r="MT198" s="79" t="n"/>
      <c r="MU198" s="79" t="n"/>
      <c r="MV198" s="79" t="n"/>
      <c r="MW198" s="79" t="n"/>
      <c r="MX198" s="79" t="n"/>
      <c r="MY198" s="79" t="n"/>
      <c r="MZ198" s="79" t="n"/>
      <c r="NA198" s="79" t="n"/>
      <c r="NB198" s="79" t="n"/>
      <c r="NC198" s="79" t="n"/>
      <c r="ND198" s="79" t="n"/>
      <c r="NE198" s="79" t="n"/>
      <c r="NF198" s="79" t="n"/>
      <c r="NG198" s="79" t="n"/>
      <c r="NH198" s="79" t="n"/>
      <c r="NI198" s="79" t="n"/>
      <c r="NJ198" s="79" t="n"/>
      <c r="NK198" s="79" t="n"/>
      <c r="NL198" s="79" t="n"/>
      <c r="NM198" s="79" t="n"/>
      <c r="NN198" s="79" t="n"/>
      <c r="NO198" s="79" t="n"/>
      <c r="NP198" s="79" t="n"/>
      <c r="NQ198" s="79" t="n"/>
      <c r="NR198" s="79" t="n"/>
      <c r="NS198" s="79" t="n"/>
      <c r="NT198" s="79" t="n"/>
      <c r="NU198" s="79" t="n"/>
      <c r="NX198" s="78" t="n">
        <v>8</v>
      </c>
      <c r="NY198" s="79" t="n"/>
      <c r="NZ198" s="79" t="n"/>
      <c r="OA198" s="79" t="n"/>
      <c r="OB198" s="79" t="n"/>
      <c r="OC198" s="79" t="n"/>
      <c r="OD198" s="79" t="n"/>
      <c r="OE198" s="79" t="n"/>
      <c r="OF198" s="79" t="n"/>
      <c r="OG198" s="79" t="n"/>
      <c r="OH198" s="79" t="n"/>
      <c r="OI198" s="79" t="n"/>
      <c r="OJ198" s="79" t="n"/>
      <c r="OK198" s="79" t="n"/>
      <c r="OL198" s="79" t="n"/>
      <c r="OM198" s="79" t="n"/>
      <c r="ON198" s="79" t="n"/>
      <c r="OO198" s="79" t="n"/>
      <c r="OP198" s="79" t="n"/>
      <c r="OQ198" s="79" t="n"/>
      <c r="OR198" s="79" t="n"/>
      <c r="OS198" s="79" t="n"/>
      <c r="OT198" s="79" t="n"/>
      <c r="OU198" s="79" t="n"/>
      <c r="OV198" s="79" t="n"/>
      <c r="OW198" s="79" t="n"/>
      <c r="OX198" s="79" t="n"/>
      <c r="OY198" s="79" t="n"/>
      <c r="OZ198" s="79" t="n"/>
      <c r="PA198" s="79" t="n"/>
      <c r="PB198" s="79" t="n"/>
      <c r="PC198" s="79" t="n"/>
      <c r="PD198" s="79" t="n"/>
      <c r="PE198" s="79" t="n"/>
      <c r="PF198" s="79" t="n"/>
      <c r="PG198" s="79" t="n"/>
      <c r="PH198" s="79" t="n"/>
      <c r="PI198" s="79" t="n"/>
      <c r="PJ198" s="79" t="n"/>
      <c r="PK198" s="79" t="n"/>
      <c r="PL198" s="79" t="n"/>
      <c r="PO198" s="78" t="n">
        <v>8</v>
      </c>
      <c r="PP198" s="79" t="n"/>
      <c r="PQ198" s="79" t="n"/>
      <c r="PR198" s="79" t="n"/>
      <c r="PS198" s="79" t="n"/>
      <c r="PT198" s="79" t="n"/>
      <c r="PU198" s="79" t="n"/>
      <c r="PV198" s="79" t="n"/>
      <c r="PW198" s="79" t="n"/>
      <c r="PX198" s="79" t="n"/>
      <c r="PY198" s="79" t="n"/>
      <c r="PZ198" s="79" t="n"/>
      <c r="QA198" s="79" t="n"/>
      <c r="QB198" s="79" t="n"/>
      <c r="QC198" s="79" t="n"/>
      <c r="QD198" s="79" t="n"/>
      <c r="QE198" s="79" t="n"/>
      <c r="QF198" s="79" t="n"/>
      <c r="QG198" s="79" t="n"/>
      <c r="QH198" s="79" t="n"/>
      <c r="QI198" s="79" t="n"/>
      <c r="QJ198" s="79" t="n"/>
      <c r="QK198" s="79" t="n"/>
      <c r="QL198" s="79" t="n"/>
      <c r="QM198" s="79" t="n"/>
      <c r="QN198" s="79" t="n"/>
      <c r="QO198" s="79" t="n"/>
      <c r="QP198" s="79" t="n"/>
      <c r="QQ198" s="79" t="n"/>
      <c r="QR198" s="79" t="n"/>
      <c r="QS198" s="79" t="n"/>
      <c r="QT198" s="79" t="n"/>
      <c r="QU198" s="79" t="n"/>
      <c r="QV198" s="79" t="n"/>
      <c r="QW198" s="79" t="n"/>
      <c r="QX198" s="79" t="n"/>
      <c r="QY198" s="79" t="n"/>
      <c r="QZ198" s="79" t="n"/>
      <c r="RA198" s="79" t="n"/>
      <c r="RB198" s="79" t="n"/>
      <c r="RC198" s="79" t="n"/>
      <c r="RF198" s="78" t="n">
        <v>8</v>
      </c>
      <c r="RG198" s="79" t="n"/>
      <c r="RH198" s="79" t="n"/>
      <c r="RI198" s="79" t="n"/>
      <c r="RJ198" s="79" t="n"/>
      <c r="RK198" s="79" t="n"/>
      <c r="RL198" s="79" t="n"/>
      <c r="RM198" s="79" t="n"/>
      <c r="RN198" s="79" t="n"/>
      <c r="RO198" s="79" t="n"/>
      <c r="RP198" s="79" t="n"/>
      <c r="RQ198" s="79" t="n"/>
      <c r="RR198" s="79" t="n"/>
      <c r="RS198" s="79" t="n"/>
      <c r="RT198" s="79" t="n"/>
      <c r="RU198" s="79" t="n"/>
      <c r="RV198" s="79" t="n"/>
      <c r="RW198" s="79" t="n"/>
      <c r="RX198" s="79" t="n"/>
      <c r="RY198" s="79" t="n"/>
      <c r="RZ198" s="79" t="n"/>
      <c r="SA198" s="79" t="n"/>
      <c r="SB198" s="79" t="n"/>
      <c r="SC198" s="79" t="n"/>
      <c r="SD198" s="79" t="n"/>
      <c r="SE198" s="79" t="n"/>
      <c r="SF198" s="79" t="n"/>
      <c r="SG198" s="79" t="n"/>
      <c r="SH198" s="79" t="n"/>
      <c r="SI198" s="79" t="n"/>
      <c r="SJ198" s="79" t="n"/>
      <c r="SK198" s="79" t="n"/>
      <c r="SL198" s="79" t="n"/>
      <c r="SM198" s="79" t="n"/>
      <c r="SN198" s="79" t="n"/>
      <c r="SO198" s="79" t="n"/>
      <c r="SP198" s="79" t="n"/>
      <c r="SQ198" s="79" t="n"/>
      <c r="SR198" s="79" t="n"/>
      <c r="SS198" s="79" t="n"/>
      <c r="ST198" s="79" t="n"/>
      <c r="SW198" s="78" t="n">
        <v>8</v>
      </c>
      <c r="SX198" s="79" t="n"/>
      <c r="SY198" s="79" t="n"/>
      <c r="SZ198" s="79" t="n"/>
      <c r="TA198" s="79" t="n"/>
      <c r="TB198" s="79" t="n"/>
      <c r="TC198" s="79" t="n"/>
      <c r="TD198" s="79" t="n"/>
      <c r="TE198" s="79" t="n"/>
      <c r="TF198" s="79" t="n"/>
      <c r="TG198" s="79" t="n"/>
      <c r="TH198" s="79" t="n"/>
      <c r="TI198" s="79" t="n"/>
      <c r="TJ198" s="79" t="n"/>
      <c r="TK198" s="79" t="n"/>
      <c r="TL198" s="79" t="n"/>
      <c r="TM198" s="79" t="n"/>
      <c r="TN198" s="79" t="n"/>
      <c r="TO198" s="79" t="n"/>
      <c r="TP198" s="79" t="n"/>
      <c r="TQ198" s="79" t="n"/>
      <c r="TR198" s="79" t="n"/>
      <c r="TS198" s="79" t="n"/>
      <c r="TT198" s="79" t="n"/>
      <c r="TU198" s="79" t="n"/>
      <c r="TV198" s="79" t="n"/>
      <c r="TW198" s="79" t="n"/>
      <c r="TX198" s="79" t="n"/>
      <c r="TY198" s="79" t="n"/>
      <c r="TZ198" s="79" t="n"/>
      <c r="UA198" s="79" t="n"/>
      <c r="UB198" s="79" t="n"/>
      <c r="UC198" s="79" t="n"/>
      <c r="UD198" s="79" t="n"/>
      <c r="UE198" s="79" t="n"/>
      <c r="UF198" s="79" t="n"/>
      <c r="UG198" s="79" t="n"/>
      <c r="UH198" s="79" t="n"/>
      <c r="UI198" s="79" t="n"/>
      <c r="UJ198" s="79" t="n"/>
      <c r="UK198" s="79" t="n"/>
      <c r="UN198" s="78" t="n">
        <v>8</v>
      </c>
      <c r="UO198" s="79" t="n"/>
      <c r="UP198" s="79" t="n"/>
      <c r="UQ198" s="79" t="n"/>
      <c r="UR198" s="79" t="n"/>
      <c r="US198" s="79" t="n"/>
      <c r="UT198" s="79" t="n"/>
      <c r="UU198" s="79" t="n"/>
      <c r="UV198" s="79" t="n"/>
      <c r="UW198" s="79" t="n"/>
      <c r="UX198" s="79" t="n"/>
      <c r="UY198" s="79" t="n"/>
      <c r="UZ198" s="79" t="n"/>
      <c r="VA198" s="79" t="n"/>
      <c r="VB198" s="79" t="n"/>
      <c r="VC198" s="79" t="n"/>
      <c r="VD198" s="79" t="n"/>
      <c r="VE198" s="79" t="n"/>
      <c r="VF198" s="79" t="n"/>
      <c r="VG198" s="79" t="n"/>
      <c r="VH198" s="79" t="n"/>
      <c r="VI198" s="79" t="n"/>
      <c r="VJ198" s="79" t="n"/>
      <c r="VK198" s="79" t="n"/>
      <c r="VL198" s="79" t="n"/>
      <c r="VM198" s="79" t="n"/>
      <c r="VN198" s="79" t="n"/>
      <c r="VO198" s="79" t="n"/>
      <c r="VP198" s="79" t="n"/>
      <c r="VQ198" s="79" t="n"/>
      <c r="VR198" s="79" t="n"/>
      <c r="VS198" s="79" t="n"/>
      <c r="VT198" s="79" t="n"/>
      <c r="VU198" s="79" t="n"/>
      <c r="VV198" s="79" t="n"/>
      <c r="VW198" s="79" t="n"/>
      <c r="VX198" s="79" t="n"/>
      <c r="VY198" s="79" t="n"/>
      <c r="VZ198" s="79" t="n"/>
      <c r="WA198" s="79" t="n"/>
      <c r="WB198" s="79" t="n"/>
      <c r="WE198" s="78" t="n">
        <v>8</v>
      </c>
      <c r="WF198" s="79" t="n"/>
      <c r="WG198" s="79" t="n"/>
      <c r="WH198" s="79" t="n"/>
      <c r="WI198" s="79" t="n"/>
      <c r="WJ198" s="79" t="n"/>
      <c r="WK198" s="79" t="n"/>
      <c r="WL198" s="79" t="n"/>
      <c r="WM198" s="79" t="n"/>
      <c r="WN198" s="79" t="n"/>
      <c r="WO198" s="79" t="n"/>
      <c r="WP198" s="79" t="n"/>
      <c r="WQ198" s="79" t="n"/>
      <c r="WR198" s="79" t="n"/>
      <c r="WS198" s="79" t="n"/>
      <c r="WT198" s="79" t="n"/>
      <c r="WU198" s="79" t="n"/>
      <c r="WV198" s="79" t="n"/>
      <c r="WW198" s="79" t="n"/>
      <c r="WX198" s="79" t="n"/>
      <c r="WY198" s="79" t="n"/>
      <c r="WZ198" s="79" t="n"/>
      <c r="XA198" s="79" t="n"/>
      <c r="XB198" s="79" t="n"/>
      <c r="XC198" s="79" t="n"/>
      <c r="XD198" s="79" t="n"/>
      <c r="XE198" s="79" t="n"/>
      <c r="XF198" s="79" t="n"/>
      <c r="XG198" s="79" t="n"/>
      <c r="XH198" s="79" t="n"/>
      <c r="XI198" s="79" t="n"/>
      <c r="XJ198" s="79" t="n"/>
      <c r="XK198" s="79" t="n"/>
      <c r="XL198" s="79" t="n"/>
      <c r="XM198" s="79" t="n"/>
      <c r="XN198" s="79" t="n"/>
      <c r="XO198" s="79" t="n"/>
      <c r="XP198" s="79" t="n"/>
      <c r="XQ198" s="79" t="n"/>
      <c r="XR198" s="79" t="n"/>
      <c r="XS198" s="79" t="n"/>
      <c r="XV198" s="78" t="n">
        <v>8</v>
      </c>
      <c r="XW198" s="79" t="n"/>
      <c r="XX198" s="79" t="n"/>
      <c r="XY198" s="79" t="n"/>
      <c r="XZ198" s="79" t="n"/>
      <c r="YA198" s="79" t="n"/>
      <c r="YB198" s="79" t="n"/>
      <c r="YC198" s="79" t="n"/>
      <c r="YD198" s="79" t="n"/>
      <c r="YE198" s="79" t="n"/>
      <c r="YF198" s="79" t="n"/>
      <c r="YG198" s="79" t="n"/>
      <c r="YH198" s="79" t="n"/>
      <c r="YI198" s="79" t="n"/>
      <c r="YJ198" s="79" t="n"/>
      <c r="YK198" s="79" t="n"/>
      <c r="YL198" s="79" t="n"/>
      <c r="YM198" s="79" t="n"/>
      <c r="YN198" s="79" t="n"/>
      <c r="YO198" s="79" t="n"/>
      <c r="YP198" s="79" t="n"/>
      <c r="YQ198" s="79" t="n"/>
      <c r="YR198" s="79" t="n"/>
      <c r="YS198" s="79" t="n"/>
      <c r="YT198" s="79" t="n"/>
      <c r="YU198" s="79" t="n"/>
      <c r="YV198" s="79" t="n"/>
      <c r="YW198" s="79" t="n"/>
      <c r="YX198" s="79" t="n"/>
      <c r="YY198" s="79" t="n"/>
      <c r="YZ198" s="79" t="n"/>
      <c r="ZA198" s="79" t="n"/>
      <c r="ZB198" s="79" t="n"/>
      <c r="ZC198" s="79" t="n"/>
      <c r="ZD198" s="79" t="n"/>
      <c r="ZE198" s="79" t="n"/>
      <c r="ZF198" s="79" t="n"/>
      <c r="ZG198" s="79" t="n"/>
      <c r="ZH198" s="79" t="n"/>
      <c r="ZI198" s="79" t="n"/>
      <c r="ZJ198" s="79" t="n"/>
      <c r="ZM198" s="78" t="n">
        <v>8</v>
      </c>
      <c r="ZN198" s="79" t="n"/>
      <c r="ZO198" s="79" t="n"/>
      <c r="ZP198" s="79" t="n"/>
      <c r="ZQ198" s="79" t="n"/>
      <c r="ZR198" s="79" t="n"/>
      <c r="ZS198" s="79" t="n"/>
      <c r="ZT198" s="79" t="n"/>
      <c r="ZU198" s="79" t="n"/>
      <c r="ZV198" s="79" t="n"/>
      <c r="ZW198" s="79" t="n"/>
      <c r="ZX198" s="79" t="n"/>
      <c r="ZY198" s="79" t="n"/>
      <c r="ZZ198" s="79" t="n"/>
      <c r="AAA198" s="79" t="n"/>
      <c r="AAB198" s="79" t="n"/>
      <c r="AAC198" s="79" t="n"/>
      <c r="AAD198" s="79" t="n"/>
      <c r="AAE198" s="79" t="n"/>
      <c r="AAF198" s="79" t="n"/>
      <c r="AAG198" s="79" t="n"/>
      <c r="AAH198" s="79" t="n"/>
      <c r="AAI198" s="79" t="n"/>
      <c r="AAJ198" s="79" t="n"/>
      <c r="AAK198" s="79" t="n"/>
      <c r="AAL198" s="79" t="n"/>
      <c r="AAM198" s="79" t="n"/>
      <c r="AAN198" s="79" t="n"/>
      <c r="AAO198" s="79" t="n"/>
      <c r="AAP198" s="79" t="n"/>
      <c r="AAQ198" s="79" t="n"/>
      <c r="AAR198" s="79" t="n"/>
      <c r="AAS198" s="79" t="n"/>
      <c r="AAT198" s="79" t="n"/>
      <c r="AAU198" s="79" t="n"/>
      <c r="AAV198" s="79" t="n"/>
      <c r="AAW198" s="79" t="n"/>
      <c r="AAX198" s="79" t="n"/>
      <c r="AAY198" s="79" t="n"/>
      <c r="AAZ198" s="79" t="n"/>
      <c r="ABA198" s="79" t="n"/>
      <c r="ABD198" s="78" t="n">
        <v>8</v>
      </c>
      <c r="ABE198" s="79" t="n"/>
      <c r="ABF198" s="79" t="n"/>
      <c r="ABG198" s="79" t="n"/>
      <c r="ABH198" s="79" t="n"/>
      <c r="ABI198" s="79" t="n"/>
      <c r="ABJ198" s="79" t="n"/>
      <c r="ABK198" s="79" t="n"/>
      <c r="ABL198" s="79" t="n"/>
      <c r="ABM198" s="79" t="n"/>
      <c r="ABN198" s="79" t="n"/>
      <c r="ABO198" s="79" t="n"/>
      <c r="ABP198" s="79" t="n"/>
      <c r="ABQ198" s="79" t="n"/>
      <c r="ABR198" s="79" t="n"/>
      <c r="ABS198" s="79" t="n"/>
      <c r="ABT198" s="79" t="n"/>
      <c r="ABU198" s="79" t="n"/>
      <c r="ABV198" s="79" t="n"/>
      <c r="ABW198" s="79" t="n"/>
      <c r="ABX198" s="79" t="n"/>
      <c r="ABY198" s="79" t="n"/>
      <c r="ABZ198" s="79" t="n"/>
      <c r="ACA198" s="79" t="n"/>
      <c r="ACB198" s="79" t="n"/>
      <c r="ACC198" s="79" t="n"/>
      <c r="ACD198" s="79" t="n"/>
      <c r="ACE198" s="79" t="n"/>
      <c r="ACF198" s="79" t="n"/>
      <c r="ACG198" s="79" t="n"/>
      <c r="ACH198" s="79" t="n"/>
      <c r="ACI198" s="79" t="n"/>
      <c r="ACJ198" s="79" t="n"/>
      <c r="ACK198" s="79" t="n"/>
      <c r="ACL198" s="79" t="n"/>
      <c r="ACM198" s="79" t="n"/>
      <c r="ACN198" s="79" t="n"/>
      <c r="ACO198" s="79" t="n"/>
      <c r="ACP198" s="79" t="n"/>
      <c r="ACQ198" s="79" t="n"/>
      <c r="ACR198" s="79" t="n"/>
      <c r="ACU198" s="78" t="n">
        <v>8</v>
      </c>
      <c r="ACV198" s="79" t="n"/>
      <c r="ACW198" s="79" t="n"/>
      <c r="ACX198" s="79" t="n"/>
      <c r="ACY198" s="79" t="n"/>
      <c r="ACZ198" s="79" t="n"/>
      <c r="ADA198" s="79" t="n"/>
      <c r="ADB198" s="79" t="n"/>
      <c r="ADC198" s="79" t="n"/>
      <c r="ADD198" s="79" t="n"/>
      <c r="ADE198" s="79" t="n"/>
      <c r="ADF198" s="79" t="n"/>
      <c r="ADG198" s="79" t="n"/>
      <c r="ADH198" s="79" t="n"/>
      <c r="ADI198" s="79" t="n"/>
      <c r="ADJ198" s="79" t="n"/>
      <c r="ADK198" s="79" t="n"/>
      <c r="ADL198" s="79" t="n"/>
      <c r="ADM198" s="79" t="n"/>
      <c r="ADN198" s="79" t="n"/>
      <c r="ADO198" s="79" t="n"/>
      <c r="ADP198" s="79" t="n"/>
      <c r="ADQ198" s="79" t="n"/>
      <c r="ADR198" s="79" t="n"/>
      <c r="ADS198" s="79" t="n"/>
      <c r="ADT198" s="79" t="n"/>
      <c r="ADU198" s="79" t="n"/>
      <c r="ADV198" s="79" t="n"/>
      <c r="ADW198" s="79" t="n"/>
      <c r="ADX198" s="79" t="n"/>
      <c r="ADY198" s="79" t="n"/>
      <c r="ADZ198" s="79" t="n"/>
      <c r="AEA198" s="79" t="n"/>
      <c r="AEB198" s="79" t="n"/>
      <c r="AEC198" s="79" t="n"/>
      <c r="AED198" s="79" t="n"/>
      <c r="AEE198" s="79" t="n"/>
      <c r="AEF198" s="79" t="n"/>
      <c r="AEG198" s="79" t="n"/>
      <c r="AEH198" s="79" t="n"/>
      <c r="AEI198" s="79" t="n"/>
      <c r="AEL198" s="78" t="n">
        <v>8</v>
      </c>
      <c r="AEM198" s="79" t="n"/>
      <c r="AEN198" s="79" t="n"/>
      <c r="AEO198" s="79" t="n"/>
      <c r="AEP198" s="79" t="n"/>
      <c r="AEQ198" s="79" t="n"/>
      <c r="AER198" s="79" t="n"/>
      <c r="AES198" s="79" t="n"/>
      <c r="AET198" s="79" t="n"/>
      <c r="AEU198" s="79" t="n"/>
      <c r="AEV198" s="79" t="n"/>
      <c r="AEW198" s="79" t="n"/>
      <c r="AEX198" s="79" t="n"/>
      <c r="AEY198" s="79" t="n"/>
      <c r="AEZ198" s="79" t="n"/>
      <c r="AFA198" s="79" t="n"/>
      <c r="AFB198" s="79" t="n"/>
      <c r="AFC198" s="79" t="n"/>
      <c r="AFD198" s="79" t="n"/>
      <c r="AFE198" s="79" t="n"/>
      <c r="AFF198" s="79" t="n"/>
      <c r="AFG198" s="79" t="n"/>
      <c r="AFH198" s="79" t="n"/>
      <c r="AFI198" s="79" t="n"/>
      <c r="AFJ198" s="79" t="n"/>
      <c r="AFK198" s="79" t="n"/>
      <c r="AFL198" s="79" t="n"/>
      <c r="AFM198" s="79" t="n"/>
      <c r="AFN198" s="79" t="n"/>
      <c r="AFO198" s="79" t="n"/>
      <c r="AFP198" s="79" t="n"/>
      <c r="AFQ198" s="79" t="n"/>
      <c r="AFR198" s="79" t="n"/>
      <c r="AFS198" s="79" t="n"/>
      <c r="AFT198" s="79" t="n"/>
      <c r="AFU198" s="79" t="n"/>
      <c r="AFV198" s="79" t="n"/>
      <c r="AFW198" s="79" t="n"/>
      <c r="AFX198" s="79" t="n"/>
      <c r="AFY198" s="79" t="n"/>
      <c r="AFZ198" s="79" t="n"/>
    </row>
    <row r="199">
      <c r="A199" s="78" t="n">
        <v>9</v>
      </c>
      <c r="B199" s="79" t="n"/>
      <c r="C199" s="79" t="n"/>
      <c r="D199" s="79" t="n"/>
      <c r="E199" s="79" t="n"/>
      <c r="F199" s="79" t="n"/>
      <c r="G199" s="79" t="n"/>
      <c r="H199" s="79" t="n"/>
      <c r="I199" s="79" t="n"/>
      <c r="J199" s="79" t="n"/>
      <c r="K199" s="79" t="n"/>
      <c r="L199" s="79" t="n"/>
      <c r="M199" s="79" t="n"/>
      <c r="N199" s="79" t="n"/>
      <c r="O199" s="79" t="n"/>
      <c r="P199" s="79" t="n"/>
      <c r="Q199" s="79" t="n"/>
      <c r="R199" s="79" t="n"/>
      <c r="S199" s="79" t="n"/>
      <c r="T199" s="79" t="n"/>
      <c r="U199" s="79" t="n"/>
      <c r="V199" s="79" t="n"/>
      <c r="W199" s="79" t="n"/>
      <c r="X199" s="79" t="n"/>
      <c r="Y199" s="79" t="n"/>
      <c r="Z199" s="79" t="n"/>
      <c r="AA199" s="79" t="n"/>
      <c r="AB199" s="79" t="n"/>
      <c r="AC199" s="79" t="n"/>
      <c r="AD199" s="79" t="n"/>
      <c r="AE199" s="79" t="n"/>
      <c r="AF199" s="79" t="n"/>
      <c r="AG199" s="79" t="n"/>
      <c r="AH199" s="79" t="n"/>
      <c r="AI199" s="79" t="n"/>
      <c r="AJ199" s="79" t="n"/>
      <c r="AK199" s="79" t="n"/>
      <c r="AL199" s="79" t="n"/>
      <c r="AM199" s="79" t="n"/>
      <c r="AN199" s="79" t="n"/>
      <c r="AO199" s="79" t="n"/>
      <c r="AR199" s="78" t="n">
        <v>9</v>
      </c>
      <c r="AS199" s="79" t="n"/>
      <c r="AT199" s="79" t="n"/>
      <c r="AU199" s="79" t="n"/>
      <c r="AV199" s="79" t="n"/>
      <c r="AW199" s="79" t="n"/>
      <c r="AX199" s="79" t="n"/>
      <c r="AY199" s="79" t="n"/>
      <c r="AZ199" s="79" t="n"/>
      <c r="BA199" s="79" t="n"/>
      <c r="BB199" s="79" t="n"/>
      <c r="BC199" s="79" t="n"/>
      <c r="BD199" s="79" t="n"/>
      <c r="BE199" s="79" t="n"/>
      <c r="BF199" s="79" t="n"/>
      <c r="BG199" s="79" t="n"/>
      <c r="BH199" s="79" t="n"/>
      <c r="BI199" s="79" t="n"/>
      <c r="BJ199" s="79" t="n"/>
      <c r="BK199" s="79" t="n"/>
      <c r="BL199" s="79" t="n"/>
      <c r="BM199" s="79" t="n"/>
      <c r="BN199" s="79" t="n"/>
      <c r="BO199" s="79" t="n"/>
      <c r="BP199" s="79" t="n"/>
      <c r="BQ199" s="79" t="n"/>
      <c r="BR199" s="79" t="n"/>
      <c r="BS199" s="79" t="n"/>
      <c r="BT199" s="79" t="n"/>
      <c r="BU199" s="79" t="n"/>
      <c r="BV199" s="79" t="n"/>
      <c r="BW199" s="79" t="n"/>
      <c r="BX199" s="79" t="n"/>
      <c r="BY199" s="79" t="n"/>
      <c r="BZ199" s="79" t="n"/>
      <c r="CA199" s="79" t="n"/>
      <c r="CB199" s="79" t="n"/>
      <c r="CC199" s="79" t="n"/>
      <c r="CD199" s="79" t="n"/>
      <c r="CE199" s="79" t="n"/>
      <c r="CF199" s="79" t="n"/>
      <c r="CI199" s="78" t="n">
        <v>9</v>
      </c>
      <c r="CJ199" s="79" t="n"/>
      <c r="CK199" s="79" t="n"/>
      <c r="CL199" s="79" t="n"/>
      <c r="CM199" s="79" t="n"/>
      <c r="CN199" s="79" t="n"/>
      <c r="CO199" s="79" t="n"/>
      <c r="CP199" s="79" t="n"/>
      <c r="CQ199" s="79" t="n"/>
      <c r="CR199" s="79" t="n"/>
      <c r="CS199" s="79" t="n"/>
      <c r="CT199" s="79" t="n"/>
      <c r="CU199" s="79" t="n"/>
      <c r="CV199" s="79" t="n"/>
      <c r="CW199" s="79" t="n"/>
      <c r="CX199" s="79" t="n"/>
      <c r="CY199" s="79" t="n"/>
      <c r="CZ199" s="79" t="n"/>
      <c r="DA199" s="79" t="n"/>
      <c r="DB199" s="79" t="n"/>
      <c r="DC199" s="79" t="n"/>
      <c r="DD199" s="79" t="n"/>
      <c r="DE199" s="79" t="n"/>
      <c r="DF199" s="79" t="n"/>
      <c r="DG199" s="79" t="n"/>
      <c r="DH199" s="79" t="n"/>
      <c r="DI199" s="79" t="n"/>
      <c r="DJ199" s="79" t="n"/>
      <c r="DK199" s="79" t="n"/>
      <c r="DL199" s="79" t="n"/>
      <c r="DM199" s="79" t="n"/>
      <c r="DN199" s="79" t="n"/>
      <c r="DO199" s="79" t="n"/>
      <c r="DP199" s="79" t="n"/>
      <c r="DQ199" s="79" t="n"/>
      <c r="DR199" s="79" t="n"/>
      <c r="DS199" s="79" t="n"/>
      <c r="DT199" s="79" t="n"/>
      <c r="DU199" s="79" t="n"/>
      <c r="DV199" s="79" t="n"/>
      <c r="DW199" s="79" t="n"/>
      <c r="DZ199" s="78" t="n">
        <v>9</v>
      </c>
      <c r="EA199" s="79" t="n"/>
      <c r="EB199" s="79" t="n"/>
      <c r="EC199" s="79" t="n"/>
      <c r="ED199" s="79" t="n"/>
      <c r="EE199" s="79" t="n"/>
      <c r="EF199" s="79" t="n"/>
      <c r="EG199" s="79" t="n"/>
      <c r="EH199" s="79" t="n"/>
      <c r="EI199" s="79" t="n"/>
      <c r="EJ199" s="79" t="n"/>
      <c r="EK199" s="79" t="n"/>
      <c r="EL199" s="79" t="n"/>
      <c r="EM199" s="79" t="n"/>
      <c r="EN199" s="79" t="n"/>
      <c r="EO199" s="79" t="n"/>
      <c r="EP199" s="79" t="n"/>
      <c r="EQ199" s="79" t="n"/>
      <c r="ER199" s="79" t="n"/>
      <c r="ES199" s="79" t="n"/>
      <c r="ET199" s="79" t="n"/>
      <c r="EU199" s="79" t="n"/>
      <c r="EV199" s="79" t="n"/>
      <c r="EW199" s="79" t="n"/>
      <c r="EX199" s="79" t="n"/>
      <c r="EY199" s="79" t="n"/>
      <c r="EZ199" s="79" t="n"/>
      <c r="FA199" s="79" t="n"/>
      <c r="FB199" s="79" t="n"/>
      <c r="FC199" s="79" t="n"/>
      <c r="FD199" s="79" t="n"/>
      <c r="FE199" s="79" t="n"/>
      <c r="FF199" s="79" t="n"/>
      <c r="FG199" s="79" t="n"/>
      <c r="FH199" s="79" t="n"/>
      <c r="FI199" s="79" t="n"/>
      <c r="FJ199" s="79" t="n"/>
      <c r="FK199" s="79" t="n"/>
      <c r="FL199" s="79" t="n"/>
      <c r="FM199" s="79" t="n"/>
      <c r="FN199" s="79" t="n"/>
      <c r="FQ199" s="78" t="n">
        <v>9</v>
      </c>
      <c r="FR199" s="79" t="n"/>
      <c r="FS199" s="79" t="n"/>
      <c r="FT199" s="79" t="n"/>
      <c r="FU199" s="79" t="n"/>
      <c r="FV199" s="79" t="n"/>
      <c r="FW199" s="79" t="n"/>
      <c r="FX199" s="79" t="n"/>
      <c r="FY199" s="79" t="n"/>
      <c r="FZ199" s="79" t="n"/>
      <c r="GA199" s="79" t="n"/>
      <c r="GB199" s="79" t="n"/>
      <c r="GC199" s="79" t="n"/>
      <c r="GD199" s="79" t="n"/>
      <c r="GE199" s="79" t="n"/>
      <c r="GF199" s="79" t="n"/>
      <c r="GG199" s="79" t="n"/>
      <c r="GH199" s="79" t="n"/>
      <c r="GI199" s="79" t="n"/>
      <c r="GJ199" s="79" t="n"/>
      <c r="GK199" s="79" t="n"/>
      <c r="GL199" s="79" t="n"/>
      <c r="GM199" s="79" t="n"/>
      <c r="GN199" s="79" t="n"/>
      <c r="GO199" s="79" t="n"/>
      <c r="GP199" s="79" t="n"/>
      <c r="GQ199" s="79" t="n"/>
      <c r="GR199" s="79" t="n"/>
      <c r="GS199" s="79" t="n"/>
      <c r="GT199" s="79" t="n"/>
      <c r="GU199" s="79" t="n"/>
      <c r="GV199" s="79" t="n"/>
      <c r="GW199" s="79" t="n"/>
      <c r="GX199" s="79" t="n"/>
      <c r="GY199" s="79" t="n"/>
      <c r="GZ199" s="79" t="n"/>
      <c r="HA199" s="79" t="n"/>
      <c r="HB199" s="79" t="n"/>
      <c r="HC199" s="79" t="n"/>
      <c r="HD199" s="79" t="n"/>
      <c r="HE199" s="79" t="n"/>
      <c r="HH199" s="78" t="n">
        <v>9</v>
      </c>
      <c r="HI199" s="79" t="n"/>
      <c r="HJ199" s="79" t="n"/>
      <c r="HK199" s="79" t="n"/>
      <c r="HL199" s="79" t="n"/>
      <c r="HM199" s="79" t="n"/>
      <c r="HN199" s="79" t="n"/>
      <c r="HO199" s="79" t="n"/>
      <c r="HP199" s="79" t="n"/>
      <c r="HQ199" s="79" t="n"/>
      <c r="HR199" s="79" t="n"/>
      <c r="HS199" s="79" t="n"/>
      <c r="HT199" s="79" t="n"/>
      <c r="HU199" s="79" t="n"/>
      <c r="HV199" s="79" t="n"/>
      <c r="HW199" s="79" t="n"/>
      <c r="HX199" s="79" t="n"/>
      <c r="HY199" s="79" t="n"/>
      <c r="HZ199" s="79" t="n"/>
      <c r="IA199" s="79" t="n"/>
      <c r="IB199" s="79" t="n"/>
      <c r="IC199" s="79" t="n"/>
      <c r="ID199" s="79" t="n"/>
      <c r="IE199" s="79" t="n"/>
      <c r="IF199" s="79" t="n"/>
      <c r="IG199" s="79" t="n"/>
      <c r="IH199" s="79" t="n"/>
      <c r="II199" s="79" t="n"/>
      <c r="IJ199" s="79" t="n"/>
      <c r="IK199" s="79" t="n"/>
      <c r="IL199" s="79" t="n"/>
      <c r="IM199" s="79" t="n"/>
      <c r="IN199" s="79" t="n"/>
      <c r="IO199" s="79" t="n"/>
      <c r="IP199" s="79" t="n"/>
      <c r="IQ199" s="79" t="n"/>
      <c r="IR199" s="79" t="n"/>
      <c r="IS199" s="79" t="n"/>
      <c r="IT199" s="79" t="n"/>
      <c r="IU199" s="79" t="n"/>
      <c r="IV199" s="79" t="n"/>
      <c r="IY199" s="78" t="n">
        <v>9</v>
      </c>
      <c r="IZ199" s="79" t="n"/>
      <c r="JA199" s="79" t="n"/>
      <c r="JB199" s="79" t="n"/>
      <c r="JC199" s="79" t="n"/>
      <c r="JD199" s="79" t="n"/>
      <c r="JE199" s="79" t="n"/>
      <c r="JF199" s="79" t="n"/>
      <c r="JG199" s="79" t="n"/>
      <c r="JH199" s="79" t="n"/>
      <c r="JI199" s="79" t="n"/>
      <c r="JJ199" s="79" t="n"/>
      <c r="JK199" s="79" t="n"/>
      <c r="JL199" s="79" t="n"/>
      <c r="JM199" s="79" t="n"/>
      <c r="JN199" s="79" t="n"/>
      <c r="JO199" s="79" t="n"/>
      <c r="JP199" s="79" t="n"/>
      <c r="JQ199" s="79" t="n"/>
      <c r="JR199" s="79" t="n"/>
      <c r="JS199" s="79" t="n"/>
      <c r="JT199" s="79" t="n"/>
      <c r="JU199" s="79" t="n"/>
      <c r="JV199" s="79" t="n"/>
      <c r="JW199" s="79" t="n"/>
      <c r="JX199" s="79" t="n"/>
      <c r="JY199" s="79" t="n"/>
      <c r="JZ199" s="79" t="n"/>
      <c r="KA199" s="79" t="n"/>
      <c r="KB199" s="79" t="n"/>
      <c r="KC199" s="79" t="n"/>
      <c r="KD199" s="79" t="n"/>
      <c r="KE199" s="79" t="n"/>
      <c r="KF199" s="79" t="n"/>
      <c r="KG199" s="79" t="n"/>
      <c r="KH199" s="79" t="n"/>
      <c r="KI199" s="79" t="n"/>
      <c r="KJ199" s="79" t="n"/>
      <c r="KK199" s="79" t="n"/>
      <c r="KL199" s="79" t="n"/>
      <c r="KM199" s="79" t="n"/>
      <c r="KP199" s="78" t="n">
        <v>9</v>
      </c>
      <c r="KQ199" s="79" t="n"/>
      <c r="KR199" s="79" t="n"/>
      <c r="KS199" s="79" t="n"/>
      <c r="KT199" s="79" t="n"/>
      <c r="KU199" s="79" t="n"/>
      <c r="KV199" s="79" t="n"/>
      <c r="KW199" s="79" t="n"/>
      <c r="KX199" s="79" t="n"/>
      <c r="KY199" s="79" t="n"/>
      <c r="KZ199" s="79" t="n"/>
      <c r="LA199" s="79" t="n"/>
      <c r="LB199" s="79" t="n"/>
      <c r="LC199" s="79" t="n"/>
      <c r="LD199" s="79" t="n"/>
      <c r="LE199" s="79" t="n"/>
      <c r="LF199" s="79" t="n"/>
      <c r="LG199" s="79" t="n"/>
      <c r="LH199" s="79" t="n"/>
      <c r="LI199" s="79" t="n"/>
      <c r="LJ199" s="79" t="n"/>
      <c r="LK199" s="79" t="n"/>
      <c r="LL199" s="79" t="n"/>
      <c r="LM199" s="79" t="n"/>
      <c r="LN199" s="79" t="n"/>
      <c r="LO199" s="79" t="n"/>
      <c r="LP199" s="79" t="n"/>
      <c r="LQ199" s="79" t="n"/>
      <c r="LR199" s="79" t="n"/>
      <c r="LS199" s="79" t="n"/>
      <c r="LT199" s="79" t="n"/>
      <c r="LU199" s="79" t="n"/>
      <c r="LV199" s="79" t="n"/>
      <c r="LW199" s="79" t="n"/>
      <c r="LX199" s="79" t="n"/>
      <c r="LY199" s="79" t="n"/>
      <c r="LZ199" s="79" t="n"/>
      <c r="MA199" s="79" t="n"/>
      <c r="MB199" s="79" t="n"/>
      <c r="MC199" s="79" t="n"/>
      <c r="MD199" s="79" t="n"/>
      <c r="MG199" s="78" t="n">
        <v>9</v>
      </c>
      <c r="MH199" s="79" t="n"/>
      <c r="MI199" s="79" t="n"/>
      <c r="MJ199" s="79" t="n"/>
      <c r="MK199" s="79" t="n"/>
      <c r="ML199" s="79" t="n"/>
      <c r="MM199" s="79" t="n"/>
      <c r="MN199" s="79" t="n"/>
      <c r="MO199" s="79" t="n"/>
      <c r="MP199" s="79" t="n"/>
      <c r="MQ199" s="79" t="n"/>
      <c r="MR199" s="79" t="n"/>
      <c r="MS199" s="79" t="n"/>
      <c r="MT199" s="79" t="n"/>
      <c r="MU199" s="79" t="n"/>
      <c r="MV199" s="79" t="n"/>
      <c r="MW199" s="79" t="n"/>
      <c r="MX199" s="79" t="n"/>
      <c r="MY199" s="79" t="n"/>
      <c r="MZ199" s="79" t="n"/>
      <c r="NA199" s="79" t="n"/>
      <c r="NB199" s="79" t="n"/>
      <c r="NC199" s="79" t="n"/>
      <c r="ND199" s="79" t="n"/>
      <c r="NE199" s="79" t="n"/>
      <c r="NF199" s="79" t="n"/>
      <c r="NG199" s="79" t="n"/>
      <c r="NH199" s="79" t="n"/>
      <c r="NI199" s="79" t="n"/>
      <c r="NJ199" s="79" t="n"/>
      <c r="NK199" s="79" t="n"/>
      <c r="NL199" s="79" t="n"/>
      <c r="NM199" s="79" t="n"/>
      <c r="NN199" s="79" t="n"/>
      <c r="NO199" s="79" t="n"/>
      <c r="NP199" s="79" t="n"/>
      <c r="NQ199" s="79" t="n"/>
      <c r="NR199" s="79" t="n"/>
      <c r="NS199" s="79" t="n"/>
      <c r="NT199" s="79" t="n"/>
      <c r="NU199" s="79" t="n"/>
      <c r="NX199" s="78" t="n">
        <v>9</v>
      </c>
      <c r="NY199" s="79" t="n"/>
      <c r="NZ199" s="79" t="n"/>
      <c r="OA199" s="79" t="n"/>
      <c r="OB199" s="79" t="n"/>
      <c r="OC199" s="79" t="n"/>
      <c r="OD199" s="79" t="n"/>
      <c r="OE199" s="79" t="n"/>
      <c r="OF199" s="79" t="n"/>
      <c r="OG199" s="79" t="n"/>
      <c r="OH199" s="79" t="n"/>
      <c r="OI199" s="79" t="n"/>
      <c r="OJ199" s="79" t="n"/>
      <c r="OK199" s="79" t="n"/>
      <c r="OL199" s="79" t="n"/>
      <c r="OM199" s="79" t="n"/>
      <c r="ON199" s="79" t="n"/>
      <c r="OO199" s="79" t="n"/>
      <c r="OP199" s="79" t="n"/>
      <c r="OQ199" s="79" t="n"/>
      <c r="OR199" s="79" t="n"/>
      <c r="OS199" s="79" t="n"/>
      <c r="OT199" s="79" t="n"/>
      <c r="OU199" s="79" t="n"/>
      <c r="OV199" s="79" t="n"/>
      <c r="OW199" s="79" t="n"/>
      <c r="OX199" s="79" t="n"/>
      <c r="OY199" s="79" t="n"/>
      <c r="OZ199" s="79" t="n"/>
      <c r="PA199" s="79" t="n"/>
      <c r="PB199" s="79" t="n"/>
      <c r="PC199" s="79" t="n"/>
      <c r="PD199" s="79" t="n"/>
      <c r="PE199" s="79" t="n"/>
      <c r="PF199" s="79" t="n"/>
      <c r="PG199" s="79" t="n"/>
      <c r="PH199" s="79" t="n"/>
      <c r="PI199" s="79" t="n"/>
      <c r="PJ199" s="79" t="n"/>
      <c r="PK199" s="79" t="n"/>
      <c r="PL199" s="79" t="n"/>
      <c r="PO199" s="78" t="n">
        <v>9</v>
      </c>
      <c r="PP199" s="79" t="n"/>
      <c r="PQ199" s="79" t="n"/>
      <c r="PR199" s="79" t="n"/>
      <c r="PS199" s="79" t="n"/>
      <c r="PT199" s="79" t="n"/>
      <c r="PU199" s="79" t="n"/>
      <c r="PV199" s="79" t="n"/>
      <c r="PW199" s="79" t="n"/>
      <c r="PX199" s="79" t="n"/>
      <c r="PY199" s="79" t="n"/>
      <c r="PZ199" s="79" t="n"/>
      <c r="QA199" s="79" t="n"/>
      <c r="QB199" s="79" t="n"/>
      <c r="QC199" s="79" t="n"/>
      <c r="QD199" s="79" t="n"/>
      <c r="QE199" s="79" t="n"/>
      <c r="QF199" s="79" t="n"/>
      <c r="QG199" s="79" t="n"/>
      <c r="QH199" s="79" t="n"/>
      <c r="QI199" s="79" t="n"/>
      <c r="QJ199" s="79" t="n"/>
      <c r="QK199" s="79" t="n"/>
      <c r="QL199" s="79" t="n"/>
      <c r="QM199" s="79" t="n"/>
      <c r="QN199" s="79" t="n"/>
      <c r="QO199" s="79" t="n"/>
      <c r="QP199" s="79" t="n"/>
      <c r="QQ199" s="79" t="n"/>
      <c r="QR199" s="79" t="n"/>
      <c r="QS199" s="79" t="n"/>
      <c r="QT199" s="79" t="n"/>
      <c r="QU199" s="79" t="n"/>
      <c r="QV199" s="79" t="n"/>
      <c r="QW199" s="79" t="n"/>
      <c r="QX199" s="79" t="n"/>
      <c r="QY199" s="79" t="n"/>
      <c r="QZ199" s="79" t="n"/>
      <c r="RA199" s="79" t="n"/>
      <c r="RB199" s="79" t="n"/>
      <c r="RC199" s="79" t="n"/>
      <c r="RF199" s="78" t="n">
        <v>9</v>
      </c>
      <c r="RG199" s="79" t="n"/>
      <c r="RH199" s="79" t="n"/>
      <c r="RI199" s="79" t="n"/>
      <c r="RJ199" s="79" t="n"/>
      <c r="RK199" s="79" t="n"/>
      <c r="RL199" s="79" t="n"/>
      <c r="RM199" s="79" t="n"/>
      <c r="RN199" s="79" t="n"/>
      <c r="RO199" s="79" t="n"/>
      <c r="RP199" s="79" t="n"/>
      <c r="RQ199" s="79" t="n"/>
      <c r="RR199" s="79" t="n"/>
      <c r="RS199" s="79" t="n"/>
      <c r="RT199" s="79" t="n"/>
      <c r="RU199" s="79" t="n"/>
      <c r="RV199" s="79" t="n"/>
      <c r="RW199" s="79" t="n"/>
      <c r="RX199" s="79" t="n"/>
      <c r="RY199" s="79" t="n"/>
      <c r="RZ199" s="79" t="n"/>
      <c r="SA199" s="79" t="n"/>
      <c r="SB199" s="79" t="n"/>
      <c r="SC199" s="79" t="n"/>
      <c r="SD199" s="79" t="n"/>
      <c r="SE199" s="79" t="n"/>
      <c r="SF199" s="79" t="n"/>
      <c r="SG199" s="79" t="n"/>
      <c r="SH199" s="79" t="n"/>
      <c r="SI199" s="79" t="n"/>
      <c r="SJ199" s="79" t="n"/>
      <c r="SK199" s="79" t="n"/>
      <c r="SL199" s="79" t="n"/>
      <c r="SM199" s="79" t="n"/>
      <c r="SN199" s="79" t="n"/>
      <c r="SO199" s="79" t="n"/>
      <c r="SP199" s="79" t="n"/>
      <c r="SQ199" s="79" t="n"/>
      <c r="SR199" s="79" t="n"/>
      <c r="SS199" s="79" t="n"/>
      <c r="ST199" s="79" t="n"/>
      <c r="SW199" s="78" t="n">
        <v>9</v>
      </c>
      <c r="SX199" s="79" t="n"/>
      <c r="SY199" s="79" t="n"/>
      <c r="SZ199" s="79" t="n"/>
      <c r="TA199" s="79" t="n"/>
      <c r="TB199" s="79" t="n"/>
      <c r="TC199" s="79" t="n"/>
      <c r="TD199" s="79" t="n"/>
      <c r="TE199" s="79" t="n"/>
      <c r="TF199" s="79" t="n"/>
      <c r="TG199" s="79" t="n"/>
      <c r="TH199" s="79" t="n"/>
      <c r="TI199" s="79" t="n"/>
      <c r="TJ199" s="79" t="n"/>
      <c r="TK199" s="79" t="n"/>
      <c r="TL199" s="79" t="n"/>
      <c r="TM199" s="79" t="n"/>
      <c r="TN199" s="79" t="n"/>
      <c r="TO199" s="79" t="n"/>
      <c r="TP199" s="79" t="n"/>
      <c r="TQ199" s="79" t="n"/>
      <c r="TR199" s="79" t="n"/>
      <c r="TS199" s="79" t="n"/>
      <c r="TT199" s="79" t="n"/>
      <c r="TU199" s="79" t="n"/>
      <c r="TV199" s="79" t="n"/>
      <c r="TW199" s="79" t="n"/>
      <c r="TX199" s="79" t="n"/>
      <c r="TY199" s="79" t="n"/>
      <c r="TZ199" s="79" t="n"/>
      <c r="UA199" s="79" t="n"/>
      <c r="UB199" s="79" t="n"/>
      <c r="UC199" s="79" t="n"/>
      <c r="UD199" s="79" t="n"/>
      <c r="UE199" s="79" t="n"/>
      <c r="UF199" s="79" t="n"/>
      <c r="UG199" s="79" t="n"/>
      <c r="UH199" s="79" t="n"/>
      <c r="UI199" s="79" t="n"/>
      <c r="UJ199" s="79" t="n"/>
      <c r="UK199" s="79" t="n"/>
      <c r="UN199" s="78" t="n">
        <v>9</v>
      </c>
      <c r="UO199" s="79" t="n"/>
      <c r="UP199" s="79" t="n"/>
      <c r="UQ199" s="79" t="n"/>
      <c r="UR199" s="79" t="n"/>
      <c r="US199" s="79" t="n"/>
      <c r="UT199" s="79" t="n"/>
      <c r="UU199" s="79" t="n"/>
      <c r="UV199" s="79" t="n"/>
      <c r="UW199" s="79" t="n"/>
      <c r="UX199" s="79" t="n"/>
      <c r="UY199" s="79" t="n"/>
      <c r="UZ199" s="79" t="n"/>
      <c r="VA199" s="79" t="n"/>
      <c r="VB199" s="79" t="n"/>
      <c r="VC199" s="79" t="n"/>
      <c r="VD199" s="79" t="n"/>
      <c r="VE199" s="79" t="n"/>
      <c r="VF199" s="79" t="n"/>
      <c r="VG199" s="79" t="n"/>
      <c r="VH199" s="79" t="n"/>
      <c r="VI199" s="79" t="n"/>
      <c r="VJ199" s="79" t="n"/>
      <c r="VK199" s="79" t="n"/>
      <c r="VL199" s="79" t="n"/>
      <c r="VM199" s="79" t="n"/>
      <c r="VN199" s="79" t="n"/>
      <c r="VO199" s="79" t="n"/>
      <c r="VP199" s="79" t="n"/>
      <c r="VQ199" s="79" t="n"/>
      <c r="VR199" s="79" t="n"/>
      <c r="VS199" s="79" t="n"/>
      <c r="VT199" s="79" t="n"/>
      <c r="VU199" s="79" t="n"/>
      <c r="VV199" s="79" t="n"/>
      <c r="VW199" s="79" t="n"/>
      <c r="VX199" s="79" t="n"/>
      <c r="VY199" s="79" t="n"/>
      <c r="VZ199" s="79" t="n"/>
      <c r="WA199" s="79" t="n"/>
      <c r="WB199" s="79" t="n"/>
      <c r="WE199" s="78" t="n">
        <v>9</v>
      </c>
      <c r="WF199" s="79" t="n"/>
      <c r="WG199" s="79" t="n"/>
      <c r="WH199" s="79" t="n"/>
      <c r="WI199" s="79" t="n"/>
      <c r="WJ199" s="79" t="n"/>
      <c r="WK199" s="79" t="n"/>
      <c r="WL199" s="79" t="n"/>
      <c r="WM199" s="79" t="n"/>
      <c r="WN199" s="79" t="n"/>
      <c r="WO199" s="79" t="n"/>
      <c r="WP199" s="79" t="n"/>
      <c r="WQ199" s="79" t="n"/>
      <c r="WR199" s="79" t="n"/>
      <c r="WS199" s="79" t="n"/>
      <c r="WT199" s="79" t="n"/>
      <c r="WU199" s="79" t="n"/>
      <c r="WV199" s="79" t="n"/>
      <c r="WW199" s="79" t="n"/>
      <c r="WX199" s="79" t="n"/>
      <c r="WY199" s="79" t="n"/>
      <c r="WZ199" s="79" t="n"/>
      <c r="XA199" s="79" t="n"/>
      <c r="XB199" s="79" t="n"/>
      <c r="XC199" s="79" t="n"/>
      <c r="XD199" s="79" t="n"/>
      <c r="XE199" s="79" t="n"/>
      <c r="XF199" s="79" t="n"/>
      <c r="XG199" s="79" t="n"/>
      <c r="XH199" s="79" t="n"/>
      <c r="XI199" s="79" t="n"/>
      <c r="XJ199" s="79" t="n"/>
      <c r="XK199" s="79" t="n"/>
      <c r="XL199" s="79" t="n"/>
      <c r="XM199" s="79" t="n"/>
      <c r="XN199" s="79" t="n"/>
      <c r="XO199" s="79" t="n"/>
      <c r="XP199" s="79" t="n"/>
      <c r="XQ199" s="79" t="n"/>
      <c r="XR199" s="79" t="n"/>
      <c r="XS199" s="79" t="n"/>
      <c r="XV199" s="78" t="n">
        <v>9</v>
      </c>
      <c r="XW199" s="79" t="n"/>
      <c r="XX199" s="79" t="n"/>
      <c r="XY199" s="79" t="n"/>
      <c r="XZ199" s="79" t="n"/>
      <c r="YA199" s="79" t="n"/>
      <c r="YB199" s="79" t="n"/>
      <c r="YC199" s="79" t="n"/>
      <c r="YD199" s="79" t="n"/>
      <c r="YE199" s="79" t="n"/>
      <c r="YF199" s="79" t="n"/>
      <c r="YG199" s="79" t="n"/>
      <c r="YH199" s="79" t="n"/>
      <c r="YI199" s="79" t="n"/>
      <c r="YJ199" s="79" t="n"/>
      <c r="YK199" s="79" t="n"/>
      <c r="YL199" s="79" t="n"/>
      <c r="YM199" s="79" t="n"/>
      <c r="YN199" s="79" t="n"/>
      <c r="YO199" s="79" t="n"/>
      <c r="YP199" s="79" t="n"/>
      <c r="YQ199" s="79" t="n"/>
      <c r="YR199" s="79" t="n"/>
      <c r="YS199" s="79" t="n"/>
      <c r="YT199" s="79" t="n"/>
      <c r="YU199" s="79" t="n"/>
      <c r="YV199" s="79" t="n"/>
      <c r="YW199" s="79" t="n"/>
      <c r="YX199" s="79" t="n"/>
      <c r="YY199" s="79" t="n"/>
      <c r="YZ199" s="79" t="n"/>
      <c r="ZA199" s="79" t="n"/>
      <c r="ZB199" s="79" t="n"/>
      <c r="ZC199" s="79" t="n"/>
      <c r="ZD199" s="79" t="n"/>
      <c r="ZE199" s="79" t="n"/>
      <c r="ZF199" s="79" t="n"/>
      <c r="ZG199" s="79" t="n"/>
      <c r="ZH199" s="79" t="n"/>
      <c r="ZI199" s="79" t="n"/>
      <c r="ZJ199" s="79" t="n"/>
      <c r="ZM199" s="78" t="n">
        <v>9</v>
      </c>
      <c r="ZN199" s="79" t="n"/>
      <c r="ZO199" s="79" t="n"/>
      <c r="ZP199" s="79" t="n"/>
      <c r="ZQ199" s="79" t="n"/>
      <c r="ZR199" s="79" t="n"/>
      <c r="ZS199" s="79" t="n"/>
      <c r="ZT199" s="79" t="n"/>
      <c r="ZU199" s="79" t="n"/>
      <c r="ZV199" s="79" t="n"/>
      <c r="ZW199" s="79" t="n"/>
      <c r="ZX199" s="79" t="n"/>
      <c r="ZY199" s="79" t="n"/>
      <c r="ZZ199" s="79" t="n"/>
      <c r="AAA199" s="79" t="n"/>
      <c r="AAB199" s="79" t="n"/>
      <c r="AAC199" s="79" t="n"/>
      <c r="AAD199" s="79" t="n"/>
      <c r="AAE199" s="79" t="n"/>
      <c r="AAF199" s="79" t="n"/>
      <c r="AAG199" s="79" t="n"/>
      <c r="AAH199" s="79" t="n"/>
      <c r="AAI199" s="79" t="n"/>
      <c r="AAJ199" s="79" t="n"/>
      <c r="AAK199" s="79" t="n"/>
      <c r="AAL199" s="79" t="n"/>
      <c r="AAM199" s="79" t="n"/>
      <c r="AAN199" s="79" t="n"/>
      <c r="AAO199" s="79" t="n"/>
      <c r="AAP199" s="79" t="n"/>
      <c r="AAQ199" s="79" t="n"/>
      <c r="AAR199" s="79" t="n"/>
      <c r="AAS199" s="79" t="n"/>
      <c r="AAT199" s="79" t="n"/>
      <c r="AAU199" s="79" t="n"/>
      <c r="AAV199" s="79" t="n"/>
      <c r="AAW199" s="79" t="n"/>
      <c r="AAX199" s="79" t="n"/>
      <c r="AAY199" s="79" t="n"/>
      <c r="AAZ199" s="79" t="n"/>
      <c r="ABA199" s="79" t="n"/>
      <c r="ABD199" s="78" t="n">
        <v>9</v>
      </c>
      <c r="ABE199" s="79" t="n"/>
      <c r="ABF199" s="79" t="n"/>
      <c r="ABG199" s="79" t="n"/>
      <c r="ABH199" s="79" t="n"/>
      <c r="ABI199" s="79" t="n"/>
      <c r="ABJ199" s="79" t="n"/>
      <c r="ABK199" s="79" t="n"/>
      <c r="ABL199" s="79" t="n"/>
      <c r="ABM199" s="79" t="n"/>
      <c r="ABN199" s="79" t="n"/>
      <c r="ABO199" s="79" t="n"/>
      <c r="ABP199" s="79" t="n"/>
      <c r="ABQ199" s="79" t="n"/>
      <c r="ABR199" s="79" t="n"/>
      <c r="ABS199" s="79" t="n"/>
      <c r="ABT199" s="79" t="n"/>
      <c r="ABU199" s="79" t="n"/>
      <c r="ABV199" s="79" t="n"/>
      <c r="ABW199" s="79" t="n"/>
      <c r="ABX199" s="79" t="n"/>
      <c r="ABY199" s="79" t="n"/>
      <c r="ABZ199" s="79" t="n"/>
      <c r="ACA199" s="79" t="n"/>
      <c r="ACB199" s="79" t="n"/>
      <c r="ACC199" s="79" t="n"/>
      <c r="ACD199" s="79" t="n"/>
      <c r="ACE199" s="79" t="n"/>
      <c r="ACF199" s="79" t="n"/>
      <c r="ACG199" s="79" t="n"/>
      <c r="ACH199" s="79" t="n"/>
      <c r="ACI199" s="79" t="n"/>
      <c r="ACJ199" s="79" t="n"/>
      <c r="ACK199" s="79" t="n"/>
      <c r="ACL199" s="79" t="n"/>
      <c r="ACM199" s="79" t="n"/>
      <c r="ACN199" s="79" t="n"/>
      <c r="ACO199" s="79" t="n"/>
      <c r="ACP199" s="79" t="n"/>
      <c r="ACQ199" s="79" t="n"/>
      <c r="ACR199" s="79" t="n"/>
      <c r="ACU199" s="78" t="n">
        <v>9</v>
      </c>
      <c r="ACV199" s="79" t="n"/>
      <c r="ACW199" s="79" t="n"/>
      <c r="ACX199" s="79" t="n"/>
      <c r="ACY199" s="79" t="n"/>
      <c r="ACZ199" s="79" t="n"/>
      <c r="ADA199" s="79" t="n"/>
      <c r="ADB199" s="79" t="n"/>
      <c r="ADC199" s="79" t="n"/>
      <c r="ADD199" s="79" t="n"/>
      <c r="ADE199" s="79" t="n"/>
      <c r="ADF199" s="79" t="n"/>
      <c r="ADG199" s="79" t="n"/>
      <c r="ADH199" s="79" t="n"/>
      <c r="ADI199" s="79" t="n"/>
      <c r="ADJ199" s="79" t="n"/>
      <c r="ADK199" s="79" t="n"/>
      <c r="ADL199" s="79" t="n"/>
      <c r="ADM199" s="79" t="n"/>
      <c r="ADN199" s="79" t="n"/>
      <c r="ADO199" s="79" t="n"/>
      <c r="ADP199" s="79" t="n"/>
      <c r="ADQ199" s="79" t="n"/>
      <c r="ADR199" s="79" t="n"/>
      <c r="ADS199" s="79" t="n"/>
      <c r="ADT199" s="79" t="n"/>
      <c r="ADU199" s="79" t="n"/>
      <c r="ADV199" s="79" t="n"/>
      <c r="ADW199" s="79" t="n"/>
      <c r="ADX199" s="79" t="n"/>
      <c r="ADY199" s="79" t="n"/>
      <c r="ADZ199" s="79" t="n"/>
      <c r="AEA199" s="79" t="n"/>
      <c r="AEB199" s="79" t="n"/>
      <c r="AEC199" s="79" t="n"/>
      <c r="AED199" s="79" t="n"/>
      <c r="AEE199" s="79" t="n"/>
      <c r="AEF199" s="79" t="n"/>
      <c r="AEG199" s="79" t="n"/>
      <c r="AEH199" s="79" t="n"/>
      <c r="AEI199" s="79" t="n"/>
      <c r="AEL199" s="78" t="n">
        <v>9</v>
      </c>
      <c r="AEM199" s="79" t="n"/>
      <c r="AEN199" s="79" t="n"/>
      <c r="AEO199" s="79" t="n"/>
      <c r="AEP199" s="79" t="n"/>
      <c r="AEQ199" s="79" t="n"/>
      <c r="AER199" s="79" t="n"/>
      <c r="AES199" s="79" t="n"/>
      <c r="AET199" s="79" t="n"/>
      <c r="AEU199" s="79" t="n"/>
      <c r="AEV199" s="79" t="n"/>
      <c r="AEW199" s="79" t="n"/>
      <c r="AEX199" s="79" t="n"/>
      <c r="AEY199" s="79" t="n"/>
      <c r="AEZ199" s="79" t="n"/>
      <c r="AFA199" s="79" t="n"/>
      <c r="AFB199" s="79" t="n"/>
      <c r="AFC199" s="79" t="n"/>
      <c r="AFD199" s="79" t="n"/>
      <c r="AFE199" s="79" t="n"/>
      <c r="AFF199" s="79" t="n"/>
      <c r="AFG199" s="79" t="n"/>
      <c r="AFH199" s="79" t="n"/>
      <c r="AFI199" s="79" t="n"/>
      <c r="AFJ199" s="79" t="n"/>
      <c r="AFK199" s="79" t="n"/>
      <c r="AFL199" s="79" t="n"/>
      <c r="AFM199" s="79" t="n"/>
      <c r="AFN199" s="79" t="n"/>
      <c r="AFO199" s="79" t="n"/>
      <c r="AFP199" s="79" t="n"/>
      <c r="AFQ199" s="79" t="n"/>
      <c r="AFR199" s="79" t="n"/>
      <c r="AFS199" s="79" t="n"/>
      <c r="AFT199" s="79" t="n"/>
      <c r="AFU199" s="79" t="n"/>
      <c r="AFV199" s="79" t="n"/>
      <c r="AFW199" s="79" t="n"/>
      <c r="AFX199" s="79" t="n"/>
      <c r="AFY199" s="79" t="n"/>
      <c r="AFZ199" s="79" t="n"/>
    </row>
    <row r="200">
      <c r="A200" s="78" t="n">
        <v>10</v>
      </c>
      <c r="B200" s="79" t="n"/>
      <c r="C200" s="79" t="n"/>
      <c r="D200" s="79" t="n"/>
      <c r="E200" s="79" t="n"/>
      <c r="F200" s="79" t="n"/>
      <c r="G200" s="79" t="n"/>
      <c r="H200" s="79" t="n"/>
      <c r="I200" s="79" t="n"/>
      <c r="J200" s="79" t="n"/>
      <c r="K200" s="79" t="n"/>
      <c r="L200" s="79" t="n"/>
      <c r="M200" s="79" t="n"/>
      <c r="N200" s="79" t="n"/>
      <c r="O200" s="79" t="n"/>
      <c r="P200" s="79" t="n"/>
      <c r="Q200" s="79" t="n"/>
      <c r="R200" s="79" t="n"/>
      <c r="S200" s="79" t="n"/>
      <c r="T200" s="79" t="n"/>
      <c r="U200" s="79" t="n"/>
      <c r="V200" s="79" t="n"/>
      <c r="W200" s="79" t="n"/>
      <c r="X200" s="79" t="n"/>
      <c r="Y200" s="79" t="n"/>
      <c r="Z200" s="79" t="n"/>
      <c r="AA200" s="79" t="n"/>
      <c r="AB200" s="79" t="n"/>
      <c r="AC200" s="79" t="n"/>
      <c r="AD200" s="79" t="n"/>
      <c r="AE200" s="79" t="n"/>
      <c r="AF200" s="79" t="n"/>
      <c r="AG200" s="79" t="n"/>
      <c r="AH200" s="79" t="n"/>
      <c r="AI200" s="79" t="n"/>
      <c r="AJ200" s="79" t="n"/>
      <c r="AK200" s="79" t="n"/>
      <c r="AL200" s="79" t="n"/>
      <c r="AM200" s="79" t="n"/>
      <c r="AN200" s="79" t="n"/>
      <c r="AO200" s="79" t="n"/>
      <c r="AR200" s="78" t="n">
        <v>10</v>
      </c>
      <c r="AS200" s="79" t="n"/>
      <c r="AT200" s="79" t="n"/>
      <c r="AU200" s="79" t="n"/>
      <c r="AV200" s="79" t="n"/>
      <c r="AW200" s="79" t="n"/>
      <c r="AX200" s="79" t="n"/>
      <c r="AY200" s="79" t="n"/>
      <c r="AZ200" s="79" t="n"/>
      <c r="BA200" s="79" t="n"/>
      <c r="BB200" s="79" t="n"/>
      <c r="BC200" s="79" t="n"/>
      <c r="BD200" s="79" t="n"/>
      <c r="BE200" s="79" t="n"/>
      <c r="BF200" s="79" t="n"/>
      <c r="BG200" s="79" t="n"/>
      <c r="BH200" s="79" t="n"/>
      <c r="BI200" s="79" t="n"/>
      <c r="BJ200" s="79" t="n"/>
      <c r="BK200" s="79" t="n"/>
      <c r="BL200" s="79" t="n"/>
      <c r="BM200" s="79" t="n"/>
      <c r="BN200" s="79" t="n"/>
      <c r="BO200" s="79" t="n"/>
      <c r="BP200" s="79" t="n"/>
      <c r="BQ200" s="79" t="n"/>
      <c r="BR200" s="79" t="n"/>
      <c r="BS200" s="79" t="n"/>
      <c r="BT200" s="79" t="n"/>
      <c r="BU200" s="79" t="n"/>
      <c r="BV200" s="79" t="n"/>
      <c r="BW200" s="79" t="n"/>
      <c r="BX200" s="79" t="n"/>
      <c r="BY200" s="79" t="n"/>
      <c r="BZ200" s="79" t="n"/>
      <c r="CA200" s="79" t="n"/>
      <c r="CB200" s="79" t="n"/>
      <c r="CC200" s="79" t="n"/>
      <c r="CD200" s="79" t="n"/>
      <c r="CE200" s="79" t="n"/>
      <c r="CF200" s="79" t="n"/>
      <c r="CI200" s="78" t="n">
        <v>10</v>
      </c>
      <c r="CJ200" s="79" t="n"/>
      <c r="CK200" s="79" t="n"/>
      <c r="CL200" s="79" t="n"/>
      <c r="CM200" s="79" t="n"/>
      <c r="CN200" s="79" t="n"/>
      <c r="CO200" s="79" t="n"/>
      <c r="CP200" s="79" t="n"/>
      <c r="CQ200" s="79" t="n"/>
      <c r="CR200" s="79" t="n"/>
      <c r="CS200" s="79" t="n"/>
      <c r="CT200" s="79" t="n"/>
      <c r="CU200" s="79" t="n"/>
      <c r="CV200" s="79" t="n"/>
      <c r="CW200" s="79" t="n"/>
      <c r="CX200" s="79" t="n"/>
      <c r="CY200" s="79" t="n"/>
      <c r="CZ200" s="79" t="n"/>
      <c r="DA200" s="79" t="n"/>
      <c r="DB200" s="79" t="n"/>
      <c r="DC200" s="79" t="n"/>
      <c r="DD200" s="79" t="n"/>
      <c r="DE200" s="79" t="n"/>
      <c r="DF200" s="79" t="n"/>
      <c r="DG200" s="79" t="n"/>
      <c r="DH200" s="79" t="n"/>
      <c r="DI200" s="79" t="n"/>
      <c r="DJ200" s="79" t="n"/>
      <c r="DK200" s="79" t="n"/>
      <c r="DL200" s="79" t="n"/>
      <c r="DM200" s="79" t="n"/>
      <c r="DN200" s="79" t="n"/>
      <c r="DO200" s="79" t="n"/>
      <c r="DP200" s="79" t="n"/>
      <c r="DQ200" s="79" t="n"/>
      <c r="DR200" s="79" t="n"/>
      <c r="DS200" s="79" t="n"/>
      <c r="DT200" s="79" t="n"/>
      <c r="DU200" s="79" t="n"/>
      <c r="DV200" s="79" t="n"/>
      <c r="DW200" s="79" t="n"/>
      <c r="DZ200" s="78" t="n">
        <v>10</v>
      </c>
      <c r="EA200" s="79" t="n"/>
      <c r="EB200" s="79" t="n"/>
      <c r="EC200" s="79" t="n"/>
      <c r="ED200" s="79" t="n"/>
      <c r="EE200" s="79" t="n"/>
      <c r="EF200" s="79" t="n"/>
      <c r="EG200" s="79" t="n"/>
      <c r="EH200" s="79" t="n"/>
      <c r="EI200" s="79" t="n"/>
      <c r="EJ200" s="79" t="n"/>
      <c r="EK200" s="79" t="n"/>
      <c r="EL200" s="79" t="n"/>
      <c r="EM200" s="79" t="n"/>
      <c r="EN200" s="79" t="n"/>
      <c r="EO200" s="79" t="n"/>
      <c r="EP200" s="79" t="n"/>
      <c r="EQ200" s="79" t="n"/>
      <c r="ER200" s="79" t="n"/>
      <c r="ES200" s="79" t="n"/>
      <c r="ET200" s="79" t="n"/>
      <c r="EU200" s="79" t="n"/>
      <c r="EV200" s="79" t="n"/>
      <c r="EW200" s="79" t="n"/>
      <c r="EX200" s="79" t="n"/>
      <c r="EY200" s="79" t="n"/>
      <c r="EZ200" s="79" t="n"/>
      <c r="FA200" s="79" t="n"/>
      <c r="FB200" s="79" t="n"/>
      <c r="FC200" s="79" t="n"/>
      <c r="FD200" s="79" t="n"/>
      <c r="FE200" s="79" t="n"/>
      <c r="FF200" s="79" t="n"/>
      <c r="FG200" s="79" t="n"/>
      <c r="FH200" s="79" t="n"/>
      <c r="FI200" s="79" t="n"/>
      <c r="FJ200" s="79" t="n"/>
      <c r="FK200" s="79" t="n"/>
      <c r="FL200" s="79" t="n"/>
      <c r="FM200" s="79" t="n"/>
      <c r="FN200" s="79" t="n"/>
      <c r="FQ200" s="78" t="n">
        <v>10</v>
      </c>
      <c r="FR200" s="79" t="n"/>
      <c r="FS200" s="79" t="n"/>
      <c r="FT200" s="79" t="n"/>
      <c r="FU200" s="79" t="n"/>
      <c r="FV200" s="79" t="n"/>
      <c r="FW200" s="79" t="n"/>
      <c r="FX200" s="79" t="n"/>
      <c r="FY200" s="79" t="n"/>
      <c r="FZ200" s="79" t="n"/>
      <c r="GA200" s="79" t="n"/>
      <c r="GB200" s="79" t="n"/>
      <c r="GC200" s="79" t="n"/>
      <c r="GD200" s="79" t="n"/>
      <c r="GE200" s="79" t="n"/>
      <c r="GF200" s="79" t="n"/>
      <c r="GG200" s="79" t="n"/>
      <c r="GH200" s="79" t="n"/>
      <c r="GI200" s="79" t="n"/>
      <c r="GJ200" s="79" t="n"/>
      <c r="GK200" s="79" t="n"/>
      <c r="GL200" s="79" t="n"/>
      <c r="GM200" s="79" t="n"/>
      <c r="GN200" s="79" t="n"/>
      <c r="GO200" s="79" t="n"/>
      <c r="GP200" s="79" t="n"/>
      <c r="GQ200" s="79" t="n"/>
      <c r="GR200" s="79" t="n"/>
      <c r="GS200" s="79" t="n"/>
      <c r="GT200" s="79" t="n"/>
      <c r="GU200" s="79" t="n"/>
      <c r="GV200" s="79" t="n"/>
      <c r="GW200" s="79" t="n"/>
      <c r="GX200" s="79" t="n"/>
      <c r="GY200" s="79" t="n"/>
      <c r="GZ200" s="79" t="n"/>
      <c r="HA200" s="79" t="n"/>
      <c r="HB200" s="79" t="n"/>
      <c r="HC200" s="79" t="n"/>
      <c r="HD200" s="79" t="n"/>
      <c r="HE200" s="79" t="n"/>
      <c r="HH200" s="78" t="n">
        <v>10</v>
      </c>
      <c r="HI200" s="79" t="n"/>
      <c r="HJ200" s="79" t="n"/>
      <c r="HK200" s="79" t="n"/>
      <c r="HL200" s="79" t="n"/>
      <c r="HM200" s="79" t="n"/>
      <c r="HN200" s="79" t="n"/>
      <c r="HO200" s="79" t="n"/>
      <c r="HP200" s="79" t="n"/>
      <c r="HQ200" s="79" t="n"/>
      <c r="HR200" s="79" t="n"/>
      <c r="HS200" s="79" t="n"/>
      <c r="HT200" s="79" t="n"/>
      <c r="HU200" s="79" t="n"/>
      <c r="HV200" s="79" t="n"/>
      <c r="HW200" s="79" t="n"/>
      <c r="HX200" s="79" t="n"/>
      <c r="HY200" s="79" t="n"/>
      <c r="HZ200" s="79" t="n"/>
      <c r="IA200" s="79" t="n"/>
      <c r="IB200" s="79" t="n"/>
      <c r="IC200" s="79" t="n"/>
      <c r="ID200" s="79" t="n"/>
      <c r="IE200" s="79" t="n"/>
      <c r="IF200" s="79" t="n"/>
      <c r="IG200" s="79" t="n"/>
      <c r="IH200" s="79" t="n"/>
      <c r="II200" s="79" t="n"/>
      <c r="IJ200" s="79" t="n"/>
      <c r="IK200" s="79" t="n"/>
      <c r="IL200" s="79" t="n"/>
      <c r="IM200" s="79" t="n"/>
      <c r="IN200" s="79" t="n"/>
      <c r="IO200" s="79" t="n"/>
      <c r="IP200" s="79" t="n"/>
      <c r="IQ200" s="79" t="n"/>
      <c r="IR200" s="79" t="n"/>
      <c r="IS200" s="79" t="n"/>
      <c r="IT200" s="79" t="n"/>
      <c r="IU200" s="79" t="n"/>
      <c r="IV200" s="79" t="n"/>
      <c r="IY200" s="78" t="n">
        <v>10</v>
      </c>
      <c r="IZ200" s="79" t="n"/>
      <c r="JA200" s="79" t="n"/>
      <c r="JB200" s="79" t="n"/>
      <c r="JC200" s="79" t="n"/>
      <c r="JD200" s="79" t="n"/>
      <c r="JE200" s="79" t="n"/>
      <c r="JF200" s="79" t="n"/>
      <c r="JG200" s="79" t="n"/>
      <c r="JH200" s="79" t="n"/>
      <c r="JI200" s="79" t="n"/>
      <c r="JJ200" s="79" t="n"/>
      <c r="JK200" s="79" t="n"/>
      <c r="JL200" s="79" t="n"/>
      <c r="JM200" s="79" t="n"/>
      <c r="JN200" s="79" t="n"/>
      <c r="JO200" s="79" t="n"/>
      <c r="JP200" s="79" t="n"/>
      <c r="JQ200" s="79" t="n"/>
      <c r="JR200" s="79" t="n"/>
      <c r="JS200" s="79" t="n"/>
      <c r="JT200" s="79" t="n"/>
      <c r="JU200" s="79" t="n"/>
      <c r="JV200" s="79" t="n"/>
      <c r="JW200" s="79" t="n"/>
      <c r="JX200" s="79" t="n"/>
      <c r="JY200" s="79" t="n"/>
      <c r="JZ200" s="79" t="n"/>
      <c r="KA200" s="79" t="n"/>
      <c r="KB200" s="79" t="n"/>
      <c r="KC200" s="79" t="n"/>
      <c r="KD200" s="79" t="n"/>
      <c r="KE200" s="79" t="n"/>
      <c r="KF200" s="79" t="n"/>
      <c r="KG200" s="79" t="n"/>
      <c r="KH200" s="79" t="n"/>
      <c r="KI200" s="79" t="n"/>
      <c r="KJ200" s="79" t="n"/>
      <c r="KK200" s="79" t="n"/>
      <c r="KL200" s="79" t="n"/>
      <c r="KM200" s="79" t="n"/>
      <c r="KP200" s="78" t="n">
        <v>10</v>
      </c>
      <c r="KQ200" s="79" t="n"/>
      <c r="KR200" s="79" t="n"/>
      <c r="KS200" s="79" t="n"/>
      <c r="KT200" s="79" t="n"/>
      <c r="KU200" s="79" t="n"/>
      <c r="KV200" s="79" t="n"/>
      <c r="KW200" s="79" t="n"/>
      <c r="KX200" s="79" t="n"/>
      <c r="KY200" s="79" t="n"/>
      <c r="KZ200" s="79" t="n"/>
      <c r="LA200" s="79" t="n"/>
      <c r="LB200" s="79" t="n"/>
      <c r="LC200" s="79" t="n"/>
      <c r="LD200" s="79" t="n"/>
      <c r="LE200" s="79" t="n"/>
      <c r="LF200" s="79" t="n"/>
      <c r="LG200" s="79" t="n"/>
      <c r="LH200" s="79" t="n"/>
      <c r="LI200" s="79" t="n"/>
      <c r="LJ200" s="79" t="n"/>
      <c r="LK200" s="79" t="n"/>
      <c r="LL200" s="79" t="n"/>
      <c r="LM200" s="79" t="n"/>
      <c r="LN200" s="79" t="n"/>
      <c r="LO200" s="79" t="n"/>
      <c r="LP200" s="79" t="n"/>
      <c r="LQ200" s="79" t="n"/>
      <c r="LR200" s="79" t="n"/>
      <c r="LS200" s="79" t="n"/>
      <c r="LT200" s="79" t="n"/>
      <c r="LU200" s="79" t="n"/>
      <c r="LV200" s="79" t="n"/>
      <c r="LW200" s="79" t="n"/>
      <c r="LX200" s="79" t="n"/>
      <c r="LY200" s="79" t="n"/>
      <c r="LZ200" s="79" t="n"/>
      <c r="MA200" s="79" t="n"/>
      <c r="MB200" s="79" t="n"/>
      <c r="MC200" s="79" t="n"/>
      <c r="MD200" s="79" t="n"/>
      <c r="MG200" s="78" t="n">
        <v>10</v>
      </c>
      <c r="MH200" s="79" t="n"/>
      <c r="MI200" s="79" t="n"/>
      <c r="MJ200" s="79" t="n"/>
      <c r="MK200" s="79" t="n"/>
      <c r="ML200" s="79" t="n"/>
      <c r="MM200" s="79" t="n"/>
      <c r="MN200" s="79" t="n"/>
      <c r="MO200" s="79" t="n"/>
      <c r="MP200" s="79" t="n"/>
      <c r="MQ200" s="79" t="n"/>
      <c r="MR200" s="79" t="n"/>
      <c r="MS200" s="79" t="n"/>
      <c r="MT200" s="79" t="n"/>
      <c r="MU200" s="79" t="n"/>
      <c r="MV200" s="79" t="n"/>
      <c r="MW200" s="79" t="n"/>
      <c r="MX200" s="79" t="n"/>
      <c r="MY200" s="79" t="n"/>
      <c r="MZ200" s="79" t="n"/>
      <c r="NA200" s="79" t="n"/>
      <c r="NB200" s="79" t="n"/>
      <c r="NC200" s="79" t="n"/>
      <c r="ND200" s="79" t="n"/>
      <c r="NE200" s="79" t="n"/>
      <c r="NF200" s="79" t="n"/>
      <c r="NG200" s="79" t="n"/>
      <c r="NH200" s="79" t="n"/>
      <c r="NI200" s="79" t="n"/>
      <c r="NJ200" s="79" t="n"/>
      <c r="NK200" s="79" t="n"/>
      <c r="NL200" s="79" t="n"/>
      <c r="NM200" s="79" t="n"/>
      <c r="NN200" s="79" t="n"/>
      <c r="NO200" s="79" t="n"/>
      <c r="NP200" s="79" t="n"/>
      <c r="NQ200" s="79" t="n"/>
      <c r="NR200" s="79" t="n"/>
      <c r="NS200" s="79" t="n"/>
      <c r="NT200" s="79" t="n"/>
      <c r="NU200" s="79" t="n"/>
      <c r="NX200" s="78" t="n">
        <v>10</v>
      </c>
      <c r="NY200" s="79" t="n"/>
      <c r="NZ200" s="79" t="n"/>
      <c r="OA200" s="79" t="n"/>
      <c r="OB200" s="79" t="n"/>
      <c r="OC200" s="79" t="n"/>
      <c r="OD200" s="79" t="n"/>
      <c r="OE200" s="79" t="n"/>
      <c r="OF200" s="79" t="n"/>
      <c r="OG200" s="79" t="n"/>
      <c r="OH200" s="79" t="n"/>
      <c r="OI200" s="79" t="n"/>
      <c r="OJ200" s="79" t="n"/>
      <c r="OK200" s="79" t="n"/>
      <c r="OL200" s="79" t="n"/>
      <c r="OM200" s="79" t="n"/>
      <c r="ON200" s="79" t="n"/>
      <c r="OO200" s="79" t="n"/>
      <c r="OP200" s="79" t="n"/>
      <c r="OQ200" s="79" t="n"/>
      <c r="OR200" s="79" t="n"/>
      <c r="OS200" s="79" t="n"/>
      <c r="OT200" s="79" t="n"/>
      <c r="OU200" s="79" t="n"/>
      <c r="OV200" s="79" t="n"/>
      <c r="OW200" s="79" t="n"/>
      <c r="OX200" s="79" t="n"/>
      <c r="OY200" s="79" t="n"/>
      <c r="OZ200" s="79" t="n"/>
      <c r="PA200" s="79" t="n"/>
      <c r="PB200" s="79" t="n"/>
      <c r="PC200" s="79" t="n"/>
      <c r="PD200" s="79" t="n"/>
      <c r="PE200" s="79" t="n"/>
      <c r="PF200" s="79" t="n"/>
      <c r="PG200" s="79" t="n"/>
      <c r="PH200" s="79" t="n"/>
      <c r="PI200" s="79" t="n"/>
      <c r="PJ200" s="79" t="n"/>
      <c r="PK200" s="79" t="n"/>
      <c r="PL200" s="79" t="n"/>
      <c r="PO200" s="78" t="n">
        <v>10</v>
      </c>
      <c r="PP200" s="79" t="n"/>
      <c r="PQ200" s="79" t="n"/>
      <c r="PR200" s="79" t="n"/>
      <c r="PS200" s="79" t="n"/>
      <c r="PT200" s="79" t="n"/>
      <c r="PU200" s="79" t="n"/>
      <c r="PV200" s="79" t="n"/>
      <c r="PW200" s="79" t="n"/>
      <c r="PX200" s="79" t="n"/>
      <c r="PY200" s="79" t="n"/>
      <c r="PZ200" s="79" t="n"/>
      <c r="QA200" s="79" t="n"/>
      <c r="QB200" s="79" t="n"/>
      <c r="QC200" s="79" t="n"/>
      <c r="QD200" s="79" t="n"/>
      <c r="QE200" s="79" t="n"/>
      <c r="QF200" s="79" t="n"/>
      <c r="QG200" s="79" t="n"/>
      <c r="QH200" s="79" t="n"/>
      <c r="QI200" s="79" t="n"/>
      <c r="QJ200" s="79" t="n"/>
      <c r="QK200" s="79" t="n"/>
      <c r="QL200" s="79" t="n"/>
      <c r="QM200" s="79" t="n"/>
      <c r="QN200" s="79" t="n"/>
      <c r="QO200" s="79" t="n"/>
      <c r="QP200" s="79" t="n"/>
      <c r="QQ200" s="79" t="n"/>
      <c r="QR200" s="79" t="n"/>
      <c r="QS200" s="79" t="n"/>
      <c r="QT200" s="79" t="n"/>
      <c r="QU200" s="79" t="n"/>
      <c r="QV200" s="79" t="n"/>
      <c r="QW200" s="79" t="n"/>
      <c r="QX200" s="79" t="n"/>
      <c r="QY200" s="79" t="n"/>
      <c r="QZ200" s="79" t="n"/>
      <c r="RA200" s="79" t="n"/>
      <c r="RB200" s="79" t="n"/>
      <c r="RC200" s="79" t="n"/>
      <c r="RF200" s="78" t="n">
        <v>10</v>
      </c>
      <c r="RG200" s="79" t="n"/>
      <c r="RH200" s="79" t="n"/>
      <c r="RI200" s="79" t="n"/>
      <c r="RJ200" s="79" t="n"/>
      <c r="RK200" s="79" t="n"/>
      <c r="RL200" s="79" t="n"/>
      <c r="RM200" s="79" t="n"/>
      <c r="RN200" s="79" t="n"/>
      <c r="RO200" s="79" t="n"/>
      <c r="RP200" s="79" t="n"/>
      <c r="RQ200" s="79" t="n"/>
      <c r="RR200" s="79" t="n"/>
      <c r="RS200" s="79" t="n"/>
      <c r="RT200" s="79" t="n"/>
      <c r="RU200" s="79" t="n"/>
      <c r="RV200" s="79" t="n"/>
      <c r="RW200" s="79" t="n"/>
      <c r="RX200" s="79" t="n"/>
      <c r="RY200" s="79" t="n"/>
      <c r="RZ200" s="79" t="n"/>
      <c r="SA200" s="79" t="n"/>
      <c r="SB200" s="79" t="n"/>
      <c r="SC200" s="79" t="n"/>
      <c r="SD200" s="79" t="n"/>
      <c r="SE200" s="79" t="n"/>
      <c r="SF200" s="79" t="n"/>
      <c r="SG200" s="79" t="n"/>
      <c r="SH200" s="79" t="n"/>
      <c r="SI200" s="79" t="n"/>
      <c r="SJ200" s="79" t="n"/>
      <c r="SK200" s="79" t="n"/>
      <c r="SL200" s="79" t="n"/>
      <c r="SM200" s="79" t="n"/>
      <c r="SN200" s="79" t="n"/>
      <c r="SO200" s="79" t="n"/>
      <c r="SP200" s="79" t="n"/>
      <c r="SQ200" s="79" t="n"/>
      <c r="SR200" s="79" t="n"/>
      <c r="SS200" s="79" t="n"/>
      <c r="ST200" s="79" t="n"/>
      <c r="SW200" s="78" t="n">
        <v>10</v>
      </c>
      <c r="SX200" s="79" t="n"/>
      <c r="SY200" s="79" t="n"/>
      <c r="SZ200" s="79" t="n"/>
      <c r="TA200" s="79" t="n"/>
      <c r="TB200" s="79" t="n"/>
      <c r="TC200" s="79" t="n"/>
      <c r="TD200" s="79" t="n"/>
      <c r="TE200" s="79" t="n"/>
      <c r="TF200" s="79" t="n"/>
      <c r="TG200" s="79" t="n"/>
      <c r="TH200" s="79" t="n"/>
      <c r="TI200" s="79" t="n"/>
      <c r="TJ200" s="79" t="n"/>
      <c r="TK200" s="79" t="n"/>
      <c r="TL200" s="79" t="n"/>
      <c r="TM200" s="79" t="n"/>
      <c r="TN200" s="79" t="n"/>
      <c r="TO200" s="79" t="n"/>
      <c r="TP200" s="79" t="n"/>
      <c r="TQ200" s="79" t="n"/>
      <c r="TR200" s="79" t="n"/>
      <c r="TS200" s="79" t="n"/>
      <c r="TT200" s="79" t="n"/>
      <c r="TU200" s="79" t="n"/>
      <c r="TV200" s="79" t="n"/>
      <c r="TW200" s="79" t="n"/>
      <c r="TX200" s="79" t="n"/>
      <c r="TY200" s="79" t="n"/>
      <c r="TZ200" s="79" t="n"/>
      <c r="UA200" s="79" t="n"/>
      <c r="UB200" s="79" t="n"/>
      <c r="UC200" s="79" t="n"/>
      <c r="UD200" s="79" t="n"/>
      <c r="UE200" s="79" t="n"/>
      <c r="UF200" s="79" t="n"/>
      <c r="UG200" s="79" t="n"/>
      <c r="UH200" s="79" t="n"/>
      <c r="UI200" s="79" t="n"/>
      <c r="UJ200" s="79" t="n"/>
      <c r="UK200" s="79" t="n"/>
      <c r="UN200" s="78" t="n">
        <v>10</v>
      </c>
      <c r="UO200" s="79" t="n"/>
      <c r="UP200" s="79" t="n"/>
      <c r="UQ200" s="79" t="n"/>
      <c r="UR200" s="79" t="n"/>
      <c r="US200" s="79" t="n"/>
      <c r="UT200" s="79" t="n"/>
      <c r="UU200" s="79" t="n"/>
      <c r="UV200" s="79" t="n"/>
      <c r="UW200" s="79" t="n"/>
      <c r="UX200" s="79" t="n"/>
      <c r="UY200" s="79" t="n"/>
      <c r="UZ200" s="79" t="n"/>
      <c r="VA200" s="79" t="n"/>
      <c r="VB200" s="79" t="n"/>
      <c r="VC200" s="79" t="n"/>
      <c r="VD200" s="79" t="n"/>
      <c r="VE200" s="79" t="n"/>
      <c r="VF200" s="79" t="n"/>
      <c r="VG200" s="79" t="n"/>
      <c r="VH200" s="79" t="n"/>
      <c r="VI200" s="79" t="n"/>
      <c r="VJ200" s="79" t="n"/>
      <c r="VK200" s="79" t="n"/>
      <c r="VL200" s="79" t="n"/>
      <c r="VM200" s="79" t="n"/>
      <c r="VN200" s="79" t="n"/>
      <c r="VO200" s="79" t="n"/>
      <c r="VP200" s="79" t="n"/>
      <c r="VQ200" s="79" t="n"/>
      <c r="VR200" s="79" t="n"/>
      <c r="VS200" s="79" t="n"/>
      <c r="VT200" s="79" t="n"/>
      <c r="VU200" s="79" t="n"/>
      <c r="VV200" s="79" t="n"/>
      <c r="VW200" s="79" t="n"/>
      <c r="VX200" s="79" t="n"/>
      <c r="VY200" s="79" t="n"/>
      <c r="VZ200" s="79" t="n"/>
      <c r="WA200" s="79" t="n"/>
      <c r="WB200" s="79" t="n"/>
      <c r="WE200" s="78" t="n">
        <v>10</v>
      </c>
      <c r="WF200" s="79" t="n"/>
      <c r="WG200" s="79" t="n"/>
      <c r="WH200" s="79" t="n"/>
      <c r="WI200" s="79" t="n"/>
      <c r="WJ200" s="79" t="n"/>
      <c r="WK200" s="79" t="n"/>
      <c r="WL200" s="79" t="n"/>
      <c r="WM200" s="79" t="n"/>
      <c r="WN200" s="79" t="n"/>
      <c r="WO200" s="79" t="n"/>
      <c r="WP200" s="79" t="n"/>
      <c r="WQ200" s="79" t="n"/>
      <c r="WR200" s="79" t="n"/>
      <c r="WS200" s="79" t="n"/>
      <c r="WT200" s="79" t="n"/>
      <c r="WU200" s="79" t="n"/>
      <c r="WV200" s="79" t="n"/>
      <c r="WW200" s="79" t="n"/>
      <c r="WX200" s="79" t="n"/>
      <c r="WY200" s="79" t="n"/>
      <c r="WZ200" s="79" t="n"/>
      <c r="XA200" s="79" t="n"/>
      <c r="XB200" s="79" t="n"/>
      <c r="XC200" s="79" t="n"/>
      <c r="XD200" s="79" t="n"/>
      <c r="XE200" s="79" t="n"/>
      <c r="XF200" s="79" t="n"/>
      <c r="XG200" s="79" t="n"/>
      <c r="XH200" s="79" t="n"/>
      <c r="XI200" s="79" t="n"/>
      <c r="XJ200" s="79" t="n"/>
      <c r="XK200" s="79" t="n"/>
      <c r="XL200" s="79" t="n"/>
      <c r="XM200" s="79" t="n"/>
      <c r="XN200" s="79" t="n"/>
      <c r="XO200" s="79" t="n"/>
      <c r="XP200" s="79" t="n"/>
      <c r="XQ200" s="79" t="n"/>
      <c r="XR200" s="79" t="n"/>
      <c r="XS200" s="79" t="n"/>
      <c r="XV200" s="78" t="n">
        <v>10</v>
      </c>
      <c r="XW200" s="79" t="n"/>
      <c r="XX200" s="79" t="n"/>
      <c r="XY200" s="79" t="n"/>
      <c r="XZ200" s="79" t="n"/>
      <c r="YA200" s="79" t="n"/>
      <c r="YB200" s="79" t="n"/>
      <c r="YC200" s="79" t="n"/>
      <c r="YD200" s="79" t="n"/>
      <c r="YE200" s="79" t="n"/>
      <c r="YF200" s="79" t="n"/>
      <c r="YG200" s="79" t="n"/>
      <c r="YH200" s="79" t="n"/>
      <c r="YI200" s="79" t="n"/>
      <c r="YJ200" s="79" t="n"/>
      <c r="YK200" s="79" t="n"/>
      <c r="YL200" s="79" t="n"/>
      <c r="YM200" s="79" t="n"/>
      <c r="YN200" s="79" t="n"/>
      <c r="YO200" s="79" t="n"/>
      <c r="YP200" s="79" t="n"/>
      <c r="YQ200" s="79" t="n"/>
      <c r="YR200" s="79" t="n"/>
      <c r="YS200" s="79" t="n"/>
      <c r="YT200" s="79" t="n"/>
      <c r="YU200" s="79" t="n"/>
      <c r="YV200" s="79" t="n"/>
      <c r="YW200" s="79" t="n"/>
      <c r="YX200" s="79" t="n"/>
      <c r="YY200" s="79" t="n"/>
      <c r="YZ200" s="79" t="n"/>
      <c r="ZA200" s="79" t="n"/>
      <c r="ZB200" s="79" t="n"/>
      <c r="ZC200" s="79" t="n"/>
      <c r="ZD200" s="79" t="n"/>
      <c r="ZE200" s="79" t="n"/>
      <c r="ZF200" s="79" t="n"/>
      <c r="ZG200" s="79" t="n"/>
      <c r="ZH200" s="79" t="n"/>
      <c r="ZI200" s="79" t="n"/>
      <c r="ZJ200" s="79" t="n"/>
      <c r="ZM200" s="78" t="n">
        <v>10</v>
      </c>
      <c r="ZN200" s="79" t="n"/>
      <c r="ZO200" s="79" t="n"/>
      <c r="ZP200" s="79" t="n"/>
      <c r="ZQ200" s="79" t="n"/>
      <c r="ZR200" s="79" t="n"/>
      <c r="ZS200" s="79" t="n"/>
      <c r="ZT200" s="79" t="n"/>
      <c r="ZU200" s="79" t="n"/>
      <c r="ZV200" s="79" t="n"/>
      <c r="ZW200" s="79" t="n"/>
      <c r="ZX200" s="79" t="n"/>
      <c r="ZY200" s="79" t="n"/>
      <c r="ZZ200" s="79" t="n"/>
      <c r="AAA200" s="79" t="n"/>
      <c r="AAB200" s="79" t="n"/>
      <c r="AAC200" s="79" t="n"/>
      <c r="AAD200" s="79" t="n"/>
      <c r="AAE200" s="79" t="n"/>
      <c r="AAF200" s="79" t="n"/>
      <c r="AAG200" s="79" t="n"/>
      <c r="AAH200" s="79" t="n"/>
      <c r="AAI200" s="79" t="n"/>
      <c r="AAJ200" s="79" t="n"/>
      <c r="AAK200" s="79" t="n"/>
      <c r="AAL200" s="79" t="n"/>
      <c r="AAM200" s="79" t="n"/>
      <c r="AAN200" s="79" t="n"/>
      <c r="AAO200" s="79" t="n"/>
      <c r="AAP200" s="79" t="n"/>
      <c r="AAQ200" s="79" t="n"/>
      <c r="AAR200" s="79" t="n"/>
      <c r="AAS200" s="79" t="n"/>
      <c r="AAT200" s="79" t="n"/>
      <c r="AAU200" s="79" t="n"/>
      <c r="AAV200" s="79" t="n"/>
      <c r="AAW200" s="79" t="n"/>
      <c r="AAX200" s="79" t="n"/>
      <c r="AAY200" s="79" t="n"/>
      <c r="AAZ200" s="79" t="n"/>
      <c r="ABA200" s="79" t="n"/>
      <c r="ABD200" s="78" t="n">
        <v>10</v>
      </c>
      <c r="ABE200" s="79" t="n"/>
      <c r="ABF200" s="79" t="n"/>
      <c r="ABG200" s="79" t="n"/>
      <c r="ABH200" s="79" t="n"/>
      <c r="ABI200" s="79" t="n"/>
      <c r="ABJ200" s="79" t="n"/>
      <c r="ABK200" s="79" t="n"/>
      <c r="ABL200" s="79" t="n"/>
      <c r="ABM200" s="79" t="n"/>
      <c r="ABN200" s="79" t="n"/>
      <c r="ABO200" s="79" t="n"/>
      <c r="ABP200" s="79" t="n"/>
      <c r="ABQ200" s="79" t="n"/>
      <c r="ABR200" s="79" t="n"/>
      <c r="ABS200" s="79" t="n"/>
      <c r="ABT200" s="79" t="n"/>
      <c r="ABU200" s="79" t="n"/>
      <c r="ABV200" s="79" t="n"/>
      <c r="ABW200" s="79" t="n"/>
      <c r="ABX200" s="79" t="n"/>
      <c r="ABY200" s="79" t="n"/>
      <c r="ABZ200" s="79" t="n"/>
      <c r="ACA200" s="79" t="n"/>
      <c r="ACB200" s="79" t="n"/>
      <c r="ACC200" s="79" t="n"/>
      <c r="ACD200" s="79" t="n"/>
      <c r="ACE200" s="79" t="n"/>
      <c r="ACF200" s="79" t="n"/>
      <c r="ACG200" s="79" t="n"/>
      <c r="ACH200" s="79" t="n"/>
      <c r="ACI200" s="79" t="n"/>
      <c r="ACJ200" s="79" t="n"/>
      <c r="ACK200" s="79" t="n"/>
      <c r="ACL200" s="79" t="n"/>
      <c r="ACM200" s="79" t="n"/>
      <c r="ACN200" s="79" t="n"/>
      <c r="ACO200" s="79" t="n"/>
      <c r="ACP200" s="79" t="n"/>
      <c r="ACQ200" s="79" t="n"/>
      <c r="ACR200" s="79" t="n"/>
      <c r="ACU200" s="78" t="n">
        <v>10</v>
      </c>
      <c r="ACV200" s="79" t="n"/>
      <c r="ACW200" s="79" t="n"/>
      <c r="ACX200" s="79" t="n"/>
      <c r="ACY200" s="79" t="n"/>
      <c r="ACZ200" s="79" t="n"/>
      <c r="ADA200" s="79" t="n"/>
      <c r="ADB200" s="79" t="n"/>
      <c r="ADC200" s="79" t="n"/>
      <c r="ADD200" s="79" t="n"/>
      <c r="ADE200" s="79" t="n"/>
      <c r="ADF200" s="79" t="n"/>
      <c r="ADG200" s="79" t="n"/>
      <c r="ADH200" s="79" t="n"/>
      <c r="ADI200" s="79" t="n"/>
      <c r="ADJ200" s="79" t="n"/>
      <c r="ADK200" s="79" t="n"/>
      <c r="ADL200" s="79" t="n"/>
      <c r="ADM200" s="79" t="n"/>
      <c r="ADN200" s="79" t="n"/>
      <c r="ADO200" s="79" t="n"/>
      <c r="ADP200" s="79" t="n"/>
      <c r="ADQ200" s="79" t="n"/>
      <c r="ADR200" s="79" t="n"/>
      <c r="ADS200" s="79" t="n"/>
      <c r="ADT200" s="79" t="n"/>
      <c r="ADU200" s="79" t="n"/>
      <c r="ADV200" s="79" t="n"/>
      <c r="ADW200" s="79" t="n"/>
      <c r="ADX200" s="79" t="n"/>
      <c r="ADY200" s="79" t="n"/>
      <c r="ADZ200" s="79" t="n"/>
      <c r="AEA200" s="79" t="n"/>
      <c r="AEB200" s="79" t="n"/>
      <c r="AEC200" s="79" t="n"/>
      <c r="AED200" s="79" t="n"/>
      <c r="AEE200" s="79" t="n"/>
      <c r="AEF200" s="79" t="n"/>
      <c r="AEG200" s="79" t="n"/>
      <c r="AEH200" s="79" t="n"/>
      <c r="AEI200" s="79" t="n"/>
      <c r="AEL200" s="78" t="n">
        <v>10</v>
      </c>
      <c r="AEM200" s="79" t="n"/>
      <c r="AEN200" s="79" t="n"/>
      <c r="AEO200" s="79" t="n"/>
      <c r="AEP200" s="79" t="n"/>
      <c r="AEQ200" s="79" t="n"/>
      <c r="AER200" s="79" t="n"/>
      <c r="AES200" s="79" t="n"/>
      <c r="AET200" s="79" t="n"/>
      <c r="AEU200" s="79" t="n"/>
      <c r="AEV200" s="79" t="n"/>
      <c r="AEW200" s="79" t="n"/>
      <c r="AEX200" s="79" t="n"/>
      <c r="AEY200" s="79" t="n"/>
      <c r="AEZ200" s="79" t="n"/>
      <c r="AFA200" s="79" t="n"/>
      <c r="AFB200" s="79" t="n"/>
      <c r="AFC200" s="79" t="n"/>
      <c r="AFD200" s="79" t="n"/>
      <c r="AFE200" s="79" t="n"/>
      <c r="AFF200" s="79" t="n"/>
      <c r="AFG200" s="79" t="n"/>
      <c r="AFH200" s="79" t="n"/>
      <c r="AFI200" s="79" t="n"/>
      <c r="AFJ200" s="79" t="n"/>
      <c r="AFK200" s="79" t="n"/>
      <c r="AFL200" s="79" t="n"/>
      <c r="AFM200" s="79" t="n"/>
      <c r="AFN200" s="79" t="n"/>
      <c r="AFO200" s="79" t="n"/>
      <c r="AFP200" s="79" t="n"/>
      <c r="AFQ200" s="79" t="n"/>
      <c r="AFR200" s="79" t="n"/>
      <c r="AFS200" s="79" t="n"/>
      <c r="AFT200" s="79" t="n"/>
      <c r="AFU200" s="79" t="n"/>
      <c r="AFV200" s="79" t="n"/>
      <c r="AFW200" s="79" t="n"/>
      <c r="AFX200" s="79" t="n"/>
      <c r="AFY200" s="79" t="n"/>
      <c r="AFZ200" s="79" t="n"/>
    </row>
    <row r="201">
      <c r="A201" s="78" t="n">
        <v>11</v>
      </c>
      <c r="B201" s="79" t="n"/>
      <c r="C201" s="79" t="n"/>
      <c r="D201" s="79" t="n"/>
      <c r="E201" s="79" t="n"/>
      <c r="F201" s="79" t="n"/>
      <c r="G201" s="79" t="n"/>
      <c r="H201" s="79" t="n"/>
      <c r="I201" s="79" t="n"/>
      <c r="J201" s="79" t="n"/>
      <c r="K201" s="79" t="n"/>
      <c r="L201" s="79" t="n"/>
      <c r="M201" s="79" t="n"/>
      <c r="N201" s="79" t="n"/>
      <c r="O201" s="79" t="n"/>
      <c r="P201" s="79" t="n"/>
      <c r="Q201" s="79" t="n"/>
      <c r="R201" s="79" t="n"/>
      <c r="S201" s="79" t="n"/>
      <c r="T201" s="79" t="n"/>
      <c r="U201" s="79" t="n"/>
      <c r="V201" s="79" t="n"/>
      <c r="W201" s="79" t="n"/>
      <c r="X201" s="79" t="n"/>
      <c r="Y201" s="79" t="n"/>
      <c r="Z201" s="79" t="n"/>
      <c r="AA201" s="79" t="n"/>
      <c r="AB201" s="79" t="n"/>
      <c r="AC201" s="79" t="n"/>
      <c r="AD201" s="79" t="n"/>
      <c r="AE201" s="79" t="n"/>
      <c r="AF201" s="79" t="n"/>
      <c r="AG201" s="79" t="n"/>
      <c r="AH201" s="79" t="n"/>
      <c r="AI201" s="79" t="n"/>
      <c r="AJ201" s="79" t="n"/>
      <c r="AK201" s="79" t="n"/>
      <c r="AL201" s="79" t="n"/>
      <c r="AM201" s="79" t="n"/>
      <c r="AN201" s="79" t="n"/>
      <c r="AO201" s="79" t="n"/>
      <c r="AR201" s="78" t="n">
        <v>11</v>
      </c>
      <c r="AS201" s="79" t="n"/>
      <c r="AT201" s="79" t="n"/>
      <c r="AU201" s="79" t="n"/>
      <c r="AV201" s="79" t="n"/>
      <c r="AW201" s="79" t="n"/>
      <c r="AX201" s="79" t="n"/>
      <c r="AY201" s="79" t="n"/>
      <c r="AZ201" s="79" t="n"/>
      <c r="BA201" s="79" t="n"/>
      <c r="BB201" s="79" t="n"/>
      <c r="BC201" s="79" t="n"/>
      <c r="BD201" s="79" t="n"/>
      <c r="BE201" s="79" t="n"/>
      <c r="BF201" s="79" t="n"/>
      <c r="BG201" s="79" t="n"/>
      <c r="BH201" s="79" t="n"/>
      <c r="BI201" s="79" t="n"/>
      <c r="BJ201" s="79" t="n"/>
      <c r="BK201" s="79" t="n"/>
      <c r="BL201" s="79" t="n"/>
      <c r="BM201" s="79" t="n"/>
      <c r="BN201" s="79" t="n"/>
      <c r="BO201" s="79" t="n"/>
      <c r="BP201" s="79" t="n"/>
      <c r="BQ201" s="79" t="n"/>
      <c r="BR201" s="79" t="n"/>
      <c r="BS201" s="79" t="n"/>
      <c r="BT201" s="79" t="n"/>
      <c r="BU201" s="79" t="n"/>
      <c r="BV201" s="79" t="n"/>
      <c r="BW201" s="79" t="n"/>
      <c r="BX201" s="79" t="n"/>
      <c r="BY201" s="79" t="n"/>
      <c r="BZ201" s="79" t="n"/>
      <c r="CA201" s="79" t="n"/>
      <c r="CB201" s="79" t="n"/>
      <c r="CC201" s="79" t="n"/>
      <c r="CD201" s="79" t="n"/>
      <c r="CE201" s="79" t="n"/>
      <c r="CF201" s="79" t="n"/>
      <c r="CI201" s="78" t="n">
        <v>11</v>
      </c>
      <c r="CJ201" s="79" t="n"/>
      <c r="CK201" s="79" t="n"/>
      <c r="CL201" s="79" t="n"/>
      <c r="CM201" s="79" t="n"/>
      <c r="CN201" s="79" t="n"/>
      <c r="CO201" s="79" t="n"/>
      <c r="CP201" s="79" t="n"/>
      <c r="CQ201" s="79" t="n"/>
      <c r="CR201" s="79" t="n"/>
      <c r="CS201" s="79" t="n"/>
      <c r="CT201" s="79" t="n"/>
      <c r="CU201" s="79" t="n"/>
      <c r="CV201" s="79" t="n"/>
      <c r="CW201" s="79" t="n"/>
      <c r="CX201" s="79" t="n"/>
      <c r="CY201" s="79" t="n"/>
      <c r="CZ201" s="79" t="n"/>
      <c r="DA201" s="79" t="n"/>
      <c r="DB201" s="79" t="n"/>
      <c r="DC201" s="79" t="n"/>
      <c r="DD201" s="79" t="n"/>
      <c r="DE201" s="79" t="n"/>
      <c r="DF201" s="79" t="n"/>
      <c r="DG201" s="79" t="n"/>
      <c r="DH201" s="79" t="n"/>
      <c r="DI201" s="79" t="n"/>
      <c r="DJ201" s="79" t="n"/>
      <c r="DK201" s="79" t="n"/>
      <c r="DL201" s="79" t="n"/>
      <c r="DM201" s="79" t="n"/>
      <c r="DN201" s="79" t="n"/>
      <c r="DO201" s="79" t="n"/>
      <c r="DP201" s="79" t="n"/>
      <c r="DQ201" s="79" t="n"/>
      <c r="DR201" s="79" t="n"/>
      <c r="DS201" s="79" t="n"/>
      <c r="DT201" s="79" t="n"/>
      <c r="DU201" s="79" t="n"/>
      <c r="DV201" s="79" t="n"/>
      <c r="DW201" s="79" t="n"/>
      <c r="DZ201" s="78" t="n">
        <v>11</v>
      </c>
      <c r="EA201" s="79" t="n"/>
      <c r="EB201" s="79" t="n"/>
      <c r="EC201" s="79" t="n"/>
      <c r="ED201" s="79" t="n"/>
      <c r="EE201" s="79" t="n"/>
      <c r="EF201" s="79" t="n"/>
      <c r="EG201" s="79" t="n"/>
      <c r="EH201" s="79" t="n"/>
      <c r="EI201" s="79" t="n"/>
      <c r="EJ201" s="79" t="n"/>
      <c r="EK201" s="79" t="n"/>
      <c r="EL201" s="79" t="n"/>
      <c r="EM201" s="79" t="n"/>
      <c r="EN201" s="79" t="n"/>
      <c r="EO201" s="79" t="n"/>
      <c r="EP201" s="79" t="n"/>
      <c r="EQ201" s="79" t="n"/>
      <c r="ER201" s="79" t="n"/>
      <c r="ES201" s="79" t="n"/>
      <c r="ET201" s="79" t="n"/>
      <c r="EU201" s="79" t="n"/>
      <c r="EV201" s="79" t="n"/>
      <c r="EW201" s="79" t="n"/>
      <c r="EX201" s="79" t="n"/>
      <c r="EY201" s="79" t="n"/>
      <c r="EZ201" s="79" t="n"/>
      <c r="FA201" s="79" t="n"/>
      <c r="FB201" s="79" t="n"/>
      <c r="FC201" s="79" t="n"/>
      <c r="FD201" s="79" t="n"/>
      <c r="FE201" s="79" t="n"/>
      <c r="FF201" s="79" t="n"/>
      <c r="FG201" s="79" t="n"/>
      <c r="FH201" s="79" t="n"/>
      <c r="FI201" s="79" t="n"/>
      <c r="FJ201" s="79" t="n"/>
      <c r="FK201" s="79" t="n"/>
      <c r="FL201" s="79" t="n"/>
      <c r="FM201" s="79" t="n"/>
      <c r="FN201" s="79" t="n"/>
      <c r="FQ201" s="78" t="n">
        <v>11</v>
      </c>
      <c r="FR201" s="79" t="n"/>
      <c r="FS201" s="79" t="n"/>
      <c r="FT201" s="79" t="n"/>
      <c r="FU201" s="79" t="n"/>
      <c r="FV201" s="79" t="n"/>
      <c r="FW201" s="79" t="n"/>
      <c r="FX201" s="79" t="n"/>
      <c r="FY201" s="79" t="n"/>
      <c r="FZ201" s="79" t="n"/>
      <c r="GA201" s="79" t="n"/>
      <c r="GB201" s="79" t="n"/>
      <c r="GC201" s="79" t="n"/>
      <c r="GD201" s="79" t="n"/>
      <c r="GE201" s="79" t="n"/>
      <c r="GF201" s="79" t="n"/>
      <c r="GG201" s="79" t="n"/>
      <c r="GH201" s="79" t="n"/>
      <c r="GI201" s="79" t="n"/>
      <c r="GJ201" s="79" t="n"/>
      <c r="GK201" s="79" t="n"/>
      <c r="GL201" s="79" t="n"/>
      <c r="GM201" s="79" t="n"/>
      <c r="GN201" s="79" t="n"/>
      <c r="GO201" s="79" t="n"/>
      <c r="GP201" s="79" t="n"/>
      <c r="GQ201" s="79" t="n"/>
      <c r="GR201" s="79" t="n"/>
      <c r="GS201" s="79" t="n"/>
      <c r="GT201" s="79" t="n"/>
      <c r="GU201" s="79" t="n"/>
      <c r="GV201" s="79" t="n"/>
      <c r="GW201" s="79" t="n"/>
      <c r="GX201" s="79" t="n"/>
      <c r="GY201" s="79" t="n"/>
      <c r="GZ201" s="79" t="n"/>
      <c r="HA201" s="79" t="n"/>
      <c r="HB201" s="79" t="n"/>
      <c r="HC201" s="79" t="n"/>
      <c r="HD201" s="79" t="n"/>
      <c r="HE201" s="79" t="n"/>
      <c r="HH201" s="78" t="n">
        <v>11</v>
      </c>
      <c r="HI201" s="79" t="n"/>
      <c r="HJ201" s="79" t="n"/>
      <c r="HK201" s="79" t="n"/>
      <c r="HL201" s="79" t="n"/>
      <c r="HM201" s="79" t="n"/>
      <c r="HN201" s="79" t="n"/>
      <c r="HO201" s="79" t="n"/>
      <c r="HP201" s="79" t="n"/>
      <c r="HQ201" s="79" t="n"/>
      <c r="HR201" s="79" t="n"/>
      <c r="HS201" s="79" t="n"/>
      <c r="HT201" s="79" t="n"/>
      <c r="HU201" s="79" t="n"/>
      <c r="HV201" s="79" t="n"/>
      <c r="HW201" s="79" t="n"/>
      <c r="HX201" s="79" t="n"/>
      <c r="HY201" s="79" t="n"/>
      <c r="HZ201" s="79" t="n"/>
      <c r="IA201" s="79" t="n"/>
      <c r="IB201" s="79" t="n"/>
      <c r="IC201" s="79" t="n"/>
      <c r="ID201" s="79" t="n"/>
      <c r="IE201" s="79" t="n"/>
      <c r="IF201" s="79" t="n"/>
      <c r="IG201" s="79" t="n"/>
      <c r="IH201" s="79" t="n"/>
      <c r="II201" s="79" t="n"/>
      <c r="IJ201" s="79" t="n"/>
      <c r="IK201" s="79" t="n"/>
      <c r="IL201" s="79" t="n"/>
      <c r="IM201" s="79" t="n"/>
      <c r="IN201" s="79" t="n"/>
      <c r="IO201" s="79" t="n"/>
      <c r="IP201" s="79" t="n"/>
      <c r="IQ201" s="79" t="n"/>
      <c r="IR201" s="79" t="n"/>
      <c r="IS201" s="79" t="n"/>
      <c r="IT201" s="79" t="n"/>
      <c r="IU201" s="79" t="n"/>
      <c r="IV201" s="79" t="n"/>
      <c r="IY201" s="78" t="n">
        <v>11</v>
      </c>
      <c r="IZ201" s="79" t="n"/>
      <c r="JA201" s="79" t="n"/>
      <c r="JB201" s="79" t="n"/>
      <c r="JC201" s="79" t="n"/>
      <c r="JD201" s="79" t="n"/>
      <c r="JE201" s="79" t="n"/>
      <c r="JF201" s="79" t="n"/>
      <c r="JG201" s="79" t="n"/>
      <c r="JH201" s="79" t="n"/>
      <c r="JI201" s="79" t="n"/>
      <c r="JJ201" s="79" t="n"/>
      <c r="JK201" s="79" t="n"/>
      <c r="JL201" s="79" t="n"/>
      <c r="JM201" s="79" t="n"/>
      <c r="JN201" s="79" t="n"/>
      <c r="JO201" s="79" t="n"/>
      <c r="JP201" s="79" t="n"/>
      <c r="JQ201" s="79" t="n"/>
      <c r="JR201" s="79" t="n"/>
      <c r="JS201" s="79" t="n"/>
      <c r="JT201" s="79" t="n"/>
      <c r="JU201" s="79" t="n"/>
      <c r="JV201" s="79" t="n"/>
      <c r="JW201" s="79" t="n"/>
      <c r="JX201" s="79" t="n"/>
      <c r="JY201" s="79" t="n"/>
      <c r="JZ201" s="79" t="n"/>
      <c r="KA201" s="79" t="n"/>
      <c r="KB201" s="79" t="n"/>
      <c r="KC201" s="79" t="n"/>
      <c r="KD201" s="79" t="n"/>
      <c r="KE201" s="79" t="n"/>
      <c r="KF201" s="79" t="n"/>
      <c r="KG201" s="79" t="n"/>
      <c r="KH201" s="79" t="n"/>
      <c r="KI201" s="79" t="n"/>
      <c r="KJ201" s="79" t="n"/>
      <c r="KK201" s="79" t="n"/>
      <c r="KL201" s="79" t="n"/>
      <c r="KM201" s="79" t="n"/>
      <c r="KP201" s="78" t="n">
        <v>11</v>
      </c>
      <c r="KQ201" s="79" t="n"/>
      <c r="KR201" s="79" t="n"/>
      <c r="KS201" s="79" t="n"/>
      <c r="KT201" s="79" t="n"/>
      <c r="KU201" s="79" t="n"/>
      <c r="KV201" s="79" t="n"/>
      <c r="KW201" s="79" t="n"/>
      <c r="KX201" s="79" t="n"/>
      <c r="KY201" s="79" t="n"/>
      <c r="KZ201" s="79" t="n"/>
      <c r="LA201" s="79" t="n"/>
      <c r="LB201" s="79" t="n"/>
      <c r="LC201" s="79" t="n"/>
      <c r="LD201" s="79" t="n"/>
      <c r="LE201" s="79" t="n"/>
      <c r="LF201" s="79" t="n"/>
      <c r="LG201" s="79" t="n"/>
      <c r="LH201" s="79" t="n"/>
      <c r="LI201" s="79" t="n"/>
      <c r="LJ201" s="79" t="n"/>
      <c r="LK201" s="79" t="n"/>
      <c r="LL201" s="79" t="n"/>
      <c r="LM201" s="79" t="n"/>
      <c r="LN201" s="79" t="n"/>
      <c r="LO201" s="79" t="n"/>
      <c r="LP201" s="79" t="n"/>
      <c r="LQ201" s="79" t="n"/>
      <c r="LR201" s="79" t="n"/>
      <c r="LS201" s="79" t="n"/>
      <c r="LT201" s="79" t="n"/>
      <c r="LU201" s="79" t="n"/>
      <c r="LV201" s="79" t="n"/>
      <c r="LW201" s="79" t="n"/>
      <c r="LX201" s="79" t="n"/>
      <c r="LY201" s="79" t="n"/>
      <c r="LZ201" s="79" t="n"/>
      <c r="MA201" s="79" t="n"/>
      <c r="MB201" s="79" t="n"/>
      <c r="MC201" s="79" t="n"/>
      <c r="MD201" s="79" t="n"/>
      <c r="MG201" s="78" t="n">
        <v>11</v>
      </c>
      <c r="MH201" s="79" t="n"/>
      <c r="MI201" s="79" t="n"/>
      <c r="MJ201" s="79" t="n"/>
      <c r="MK201" s="79" t="n"/>
      <c r="ML201" s="79" t="n"/>
      <c r="MM201" s="79" t="n"/>
      <c r="MN201" s="79" t="n"/>
      <c r="MO201" s="79" t="n"/>
      <c r="MP201" s="79" t="n"/>
      <c r="MQ201" s="79" t="n"/>
      <c r="MR201" s="79" t="n"/>
      <c r="MS201" s="79" t="n"/>
      <c r="MT201" s="79" t="n"/>
      <c r="MU201" s="79" t="n"/>
      <c r="MV201" s="79" t="n"/>
      <c r="MW201" s="79" t="n"/>
      <c r="MX201" s="79" t="n"/>
      <c r="MY201" s="79" t="n"/>
      <c r="MZ201" s="79" t="n"/>
      <c r="NA201" s="79" t="n"/>
      <c r="NB201" s="79" t="n"/>
      <c r="NC201" s="79" t="n"/>
      <c r="ND201" s="79" t="n"/>
      <c r="NE201" s="79" t="n"/>
      <c r="NF201" s="79" t="n"/>
      <c r="NG201" s="79" t="n"/>
      <c r="NH201" s="79" t="n"/>
      <c r="NI201" s="79" t="n"/>
      <c r="NJ201" s="79" t="n"/>
      <c r="NK201" s="79" t="n"/>
      <c r="NL201" s="79" t="n"/>
      <c r="NM201" s="79" t="n"/>
      <c r="NN201" s="79" t="n"/>
      <c r="NO201" s="79" t="n"/>
      <c r="NP201" s="79" t="n"/>
      <c r="NQ201" s="79" t="n"/>
      <c r="NR201" s="79" t="n"/>
      <c r="NS201" s="79" t="n"/>
      <c r="NT201" s="79" t="n"/>
      <c r="NU201" s="79" t="n"/>
      <c r="NX201" s="78" t="n">
        <v>11</v>
      </c>
      <c r="NY201" s="79" t="n"/>
      <c r="NZ201" s="79" t="n"/>
      <c r="OA201" s="79" t="n"/>
      <c r="OB201" s="79" t="n"/>
      <c r="OC201" s="79" t="n"/>
      <c r="OD201" s="79" t="n"/>
      <c r="OE201" s="79" t="n"/>
      <c r="OF201" s="79" t="n"/>
      <c r="OG201" s="79" t="n"/>
      <c r="OH201" s="79" t="n"/>
      <c r="OI201" s="79" t="n"/>
      <c r="OJ201" s="79" t="n"/>
      <c r="OK201" s="79" t="n"/>
      <c r="OL201" s="79" t="n"/>
      <c r="OM201" s="79" t="n"/>
      <c r="ON201" s="79" t="n"/>
      <c r="OO201" s="79" t="n"/>
      <c r="OP201" s="79" t="n"/>
      <c r="OQ201" s="79" t="n"/>
      <c r="OR201" s="79" t="n"/>
      <c r="OS201" s="79" t="n"/>
      <c r="OT201" s="79" t="n"/>
      <c r="OU201" s="79" t="n"/>
      <c r="OV201" s="79" t="n"/>
      <c r="OW201" s="79" t="n"/>
      <c r="OX201" s="79" t="n"/>
      <c r="OY201" s="79" t="n"/>
      <c r="OZ201" s="79" t="n"/>
      <c r="PA201" s="79" t="n"/>
      <c r="PB201" s="79" t="n"/>
      <c r="PC201" s="79" t="n"/>
      <c r="PD201" s="79" t="n"/>
      <c r="PE201" s="79" t="n"/>
      <c r="PF201" s="79" t="n"/>
      <c r="PG201" s="79" t="n"/>
      <c r="PH201" s="79" t="n"/>
      <c r="PI201" s="79" t="n"/>
      <c r="PJ201" s="79" t="n"/>
      <c r="PK201" s="79" t="n"/>
      <c r="PL201" s="79" t="n"/>
      <c r="PO201" s="78" t="n">
        <v>11</v>
      </c>
      <c r="PP201" s="79" t="n"/>
      <c r="PQ201" s="79" t="n"/>
      <c r="PR201" s="79" t="n"/>
      <c r="PS201" s="79" t="n"/>
      <c r="PT201" s="79" t="n"/>
      <c r="PU201" s="79" t="n"/>
      <c r="PV201" s="79" t="n"/>
      <c r="PW201" s="79" t="n"/>
      <c r="PX201" s="79" t="n"/>
      <c r="PY201" s="79" t="n"/>
      <c r="PZ201" s="79" t="n"/>
      <c r="QA201" s="79" t="n"/>
      <c r="QB201" s="79" t="n"/>
      <c r="QC201" s="79" t="n"/>
      <c r="QD201" s="79" t="n"/>
      <c r="QE201" s="79" t="n"/>
      <c r="QF201" s="79" t="n"/>
      <c r="QG201" s="79" t="n"/>
      <c r="QH201" s="79" t="n"/>
      <c r="QI201" s="79" t="n"/>
      <c r="QJ201" s="79" t="n"/>
      <c r="QK201" s="79" t="n"/>
      <c r="QL201" s="79" t="n"/>
      <c r="QM201" s="79" t="n"/>
      <c r="QN201" s="79" t="n"/>
      <c r="QO201" s="79" t="n"/>
      <c r="QP201" s="79" t="n"/>
      <c r="QQ201" s="79" t="n"/>
      <c r="QR201" s="79" t="n"/>
      <c r="QS201" s="79" t="n"/>
      <c r="QT201" s="79" t="n"/>
      <c r="QU201" s="79" t="n"/>
      <c r="QV201" s="79" t="n"/>
      <c r="QW201" s="79" t="n"/>
      <c r="QX201" s="79" t="n"/>
      <c r="QY201" s="79" t="n"/>
      <c r="QZ201" s="79" t="n"/>
      <c r="RA201" s="79" t="n"/>
      <c r="RB201" s="79" t="n"/>
      <c r="RC201" s="79" t="n"/>
      <c r="RF201" s="78" t="n">
        <v>11</v>
      </c>
      <c r="RG201" s="79" t="n"/>
      <c r="RH201" s="79" t="n"/>
      <c r="RI201" s="79" t="n"/>
      <c r="RJ201" s="79" t="n"/>
      <c r="RK201" s="79" t="n"/>
      <c r="RL201" s="79" t="n"/>
      <c r="RM201" s="79" t="n"/>
      <c r="RN201" s="79" t="n"/>
      <c r="RO201" s="79" t="n"/>
      <c r="RP201" s="79" t="n"/>
      <c r="RQ201" s="79" t="n"/>
      <c r="RR201" s="79" t="n"/>
      <c r="RS201" s="79" t="n"/>
      <c r="RT201" s="79" t="n"/>
      <c r="RU201" s="79" t="n"/>
      <c r="RV201" s="79" t="n"/>
      <c r="RW201" s="79" t="n"/>
      <c r="RX201" s="79" t="n"/>
      <c r="RY201" s="79" t="n"/>
      <c r="RZ201" s="79" t="n"/>
      <c r="SA201" s="79" t="n"/>
      <c r="SB201" s="79" t="n"/>
      <c r="SC201" s="79" t="n"/>
      <c r="SD201" s="79" t="n"/>
      <c r="SE201" s="79" t="n"/>
      <c r="SF201" s="79" t="n"/>
      <c r="SG201" s="79" t="n"/>
      <c r="SH201" s="79" t="n"/>
      <c r="SI201" s="79" t="n"/>
      <c r="SJ201" s="79" t="n"/>
      <c r="SK201" s="79" t="n"/>
      <c r="SL201" s="79" t="n"/>
      <c r="SM201" s="79" t="n"/>
      <c r="SN201" s="79" t="n"/>
      <c r="SO201" s="79" t="n"/>
      <c r="SP201" s="79" t="n"/>
      <c r="SQ201" s="79" t="n"/>
      <c r="SR201" s="79" t="n"/>
      <c r="SS201" s="79" t="n"/>
      <c r="ST201" s="79" t="n"/>
      <c r="SW201" s="78" t="n">
        <v>11</v>
      </c>
      <c r="SX201" s="79" t="n"/>
      <c r="SY201" s="79" t="n"/>
      <c r="SZ201" s="79" t="n"/>
      <c r="TA201" s="79" t="n"/>
      <c r="TB201" s="79" t="n"/>
      <c r="TC201" s="79" t="n"/>
      <c r="TD201" s="79" t="n"/>
      <c r="TE201" s="79" t="n"/>
      <c r="TF201" s="79" t="n"/>
      <c r="TG201" s="79" t="n"/>
      <c r="TH201" s="79" t="n"/>
      <c r="TI201" s="79" t="n"/>
      <c r="TJ201" s="79" t="n"/>
      <c r="TK201" s="79" t="n"/>
      <c r="TL201" s="79" t="n"/>
      <c r="TM201" s="79" t="n"/>
      <c r="TN201" s="79" t="n"/>
      <c r="TO201" s="79" t="n"/>
      <c r="TP201" s="79" t="n"/>
      <c r="TQ201" s="79" t="n"/>
      <c r="TR201" s="79" t="n"/>
      <c r="TS201" s="79" t="n"/>
      <c r="TT201" s="79" t="n"/>
      <c r="TU201" s="79" t="n"/>
      <c r="TV201" s="79" t="n"/>
      <c r="TW201" s="79" t="n"/>
      <c r="TX201" s="79" t="n"/>
      <c r="TY201" s="79" t="n"/>
      <c r="TZ201" s="79" t="n"/>
      <c r="UA201" s="79" t="n"/>
      <c r="UB201" s="79" t="n"/>
      <c r="UC201" s="79" t="n"/>
      <c r="UD201" s="79" t="n"/>
      <c r="UE201" s="79" t="n"/>
      <c r="UF201" s="79" t="n"/>
      <c r="UG201" s="79" t="n"/>
      <c r="UH201" s="79" t="n"/>
      <c r="UI201" s="79" t="n"/>
      <c r="UJ201" s="79" t="n"/>
      <c r="UK201" s="79" t="n"/>
      <c r="UN201" s="78" t="n">
        <v>11</v>
      </c>
      <c r="UO201" s="79" t="n"/>
      <c r="UP201" s="79" t="n"/>
      <c r="UQ201" s="79" t="n"/>
      <c r="UR201" s="79" t="n"/>
      <c r="US201" s="79" t="n"/>
      <c r="UT201" s="79" t="n"/>
      <c r="UU201" s="79" t="n"/>
      <c r="UV201" s="79" t="n"/>
      <c r="UW201" s="79" t="n"/>
      <c r="UX201" s="79" t="n"/>
      <c r="UY201" s="79" t="n"/>
      <c r="UZ201" s="79" t="n"/>
      <c r="VA201" s="79" t="n"/>
      <c r="VB201" s="79" t="n"/>
      <c r="VC201" s="79" t="n"/>
      <c r="VD201" s="79" t="n"/>
      <c r="VE201" s="79" t="n"/>
      <c r="VF201" s="79" t="n"/>
      <c r="VG201" s="79" t="n"/>
      <c r="VH201" s="79" t="n"/>
      <c r="VI201" s="79" t="n"/>
      <c r="VJ201" s="79" t="n"/>
      <c r="VK201" s="79" t="n"/>
      <c r="VL201" s="79" t="n"/>
      <c r="VM201" s="79" t="n"/>
      <c r="VN201" s="79" t="n"/>
      <c r="VO201" s="79" t="n"/>
      <c r="VP201" s="79" t="n"/>
      <c r="VQ201" s="79" t="n"/>
      <c r="VR201" s="79" t="n"/>
      <c r="VS201" s="79" t="n"/>
      <c r="VT201" s="79" t="n"/>
      <c r="VU201" s="79" t="n"/>
      <c r="VV201" s="79" t="n"/>
      <c r="VW201" s="79" t="n"/>
      <c r="VX201" s="79" t="n"/>
      <c r="VY201" s="79" t="n"/>
      <c r="VZ201" s="79" t="n"/>
      <c r="WA201" s="79" t="n"/>
      <c r="WB201" s="79" t="n"/>
      <c r="WE201" s="78" t="n">
        <v>11</v>
      </c>
      <c r="WF201" s="79" t="n"/>
      <c r="WG201" s="79" t="n"/>
      <c r="WH201" s="79" t="n"/>
      <c r="WI201" s="79" t="n"/>
      <c r="WJ201" s="79" t="n"/>
      <c r="WK201" s="79" t="n"/>
      <c r="WL201" s="79" t="n"/>
      <c r="WM201" s="79" t="n"/>
      <c r="WN201" s="79" t="n"/>
      <c r="WO201" s="79" t="n"/>
      <c r="WP201" s="79" t="n"/>
      <c r="WQ201" s="79" t="n"/>
      <c r="WR201" s="79" t="n"/>
      <c r="WS201" s="79" t="n"/>
      <c r="WT201" s="79" t="n"/>
      <c r="WU201" s="79" t="n"/>
      <c r="WV201" s="79" t="n"/>
      <c r="WW201" s="79" t="n"/>
      <c r="WX201" s="79" t="n"/>
      <c r="WY201" s="79" t="n"/>
      <c r="WZ201" s="79" t="n"/>
      <c r="XA201" s="79" t="n"/>
      <c r="XB201" s="79" t="n"/>
      <c r="XC201" s="79" t="n"/>
      <c r="XD201" s="79" t="n"/>
      <c r="XE201" s="79" t="n"/>
      <c r="XF201" s="79" t="n"/>
      <c r="XG201" s="79" t="n"/>
      <c r="XH201" s="79" t="n"/>
      <c r="XI201" s="79" t="n"/>
      <c r="XJ201" s="79" t="n"/>
      <c r="XK201" s="79" t="n"/>
      <c r="XL201" s="79" t="n"/>
      <c r="XM201" s="79" t="n"/>
      <c r="XN201" s="79" t="n"/>
      <c r="XO201" s="79" t="n"/>
      <c r="XP201" s="79" t="n"/>
      <c r="XQ201" s="79" t="n"/>
      <c r="XR201" s="79" t="n"/>
      <c r="XS201" s="79" t="n"/>
      <c r="XV201" s="78" t="n">
        <v>11</v>
      </c>
      <c r="XW201" s="79" t="n"/>
      <c r="XX201" s="79" t="n"/>
      <c r="XY201" s="79" t="n"/>
      <c r="XZ201" s="79" t="n"/>
      <c r="YA201" s="79" t="n"/>
      <c r="YB201" s="79" t="n"/>
      <c r="YC201" s="79" t="n"/>
      <c r="YD201" s="79" t="n"/>
      <c r="YE201" s="79" t="n"/>
      <c r="YF201" s="79" t="n"/>
      <c r="YG201" s="79" t="n"/>
      <c r="YH201" s="79" t="n"/>
      <c r="YI201" s="79" t="n"/>
      <c r="YJ201" s="79" t="n"/>
      <c r="YK201" s="79" t="n"/>
      <c r="YL201" s="79" t="n"/>
      <c r="YM201" s="79" t="n"/>
      <c r="YN201" s="79" t="n"/>
      <c r="YO201" s="79" t="n"/>
      <c r="YP201" s="79" t="n"/>
      <c r="YQ201" s="79" t="n"/>
      <c r="YR201" s="79" t="n"/>
      <c r="YS201" s="79" t="n"/>
      <c r="YT201" s="79" t="n"/>
      <c r="YU201" s="79" t="n"/>
      <c r="YV201" s="79" t="n"/>
      <c r="YW201" s="79" t="n"/>
      <c r="YX201" s="79" t="n"/>
      <c r="YY201" s="79" t="n"/>
      <c r="YZ201" s="79" t="n"/>
      <c r="ZA201" s="79" t="n"/>
      <c r="ZB201" s="79" t="n"/>
      <c r="ZC201" s="79" t="n"/>
      <c r="ZD201" s="79" t="n"/>
      <c r="ZE201" s="79" t="n"/>
      <c r="ZF201" s="79" t="n"/>
      <c r="ZG201" s="79" t="n"/>
      <c r="ZH201" s="79" t="n"/>
      <c r="ZI201" s="79" t="n"/>
      <c r="ZJ201" s="79" t="n"/>
      <c r="ZM201" s="78" t="n">
        <v>11</v>
      </c>
      <c r="ZN201" s="79" t="n"/>
      <c r="ZO201" s="79" t="n"/>
      <c r="ZP201" s="79" t="n"/>
      <c r="ZQ201" s="79" t="n"/>
      <c r="ZR201" s="79" t="n"/>
      <c r="ZS201" s="79" t="n"/>
      <c r="ZT201" s="79" t="n"/>
      <c r="ZU201" s="79" t="n"/>
      <c r="ZV201" s="79" t="n"/>
      <c r="ZW201" s="79" t="n"/>
      <c r="ZX201" s="79" t="n"/>
      <c r="ZY201" s="79" t="n"/>
      <c r="ZZ201" s="79" t="n"/>
      <c r="AAA201" s="79" t="n"/>
      <c r="AAB201" s="79" t="n"/>
      <c r="AAC201" s="79" t="n"/>
      <c r="AAD201" s="79" t="n"/>
      <c r="AAE201" s="79" t="n"/>
      <c r="AAF201" s="79" t="n"/>
      <c r="AAG201" s="79" t="n"/>
      <c r="AAH201" s="79" t="n"/>
      <c r="AAI201" s="79" t="n"/>
      <c r="AAJ201" s="79" t="n"/>
      <c r="AAK201" s="79" t="n"/>
      <c r="AAL201" s="79" t="n"/>
      <c r="AAM201" s="79" t="n"/>
      <c r="AAN201" s="79" t="n"/>
      <c r="AAO201" s="79" t="n"/>
      <c r="AAP201" s="79" t="n"/>
      <c r="AAQ201" s="79" t="n"/>
      <c r="AAR201" s="79" t="n"/>
      <c r="AAS201" s="79" t="n"/>
      <c r="AAT201" s="79" t="n"/>
      <c r="AAU201" s="79" t="n"/>
      <c r="AAV201" s="79" t="n"/>
      <c r="AAW201" s="79" t="n"/>
      <c r="AAX201" s="79" t="n"/>
      <c r="AAY201" s="79" t="n"/>
      <c r="AAZ201" s="79" t="n"/>
      <c r="ABA201" s="79" t="n"/>
      <c r="ABD201" s="78" t="n">
        <v>11</v>
      </c>
      <c r="ABE201" s="79" t="n"/>
      <c r="ABF201" s="79" t="n"/>
      <c r="ABG201" s="79" t="n"/>
      <c r="ABH201" s="79" t="n"/>
      <c r="ABI201" s="79" t="n"/>
      <c r="ABJ201" s="79" t="n"/>
      <c r="ABK201" s="79" t="n"/>
      <c r="ABL201" s="79" t="n"/>
      <c r="ABM201" s="79" t="n"/>
      <c r="ABN201" s="79" t="n"/>
      <c r="ABO201" s="79" t="n"/>
      <c r="ABP201" s="79" t="n"/>
      <c r="ABQ201" s="79" t="n"/>
      <c r="ABR201" s="79" t="n"/>
      <c r="ABS201" s="79" t="n"/>
      <c r="ABT201" s="79" t="n"/>
      <c r="ABU201" s="79" t="n"/>
      <c r="ABV201" s="79" t="n"/>
      <c r="ABW201" s="79" t="n"/>
      <c r="ABX201" s="79" t="n"/>
      <c r="ABY201" s="79" t="n"/>
      <c r="ABZ201" s="79" t="n"/>
      <c r="ACA201" s="79" t="n"/>
      <c r="ACB201" s="79" t="n"/>
      <c r="ACC201" s="79" t="n"/>
      <c r="ACD201" s="79" t="n"/>
      <c r="ACE201" s="79" t="n"/>
      <c r="ACF201" s="79" t="n"/>
      <c r="ACG201" s="79" t="n"/>
      <c r="ACH201" s="79" t="n"/>
      <c r="ACI201" s="79" t="n"/>
      <c r="ACJ201" s="79" t="n"/>
      <c r="ACK201" s="79" t="n"/>
      <c r="ACL201" s="79" t="n"/>
      <c r="ACM201" s="79" t="n"/>
      <c r="ACN201" s="79" t="n"/>
      <c r="ACO201" s="79" t="n"/>
      <c r="ACP201" s="79" t="n"/>
      <c r="ACQ201" s="79" t="n"/>
      <c r="ACR201" s="79" t="n"/>
      <c r="ACU201" s="78" t="n">
        <v>11</v>
      </c>
      <c r="ACV201" s="79" t="n"/>
      <c r="ACW201" s="79" t="n"/>
      <c r="ACX201" s="79" t="n"/>
      <c r="ACY201" s="79" t="n"/>
      <c r="ACZ201" s="79" t="n"/>
      <c r="ADA201" s="79" t="n"/>
      <c r="ADB201" s="79" t="n"/>
      <c r="ADC201" s="79" t="n"/>
      <c r="ADD201" s="79" t="n"/>
      <c r="ADE201" s="79" t="n"/>
      <c r="ADF201" s="79" t="n"/>
      <c r="ADG201" s="79" t="n"/>
      <c r="ADH201" s="79" t="n"/>
      <c r="ADI201" s="79" t="n"/>
      <c r="ADJ201" s="79" t="n"/>
      <c r="ADK201" s="79" t="n"/>
      <c r="ADL201" s="79" t="n"/>
      <c r="ADM201" s="79" t="n"/>
      <c r="ADN201" s="79" t="n"/>
      <c r="ADO201" s="79" t="n"/>
      <c r="ADP201" s="79" t="n"/>
      <c r="ADQ201" s="79" t="n"/>
      <c r="ADR201" s="79" t="n"/>
      <c r="ADS201" s="79" t="n"/>
      <c r="ADT201" s="79" t="n"/>
      <c r="ADU201" s="79" t="n"/>
      <c r="ADV201" s="79" t="n"/>
      <c r="ADW201" s="79" t="n"/>
      <c r="ADX201" s="79" t="n"/>
      <c r="ADY201" s="79" t="n"/>
      <c r="ADZ201" s="79" t="n"/>
      <c r="AEA201" s="79" t="n"/>
      <c r="AEB201" s="79" t="n"/>
      <c r="AEC201" s="79" t="n"/>
      <c r="AED201" s="79" t="n"/>
      <c r="AEE201" s="79" t="n"/>
      <c r="AEF201" s="79" t="n"/>
      <c r="AEG201" s="79" t="n"/>
      <c r="AEH201" s="79" t="n"/>
      <c r="AEI201" s="79" t="n"/>
      <c r="AEL201" s="78" t="n">
        <v>11</v>
      </c>
      <c r="AEM201" s="79" t="n"/>
      <c r="AEN201" s="79" t="n"/>
      <c r="AEO201" s="79" t="n"/>
      <c r="AEP201" s="79" t="n"/>
      <c r="AEQ201" s="79" t="n"/>
      <c r="AER201" s="79" t="n"/>
      <c r="AES201" s="79" t="n"/>
      <c r="AET201" s="79" t="n"/>
      <c r="AEU201" s="79" t="n"/>
      <c r="AEV201" s="79" t="n"/>
      <c r="AEW201" s="79" t="n"/>
      <c r="AEX201" s="79" t="n"/>
      <c r="AEY201" s="79" t="n"/>
      <c r="AEZ201" s="79" t="n"/>
      <c r="AFA201" s="79" t="n"/>
      <c r="AFB201" s="79" t="n"/>
      <c r="AFC201" s="79" t="n"/>
      <c r="AFD201" s="79" t="n"/>
      <c r="AFE201" s="79" t="n"/>
      <c r="AFF201" s="79" t="n"/>
      <c r="AFG201" s="79" t="n"/>
      <c r="AFH201" s="79" t="n"/>
      <c r="AFI201" s="79" t="n"/>
      <c r="AFJ201" s="79" t="n"/>
      <c r="AFK201" s="79" t="n"/>
      <c r="AFL201" s="79" t="n"/>
      <c r="AFM201" s="79" t="n"/>
      <c r="AFN201" s="79" t="n"/>
      <c r="AFO201" s="79" t="n"/>
      <c r="AFP201" s="79" t="n"/>
      <c r="AFQ201" s="79" t="n"/>
      <c r="AFR201" s="79" t="n"/>
      <c r="AFS201" s="79" t="n"/>
      <c r="AFT201" s="79" t="n"/>
      <c r="AFU201" s="79" t="n"/>
      <c r="AFV201" s="79" t="n"/>
      <c r="AFW201" s="79" t="n"/>
      <c r="AFX201" s="79" t="n"/>
      <c r="AFY201" s="79" t="n"/>
      <c r="AFZ201" s="79" t="n"/>
    </row>
    <row r="202">
      <c r="A202" s="78" t="n">
        <v>12</v>
      </c>
      <c r="B202" s="79" t="n"/>
      <c r="C202" s="79" t="n"/>
      <c r="D202" s="79" t="n"/>
      <c r="E202" s="79" t="n"/>
      <c r="F202" s="79" t="n"/>
      <c r="G202" s="79" t="n"/>
      <c r="H202" s="79" t="n"/>
      <c r="I202" s="79" t="n"/>
      <c r="J202" s="79" t="n"/>
      <c r="K202" s="79" t="n"/>
      <c r="L202" s="79" t="n"/>
      <c r="M202" s="79" t="n"/>
      <c r="N202" s="79" t="n"/>
      <c r="O202" s="79" t="n"/>
      <c r="P202" s="79" t="n"/>
      <c r="Q202" s="79" t="n"/>
      <c r="R202" s="79" t="n"/>
      <c r="S202" s="79" t="n"/>
      <c r="T202" s="79" t="n"/>
      <c r="U202" s="79" t="n"/>
      <c r="V202" s="79" t="n"/>
      <c r="W202" s="79" t="n"/>
      <c r="X202" s="79" t="n"/>
      <c r="Y202" s="79" t="n"/>
      <c r="Z202" s="79" t="n"/>
      <c r="AA202" s="79" t="n"/>
      <c r="AB202" s="79" t="n"/>
      <c r="AC202" s="79" t="n"/>
      <c r="AD202" s="79" t="n"/>
      <c r="AE202" s="79" t="n"/>
      <c r="AF202" s="79" t="n"/>
      <c r="AG202" s="79" t="n"/>
      <c r="AH202" s="79" t="n"/>
      <c r="AI202" s="79" t="n"/>
      <c r="AJ202" s="79" t="n"/>
      <c r="AK202" s="79" t="n"/>
      <c r="AL202" s="79" t="n"/>
      <c r="AM202" s="79" t="n"/>
      <c r="AN202" s="79" t="n"/>
      <c r="AO202" s="79" t="n"/>
      <c r="AR202" s="78" t="n">
        <v>12</v>
      </c>
      <c r="AS202" s="79" t="n"/>
      <c r="AT202" s="79" t="n"/>
      <c r="AU202" s="79" t="n"/>
      <c r="AV202" s="79" t="n"/>
      <c r="AW202" s="79" t="n"/>
      <c r="AX202" s="79" t="n"/>
      <c r="AY202" s="79" t="n"/>
      <c r="AZ202" s="79" t="n"/>
      <c r="BA202" s="79" t="n"/>
      <c r="BB202" s="79" t="n"/>
      <c r="BC202" s="79" t="n"/>
      <c r="BD202" s="79" t="n"/>
      <c r="BE202" s="79" t="n"/>
      <c r="BF202" s="79" t="n"/>
      <c r="BG202" s="79" t="n"/>
      <c r="BH202" s="79" t="n"/>
      <c r="BI202" s="79" t="n"/>
      <c r="BJ202" s="79" t="n"/>
      <c r="BK202" s="79" t="n"/>
      <c r="BL202" s="79" t="n"/>
      <c r="BM202" s="79" t="n"/>
      <c r="BN202" s="79" t="n"/>
      <c r="BO202" s="79" t="n"/>
      <c r="BP202" s="79" t="n"/>
      <c r="BQ202" s="79" t="n"/>
      <c r="BR202" s="79" t="n"/>
      <c r="BS202" s="79" t="n"/>
      <c r="BT202" s="79" t="n"/>
      <c r="BU202" s="79" t="n"/>
      <c r="BV202" s="79" t="n"/>
      <c r="BW202" s="79" t="n"/>
      <c r="BX202" s="79" t="n"/>
      <c r="BY202" s="79" t="n"/>
      <c r="BZ202" s="79" t="n"/>
      <c r="CA202" s="79" t="n"/>
      <c r="CB202" s="79" t="n"/>
      <c r="CC202" s="79" t="n"/>
      <c r="CD202" s="79" t="n"/>
      <c r="CE202" s="79" t="n"/>
      <c r="CF202" s="79" t="n"/>
      <c r="CI202" s="78" t="n">
        <v>12</v>
      </c>
      <c r="CJ202" s="79" t="n"/>
      <c r="CK202" s="79" t="n"/>
      <c r="CL202" s="79" t="n"/>
      <c r="CM202" s="79" t="n"/>
      <c r="CN202" s="79" t="n"/>
      <c r="CO202" s="79" t="n"/>
      <c r="CP202" s="79" t="n"/>
      <c r="CQ202" s="79" t="n"/>
      <c r="CR202" s="79" t="n"/>
      <c r="CS202" s="79" t="n"/>
      <c r="CT202" s="79" t="n"/>
      <c r="CU202" s="79" t="n"/>
      <c r="CV202" s="79" t="n"/>
      <c r="CW202" s="79" t="n"/>
      <c r="CX202" s="79" t="n"/>
      <c r="CY202" s="79" t="n"/>
      <c r="CZ202" s="79" t="n"/>
      <c r="DA202" s="79" t="n"/>
      <c r="DB202" s="79" t="n"/>
      <c r="DC202" s="79" t="n"/>
      <c r="DD202" s="79" t="n"/>
      <c r="DE202" s="79" t="n"/>
      <c r="DF202" s="79" t="n"/>
      <c r="DG202" s="79" t="n"/>
      <c r="DH202" s="79" t="n"/>
      <c r="DI202" s="79" t="n"/>
      <c r="DJ202" s="79" t="n"/>
      <c r="DK202" s="79" t="n"/>
      <c r="DL202" s="79" t="n"/>
      <c r="DM202" s="79" t="n"/>
      <c r="DN202" s="79" t="n"/>
      <c r="DO202" s="79" t="n"/>
      <c r="DP202" s="79" t="n"/>
      <c r="DQ202" s="79" t="n"/>
      <c r="DR202" s="79" t="n"/>
      <c r="DS202" s="79" t="n"/>
      <c r="DT202" s="79" t="n"/>
      <c r="DU202" s="79" t="n"/>
      <c r="DV202" s="79" t="n"/>
      <c r="DW202" s="79" t="n"/>
      <c r="DZ202" s="78" t="n">
        <v>12</v>
      </c>
      <c r="EA202" s="79" t="n"/>
      <c r="EB202" s="79" t="n"/>
      <c r="EC202" s="79" t="n"/>
      <c r="ED202" s="79" t="n"/>
      <c r="EE202" s="79" t="n"/>
      <c r="EF202" s="79" t="n"/>
      <c r="EG202" s="79" t="n"/>
      <c r="EH202" s="79" t="n"/>
      <c r="EI202" s="79" t="n"/>
      <c r="EJ202" s="79" t="n"/>
      <c r="EK202" s="79" t="n"/>
      <c r="EL202" s="79" t="n"/>
      <c r="EM202" s="79" t="n"/>
      <c r="EN202" s="79" t="n"/>
      <c r="EO202" s="79" t="n"/>
      <c r="EP202" s="79" t="n"/>
      <c r="EQ202" s="79" t="n"/>
      <c r="ER202" s="79" t="n"/>
      <c r="ES202" s="79" t="n"/>
      <c r="ET202" s="79" t="n"/>
      <c r="EU202" s="79" t="n"/>
      <c r="EV202" s="79" t="n"/>
      <c r="EW202" s="79" t="n"/>
      <c r="EX202" s="79" t="n"/>
      <c r="EY202" s="79" t="n"/>
      <c r="EZ202" s="79" t="n"/>
      <c r="FA202" s="79" t="n"/>
      <c r="FB202" s="79" t="n"/>
      <c r="FC202" s="79" t="n"/>
      <c r="FD202" s="79" t="n"/>
      <c r="FE202" s="79" t="n"/>
      <c r="FF202" s="79" t="n"/>
      <c r="FG202" s="79" t="n"/>
      <c r="FH202" s="79" t="n"/>
      <c r="FI202" s="79" t="n"/>
      <c r="FJ202" s="79" t="n"/>
      <c r="FK202" s="79" t="n"/>
      <c r="FL202" s="79" t="n"/>
      <c r="FM202" s="79" t="n"/>
      <c r="FN202" s="79" t="n"/>
      <c r="FQ202" s="78" t="n">
        <v>12</v>
      </c>
      <c r="FR202" s="79" t="n"/>
      <c r="FS202" s="79" t="n"/>
      <c r="FT202" s="79" t="n"/>
      <c r="FU202" s="79" t="n"/>
      <c r="FV202" s="79" t="n"/>
      <c r="FW202" s="79" t="n"/>
      <c r="FX202" s="79" t="n"/>
      <c r="FY202" s="79" t="n"/>
      <c r="FZ202" s="79" t="n"/>
      <c r="GA202" s="79" t="n"/>
      <c r="GB202" s="79" t="n"/>
      <c r="GC202" s="79" t="n"/>
      <c r="GD202" s="79" t="n"/>
      <c r="GE202" s="79" t="n"/>
      <c r="GF202" s="79" t="n"/>
      <c r="GG202" s="79" t="n"/>
      <c r="GH202" s="79" t="n"/>
      <c r="GI202" s="79" t="n"/>
      <c r="GJ202" s="79" t="n"/>
      <c r="GK202" s="79" t="n"/>
      <c r="GL202" s="79" t="n"/>
      <c r="GM202" s="79" t="n"/>
      <c r="GN202" s="79" t="n"/>
      <c r="GO202" s="79" t="n"/>
      <c r="GP202" s="79" t="n"/>
      <c r="GQ202" s="79" t="n"/>
      <c r="GR202" s="79" t="n"/>
      <c r="GS202" s="79" t="n"/>
      <c r="GT202" s="79" t="n"/>
      <c r="GU202" s="79" t="n"/>
      <c r="GV202" s="79" t="n"/>
      <c r="GW202" s="79" t="n"/>
      <c r="GX202" s="79" t="n"/>
      <c r="GY202" s="79" t="n"/>
      <c r="GZ202" s="79" t="n"/>
      <c r="HA202" s="79" t="n"/>
      <c r="HB202" s="79" t="n"/>
      <c r="HC202" s="79" t="n"/>
      <c r="HD202" s="79" t="n"/>
      <c r="HE202" s="79" t="n"/>
      <c r="HH202" s="78" t="n">
        <v>12</v>
      </c>
      <c r="HI202" s="79" t="n"/>
      <c r="HJ202" s="79" t="n"/>
      <c r="HK202" s="79" t="n"/>
      <c r="HL202" s="79" t="n"/>
      <c r="HM202" s="79" t="n"/>
      <c r="HN202" s="79" t="n"/>
      <c r="HO202" s="79" t="n"/>
      <c r="HP202" s="79" t="n"/>
      <c r="HQ202" s="79" t="n"/>
      <c r="HR202" s="79" t="n"/>
      <c r="HS202" s="79" t="n"/>
      <c r="HT202" s="79" t="n"/>
      <c r="HU202" s="79" t="n"/>
      <c r="HV202" s="79" t="n"/>
      <c r="HW202" s="79" t="n"/>
      <c r="HX202" s="79" t="n"/>
      <c r="HY202" s="79" t="n"/>
      <c r="HZ202" s="79" t="n"/>
      <c r="IA202" s="79" t="n"/>
      <c r="IB202" s="79" t="n"/>
      <c r="IC202" s="79" t="n"/>
      <c r="ID202" s="79" t="n"/>
      <c r="IE202" s="79" t="n"/>
      <c r="IF202" s="79" t="n"/>
      <c r="IG202" s="79" t="n"/>
      <c r="IH202" s="79" t="n"/>
      <c r="II202" s="79" t="n"/>
      <c r="IJ202" s="79" t="n"/>
      <c r="IK202" s="79" t="n"/>
      <c r="IL202" s="79" t="n"/>
      <c r="IM202" s="79" t="n"/>
      <c r="IN202" s="79" t="n"/>
      <c r="IO202" s="79" t="n"/>
      <c r="IP202" s="79" t="n"/>
      <c r="IQ202" s="79" t="n"/>
      <c r="IR202" s="79" t="n"/>
      <c r="IS202" s="79" t="n"/>
      <c r="IT202" s="79" t="n"/>
      <c r="IU202" s="79" t="n"/>
      <c r="IV202" s="79" t="n"/>
      <c r="IY202" s="78" t="n">
        <v>12</v>
      </c>
      <c r="IZ202" s="79" t="n"/>
      <c r="JA202" s="79" t="n"/>
      <c r="JB202" s="79" t="n"/>
      <c r="JC202" s="79" t="n"/>
      <c r="JD202" s="79" t="n"/>
      <c r="JE202" s="79" t="n"/>
      <c r="JF202" s="79" t="n"/>
      <c r="JG202" s="79" t="n"/>
      <c r="JH202" s="79" t="n"/>
      <c r="JI202" s="79" t="n"/>
      <c r="JJ202" s="79" t="n"/>
      <c r="JK202" s="79" t="n"/>
      <c r="JL202" s="79" t="n"/>
      <c r="JM202" s="79" t="n"/>
      <c r="JN202" s="79" t="n"/>
      <c r="JO202" s="79" t="n"/>
      <c r="JP202" s="79" t="n"/>
      <c r="JQ202" s="79" t="n"/>
      <c r="JR202" s="79" t="n"/>
      <c r="JS202" s="79" t="n"/>
      <c r="JT202" s="79" t="n"/>
      <c r="JU202" s="79" t="n"/>
      <c r="JV202" s="79" t="n"/>
      <c r="JW202" s="79" t="n"/>
      <c r="JX202" s="79" t="n"/>
      <c r="JY202" s="79" t="n"/>
      <c r="JZ202" s="79" t="n"/>
      <c r="KA202" s="79" t="n"/>
      <c r="KB202" s="79" t="n"/>
      <c r="KC202" s="79" t="n"/>
      <c r="KD202" s="79" t="n"/>
      <c r="KE202" s="79" t="n"/>
      <c r="KF202" s="79" t="n"/>
      <c r="KG202" s="79" t="n"/>
      <c r="KH202" s="79" t="n"/>
      <c r="KI202" s="79" t="n"/>
      <c r="KJ202" s="79" t="n"/>
      <c r="KK202" s="79" t="n"/>
      <c r="KL202" s="79" t="n"/>
      <c r="KM202" s="79" t="n"/>
      <c r="KP202" s="78" t="n">
        <v>12</v>
      </c>
      <c r="KQ202" s="79" t="n"/>
      <c r="KR202" s="79" t="n"/>
      <c r="KS202" s="79" t="n"/>
      <c r="KT202" s="79" t="n"/>
      <c r="KU202" s="79" t="n"/>
      <c r="KV202" s="79" t="n"/>
      <c r="KW202" s="79" t="n"/>
      <c r="KX202" s="79" t="n"/>
      <c r="KY202" s="79" t="n"/>
      <c r="KZ202" s="79" t="n"/>
      <c r="LA202" s="79" t="n"/>
      <c r="LB202" s="79" t="n"/>
      <c r="LC202" s="79" t="n"/>
      <c r="LD202" s="79" t="n"/>
      <c r="LE202" s="79" t="n"/>
      <c r="LF202" s="79" t="n"/>
      <c r="LG202" s="79" t="n"/>
      <c r="LH202" s="79" t="n"/>
      <c r="LI202" s="79" t="n"/>
      <c r="LJ202" s="79" t="n"/>
      <c r="LK202" s="79" t="n"/>
      <c r="LL202" s="79" t="n"/>
      <c r="LM202" s="79" t="n"/>
      <c r="LN202" s="79" t="n"/>
      <c r="LO202" s="79" t="n"/>
      <c r="LP202" s="79" t="n"/>
      <c r="LQ202" s="79" t="n"/>
      <c r="LR202" s="79" t="n"/>
      <c r="LS202" s="79" t="n"/>
      <c r="LT202" s="79" t="n"/>
      <c r="LU202" s="79" t="n"/>
      <c r="LV202" s="79" t="n"/>
      <c r="LW202" s="79" t="n"/>
      <c r="LX202" s="79" t="n"/>
      <c r="LY202" s="79" t="n"/>
      <c r="LZ202" s="79" t="n"/>
      <c r="MA202" s="79" t="n"/>
      <c r="MB202" s="79" t="n"/>
      <c r="MC202" s="79" t="n"/>
      <c r="MD202" s="79" t="n"/>
      <c r="MG202" s="78" t="n">
        <v>12</v>
      </c>
      <c r="MH202" s="79" t="n"/>
      <c r="MI202" s="79" t="n"/>
      <c r="MJ202" s="79" t="n"/>
      <c r="MK202" s="79" t="n"/>
      <c r="ML202" s="79" t="n"/>
      <c r="MM202" s="79" t="n"/>
      <c r="MN202" s="79" t="n"/>
      <c r="MO202" s="79" t="n"/>
      <c r="MP202" s="79" t="n"/>
      <c r="MQ202" s="79" t="n"/>
      <c r="MR202" s="79" t="n"/>
      <c r="MS202" s="79" t="n"/>
      <c r="MT202" s="79" t="n"/>
      <c r="MU202" s="79" t="n"/>
      <c r="MV202" s="79" t="n"/>
      <c r="MW202" s="79" t="n"/>
      <c r="MX202" s="79" t="n"/>
      <c r="MY202" s="79" t="n"/>
      <c r="MZ202" s="79" t="n"/>
      <c r="NA202" s="79" t="n"/>
      <c r="NB202" s="79" t="n"/>
      <c r="NC202" s="79" t="n"/>
      <c r="ND202" s="79" t="n"/>
      <c r="NE202" s="79" t="n"/>
      <c r="NF202" s="79" t="n"/>
      <c r="NG202" s="79" t="n"/>
      <c r="NH202" s="79" t="n"/>
      <c r="NI202" s="79" t="n"/>
      <c r="NJ202" s="79" t="n"/>
      <c r="NK202" s="79" t="n"/>
      <c r="NL202" s="79" t="n"/>
      <c r="NM202" s="79" t="n"/>
      <c r="NN202" s="79" t="n"/>
      <c r="NO202" s="79" t="n"/>
      <c r="NP202" s="79" t="n"/>
      <c r="NQ202" s="79" t="n"/>
      <c r="NR202" s="79" t="n"/>
      <c r="NS202" s="79" t="n"/>
      <c r="NT202" s="79" t="n"/>
      <c r="NU202" s="79" t="n"/>
      <c r="NX202" s="78" t="n">
        <v>12</v>
      </c>
      <c r="NY202" s="79" t="n"/>
      <c r="NZ202" s="79" t="n"/>
      <c r="OA202" s="79" t="n"/>
      <c r="OB202" s="79" t="n"/>
      <c r="OC202" s="79" t="n"/>
      <c r="OD202" s="79" t="n"/>
      <c r="OE202" s="79" t="n"/>
      <c r="OF202" s="79" t="n"/>
      <c r="OG202" s="79" t="n"/>
      <c r="OH202" s="79" t="n"/>
      <c r="OI202" s="79" t="n"/>
      <c r="OJ202" s="79" t="n"/>
      <c r="OK202" s="79" t="n"/>
      <c r="OL202" s="79" t="n"/>
      <c r="OM202" s="79" t="n"/>
      <c r="ON202" s="79" t="n"/>
      <c r="OO202" s="79" t="n"/>
      <c r="OP202" s="79" t="n"/>
      <c r="OQ202" s="79" t="n"/>
      <c r="OR202" s="79" t="n"/>
      <c r="OS202" s="79" t="n"/>
      <c r="OT202" s="79" t="n"/>
      <c r="OU202" s="79" t="n"/>
      <c r="OV202" s="79" t="n"/>
      <c r="OW202" s="79" t="n"/>
      <c r="OX202" s="79" t="n"/>
      <c r="OY202" s="79" t="n"/>
      <c r="OZ202" s="79" t="n"/>
      <c r="PA202" s="79" t="n"/>
      <c r="PB202" s="79" t="n"/>
      <c r="PC202" s="79" t="n"/>
      <c r="PD202" s="79" t="n"/>
      <c r="PE202" s="79" t="n"/>
      <c r="PF202" s="79" t="n"/>
      <c r="PG202" s="79" t="n"/>
      <c r="PH202" s="79" t="n"/>
      <c r="PI202" s="79" t="n"/>
      <c r="PJ202" s="79" t="n"/>
      <c r="PK202" s="79" t="n"/>
      <c r="PL202" s="79" t="n"/>
      <c r="PO202" s="78" t="n">
        <v>12</v>
      </c>
      <c r="PP202" s="79" t="n"/>
      <c r="PQ202" s="79" t="n"/>
      <c r="PR202" s="79" t="n"/>
      <c r="PS202" s="79" t="n"/>
      <c r="PT202" s="79" t="n"/>
      <c r="PU202" s="79" t="n"/>
      <c r="PV202" s="79" t="n"/>
      <c r="PW202" s="79" t="n"/>
      <c r="PX202" s="79" t="n"/>
      <c r="PY202" s="79" t="n"/>
      <c r="PZ202" s="79" t="n"/>
      <c r="QA202" s="79" t="n"/>
      <c r="QB202" s="79" t="n"/>
      <c r="QC202" s="79" t="n"/>
      <c r="QD202" s="79" t="n"/>
      <c r="QE202" s="79" t="n"/>
      <c r="QF202" s="79" t="n"/>
      <c r="QG202" s="79" t="n"/>
      <c r="QH202" s="79" t="n"/>
      <c r="QI202" s="79" t="n"/>
      <c r="QJ202" s="79" t="n"/>
      <c r="QK202" s="79" t="n"/>
      <c r="QL202" s="79" t="n"/>
      <c r="QM202" s="79" t="n"/>
      <c r="QN202" s="79" t="n"/>
      <c r="QO202" s="79" t="n"/>
      <c r="QP202" s="79" t="n"/>
      <c r="QQ202" s="79" t="n"/>
      <c r="QR202" s="79" t="n"/>
      <c r="QS202" s="79" t="n"/>
      <c r="QT202" s="79" t="n"/>
      <c r="QU202" s="79" t="n"/>
      <c r="QV202" s="79" t="n"/>
      <c r="QW202" s="79" t="n"/>
      <c r="QX202" s="79" t="n"/>
      <c r="QY202" s="79" t="n"/>
      <c r="QZ202" s="79" t="n"/>
      <c r="RA202" s="79" t="n"/>
      <c r="RB202" s="79" t="n"/>
      <c r="RC202" s="79" t="n"/>
      <c r="RF202" s="78" t="n">
        <v>12</v>
      </c>
      <c r="RG202" s="79" t="n"/>
      <c r="RH202" s="79" t="n"/>
      <c r="RI202" s="79" t="n"/>
      <c r="RJ202" s="79" t="n"/>
      <c r="RK202" s="79" t="n"/>
      <c r="RL202" s="79" t="n"/>
      <c r="RM202" s="79" t="n"/>
      <c r="RN202" s="79" t="n"/>
      <c r="RO202" s="79" t="n"/>
      <c r="RP202" s="79" t="n"/>
      <c r="RQ202" s="79" t="n"/>
      <c r="RR202" s="79" t="n"/>
      <c r="RS202" s="79" t="n"/>
      <c r="RT202" s="79" t="n"/>
      <c r="RU202" s="79" t="n"/>
      <c r="RV202" s="79" t="n"/>
      <c r="RW202" s="79" t="n"/>
      <c r="RX202" s="79" t="n"/>
      <c r="RY202" s="79" t="n"/>
      <c r="RZ202" s="79" t="n"/>
      <c r="SA202" s="79" t="n"/>
      <c r="SB202" s="79" t="n"/>
      <c r="SC202" s="79" t="n"/>
      <c r="SD202" s="79" t="n"/>
      <c r="SE202" s="79" t="n"/>
      <c r="SF202" s="79" t="n"/>
      <c r="SG202" s="79" t="n"/>
      <c r="SH202" s="79" t="n"/>
      <c r="SI202" s="79" t="n"/>
      <c r="SJ202" s="79" t="n"/>
      <c r="SK202" s="79" t="n"/>
      <c r="SL202" s="79" t="n"/>
      <c r="SM202" s="79" t="n"/>
      <c r="SN202" s="79" t="n"/>
      <c r="SO202" s="79" t="n"/>
      <c r="SP202" s="79" t="n"/>
      <c r="SQ202" s="79" t="n"/>
      <c r="SR202" s="79" t="n"/>
      <c r="SS202" s="79" t="n"/>
      <c r="ST202" s="79" t="n"/>
      <c r="SW202" s="78" t="n">
        <v>12</v>
      </c>
      <c r="SX202" s="79" t="n"/>
      <c r="SY202" s="79" t="n"/>
      <c r="SZ202" s="79" t="n"/>
      <c r="TA202" s="79" t="n"/>
      <c r="TB202" s="79" t="n"/>
      <c r="TC202" s="79" t="n"/>
      <c r="TD202" s="79" t="n"/>
      <c r="TE202" s="79" t="n"/>
      <c r="TF202" s="79" t="n"/>
      <c r="TG202" s="79" t="n"/>
      <c r="TH202" s="79" t="n"/>
      <c r="TI202" s="79" t="n"/>
      <c r="TJ202" s="79" t="n"/>
      <c r="TK202" s="79" t="n"/>
      <c r="TL202" s="79" t="n"/>
      <c r="TM202" s="79" t="n"/>
      <c r="TN202" s="79" t="n"/>
      <c r="TO202" s="79" t="n"/>
      <c r="TP202" s="79" t="n"/>
      <c r="TQ202" s="79" t="n"/>
      <c r="TR202" s="79" t="n"/>
      <c r="TS202" s="79" t="n"/>
      <c r="TT202" s="79" t="n"/>
      <c r="TU202" s="79" t="n"/>
      <c r="TV202" s="79" t="n"/>
      <c r="TW202" s="79" t="n"/>
      <c r="TX202" s="79" t="n"/>
      <c r="TY202" s="79" t="n"/>
      <c r="TZ202" s="79" t="n"/>
      <c r="UA202" s="79" t="n"/>
      <c r="UB202" s="79" t="n"/>
      <c r="UC202" s="79" t="n"/>
      <c r="UD202" s="79" t="n"/>
      <c r="UE202" s="79" t="n"/>
      <c r="UF202" s="79" t="n"/>
      <c r="UG202" s="79" t="n"/>
      <c r="UH202" s="79" t="n"/>
      <c r="UI202" s="79" t="n"/>
      <c r="UJ202" s="79" t="n"/>
      <c r="UK202" s="79" t="n"/>
      <c r="UN202" s="78" t="n">
        <v>12</v>
      </c>
      <c r="UO202" s="79" t="n"/>
      <c r="UP202" s="79" t="n"/>
      <c r="UQ202" s="79" t="n"/>
      <c r="UR202" s="79" t="n"/>
      <c r="US202" s="79" t="n"/>
      <c r="UT202" s="79" t="n"/>
      <c r="UU202" s="79" t="n"/>
      <c r="UV202" s="79" t="n"/>
      <c r="UW202" s="79" t="n"/>
      <c r="UX202" s="79" t="n"/>
      <c r="UY202" s="79" t="n"/>
      <c r="UZ202" s="79" t="n"/>
      <c r="VA202" s="79" t="n"/>
      <c r="VB202" s="79" t="n"/>
      <c r="VC202" s="79" t="n"/>
      <c r="VD202" s="79" t="n"/>
      <c r="VE202" s="79" t="n"/>
      <c r="VF202" s="79" t="n"/>
      <c r="VG202" s="79" t="n"/>
      <c r="VH202" s="79" t="n"/>
      <c r="VI202" s="79" t="n"/>
      <c r="VJ202" s="79" t="n"/>
      <c r="VK202" s="79" t="n"/>
      <c r="VL202" s="79" t="n"/>
      <c r="VM202" s="79" t="n"/>
      <c r="VN202" s="79" t="n"/>
      <c r="VO202" s="79" t="n"/>
      <c r="VP202" s="79" t="n"/>
      <c r="VQ202" s="79" t="n"/>
      <c r="VR202" s="79" t="n"/>
      <c r="VS202" s="79" t="n"/>
      <c r="VT202" s="79" t="n"/>
      <c r="VU202" s="79" t="n"/>
      <c r="VV202" s="79" t="n"/>
      <c r="VW202" s="79" t="n"/>
      <c r="VX202" s="79" t="n"/>
      <c r="VY202" s="79" t="n"/>
      <c r="VZ202" s="79" t="n"/>
      <c r="WA202" s="79" t="n"/>
      <c r="WB202" s="79" t="n"/>
      <c r="WE202" s="78" t="n">
        <v>12</v>
      </c>
      <c r="WF202" s="79" t="n"/>
      <c r="WG202" s="79" t="n"/>
      <c r="WH202" s="79" t="n"/>
      <c r="WI202" s="79" t="n"/>
      <c r="WJ202" s="79" t="n"/>
      <c r="WK202" s="79" t="n"/>
      <c r="WL202" s="79" t="n"/>
      <c r="WM202" s="79" t="n"/>
      <c r="WN202" s="79" t="n"/>
      <c r="WO202" s="79" t="n"/>
      <c r="WP202" s="79" t="n"/>
      <c r="WQ202" s="79" t="n"/>
      <c r="WR202" s="79" t="n"/>
      <c r="WS202" s="79" t="n"/>
      <c r="WT202" s="79" t="n"/>
      <c r="WU202" s="79" t="n"/>
      <c r="WV202" s="79" t="n"/>
      <c r="WW202" s="79" t="n"/>
      <c r="WX202" s="79" t="n"/>
      <c r="WY202" s="79" t="n"/>
      <c r="WZ202" s="79" t="n"/>
      <c r="XA202" s="79" t="n"/>
      <c r="XB202" s="79" t="n"/>
      <c r="XC202" s="79" t="n"/>
      <c r="XD202" s="79" t="n"/>
      <c r="XE202" s="79" t="n"/>
      <c r="XF202" s="79" t="n"/>
      <c r="XG202" s="79" t="n"/>
      <c r="XH202" s="79" t="n"/>
      <c r="XI202" s="79" t="n"/>
      <c r="XJ202" s="79" t="n"/>
      <c r="XK202" s="79" t="n"/>
      <c r="XL202" s="79" t="n"/>
      <c r="XM202" s="79" t="n"/>
      <c r="XN202" s="79" t="n"/>
      <c r="XO202" s="79" t="n"/>
      <c r="XP202" s="79" t="n"/>
      <c r="XQ202" s="79" t="n"/>
      <c r="XR202" s="79" t="n"/>
      <c r="XS202" s="79" t="n"/>
      <c r="XV202" s="78" t="n">
        <v>12</v>
      </c>
      <c r="XW202" s="79" t="n"/>
      <c r="XX202" s="79" t="n"/>
      <c r="XY202" s="79" t="n"/>
      <c r="XZ202" s="79" t="n"/>
      <c r="YA202" s="79" t="n"/>
      <c r="YB202" s="79" t="n"/>
      <c r="YC202" s="79" t="n"/>
      <c r="YD202" s="79" t="n"/>
      <c r="YE202" s="79" t="n"/>
      <c r="YF202" s="79" t="n"/>
      <c r="YG202" s="79" t="n"/>
      <c r="YH202" s="79" t="n"/>
      <c r="YI202" s="79" t="n"/>
      <c r="YJ202" s="79" t="n"/>
      <c r="YK202" s="79" t="n"/>
      <c r="YL202" s="79" t="n"/>
      <c r="YM202" s="79" t="n"/>
      <c r="YN202" s="79" t="n"/>
      <c r="YO202" s="79" t="n"/>
      <c r="YP202" s="79" t="n"/>
      <c r="YQ202" s="79" t="n"/>
      <c r="YR202" s="79" t="n"/>
      <c r="YS202" s="79" t="n"/>
      <c r="YT202" s="79" t="n"/>
      <c r="YU202" s="79" t="n"/>
      <c r="YV202" s="79" t="n"/>
      <c r="YW202" s="79" t="n"/>
      <c r="YX202" s="79" t="n"/>
      <c r="YY202" s="79" t="n"/>
      <c r="YZ202" s="79" t="n"/>
      <c r="ZA202" s="79" t="n"/>
      <c r="ZB202" s="79" t="n"/>
      <c r="ZC202" s="79" t="n"/>
      <c r="ZD202" s="79" t="n"/>
      <c r="ZE202" s="79" t="n"/>
      <c r="ZF202" s="79" t="n"/>
      <c r="ZG202" s="79" t="n"/>
      <c r="ZH202" s="79" t="n"/>
      <c r="ZI202" s="79" t="n"/>
      <c r="ZJ202" s="79" t="n"/>
      <c r="ZM202" s="78" t="n">
        <v>12</v>
      </c>
      <c r="ZN202" s="79" t="n"/>
      <c r="ZO202" s="79" t="n"/>
      <c r="ZP202" s="79" t="n"/>
      <c r="ZQ202" s="79" t="n"/>
      <c r="ZR202" s="79" t="n"/>
      <c r="ZS202" s="79" t="n"/>
      <c r="ZT202" s="79" t="n"/>
      <c r="ZU202" s="79" t="n"/>
      <c r="ZV202" s="79" t="n"/>
      <c r="ZW202" s="79" t="n"/>
      <c r="ZX202" s="79" t="n"/>
      <c r="ZY202" s="79" t="n"/>
      <c r="ZZ202" s="79" t="n"/>
      <c r="AAA202" s="79" t="n"/>
      <c r="AAB202" s="79" t="n"/>
      <c r="AAC202" s="79" t="n"/>
      <c r="AAD202" s="79" t="n"/>
      <c r="AAE202" s="79" t="n"/>
      <c r="AAF202" s="79" t="n"/>
      <c r="AAG202" s="79" t="n"/>
      <c r="AAH202" s="79" t="n"/>
      <c r="AAI202" s="79" t="n"/>
      <c r="AAJ202" s="79" t="n"/>
      <c r="AAK202" s="79" t="n"/>
      <c r="AAL202" s="79" t="n"/>
      <c r="AAM202" s="79" t="n"/>
      <c r="AAN202" s="79" t="n"/>
      <c r="AAO202" s="79" t="n"/>
      <c r="AAP202" s="79" t="n"/>
      <c r="AAQ202" s="79" t="n"/>
      <c r="AAR202" s="79" t="n"/>
      <c r="AAS202" s="79" t="n"/>
      <c r="AAT202" s="79" t="n"/>
      <c r="AAU202" s="79" t="n"/>
      <c r="AAV202" s="79" t="n"/>
      <c r="AAW202" s="79" t="n"/>
      <c r="AAX202" s="79" t="n"/>
      <c r="AAY202" s="79" t="n"/>
      <c r="AAZ202" s="79" t="n"/>
      <c r="ABA202" s="79" t="n"/>
      <c r="ABD202" s="78" t="n">
        <v>12</v>
      </c>
      <c r="ABE202" s="79" t="n"/>
      <c r="ABF202" s="79" t="n"/>
      <c r="ABG202" s="79" t="n"/>
      <c r="ABH202" s="79" t="n"/>
      <c r="ABI202" s="79" t="n"/>
      <c r="ABJ202" s="79" t="n"/>
      <c r="ABK202" s="79" t="n"/>
      <c r="ABL202" s="79" t="n"/>
      <c r="ABM202" s="79" t="n"/>
      <c r="ABN202" s="79" t="n"/>
      <c r="ABO202" s="79" t="n"/>
      <c r="ABP202" s="79" t="n"/>
      <c r="ABQ202" s="79" t="n"/>
      <c r="ABR202" s="79" t="n"/>
      <c r="ABS202" s="79" t="n"/>
      <c r="ABT202" s="79" t="n"/>
      <c r="ABU202" s="79" t="n"/>
      <c r="ABV202" s="79" t="n"/>
      <c r="ABW202" s="79" t="n"/>
      <c r="ABX202" s="79" t="n"/>
      <c r="ABY202" s="79" t="n"/>
      <c r="ABZ202" s="79" t="n"/>
      <c r="ACA202" s="79" t="n"/>
      <c r="ACB202" s="79" t="n"/>
      <c r="ACC202" s="79" t="n"/>
      <c r="ACD202" s="79" t="n"/>
      <c r="ACE202" s="79" t="n"/>
      <c r="ACF202" s="79" t="n"/>
      <c r="ACG202" s="79" t="n"/>
      <c r="ACH202" s="79" t="n"/>
      <c r="ACI202" s="79" t="n"/>
      <c r="ACJ202" s="79" t="n"/>
      <c r="ACK202" s="79" t="n"/>
      <c r="ACL202" s="79" t="n"/>
      <c r="ACM202" s="79" t="n"/>
      <c r="ACN202" s="79" t="n"/>
      <c r="ACO202" s="79" t="n"/>
      <c r="ACP202" s="79" t="n"/>
      <c r="ACQ202" s="79" t="n"/>
      <c r="ACR202" s="79" t="n"/>
      <c r="ACU202" s="78" t="n">
        <v>12</v>
      </c>
      <c r="ACV202" s="79" t="n"/>
      <c r="ACW202" s="79" t="n"/>
      <c r="ACX202" s="79" t="n"/>
      <c r="ACY202" s="79" t="n"/>
      <c r="ACZ202" s="79" t="n"/>
      <c r="ADA202" s="79" t="n"/>
      <c r="ADB202" s="79" t="n"/>
      <c r="ADC202" s="79" t="n"/>
      <c r="ADD202" s="79" t="n"/>
      <c r="ADE202" s="79" t="n"/>
      <c r="ADF202" s="79" t="n"/>
      <c r="ADG202" s="79" t="n"/>
      <c r="ADH202" s="79" t="n"/>
      <c r="ADI202" s="79" t="n"/>
      <c r="ADJ202" s="79" t="n"/>
      <c r="ADK202" s="79" t="n"/>
      <c r="ADL202" s="79" t="n"/>
      <c r="ADM202" s="79" t="n"/>
      <c r="ADN202" s="79" t="n"/>
      <c r="ADO202" s="79" t="n"/>
      <c r="ADP202" s="79" t="n"/>
      <c r="ADQ202" s="79" t="n"/>
      <c r="ADR202" s="79" t="n"/>
      <c r="ADS202" s="79" t="n"/>
      <c r="ADT202" s="79" t="n"/>
      <c r="ADU202" s="79" t="n"/>
      <c r="ADV202" s="79" t="n"/>
      <c r="ADW202" s="79" t="n"/>
      <c r="ADX202" s="79" t="n"/>
      <c r="ADY202" s="79" t="n"/>
      <c r="ADZ202" s="79" t="n"/>
      <c r="AEA202" s="79" t="n"/>
      <c r="AEB202" s="79" t="n"/>
      <c r="AEC202" s="79" t="n"/>
      <c r="AED202" s="79" t="n"/>
      <c r="AEE202" s="79" t="n"/>
      <c r="AEF202" s="79" t="n"/>
      <c r="AEG202" s="79" t="n"/>
      <c r="AEH202" s="79" t="n"/>
      <c r="AEI202" s="79" t="n"/>
      <c r="AEL202" s="78" t="n">
        <v>12</v>
      </c>
      <c r="AEM202" s="79" t="n"/>
      <c r="AEN202" s="79" t="n"/>
      <c r="AEO202" s="79" t="n"/>
      <c r="AEP202" s="79" t="n"/>
      <c r="AEQ202" s="79" t="n"/>
      <c r="AER202" s="79" t="n"/>
      <c r="AES202" s="79" t="n"/>
      <c r="AET202" s="79" t="n"/>
      <c r="AEU202" s="79" t="n"/>
      <c r="AEV202" s="79" t="n"/>
      <c r="AEW202" s="79" t="n"/>
      <c r="AEX202" s="79" t="n"/>
      <c r="AEY202" s="79" t="n"/>
      <c r="AEZ202" s="79" t="n"/>
      <c r="AFA202" s="79" t="n"/>
      <c r="AFB202" s="79" t="n"/>
      <c r="AFC202" s="79" t="n"/>
      <c r="AFD202" s="79" t="n"/>
      <c r="AFE202" s="79" t="n"/>
      <c r="AFF202" s="79" t="n"/>
      <c r="AFG202" s="79" t="n"/>
      <c r="AFH202" s="79" t="n"/>
      <c r="AFI202" s="79" t="n"/>
      <c r="AFJ202" s="79" t="n"/>
      <c r="AFK202" s="79" t="n"/>
      <c r="AFL202" s="79" t="n"/>
      <c r="AFM202" s="79" t="n"/>
      <c r="AFN202" s="79" t="n"/>
      <c r="AFO202" s="79" t="n"/>
      <c r="AFP202" s="79" t="n"/>
      <c r="AFQ202" s="79" t="n"/>
      <c r="AFR202" s="79" t="n"/>
      <c r="AFS202" s="79" t="n"/>
      <c r="AFT202" s="79" t="n"/>
      <c r="AFU202" s="79" t="n"/>
      <c r="AFV202" s="79" t="n"/>
      <c r="AFW202" s="79" t="n"/>
      <c r="AFX202" s="79" t="n"/>
      <c r="AFY202" s="79" t="n"/>
      <c r="AFZ202" s="79" t="n"/>
    </row>
    <row r="203">
      <c r="A203" s="78" t="n">
        <v>13</v>
      </c>
      <c r="B203" s="79" t="n"/>
      <c r="C203" s="79" t="n"/>
      <c r="D203" s="79" t="n"/>
      <c r="E203" s="79" t="n"/>
      <c r="F203" s="79" t="n"/>
      <c r="G203" s="79" t="n"/>
      <c r="H203" s="79" t="n"/>
      <c r="I203" s="79" t="n"/>
      <c r="J203" s="79" t="n"/>
      <c r="K203" s="79" t="n"/>
      <c r="L203" s="79" t="n"/>
      <c r="M203" s="79" t="n"/>
      <c r="N203" s="79" t="n"/>
      <c r="O203" s="79" t="n"/>
      <c r="P203" s="79" t="n"/>
      <c r="Q203" s="79" t="n"/>
      <c r="R203" s="79" t="n"/>
      <c r="S203" s="79" t="n"/>
      <c r="T203" s="79" t="n"/>
      <c r="U203" s="79" t="n"/>
      <c r="V203" s="79" t="n"/>
      <c r="W203" s="79" t="n"/>
      <c r="X203" s="79" t="n"/>
      <c r="Y203" s="79" t="n"/>
      <c r="Z203" s="79" t="n"/>
      <c r="AA203" s="79" t="n"/>
      <c r="AB203" s="79" t="n"/>
      <c r="AC203" s="79" t="n"/>
      <c r="AD203" s="79" t="n"/>
      <c r="AE203" s="79" t="n"/>
      <c r="AF203" s="79" t="n"/>
      <c r="AG203" s="79" t="n"/>
      <c r="AH203" s="79" t="n"/>
      <c r="AI203" s="79" t="n"/>
      <c r="AJ203" s="79" t="n"/>
      <c r="AK203" s="79" t="n"/>
      <c r="AL203" s="79" t="n"/>
      <c r="AM203" s="79" t="n"/>
      <c r="AN203" s="79" t="n"/>
      <c r="AO203" s="79" t="n"/>
      <c r="AR203" s="78" t="n">
        <v>13</v>
      </c>
      <c r="AS203" s="79" t="n"/>
      <c r="AT203" s="79" t="n"/>
      <c r="AU203" s="79" t="n"/>
      <c r="AV203" s="79" t="n"/>
      <c r="AW203" s="79" t="n"/>
      <c r="AX203" s="79" t="n"/>
      <c r="AY203" s="79" t="n"/>
      <c r="AZ203" s="79" t="n"/>
      <c r="BA203" s="79" t="n"/>
      <c r="BB203" s="79" t="n"/>
      <c r="BC203" s="79" t="n"/>
      <c r="BD203" s="79" t="n"/>
      <c r="BE203" s="79" t="n"/>
      <c r="BF203" s="79" t="n"/>
      <c r="BG203" s="79" t="n"/>
      <c r="BH203" s="79" t="n"/>
      <c r="BI203" s="79" t="n"/>
      <c r="BJ203" s="79" t="n"/>
      <c r="BK203" s="79" t="n"/>
      <c r="BL203" s="79" t="n"/>
      <c r="BM203" s="79" t="n"/>
      <c r="BN203" s="79" t="n"/>
      <c r="BO203" s="79" t="n"/>
      <c r="BP203" s="79" t="n"/>
      <c r="BQ203" s="79" t="n"/>
      <c r="BR203" s="79" t="n"/>
      <c r="BS203" s="79" t="n"/>
      <c r="BT203" s="79" t="n"/>
      <c r="BU203" s="79" t="n"/>
      <c r="BV203" s="79" t="n"/>
      <c r="BW203" s="79" t="n"/>
      <c r="BX203" s="79" t="n"/>
      <c r="BY203" s="79" t="n"/>
      <c r="BZ203" s="79" t="n"/>
      <c r="CA203" s="79" t="n"/>
      <c r="CB203" s="79" t="n"/>
      <c r="CC203" s="79" t="n"/>
      <c r="CD203" s="79" t="n"/>
      <c r="CE203" s="79" t="n"/>
      <c r="CF203" s="79" t="n"/>
      <c r="CI203" s="78" t="n">
        <v>13</v>
      </c>
      <c r="CJ203" s="79" t="n"/>
      <c r="CK203" s="79" t="n"/>
      <c r="CL203" s="79" t="n"/>
      <c r="CM203" s="79" t="n"/>
      <c r="CN203" s="79" t="n"/>
      <c r="CO203" s="79" t="n"/>
      <c r="CP203" s="79" t="n"/>
      <c r="CQ203" s="79" t="n"/>
      <c r="CR203" s="79" t="n"/>
      <c r="CS203" s="79" t="n"/>
      <c r="CT203" s="79" t="n"/>
      <c r="CU203" s="79" t="n"/>
      <c r="CV203" s="79" t="n"/>
      <c r="CW203" s="79" t="n"/>
      <c r="CX203" s="79" t="n"/>
      <c r="CY203" s="79" t="n"/>
      <c r="CZ203" s="79" t="n"/>
      <c r="DA203" s="79" t="n"/>
      <c r="DB203" s="79" t="n"/>
      <c r="DC203" s="79" t="n"/>
      <c r="DD203" s="79" t="n"/>
      <c r="DE203" s="79" t="n"/>
      <c r="DF203" s="79" t="n"/>
      <c r="DG203" s="79" t="n"/>
      <c r="DH203" s="79" t="n"/>
      <c r="DI203" s="79" t="n"/>
      <c r="DJ203" s="79" t="n"/>
      <c r="DK203" s="79" t="n"/>
      <c r="DL203" s="79" t="n"/>
      <c r="DM203" s="79" t="n"/>
      <c r="DN203" s="79" t="n"/>
      <c r="DO203" s="79" t="n"/>
      <c r="DP203" s="79" t="n"/>
      <c r="DQ203" s="79" t="n"/>
      <c r="DR203" s="79" t="n"/>
      <c r="DS203" s="79" t="n"/>
      <c r="DT203" s="79" t="n"/>
      <c r="DU203" s="79" t="n"/>
      <c r="DV203" s="79" t="n"/>
      <c r="DW203" s="79" t="n"/>
      <c r="DZ203" s="78" t="n">
        <v>13</v>
      </c>
      <c r="EA203" s="79" t="n"/>
      <c r="EB203" s="79" t="n"/>
      <c r="EC203" s="79" t="n"/>
      <c r="ED203" s="79" t="n"/>
      <c r="EE203" s="79" t="n"/>
      <c r="EF203" s="79" t="n"/>
      <c r="EG203" s="79" t="n"/>
      <c r="EH203" s="79" t="n"/>
      <c r="EI203" s="79" t="n"/>
      <c r="EJ203" s="79" t="n"/>
      <c r="EK203" s="79" t="n"/>
      <c r="EL203" s="79" t="n"/>
      <c r="EM203" s="79" t="n"/>
      <c r="EN203" s="79" t="n"/>
      <c r="EO203" s="79" t="n"/>
      <c r="EP203" s="79" t="n"/>
      <c r="EQ203" s="79" t="n"/>
      <c r="ER203" s="79" t="n"/>
      <c r="ES203" s="79" t="n"/>
      <c r="ET203" s="79" t="n"/>
      <c r="EU203" s="79" t="n"/>
      <c r="EV203" s="79" t="n"/>
      <c r="EW203" s="79" t="n"/>
      <c r="EX203" s="79" t="n"/>
      <c r="EY203" s="79" t="n"/>
      <c r="EZ203" s="79" t="n"/>
      <c r="FA203" s="79" t="n"/>
      <c r="FB203" s="79" t="n"/>
      <c r="FC203" s="79" t="n"/>
      <c r="FD203" s="79" t="n"/>
      <c r="FE203" s="79" t="n"/>
      <c r="FF203" s="79" t="n"/>
      <c r="FG203" s="79" t="n"/>
      <c r="FH203" s="79" t="n"/>
      <c r="FI203" s="79" t="n"/>
      <c r="FJ203" s="79" t="n"/>
      <c r="FK203" s="79" t="n"/>
      <c r="FL203" s="79" t="n"/>
      <c r="FM203" s="79" t="n"/>
      <c r="FN203" s="79" t="n"/>
      <c r="FQ203" s="78" t="n">
        <v>13</v>
      </c>
      <c r="FR203" s="79" t="n"/>
      <c r="FS203" s="79" t="n"/>
      <c r="FT203" s="79" t="n"/>
      <c r="FU203" s="79" t="n"/>
      <c r="FV203" s="79" t="n"/>
      <c r="FW203" s="79" t="n"/>
      <c r="FX203" s="79" t="n"/>
      <c r="FY203" s="79" t="n"/>
      <c r="FZ203" s="79" t="n"/>
      <c r="GA203" s="79" t="n"/>
      <c r="GB203" s="79" t="n"/>
      <c r="GC203" s="79" t="n"/>
      <c r="GD203" s="79" t="n"/>
      <c r="GE203" s="79" t="n"/>
      <c r="GF203" s="79" t="n"/>
      <c r="GG203" s="79" t="n"/>
      <c r="GH203" s="79" t="n"/>
      <c r="GI203" s="79" t="n"/>
      <c r="GJ203" s="79" t="n"/>
      <c r="GK203" s="79" t="n"/>
      <c r="GL203" s="79" t="n"/>
      <c r="GM203" s="79" t="n"/>
      <c r="GN203" s="79" t="n"/>
      <c r="GO203" s="79" t="n"/>
      <c r="GP203" s="79" t="n"/>
      <c r="GQ203" s="79" t="n"/>
      <c r="GR203" s="79" t="n"/>
      <c r="GS203" s="79" t="n"/>
      <c r="GT203" s="79" t="n"/>
      <c r="GU203" s="79" t="n"/>
      <c r="GV203" s="79" t="n"/>
      <c r="GW203" s="79" t="n"/>
      <c r="GX203" s="79" t="n"/>
      <c r="GY203" s="79" t="n"/>
      <c r="GZ203" s="79" t="n"/>
      <c r="HA203" s="79" t="n"/>
      <c r="HB203" s="79" t="n"/>
      <c r="HC203" s="79" t="n"/>
      <c r="HD203" s="79" t="n"/>
      <c r="HE203" s="79" t="n"/>
      <c r="HH203" s="78" t="n">
        <v>13</v>
      </c>
      <c r="HI203" s="79" t="n"/>
      <c r="HJ203" s="79" t="n"/>
      <c r="HK203" s="79" t="n"/>
      <c r="HL203" s="79" t="n"/>
      <c r="HM203" s="79" t="n"/>
      <c r="HN203" s="79" t="n"/>
      <c r="HO203" s="79" t="n"/>
      <c r="HP203" s="79" t="n"/>
      <c r="HQ203" s="79" t="n"/>
      <c r="HR203" s="79" t="n"/>
      <c r="HS203" s="79" t="n"/>
      <c r="HT203" s="79" t="n"/>
      <c r="HU203" s="79" t="n"/>
      <c r="HV203" s="79" t="n"/>
      <c r="HW203" s="79" t="n"/>
      <c r="HX203" s="79" t="n"/>
      <c r="HY203" s="79" t="n"/>
      <c r="HZ203" s="79" t="n"/>
      <c r="IA203" s="79" t="n"/>
      <c r="IB203" s="79" t="n"/>
      <c r="IC203" s="79" t="n"/>
      <c r="ID203" s="79" t="n"/>
      <c r="IE203" s="79" t="n"/>
      <c r="IF203" s="79" t="n"/>
      <c r="IG203" s="79" t="n"/>
      <c r="IH203" s="79" t="n"/>
      <c r="II203" s="79" t="n"/>
      <c r="IJ203" s="79" t="n"/>
      <c r="IK203" s="79" t="n"/>
      <c r="IL203" s="79" t="n"/>
      <c r="IM203" s="79" t="n"/>
      <c r="IN203" s="79" t="n"/>
      <c r="IO203" s="79" t="n"/>
      <c r="IP203" s="79" t="n"/>
      <c r="IQ203" s="79" t="n"/>
      <c r="IR203" s="79" t="n"/>
      <c r="IS203" s="79" t="n"/>
      <c r="IT203" s="79" t="n"/>
      <c r="IU203" s="79" t="n"/>
      <c r="IV203" s="79" t="n"/>
      <c r="IY203" s="78" t="n">
        <v>13</v>
      </c>
      <c r="IZ203" s="79" t="n"/>
      <c r="JA203" s="79" t="n"/>
      <c r="JB203" s="79" t="n"/>
      <c r="JC203" s="79" t="n"/>
      <c r="JD203" s="79" t="n"/>
      <c r="JE203" s="79" t="n"/>
      <c r="JF203" s="79" t="n"/>
      <c r="JG203" s="79" t="n"/>
      <c r="JH203" s="79" t="n"/>
      <c r="JI203" s="79" t="n"/>
      <c r="JJ203" s="79" t="n"/>
      <c r="JK203" s="79" t="n"/>
      <c r="JL203" s="79" t="n"/>
      <c r="JM203" s="79" t="n"/>
      <c r="JN203" s="79" t="n"/>
      <c r="JO203" s="79" t="n"/>
      <c r="JP203" s="79" t="n"/>
      <c r="JQ203" s="79" t="n"/>
      <c r="JR203" s="79" t="n"/>
      <c r="JS203" s="79" t="n"/>
      <c r="JT203" s="79" t="n"/>
      <c r="JU203" s="79" t="n"/>
      <c r="JV203" s="79" t="n"/>
      <c r="JW203" s="79" t="n"/>
      <c r="JX203" s="79" t="n"/>
      <c r="JY203" s="79" t="n"/>
      <c r="JZ203" s="79" t="n"/>
      <c r="KA203" s="79" t="n"/>
      <c r="KB203" s="79" t="n"/>
      <c r="KC203" s="79" t="n"/>
      <c r="KD203" s="79" t="n"/>
      <c r="KE203" s="79" t="n"/>
      <c r="KF203" s="79" t="n"/>
      <c r="KG203" s="79" t="n"/>
      <c r="KH203" s="79" t="n"/>
      <c r="KI203" s="79" t="n"/>
      <c r="KJ203" s="79" t="n"/>
      <c r="KK203" s="79" t="n"/>
      <c r="KL203" s="79" t="n"/>
      <c r="KM203" s="79" t="n"/>
      <c r="KP203" s="78" t="n">
        <v>13</v>
      </c>
      <c r="KQ203" s="79" t="n"/>
      <c r="KR203" s="79" t="n"/>
      <c r="KS203" s="79" t="n"/>
      <c r="KT203" s="79" t="n"/>
      <c r="KU203" s="79" t="n"/>
      <c r="KV203" s="79" t="n"/>
      <c r="KW203" s="79" t="n"/>
      <c r="KX203" s="79" t="n"/>
      <c r="KY203" s="79" t="n"/>
      <c r="KZ203" s="79" t="n"/>
      <c r="LA203" s="79" t="n"/>
      <c r="LB203" s="79" t="n"/>
      <c r="LC203" s="79" t="n"/>
      <c r="LD203" s="79" t="n"/>
      <c r="LE203" s="79" t="n"/>
      <c r="LF203" s="79" t="n"/>
      <c r="LG203" s="79" t="n"/>
      <c r="LH203" s="79" t="n"/>
      <c r="LI203" s="79" t="n"/>
      <c r="LJ203" s="79" t="n"/>
      <c r="LK203" s="79" t="n"/>
      <c r="LL203" s="79" t="n"/>
      <c r="LM203" s="79" t="n"/>
      <c r="LN203" s="79" t="n"/>
      <c r="LO203" s="79" t="n"/>
      <c r="LP203" s="79" t="n"/>
      <c r="LQ203" s="79" t="n"/>
      <c r="LR203" s="79" t="n"/>
      <c r="LS203" s="79" t="n"/>
      <c r="LT203" s="79" t="n"/>
      <c r="LU203" s="79" t="n"/>
      <c r="LV203" s="79" t="n"/>
      <c r="LW203" s="79" t="n"/>
      <c r="LX203" s="79" t="n"/>
      <c r="LY203" s="79" t="n"/>
      <c r="LZ203" s="79" t="n"/>
      <c r="MA203" s="79" t="n"/>
      <c r="MB203" s="79" t="n"/>
      <c r="MC203" s="79" t="n"/>
      <c r="MD203" s="79" t="n"/>
      <c r="MG203" s="78" t="n">
        <v>13</v>
      </c>
      <c r="MH203" s="79" t="n"/>
      <c r="MI203" s="79" t="n"/>
      <c r="MJ203" s="79" t="n"/>
      <c r="MK203" s="79" t="n"/>
      <c r="ML203" s="79" t="n"/>
      <c r="MM203" s="79" t="n"/>
      <c r="MN203" s="79" t="n"/>
      <c r="MO203" s="79" t="n"/>
      <c r="MP203" s="79" t="n"/>
      <c r="MQ203" s="79" t="n"/>
      <c r="MR203" s="79" t="n"/>
      <c r="MS203" s="79" t="n"/>
      <c r="MT203" s="79" t="n"/>
      <c r="MU203" s="79" t="n"/>
      <c r="MV203" s="79" t="n"/>
      <c r="MW203" s="79" t="n"/>
      <c r="MX203" s="79" t="n"/>
      <c r="MY203" s="79" t="n"/>
      <c r="MZ203" s="79" t="n"/>
      <c r="NA203" s="79" t="n"/>
      <c r="NB203" s="79" t="n"/>
      <c r="NC203" s="79" t="n"/>
      <c r="ND203" s="79" t="n"/>
      <c r="NE203" s="79" t="n"/>
      <c r="NF203" s="79" t="n"/>
      <c r="NG203" s="79" t="n"/>
      <c r="NH203" s="79" t="n"/>
      <c r="NI203" s="79" t="n"/>
      <c r="NJ203" s="79" t="n"/>
      <c r="NK203" s="79" t="n"/>
      <c r="NL203" s="79" t="n"/>
      <c r="NM203" s="79" t="n"/>
      <c r="NN203" s="79" t="n"/>
      <c r="NO203" s="79" t="n"/>
      <c r="NP203" s="79" t="n"/>
      <c r="NQ203" s="79" t="n"/>
      <c r="NR203" s="79" t="n"/>
      <c r="NS203" s="79" t="n"/>
      <c r="NT203" s="79" t="n"/>
      <c r="NU203" s="79" t="n"/>
      <c r="NX203" s="78" t="n">
        <v>13</v>
      </c>
      <c r="NY203" s="79" t="n"/>
      <c r="NZ203" s="79" t="n"/>
      <c r="OA203" s="79" t="n"/>
      <c r="OB203" s="79" t="n"/>
      <c r="OC203" s="79" t="n"/>
      <c r="OD203" s="79" t="n"/>
      <c r="OE203" s="79" t="n"/>
      <c r="OF203" s="79" t="n"/>
      <c r="OG203" s="79" t="n"/>
      <c r="OH203" s="79" t="n"/>
      <c r="OI203" s="79" t="n"/>
      <c r="OJ203" s="79" t="n"/>
      <c r="OK203" s="79" t="n"/>
      <c r="OL203" s="79" t="n"/>
      <c r="OM203" s="79" t="n"/>
      <c r="ON203" s="79" t="n"/>
      <c r="OO203" s="79" t="n"/>
      <c r="OP203" s="79" t="n"/>
      <c r="OQ203" s="79" t="n"/>
      <c r="OR203" s="79" t="n"/>
      <c r="OS203" s="79" t="n"/>
      <c r="OT203" s="79" t="n"/>
      <c r="OU203" s="79" t="n"/>
      <c r="OV203" s="79" t="n"/>
      <c r="OW203" s="79" t="n"/>
      <c r="OX203" s="79" t="n"/>
      <c r="OY203" s="79" t="n"/>
      <c r="OZ203" s="79" t="n"/>
      <c r="PA203" s="79" t="n"/>
      <c r="PB203" s="79" t="n"/>
      <c r="PC203" s="79" t="n"/>
      <c r="PD203" s="79" t="n"/>
      <c r="PE203" s="79" t="n"/>
      <c r="PF203" s="79" t="n"/>
      <c r="PG203" s="79" t="n"/>
      <c r="PH203" s="79" t="n"/>
      <c r="PI203" s="79" t="n"/>
      <c r="PJ203" s="79" t="n"/>
      <c r="PK203" s="79" t="n"/>
      <c r="PL203" s="79" t="n"/>
      <c r="PO203" s="78" t="n">
        <v>13</v>
      </c>
      <c r="PP203" s="79" t="n"/>
      <c r="PQ203" s="79" t="n"/>
      <c r="PR203" s="79" t="n"/>
      <c r="PS203" s="79" t="n"/>
      <c r="PT203" s="79" t="n"/>
      <c r="PU203" s="79" t="n"/>
      <c r="PV203" s="79" t="n"/>
      <c r="PW203" s="79" t="n"/>
      <c r="PX203" s="79" t="n"/>
      <c r="PY203" s="79" t="n"/>
      <c r="PZ203" s="79" t="n"/>
      <c r="QA203" s="79" t="n"/>
      <c r="QB203" s="79" t="n"/>
      <c r="QC203" s="79" t="n"/>
      <c r="QD203" s="79" t="n"/>
      <c r="QE203" s="79" t="n"/>
      <c r="QF203" s="79" t="n"/>
      <c r="QG203" s="79" t="n"/>
      <c r="QH203" s="79" t="n"/>
      <c r="QI203" s="79" t="n"/>
      <c r="QJ203" s="79" t="n"/>
      <c r="QK203" s="79" t="n"/>
      <c r="QL203" s="79" t="n"/>
      <c r="QM203" s="79" t="n"/>
      <c r="QN203" s="79" t="n"/>
      <c r="QO203" s="79" t="n"/>
      <c r="QP203" s="79" t="n"/>
      <c r="QQ203" s="79" t="n"/>
      <c r="QR203" s="79" t="n"/>
      <c r="QS203" s="79" t="n"/>
      <c r="QT203" s="79" t="n"/>
      <c r="QU203" s="79" t="n"/>
      <c r="QV203" s="79" t="n"/>
      <c r="QW203" s="79" t="n"/>
      <c r="QX203" s="79" t="n"/>
      <c r="QY203" s="79" t="n"/>
      <c r="QZ203" s="79" t="n"/>
      <c r="RA203" s="79" t="n"/>
      <c r="RB203" s="79" t="n"/>
      <c r="RC203" s="79" t="n"/>
      <c r="RF203" s="78" t="n">
        <v>13</v>
      </c>
      <c r="RG203" s="79" t="n"/>
      <c r="RH203" s="79" t="n"/>
      <c r="RI203" s="79" t="n"/>
      <c r="RJ203" s="79" t="n"/>
      <c r="RK203" s="79" t="n"/>
      <c r="RL203" s="79" t="n"/>
      <c r="RM203" s="79" t="n"/>
      <c r="RN203" s="79" t="n"/>
      <c r="RO203" s="79" t="n"/>
      <c r="RP203" s="79" t="n"/>
      <c r="RQ203" s="79" t="n"/>
      <c r="RR203" s="79" t="n"/>
      <c r="RS203" s="79" t="n"/>
      <c r="RT203" s="79" t="n"/>
      <c r="RU203" s="79" t="n"/>
      <c r="RV203" s="79" t="n"/>
      <c r="RW203" s="79" t="n"/>
      <c r="RX203" s="79" t="n"/>
      <c r="RY203" s="79" t="n"/>
      <c r="RZ203" s="79" t="n"/>
      <c r="SA203" s="79" t="n"/>
      <c r="SB203" s="79" t="n"/>
      <c r="SC203" s="79" t="n"/>
      <c r="SD203" s="79" t="n"/>
      <c r="SE203" s="79" t="n"/>
      <c r="SF203" s="79" t="n"/>
      <c r="SG203" s="79" t="n"/>
      <c r="SH203" s="79" t="n"/>
      <c r="SI203" s="79" t="n"/>
      <c r="SJ203" s="79" t="n"/>
      <c r="SK203" s="79" t="n"/>
      <c r="SL203" s="79" t="n"/>
      <c r="SM203" s="79" t="n"/>
      <c r="SN203" s="79" t="n"/>
      <c r="SO203" s="79" t="n"/>
      <c r="SP203" s="79" t="n"/>
      <c r="SQ203" s="79" t="n"/>
      <c r="SR203" s="79" t="n"/>
      <c r="SS203" s="79" t="n"/>
      <c r="ST203" s="79" t="n"/>
      <c r="SW203" s="78" t="n">
        <v>13</v>
      </c>
      <c r="SX203" s="79" t="n"/>
      <c r="SY203" s="79" t="n"/>
      <c r="SZ203" s="79" t="n"/>
      <c r="TA203" s="79" t="n"/>
      <c r="TB203" s="79" t="n"/>
      <c r="TC203" s="79" t="n"/>
      <c r="TD203" s="79" t="n"/>
      <c r="TE203" s="79" t="n"/>
      <c r="TF203" s="79" t="n"/>
      <c r="TG203" s="79" t="n"/>
      <c r="TH203" s="79" t="n"/>
      <c r="TI203" s="79" t="n"/>
      <c r="TJ203" s="79" t="n"/>
      <c r="TK203" s="79" t="n"/>
      <c r="TL203" s="79" t="n"/>
      <c r="TM203" s="79" t="n"/>
      <c r="TN203" s="79" t="n"/>
      <c r="TO203" s="79" t="n"/>
      <c r="TP203" s="79" t="n"/>
      <c r="TQ203" s="79" t="n"/>
      <c r="TR203" s="79" t="n"/>
      <c r="TS203" s="79" t="n"/>
      <c r="TT203" s="79" t="n"/>
      <c r="TU203" s="79" t="n"/>
      <c r="TV203" s="79" t="n"/>
      <c r="TW203" s="79" t="n"/>
      <c r="TX203" s="79" t="n"/>
      <c r="TY203" s="79" t="n"/>
      <c r="TZ203" s="79" t="n"/>
      <c r="UA203" s="79" t="n"/>
      <c r="UB203" s="79" t="n"/>
      <c r="UC203" s="79" t="n"/>
      <c r="UD203" s="79" t="n"/>
      <c r="UE203" s="79" t="n"/>
      <c r="UF203" s="79" t="n"/>
      <c r="UG203" s="79" t="n"/>
      <c r="UH203" s="79" t="n"/>
      <c r="UI203" s="79" t="n"/>
      <c r="UJ203" s="79" t="n"/>
      <c r="UK203" s="79" t="n"/>
      <c r="UN203" s="78" t="n">
        <v>13</v>
      </c>
      <c r="UO203" s="79" t="n"/>
      <c r="UP203" s="79" t="n"/>
      <c r="UQ203" s="79" t="n"/>
      <c r="UR203" s="79" t="n"/>
      <c r="US203" s="79" t="n"/>
      <c r="UT203" s="79" t="n"/>
      <c r="UU203" s="79" t="n"/>
      <c r="UV203" s="79" t="n"/>
      <c r="UW203" s="79" t="n"/>
      <c r="UX203" s="79" t="n"/>
      <c r="UY203" s="79" t="n"/>
      <c r="UZ203" s="79" t="n"/>
      <c r="VA203" s="79" t="n"/>
      <c r="VB203" s="79" t="n"/>
      <c r="VC203" s="79" t="n"/>
      <c r="VD203" s="79" t="n"/>
      <c r="VE203" s="79" t="n"/>
      <c r="VF203" s="79" t="n"/>
      <c r="VG203" s="79" t="n"/>
      <c r="VH203" s="79" t="n"/>
      <c r="VI203" s="79" t="n"/>
      <c r="VJ203" s="79" t="n"/>
      <c r="VK203" s="79" t="n"/>
      <c r="VL203" s="79" t="n"/>
      <c r="VM203" s="79" t="n"/>
      <c r="VN203" s="79" t="n"/>
      <c r="VO203" s="79" t="n"/>
      <c r="VP203" s="79" t="n"/>
      <c r="VQ203" s="79" t="n"/>
      <c r="VR203" s="79" t="n"/>
      <c r="VS203" s="79" t="n"/>
      <c r="VT203" s="79" t="n"/>
      <c r="VU203" s="79" t="n"/>
      <c r="VV203" s="79" t="n"/>
      <c r="VW203" s="79" t="n"/>
      <c r="VX203" s="79" t="n"/>
      <c r="VY203" s="79" t="n"/>
      <c r="VZ203" s="79" t="n"/>
      <c r="WA203" s="79" t="n"/>
      <c r="WB203" s="79" t="n"/>
      <c r="WE203" s="78" t="n">
        <v>13</v>
      </c>
      <c r="WF203" s="79" t="n"/>
      <c r="WG203" s="79" t="n"/>
      <c r="WH203" s="79" t="n"/>
      <c r="WI203" s="79" t="n"/>
      <c r="WJ203" s="79" t="n"/>
      <c r="WK203" s="79" t="n"/>
      <c r="WL203" s="79" t="n"/>
      <c r="WM203" s="79" t="n"/>
      <c r="WN203" s="79" t="n"/>
      <c r="WO203" s="79" t="n"/>
      <c r="WP203" s="79" t="n"/>
      <c r="WQ203" s="79" t="n"/>
      <c r="WR203" s="79" t="n"/>
      <c r="WS203" s="79" t="n"/>
      <c r="WT203" s="79" t="n"/>
      <c r="WU203" s="79" t="n"/>
      <c r="WV203" s="79" t="n"/>
      <c r="WW203" s="79" t="n"/>
      <c r="WX203" s="79" t="n"/>
      <c r="WY203" s="79" t="n"/>
      <c r="WZ203" s="79" t="n"/>
      <c r="XA203" s="79" t="n"/>
      <c r="XB203" s="79" t="n"/>
      <c r="XC203" s="79" t="n"/>
      <c r="XD203" s="79" t="n"/>
      <c r="XE203" s="79" t="n"/>
      <c r="XF203" s="79" t="n"/>
      <c r="XG203" s="79" t="n"/>
      <c r="XH203" s="79" t="n"/>
      <c r="XI203" s="79" t="n"/>
      <c r="XJ203" s="79" t="n"/>
      <c r="XK203" s="79" t="n"/>
      <c r="XL203" s="79" t="n"/>
      <c r="XM203" s="79" t="n"/>
      <c r="XN203" s="79" t="n"/>
      <c r="XO203" s="79" t="n"/>
      <c r="XP203" s="79" t="n"/>
      <c r="XQ203" s="79" t="n"/>
      <c r="XR203" s="79" t="n"/>
      <c r="XS203" s="79" t="n"/>
      <c r="XV203" s="78" t="n">
        <v>13</v>
      </c>
      <c r="XW203" s="79" t="n"/>
      <c r="XX203" s="79" t="n"/>
      <c r="XY203" s="79" t="n"/>
      <c r="XZ203" s="79" t="n"/>
      <c r="YA203" s="79" t="n"/>
      <c r="YB203" s="79" t="n"/>
      <c r="YC203" s="79" t="n"/>
      <c r="YD203" s="79" t="n"/>
      <c r="YE203" s="79" t="n"/>
      <c r="YF203" s="79" t="n"/>
      <c r="YG203" s="79" t="n"/>
      <c r="YH203" s="79" t="n"/>
      <c r="YI203" s="79" t="n"/>
      <c r="YJ203" s="79" t="n"/>
      <c r="YK203" s="79" t="n"/>
      <c r="YL203" s="79" t="n"/>
      <c r="YM203" s="79" t="n"/>
      <c r="YN203" s="79" t="n"/>
      <c r="YO203" s="79" t="n"/>
      <c r="YP203" s="79" t="n"/>
      <c r="YQ203" s="79" t="n"/>
      <c r="YR203" s="79" t="n"/>
      <c r="YS203" s="79" t="n"/>
      <c r="YT203" s="79" t="n"/>
      <c r="YU203" s="79" t="n"/>
      <c r="YV203" s="79" t="n"/>
      <c r="YW203" s="79" t="n"/>
      <c r="YX203" s="79" t="n"/>
      <c r="YY203" s="79" t="n"/>
      <c r="YZ203" s="79" t="n"/>
      <c r="ZA203" s="79" t="n"/>
      <c r="ZB203" s="79" t="n"/>
      <c r="ZC203" s="79" t="n"/>
      <c r="ZD203" s="79" t="n"/>
      <c r="ZE203" s="79" t="n"/>
      <c r="ZF203" s="79" t="n"/>
      <c r="ZG203" s="79" t="n"/>
      <c r="ZH203" s="79" t="n"/>
      <c r="ZI203" s="79" t="n"/>
      <c r="ZJ203" s="79" t="n"/>
      <c r="ZM203" s="78" t="n">
        <v>13</v>
      </c>
      <c r="ZN203" s="79" t="n"/>
      <c r="ZO203" s="79" t="n"/>
      <c r="ZP203" s="79" t="n"/>
      <c r="ZQ203" s="79" t="n"/>
      <c r="ZR203" s="79" t="n"/>
      <c r="ZS203" s="79" t="n"/>
      <c r="ZT203" s="79" t="n"/>
      <c r="ZU203" s="79" t="n"/>
      <c r="ZV203" s="79" t="n"/>
      <c r="ZW203" s="79" t="n"/>
      <c r="ZX203" s="79" t="n"/>
      <c r="ZY203" s="79" t="n"/>
      <c r="ZZ203" s="79" t="n"/>
      <c r="AAA203" s="79" t="n"/>
      <c r="AAB203" s="79" t="n"/>
      <c r="AAC203" s="79" t="n"/>
      <c r="AAD203" s="79" t="n"/>
      <c r="AAE203" s="79" t="n"/>
      <c r="AAF203" s="79" t="n"/>
      <c r="AAG203" s="79" t="n"/>
      <c r="AAH203" s="79" t="n"/>
      <c r="AAI203" s="79" t="n"/>
      <c r="AAJ203" s="79" t="n"/>
      <c r="AAK203" s="79" t="n"/>
      <c r="AAL203" s="79" t="n"/>
      <c r="AAM203" s="79" t="n"/>
      <c r="AAN203" s="79" t="n"/>
      <c r="AAO203" s="79" t="n"/>
      <c r="AAP203" s="79" t="n"/>
      <c r="AAQ203" s="79" t="n"/>
      <c r="AAR203" s="79" t="n"/>
      <c r="AAS203" s="79" t="n"/>
      <c r="AAT203" s="79" t="n"/>
      <c r="AAU203" s="79" t="n"/>
      <c r="AAV203" s="79" t="n"/>
      <c r="AAW203" s="79" t="n"/>
      <c r="AAX203" s="79" t="n"/>
      <c r="AAY203" s="79" t="n"/>
      <c r="AAZ203" s="79" t="n"/>
      <c r="ABA203" s="79" t="n"/>
      <c r="ABD203" s="78" t="n">
        <v>13</v>
      </c>
      <c r="ABE203" s="79" t="n"/>
      <c r="ABF203" s="79" t="n"/>
      <c r="ABG203" s="79" t="n"/>
      <c r="ABH203" s="79" t="n"/>
      <c r="ABI203" s="79" t="n"/>
      <c r="ABJ203" s="79" t="n"/>
      <c r="ABK203" s="79" t="n"/>
      <c r="ABL203" s="79" t="n"/>
      <c r="ABM203" s="79" t="n"/>
      <c r="ABN203" s="79" t="n"/>
      <c r="ABO203" s="79" t="n"/>
      <c r="ABP203" s="79" t="n"/>
      <c r="ABQ203" s="79" t="n"/>
      <c r="ABR203" s="79" t="n"/>
      <c r="ABS203" s="79" t="n"/>
      <c r="ABT203" s="79" t="n"/>
      <c r="ABU203" s="79" t="n"/>
      <c r="ABV203" s="79" t="n"/>
      <c r="ABW203" s="79" t="n"/>
      <c r="ABX203" s="79" t="n"/>
      <c r="ABY203" s="79" t="n"/>
      <c r="ABZ203" s="79" t="n"/>
      <c r="ACA203" s="79" t="n"/>
      <c r="ACB203" s="79" t="n"/>
      <c r="ACC203" s="79" t="n"/>
      <c r="ACD203" s="79" t="n"/>
      <c r="ACE203" s="79" t="n"/>
      <c r="ACF203" s="79" t="n"/>
      <c r="ACG203" s="79" t="n"/>
      <c r="ACH203" s="79" t="n"/>
      <c r="ACI203" s="79" t="n"/>
      <c r="ACJ203" s="79" t="n"/>
      <c r="ACK203" s="79" t="n"/>
      <c r="ACL203" s="79" t="n"/>
      <c r="ACM203" s="79" t="n"/>
      <c r="ACN203" s="79" t="n"/>
      <c r="ACO203" s="79" t="n"/>
      <c r="ACP203" s="79" t="n"/>
      <c r="ACQ203" s="79" t="n"/>
      <c r="ACR203" s="79" t="n"/>
      <c r="ACU203" s="78" t="n">
        <v>13</v>
      </c>
      <c r="ACV203" s="79" t="n"/>
      <c r="ACW203" s="79" t="n"/>
      <c r="ACX203" s="79" t="n"/>
      <c r="ACY203" s="79" t="n"/>
      <c r="ACZ203" s="79" t="n"/>
      <c r="ADA203" s="79" t="n"/>
      <c r="ADB203" s="79" t="n"/>
      <c r="ADC203" s="79" t="n"/>
      <c r="ADD203" s="79" t="n"/>
      <c r="ADE203" s="79" t="n"/>
      <c r="ADF203" s="79" t="n"/>
      <c r="ADG203" s="79" t="n"/>
      <c r="ADH203" s="79" t="n"/>
      <c r="ADI203" s="79" t="n"/>
      <c r="ADJ203" s="79" t="n"/>
      <c r="ADK203" s="79" t="n"/>
      <c r="ADL203" s="79" t="n"/>
      <c r="ADM203" s="79" t="n"/>
      <c r="ADN203" s="79" t="n"/>
      <c r="ADO203" s="79" t="n"/>
      <c r="ADP203" s="79" t="n"/>
      <c r="ADQ203" s="79" t="n"/>
      <c r="ADR203" s="79" t="n"/>
      <c r="ADS203" s="79" t="n"/>
      <c r="ADT203" s="79" t="n"/>
      <c r="ADU203" s="79" t="n"/>
      <c r="ADV203" s="79" t="n"/>
      <c r="ADW203" s="79" t="n"/>
      <c r="ADX203" s="79" t="n"/>
      <c r="ADY203" s="79" t="n"/>
      <c r="ADZ203" s="79" t="n"/>
      <c r="AEA203" s="79" t="n"/>
      <c r="AEB203" s="79" t="n"/>
      <c r="AEC203" s="79" t="n"/>
      <c r="AED203" s="79" t="n"/>
      <c r="AEE203" s="79" t="n"/>
      <c r="AEF203" s="79" t="n"/>
      <c r="AEG203" s="79" t="n"/>
      <c r="AEH203" s="79" t="n"/>
      <c r="AEI203" s="79" t="n"/>
      <c r="AEL203" s="78" t="n">
        <v>13</v>
      </c>
      <c r="AEM203" s="79" t="n"/>
      <c r="AEN203" s="79" t="n"/>
      <c r="AEO203" s="79" t="n"/>
      <c r="AEP203" s="79" t="n"/>
      <c r="AEQ203" s="79" t="n"/>
      <c r="AER203" s="79" t="n"/>
      <c r="AES203" s="79" t="n"/>
      <c r="AET203" s="79" t="n"/>
      <c r="AEU203" s="79" t="n"/>
      <c r="AEV203" s="79" t="n"/>
      <c r="AEW203" s="79" t="n"/>
      <c r="AEX203" s="79" t="n"/>
      <c r="AEY203" s="79" t="n"/>
      <c r="AEZ203" s="79" t="n"/>
      <c r="AFA203" s="79" t="n"/>
      <c r="AFB203" s="79" t="n"/>
      <c r="AFC203" s="79" t="n"/>
      <c r="AFD203" s="79" t="n"/>
      <c r="AFE203" s="79" t="n"/>
      <c r="AFF203" s="79" t="n"/>
      <c r="AFG203" s="79" t="n"/>
      <c r="AFH203" s="79" t="n"/>
      <c r="AFI203" s="79" t="n"/>
      <c r="AFJ203" s="79" t="n"/>
      <c r="AFK203" s="79" t="n"/>
      <c r="AFL203" s="79" t="n"/>
      <c r="AFM203" s="79" t="n"/>
      <c r="AFN203" s="79" t="n"/>
      <c r="AFO203" s="79" t="n"/>
      <c r="AFP203" s="79" t="n"/>
      <c r="AFQ203" s="79" t="n"/>
      <c r="AFR203" s="79" t="n"/>
      <c r="AFS203" s="79" t="n"/>
      <c r="AFT203" s="79" t="n"/>
      <c r="AFU203" s="79" t="n"/>
      <c r="AFV203" s="79" t="n"/>
      <c r="AFW203" s="79" t="n"/>
      <c r="AFX203" s="79" t="n"/>
      <c r="AFY203" s="79" t="n"/>
      <c r="AFZ203" s="79" t="n"/>
    </row>
    <row r="204">
      <c r="A204" s="78" t="n">
        <v>14</v>
      </c>
      <c r="B204" s="79" t="n"/>
      <c r="C204" s="79" t="n"/>
      <c r="D204" s="79" t="n"/>
      <c r="E204" s="79" t="n"/>
      <c r="F204" s="79" t="n"/>
      <c r="G204" s="79" t="n"/>
      <c r="H204" s="79" t="n"/>
      <c r="I204" s="79" t="n"/>
      <c r="J204" s="79" t="n"/>
      <c r="K204" s="79" t="n"/>
      <c r="L204" s="79" t="n"/>
      <c r="M204" s="79" t="n"/>
      <c r="N204" s="79" t="n"/>
      <c r="O204" s="79" t="n"/>
      <c r="P204" s="79" t="n"/>
      <c r="Q204" s="79" t="n"/>
      <c r="R204" s="79" t="n"/>
      <c r="S204" s="79" t="n"/>
      <c r="T204" s="79" t="n"/>
      <c r="U204" s="79" t="n"/>
      <c r="V204" s="79" t="n"/>
      <c r="W204" s="79" t="n"/>
      <c r="X204" s="79" t="n"/>
      <c r="Y204" s="79" t="n"/>
      <c r="Z204" s="79" t="n"/>
      <c r="AA204" s="79" t="n"/>
      <c r="AB204" s="79" t="n"/>
      <c r="AC204" s="79" t="n"/>
      <c r="AD204" s="79" t="n"/>
      <c r="AE204" s="79" t="n"/>
      <c r="AF204" s="79" t="n"/>
      <c r="AG204" s="79" t="n"/>
      <c r="AH204" s="79" t="n"/>
      <c r="AI204" s="79" t="n"/>
      <c r="AJ204" s="79" t="n"/>
      <c r="AK204" s="79" t="n"/>
      <c r="AL204" s="79" t="n"/>
      <c r="AM204" s="79" t="n"/>
      <c r="AN204" s="79" t="n"/>
      <c r="AO204" s="79" t="n"/>
      <c r="AR204" s="78" t="n">
        <v>14</v>
      </c>
      <c r="AS204" s="79" t="n"/>
      <c r="AT204" s="79" t="n"/>
      <c r="AU204" s="79" t="n"/>
      <c r="AV204" s="79" t="n"/>
      <c r="AW204" s="79" t="n"/>
      <c r="AX204" s="79" t="n"/>
      <c r="AY204" s="79" t="n"/>
      <c r="AZ204" s="79" t="n"/>
      <c r="BA204" s="79" t="n"/>
      <c r="BB204" s="79" t="n"/>
      <c r="BC204" s="79" t="n"/>
      <c r="BD204" s="79" t="n"/>
      <c r="BE204" s="79" t="n"/>
      <c r="BF204" s="79" t="n"/>
      <c r="BG204" s="79" t="n"/>
      <c r="BH204" s="79" t="n"/>
      <c r="BI204" s="79" t="n"/>
      <c r="BJ204" s="79" t="n"/>
      <c r="BK204" s="79" t="n"/>
      <c r="BL204" s="79" t="n"/>
      <c r="BM204" s="79" t="n"/>
      <c r="BN204" s="79" t="n"/>
      <c r="BO204" s="79" t="n"/>
      <c r="BP204" s="79" t="n"/>
      <c r="BQ204" s="79" t="n"/>
      <c r="BR204" s="79" t="n"/>
      <c r="BS204" s="79" t="n"/>
      <c r="BT204" s="79" t="n"/>
      <c r="BU204" s="79" t="n"/>
      <c r="BV204" s="79" t="n"/>
      <c r="BW204" s="79" t="n"/>
      <c r="BX204" s="79" t="n"/>
      <c r="BY204" s="79" t="n"/>
      <c r="BZ204" s="79" t="n"/>
      <c r="CA204" s="79" t="n"/>
      <c r="CB204" s="79" t="n"/>
      <c r="CC204" s="79" t="n"/>
      <c r="CD204" s="79" t="n"/>
      <c r="CE204" s="79" t="n"/>
      <c r="CF204" s="79" t="n"/>
      <c r="CI204" s="78" t="n">
        <v>14</v>
      </c>
      <c r="CJ204" s="79" t="n"/>
      <c r="CK204" s="79" t="n"/>
      <c r="CL204" s="79" t="n"/>
      <c r="CM204" s="79" t="n"/>
      <c r="CN204" s="79" t="n"/>
      <c r="CO204" s="79" t="n"/>
      <c r="CP204" s="79" t="n"/>
      <c r="CQ204" s="79" t="n"/>
      <c r="CR204" s="79" t="n"/>
      <c r="CS204" s="79" t="n"/>
      <c r="CT204" s="79" t="n"/>
      <c r="CU204" s="79" t="n"/>
      <c r="CV204" s="79" t="n"/>
      <c r="CW204" s="79" t="n"/>
      <c r="CX204" s="79" t="n"/>
      <c r="CY204" s="79" t="n"/>
      <c r="CZ204" s="79" t="n"/>
      <c r="DA204" s="79" t="n"/>
      <c r="DB204" s="79" t="n"/>
      <c r="DC204" s="79" t="n"/>
      <c r="DD204" s="79" t="n"/>
      <c r="DE204" s="79" t="n"/>
      <c r="DF204" s="79" t="n"/>
      <c r="DG204" s="79" t="n"/>
      <c r="DH204" s="79" t="n"/>
      <c r="DI204" s="79" t="n"/>
      <c r="DJ204" s="79" t="n"/>
      <c r="DK204" s="79" t="n"/>
      <c r="DL204" s="79" t="n"/>
      <c r="DM204" s="79" t="n"/>
      <c r="DN204" s="79" t="n"/>
      <c r="DO204" s="79" t="n"/>
      <c r="DP204" s="79" t="n"/>
      <c r="DQ204" s="79" t="n"/>
      <c r="DR204" s="79" t="n"/>
      <c r="DS204" s="79" t="n"/>
      <c r="DT204" s="79" t="n"/>
      <c r="DU204" s="79" t="n"/>
      <c r="DV204" s="79" t="n"/>
      <c r="DW204" s="79" t="n"/>
      <c r="DZ204" s="78" t="n">
        <v>14</v>
      </c>
      <c r="EA204" s="79" t="n"/>
      <c r="EB204" s="79" t="n"/>
      <c r="EC204" s="79" t="n"/>
      <c r="ED204" s="79" t="n"/>
      <c r="EE204" s="79" t="n"/>
      <c r="EF204" s="79" t="n"/>
      <c r="EG204" s="79" t="n"/>
      <c r="EH204" s="79" t="n"/>
      <c r="EI204" s="79" t="n"/>
      <c r="EJ204" s="79" t="n"/>
      <c r="EK204" s="79" t="n"/>
      <c r="EL204" s="79" t="n"/>
      <c r="EM204" s="79" t="n"/>
      <c r="EN204" s="79" t="n"/>
      <c r="EO204" s="79" t="n"/>
      <c r="EP204" s="79" t="n"/>
      <c r="EQ204" s="79" t="n"/>
      <c r="ER204" s="79" t="n"/>
      <c r="ES204" s="79" t="n"/>
      <c r="ET204" s="79" t="n"/>
      <c r="EU204" s="79" t="n"/>
      <c r="EV204" s="79" t="n"/>
      <c r="EW204" s="79" t="n"/>
      <c r="EX204" s="79" t="n"/>
      <c r="EY204" s="79" t="n"/>
      <c r="EZ204" s="79" t="n"/>
      <c r="FA204" s="79" t="n"/>
      <c r="FB204" s="79" t="n"/>
      <c r="FC204" s="79" t="n"/>
      <c r="FD204" s="79" t="n"/>
      <c r="FE204" s="79" t="n"/>
      <c r="FF204" s="79" t="n"/>
      <c r="FG204" s="79" t="n"/>
      <c r="FH204" s="79" t="n"/>
      <c r="FI204" s="79" t="n"/>
      <c r="FJ204" s="79" t="n"/>
      <c r="FK204" s="79" t="n"/>
      <c r="FL204" s="79" t="n"/>
      <c r="FM204" s="79" t="n"/>
      <c r="FN204" s="79" t="n"/>
      <c r="FQ204" s="78" t="n">
        <v>14</v>
      </c>
      <c r="FR204" s="79" t="n"/>
      <c r="FS204" s="79" t="n"/>
      <c r="FT204" s="79" t="n"/>
      <c r="FU204" s="79" t="n"/>
      <c r="FV204" s="79" t="n"/>
      <c r="FW204" s="79" t="n"/>
      <c r="FX204" s="79" t="n"/>
      <c r="FY204" s="79" t="n"/>
      <c r="FZ204" s="79" t="n"/>
      <c r="GA204" s="79" t="n"/>
      <c r="GB204" s="79" t="n"/>
      <c r="GC204" s="79" t="n"/>
      <c r="GD204" s="79" t="n"/>
      <c r="GE204" s="79" t="n"/>
      <c r="GF204" s="79" t="n"/>
      <c r="GG204" s="79" t="n"/>
      <c r="GH204" s="79" t="n"/>
      <c r="GI204" s="79" t="n"/>
      <c r="GJ204" s="79" t="n"/>
      <c r="GK204" s="79" t="n"/>
      <c r="GL204" s="79" t="n"/>
      <c r="GM204" s="79" t="n"/>
      <c r="GN204" s="79" t="n"/>
      <c r="GO204" s="79" t="n"/>
      <c r="GP204" s="79" t="n"/>
      <c r="GQ204" s="79" t="n"/>
      <c r="GR204" s="79" t="n"/>
      <c r="GS204" s="79" t="n"/>
      <c r="GT204" s="79" t="n"/>
      <c r="GU204" s="79" t="n"/>
      <c r="GV204" s="79" t="n"/>
      <c r="GW204" s="79" t="n"/>
      <c r="GX204" s="79" t="n"/>
      <c r="GY204" s="79" t="n"/>
      <c r="GZ204" s="79" t="n"/>
      <c r="HA204" s="79" t="n"/>
      <c r="HB204" s="79" t="n"/>
      <c r="HC204" s="79" t="n"/>
      <c r="HD204" s="79" t="n"/>
      <c r="HE204" s="79" t="n"/>
      <c r="HH204" s="78" t="n">
        <v>14</v>
      </c>
      <c r="HI204" s="79" t="n"/>
      <c r="HJ204" s="79" t="n"/>
      <c r="HK204" s="79" t="n"/>
      <c r="HL204" s="79" t="n"/>
      <c r="HM204" s="79" t="n"/>
      <c r="HN204" s="79" t="n"/>
      <c r="HO204" s="79" t="n"/>
      <c r="HP204" s="79" t="n"/>
      <c r="HQ204" s="79" t="n"/>
      <c r="HR204" s="79" t="n"/>
      <c r="HS204" s="79" t="n"/>
      <c r="HT204" s="79" t="n"/>
      <c r="HU204" s="79" t="n"/>
      <c r="HV204" s="79" t="n"/>
      <c r="HW204" s="79" t="n"/>
      <c r="HX204" s="79" t="n"/>
      <c r="HY204" s="79" t="n"/>
      <c r="HZ204" s="79" t="n"/>
      <c r="IA204" s="79" t="n"/>
      <c r="IB204" s="79" t="n"/>
      <c r="IC204" s="79" t="n"/>
      <c r="ID204" s="79" t="n"/>
      <c r="IE204" s="79" t="n"/>
      <c r="IF204" s="79" t="n"/>
      <c r="IG204" s="79" t="n"/>
      <c r="IH204" s="79" t="n"/>
      <c r="II204" s="79" t="n"/>
      <c r="IJ204" s="79" t="n"/>
      <c r="IK204" s="79" t="n"/>
      <c r="IL204" s="79" t="n"/>
      <c r="IM204" s="79" t="n"/>
      <c r="IN204" s="79" t="n"/>
      <c r="IO204" s="79" t="n"/>
      <c r="IP204" s="79" t="n"/>
      <c r="IQ204" s="79" t="n"/>
      <c r="IR204" s="79" t="n"/>
      <c r="IS204" s="79" t="n"/>
      <c r="IT204" s="79" t="n"/>
      <c r="IU204" s="79" t="n"/>
      <c r="IV204" s="79" t="n"/>
      <c r="IY204" s="78" t="n">
        <v>14</v>
      </c>
      <c r="IZ204" s="79" t="n"/>
      <c r="JA204" s="79" t="n"/>
      <c r="JB204" s="79" t="n"/>
      <c r="JC204" s="79" t="n"/>
      <c r="JD204" s="79" t="n"/>
      <c r="JE204" s="79" t="n"/>
      <c r="JF204" s="79" t="n"/>
      <c r="JG204" s="79" t="n"/>
      <c r="JH204" s="79" t="n"/>
      <c r="JI204" s="79" t="n"/>
      <c r="JJ204" s="79" t="n"/>
      <c r="JK204" s="79" t="n"/>
      <c r="JL204" s="79" t="n"/>
      <c r="JM204" s="79" t="n"/>
      <c r="JN204" s="79" t="n"/>
      <c r="JO204" s="79" t="n"/>
      <c r="JP204" s="79" t="n"/>
      <c r="JQ204" s="79" t="n"/>
      <c r="JR204" s="79" t="n"/>
      <c r="JS204" s="79" t="n"/>
      <c r="JT204" s="79" t="n"/>
      <c r="JU204" s="79" t="n"/>
      <c r="JV204" s="79" t="n"/>
      <c r="JW204" s="79" t="n"/>
      <c r="JX204" s="79" t="n"/>
      <c r="JY204" s="79" t="n"/>
      <c r="JZ204" s="79" t="n"/>
      <c r="KA204" s="79" t="n"/>
      <c r="KB204" s="79" t="n"/>
      <c r="KC204" s="79" t="n"/>
      <c r="KD204" s="79" t="n"/>
      <c r="KE204" s="79" t="n"/>
      <c r="KF204" s="79" t="n"/>
      <c r="KG204" s="79" t="n"/>
      <c r="KH204" s="79" t="n"/>
      <c r="KI204" s="79" t="n"/>
      <c r="KJ204" s="79" t="n"/>
      <c r="KK204" s="79" t="n"/>
      <c r="KL204" s="79" t="n"/>
      <c r="KM204" s="79" t="n"/>
      <c r="KP204" s="78" t="n">
        <v>14</v>
      </c>
      <c r="KQ204" s="79" t="n"/>
      <c r="KR204" s="79" t="n"/>
      <c r="KS204" s="79" t="n"/>
      <c r="KT204" s="79" t="n"/>
      <c r="KU204" s="79" t="n"/>
      <c r="KV204" s="79" t="n"/>
      <c r="KW204" s="79" t="n"/>
      <c r="KX204" s="79" t="n"/>
      <c r="KY204" s="79" t="n"/>
      <c r="KZ204" s="79" t="n"/>
      <c r="LA204" s="79" t="n"/>
      <c r="LB204" s="79" t="n"/>
      <c r="LC204" s="79" t="n"/>
      <c r="LD204" s="79" t="n"/>
      <c r="LE204" s="79" t="n"/>
      <c r="LF204" s="79" t="n"/>
      <c r="LG204" s="79" t="n"/>
      <c r="LH204" s="79" t="n"/>
      <c r="LI204" s="79" t="n"/>
      <c r="LJ204" s="79" t="n"/>
      <c r="LK204" s="79" t="n"/>
      <c r="LL204" s="79" t="n"/>
      <c r="LM204" s="79" t="n"/>
      <c r="LN204" s="79" t="n"/>
      <c r="LO204" s="79" t="n"/>
      <c r="LP204" s="79" t="n"/>
      <c r="LQ204" s="79" t="n"/>
      <c r="LR204" s="79" t="n"/>
      <c r="LS204" s="79" t="n"/>
      <c r="LT204" s="79" t="n"/>
      <c r="LU204" s="79" t="n"/>
      <c r="LV204" s="79" t="n"/>
      <c r="LW204" s="79" t="n"/>
      <c r="LX204" s="79" t="n"/>
      <c r="LY204" s="79" t="n"/>
      <c r="LZ204" s="79" t="n"/>
      <c r="MA204" s="79" t="n"/>
      <c r="MB204" s="79" t="n"/>
      <c r="MC204" s="79" t="n"/>
      <c r="MD204" s="79" t="n"/>
      <c r="MG204" s="78" t="n">
        <v>14</v>
      </c>
      <c r="MH204" s="79" t="n"/>
      <c r="MI204" s="79" t="n"/>
      <c r="MJ204" s="79" t="n"/>
      <c r="MK204" s="79" t="n"/>
      <c r="ML204" s="79" t="n"/>
      <c r="MM204" s="79" t="n"/>
      <c r="MN204" s="79" t="n"/>
      <c r="MO204" s="79" t="n"/>
      <c r="MP204" s="79" t="n"/>
      <c r="MQ204" s="79" t="n"/>
      <c r="MR204" s="79" t="n"/>
      <c r="MS204" s="79" t="n"/>
      <c r="MT204" s="79" t="n"/>
      <c r="MU204" s="79" t="n"/>
      <c r="MV204" s="79" t="n"/>
      <c r="MW204" s="79" t="n"/>
      <c r="MX204" s="79" t="n"/>
      <c r="MY204" s="79" t="n"/>
      <c r="MZ204" s="79" t="n"/>
      <c r="NA204" s="79" t="n"/>
      <c r="NB204" s="79" t="n"/>
      <c r="NC204" s="79" t="n"/>
      <c r="ND204" s="79" t="n"/>
      <c r="NE204" s="79" t="n"/>
      <c r="NF204" s="79" t="n"/>
      <c r="NG204" s="79" t="n"/>
      <c r="NH204" s="79" t="n"/>
      <c r="NI204" s="79" t="n"/>
      <c r="NJ204" s="79" t="n"/>
      <c r="NK204" s="79" t="n"/>
      <c r="NL204" s="79" t="n"/>
      <c r="NM204" s="79" t="n"/>
      <c r="NN204" s="79" t="n"/>
      <c r="NO204" s="79" t="n"/>
      <c r="NP204" s="79" t="n"/>
      <c r="NQ204" s="79" t="n"/>
      <c r="NR204" s="79" t="n"/>
      <c r="NS204" s="79" t="n"/>
      <c r="NT204" s="79" t="n"/>
      <c r="NU204" s="79" t="n"/>
      <c r="NX204" s="78" t="n">
        <v>14</v>
      </c>
      <c r="NY204" s="79" t="n"/>
      <c r="NZ204" s="79" t="n"/>
      <c r="OA204" s="79" t="n"/>
      <c r="OB204" s="79" t="n"/>
      <c r="OC204" s="79" t="n"/>
      <c r="OD204" s="79" t="n"/>
      <c r="OE204" s="79" t="n"/>
      <c r="OF204" s="79" t="n"/>
      <c r="OG204" s="79" t="n"/>
      <c r="OH204" s="79" t="n"/>
      <c r="OI204" s="79" t="n"/>
      <c r="OJ204" s="79" t="n"/>
      <c r="OK204" s="79" t="n"/>
      <c r="OL204" s="79" t="n"/>
      <c r="OM204" s="79" t="n"/>
      <c r="ON204" s="79" t="n"/>
      <c r="OO204" s="79" t="n"/>
      <c r="OP204" s="79" t="n"/>
      <c r="OQ204" s="79" t="n"/>
      <c r="OR204" s="79" t="n"/>
      <c r="OS204" s="79" t="n"/>
      <c r="OT204" s="79" t="n"/>
      <c r="OU204" s="79" t="n"/>
      <c r="OV204" s="79" t="n"/>
      <c r="OW204" s="79" t="n"/>
      <c r="OX204" s="79" t="n"/>
      <c r="OY204" s="79" t="n"/>
      <c r="OZ204" s="79" t="n"/>
      <c r="PA204" s="79" t="n"/>
      <c r="PB204" s="79" t="n"/>
      <c r="PC204" s="79" t="n"/>
      <c r="PD204" s="79" t="n"/>
      <c r="PE204" s="79" t="n"/>
      <c r="PF204" s="79" t="n"/>
      <c r="PG204" s="79" t="n"/>
      <c r="PH204" s="79" t="n"/>
      <c r="PI204" s="79" t="n"/>
      <c r="PJ204" s="79" t="n"/>
      <c r="PK204" s="79" t="n"/>
      <c r="PL204" s="79" t="n"/>
      <c r="PO204" s="78" t="n">
        <v>14</v>
      </c>
      <c r="PP204" s="79" t="n"/>
      <c r="PQ204" s="79" t="n"/>
      <c r="PR204" s="79" t="n"/>
      <c r="PS204" s="79" t="n"/>
      <c r="PT204" s="79" t="n"/>
      <c r="PU204" s="79" t="n"/>
      <c r="PV204" s="79" t="n"/>
      <c r="PW204" s="79" t="n"/>
      <c r="PX204" s="79" t="n"/>
      <c r="PY204" s="79" t="n"/>
      <c r="PZ204" s="79" t="n"/>
      <c r="QA204" s="79" t="n"/>
      <c r="QB204" s="79" t="n"/>
      <c r="QC204" s="79" t="n"/>
      <c r="QD204" s="79" t="n"/>
      <c r="QE204" s="79" t="n"/>
      <c r="QF204" s="79" t="n"/>
      <c r="QG204" s="79" t="n"/>
      <c r="QH204" s="79" t="n"/>
      <c r="QI204" s="79" t="n"/>
      <c r="QJ204" s="79" t="n"/>
      <c r="QK204" s="79" t="n"/>
      <c r="QL204" s="79" t="n"/>
      <c r="QM204" s="79" t="n"/>
      <c r="QN204" s="79" t="n"/>
      <c r="QO204" s="79" t="n"/>
      <c r="QP204" s="79" t="n"/>
      <c r="QQ204" s="79" t="n"/>
      <c r="QR204" s="79" t="n"/>
      <c r="QS204" s="79" t="n"/>
      <c r="QT204" s="79" t="n"/>
      <c r="QU204" s="79" t="n"/>
      <c r="QV204" s="79" t="n"/>
      <c r="QW204" s="79" t="n"/>
      <c r="QX204" s="79" t="n"/>
      <c r="QY204" s="79" t="n"/>
      <c r="QZ204" s="79" t="n"/>
      <c r="RA204" s="79" t="n"/>
      <c r="RB204" s="79" t="n"/>
      <c r="RC204" s="79" t="n"/>
      <c r="RF204" s="78" t="n">
        <v>14</v>
      </c>
      <c r="RG204" s="79" t="n"/>
      <c r="RH204" s="79" t="n"/>
      <c r="RI204" s="79" t="n"/>
      <c r="RJ204" s="79" t="n"/>
      <c r="RK204" s="79" t="n"/>
      <c r="RL204" s="79" t="n"/>
      <c r="RM204" s="79" t="n"/>
      <c r="RN204" s="79" t="n"/>
      <c r="RO204" s="79" t="n"/>
      <c r="RP204" s="79" t="n"/>
      <c r="RQ204" s="79" t="n"/>
      <c r="RR204" s="79" t="n"/>
      <c r="RS204" s="79" t="n"/>
      <c r="RT204" s="79" t="n"/>
      <c r="RU204" s="79" t="n"/>
      <c r="RV204" s="79" t="n"/>
      <c r="RW204" s="79" t="n"/>
      <c r="RX204" s="79" t="n"/>
      <c r="RY204" s="79" t="n"/>
      <c r="RZ204" s="79" t="n"/>
      <c r="SA204" s="79" t="n"/>
      <c r="SB204" s="79" t="n"/>
      <c r="SC204" s="79" t="n"/>
      <c r="SD204" s="79" t="n"/>
      <c r="SE204" s="79" t="n"/>
      <c r="SF204" s="79" t="n"/>
      <c r="SG204" s="79" t="n"/>
      <c r="SH204" s="79" t="n"/>
      <c r="SI204" s="79" t="n"/>
      <c r="SJ204" s="79" t="n"/>
      <c r="SK204" s="79" t="n"/>
      <c r="SL204" s="79" t="n"/>
      <c r="SM204" s="79" t="n"/>
      <c r="SN204" s="79" t="n"/>
      <c r="SO204" s="79" t="n"/>
      <c r="SP204" s="79" t="n"/>
      <c r="SQ204" s="79" t="n"/>
      <c r="SR204" s="79" t="n"/>
      <c r="SS204" s="79" t="n"/>
      <c r="ST204" s="79" t="n"/>
      <c r="SW204" s="78" t="n">
        <v>14</v>
      </c>
      <c r="SX204" s="79" t="n"/>
      <c r="SY204" s="79" t="n"/>
      <c r="SZ204" s="79" t="n"/>
      <c r="TA204" s="79" t="n"/>
      <c r="TB204" s="79" t="n"/>
      <c r="TC204" s="79" t="n"/>
      <c r="TD204" s="79" t="n"/>
      <c r="TE204" s="79" t="n"/>
      <c r="TF204" s="79" t="n"/>
      <c r="TG204" s="79" t="n"/>
      <c r="TH204" s="79" t="n"/>
      <c r="TI204" s="79" t="n"/>
      <c r="TJ204" s="79" t="n"/>
      <c r="TK204" s="79" t="n"/>
      <c r="TL204" s="79" t="n"/>
      <c r="TM204" s="79" t="n"/>
      <c r="TN204" s="79" t="n"/>
      <c r="TO204" s="79" t="n"/>
      <c r="TP204" s="79" t="n"/>
      <c r="TQ204" s="79" t="n"/>
      <c r="TR204" s="79" t="n"/>
      <c r="TS204" s="79" t="n"/>
      <c r="TT204" s="79" t="n"/>
      <c r="TU204" s="79" t="n"/>
      <c r="TV204" s="79" t="n"/>
      <c r="TW204" s="79" t="n"/>
      <c r="TX204" s="79" t="n"/>
      <c r="TY204" s="79" t="n"/>
      <c r="TZ204" s="79" t="n"/>
      <c r="UA204" s="79" t="n"/>
      <c r="UB204" s="79" t="n"/>
      <c r="UC204" s="79" t="n"/>
      <c r="UD204" s="79" t="n"/>
      <c r="UE204" s="79" t="n"/>
      <c r="UF204" s="79" t="n"/>
      <c r="UG204" s="79" t="n"/>
      <c r="UH204" s="79" t="n"/>
      <c r="UI204" s="79" t="n"/>
      <c r="UJ204" s="79" t="n"/>
      <c r="UK204" s="79" t="n"/>
      <c r="UN204" s="78" t="n">
        <v>14</v>
      </c>
      <c r="UO204" s="79" t="n"/>
      <c r="UP204" s="79" t="n"/>
      <c r="UQ204" s="79" t="n"/>
      <c r="UR204" s="79" t="n"/>
      <c r="US204" s="79" t="n"/>
      <c r="UT204" s="79" t="n"/>
      <c r="UU204" s="79" t="n"/>
      <c r="UV204" s="79" t="n"/>
      <c r="UW204" s="79" t="n"/>
      <c r="UX204" s="79" t="n"/>
      <c r="UY204" s="79" t="n"/>
      <c r="UZ204" s="79" t="n"/>
      <c r="VA204" s="79" t="n"/>
      <c r="VB204" s="79" t="n"/>
      <c r="VC204" s="79" t="n"/>
      <c r="VD204" s="79" t="n"/>
      <c r="VE204" s="79" t="n"/>
      <c r="VF204" s="79" t="n"/>
      <c r="VG204" s="79" t="n"/>
      <c r="VH204" s="79" t="n"/>
      <c r="VI204" s="79" t="n"/>
      <c r="VJ204" s="79" t="n"/>
      <c r="VK204" s="79" t="n"/>
      <c r="VL204" s="79" t="n"/>
      <c r="VM204" s="79" t="n"/>
      <c r="VN204" s="79" t="n"/>
      <c r="VO204" s="79" t="n"/>
      <c r="VP204" s="79" t="n"/>
      <c r="VQ204" s="79" t="n"/>
      <c r="VR204" s="79" t="n"/>
      <c r="VS204" s="79" t="n"/>
      <c r="VT204" s="79" t="n"/>
      <c r="VU204" s="79" t="n"/>
      <c r="VV204" s="79" t="n"/>
      <c r="VW204" s="79" t="n"/>
      <c r="VX204" s="79" t="n"/>
      <c r="VY204" s="79" t="n"/>
      <c r="VZ204" s="79" t="n"/>
      <c r="WA204" s="79" t="n"/>
      <c r="WB204" s="79" t="n"/>
      <c r="WE204" s="78" t="n">
        <v>14</v>
      </c>
      <c r="WF204" s="79" t="n"/>
      <c r="WG204" s="79" t="n"/>
      <c r="WH204" s="79" t="n"/>
      <c r="WI204" s="79" t="n"/>
      <c r="WJ204" s="79" t="n"/>
      <c r="WK204" s="79" t="n"/>
      <c r="WL204" s="79" t="n"/>
      <c r="WM204" s="79" t="n"/>
      <c r="WN204" s="79" t="n"/>
      <c r="WO204" s="79" t="n"/>
      <c r="WP204" s="79" t="n"/>
      <c r="WQ204" s="79" t="n"/>
      <c r="WR204" s="79" t="n"/>
      <c r="WS204" s="79" t="n"/>
      <c r="WT204" s="79" t="n"/>
      <c r="WU204" s="79" t="n"/>
      <c r="WV204" s="79" t="n"/>
      <c r="WW204" s="79" t="n"/>
      <c r="WX204" s="79" t="n"/>
      <c r="WY204" s="79" t="n"/>
      <c r="WZ204" s="79" t="n"/>
      <c r="XA204" s="79" t="n"/>
      <c r="XB204" s="79" t="n"/>
      <c r="XC204" s="79" t="n"/>
      <c r="XD204" s="79" t="n"/>
      <c r="XE204" s="79" t="n"/>
      <c r="XF204" s="79" t="n"/>
      <c r="XG204" s="79" t="n"/>
      <c r="XH204" s="79" t="n"/>
      <c r="XI204" s="79" t="n"/>
      <c r="XJ204" s="79" t="n"/>
      <c r="XK204" s="79" t="n"/>
      <c r="XL204" s="79" t="n"/>
      <c r="XM204" s="79" t="n"/>
      <c r="XN204" s="79" t="n"/>
      <c r="XO204" s="79" t="n"/>
      <c r="XP204" s="79" t="n"/>
      <c r="XQ204" s="79" t="n"/>
      <c r="XR204" s="79" t="n"/>
      <c r="XS204" s="79" t="n"/>
      <c r="XV204" s="78" t="n">
        <v>14</v>
      </c>
      <c r="XW204" s="79" t="n"/>
      <c r="XX204" s="79" t="n"/>
      <c r="XY204" s="79" t="n"/>
      <c r="XZ204" s="79" t="n"/>
      <c r="YA204" s="79" t="n"/>
      <c r="YB204" s="79" t="n"/>
      <c r="YC204" s="79" t="n"/>
      <c r="YD204" s="79" t="n"/>
      <c r="YE204" s="79" t="n"/>
      <c r="YF204" s="79" t="n"/>
      <c r="YG204" s="79" t="n"/>
      <c r="YH204" s="79" t="n"/>
      <c r="YI204" s="79" t="n"/>
      <c r="YJ204" s="79" t="n"/>
      <c r="YK204" s="79" t="n"/>
      <c r="YL204" s="79" t="n"/>
      <c r="YM204" s="79" t="n"/>
      <c r="YN204" s="79" t="n"/>
      <c r="YO204" s="79" t="n"/>
      <c r="YP204" s="79" t="n"/>
      <c r="YQ204" s="79" t="n"/>
      <c r="YR204" s="79" t="n"/>
      <c r="YS204" s="79" t="n"/>
      <c r="YT204" s="79" t="n"/>
      <c r="YU204" s="79" t="n"/>
      <c r="YV204" s="79" t="n"/>
      <c r="YW204" s="79" t="n"/>
      <c r="YX204" s="79" t="n"/>
      <c r="YY204" s="79" t="n"/>
      <c r="YZ204" s="79" t="n"/>
      <c r="ZA204" s="79" t="n"/>
      <c r="ZB204" s="79" t="n"/>
      <c r="ZC204" s="79" t="n"/>
      <c r="ZD204" s="79" t="n"/>
      <c r="ZE204" s="79" t="n"/>
      <c r="ZF204" s="79" t="n"/>
      <c r="ZG204" s="79" t="n"/>
      <c r="ZH204" s="79" t="n"/>
      <c r="ZI204" s="79" t="n"/>
      <c r="ZJ204" s="79" t="n"/>
      <c r="ZM204" s="78" t="n">
        <v>14</v>
      </c>
      <c r="ZN204" s="79" t="n"/>
      <c r="ZO204" s="79" t="n"/>
      <c r="ZP204" s="79" t="n"/>
      <c r="ZQ204" s="79" t="n"/>
      <c r="ZR204" s="79" t="n"/>
      <c r="ZS204" s="79" t="n"/>
      <c r="ZT204" s="79" t="n"/>
      <c r="ZU204" s="79" t="n"/>
      <c r="ZV204" s="79" t="n"/>
      <c r="ZW204" s="79" t="n"/>
      <c r="ZX204" s="79" t="n"/>
      <c r="ZY204" s="79" t="n"/>
      <c r="ZZ204" s="79" t="n"/>
      <c r="AAA204" s="79" t="n"/>
      <c r="AAB204" s="79" t="n"/>
      <c r="AAC204" s="79" t="n"/>
      <c r="AAD204" s="79" t="n"/>
      <c r="AAE204" s="79" t="n"/>
      <c r="AAF204" s="79" t="n"/>
      <c r="AAG204" s="79" t="n"/>
      <c r="AAH204" s="79" t="n"/>
      <c r="AAI204" s="79" t="n"/>
      <c r="AAJ204" s="79" t="n"/>
      <c r="AAK204" s="79" t="n"/>
      <c r="AAL204" s="79" t="n"/>
      <c r="AAM204" s="79" t="n"/>
      <c r="AAN204" s="79" t="n"/>
      <c r="AAO204" s="79" t="n"/>
      <c r="AAP204" s="79" t="n"/>
      <c r="AAQ204" s="79" t="n"/>
      <c r="AAR204" s="79" t="n"/>
      <c r="AAS204" s="79" t="n"/>
      <c r="AAT204" s="79" t="n"/>
      <c r="AAU204" s="79" t="n"/>
      <c r="AAV204" s="79" t="n"/>
      <c r="AAW204" s="79" t="n"/>
      <c r="AAX204" s="79" t="n"/>
      <c r="AAY204" s="79" t="n"/>
      <c r="AAZ204" s="79" t="n"/>
      <c r="ABA204" s="79" t="n"/>
      <c r="ABD204" s="78" t="n">
        <v>14</v>
      </c>
      <c r="ABE204" s="79" t="n"/>
      <c r="ABF204" s="79" t="n"/>
      <c r="ABG204" s="79" t="n"/>
      <c r="ABH204" s="79" t="n"/>
      <c r="ABI204" s="79" t="n"/>
      <c r="ABJ204" s="79" t="n"/>
      <c r="ABK204" s="79" t="n"/>
      <c r="ABL204" s="79" t="n"/>
      <c r="ABM204" s="79" t="n"/>
      <c r="ABN204" s="79" t="n"/>
      <c r="ABO204" s="79" t="n"/>
      <c r="ABP204" s="79" t="n"/>
      <c r="ABQ204" s="79" t="n"/>
      <c r="ABR204" s="79" t="n"/>
      <c r="ABS204" s="79" t="n"/>
      <c r="ABT204" s="79" t="n"/>
      <c r="ABU204" s="79" t="n"/>
      <c r="ABV204" s="79" t="n"/>
      <c r="ABW204" s="79" t="n"/>
      <c r="ABX204" s="79" t="n"/>
      <c r="ABY204" s="79" t="n"/>
      <c r="ABZ204" s="79" t="n"/>
      <c r="ACA204" s="79" t="n"/>
      <c r="ACB204" s="79" t="n"/>
      <c r="ACC204" s="79" t="n"/>
      <c r="ACD204" s="79" t="n"/>
      <c r="ACE204" s="79" t="n"/>
      <c r="ACF204" s="79" t="n"/>
      <c r="ACG204" s="79" t="n"/>
      <c r="ACH204" s="79" t="n"/>
      <c r="ACI204" s="79" t="n"/>
      <c r="ACJ204" s="79" t="n"/>
      <c r="ACK204" s="79" t="n"/>
      <c r="ACL204" s="79" t="n"/>
      <c r="ACM204" s="79" t="n"/>
      <c r="ACN204" s="79" t="n"/>
      <c r="ACO204" s="79" t="n"/>
      <c r="ACP204" s="79" t="n"/>
      <c r="ACQ204" s="79" t="n"/>
      <c r="ACR204" s="79" t="n"/>
      <c r="ACU204" s="78" t="n">
        <v>14</v>
      </c>
      <c r="ACV204" s="79" t="n"/>
      <c r="ACW204" s="79" t="n"/>
      <c r="ACX204" s="79" t="n"/>
      <c r="ACY204" s="79" t="n"/>
      <c r="ACZ204" s="79" t="n"/>
      <c r="ADA204" s="79" t="n"/>
      <c r="ADB204" s="79" t="n"/>
      <c r="ADC204" s="79" t="n"/>
      <c r="ADD204" s="79" t="n"/>
      <c r="ADE204" s="79" t="n"/>
      <c r="ADF204" s="79" t="n"/>
      <c r="ADG204" s="79" t="n"/>
      <c r="ADH204" s="79" t="n"/>
      <c r="ADI204" s="79" t="n"/>
      <c r="ADJ204" s="79" t="n"/>
      <c r="ADK204" s="79" t="n"/>
      <c r="ADL204" s="79" t="n"/>
      <c r="ADM204" s="79" t="n"/>
      <c r="ADN204" s="79" t="n"/>
      <c r="ADO204" s="79" t="n"/>
      <c r="ADP204" s="79" t="n"/>
      <c r="ADQ204" s="79" t="n"/>
      <c r="ADR204" s="79" t="n"/>
      <c r="ADS204" s="79" t="n"/>
      <c r="ADT204" s="79" t="n"/>
      <c r="ADU204" s="79" t="n"/>
      <c r="ADV204" s="79" t="n"/>
      <c r="ADW204" s="79" t="n"/>
      <c r="ADX204" s="79" t="n"/>
      <c r="ADY204" s="79" t="n"/>
      <c r="ADZ204" s="79" t="n"/>
      <c r="AEA204" s="79" t="n"/>
      <c r="AEB204" s="79" t="n"/>
      <c r="AEC204" s="79" t="n"/>
      <c r="AED204" s="79" t="n"/>
      <c r="AEE204" s="79" t="n"/>
      <c r="AEF204" s="79" t="n"/>
      <c r="AEG204" s="79" t="n"/>
      <c r="AEH204" s="79" t="n"/>
      <c r="AEI204" s="79" t="n"/>
      <c r="AEL204" s="78" t="n">
        <v>14</v>
      </c>
      <c r="AEM204" s="79" t="n"/>
      <c r="AEN204" s="79" t="n"/>
      <c r="AEO204" s="79" t="n"/>
      <c r="AEP204" s="79" t="n"/>
      <c r="AEQ204" s="79" t="n"/>
      <c r="AER204" s="79" t="n"/>
      <c r="AES204" s="79" t="n"/>
      <c r="AET204" s="79" t="n"/>
      <c r="AEU204" s="79" t="n"/>
      <c r="AEV204" s="79" t="n"/>
      <c r="AEW204" s="79" t="n"/>
      <c r="AEX204" s="79" t="n"/>
      <c r="AEY204" s="79" t="n"/>
      <c r="AEZ204" s="79" t="n"/>
      <c r="AFA204" s="79" t="n"/>
      <c r="AFB204" s="79" t="n"/>
      <c r="AFC204" s="79" t="n"/>
      <c r="AFD204" s="79" t="n"/>
      <c r="AFE204" s="79" t="n"/>
      <c r="AFF204" s="79" t="n"/>
      <c r="AFG204" s="79" t="n"/>
      <c r="AFH204" s="79" t="n"/>
      <c r="AFI204" s="79" t="n"/>
      <c r="AFJ204" s="79" t="n"/>
      <c r="AFK204" s="79" t="n"/>
      <c r="AFL204" s="79" t="n"/>
      <c r="AFM204" s="79" t="n"/>
      <c r="AFN204" s="79" t="n"/>
      <c r="AFO204" s="79" t="n"/>
      <c r="AFP204" s="79" t="n"/>
      <c r="AFQ204" s="79" t="n"/>
      <c r="AFR204" s="79" t="n"/>
      <c r="AFS204" s="79" t="n"/>
      <c r="AFT204" s="79" t="n"/>
      <c r="AFU204" s="79" t="n"/>
      <c r="AFV204" s="79" t="n"/>
      <c r="AFW204" s="79" t="n"/>
      <c r="AFX204" s="79" t="n"/>
      <c r="AFY204" s="79" t="n"/>
      <c r="AFZ204" s="79" t="n"/>
    </row>
    <row r="205">
      <c r="A205" s="78" t="n">
        <v>15</v>
      </c>
      <c r="B205" s="79" t="n"/>
      <c r="C205" s="79" t="n"/>
      <c r="D205" s="79" t="n"/>
      <c r="E205" s="79" t="n"/>
      <c r="F205" s="79" t="n"/>
      <c r="G205" s="79" t="n"/>
      <c r="H205" s="79" t="n"/>
      <c r="I205" s="79" t="n"/>
      <c r="J205" s="79" t="n"/>
      <c r="K205" s="79" t="n"/>
      <c r="L205" s="79" t="n"/>
      <c r="M205" s="79" t="n"/>
      <c r="N205" s="79" t="n"/>
      <c r="O205" s="79" t="n"/>
      <c r="P205" s="79" t="n"/>
      <c r="Q205" s="79" t="n"/>
      <c r="R205" s="79" t="n"/>
      <c r="S205" s="79" t="n"/>
      <c r="T205" s="79" t="n"/>
      <c r="U205" s="79" t="n"/>
      <c r="V205" s="79" t="n"/>
      <c r="W205" s="79" t="n"/>
      <c r="X205" s="79" t="n"/>
      <c r="Y205" s="79" t="n"/>
      <c r="Z205" s="79" t="n"/>
      <c r="AA205" s="79" t="n"/>
      <c r="AB205" s="79" t="n"/>
      <c r="AC205" s="79" t="n"/>
      <c r="AD205" s="79" t="n"/>
      <c r="AE205" s="79" t="n"/>
      <c r="AF205" s="79" t="n"/>
      <c r="AG205" s="79" t="n"/>
      <c r="AH205" s="79" t="n"/>
      <c r="AI205" s="79" t="n"/>
      <c r="AJ205" s="79" t="n"/>
      <c r="AK205" s="79" t="n"/>
      <c r="AL205" s="79" t="n"/>
      <c r="AM205" s="79" t="n"/>
      <c r="AN205" s="79" t="n"/>
      <c r="AO205" s="79" t="n"/>
      <c r="AR205" s="78" t="n">
        <v>15</v>
      </c>
      <c r="AS205" s="79" t="n"/>
      <c r="AT205" s="79" t="n"/>
      <c r="AU205" s="79" t="n"/>
      <c r="AV205" s="79" t="n"/>
      <c r="AW205" s="79" t="n"/>
      <c r="AX205" s="79" t="n"/>
      <c r="AY205" s="79" t="n"/>
      <c r="AZ205" s="79" t="n"/>
      <c r="BA205" s="79" t="n"/>
      <c r="BB205" s="79" t="n"/>
      <c r="BC205" s="79" t="n"/>
      <c r="BD205" s="79" t="n"/>
      <c r="BE205" s="79" t="n"/>
      <c r="BF205" s="79" t="n"/>
      <c r="BG205" s="79" t="n"/>
      <c r="BH205" s="79" t="n"/>
      <c r="BI205" s="79" t="n"/>
      <c r="BJ205" s="79" t="n"/>
      <c r="BK205" s="79" t="n"/>
      <c r="BL205" s="79" t="n"/>
      <c r="BM205" s="79" t="n"/>
      <c r="BN205" s="79" t="n"/>
      <c r="BO205" s="79" t="n"/>
      <c r="BP205" s="79" t="n"/>
      <c r="BQ205" s="79" t="n"/>
      <c r="BR205" s="79" t="n"/>
      <c r="BS205" s="79" t="n"/>
      <c r="BT205" s="79" t="n"/>
      <c r="BU205" s="79" t="n"/>
      <c r="BV205" s="79" t="n"/>
      <c r="BW205" s="79" t="n"/>
      <c r="BX205" s="79" t="n"/>
      <c r="BY205" s="79" t="n"/>
      <c r="BZ205" s="79" t="n"/>
      <c r="CA205" s="79" t="n"/>
      <c r="CB205" s="79" t="n"/>
      <c r="CC205" s="79" t="n"/>
      <c r="CD205" s="79" t="n"/>
      <c r="CE205" s="79" t="n"/>
      <c r="CF205" s="79" t="n"/>
      <c r="CI205" s="78" t="n">
        <v>15</v>
      </c>
      <c r="CJ205" s="79" t="n"/>
      <c r="CK205" s="79" t="n"/>
      <c r="CL205" s="79" t="n"/>
      <c r="CM205" s="79" t="n"/>
      <c r="CN205" s="79" t="n"/>
      <c r="CO205" s="79" t="n"/>
      <c r="CP205" s="79" t="n"/>
      <c r="CQ205" s="79" t="n"/>
      <c r="CR205" s="79" t="n"/>
      <c r="CS205" s="79" t="n"/>
      <c r="CT205" s="79" t="n"/>
      <c r="CU205" s="79" t="n"/>
      <c r="CV205" s="79" t="n"/>
      <c r="CW205" s="79" t="n"/>
      <c r="CX205" s="79" t="n"/>
      <c r="CY205" s="79" t="n"/>
      <c r="CZ205" s="79" t="n"/>
      <c r="DA205" s="79" t="n"/>
      <c r="DB205" s="79" t="n"/>
      <c r="DC205" s="79" t="n"/>
      <c r="DD205" s="79" t="n"/>
      <c r="DE205" s="79" t="n"/>
      <c r="DF205" s="79" t="n"/>
      <c r="DG205" s="79" t="n"/>
      <c r="DH205" s="79" t="n"/>
      <c r="DI205" s="79" t="n"/>
      <c r="DJ205" s="79" t="n"/>
      <c r="DK205" s="79" t="n"/>
      <c r="DL205" s="79" t="n"/>
      <c r="DM205" s="79" t="n"/>
      <c r="DN205" s="79" t="n"/>
      <c r="DO205" s="79" t="n"/>
      <c r="DP205" s="79" t="n"/>
      <c r="DQ205" s="79" t="n"/>
      <c r="DR205" s="79" t="n"/>
      <c r="DS205" s="79" t="n"/>
      <c r="DT205" s="79" t="n"/>
      <c r="DU205" s="79" t="n"/>
      <c r="DV205" s="79" t="n"/>
      <c r="DW205" s="79" t="n"/>
      <c r="DZ205" s="78" t="n">
        <v>15</v>
      </c>
      <c r="EA205" s="79" t="n"/>
      <c r="EB205" s="79" t="n"/>
      <c r="EC205" s="79" t="n"/>
      <c r="ED205" s="79" t="n"/>
      <c r="EE205" s="79" t="n"/>
      <c r="EF205" s="79" t="n"/>
      <c r="EG205" s="79" t="n"/>
      <c r="EH205" s="79" t="n"/>
      <c r="EI205" s="79" t="n"/>
      <c r="EJ205" s="79" t="n"/>
      <c r="EK205" s="79" t="n"/>
      <c r="EL205" s="79" t="n"/>
      <c r="EM205" s="79" t="n"/>
      <c r="EN205" s="79" t="n"/>
      <c r="EO205" s="79" t="n"/>
      <c r="EP205" s="79" t="n"/>
      <c r="EQ205" s="79" t="n"/>
      <c r="ER205" s="79" t="n"/>
      <c r="ES205" s="79" t="n"/>
      <c r="ET205" s="79" t="n"/>
      <c r="EU205" s="79" t="n"/>
      <c r="EV205" s="79" t="n"/>
      <c r="EW205" s="79" t="n"/>
      <c r="EX205" s="79" t="n"/>
      <c r="EY205" s="79" t="n"/>
      <c r="EZ205" s="79" t="n"/>
      <c r="FA205" s="79" t="n"/>
      <c r="FB205" s="79" t="n"/>
      <c r="FC205" s="79" t="n"/>
      <c r="FD205" s="79" t="n"/>
      <c r="FE205" s="79" t="n"/>
      <c r="FF205" s="79" t="n"/>
      <c r="FG205" s="79" t="n"/>
      <c r="FH205" s="79" t="n"/>
      <c r="FI205" s="79" t="n"/>
      <c r="FJ205" s="79" t="n"/>
      <c r="FK205" s="79" t="n"/>
      <c r="FL205" s="79" t="n"/>
      <c r="FM205" s="79" t="n"/>
      <c r="FN205" s="79" t="n"/>
      <c r="FQ205" s="78" t="n">
        <v>15</v>
      </c>
      <c r="FR205" s="79" t="n"/>
      <c r="FS205" s="79" t="n"/>
      <c r="FT205" s="79" t="n"/>
      <c r="FU205" s="79" t="n"/>
      <c r="FV205" s="79" t="n"/>
      <c r="FW205" s="79" t="n"/>
      <c r="FX205" s="79" t="n"/>
      <c r="FY205" s="79" t="n"/>
      <c r="FZ205" s="79" t="n"/>
      <c r="GA205" s="79" t="n"/>
      <c r="GB205" s="79" t="n"/>
      <c r="GC205" s="79" t="n"/>
      <c r="GD205" s="79" t="n"/>
      <c r="GE205" s="79" t="n"/>
      <c r="GF205" s="79" t="n"/>
      <c r="GG205" s="79" t="n"/>
      <c r="GH205" s="79" t="n"/>
      <c r="GI205" s="79" t="n"/>
      <c r="GJ205" s="79" t="n"/>
      <c r="GK205" s="79" t="n"/>
      <c r="GL205" s="79" t="n"/>
      <c r="GM205" s="79" t="n"/>
      <c r="GN205" s="79" t="n"/>
      <c r="GO205" s="79" t="n"/>
      <c r="GP205" s="79" t="n"/>
      <c r="GQ205" s="79" t="n"/>
      <c r="GR205" s="79" t="n"/>
      <c r="GS205" s="79" t="n"/>
      <c r="GT205" s="79" t="n"/>
      <c r="GU205" s="79" t="n"/>
      <c r="GV205" s="79" t="n"/>
      <c r="GW205" s="79" t="n"/>
      <c r="GX205" s="79" t="n"/>
      <c r="GY205" s="79" t="n"/>
      <c r="GZ205" s="79" t="n"/>
      <c r="HA205" s="79" t="n"/>
      <c r="HB205" s="79" t="n"/>
      <c r="HC205" s="79" t="n"/>
      <c r="HD205" s="79" t="n"/>
      <c r="HE205" s="79" t="n"/>
      <c r="HH205" s="78" t="n">
        <v>15</v>
      </c>
      <c r="HI205" s="79" t="n"/>
      <c r="HJ205" s="79" t="n"/>
      <c r="HK205" s="79" t="n"/>
      <c r="HL205" s="79" t="n"/>
      <c r="HM205" s="79" t="n"/>
      <c r="HN205" s="79" t="n"/>
      <c r="HO205" s="79" t="n"/>
      <c r="HP205" s="79" t="n"/>
      <c r="HQ205" s="79" t="n"/>
      <c r="HR205" s="79" t="n"/>
      <c r="HS205" s="79" t="n"/>
      <c r="HT205" s="79" t="n"/>
      <c r="HU205" s="79" t="n"/>
      <c r="HV205" s="79" t="n"/>
      <c r="HW205" s="79" t="n"/>
      <c r="HX205" s="79" t="n"/>
      <c r="HY205" s="79" t="n"/>
      <c r="HZ205" s="79" t="n"/>
      <c r="IA205" s="79" t="n"/>
      <c r="IB205" s="79" t="n"/>
      <c r="IC205" s="79" t="n"/>
      <c r="ID205" s="79" t="n"/>
      <c r="IE205" s="79" t="n"/>
      <c r="IF205" s="79" t="n"/>
      <c r="IG205" s="79" t="n"/>
      <c r="IH205" s="79" t="n"/>
      <c r="II205" s="79" t="n"/>
      <c r="IJ205" s="79" t="n"/>
      <c r="IK205" s="79" t="n"/>
      <c r="IL205" s="79" t="n"/>
      <c r="IM205" s="79" t="n"/>
      <c r="IN205" s="79" t="n"/>
      <c r="IO205" s="79" t="n"/>
      <c r="IP205" s="79" t="n"/>
      <c r="IQ205" s="79" t="n"/>
      <c r="IR205" s="79" t="n"/>
      <c r="IS205" s="79" t="n"/>
      <c r="IT205" s="79" t="n"/>
      <c r="IU205" s="79" t="n"/>
      <c r="IV205" s="79" t="n"/>
      <c r="IY205" s="78" t="n">
        <v>15</v>
      </c>
      <c r="IZ205" s="79" t="n"/>
      <c r="JA205" s="79" t="n"/>
      <c r="JB205" s="79" t="n"/>
      <c r="JC205" s="79" t="n"/>
      <c r="JD205" s="79" t="n"/>
      <c r="JE205" s="79" t="n"/>
      <c r="JF205" s="79" t="n"/>
      <c r="JG205" s="79" t="n"/>
      <c r="JH205" s="79" t="n"/>
      <c r="JI205" s="79" t="n"/>
      <c r="JJ205" s="79" t="n"/>
      <c r="JK205" s="79" t="n"/>
      <c r="JL205" s="79" t="n"/>
      <c r="JM205" s="79" t="n"/>
      <c r="JN205" s="79" t="n"/>
      <c r="JO205" s="79" t="n"/>
      <c r="JP205" s="79" t="n"/>
      <c r="JQ205" s="79" t="n"/>
      <c r="JR205" s="79" t="n"/>
      <c r="JS205" s="79" t="n"/>
      <c r="JT205" s="79" t="n"/>
      <c r="JU205" s="79" t="n"/>
      <c r="JV205" s="79" t="n"/>
      <c r="JW205" s="79" t="n"/>
      <c r="JX205" s="79" t="n"/>
      <c r="JY205" s="79" t="n"/>
      <c r="JZ205" s="79" t="n"/>
      <c r="KA205" s="79" t="n"/>
      <c r="KB205" s="79" t="n"/>
      <c r="KC205" s="79" t="n"/>
      <c r="KD205" s="79" t="n"/>
      <c r="KE205" s="79" t="n"/>
      <c r="KF205" s="79" t="n"/>
      <c r="KG205" s="79" t="n"/>
      <c r="KH205" s="79" t="n"/>
      <c r="KI205" s="79" t="n"/>
      <c r="KJ205" s="79" t="n"/>
      <c r="KK205" s="79" t="n"/>
      <c r="KL205" s="79" t="n"/>
      <c r="KM205" s="79" t="n"/>
      <c r="KP205" s="78" t="n">
        <v>15</v>
      </c>
      <c r="KQ205" s="79" t="n"/>
      <c r="KR205" s="79" t="n"/>
      <c r="KS205" s="79" t="n"/>
      <c r="KT205" s="79" t="n"/>
      <c r="KU205" s="79" t="n"/>
      <c r="KV205" s="79" t="n"/>
      <c r="KW205" s="79" t="n"/>
      <c r="KX205" s="79" t="n"/>
      <c r="KY205" s="79" t="n"/>
      <c r="KZ205" s="79" t="n"/>
      <c r="LA205" s="79" t="n"/>
      <c r="LB205" s="79" t="n"/>
      <c r="LC205" s="79" t="n"/>
      <c r="LD205" s="79" t="n"/>
      <c r="LE205" s="79" t="n"/>
      <c r="LF205" s="79" t="n"/>
      <c r="LG205" s="79" t="n"/>
      <c r="LH205" s="79" t="n"/>
      <c r="LI205" s="79" t="n"/>
      <c r="LJ205" s="79" t="n"/>
      <c r="LK205" s="79" t="n"/>
      <c r="LL205" s="79" t="n"/>
      <c r="LM205" s="79" t="n"/>
      <c r="LN205" s="79" t="n"/>
      <c r="LO205" s="79" t="n"/>
      <c r="LP205" s="79" t="n"/>
      <c r="LQ205" s="79" t="n"/>
      <c r="LR205" s="79" t="n"/>
      <c r="LS205" s="79" t="n"/>
      <c r="LT205" s="79" t="n"/>
      <c r="LU205" s="79" t="n"/>
      <c r="LV205" s="79" t="n"/>
      <c r="LW205" s="79" t="n"/>
      <c r="LX205" s="79" t="n"/>
      <c r="LY205" s="79" t="n"/>
      <c r="LZ205" s="79" t="n"/>
      <c r="MA205" s="79" t="n"/>
      <c r="MB205" s="79" t="n"/>
      <c r="MC205" s="79" t="n"/>
      <c r="MD205" s="79" t="n"/>
      <c r="MG205" s="78" t="n">
        <v>15</v>
      </c>
      <c r="MH205" s="79" t="n"/>
      <c r="MI205" s="79" t="n"/>
      <c r="MJ205" s="79" t="n"/>
      <c r="MK205" s="79" t="n"/>
      <c r="ML205" s="79" t="n"/>
      <c r="MM205" s="79" t="n"/>
      <c r="MN205" s="79" t="n"/>
      <c r="MO205" s="79" t="n"/>
      <c r="MP205" s="79" t="n"/>
      <c r="MQ205" s="79" t="n"/>
      <c r="MR205" s="79" t="n"/>
      <c r="MS205" s="79" t="n"/>
      <c r="MT205" s="79" t="n"/>
      <c r="MU205" s="79" t="n"/>
      <c r="MV205" s="79" t="n"/>
      <c r="MW205" s="79" t="n"/>
      <c r="MX205" s="79" t="n"/>
      <c r="MY205" s="79" t="n"/>
      <c r="MZ205" s="79" t="n"/>
      <c r="NA205" s="79" t="n"/>
      <c r="NB205" s="79" t="n"/>
      <c r="NC205" s="79" t="n"/>
      <c r="ND205" s="79" t="n"/>
      <c r="NE205" s="79" t="n"/>
      <c r="NF205" s="79" t="n"/>
      <c r="NG205" s="79" t="n"/>
      <c r="NH205" s="79" t="n"/>
      <c r="NI205" s="79" t="n"/>
      <c r="NJ205" s="79" t="n"/>
      <c r="NK205" s="79" t="n"/>
      <c r="NL205" s="79" t="n"/>
      <c r="NM205" s="79" t="n"/>
      <c r="NN205" s="79" t="n"/>
      <c r="NO205" s="79" t="n"/>
      <c r="NP205" s="79" t="n"/>
      <c r="NQ205" s="79" t="n"/>
      <c r="NR205" s="79" t="n"/>
      <c r="NS205" s="79" t="n"/>
      <c r="NT205" s="79" t="n"/>
      <c r="NU205" s="79" t="n"/>
      <c r="NX205" s="78" t="n">
        <v>15</v>
      </c>
      <c r="NY205" s="79" t="n"/>
      <c r="NZ205" s="79" t="n"/>
      <c r="OA205" s="79" t="n"/>
      <c r="OB205" s="79" t="n"/>
      <c r="OC205" s="79" t="n"/>
      <c r="OD205" s="79" t="n"/>
      <c r="OE205" s="79" t="n"/>
      <c r="OF205" s="79" t="n"/>
      <c r="OG205" s="79" t="n"/>
      <c r="OH205" s="79" t="n"/>
      <c r="OI205" s="79" t="n"/>
      <c r="OJ205" s="79" t="n"/>
      <c r="OK205" s="79" t="n"/>
      <c r="OL205" s="79" t="n"/>
      <c r="OM205" s="79" t="n"/>
      <c r="ON205" s="79" t="n"/>
      <c r="OO205" s="79" t="n"/>
      <c r="OP205" s="79" t="n"/>
      <c r="OQ205" s="79" t="n"/>
      <c r="OR205" s="79" t="n"/>
      <c r="OS205" s="79" t="n"/>
      <c r="OT205" s="79" t="n"/>
      <c r="OU205" s="79" t="n"/>
      <c r="OV205" s="79" t="n"/>
      <c r="OW205" s="79" t="n"/>
      <c r="OX205" s="79" t="n"/>
      <c r="OY205" s="79" t="n"/>
      <c r="OZ205" s="79" t="n"/>
      <c r="PA205" s="79" t="n"/>
      <c r="PB205" s="79" t="n"/>
      <c r="PC205" s="79" t="n"/>
      <c r="PD205" s="79" t="n"/>
      <c r="PE205" s="79" t="n"/>
      <c r="PF205" s="79" t="n"/>
      <c r="PG205" s="79" t="n"/>
      <c r="PH205" s="79" t="n"/>
      <c r="PI205" s="79" t="n"/>
      <c r="PJ205" s="79" t="n"/>
      <c r="PK205" s="79" t="n"/>
      <c r="PL205" s="79" t="n"/>
      <c r="PO205" s="78" t="n">
        <v>15</v>
      </c>
      <c r="PP205" s="79" t="n"/>
      <c r="PQ205" s="79" t="n"/>
      <c r="PR205" s="79" t="n"/>
      <c r="PS205" s="79" t="n"/>
      <c r="PT205" s="79" t="n"/>
      <c r="PU205" s="79" t="n"/>
      <c r="PV205" s="79" t="n"/>
      <c r="PW205" s="79" t="n"/>
      <c r="PX205" s="79" t="n"/>
      <c r="PY205" s="79" t="n"/>
      <c r="PZ205" s="79" t="n"/>
      <c r="QA205" s="79" t="n"/>
      <c r="QB205" s="79" t="n"/>
      <c r="QC205" s="79" t="n"/>
      <c r="QD205" s="79" t="n"/>
      <c r="QE205" s="79" t="n"/>
      <c r="QF205" s="79" t="n"/>
      <c r="QG205" s="79" t="n"/>
      <c r="QH205" s="79" t="n"/>
      <c r="QI205" s="79" t="n"/>
      <c r="QJ205" s="79" t="n"/>
      <c r="QK205" s="79" t="n"/>
      <c r="QL205" s="79" t="n"/>
      <c r="QM205" s="79" t="n"/>
      <c r="QN205" s="79" t="n"/>
      <c r="QO205" s="79" t="n"/>
      <c r="QP205" s="79" t="n"/>
      <c r="QQ205" s="79" t="n"/>
      <c r="QR205" s="79" t="n"/>
      <c r="QS205" s="79" t="n"/>
      <c r="QT205" s="79" t="n"/>
      <c r="QU205" s="79" t="n"/>
      <c r="QV205" s="79" t="n"/>
      <c r="QW205" s="79" t="n"/>
      <c r="QX205" s="79" t="n"/>
      <c r="QY205" s="79" t="n"/>
      <c r="QZ205" s="79" t="n"/>
      <c r="RA205" s="79" t="n"/>
      <c r="RB205" s="79" t="n"/>
      <c r="RC205" s="79" t="n"/>
      <c r="RF205" s="78" t="n">
        <v>15</v>
      </c>
      <c r="RG205" s="79" t="n"/>
      <c r="RH205" s="79" t="n"/>
      <c r="RI205" s="79" t="n"/>
      <c r="RJ205" s="79" t="n"/>
      <c r="RK205" s="79" t="n"/>
      <c r="RL205" s="79" t="n"/>
      <c r="RM205" s="79" t="n"/>
      <c r="RN205" s="79" t="n"/>
      <c r="RO205" s="79" t="n"/>
      <c r="RP205" s="79" t="n"/>
      <c r="RQ205" s="79" t="n"/>
      <c r="RR205" s="79" t="n"/>
      <c r="RS205" s="79" t="n"/>
      <c r="RT205" s="79" t="n"/>
      <c r="RU205" s="79" t="n"/>
      <c r="RV205" s="79" t="n"/>
      <c r="RW205" s="79" t="n"/>
      <c r="RX205" s="79" t="n"/>
      <c r="RY205" s="79" t="n"/>
      <c r="RZ205" s="79" t="n"/>
      <c r="SA205" s="79" t="n"/>
      <c r="SB205" s="79" t="n"/>
      <c r="SC205" s="79" t="n"/>
      <c r="SD205" s="79" t="n"/>
      <c r="SE205" s="79" t="n"/>
      <c r="SF205" s="79" t="n"/>
      <c r="SG205" s="79" t="n"/>
      <c r="SH205" s="79" t="n"/>
      <c r="SI205" s="79" t="n"/>
      <c r="SJ205" s="79" t="n"/>
      <c r="SK205" s="79" t="n"/>
      <c r="SL205" s="79" t="n"/>
      <c r="SM205" s="79" t="n"/>
      <c r="SN205" s="79" t="n"/>
      <c r="SO205" s="79" t="n"/>
      <c r="SP205" s="79" t="n"/>
      <c r="SQ205" s="79" t="n"/>
      <c r="SR205" s="79" t="n"/>
      <c r="SS205" s="79" t="n"/>
      <c r="ST205" s="79" t="n"/>
      <c r="SW205" s="78" t="n">
        <v>15</v>
      </c>
      <c r="SX205" s="79" t="n"/>
      <c r="SY205" s="79" t="n"/>
      <c r="SZ205" s="79" t="n"/>
      <c r="TA205" s="79" t="n"/>
      <c r="TB205" s="79" t="n"/>
      <c r="TC205" s="79" t="n"/>
      <c r="TD205" s="79" t="n"/>
      <c r="TE205" s="79" t="n"/>
      <c r="TF205" s="79" t="n"/>
      <c r="TG205" s="79" t="n"/>
      <c r="TH205" s="79" t="n"/>
      <c r="TI205" s="79" t="n"/>
      <c r="TJ205" s="79" t="n"/>
      <c r="TK205" s="79" t="n"/>
      <c r="TL205" s="79" t="n"/>
      <c r="TM205" s="79" t="n"/>
      <c r="TN205" s="79" t="n"/>
      <c r="TO205" s="79" t="n"/>
      <c r="TP205" s="79" t="n"/>
      <c r="TQ205" s="79" t="n"/>
      <c r="TR205" s="79" t="n"/>
      <c r="TS205" s="79" t="n"/>
      <c r="TT205" s="79" t="n"/>
      <c r="TU205" s="79" t="n"/>
      <c r="TV205" s="79" t="n"/>
      <c r="TW205" s="79" t="n"/>
      <c r="TX205" s="79" t="n"/>
      <c r="TY205" s="79" t="n"/>
      <c r="TZ205" s="79" t="n"/>
      <c r="UA205" s="79" t="n"/>
      <c r="UB205" s="79" t="n"/>
      <c r="UC205" s="79" t="n"/>
      <c r="UD205" s="79" t="n"/>
      <c r="UE205" s="79" t="n"/>
      <c r="UF205" s="79" t="n"/>
      <c r="UG205" s="79" t="n"/>
      <c r="UH205" s="79" t="n"/>
      <c r="UI205" s="79" t="n"/>
      <c r="UJ205" s="79" t="n"/>
      <c r="UK205" s="79" t="n"/>
      <c r="UN205" s="78" t="n">
        <v>15</v>
      </c>
      <c r="UO205" s="79" t="n"/>
      <c r="UP205" s="79" t="n"/>
      <c r="UQ205" s="79" t="n"/>
      <c r="UR205" s="79" t="n"/>
      <c r="US205" s="79" t="n"/>
      <c r="UT205" s="79" t="n"/>
      <c r="UU205" s="79" t="n"/>
      <c r="UV205" s="79" t="n"/>
      <c r="UW205" s="79" t="n"/>
      <c r="UX205" s="79" t="n"/>
      <c r="UY205" s="79" t="n"/>
      <c r="UZ205" s="79" t="n"/>
      <c r="VA205" s="79" t="n"/>
      <c r="VB205" s="79" t="n"/>
      <c r="VC205" s="79" t="n"/>
      <c r="VD205" s="79" t="n"/>
      <c r="VE205" s="79" t="n"/>
      <c r="VF205" s="79" t="n"/>
      <c r="VG205" s="79" t="n"/>
      <c r="VH205" s="79" t="n"/>
      <c r="VI205" s="79" t="n"/>
      <c r="VJ205" s="79" t="n"/>
      <c r="VK205" s="79" t="n"/>
      <c r="VL205" s="79" t="n"/>
      <c r="VM205" s="79" t="n"/>
      <c r="VN205" s="79" t="n"/>
      <c r="VO205" s="79" t="n"/>
      <c r="VP205" s="79" t="n"/>
      <c r="VQ205" s="79" t="n"/>
      <c r="VR205" s="79" t="n"/>
      <c r="VS205" s="79" t="n"/>
      <c r="VT205" s="79" t="n"/>
      <c r="VU205" s="79" t="n"/>
      <c r="VV205" s="79" t="n"/>
      <c r="VW205" s="79" t="n"/>
      <c r="VX205" s="79" t="n"/>
      <c r="VY205" s="79" t="n"/>
      <c r="VZ205" s="79" t="n"/>
      <c r="WA205" s="79" t="n"/>
      <c r="WB205" s="79" t="n"/>
      <c r="WE205" s="78" t="n">
        <v>15</v>
      </c>
      <c r="WF205" s="79" t="n"/>
      <c r="WG205" s="79" t="n"/>
      <c r="WH205" s="79" t="n"/>
      <c r="WI205" s="79" t="n"/>
      <c r="WJ205" s="79" t="n"/>
      <c r="WK205" s="79" t="n"/>
      <c r="WL205" s="79" t="n"/>
      <c r="WM205" s="79" t="n"/>
      <c r="WN205" s="79" t="n"/>
      <c r="WO205" s="79" t="n"/>
      <c r="WP205" s="79" t="n"/>
      <c r="WQ205" s="79" t="n"/>
      <c r="WR205" s="79" t="n"/>
      <c r="WS205" s="79" t="n"/>
      <c r="WT205" s="79" t="n"/>
      <c r="WU205" s="79" t="n"/>
      <c r="WV205" s="79" t="n"/>
      <c r="WW205" s="79" t="n"/>
      <c r="WX205" s="79" t="n"/>
      <c r="WY205" s="79" t="n"/>
      <c r="WZ205" s="79" t="n"/>
      <c r="XA205" s="79" t="n"/>
      <c r="XB205" s="79" t="n"/>
      <c r="XC205" s="79" t="n"/>
      <c r="XD205" s="79" t="n"/>
      <c r="XE205" s="79" t="n"/>
      <c r="XF205" s="79" t="n"/>
      <c r="XG205" s="79" t="n"/>
      <c r="XH205" s="79" t="n"/>
      <c r="XI205" s="79" t="n"/>
      <c r="XJ205" s="79" t="n"/>
      <c r="XK205" s="79" t="n"/>
      <c r="XL205" s="79" t="n"/>
      <c r="XM205" s="79" t="n"/>
      <c r="XN205" s="79" t="n"/>
      <c r="XO205" s="79" t="n"/>
      <c r="XP205" s="79" t="n"/>
      <c r="XQ205" s="79" t="n"/>
      <c r="XR205" s="79" t="n"/>
      <c r="XS205" s="79" t="n"/>
      <c r="XV205" s="78" t="n">
        <v>15</v>
      </c>
      <c r="XW205" s="79" t="n"/>
      <c r="XX205" s="79" t="n"/>
      <c r="XY205" s="79" t="n"/>
      <c r="XZ205" s="79" t="n"/>
      <c r="YA205" s="79" t="n"/>
      <c r="YB205" s="79" t="n"/>
      <c r="YC205" s="79" t="n"/>
      <c r="YD205" s="79" t="n"/>
      <c r="YE205" s="79" t="n"/>
      <c r="YF205" s="79" t="n"/>
      <c r="YG205" s="79" t="n"/>
      <c r="YH205" s="79" t="n"/>
      <c r="YI205" s="79" t="n"/>
      <c r="YJ205" s="79" t="n"/>
      <c r="YK205" s="79" t="n"/>
      <c r="YL205" s="79" t="n"/>
      <c r="YM205" s="79" t="n"/>
      <c r="YN205" s="79" t="n"/>
      <c r="YO205" s="79" t="n"/>
      <c r="YP205" s="79" t="n"/>
      <c r="YQ205" s="79" t="n"/>
      <c r="YR205" s="79" t="n"/>
      <c r="YS205" s="79" t="n"/>
      <c r="YT205" s="79" t="n"/>
      <c r="YU205" s="79" t="n"/>
      <c r="YV205" s="79" t="n"/>
      <c r="YW205" s="79" t="n"/>
      <c r="YX205" s="79" t="n"/>
      <c r="YY205" s="79" t="n"/>
      <c r="YZ205" s="79" t="n"/>
      <c r="ZA205" s="79" t="n"/>
      <c r="ZB205" s="79" t="n"/>
      <c r="ZC205" s="79" t="n"/>
      <c r="ZD205" s="79" t="n"/>
      <c r="ZE205" s="79" t="n"/>
      <c r="ZF205" s="79" t="n"/>
      <c r="ZG205" s="79" t="n"/>
      <c r="ZH205" s="79" t="n"/>
      <c r="ZI205" s="79" t="n"/>
      <c r="ZJ205" s="79" t="n"/>
      <c r="ZM205" s="78" t="n">
        <v>15</v>
      </c>
      <c r="ZN205" s="79" t="n"/>
      <c r="ZO205" s="79" t="n"/>
      <c r="ZP205" s="79" t="n"/>
      <c r="ZQ205" s="79" t="n"/>
      <c r="ZR205" s="79" t="n"/>
      <c r="ZS205" s="79" t="n"/>
      <c r="ZT205" s="79" t="n"/>
      <c r="ZU205" s="79" t="n"/>
      <c r="ZV205" s="79" t="n"/>
      <c r="ZW205" s="79" t="n"/>
      <c r="ZX205" s="79" t="n"/>
      <c r="ZY205" s="79" t="n"/>
      <c r="ZZ205" s="79" t="n"/>
      <c r="AAA205" s="79" t="n"/>
      <c r="AAB205" s="79" t="n"/>
      <c r="AAC205" s="79" t="n"/>
      <c r="AAD205" s="79" t="n"/>
      <c r="AAE205" s="79" t="n"/>
      <c r="AAF205" s="79" t="n"/>
      <c r="AAG205" s="79" t="n"/>
      <c r="AAH205" s="79" t="n"/>
      <c r="AAI205" s="79" t="n"/>
      <c r="AAJ205" s="79" t="n"/>
      <c r="AAK205" s="79" t="n"/>
      <c r="AAL205" s="79" t="n"/>
      <c r="AAM205" s="79" t="n"/>
      <c r="AAN205" s="79" t="n"/>
      <c r="AAO205" s="79" t="n"/>
      <c r="AAP205" s="79" t="n"/>
      <c r="AAQ205" s="79" t="n"/>
      <c r="AAR205" s="79" t="n"/>
      <c r="AAS205" s="79" t="n"/>
      <c r="AAT205" s="79" t="n"/>
      <c r="AAU205" s="79" t="n"/>
      <c r="AAV205" s="79" t="n"/>
      <c r="AAW205" s="79" t="n"/>
      <c r="AAX205" s="79" t="n"/>
      <c r="AAY205" s="79" t="n"/>
      <c r="AAZ205" s="79" t="n"/>
      <c r="ABA205" s="79" t="n"/>
      <c r="ABD205" s="78" t="n">
        <v>15</v>
      </c>
      <c r="ABE205" s="79" t="n"/>
      <c r="ABF205" s="79" t="n"/>
      <c r="ABG205" s="79" t="n"/>
      <c r="ABH205" s="79" t="n"/>
      <c r="ABI205" s="79" t="n"/>
      <c r="ABJ205" s="79" t="n"/>
      <c r="ABK205" s="79" t="n"/>
      <c r="ABL205" s="79" t="n"/>
      <c r="ABM205" s="79" t="n"/>
      <c r="ABN205" s="79" t="n"/>
      <c r="ABO205" s="79" t="n"/>
      <c r="ABP205" s="79" t="n"/>
      <c r="ABQ205" s="79" t="n"/>
      <c r="ABR205" s="79" t="n"/>
      <c r="ABS205" s="79" t="n"/>
      <c r="ABT205" s="79" t="n"/>
      <c r="ABU205" s="79" t="n"/>
      <c r="ABV205" s="79" t="n"/>
      <c r="ABW205" s="79" t="n"/>
      <c r="ABX205" s="79" t="n"/>
      <c r="ABY205" s="79" t="n"/>
      <c r="ABZ205" s="79" t="n"/>
      <c r="ACA205" s="79" t="n"/>
      <c r="ACB205" s="79" t="n"/>
      <c r="ACC205" s="79" t="n"/>
      <c r="ACD205" s="79" t="n"/>
      <c r="ACE205" s="79" t="n"/>
      <c r="ACF205" s="79" t="n"/>
      <c r="ACG205" s="79" t="n"/>
      <c r="ACH205" s="79" t="n"/>
      <c r="ACI205" s="79" t="n"/>
      <c r="ACJ205" s="79" t="n"/>
      <c r="ACK205" s="79" t="n"/>
      <c r="ACL205" s="79" t="n"/>
      <c r="ACM205" s="79" t="n"/>
      <c r="ACN205" s="79" t="n"/>
      <c r="ACO205" s="79" t="n"/>
      <c r="ACP205" s="79" t="n"/>
      <c r="ACQ205" s="79" t="n"/>
      <c r="ACR205" s="79" t="n"/>
      <c r="ACU205" s="78" t="n">
        <v>15</v>
      </c>
      <c r="ACV205" s="79" t="n"/>
      <c r="ACW205" s="79" t="n"/>
      <c r="ACX205" s="79" t="n"/>
      <c r="ACY205" s="79" t="n"/>
      <c r="ACZ205" s="79" t="n"/>
      <c r="ADA205" s="79" t="n"/>
      <c r="ADB205" s="79" t="n"/>
      <c r="ADC205" s="79" t="n"/>
      <c r="ADD205" s="79" t="n"/>
      <c r="ADE205" s="79" t="n"/>
      <c r="ADF205" s="79" t="n"/>
      <c r="ADG205" s="79" t="n"/>
      <c r="ADH205" s="79" t="n"/>
      <c r="ADI205" s="79" t="n"/>
      <c r="ADJ205" s="79" t="n"/>
      <c r="ADK205" s="79" t="n"/>
      <c r="ADL205" s="79" t="n"/>
      <c r="ADM205" s="79" t="n"/>
      <c r="ADN205" s="79" t="n"/>
      <c r="ADO205" s="79" t="n"/>
      <c r="ADP205" s="79" t="n"/>
      <c r="ADQ205" s="79" t="n"/>
      <c r="ADR205" s="79" t="n"/>
      <c r="ADS205" s="79" t="n"/>
      <c r="ADT205" s="79" t="n"/>
      <c r="ADU205" s="79" t="n"/>
      <c r="ADV205" s="79" t="n"/>
      <c r="ADW205" s="79" t="n"/>
      <c r="ADX205" s="79" t="n"/>
      <c r="ADY205" s="79" t="n"/>
      <c r="ADZ205" s="79" t="n"/>
      <c r="AEA205" s="79" t="n"/>
      <c r="AEB205" s="79" t="n"/>
      <c r="AEC205" s="79" t="n"/>
      <c r="AED205" s="79" t="n"/>
      <c r="AEE205" s="79" t="n"/>
      <c r="AEF205" s="79" t="n"/>
      <c r="AEG205" s="79" t="n"/>
      <c r="AEH205" s="79" t="n"/>
      <c r="AEI205" s="79" t="n"/>
      <c r="AEL205" s="78" t="n">
        <v>15</v>
      </c>
      <c r="AEM205" s="79" t="n"/>
      <c r="AEN205" s="79" t="n"/>
      <c r="AEO205" s="79" t="n"/>
      <c r="AEP205" s="79" t="n"/>
      <c r="AEQ205" s="79" t="n"/>
      <c r="AER205" s="79" t="n"/>
      <c r="AES205" s="79" t="n"/>
      <c r="AET205" s="79" t="n"/>
      <c r="AEU205" s="79" t="n"/>
      <c r="AEV205" s="79" t="n"/>
      <c r="AEW205" s="79" t="n"/>
      <c r="AEX205" s="79" t="n"/>
      <c r="AEY205" s="79" t="n"/>
      <c r="AEZ205" s="79" t="n"/>
      <c r="AFA205" s="79" t="n"/>
      <c r="AFB205" s="79" t="n"/>
      <c r="AFC205" s="79" t="n"/>
      <c r="AFD205" s="79" t="n"/>
      <c r="AFE205" s="79" t="n"/>
      <c r="AFF205" s="79" t="n"/>
      <c r="AFG205" s="79" t="n"/>
      <c r="AFH205" s="79" t="n"/>
      <c r="AFI205" s="79" t="n"/>
      <c r="AFJ205" s="79" t="n"/>
      <c r="AFK205" s="79" t="n"/>
      <c r="AFL205" s="79" t="n"/>
      <c r="AFM205" s="79" t="n"/>
      <c r="AFN205" s="79" t="n"/>
      <c r="AFO205" s="79" t="n"/>
      <c r="AFP205" s="79" t="n"/>
      <c r="AFQ205" s="79" t="n"/>
      <c r="AFR205" s="79" t="n"/>
      <c r="AFS205" s="79" t="n"/>
      <c r="AFT205" s="79" t="n"/>
      <c r="AFU205" s="79" t="n"/>
      <c r="AFV205" s="79" t="n"/>
      <c r="AFW205" s="79" t="n"/>
      <c r="AFX205" s="79" t="n"/>
      <c r="AFY205" s="79" t="n"/>
      <c r="AFZ205" s="79" t="n"/>
    </row>
    <row r="206">
      <c r="A206" s="78" t="n">
        <v>16</v>
      </c>
      <c r="B206" s="79" t="n"/>
      <c r="C206" s="79" t="n"/>
      <c r="D206" s="79" t="n"/>
      <c r="E206" s="79" t="n"/>
      <c r="F206" s="79" t="n"/>
      <c r="G206" s="79" t="n"/>
      <c r="H206" s="79" t="n"/>
      <c r="I206" s="79" t="n"/>
      <c r="J206" s="79" t="n"/>
      <c r="K206" s="79" t="n"/>
      <c r="L206" s="79" t="n"/>
      <c r="M206" s="79" t="n"/>
      <c r="N206" s="79" t="n"/>
      <c r="O206" s="79" t="n"/>
      <c r="P206" s="79" t="n"/>
      <c r="Q206" s="79" t="n"/>
      <c r="R206" s="79" t="n"/>
      <c r="S206" s="79" t="n"/>
      <c r="T206" s="79" t="n"/>
      <c r="U206" s="79" t="n"/>
      <c r="V206" s="79" t="n"/>
      <c r="W206" s="79" t="n"/>
      <c r="X206" s="79" t="n"/>
      <c r="Y206" s="79" t="n"/>
      <c r="Z206" s="79" t="n"/>
      <c r="AA206" s="79" t="n"/>
      <c r="AB206" s="79" t="n"/>
      <c r="AC206" s="79" t="n"/>
      <c r="AD206" s="79" t="n"/>
      <c r="AE206" s="79" t="n"/>
      <c r="AF206" s="79" t="n"/>
      <c r="AG206" s="79" t="n"/>
      <c r="AH206" s="79" t="n"/>
      <c r="AI206" s="79" t="n"/>
      <c r="AJ206" s="79" t="n"/>
      <c r="AK206" s="79" t="n"/>
      <c r="AL206" s="79" t="n"/>
      <c r="AM206" s="79" t="n"/>
      <c r="AN206" s="79" t="n"/>
      <c r="AO206" s="79" t="n"/>
      <c r="AR206" s="78" t="n">
        <v>16</v>
      </c>
      <c r="AS206" s="79" t="n"/>
      <c r="AT206" s="79" t="n"/>
      <c r="AU206" s="79" t="n"/>
      <c r="AV206" s="79" t="n"/>
      <c r="AW206" s="79" t="n"/>
      <c r="AX206" s="79" t="n"/>
      <c r="AY206" s="79" t="n"/>
      <c r="AZ206" s="79" t="n"/>
      <c r="BA206" s="79" t="n"/>
      <c r="BB206" s="79" t="n"/>
      <c r="BC206" s="79" t="n"/>
      <c r="BD206" s="79" t="n"/>
      <c r="BE206" s="79" t="n"/>
      <c r="BF206" s="79" t="n"/>
      <c r="BG206" s="79" t="n"/>
      <c r="BH206" s="79" t="n"/>
      <c r="BI206" s="79" t="n"/>
      <c r="BJ206" s="79" t="n"/>
      <c r="BK206" s="79" t="n"/>
      <c r="BL206" s="79" t="n"/>
      <c r="BM206" s="79" t="n"/>
      <c r="BN206" s="79" t="n"/>
      <c r="BO206" s="79" t="n"/>
      <c r="BP206" s="79" t="n"/>
      <c r="BQ206" s="79" t="n"/>
      <c r="BR206" s="79" t="n"/>
      <c r="BS206" s="79" t="n"/>
      <c r="BT206" s="79" t="n"/>
      <c r="BU206" s="79" t="n"/>
      <c r="BV206" s="79" t="n"/>
      <c r="BW206" s="79" t="n"/>
      <c r="BX206" s="79" t="n"/>
      <c r="BY206" s="79" t="n"/>
      <c r="BZ206" s="79" t="n"/>
      <c r="CA206" s="79" t="n"/>
      <c r="CB206" s="79" t="n"/>
      <c r="CC206" s="79" t="n"/>
      <c r="CD206" s="79" t="n"/>
      <c r="CE206" s="79" t="n"/>
      <c r="CF206" s="79" t="n"/>
      <c r="CI206" s="78" t="n">
        <v>16</v>
      </c>
      <c r="CJ206" s="79" t="n"/>
      <c r="CK206" s="79" t="n"/>
      <c r="CL206" s="79" t="n"/>
      <c r="CM206" s="79" t="n"/>
      <c r="CN206" s="79" t="n"/>
      <c r="CO206" s="79" t="n"/>
      <c r="CP206" s="79" t="n"/>
      <c r="CQ206" s="79" t="n"/>
      <c r="CR206" s="79" t="n"/>
      <c r="CS206" s="79" t="n"/>
      <c r="CT206" s="79" t="n"/>
      <c r="CU206" s="79" t="n"/>
      <c r="CV206" s="79" t="n"/>
      <c r="CW206" s="79" t="n"/>
      <c r="CX206" s="79" t="n"/>
      <c r="CY206" s="79" t="n"/>
      <c r="CZ206" s="79" t="n"/>
      <c r="DA206" s="79" t="n"/>
      <c r="DB206" s="79" t="n"/>
      <c r="DC206" s="79" t="n"/>
      <c r="DD206" s="79" t="n"/>
      <c r="DE206" s="79" t="n"/>
      <c r="DF206" s="79" t="n"/>
      <c r="DG206" s="79" t="n"/>
      <c r="DH206" s="79" t="n"/>
      <c r="DI206" s="79" t="n"/>
      <c r="DJ206" s="79" t="n"/>
      <c r="DK206" s="79" t="n"/>
      <c r="DL206" s="79" t="n"/>
      <c r="DM206" s="79" t="n"/>
      <c r="DN206" s="79" t="n"/>
      <c r="DO206" s="79" t="n"/>
      <c r="DP206" s="79" t="n"/>
      <c r="DQ206" s="79" t="n"/>
      <c r="DR206" s="79" t="n"/>
      <c r="DS206" s="79" t="n"/>
      <c r="DT206" s="79" t="n"/>
      <c r="DU206" s="79" t="n"/>
      <c r="DV206" s="79" t="n"/>
      <c r="DW206" s="79" t="n"/>
      <c r="DZ206" s="78" t="n">
        <v>16</v>
      </c>
      <c r="EA206" s="79" t="n"/>
      <c r="EB206" s="79" t="n"/>
      <c r="EC206" s="79" t="n"/>
      <c r="ED206" s="79" t="n"/>
      <c r="EE206" s="79" t="n"/>
      <c r="EF206" s="79" t="n"/>
      <c r="EG206" s="79" t="n"/>
      <c r="EH206" s="79" t="n"/>
      <c r="EI206" s="79" t="n"/>
      <c r="EJ206" s="79" t="n"/>
      <c r="EK206" s="79" t="n"/>
      <c r="EL206" s="79" t="n"/>
      <c r="EM206" s="79" t="n"/>
      <c r="EN206" s="79" t="n"/>
      <c r="EO206" s="79" t="n"/>
      <c r="EP206" s="79" t="n"/>
      <c r="EQ206" s="79" t="n"/>
      <c r="ER206" s="79" t="n"/>
      <c r="ES206" s="79" t="n"/>
      <c r="ET206" s="79" t="n"/>
      <c r="EU206" s="79" t="n"/>
      <c r="EV206" s="79" t="n"/>
      <c r="EW206" s="79" t="n"/>
      <c r="EX206" s="79" t="n"/>
      <c r="EY206" s="79" t="n"/>
      <c r="EZ206" s="79" t="n"/>
      <c r="FA206" s="79" t="n"/>
      <c r="FB206" s="79" t="n"/>
      <c r="FC206" s="79" t="n"/>
      <c r="FD206" s="79" t="n"/>
      <c r="FE206" s="79" t="n"/>
      <c r="FF206" s="79" t="n"/>
      <c r="FG206" s="79" t="n"/>
      <c r="FH206" s="79" t="n"/>
      <c r="FI206" s="79" t="n"/>
      <c r="FJ206" s="79" t="n"/>
      <c r="FK206" s="79" t="n"/>
      <c r="FL206" s="79" t="n"/>
      <c r="FM206" s="79" t="n"/>
      <c r="FN206" s="79" t="n"/>
      <c r="FQ206" s="78" t="n">
        <v>16</v>
      </c>
      <c r="FR206" s="79" t="n"/>
      <c r="FS206" s="79" t="n"/>
      <c r="FT206" s="79" t="n"/>
      <c r="FU206" s="79" t="n"/>
      <c r="FV206" s="79" t="n"/>
      <c r="FW206" s="79" t="n"/>
      <c r="FX206" s="79" t="n"/>
      <c r="FY206" s="79" t="n"/>
      <c r="FZ206" s="79" t="n"/>
      <c r="GA206" s="79" t="n"/>
      <c r="GB206" s="79" t="n"/>
      <c r="GC206" s="79" t="n"/>
      <c r="GD206" s="79" t="n"/>
      <c r="GE206" s="79" t="n"/>
      <c r="GF206" s="79" t="n"/>
      <c r="GG206" s="79" t="n"/>
      <c r="GH206" s="79" t="n"/>
      <c r="GI206" s="79" t="n"/>
      <c r="GJ206" s="79" t="n"/>
      <c r="GK206" s="79" t="n"/>
      <c r="GL206" s="79" t="n"/>
      <c r="GM206" s="79" t="n"/>
      <c r="GN206" s="79" t="n"/>
      <c r="GO206" s="79" t="n"/>
      <c r="GP206" s="79" t="n"/>
      <c r="GQ206" s="79" t="n"/>
      <c r="GR206" s="79" t="n"/>
      <c r="GS206" s="79" t="n"/>
      <c r="GT206" s="79" t="n"/>
      <c r="GU206" s="79" t="n"/>
      <c r="GV206" s="79" t="n"/>
      <c r="GW206" s="79" t="n"/>
      <c r="GX206" s="79" t="n"/>
      <c r="GY206" s="79" t="n"/>
      <c r="GZ206" s="79" t="n"/>
      <c r="HA206" s="79" t="n"/>
      <c r="HB206" s="79" t="n"/>
      <c r="HC206" s="79" t="n"/>
      <c r="HD206" s="79" t="n"/>
      <c r="HE206" s="79" t="n"/>
      <c r="HH206" s="78" t="n">
        <v>16</v>
      </c>
      <c r="HI206" s="79" t="n"/>
      <c r="HJ206" s="79" t="n"/>
      <c r="HK206" s="79" t="n"/>
      <c r="HL206" s="79" t="n"/>
      <c r="HM206" s="79" t="n"/>
      <c r="HN206" s="79" t="n"/>
      <c r="HO206" s="79" t="n"/>
      <c r="HP206" s="79" t="n"/>
      <c r="HQ206" s="79" t="n"/>
      <c r="HR206" s="79" t="n"/>
      <c r="HS206" s="79" t="n"/>
      <c r="HT206" s="79" t="n"/>
      <c r="HU206" s="79" t="n"/>
      <c r="HV206" s="79" t="n"/>
      <c r="HW206" s="79" t="n"/>
      <c r="HX206" s="79" t="n"/>
      <c r="HY206" s="79" t="n"/>
      <c r="HZ206" s="79" t="n"/>
      <c r="IA206" s="79" t="n"/>
      <c r="IB206" s="79" t="n"/>
      <c r="IC206" s="79" t="n"/>
      <c r="ID206" s="79" t="n"/>
      <c r="IE206" s="79" t="n"/>
      <c r="IF206" s="79" t="n"/>
      <c r="IG206" s="79" t="n"/>
      <c r="IH206" s="79" t="n"/>
      <c r="II206" s="79" t="n"/>
      <c r="IJ206" s="79" t="n"/>
      <c r="IK206" s="79" t="n"/>
      <c r="IL206" s="79" t="n"/>
      <c r="IM206" s="79" t="n"/>
      <c r="IN206" s="79" t="n"/>
      <c r="IO206" s="79" t="n"/>
      <c r="IP206" s="79" t="n"/>
      <c r="IQ206" s="79" t="n"/>
      <c r="IR206" s="79" t="n"/>
      <c r="IS206" s="79" t="n"/>
      <c r="IT206" s="79" t="n"/>
      <c r="IU206" s="79" t="n"/>
      <c r="IV206" s="79" t="n"/>
      <c r="IY206" s="78" t="n">
        <v>16</v>
      </c>
      <c r="IZ206" s="79" t="n"/>
      <c r="JA206" s="79" t="n"/>
      <c r="JB206" s="79" t="n"/>
      <c r="JC206" s="79" t="n"/>
      <c r="JD206" s="79" t="n"/>
      <c r="JE206" s="79" t="n"/>
      <c r="JF206" s="79" t="n"/>
      <c r="JG206" s="79" t="n"/>
      <c r="JH206" s="79" t="n"/>
      <c r="JI206" s="79" t="n"/>
      <c r="JJ206" s="79" t="n"/>
      <c r="JK206" s="79" t="n"/>
      <c r="JL206" s="79" t="n"/>
      <c r="JM206" s="79" t="n"/>
      <c r="JN206" s="79" t="n"/>
      <c r="JO206" s="79" t="n"/>
      <c r="JP206" s="79" t="n"/>
      <c r="JQ206" s="79" t="n"/>
      <c r="JR206" s="79" t="n"/>
      <c r="JS206" s="79" t="n"/>
      <c r="JT206" s="79" t="n"/>
      <c r="JU206" s="79" t="n"/>
      <c r="JV206" s="79" t="n"/>
      <c r="JW206" s="79" t="n"/>
      <c r="JX206" s="79" t="n"/>
      <c r="JY206" s="79" t="n"/>
      <c r="JZ206" s="79" t="n"/>
      <c r="KA206" s="79" t="n"/>
      <c r="KB206" s="79" t="n"/>
      <c r="KC206" s="79" t="n"/>
      <c r="KD206" s="79" t="n"/>
      <c r="KE206" s="79" t="n"/>
      <c r="KF206" s="79" t="n"/>
      <c r="KG206" s="79" t="n"/>
      <c r="KH206" s="79" t="n"/>
      <c r="KI206" s="79" t="n"/>
      <c r="KJ206" s="79" t="n"/>
      <c r="KK206" s="79" t="n"/>
      <c r="KL206" s="79" t="n"/>
      <c r="KM206" s="79" t="n"/>
      <c r="KP206" s="78" t="n">
        <v>16</v>
      </c>
      <c r="KQ206" s="79" t="n"/>
      <c r="KR206" s="79" t="n"/>
      <c r="KS206" s="79" t="n"/>
      <c r="KT206" s="79" t="n"/>
      <c r="KU206" s="79" t="n"/>
      <c r="KV206" s="79" t="n"/>
      <c r="KW206" s="79" t="n"/>
      <c r="KX206" s="79" t="n"/>
      <c r="KY206" s="79" t="n"/>
      <c r="KZ206" s="79" t="n"/>
      <c r="LA206" s="79" t="n"/>
      <c r="LB206" s="79" t="n"/>
      <c r="LC206" s="79" t="n"/>
      <c r="LD206" s="79" t="n"/>
      <c r="LE206" s="79" t="n"/>
      <c r="LF206" s="79" t="n"/>
      <c r="LG206" s="79" t="n"/>
      <c r="LH206" s="79" t="n"/>
      <c r="LI206" s="79" t="n"/>
      <c r="LJ206" s="79" t="n"/>
      <c r="LK206" s="79" t="n"/>
      <c r="LL206" s="79" t="n"/>
      <c r="LM206" s="79" t="n"/>
      <c r="LN206" s="79" t="n"/>
      <c r="LO206" s="79" t="n"/>
      <c r="LP206" s="79" t="n"/>
      <c r="LQ206" s="79" t="n"/>
      <c r="LR206" s="79" t="n"/>
      <c r="LS206" s="79" t="n"/>
      <c r="LT206" s="79" t="n"/>
      <c r="LU206" s="79" t="n"/>
      <c r="LV206" s="79" t="n"/>
      <c r="LW206" s="79" t="n"/>
      <c r="LX206" s="79" t="n"/>
      <c r="LY206" s="79" t="n"/>
      <c r="LZ206" s="79" t="n"/>
      <c r="MA206" s="79" t="n"/>
      <c r="MB206" s="79" t="n"/>
      <c r="MC206" s="79" t="n"/>
      <c r="MD206" s="79" t="n"/>
      <c r="MG206" s="78" t="n">
        <v>16</v>
      </c>
      <c r="MH206" s="79" t="n"/>
      <c r="MI206" s="79" t="n"/>
      <c r="MJ206" s="79" t="n"/>
      <c r="MK206" s="79" t="n"/>
      <c r="ML206" s="79" t="n"/>
      <c r="MM206" s="79" t="n"/>
      <c r="MN206" s="79" t="n"/>
      <c r="MO206" s="79" t="n"/>
      <c r="MP206" s="79" t="n"/>
      <c r="MQ206" s="79" t="n"/>
      <c r="MR206" s="79" t="n"/>
      <c r="MS206" s="79" t="n"/>
      <c r="MT206" s="79" t="n"/>
      <c r="MU206" s="79" t="n"/>
      <c r="MV206" s="79" t="n"/>
      <c r="MW206" s="79" t="n"/>
      <c r="MX206" s="79" t="n"/>
      <c r="MY206" s="79" t="n"/>
      <c r="MZ206" s="79" t="n"/>
      <c r="NA206" s="79" t="n"/>
      <c r="NB206" s="79" t="n"/>
      <c r="NC206" s="79" t="n"/>
      <c r="ND206" s="79" t="n"/>
      <c r="NE206" s="79" t="n"/>
      <c r="NF206" s="79" t="n"/>
      <c r="NG206" s="79" t="n"/>
      <c r="NH206" s="79" t="n"/>
      <c r="NI206" s="79" t="n"/>
      <c r="NJ206" s="79" t="n"/>
      <c r="NK206" s="79" t="n"/>
      <c r="NL206" s="79" t="n"/>
      <c r="NM206" s="79" t="n"/>
      <c r="NN206" s="79" t="n"/>
      <c r="NO206" s="79" t="n"/>
      <c r="NP206" s="79" t="n"/>
      <c r="NQ206" s="79" t="n"/>
      <c r="NR206" s="79" t="n"/>
      <c r="NS206" s="79" t="n"/>
      <c r="NT206" s="79" t="n"/>
      <c r="NU206" s="79" t="n"/>
      <c r="NX206" s="78" t="n">
        <v>16</v>
      </c>
      <c r="NY206" s="79" t="n"/>
      <c r="NZ206" s="79" t="n"/>
      <c r="OA206" s="79" t="n"/>
      <c r="OB206" s="79" t="n"/>
      <c r="OC206" s="79" t="n"/>
      <c r="OD206" s="79" t="n"/>
      <c r="OE206" s="79" t="n"/>
      <c r="OF206" s="79" t="n"/>
      <c r="OG206" s="79" t="n"/>
      <c r="OH206" s="79" t="n"/>
      <c r="OI206" s="79" t="n"/>
      <c r="OJ206" s="79" t="n"/>
      <c r="OK206" s="79" t="n"/>
      <c r="OL206" s="79" t="n"/>
      <c r="OM206" s="79" t="n"/>
      <c r="ON206" s="79" t="n"/>
      <c r="OO206" s="79" t="n"/>
      <c r="OP206" s="79" t="n"/>
      <c r="OQ206" s="79" t="n"/>
      <c r="OR206" s="79" t="n"/>
      <c r="OS206" s="79" t="n"/>
      <c r="OT206" s="79" t="n"/>
      <c r="OU206" s="79" t="n"/>
      <c r="OV206" s="79" t="n"/>
      <c r="OW206" s="79" t="n"/>
      <c r="OX206" s="79" t="n"/>
      <c r="OY206" s="79" t="n"/>
      <c r="OZ206" s="79" t="n"/>
      <c r="PA206" s="79" t="n"/>
      <c r="PB206" s="79" t="n"/>
      <c r="PC206" s="79" t="n"/>
      <c r="PD206" s="79" t="n"/>
      <c r="PE206" s="79" t="n"/>
      <c r="PF206" s="79" t="n"/>
      <c r="PG206" s="79" t="n"/>
      <c r="PH206" s="79" t="n"/>
      <c r="PI206" s="79" t="n"/>
      <c r="PJ206" s="79" t="n"/>
      <c r="PK206" s="79" t="n"/>
      <c r="PL206" s="79" t="n"/>
      <c r="PO206" s="78" t="n">
        <v>16</v>
      </c>
      <c r="PP206" s="79" t="n"/>
      <c r="PQ206" s="79" t="n"/>
      <c r="PR206" s="79" t="n"/>
      <c r="PS206" s="79" t="n"/>
      <c r="PT206" s="79" t="n"/>
      <c r="PU206" s="79" t="n"/>
      <c r="PV206" s="79" t="n"/>
      <c r="PW206" s="79" t="n"/>
      <c r="PX206" s="79" t="n"/>
      <c r="PY206" s="79" t="n"/>
      <c r="PZ206" s="79" t="n"/>
      <c r="QA206" s="79" t="n"/>
      <c r="QB206" s="79" t="n"/>
      <c r="QC206" s="79" t="n"/>
      <c r="QD206" s="79" t="n"/>
      <c r="QE206" s="79" t="n"/>
      <c r="QF206" s="79" t="n"/>
      <c r="QG206" s="79" t="n"/>
      <c r="QH206" s="79" t="n"/>
      <c r="QI206" s="79" t="n"/>
      <c r="QJ206" s="79" t="n"/>
      <c r="QK206" s="79" t="n"/>
      <c r="QL206" s="79" t="n"/>
      <c r="QM206" s="79" t="n"/>
      <c r="QN206" s="79" t="n"/>
      <c r="QO206" s="79" t="n"/>
      <c r="QP206" s="79" t="n"/>
      <c r="QQ206" s="79" t="n"/>
      <c r="QR206" s="79" t="n"/>
      <c r="QS206" s="79" t="n"/>
      <c r="QT206" s="79" t="n"/>
      <c r="QU206" s="79" t="n"/>
      <c r="QV206" s="79" t="n"/>
      <c r="QW206" s="79" t="n"/>
      <c r="QX206" s="79" t="n"/>
      <c r="QY206" s="79" t="n"/>
      <c r="QZ206" s="79" t="n"/>
      <c r="RA206" s="79" t="n"/>
      <c r="RB206" s="79" t="n"/>
      <c r="RC206" s="79" t="n"/>
      <c r="RF206" s="78" t="n">
        <v>16</v>
      </c>
      <c r="RG206" s="79" t="n"/>
      <c r="RH206" s="79" t="n"/>
      <c r="RI206" s="79" t="n"/>
      <c r="RJ206" s="79" t="n"/>
      <c r="RK206" s="79" t="n"/>
      <c r="RL206" s="79" t="n"/>
      <c r="RM206" s="79" t="n"/>
      <c r="RN206" s="79" t="n"/>
      <c r="RO206" s="79" t="n"/>
      <c r="RP206" s="79" t="n"/>
      <c r="RQ206" s="79" t="n"/>
      <c r="RR206" s="79" t="n"/>
      <c r="RS206" s="79" t="n"/>
      <c r="RT206" s="79" t="n"/>
      <c r="RU206" s="79" t="n"/>
      <c r="RV206" s="79" t="n"/>
      <c r="RW206" s="79" t="n"/>
      <c r="RX206" s="79" t="n"/>
      <c r="RY206" s="79" t="n"/>
      <c r="RZ206" s="79" t="n"/>
      <c r="SA206" s="79" t="n"/>
      <c r="SB206" s="79" t="n"/>
      <c r="SC206" s="79" t="n"/>
      <c r="SD206" s="79" t="n"/>
      <c r="SE206" s="79" t="n"/>
      <c r="SF206" s="79" t="n"/>
      <c r="SG206" s="79" t="n"/>
      <c r="SH206" s="79" t="n"/>
      <c r="SI206" s="79" t="n"/>
      <c r="SJ206" s="79" t="n"/>
      <c r="SK206" s="79" t="n"/>
      <c r="SL206" s="79" t="n"/>
      <c r="SM206" s="79" t="n"/>
      <c r="SN206" s="79" t="n"/>
      <c r="SO206" s="79" t="n"/>
      <c r="SP206" s="79" t="n"/>
      <c r="SQ206" s="79" t="n"/>
      <c r="SR206" s="79" t="n"/>
      <c r="SS206" s="79" t="n"/>
      <c r="ST206" s="79" t="n"/>
      <c r="SW206" s="78" t="n">
        <v>16</v>
      </c>
      <c r="SX206" s="79" t="n"/>
      <c r="SY206" s="79" t="n"/>
      <c r="SZ206" s="79" t="n"/>
      <c r="TA206" s="79" t="n"/>
      <c r="TB206" s="79" t="n"/>
      <c r="TC206" s="79" t="n"/>
      <c r="TD206" s="79" t="n"/>
      <c r="TE206" s="79" t="n"/>
      <c r="TF206" s="79" t="n"/>
      <c r="TG206" s="79" t="n"/>
      <c r="TH206" s="79" t="n"/>
      <c r="TI206" s="79" t="n"/>
      <c r="TJ206" s="79" t="n"/>
      <c r="TK206" s="79" t="n"/>
      <c r="TL206" s="79" t="n"/>
      <c r="TM206" s="79" t="n"/>
      <c r="TN206" s="79" t="n"/>
      <c r="TO206" s="79" t="n"/>
      <c r="TP206" s="79" t="n"/>
      <c r="TQ206" s="79" t="n"/>
      <c r="TR206" s="79" t="n"/>
      <c r="TS206" s="79" t="n"/>
      <c r="TT206" s="79" t="n"/>
      <c r="TU206" s="79" t="n"/>
      <c r="TV206" s="79" t="n"/>
      <c r="TW206" s="79" t="n"/>
      <c r="TX206" s="79" t="n"/>
      <c r="TY206" s="79" t="n"/>
      <c r="TZ206" s="79" t="n"/>
      <c r="UA206" s="79" t="n"/>
      <c r="UB206" s="79" t="n"/>
      <c r="UC206" s="79" t="n"/>
      <c r="UD206" s="79" t="n"/>
      <c r="UE206" s="79" t="n"/>
      <c r="UF206" s="79" t="n"/>
      <c r="UG206" s="79" t="n"/>
      <c r="UH206" s="79" t="n"/>
      <c r="UI206" s="79" t="n"/>
      <c r="UJ206" s="79" t="n"/>
      <c r="UK206" s="79" t="n"/>
      <c r="UN206" s="78" t="n">
        <v>16</v>
      </c>
      <c r="UO206" s="79" t="n"/>
      <c r="UP206" s="79" t="n"/>
      <c r="UQ206" s="79" t="n"/>
      <c r="UR206" s="79" t="n"/>
      <c r="US206" s="79" t="n"/>
      <c r="UT206" s="79" t="n"/>
      <c r="UU206" s="79" t="n"/>
      <c r="UV206" s="79" t="n"/>
      <c r="UW206" s="79" t="n"/>
      <c r="UX206" s="79" t="n"/>
      <c r="UY206" s="79" t="n"/>
      <c r="UZ206" s="79" t="n"/>
      <c r="VA206" s="79" t="n"/>
      <c r="VB206" s="79" t="n"/>
      <c r="VC206" s="79" t="n"/>
      <c r="VD206" s="79" t="n"/>
      <c r="VE206" s="79" t="n"/>
      <c r="VF206" s="79" t="n"/>
      <c r="VG206" s="79" t="n"/>
      <c r="VH206" s="79" t="n"/>
      <c r="VI206" s="79" t="n"/>
      <c r="VJ206" s="79" t="n"/>
      <c r="VK206" s="79" t="n"/>
      <c r="VL206" s="79" t="n"/>
      <c r="VM206" s="79" t="n"/>
      <c r="VN206" s="79" t="n"/>
      <c r="VO206" s="79" t="n"/>
      <c r="VP206" s="79" t="n"/>
      <c r="VQ206" s="79" t="n"/>
      <c r="VR206" s="79" t="n"/>
      <c r="VS206" s="79" t="n"/>
      <c r="VT206" s="79" t="n"/>
      <c r="VU206" s="79" t="n"/>
      <c r="VV206" s="79" t="n"/>
      <c r="VW206" s="79" t="n"/>
      <c r="VX206" s="79" t="n"/>
      <c r="VY206" s="79" t="n"/>
      <c r="VZ206" s="79" t="n"/>
      <c r="WA206" s="79" t="n"/>
      <c r="WB206" s="79" t="n"/>
      <c r="WE206" s="78" t="n">
        <v>16</v>
      </c>
      <c r="WF206" s="79" t="n"/>
      <c r="WG206" s="79" t="n"/>
      <c r="WH206" s="79" t="n"/>
      <c r="WI206" s="79" t="n"/>
      <c r="WJ206" s="79" t="n"/>
      <c r="WK206" s="79" t="n"/>
      <c r="WL206" s="79" t="n"/>
      <c r="WM206" s="79" t="n"/>
      <c r="WN206" s="79" t="n"/>
      <c r="WO206" s="79" t="n"/>
      <c r="WP206" s="79" t="n"/>
      <c r="WQ206" s="79" t="n"/>
      <c r="WR206" s="79" t="n"/>
      <c r="WS206" s="79" t="n"/>
      <c r="WT206" s="79" t="n"/>
      <c r="WU206" s="79" t="n"/>
      <c r="WV206" s="79" t="n"/>
      <c r="WW206" s="79" t="n"/>
      <c r="WX206" s="79" t="n"/>
      <c r="WY206" s="79" t="n"/>
      <c r="WZ206" s="79" t="n"/>
      <c r="XA206" s="79" t="n"/>
      <c r="XB206" s="79" t="n"/>
      <c r="XC206" s="79" t="n"/>
      <c r="XD206" s="79" t="n"/>
      <c r="XE206" s="79" t="n"/>
      <c r="XF206" s="79" t="n"/>
      <c r="XG206" s="79" t="n"/>
      <c r="XH206" s="79" t="n"/>
      <c r="XI206" s="79" t="n"/>
      <c r="XJ206" s="79" t="n"/>
      <c r="XK206" s="79" t="n"/>
      <c r="XL206" s="79" t="n"/>
      <c r="XM206" s="79" t="n"/>
      <c r="XN206" s="79" t="n"/>
      <c r="XO206" s="79" t="n"/>
      <c r="XP206" s="79" t="n"/>
      <c r="XQ206" s="79" t="n"/>
      <c r="XR206" s="79" t="n"/>
      <c r="XS206" s="79" t="n"/>
      <c r="XV206" s="78" t="n">
        <v>16</v>
      </c>
      <c r="XW206" s="79" t="n"/>
      <c r="XX206" s="79" t="n"/>
      <c r="XY206" s="79" t="n"/>
      <c r="XZ206" s="79" t="n"/>
      <c r="YA206" s="79" t="n"/>
      <c r="YB206" s="79" t="n"/>
      <c r="YC206" s="79" t="n"/>
      <c r="YD206" s="79" t="n"/>
      <c r="YE206" s="79" t="n"/>
      <c r="YF206" s="79" t="n"/>
      <c r="YG206" s="79" t="n"/>
      <c r="YH206" s="79" t="n"/>
      <c r="YI206" s="79" t="n"/>
      <c r="YJ206" s="79" t="n"/>
      <c r="YK206" s="79" t="n"/>
      <c r="YL206" s="79" t="n"/>
      <c r="YM206" s="79" t="n"/>
      <c r="YN206" s="79" t="n"/>
      <c r="YO206" s="79" t="n"/>
      <c r="YP206" s="79" t="n"/>
      <c r="YQ206" s="79" t="n"/>
      <c r="YR206" s="79" t="n"/>
      <c r="YS206" s="79" t="n"/>
      <c r="YT206" s="79" t="n"/>
      <c r="YU206" s="79" t="n"/>
      <c r="YV206" s="79" t="n"/>
      <c r="YW206" s="79" t="n"/>
      <c r="YX206" s="79" t="n"/>
      <c r="YY206" s="79" t="n"/>
      <c r="YZ206" s="79" t="n"/>
      <c r="ZA206" s="79" t="n"/>
      <c r="ZB206" s="79" t="n"/>
      <c r="ZC206" s="79" t="n"/>
      <c r="ZD206" s="79" t="n"/>
      <c r="ZE206" s="79" t="n"/>
      <c r="ZF206" s="79" t="n"/>
      <c r="ZG206" s="79" t="n"/>
      <c r="ZH206" s="79" t="n"/>
      <c r="ZI206" s="79" t="n"/>
      <c r="ZJ206" s="79" t="n"/>
      <c r="ZM206" s="78" t="n">
        <v>16</v>
      </c>
      <c r="ZN206" s="79" t="n"/>
      <c r="ZO206" s="79" t="n"/>
      <c r="ZP206" s="79" t="n"/>
      <c r="ZQ206" s="79" t="n"/>
      <c r="ZR206" s="79" t="n"/>
      <c r="ZS206" s="79" t="n"/>
      <c r="ZT206" s="79" t="n"/>
      <c r="ZU206" s="79" t="n"/>
      <c r="ZV206" s="79" t="n"/>
      <c r="ZW206" s="79" t="n"/>
      <c r="ZX206" s="79" t="n"/>
      <c r="ZY206" s="79" t="n"/>
      <c r="ZZ206" s="79" t="n"/>
      <c r="AAA206" s="79" t="n"/>
      <c r="AAB206" s="79" t="n"/>
      <c r="AAC206" s="79" t="n"/>
      <c r="AAD206" s="79" t="n"/>
      <c r="AAE206" s="79" t="n"/>
      <c r="AAF206" s="79" t="n"/>
      <c r="AAG206" s="79" t="n"/>
      <c r="AAH206" s="79" t="n"/>
      <c r="AAI206" s="79" t="n"/>
      <c r="AAJ206" s="79" t="n"/>
      <c r="AAK206" s="79" t="n"/>
      <c r="AAL206" s="79" t="n"/>
      <c r="AAM206" s="79" t="n"/>
      <c r="AAN206" s="79" t="n"/>
      <c r="AAO206" s="79" t="n"/>
      <c r="AAP206" s="79" t="n"/>
      <c r="AAQ206" s="79" t="n"/>
      <c r="AAR206" s="79" t="n"/>
      <c r="AAS206" s="79" t="n"/>
      <c r="AAT206" s="79" t="n"/>
      <c r="AAU206" s="79" t="n"/>
      <c r="AAV206" s="79" t="n"/>
      <c r="AAW206" s="79" t="n"/>
      <c r="AAX206" s="79" t="n"/>
      <c r="AAY206" s="79" t="n"/>
      <c r="AAZ206" s="79" t="n"/>
      <c r="ABA206" s="79" t="n"/>
      <c r="ABD206" s="78" t="n">
        <v>16</v>
      </c>
      <c r="ABE206" s="79" t="n"/>
      <c r="ABF206" s="79" t="n"/>
      <c r="ABG206" s="79" t="n"/>
      <c r="ABH206" s="79" t="n"/>
      <c r="ABI206" s="79" t="n"/>
      <c r="ABJ206" s="79" t="n"/>
      <c r="ABK206" s="79" t="n"/>
      <c r="ABL206" s="79" t="n"/>
      <c r="ABM206" s="79" t="n"/>
      <c r="ABN206" s="79" t="n"/>
      <c r="ABO206" s="79" t="n"/>
      <c r="ABP206" s="79" t="n"/>
      <c r="ABQ206" s="79" t="n"/>
      <c r="ABR206" s="79" t="n"/>
      <c r="ABS206" s="79" t="n"/>
      <c r="ABT206" s="79" t="n"/>
      <c r="ABU206" s="79" t="n"/>
      <c r="ABV206" s="79" t="n"/>
      <c r="ABW206" s="79" t="n"/>
      <c r="ABX206" s="79" t="n"/>
      <c r="ABY206" s="79" t="n"/>
      <c r="ABZ206" s="79" t="n"/>
      <c r="ACA206" s="79" t="n"/>
      <c r="ACB206" s="79" t="n"/>
      <c r="ACC206" s="79" t="n"/>
      <c r="ACD206" s="79" t="n"/>
      <c r="ACE206" s="79" t="n"/>
      <c r="ACF206" s="79" t="n"/>
      <c r="ACG206" s="79" t="n"/>
      <c r="ACH206" s="79" t="n"/>
      <c r="ACI206" s="79" t="n"/>
      <c r="ACJ206" s="79" t="n"/>
      <c r="ACK206" s="79" t="n"/>
      <c r="ACL206" s="79" t="n"/>
      <c r="ACM206" s="79" t="n"/>
      <c r="ACN206" s="79" t="n"/>
      <c r="ACO206" s="79" t="n"/>
      <c r="ACP206" s="79" t="n"/>
      <c r="ACQ206" s="79" t="n"/>
      <c r="ACR206" s="79" t="n"/>
      <c r="ACU206" s="78" t="n">
        <v>16</v>
      </c>
      <c r="ACV206" s="79" t="n"/>
      <c r="ACW206" s="79" t="n"/>
      <c r="ACX206" s="79" t="n"/>
      <c r="ACY206" s="79" t="n"/>
      <c r="ACZ206" s="79" t="n"/>
      <c r="ADA206" s="79" t="n"/>
      <c r="ADB206" s="79" t="n"/>
      <c r="ADC206" s="79" t="n"/>
      <c r="ADD206" s="79" t="n"/>
      <c r="ADE206" s="79" t="n"/>
      <c r="ADF206" s="79" t="n"/>
      <c r="ADG206" s="79" t="n"/>
      <c r="ADH206" s="79" t="n"/>
      <c r="ADI206" s="79" t="n"/>
      <c r="ADJ206" s="79" t="n"/>
      <c r="ADK206" s="79" t="n"/>
      <c r="ADL206" s="79" t="n"/>
      <c r="ADM206" s="79" t="n"/>
      <c r="ADN206" s="79" t="n"/>
      <c r="ADO206" s="79" t="n"/>
      <c r="ADP206" s="79" t="n"/>
      <c r="ADQ206" s="79" t="n"/>
      <c r="ADR206" s="79" t="n"/>
      <c r="ADS206" s="79" t="n"/>
      <c r="ADT206" s="79" t="n"/>
      <c r="ADU206" s="79" t="n"/>
      <c r="ADV206" s="79" t="n"/>
      <c r="ADW206" s="79" t="n"/>
      <c r="ADX206" s="79" t="n"/>
      <c r="ADY206" s="79" t="n"/>
      <c r="ADZ206" s="79" t="n"/>
      <c r="AEA206" s="79" t="n"/>
      <c r="AEB206" s="79" t="n"/>
      <c r="AEC206" s="79" t="n"/>
      <c r="AED206" s="79" t="n"/>
      <c r="AEE206" s="79" t="n"/>
      <c r="AEF206" s="79" t="n"/>
      <c r="AEG206" s="79" t="n"/>
      <c r="AEH206" s="79" t="n"/>
      <c r="AEI206" s="79" t="n"/>
      <c r="AEL206" s="78" t="n">
        <v>16</v>
      </c>
      <c r="AEM206" s="79" t="n"/>
      <c r="AEN206" s="79" t="n"/>
      <c r="AEO206" s="79" t="n"/>
      <c r="AEP206" s="79" t="n"/>
      <c r="AEQ206" s="79" t="n"/>
      <c r="AER206" s="79" t="n"/>
      <c r="AES206" s="79" t="n"/>
      <c r="AET206" s="79" t="n"/>
      <c r="AEU206" s="79" t="n"/>
      <c r="AEV206" s="79" t="n"/>
      <c r="AEW206" s="79" t="n"/>
      <c r="AEX206" s="79" t="n"/>
      <c r="AEY206" s="79" t="n"/>
      <c r="AEZ206" s="79" t="n"/>
      <c r="AFA206" s="79" t="n"/>
      <c r="AFB206" s="79" t="n"/>
      <c r="AFC206" s="79" t="n"/>
      <c r="AFD206" s="79" t="n"/>
      <c r="AFE206" s="79" t="n"/>
      <c r="AFF206" s="79" t="n"/>
      <c r="AFG206" s="79" t="n"/>
      <c r="AFH206" s="79" t="n"/>
      <c r="AFI206" s="79" t="n"/>
      <c r="AFJ206" s="79" t="n"/>
      <c r="AFK206" s="79" t="n"/>
      <c r="AFL206" s="79" t="n"/>
      <c r="AFM206" s="79" t="n"/>
      <c r="AFN206" s="79" t="n"/>
      <c r="AFO206" s="79" t="n"/>
      <c r="AFP206" s="79" t="n"/>
      <c r="AFQ206" s="79" t="n"/>
      <c r="AFR206" s="79" t="n"/>
      <c r="AFS206" s="79" t="n"/>
      <c r="AFT206" s="79" t="n"/>
      <c r="AFU206" s="79" t="n"/>
      <c r="AFV206" s="79" t="n"/>
      <c r="AFW206" s="79" t="n"/>
      <c r="AFX206" s="79" t="n"/>
      <c r="AFY206" s="79" t="n"/>
      <c r="AFZ206" s="79" t="n"/>
    </row>
    <row r="207">
      <c r="A207" s="78" t="n">
        <v>17</v>
      </c>
      <c r="B207" s="79" t="n"/>
      <c r="C207" s="79" t="n"/>
      <c r="D207" s="79" t="n"/>
      <c r="E207" s="79" t="n"/>
      <c r="F207" s="79" t="n"/>
      <c r="G207" s="79" t="n"/>
      <c r="H207" s="79" t="n"/>
      <c r="I207" s="79" t="n"/>
      <c r="J207" s="79" t="n"/>
      <c r="K207" s="79" t="n"/>
      <c r="L207" s="79" t="n"/>
      <c r="M207" s="79" t="n"/>
      <c r="N207" s="79" t="n"/>
      <c r="O207" s="79" t="n"/>
      <c r="P207" s="79" t="n"/>
      <c r="Q207" s="79" t="n"/>
      <c r="R207" s="79" t="n"/>
      <c r="S207" s="79" t="n"/>
      <c r="T207" s="79" t="n"/>
      <c r="U207" s="79" t="n"/>
      <c r="V207" s="79" t="n"/>
      <c r="W207" s="79" t="n"/>
      <c r="X207" s="79" t="n"/>
      <c r="Y207" s="79" t="n"/>
      <c r="Z207" s="79" t="n"/>
      <c r="AA207" s="79" t="n"/>
      <c r="AB207" s="79" t="n"/>
      <c r="AC207" s="79" t="n"/>
      <c r="AD207" s="79" t="n"/>
      <c r="AE207" s="79" t="n"/>
      <c r="AF207" s="79" t="n"/>
      <c r="AG207" s="79" t="n"/>
      <c r="AH207" s="79" t="n"/>
      <c r="AI207" s="79" t="n"/>
      <c r="AJ207" s="79" t="n"/>
      <c r="AK207" s="79" t="n"/>
      <c r="AL207" s="79" t="n"/>
      <c r="AM207" s="79" t="n"/>
      <c r="AN207" s="79" t="n"/>
      <c r="AO207" s="79" t="n"/>
      <c r="AR207" s="78" t="n">
        <v>17</v>
      </c>
      <c r="AS207" s="79" t="n"/>
      <c r="AT207" s="79" t="n"/>
      <c r="AU207" s="79" t="n"/>
      <c r="AV207" s="79" t="n"/>
      <c r="AW207" s="79" t="n"/>
      <c r="AX207" s="79" t="n"/>
      <c r="AY207" s="79" t="n"/>
      <c r="AZ207" s="79" t="n"/>
      <c r="BA207" s="79" t="n"/>
      <c r="BB207" s="79" t="n"/>
      <c r="BC207" s="79" t="n"/>
      <c r="BD207" s="79" t="n"/>
      <c r="BE207" s="79" t="n"/>
      <c r="BF207" s="79" t="n"/>
      <c r="BG207" s="79" t="n"/>
      <c r="BH207" s="79" t="n"/>
      <c r="BI207" s="79" t="n"/>
      <c r="BJ207" s="79" t="n"/>
      <c r="BK207" s="79" t="n"/>
      <c r="BL207" s="79" t="n"/>
      <c r="BM207" s="79" t="n"/>
      <c r="BN207" s="79" t="n"/>
      <c r="BO207" s="79" t="n"/>
      <c r="BP207" s="79" t="n"/>
      <c r="BQ207" s="79" t="n"/>
      <c r="BR207" s="79" t="n"/>
      <c r="BS207" s="79" t="n"/>
      <c r="BT207" s="79" t="n"/>
      <c r="BU207" s="79" t="n"/>
      <c r="BV207" s="79" t="n"/>
      <c r="BW207" s="79" t="n"/>
      <c r="BX207" s="79" t="n"/>
      <c r="BY207" s="79" t="n"/>
      <c r="BZ207" s="79" t="n"/>
      <c r="CA207" s="79" t="n"/>
      <c r="CB207" s="79" t="n"/>
      <c r="CC207" s="79" t="n"/>
      <c r="CD207" s="79" t="n"/>
      <c r="CE207" s="79" t="n"/>
      <c r="CF207" s="79" t="n"/>
      <c r="CI207" s="78" t="n">
        <v>17</v>
      </c>
      <c r="CJ207" s="79" t="n"/>
      <c r="CK207" s="79" t="n"/>
      <c r="CL207" s="79" t="n"/>
      <c r="CM207" s="79" t="n"/>
      <c r="CN207" s="79" t="n"/>
      <c r="CO207" s="79" t="n"/>
      <c r="CP207" s="79" t="n"/>
      <c r="CQ207" s="79" t="n"/>
      <c r="CR207" s="79" t="n"/>
      <c r="CS207" s="79" t="n"/>
      <c r="CT207" s="79" t="n"/>
      <c r="CU207" s="79" t="n"/>
      <c r="CV207" s="79" t="n"/>
      <c r="CW207" s="79" t="n"/>
      <c r="CX207" s="79" t="n"/>
      <c r="CY207" s="79" t="n"/>
      <c r="CZ207" s="79" t="n"/>
      <c r="DA207" s="79" t="n"/>
      <c r="DB207" s="79" t="n"/>
      <c r="DC207" s="79" t="n"/>
      <c r="DD207" s="79" t="n"/>
      <c r="DE207" s="79" t="n"/>
      <c r="DF207" s="79" t="n"/>
      <c r="DG207" s="79" t="n"/>
      <c r="DH207" s="79" t="n"/>
      <c r="DI207" s="79" t="n"/>
      <c r="DJ207" s="79" t="n"/>
      <c r="DK207" s="79" t="n"/>
      <c r="DL207" s="79" t="n"/>
      <c r="DM207" s="79" t="n"/>
      <c r="DN207" s="79" t="n"/>
      <c r="DO207" s="79" t="n"/>
      <c r="DP207" s="79" t="n"/>
      <c r="DQ207" s="79" t="n"/>
      <c r="DR207" s="79" t="n"/>
      <c r="DS207" s="79" t="n"/>
      <c r="DT207" s="79" t="n"/>
      <c r="DU207" s="79" t="n"/>
      <c r="DV207" s="79" t="n"/>
      <c r="DW207" s="79" t="n"/>
      <c r="DZ207" s="78" t="n">
        <v>17</v>
      </c>
      <c r="EA207" s="79" t="n"/>
      <c r="EB207" s="79" t="n"/>
      <c r="EC207" s="79" t="n"/>
      <c r="ED207" s="79" t="n"/>
      <c r="EE207" s="79" t="n"/>
      <c r="EF207" s="79" t="n"/>
      <c r="EG207" s="79" t="n"/>
      <c r="EH207" s="79" t="n"/>
      <c r="EI207" s="79" t="n"/>
      <c r="EJ207" s="79" t="n"/>
      <c r="EK207" s="79" t="n"/>
      <c r="EL207" s="79" t="n"/>
      <c r="EM207" s="79" t="n"/>
      <c r="EN207" s="79" t="n"/>
      <c r="EO207" s="79" t="n"/>
      <c r="EP207" s="79" t="n"/>
      <c r="EQ207" s="79" t="n"/>
      <c r="ER207" s="79" t="n"/>
      <c r="ES207" s="79" t="n"/>
      <c r="ET207" s="79" t="n"/>
      <c r="EU207" s="79" t="n"/>
      <c r="EV207" s="79" t="n"/>
      <c r="EW207" s="79" t="n"/>
      <c r="EX207" s="79" t="n"/>
      <c r="EY207" s="79" t="n"/>
      <c r="EZ207" s="79" t="n"/>
      <c r="FA207" s="79" t="n"/>
      <c r="FB207" s="79" t="n"/>
      <c r="FC207" s="79" t="n"/>
      <c r="FD207" s="79" t="n"/>
      <c r="FE207" s="79" t="n"/>
      <c r="FF207" s="79" t="n"/>
      <c r="FG207" s="79" t="n"/>
      <c r="FH207" s="79" t="n"/>
      <c r="FI207" s="79" t="n"/>
      <c r="FJ207" s="79" t="n"/>
      <c r="FK207" s="79" t="n"/>
      <c r="FL207" s="79" t="n"/>
      <c r="FM207" s="79" t="n"/>
      <c r="FN207" s="79" t="n"/>
      <c r="FQ207" s="78" t="n">
        <v>17</v>
      </c>
      <c r="FR207" s="79" t="n"/>
      <c r="FS207" s="79" t="n"/>
      <c r="FT207" s="79" t="n"/>
      <c r="FU207" s="79" t="n"/>
      <c r="FV207" s="79" t="n"/>
      <c r="FW207" s="79" t="n"/>
      <c r="FX207" s="79" t="n"/>
      <c r="FY207" s="79" t="n"/>
      <c r="FZ207" s="79" t="n"/>
      <c r="GA207" s="79" t="n"/>
      <c r="GB207" s="79" t="n"/>
      <c r="GC207" s="79" t="n"/>
      <c r="GD207" s="79" t="n"/>
      <c r="GE207" s="79" t="n"/>
      <c r="GF207" s="79" t="n"/>
      <c r="GG207" s="79" t="n"/>
      <c r="GH207" s="79" t="n"/>
      <c r="GI207" s="79" t="n"/>
      <c r="GJ207" s="79" t="n"/>
      <c r="GK207" s="79" t="n"/>
      <c r="GL207" s="79" t="n"/>
      <c r="GM207" s="79" t="n"/>
      <c r="GN207" s="79" t="n"/>
      <c r="GO207" s="79" t="n"/>
      <c r="GP207" s="79" t="n"/>
      <c r="GQ207" s="79" t="n"/>
      <c r="GR207" s="79" t="n"/>
      <c r="GS207" s="79" t="n"/>
      <c r="GT207" s="79" t="n"/>
      <c r="GU207" s="79" t="n"/>
      <c r="GV207" s="79" t="n"/>
      <c r="GW207" s="79" t="n"/>
      <c r="GX207" s="79" t="n"/>
      <c r="GY207" s="79" t="n"/>
      <c r="GZ207" s="79" t="n"/>
      <c r="HA207" s="79" t="n"/>
      <c r="HB207" s="79" t="n"/>
      <c r="HC207" s="79" t="n"/>
      <c r="HD207" s="79" t="n"/>
      <c r="HE207" s="79" t="n"/>
      <c r="HH207" s="78" t="n">
        <v>17</v>
      </c>
      <c r="HI207" s="79" t="n"/>
      <c r="HJ207" s="79" t="n"/>
      <c r="HK207" s="79" t="n"/>
      <c r="HL207" s="79" t="n"/>
      <c r="HM207" s="79" t="n"/>
      <c r="HN207" s="79" t="n"/>
      <c r="HO207" s="79" t="n"/>
      <c r="HP207" s="79" t="n"/>
      <c r="HQ207" s="79" t="n"/>
      <c r="HR207" s="79" t="n"/>
      <c r="HS207" s="79" t="n"/>
      <c r="HT207" s="79" t="n"/>
      <c r="HU207" s="79" t="n"/>
      <c r="HV207" s="79" t="n"/>
      <c r="HW207" s="79" t="n"/>
      <c r="HX207" s="79" t="n"/>
      <c r="HY207" s="79" t="n"/>
      <c r="HZ207" s="79" t="n"/>
      <c r="IA207" s="79" t="n"/>
      <c r="IB207" s="79" t="n"/>
      <c r="IC207" s="79" t="n"/>
      <c r="ID207" s="79" t="n"/>
      <c r="IE207" s="79" t="n"/>
      <c r="IF207" s="79" t="n"/>
      <c r="IG207" s="79" t="n"/>
      <c r="IH207" s="79" t="n"/>
      <c r="II207" s="79" t="n"/>
      <c r="IJ207" s="79" t="n"/>
      <c r="IK207" s="79" t="n"/>
      <c r="IL207" s="79" t="n"/>
      <c r="IM207" s="79" t="n"/>
      <c r="IN207" s="79" t="n"/>
      <c r="IO207" s="79" t="n"/>
      <c r="IP207" s="79" t="n"/>
      <c r="IQ207" s="79" t="n"/>
      <c r="IR207" s="79" t="n"/>
      <c r="IS207" s="79" t="n"/>
      <c r="IT207" s="79" t="n"/>
      <c r="IU207" s="79" t="n"/>
      <c r="IV207" s="79" t="n"/>
      <c r="IY207" s="78" t="n">
        <v>17</v>
      </c>
      <c r="IZ207" s="79" t="n"/>
      <c r="JA207" s="79" t="n"/>
      <c r="JB207" s="79" t="n"/>
      <c r="JC207" s="79" t="n"/>
      <c r="JD207" s="79" t="n"/>
      <c r="JE207" s="79" t="n"/>
      <c r="JF207" s="79" t="n"/>
      <c r="JG207" s="79" t="n"/>
      <c r="JH207" s="79" t="n"/>
      <c r="JI207" s="79" t="n"/>
      <c r="JJ207" s="79" t="n"/>
      <c r="JK207" s="79" t="n"/>
      <c r="JL207" s="79" t="n"/>
      <c r="JM207" s="79" t="n"/>
      <c r="JN207" s="79" t="n"/>
      <c r="JO207" s="79" t="n"/>
      <c r="JP207" s="79" t="n"/>
      <c r="JQ207" s="79" t="n"/>
      <c r="JR207" s="79" t="n"/>
      <c r="JS207" s="79" t="n"/>
      <c r="JT207" s="79" t="n"/>
      <c r="JU207" s="79" t="n"/>
      <c r="JV207" s="79" t="n"/>
      <c r="JW207" s="79" t="n"/>
      <c r="JX207" s="79" t="n"/>
      <c r="JY207" s="79" t="n"/>
      <c r="JZ207" s="79" t="n"/>
      <c r="KA207" s="79" t="n"/>
      <c r="KB207" s="79" t="n"/>
      <c r="KC207" s="79" t="n"/>
      <c r="KD207" s="79" t="n"/>
      <c r="KE207" s="79" t="n"/>
      <c r="KF207" s="79" t="n"/>
      <c r="KG207" s="79" t="n"/>
      <c r="KH207" s="79" t="n"/>
      <c r="KI207" s="79" t="n"/>
      <c r="KJ207" s="79" t="n"/>
      <c r="KK207" s="79" t="n"/>
      <c r="KL207" s="79" t="n"/>
      <c r="KM207" s="79" t="n"/>
      <c r="KP207" s="78" t="n">
        <v>17</v>
      </c>
      <c r="KQ207" s="79" t="n"/>
      <c r="KR207" s="79" t="n"/>
      <c r="KS207" s="79" t="n"/>
      <c r="KT207" s="79" t="n"/>
      <c r="KU207" s="79" t="n"/>
      <c r="KV207" s="79" t="n"/>
      <c r="KW207" s="79" t="n"/>
      <c r="KX207" s="79" t="n"/>
      <c r="KY207" s="79" t="n"/>
      <c r="KZ207" s="79" t="n"/>
      <c r="LA207" s="79" t="n"/>
      <c r="LB207" s="79" t="n"/>
      <c r="LC207" s="79" t="n"/>
      <c r="LD207" s="79" t="n"/>
      <c r="LE207" s="79" t="n"/>
      <c r="LF207" s="79" t="n"/>
      <c r="LG207" s="79" t="n"/>
      <c r="LH207" s="79" t="n"/>
      <c r="LI207" s="79" t="n"/>
      <c r="LJ207" s="79" t="n"/>
      <c r="LK207" s="79" t="n"/>
      <c r="LL207" s="79" t="n"/>
      <c r="LM207" s="79" t="n"/>
      <c r="LN207" s="79" t="n"/>
      <c r="LO207" s="79" t="n"/>
      <c r="LP207" s="79" t="n"/>
      <c r="LQ207" s="79" t="n"/>
      <c r="LR207" s="79" t="n"/>
      <c r="LS207" s="79" t="n"/>
      <c r="LT207" s="79" t="n"/>
      <c r="LU207" s="79" t="n"/>
      <c r="LV207" s="79" t="n"/>
      <c r="LW207" s="79" t="n"/>
      <c r="LX207" s="79" t="n"/>
      <c r="LY207" s="79" t="n"/>
      <c r="LZ207" s="79" t="n"/>
      <c r="MA207" s="79" t="n"/>
      <c r="MB207" s="79" t="n"/>
      <c r="MC207" s="79" t="n"/>
      <c r="MD207" s="79" t="n"/>
      <c r="MG207" s="78" t="n">
        <v>17</v>
      </c>
      <c r="MH207" s="79" t="n"/>
      <c r="MI207" s="79" t="n"/>
      <c r="MJ207" s="79" t="n"/>
      <c r="MK207" s="79" t="n"/>
      <c r="ML207" s="79" t="n"/>
      <c r="MM207" s="79" t="n"/>
      <c r="MN207" s="79" t="n"/>
      <c r="MO207" s="79" t="n"/>
      <c r="MP207" s="79" t="n"/>
      <c r="MQ207" s="79" t="n"/>
      <c r="MR207" s="79" t="n"/>
      <c r="MS207" s="79" t="n"/>
      <c r="MT207" s="79" t="n"/>
      <c r="MU207" s="79" t="n"/>
      <c r="MV207" s="79" t="n"/>
      <c r="MW207" s="79" t="n"/>
      <c r="MX207" s="79" t="n"/>
      <c r="MY207" s="79" t="n"/>
      <c r="MZ207" s="79" t="n"/>
      <c r="NA207" s="79" t="n"/>
      <c r="NB207" s="79" t="n"/>
      <c r="NC207" s="79" t="n"/>
      <c r="ND207" s="79" t="n"/>
      <c r="NE207" s="79" t="n"/>
      <c r="NF207" s="79" t="n"/>
      <c r="NG207" s="79" t="n"/>
      <c r="NH207" s="79" t="n"/>
      <c r="NI207" s="79" t="n"/>
      <c r="NJ207" s="79" t="n"/>
      <c r="NK207" s="79" t="n"/>
      <c r="NL207" s="79" t="n"/>
      <c r="NM207" s="79" t="n"/>
      <c r="NN207" s="79" t="n"/>
      <c r="NO207" s="79" t="n"/>
      <c r="NP207" s="79" t="n"/>
      <c r="NQ207" s="79" t="n"/>
      <c r="NR207" s="79" t="n"/>
      <c r="NS207" s="79" t="n"/>
      <c r="NT207" s="79" t="n"/>
      <c r="NU207" s="79" t="n"/>
      <c r="NX207" s="78" t="n">
        <v>17</v>
      </c>
      <c r="NY207" s="79" t="n"/>
      <c r="NZ207" s="79" t="n"/>
      <c r="OA207" s="79" t="n"/>
      <c r="OB207" s="79" t="n"/>
      <c r="OC207" s="79" t="n"/>
      <c r="OD207" s="79" t="n"/>
      <c r="OE207" s="79" t="n"/>
      <c r="OF207" s="79" t="n"/>
      <c r="OG207" s="79" t="n"/>
      <c r="OH207" s="79" t="n"/>
      <c r="OI207" s="79" t="n"/>
      <c r="OJ207" s="79" t="n"/>
      <c r="OK207" s="79" t="n"/>
      <c r="OL207" s="79" t="n"/>
      <c r="OM207" s="79" t="n"/>
      <c r="ON207" s="79" t="n"/>
      <c r="OO207" s="79" t="n"/>
      <c r="OP207" s="79" t="n"/>
      <c r="OQ207" s="79" t="n"/>
      <c r="OR207" s="79" t="n"/>
      <c r="OS207" s="79" t="n"/>
      <c r="OT207" s="79" t="n"/>
      <c r="OU207" s="79" t="n"/>
      <c r="OV207" s="79" t="n"/>
      <c r="OW207" s="79" t="n"/>
      <c r="OX207" s="79" t="n"/>
      <c r="OY207" s="79" t="n"/>
      <c r="OZ207" s="79" t="n"/>
      <c r="PA207" s="79" t="n"/>
      <c r="PB207" s="79" t="n"/>
      <c r="PC207" s="79" t="n"/>
      <c r="PD207" s="79" t="n"/>
      <c r="PE207" s="79" t="n"/>
      <c r="PF207" s="79" t="n"/>
      <c r="PG207" s="79" t="n"/>
      <c r="PH207" s="79" t="n"/>
      <c r="PI207" s="79" t="n"/>
      <c r="PJ207" s="79" t="n"/>
      <c r="PK207" s="79" t="n"/>
      <c r="PL207" s="79" t="n"/>
      <c r="PO207" s="78" t="n">
        <v>17</v>
      </c>
      <c r="PP207" s="79" t="n"/>
      <c r="PQ207" s="79" t="n"/>
      <c r="PR207" s="79" t="n"/>
      <c r="PS207" s="79" t="n"/>
      <c r="PT207" s="79" t="n"/>
      <c r="PU207" s="79" t="n"/>
      <c r="PV207" s="79" t="n"/>
      <c r="PW207" s="79" t="n"/>
      <c r="PX207" s="79" t="n"/>
      <c r="PY207" s="79" t="n"/>
      <c r="PZ207" s="79" t="n"/>
      <c r="QA207" s="79" t="n"/>
      <c r="QB207" s="79" t="n"/>
      <c r="QC207" s="79" t="n"/>
      <c r="QD207" s="79" t="n"/>
      <c r="QE207" s="79" t="n"/>
      <c r="QF207" s="79" t="n"/>
      <c r="QG207" s="79" t="n"/>
      <c r="QH207" s="79" t="n"/>
      <c r="QI207" s="79" t="n"/>
      <c r="QJ207" s="79" t="n"/>
      <c r="QK207" s="79" t="n"/>
      <c r="QL207" s="79" t="n"/>
      <c r="QM207" s="79" t="n"/>
      <c r="QN207" s="79" t="n"/>
      <c r="QO207" s="79" t="n"/>
      <c r="QP207" s="79" t="n"/>
      <c r="QQ207" s="79" t="n"/>
      <c r="QR207" s="79" t="n"/>
      <c r="QS207" s="79" t="n"/>
      <c r="QT207" s="79" t="n"/>
      <c r="QU207" s="79" t="n"/>
      <c r="QV207" s="79" t="n"/>
      <c r="QW207" s="79" t="n"/>
      <c r="QX207" s="79" t="n"/>
      <c r="QY207" s="79" t="n"/>
      <c r="QZ207" s="79" t="n"/>
      <c r="RA207" s="79" t="n"/>
      <c r="RB207" s="79" t="n"/>
      <c r="RC207" s="79" t="n"/>
      <c r="RF207" s="78" t="n">
        <v>17</v>
      </c>
      <c r="RG207" s="79" t="n"/>
      <c r="RH207" s="79" t="n"/>
      <c r="RI207" s="79" t="n"/>
      <c r="RJ207" s="79" t="n"/>
      <c r="RK207" s="79" t="n"/>
      <c r="RL207" s="79" t="n"/>
      <c r="RM207" s="79" t="n"/>
      <c r="RN207" s="79" t="n"/>
      <c r="RO207" s="79" t="n"/>
      <c r="RP207" s="79" t="n"/>
      <c r="RQ207" s="79" t="n"/>
      <c r="RR207" s="79" t="n"/>
      <c r="RS207" s="79" t="n"/>
      <c r="RT207" s="79" t="n"/>
      <c r="RU207" s="79" t="n"/>
      <c r="RV207" s="79" t="n"/>
      <c r="RW207" s="79" t="n"/>
      <c r="RX207" s="79" t="n"/>
      <c r="RY207" s="79" t="n"/>
      <c r="RZ207" s="79" t="n"/>
      <c r="SA207" s="79" t="n"/>
      <c r="SB207" s="79" t="n"/>
      <c r="SC207" s="79" t="n"/>
      <c r="SD207" s="79" t="n"/>
      <c r="SE207" s="79" t="n"/>
      <c r="SF207" s="79" t="n"/>
      <c r="SG207" s="79" t="n"/>
      <c r="SH207" s="79" t="n"/>
      <c r="SI207" s="79" t="n"/>
      <c r="SJ207" s="79" t="n"/>
      <c r="SK207" s="79" t="n"/>
      <c r="SL207" s="79" t="n"/>
      <c r="SM207" s="79" t="n"/>
      <c r="SN207" s="79" t="n"/>
      <c r="SO207" s="79" t="n"/>
      <c r="SP207" s="79" t="n"/>
      <c r="SQ207" s="79" t="n"/>
      <c r="SR207" s="79" t="n"/>
      <c r="SS207" s="79" t="n"/>
      <c r="ST207" s="79" t="n"/>
      <c r="SW207" s="78" t="n">
        <v>17</v>
      </c>
      <c r="SX207" s="79" t="n"/>
      <c r="SY207" s="79" t="n"/>
      <c r="SZ207" s="79" t="n"/>
      <c r="TA207" s="79" t="n"/>
      <c r="TB207" s="79" t="n"/>
      <c r="TC207" s="79" t="n"/>
      <c r="TD207" s="79" t="n"/>
      <c r="TE207" s="79" t="n"/>
      <c r="TF207" s="79" t="n"/>
      <c r="TG207" s="79" t="n"/>
      <c r="TH207" s="79" t="n"/>
      <c r="TI207" s="79" t="n"/>
      <c r="TJ207" s="79" t="n"/>
      <c r="TK207" s="79" t="n"/>
      <c r="TL207" s="79" t="n"/>
      <c r="TM207" s="79" t="n"/>
      <c r="TN207" s="79" t="n"/>
      <c r="TO207" s="79" t="n"/>
      <c r="TP207" s="79" t="n"/>
      <c r="TQ207" s="79" t="n"/>
      <c r="TR207" s="79" t="n"/>
      <c r="TS207" s="79" t="n"/>
      <c r="TT207" s="79" t="n"/>
      <c r="TU207" s="79" t="n"/>
      <c r="TV207" s="79" t="n"/>
      <c r="TW207" s="79" t="n"/>
      <c r="TX207" s="79" t="n"/>
      <c r="TY207" s="79" t="n"/>
      <c r="TZ207" s="79" t="n"/>
      <c r="UA207" s="79" t="n"/>
      <c r="UB207" s="79" t="n"/>
      <c r="UC207" s="79" t="n"/>
      <c r="UD207" s="79" t="n"/>
      <c r="UE207" s="79" t="n"/>
      <c r="UF207" s="79" t="n"/>
      <c r="UG207" s="79" t="n"/>
      <c r="UH207" s="79" t="n"/>
      <c r="UI207" s="79" t="n"/>
      <c r="UJ207" s="79" t="n"/>
      <c r="UK207" s="79" t="n"/>
      <c r="UN207" s="78" t="n">
        <v>17</v>
      </c>
      <c r="UO207" s="79" t="n"/>
      <c r="UP207" s="79" t="n"/>
      <c r="UQ207" s="79" t="n"/>
      <c r="UR207" s="79" t="n"/>
      <c r="US207" s="79" t="n"/>
      <c r="UT207" s="79" t="n"/>
      <c r="UU207" s="79" t="n"/>
      <c r="UV207" s="79" t="n"/>
      <c r="UW207" s="79" t="n"/>
      <c r="UX207" s="79" t="n"/>
      <c r="UY207" s="79" t="n"/>
      <c r="UZ207" s="79" t="n"/>
      <c r="VA207" s="79" t="n"/>
      <c r="VB207" s="79" t="n"/>
      <c r="VC207" s="79" t="n"/>
      <c r="VD207" s="79" t="n"/>
      <c r="VE207" s="79" t="n"/>
      <c r="VF207" s="79" t="n"/>
      <c r="VG207" s="79" t="n"/>
      <c r="VH207" s="79" t="n"/>
      <c r="VI207" s="79" t="n"/>
      <c r="VJ207" s="79" t="n"/>
      <c r="VK207" s="79" t="n"/>
      <c r="VL207" s="79" t="n"/>
      <c r="VM207" s="79" t="n"/>
      <c r="VN207" s="79" t="n"/>
      <c r="VO207" s="79" t="n"/>
      <c r="VP207" s="79" t="n"/>
      <c r="VQ207" s="79" t="n"/>
      <c r="VR207" s="79" t="n"/>
      <c r="VS207" s="79" t="n"/>
      <c r="VT207" s="79" t="n"/>
      <c r="VU207" s="79" t="n"/>
      <c r="VV207" s="79" t="n"/>
      <c r="VW207" s="79" t="n"/>
      <c r="VX207" s="79" t="n"/>
      <c r="VY207" s="79" t="n"/>
      <c r="VZ207" s="79" t="n"/>
      <c r="WA207" s="79" t="n"/>
      <c r="WB207" s="79" t="n"/>
      <c r="WE207" s="78" t="n">
        <v>17</v>
      </c>
      <c r="WF207" s="79" t="n"/>
      <c r="WG207" s="79" t="n"/>
      <c r="WH207" s="79" t="n"/>
      <c r="WI207" s="79" t="n"/>
      <c r="WJ207" s="79" t="n"/>
      <c r="WK207" s="79" t="n"/>
      <c r="WL207" s="79" t="n"/>
      <c r="WM207" s="79" t="n"/>
      <c r="WN207" s="79" t="n"/>
      <c r="WO207" s="79" t="n"/>
      <c r="WP207" s="79" t="n"/>
      <c r="WQ207" s="79" t="n"/>
      <c r="WR207" s="79" t="n"/>
      <c r="WS207" s="79" t="n"/>
      <c r="WT207" s="79" t="n"/>
      <c r="WU207" s="79" t="n"/>
      <c r="WV207" s="79" t="n"/>
      <c r="WW207" s="79" t="n"/>
      <c r="WX207" s="79" t="n"/>
      <c r="WY207" s="79" t="n"/>
      <c r="WZ207" s="79" t="n"/>
      <c r="XA207" s="79" t="n"/>
      <c r="XB207" s="79" t="n"/>
      <c r="XC207" s="79" t="n"/>
      <c r="XD207" s="79" t="n"/>
      <c r="XE207" s="79" t="n"/>
      <c r="XF207" s="79" t="n"/>
      <c r="XG207" s="79" t="n"/>
      <c r="XH207" s="79" t="n"/>
      <c r="XI207" s="79" t="n"/>
      <c r="XJ207" s="79" t="n"/>
      <c r="XK207" s="79" t="n"/>
      <c r="XL207" s="79" t="n"/>
      <c r="XM207" s="79" t="n"/>
      <c r="XN207" s="79" t="n"/>
      <c r="XO207" s="79" t="n"/>
      <c r="XP207" s="79" t="n"/>
      <c r="XQ207" s="79" t="n"/>
      <c r="XR207" s="79" t="n"/>
      <c r="XS207" s="79" t="n"/>
      <c r="XV207" s="78" t="n">
        <v>17</v>
      </c>
      <c r="XW207" s="79" t="n"/>
      <c r="XX207" s="79" t="n"/>
      <c r="XY207" s="79" t="n"/>
      <c r="XZ207" s="79" t="n"/>
      <c r="YA207" s="79" t="n"/>
      <c r="YB207" s="79" t="n"/>
      <c r="YC207" s="79" t="n"/>
      <c r="YD207" s="79" t="n"/>
      <c r="YE207" s="79" t="n"/>
      <c r="YF207" s="79" t="n"/>
      <c r="YG207" s="79" t="n"/>
      <c r="YH207" s="79" t="n"/>
      <c r="YI207" s="79" t="n"/>
      <c r="YJ207" s="79" t="n"/>
      <c r="YK207" s="79" t="n"/>
      <c r="YL207" s="79" t="n"/>
      <c r="YM207" s="79" t="n"/>
      <c r="YN207" s="79" t="n"/>
      <c r="YO207" s="79" t="n"/>
      <c r="YP207" s="79" t="n"/>
      <c r="YQ207" s="79" t="n"/>
      <c r="YR207" s="79" t="n"/>
      <c r="YS207" s="79" t="n"/>
      <c r="YT207" s="79" t="n"/>
      <c r="YU207" s="79" t="n"/>
      <c r="YV207" s="79" t="n"/>
      <c r="YW207" s="79" t="n"/>
      <c r="YX207" s="79" t="n"/>
      <c r="YY207" s="79" t="n"/>
      <c r="YZ207" s="79" t="n"/>
      <c r="ZA207" s="79" t="n"/>
      <c r="ZB207" s="79" t="n"/>
      <c r="ZC207" s="79" t="n"/>
      <c r="ZD207" s="79" t="n"/>
      <c r="ZE207" s="79" t="n"/>
      <c r="ZF207" s="79" t="n"/>
      <c r="ZG207" s="79" t="n"/>
      <c r="ZH207" s="79" t="n"/>
      <c r="ZI207" s="79" t="n"/>
      <c r="ZJ207" s="79" t="n"/>
      <c r="ZM207" s="78" t="n">
        <v>17</v>
      </c>
      <c r="ZN207" s="79" t="n"/>
      <c r="ZO207" s="79" t="n"/>
      <c r="ZP207" s="79" t="n"/>
      <c r="ZQ207" s="79" t="n"/>
      <c r="ZR207" s="79" t="n"/>
      <c r="ZS207" s="79" t="n"/>
      <c r="ZT207" s="79" t="n"/>
      <c r="ZU207" s="79" t="n"/>
      <c r="ZV207" s="79" t="n"/>
      <c r="ZW207" s="79" t="n"/>
      <c r="ZX207" s="79" t="n"/>
      <c r="ZY207" s="79" t="n"/>
      <c r="ZZ207" s="79" t="n"/>
      <c r="AAA207" s="79" t="n"/>
      <c r="AAB207" s="79" t="n"/>
      <c r="AAC207" s="79" t="n"/>
      <c r="AAD207" s="79" t="n"/>
      <c r="AAE207" s="79" t="n"/>
      <c r="AAF207" s="79" t="n"/>
      <c r="AAG207" s="79" t="n"/>
      <c r="AAH207" s="79" t="n"/>
      <c r="AAI207" s="79" t="n"/>
      <c r="AAJ207" s="79" t="n"/>
      <c r="AAK207" s="79" t="n"/>
      <c r="AAL207" s="79" t="n"/>
      <c r="AAM207" s="79" t="n"/>
      <c r="AAN207" s="79" t="n"/>
      <c r="AAO207" s="79" t="n"/>
      <c r="AAP207" s="79" t="n"/>
      <c r="AAQ207" s="79" t="n"/>
      <c r="AAR207" s="79" t="n"/>
      <c r="AAS207" s="79" t="n"/>
      <c r="AAT207" s="79" t="n"/>
      <c r="AAU207" s="79" t="n"/>
      <c r="AAV207" s="79" t="n"/>
      <c r="AAW207" s="79" t="n"/>
      <c r="AAX207" s="79" t="n"/>
      <c r="AAY207" s="79" t="n"/>
      <c r="AAZ207" s="79" t="n"/>
      <c r="ABA207" s="79" t="n"/>
      <c r="ABD207" s="78" t="n">
        <v>17</v>
      </c>
      <c r="ABE207" s="79" t="n"/>
      <c r="ABF207" s="79" t="n"/>
      <c r="ABG207" s="79" t="n"/>
      <c r="ABH207" s="79" t="n"/>
      <c r="ABI207" s="79" t="n"/>
      <c r="ABJ207" s="79" t="n"/>
      <c r="ABK207" s="79" t="n"/>
      <c r="ABL207" s="79" t="n"/>
      <c r="ABM207" s="79" t="n"/>
      <c r="ABN207" s="79" t="n"/>
      <c r="ABO207" s="79" t="n"/>
      <c r="ABP207" s="79" t="n"/>
      <c r="ABQ207" s="79" t="n"/>
      <c r="ABR207" s="79" t="n"/>
      <c r="ABS207" s="79" t="n"/>
      <c r="ABT207" s="79" t="n"/>
      <c r="ABU207" s="79" t="n"/>
      <c r="ABV207" s="79" t="n"/>
      <c r="ABW207" s="79" t="n"/>
      <c r="ABX207" s="79" t="n"/>
      <c r="ABY207" s="79" t="n"/>
      <c r="ABZ207" s="79" t="n"/>
      <c r="ACA207" s="79" t="n"/>
      <c r="ACB207" s="79" t="n"/>
      <c r="ACC207" s="79" t="n"/>
      <c r="ACD207" s="79" t="n"/>
      <c r="ACE207" s="79" t="n"/>
      <c r="ACF207" s="79" t="n"/>
      <c r="ACG207" s="79" t="n"/>
      <c r="ACH207" s="79" t="n"/>
      <c r="ACI207" s="79" t="n"/>
      <c r="ACJ207" s="79" t="n"/>
      <c r="ACK207" s="79" t="n"/>
      <c r="ACL207" s="79" t="n"/>
      <c r="ACM207" s="79" t="n"/>
      <c r="ACN207" s="79" t="n"/>
      <c r="ACO207" s="79" t="n"/>
      <c r="ACP207" s="79" t="n"/>
      <c r="ACQ207" s="79" t="n"/>
      <c r="ACR207" s="79" t="n"/>
      <c r="ACU207" s="78" t="n">
        <v>17</v>
      </c>
      <c r="ACV207" s="79" t="n"/>
      <c r="ACW207" s="79" t="n"/>
      <c r="ACX207" s="79" t="n"/>
      <c r="ACY207" s="79" t="n"/>
      <c r="ACZ207" s="79" t="n"/>
      <c r="ADA207" s="79" t="n"/>
      <c r="ADB207" s="79" t="n"/>
      <c r="ADC207" s="79" t="n"/>
      <c r="ADD207" s="79" t="n"/>
      <c r="ADE207" s="79" t="n"/>
      <c r="ADF207" s="79" t="n"/>
      <c r="ADG207" s="79" t="n"/>
      <c r="ADH207" s="79" t="n"/>
      <c r="ADI207" s="79" t="n"/>
      <c r="ADJ207" s="79" t="n"/>
      <c r="ADK207" s="79" t="n"/>
      <c r="ADL207" s="79" t="n"/>
      <c r="ADM207" s="79" t="n"/>
      <c r="ADN207" s="79" t="n"/>
      <c r="ADO207" s="79" t="n"/>
      <c r="ADP207" s="79" t="n"/>
      <c r="ADQ207" s="79" t="n"/>
      <c r="ADR207" s="79" t="n"/>
      <c r="ADS207" s="79" t="n"/>
      <c r="ADT207" s="79" t="n"/>
      <c r="ADU207" s="79" t="n"/>
      <c r="ADV207" s="79" t="n"/>
      <c r="ADW207" s="79" t="n"/>
      <c r="ADX207" s="79" t="n"/>
      <c r="ADY207" s="79" t="n"/>
      <c r="ADZ207" s="79" t="n"/>
      <c r="AEA207" s="79" t="n"/>
      <c r="AEB207" s="79" t="n"/>
      <c r="AEC207" s="79" t="n"/>
      <c r="AED207" s="79" t="n"/>
      <c r="AEE207" s="79" t="n"/>
      <c r="AEF207" s="79" t="n"/>
      <c r="AEG207" s="79" t="n"/>
      <c r="AEH207" s="79" t="n"/>
      <c r="AEI207" s="79" t="n"/>
      <c r="AEL207" s="78" t="n">
        <v>17</v>
      </c>
      <c r="AEM207" s="79" t="n"/>
      <c r="AEN207" s="79" t="n"/>
      <c r="AEO207" s="79" t="n"/>
      <c r="AEP207" s="79" t="n"/>
      <c r="AEQ207" s="79" t="n"/>
      <c r="AER207" s="79" t="n"/>
      <c r="AES207" s="79" t="n"/>
      <c r="AET207" s="79" t="n"/>
      <c r="AEU207" s="79" t="n"/>
      <c r="AEV207" s="79" t="n"/>
      <c r="AEW207" s="79" t="n"/>
      <c r="AEX207" s="79" t="n"/>
      <c r="AEY207" s="79" t="n"/>
      <c r="AEZ207" s="79" t="n"/>
      <c r="AFA207" s="79" t="n"/>
      <c r="AFB207" s="79" t="n"/>
      <c r="AFC207" s="79" t="n"/>
      <c r="AFD207" s="79" t="n"/>
      <c r="AFE207" s="79" t="n"/>
      <c r="AFF207" s="79" t="n"/>
      <c r="AFG207" s="79" t="n"/>
      <c r="AFH207" s="79" t="n"/>
      <c r="AFI207" s="79" t="n"/>
      <c r="AFJ207" s="79" t="n"/>
      <c r="AFK207" s="79" t="n"/>
      <c r="AFL207" s="79" t="n"/>
      <c r="AFM207" s="79" t="n"/>
      <c r="AFN207" s="79" t="n"/>
      <c r="AFO207" s="79" t="n"/>
      <c r="AFP207" s="79" t="n"/>
      <c r="AFQ207" s="79" t="n"/>
      <c r="AFR207" s="79" t="n"/>
      <c r="AFS207" s="79" t="n"/>
      <c r="AFT207" s="79" t="n"/>
      <c r="AFU207" s="79" t="n"/>
      <c r="AFV207" s="79" t="n"/>
      <c r="AFW207" s="79" t="n"/>
      <c r="AFX207" s="79" t="n"/>
      <c r="AFY207" s="79" t="n"/>
      <c r="AFZ207" s="79" t="n"/>
    </row>
    <row r="208">
      <c r="A208" s="78" t="n">
        <v>18</v>
      </c>
      <c r="B208" s="79" t="n"/>
      <c r="C208" s="79" t="n"/>
      <c r="D208" s="79" t="n"/>
      <c r="E208" s="79" t="n"/>
      <c r="F208" s="79" t="n"/>
      <c r="G208" s="79" t="n"/>
      <c r="H208" s="79" t="n"/>
      <c r="I208" s="79" t="n"/>
      <c r="J208" s="79" t="n"/>
      <c r="K208" s="79" t="n"/>
      <c r="L208" s="79" t="n"/>
      <c r="M208" s="79" t="n"/>
      <c r="N208" s="79" t="n"/>
      <c r="O208" s="79" t="n"/>
      <c r="P208" s="79" t="n"/>
      <c r="Q208" s="79" t="n"/>
      <c r="R208" s="79" t="n"/>
      <c r="S208" s="79" t="n"/>
      <c r="T208" s="79" t="n"/>
      <c r="U208" s="79" t="n"/>
      <c r="V208" s="79" t="n"/>
      <c r="W208" s="79" t="n"/>
      <c r="X208" s="79" t="n"/>
      <c r="Y208" s="79" t="n"/>
      <c r="Z208" s="79" t="n"/>
      <c r="AA208" s="79" t="n"/>
      <c r="AB208" s="79" t="n"/>
      <c r="AC208" s="79" t="n"/>
      <c r="AD208" s="79" t="n"/>
      <c r="AE208" s="79" t="n"/>
      <c r="AF208" s="79" t="n"/>
      <c r="AG208" s="79" t="n"/>
      <c r="AH208" s="79" t="n"/>
      <c r="AI208" s="79" t="n"/>
      <c r="AJ208" s="79" t="n"/>
      <c r="AK208" s="79" t="n"/>
      <c r="AL208" s="79" t="n"/>
      <c r="AM208" s="79" t="n"/>
      <c r="AN208" s="79" t="n"/>
      <c r="AO208" s="79" t="n"/>
      <c r="AR208" s="78" t="n">
        <v>18</v>
      </c>
      <c r="AS208" s="79" t="n"/>
      <c r="AT208" s="79" t="n"/>
      <c r="AU208" s="79" t="n"/>
      <c r="AV208" s="79" t="n"/>
      <c r="AW208" s="79" t="n"/>
      <c r="AX208" s="79" t="n"/>
      <c r="AY208" s="79" t="n"/>
      <c r="AZ208" s="79" t="n"/>
      <c r="BA208" s="79" t="n"/>
      <c r="BB208" s="79" t="n"/>
      <c r="BC208" s="79" t="n"/>
      <c r="BD208" s="79" t="n"/>
      <c r="BE208" s="79" t="n"/>
      <c r="BF208" s="79" t="n"/>
      <c r="BG208" s="79" t="n"/>
      <c r="BH208" s="79" t="n"/>
      <c r="BI208" s="79" t="n"/>
      <c r="BJ208" s="79" t="n"/>
      <c r="BK208" s="79" t="n"/>
      <c r="BL208" s="79" t="n"/>
      <c r="BM208" s="79" t="n"/>
      <c r="BN208" s="79" t="n"/>
      <c r="BO208" s="79" t="n"/>
      <c r="BP208" s="79" t="n"/>
      <c r="BQ208" s="79" t="n"/>
      <c r="BR208" s="79" t="n"/>
      <c r="BS208" s="79" t="n"/>
      <c r="BT208" s="79" t="n"/>
      <c r="BU208" s="79" t="n"/>
      <c r="BV208" s="79" t="n"/>
      <c r="BW208" s="79" t="n"/>
      <c r="BX208" s="79" t="n"/>
      <c r="BY208" s="79" t="n"/>
      <c r="BZ208" s="79" t="n"/>
      <c r="CA208" s="79" t="n"/>
      <c r="CB208" s="79" t="n"/>
      <c r="CC208" s="79" t="n"/>
      <c r="CD208" s="79" t="n"/>
      <c r="CE208" s="79" t="n"/>
      <c r="CF208" s="79" t="n"/>
      <c r="CI208" s="78" t="n">
        <v>18</v>
      </c>
      <c r="CJ208" s="79" t="n"/>
      <c r="CK208" s="79" t="n"/>
      <c r="CL208" s="79" t="n"/>
      <c r="CM208" s="79" t="n"/>
      <c r="CN208" s="79" t="n"/>
      <c r="CO208" s="79" t="n"/>
      <c r="CP208" s="79" t="n"/>
      <c r="CQ208" s="79" t="n"/>
      <c r="CR208" s="79" t="n"/>
      <c r="CS208" s="79" t="n"/>
      <c r="CT208" s="79" t="n"/>
      <c r="CU208" s="79" t="n"/>
      <c r="CV208" s="79" t="n"/>
      <c r="CW208" s="79" t="n"/>
      <c r="CX208" s="79" t="n"/>
      <c r="CY208" s="79" t="n"/>
      <c r="CZ208" s="79" t="n"/>
      <c r="DA208" s="79" t="n"/>
      <c r="DB208" s="79" t="n"/>
      <c r="DC208" s="79" t="n"/>
      <c r="DD208" s="79" t="n"/>
      <c r="DE208" s="79" t="n"/>
      <c r="DF208" s="79" t="n"/>
      <c r="DG208" s="79" t="n"/>
      <c r="DH208" s="79" t="n"/>
      <c r="DI208" s="79" t="n"/>
      <c r="DJ208" s="79" t="n"/>
      <c r="DK208" s="79" t="n"/>
      <c r="DL208" s="79" t="n"/>
      <c r="DM208" s="79" t="n"/>
      <c r="DN208" s="79" t="n"/>
      <c r="DO208" s="79" t="n"/>
      <c r="DP208" s="79" t="n"/>
      <c r="DQ208" s="79" t="n"/>
      <c r="DR208" s="79" t="n"/>
      <c r="DS208" s="79" t="n"/>
      <c r="DT208" s="79" t="n"/>
      <c r="DU208" s="79" t="n"/>
      <c r="DV208" s="79" t="n"/>
      <c r="DW208" s="79" t="n"/>
      <c r="DZ208" s="78" t="n">
        <v>18</v>
      </c>
      <c r="EA208" s="79" t="n"/>
      <c r="EB208" s="79" t="n"/>
      <c r="EC208" s="79" t="n"/>
      <c r="ED208" s="79" t="n"/>
      <c r="EE208" s="79" t="n"/>
      <c r="EF208" s="79" t="n"/>
      <c r="EG208" s="79" t="n"/>
      <c r="EH208" s="79" t="n"/>
      <c r="EI208" s="79" t="n"/>
      <c r="EJ208" s="79" t="n"/>
      <c r="EK208" s="79" t="n"/>
      <c r="EL208" s="79" t="n"/>
      <c r="EM208" s="79" t="n"/>
      <c r="EN208" s="79" t="n"/>
      <c r="EO208" s="79" t="n"/>
      <c r="EP208" s="79" t="n"/>
      <c r="EQ208" s="79" t="n"/>
      <c r="ER208" s="79" t="n"/>
      <c r="ES208" s="79" t="n"/>
      <c r="ET208" s="79" t="n"/>
      <c r="EU208" s="79" t="n"/>
      <c r="EV208" s="79" t="n"/>
      <c r="EW208" s="79" t="n"/>
      <c r="EX208" s="79" t="n"/>
      <c r="EY208" s="79" t="n"/>
      <c r="EZ208" s="79" t="n"/>
      <c r="FA208" s="79" t="n"/>
      <c r="FB208" s="79" t="n"/>
      <c r="FC208" s="79" t="n"/>
      <c r="FD208" s="79" t="n"/>
      <c r="FE208" s="79" t="n"/>
      <c r="FF208" s="79" t="n"/>
      <c r="FG208" s="79" t="n"/>
      <c r="FH208" s="79" t="n"/>
      <c r="FI208" s="79" t="n"/>
      <c r="FJ208" s="79" t="n"/>
      <c r="FK208" s="79" t="n"/>
      <c r="FL208" s="79" t="n"/>
      <c r="FM208" s="79" t="n"/>
      <c r="FN208" s="79" t="n"/>
      <c r="FQ208" s="78" t="n">
        <v>18</v>
      </c>
      <c r="FR208" s="79" t="n"/>
      <c r="FS208" s="79" t="n"/>
      <c r="FT208" s="79" t="n"/>
      <c r="FU208" s="79" t="n"/>
      <c r="FV208" s="79" t="n"/>
      <c r="FW208" s="79" t="n"/>
      <c r="FX208" s="79" t="n"/>
      <c r="FY208" s="79" t="n"/>
      <c r="FZ208" s="79" t="n"/>
      <c r="GA208" s="79" t="n"/>
      <c r="GB208" s="79" t="n"/>
      <c r="GC208" s="79" t="n"/>
      <c r="GD208" s="79" t="n"/>
      <c r="GE208" s="79" t="n"/>
      <c r="GF208" s="79" t="n"/>
      <c r="GG208" s="79" t="n"/>
      <c r="GH208" s="79" t="n"/>
      <c r="GI208" s="79" t="n"/>
      <c r="GJ208" s="79" t="n"/>
      <c r="GK208" s="79" t="n"/>
      <c r="GL208" s="79" t="n"/>
      <c r="GM208" s="79" t="n"/>
      <c r="GN208" s="79" t="n"/>
      <c r="GO208" s="79" t="n"/>
      <c r="GP208" s="79" t="n"/>
      <c r="GQ208" s="79" t="n"/>
      <c r="GR208" s="79" t="n"/>
      <c r="GS208" s="79" t="n"/>
      <c r="GT208" s="79" t="n"/>
      <c r="GU208" s="79" t="n"/>
      <c r="GV208" s="79" t="n"/>
      <c r="GW208" s="79" t="n"/>
      <c r="GX208" s="79" t="n"/>
      <c r="GY208" s="79" t="n"/>
      <c r="GZ208" s="79" t="n"/>
      <c r="HA208" s="79" t="n"/>
      <c r="HB208" s="79" t="n"/>
      <c r="HC208" s="79" t="n"/>
      <c r="HD208" s="79" t="n"/>
      <c r="HE208" s="79" t="n"/>
      <c r="HH208" s="78" t="n">
        <v>18</v>
      </c>
      <c r="HI208" s="79" t="n"/>
      <c r="HJ208" s="79" t="n"/>
      <c r="HK208" s="79" t="n"/>
      <c r="HL208" s="79" t="n"/>
      <c r="HM208" s="79" t="n"/>
      <c r="HN208" s="79" t="n"/>
      <c r="HO208" s="79" t="n"/>
      <c r="HP208" s="79" t="n"/>
      <c r="HQ208" s="79" t="n"/>
      <c r="HR208" s="79" t="n"/>
      <c r="HS208" s="79" t="n"/>
      <c r="HT208" s="79" t="n"/>
      <c r="HU208" s="79" t="n"/>
      <c r="HV208" s="79" t="n"/>
      <c r="HW208" s="79" t="n"/>
      <c r="HX208" s="79" t="n"/>
      <c r="HY208" s="79" t="n"/>
      <c r="HZ208" s="79" t="n"/>
      <c r="IA208" s="79" t="n"/>
      <c r="IB208" s="79" t="n"/>
      <c r="IC208" s="79" t="n"/>
      <c r="ID208" s="79" t="n"/>
      <c r="IE208" s="79" t="n"/>
      <c r="IF208" s="79" t="n"/>
      <c r="IG208" s="79" t="n"/>
      <c r="IH208" s="79" t="n"/>
      <c r="II208" s="79" t="n"/>
      <c r="IJ208" s="79" t="n"/>
      <c r="IK208" s="79" t="n"/>
      <c r="IL208" s="79" t="n"/>
      <c r="IM208" s="79" t="n"/>
      <c r="IN208" s="79" t="n"/>
      <c r="IO208" s="79" t="n"/>
      <c r="IP208" s="79" t="n"/>
      <c r="IQ208" s="79" t="n"/>
      <c r="IR208" s="79" t="n"/>
      <c r="IS208" s="79" t="n"/>
      <c r="IT208" s="79" t="n"/>
      <c r="IU208" s="79" t="n"/>
      <c r="IV208" s="79" t="n"/>
      <c r="IY208" s="78" t="n">
        <v>18</v>
      </c>
      <c r="IZ208" s="79" t="n"/>
      <c r="JA208" s="79" t="n"/>
      <c r="JB208" s="79" t="n"/>
      <c r="JC208" s="79" t="n"/>
      <c r="JD208" s="79" t="n"/>
      <c r="JE208" s="79" t="n"/>
      <c r="JF208" s="79" t="n"/>
      <c r="JG208" s="79" t="n"/>
      <c r="JH208" s="79" t="n"/>
      <c r="JI208" s="79" t="n"/>
      <c r="JJ208" s="79" t="n"/>
      <c r="JK208" s="79" t="n"/>
      <c r="JL208" s="79" t="n"/>
      <c r="JM208" s="79" t="n"/>
      <c r="JN208" s="79" t="n"/>
      <c r="JO208" s="79" t="n"/>
      <c r="JP208" s="79" t="n"/>
      <c r="JQ208" s="79" t="n"/>
      <c r="JR208" s="79" t="n"/>
      <c r="JS208" s="79" t="n"/>
      <c r="JT208" s="79" t="n"/>
      <c r="JU208" s="79" t="n"/>
      <c r="JV208" s="79" t="n"/>
      <c r="JW208" s="79" t="n"/>
      <c r="JX208" s="79" t="n"/>
      <c r="JY208" s="79" t="n"/>
      <c r="JZ208" s="79" t="n"/>
      <c r="KA208" s="79" t="n"/>
      <c r="KB208" s="79" t="n"/>
      <c r="KC208" s="79" t="n"/>
      <c r="KD208" s="79" t="n"/>
      <c r="KE208" s="79" t="n"/>
      <c r="KF208" s="79" t="n"/>
      <c r="KG208" s="79" t="n"/>
      <c r="KH208" s="79" t="n"/>
      <c r="KI208" s="79" t="n"/>
      <c r="KJ208" s="79" t="n"/>
      <c r="KK208" s="79" t="n"/>
      <c r="KL208" s="79" t="n"/>
      <c r="KM208" s="79" t="n"/>
      <c r="KP208" s="78" t="n">
        <v>18</v>
      </c>
      <c r="KQ208" s="79" t="n"/>
      <c r="KR208" s="79" t="n"/>
      <c r="KS208" s="79" t="n"/>
      <c r="KT208" s="79" t="n"/>
      <c r="KU208" s="79" t="n"/>
      <c r="KV208" s="79" t="n"/>
      <c r="KW208" s="79" t="n"/>
      <c r="KX208" s="79" t="n"/>
      <c r="KY208" s="79" t="n"/>
      <c r="KZ208" s="79" t="n"/>
      <c r="LA208" s="79" t="n"/>
      <c r="LB208" s="79" t="n"/>
      <c r="LC208" s="79" t="n"/>
      <c r="LD208" s="79" t="n"/>
      <c r="LE208" s="79" t="n"/>
      <c r="LF208" s="79" t="n"/>
      <c r="LG208" s="79" t="n"/>
      <c r="LH208" s="79" t="n"/>
      <c r="LI208" s="79" t="n"/>
      <c r="LJ208" s="79" t="n"/>
      <c r="LK208" s="79" t="n"/>
      <c r="LL208" s="79" t="n"/>
      <c r="LM208" s="79" t="n"/>
      <c r="LN208" s="79" t="n"/>
      <c r="LO208" s="79" t="n"/>
      <c r="LP208" s="79" t="n"/>
      <c r="LQ208" s="79" t="n"/>
      <c r="LR208" s="79" t="n"/>
      <c r="LS208" s="79" t="n"/>
      <c r="LT208" s="79" t="n"/>
      <c r="LU208" s="79" t="n"/>
      <c r="LV208" s="79" t="n"/>
      <c r="LW208" s="79" t="n"/>
      <c r="LX208" s="79" t="n"/>
      <c r="LY208" s="79" t="n"/>
      <c r="LZ208" s="79" t="n"/>
      <c r="MA208" s="79" t="n"/>
      <c r="MB208" s="79" t="n"/>
      <c r="MC208" s="79" t="n"/>
      <c r="MD208" s="79" t="n"/>
      <c r="MG208" s="78" t="n">
        <v>18</v>
      </c>
      <c r="MH208" s="79" t="n"/>
      <c r="MI208" s="79" t="n"/>
      <c r="MJ208" s="79" t="n"/>
      <c r="MK208" s="79" t="n"/>
      <c r="ML208" s="79" t="n"/>
      <c r="MM208" s="79" t="n"/>
      <c r="MN208" s="79" t="n"/>
      <c r="MO208" s="79" t="n"/>
      <c r="MP208" s="79" t="n"/>
      <c r="MQ208" s="79" t="n"/>
      <c r="MR208" s="79" t="n"/>
      <c r="MS208" s="79" t="n"/>
      <c r="MT208" s="79" t="n"/>
      <c r="MU208" s="79" t="n"/>
      <c r="MV208" s="79" t="n"/>
      <c r="MW208" s="79" t="n"/>
      <c r="MX208" s="79" t="n"/>
      <c r="MY208" s="79" t="n"/>
      <c r="MZ208" s="79" t="n"/>
      <c r="NA208" s="79" t="n"/>
      <c r="NB208" s="79" t="n"/>
      <c r="NC208" s="79" t="n"/>
      <c r="ND208" s="79" t="n"/>
      <c r="NE208" s="79" t="n"/>
      <c r="NF208" s="79" t="n"/>
      <c r="NG208" s="79" t="n"/>
      <c r="NH208" s="79" t="n"/>
      <c r="NI208" s="79" t="n"/>
      <c r="NJ208" s="79" t="n"/>
      <c r="NK208" s="79" t="n"/>
      <c r="NL208" s="79" t="n"/>
      <c r="NM208" s="79" t="n"/>
      <c r="NN208" s="79" t="n"/>
      <c r="NO208" s="79" t="n"/>
      <c r="NP208" s="79" t="n"/>
      <c r="NQ208" s="79" t="n"/>
      <c r="NR208" s="79" t="n"/>
      <c r="NS208" s="79" t="n"/>
      <c r="NT208" s="79" t="n"/>
      <c r="NU208" s="79" t="n"/>
      <c r="NX208" s="78" t="n">
        <v>18</v>
      </c>
      <c r="NY208" s="79" t="n"/>
      <c r="NZ208" s="79" t="n"/>
      <c r="OA208" s="79" t="n"/>
      <c r="OB208" s="79" t="n"/>
      <c r="OC208" s="79" t="n"/>
      <c r="OD208" s="79" t="n"/>
      <c r="OE208" s="79" t="n"/>
      <c r="OF208" s="79" t="n"/>
      <c r="OG208" s="79" t="n"/>
      <c r="OH208" s="79" t="n"/>
      <c r="OI208" s="79" t="n"/>
      <c r="OJ208" s="79" t="n"/>
      <c r="OK208" s="79" t="n"/>
      <c r="OL208" s="79" t="n"/>
      <c r="OM208" s="79" t="n"/>
      <c r="ON208" s="79" t="n"/>
      <c r="OO208" s="79" t="n"/>
      <c r="OP208" s="79" t="n"/>
      <c r="OQ208" s="79" t="n"/>
      <c r="OR208" s="79" t="n"/>
      <c r="OS208" s="79" t="n"/>
      <c r="OT208" s="79" t="n"/>
      <c r="OU208" s="79" t="n"/>
      <c r="OV208" s="79" t="n"/>
      <c r="OW208" s="79" t="n"/>
      <c r="OX208" s="79" t="n"/>
      <c r="OY208" s="79" t="n"/>
      <c r="OZ208" s="79" t="n"/>
      <c r="PA208" s="79" t="n"/>
      <c r="PB208" s="79" t="n"/>
      <c r="PC208" s="79" t="n"/>
      <c r="PD208" s="79" t="n"/>
      <c r="PE208" s="79" t="n"/>
      <c r="PF208" s="79" t="n"/>
      <c r="PG208" s="79" t="n"/>
      <c r="PH208" s="79" t="n"/>
      <c r="PI208" s="79" t="n"/>
      <c r="PJ208" s="79" t="n"/>
      <c r="PK208" s="79" t="n"/>
      <c r="PL208" s="79" t="n"/>
      <c r="PO208" s="78" t="n">
        <v>18</v>
      </c>
      <c r="PP208" s="79" t="n"/>
      <c r="PQ208" s="79" t="n"/>
      <c r="PR208" s="79" t="n"/>
      <c r="PS208" s="79" t="n"/>
      <c r="PT208" s="79" t="n"/>
      <c r="PU208" s="79" t="n"/>
      <c r="PV208" s="79" t="n"/>
      <c r="PW208" s="79" t="n"/>
      <c r="PX208" s="79" t="n"/>
      <c r="PY208" s="79" t="n"/>
      <c r="PZ208" s="79" t="n"/>
      <c r="QA208" s="79" t="n"/>
      <c r="QB208" s="79" t="n"/>
      <c r="QC208" s="79" t="n"/>
      <c r="QD208" s="79" t="n"/>
      <c r="QE208" s="79" t="n"/>
      <c r="QF208" s="79" t="n"/>
      <c r="QG208" s="79" t="n"/>
      <c r="QH208" s="79" t="n"/>
      <c r="QI208" s="79" t="n"/>
      <c r="QJ208" s="79" t="n"/>
      <c r="QK208" s="79" t="n"/>
      <c r="QL208" s="79" t="n"/>
      <c r="QM208" s="79" t="n"/>
      <c r="QN208" s="79" t="n"/>
      <c r="QO208" s="79" t="n"/>
      <c r="QP208" s="79" t="n"/>
      <c r="QQ208" s="79" t="n"/>
      <c r="QR208" s="79" t="n"/>
      <c r="QS208" s="79" t="n"/>
      <c r="QT208" s="79" t="n"/>
      <c r="QU208" s="79" t="n"/>
      <c r="QV208" s="79" t="n"/>
      <c r="QW208" s="79" t="n"/>
      <c r="QX208" s="79" t="n"/>
      <c r="QY208" s="79" t="n"/>
      <c r="QZ208" s="79" t="n"/>
      <c r="RA208" s="79" t="n"/>
      <c r="RB208" s="79" t="n"/>
      <c r="RC208" s="79" t="n"/>
      <c r="RF208" s="78" t="n">
        <v>18</v>
      </c>
      <c r="RG208" s="79" t="n"/>
      <c r="RH208" s="79" t="n"/>
      <c r="RI208" s="79" t="n"/>
      <c r="RJ208" s="79" t="n"/>
      <c r="RK208" s="79" t="n"/>
      <c r="RL208" s="79" t="n"/>
      <c r="RM208" s="79" t="n"/>
      <c r="RN208" s="79" t="n"/>
      <c r="RO208" s="79" t="n"/>
      <c r="RP208" s="79" t="n"/>
      <c r="RQ208" s="79" t="n"/>
      <c r="RR208" s="79" t="n"/>
      <c r="RS208" s="79" t="n"/>
      <c r="RT208" s="79" t="n"/>
      <c r="RU208" s="79" t="n"/>
      <c r="RV208" s="79" t="n"/>
      <c r="RW208" s="79" t="n"/>
      <c r="RX208" s="79" t="n"/>
      <c r="RY208" s="79" t="n"/>
      <c r="RZ208" s="79" t="n"/>
      <c r="SA208" s="79" t="n"/>
      <c r="SB208" s="79" t="n"/>
      <c r="SC208" s="79" t="n"/>
      <c r="SD208" s="79" t="n"/>
      <c r="SE208" s="79" t="n"/>
      <c r="SF208" s="79" t="n"/>
      <c r="SG208" s="79" t="n"/>
      <c r="SH208" s="79" t="n"/>
      <c r="SI208" s="79" t="n"/>
      <c r="SJ208" s="79" t="n"/>
      <c r="SK208" s="79" t="n"/>
      <c r="SL208" s="79" t="n"/>
      <c r="SM208" s="79" t="n"/>
      <c r="SN208" s="79" t="n"/>
      <c r="SO208" s="79" t="n"/>
      <c r="SP208" s="79" t="n"/>
      <c r="SQ208" s="79" t="n"/>
      <c r="SR208" s="79" t="n"/>
      <c r="SS208" s="79" t="n"/>
      <c r="ST208" s="79" t="n"/>
      <c r="SW208" s="78" t="n">
        <v>18</v>
      </c>
      <c r="SX208" s="79" t="n"/>
      <c r="SY208" s="79" t="n"/>
      <c r="SZ208" s="79" t="n"/>
      <c r="TA208" s="79" t="n"/>
      <c r="TB208" s="79" t="n"/>
      <c r="TC208" s="79" t="n"/>
      <c r="TD208" s="79" t="n"/>
      <c r="TE208" s="79" t="n"/>
      <c r="TF208" s="79" t="n"/>
      <c r="TG208" s="79" t="n"/>
      <c r="TH208" s="79" t="n"/>
      <c r="TI208" s="79" t="n"/>
      <c r="TJ208" s="79" t="n"/>
      <c r="TK208" s="79" t="n"/>
      <c r="TL208" s="79" t="n"/>
      <c r="TM208" s="79" t="n"/>
      <c r="TN208" s="79" t="n"/>
      <c r="TO208" s="79" t="n"/>
      <c r="TP208" s="79" t="n"/>
      <c r="TQ208" s="79" t="n"/>
      <c r="TR208" s="79" t="n"/>
      <c r="TS208" s="79" t="n"/>
      <c r="TT208" s="79" t="n"/>
      <c r="TU208" s="79" t="n"/>
      <c r="TV208" s="79" t="n"/>
      <c r="TW208" s="79" t="n"/>
      <c r="TX208" s="79" t="n"/>
      <c r="TY208" s="79" t="n"/>
      <c r="TZ208" s="79" t="n"/>
      <c r="UA208" s="79" t="n"/>
      <c r="UB208" s="79" t="n"/>
      <c r="UC208" s="79" t="n"/>
      <c r="UD208" s="79" t="n"/>
      <c r="UE208" s="79" t="n"/>
      <c r="UF208" s="79" t="n"/>
      <c r="UG208" s="79" t="n"/>
      <c r="UH208" s="79" t="n"/>
      <c r="UI208" s="79" t="n"/>
      <c r="UJ208" s="79" t="n"/>
      <c r="UK208" s="79" t="n"/>
      <c r="UN208" s="78" t="n">
        <v>18</v>
      </c>
      <c r="UO208" s="79" t="n"/>
      <c r="UP208" s="79" t="n"/>
      <c r="UQ208" s="79" t="n"/>
      <c r="UR208" s="79" t="n"/>
      <c r="US208" s="79" t="n"/>
      <c r="UT208" s="79" t="n"/>
      <c r="UU208" s="79" t="n"/>
      <c r="UV208" s="79" t="n"/>
      <c r="UW208" s="79" t="n"/>
      <c r="UX208" s="79" t="n"/>
      <c r="UY208" s="79" t="n"/>
      <c r="UZ208" s="79" t="n"/>
      <c r="VA208" s="79" t="n"/>
      <c r="VB208" s="79" t="n"/>
      <c r="VC208" s="79" t="n"/>
      <c r="VD208" s="79" t="n"/>
      <c r="VE208" s="79" t="n"/>
      <c r="VF208" s="79" t="n"/>
      <c r="VG208" s="79" t="n"/>
      <c r="VH208" s="79" t="n"/>
      <c r="VI208" s="79" t="n"/>
      <c r="VJ208" s="79" t="n"/>
      <c r="VK208" s="79" t="n"/>
      <c r="VL208" s="79" t="n"/>
      <c r="VM208" s="79" t="n"/>
      <c r="VN208" s="79" t="n"/>
      <c r="VO208" s="79" t="n"/>
      <c r="VP208" s="79" t="n"/>
      <c r="VQ208" s="79" t="n"/>
      <c r="VR208" s="79" t="n"/>
      <c r="VS208" s="79" t="n"/>
      <c r="VT208" s="79" t="n"/>
      <c r="VU208" s="79" t="n"/>
      <c r="VV208" s="79" t="n"/>
      <c r="VW208" s="79" t="n"/>
      <c r="VX208" s="79" t="n"/>
      <c r="VY208" s="79" t="n"/>
      <c r="VZ208" s="79" t="n"/>
      <c r="WA208" s="79" t="n"/>
      <c r="WB208" s="79" t="n"/>
      <c r="WE208" s="78" t="n">
        <v>18</v>
      </c>
      <c r="WF208" s="79" t="n"/>
      <c r="WG208" s="79" t="n"/>
      <c r="WH208" s="79" t="n"/>
      <c r="WI208" s="79" t="n"/>
      <c r="WJ208" s="79" t="n"/>
      <c r="WK208" s="79" t="n"/>
      <c r="WL208" s="79" t="n"/>
      <c r="WM208" s="79" t="n"/>
      <c r="WN208" s="79" t="n"/>
      <c r="WO208" s="79" t="n"/>
      <c r="WP208" s="79" t="n"/>
      <c r="WQ208" s="79" t="n"/>
      <c r="WR208" s="79" t="n"/>
      <c r="WS208" s="79" t="n"/>
      <c r="WT208" s="79" t="n"/>
      <c r="WU208" s="79" t="n"/>
      <c r="WV208" s="79" t="n"/>
      <c r="WW208" s="79" t="n"/>
      <c r="WX208" s="79" t="n"/>
      <c r="WY208" s="79" t="n"/>
      <c r="WZ208" s="79" t="n"/>
      <c r="XA208" s="79" t="n"/>
      <c r="XB208" s="79" t="n"/>
      <c r="XC208" s="79" t="n"/>
      <c r="XD208" s="79" t="n"/>
      <c r="XE208" s="79" t="n"/>
      <c r="XF208" s="79" t="n"/>
      <c r="XG208" s="79" t="n"/>
      <c r="XH208" s="79" t="n"/>
      <c r="XI208" s="79" t="n"/>
      <c r="XJ208" s="79" t="n"/>
      <c r="XK208" s="79" t="n"/>
      <c r="XL208" s="79" t="n"/>
      <c r="XM208" s="79" t="n"/>
      <c r="XN208" s="79" t="n"/>
      <c r="XO208" s="79" t="n"/>
      <c r="XP208" s="79" t="n"/>
      <c r="XQ208" s="79" t="n"/>
      <c r="XR208" s="79" t="n"/>
      <c r="XS208" s="79" t="n"/>
      <c r="XV208" s="78" t="n">
        <v>18</v>
      </c>
      <c r="XW208" s="79" t="n"/>
      <c r="XX208" s="79" t="n"/>
      <c r="XY208" s="79" t="n"/>
      <c r="XZ208" s="79" t="n"/>
      <c r="YA208" s="79" t="n"/>
      <c r="YB208" s="79" t="n"/>
      <c r="YC208" s="79" t="n"/>
      <c r="YD208" s="79" t="n"/>
      <c r="YE208" s="79" t="n"/>
      <c r="YF208" s="79" t="n"/>
      <c r="YG208" s="79" t="n"/>
      <c r="YH208" s="79" t="n"/>
      <c r="YI208" s="79" t="n"/>
      <c r="YJ208" s="79" t="n"/>
      <c r="YK208" s="79" t="n"/>
      <c r="YL208" s="79" t="n"/>
      <c r="YM208" s="79" t="n"/>
      <c r="YN208" s="79" t="n"/>
      <c r="YO208" s="79" t="n"/>
      <c r="YP208" s="79" t="n"/>
      <c r="YQ208" s="79" t="n"/>
      <c r="YR208" s="79" t="n"/>
      <c r="YS208" s="79" t="n"/>
      <c r="YT208" s="79" t="n"/>
      <c r="YU208" s="79" t="n"/>
      <c r="YV208" s="79" t="n"/>
      <c r="YW208" s="79" t="n"/>
      <c r="YX208" s="79" t="n"/>
      <c r="YY208" s="79" t="n"/>
      <c r="YZ208" s="79" t="n"/>
      <c r="ZA208" s="79" t="n"/>
      <c r="ZB208" s="79" t="n"/>
      <c r="ZC208" s="79" t="n"/>
      <c r="ZD208" s="79" t="n"/>
      <c r="ZE208" s="79" t="n"/>
      <c r="ZF208" s="79" t="n"/>
      <c r="ZG208" s="79" t="n"/>
      <c r="ZH208" s="79" t="n"/>
      <c r="ZI208" s="79" t="n"/>
      <c r="ZJ208" s="79" t="n"/>
      <c r="ZM208" s="78" t="n">
        <v>18</v>
      </c>
      <c r="ZN208" s="79" t="n"/>
      <c r="ZO208" s="79" t="n"/>
      <c r="ZP208" s="79" t="n"/>
      <c r="ZQ208" s="79" t="n"/>
      <c r="ZR208" s="79" t="n"/>
      <c r="ZS208" s="79" t="n"/>
      <c r="ZT208" s="79" t="n"/>
      <c r="ZU208" s="79" t="n"/>
      <c r="ZV208" s="79" t="n"/>
      <c r="ZW208" s="79" t="n"/>
      <c r="ZX208" s="79" t="n"/>
      <c r="ZY208" s="79" t="n"/>
      <c r="ZZ208" s="79" t="n"/>
      <c r="AAA208" s="79" t="n"/>
      <c r="AAB208" s="79" t="n"/>
      <c r="AAC208" s="79" t="n"/>
      <c r="AAD208" s="79" t="n"/>
      <c r="AAE208" s="79" t="n"/>
      <c r="AAF208" s="79" t="n"/>
      <c r="AAG208" s="79" t="n"/>
      <c r="AAH208" s="79" t="n"/>
      <c r="AAI208" s="79" t="n"/>
      <c r="AAJ208" s="79" t="n"/>
      <c r="AAK208" s="79" t="n"/>
      <c r="AAL208" s="79" t="n"/>
      <c r="AAM208" s="79" t="n"/>
      <c r="AAN208" s="79" t="n"/>
      <c r="AAO208" s="79" t="n"/>
      <c r="AAP208" s="79" t="n"/>
      <c r="AAQ208" s="79" t="n"/>
      <c r="AAR208" s="79" t="n"/>
      <c r="AAS208" s="79" t="n"/>
      <c r="AAT208" s="79" t="n"/>
      <c r="AAU208" s="79" t="n"/>
      <c r="AAV208" s="79" t="n"/>
      <c r="AAW208" s="79" t="n"/>
      <c r="AAX208" s="79" t="n"/>
      <c r="AAY208" s="79" t="n"/>
      <c r="AAZ208" s="79" t="n"/>
      <c r="ABA208" s="79" t="n"/>
      <c r="ABD208" s="78" t="n">
        <v>18</v>
      </c>
      <c r="ABE208" s="79" t="n"/>
      <c r="ABF208" s="79" t="n"/>
      <c r="ABG208" s="79" t="n"/>
      <c r="ABH208" s="79" t="n"/>
      <c r="ABI208" s="79" t="n"/>
      <c r="ABJ208" s="79" t="n"/>
      <c r="ABK208" s="79" t="n"/>
      <c r="ABL208" s="79" t="n"/>
      <c r="ABM208" s="79" t="n"/>
      <c r="ABN208" s="79" t="n"/>
      <c r="ABO208" s="79" t="n"/>
      <c r="ABP208" s="79" t="n"/>
      <c r="ABQ208" s="79" t="n"/>
      <c r="ABR208" s="79" t="n"/>
      <c r="ABS208" s="79" t="n"/>
      <c r="ABT208" s="79" t="n"/>
      <c r="ABU208" s="79" t="n"/>
      <c r="ABV208" s="79" t="n"/>
      <c r="ABW208" s="79" t="n"/>
      <c r="ABX208" s="79" t="n"/>
      <c r="ABY208" s="79" t="n"/>
      <c r="ABZ208" s="79" t="n"/>
      <c r="ACA208" s="79" t="n"/>
      <c r="ACB208" s="79" t="n"/>
      <c r="ACC208" s="79" t="n"/>
      <c r="ACD208" s="79" t="n"/>
      <c r="ACE208" s="79" t="n"/>
      <c r="ACF208" s="79" t="n"/>
      <c r="ACG208" s="79" t="n"/>
      <c r="ACH208" s="79" t="n"/>
      <c r="ACI208" s="79" t="n"/>
      <c r="ACJ208" s="79" t="n"/>
      <c r="ACK208" s="79" t="n"/>
      <c r="ACL208" s="79" t="n"/>
      <c r="ACM208" s="79" t="n"/>
      <c r="ACN208" s="79" t="n"/>
      <c r="ACO208" s="79" t="n"/>
      <c r="ACP208" s="79" t="n"/>
      <c r="ACQ208" s="79" t="n"/>
      <c r="ACR208" s="79" t="n"/>
      <c r="ACU208" s="78" t="n">
        <v>18</v>
      </c>
      <c r="ACV208" s="79" t="n"/>
      <c r="ACW208" s="79" t="n"/>
      <c r="ACX208" s="79" t="n"/>
      <c r="ACY208" s="79" t="n"/>
      <c r="ACZ208" s="79" t="n"/>
      <c r="ADA208" s="79" t="n"/>
      <c r="ADB208" s="79" t="n"/>
      <c r="ADC208" s="79" t="n"/>
      <c r="ADD208" s="79" t="n"/>
      <c r="ADE208" s="79" t="n"/>
      <c r="ADF208" s="79" t="n"/>
      <c r="ADG208" s="79" t="n"/>
      <c r="ADH208" s="79" t="n"/>
      <c r="ADI208" s="79" t="n"/>
      <c r="ADJ208" s="79" t="n"/>
      <c r="ADK208" s="79" t="n"/>
      <c r="ADL208" s="79" t="n"/>
      <c r="ADM208" s="79" t="n"/>
      <c r="ADN208" s="79" t="n"/>
      <c r="ADO208" s="79" t="n"/>
      <c r="ADP208" s="79" t="n"/>
      <c r="ADQ208" s="79" t="n"/>
      <c r="ADR208" s="79" t="n"/>
      <c r="ADS208" s="79" t="n"/>
      <c r="ADT208" s="79" t="n"/>
      <c r="ADU208" s="79" t="n"/>
      <c r="ADV208" s="79" t="n"/>
      <c r="ADW208" s="79" t="n"/>
      <c r="ADX208" s="79" t="n"/>
      <c r="ADY208" s="79" t="n"/>
      <c r="ADZ208" s="79" t="n"/>
      <c r="AEA208" s="79" t="n"/>
      <c r="AEB208" s="79" t="n"/>
      <c r="AEC208" s="79" t="n"/>
      <c r="AED208" s="79" t="n"/>
      <c r="AEE208" s="79" t="n"/>
      <c r="AEF208" s="79" t="n"/>
      <c r="AEG208" s="79" t="n"/>
      <c r="AEH208" s="79" t="n"/>
      <c r="AEI208" s="79" t="n"/>
      <c r="AEL208" s="78" t="n">
        <v>18</v>
      </c>
      <c r="AEM208" s="79" t="n"/>
      <c r="AEN208" s="79" t="n"/>
      <c r="AEO208" s="79" t="n"/>
      <c r="AEP208" s="79" t="n"/>
      <c r="AEQ208" s="79" t="n"/>
      <c r="AER208" s="79" t="n"/>
      <c r="AES208" s="79" t="n"/>
      <c r="AET208" s="79" t="n"/>
      <c r="AEU208" s="79" t="n"/>
      <c r="AEV208" s="79" t="n"/>
      <c r="AEW208" s="79" t="n"/>
      <c r="AEX208" s="79" t="n"/>
      <c r="AEY208" s="79" t="n"/>
      <c r="AEZ208" s="79" t="n"/>
      <c r="AFA208" s="79" t="n"/>
      <c r="AFB208" s="79" t="n"/>
      <c r="AFC208" s="79" t="n"/>
      <c r="AFD208" s="79" t="n"/>
      <c r="AFE208" s="79" t="n"/>
      <c r="AFF208" s="79" t="n"/>
      <c r="AFG208" s="79" t="n"/>
      <c r="AFH208" s="79" t="n"/>
      <c r="AFI208" s="79" t="n"/>
      <c r="AFJ208" s="79" t="n"/>
      <c r="AFK208" s="79" t="n"/>
      <c r="AFL208" s="79" t="n"/>
      <c r="AFM208" s="79" t="n"/>
      <c r="AFN208" s="79" t="n"/>
      <c r="AFO208" s="79" t="n"/>
      <c r="AFP208" s="79" t="n"/>
      <c r="AFQ208" s="79" t="n"/>
      <c r="AFR208" s="79" t="n"/>
      <c r="AFS208" s="79" t="n"/>
      <c r="AFT208" s="79" t="n"/>
      <c r="AFU208" s="79" t="n"/>
      <c r="AFV208" s="79" t="n"/>
      <c r="AFW208" s="79" t="n"/>
      <c r="AFX208" s="79" t="n"/>
      <c r="AFY208" s="79" t="n"/>
      <c r="AFZ208" s="79" t="n"/>
    </row>
    <row r="209">
      <c r="A209" s="78" t="n">
        <v>19</v>
      </c>
      <c r="B209" s="79" t="n"/>
      <c r="C209" s="79" t="n"/>
      <c r="D209" s="79" t="n"/>
      <c r="E209" s="79" t="n"/>
      <c r="F209" s="79" t="n"/>
      <c r="G209" s="79" t="n"/>
      <c r="H209" s="79" t="n"/>
      <c r="I209" s="79" t="n"/>
      <c r="J209" s="79" t="n"/>
      <c r="K209" s="79" t="n"/>
      <c r="L209" s="79" t="n"/>
      <c r="M209" s="79" t="n"/>
      <c r="N209" s="79" t="n"/>
      <c r="O209" s="79" t="n"/>
      <c r="P209" s="79" t="n"/>
      <c r="Q209" s="79" t="n"/>
      <c r="R209" s="79" t="n"/>
      <c r="S209" s="79" t="n"/>
      <c r="T209" s="79" t="n"/>
      <c r="U209" s="79" t="n"/>
      <c r="V209" s="79" t="n"/>
      <c r="W209" s="79" t="n"/>
      <c r="X209" s="79" t="n"/>
      <c r="Y209" s="79" t="n"/>
      <c r="Z209" s="79" t="n"/>
      <c r="AA209" s="79" t="n"/>
      <c r="AB209" s="79" t="n"/>
      <c r="AC209" s="79" t="n"/>
      <c r="AD209" s="79" t="n"/>
      <c r="AE209" s="79" t="n"/>
      <c r="AF209" s="79" t="n"/>
      <c r="AG209" s="79" t="n"/>
      <c r="AH209" s="79" t="n"/>
      <c r="AI209" s="79" t="n"/>
      <c r="AJ209" s="79" t="n"/>
      <c r="AK209" s="79" t="n"/>
      <c r="AL209" s="79" t="n"/>
      <c r="AM209" s="79" t="n"/>
      <c r="AN209" s="79" t="n"/>
      <c r="AO209" s="79" t="n"/>
      <c r="AR209" s="78" t="n">
        <v>19</v>
      </c>
      <c r="AS209" s="79" t="n"/>
      <c r="AT209" s="79" t="n"/>
      <c r="AU209" s="79" t="n"/>
      <c r="AV209" s="79" t="n"/>
      <c r="AW209" s="79" t="n"/>
      <c r="AX209" s="79" t="n"/>
      <c r="AY209" s="79" t="n"/>
      <c r="AZ209" s="79" t="n"/>
      <c r="BA209" s="79" t="n"/>
      <c r="BB209" s="79" t="n"/>
      <c r="BC209" s="79" t="n"/>
      <c r="BD209" s="79" t="n"/>
      <c r="BE209" s="79" t="n"/>
      <c r="BF209" s="79" t="n"/>
      <c r="BG209" s="79" t="n"/>
      <c r="BH209" s="79" t="n"/>
      <c r="BI209" s="79" t="n"/>
      <c r="BJ209" s="79" t="n"/>
      <c r="BK209" s="79" t="n"/>
      <c r="BL209" s="79" t="n"/>
      <c r="BM209" s="79" t="n"/>
      <c r="BN209" s="79" t="n"/>
      <c r="BO209" s="79" t="n"/>
      <c r="BP209" s="79" t="n"/>
      <c r="BQ209" s="79" t="n"/>
      <c r="BR209" s="79" t="n"/>
      <c r="BS209" s="79" t="n"/>
      <c r="BT209" s="79" t="n"/>
      <c r="BU209" s="79" t="n"/>
      <c r="BV209" s="79" t="n"/>
      <c r="BW209" s="79" t="n"/>
      <c r="BX209" s="79" t="n"/>
      <c r="BY209" s="79" t="n"/>
      <c r="BZ209" s="79" t="n"/>
      <c r="CA209" s="79" t="n"/>
      <c r="CB209" s="79" t="n"/>
      <c r="CC209" s="79" t="n"/>
      <c r="CD209" s="79" t="n"/>
      <c r="CE209" s="79" t="n"/>
      <c r="CF209" s="79" t="n"/>
      <c r="CI209" s="78" t="n">
        <v>19</v>
      </c>
      <c r="CJ209" s="79" t="n"/>
      <c r="CK209" s="79" t="n"/>
      <c r="CL209" s="79" t="n"/>
      <c r="CM209" s="79" t="n"/>
      <c r="CN209" s="79" t="n"/>
      <c r="CO209" s="79" t="n"/>
      <c r="CP209" s="79" t="n"/>
      <c r="CQ209" s="79" t="n"/>
      <c r="CR209" s="79" t="n"/>
      <c r="CS209" s="79" t="n"/>
      <c r="CT209" s="79" t="n"/>
      <c r="CU209" s="79" t="n"/>
      <c r="CV209" s="79" t="n"/>
      <c r="CW209" s="79" t="n"/>
      <c r="CX209" s="79" t="n"/>
      <c r="CY209" s="79" t="n"/>
      <c r="CZ209" s="79" t="n"/>
      <c r="DA209" s="79" t="n"/>
      <c r="DB209" s="79" t="n"/>
      <c r="DC209" s="79" t="n"/>
      <c r="DD209" s="79" t="n"/>
      <c r="DE209" s="79" t="n"/>
      <c r="DF209" s="79" t="n"/>
      <c r="DG209" s="79" t="n"/>
      <c r="DH209" s="79" t="n"/>
      <c r="DI209" s="79" t="n"/>
      <c r="DJ209" s="79" t="n"/>
      <c r="DK209" s="79" t="n"/>
      <c r="DL209" s="79" t="n"/>
      <c r="DM209" s="79" t="n"/>
      <c r="DN209" s="79" t="n"/>
      <c r="DO209" s="79" t="n"/>
      <c r="DP209" s="79" t="n"/>
      <c r="DQ209" s="79" t="n"/>
      <c r="DR209" s="79" t="n"/>
      <c r="DS209" s="79" t="n"/>
      <c r="DT209" s="79" t="n"/>
      <c r="DU209" s="79" t="n"/>
      <c r="DV209" s="79" t="n"/>
      <c r="DW209" s="79" t="n"/>
      <c r="DZ209" s="78" t="n">
        <v>19</v>
      </c>
      <c r="EA209" s="79" t="n"/>
      <c r="EB209" s="79" t="n"/>
      <c r="EC209" s="79" t="n"/>
      <c r="ED209" s="79" t="n"/>
      <c r="EE209" s="79" t="n"/>
      <c r="EF209" s="79" t="n"/>
      <c r="EG209" s="79" t="n"/>
      <c r="EH209" s="79" t="n"/>
      <c r="EI209" s="79" t="n"/>
      <c r="EJ209" s="79" t="n"/>
      <c r="EK209" s="79" t="n"/>
      <c r="EL209" s="79" t="n"/>
      <c r="EM209" s="79" t="n"/>
      <c r="EN209" s="79" t="n"/>
      <c r="EO209" s="79" t="n"/>
      <c r="EP209" s="79" t="n"/>
      <c r="EQ209" s="79" t="n"/>
      <c r="ER209" s="79" t="n"/>
      <c r="ES209" s="79" t="n"/>
      <c r="ET209" s="79" t="n"/>
      <c r="EU209" s="79" t="n"/>
      <c r="EV209" s="79" t="n"/>
      <c r="EW209" s="79" t="n"/>
      <c r="EX209" s="79" t="n"/>
      <c r="EY209" s="79" t="n"/>
      <c r="EZ209" s="79" t="n"/>
      <c r="FA209" s="79" t="n"/>
      <c r="FB209" s="79" t="n"/>
      <c r="FC209" s="79" t="n"/>
      <c r="FD209" s="79" t="n"/>
      <c r="FE209" s="79" t="n"/>
      <c r="FF209" s="79" t="n"/>
      <c r="FG209" s="79" t="n"/>
      <c r="FH209" s="79" t="n"/>
      <c r="FI209" s="79" t="n"/>
      <c r="FJ209" s="79" t="n"/>
      <c r="FK209" s="79" t="n"/>
      <c r="FL209" s="79" t="n"/>
      <c r="FM209" s="79" t="n"/>
      <c r="FN209" s="79" t="n"/>
      <c r="FQ209" s="78" t="n">
        <v>19</v>
      </c>
      <c r="FR209" s="79" t="n"/>
      <c r="FS209" s="79" t="n"/>
      <c r="FT209" s="79" t="n"/>
      <c r="FU209" s="79" t="n"/>
      <c r="FV209" s="79" t="n"/>
      <c r="FW209" s="79" t="n"/>
      <c r="FX209" s="79" t="n"/>
      <c r="FY209" s="79" t="n"/>
      <c r="FZ209" s="79" t="n"/>
      <c r="GA209" s="79" t="n"/>
      <c r="GB209" s="79" t="n"/>
      <c r="GC209" s="79" t="n"/>
      <c r="GD209" s="79" t="n"/>
      <c r="GE209" s="79" t="n"/>
      <c r="GF209" s="79" t="n"/>
      <c r="GG209" s="79" t="n"/>
      <c r="GH209" s="79" t="n"/>
      <c r="GI209" s="79" t="n"/>
      <c r="GJ209" s="79" t="n"/>
      <c r="GK209" s="79" t="n"/>
      <c r="GL209" s="79" t="n"/>
      <c r="GM209" s="79" t="n"/>
      <c r="GN209" s="79" t="n"/>
      <c r="GO209" s="79" t="n"/>
      <c r="GP209" s="79" t="n"/>
      <c r="GQ209" s="79" t="n"/>
      <c r="GR209" s="79" t="n"/>
      <c r="GS209" s="79" t="n"/>
      <c r="GT209" s="79" t="n"/>
      <c r="GU209" s="79" t="n"/>
      <c r="GV209" s="79" t="n"/>
      <c r="GW209" s="79" t="n"/>
      <c r="GX209" s="79" t="n"/>
      <c r="GY209" s="79" t="n"/>
      <c r="GZ209" s="79" t="n"/>
      <c r="HA209" s="79" t="n"/>
      <c r="HB209" s="79" t="n"/>
      <c r="HC209" s="79" t="n"/>
      <c r="HD209" s="79" t="n"/>
      <c r="HE209" s="79" t="n"/>
      <c r="HH209" s="78" t="n">
        <v>19</v>
      </c>
      <c r="HI209" s="79" t="n"/>
      <c r="HJ209" s="79" t="n"/>
      <c r="HK209" s="79" t="n"/>
      <c r="HL209" s="79" t="n"/>
      <c r="HM209" s="79" t="n"/>
      <c r="HN209" s="79" t="n"/>
      <c r="HO209" s="79" t="n"/>
      <c r="HP209" s="79" t="n"/>
      <c r="HQ209" s="79" t="n"/>
      <c r="HR209" s="79" t="n"/>
      <c r="HS209" s="79" t="n"/>
      <c r="HT209" s="79" t="n"/>
      <c r="HU209" s="79" t="n"/>
      <c r="HV209" s="79" t="n"/>
      <c r="HW209" s="79" t="n"/>
      <c r="HX209" s="79" t="n"/>
      <c r="HY209" s="79" t="n"/>
      <c r="HZ209" s="79" t="n"/>
      <c r="IA209" s="79" t="n"/>
      <c r="IB209" s="79" t="n"/>
      <c r="IC209" s="79" t="n"/>
      <c r="ID209" s="79" t="n"/>
      <c r="IE209" s="79" t="n"/>
      <c r="IF209" s="79" t="n"/>
      <c r="IG209" s="79" t="n"/>
      <c r="IH209" s="79" t="n"/>
      <c r="II209" s="79" t="n"/>
      <c r="IJ209" s="79" t="n"/>
      <c r="IK209" s="79" t="n"/>
      <c r="IL209" s="79" t="n"/>
      <c r="IM209" s="79" t="n"/>
      <c r="IN209" s="79" t="n"/>
      <c r="IO209" s="79" t="n"/>
      <c r="IP209" s="79" t="n"/>
      <c r="IQ209" s="79" t="n"/>
      <c r="IR209" s="79" t="n"/>
      <c r="IS209" s="79" t="n"/>
      <c r="IT209" s="79" t="n"/>
      <c r="IU209" s="79" t="n"/>
      <c r="IV209" s="79" t="n"/>
      <c r="IY209" s="78" t="n">
        <v>19</v>
      </c>
      <c r="IZ209" s="79" t="n"/>
      <c r="JA209" s="79" t="n"/>
      <c r="JB209" s="79" t="n"/>
      <c r="JC209" s="79" t="n"/>
      <c r="JD209" s="79" t="n"/>
      <c r="JE209" s="79" t="n"/>
      <c r="JF209" s="79" t="n"/>
      <c r="JG209" s="79" t="n"/>
      <c r="JH209" s="79" t="n"/>
      <c r="JI209" s="79" t="n"/>
      <c r="JJ209" s="79" t="n"/>
      <c r="JK209" s="79" t="n"/>
      <c r="JL209" s="79" t="n"/>
      <c r="JM209" s="79" t="n"/>
      <c r="JN209" s="79" t="n"/>
      <c r="JO209" s="79" t="n"/>
      <c r="JP209" s="79" t="n"/>
      <c r="JQ209" s="79" t="n"/>
      <c r="JR209" s="79" t="n"/>
      <c r="JS209" s="79" t="n"/>
      <c r="JT209" s="79" t="n"/>
      <c r="JU209" s="79" t="n"/>
      <c r="JV209" s="79" t="n"/>
      <c r="JW209" s="79" t="n"/>
      <c r="JX209" s="79" t="n"/>
      <c r="JY209" s="79" t="n"/>
      <c r="JZ209" s="79" t="n"/>
      <c r="KA209" s="79" t="n"/>
      <c r="KB209" s="79" t="n"/>
      <c r="KC209" s="79" t="n"/>
      <c r="KD209" s="79" t="n"/>
      <c r="KE209" s="79" t="n"/>
      <c r="KF209" s="79" t="n"/>
      <c r="KG209" s="79" t="n"/>
      <c r="KH209" s="79" t="n"/>
      <c r="KI209" s="79" t="n"/>
      <c r="KJ209" s="79" t="n"/>
      <c r="KK209" s="79" t="n"/>
      <c r="KL209" s="79" t="n"/>
      <c r="KM209" s="79" t="n"/>
      <c r="KP209" s="78" t="n">
        <v>19</v>
      </c>
      <c r="KQ209" s="79" t="n"/>
      <c r="KR209" s="79" t="n"/>
      <c r="KS209" s="79" t="n"/>
      <c r="KT209" s="79" t="n"/>
      <c r="KU209" s="79" t="n"/>
      <c r="KV209" s="79" t="n"/>
      <c r="KW209" s="79" t="n"/>
      <c r="KX209" s="79" t="n"/>
      <c r="KY209" s="79" t="n"/>
      <c r="KZ209" s="79" t="n"/>
      <c r="LA209" s="79" t="n"/>
      <c r="LB209" s="79" t="n"/>
      <c r="LC209" s="79" t="n"/>
      <c r="LD209" s="79" t="n"/>
      <c r="LE209" s="79" t="n"/>
      <c r="LF209" s="79" t="n"/>
      <c r="LG209" s="79" t="n"/>
      <c r="LH209" s="79" t="n"/>
      <c r="LI209" s="79" t="n"/>
      <c r="LJ209" s="79" t="n"/>
      <c r="LK209" s="79" t="n"/>
      <c r="LL209" s="79" t="n"/>
      <c r="LM209" s="79" t="n"/>
      <c r="LN209" s="79" t="n"/>
      <c r="LO209" s="79" t="n"/>
      <c r="LP209" s="79" t="n"/>
      <c r="LQ209" s="79" t="n"/>
      <c r="LR209" s="79" t="n"/>
      <c r="LS209" s="79" t="n"/>
      <c r="LT209" s="79" t="n"/>
      <c r="LU209" s="79" t="n"/>
      <c r="LV209" s="79" t="n"/>
      <c r="LW209" s="79" t="n"/>
      <c r="LX209" s="79" t="n"/>
      <c r="LY209" s="79" t="n"/>
      <c r="LZ209" s="79" t="n"/>
      <c r="MA209" s="79" t="n"/>
      <c r="MB209" s="79" t="n"/>
      <c r="MC209" s="79" t="n"/>
      <c r="MD209" s="79" t="n"/>
      <c r="MG209" s="78" t="n">
        <v>19</v>
      </c>
      <c r="MH209" s="79" t="n"/>
      <c r="MI209" s="79" t="n"/>
      <c r="MJ209" s="79" t="n"/>
      <c r="MK209" s="79" t="n"/>
      <c r="ML209" s="79" t="n"/>
      <c r="MM209" s="79" t="n"/>
      <c r="MN209" s="79" t="n"/>
      <c r="MO209" s="79" t="n"/>
      <c r="MP209" s="79" t="n"/>
      <c r="MQ209" s="79" t="n"/>
      <c r="MR209" s="79" t="n"/>
      <c r="MS209" s="79" t="n"/>
      <c r="MT209" s="79" t="n"/>
      <c r="MU209" s="79" t="n"/>
      <c r="MV209" s="79" t="n"/>
      <c r="MW209" s="79" t="n"/>
      <c r="MX209" s="79" t="n"/>
      <c r="MY209" s="79" t="n"/>
      <c r="MZ209" s="79" t="n"/>
      <c r="NA209" s="79" t="n"/>
      <c r="NB209" s="79" t="n"/>
      <c r="NC209" s="79" t="n"/>
      <c r="ND209" s="79" t="n"/>
      <c r="NE209" s="79" t="n"/>
      <c r="NF209" s="79" t="n"/>
      <c r="NG209" s="79" t="n"/>
      <c r="NH209" s="79" t="n"/>
      <c r="NI209" s="79" t="n"/>
      <c r="NJ209" s="79" t="n"/>
      <c r="NK209" s="79" t="n"/>
      <c r="NL209" s="79" t="n"/>
      <c r="NM209" s="79" t="n"/>
      <c r="NN209" s="79" t="n"/>
      <c r="NO209" s="79" t="n"/>
      <c r="NP209" s="79" t="n"/>
      <c r="NQ209" s="79" t="n"/>
      <c r="NR209" s="79" t="n"/>
      <c r="NS209" s="79" t="n"/>
      <c r="NT209" s="79" t="n"/>
      <c r="NU209" s="79" t="n"/>
      <c r="NX209" s="78" t="n">
        <v>19</v>
      </c>
      <c r="NY209" s="79" t="n"/>
      <c r="NZ209" s="79" t="n"/>
      <c r="OA209" s="79" t="n"/>
      <c r="OB209" s="79" t="n"/>
      <c r="OC209" s="79" t="n"/>
      <c r="OD209" s="79" t="n"/>
      <c r="OE209" s="79" t="n"/>
      <c r="OF209" s="79" t="n"/>
      <c r="OG209" s="79" t="n"/>
      <c r="OH209" s="79" t="n"/>
      <c r="OI209" s="79" t="n"/>
      <c r="OJ209" s="79" t="n"/>
      <c r="OK209" s="79" t="n"/>
      <c r="OL209" s="79" t="n"/>
      <c r="OM209" s="79" t="n"/>
      <c r="ON209" s="79" t="n"/>
      <c r="OO209" s="79" t="n"/>
      <c r="OP209" s="79" t="n"/>
      <c r="OQ209" s="79" t="n"/>
      <c r="OR209" s="79" t="n"/>
      <c r="OS209" s="79" t="n"/>
      <c r="OT209" s="79" t="n"/>
      <c r="OU209" s="79" t="n"/>
      <c r="OV209" s="79" t="n"/>
      <c r="OW209" s="79" t="n"/>
      <c r="OX209" s="79" t="n"/>
      <c r="OY209" s="79" t="n"/>
      <c r="OZ209" s="79" t="n"/>
      <c r="PA209" s="79" t="n"/>
      <c r="PB209" s="79" t="n"/>
      <c r="PC209" s="79" t="n"/>
      <c r="PD209" s="79" t="n"/>
      <c r="PE209" s="79" t="n"/>
      <c r="PF209" s="79" t="n"/>
      <c r="PG209" s="79" t="n"/>
      <c r="PH209" s="79" t="n"/>
      <c r="PI209" s="79" t="n"/>
      <c r="PJ209" s="79" t="n"/>
      <c r="PK209" s="79" t="n"/>
      <c r="PL209" s="79" t="n"/>
      <c r="PO209" s="78" t="n">
        <v>19</v>
      </c>
      <c r="PP209" s="79" t="n"/>
      <c r="PQ209" s="79" t="n"/>
      <c r="PR209" s="79" t="n"/>
      <c r="PS209" s="79" t="n"/>
      <c r="PT209" s="79" t="n"/>
      <c r="PU209" s="79" t="n"/>
      <c r="PV209" s="79" t="n"/>
      <c r="PW209" s="79" t="n"/>
      <c r="PX209" s="79" t="n"/>
      <c r="PY209" s="79" t="n"/>
      <c r="PZ209" s="79" t="n"/>
      <c r="QA209" s="79" t="n"/>
      <c r="QB209" s="79" t="n"/>
      <c r="QC209" s="79" t="n"/>
      <c r="QD209" s="79" t="n"/>
      <c r="QE209" s="79" t="n"/>
      <c r="QF209" s="79" t="n"/>
      <c r="QG209" s="79" t="n"/>
      <c r="QH209" s="79" t="n"/>
      <c r="QI209" s="79" t="n"/>
      <c r="QJ209" s="79" t="n"/>
      <c r="QK209" s="79" t="n"/>
      <c r="QL209" s="79" t="n"/>
      <c r="QM209" s="79" t="n"/>
      <c r="QN209" s="79" t="n"/>
      <c r="QO209" s="79" t="n"/>
      <c r="QP209" s="79" t="n"/>
      <c r="QQ209" s="79" t="n"/>
      <c r="QR209" s="79" t="n"/>
      <c r="QS209" s="79" t="n"/>
      <c r="QT209" s="79" t="n"/>
      <c r="QU209" s="79" t="n"/>
      <c r="QV209" s="79" t="n"/>
      <c r="QW209" s="79" t="n"/>
      <c r="QX209" s="79" t="n"/>
      <c r="QY209" s="79" t="n"/>
      <c r="QZ209" s="79" t="n"/>
      <c r="RA209" s="79" t="n"/>
      <c r="RB209" s="79" t="n"/>
      <c r="RC209" s="79" t="n"/>
      <c r="RF209" s="78" t="n">
        <v>19</v>
      </c>
      <c r="RG209" s="79" t="n"/>
      <c r="RH209" s="79" t="n"/>
      <c r="RI209" s="79" t="n"/>
      <c r="RJ209" s="79" t="n"/>
      <c r="RK209" s="79" t="n"/>
      <c r="RL209" s="79" t="n"/>
      <c r="RM209" s="79" t="n"/>
      <c r="RN209" s="79" t="n"/>
      <c r="RO209" s="79" t="n"/>
      <c r="RP209" s="79" t="n"/>
      <c r="RQ209" s="79" t="n"/>
      <c r="RR209" s="79" t="n"/>
      <c r="RS209" s="79" t="n"/>
      <c r="RT209" s="79" t="n"/>
      <c r="RU209" s="79" t="n"/>
      <c r="RV209" s="79" t="n"/>
      <c r="RW209" s="79" t="n"/>
      <c r="RX209" s="79" t="n"/>
      <c r="RY209" s="79" t="n"/>
      <c r="RZ209" s="79" t="n"/>
      <c r="SA209" s="79" t="n"/>
      <c r="SB209" s="79" t="n"/>
      <c r="SC209" s="79" t="n"/>
      <c r="SD209" s="79" t="n"/>
      <c r="SE209" s="79" t="n"/>
      <c r="SF209" s="79" t="n"/>
      <c r="SG209" s="79" t="n"/>
      <c r="SH209" s="79" t="n"/>
      <c r="SI209" s="79" t="n"/>
      <c r="SJ209" s="79" t="n"/>
      <c r="SK209" s="79" t="n"/>
      <c r="SL209" s="79" t="n"/>
      <c r="SM209" s="79" t="n"/>
      <c r="SN209" s="79" t="n"/>
      <c r="SO209" s="79" t="n"/>
      <c r="SP209" s="79" t="n"/>
      <c r="SQ209" s="79" t="n"/>
      <c r="SR209" s="79" t="n"/>
      <c r="SS209" s="79" t="n"/>
      <c r="ST209" s="79" t="n"/>
      <c r="SW209" s="78" t="n">
        <v>19</v>
      </c>
      <c r="SX209" s="79" t="n"/>
      <c r="SY209" s="79" t="n"/>
      <c r="SZ209" s="79" t="n"/>
      <c r="TA209" s="79" t="n"/>
      <c r="TB209" s="79" t="n"/>
      <c r="TC209" s="79" t="n"/>
      <c r="TD209" s="79" t="n"/>
      <c r="TE209" s="79" t="n"/>
      <c r="TF209" s="79" t="n"/>
      <c r="TG209" s="79" t="n"/>
      <c r="TH209" s="79" t="n"/>
      <c r="TI209" s="79" t="n"/>
      <c r="TJ209" s="79" t="n"/>
      <c r="TK209" s="79" t="n"/>
      <c r="TL209" s="79" t="n"/>
      <c r="TM209" s="79" t="n"/>
      <c r="TN209" s="79" t="n"/>
      <c r="TO209" s="79" t="n"/>
      <c r="TP209" s="79" t="n"/>
      <c r="TQ209" s="79" t="n"/>
      <c r="TR209" s="79" t="n"/>
      <c r="TS209" s="79" t="n"/>
      <c r="TT209" s="79" t="n"/>
      <c r="TU209" s="79" t="n"/>
      <c r="TV209" s="79" t="n"/>
      <c r="TW209" s="79" t="n"/>
      <c r="TX209" s="79" t="n"/>
      <c r="TY209" s="79" t="n"/>
      <c r="TZ209" s="79" t="n"/>
      <c r="UA209" s="79" t="n"/>
      <c r="UB209" s="79" t="n"/>
      <c r="UC209" s="79" t="n"/>
      <c r="UD209" s="79" t="n"/>
      <c r="UE209" s="79" t="n"/>
      <c r="UF209" s="79" t="n"/>
      <c r="UG209" s="79" t="n"/>
      <c r="UH209" s="79" t="n"/>
      <c r="UI209" s="79" t="n"/>
      <c r="UJ209" s="79" t="n"/>
      <c r="UK209" s="79" t="n"/>
      <c r="UN209" s="78" t="n">
        <v>19</v>
      </c>
      <c r="UO209" s="79" t="n"/>
      <c r="UP209" s="79" t="n"/>
      <c r="UQ209" s="79" t="n"/>
      <c r="UR209" s="79" t="n"/>
      <c r="US209" s="79" t="n"/>
      <c r="UT209" s="79" t="n"/>
      <c r="UU209" s="79" t="n"/>
      <c r="UV209" s="79" t="n"/>
      <c r="UW209" s="79" t="n"/>
      <c r="UX209" s="79" t="n"/>
      <c r="UY209" s="79" t="n"/>
      <c r="UZ209" s="79" t="n"/>
      <c r="VA209" s="79" t="n"/>
      <c r="VB209" s="79" t="n"/>
      <c r="VC209" s="79" t="n"/>
      <c r="VD209" s="79" t="n"/>
      <c r="VE209" s="79" t="n"/>
      <c r="VF209" s="79" t="n"/>
      <c r="VG209" s="79" t="n"/>
      <c r="VH209" s="79" t="n"/>
      <c r="VI209" s="79" t="n"/>
      <c r="VJ209" s="79" t="n"/>
      <c r="VK209" s="79" t="n"/>
      <c r="VL209" s="79" t="n"/>
      <c r="VM209" s="79" t="n"/>
      <c r="VN209" s="79" t="n"/>
      <c r="VO209" s="79" t="n"/>
      <c r="VP209" s="79" t="n"/>
      <c r="VQ209" s="79" t="n"/>
      <c r="VR209" s="79" t="n"/>
      <c r="VS209" s="79" t="n"/>
      <c r="VT209" s="79" t="n"/>
      <c r="VU209" s="79" t="n"/>
      <c r="VV209" s="79" t="n"/>
      <c r="VW209" s="79" t="n"/>
      <c r="VX209" s="79" t="n"/>
      <c r="VY209" s="79" t="n"/>
      <c r="VZ209" s="79" t="n"/>
      <c r="WA209" s="79" t="n"/>
      <c r="WB209" s="79" t="n"/>
      <c r="WE209" s="78" t="n">
        <v>19</v>
      </c>
      <c r="WF209" s="79" t="n"/>
      <c r="WG209" s="79" t="n"/>
      <c r="WH209" s="79" t="n"/>
      <c r="WI209" s="79" t="n"/>
      <c r="WJ209" s="79" t="n"/>
      <c r="WK209" s="79" t="n"/>
      <c r="WL209" s="79" t="n"/>
      <c r="WM209" s="79" t="n"/>
      <c r="WN209" s="79" t="n"/>
      <c r="WO209" s="79" t="n"/>
      <c r="WP209" s="79" t="n"/>
      <c r="WQ209" s="79" t="n"/>
      <c r="WR209" s="79" t="n"/>
      <c r="WS209" s="79" t="n"/>
      <c r="WT209" s="79" t="n"/>
      <c r="WU209" s="79" t="n"/>
      <c r="WV209" s="79" t="n"/>
      <c r="WW209" s="79" t="n"/>
      <c r="WX209" s="79" t="n"/>
      <c r="WY209" s="79" t="n"/>
      <c r="WZ209" s="79" t="n"/>
      <c r="XA209" s="79" t="n"/>
      <c r="XB209" s="79" t="n"/>
      <c r="XC209" s="79" t="n"/>
      <c r="XD209" s="79" t="n"/>
      <c r="XE209" s="79" t="n"/>
      <c r="XF209" s="79" t="n"/>
      <c r="XG209" s="79" t="n"/>
      <c r="XH209" s="79" t="n"/>
      <c r="XI209" s="79" t="n"/>
      <c r="XJ209" s="79" t="n"/>
      <c r="XK209" s="79" t="n"/>
      <c r="XL209" s="79" t="n"/>
      <c r="XM209" s="79" t="n"/>
      <c r="XN209" s="79" t="n"/>
      <c r="XO209" s="79" t="n"/>
      <c r="XP209" s="79" t="n"/>
      <c r="XQ209" s="79" t="n"/>
      <c r="XR209" s="79" t="n"/>
      <c r="XS209" s="79" t="n"/>
      <c r="XV209" s="78" t="n">
        <v>19</v>
      </c>
      <c r="XW209" s="79" t="n"/>
      <c r="XX209" s="79" t="n"/>
      <c r="XY209" s="79" t="n"/>
      <c r="XZ209" s="79" t="n"/>
      <c r="YA209" s="79" t="n"/>
      <c r="YB209" s="79" t="n"/>
      <c r="YC209" s="79" t="n"/>
      <c r="YD209" s="79" t="n"/>
      <c r="YE209" s="79" t="n"/>
      <c r="YF209" s="79" t="n"/>
      <c r="YG209" s="79" t="n"/>
      <c r="YH209" s="79" t="n"/>
      <c r="YI209" s="79" t="n"/>
      <c r="YJ209" s="79" t="n"/>
      <c r="YK209" s="79" t="n"/>
      <c r="YL209" s="79" t="n"/>
      <c r="YM209" s="79" t="n"/>
      <c r="YN209" s="79" t="n"/>
      <c r="YO209" s="79" t="n"/>
      <c r="YP209" s="79" t="n"/>
      <c r="YQ209" s="79" t="n"/>
      <c r="YR209" s="79" t="n"/>
      <c r="YS209" s="79" t="n"/>
      <c r="YT209" s="79" t="n"/>
      <c r="YU209" s="79" t="n"/>
      <c r="YV209" s="79" t="n"/>
      <c r="YW209" s="79" t="n"/>
      <c r="YX209" s="79" t="n"/>
      <c r="YY209" s="79" t="n"/>
      <c r="YZ209" s="79" t="n"/>
      <c r="ZA209" s="79" t="n"/>
      <c r="ZB209" s="79" t="n"/>
      <c r="ZC209" s="79" t="n"/>
      <c r="ZD209" s="79" t="n"/>
      <c r="ZE209" s="79" t="n"/>
      <c r="ZF209" s="79" t="n"/>
      <c r="ZG209" s="79" t="n"/>
      <c r="ZH209" s="79" t="n"/>
      <c r="ZI209" s="79" t="n"/>
      <c r="ZJ209" s="79" t="n"/>
      <c r="ZM209" s="78" t="n">
        <v>19</v>
      </c>
      <c r="ZN209" s="79" t="n"/>
      <c r="ZO209" s="79" t="n"/>
      <c r="ZP209" s="79" t="n"/>
      <c r="ZQ209" s="79" t="n"/>
      <c r="ZR209" s="79" t="n"/>
      <c r="ZS209" s="79" t="n"/>
      <c r="ZT209" s="79" t="n"/>
      <c r="ZU209" s="79" t="n"/>
      <c r="ZV209" s="79" t="n"/>
      <c r="ZW209" s="79" t="n"/>
      <c r="ZX209" s="79" t="n"/>
      <c r="ZY209" s="79" t="n"/>
      <c r="ZZ209" s="79" t="n"/>
      <c r="AAA209" s="79" t="n"/>
      <c r="AAB209" s="79" t="n"/>
      <c r="AAC209" s="79" t="n"/>
      <c r="AAD209" s="79" t="n"/>
      <c r="AAE209" s="79" t="n"/>
      <c r="AAF209" s="79" t="n"/>
      <c r="AAG209" s="79" t="n"/>
      <c r="AAH209" s="79" t="n"/>
      <c r="AAI209" s="79" t="n"/>
      <c r="AAJ209" s="79" t="n"/>
      <c r="AAK209" s="79" t="n"/>
      <c r="AAL209" s="79" t="n"/>
      <c r="AAM209" s="79" t="n"/>
      <c r="AAN209" s="79" t="n"/>
      <c r="AAO209" s="79" t="n"/>
      <c r="AAP209" s="79" t="n"/>
      <c r="AAQ209" s="79" t="n"/>
      <c r="AAR209" s="79" t="n"/>
      <c r="AAS209" s="79" t="n"/>
      <c r="AAT209" s="79" t="n"/>
      <c r="AAU209" s="79" t="n"/>
      <c r="AAV209" s="79" t="n"/>
      <c r="AAW209" s="79" t="n"/>
      <c r="AAX209" s="79" t="n"/>
      <c r="AAY209" s="79" t="n"/>
      <c r="AAZ209" s="79" t="n"/>
      <c r="ABA209" s="79" t="n"/>
      <c r="ABD209" s="78" t="n">
        <v>19</v>
      </c>
      <c r="ABE209" s="79" t="n"/>
      <c r="ABF209" s="79" t="n"/>
      <c r="ABG209" s="79" t="n"/>
      <c r="ABH209" s="79" t="n"/>
      <c r="ABI209" s="79" t="n"/>
      <c r="ABJ209" s="79" t="n"/>
      <c r="ABK209" s="79" t="n"/>
      <c r="ABL209" s="79" t="n"/>
      <c r="ABM209" s="79" t="n"/>
      <c r="ABN209" s="79" t="n"/>
      <c r="ABO209" s="79" t="n"/>
      <c r="ABP209" s="79" t="n"/>
      <c r="ABQ209" s="79" t="n"/>
      <c r="ABR209" s="79" t="n"/>
      <c r="ABS209" s="79" t="n"/>
      <c r="ABT209" s="79" t="n"/>
      <c r="ABU209" s="79" t="n"/>
      <c r="ABV209" s="79" t="n"/>
      <c r="ABW209" s="79" t="n"/>
      <c r="ABX209" s="79" t="n"/>
      <c r="ABY209" s="79" t="n"/>
      <c r="ABZ209" s="79" t="n"/>
      <c r="ACA209" s="79" t="n"/>
      <c r="ACB209" s="79" t="n"/>
      <c r="ACC209" s="79" t="n"/>
      <c r="ACD209" s="79" t="n"/>
      <c r="ACE209" s="79" t="n"/>
      <c r="ACF209" s="79" t="n"/>
      <c r="ACG209" s="79" t="n"/>
      <c r="ACH209" s="79" t="n"/>
      <c r="ACI209" s="79" t="n"/>
      <c r="ACJ209" s="79" t="n"/>
      <c r="ACK209" s="79" t="n"/>
      <c r="ACL209" s="79" t="n"/>
      <c r="ACM209" s="79" t="n"/>
      <c r="ACN209" s="79" t="n"/>
      <c r="ACO209" s="79" t="n"/>
      <c r="ACP209" s="79" t="n"/>
      <c r="ACQ209" s="79" t="n"/>
      <c r="ACR209" s="79" t="n"/>
      <c r="ACU209" s="78" t="n">
        <v>19</v>
      </c>
      <c r="ACV209" s="79" t="n"/>
      <c r="ACW209" s="79" t="n"/>
      <c r="ACX209" s="79" t="n"/>
      <c r="ACY209" s="79" t="n"/>
      <c r="ACZ209" s="79" t="n"/>
      <c r="ADA209" s="79" t="n"/>
      <c r="ADB209" s="79" t="n"/>
      <c r="ADC209" s="79" t="n"/>
      <c r="ADD209" s="79" t="n"/>
      <c r="ADE209" s="79" t="n"/>
      <c r="ADF209" s="79" t="n"/>
      <c r="ADG209" s="79" t="n"/>
      <c r="ADH209" s="79" t="n"/>
      <c r="ADI209" s="79" t="n"/>
      <c r="ADJ209" s="79" t="n"/>
      <c r="ADK209" s="79" t="n"/>
      <c r="ADL209" s="79" t="n"/>
      <c r="ADM209" s="79" t="n"/>
      <c r="ADN209" s="79" t="n"/>
      <c r="ADO209" s="79" t="n"/>
      <c r="ADP209" s="79" t="n"/>
      <c r="ADQ209" s="79" t="n"/>
      <c r="ADR209" s="79" t="n"/>
      <c r="ADS209" s="79" t="n"/>
      <c r="ADT209" s="79" t="n"/>
      <c r="ADU209" s="79" t="n"/>
      <c r="ADV209" s="79" t="n"/>
      <c r="ADW209" s="79" t="n"/>
      <c r="ADX209" s="79" t="n"/>
      <c r="ADY209" s="79" t="n"/>
      <c r="ADZ209" s="79" t="n"/>
      <c r="AEA209" s="79" t="n"/>
      <c r="AEB209" s="79" t="n"/>
      <c r="AEC209" s="79" t="n"/>
      <c r="AED209" s="79" t="n"/>
      <c r="AEE209" s="79" t="n"/>
      <c r="AEF209" s="79" t="n"/>
      <c r="AEG209" s="79" t="n"/>
      <c r="AEH209" s="79" t="n"/>
      <c r="AEI209" s="79" t="n"/>
      <c r="AEL209" s="78" t="n">
        <v>19</v>
      </c>
      <c r="AEM209" s="79" t="n"/>
      <c r="AEN209" s="79" t="n"/>
      <c r="AEO209" s="79" t="n"/>
      <c r="AEP209" s="79" t="n"/>
      <c r="AEQ209" s="79" t="n"/>
      <c r="AER209" s="79" t="n"/>
      <c r="AES209" s="79" t="n"/>
      <c r="AET209" s="79" t="n"/>
      <c r="AEU209" s="79" t="n"/>
      <c r="AEV209" s="79" t="n"/>
      <c r="AEW209" s="79" t="n"/>
      <c r="AEX209" s="79" t="n"/>
      <c r="AEY209" s="79" t="n"/>
      <c r="AEZ209" s="79" t="n"/>
      <c r="AFA209" s="79" t="n"/>
      <c r="AFB209" s="79" t="n"/>
      <c r="AFC209" s="79" t="n"/>
      <c r="AFD209" s="79" t="n"/>
      <c r="AFE209" s="79" t="n"/>
      <c r="AFF209" s="79" t="n"/>
      <c r="AFG209" s="79" t="n"/>
      <c r="AFH209" s="79" t="n"/>
      <c r="AFI209" s="79" t="n"/>
      <c r="AFJ209" s="79" t="n"/>
      <c r="AFK209" s="79" t="n"/>
      <c r="AFL209" s="79" t="n"/>
      <c r="AFM209" s="79" t="n"/>
      <c r="AFN209" s="79" t="n"/>
      <c r="AFO209" s="79" t="n"/>
      <c r="AFP209" s="79" t="n"/>
      <c r="AFQ209" s="79" t="n"/>
      <c r="AFR209" s="79" t="n"/>
      <c r="AFS209" s="79" t="n"/>
      <c r="AFT209" s="79" t="n"/>
      <c r="AFU209" s="79" t="n"/>
      <c r="AFV209" s="79" t="n"/>
      <c r="AFW209" s="79" t="n"/>
      <c r="AFX209" s="79" t="n"/>
      <c r="AFY209" s="79" t="n"/>
      <c r="AFZ209" s="79" t="n"/>
    </row>
    <row r="210">
      <c r="A210" s="78" t="n">
        <v>20</v>
      </c>
      <c r="B210" s="79" t="n"/>
      <c r="C210" s="79" t="n"/>
      <c r="D210" s="79" t="n"/>
      <c r="E210" s="79" t="n"/>
      <c r="F210" s="79" t="n"/>
      <c r="G210" s="79" t="n"/>
      <c r="H210" s="79" t="n"/>
      <c r="I210" s="79" t="n"/>
      <c r="J210" s="79" t="n"/>
      <c r="K210" s="79" t="n"/>
      <c r="L210" s="79" t="n"/>
      <c r="M210" s="79" t="n"/>
      <c r="N210" s="79" t="n"/>
      <c r="O210" s="79" t="n"/>
      <c r="P210" s="79" t="n"/>
      <c r="Q210" s="79" t="n"/>
      <c r="R210" s="79" t="n"/>
      <c r="S210" s="79" t="n"/>
      <c r="T210" s="79" t="n"/>
      <c r="U210" s="79" t="n"/>
      <c r="V210" s="79" t="n"/>
      <c r="W210" s="79" t="n"/>
      <c r="X210" s="79" t="n"/>
      <c r="Y210" s="79" t="n"/>
      <c r="Z210" s="79" t="n"/>
      <c r="AA210" s="79" t="n"/>
      <c r="AB210" s="79" t="n"/>
      <c r="AC210" s="79" t="n"/>
      <c r="AD210" s="79" t="n"/>
      <c r="AE210" s="79" t="n"/>
      <c r="AF210" s="79" t="n"/>
      <c r="AG210" s="79" t="n"/>
      <c r="AH210" s="79" t="n"/>
      <c r="AI210" s="79" t="n"/>
      <c r="AJ210" s="79" t="n"/>
      <c r="AK210" s="79" t="n"/>
      <c r="AL210" s="79" t="n"/>
      <c r="AM210" s="79" t="n"/>
      <c r="AN210" s="79" t="n"/>
      <c r="AO210" s="79" t="n"/>
      <c r="AR210" s="78" t="n">
        <v>20</v>
      </c>
      <c r="AS210" s="79" t="n"/>
      <c r="AT210" s="79" t="n"/>
      <c r="AU210" s="79" t="n"/>
      <c r="AV210" s="79" t="n"/>
      <c r="AW210" s="79" t="n"/>
      <c r="AX210" s="79" t="n"/>
      <c r="AY210" s="79" t="n"/>
      <c r="AZ210" s="79" t="n"/>
      <c r="BA210" s="79" t="n"/>
      <c r="BB210" s="79" t="n"/>
      <c r="BC210" s="79" t="n"/>
      <c r="BD210" s="79" t="n"/>
      <c r="BE210" s="79" t="n"/>
      <c r="BF210" s="79" t="n"/>
      <c r="BG210" s="79" t="n"/>
      <c r="BH210" s="79" t="n"/>
      <c r="BI210" s="79" t="n"/>
      <c r="BJ210" s="79" t="n"/>
      <c r="BK210" s="79" t="n"/>
      <c r="BL210" s="79" t="n"/>
      <c r="BM210" s="79" t="n"/>
      <c r="BN210" s="79" t="n"/>
      <c r="BO210" s="79" t="n"/>
      <c r="BP210" s="79" t="n"/>
      <c r="BQ210" s="79" t="n"/>
      <c r="BR210" s="79" t="n"/>
      <c r="BS210" s="79" t="n"/>
      <c r="BT210" s="79" t="n"/>
      <c r="BU210" s="79" t="n"/>
      <c r="BV210" s="79" t="n"/>
      <c r="BW210" s="79" t="n"/>
      <c r="BX210" s="79" t="n"/>
      <c r="BY210" s="79" t="n"/>
      <c r="BZ210" s="79" t="n"/>
      <c r="CA210" s="79" t="n"/>
      <c r="CB210" s="79" t="n"/>
      <c r="CC210" s="79" t="n"/>
      <c r="CD210" s="79" t="n"/>
      <c r="CE210" s="79" t="n"/>
      <c r="CF210" s="79" t="n"/>
      <c r="CI210" s="78" t="n">
        <v>20</v>
      </c>
      <c r="CJ210" s="79" t="n"/>
      <c r="CK210" s="79" t="n"/>
      <c r="CL210" s="79" t="n"/>
      <c r="CM210" s="79" t="n"/>
      <c r="CN210" s="79" t="n"/>
      <c r="CO210" s="79" t="n"/>
      <c r="CP210" s="79" t="n"/>
      <c r="CQ210" s="79" t="n"/>
      <c r="CR210" s="79" t="n"/>
      <c r="CS210" s="79" t="n"/>
      <c r="CT210" s="79" t="n"/>
      <c r="CU210" s="79" t="n"/>
      <c r="CV210" s="79" t="n"/>
      <c r="CW210" s="79" t="n"/>
      <c r="CX210" s="79" t="n"/>
      <c r="CY210" s="79" t="n"/>
      <c r="CZ210" s="79" t="n"/>
      <c r="DA210" s="79" t="n"/>
      <c r="DB210" s="79" t="n"/>
      <c r="DC210" s="79" t="n"/>
      <c r="DD210" s="79" t="n"/>
      <c r="DE210" s="79" t="n"/>
      <c r="DF210" s="79" t="n"/>
      <c r="DG210" s="79" t="n"/>
      <c r="DH210" s="79" t="n"/>
      <c r="DI210" s="79" t="n"/>
      <c r="DJ210" s="79" t="n"/>
      <c r="DK210" s="79" t="n"/>
      <c r="DL210" s="79" t="n"/>
      <c r="DM210" s="79" t="n"/>
      <c r="DN210" s="79" t="n"/>
      <c r="DO210" s="79" t="n"/>
      <c r="DP210" s="79" t="n"/>
      <c r="DQ210" s="79" t="n"/>
      <c r="DR210" s="79" t="n"/>
      <c r="DS210" s="79" t="n"/>
      <c r="DT210" s="79" t="n"/>
      <c r="DU210" s="79" t="n"/>
      <c r="DV210" s="79" t="n"/>
      <c r="DW210" s="79" t="n"/>
      <c r="DZ210" s="78" t="n">
        <v>20</v>
      </c>
      <c r="EA210" s="79" t="n"/>
      <c r="EB210" s="79" t="n"/>
      <c r="EC210" s="79" t="n"/>
      <c r="ED210" s="79" t="n"/>
      <c r="EE210" s="79" t="n"/>
      <c r="EF210" s="79" t="n"/>
      <c r="EG210" s="79" t="n"/>
      <c r="EH210" s="79" t="n"/>
      <c r="EI210" s="79" t="n"/>
      <c r="EJ210" s="79" t="n"/>
      <c r="EK210" s="79" t="n"/>
      <c r="EL210" s="79" t="n"/>
      <c r="EM210" s="79" t="n"/>
      <c r="EN210" s="79" t="n"/>
      <c r="EO210" s="79" t="n"/>
      <c r="EP210" s="79" t="n"/>
      <c r="EQ210" s="79" t="n"/>
      <c r="ER210" s="79" t="n"/>
      <c r="ES210" s="79" t="n"/>
      <c r="ET210" s="79" t="n"/>
      <c r="EU210" s="79" t="n"/>
      <c r="EV210" s="79" t="n"/>
      <c r="EW210" s="79" t="n"/>
      <c r="EX210" s="79" t="n"/>
      <c r="EY210" s="79" t="n"/>
      <c r="EZ210" s="79" t="n"/>
      <c r="FA210" s="79" t="n"/>
      <c r="FB210" s="79" t="n"/>
      <c r="FC210" s="79" t="n"/>
      <c r="FD210" s="79" t="n"/>
      <c r="FE210" s="79" t="n"/>
      <c r="FF210" s="79" t="n"/>
      <c r="FG210" s="79" t="n"/>
      <c r="FH210" s="79" t="n"/>
      <c r="FI210" s="79" t="n"/>
      <c r="FJ210" s="79" t="n"/>
      <c r="FK210" s="79" t="n"/>
      <c r="FL210" s="79" t="n"/>
      <c r="FM210" s="79" t="n"/>
      <c r="FN210" s="79" t="n"/>
      <c r="FQ210" s="78" t="n">
        <v>20</v>
      </c>
      <c r="FR210" s="79" t="n"/>
      <c r="FS210" s="79" t="n"/>
      <c r="FT210" s="79" t="n"/>
      <c r="FU210" s="79" t="n"/>
      <c r="FV210" s="79" t="n"/>
      <c r="FW210" s="79" t="n"/>
      <c r="FX210" s="79" t="n"/>
      <c r="FY210" s="79" t="n"/>
      <c r="FZ210" s="79" t="n"/>
      <c r="GA210" s="79" t="n"/>
      <c r="GB210" s="79" t="n"/>
      <c r="GC210" s="79" t="n"/>
      <c r="GD210" s="79" t="n"/>
      <c r="GE210" s="79" t="n"/>
      <c r="GF210" s="79" t="n"/>
      <c r="GG210" s="79" t="n"/>
      <c r="GH210" s="79" t="n"/>
      <c r="GI210" s="79" t="n"/>
      <c r="GJ210" s="79" t="n"/>
      <c r="GK210" s="79" t="n"/>
      <c r="GL210" s="79" t="n"/>
      <c r="GM210" s="79" t="n"/>
      <c r="GN210" s="79" t="n"/>
      <c r="GO210" s="79" t="n"/>
      <c r="GP210" s="79" t="n"/>
      <c r="GQ210" s="79" t="n"/>
      <c r="GR210" s="79" t="n"/>
      <c r="GS210" s="79" t="n"/>
      <c r="GT210" s="79" t="n"/>
      <c r="GU210" s="79" t="n"/>
      <c r="GV210" s="79" t="n"/>
      <c r="GW210" s="79" t="n"/>
      <c r="GX210" s="79" t="n"/>
      <c r="GY210" s="79" t="n"/>
      <c r="GZ210" s="79" t="n"/>
      <c r="HA210" s="79" t="n"/>
      <c r="HB210" s="79" t="n"/>
      <c r="HC210" s="79" t="n"/>
      <c r="HD210" s="79" t="n"/>
      <c r="HE210" s="79" t="n"/>
      <c r="HH210" s="78" t="n">
        <v>20</v>
      </c>
      <c r="HI210" s="79" t="n"/>
      <c r="HJ210" s="79" t="n"/>
      <c r="HK210" s="79" t="n"/>
      <c r="HL210" s="79" t="n"/>
      <c r="HM210" s="79" t="n"/>
      <c r="HN210" s="79" t="n"/>
      <c r="HO210" s="79" t="n"/>
      <c r="HP210" s="79" t="n"/>
      <c r="HQ210" s="79" t="n"/>
      <c r="HR210" s="79" t="n"/>
      <c r="HS210" s="79" t="n"/>
      <c r="HT210" s="79" t="n"/>
      <c r="HU210" s="79" t="n"/>
      <c r="HV210" s="79" t="n"/>
      <c r="HW210" s="79" t="n"/>
      <c r="HX210" s="79" t="n"/>
      <c r="HY210" s="79" t="n"/>
      <c r="HZ210" s="79" t="n"/>
      <c r="IA210" s="79" t="n"/>
      <c r="IB210" s="79" t="n"/>
      <c r="IC210" s="79" t="n"/>
      <c r="ID210" s="79" t="n"/>
      <c r="IE210" s="79" t="n"/>
      <c r="IF210" s="79" t="n"/>
      <c r="IG210" s="79" t="n"/>
      <c r="IH210" s="79" t="n"/>
      <c r="II210" s="79" t="n"/>
      <c r="IJ210" s="79" t="n"/>
      <c r="IK210" s="79" t="n"/>
      <c r="IL210" s="79" t="n"/>
      <c r="IM210" s="79" t="n"/>
      <c r="IN210" s="79" t="n"/>
      <c r="IO210" s="79" t="n"/>
      <c r="IP210" s="79" t="n"/>
      <c r="IQ210" s="79" t="n"/>
      <c r="IR210" s="79" t="n"/>
      <c r="IS210" s="79" t="n"/>
      <c r="IT210" s="79" t="n"/>
      <c r="IU210" s="79" t="n"/>
      <c r="IV210" s="79" t="n"/>
      <c r="IY210" s="78" t="n">
        <v>20</v>
      </c>
      <c r="IZ210" s="79" t="n"/>
      <c r="JA210" s="79" t="n"/>
      <c r="JB210" s="79" t="n"/>
      <c r="JC210" s="79" t="n"/>
      <c r="JD210" s="79" t="n"/>
      <c r="JE210" s="79" t="n"/>
      <c r="JF210" s="79" t="n"/>
      <c r="JG210" s="79" t="n"/>
      <c r="JH210" s="79" t="n"/>
      <c r="JI210" s="79" t="n"/>
      <c r="JJ210" s="79" t="n"/>
      <c r="JK210" s="79" t="n"/>
      <c r="JL210" s="79" t="n"/>
      <c r="JM210" s="79" t="n"/>
      <c r="JN210" s="79" t="n"/>
      <c r="JO210" s="79" t="n"/>
      <c r="JP210" s="79" t="n"/>
      <c r="JQ210" s="79" t="n"/>
      <c r="JR210" s="79" t="n"/>
      <c r="JS210" s="79" t="n"/>
      <c r="JT210" s="79" t="n"/>
      <c r="JU210" s="79" t="n"/>
      <c r="JV210" s="79" t="n"/>
      <c r="JW210" s="79" t="n"/>
      <c r="JX210" s="79" t="n"/>
      <c r="JY210" s="79" t="n"/>
      <c r="JZ210" s="79" t="n"/>
      <c r="KA210" s="79" t="n"/>
      <c r="KB210" s="79" t="n"/>
      <c r="KC210" s="79" t="n"/>
      <c r="KD210" s="79" t="n"/>
      <c r="KE210" s="79" t="n"/>
      <c r="KF210" s="79" t="n"/>
      <c r="KG210" s="79" t="n"/>
      <c r="KH210" s="79" t="n"/>
      <c r="KI210" s="79" t="n"/>
      <c r="KJ210" s="79" t="n"/>
      <c r="KK210" s="79" t="n"/>
      <c r="KL210" s="79" t="n"/>
      <c r="KM210" s="79" t="n"/>
      <c r="KP210" s="78" t="n">
        <v>20</v>
      </c>
      <c r="KQ210" s="79" t="n"/>
      <c r="KR210" s="79" t="n"/>
      <c r="KS210" s="79" t="n"/>
      <c r="KT210" s="79" t="n"/>
      <c r="KU210" s="79" t="n"/>
      <c r="KV210" s="79" t="n"/>
      <c r="KW210" s="79" t="n"/>
      <c r="KX210" s="79" t="n"/>
      <c r="KY210" s="79" t="n"/>
      <c r="KZ210" s="79" t="n"/>
      <c r="LA210" s="79" t="n"/>
      <c r="LB210" s="79" t="n"/>
      <c r="LC210" s="79" t="n"/>
      <c r="LD210" s="79" t="n"/>
      <c r="LE210" s="79" t="n"/>
      <c r="LF210" s="79" t="n"/>
      <c r="LG210" s="79" t="n"/>
      <c r="LH210" s="79" t="n"/>
      <c r="LI210" s="79" t="n"/>
      <c r="LJ210" s="79" t="n"/>
      <c r="LK210" s="79" t="n"/>
      <c r="LL210" s="79" t="n"/>
      <c r="LM210" s="79" t="n"/>
      <c r="LN210" s="79" t="n"/>
      <c r="LO210" s="79" t="n"/>
      <c r="LP210" s="79" t="n"/>
      <c r="LQ210" s="79" t="n"/>
      <c r="LR210" s="79" t="n"/>
      <c r="LS210" s="79" t="n"/>
      <c r="LT210" s="79" t="n"/>
      <c r="LU210" s="79" t="n"/>
      <c r="LV210" s="79" t="n"/>
      <c r="LW210" s="79" t="n"/>
      <c r="LX210" s="79" t="n"/>
      <c r="LY210" s="79" t="n"/>
      <c r="LZ210" s="79" t="n"/>
      <c r="MA210" s="79" t="n"/>
      <c r="MB210" s="79" t="n"/>
      <c r="MC210" s="79" t="n"/>
      <c r="MD210" s="79" t="n"/>
      <c r="MG210" s="78" t="n">
        <v>20</v>
      </c>
      <c r="MH210" s="79" t="n"/>
      <c r="MI210" s="79" t="n"/>
      <c r="MJ210" s="79" t="n"/>
      <c r="MK210" s="79" t="n"/>
      <c r="ML210" s="79" t="n"/>
      <c r="MM210" s="79" t="n"/>
      <c r="MN210" s="79" t="n"/>
      <c r="MO210" s="79" t="n"/>
      <c r="MP210" s="79" t="n"/>
      <c r="MQ210" s="79" t="n"/>
      <c r="MR210" s="79" t="n"/>
      <c r="MS210" s="79" t="n"/>
      <c r="MT210" s="79" t="n"/>
      <c r="MU210" s="79" t="n"/>
      <c r="MV210" s="79" t="n"/>
      <c r="MW210" s="79" t="n"/>
      <c r="MX210" s="79" t="n"/>
      <c r="MY210" s="79" t="n"/>
      <c r="MZ210" s="79" t="n"/>
      <c r="NA210" s="79" t="n"/>
      <c r="NB210" s="79" t="n"/>
      <c r="NC210" s="79" t="n"/>
      <c r="ND210" s="79" t="n"/>
      <c r="NE210" s="79" t="n"/>
      <c r="NF210" s="79" t="n"/>
      <c r="NG210" s="79" t="n"/>
      <c r="NH210" s="79" t="n"/>
      <c r="NI210" s="79" t="n"/>
      <c r="NJ210" s="79" t="n"/>
      <c r="NK210" s="79" t="n"/>
      <c r="NL210" s="79" t="n"/>
      <c r="NM210" s="79" t="n"/>
      <c r="NN210" s="79" t="n"/>
      <c r="NO210" s="79" t="n"/>
      <c r="NP210" s="79" t="n"/>
      <c r="NQ210" s="79" t="n"/>
      <c r="NR210" s="79" t="n"/>
      <c r="NS210" s="79" t="n"/>
      <c r="NT210" s="79" t="n"/>
      <c r="NU210" s="79" t="n"/>
      <c r="NX210" s="78" t="n">
        <v>20</v>
      </c>
      <c r="NY210" s="79" t="n"/>
      <c r="NZ210" s="79" t="n"/>
      <c r="OA210" s="79" t="n"/>
      <c r="OB210" s="79" t="n"/>
      <c r="OC210" s="79" t="n"/>
      <c r="OD210" s="79" t="n"/>
      <c r="OE210" s="79" t="n"/>
      <c r="OF210" s="79" t="n"/>
      <c r="OG210" s="79" t="n"/>
      <c r="OH210" s="79" t="n"/>
      <c r="OI210" s="79" t="n"/>
      <c r="OJ210" s="79" t="n"/>
      <c r="OK210" s="79" t="n"/>
      <c r="OL210" s="79" t="n"/>
      <c r="OM210" s="79" t="n"/>
      <c r="ON210" s="79" t="n"/>
      <c r="OO210" s="79" t="n"/>
      <c r="OP210" s="79" t="n"/>
      <c r="OQ210" s="79" t="n"/>
      <c r="OR210" s="79" t="n"/>
      <c r="OS210" s="79" t="n"/>
      <c r="OT210" s="79" t="n"/>
      <c r="OU210" s="79" t="n"/>
      <c r="OV210" s="79" t="n"/>
      <c r="OW210" s="79" t="n"/>
      <c r="OX210" s="79" t="n"/>
      <c r="OY210" s="79" t="n"/>
      <c r="OZ210" s="79" t="n"/>
      <c r="PA210" s="79" t="n"/>
      <c r="PB210" s="79" t="n"/>
      <c r="PC210" s="79" t="n"/>
      <c r="PD210" s="79" t="n"/>
      <c r="PE210" s="79" t="n"/>
      <c r="PF210" s="79" t="n"/>
      <c r="PG210" s="79" t="n"/>
      <c r="PH210" s="79" t="n"/>
      <c r="PI210" s="79" t="n"/>
      <c r="PJ210" s="79" t="n"/>
      <c r="PK210" s="79" t="n"/>
      <c r="PL210" s="79" t="n"/>
      <c r="PO210" s="78" t="n">
        <v>20</v>
      </c>
      <c r="PP210" s="79" t="n"/>
      <c r="PQ210" s="79" t="n"/>
      <c r="PR210" s="79" t="n"/>
      <c r="PS210" s="79" t="n"/>
      <c r="PT210" s="79" t="n"/>
      <c r="PU210" s="79" t="n"/>
      <c r="PV210" s="79" t="n"/>
      <c r="PW210" s="79" t="n"/>
      <c r="PX210" s="79" t="n"/>
      <c r="PY210" s="79" t="n"/>
      <c r="PZ210" s="79" t="n"/>
      <c r="QA210" s="79" t="n"/>
      <c r="QB210" s="79" t="n"/>
      <c r="QC210" s="79" t="n"/>
      <c r="QD210" s="79" t="n"/>
      <c r="QE210" s="79" t="n"/>
      <c r="QF210" s="79" t="n"/>
      <c r="QG210" s="79" t="n"/>
      <c r="QH210" s="79" t="n"/>
      <c r="QI210" s="79" t="n"/>
      <c r="QJ210" s="79" t="n"/>
      <c r="QK210" s="79" t="n"/>
      <c r="QL210" s="79" t="n"/>
      <c r="QM210" s="79" t="n"/>
      <c r="QN210" s="79" t="n"/>
      <c r="QO210" s="79" t="n"/>
      <c r="QP210" s="79" t="n"/>
      <c r="QQ210" s="79" t="n"/>
      <c r="QR210" s="79" t="n"/>
      <c r="QS210" s="79" t="n"/>
      <c r="QT210" s="79" t="n"/>
      <c r="QU210" s="79" t="n"/>
      <c r="QV210" s="79" t="n"/>
      <c r="QW210" s="79" t="n"/>
      <c r="QX210" s="79" t="n"/>
      <c r="QY210" s="79" t="n"/>
      <c r="QZ210" s="79" t="n"/>
      <c r="RA210" s="79" t="n"/>
      <c r="RB210" s="79" t="n"/>
      <c r="RC210" s="79" t="n"/>
      <c r="RF210" s="78" t="n">
        <v>20</v>
      </c>
      <c r="RG210" s="79" t="n"/>
      <c r="RH210" s="79" t="n"/>
      <c r="RI210" s="79" t="n"/>
      <c r="RJ210" s="79" t="n"/>
      <c r="RK210" s="79" t="n"/>
      <c r="RL210" s="79" t="n"/>
      <c r="RM210" s="79" t="n"/>
      <c r="RN210" s="79" t="n"/>
      <c r="RO210" s="79" t="n"/>
      <c r="RP210" s="79" t="n"/>
      <c r="RQ210" s="79" t="n"/>
      <c r="RR210" s="79" t="n"/>
      <c r="RS210" s="79" t="n"/>
      <c r="RT210" s="79" t="n"/>
      <c r="RU210" s="79" t="n"/>
      <c r="RV210" s="79" t="n"/>
      <c r="RW210" s="79" t="n"/>
      <c r="RX210" s="79" t="n"/>
      <c r="RY210" s="79" t="n"/>
      <c r="RZ210" s="79" t="n"/>
      <c r="SA210" s="79" t="n"/>
      <c r="SB210" s="79" t="n"/>
      <c r="SC210" s="79" t="n"/>
      <c r="SD210" s="79" t="n"/>
      <c r="SE210" s="79" t="n"/>
      <c r="SF210" s="79" t="n"/>
      <c r="SG210" s="79" t="n"/>
      <c r="SH210" s="79" t="n"/>
      <c r="SI210" s="79" t="n"/>
      <c r="SJ210" s="79" t="n"/>
      <c r="SK210" s="79" t="n"/>
      <c r="SL210" s="79" t="n"/>
      <c r="SM210" s="79" t="n"/>
      <c r="SN210" s="79" t="n"/>
      <c r="SO210" s="79" t="n"/>
      <c r="SP210" s="79" t="n"/>
      <c r="SQ210" s="79" t="n"/>
      <c r="SR210" s="79" t="n"/>
      <c r="SS210" s="79" t="n"/>
      <c r="ST210" s="79" t="n"/>
      <c r="SW210" s="78" t="n">
        <v>20</v>
      </c>
      <c r="SX210" s="79" t="n"/>
      <c r="SY210" s="79" t="n"/>
      <c r="SZ210" s="79" t="n"/>
      <c r="TA210" s="79" t="n"/>
      <c r="TB210" s="79" t="n"/>
      <c r="TC210" s="79" t="n"/>
      <c r="TD210" s="79" t="n"/>
      <c r="TE210" s="79" t="n"/>
      <c r="TF210" s="79" t="n"/>
      <c r="TG210" s="79" t="n"/>
      <c r="TH210" s="79" t="n"/>
      <c r="TI210" s="79" t="n"/>
      <c r="TJ210" s="79" t="n"/>
      <c r="TK210" s="79" t="n"/>
      <c r="TL210" s="79" t="n"/>
      <c r="TM210" s="79" t="n"/>
      <c r="TN210" s="79" t="n"/>
      <c r="TO210" s="79" t="n"/>
      <c r="TP210" s="79" t="n"/>
      <c r="TQ210" s="79" t="n"/>
      <c r="TR210" s="79" t="n"/>
      <c r="TS210" s="79" t="n"/>
      <c r="TT210" s="79" t="n"/>
      <c r="TU210" s="79" t="n"/>
      <c r="TV210" s="79" t="n"/>
      <c r="TW210" s="79" t="n"/>
      <c r="TX210" s="79" t="n"/>
      <c r="TY210" s="79" t="n"/>
      <c r="TZ210" s="79" t="n"/>
      <c r="UA210" s="79" t="n"/>
      <c r="UB210" s="79" t="n"/>
      <c r="UC210" s="79" t="n"/>
      <c r="UD210" s="79" t="n"/>
      <c r="UE210" s="79" t="n"/>
      <c r="UF210" s="79" t="n"/>
      <c r="UG210" s="79" t="n"/>
      <c r="UH210" s="79" t="n"/>
      <c r="UI210" s="79" t="n"/>
      <c r="UJ210" s="79" t="n"/>
      <c r="UK210" s="79" t="n"/>
      <c r="UN210" s="78" t="n">
        <v>20</v>
      </c>
      <c r="UO210" s="79" t="n"/>
      <c r="UP210" s="79" t="n"/>
      <c r="UQ210" s="79" t="n"/>
      <c r="UR210" s="79" t="n"/>
      <c r="US210" s="79" t="n"/>
      <c r="UT210" s="79" t="n"/>
      <c r="UU210" s="79" t="n"/>
      <c r="UV210" s="79" t="n"/>
      <c r="UW210" s="79" t="n"/>
      <c r="UX210" s="79" t="n"/>
      <c r="UY210" s="79" t="n"/>
      <c r="UZ210" s="79" t="n"/>
      <c r="VA210" s="79" t="n"/>
      <c r="VB210" s="79" t="n"/>
      <c r="VC210" s="79" t="n"/>
      <c r="VD210" s="79" t="n"/>
      <c r="VE210" s="79" t="n"/>
      <c r="VF210" s="79" t="n"/>
      <c r="VG210" s="79" t="n"/>
      <c r="VH210" s="79" t="n"/>
      <c r="VI210" s="79" t="n"/>
      <c r="VJ210" s="79" t="n"/>
      <c r="VK210" s="79" t="n"/>
      <c r="VL210" s="79" t="n"/>
      <c r="VM210" s="79" t="n"/>
      <c r="VN210" s="79" t="n"/>
      <c r="VO210" s="79" t="n"/>
      <c r="VP210" s="79" t="n"/>
      <c r="VQ210" s="79" t="n"/>
      <c r="VR210" s="79" t="n"/>
      <c r="VS210" s="79" t="n"/>
      <c r="VT210" s="79" t="n"/>
      <c r="VU210" s="79" t="n"/>
      <c r="VV210" s="79" t="n"/>
      <c r="VW210" s="79" t="n"/>
      <c r="VX210" s="79" t="n"/>
      <c r="VY210" s="79" t="n"/>
      <c r="VZ210" s="79" t="n"/>
      <c r="WA210" s="79" t="n"/>
      <c r="WB210" s="79" t="n"/>
      <c r="WE210" s="78" t="n">
        <v>20</v>
      </c>
      <c r="WF210" s="79" t="n"/>
      <c r="WG210" s="79" t="n"/>
      <c r="WH210" s="79" t="n"/>
      <c r="WI210" s="79" t="n"/>
      <c r="WJ210" s="79" t="n"/>
      <c r="WK210" s="79" t="n"/>
      <c r="WL210" s="79" t="n"/>
      <c r="WM210" s="79" t="n"/>
      <c r="WN210" s="79" t="n"/>
      <c r="WO210" s="79" t="n"/>
      <c r="WP210" s="79" t="n"/>
      <c r="WQ210" s="79" t="n"/>
      <c r="WR210" s="79" t="n"/>
      <c r="WS210" s="79" t="n"/>
      <c r="WT210" s="79" t="n"/>
      <c r="WU210" s="79" t="n"/>
      <c r="WV210" s="79" t="n"/>
      <c r="WW210" s="79" t="n"/>
      <c r="WX210" s="79" t="n"/>
      <c r="WY210" s="79" t="n"/>
      <c r="WZ210" s="79" t="n"/>
      <c r="XA210" s="79" t="n"/>
      <c r="XB210" s="79" t="n"/>
      <c r="XC210" s="79" t="n"/>
      <c r="XD210" s="79" t="n"/>
      <c r="XE210" s="79" t="n"/>
      <c r="XF210" s="79" t="n"/>
      <c r="XG210" s="79" t="n"/>
      <c r="XH210" s="79" t="n"/>
      <c r="XI210" s="79" t="n"/>
      <c r="XJ210" s="79" t="n"/>
      <c r="XK210" s="79" t="n"/>
      <c r="XL210" s="79" t="n"/>
      <c r="XM210" s="79" t="n"/>
      <c r="XN210" s="79" t="n"/>
      <c r="XO210" s="79" t="n"/>
      <c r="XP210" s="79" t="n"/>
      <c r="XQ210" s="79" t="n"/>
      <c r="XR210" s="79" t="n"/>
      <c r="XS210" s="79" t="n"/>
      <c r="XV210" s="78" t="n">
        <v>20</v>
      </c>
      <c r="XW210" s="79" t="n"/>
      <c r="XX210" s="79" t="n"/>
      <c r="XY210" s="79" t="n"/>
      <c r="XZ210" s="79" t="n"/>
      <c r="YA210" s="79" t="n"/>
      <c r="YB210" s="79" t="n"/>
      <c r="YC210" s="79" t="n"/>
      <c r="YD210" s="79" t="n"/>
      <c r="YE210" s="79" t="n"/>
      <c r="YF210" s="79" t="n"/>
      <c r="YG210" s="79" t="n"/>
      <c r="YH210" s="79" t="n"/>
      <c r="YI210" s="79" t="n"/>
      <c r="YJ210" s="79" t="n"/>
      <c r="YK210" s="79" t="n"/>
      <c r="YL210" s="79" t="n"/>
      <c r="YM210" s="79" t="n"/>
      <c r="YN210" s="79" t="n"/>
      <c r="YO210" s="79" t="n"/>
      <c r="YP210" s="79" t="n"/>
      <c r="YQ210" s="79" t="n"/>
      <c r="YR210" s="79" t="n"/>
      <c r="YS210" s="79" t="n"/>
      <c r="YT210" s="79" t="n"/>
      <c r="YU210" s="79" t="n"/>
      <c r="YV210" s="79" t="n"/>
      <c r="YW210" s="79" t="n"/>
      <c r="YX210" s="79" t="n"/>
      <c r="YY210" s="79" t="n"/>
      <c r="YZ210" s="79" t="n"/>
      <c r="ZA210" s="79" t="n"/>
      <c r="ZB210" s="79" t="n"/>
      <c r="ZC210" s="79" t="n"/>
      <c r="ZD210" s="79" t="n"/>
      <c r="ZE210" s="79" t="n"/>
      <c r="ZF210" s="79" t="n"/>
      <c r="ZG210" s="79" t="n"/>
      <c r="ZH210" s="79" t="n"/>
      <c r="ZI210" s="79" t="n"/>
      <c r="ZJ210" s="79" t="n"/>
      <c r="ZM210" s="78" t="n">
        <v>20</v>
      </c>
      <c r="ZN210" s="79" t="n"/>
      <c r="ZO210" s="79" t="n"/>
      <c r="ZP210" s="79" t="n"/>
      <c r="ZQ210" s="79" t="n"/>
      <c r="ZR210" s="79" t="n"/>
      <c r="ZS210" s="79" t="n"/>
      <c r="ZT210" s="79" t="n"/>
      <c r="ZU210" s="79" t="n"/>
      <c r="ZV210" s="79" t="n"/>
      <c r="ZW210" s="79" t="n"/>
      <c r="ZX210" s="79" t="n"/>
      <c r="ZY210" s="79" t="n"/>
      <c r="ZZ210" s="79" t="n"/>
      <c r="AAA210" s="79" t="n"/>
      <c r="AAB210" s="79" t="n"/>
      <c r="AAC210" s="79" t="n"/>
      <c r="AAD210" s="79" t="n"/>
      <c r="AAE210" s="79" t="n"/>
      <c r="AAF210" s="79" t="n"/>
      <c r="AAG210" s="79" t="n"/>
      <c r="AAH210" s="79" t="n"/>
      <c r="AAI210" s="79" t="n"/>
      <c r="AAJ210" s="79" t="n"/>
      <c r="AAK210" s="79" t="n"/>
      <c r="AAL210" s="79" t="n"/>
      <c r="AAM210" s="79" t="n"/>
      <c r="AAN210" s="79" t="n"/>
      <c r="AAO210" s="79" t="n"/>
      <c r="AAP210" s="79" t="n"/>
      <c r="AAQ210" s="79" t="n"/>
      <c r="AAR210" s="79" t="n"/>
      <c r="AAS210" s="79" t="n"/>
      <c r="AAT210" s="79" t="n"/>
      <c r="AAU210" s="79" t="n"/>
      <c r="AAV210" s="79" t="n"/>
      <c r="AAW210" s="79" t="n"/>
      <c r="AAX210" s="79" t="n"/>
      <c r="AAY210" s="79" t="n"/>
      <c r="AAZ210" s="79" t="n"/>
      <c r="ABA210" s="79" t="n"/>
      <c r="ABD210" s="78" t="n">
        <v>20</v>
      </c>
      <c r="ABE210" s="79" t="n"/>
      <c r="ABF210" s="79" t="n"/>
      <c r="ABG210" s="79" t="n"/>
      <c r="ABH210" s="79" t="n"/>
      <c r="ABI210" s="79" t="n"/>
      <c r="ABJ210" s="79" t="n"/>
      <c r="ABK210" s="79" t="n"/>
      <c r="ABL210" s="79" t="n"/>
      <c r="ABM210" s="79" t="n"/>
      <c r="ABN210" s="79" t="n"/>
      <c r="ABO210" s="79" t="n"/>
      <c r="ABP210" s="79" t="n"/>
      <c r="ABQ210" s="79" t="n"/>
      <c r="ABR210" s="79" t="n"/>
      <c r="ABS210" s="79" t="n"/>
      <c r="ABT210" s="79" t="n"/>
      <c r="ABU210" s="79" t="n"/>
      <c r="ABV210" s="79" t="n"/>
      <c r="ABW210" s="79" t="n"/>
      <c r="ABX210" s="79" t="n"/>
      <c r="ABY210" s="79" t="n"/>
      <c r="ABZ210" s="79" t="n"/>
      <c r="ACA210" s="79" t="n"/>
      <c r="ACB210" s="79" t="n"/>
      <c r="ACC210" s="79" t="n"/>
      <c r="ACD210" s="79" t="n"/>
      <c r="ACE210" s="79" t="n"/>
      <c r="ACF210" s="79" t="n"/>
      <c r="ACG210" s="79" t="n"/>
      <c r="ACH210" s="79" t="n"/>
      <c r="ACI210" s="79" t="n"/>
      <c r="ACJ210" s="79" t="n"/>
      <c r="ACK210" s="79" t="n"/>
      <c r="ACL210" s="79" t="n"/>
      <c r="ACM210" s="79" t="n"/>
      <c r="ACN210" s="79" t="n"/>
      <c r="ACO210" s="79" t="n"/>
      <c r="ACP210" s="79" t="n"/>
      <c r="ACQ210" s="79" t="n"/>
      <c r="ACR210" s="79" t="n"/>
      <c r="ACU210" s="78" t="n">
        <v>20</v>
      </c>
      <c r="ACV210" s="79" t="n"/>
      <c r="ACW210" s="79" t="n"/>
      <c r="ACX210" s="79" t="n"/>
      <c r="ACY210" s="79" t="n"/>
      <c r="ACZ210" s="79" t="n"/>
      <c r="ADA210" s="79" t="n"/>
      <c r="ADB210" s="79" t="n"/>
      <c r="ADC210" s="79" t="n"/>
      <c r="ADD210" s="79" t="n"/>
      <c r="ADE210" s="79" t="n"/>
      <c r="ADF210" s="79" t="n"/>
      <c r="ADG210" s="79" t="n"/>
      <c r="ADH210" s="79" t="n"/>
      <c r="ADI210" s="79" t="n"/>
      <c r="ADJ210" s="79" t="n"/>
      <c r="ADK210" s="79" t="n"/>
      <c r="ADL210" s="79" t="n"/>
      <c r="ADM210" s="79" t="n"/>
      <c r="ADN210" s="79" t="n"/>
      <c r="ADO210" s="79" t="n"/>
      <c r="ADP210" s="79" t="n"/>
      <c r="ADQ210" s="79" t="n"/>
      <c r="ADR210" s="79" t="n"/>
      <c r="ADS210" s="79" t="n"/>
      <c r="ADT210" s="79" t="n"/>
      <c r="ADU210" s="79" t="n"/>
      <c r="ADV210" s="79" t="n"/>
      <c r="ADW210" s="79" t="n"/>
      <c r="ADX210" s="79" t="n"/>
      <c r="ADY210" s="79" t="n"/>
      <c r="ADZ210" s="79" t="n"/>
      <c r="AEA210" s="79" t="n"/>
      <c r="AEB210" s="79" t="n"/>
      <c r="AEC210" s="79" t="n"/>
      <c r="AED210" s="79" t="n"/>
      <c r="AEE210" s="79" t="n"/>
      <c r="AEF210" s="79" t="n"/>
      <c r="AEG210" s="79" t="n"/>
      <c r="AEH210" s="79" t="n"/>
      <c r="AEI210" s="79" t="n"/>
      <c r="AEL210" s="78" t="n">
        <v>20</v>
      </c>
      <c r="AEM210" s="79" t="n"/>
      <c r="AEN210" s="79" t="n"/>
      <c r="AEO210" s="79" t="n"/>
      <c r="AEP210" s="79" t="n"/>
      <c r="AEQ210" s="79" t="n"/>
      <c r="AER210" s="79" t="n"/>
      <c r="AES210" s="79" t="n"/>
      <c r="AET210" s="79" t="n"/>
      <c r="AEU210" s="79" t="n"/>
      <c r="AEV210" s="79" t="n"/>
      <c r="AEW210" s="79" t="n"/>
      <c r="AEX210" s="79" t="n"/>
      <c r="AEY210" s="79" t="n"/>
      <c r="AEZ210" s="79" t="n"/>
      <c r="AFA210" s="79" t="n"/>
      <c r="AFB210" s="79" t="n"/>
      <c r="AFC210" s="79" t="n"/>
      <c r="AFD210" s="79" t="n"/>
      <c r="AFE210" s="79" t="n"/>
      <c r="AFF210" s="79" t="n"/>
      <c r="AFG210" s="79" t="n"/>
      <c r="AFH210" s="79" t="n"/>
      <c r="AFI210" s="79" t="n"/>
      <c r="AFJ210" s="79" t="n"/>
      <c r="AFK210" s="79" t="n"/>
      <c r="AFL210" s="79" t="n"/>
      <c r="AFM210" s="79" t="n"/>
      <c r="AFN210" s="79" t="n"/>
      <c r="AFO210" s="79" t="n"/>
      <c r="AFP210" s="79" t="n"/>
      <c r="AFQ210" s="79" t="n"/>
      <c r="AFR210" s="79" t="n"/>
      <c r="AFS210" s="79" t="n"/>
      <c r="AFT210" s="79" t="n"/>
      <c r="AFU210" s="79" t="n"/>
      <c r="AFV210" s="79" t="n"/>
      <c r="AFW210" s="79" t="n"/>
      <c r="AFX210" s="79" t="n"/>
      <c r="AFY210" s="79" t="n"/>
      <c r="AFZ210" s="79" t="n"/>
    </row>
    <row r="211">
      <c r="A211" s="78" t="n">
        <v>21</v>
      </c>
      <c r="B211" s="79" t="n"/>
      <c r="C211" s="79" t="n"/>
      <c r="D211" s="79" t="n"/>
      <c r="E211" s="79" t="n"/>
      <c r="F211" s="79" t="n"/>
      <c r="G211" s="79" t="n"/>
      <c r="H211" s="79" t="n"/>
      <c r="I211" s="79" t="n"/>
      <c r="J211" s="79" t="n"/>
      <c r="K211" s="79" t="n"/>
      <c r="L211" s="79" t="n"/>
      <c r="M211" s="79" t="n"/>
      <c r="N211" s="79" t="n"/>
      <c r="O211" s="79" t="n"/>
      <c r="P211" s="79" t="n"/>
      <c r="Q211" s="79" t="n"/>
      <c r="R211" s="79" t="n"/>
      <c r="S211" s="79" t="n"/>
      <c r="T211" s="79" t="n"/>
      <c r="U211" s="79" t="n"/>
      <c r="V211" s="79" t="n"/>
      <c r="W211" s="79" t="n"/>
      <c r="X211" s="79" t="n"/>
      <c r="Y211" s="79" t="n"/>
      <c r="Z211" s="79" t="n"/>
      <c r="AA211" s="79" t="n"/>
      <c r="AB211" s="79" t="n"/>
      <c r="AC211" s="79" t="n"/>
      <c r="AD211" s="79" t="n"/>
      <c r="AE211" s="79" t="n"/>
      <c r="AF211" s="79" t="n"/>
      <c r="AG211" s="79" t="n"/>
      <c r="AH211" s="79" t="n"/>
      <c r="AI211" s="79" t="n"/>
      <c r="AJ211" s="79" t="n"/>
      <c r="AK211" s="79" t="n"/>
      <c r="AL211" s="79" t="n"/>
      <c r="AM211" s="79" t="n"/>
      <c r="AN211" s="79" t="n"/>
      <c r="AO211" s="79" t="n"/>
      <c r="AR211" s="78" t="n">
        <v>21</v>
      </c>
      <c r="AS211" s="79" t="n"/>
      <c r="AT211" s="79" t="n"/>
      <c r="AU211" s="79" t="n"/>
      <c r="AV211" s="79" t="n"/>
      <c r="AW211" s="79" t="n"/>
      <c r="AX211" s="79" t="n"/>
      <c r="AY211" s="79" t="n"/>
      <c r="AZ211" s="79" t="n"/>
      <c r="BA211" s="79" t="n"/>
      <c r="BB211" s="79" t="n"/>
      <c r="BC211" s="79" t="n"/>
      <c r="BD211" s="79" t="n"/>
      <c r="BE211" s="79" t="n"/>
      <c r="BF211" s="79" t="n"/>
      <c r="BG211" s="79" t="n"/>
      <c r="BH211" s="79" t="n"/>
      <c r="BI211" s="79" t="n"/>
      <c r="BJ211" s="79" t="n"/>
      <c r="BK211" s="79" t="n"/>
      <c r="BL211" s="79" t="n"/>
      <c r="BM211" s="79" t="n"/>
      <c r="BN211" s="79" t="n"/>
      <c r="BO211" s="79" t="n"/>
      <c r="BP211" s="79" t="n"/>
      <c r="BQ211" s="79" t="n"/>
      <c r="BR211" s="79" t="n"/>
      <c r="BS211" s="79" t="n"/>
      <c r="BT211" s="79" t="n"/>
      <c r="BU211" s="79" t="n"/>
      <c r="BV211" s="79" t="n"/>
      <c r="BW211" s="79" t="n"/>
      <c r="BX211" s="79" t="n"/>
      <c r="BY211" s="79" t="n"/>
      <c r="BZ211" s="79" t="n"/>
      <c r="CA211" s="79" t="n"/>
      <c r="CB211" s="79" t="n"/>
      <c r="CC211" s="79" t="n"/>
      <c r="CD211" s="79" t="n"/>
      <c r="CE211" s="79" t="n"/>
      <c r="CF211" s="79" t="n"/>
      <c r="CI211" s="78" t="n">
        <v>21</v>
      </c>
      <c r="CJ211" s="79" t="n"/>
      <c r="CK211" s="79" t="n"/>
      <c r="CL211" s="79" t="n"/>
      <c r="CM211" s="79" t="n"/>
      <c r="CN211" s="79" t="n"/>
      <c r="CO211" s="79" t="n"/>
      <c r="CP211" s="79" t="n"/>
      <c r="CQ211" s="79" t="n"/>
      <c r="CR211" s="79" t="n"/>
      <c r="CS211" s="79" t="n"/>
      <c r="CT211" s="79" t="n"/>
      <c r="CU211" s="79" t="n"/>
      <c r="CV211" s="79" t="n"/>
      <c r="CW211" s="79" t="n"/>
      <c r="CX211" s="79" t="n"/>
      <c r="CY211" s="79" t="n"/>
      <c r="CZ211" s="79" t="n"/>
      <c r="DA211" s="79" t="n"/>
      <c r="DB211" s="79" t="n"/>
      <c r="DC211" s="79" t="n"/>
      <c r="DD211" s="79" t="n"/>
      <c r="DE211" s="79" t="n"/>
      <c r="DF211" s="79" t="n"/>
      <c r="DG211" s="79" t="n"/>
      <c r="DH211" s="79" t="n"/>
      <c r="DI211" s="79" t="n"/>
      <c r="DJ211" s="79" t="n"/>
      <c r="DK211" s="79" t="n"/>
      <c r="DL211" s="79" t="n"/>
      <c r="DM211" s="79" t="n"/>
      <c r="DN211" s="79" t="n"/>
      <c r="DO211" s="79" t="n"/>
      <c r="DP211" s="79" t="n"/>
      <c r="DQ211" s="79" t="n"/>
      <c r="DR211" s="79" t="n"/>
      <c r="DS211" s="79" t="n"/>
      <c r="DT211" s="79" t="n"/>
      <c r="DU211" s="79" t="n"/>
      <c r="DV211" s="79" t="n"/>
      <c r="DW211" s="79" t="n"/>
      <c r="DZ211" s="78" t="n">
        <v>21</v>
      </c>
      <c r="EA211" s="79" t="n"/>
      <c r="EB211" s="79" t="n"/>
      <c r="EC211" s="79" t="n"/>
      <c r="ED211" s="79" t="n"/>
      <c r="EE211" s="79" t="n"/>
      <c r="EF211" s="79" t="n"/>
      <c r="EG211" s="79" t="n"/>
      <c r="EH211" s="79" t="n"/>
      <c r="EI211" s="79" t="n"/>
      <c r="EJ211" s="79" t="n"/>
      <c r="EK211" s="79" t="n"/>
      <c r="EL211" s="79" t="n"/>
      <c r="EM211" s="79" t="n"/>
      <c r="EN211" s="79" t="n"/>
      <c r="EO211" s="79" t="n"/>
      <c r="EP211" s="79" t="n"/>
      <c r="EQ211" s="79" t="n"/>
      <c r="ER211" s="79" t="n"/>
      <c r="ES211" s="79" t="n"/>
      <c r="ET211" s="79" t="n"/>
      <c r="EU211" s="79" t="n"/>
      <c r="EV211" s="79" t="n"/>
      <c r="EW211" s="79" t="n"/>
      <c r="EX211" s="79" t="n"/>
      <c r="EY211" s="79" t="n"/>
      <c r="EZ211" s="79" t="n"/>
      <c r="FA211" s="79" t="n"/>
      <c r="FB211" s="79" t="n"/>
      <c r="FC211" s="79" t="n"/>
      <c r="FD211" s="79" t="n"/>
      <c r="FE211" s="79" t="n"/>
      <c r="FF211" s="79" t="n"/>
      <c r="FG211" s="79" t="n"/>
      <c r="FH211" s="79" t="n"/>
      <c r="FI211" s="79" t="n"/>
      <c r="FJ211" s="79" t="n"/>
      <c r="FK211" s="79" t="n"/>
      <c r="FL211" s="79" t="n"/>
      <c r="FM211" s="79" t="n"/>
      <c r="FN211" s="79" t="n"/>
      <c r="FQ211" s="78" t="n">
        <v>21</v>
      </c>
      <c r="FR211" s="79" t="n"/>
      <c r="FS211" s="79" t="n"/>
      <c r="FT211" s="79" t="n"/>
      <c r="FU211" s="79" t="n"/>
      <c r="FV211" s="79" t="n"/>
      <c r="FW211" s="79" t="n"/>
      <c r="FX211" s="79" t="n"/>
      <c r="FY211" s="79" t="n"/>
      <c r="FZ211" s="79" t="n"/>
      <c r="GA211" s="79" t="n"/>
      <c r="GB211" s="79" t="n"/>
      <c r="GC211" s="79" t="n"/>
      <c r="GD211" s="79" t="n"/>
      <c r="GE211" s="79" t="n"/>
      <c r="GF211" s="79" t="n"/>
      <c r="GG211" s="79" t="n"/>
      <c r="GH211" s="79" t="n"/>
      <c r="GI211" s="79" t="n"/>
      <c r="GJ211" s="79" t="n"/>
      <c r="GK211" s="79" t="n"/>
      <c r="GL211" s="79" t="n"/>
      <c r="GM211" s="79" t="n"/>
      <c r="GN211" s="79" t="n"/>
      <c r="GO211" s="79" t="n"/>
      <c r="GP211" s="79" t="n"/>
      <c r="GQ211" s="79" t="n"/>
      <c r="GR211" s="79" t="n"/>
      <c r="GS211" s="79" t="n"/>
      <c r="GT211" s="79" t="n"/>
      <c r="GU211" s="79" t="n"/>
      <c r="GV211" s="79" t="n"/>
      <c r="GW211" s="79" t="n"/>
      <c r="GX211" s="79" t="n"/>
      <c r="GY211" s="79" t="n"/>
      <c r="GZ211" s="79" t="n"/>
      <c r="HA211" s="79" t="n"/>
      <c r="HB211" s="79" t="n"/>
      <c r="HC211" s="79" t="n"/>
      <c r="HD211" s="79" t="n"/>
      <c r="HE211" s="79" t="n"/>
      <c r="HH211" s="78" t="n">
        <v>21</v>
      </c>
      <c r="HI211" s="79" t="n"/>
      <c r="HJ211" s="79" t="n"/>
      <c r="HK211" s="79" t="n"/>
      <c r="HL211" s="79" t="n"/>
      <c r="HM211" s="79" t="n"/>
      <c r="HN211" s="79" t="n"/>
      <c r="HO211" s="79" t="n"/>
      <c r="HP211" s="79" t="n"/>
      <c r="HQ211" s="79" t="n"/>
      <c r="HR211" s="79" t="n"/>
      <c r="HS211" s="79" t="n"/>
      <c r="HT211" s="79" t="n"/>
      <c r="HU211" s="79" t="n"/>
      <c r="HV211" s="79" t="n"/>
      <c r="HW211" s="79" t="n"/>
      <c r="HX211" s="79" t="n"/>
      <c r="HY211" s="79" t="n"/>
      <c r="HZ211" s="79" t="n"/>
      <c r="IA211" s="79" t="n"/>
      <c r="IB211" s="79" t="n"/>
      <c r="IC211" s="79" t="n"/>
      <c r="ID211" s="79" t="n"/>
      <c r="IE211" s="79" t="n"/>
      <c r="IF211" s="79" t="n"/>
      <c r="IG211" s="79" t="n"/>
      <c r="IH211" s="79" t="n"/>
      <c r="II211" s="79" t="n"/>
      <c r="IJ211" s="79" t="n"/>
      <c r="IK211" s="79" t="n"/>
      <c r="IL211" s="79" t="n"/>
      <c r="IM211" s="79" t="n"/>
      <c r="IN211" s="79" t="n"/>
      <c r="IO211" s="79" t="n"/>
      <c r="IP211" s="79" t="n"/>
      <c r="IQ211" s="79" t="n"/>
      <c r="IR211" s="79" t="n"/>
      <c r="IS211" s="79" t="n"/>
      <c r="IT211" s="79" t="n"/>
      <c r="IU211" s="79" t="n"/>
      <c r="IV211" s="79" t="n"/>
      <c r="IY211" s="78" t="n">
        <v>21</v>
      </c>
      <c r="IZ211" s="79" t="n"/>
      <c r="JA211" s="79" t="n"/>
      <c r="JB211" s="79" t="n"/>
      <c r="JC211" s="79" t="n"/>
      <c r="JD211" s="79" t="n"/>
      <c r="JE211" s="79" t="n"/>
      <c r="JF211" s="79" t="n"/>
      <c r="JG211" s="79" t="n"/>
      <c r="JH211" s="79" t="n"/>
      <c r="JI211" s="79" t="n"/>
      <c r="JJ211" s="79" t="n"/>
      <c r="JK211" s="79" t="n"/>
      <c r="JL211" s="79" t="n"/>
      <c r="JM211" s="79" t="n"/>
      <c r="JN211" s="79" t="n"/>
      <c r="JO211" s="79" t="n"/>
      <c r="JP211" s="79" t="n"/>
      <c r="JQ211" s="79" t="n"/>
      <c r="JR211" s="79" t="n"/>
      <c r="JS211" s="79" t="n"/>
      <c r="JT211" s="79" t="n"/>
      <c r="JU211" s="79" t="n"/>
      <c r="JV211" s="79" t="n"/>
      <c r="JW211" s="79" t="n"/>
      <c r="JX211" s="79" t="n"/>
      <c r="JY211" s="79" t="n"/>
      <c r="JZ211" s="79" t="n"/>
      <c r="KA211" s="79" t="n"/>
      <c r="KB211" s="79" t="n"/>
      <c r="KC211" s="79" t="n"/>
      <c r="KD211" s="79" t="n"/>
      <c r="KE211" s="79" t="n"/>
      <c r="KF211" s="79" t="n"/>
      <c r="KG211" s="79" t="n"/>
      <c r="KH211" s="79" t="n"/>
      <c r="KI211" s="79" t="n"/>
      <c r="KJ211" s="79" t="n"/>
      <c r="KK211" s="79" t="n"/>
      <c r="KL211" s="79" t="n"/>
      <c r="KM211" s="79" t="n"/>
      <c r="KP211" s="78" t="n">
        <v>21</v>
      </c>
      <c r="KQ211" s="79" t="n"/>
      <c r="KR211" s="79" t="n"/>
      <c r="KS211" s="79" t="n"/>
      <c r="KT211" s="79" t="n"/>
      <c r="KU211" s="79" t="n"/>
      <c r="KV211" s="79" t="n"/>
      <c r="KW211" s="79" t="n"/>
      <c r="KX211" s="79" t="n"/>
      <c r="KY211" s="79" t="n"/>
      <c r="KZ211" s="79" t="n"/>
      <c r="LA211" s="79" t="n"/>
      <c r="LB211" s="79" t="n"/>
      <c r="LC211" s="79" t="n"/>
      <c r="LD211" s="79" t="n"/>
      <c r="LE211" s="79" t="n"/>
      <c r="LF211" s="79" t="n"/>
      <c r="LG211" s="79" t="n"/>
      <c r="LH211" s="79" t="n"/>
      <c r="LI211" s="79" t="n"/>
      <c r="LJ211" s="79" t="n"/>
      <c r="LK211" s="79" t="n"/>
      <c r="LL211" s="79" t="n"/>
      <c r="LM211" s="79" t="n"/>
      <c r="LN211" s="79" t="n"/>
      <c r="LO211" s="79" t="n"/>
      <c r="LP211" s="79" t="n"/>
      <c r="LQ211" s="79" t="n"/>
      <c r="LR211" s="79" t="n"/>
      <c r="LS211" s="79" t="n"/>
      <c r="LT211" s="79" t="n"/>
      <c r="LU211" s="79" t="n"/>
      <c r="LV211" s="79" t="n"/>
      <c r="LW211" s="79" t="n"/>
      <c r="LX211" s="79" t="n"/>
      <c r="LY211" s="79" t="n"/>
      <c r="LZ211" s="79" t="n"/>
      <c r="MA211" s="79" t="n"/>
      <c r="MB211" s="79" t="n"/>
      <c r="MC211" s="79" t="n"/>
      <c r="MD211" s="79" t="n"/>
      <c r="MG211" s="78" t="n">
        <v>21</v>
      </c>
      <c r="MH211" s="79" t="n"/>
      <c r="MI211" s="79" t="n"/>
      <c r="MJ211" s="79" t="n"/>
      <c r="MK211" s="79" t="n"/>
      <c r="ML211" s="79" t="n"/>
      <c r="MM211" s="79" t="n"/>
      <c r="MN211" s="79" t="n"/>
      <c r="MO211" s="79" t="n"/>
      <c r="MP211" s="79" t="n"/>
      <c r="MQ211" s="79" t="n"/>
      <c r="MR211" s="79" t="n"/>
      <c r="MS211" s="79" t="n"/>
      <c r="MT211" s="79" t="n"/>
      <c r="MU211" s="79" t="n"/>
      <c r="MV211" s="79" t="n"/>
      <c r="MW211" s="79" t="n"/>
      <c r="MX211" s="79" t="n"/>
      <c r="MY211" s="79" t="n"/>
      <c r="MZ211" s="79" t="n"/>
      <c r="NA211" s="79" t="n"/>
      <c r="NB211" s="79" t="n"/>
      <c r="NC211" s="79" t="n"/>
      <c r="ND211" s="79" t="n"/>
      <c r="NE211" s="79" t="n"/>
      <c r="NF211" s="79" t="n"/>
      <c r="NG211" s="79" t="n"/>
      <c r="NH211" s="79" t="n"/>
      <c r="NI211" s="79" t="n"/>
      <c r="NJ211" s="79" t="n"/>
      <c r="NK211" s="79" t="n"/>
      <c r="NL211" s="79" t="n"/>
      <c r="NM211" s="79" t="n"/>
      <c r="NN211" s="79" t="n"/>
      <c r="NO211" s="79" t="n"/>
      <c r="NP211" s="79" t="n"/>
      <c r="NQ211" s="79" t="n"/>
      <c r="NR211" s="79" t="n"/>
      <c r="NS211" s="79" t="n"/>
      <c r="NT211" s="79" t="n"/>
      <c r="NU211" s="79" t="n"/>
      <c r="NX211" s="78" t="n">
        <v>21</v>
      </c>
      <c r="NY211" s="79" t="n"/>
      <c r="NZ211" s="79" t="n"/>
      <c r="OA211" s="79" t="n"/>
      <c r="OB211" s="79" t="n"/>
      <c r="OC211" s="79" t="n"/>
      <c r="OD211" s="79" t="n"/>
      <c r="OE211" s="79" t="n"/>
      <c r="OF211" s="79" t="n"/>
      <c r="OG211" s="79" t="n"/>
      <c r="OH211" s="79" t="n"/>
      <c r="OI211" s="79" t="n"/>
      <c r="OJ211" s="79" t="n"/>
      <c r="OK211" s="79" t="n"/>
      <c r="OL211" s="79" t="n"/>
      <c r="OM211" s="79" t="n"/>
      <c r="ON211" s="79" t="n"/>
      <c r="OO211" s="79" t="n"/>
      <c r="OP211" s="79" t="n"/>
      <c r="OQ211" s="79" t="n"/>
      <c r="OR211" s="79" t="n"/>
      <c r="OS211" s="79" t="n"/>
      <c r="OT211" s="79" t="n"/>
      <c r="OU211" s="79" t="n"/>
      <c r="OV211" s="79" t="n"/>
      <c r="OW211" s="79" t="n"/>
      <c r="OX211" s="79" t="n"/>
      <c r="OY211" s="79" t="n"/>
      <c r="OZ211" s="79" t="n"/>
      <c r="PA211" s="79" t="n"/>
      <c r="PB211" s="79" t="n"/>
      <c r="PC211" s="79" t="n"/>
      <c r="PD211" s="79" t="n"/>
      <c r="PE211" s="79" t="n"/>
      <c r="PF211" s="79" t="n"/>
      <c r="PG211" s="79" t="n"/>
      <c r="PH211" s="79" t="n"/>
      <c r="PI211" s="79" t="n"/>
      <c r="PJ211" s="79" t="n"/>
      <c r="PK211" s="79" t="n"/>
      <c r="PL211" s="79" t="n"/>
      <c r="PO211" s="78" t="n">
        <v>21</v>
      </c>
      <c r="PP211" s="79" t="n"/>
      <c r="PQ211" s="79" t="n"/>
      <c r="PR211" s="79" t="n"/>
      <c r="PS211" s="79" t="n"/>
      <c r="PT211" s="79" t="n"/>
      <c r="PU211" s="79" t="n"/>
      <c r="PV211" s="79" t="n"/>
      <c r="PW211" s="79" t="n"/>
      <c r="PX211" s="79" t="n"/>
      <c r="PY211" s="79" t="n"/>
      <c r="PZ211" s="79" t="n"/>
      <c r="QA211" s="79" t="n"/>
      <c r="QB211" s="79" t="n"/>
      <c r="QC211" s="79" t="n"/>
      <c r="QD211" s="79" t="n"/>
      <c r="QE211" s="79" t="n"/>
      <c r="QF211" s="79" t="n"/>
      <c r="QG211" s="79" t="n"/>
      <c r="QH211" s="79" t="n"/>
      <c r="QI211" s="79" t="n"/>
      <c r="QJ211" s="79" t="n"/>
      <c r="QK211" s="79" t="n"/>
      <c r="QL211" s="79" t="n"/>
      <c r="QM211" s="79" t="n"/>
      <c r="QN211" s="79" t="n"/>
      <c r="QO211" s="79" t="n"/>
      <c r="QP211" s="79" t="n"/>
      <c r="QQ211" s="79" t="n"/>
      <c r="QR211" s="79" t="n"/>
      <c r="QS211" s="79" t="n"/>
      <c r="QT211" s="79" t="n"/>
      <c r="QU211" s="79" t="n"/>
      <c r="QV211" s="79" t="n"/>
      <c r="QW211" s="79" t="n"/>
      <c r="QX211" s="79" t="n"/>
      <c r="QY211" s="79" t="n"/>
      <c r="QZ211" s="79" t="n"/>
      <c r="RA211" s="79" t="n"/>
      <c r="RB211" s="79" t="n"/>
      <c r="RC211" s="79" t="n"/>
      <c r="RF211" s="78" t="n">
        <v>21</v>
      </c>
      <c r="RG211" s="79" t="n"/>
      <c r="RH211" s="79" t="n"/>
      <c r="RI211" s="79" t="n"/>
      <c r="RJ211" s="79" t="n"/>
      <c r="RK211" s="79" t="n"/>
      <c r="RL211" s="79" t="n"/>
      <c r="RM211" s="79" t="n"/>
      <c r="RN211" s="79" t="n"/>
      <c r="RO211" s="79" t="n"/>
      <c r="RP211" s="79" t="n"/>
      <c r="RQ211" s="79" t="n"/>
      <c r="RR211" s="79" t="n"/>
      <c r="RS211" s="79" t="n"/>
      <c r="RT211" s="79" t="n"/>
      <c r="RU211" s="79" t="n"/>
      <c r="RV211" s="79" t="n"/>
      <c r="RW211" s="79" t="n"/>
      <c r="RX211" s="79" t="n"/>
      <c r="RY211" s="79" t="n"/>
      <c r="RZ211" s="79" t="n"/>
      <c r="SA211" s="79" t="n"/>
      <c r="SB211" s="79" t="n"/>
      <c r="SC211" s="79" t="n"/>
      <c r="SD211" s="79" t="n"/>
      <c r="SE211" s="79" t="n"/>
      <c r="SF211" s="79" t="n"/>
      <c r="SG211" s="79" t="n"/>
      <c r="SH211" s="79" t="n"/>
      <c r="SI211" s="79" t="n"/>
      <c r="SJ211" s="79" t="n"/>
      <c r="SK211" s="79" t="n"/>
      <c r="SL211" s="79" t="n"/>
      <c r="SM211" s="79" t="n"/>
      <c r="SN211" s="79" t="n"/>
      <c r="SO211" s="79" t="n"/>
      <c r="SP211" s="79" t="n"/>
      <c r="SQ211" s="79" t="n"/>
      <c r="SR211" s="79" t="n"/>
      <c r="SS211" s="79" t="n"/>
      <c r="ST211" s="79" t="n"/>
      <c r="SW211" s="78" t="n">
        <v>21</v>
      </c>
      <c r="SX211" s="79" t="n"/>
      <c r="SY211" s="79" t="n"/>
      <c r="SZ211" s="79" t="n"/>
      <c r="TA211" s="79" t="n"/>
      <c r="TB211" s="79" t="n"/>
      <c r="TC211" s="79" t="n"/>
      <c r="TD211" s="79" t="n"/>
      <c r="TE211" s="79" t="n"/>
      <c r="TF211" s="79" t="n"/>
      <c r="TG211" s="79" t="n"/>
      <c r="TH211" s="79" t="n"/>
      <c r="TI211" s="79" t="n"/>
      <c r="TJ211" s="79" t="n"/>
      <c r="TK211" s="79" t="n"/>
      <c r="TL211" s="79" t="n"/>
      <c r="TM211" s="79" t="n"/>
      <c r="TN211" s="79" t="n"/>
      <c r="TO211" s="79" t="n"/>
      <c r="TP211" s="79" t="n"/>
      <c r="TQ211" s="79" t="n"/>
      <c r="TR211" s="79" t="n"/>
      <c r="TS211" s="79" t="n"/>
      <c r="TT211" s="79" t="n"/>
      <c r="TU211" s="79" t="n"/>
      <c r="TV211" s="79" t="n"/>
      <c r="TW211" s="79" t="n"/>
      <c r="TX211" s="79" t="n"/>
      <c r="TY211" s="79" t="n"/>
      <c r="TZ211" s="79" t="n"/>
      <c r="UA211" s="79" t="n"/>
      <c r="UB211" s="79" t="n"/>
      <c r="UC211" s="79" t="n"/>
      <c r="UD211" s="79" t="n"/>
      <c r="UE211" s="79" t="n"/>
      <c r="UF211" s="79" t="n"/>
      <c r="UG211" s="79" t="n"/>
      <c r="UH211" s="79" t="n"/>
      <c r="UI211" s="79" t="n"/>
      <c r="UJ211" s="79" t="n"/>
      <c r="UK211" s="79" t="n"/>
      <c r="UN211" s="78" t="n">
        <v>21</v>
      </c>
      <c r="UO211" s="79" t="n"/>
      <c r="UP211" s="79" t="n"/>
      <c r="UQ211" s="79" t="n"/>
      <c r="UR211" s="79" t="n"/>
      <c r="US211" s="79" t="n"/>
      <c r="UT211" s="79" t="n"/>
      <c r="UU211" s="79" t="n"/>
      <c r="UV211" s="79" t="n"/>
      <c r="UW211" s="79" t="n"/>
      <c r="UX211" s="79" t="n"/>
      <c r="UY211" s="79" t="n"/>
      <c r="UZ211" s="79" t="n"/>
      <c r="VA211" s="79" t="n"/>
      <c r="VB211" s="79" t="n"/>
      <c r="VC211" s="79" t="n"/>
      <c r="VD211" s="79" t="n"/>
      <c r="VE211" s="79" t="n"/>
      <c r="VF211" s="79" t="n"/>
      <c r="VG211" s="79" t="n"/>
      <c r="VH211" s="79" t="n"/>
      <c r="VI211" s="79" t="n"/>
      <c r="VJ211" s="79" t="n"/>
      <c r="VK211" s="79" t="n"/>
      <c r="VL211" s="79" t="n"/>
      <c r="VM211" s="79" t="n"/>
      <c r="VN211" s="79" t="n"/>
      <c r="VO211" s="79" t="n"/>
      <c r="VP211" s="79" t="n"/>
      <c r="VQ211" s="79" t="n"/>
      <c r="VR211" s="79" t="n"/>
      <c r="VS211" s="79" t="n"/>
      <c r="VT211" s="79" t="n"/>
      <c r="VU211" s="79" t="n"/>
      <c r="VV211" s="79" t="n"/>
      <c r="VW211" s="79" t="n"/>
      <c r="VX211" s="79" t="n"/>
      <c r="VY211" s="79" t="n"/>
      <c r="VZ211" s="79" t="n"/>
      <c r="WA211" s="79" t="n"/>
      <c r="WB211" s="79" t="n"/>
      <c r="WE211" s="78" t="n">
        <v>21</v>
      </c>
      <c r="WF211" s="79" t="n"/>
      <c r="WG211" s="79" t="n"/>
      <c r="WH211" s="79" t="n"/>
      <c r="WI211" s="79" t="n"/>
      <c r="WJ211" s="79" t="n"/>
      <c r="WK211" s="79" t="n"/>
      <c r="WL211" s="79" t="n"/>
      <c r="WM211" s="79" t="n"/>
      <c r="WN211" s="79" t="n"/>
      <c r="WO211" s="79" t="n"/>
      <c r="WP211" s="79" t="n"/>
      <c r="WQ211" s="79" t="n"/>
      <c r="WR211" s="79" t="n"/>
      <c r="WS211" s="79" t="n"/>
      <c r="WT211" s="79" t="n"/>
      <c r="WU211" s="79" t="n"/>
      <c r="WV211" s="79" t="n"/>
      <c r="WW211" s="79" t="n"/>
      <c r="WX211" s="79" t="n"/>
      <c r="WY211" s="79" t="n"/>
      <c r="WZ211" s="79" t="n"/>
      <c r="XA211" s="79" t="n"/>
      <c r="XB211" s="79" t="n"/>
      <c r="XC211" s="79" t="n"/>
      <c r="XD211" s="79" t="n"/>
      <c r="XE211" s="79" t="n"/>
      <c r="XF211" s="79" t="n"/>
      <c r="XG211" s="79" t="n"/>
      <c r="XH211" s="79" t="n"/>
      <c r="XI211" s="79" t="n"/>
      <c r="XJ211" s="79" t="n"/>
      <c r="XK211" s="79" t="n"/>
      <c r="XL211" s="79" t="n"/>
      <c r="XM211" s="79" t="n"/>
      <c r="XN211" s="79" t="n"/>
      <c r="XO211" s="79" t="n"/>
      <c r="XP211" s="79" t="n"/>
      <c r="XQ211" s="79" t="n"/>
      <c r="XR211" s="79" t="n"/>
      <c r="XS211" s="79" t="n"/>
      <c r="XV211" s="78" t="n">
        <v>21</v>
      </c>
      <c r="XW211" s="79" t="n"/>
      <c r="XX211" s="79" t="n"/>
      <c r="XY211" s="79" t="n"/>
      <c r="XZ211" s="79" t="n"/>
      <c r="YA211" s="79" t="n"/>
      <c r="YB211" s="79" t="n"/>
      <c r="YC211" s="79" t="n"/>
      <c r="YD211" s="79" t="n"/>
      <c r="YE211" s="79" t="n"/>
      <c r="YF211" s="79" t="n"/>
      <c r="YG211" s="79" t="n"/>
      <c r="YH211" s="79" t="n"/>
      <c r="YI211" s="79" t="n"/>
      <c r="YJ211" s="79" t="n"/>
      <c r="YK211" s="79" t="n"/>
      <c r="YL211" s="79" t="n"/>
      <c r="YM211" s="79" t="n"/>
      <c r="YN211" s="79" t="n"/>
      <c r="YO211" s="79" t="n"/>
      <c r="YP211" s="79" t="n"/>
      <c r="YQ211" s="79" t="n"/>
      <c r="YR211" s="79" t="n"/>
      <c r="YS211" s="79" t="n"/>
      <c r="YT211" s="79" t="n"/>
      <c r="YU211" s="79" t="n"/>
      <c r="YV211" s="79" t="n"/>
      <c r="YW211" s="79" t="n"/>
      <c r="YX211" s="79" t="n"/>
      <c r="YY211" s="79" t="n"/>
      <c r="YZ211" s="79" t="n"/>
      <c r="ZA211" s="79" t="n"/>
      <c r="ZB211" s="79" t="n"/>
      <c r="ZC211" s="79" t="n"/>
      <c r="ZD211" s="79" t="n"/>
      <c r="ZE211" s="79" t="n"/>
      <c r="ZF211" s="79" t="n"/>
      <c r="ZG211" s="79" t="n"/>
      <c r="ZH211" s="79" t="n"/>
      <c r="ZI211" s="79" t="n"/>
      <c r="ZJ211" s="79" t="n"/>
      <c r="ZM211" s="78" t="n">
        <v>21</v>
      </c>
      <c r="ZN211" s="79" t="n"/>
      <c r="ZO211" s="79" t="n"/>
      <c r="ZP211" s="79" t="n"/>
      <c r="ZQ211" s="79" t="n"/>
      <c r="ZR211" s="79" t="n"/>
      <c r="ZS211" s="79" t="n"/>
      <c r="ZT211" s="79" t="n"/>
      <c r="ZU211" s="79" t="n"/>
      <c r="ZV211" s="79" t="n"/>
      <c r="ZW211" s="79" t="n"/>
      <c r="ZX211" s="79" t="n"/>
      <c r="ZY211" s="79" t="n"/>
      <c r="ZZ211" s="79" t="n"/>
      <c r="AAA211" s="79" t="n"/>
      <c r="AAB211" s="79" t="n"/>
      <c r="AAC211" s="79" t="n"/>
      <c r="AAD211" s="79" t="n"/>
      <c r="AAE211" s="79" t="n"/>
      <c r="AAF211" s="79" t="n"/>
      <c r="AAG211" s="79" t="n"/>
      <c r="AAH211" s="79" t="n"/>
      <c r="AAI211" s="79" t="n"/>
      <c r="AAJ211" s="79" t="n"/>
      <c r="AAK211" s="79" t="n"/>
      <c r="AAL211" s="79" t="n"/>
      <c r="AAM211" s="79" t="n"/>
      <c r="AAN211" s="79" t="n"/>
      <c r="AAO211" s="79" t="n"/>
      <c r="AAP211" s="79" t="n"/>
      <c r="AAQ211" s="79" t="n"/>
      <c r="AAR211" s="79" t="n"/>
      <c r="AAS211" s="79" t="n"/>
      <c r="AAT211" s="79" t="n"/>
      <c r="AAU211" s="79" t="n"/>
      <c r="AAV211" s="79" t="n"/>
      <c r="AAW211" s="79" t="n"/>
      <c r="AAX211" s="79" t="n"/>
      <c r="AAY211" s="79" t="n"/>
      <c r="AAZ211" s="79" t="n"/>
      <c r="ABA211" s="79" t="n"/>
      <c r="ABD211" s="78" t="n">
        <v>21</v>
      </c>
      <c r="ABE211" s="79" t="n"/>
      <c r="ABF211" s="79" t="n"/>
      <c r="ABG211" s="79" t="n"/>
      <c r="ABH211" s="79" t="n"/>
      <c r="ABI211" s="79" t="n"/>
      <c r="ABJ211" s="79" t="n"/>
      <c r="ABK211" s="79" t="n"/>
      <c r="ABL211" s="79" t="n"/>
      <c r="ABM211" s="79" t="n"/>
      <c r="ABN211" s="79" t="n"/>
      <c r="ABO211" s="79" t="n"/>
      <c r="ABP211" s="79" t="n"/>
      <c r="ABQ211" s="79" t="n"/>
      <c r="ABR211" s="79" t="n"/>
      <c r="ABS211" s="79" t="n"/>
      <c r="ABT211" s="79" t="n"/>
      <c r="ABU211" s="79" t="n"/>
      <c r="ABV211" s="79" t="n"/>
      <c r="ABW211" s="79" t="n"/>
      <c r="ABX211" s="79" t="n"/>
      <c r="ABY211" s="79" t="n"/>
      <c r="ABZ211" s="79" t="n"/>
      <c r="ACA211" s="79" t="n"/>
      <c r="ACB211" s="79" t="n"/>
      <c r="ACC211" s="79" t="n"/>
      <c r="ACD211" s="79" t="n"/>
      <c r="ACE211" s="79" t="n"/>
      <c r="ACF211" s="79" t="n"/>
      <c r="ACG211" s="79" t="n"/>
      <c r="ACH211" s="79" t="n"/>
      <c r="ACI211" s="79" t="n"/>
      <c r="ACJ211" s="79" t="n"/>
      <c r="ACK211" s="79" t="n"/>
      <c r="ACL211" s="79" t="n"/>
      <c r="ACM211" s="79" t="n"/>
      <c r="ACN211" s="79" t="n"/>
      <c r="ACO211" s="79" t="n"/>
      <c r="ACP211" s="79" t="n"/>
      <c r="ACQ211" s="79" t="n"/>
      <c r="ACR211" s="79" t="n"/>
      <c r="ACU211" s="78" t="n">
        <v>21</v>
      </c>
      <c r="ACV211" s="79" t="n"/>
      <c r="ACW211" s="79" t="n"/>
      <c r="ACX211" s="79" t="n"/>
      <c r="ACY211" s="79" t="n"/>
      <c r="ACZ211" s="79" t="n"/>
      <c r="ADA211" s="79" t="n"/>
      <c r="ADB211" s="79" t="n"/>
      <c r="ADC211" s="79" t="n"/>
      <c r="ADD211" s="79" t="n"/>
      <c r="ADE211" s="79" t="n"/>
      <c r="ADF211" s="79" t="n"/>
      <c r="ADG211" s="79" t="n"/>
      <c r="ADH211" s="79" t="n"/>
      <c r="ADI211" s="79" t="n"/>
      <c r="ADJ211" s="79" t="n"/>
      <c r="ADK211" s="79" t="n"/>
      <c r="ADL211" s="79" t="n"/>
      <c r="ADM211" s="79" t="n"/>
      <c r="ADN211" s="79" t="n"/>
      <c r="ADO211" s="79" t="n"/>
      <c r="ADP211" s="79" t="n"/>
      <c r="ADQ211" s="79" t="n"/>
      <c r="ADR211" s="79" t="n"/>
      <c r="ADS211" s="79" t="n"/>
      <c r="ADT211" s="79" t="n"/>
      <c r="ADU211" s="79" t="n"/>
      <c r="ADV211" s="79" t="n"/>
      <c r="ADW211" s="79" t="n"/>
      <c r="ADX211" s="79" t="n"/>
      <c r="ADY211" s="79" t="n"/>
      <c r="ADZ211" s="79" t="n"/>
      <c r="AEA211" s="79" t="n"/>
      <c r="AEB211" s="79" t="n"/>
      <c r="AEC211" s="79" t="n"/>
      <c r="AED211" s="79" t="n"/>
      <c r="AEE211" s="79" t="n"/>
      <c r="AEF211" s="79" t="n"/>
      <c r="AEG211" s="79" t="n"/>
      <c r="AEH211" s="79" t="n"/>
      <c r="AEI211" s="79" t="n"/>
      <c r="AEL211" s="78" t="n">
        <v>21</v>
      </c>
      <c r="AEM211" s="79" t="n"/>
      <c r="AEN211" s="79" t="n"/>
      <c r="AEO211" s="79" t="n"/>
      <c r="AEP211" s="79" t="n"/>
      <c r="AEQ211" s="79" t="n"/>
      <c r="AER211" s="79" t="n"/>
      <c r="AES211" s="79" t="n"/>
      <c r="AET211" s="79" t="n"/>
      <c r="AEU211" s="79" t="n"/>
      <c r="AEV211" s="79" t="n"/>
      <c r="AEW211" s="79" t="n"/>
      <c r="AEX211" s="79" t="n"/>
      <c r="AEY211" s="79" t="n"/>
      <c r="AEZ211" s="79" t="n"/>
      <c r="AFA211" s="79" t="n"/>
      <c r="AFB211" s="79" t="n"/>
      <c r="AFC211" s="79" t="n"/>
      <c r="AFD211" s="79" t="n"/>
      <c r="AFE211" s="79" t="n"/>
      <c r="AFF211" s="79" t="n"/>
      <c r="AFG211" s="79" t="n"/>
      <c r="AFH211" s="79" t="n"/>
      <c r="AFI211" s="79" t="n"/>
      <c r="AFJ211" s="79" t="n"/>
      <c r="AFK211" s="79" t="n"/>
      <c r="AFL211" s="79" t="n"/>
      <c r="AFM211" s="79" t="n"/>
      <c r="AFN211" s="79" t="n"/>
      <c r="AFO211" s="79" t="n"/>
      <c r="AFP211" s="79" t="n"/>
      <c r="AFQ211" s="79" t="n"/>
      <c r="AFR211" s="79" t="n"/>
      <c r="AFS211" s="79" t="n"/>
      <c r="AFT211" s="79" t="n"/>
      <c r="AFU211" s="79" t="n"/>
      <c r="AFV211" s="79" t="n"/>
      <c r="AFW211" s="79" t="n"/>
      <c r="AFX211" s="79" t="n"/>
      <c r="AFY211" s="79" t="n"/>
      <c r="AFZ211" s="79" t="n"/>
    </row>
    <row r="212">
      <c r="A212" s="78" t="n">
        <v>22</v>
      </c>
      <c r="B212" s="79" t="n"/>
      <c r="C212" s="79" t="n"/>
      <c r="D212" s="79" t="n"/>
      <c r="E212" s="79" t="n"/>
      <c r="F212" s="79" t="n"/>
      <c r="G212" s="79" t="n"/>
      <c r="H212" s="79" t="n"/>
      <c r="I212" s="79" t="n"/>
      <c r="J212" s="79" t="n"/>
      <c r="K212" s="79" t="n"/>
      <c r="L212" s="79" t="n"/>
      <c r="M212" s="79" t="n"/>
      <c r="N212" s="79" t="n"/>
      <c r="O212" s="79" t="n"/>
      <c r="P212" s="79" t="n"/>
      <c r="Q212" s="79" t="n"/>
      <c r="R212" s="79" t="n"/>
      <c r="S212" s="79" t="n"/>
      <c r="T212" s="79" t="n"/>
      <c r="U212" s="79" t="n"/>
      <c r="V212" s="79" t="n"/>
      <c r="W212" s="79" t="n"/>
      <c r="X212" s="79" t="n"/>
      <c r="Y212" s="79" t="n"/>
      <c r="Z212" s="79" t="n"/>
      <c r="AA212" s="79" t="n"/>
      <c r="AB212" s="79" t="n"/>
      <c r="AC212" s="79" t="n"/>
      <c r="AD212" s="79" t="n"/>
      <c r="AE212" s="79" t="n"/>
      <c r="AF212" s="79" t="n"/>
      <c r="AG212" s="79" t="n"/>
      <c r="AH212" s="79" t="n"/>
      <c r="AI212" s="79" t="n"/>
      <c r="AJ212" s="79" t="n"/>
      <c r="AK212" s="79" t="n"/>
      <c r="AL212" s="79" t="n"/>
      <c r="AM212" s="79" t="n"/>
      <c r="AN212" s="79" t="n"/>
      <c r="AO212" s="79" t="n"/>
      <c r="AR212" s="78" t="n">
        <v>22</v>
      </c>
      <c r="AS212" s="79" t="n"/>
      <c r="AT212" s="79" t="n"/>
      <c r="AU212" s="79" t="n"/>
      <c r="AV212" s="79" t="n"/>
      <c r="AW212" s="79" t="n"/>
      <c r="AX212" s="79" t="n"/>
      <c r="AY212" s="79" t="n"/>
      <c r="AZ212" s="79" t="n"/>
      <c r="BA212" s="79" t="n"/>
      <c r="BB212" s="79" t="n"/>
      <c r="BC212" s="79" t="n"/>
      <c r="BD212" s="79" t="n"/>
      <c r="BE212" s="79" t="n"/>
      <c r="BF212" s="79" t="n"/>
      <c r="BG212" s="79" t="n"/>
      <c r="BH212" s="79" t="n"/>
      <c r="BI212" s="79" t="n"/>
      <c r="BJ212" s="79" t="n"/>
      <c r="BK212" s="79" t="n"/>
      <c r="BL212" s="79" t="n"/>
      <c r="BM212" s="79" t="n"/>
      <c r="BN212" s="79" t="n"/>
      <c r="BO212" s="79" t="n"/>
      <c r="BP212" s="79" t="n"/>
      <c r="BQ212" s="79" t="n"/>
      <c r="BR212" s="79" t="n"/>
      <c r="BS212" s="79" t="n"/>
      <c r="BT212" s="79" t="n"/>
      <c r="BU212" s="79" t="n"/>
      <c r="BV212" s="79" t="n"/>
      <c r="BW212" s="79" t="n"/>
      <c r="BX212" s="79" t="n"/>
      <c r="BY212" s="79" t="n"/>
      <c r="BZ212" s="79" t="n"/>
      <c r="CA212" s="79" t="n"/>
      <c r="CB212" s="79" t="n"/>
      <c r="CC212" s="79" t="n"/>
      <c r="CD212" s="79" t="n"/>
      <c r="CE212" s="79" t="n"/>
      <c r="CF212" s="79" t="n"/>
      <c r="CI212" s="78" t="n">
        <v>22</v>
      </c>
      <c r="CJ212" s="79" t="n"/>
      <c r="CK212" s="79" t="n"/>
      <c r="CL212" s="79" t="n"/>
      <c r="CM212" s="79" t="n"/>
      <c r="CN212" s="79" t="n"/>
      <c r="CO212" s="79" t="n"/>
      <c r="CP212" s="79" t="n"/>
      <c r="CQ212" s="79" t="n"/>
      <c r="CR212" s="79" t="n"/>
      <c r="CS212" s="79" t="n"/>
      <c r="CT212" s="79" t="n"/>
      <c r="CU212" s="79" t="n"/>
      <c r="CV212" s="79" t="n"/>
      <c r="CW212" s="79" t="n"/>
      <c r="CX212" s="79" t="n"/>
      <c r="CY212" s="79" t="n"/>
      <c r="CZ212" s="79" t="n"/>
      <c r="DA212" s="79" t="n"/>
      <c r="DB212" s="79" t="n"/>
      <c r="DC212" s="79" t="n"/>
      <c r="DD212" s="79" t="n"/>
      <c r="DE212" s="79" t="n"/>
      <c r="DF212" s="79" t="n"/>
      <c r="DG212" s="79" t="n"/>
      <c r="DH212" s="79" t="n"/>
      <c r="DI212" s="79" t="n"/>
      <c r="DJ212" s="79" t="n"/>
      <c r="DK212" s="79" t="n"/>
      <c r="DL212" s="79" t="n"/>
      <c r="DM212" s="79" t="n"/>
      <c r="DN212" s="79" t="n"/>
      <c r="DO212" s="79" t="n"/>
      <c r="DP212" s="79" t="n"/>
      <c r="DQ212" s="79" t="n"/>
      <c r="DR212" s="79" t="n"/>
      <c r="DS212" s="79" t="n"/>
      <c r="DT212" s="79" t="n"/>
      <c r="DU212" s="79" t="n"/>
      <c r="DV212" s="79" t="n"/>
      <c r="DW212" s="79" t="n"/>
      <c r="DZ212" s="78" t="n">
        <v>22</v>
      </c>
      <c r="EA212" s="79" t="n"/>
      <c r="EB212" s="79" t="n"/>
      <c r="EC212" s="79" t="n"/>
      <c r="ED212" s="79" t="n"/>
      <c r="EE212" s="79" t="n"/>
      <c r="EF212" s="79" t="n"/>
      <c r="EG212" s="79" t="n"/>
      <c r="EH212" s="79" t="n"/>
      <c r="EI212" s="79" t="n"/>
      <c r="EJ212" s="79" t="n"/>
      <c r="EK212" s="79" t="n"/>
      <c r="EL212" s="79" t="n"/>
      <c r="EM212" s="79" t="n"/>
      <c r="EN212" s="79" t="n"/>
      <c r="EO212" s="79" t="n"/>
      <c r="EP212" s="79" t="n"/>
      <c r="EQ212" s="79" t="n"/>
      <c r="ER212" s="79" t="n"/>
      <c r="ES212" s="79" t="n"/>
      <c r="ET212" s="79" t="n"/>
      <c r="EU212" s="79" t="n"/>
      <c r="EV212" s="79" t="n"/>
      <c r="EW212" s="79" t="n"/>
      <c r="EX212" s="79" t="n"/>
      <c r="EY212" s="79" t="n"/>
      <c r="EZ212" s="79" t="n"/>
      <c r="FA212" s="79" t="n"/>
      <c r="FB212" s="79" t="n"/>
      <c r="FC212" s="79" t="n"/>
      <c r="FD212" s="79" t="n"/>
      <c r="FE212" s="79" t="n"/>
      <c r="FF212" s="79" t="n"/>
      <c r="FG212" s="79" t="n"/>
      <c r="FH212" s="79" t="n"/>
      <c r="FI212" s="79" t="n"/>
      <c r="FJ212" s="79" t="n"/>
      <c r="FK212" s="79" t="n"/>
      <c r="FL212" s="79" t="n"/>
      <c r="FM212" s="79" t="n"/>
      <c r="FN212" s="79" t="n"/>
      <c r="FQ212" s="78" t="n">
        <v>22</v>
      </c>
      <c r="FR212" s="79" t="n"/>
      <c r="FS212" s="79" t="n"/>
      <c r="FT212" s="79" t="n"/>
      <c r="FU212" s="79" t="n"/>
      <c r="FV212" s="79" t="n"/>
      <c r="FW212" s="79" t="n"/>
      <c r="FX212" s="79" t="n"/>
      <c r="FY212" s="79" t="n"/>
      <c r="FZ212" s="79" t="n"/>
      <c r="GA212" s="79" t="n"/>
      <c r="GB212" s="79" t="n"/>
      <c r="GC212" s="79" t="n"/>
      <c r="GD212" s="79" t="n"/>
      <c r="GE212" s="79" t="n"/>
      <c r="GF212" s="79" t="n"/>
      <c r="GG212" s="79" t="n"/>
      <c r="GH212" s="79" t="n"/>
      <c r="GI212" s="79" t="n"/>
      <c r="GJ212" s="79" t="n"/>
      <c r="GK212" s="79" t="n"/>
      <c r="GL212" s="79" t="n"/>
      <c r="GM212" s="79" t="n"/>
      <c r="GN212" s="79" t="n"/>
      <c r="GO212" s="79" t="n"/>
      <c r="GP212" s="79" t="n"/>
      <c r="GQ212" s="79" t="n"/>
      <c r="GR212" s="79" t="n"/>
      <c r="GS212" s="79" t="n"/>
      <c r="GT212" s="79" t="n"/>
      <c r="GU212" s="79" t="n"/>
      <c r="GV212" s="79" t="n"/>
      <c r="GW212" s="79" t="n"/>
      <c r="GX212" s="79" t="n"/>
      <c r="GY212" s="79" t="n"/>
      <c r="GZ212" s="79" t="n"/>
      <c r="HA212" s="79" t="n"/>
      <c r="HB212" s="79" t="n"/>
      <c r="HC212" s="79" t="n"/>
      <c r="HD212" s="79" t="n"/>
      <c r="HE212" s="79" t="n"/>
      <c r="HH212" s="78" t="n">
        <v>22</v>
      </c>
      <c r="HI212" s="79" t="n"/>
      <c r="HJ212" s="79" t="n"/>
      <c r="HK212" s="79" t="n"/>
      <c r="HL212" s="79" t="n"/>
      <c r="HM212" s="79" t="n"/>
      <c r="HN212" s="79" t="n"/>
      <c r="HO212" s="79" t="n"/>
      <c r="HP212" s="79" t="n"/>
      <c r="HQ212" s="79" t="n"/>
      <c r="HR212" s="79" t="n"/>
      <c r="HS212" s="79" t="n"/>
      <c r="HT212" s="79" t="n"/>
      <c r="HU212" s="79" t="n"/>
      <c r="HV212" s="79" t="n"/>
      <c r="HW212" s="79" t="n"/>
      <c r="HX212" s="79" t="n"/>
      <c r="HY212" s="79" t="n"/>
      <c r="HZ212" s="79" t="n"/>
      <c r="IA212" s="79" t="n"/>
      <c r="IB212" s="79" t="n"/>
      <c r="IC212" s="79" t="n"/>
      <c r="ID212" s="79" t="n"/>
      <c r="IE212" s="79" t="n"/>
      <c r="IF212" s="79" t="n"/>
      <c r="IG212" s="79" t="n"/>
      <c r="IH212" s="79" t="n"/>
      <c r="II212" s="79" t="n"/>
      <c r="IJ212" s="79" t="n"/>
      <c r="IK212" s="79" t="n"/>
      <c r="IL212" s="79" t="n"/>
      <c r="IM212" s="79" t="n"/>
      <c r="IN212" s="79" t="n"/>
      <c r="IO212" s="79" t="n"/>
      <c r="IP212" s="79" t="n"/>
      <c r="IQ212" s="79" t="n"/>
      <c r="IR212" s="79" t="n"/>
      <c r="IS212" s="79" t="n"/>
      <c r="IT212" s="79" t="n"/>
      <c r="IU212" s="79" t="n"/>
      <c r="IV212" s="79" t="n"/>
      <c r="IY212" s="78" t="n">
        <v>22</v>
      </c>
      <c r="IZ212" s="79" t="n"/>
      <c r="JA212" s="79" t="n"/>
      <c r="JB212" s="79" t="n"/>
      <c r="JC212" s="79" t="n"/>
      <c r="JD212" s="79" t="n"/>
      <c r="JE212" s="79" t="n"/>
      <c r="JF212" s="79" t="n"/>
      <c r="JG212" s="79" t="n"/>
      <c r="JH212" s="79" t="n"/>
      <c r="JI212" s="79" t="n"/>
      <c r="JJ212" s="79" t="n"/>
      <c r="JK212" s="79" t="n"/>
      <c r="JL212" s="79" t="n"/>
      <c r="JM212" s="79" t="n"/>
      <c r="JN212" s="79" t="n"/>
      <c r="JO212" s="79" t="n"/>
      <c r="JP212" s="79" t="n"/>
      <c r="JQ212" s="79" t="n"/>
      <c r="JR212" s="79" t="n"/>
      <c r="JS212" s="79" t="n"/>
      <c r="JT212" s="79" t="n"/>
      <c r="JU212" s="79" t="n"/>
      <c r="JV212" s="79" t="n"/>
      <c r="JW212" s="79" t="n"/>
      <c r="JX212" s="79" t="n"/>
      <c r="JY212" s="79" t="n"/>
      <c r="JZ212" s="79" t="n"/>
      <c r="KA212" s="79" t="n"/>
      <c r="KB212" s="79" t="n"/>
      <c r="KC212" s="79" t="n"/>
      <c r="KD212" s="79" t="n"/>
      <c r="KE212" s="79" t="n"/>
      <c r="KF212" s="79" t="n"/>
      <c r="KG212" s="79" t="n"/>
      <c r="KH212" s="79" t="n"/>
      <c r="KI212" s="79" t="n"/>
      <c r="KJ212" s="79" t="n"/>
      <c r="KK212" s="79" t="n"/>
      <c r="KL212" s="79" t="n"/>
      <c r="KM212" s="79" t="n"/>
      <c r="KP212" s="78" t="n">
        <v>22</v>
      </c>
      <c r="KQ212" s="79" t="n"/>
      <c r="KR212" s="79" t="n"/>
      <c r="KS212" s="79" t="n"/>
      <c r="KT212" s="79" t="n"/>
      <c r="KU212" s="79" t="n"/>
      <c r="KV212" s="79" t="n"/>
      <c r="KW212" s="79" t="n"/>
      <c r="KX212" s="79" t="n"/>
      <c r="KY212" s="79" t="n"/>
      <c r="KZ212" s="79" t="n"/>
      <c r="LA212" s="79" t="n"/>
      <c r="LB212" s="79" t="n"/>
      <c r="LC212" s="79" t="n"/>
      <c r="LD212" s="79" t="n"/>
      <c r="LE212" s="79" t="n"/>
      <c r="LF212" s="79" t="n"/>
      <c r="LG212" s="79" t="n"/>
      <c r="LH212" s="79" t="n"/>
      <c r="LI212" s="79" t="n"/>
      <c r="LJ212" s="79" t="n"/>
      <c r="LK212" s="79" t="n"/>
      <c r="LL212" s="79" t="n"/>
      <c r="LM212" s="79" t="n"/>
      <c r="LN212" s="79" t="n"/>
      <c r="LO212" s="79" t="n"/>
      <c r="LP212" s="79" t="n"/>
      <c r="LQ212" s="79" t="n"/>
      <c r="LR212" s="79" t="n"/>
      <c r="LS212" s="79" t="n"/>
      <c r="LT212" s="79" t="n"/>
      <c r="LU212" s="79" t="n"/>
      <c r="LV212" s="79" t="n"/>
      <c r="LW212" s="79" t="n"/>
      <c r="LX212" s="79" t="n"/>
      <c r="LY212" s="79" t="n"/>
      <c r="LZ212" s="79" t="n"/>
      <c r="MA212" s="79" t="n"/>
      <c r="MB212" s="79" t="n"/>
      <c r="MC212" s="79" t="n"/>
      <c r="MD212" s="79" t="n"/>
      <c r="MG212" s="78" t="n">
        <v>22</v>
      </c>
      <c r="MH212" s="79" t="n"/>
      <c r="MI212" s="79" t="n"/>
      <c r="MJ212" s="79" t="n"/>
      <c r="MK212" s="79" t="n"/>
      <c r="ML212" s="79" t="n"/>
      <c r="MM212" s="79" t="n"/>
      <c r="MN212" s="79" t="n"/>
      <c r="MO212" s="79" t="n"/>
      <c r="MP212" s="79" t="n"/>
      <c r="MQ212" s="79" t="n"/>
      <c r="MR212" s="79" t="n"/>
      <c r="MS212" s="79" t="n"/>
      <c r="MT212" s="79" t="n"/>
      <c r="MU212" s="79" t="n"/>
      <c r="MV212" s="79" t="n"/>
      <c r="MW212" s="79" t="n"/>
      <c r="MX212" s="79" t="n"/>
      <c r="MY212" s="79" t="n"/>
      <c r="MZ212" s="79" t="n"/>
      <c r="NA212" s="79" t="n"/>
      <c r="NB212" s="79" t="n"/>
      <c r="NC212" s="79" t="n"/>
      <c r="ND212" s="79" t="n"/>
      <c r="NE212" s="79" t="n"/>
      <c r="NF212" s="79" t="n"/>
      <c r="NG212" s="79" t="n"/>
      <c r="NH212" s="79" t="n"/>
      <c r="NI212" s="79" t="n"/>
      <c r="NJ212" s="79" t="n"/>
      <c r="NK212" s="79" t="n"/>
      <c r="NL212" s="79" t="n"/>
      <c r="NM212" s="79" t="n"/>
      <c r="NN212" s="79" t="n"/>
      <c r="NO212" s="79" t="n"/>
      <c r="NP212" s="79" t="n"/>
      <c r="NQ212" s="79" t="n"/>
      <c r="NR212" s="79" t="n"/>
      <c r="NS212" s="79" t="n"/>
      <c r="NT212" s="79" t="n"/>
      <c r="NU212" s="79" t="n"/>
      <c r="NX212" s="78" t="n">
        <v>22</v>
      </c>
      <c r="NY212" s="79" t="n"/>
      <c r="NZ212" s="79" t="n"/>
      <c r="OA212" s="79" t="n"/>
      <c r="OB212" s="79" t="n"/>
      <c r="OC212" s="79" t="n"/>
      <c r="OD212" s="79" t="n"/>
      <c r="OE212" s="79" t="n"/>
      <c r="OF212" s="79" t="n"/>
      <c r="OG212" s="79" t="n"/>
      <c r="OH212" s="79" t="n"/>
      <c r="OI212" s="79" t="n"/>
      <c r="OJ212" s="79" t="n"/>
      <c r="OK212" s="79" t="n"/>
      <c r="OL212" s="79" t="n"/>
      <c r="OM212" s="79" t="n"/>
      <c r="ON212" s="79" t="n"/>
      <c r="OO212" s="79" t="n"/>
      <c r="OP212" s="79" t="n"/>
      <c r="OQ212" s="79" t="n"/>
      <c r="OR212" s="79" t="n"/>
      <c r="OS212" s="79" t="n"/>
      <c r="OT212" s="79" t="n"/>
      <c r="OU212" s="79" t="n"/>
      <c r="OV212" s="79" t="n"/>
      <c r="OW212" s="79" t="n"/>
      <c r="OX212" s="79" t="n"/>
      <c r="OY212" s="79" t="n"/>
      <c r="OZ212" s="79" t="n"/>
      <c r="PA212" s="79" t="n"/>
      <c r="PB212" s="79" t="n"/>
      <c r="PC212" s="79" t="n"/>
      <c r="PD212" s="79" t="n"/>
      <c r="PE212" s="79" t="n"/>
      <c r="PF212" s="79" t="n"/>
      <c r="PG212" s="79" t="n"/>
      <c r="PH212" s="79" t="n"/>
      <c r="PI212" s="79" t="n"/>
      <c r="PJ212" s="79" t="n"/>
      <c r="PK212" s="79" t="n"/>
      <c r="PL212" s="79" t="n"/>
      <c r="PO212" s="78" t="n">
        <v>22</v>
      </c>
      <c r="PP212" s="79" t="n"/>
      <c r="PQ212" s="79" t="n"/>
      <c r="PR212" s="79" t="n"/>
      <c r="PS212" s="79" t="n"/>
      <c r="PT212" s="79" t="n"/>
      <c r="PU212" s="79" t="n"/>
      <c r="PV212" s="79" t="n"/>
      <c r="PW212" s="79" t="n"/>
      <c r="PX212" s="79" t="n"/>
      <c r="PY212" s="79" t="n"/>
      <c r="PZ212" s="79" t="n"/>
      <c r="QA212" s="79" t="n"/>
      <c r="QB212" s="79" t="n"/>
      <c r="QC212" s="79" t="n"/>
      <c r="QD212" s="79" t="n"/>
      <c r="QE212" s="79" t="n"/>
      <c r="QF212" s="79" t="n"/>
      <c r="QG212" s="79" t="n"/>
      <c r="QH212" s="79" t="n"/>
      <c r="QI212" s="79" t="n"/>
      <c r="QJ212" s="79" t="n"/>
      <c r="QK212" s="79" t="n"/>
      <c r="QL212" s="79" t="n"/>
      <c r="QM212" s="79" t="n"/>
      <c r="QN212" s="79" t="n"/>
      <c r="QO212" s="79" t="n"/>
      <c r="QP212" s="79" t="n"/>
      <c r="QQ212" s="79" t="n"/>
      <c r="QR212" s="79" t="n"/>
      <c r="QS212" s="79" t="n"/>
      <c r="QT212" s="79" t="n"/>
      <c r="QU212" s="79" t="n"/>
      <c r="QV212" s="79" t="n"/>
      <c r="QW212" s="79" t="n"/>
      <c r="QX212" s="79" t="n"/>
      <c r="QY212" s="79" t="n"/>
      <c r="QZ212" s="79" t="n"/>
      <c r="RA212" s="79" t="n"/>
      <c r="RB212" s="79" t="n"/>
      <c r="RC212" s="79" t="n"/>
      <c r="RF212" s="78" t="n">
        <v>22</v>
      </c>
      <c r="RG212" s="79" t="n"/>
      <c r="RH212" s="79" t="n"/>
      <c r="RI212" s="79" t="n"/>
      <c r="RJ212" s="79" t="n"/>
      <c r="RK212" s="79" t="n"/>
      <c r="RL212" s="79" t="n"/>
      <c r="RM212" s="79" t="n"/>
      <c r="RN212" s="79" t="n"/>
      <c r="RO212" s="79" t="n"/>
      <c r="RP212" s="79" t="n"/>
      <c r="RQ212" s="79" t="n"/>
      <c r="RR212" s="79" t="n"/>
      <c r="RS212" s="79" t="n"/>
      <c r="RT212" s="79" t="n"/>
      <c r="RU212" s="79" t="n"/>
      <c r="RV212" s="79" t="n"/>
      <c r="RW212" s="79" t="n"/>
      <c r="RX212" s="79" t="n"/>
      <c r="RY212" s="79" t="n"/>
      <c r="RZ212" s="79" t="n"/>
      <c r="SA212" s="79" t="n"/>
      <c r="SB212" s="79" t="n"/>
      <c r="SC212" s="79" t="n"/>
      <c r="SD212" s="79" t="n"/>
      <c r="SE212" s="79" t="n"/>
      <c r="SF212" s="79" t="n"/>
      <c r="SG212" s="79" t="n"/>
      <c r="SH212" s="79" t="n"/>
      <c r="SI212" s="79" t="n"/>
      <c r="SJ212" s="79" t="n"/>
      <c r="SK212" s="79" t="n"/>
      <c r="SL212" s="79" t="n"/>
      <c r="SM212" s="79" t="n"/>
      <c r="SN212" s="79" t="n"/>
      <c r="SO212" s="79" t="n"/>
      <c r="SP212" s="79" t="n"/>
      <c r="SQ212" s="79" t="n"/>
      <c r="SR212" s="79" t="n"/>
      <c r="SS212" s="79" t="n"/>
      <c r="ST212" s="79" t="n"/>
      <c r="SW212" s="78" t="n">
        <v>22</v>
      </c>
      <c r="SX212" s="79" t="n"/>
      <c r="SY212" s="79" t="n"/>
      <c r="SZ212" s="79" t="n"/>
      <c r="TA212" s="79" t="n"/>
      <c r="TB212" s="79" t="n"/>
      <c r="TC212" s="79" t="n"/>
      <c r="TD212" s="79" t="n"/>
      <c r="TE212" s="79" t="n"/>
      <c r="TF212" s="79" t="n"/>
      <c r="TG212" s="79" t="n"/>
      <c r="TH212" s="79" t="n"/>
      <c r="TI212" s="79" t="n"/>
      <c r="TJ212" s="79" t="n"/>
      <c r="TK212" s="79" t="n"/>
      <c r="TL212" s="79" t="n"/>
      <c r="TM212" s="79" t="n"/>
      <c r="TN212" s="79" t="n"/>
      <c r="TO212" s="79" t="n"/>
      <c r="TP212" s="79" t="n"/>
      <c r="TQ212" s="79" t="n"/>
      <c r="TR212" s="79" t="n"/>
      <c r="TS212" s="79" t="n"/>
      <c r="TT212" s="79" t="n"/>
      <c r="TU212" s="79" t="n"/>
      <c r="TV212" s="79" t="n"/>
      <c r="TW212" s="79" t="n"/>
      <c r="TX212" s="79" t="n"/>
      <c r="TY212" s="79" t="n"/>
      <c r="TZ212" s="79" t="n"/>
      <c r="UA212" s="79" t="n"/>
      <c r="UB212" s="79" t="n"/>
      <c r="UC212" s="79" t="n"/>
      <c r="UD212" s="79" t="n"/>
      <c r="UE212" s="79" t="n"/>
      <c r="UF212" s="79" t="n"/>
      <c r="UG212" s="79" t="n"/>
      <c r="UH212" s="79" t="n"/>
      <c r="UI212" s="79" t="n"/>
      <c r="UJ212" s="79" t="n"/>
      <c r="UK212" s="79" t="n"/>
      <c r="UN212" s="78" t="n">
        <v>22</v>
      </c>
      <c r="UO212" s="79" t="n"/>
      <c r="UP212" s="79" t="n"/>
      <c r="UQ212" s="79" t="n"/>
      <c r="UR212" s="79" t="n"/>
      <c r="US212" s="79" t="n"/>
      <c r="UT212" s="79" t="n"/>
      <c r="UU212" s="79" t="n"/>
      <c r="UV212" s="79" t="n"/>
      <c r="UW212" s="79" t="n"/>
      <c r="UX212" s="79" t="n"/>
      <c r="UY212" s="79" t="n"/>
      <c r="UZ212" s="79" t="n"/>
      <c r="VA212" s="79" t="n"/>
      <c r="VB212" s="79" t="n"/>
      <c r="VC212" s="79" t="n"/>
      <c r="VD212" s="79" t="n"/>
      <c r="VE212" s="79" t="n"/>
      <c r="VF212" s="79" t="n"/>
      <c r="VG212" s="79" t="n"/>
      <c r="VH212" s="79" t="n"/>
      <c r="VI212" s="79" t="n"/>
      <c r="VJ212" s="79" t="n"/>
      <c r="VK212" s="79" t="n"/>
      <c r="VL212" s="79" t="n"/>
      <c r="VM212" s="79" t="n"/>
      <c r="VN212" s="79" t="n"/>
      <c r="VO212" s="79" t="n"/>
      <c r="VP212" s="79" t="n"/>
      <c r="VQ212" s="79" t="n"/>
      <c r="VR212" s="79" t="n"/>
      <c r="VS212" s="79" t="n"/>
      <c r="VT212" s="79" t="n"/>
      <c r="VU212" s="79" t="n"/>
      <c r="VV212" s="79" t="n"/>
      <c r="VW212" s="79" t="n"/>
      <c r="VX212" s="79" t="n"/>
      <c r="VY212" s="79" t="n"/>
      <c r="VZ212" s="79" t="n"/>
      <c r="WA212" s="79" t="n"/>
      <c r="WB212" s="79" t="n"/>
      <c r="WE212" s="78" t="n">
        <v>22</v>
      </c>
      <c r="WF212" s="79" t="n"/>
      <c r="WG212" s="79" t="n"/>
      <c r="WH212" s="79" t="n"/>
      <c r="WI212" s="79" t="n"/>
      <c r="WJ212" s="79" t="n"/>
      <c r="WK212" s="79" t="n"/>
      <c r="WL212" s="79" t="n"/>
      <c r="WM212" s="79" t="n"/>
      <c r="WN212" s="79" t="n"/>
      <c r="WO212" s="79" t="n"/>
      <c r="WP212" s="79" t="n"/>
      <c r="WQ212" s="79" t="n"/>
      <c r="WR212" s="79" t="n"/>
      <c r="WS212" s="79" t="n"/>
      <c r="WT212" s="79" t="n"/>
      <c r="WU212" s="79" t="n"/>
      <c r="WV212" s="79" t="n"/>
      <c r="WW212" s="79" t="n"/>
      <c r="WX212" s="79" t="n"/>
      <c r="WY212" s="79" t="n"/>
      <c r="WZ212" s="79" t="n"/>
      <c r="XA212" s="79" t="n"/>
      <c r="XB212" s="79" t="n"/>
      <c r="XC212" s="79" t="n"/>
      <c r="XD212" s="79" t="n"/>
      <c r="XE212" s="79" t="n"/>
      <c r="XF212" s="79" t="n"/>
      <c r="XG212" s="79" t="n"/>
      <c r="XH212" s="79" t="n"/>
      <c r="XI212" s="79" t="n"/>
      <c r="XJ212" s="79" t="n"/>
      <c r="XK212" s="79" t="n"/>
      <c r="XL212" s="79" t="n"/>
      <c r="XM212" s="79" t="n"/>
      <c r="XN212" s="79" t="n"/>
      <c r="XO212" s="79" t="n"/>
      <c r="XP212" s="79" t="n"/>
      <c r="XQ212" s="79" t="n"/>
      <c r="XR212" s="79" t="n"/>
      <c r="XS212" s="79" t="n"/>
      <c r="XV212" s="78" t="n">
        <v>22</v>
      </c>
      <c r="XW212" s="79" t="n"/>
      <c r="XX212" s="79" t="n"/>
      <c r="XY212" s="79" t="n"/>
      <c r="XZ212" s="79" t="n"/>
      <c r="YA212" s="79" t="n"/>
      <c r="YB212" s="79" t="n"/>
      <c r="YC212" s="79" t="n"/>
      <c r="YD212" s="79" t="n"/>
      <c r="YE212" s="79" t="n"/>
      <c r="YF212" s="79" t="n"/>
      <c r="YG212" s="79" t="n"/>
      <c r="YH212" s="79" t="n"/>
      <c r="YI212" s="79" t="n"/>
      <c r="YJ212" s="79" t="n"/>
      <c r="YK212" s="79" t="n"/>
      <c r="YL212" s="79" t="n"/>
      <c r="YM212" s="79" t="n"/>
      <c r="YN212" s="79" t="n"/>
      <c r="YO212" s="79" t="n"/>
      <c r="YP212" s="79" t="n"/>
      <c r="YQ212" s="79" t="n"/>
      <c r="YR212" s="79" t="n"/>
      <c r="YS212" s="79" t="n"/>
      <c r="YT212" s="79" t="n"/>
      <c r="YU212" s="79" t="n"/>
      <c r="YV212" s="79" t="n"/>
      <c r="YW212" s="79" t="n"/>
      <c r="YX212" s="79" t="n"/>
      <c r="YY212" s="79" t="n"/>
      <c r="YZ212" s="79" t="n"/>
      <c r="ZA212" s="79" t="n"/>
      <c r="ZB212" s="79" t="n"/>
      <c r="ZC212" s="79" t="n"/>
      <c r="ZD212" s="79" t="n"/>
      <c r="ZE212" s="79" t="n"/>
      <c r="ZF212" s="79" t="n"/>
      <c r="ZG212" s="79" t="n"/>
      <c r="ZH212" s="79" t="n"/>
      <c r="ZI212" s="79" t="n"/>
      <c r="ZJ212" s="79" t="n"/>
      <c r="ZM212" s="78" t="n">
        <v>22</v>
      </c>
      <c r="ZN212" s="79" t="n"/>
      <c r="ZO212" s="79" t="n"/>
      <c r="ZP212" s="79" t="n"/>
      <c r="ZQ212" s="79" t="n"/>
      <c r="ZR212" s="79" t="n"/>
      <c r="ZS212" s="79" t="n"/>
      <c r="ZT212" s="79" t="n"/>
      <c r="ZU212" s="79" t="n"/>
      <c r="ZV212" s="79" t="n"/>
      <c r="ZW212" s="79" t="n"/>
      <c r="ZX212" s="79" t="n"/>
      <c r="ZY212" s="79" t="n"/>
      <c r="ZZ212" s="79" t="n"/>
      <c r="AAA212" s="79" t="n"/>
      <c r="AAB212" s="79" t="n"/>
      <c r="AAC212" s="79" t="n"/>
      <c r="AAD212" s="79" t="n"/>
      <c r="AAE212" s="79" t="n"/>
      <c r="AAF212" s="79" t="n"/>
      <c r="AAG212" s="79" t="n"/>
      <c r="AAH212" s="79" t="n"/>
      <c r="AAI212" s="79" t="n"/>
      <c r="AAJ212" s="79" t="n"/>
      <c r="AAK212" s="79" t="n"/>
      <c r="AAL212" s="79" t="n"/>
      <c r="AAM212" s="79" t="n"/>
      <c r="AAN212" s="79" t="n"/>
      <c r="AAO212" s="79" t="n"/>
      <c r="AAP212" s="79" t="n"/>
      <c r="AAQ212" s="79" t="n"/>
      <c r="AAR212" s="79" t="n"/>
      <c r="AAS212" s="79" t="n"/>
      <c r="AAT212" s="79" t="n"/>
      <c r="AAU212" s="79" t="n"/>
      <c r="AAV212" s="79" t="n"/>
      <c r="AAW212" s="79" t="n"/>
      <c r="AAX212" s="79" t="n"/>
      <c r="AAY212" s="79" t="n"/>
      <c r="AAZ212" s="79" t="n"/>
      <c r="ABA212" s="79" t="n"/>
      <c r="ABD212" s="78" t="n">
        <v>22</v>
      </c>
      <c r="ABE212" s="79" t="n"/>
      <c r="ABF212" s="79" t="n"/>
      <c r="ABG212" s="79" t="n"/>
      <c r="ABH212" s="79" t="n"/>
      <c r="ABI212" s="79" t="n"/>
      <c r="ABJ212" s="79" t="n"/>
      <c r="ABK212" s="79" t="n"/>
      <c r="ABL212" s="79" t="n"/>
      <c r="ABM212" s="79" t="n"/>
      <c r="ABN212" s="79" t="n"/>
      <c r="ABO212" s="79" t="n"/>
      <c r="ABP212" s="79" t="n"/>
      <c r="ABQ212" s="79" t="n"/>
      <c r="ABR212" s="79" t="n"/>
      <c r="ABS212" s="79" t="n"/>
      <c r="ABT212" s="79" t="n"/>
      <c r="ABU212" s="79" t="n"/>
      <c r="ABV212" s="79" t="n"/>
      <c r="ABW212" s="79" t="n"/>
      <c r="ABX212" s="79" t="n"/>
      <c r="ABY212" s="79" t="n"/>
      <c r="ABZ212" s="79" t="n"/>
      <c r="ACA212" s="79" t="n"/>
      <c r="ACB212" s="79" t="n"/>
      <c r="ACC212" s="79" t="n"/>
      <c r="ACD212" s="79" t="n"/>
      <c r="ACE212" s="79" t="n"/>
      <c r="ACF212" s="79" t="n"/>
      <c r="ACG212" s="79" t="n"/>
      <c r="ACH212" s="79" t="n"/>
      <c r="ACI212" s="79" t="n"/>
      <c r="ACJ212" s="79" t="n"/>
      <c r="ACK212" s="79" t="n"/>
      <c r="ACL212" s="79" t="n"/>
      <c r="ACM212" s="79" t="n"/>
      <c r="ACN212" s="79" t="n"/>
      <c r="ACO212" s="79" t="n"/>
      <c r="ACP212" s="79" t="n"/>
      <c r="ACQ212" s="79" t="n"/>
      <c r="ACR212" s="79" t="n"/>
      <c r="ACU212" s="78" t="n">
        <v>22</v>
      </c>
      <c r="ACV212" s="79" t="n"/>
      <c r="ACW212" s="79" t="n"/>
      <c r="ACX212" s="79" t="n"/>
      <c r="ACY212" s="79" t="n"/>
      <c r="ACZ212" s="79" t="n"/>
      <c r="ADA212" s="79" t="n"/>
      <c r="ADB212" s="79" t="n"/>
      <c r="ADC212" s="79" t="n"/>
      <c r="ADD212" s="79" t="n"/>
      <c r="ADE212" s="79" t="n"/>
      <c r="ADF212" s="79" t="n"/>
      <c r="ADG212" s="79" t="n"/>
      <c r="ADH212" s="79" t="n"/>
      <c r="ADI212" s="79" t="n"/>
      <c r="ADJ212" s="79" t="n"/>
      <c r="ADK212" s="79" t="n"/>
      <c r="ADL212" s="79" t="n"/>
      <c r="ADM212" s="79" t="n"/>
      <c r="ADN212" s="79" t="n"/>
      <c r="ADO212" s="79" t="n"/>
      <c r="ADP212" s="79" t="n"/>
      <c r="ADQ212" s="79" t="n"/>
      <c r="ADR212" s="79" t="n"/>
      <c r="ADS212" s="79" t="n"/>
      <c r="ADT212" s="79" t="n"/>
      <c r="ADU212" s="79" t="n"/>
      <c r="ADV212" s="79" t="n"/>
      <c r="ADW212" s="79" t="n"/>
      <c r="ADX212" s="79" t="n"/>
      <c r="ADY212" s="79" t="n"/>
      <c r="ADZ212" s="79" t="n"/>
      <c r="AEA212" s="79" t="n"/>
      <c r="AEB212" s="79" t="n"/>
      <c r="AEC212" s="79" t="n"/>
      <c r="AED212" s="79" t="n"/>
      <c r="AEE212" s="79" t="n"/>
      <c r="AEF212" s="79" t="n"/>
      <c r="AEG212" s="79" t="n"/>
      <c r="AEH212" s="79" t="n"/>
      <c r="AEI212" s="79" t="n"/>
      <c r="AEL212" s="78" t="n">
        <v>22</v>
      </c>
      <c r="AEM212" s="79" t="n"/>
      <c r="AEN212" s="79" t="n"/>
      <c r="AEO212" s="79" t="n"/>
      <c r="AEP212" s="79" t="n"/>
      <c r="AEQ212" s="79" t="n"/>
      <c r="AER212" s="79" t="n"/>
      <c r="AES212" s="79" t="n"/>
      <c r="AET212" s="79" t="n"/>
      <c r="AEU212" s="79" t="n"/>
      <c r="AEV212" s="79" t="n"/>
      <c r="AEW212" s="79" t="n"/>
      <c r="AEX212" s="79" t="n"/>
      <c r="AEY212" s="79" t="n"/>
      <c r="AEZ212" s="79" t="n"/>
      <c r="AFA212" s="79" t="n"/>
      <c r="AFB212" s="79" t="n"/>
      <c r="AFC212" s="79" t="n"/>
      <c r="AFD212" s="79" t="n"/>
      <c r="AFE212" s="79" t="n"/>
      <c r="AFF212" s="79" t="n"/>
      <c r="AFG212" s="79" t="n"/>
      <c r="AFH212" s="79" t="n"/>
      <c r="AFI212" s="79" t="n"/>
      <c r="AFJ212" s="79" t="n"/>
      <c r="AFK212" s="79" t="n"/>
      <c r="AFL212" s="79" t="n"/>
      <c r="AFM212" s="79" t="n"/>
      <c r="AFN212" s="79" t="n"/>
      <c r="AFO212" s="79" t="n"/>
      <c r="AFP212" s="79" t="n"/>
      <c r="AFQ212" s="79" t="n"/>
      <c r="AFR212" s="79" t="n"/>
      <c r="AFS212" s="79" t="n"/>
      <c r="AFT212" s="79" t="n"/>
      <c r="AFU212" s="79" t="n"/>
      <c r="AFV212" s="79" t="n"/>
      <c r="AFW212" s="79" t="n"/>
      <c r="AFX212" s="79" t="n"/>
      <c r="AFY212" s="79" t="n"/>
      <c r="AFZ212" s="79" t="n"/>
    </row>
    <row r="213">
      <c r="A213" s="78" t="n">
        <v>23</v>
      </c>
      <c r="B213" s="79" t="n"/>
      <c r="C213" s="79" t="n"/>
      <c r="D213" s="79" t="n"/>
      <c r="E213" s="79" t="n"/>
      <c r="F213" s="79" t="n"/>
      <c r="G213" s="79" t="n"/>
      <c r="H213" s="79" t="n"/>
      <c r="I213" s="79" t="n"/>
      <c r="J213" s="79" t="n"/>
      <c r="K213" s="79" t="n"/>
      <c r="L213" s="79" t="n"/>
      <c r="M213" s="79" t="n"/>
      <c r="N213" s="79" t="n"/>
      <c r="O213" s="79" t="n"/>
      <c r="P213" s="79" t="n"/>
      <c r="Q213" s="79" t="n"/>
      <c r="R213" s="79" t="n"/>
      <c r="S213" s="79" t="n"/>
      <c r="T213" s="79" t="n"/>
      <c r="U213" s="79" t="n"/>
      <c r="V213" s="79" t="n"/>
      <c r="W213" s="79" t="n"/>
      <c r="X213" s="79" t="n"/>
      <c r="Y213" s="79" t="n"/>
      <c r="Z213" s="79" t="n"/>
      <c r="AA213" s="79" t="n"/>
      <c r="AB213" s="79" t="n"/>
      <c r="AC213" s="79" t="n"/>
      <c r="AD213" s="79" t="n"/>
      <c r="AE213" s="79" t="n"/>
      <c r="AF213" s="79" t="n"/>
      <c r="AG213" s="79" t="n"/>
      <c r="AH213" s="79" t="n"/>
      <c r="AI213" s="79" t="n"/>
      <c r="AJ213" s="79" t="n"/>
      <c r="AK213" s="79" t="n"/>
      <c r="AL213" s="79" t="n"/>
      <c r="AM213" s="79" t="n"/>
      <c r="AN213" s="79" t="n"/>
      <c r="AO213" s="79" t="n"/>
      <c r="AR213" s="78" t="n">
        <v>23</v>
      </c>
      <c r="AS213" s="79" t="n"/>
      <c r="AT213" s="79" t="n"/>
      <c r="AU213" s="79" t="n"/>
      <c r="AV213" s="79" t="n"/>
      <c r="AW213" s="79" t="n"/>
      <c r="AX213" s="79" t="n"/>
      <c r="AY213" s="79" t="n"/>
      <c r="AZ213" s="79" t="n"/>
      <c r="BA213" s="79" t="n"/>
      <c r="BB213" s="79" t="n"/>
      <c r="BC213" s="79" t="n"/>
      <c r="BD213" s="79" t="n"/>
      <c r="BE213" s="79" t="n"/>
      <c r="BF213" s="79" t="n"/>
      <c r="BG213" s="79" t="n"/>
      <c r="BH213" s="79" t="n"/>
      <c r="BI213" s="79" t="n"/>
      <c r="BJ213" s="79" t="n"/>
      <c r="BK213" s="79" t="n"/>
      <c r="BL213" s="79" t="n"/>
      <c r="BM213" s="79" t="n"/>
      <c r="BN213" s="79" t="n"/>
      <c r="BO213" s="79" t="n"/>
      <c r="BP213" s="79" t="n"/>
      <c r="BQ213" s="79" t="n"/>
      <c r="BR213" s="79" t="n"/>
      <c r="BS213" s="79" t="n"/>
      <c r="BT213" s="79" t="n"/>
      <c r="BU213" s="79" t="n"/>
      <c r="BV213" s="79" t="n"/>
      <c r="BW213" s="79" t="n"/>
      <c r="BX213" s="79" t="n"/>
      <c r="BY213" s="79" t="n"/>
      <c r="BZ213" s="79" t="n"/>
      <c r="CA213" s="79" t="n"/>
      <c r="CB213" s="79" t="n"/>
      <c r="CC213" s="79" t="n"/>
      <c r="CD213" s="79" t="n"/>
      <c r="CE213" s="79" t="n"/>
      <c r="CF213" s="79" t="n"/>
      <c r="CI213" s="78" t="n">
        <v>23</v>
      </c>
      <c r="CJ213" s="79" t="n"/>
      <c r="CK213" s="79" t="n"/>
      <c r="CL213" s="79" t="n"/>
      <c r="CM213" s="79" t="n"/>
      <c r="CN213" s="79" t="n"/>
      <c r="CO213" s="79" t="n"/>
      <c r="CP213" s="79" t="n"/>
      <c r="CQ213" s="79" t="n"/>
      <c r="CR213" s="79" t="n"/>
      <c r="CS213" s="79" t="n"/>
      <c r="CT213" s="79" t="n"/>
      <c r="CU213" s="79" t="n"/>
      <c r="CV213" s="79" t="n"/>
      <c r="CW213" s="79" t="n"/>
      <c r="CX213" s="79" t="n"/>
      <c r="CY213" s="79" t="n"/>
      <c r="CZ213" s="79" t="n"/>
      <c r="DA213" s="79" t="n"/>
      <c r="DB213" s="79" t="n"/>
      <c r="DC213" s="79" t="n"/>
      <c r="DD213" s="79" t="n"/>
      <c r="DE213" s="79" t="n"/>
      <c r="DF213" s="79" t="n"/>
      <c r="DG213" s="79" t="n"/>
      <c r="DH213" s="79" t="n"/>
      <c r="DI213" s="79" t="n"/>
      <c r="DJ213" s="79" t="n"/>
      <c r="DK213" s="79" t="n"/>
      <c r="DL213" s="79" t="n"/>
      <c r="DM213" s="79" t="n"/>
      <c r="DN213" s="79" t="n"/>
      <c r="DO213" s="79" t="n"/>
      <c r="DP213" s="79" t="n"/>
      <c r="DQ213" s="79" t="n"/>
      <c r="DR213" s="79" t="n"/>
      <c r="DS213" s="79" t="n"/>
      <c r="DT213" s="79" t="n"/>
      <c r="DU213" s="79" t="n"/>
      <c r="DV213" s="79" t="n"/>
      <c r="DW213" s="79" t="n"/>
      <c r="DZ213" s="78" t="n">
        <v>23</v>
      </c>
      <c r="EA213" s="79" t="n"/>
      <c r="EB213" s="79" t="n"/>
      <c r="EC213" s="79" t="n"/>
      <c r="ED213" s="79" t="n"/>
      <c r="EE213" s="79" t="n"/>
      <c r="EF213" s="79" t="n"/>
      <c r="EG213" s="79" t="n"/>
      <c r="EH213" s="79" t="n"/>
      <c r="EI213" s="79" t="n"/>
      <c r="EJ213" s="79" t="n"/>
      <c r="EK213" s="79" t="n"/>
      <c r="EL213" s="79" t="n"/>
      <c r="EM213" s="79" t="n"/>
      <c r="EN213" s="79" t="n"/>
      <c r="EO213" s="79" t="n"/>
      <c r="EP213" s="79" t="n"/>
      <c r="EQ213" s="79" t="n"/>
      <c r="ER213" s="79" t="n"/>
      <c r="ES213" s="79" t="n"/>
      <c r="ET213" s="79" t="n"/>
      <c r="EU213" s="79" t="n"/>
      <c r="EV213" s="79" t="n"/>
      <c r="EW213" s="79" t="n"/>
      <c r="EX213" s="79" t="n"/>
      <c r="EY213" s="79" t="n"/>
      <c r="EZ213" s="79" t="n"/>
      <c r="FA213" s="79" t="n"/>
      <c r="FB213" s="79" t="n"/>
      <c r="FC213" s="79" t="n"/>
      <c r="FD213" s="79" t="n"/>
      <c r="FE213" s="79" t="n"/>
      <c r="FF213" s="79" t="n"/>
      <c r="FG213" s="79" t="n"/>
      <c r="FH213" s="79" t="n"/>
      <c r="FI213" s="79" t="n"/>
      <c r="FJ213" s="79" t="n"/>
      <c r="FK213" s="79" t="n"/>
      <c r="FL213" s="79" t="n"/>
      <c r="FM213" s="79" t="n"/>
      <c r="FN213" s="79" t="n"/>
      <c r="FQ213" s="78" t="n">
        <v>23</v>
      </c>
      <c r="FR213" s="79" t="n"/>
      <c r="FS213" s="79" t="n"/>
      <c r="FT213" s="79" t="n"/>
      <c r="FU213" s="79" t="n"/>
      <c r="FV213" s="79" t="n"/>
      <c r="FW213" s="79" t="n"/>
      <c r="FX213" s="79" t="n"/>
      <c r="FY213" s="79" t="n"/>
      <c r="FZ213" s="79" t="n"/>
      <c r="GA213" s="79" t="n"/>
      <c r="GB213" s="79" t="n"/>
      <c r="GC213" s="79" t="n"/>
      <c r="GD213" s="79" t="n"/>
      <c r="GE213" s="79" t="n"/>
      <c r="GF213" s="79" t="n"/>
      <c r="GG213" s="79" t="n"/>
      <c r="GH213" s="79" t="n"/>
      <c r="GI213" s="79" t="n"/>
      <c r="GJ213" s="79" t="n"/>
      <c r="GK213" s="79" t="n"/>
      <c r="GL213" s="79" t="n"/>
      <c r="GM213" s="79" t="n"/>
      <c r="GN213" s="79" t="n"/>
      <c r="GO213" s="79" t="n"/>
      <c r="GP213" s="79" t="n"/>
      <c r="GQ213" s="79" t="n"/>
      <c r="GR213" s="79" t="n"/>
      <c r="GS213" s="79" t="n"/>
      <c r="GT213" s="79" t="n"/>
      <c r="GU213" s="79" t="n"/>
      <c r="GV213" s="79" t="n"/>
      <c r="GW213" s="79" t="n"/>
      <c r="GX213" s="79" t="n"/>
      <c r="GY213" s="79" t="n"/>
      <c r="GZ213" s="79" t="n"/>
      <c r="HA213" s="79" t="n"/>
      <c r="HB213" s="79" t="n"/>
      <c r="HC213" s="79" t="n"/>
      <c r="HD213" s="79" t="n"/>
      <c r="HE213" s="79" t="n"/>
      <c r="HH213" s="78" t="n">
        <v>23</v>
      </c>
      <c r="HI213" s="79" t="n"/>
      <c r="HJ213" s="79" t="n"/>
      <c r="HK213" s="79" t="n"/>
      <c r="HL213" s="79" t="n"/>
      <c r="HM213" s="79" t="n"/>
      <c r="HN213" s="79" t="n"/>
      <c r="HO213" s="79" t="n"/>
      <c r="HP213" s="79" t="n"/>
      <c r="HQ213" s="79" t="n"/>
      <c r="HR213" s="79" t="n"/>
      <c r="HS213" s="79" t="n"/>
      <c r="HT213" s="79" t="n"/>
      <c r="HU213" s="79" t="n"/>
      <c r="HV213" s="79" t="n"/>
      <c r="HW213" s="79" t="n"/>
      <c r="HX213" s="79" t="n"/>
      <c r="HY213" s="79" t="n"/>
      <c r="HZ213" s="79" t="n"/>
      <c r="IA213" s="79" t="n"/>
      <c r="IB213" s="79" t="n"/>
      <c r="IC213" s="79" t="n"/>
      <c r="ID213" s="79" t="n"/>
      <c r="IE213" s="79" t="n"/>
      <c r="IF213" s="79" t="n"/>
      <c r="IG213" s="79" t="n"/>
      <c r="IH213" s="79" t="n"/>
      <c r="II213" s="79" t="n"/>
      <c r="IJ213" s="79" t="n"/>
      <c r="IK213" s="79" t="n"/>
      <c r="IL213" s="79" t="n"/>
      <c r="IM213" s="79" t="n"/>
      <c r="IN213" s="79" t="n"/>
      <c r="IO213" s="79" t="n"/>
      <c r="IP213" s="79" t="n"/>
      <c r="IQ213" s="79" t="n"/>
      <c r="IR213" s="79" t="n"/>
      <c r="IS213" s="79" t="n"/>
      <c r="IT213" s="79" t="n"/>
      <c r="IU213" s="79" t="n"/>
      <c r="IV213" s="79" t="n"/>
      <c r="IY213" s="78" t="n">
        <v>23</v>
      </c>
      <c r="IZ213" s="79" t="n"/>
      <c r="JA213" s="79" t="n"/>
      <c r="JB213" s="79" t="n"/>
      <c r="JC213" s="79" t="n"/>
      <c r="JD213" s="79" t="n"/>
      <c r="JE213" s="79" t="n"/>
      <c r="JF213" s="79" t="n"/>
      <c r="JG213" s="79" t="n"/>
      <c r="JH213" s="79" t="n"/>
      <c r="JI213" s="79" t="n"/>
      <c r="JJ213" s="79" t="n"/>
      <c r="JK213" s="79" t="n"/>
      <c r="JL213" s="79" t="n"/>
      <c r="JM213" s="79" t="n"/>
      <c r="JN213" s="79" t="n"/>
      <c r="JO213" s="79" t="n"/>
      <c r="JP213" s="79" t="n"/>
      <c r="JQ213" s="79" t="n"/>
      <c r="JR213" s="79" t="n"/>
      <c r="JS213" s="79" t="n"/>
      <c r="JT213" s="79" t="n"/>
      <c r="JU213" s="79" t="n"/>
      <c r="JV213" s="79" t="n"/>
      <c r="JW213" s="79" t="n"/>
      <c r="JX213" s="79" t="n"/>
      <c r="JY213" s="79" t="n"/>
      <c r="JZ213" s="79" t="n"/>
      <c r="KA213" s="79" t="n"/>
      <c r="KB213" s="79" t="n"/>
      <c r="KC213" s="79" t="n"/>
      <c r="KD213" s="79" t="n"/>
      <c r="KE213" s="79" t="n"/>
      <c r="KF213" s="79" t="n"/>
      <c r="KG213" s="79" t="n"/>
      <c r="KH213" s="79" t="n"/>
      <c r="KI213" s="79" t="n"/>
      <c r="KJ213" s="79" t="n"/>
      <c r="KK213" s="79" t="n"/>
      <c r="KL213" s="79" t="n"/>
      <c r="KM213" s="79" t="n"/>
      <c r="KP213" s="78" t="n">
        <v>23</v>
      </c>
      <c r="KQ213" s="79" t="n"/>
      <c r="KR213" s="79" t="n"/>
      <c r="KS213" s="79" t="n"/>
      <c r="KT213" s="79" t="n"/>
      <c r="KU213" s="79" t="n"/>
      <c r="KV213" s="79" t="n"/>
      <c r="KW213" s="79" t="n"/>
      <c r="KX213" s="79" t="n"/>
      <c r="KY213" s="79" t="n"/>
      <c r="KZ213" s="79" t="n"/>
      <c r="LA213" s="79" t="n"/>
      <c r="LB213" s="79" t="n"/>
      <c r="LC213" s="79" t="n"/>
      <c r="LD213" s="79" t="n"/>
      <c r="LE213" s="79" t="n"/>
      <c r="LF213" s="79" t="n"/>
      <c r="LG213" s="79" t="n"/>
      <c r="LH213" s="79" t="n"/>
      <c r="LI213" s="79" t="n"/>
      <c r="LJ213" s="79" t="n"/>
      <c r="LK213" s="79" t="n"/>
      <c r="LL213" s="79" t="n"/>
      <c r="LM213" s="79" t="n"/>
      <c r="LN213" s="79" t="n"/>
      <c r="LO213" s="79" t="n"/>
      <c r="LP213" s="79" t="n"/>
      <c r="LQ213" s="79" t="n"/>
      <c r="LR213" s="79" t="n"/>
      <c r="LS213" s="79" t="n"/>
      <c r="LT213" s="79" t="n"/>
      <c r="LU213" s="79" t="n"/>
      <c r="LV213" s="79" t="n"/>
      <c r="LW213" s="79" t="n"/>
      <c r="LX213" s="79" t="n"/>
      <c r="LY213" s="79" t="n"/>
      <c r="LZ213" s="79" t="n"/>
      <c r="MA213" s="79" t="n"/>
      <c r="MB213" s="79" t="n"/>
      <c r="MC213" s="79" t="n"/>
      <c r="MD213" s="79" t="n"/>
      <c r="MG213" s="78" t="n">
        <v>23</v>
      </c>
      <c r="MH213" s="79" t="n"/>
      <c r="MI213" s="79" t="n"/>
      <c r="MJ213" s="79" t="n"/>
      <c r="MK213" s="79" t="n"/>
      <c r="ML213" s="79" t="n"/>
      <c r="MM213" s="79" t="n"/>
      <c r="MN213" s="79" t="n"/>
      <c r="MO213" s="79" t="n"/>
      <c r="MP213" s="79" t="n"/>
      <c r="MQ213" s="79" t="n"/>
      <c r="MR213" s="79" t="n"/>
      <c r="MS213" s="79" t="n"/>
      <c r="MT213" s="79" t="n"/>
      <c r="MU213" s="79" t="n"/>
      <c r="MV213" s="79" t="n"/>
      <c r="MW213" s="79" t="n"/>
      <c r="MX213" s="79" t="n"/>
      <c r="MY213" s="79" t="n"/>
      <c r="MZ213" s="79" t="n"/>
      <c r="NA213" s="79" t="n"/>
      <c r="NB213" s="79" t="n"/>
      <c r="NC213" s="79" t="n"/>
      <c r="ND213" s="79" t="n"/>
      <c r="NE213" s="79" t="n"/>
      <c r="NF213" s="79" t="n"/>
      <c r="NG213" s="79" t="n"/>
      <c r="NH213" s="79" t="n"/>
      <c r="NI213" s="79" t="n"/>
      <c r="NJ213" s="79" t="n"/>
      <c r="NK213" s="79" t="n"/>
      <c r="NL213" s="79" t="n"/>
      <c r="NM213" s="79" t="n"/>
      <c r="NN213" s="79" t="n"/>
      <c r="NO213" s="79" t="n"/>
      <c r="NP213" s="79" t="n"/>
      <c r="NQ213" s="79" t="n"/>
      <c r="NR213" s="79" t="n"/>
      <c r="NS213" s="79" t="n"/>
      <c r="NT213" s="79" t="n"/>
      <c r="NU213" s="79" t="n"/>
      <c r="NX213" s="78" t="n">
        <v>23</v>
      </c>
      <c r="NY213" s="79" t="n"/>
      <c r="NZ213" s="79" t="n"/>
      <c r="OA213" s="79" t="n"/>
      <c r="OB213" s="79" t="n"/>
      <c r="OC213" s="79" t="n"/>
      <c r="OD213" s="79" t="n"/>
      <c r="OE213" s="79" t="n"/>
      <c r="OF213" s="79" t="n"/>
      <c r="OG213" s="79" t="n"/>
      <c r="OH213" s="79" t="n"/>
      <c r="OI213" s="79" t="n"/>
      <c r="OJ213" s="79" t="n"/>
      <c r="OK213" s="79" t="n"/>
      <c r="OL213" s="79" t="n"/>
      <c r="OM213" s="79" t="n"/>
      <c r="ON213" s="79" t="n"/>
      <c r="OO213" s="79" t="n"/>
      <c r="OP213" s="79" t="n"/>
      <c r="OQ213" s="79" t="n"/>
      <c r="OR213" s="79" t="n"/>
      <c r="OS213" s="79" t="n"/>
      <c r="OT213" s="79" t="n"/>
      <c r="OU213" s="79" t="n"/>
      <c r="OV213" s="79" t="n"/>
      <c r="OW213" s="79" t="n"/>
      <c r="OX213" s="79" t="n"/>
      <c r="OY213" s="79" t="n"/>
      <c r="OZ213" s="79" t="n"/>
      <c r="PA213" s="79" t="n"/>
      <c r="PB213" s="79" t="n"/>
      <c r="PC213" s="79" t="n"/>
      <c r="PD213" s="79" t="n"/>
      <c r="PE213" s="79" t="n"/>
      <c r="PF213" s="79" t="n"/>
      <c r="PG213" s="79" t="n"/>
      <c r="PH213" s="79" t="n"/>
      <c r="PI213" s="79" t="n"/>
      <c r="PJ213" s="79" t="n"/>
      <c r="PK213" s="79" t="n"/>
      <c r="PL213" s="79" t="n"/>
      <c r="PO213" s="78" t="n">
        <v>23</v>
      </c>
      <c r="PP213" s="79" t="n"/>
      <c r="PQ213" s="79" t="n"/>
      <c r="PR213" s="79" t="n"/>
      <c r="PS213" s="79" t="n"/>
      <c r="PT213" s="79" t="n"/>
      <c r="PU213" s="79" t="n"/>
      <c r="PV213" s="79" t="n"/>
      <c r="PW213" s="79" t="n"/>
      <c r="PX213" s="79" t="n"/>
      <c r="PY213" s="79" t="n"/>
      <c r="PZ213" s="79" t="n"/>
      <c r="QA213" s="79" t="n"/>
      <c r="QB213" s="79" t="n"/>
      <c r="QC213" s="79" t="n"/>
      <c r="QD213" s="79" t="n"/>
      <c r="QE213" s="79" t="n"/>
      <c r="QF213" s="79" t="n"/>
      <c r="QG213" s="79" t="n"/>
      <c r="QH213" s="79" t="n"/>
      <c r="QI213" s="79" t="n"/>
      <c r="QJ213" s="79" t="n"/>
      <c r="QK213" s="79" t="n"/>
      <c r="QL213" s="79" t="n"/>
      <c r="QM213" s="79" t="n"/>
      <c r="QN213" s="79" t="n"/>
      <c r="QO213" s="79" t="n"/>
      <c r="QP213" s="79" t="n"/>
      <c r="QQ213" s="79" t="n"/>
      <c r="QR213" s="79" t="n"/>
      <c r="QS213" s="79" t="n"/>
      <c r="QT213" s="79" t="n"/>
      <c r="QU213" s="79" t="n"/>
      <c r="QV213" s="79" t="n"/>
      <c r="QW213" s="79" t="n"/>
      <c r="QX213" s="79" t="n"/>
      <c r="QY213" s="79" t="n"/>
      <c r="QZ213" s="79" t="n"/>
      <c r="RA213" s="79" t="n"/>
      <c r="RB213" s="79" t="n"/>
      <c r="RC213" s="79" t="n"/>
      <c r="RF213" s="78" t="n">
        <v>23</v>
      </c>
      <c r="RG213" s="79" t="n"/>
      <c r="RH213" s="79" t="n"/>
      <c r="RI213" s="79" t="n"/>
      <c r="RJ213" s="79" t="n"/>
      <c r="RK213" s="79" t="n"/>
      <c r="RL213" s="79" t="n"/>
      <c r="RM213" s="79" t="n"/>
      <c r="RN213" s="79" t="n"/>
      <c r="RO213" s="79" t="n"/>
      <c r="RP213" s="79" t="n"/>
      <c r="RQ213" s="79" t="n"/>
      <c r="RR213" s="79" t="n"/>
      <c r="RS213" s="79" t="n"/>
      <c r="RT213" s="79" t="n"/>
      <c r="RU213" s="79" t="n"/>
      <c r="RV213" s="79" t="n"/>
      <c r="RW213" s="79" t="n"/>
      <c r="RX213" s="79" t="n"/>
      <c r="RY213" s="79" t="n"/>
      <c r="RZ213" s="79" t="n"/>
      <c r="SA213" s="79" t="n"/>
      <c r="SB213" s="79" t="n"/>
      <c r="SC213" s="79" t="n"/>
      <c r="SD213" s="79" t="n"/>
      <c r="SE213" s="79" t="n"/>
      <c r="SF213" s="79" t="n"/>
      <c r="SG213" s="79" t="n"/>
      <c r="SH213" s="79" t="n"/>
      <c r="SI213" s="79" t="n"/>
      <c r="SJ213" s="79" t="n"/>
      <c r="SK213" s="79" t="n"/>
      <c r="SL213" s="79" t="n"/>
      <c r="SM213" s="79" t="n"/>
      <c r="SN213" s="79" t="n"/>
      <c r="SO213" s="79" t="n"/>
      <c r="SP213" s="79" t="n"/>
      <c r="SQ213" s="79" t="n"/>
      <c r="SR213" s="79" t="n"/>
      <c r="SS213" s="79" t="n"/>
      <c r="ST213" s="79" t="n"/>
      <c r="SW213" s="78" t="n">
        <v>23</v>
      </c>
      <c r="SX213" s="79" t="n"/>
      <c r="SY213" s="79" t="n"/>
      <c r="SZ213" s="79" t="n"/>
      <c r="TA213" s="79" t="n"/>
      <c r="TB213" s="79" t="n"/>
      <c r="TC213" s="79" t="n"/>
      <c r="TD213" s="79" t="n"/>
      <c r="TE213" s="79" t="n"/>
      <c r="TF213" s="79" t="n"/>
      <c r="TG213" s="79" t="n"/>
      <c r="TH213" s="79" t="n"/>
      <c r="TI213" s="79" t="n"/>
      <c r="TJ213" s="79" t="n"/>
      <c r="TK213" s="79" t="n"/>
      <c r="TL213" s="79" t="n"/>
      <c r="TM213" s="79" t="n"/>
      <c r="TN213" s="79" t="n"/>
      <c r="TO213" s="79" t="n"/>
      <c r="TP213" s="79" t="n"/>
      <c r="TQ213" s="79" t="n"/>
      <c r="TR213" s="79" t="n"/>
      <c r="TS213" s="79" t="n"/>
      <c r="TT213" s="79" t="n"/>
      <c r="TU213" s="79" t="n"/>
      <c r="TV213" s="79" t="n"/>
      <c r="TW213" s="79" t="n"/>
      <c r="TX213" s="79" t="n"/>
      <c r="TY213" s="79" t="n"/>
      <c r="TZ213" s="79" t="n"/>
      <c r="UA213" s="79" t="n"/>
      <c r="UB213" s="79" t="n"/>
      <c r="UC213" s="79" t="n"/>
      <c r="UD213" s="79" t="n"/>
      <c r="UE213" s="79" t="n"/>
      <c r="UF213" s="79" t="n"/>
      <c r="UG213" s="79" t="n"/>
      <c r="UH213" s="79" t="n"/>
      <c r="UI213" s="79" t="n"/>
      <c r="UJ213" s="79" t="n"/>
      <c r="UK213" s="79" t="n"/>
      <c r="UN213" s="78" t="n">
        <v>23</v>
      </c>
      <c r="UO213" s="79" t="n"/>
      <c r="UP213" s="79" t="n"/>
      <c r="UQ213" s="79" t="n"/>
      <c r="UR213" s="79" t="n"/>
      <c r="US213" s="79" t="n"/>
      <c r="UT213" s="79" t="n"/>
      <c r="UU213" s="79" t="n"/>
      <c r="UV213" s="79" t="n"/>
      <c r="UW213" s="79" t="n"/>
      <c r="UX213" s="79" t="n"/>
      <c r="UY213" s="79" t="n"/>
      <c r="UZ213" s="79" t="n"/>
      <c r="VA213" s="79" t="n"/>
      <c r="VB213" s="79" t="n"/>
      <c r="VC213" s="79" t="n"/>
      <c r="VD213" s="79" t="n"/>
      <c r="VE213" s="79" t="n"/>
      <c r="VF213" s="79" t="n"/>
      <c r="VG213" s="79" t="n"/>
      <c r="VH213" s="79" t="n"/>
      <c r="VI213" s="79" t="n"/>
      <c r="VJ213" s="79" t="n"/>
      <c r="VK213" s="79" t="n"/>
      <c r="VL213" s="79" t="n"/>
      <c r="VM213" s="79" t="n"/>
      <c r="VN213" s="79" t="n"/>
      <c r="VO213" s="79" t="n"/>
      <c r="VP213" s="79" t="n"/>
      <c r="VQ213" s="79" t="n"/>
      <c r="VR213" s="79" t="n"/>
      <c r="VS213" s="79" t="n"/>
      <c r="VT213" s="79" t="n"/>
      <c r="VU213" s="79" t="n"/>
      <c r="VV213" s="79" t="n"/>
      <c r="VW213" s="79" t="n"/>
      <c r="VX213" s="79" t="n"/>
      <c r="VY213" s="79" t="n"/>
      <c r="VZ213" s="79" t="n"/>
      <c r="WA213" s="79" t="n"/>
      <c r="WB213" s="79" t="n"/>
      <c r="WE213" s="78" t="n">
        <v>23</v>
      </c>
      <c r="WF213" s="79" t="n"/>
      <c r="WG213" s="79" t="n"/>
      <c r="WH213" s="79" t="n"/>
      <c r="WI213" s="79" t="n"/>
      <c r="WJ213" s="79" t="n"/>
      <c r="WK213" s="79" t="n"/>
      <c r="WL213" s="79" t="n"/>
      <c r="WM213" s="79" t="n"/>
      <c r="WN213" s="79" t="n"/>
      <c r="WO213" s="79" t="n"/>
      <c r="WP213" s="79" t="n"/>
      <c r="WQ213" s="79" t="n"/>
      <c r="WR213" s="79" t="n"/>
      <c r="WS213" s="79" t="n"/>
      <c r="WT213" s="79" t="n"/>
      <c r="WU213" s="79" t="n"/>
      <c r="WV213" s="79" t="n"/>
      <c r="WW213" s="79" t="n"/>
      <c r="WX213" s="79" t="n"/>
      <c r="WY213" s="79" t="n"/>
      <c r="WZ213" s="79" t="n"/>
      <c r="XA213" s="79" t="n"/>
      <c r="XB213" s="79" t="n"/>
      <c r="XC213" s="79" t="n"/>
      <c r="XD213" s="79" t="n"/>
      <c r="XE213" s="79" t="n"/>
      <c r="XF213" s="79" t="n"/>
      <c r="XG213" s="79" t="n"/>
      <c r="XH213" s="79" t="n"/>
      <c r="XI213" s="79" t="n"/>
      <c r="XJ213" s="79" t="n"/>
      <c r="XK213" s="79" t="n"/>
      <c r="XL213" s="79" t="n"/>
      <c r="XM213" s="79" t="n"/>
      <c r="XN213" s="79" t="n"/>
      <c r="XO213" s="79" t="n"/>
      <c r="XP213" s="79" t="n"/>
      <c r="XQ213" s="79" t="n"/>
      <c r="XR213" s="79" t="n"/>
      <c r="XS213" s="79" t="n"/>
      <c r="XV213" s="78" t="n">
        <v>23</v>
      </c>
      <c r="XW213" s="79" t="n"/>
      <c r="XX213" s="79" t="n"/>
      <c r="XY213" s="79" t="n"/>
      <c r="XZ213" s="79" t="n"/>
      <c r="YA213" s="79" t="n"/>
      <c r="YB213" s="79" t="n"/>
      <c r="YC213" s="79" t="n"/>
      <c r="YD213" s="79" t="n"/>
      <c r="YE213" s="79" t="n"/>
      <c r="YF213" s="79" t="n"/>
      <c r="YG213" s="79" t="n"/>
      <c r="YH213" s="79" t="n"/>
      <c r="YI213" s="79" t="n"/>
      <c r="YJ213" s="79" t="n"/>
      <c r="YK213" s="79" t="n"/>
      <c r="YL213" s="79" t="n"/>
      <c r="YM213" s="79" t="n"/>
      <c r="YN213" s="79" t="n"/>
      <c r="YO213" s="79" t="n"/>
      <c r="YP213" s="79" t="n"/>
      <c r="YQ213" s="79" t="n"/>
      <c r="YR213" s="79" t="n"/>
      <c r="YS213" s="79" t="n"/>
      <c r="YT213" s="79" t="n"/>
      <c r="YU213" s="79" t="n"/>
      <c r="YV213" s="79" t="n"/>
      <c r="YW213" s="79" t="n"/>
      <c r="YX213" s="79" t="n"/>
      <c r="YY213" s="79" t="n"/>
      <c r="YZ213" s="79" t="n"/>
      <c r="ZA213" s="79" t="n"/>
      <c r="ZB213" s="79" t="n"/>
      <c r="ZC213" s="79" t="n"/>
      <c r="ZD213" s="79" t="n"/>
      <c r="ZE213" s="79" t="n"/>
      <c r="ZF213" s="79" t="n"/>
      <c r="ZG213" s="79" t="n"/>
      <c r="ZH213" s="79" t="n"/>
      <c r="ZI213" s="79" t="n"/>
      <c r="ZJ213" s="79" t="n"/>
      <c r="ZM213" s="78" t="n">
        <v>23</v>
      </c>
      <c r="ZN213" s="79" t="n"/>
      <c r="ZO213" s="79" t="n"/>
      <c r="ZP213" s="79" t="n"/>
      <c r="ZQ213" s="79" t="n"/>
      <c r="ZR213" s="79" t="n"/>
      <c r="ZS213" s="79" t="n"/>
      <c r="ZT213" s="79" t="n"/>
      <c r="ZU213" s="79" t="n"/>
      <c r="ZV213" s="79" t="n"/>
      <c r="ZW213" s="79" t="n"/>
      <c r="ZX213" s="79" t="n"/>
      <c r="ZY213" s="79" t="n"/>
      <c r="ZZ213" s="79" t="n"/>
      <c r="AAA213" s="79" t="n"/>
      <c r="AAB213" s="79" t="n"/>
      <c r="AAC213" s="79" t="n"/>
      <c r="AAD213" s="79" t="n"/>
      <c r="AAE213" s="79" t="n"/>
      <c r="AAF213" s="79" t="n"/>
      <c r="AAG213" s="79" t="n"/>
      <c r="AAH213" s="79" t="n"/>
      <c r="AAI213" s="79" t="n"/>
      <c r="AAJ213" s="79" t="n"/>
      <c r="AAK213" s="79" t="n"/>
      <c r="AAL213" s="79" t="n"/>
      <c r="AAM213" s="79" t="n"/>
      <c r="AAN213" s="79" t="n"/>
      <c r="AAO213" s="79" t="n"/>
      <c r="AAP213" s="79" t="n"/>
      <c r="AAQ213" s="79" t="n"/>
      <c r="AAR213" s="79" t="n"/>
      <c r="AAS213" s="79" t="n"/>
      <c r="AAT213" s="79" t="n"/>
      <c r="AAU213" s="79" t="n"/>
      <c r="AAV213" s="79" t="n"/>
      <c r="AAW213" s="79" t="n"/>
      <c r="AAX213" s="79" t="n"/>
      <c r="AAY213" s="79" t="n"/>
      <c r="AAZ213" s="79" t="n"/>
      <c r="ABA213" s="79" t="n"/>
      <c r="ABD213" s="78" t="n">
        <v>23</v>
      </c>
      <c r="ABE213" s="79" t="n"/>
      <c r="ABF213" s="79" t="n"/>
      <c r="ABG213" s="79" t="n"/>
      <c r="ABH213" s="79" t="n"/>
      <c r="ABI213" s="79" t="n"/>
      <c r="ABJ213" s="79" t="n"/>
      <c r="ABK213" s="79" t="n"/>
      <c r="ABL213" s="79" t="n"/>
      <c r="ABM213" s="79" t="n"/>
      <c r="ABN213" s="79" t="n"/>
      <c r="ABO213" s="79" t="n"/>
      <c r="ABP213" s="79" t="n"/>
      <c r="ABQ213" s="79" t="n"/>
      <c r="ABR213" s="79" t="n"/>
      <c r="ABS213" s="79" t="n"/>
      <c r="ABT213" s="79" t="n"/>
      <c r="ABU213" s="79" t="n"/>
      <c r="ABV213" s="79" t="n"/>
      <c r="ABW213" s="79" t="n"/>
      <c r="ABX213" s="79" t="n"/>
      <c r="ABY213" s="79" t="n"/>
      <c r="ABZ213" s="79" t="n"/>
      <c r="ACA213" s="79" t="n"/>
      <c r="ACB213" s="79" t="n"/>
      <c r="ACC213" s="79" t="n"/>
      <c r="ACD213" s="79" t="n"/>
      <c r="ACE213" s="79" t="n"/>
      <c r="ACF213" s="79" t="n"/>
      <c r="ACG213" s="79" t="n"/>
      <c r="ACH213" s="79" t="n"/>
      <c r="ACI213" s="79" t="n"/>
      <c r="ACJ213" s="79" t="n"/>
      <c r="ACK213" s="79" t="n"/>
      <c r="ACL213" s="79" t="n"/>
      <c r="ACM213" s="79" t="n"/>
      <c r="ACN213" s="79" t="n"/>
      <c r="ACO213" s="79" t="n"/>
      <c r="ACP213" s="79" t="n"/>
      <c r="ACQ213" s="79" t="n"/>
      <c r="ACR213" s="79" t="n"/>
      <c r="ACU213" s="78" t="n">
        <v>23</v>
      </c>
      <c r="ACV213" s="79" t="n"/>
      <c r="ACW213" s="79" t="n"/>
      <c r="ACX213" s="79" t="n"/>
      <c r="ACY213" s="79" t="n"/>
      <c r="ACZ213" s="79" t="n"/>
      <c r="ADA213" s="79" t="n"/>
      <c r="ADB213" s="79" t="n"/>
      <c r="ADC213" s="79" t="n"/>
      <c r="ADD213" s="79" t="n"/>
      <c r="ADE213" s="79" t="n"/>
      <c r="ADF213" s="79" t="n"/>
      <c r="ADG213" s="79" t="n"/>
      <c r="ADH213" s="79" t="n"/>
      <c r="ADI213" s="79" t="n"/>
      <c r="ADJ213" s="79" t="n"/>
      <c r="ADK213" s="79" t="n"/>
      <c r="ADL213" s="79" t="n"/>
      <c r="ADM213" s="79" t="n"/>
      <c r="ADN213" s="79" t="n"/>
      <c r="ADO213" s="79" t="n"/>
      <c r="ADP213" s="79" t="n"/>
      <c r="ADQ213" s="79" t="n"/>
      <c r="ADR213" s="79" t="n"/>
      <c r="ADS213" s="79" t="n"/>
      <c r="ADT213" s="79" t="n"/>
      <c r="ADU213" s="79" t="n"/>
      <c r="ADV213" s="79" t="n"/>
      <c r="ADW213" s="79" t="n"/>
      <c r="ADX213" s="79" t="n"/>
      <c r="ADY213" s="79" t="n"/>
      <c r="ADZ213" s="79" t="n"/>
      <c r="AEA213" s="79" t="n"/>
      <c r="AEB213" s="79" t="n"/>
      <c r="AEC213" s="79" t="n"/>
      <c r="AED213" s="79" t="n"/>
      <c r="AEE213" s="79" t="n"/>
      <c r="AEF213" s="79" t="n"/>
      <c r="AEG213" s="79" t="n"/>
      <c r="AEH213" s="79" t="n"/>
      <c r="AEI213" s="79" t="n"/>
      <c r="AEL213" s="78" t="n">
        <v>23</v>
      </c>
      <c r="AEM213" s="79" t="n"/>
      <c r="AEN213" s="79" t="n"/>
      <c r="AEO213" s="79" t="n"/>
      <c r="AEP213" s="79" t="n"/>
      <c r="AEQ213" s="79" t="n"/>
      <c r="AER213" s="79" t="n"/>
      <c r="AES213" s="79" t="n"/>
      <c r="AET213" s="79" t="n"/>
      <c r="AEU213" s="79" t="n"/>
      <c r="AEV213" s="79" t="n"/>
      <c r="AEW213" s="79" t="n"/>
      <c r="AEX213" s="79" t="n"/>
      <c r="AEY213" s="79" t="n"/>
      <c r="AEZ213" s="79" t="n"/>
      <c r="AFA213" s="79" t="n"/>
      <c r="AFB213" s="79" t="n"/>
      <c r="AFC213" s="79" t="n"/>
      <c r="AFD213" s="79" t="n"/>
      <c r="AFE213" s="79" t="n"/>
      <c r="AFF213" s="79" t="n"/>
      <c r="AFG213" s="79" t="n"/>
      <c r="AFH213" s="79" t="n"/>
      <c r="AFI213" s="79" t="n"/>
      <c r="AFJ213" s="79" t="n"/>
      <c r="AFK213" s="79" t="n"/>
      <c r="AFL213" s="79" t="n"/>
      <c r="AFM213" s="79" t="n"/>
      <c r="AFN213" s="79" t="n"/>
      <c r="AFO213" s="79" t="n"/>
      <c r="AFP213" s="79" t="n"/>
      <c r="AFQ213" s="79" t="n"/>
      <c r="AFR213" s="79" t="n"/>
      <c r="AFS213" s="79" t="n"/>
      <c r="AFT213" s="79" t="n"/>
      <c r="AFU213" s="79" t="n"/>
      <c r="AFV213" s="79" t="n"/>
      <c r="AFW213" s="79" t="n"/>
      <c r="AFX213" s="79" t="n"/>
      <c r="AFY213" s="79" t="n"/>
      <c r="AFZ213" s="79" t="n"/>
    </row>
    <row r="214">
      <c r="A214" s="78" t="n">
        <v>24</v>
      </c>
      <c r="B214" s="79" t="n"/>
      <c r="C214" s="79" t="n"/>
      <c r="D214" s="79" t="n"/>
      <c r="E214" s="79" t="n"/>
      <c r="F214" s="79" t="n"/>
      <c r="G214" s="79" t="n"/>
      <c r="H214" s="79" t="n"/>
      <c r="I214" s="79" t="n"/>
      <c r="J214" s="79" t="n"/>
      <c r="K214" s="79" t="n"/>
      <c r="L214" s="79" t="n"/>
      <c r="M214" s="79" t="n"/>
      <c r="N214" s="79" t="n"/>
      <c r="O214" s="79" t="n"/>
      <c r="P214" s="79" t="n"/>
      <c r="Q214" s="79" t="n"/>
      <c r="R214" s="79" t="n"/>
      <c r="S214" s="79" t="n"/>
      <c r="T214" s="79" t="n"/>
      <c r="U214" s="79" t="n"/>
      <c r="V214" s="79" t="n"/>
      <c r="W214" s="79" t="n"/>
      <c r="X214" s="79" t="n"/>
      <c r="Y214" s="79" t="n"/>
      <c r="Z214" s="79" t="n"/>
      <c r="AA214" s="79" t="n"/>
      <c r="AB214" s="79" t="n"/>
      <c r="AC214" s="79" t="n"/>
      <c r="AD214" s="79" t="n"/>
      <c r="AE214" s="79" t="n"/>
      <c r="AF214" s="79" t="n"/>
      <c r="AG214" s="79" t="n"/>
      <c r="AH214" s="79" t="n"/>
      <c r="AI214" s="79" t="n"/>
      <c r="AJ214" s="79" t="n"/>
      <c r="AK214" s="79" t="n"/>
      <c r="AL214" s="79" t="n"/>
      <c r="AM214" s="79" t="n"/>
      <c r="AN214" s="79" t="n"/>
      <c r="AO214" s="79" t="n"/>
      <c r="AR214" s="78" t="n">
        <v>24</v>
      </c>
      <c r="AS214" s="79" t="n"/>
      <c r="AT214" s="79" t="n"/>
      <c r="AU214" s="79" t="n"/>
      <c r="AV214" s="79" t="n"/>
      <c r="AW214" s="79" t="n"/>
      <c r="AX214" s="79" t="n"/>
      <c r="AY214" s="79" t="n"/>
      <c r="AZ214" s="79" t="n"/>
      <c r="BA214" s="79" t="n"/>
      <c r="BB214" s="79" t="n"/>
      <c r="BC214" s="79" t="n"/>
      <c r="BD214" s="79" t="n"/>
      <c r="BE214" s="79" t="n"/>
      <c r="BF214" s="79" t="n"/>
      <c r="BG214" s="79" t="n"/>
      <c r="BH214" s="79" t="n"/>
      <c r="BI214" s="79" t="n"/>
      <c r="BJ214" s="79" t="n"/>
      <c r="BK214" s="79" t="n"/>
      <c r="BL214" s="79" t="n"/>
      <c r="BM214" s="79" t="n"/>
      <c r="BN214" s="79" t="n"/>
      <c r="BO214" s="79" t="n"/>
      <c r="BP214" s="79" t="n"/>
      <c r="BQ214" s="79" t="n"/>
      <c r="BR214" s="79" t="n"/>
      <c r="BS214" s="79" t="n"/>
      <c r="BT214" s="79" t="n"/>
      <c r="BU214" s="79" t="n"/>
      <c r="BV214" s="79" t="n"/>
      <c r="BW214" s="79" t="n"/>
      <c r="BX214" s="79" t="n"/>
      <c r="BY214" s="79" t="n"/>
      <c r="BZ214" s="79" t="n"/>
      <c r="CA214" s="79" t="n"/>
      <c r="CB214" s="79" t="n"/>
      <c r="CC214" s="79" t="n"/>
      <c r="CD214" s="79" t="n"/>
      <c r="CE214" s="79" t="n"/>
      <c r="CF214" s="79" t="n"/>
      <c r="CI214" s="78" t="n">
        <v>24</v>
      </c>
      <c r="CJ214" s="79" t="n"/>
      <c r="CK214" s="79" t="n"/>
      <c r="CL214" s="79" t="n"/>
      <c r="CM214" s="79" t="n"/>
      <c r="CN214" s="79" t="n"/>
      <c r="CO214" s="79" t="n"/>
      <c r="CP214" s="79" t="n"/>
      <c r="CQ214" s="79" t="n"/>
      <c r="CR214" s="79" t="n"/>
      <c r="CS214" s="79" t="n"/>
      <c r="CT214" s="79" t="n"/>
      <c r="CU214" s="79" t="n"/>
      <c r="CV214" s="79" t="n"/>
      <c r="CW214" s="79" t="n"/>
      <c r="CX214" s="79" t="n"/>
      <c r="CY214" s="79" t="n"/>
      <c r="CZ214" s="79" t="n"/>
      <c r="DA214" s="79" t="n"/>
      <c r="DB214" s="79" t="n"/>
      <c r="DC214" s="79" t="n"/>
      <c r="DD214" s="79" t="n"/>
      <c r="DE214" s="79" t="n"/>
      <c r="DF214" s="79" t="n"/>
      <c r="DG214" s="79" t="n"/>
      <c r="DH214" s="79" t="n"/>
      <c r="DI214" s="79" t="n"/>
      <c r="DJ214" s="79" t="n"/>
      <c r="DK214" s="79" t="n"/>
      <c r="DL214" s="79" t="n"/>
      <c r="DM214" s="79" t="n"/>
      <c r="DN214" s="79" t="n"/>
      <c r="DO214" s="79" t="n"/>
      <c r="DP214" s="79" t="n"/>
      <c r="DQ214" s="79" t="n"/>
      <c r="DR214" s="79" t="n"/>
      <c r="DS214" s="79" t="n"/>
      <c r="DT214" s="79" t="n"/>
      <c r="DU214" s="79" t="n"/>
      <c r="DV214" s="79" t="n"/>
      <c r="DW214" s="79" t="n"/>
      <c r="DZ214" s="78" t="n">
        <v>24</v>
      </c>
      <c r="EA214" s="79" t="n"/>
      <c r="EB214" s="79" t="n"/>
      <c r="EC214" s="79" t="n"/>
      <c r="ED214" s="79" t="n"/>
      <c r="EE214" s="79" t="n"/>
      <c r="EF214" s="79" t="n"/>
      <c r="EG214" s="79" t="n"/>
      <c r="EH214" s="79" t="n"/>
      <c r="EI214" s="79" t="n"/>
      <c r="EJ214" s="79" t="n"/>
      <c r="EK214" s="79" t="n"/>
      <c r="EL214" s="79" t="n"/>
      <c r="EM214" s="79" t="n"/>
      <c r="EN214" s="79" t="n"/>
      <c r="EO214" s="79" t="n"/>
      <c r="EP214" s="79" t="n"/>
      <c r="EQ214" s="79" t="n"/>
      <c r="ER214" s="79" t="n"/>
      <c r="ES214" s="79" t="n"/>
      <c r="ET214" s="79" t="n"/>
      <c r="EU214" s="79" t="n"/>
      <c r="EV214" s="79" t="n"/>
      <c r="EW214" s="79" t="n"/>
      <c r="EX214" s="79" t="n"/>
      <c r="EY214" s="79" t="n"/>
      <c r="EZ214" s="79" t="n"/>
      <c r="FA214" s="79" t="n"/>
      <c r="FB214" s="79" t="n"/>
      <c r="FC214" s="79" t="n"/>
      <c r="FD214" s="79" t="n"/>
      <c r="FE214" s="79" t="n"/>
      <c r="FF214" s="79" t="n"/>
      <c r="FG214" s="79" t="n"/>
      <c r="FH214" s="79" t="n"/>
      <c r="FI214" s="79" t="n"/>
      <c r="FJ214" s="79" t="n"/>
      <c r="FK214" s="79" t="n"/>
      <c r="FL214" s="79" t="n"/>
      <c r="FM214" s="79" t="n"/>
      <c r="FN214" s="79" t="n"/>
      <c r="FQ214" s="78" t="n">
        <v>24</v>
      </c>
      <c r="FR214" s="79" t="n"/>
      <c r="FS214" s="79" t="n"/>
      <c r="FT214" s="79" t="n"/>
      <c r="FU214" s="79" t="n"/>
      <c r="FV214" s="79" t="n"/>
      <c r="FW214" s="79" t="n"/>
      <c r="FX214" s="79" t="n"/>
      <c r="FY214" s="79" t="n"/>
      <c r="FZ214" s="79" t="n"/>
      <c r="GA214" s="79" t="n"/>
      <c r="GB214" s="79" t="n"/>
      <c r="GC214" s="79" t="n"/>
      <c r="GD214" s="79" t="n"/>
      <c r="GE214" s="79" t="n"/>
      <c r="GF214" s="79" t="n"/>
      <c r="GG214" s="79" t="n"/>
      <c r="GH214" s="79" t="n"/>
      <c r="GI214" s="79" t="n"/>
      <c r="GJ214" s="79" t="n"/>
      <c r="GK214" s="79" t="n"/>
      <c r="GL214" s="79" t="n"/>
      <c r="GM214" s="79" t="n"/>
      <c r="GN214" s="79" t="n"/>
      <c r="GO214" s="79" t="n"/>
      <c r="GP214" s="79" t="n"/>
      <c r="GQ214" s="79" t="n"/>
      <c r="GR214" s="79" t="n"/>
      <c r="GS214" s="79" t="n"/>
      <c r="GT214" s="79" t="n"/>
      <c r="GU214" s="79" t="n"/>
      <c r="GV214" s="79" t="n"/>
      <c r="GW214" s="79" t="n"/>
      <c r="GX214" s="79" t="n"/>
      <c r="GY214" s="79" t="n"/>
      <c r="GZ214" s="79" t="n"/>
      <c r="HA214" s="79" t="n"/>
      <c r="HB214" s="79" t="n"/>
      <c r="HC214" s="79" t="n"/>
      <c r="HD214" s="79" t="n"/>
      <c r="HE214" s="79" t="n"/>
      <c r="HH214" s="78" t="n">
        <v>24</v>
      </c>
      <c r="HI214" s="79" t="n"/>
      <c r="HJ214" s="79" t="n"/>
      <c r="HK214" s="79" t="n"/>
      <c r="HL214" s="79" t="n"/>
      <c r="HM214" s="79" t="n"/>
      <c r="HN214" s="79" t="n"/>
      <c r="HO214" s="79" t="n"/>
      <c r="HP214" s="79" t="n"/>
      <c r="HQ214" s="79" t="n"/>
      <c r="HR214" s="79" t="n"/>
      <c r="HS214" s="79" t="n"/>
      <c r="HT214" s="79" t="n"/>
      <c r="HU214" s="79" t="n"/>
      <c r="HV214" s="79" t="n"/>
      <c r="HW214" s="79" t="n"/>
      <c r="HX214" s="79" t="n"/>
      <c r="HY214" s="79" t="n"/>
      <c r="HZ214" s="79" t="n"/>
      <c r="IA214" s="79" t="n"/>
      <c r="IB214" s="79" t="n"/>
      <c r="IC214" s="79" t="n"/>
      <c r="ID214" s="79" t="n"/>
      <c r="IE214" s="79" t="n"/>
      <c r="IF214" s="79" t="n"/>
      <c r="IG214" s="79" t="n"/>
      <c r="IH214" s="79" t="n"/>
      <c r="II214" s="79" t="n"/>
      <c r="IJ214" s="79" t="n"/>
      <c r="IK214" s="79" t="n"/>
      <c r="IL214" s="79" t="n"/>
      <c r="IM214" s="79" t="n"/>
      <c r="IN214" s="79" t="n"/>
      <c r="IO214" s="79" t="n"/>
      <c r="IP214" s="79" t="n"/>
      <c r="IQ214" s="79" t="n"/>
      <c r="IR214" s="79" t="n"/>
      <c r="IS214" s="79" t="n"/>
      <c r="IT214" s="79" t="n"/>
      <c r="IU214" s="79" t="n"/>
      <c r="IV214" s="79" t="n"/>
      <c r="IY214" s="78" t="n">
        <v>24</v>
      </c>
      <c r="IZ214" s="79" t="n"/>
      <c r="JA214" s="79" t="n"/>
      <c r="JB214" s="79" t="n"/>
      <c r="JC214" s="79" t="n"/>
      <c r="JD214" s="79" t="n"/>
      <c r="JE214" s="79" t="n"/>
      <c r="JF214" s="79" t="n"/>
      <c r="JG214" s="79" t="n"/>
      <c r="JH214" s="79" t="n"/>
      <c r="JI214" s="79" t="n"/>
      <c r="JJ214" s="79" t="n"/>
      <c r="JK214" s="79" t="n"/>
      <c r="JL214" s="79" t="n"/>
      <c r="JM214" s="79" t="n"/>
      <c r="JN214" s="79" t="n"/>
      <c r="JO214" s="79" t="n"/>
      <c r="JP214" s="79" t="n"/>
      <c r="JQ214" s="79" t="n"/>
      <c r="JR214" s="79" t="n"/>
      <c r="JS214" s="79" t="n"/>
      <c r="JT214" s="79" t="n"/>
      <c r="JU214" s="79" t="n"/>
      <c r="JV214" s="79" t="n"/>
      <c r="JW214" s="79" t="n"/>
      <c r="JX214" s="79" t="n"/>
      <c r="JY214" s="79" t="n"/>
      <c r="JZ214" s="79" t="n"/>
      <c r="KA214" s="79" t="n"/>
      <c r="KB214" s="79" t="n"/>
      <c r="KC214" s="79" t="n"/>
      <c r="KD214" s="79" t="n"/>
      <c r="KE214" s="79" t="n"/>
      <c r="KF214" s="79" t="n"/>
      <c r="KG214" s="79" t="n"/>
      <c r="KH214" s="79" t="n"/>
      <c r="KI214" s="79" t="n"/>
      <c r="KJ214" s="79" t="n"/>
      <c r="KK214" s="79" t="n"/>
      <c r="KL214" s="79" t="n"/>
      <c r="KM214" s="79" t="n"/>
      <c r="KP214" s="78" t="n">
        <v>24</v>
      </c>
      <c r="KQ214" s="79" t="n"/>
      <c r="KR214" s="79" t="n"/>
      <c r="KS214" s="79" t="n"/>
      <c r="KT214" s="79" t="n"/>
      <c r="KU214" s="79" t="n"/>
      <c r="KV214" s="79" t="n"/>
      <c r="KW214" s="79" t="n"/>
      <c r="KX214" s="79" t="n"/>
      <c r="KY214" s="79" t="n"/>
      <c r="KZ214" s="79" t="n"/>
      <c r="LA214" s="79" t="n"/>
      <c r="LB214" s="79" t="n"/>
      <c r="LC214" s="79" t="n"/>
      <c r="LD214" s="79" t="n"/>
      <c r="LE214" s="79" t="n"/>
      <c r="LF214" s="79" t="n"/>
      <c r="LG214" s="79" t="n"/>
      <c r="LH214" s="79" t="n"/>
      <c r="LI214" s="79" t="n"/>
      <c r="LJ214" s="79" t="n"/>
      <c r="LK214" s="79" t="n"/>
      <c r="LL214" s="79" t="n"/>
      <c r="LM214" s="79" t="n"/>
      <c r="LN214" s="79" t="n"/>
      <c r="LO214" s="79" t="n"/>
      <c r="LP214" s="79" t="n"/>
      <c r="LQ214" s="79" t="n"/>
      <c r="LR214" s="79" t="n"/>
      <c r="LS214" s="79" t="n"/>
      <c r="LT214" s="79" t="n"/>
      <c r="LU214" s="79" t="n"/>
      <c r="LV214" s="79" t="n"/>
      <c r="LW214" s="79" t="n"/>
      <c r="LX214" s="79" t="n"/>
      <c r="LY214" s="79" t="n"/>
      <c r="LZ214" s="79" t="n"/>
      <c r="MA214" s="79" t="n"/>
      <c r="MB214" s="79" t="n"/>
      <c r="MC214" s="79" t="n"/>
      <c r="MD214" s="79" t="n"/>
      <c r="MG214" s="78" t="n">
        <v>24</v>
      </c>
      <c r="MH214" s="79" t="n"/>
      <c r="MI214" s="79" t="n"/>
      <c r="MJ214" s="79" t="n"/>
      <c r="MK214" s="79" t="n"/>
      <c r="ML214" s="79" t="n"/>
      <c r="MM214" s="79" t="n"/>
      <c r="MN214" s="79" t="n"/>
      <c r="MO214" s="79" t="n"/>
      <c r="MP214" s="79" t="n"/>
      <c r="MQ214" s="79" t="n"/>
      <c r="MR214" s="79" t="n"/>
      <c r="MS214" s="79" t="n"/>
      <c r="MT214" s="79" t="n"/>
      <c r="MU214" s="79" t="n"/>
      <c r="MV214" s="79" t="n"/>
      <c r="MW214" s="79" t="n"/>
      <c r="MX214" s="79" t="n"/>
      <c r="MY214" s="79" t="n"/>
      <c r="MZ214" s="79" t="n"/>
      <c r="NA214" s="79" t="n"/>
      <c r="NB214" s="79" t="n"/>
      <c r="NC214" s="79" t="n"/>
      <c r="ND214" s="79" t="n"/>
      <c r="NE214" s="79" t="n"/>
      <c r="NF214" s="79" t="n"/>
      <c r="NG214" s="79" t="n"/>
      <c r="NH214" s="79" t="n"/>
      <c r="NI214" s="79" t="n"/>
      <c r="NJ214" s="79" t="n"/>
      <c r="NK214" s="79" t="n"/>
      <c r="NL214" s="79" t="n"/>
      <c r="NM214" s="79" t="n"/>
      <c r="NN214" s="79" t="n"/>
      <c r="NO214" s="79" t="n"/>
      <c r="NP214" s="79" t="n"/>
      <c r="NQ214" s="79" t="n"/>
      <c r="NR214" s="79" t="n"/>
      <c r="NS214" s="79" t="n"/>
      <c r="NT214" s="79" t="n"/>
      <c r="NU214" s="79" t="n"/>
      <c r="NX214" s="78" t="n">
        <v>24</v>
      </c>
      <c r="NY214" s="79" t="n"/>
      <c r="NZ214" s="79" t="n"/>
      <c r="OA214" s="79" t="n"/>
      <c r="OB214" s="79" t="n"/>
      <c r="OC214" s="79" t="n"/>
      <c r="OD214" s="79" t="n"/>
      <c r="OE214" s="79" t="n"/>
      <c r="OF214" s="79" t="n"/>
      <c r="OG214" s="79" t="n"/>
      <c r="OH214" s="79" t="n"/>
      <c r="OI214" s="79" t="n"/>
      <c r="OJ214" s="79" t="n"/>
      <c r="OK214" s="79" t="n"/>
      <c r="OL214" s="79" t="n"/>
      <c r="OM214" s="79" t="n"/>
      <c r="ON214" s="79" t="n"/>
      <c r="OO214" s="79" t="n"/>
      <c r="OP214" s="79" t="n"/>
      <c r="OQ214" s="79" t="n"/>
      <c r="OR214" s="79" t="n"/>
      <c r="OS214" s="79" t="n"/>
      <c r="OT214" s="79" t="n"/>
      <c r="OU214" s="79" t="n"/>
      <c r="OV214" s="79" t="n"/>
      <c r="OW214" s="79" t="n"/>
      <c r="OX214" s="79" t="n"/>
      <c r="OY214" s="79" t="n"/>
      <c r="OZ214" s="79" t="n"/>
      <c r="PA214" s="79" t="n"/>
      <c r="PB214" s="79" t="n"/>
      <c r="PC214" s="79" t="n"/>
      <c r="PD214" s="79" t="n"/>
      <c r="PE214" s="79" t="n"/>
      <c r="PF214" s="79" t="n"/>
      <c r="PG214" s="79" t="n"/>
      <c r="PH214" s="79" t="n"/>
      <c r="PI214" s="79" t="n"/>
      <c r="PJ214" s="79" t="n"/>
      <c r="PK214" s="79" t="n"/>
      <c r="PL214" s="79" t="n"/>
      <c r="PO214" s="78" t="n">
        <v>24</v>
      </c>
      <c r="PP214" s="79" t="n"/>
      <c r="PQ214" s="79" t="n"/>
      <c r="PR214" s="79" t="n"/>
      <c r="PS214" s="79" t="n"/>
      <c r="PT214" s="79" t="n"/>
      <c r="PU214" s="79" t="n"/>
      <c r="PV214" s="79" t="n"/>
      <c r="PW214" s="79" t="n"/>
      <c r="PX214" s="79" t="n"/>
      <c r="PY214" s="79" t="n"/>
      <c r="PZ214" s="79" t="n"/>
      <c r="QA214" s="79" t="n"/>
      <c r="QB214" s="79" t="n"/>
      <c r="QC214" s="79" t="n"/>
      <c r="QD214" s="79" t="n"/>
      <c r="QE214" s="79" t="n"/>
      <c r="QF214" s="79" t="n"/>
      <c r="QG214" s="79" t="n"/>
      <c r="QH214" s="79" t="n"/>
      <c r="QI214" s="79" t="n"/>
      <c r="QJ214" s="79" t="n"/>
      <c r="QK214" s="79" t="n"/>
      <c r="QL214" s="79" t="n"/>
      <c r="QM214" s="79" t="n"/>
      <c r="QN214" s="79" t="n"/>
      <c r="QO214" s="79" t="n"/>
      <c r="QP214" s="79" t="n"/>
      <c r="QQ214" s="79" t="n"/>
      <c r="QR214" s="79" t="n"/>
      <c r="QS214" s="79" t="n"/>
      <c r="QT214" s="79" t="n"/>
      <c r="QU214" s="79" t="n"/>
      <c r="QV214" s="79" t="n"/>
      <c r="QW214" s="79" t="n"/>
      <c r="QX214" s="79" t="n"/>
      <c r="QY214" s="79" t="n"/>
      <c r="QZ214" s="79" t="n"/>
      <c r="RA214" s="79" t="n"/>
      <c r="RB214" s="79" t="n"/>
      <c r="RC214" s="79" t="n"/>
      <c r="RF214" s="78" t="n">
        <v>24</v>
      </c>
      <c r="RG214" s="79" t="n"/>
      <c r="RH214" s="79" t="n"/>
      <c r="RI214" s="79" t="n"/>
      <c r="RJ214" s="79" t="n"/>
      <c r="RK214" s="79" t="n"/>
      <c r="RL214" s="79" t="n"/>
      <c r="RM214" s="79" t="n"/>
      <c r="RN214" s="79" t="n"/>
      <c r="RO214" s="79" t="n"/>
      <c r="RP214" s="79" t="n"/>
      <c r="RQ214" s="79" t="n"/>
      <c r="RR214" s="79" t="n"/>
      <c r="RS214" s="79" t="n"/>
      <c r="RT214" s="79" t="n"/>
      <c r="RU214" s="79" t="n"/>
      <c r="RV214" s="79" t="n"/>
      <c r="RW214" s="79" t="n"/>
      <c r="RX214" s="79" t="n"/>
      <c r="RY214" s="79" t="n"/>
      <c r="RZ214" s="79" t="n"/>
      <c r="SA214" s="79" t="n"/>
      <c r="SB214" s="79" t="n"/>
      <c r="SC214" s="79" t="n"/>
      <c r="SD214" s="79" t="n"/>
      <c r="SE214" s="79" t="n"/>
      <c r="SF214" s="79" t="n"/>
      <c r="SG214" s="79" t="n"/>
      <c r="SH214" s="79" t="n"/>
      <c r="SI214" s="79" t="n"/>
      <c r="SJ214" s="79" t="n"/>
      <c r="SK214" s="79" t="n"/>
      <c r="SL214" s="79" t="n"/>
      <c r="SM214" s="79" t="n"/>
      <c r="SN214" s="79" t="n"/>
      <c r="SO214" s="79" t="n"/>
      <c r="SP214" s="79" t="n"/>
      <c r="SQ214" s="79" t="n"/>
      <c r="SR214" s="79" t="n"/>
      <c r="SS214" s="79" t="n"/>
      <c r="ST214" s="79" t="n"/>
      <c r="SW214" s="78" t="n">
        <v>24</v>
      </c>
      <c r="SX214" s="79" t="n"/>
      <c r="SY214" s="79" t="n"/>
      <c r="SZ214" s="79" t="n"/>
      <c r="TA214" s="79" t="n"/>
      <c r="TB214" s="79" t="n"/>
      <c r="TC214" s="79" t="n"/>
      <c r="TD214" s="79" t="n"/>
      <c r="TE214" s="79" t="n"/>
      <c r="TF214" s="79" t="n"/>
      <c r="TG214" s="79" t="n"/>
      <c r="TH214" s="79" t="n"/>
      <c r="TI214" s="79" t="n"/>
      <c r="TJ214" s="79" t="n"/>
      <c r="TK214" s="79" t="n"/>
      <c r="TL214" s="79" t="n"/>
      <c r="TM214" s="79" t="n"/>
      <c r="TN214" s="79" t="n"/>
      <c r="TO214" s="79" t="n"/>
      <c r="TP214" s="79" t="n"/>
      <c r="TQ214" s="79" t="n"/>
      <c r="TR214" s="79" t="n"/>
      <c r="TS214" s="79" t="n"/>
      <c r="TT214" s="79" t="n"/>
      <c r="TU214" s="79" t="n"/>
      <c r="TV214" s="79" t="n"/>
      <c r="TW214" s="79" t="n"/>
      <c r="TX214" s="79" t="n"/>
      <c r="TY214" s="79" t="n"/>
      <c r="TZ214" s="79" t="n"/>
      <c r="UA214" s="79" t="n"/>
      <c r="UB214" s="79" t="n"/>
      <c r="UC214" s="79" t="n"/>
      <c r="UD214" s="79" t="n"/>
      <c r="UE214" s="79" t="n"/>
      <c r="UF214" s="79" t="n"/>
      <c r="UG214" s="79" t="n"/>
      <c r="UH214" s="79" t="n"/>
      <c r="UI214" s="79" t="n"/>
      <c r="UJ214" s="79" t="n"/>
      <c r="UK214" s="79" t="n"/>
      <c r="UN214" s="78" t="n">
        <v>24</v>
      </c>
      <c r="UO214" s="79" t="n"/>
      <c r="UP214" s="79" t="n"/>
      <c r="UQ214" s="79" t="n"/>
      <c r="UR214" s="79" t="n"/>
      <c r="US214" s="79" t="n"/>
      <c r="UT214" s="79" t="n"/>
      <c r="UU214" s="79" t="n"/>
      <c r="UV214" s="79" t="n"/>
      <c r="UW214" s="79" t="n"/>
      <c r="UX214" s="79" t="n"/>
      <c r="UY214" s="79" t="n"/>
      <c r="UZ214" s="79" t="n"/>
      <c r="VA214" s="79" t="n"/>
      <c r="VB214" s="79" t="n"/>
      <c r="VC214" s="79" t="n"/>
      <c r="VD214" s="79" t="n"/>
      <c r="VE214" s="79" t="n"/>
      <c r="VF214" s="79" t="n"/>
      <c r="VG214" s="79" t="n"/>
      <c r="VH214" s="79" t="n"/>
      <c r="VI214" s="79" t="n"/>
      <c r="VJ214" s="79" t="n"/>
      <c r="VK214" s="79" t="n"/>
      <c r="VL214" s="79" t="n"/>
      <c r="VM214" s="79" t="n"/>
      <c r="VN214" s="79" t="n"/>
      <c r="VO214" s="79" t="n"/>
      <c r="VP214" s="79" t="n"/>
      <c r="VQ214" s="79" t="n"/>
      <c r="VR214" s="79" t="n"/>
      <c r="VS214" s="79" t="n"/>
      <c r="VT214" s="79" t="n"/>
      <c r="VU214" s="79" t="n"/>
      <c r="VV214" s="79" t="n"/>
      <c r="VW214" s="79" t="n"/>
      <c r="VX214" s="79" t="n"/>
      <c r="VY214" s="79" t="n"/>
      <c r="VZ214" s="79" t="n"/>
      <c r="WA214" s="79" t="n"/>
      <c r="WB214" s="79" t="n"/>
      <c r="WE214" s="78" t="n">
        <v>24</v>
      </c>
      <c r="WF214" s="79" t="n"/>
      <c r="WG214" s="79" t="n"/>
      <c r="WH214" s="79" t="n"/>
      <c r="WI214" s="79" t="n"/>
      <c r="WJ214" s="79" t="n"/>
      <c r="WK214" s="79" t="n"/>
      <c r="WL214" s="79" t="n"/>
      <c r="WM214" s="79" t="n"/>
      <c r="WN214" s="79" t="n"/>
      <c r="WO214" s="79" t="n"/>
      <c r="WP214" s="79" t="n"/>
      <c r="WQ214" s="79" t="n"/>
      <c r="WR214" s="79" t="n"/>
      <c r="WS214" s="79" t="n"/>
      <c r="WT214" s="79" t="n"/>
      <c r="WU214" s="79" t="n"/>
      <c r="WV214" s="79" t="n"/>
      <c r="WW214" s="79" t="n"/>
      <c r="WX214" s="79" t="n"/>
      <c r="WY214" s="79" t="n"/>
      <c r="WZ214" s="79" t="n"/>
      <c r="XA214" s="79" t="n"/>
      <c r="XB214" s="79" t="n"/>
      <c r="XC214" s="79" t="n"/>
      <c r="XD214" s="79" t="n"/>
      <c r="XE214" s="79" t="n"/>
      <c r="XF214" s="79" t="n"/>
      <c r="XG214" s="79" t="n"/>
      <c r="XH214" s="79" t="n"/>
      <c r="XI214" s="79" t="n"/>
      <c r="XJ214" s="79" t="n"/>
      <c r="XK214" s="79" t="n"/>
      <c r="XL214" s="79" t="n"/>
      <c r="XM214" s="79" t="n"/>
      <c r="XN214" s="79" t="n"/>
      <c r="XO214" s="79" t="n"/>
      <c r="XP214" s="79" t="n"/>
      <c r="XQ214" s="79" t="n"/>
      <c r="XR214" s="79" t="n"/>
      <c r="XS214" s="79" t="n"/>
      <c r="XV214" s="78" t="n">
        <v>24</v>
      </c>
      <c r="XW214" s="79" t="n"/>
      <c r="XX214" s="79" t="n"/>
      <c r="XY214" s="79" t="n"/>
      <c r="XZ214" s="79" t="n"/>
      <c r="YA214" s="79" t="n"/>
      <c r="YB214" s="79" t="n"/>
      <c r="YC214" s="79" t="n"/>
      <c r="YD214" s="79" t="n"/>
      <c r="YE214" s="79" t="n"/>
      <c r="YF214" s="79" t="n"/>
      <c r="YG214" s="79" t="n"/>
      <c r="YH214" s="79" t="n"/>
      <c r="YI214" s="79" t="n"/>
      <c r="YJ214" s="79" t="n"/>
      <c r="YK214" s="79" t="n"/>
      <c r="YL214" s="79" t="n"/>
      <c r="YM214" s="79" t="n"/>
      <c r="YN214" s="79" t="n"/>
      <c r="YO214" s="79" t="n"/>
      <c r="YP214" s="79" t="n"/>
      <c r="YQ214" s="79" t="n"/>
      <c r="YR214" s="79" t="n"/>
      <c r="YS214" s="79" t="n"/>
      <c r="YT214" s="79" t="n"/>
      <c r="YU214" s="79" t="n"/>
      <c r="YV214" s="79" t="n"/>
      <c r="YW214" s="79" t="n"/>
      <c r="YX214" s="79" t="n"/>
      <c r="YY214" s="79" t="n"/>
      <c r="YZ214" s="79" t="n"/>
      <c r="ZA214" s="79" t="n"/>
      <c r="ZB214" s="79" t="n"/>
      <c r="ZC214" s="79" t="n"/>
      <c r="ZD214" s="79" t="n"/>
      <c r="ZE214" s="79" t="n"/>
      <c r="ZF214" s="79" t="n"/>
      <c r="ZG214" s="79" t="n"/>
      <c r="ZH214" s="79" t="n"/>
      <c r="ZI214" s="79" t="n"/>
      <c r="ZJ214" s="79" t="n"/>
      <c r="ZM214" s="78" t="n">
        <v>24</v>
      </c>
      <c r="ZN214" s="79" t="n"/>
      <c r="ZO214" s="79" t="n"/>
      <c r="ZP214" s="79" t="n"/>
      <c r="ZQ214" s="79" t="n"/>
      <c r="ZR214" s="79" t="n"/>
      <c r="ZS214" s="79" t="n"/>
      <c r="ZT214" s="79" t="n"/>
      <c r="ZU214" s="79" t="n"/>
      <c r="ZV214" s="79" t="n"/>
      <c r="ZW214" s="79" t="n"/>
      <c r="ZX214" s="79" t="n"/>
      <c r="ZY214" s="79" t="n"/>
      <c r="ZZ214" s="79" t="n"/>
      <c r="AAA214" s="79" t="n"/>
      <c r="AAB214" s="79" t="n"/>
      <c r="AAC214" s="79" t="n"/>
      <c r="AAD214" s="79" t="n"/>
      <c r="AAE214" s="79" t="n"/>
      <c r="AAF214" s="79" t="n"/>
      <c r="AAG214" s="79" t="n"/>
      <c r="AAH214" s="79" t="n"/>
      <c r="AAI214" s="79" t="n"/>
      <c r="AAJ214" s="79" t="n"/>
      <c r="AAK214" s="79" t="n"/>
      <c r="AAL214" s="79" t="n"/>
      <c r="AAM214" s="79" t="n"/>
      <c r="AAN214" s="79" t="n"/>
      <c r="AAO214" s="79" t="n"/>
      <c r="AAP214" s="79" t="n"/>
      <c r="AAQ214" s="79" t="n"/>
      <c r="AAR214" s="79" t="n"/>
      <c r="AAS214" s="79" t="n"/>
      <c r="AAT214" s="79" t="n"/>
      <c r="AAU214" s="79" t="n"/>
      <c r="AAV214" s="79" t="n"/>
      <c r="AAW214" s="79" t="n"/>
      <c r="AAX214" s="79" t="n"/>
      <c r="AAY214" s="79" t="n"/>
      <c r="AAZ214" s="79" t="n"/>
      <c r="ABA214" s="79" t="n"/>
      <c r="ABD214" s="78" t="n">
        <v>24</v>
      </c>
      <c r="ABE214" s="79" t="n"/>
      <c r="ABF214" s="79" t="n"/>
      <c r="ABG214" s="79" t="n"/>
      <c r="ABH214" s="79" t="n"/>
      <c r="ABI214" s="79" t="n"/>
      <c r="ABJ214" s="79" t="n"/>
      <c r="ABK214" s="79" t="n"/>
      <c r="ABL214" s="79" t="n"/>
      <c r="ABM214" s="79" t="n"/>
      <c r="ABN214" s="79" t="n"/>
      <c r="ABO214" s="79" t="n"/>
      <c r="ABP214" s="79" t="n"/>
      <c r="ABQ214" s="79" t="n"/>
      <c r="ABR214" s="79" t="n"/>
      <c r="ABS214" s="79" t="n"/>
      <c r="ABT214" s="79" t="n"/>
      <c r="ABU214" s="79" t="n"/>
      <c r="ABV214" s="79" t="n"/>
      <c r="ABW214" s="79" t="n"/>
      <c r="ABX214" s="79" t="n"/>
      <c r="ABY214" s="79" t="n"/>
      <c r="ABZ214" s="79" t="n"/>
      <c r="ACA214" s="79" t="n"/>
      <c r="ACB214" s="79" t="n"/>
      <c r="ACC214" s="79" t="n"/>
      <c r="ACD214" s="79" t="n"/>
      <c r="ACE214" s="79" t="n"/>
      <c r="ACF214" s="79" t="n"/>
      <c r="ACG214" s="79" t="n"/>
      <c r="ACH214" s="79" t="n"/>
      <c r="ACI214" s="79" t="n"/>
      <c r="ACJ214" s="79" t="n"/>
      <c r="ACK214" s="79" t="n"/>
      <c r="ACL214" s="79" t="n"/>
      <c r="ACM214" s="79" t="n"/>
      <c r="ACN214" s="79" t="n"/>
      <c r="ACO214" s="79" t="n"/>
      <c r="ACP214" s="79" t="n"/>
      <c r="ACQ214" s="79" t="n"/>
      <c r="ACR214" s="79" t="n"/>
      <c r="ACU214" s="78" t="n">
        <v>24</v>
      </c>
      <c r="ACV214" s="79" t="n"/>
      <c r="ACW214" s="79" t="n"/>
      <c r="ACX214" s="79" t="n"/>
      <c r="ACY214" s="79" t="n"/>
      <c r="ACZ214" s="79" t="n"/>
      <c r="ADA214" s="79" t="n"/>
      <c r="ADB214" s="79" t="n"/>
      <c r="ADC214" s="79" t="n"/>
      <c r="ADD214" s="79" t="n"/>
      <c r="ADE214" s="79" t="n"/>
      <c r="ADF214" s="79" t="n"/>
      <c r="ADG214" s="79" t="n"/>
      <c r="ADH214" s="79" t="n"/>
      <c r="ADI214" s="79" t="n"/>
      <c r="ADJ214" s="79" t="n"/>
      <c r="ADK214" s="79" t="n"/>
      <c r="ADL214" s="79" t="n"/>
      <c r="ADM214" s="79" t="n"/>
      <c r="ADN214" s="79" t="n"/>
      <c r="ADO214" s="79" t="n"/>
      <c r="ADP214" s="79" t="n"/>
      <c r="ADQ214" s="79" t="n"/>
      <c r="ADR214" s="79" t="n"/>
      <c r="ADS214" s="79" t="n"/>
      <c r="ADT214" s="79" t="n"/>
      <c r="ADU214" s="79" t="n"/>
      <c r="ADV214" s="79" t="n"/>
      <c r="ADW214" s="79" t="n"/>
      <c r="ADX214" s="79" t="n"/>
      <c r="ADY214" s="79" t="n"/>
      <c r="ADZ214" s="79" t="n"/>
      <c r="AEA214" s="79" t="n"/>
      <c r="AEB214" s="79" t="n"/>
      <c r="AEC214" s="79" t="n"/>
      <c r="AED214" s="79" t="n"/>
      <c r="AEE214" s="79" t="n"/>
      <c r="AEF214" s="79" t="n"/>
      <c r="AEG214" s="79" t="n"/>
      <c r="AEH214" s="79" t="n"/>
      <c r="AEI214" s="79" t="n"/>
      <c r="AEL214" s="78" t="n">
        <v>24</v>
      </c>
      <c r="AEM214" s="79" t="n"/>
      <c r="AEN214" s="79" t="n"/>
      <c r="AEO214" s="79" t="n"/>
      <c r="AEP214" s="79" t="n"/>
      <c r="AEQ214" s="79" t="n"/>
      <c r="AER214" s="79" t="n"/>
      <c r="AES214" s="79" t="n"/>
      <c r="AET214" s="79" t="n"/>
      <c r="AEU214" s="79" t="n"/>
      <c r="AEV214" s="79" t="n"/>
      <c r="AEW214" s="79" t="n"/>
      <c r="AEX214" s="79" t="n"/>
      <c r="AEY214" s="79" t="n"/>
      <c r="AEZ214" s="79" t="n"/>
      <c r="AFA214" s="79" t="n"/>
      <c r="AFB214" s="79" t="n"/>
      <c r="AFC214" s="79" t="n"/>
      <c r="AFD214" s="79" t="n"/>
      <c r="AFE214" s="79" t="n"/>
      <c r="AFF214" s="79" t="n"/>
      <c r="AFG214" s="79" t="n"/>
      <c r="AFH214" s="79" t="n"/>
      <c r="AFI214" s="79" t="n"/>
      <c r="AFJ214" s="79" t="n"/>
      <c r="AFK214" s="79" t="n"/>
      <c r="AFL214" s="79" t="n"/>
      <c r="AFM214" s="79" t="n"/>
      <c r="AFN214" s="79" t="n"/>
      <c r="AFO214" s="79" t="n"/>
      <c r="AFP214" s="79" t="n"/>
      <c r="AFQ214" s="79" t="n"/>
      <c r="AFR214" s="79" t="n"/>
      <c r="AFS214" s="79" t="n"/>
      <c r="AFT214" s="79" t="n"/>
      <c r="AFU214" s="79" t="n"/>
      <c r="AFV214" s="79" t="n"/>
      <c r="AFW214" s="79" t="n"/>
      <c r="AFX214" s="79" t="n"/>
      <c r="AFY214" s="79" t="n"/>
      <c r="AFZ214" s="79" t="n"/>
    </row>
    <row r="215">
      <c r="A215" s="78" t="n">
        <v>25</v>
      </c>
      <c r="B215" s="79" t="n"/>
      <c r="C215" s="79" t="n"/>
      <c r="D215" s="79" t="n"/>
      <c r="E215" s="79" t="n"/>
      <c r="F215" s="79" t="n"/>
      <c r="G215" s="79" t="n"/>
      <c r="H215" s="79" t="n"/>
      <c r="I215" s="79" t="n"/>
      <c r="J215" s="79" t="n"/>
      <c r="K215" s="79" t="n"/>
      <c r="L215" s="79" t="n"/>
      <c r="M215" s="79" t="n"/>
      <c r="N215" s="79" t="n"/>
      <c r="O215" s="79" t="n"/>
      <c r="P215" s="79" t="n"/>
      <c r="Q215" s="79" t="n"/>
      <c r="R215" s="79" t="n"/>
      <c r="S215" s="79" t="n"/>
      <c r="T215" s="79" t="n"/>
      <c r="U215" s="79" t="n"/>
      <c r="V215" s="79" t="n"/>
      <c r="W215" s="79" t="n"/>
      <c r="X215" s="79" t="n"/>
      <c r="Y215" s="79" t="n"/>
      <c r="Z215" s="79" t="n"/>
      <c r="AA215" s="79" t="n"/>
      <c r="AB215" s="79" t="n"/>
      <c r="AC215" s="79" t="n"/>
      <c r="AD215" s="79" t="n"/>
      <c r="AE215" s="79" t="n"/>
      <c r="AF215" s="79" t="n"/>
      <c r="AG215" s="79" t="n"/>
      <c r="AH215" s="79" t="n"/>
      <c r="AI215" s="79" t="n"/>
      <c r="AJ215" s="79" t="n"/>
      <c r="AK215" s="79" t="n"/>
      <c r="AL215" s="79" t="n"/>
      <c r="AM215" s="79" t="n"/>
      <c r="AN215" s="79" t="n"/>
      <c r="AO215" s="79" t="n"/>
      <c r="AR215" s="78" t="n">
        <v>25</v>
      </c>
      <c r="AS215" s="79" t="n"/>
      <c r="AT215" s="79" t="n"/>
      <c r="AU215" s="79" t="n"/>
      <c r="AV215" s="79" t="n"/>
      <c r="AW215" s="79" t="n"/>
      <c r="AX215" s="79" t="n"/>
      <c r="AY215" s="79" t="n"/>
      <c r="AZ215" s="79" t="n"/>
      <c r="BA215" s="79" t="n"/>
      <c r="BB215" s="79" t="n"/>
      <c r="BC215" s="79" t="n"/>
      <c r="BD215" s="79" t="n"/>
      <c r="BE215" s="79" t="n"/>
      <c r="BF215" s="79" t="n"/>
      <c r="BG215" s="79" t="n"/>
      <c r="BH215" s="79" t="n"/>
      <c r="BI215" s="79" t="n"/>
      <c r="BJ215" s="79" t="n"/>
      <c r="BK215" s="79" t="n"/>
      <c r="BL215" s="79" t="n"/>
      <c r="BM215" s="79" t="n"/>
      <c r="BN215" s="79" t="n"/>
      <c r="BO215" s="79" t="n"/>
      <c r="BP215" s="79" t="n"/>
      <c r="BQ215" s="79" t="n"/>
      <c r="BR215" s="79" t="n"/>
      <c r="BS215" s="79" t="n"/>
      <c r="BT215" s="79" t="n"/>
      <c r="BU215" s="79" t="n"/>
      <c r="BV215" s="79" t="n"/>
      <c r="BW215" s="79" t="n"/>
      <c r="BX215" s="79" t="n"/>
      <c r="BY215" s="79" t="n"/>
      <c r="BZ215" s="79" t="n"/>
      <c r="CA215" s="79" t="n"/>
      <c r="CB215" s="79" t="n"/>
      <c r="CC215" s="79" t="n"/>
      <c r="CD215" s="79" t="n"/>
      <c r="CE215" s="79" t="n"/>
      <c r="CF215" s="79" t="n"/>
      <c r="CI215" s="78" t="n">
        <v>25</v>
      </c>
      <c r="CJ215" s="79" t="n"/>
      <c r="CK215" s="79" t="n"/>
      <c r="CL215" s="79" t="n"/>
      <c r="CM215" s="79" t="n"/>
      <c r="CN215" s="79" t="n"/>
      <c r="CO215" s="79" t="n"/>
      <c r="CP215" s="79" t="n"/>
      <c r="CQ215" s="79" t="n"/>
      <c r="CR215" s="79" t="n"/>
      <c r="CS215" s="79" t="n"/>
      <c r="CT215" s="79" t="n"/>
      <c r="CU215" s="79" t="n"/>
      <c r="CV215" s="79" t="n"/>
      <c r="CW215" s="79" t="n"/>
      <c r="CX215" s="79" t="n"/>
      <c r="CY215" s="79" t="n"/>
      <c r="CZ215" s="79" t="n"/>
      <c r="DA215" s="79" t="n"/>
      <c r="DB215" s="79" t="n"/>
      <c r="DC215" s="79" t="n"/>
      <c r="DD215" s="79" t="n"/>
      <c r="DE215" s="79" t="n"/>
      <c r="DF215" s="79" t="n"/>
      <c r="DG215" s="79" t="n"/>
      <c r="DH215" s="79" t="n"/>
      <c r="DI215" s="79" t="n"/>
      <c r="DJ215" s="79" t="n"/>
      <c r="DK215" s="79" t="n"/>
      <c r="DL215" s="79" t="n"/>
      <c r="DM215" s="79" t="n"/>
      <c r="DN215" s="79" t="n"/>
      <c r="DO215" s="79" t="n"/>
      <c r="DP215" s="79" t="n"/>
      <c r="DQ215" s="79" t="n"/>
      <c r="DR215" s="79" t="n"/>
      <c r="DS215" s="79" t="n"/>
      <c r="DT215" s="79" t="n"/>
      <c r="DU215" s="79" t="n"/>
      <c r="DV215" s="79" t="n"/>
      <c r="DW215" s="79" t="n"/>
      <c r="DZ215" s="78" t="n">
        <v>25</v>
      </c>
      <c r="EA215" s="79" t="n"/>
      <c r="EB215" s="79" t="n"/>
      <c r="EC215" s="79" t="n"/>
      <c r="ED215" s="79" t="n"/>
      <c r="EE215" s="79" t="n"/>
      <c r="EF215" s="79" t="n"/>
      <c r="EG215" s="79" t="n"/>
      <c r="EH215" s="79" t="n"/>
      <c r="EI215" s="79" t="n"/>
      <c r="EJ215" s="79" t="n"/>
      <c r="EK215" s="79" t="n"/>
      <c r="EL215" s="79" t="n"/>
      <c r="EM215" s="79" t="n"/>
      <c r="EN215" s="79" t="n"/>
      <c r="EO215" s="79" t="n"/>
      <c r="EP215" s="79" t="n"/>
      <c r="EQ215" s="79" t="n"/>
      <c r="ER215" s="79" t="n"/>
      <c r="ES215" s="79" t="n"/>
      <c r="ET215" s="79" t="n"/>
      <c r="EU215" s="79" t="n"/>
      <c r="EV215" s="79" t="n"/>
      <c r="EW215" s="79" t="n"/>
      <c r="EX215" s="79" t="n"/>
      <c r="EY215" s="79" t="n"/>
      <c r="EZ215" s="79" t="n"/>
      <c r="FA215" s="79" t="n"/>
      <c r="FB215" s="79" t="n"/>
      <c r="FC215" s="79" t="n"/>
      <c r="FD215" s="79" t="n"/>
      <c r="FE215" s="79" t="n"/>
      <c r="FF215" s="79" t="n"/>
      <c r="FG215" s="79" t="n"/>
      <c r="FH215" s="79" t="n"/>
      <c r="FI215" s="79" t="n"/>
      <c r="FJ215" s="79" t="n"/>
      <c r="FK215" s="79" t="n"/>
      <c r="FL215" s="79" t="n"/>
      <c r="FM215" s="79" t="n"/>
      <c r="FN215" s="79" t="n"/>
      <c r="FQ215" s="78" t="n">
        <v>25</v>
      </c>
      <c r="FR215" s="79" t="n"/>
      <c r="FS215" s="79" t="n"/>
      <c r="FT215" s="79" t="n"/>
      <c r="FU215" s="79" t="n"/>
      <c r="FV215" s="79" t="n"/>
      <c r="FW215" s="79" t="n"/>
      <c r="FX215" s="79" t="n"/>
      <c r="FY215" s="79" t="n"/>
      <c r="FZ215" s="79" t="n"/>
      <c r="GA215" s="79" t="n"/>
      <c r="GB215" s="79" t="n"/>
      <c r="GC215" s="79" t="n"/>
      <c r="GD215" s="79" t="n"/>
      <c r="GE215" s="79" t="n"/>
      <c r="GF215" s="79" t="n"/>
      <c r="GG215" s="79" t="n"/>
      <c r="GH215" s="79" t="n"/>
      <c r="GI215" s="79" t="n"/>
      <c r="GJ215" s="79" t="n"/>
      <c r="GK215" s="79" t="n"/>
      <c r="GL215" s="79" t="n"/>
      <c r="GM215" s="79" t="n"/>
      <c r="GN215" s="79" t="n"/>
      <c r="GO215" s="79" t="n"/>
      <c r="GP215" s="79" t="n"/>
      <c r="GQ215" s="79" t="n"/>
      <c r="GR215" s="79" t="n"/>
      <c r="GS215" s="79" t="n"/>
      <c r="GT215" s="79" t="n"/>
      <c r="GU215" s="79" t="n"/>
      <c r="GV215" s="79" t="n"/>
      <c r="GW215" s="79" t="n"/>
      <c r="GX215" s="79" t="n"/>
      <c r="GY215" s="79" t="n"/>
      <c r="GZ215" s="79" t="n"/>
      <c r="HA215" s="79" t="n"/>
      <c r="HB215" s="79" t="n"/>
      <c r="HC215" s="79" t="n"/>
      <c r="HD215" s="79" t="n"/>
      <c r="HE215" s="79" t="n"/>
      <c r="HH215" s="78" t="n">
        <v>25</v>
      </c>
      <c r="HI215" s="79" t="n"/>
      <c r="HJ215" s="79" t="n"/>
      <c r="HK215" s="79" t="n"/>
      <c r="HL215" s="79" t="n"/>
      <c r="HM215" s="79" t="n"/>
      <c r="HN215" s="79" t="n"/>
      <c r="HO215" s="79" t="n"/>
      <c r="HP215" s="79" t="n"/>
      <c r="HQ215" s="79" t="n"/>
      <c r="HR215" s="79" t="n"/>
      <c r="HS215" s="79" t="n"/>
      <c r="HT215" s="79" t="n"/>
      <c r="HU215" s="79" t="n"/>
      <c r="HV215" s="79" t="n"/>
      <c r="HW215" s="79" t="n"/>
      <c r="HX215" s="79" t="n"/>
      <c r="HY215" s="79" t="n"/>
      <c r="HZ215" s="79" t="n"/>
      <c r="IA215" s="79" t="n"/>
      <c r="IB215" s="79" t="n"/>
      <c r="IC215" s="79" t="n"/>
      <c r="ID215" s="79" t="n"/>
      <c r="IE215" s="79" t="n"/>
      <c r="IF215" s="79" t="n"/>
      <c r="IG215" s="79" t="n"/>
      <c r="IH215" s="79" t="n"/>
      <c r="II215" s="79" t="n"/>
      <c r="IJ215" s="79" t="n"/>
      <c r="IK215" s="79" t="n"/>
      <c r="IL215" s="79" t="n"/>
      <c r="IM215" s="79" t="n"/>
      <c r="IN215" s="79" t="n"/>
      <c r="IO215" s="79" t="n"/>
      <c r="IP215" s="79" t="n"/>
      <c r="IQ215" s="79" t="n"/>
      <c r="IR215" s="79" t="n"/>
      <c r="IS215" s="79" t="n"/>
      <c r="IT215" s="79" t="n"/>
      <c r="IU215" s="79" t="n"/>
      <c r="IV215" s="79" t="n"/>
      <c r="IY215" s="78" t="n">
        <v>25</v>
      </c>
      <c r="IZ215" s="79" t="n"/>
      <c r="JA215" s="79" t="n"/>
      <c r="JB215" s="79" t="n"/>
      <c r="JC215" s="79" t="n"/>
      <c r="JD215" s="79" t="n"/>
      <c r="JE215" s="79" t="n"/>
      <c r="JF215" s="79" t="n"/>
      <c r="JG215" s="79" t="n"/>
      <c r="JH215" s="79" t="n"/>
      <c r="JI215" s="79" t="n"/>
      <c r="JJ215" s="79" t="n"/>
      <c r="JK215" s="79" t="n"/>
      <c r="JL215" s="79" t="n"/>
      <c r="JM215" s="79" t="n"/>
      <c r="JN215" s="79" t="n"/>
      <c r="JO215" s="79" t="n"/>
      <c r="JP215" s="79" t="n"/>
      <c r="JQ215" s="79" t="n"/>
      <c r="JR215" s="79" t="n"/>
      <c r="JS215" s="79" t="n"/>
      <c r="JT215" s="79" t="n"/>
      <c r="JU215" s="79" t="n"/>
      <c r="JV215" s="79" t="n"/>
      <c r="JW215" s="79" t="n"/>
      <c r="JX215" s="79" t="n"/>
      <c r="JY215" s="79" t="n"/>
      <c r="JZ215" s="79" t="n"/>
      <c r="KA215" s="79" t="n"/>
      <c r="KB215" s="79" t="n"/>
      <c r="KC215" s="79" t="n"/>
      <c r="KD215" s="79" t="n"/>
      <c r="KE215" s="79" t="n"/>
      <c r="KF215" s="79" t="n"/>
      <c r="KG215" s="79" t="n"/>
      <c r="KH215" s="79" t="n"/>
      <c r="KI215" s="79" t="n"/>
      <c r="KJ215" s="79" t="n"/>
      <c r="KK215" s="79" t="n"/>
      <c r="KL215" s="79" t="n"/>
      <c r="KM215" s="79" t="n"/>
      <c r="KP215" s="78" t="n">
        <v>25</v>
      </c>
      <c r="KQ215" s="79" t="n"/>
      <c r="KR215" s="79" t="n"/>
      <c r="KS215" s="79" t="n"/>
      <c r="KT215" s="79" t="n"/>
      <c r="KU215" s="79" t="n"/>
      <c r="KV215" s="79" t="n"/>
      <c r="KW215" s="79" t="n"/>
      <c r="KX215" s="79" t="n"/>
      <c r="KY215" s="79" t="n"/>
      <c r="KZ215" s="79" t="n"/>
      <c r="LA215" s="79" t="n"/>
      <c r="LB215" s="79" t="n"/>
      <c r="LC215" s="79" t="n"/>
      <c r="LD215" s="79" t="n"/>
      <c r="LE215" s="79" t="n"/>
      <c r="LF215" s="79" t="n"/>
      <c r="LG215" s="79" t="n"/>
      <c r="LH215" s="79" t="n"/>
      <c r="LI215" s="79" t="n"/>
      <c r="LJ215" s="79" t="n"/>
      <c r="LK215" s="79" t="n"/>
      <c r="LL215" s="79" t="n"/>
      <c r="LM215" s="79" t="n"/>
      <c r="LN215" s="79" t="n"/>
      <c r="LO215" s="79" t="n"/>
      <c r="LP215" s="79" t="n"/>
      <c r="LQ215" s="79" t="n"/>
      <c r="LR215" s="79" t="n"/>
      <c r="LS215" s="79" t="n"/>
      <c r="LT215" s="79" t="n"/>
      <c r="LU215" s="79" t="n"/>
      <c r="LV215" s="79" t="n"/>
      <c r="LW215" s="79" t="n"/>
      <c r="LX215" s="79" t="n"/>
      <c r="LY215" s="79" t="n"/>
      <c r="LZ215" s="79" t="n"/>
      <c r="MA215" s="79" t="n"/>
      <c r="MB215" s="79" t="n"/>
      <c r="MC215" s="79" t="n"/>
      <c r="MD215" s="79" t="n"/>
      <c r="MG215" s="78" t="n">
        <v>25</v>
      </c>
      <c r="MH215" s="79" t="n"/>
      <c r="MI215" s="79" t="n"/>
      <c r="MJ215" s="79" t="n"/>
      <c r="MK215" s="79" t="n"/>
      <c r="ML215" s="79" t="n"/>
      <c r="MM215" s="79" t="n"/>
      <c r="MN215" s="79" t="n"/>
      <c r="MO215" s="79" t="n"/>
      <c r="MP215" s="79" t="n"/>
      <c r="MQ215" s="79" t="n"/>
      <c r="MR215" s="79" t="n"/>
      <c r="MS215" s="79" t="n"/>
      <c r="MT215" s="79" t="n"/>
      <c r="MU215" s="79" t="n"/>
      <c r="MV215" s="79" t="n"/>
      <c r="MW215" s="79" t="n"/>
      <c r="MX215" s="79" t="n"/>
      <c r="MY215" s="79" t="n"/>
      <c r="MZ215" s="79" t="n"/>
      <c r="NA215" s="79" t="n"/>
      <c r="NB215" s="79" t="n"/>
      <c r="NC215" s="79" t="n"/>
      <c r="ND215" s="79" t="n"/>
      <c r="NE215" s="79" t="n"/>
      <c r="NF215" s="79" t="n"/>
      <c r="NG215" s="79" t="n"/>
      <c r="NH215" s="79" t="n"/>
      <c r="NI215" s="79" t="n"/>
      <c r="NJ215" s="79" t="n"/>
      <c r="NK215" s="79" t="n"/>
      <c r="NL215" s="79" t="n"/>
      <c r="NM215" s="79" t="n"/>
      <c r="NN215" s="79" t="n"/>
      <c r="NO215" s="79" t="n"/>
      <c r="NP215" s="79" t="n"/>
      <c r="NQ215" s="79" t="n"/>
      <c r="NR215" s="79" t="n"/>
      <c r="NS215" s="79" t="n"/>
      <c r="NT215" s="79" t="n"/>
      <c r="NU215" s="79" t="n"/>
      <c r="NX215" s="78" t="n">
        <v>25</v>
      </c>
      <c r="NY215" s="79" t="n"/>
      <c r="NZ215" s="79" t="n"/>
      <c r="OA215" s="79" t="n"/>
      <c r="OB215" s="79" t="n"/>
      <c r="OC215" s="79" t="n"/>
      <c r="OD215" s="79" t="n"/>
      <c r="OE215" s="79" t="n"/>
      <c r="OF215" s="79" t="n"/>
      <c r="OG215" s="79" t="n"/>
      <c r="OH215" s="79" t="n"/>
      <c r="OI215" s="79" t="n"/>
      <c r="OJ215" s="79" t="n"/>
      <c r="OK215" s="79" t="n"/>
      <c r="OL215" s="79" t="n"/>
      <c r="OM215" s="79" t="n"/>
      <c r="ON215" s="79" t="n"/>
      <c r="OO215" s="79" t="n"/>
      <c r="OP215" s="79" t="n"/>
      <c r="OQ215" s="79" t="n"/>
      <c r="OR215" s="79" t="n"/>
      <c r="OS215" s="79" t="n"/>
      <c r="OT215" s="79" t="n"/>
      <c r="OU215" s="79" t="n"/>
      <c r="OV215" s="79" t="n"/>
      <c r="OW215" s="79" t="n"/>
      <c r="OX215" s="79" t="n"/>
      <c r="OY215" s="79" t="n"/>
      <c r="OZ215" s="79" t="n"/>
      <c r="PA215" s="79" t="n"/>
      <c r="PB215" s="79" t="n"/>
      <c r="PC215" s="79" t="n"/>
      <c r="PD215" s="79" t="n"/>
      <c r="PE215" s="79" t="n"/>
      <c r="PF215" s="79" t="n"/>
      <c r="PG215" s="79" t="n"/>
      <c r="PH215" s="79" t="n"/>
      <c r="PI215" s="79" t="n"/>
      <c r="PJ215" s="79" t="n"/>
      <c r="PK215" s="79" t="n"/>
      <c r="PL215" s="79" t="n"/>
      <c r="PO215" s="78" t="n">
        <v>25</v>
      </c>
      <c r="PP215" s="79" t="n"/>
      <c r="PQ215" s="79" t="n"/>
      <c r="PR215" s="79" t="n"/>
      <c r="PS215" s="79" t="n"/>
      <c r="PT215" s="79" t="n"/>
      <c r="PU215" s="79" t="n"/>
      <c r="PV215" s="79" t="n"/>
      <c r="PW215" s="79" t="n"/>
      <c r="PX215" s="79" t="n"/>
      <c r="PY215" s="79" t="n"/>
      <c r="PZ215" s="79" t="n"/>
      <c r="QA215" s="79" t="n"/>
      <c r="QB215" s="79" t="n"/>
      <c r="QC215" s="79" t="n"/>
      <c r="QD215" s="79" t="n"/>
      <c r="QE215" s="79" t="n"/>
      <c r="QF215" s="79" t="n"/>
      <c r="QG215" s="79" t="n"/>
      <c r="QH215" s="79" t="n"/>
      <c r="QI215" s="79" t="n"/>
      <c r="QJ215" s="79" t="n"/>
      <c r="QK215" s="79" t="n"/>
      <c r="QL215" s="79" t="n"/>
      <c r="QM215" s="79" t="n"/>
      <c r="QN215" s="79" t="n"/>
      <c r="QO215" s="79" t="n"/>
      <c r="QP215" s="79" t="n"/>
      <c r="QQ215" s="79" t="n"/>
      <c r="QR215" s="79" t="n"/>
      <c r="QS215" s="79" t="n"/>
      <c r="QT215" s="79" t="n"/>
      <c r="QU215" s="79" t="n"/>
      <c r="QV215" s="79" t="n"/>
      <c r="QW215" s="79" t="n"/>
      <c r="QX215" s="79" t="n"/>
      <c r="QY215" s="79" t="n"/>
      <c r="QZ215" s="79" t="n"/>
      <c r="RA215" s="79" t="n"/>
      <c r="RB215" s="79" t="n"/>
      <c r="RC215" s="79" t="n"/>
      <c r="RF215" s="78" t="n">
        <v>25</v>
      </c>
      <c r="RG215" s="79" t="n"/>
      <c r="RH215" s="79" t="n"/>
      <c r="RI215" s="79" t="n"/>
      <c r="RJ215" s="79" t="n"/>
      <c r="RK215" s="79" t="n"/>
      <c r="RL215" s="79" t="n"/>
      <c r="RM215" s="79" t="n"/>
      <c r="RN215" s="79" t="n"/>
      <c r="RO215" s="79" t="n"/>
      <c r="RP215" s="79" t="n"/>
      <c r="RQ215" s="79" t="n"/>
      <c r="RR215" s="79" t="n"/>
      <c r="RS215" s="79" t="n"/>
      <c r="RT215" s="79" t="n"/>
      <c r="RU215" s="79" t="n"/>
      <c r="RV215" s="79" t="n"/>
      <c r="RW215" s="79" t="n"/>
      <c r="RX215" s="79" t="n"/>
      <c r="RY215" s="79" t="n"/>
      <c r="RZ215" s="79" t="n"/>
      <c r="SA215" s="79" t="n"/>
      <c r="SB215" s="79" t="n"/>
      <c r="SC215" s="79" t="n"/>
      <c r="SD215" s="79" t="n"/>
      <c r="SE215" s="79" t="n"/>
      <c r="SF215" s="79" t="n"/>
      <c r="SG215" s="79" t="n"/>
      <c r="SH215" s="79" t="n"/>
      <c r="SI215" s="79" t="n"/>
      <c r="SJ215" s="79" t="n"/>
      <c r="SK215" s="79" t="n"/>
      <c r="SL215" s="79" t="n"/>
      <c r="SM215" s="79" t="n"/>
      <c r="SN215" s="79" t="n"/>
      <c r="SO215" s="79" t="n"/>
      <c r="SP215" s="79" t="n"/>
      <c r="SQ215" s="79" t="n"/>
      <c r="SR215" s="79" t="n"/>
      <c r="SS215" s="79" t="n"/>
      <c r="ST215" s="79" t="n"/>
      <c r="SW215" s="78" t="n">
        <v>25</v>
      </c>
      <c r="SX215" s="79" t="n"/>
      <c r="SY215" s="79" t="n"/>
      <c r="SZ215" s="79" t="n"/>
      <c r="TA215" s="79" t="n"/>
      <c r="TB215" s="79" t="n"/>
      <c r="TC215" s="79" t="n"/>
      <c r="TD215" s="79" t="n"/>
      <c r="TE215" s="79" t="n"/>
      <c r="TF215" s="79" t="n"/>
      <c r="TG215" s="79" t="n"/>
      <c r="TH215" s="79" t="n"/>
      <c r="TI215" s="79" t="n"/>
      <c r="TJ215" s="79" t="n"/>
      <c r="TK215" s="79" t="n"/>
      <c r="TL215" s="79" t="n"/>
      <c r="TM215" s="79" t="n"/>
      <c r="TN215" s="79" t="n"/>
      <c r="TO215" s="79" t="n"/>
      <c r="TP215" s="79" t="n"/>
      <c r="TQ215" s="79" t="n"/>
      <c r="TR215" s="79" t="n"/>
      <c r="TS215" s="79" t="n"/>
      <c r="TT215" s="79" t="n"/>
      <c r="TU215" s="79" t="n"/>
      <c r="TV215" s="79" t="n"/>
      <c r="TW215" s="79" t="n"/>
      <c r="TX215" s="79" t="n"/>
      <c r="TY215" s="79" t="n"/>
      <c r="TZ215" s="79" t="n"/>
      <c r="UA215" s="79" t="n"/>
      <c r="UB215" s="79" t="n"/>
      <c r="UC215" s="79" t="n"/>
      <c r="UD215" s="79" t="n"/>
      <c r="UE215" s="79" t="n"/>
      <c r="UF215" s="79" t="n"/>
      <c r="UG215" s="79" t="n"/>
      <c r="UH215" s="79" t="n"/>
      <c r="UI215" s="79" t="n"/>
      <c r="UJ215" s="79" t="n"/>
      <c r="UK215" s="79" t="n"/>
      <c r="UN215" s="78" t="n">
        <v>25</v>
      </c>
      <c r="UO215" s="79" t="n"/>
      <c r="UP215" s="79" t="n"/>
      <c r="UQ215" s="79" t="n"/>
      <c r="UR215" s="79" t="n"/>
      <c r="US215" s="79" t="n"/>
      <c r="UT215" s="79" t="n"/>
      <c r="UU215" s="79" t="n"/>
      <c r="UV215" s="79" t="n"/>
      <c r="UW215" s="79" t="n"/>
      <c r="UX215" s="79" t="n"/>
      <c r="UY215" s="79" t="n"/>
      <c r="UZ215" s="79" t="n"/>
      <c r="VA215" s="79" t="n"/>
      <c r="VB215" s="79" t="n"/>
      <c r="VC215" s="79" t="n"/>
      <c r="VD215" s="79" t="n"/>
      <c r="VE215" s="79" t="n"/>
      <c r="VF215" s="79" t="n"/>
      <c r="VG215" s="79" t="n"/>
      <c r="VH215" s="79" t="n"/>
      <c r="VI215" s="79" t="n"/>
      <c r="VJ215" s="79" t="n"/>
      <c r="VK215" s="79" t="n"/>
      <c r="VL215" s="79" t="n"/>
      <c r="VM215" s="79" t="n"/>
      <c r="VN215" s="79" t="n"/>
      <c r="VO215" s="79" t="n"/>
      <c r="VP215" s="79" t="n"/>
      <c r="VQ215" s="79" t="n"/>
      <c r="VR215" s="79" t="n"/>
      <c r="VS215" s="79" t="n"/>
      <c r="VT215" s="79" t="n"/>
      <c r="VU215" s="79" t="n"/>
      <c r="VV215" s="79" t="n"/>
      <c r="VW215" s="79" t="n"/>
      <c r="VX215" s="79" t="n"/>
      <c r="VY215" s="79" t="n"/>
      <c r="VZ215" s="79" t="n"/>
      <c r="WA215" s="79" t="n"/>
      <c r="WB215" s="79" t="n"/>
      <c r="WE215" s="78" t="n">
        <v>25</v>
      </c>
      <c r="WF215" s="79" t="n"/>
      <c r="WG215" s="79" t="n"/>
      <c r="WH215" s="79" t="n"/>
      <c r="WI215" s="79" t="n"/>
      <c r="WJ215" s="79" t="n"/>
      <c r="WK215" s="79" t="n"/>
      <c r="WL215" s="79" t="n"/>
      <c r="WM215" s="79" t="n"/>
      <c r="WN215" s="79" t="n"/>
      <c r="WO215" s="79" t="n"/>
      <c r="WP215" s="79" t="n"/>
      <c r="WQ215" s="79" t="n"/>
      <c r="WR215" s="79" t="n"/>
      <c r="WS215" s="79" t="n"/>
      <c r="WT215" s="79" t="n"/>
      <c r="WU215" s="79" t="n"/>
      <c r="WV215" s="79" t="n"/>
      <c r="WW215" s="79" t="n"/>
      <c r="WX215" s="79" t="n"/>
      <c r="WY215" s="79" t="n"/>
      <c r="WZ215" s="79" t="n"/>
      <c r="XA215" s="79" t="n"/>
      <c r="XB215" s="79" t="n"/>
      <c r="XC215" s="79" t="n"/>
      <c r="XD215" s="79" t="n"/>
      <c r="XE215" s="79" t="n"/>
      <c r="XF215" s="79" t="n"/>
      <c r="XG215" s="79" t="n"/>
      <c r="XH215" s="79" t="n"/>
      <c r="XI215" s="79" t="n"/>
      <c r="XJ215" s="79" t="n"/>
      <c r="XK215" s="79" t="n"/>
      <c r="XL215" s="79" t="n"/>
      <c r="XM215" s="79" t="n"/>
      <c r="XN215" s="79" t="n"/>
      <c r="XO215" s="79" t="n"/>
      <c r="XP215" s="79" t="n"/>
      <c r="XQ215" s="79" t="n"/>
      <c r="XR215" s="79" t="n"/>
      <c r="XS215" s="79" t="n"/>
      <c r="XV215" s="78" t="n">
        <v>25</v>
      </c>
      <c r="XW215" s="79" t="n"/>
      <c r="XX215" s="79" t="n"/>
      <c r="XY215" s="79" t="n"/>
      <c r="XZ215" s="79" t="n"/>
      <c r="YA215" s="79" t="n"/>
      <c r="YB215" s="79" t="n"/>
      <c r="YC215" s="79" t="n"/>
      <c r="YD215" s="79" t="n"/>
      <c r="YE215" s="79" t="n"/>
      <c r="YF215" s="79" t="n"/>
      <c r="YG215" s="79" t="n"/>
      <c r="YH215" s="79" t="n"/>
      <c r="YI215" s="79" t="n"/>
      <c r="YJ215" s="79" t="n"/>
      <c r="YK215" s="79" t="n"/>
      <c r="YL215" s="79" t="n"/>
      <c r="YM215" s="79" t="n"/>
      <c r="YN215" s="79" t="n"/>
      <c r="YO215" s="79" t="n"/>
      <c r="YP215" s="79" t="n"/>
      <c r="YQ215" s="79" t="n"/>
      <c r="YR215" s="79" t="n"/>
      <c r="YS215" s="79" t="n"/>
      <c r="YT215" s="79" t="n"/>
      <c r="YU215" s="79" t="n"/>
      <c r="YV215" s="79" t="n"/>
      <c r="YW215" s="79" t="n"/>
      <c r="YX215" s="79" t="n"/>
      <c r="YY215" s="79" t="n"/>
      <c r="YZ215" s="79" t="n"/>
      <c r="ZA215" s="79" t="n"/>
      <c r="ZB215" s="79" t="n"/>
      <c r="ZC215" s="79" t="n"/>
      <c r="ZD215" s="79" t="n"/>
      <c r="ZE215" s="79" t="n"/>
      <c r="ZF215" s="79" t="n"/>
      <c r="ZG215" s="79" t="n"/>
      <c r="ZH215" s="79" t="n"/>
      <c r="ZI215" s="79" t="n"/>
      <c r="ZJ215" s="79" t="n"/>
      <c r="ZM215" s="78" t="n">
        <v>25</v>
      </c>
      <c r="ZN215" s="79" t="n"/>
      <c r="ZO215" s="79" t="n"/>
      <c r="ZP215" s="79" t="n"/>
      <c r="ZQ215" s="79" t="n"/>
      <c r="ZR215" s="79" t="n"/>
      <c r="ZS215" s="79" t="n"/>
      <c r="ZT215" s="79" t="n"/>
      <c r="ZU215" s="79" t="n"/>
      <c r="ZV215" s="79" t="n"/>
      <c r="ZW215" s="79" t="n"/>
      <c r="ZX215" s="79" t="n"/>
      <c r="ZY215" s="79" t="n"/>
      <c r="ZZ215" s="79" t="n"/>
      <c r="AAA215" s="79" t="n"/>
      <c r="AAB215" s="79" t="n"/>
      <c r="AAC215" s="79" t="n"/>
      <c r="AAD215" s="79" t="n"/>
      <c r="AAE215" s="79" t="n"/>
      <c r="AAF215" s="79" t="n"/>
      <c r="AAG215" s="79" t="n"/>
      <c r="AAH215" s="79" t="n"/>
      <c r="AAI215" s="79" t="n"/>
      <c r="AAJ215" s="79" t="n"/>
      <c r="AAK215" s="79" t="n"/>
      <c r="AAL215" s="79" t="n"/>
      <c r="AAM215" s="79" t="n"/>
      <c r="AAN215" s="79" t="n"/>
      <c r="AAO215" s="79" t="n"/>
      <c r="AAP215" s="79" t="n"/>
      <c r="AAQ215" s="79" t="n"/>
      <c r="AAR215" s="79" t="n"/>
      <c r="AAS215" s="79" t="n"/>
      <c r="AAT215" s="79" t="n"/>
      <c r="AAU215" s="79" t="n"/>
      <c r="AAV215" s="79" t="n"/>
      <c r="AAW215" s="79" t="n"/>
      <c r="AAX215" s="79" t="n"/>
      <c r="AAY215" s="79" t="n"/>
      <c r="AAZ215" s="79" t="n"/>
      <c r="ABA215" s="79" t="n"/>
      <c r="ABD215" s="78" t="n">
        <v>25</v>
      </c>
      <c r="ABE215" s="79" t="n"/>
      <c r="ABF215" s="79" t="n"/>
      <c r="ABG215" s="79" t="n"/>
      <c r="ABH215" s="79" t="n"/>
      <c r="ABI215" s="79" t="n"/>
      <c r="ABJ215" s="79" t="n"/>
      <c r="ABK215" s="79" t="n"/>
      <c r="ABL215" s="79" t="n"/>
      <c r="ABM215" s="79" t="n"/>
      <c r="ABN215" s="79" t="n"/>
      <c r="ABO215" s="79" t="n"/>
      <c r="ABP215" s="79" t="n"/>
      <c r="ABQ215" s="79" t="n"/>
      <c r="ABR215" s="79" t="n"/>
      <c r="ABS215" s="79" t="n"/>
      <c r="ABT215" s="79" t="n"/>
      <c r="ABU215" s="79" t="n"/>
      <c r="ABV215" s="79" t="n"/>
      <c r="ABW215" s="79" t="n"/>
      <c r="ABX215" s="79" t="n"/>
      <c r="ABY215" s="79" t="n"/>
      <c r="ABZ215" s="79" t="n"/>
      <c r="ACA215" s="79" t="n"/>
      <c r="ACB215" s="79" t="n"/>
      <c r="ACC215" s="79" t="n"/>
      <c r="ACD215" s="79" t="n"/>
      <c r="ACE215" s="79" t="n"/>
      <c r="ACF215" s="79" t="n"/>
      <c r="ACG215" s="79" t="n"/>
      <c r="ACH215" s="79" t="n"/>
      <c r="ACI215" s="79" t="n"/>
      <c r="ACJ215" s="79" t="n"/>
      <c r="ACK215" s="79" t="n"/>
      <c r="ACL215" s="79" t="n"/>
      <c r="ACM215" s="79" t="n"/>
      <c r="ACN215" s="79" t="n"/>
      <c r="ACO215" s="79" t="n"/>
      <c r="ACP215" s="79" t="n"/>
      <c r="ACQ215" s="79" t="n"/>
      <c r="ACR215" s="79" t="n"/>
      <c r="ACU215" s="78" t="n">
        <v>25</v>
      </c>
      <c r="ACV215" s="79" t="n"/>
      <c r="ACW215" s="79" t="n"/>
      <c r="ACX215" s="79" t="n"/>
      <c r="ACY215" s="79" t="n"/>
      <c r="ACZ215" s="79" t="n"/>
      <c r="ADA215" s="79" t="n"/>
      <c r="ADB215" s="79" t="n"/>
      <c r="ADC215" s="79" t="n"/>
      <c r="ADD215" s="79" t="n"/>
      <c r="ADE215" s="79" t="n"/>
      <c r="ADF215" s="79" t="n"/>
      <c r="ADG215" s="79" t="n"/>
      <c r="ADH215" s="79" t="n"/>
      <c r="ADI215" s="79" t="n"/>
      <c r="ADJ215" s="79" t="n"/>
      <c r="ADK215" s="79" t="n"/>
      <c r="ADL215" s="79" t="n"/>
      <c r="ADM215" s="79" t="n"/>
      <c r="ADN215" s="79" t="n"/>
      <c r="ADO215" s="79" t="n"/>
      <c r="ADP215" s="79" t="n"/>
      <c r="ADQ215" s="79" t="n"/>
      <c r="ADR215" s="79" t="n"/>
      <c r="ADS215" s="79" t="n"/>
      <c r="ADT215" s="79" t="n"/>
      <c r="ADU215" s="79" t="n"/>
      <c r="ADV215" s="79" t="n"/>
      <c r="ADW215" s="79" t="n"/>
      <c r="ADX215" s="79" t="n"/>
      <c r="ADY215" s="79" t="n"/>
      <c r="ADZ215" s="79" t="n"/>
      <c r="AEA215" s="79" t="n"/>
      <c r="AEB215" s="79" t="n"/>
      <c r="AEC215" s="79" t="n"/>
      <c r="AED215" s="79" t="n"/>
      <c r="AEE215" s="79" t="n"/>
      <c r="AEF215" s="79" t="n"/>
      <c r="AEG215" s="79" t="n"/>
      <c r="AEH215" s="79" t="n"/>
      <c r="AEI215" s="79" t="n"/>
      <c r="AEL215" s="78" t="n">
        <v>25</v>
      </c>
      <c r="AEM215" s="79" t="n"/>
      <c r="AEN215" s="79" t="n"/>
      <c r="AEO215" s="79" t="n"/>
      <c r="AEP215" s="79" t="n"/>
      <c r="AEQ215" s="79" t="n"/>
      <c r="AER215" s="79" t="n"/>
      <c r="AES215" s="79" t="n"/>
      <c r="AET215" s="79" t="n"/>
      <c r="AEU215" s="79" t="n"/>
      <c r="AEV215" s="79" t="n"/>
      <c r="AEW215" s="79" t="n"/>
      <c r="AEX215" s="79" t="n"/>
      <c r="AEY215" s="79" t="n"/>
      <c r="AEZ215" s="79" t="n"/>
      <c r="AFA215" s="79" t="n"/>
      <c r="AFB215" s="79" t="n"/>
      <c r="AFC215" s="79" t="n"/>
      <c r="AFD215" s="79" t="n"/>
      <c r="AFE215" s="79" t="n"/>
      <c r="AFF215" s="79" t="n"/>
      <c r="AFG215" s="79" t="n"/>
      <c r="AFH215" s="79" t="n"/>
      <c r="AFI215" s="79" t="n"/>
      <c r="AFJ215" s="79" t="n"/>
      <c r="AFK215" s="79" t="n"/>
      <c r="AFL215" s="79" t="n"/>
      <c r="AFM215" s="79" t="n"/>
      <c r="AFN215" s="79" t="n"/>
      <c r="AFO215" s="79" t="n"/>
      <c r="AFP215" s="79" t="n"/>
      <c r="AFQ215" s="79" t="n"/>
      <c r="AFR215" s="79" t="n"/>
      <c r="AFS215" s="79" t="n"/>
      <c r="AFT215" s="79" t="n"/>
      <c r="AFU215" s="79" t="n"/>
      <c r="AFV215" s="79" t="n"/>
      <c r="AFW215" s="79" t="n"/>
      <c r="AFX215" s="79" t="n"/>
      <c r="AFY215" s="79" t="n"/>
      <c r="AFZ215" s="79" t="n"/>
    </row>
    <row r="216">
      <c r="A216" s="78" t="n">
        <v>26</v>
      </c>
      <c r="B216" s="79" t="n"/>
      <c r="C216" s="79" t="n"/>
      <c r="D216" s="79" t="n"/>
      <c r="E216" s="79" t="n"/>
      <c r="F216" s="79" t="n"/>
      <c r="G216" s="79" t="n"/>
      <c r="H216" s="79" t="n"/>
      <c r="I216" s="79" t="n"/>
      <c r="J216" s="79" t="n"/>
      <c r="K216" s="79" t="n"/>
      <c r="L216" s="79" t="n"/>
      <c r="M216" s="79" t="n"/>
      <c r="N216" s="79" t="n"/>
      <c r="O216" s="79" t="n"/>
      <c r="P216" s="79" t="n"/>
      <c r="Q216" s="79" t="n"/>
      <c r="R216" s="79" t="n"/>
      <c r="S216" s="79" t="n"/>
      <c r="T216" s="79" t="n"/>
      <c r="U216" s="79" t="n"/>
      <c r="V216" s="79" t="n"/>
      <c r="W216" s="79" t="n"/>
      <c r="X216" s="79" t="n"/>
      <c r="Y216" s="79" t="n"/>
      <c r="Z216" s="79" t="n"/>
      <c r="AA216" s="79" t="n"/>
      <c r="AB216" s="79" t="n"/>
      <c r="AC216" s="79" t="n"/>
      <c r="AD216" s="79" t="n"/>
      <c r="AE216" s="79" t="n"/>
      <c r="AF216" s="79" t="n"/>
      <c r="AG216" s="79" t="n"/>
      <c r="AH216" s="79" t="n"/>
      <c r="AI216" s="79" t="n"/>
      <c r="AJ216" s="79" t="n"/>
      <c r="AK216" s="79" t="n"/>
      <c r="AL216" s="79" t="n"/>
      <c r="AM216" s="79" t="n"/>
      <c r="AN216" s="79" t="n"/>
      <c r="AO216" s="79" t="n"/>
      <c r="AR216" s="78" t="n">
        <v>26</v>
      </c>
      <c r="AS216" s="79" t="n"/>
      <c r="AT216" s="79" t="n"/>
      <c r="AU216" s="79" t="n"/>
      <c r="AV216" s="79" t="n"/>
      <c r="AW216" s="79" t="n"/>
      <c r="AX216" s="79" t="n"/>
      <c r="AY216" s="79" t="n"/>
      <c r="AZ216" s="79" t="n"/>
      <c r="BA216" s="79" t="n"/>
      <c r="BB216" s="79" t="n"/>
      <c r="BC216" s="79" t="n"/>
      <c r="BD216" s="79" t="n"/>
      <c r="BE216" s="79" t="n"/>
      <c r="BF216" s="79" t="n"/>
      <c r="BG216" s="79" t="n"/>
      <c r="BH216" s="79" t="n"/>
      <c r="BI216" s="79" t="n"/>
      <c r="BJ216" s="79" t="n"/>
      <c r="BK216" s="79" t="n"/>
      <c r="BL216" s="79" t="n"/>
      <c r="BM216" s="79" t="n"/>
      <c r="BN216" s="79" t="n"/>
      <c r="BO216" s="79" t="n"/>
      <c r="BP216" s="79" t="n"/>
      <c r="BQ216" s="79" t="n"/>
      <c r="BR216" s="79" t="n"/>
      <c r="BS216" s="79" t="n"/>
      <c r="BT216" s="79" t="n"/>
      <c r="BU216" s="79" t="n"/>
      <c r="BV216" s="79" t="n"/>
      <c r="BW216" s="79" t="n"/>
      <c r="BX216" s="79" t="n"/>
      <c r="BY216" s="79" t="n"/>
      <c r="BZ216" s="79" t="n"/>
      <c r="CA216" s="79" t="n"/>
      <c r="CB216" s="79" t="n"/>
      <c r="CC216" s="79" t="n"/>
      <c r="CD216" s="79" t="n"/>
      <c r="CE216" s="79" t="n"/>
      <c r="CF216" s="79" t="n"/>
      <c r="CI216" s="78" t="n">
        <v>26</v>
      </c>
      <c r="CJ216" s="79" t="n"/>
      <c r="CK216" s="79" t="n"/>
      <c r="CL216" s="79" t="n"/>
      <c r="CM216" s="79" t="n"/>
      <c r="CN216" s="79" t="n"/>
      <c r="CO216" s="79" t="n"/>
      <c r="CP216" s="79" t="n"/>
      <c r="CQ216" s="79" t="n"/>
      <c r="CR216" s="79" t="n"/>
      <c r="CS216" s="79" t="n"/>
      <c r="CT216" s="79" t="n"/>
      <c r="CU216" s="79" t="n"/>
      <c r="CV216" s="79" t="n"/>
      <c r="CW216" s="79" t="n"/>
      <c r="CX216" s="79" t="n"/>
      <c r="CY216" s="79" t="n"/>
      <c r="CZ216" s="79" t="n"/>
      <c r="DA216" s="79" t="n"/>
      <c r="DB216" s="79" t="n"/>
      <c r="DC216" s="79" t="n"/>
      <c r="DD216" s="79" t="n"/>
      <c r="DE216" s="79" t="n"/>
      <c r="DF216" s="79" t="n"/>
      <c r="DG216" s="79" t="n"/>
      <c r="DH216" s="79" t="n"/>
      <c r="DI216" s="79" t="n"/>
      <c r="DJ216" s="79" t="n"/>
      <c r="DK216" s="79" t="n"/>
      <c r="DL216" s="79" t="n"/>
      <c r="DM216" s="79" t="n"/>
      <c r="DN216" s="79" t="n"/>
      <c r="DO216" s="79" t="n"/>
      <c r="DP216" s="79" t="n"/>
      <c r="DQ216" s="79" t="n"/>
      <c r="DR216" s="79" t="n"/>
      <c r="DS216" s="79" t="n"/>
      <c r="DT216" s="79" t="n"/>
      <c r="DU216" s="79" t="n"/>
      <c r="DV216" s="79" t="n"/>
      <c r="DW216" s="79" t="n"/>
      <c r="DZ216" s="78" t="n">
        <v>26</v>
      </c>
      <c r="EA216" s="79" t="n"/>
      <c r="EB216" s="79" t="n"/>
      <c r="EC216" s="79" t="n"/>
      <c r="ED216" s="79" t="n"/>
      <c r="EE216" s="79" t="n"/>
      <c r="EF216" s="79" t="n"/>
      <c r="EG216" s="79" t="n"/>
      <c r="EH216" s="79" t="n"/>
      <c r="EI216" s="79" t="n"/>
      <c r="EJ216" s="79" t="n"/>
      <c r="EK216" s="79" t="n"/>
      <c r="EL216" s="79" t="n"/>
      <c r="EM216" s="79" t="n"/>
      <c r="EN216" s="79" t="n"/>
      <c r="EO216" s="79" t="n"/>
      <c r="EP216" s="79" t="n"/>
      <c r="EQ216" s="79" t="n"/>
      <c r="ER216" s="79" t="n"/>
      <c r="ES216" s="79" t="n"/>
      <c r="ET216" s="79" t="n"/>
      <c r="EU216" s="79" t="n"/>
      <c r="EV216" s="79" t="n"/>
      <c r="EW216" s="79" t="n"/>
      <c r="EX216" s="79" t="n"/>
      <c r="EY216" s="79" t="n"/>
      <c r="EZ216" s="79" t="n"/>
      <c r="FA216" s="79" t="n"/>
      <c r="FB216" s="79" t="n"/>
      <c r="FC216" s="79" t="n"/>
      <c r="FD216" s="79" t="n"/>
      <c r="FE216" s="79" t="n"/>
      <c r="FF216" s="79" t="n"/>
      <c r="FG216" s="79" t="n"/>
      <c r="FH216" s="79" t="n"/>
      <c r="FI216" s="79" t="n"/>
      <c r="FJ216" s="79" t="n"/>
      <c r="FK216" s="79" t="n"/>
      <c r="FL216" s="79" t="n"/>
      <c r="FM216" s="79" t="n"/>
      <c r="FN216" s="79" t="n"/>
      <c r="FQ216" s="78" t="n">
        <v>26</v>
      </c>
      <c r="FR216" s="79" t="n"/>
      <c r="FS216" s="79" t="n"/>
      <c r="FT216" s="79" t="n"/>
      <c r="FU216" s="79" t="n"/>
      <c r="FV216" s="79" t="n"/>
      <c r="FW216" s="79" t="n"/>
      <c r="FX216" s="79" t="n"/>
      <c r="FY216" s="79" t="n"/>
      <c r="FZ216" s="79" t="n"/>
      <c r="GA216" s="79" t="n"/>
      <c r="GB216" s="79" t="n"/>
      <c r="GC216" s="79" t="n"/>
      <c r="GD216" s="79" t="n"/>
      <c r="GE216" s="79" t="n"/>
      <c r="GF216" s="79" t="n"/>
      <c r="GG216" s="79" t="n"/>
      <c r="GH216" s="79" t="n"/>
      <c r="GI216" s="79" t="n"/>
      <c r="GJ216" s="79" t="n"/>
      <c r="GK216" s="79" t="n"/>
      <c r="GL216" s="79" t="n"/>
      <c r="GM216" s="79" t="n"/>
      <c r="GN216" s="79" t="n"/>
      <c r="GO216" s="79" t="n"/>
      <c r="GP216" s="79" t="n"/>
      <c r="GQ216" s="79" t="n"/>
      <c r="GR216" s="79" t="n"/>
      <c r="GS216" s="79" t="n"/>
      <c r="GT216" s="79" t="n"/>
      <c r="GU216" s="79" t="n"/>
      <c r="GV216" s="79" t="n"/>
      <c r="GW216" s="79" t="n"/>
      <c r="GX216" s="79" t="n"/>
      <c r="GY216" s="79" t="n"/>
      <c r="GZ216" s="79" t="n"/>
      <c r="HA216" s="79" t="n"/>
      <c r="HB216" s="79" t="n"/>
      <c r="HC216" s="79" t="n"/>
      <c r="HD216" s="79" t="n"/>
      <c r="HE216" s="79" t="n"/>
      <c r="HH216" s="78" t="n">
        <v>26</v>
      </c>
      <c r="HI216" s="79" t="n"/>
      <c r="HJ216" s="79" t="n"/>
      <c r="HK216" s="79" t="n"/>
      <c r="HL216" s="79" t="n"/>
      <c r="HM216" s="79" t="n"/>
      <c r="HN216" s="79" t="n"/>
      <c r="HO216" s="79" t="n"/>
      <c r="HP216" s="79" t="n"/>
      <c r="HQ216" s="79" t="n"/>
      <c r="HR216" s="79" t="n"/>
      <c r="HS216" s="79" t="n"/>
      <c r="HT216" s="79" t="n"/>
      <c r="HU216" s="79" t="n"/>
      <c r="HV216" s="79" t="n"/>
      <c r="HW216" s="79" t="n"/>
      <c r="HX216" s="79" t="n"/>
      <c r="HY216" s="79" t="n"/>
      <c r="HZ216" s="79" t="n"/>
      <c r="IA216" s="79" t="n"/>
      <c r="IB216" s="79" t="n"/>
      <c r="IC216" s="79" t="n"/>
      <c r="ID216" s="79" t="n"/>
      <c r="IE216" s="79" t="n"/>
      <c r="IF216" s="79" t="n"/>
      <c r="IG216" s="79" t="n"/>
      <c r="IH216" s="79" t="n"/>
      <c r="II216" s="79" t="n"/>
      <c r="IJ216" s="79" t="n"/>
      <c r="IK216" s="79" t="n"/>
      <c r="IL216" s="79" t="n"/>
      <c r="IM216" s="79" t="n"/>
      <c r="IN216" s="79" t="n"/>
      <c r="IO216" s="79" t="n"/>
      <c r="IP216" s="79" t="n"/>
      <c r="IQ216" s="79" t="n"/>
      <c r="IR216" s="79" t="n"/>
      <c r="IS216" s="79" t="n"/>
      <c r="IT216" s="79" t="n"/>
      <c r="IU216" s="79" t="n"/>
      <c r="IV216" s="79" t="n"/>
      <c r="IY216" s="78" t="n">
        <v>26</v>
      </c>
      <c r="IZ216" s="79" t="n"/>
      <c r="JA216" s="79" t="n"/>
      <c r="JB216" s="79" t="n"/>
      <c r="JC216" s="79" t="n"/>
      <c r="JD216" s="79" t="n"/>
      <c r="JE216" s="79" t="n"/>
      <c r="JF216" s="79" t="n"/>
      <c r="JG216" s="79" t="n"/>
      <c r="JH216" s="79" t="n"/>
      <c r="JI216" s="79" t="n"/>
      <c r="JJ216" s="79" t="n"/>
      <c r="JK216" s="79" t="n"/>
      <c r="JL216" s="79" t="n"/>
      <c r="JM216" s="79" t="n"/>
      <c r="JN216" s="79" t="n"/>
      <c r="JO216" s="79" t="n"/>
      <c r="JP216" s="79" t="n"/>
      <c r="JQ216" s="79" t="n"/>
      <c r="JR216" s="79" t="n"/>
      <c r="JS216" s="79" t="n"/>
      <c r="JT216" s="79" t="n"/>
      <c r="JU216" s="79" t="n"/>
      <c r="JV216" s="79" t="n"/>
      <c r="JW216" s="79" t="n"/>
      <c r="JX216" s="79" t="n"/>
      <c r="JY216" s="79" t="n"/>
      <c r="JZ216" s="79" t="n"/>
      <c r="KA216" s="79" t="n"/>
      <c r="KB216" s="79" t="n"/>
      <c r="KC216" s="79" t="n"/>
      <c r="KD216" s="79" t="n"/>
      <c r="KE216" s="79" t="n"/>
      <c r="KF216" s="79" t="n"/>
      <c r="KG216" s="79" t="n"/>
      <c r="KH216" s="79" t="n"/>
      <c r="KI216" s="79" t="n"/>
      <c r="KJ216" s="79" t="n"/>
      <c r="KK216" s="79" t="n"/>
      <c r="KL216" s="79" t="n"/>
      <c r="KM216" s="79" t="n"/>
      <c r="KP216" s="78" t="n">
        <v>26</v>
      </c>
      <c r="KQ216" s="79" t="n"/>
      <c r="KR216" s="79" t="n"/>
      <c r="KS216" s="79" t="n"/>
      <c r="KT216" s="79" t="n"/>
      <c r="KU216" s="79" t="n"/>
      <c r="KV216" s="79" t="n"/>
      <c r="KW216" s="79" t="n"/>
      <c r="KX216" s="79" t="n"/>
      <c r="KY216" s="79" t="n"/>
      <c r="KZ216" s="79" t="n"/>
      <c r="LA216" s="79" t="n"/>
      <c r="LB216" s="79" t="n"/>
      <c r="LC216" s="79" t="n"/>
      <c r="LD216" s="79" t="n"/>
      <c r="LE216" s="79" t="n"/>
      <c r="LF216" s="79" t="n"/>
      <c r="LG216" s="79" t="n"/>
      <c r="LH216" s="79" t="n"/>
      <c r="LI216" s="79" t="n"/>
      <c r="LJ216" s="79" t="n"/>
      <c r="LK216" s="79" t="n"/>
      <c r="LL216" s="79" t="n"/>
      <c r="LM216" s="79" t="n"/>
      <c r="LN216" s="79" t="n"/>
      <c r="LO216" s="79" t="n"/>
      <c r="LP216" s="79" t="n"/>
      <c r="LQ216" s="79" t="n"/>
      <c r="LR216" s="79" t="n"/>
      <c r="LS216" s="79" t="n"/>
      <c r="LT216" s="79" t="n"/>
      <c r="LU216" s="79" t="n"/>
      <c r="LV216" s="79" t="n"/>
      <c r="LW216" s="79" t="n"/>
      <c r="LX216" s="79" t="n"/>
      <c r="LY216" s="79" t="n"/>
      <c r="LZ216" s="79" t="n"/>
      <c r="MA216" s="79" t="n"/>
      <c r="MB216" s="79" t="n"/>
      <c r="MC216" s="79" t="n"/>
      <c r="MD216" s="79" t="n"/>
      <c r="MG216" s="78" t="n">
        <v>26</v>
      </c>
      <c r="MH216" s="79" t="n"/>
      <c r="MI216" s="79" t="n"/>
      <c r="MJ216" s="79" t="n"/>
      <c r="MK216" s="79" t="n"/>
      <c r="ML216" s="79" t="n"/>
      <c r="MM216" s="79" t="n"/>
      <c r="MN216" s="79" t="n"/>
      <c r="MO216" s="79" t="n"/>
      <c r="MP216" s="79" t="n"/>
      <c r="MQ216" s="79" t="n"/>
      <c r="MR216" s="79" t="n"/>
      <c r="MS216" s="79" t="n"/>
      <c r="MT216" s="79" t="n"/>
      <c r="MU216" s="79" t="n"/>
      <c r="MV216" s="79" t="n"/>
      <c r="MW216" s="79" t="n"/>
      <c r="MX216" s="79" t="n"/>
      <c r="MY216" s="79" t="n"/>
      <c r="MZ216" s="79" t="n"/>
      <c r="NA216" s="79" t="n"/>
      <c r="NB216" s="79" t="n"/>
      <c r="NC216" s="79" t="n"/>
      <c r="ND216" s="79" t="n"/>
      <c r="NE216" s="79" t="n"/>
      <c r="NF216" s="79" t="n"/>
      <c r="NG216" s="79" t="n"/>
      <c r="NH216" s="79" t="n"/>
      <c r="NI216" s="79" t="n"/>
      <c r="NJ216" s="79" t="n"/>
      <c r="NK216" s="79" t="n"/>
      <c r="NL216" s="79" t="n"/>
      <c r="NM216" s="79" t="n"/>
      <c r="NN216" s="79" t="n"/>
      <c r="NO216" s="79" t="n"/>
      <c r="NP216" s="79" t="n"/>
      <c r="NQ216" s="79" t="n"/>
      <c r="NR216" s="79" t="n"/>
      <c r="NS216" s="79" t="n"/>
      <c r="NT216" s="79" t="n"/>
      <c r="NU216" s="79" t="n"/>
      <c r="NX216" s="78" t="n">
        <v>26</v>
      </c>
      <c r="NY216" s="79" t="n"/>
      <c r="NZ216" s="79" t="n"/>
      <c r="OA216" s="79" t="n"/>
      <c r="OB216" s="79" t="n"/>
      <c r="OC216" s="79" t="n"/>
      <c r="OD216" s="79" t="n"/>
      <c r="OE216" s="79" t="n"/>
      <c r="OF216" s="79" t="n"/>
      <c r="OG216" s="79" t="n"/>
      <c r="OH216" s="79" t="n"/>
      <c r="OI216" s="79" t="n"/>
      <c r="OJ216" s="79" t="n"/>
      <c r="OK216" s="79" t="n"/>
      <c r="OL216" s="79" t="n"/>
      <c r="OM216" s="79" t="n"/>
      <c r="ON216" s="79" t="n"/>
      <c r="OO216" s="79" t="n"/>
      <c r="OP216" s="79" t="n"/>
      <c r="OQ216" s="79" t="n"/>
      <c r="OR216" s="79" t="n"/>
      <c r="OS216" s="79" t="n"/>
      <c r="OT216" s="79" t="n"/>
      <c r="OU216" s="79" t="n"/>
      <c r="OV216" s="79" t="n"/>
      <c r="OW216" s="79" t="n"/>
      <c r="OX216" s="79" t="n"/>
      <c r="OY216" s="79" t="n"/>
      <c r="OZ216" s="79" t="n"/>
      <c r="PA216" s="79" t="n"/>
      <c r="PB216" s="79" t="n"/>
      <c r="PC216" s="79" t="n"/>
      <c r="PD216" s="79" t="n"/>
      <c r="PE216" s="79" t="n"/>
      <c r="PF216" s="79" t="n"/>
      <c r="PG216" s="79" t="n"/>
      <c r="PH216" s="79" t="n"/>
      <c r="PI216" s="79" t="n"/>
      <c r="PJ216" s="79" t="n"/>
      <c r="PK216" s="79" t="n"/>
      <c r="PL216" s="79" t="n"/>
      <c r="PO216" s="78" t="n">
        <v>26</v>
      </c>
      <c r="PP216" s="79" t="n"/>
      <c r="PQ216" s="79" t="n"/>
      <c r="PR216" s="79" t="n"/>
      <c r="PS216" s="79" t="n"/>
      <c r="PT216" s="79" t="n"/>
      <c r="PU216" s="79" t="n"/>
      <c r="PV216" s="79" t="n"/>
      <c r="PW216" s="79" t="n"/>
      <c r="PX216" s="79" t="n"/>
      <c r="PY216" s="79" t="n"/>
      <c r="PZ216" s="79" t="n"/>
      <c r="QA216" s="79" t="n"/>
      <c r="QB216" s="79" t="n"/>
      <c r="QC216" s="79" t="n"/>
      <c r="QD216" s="79" t="n"/>
      <c r="QE216" s="79" t="n"/>
      <c r="QF216" s="79" t="n"/>
      <c r="QG216" s="79" t="n"/>
      <c r="QH216" s="79" t="n"/>
      <c r="QI216" s="79" t="n"/>
      <c r="QJ216" s="79" t="n"/>
      <c r="QK216" s="79" t="n"/>
      <c r="QL216" s="79" t="n"/>
      <c r="QM216" s="79" t="n"/>
      <c r="QN216" s="79" t="n"/>
      <c r="QO216" s="79" t="n"/>
      <c r="QP216" s="79" t="n"/>
      <c r="QQ216" s="79" t="n"/>
      <c r="QR216" s="79" t="n"/>
      <c r="QS216" s="79" t="n"/>
      <c r="QT216" s="79" t="n"/>
      <c r="QU216" s="79" t="n"/>
      <c r="QV216" s="79" t="n"/>
      <c r="QW216" s="79" t="n"/>
      <c r="QX216" s="79" t="n"/>
      <c r="QY216" s="79" t="n"/>
      <c r="QZ216" s="79" t="n"/>
      <c r="RA216" s="79" t="n"/>
      <c r="RB216" s="79" t="n"/>
      <c r="RC216" s="79" t="n"/>
      <c r="RF216" s="78" t="n">
        <v>26</v>
      </c>
      <c r="RG216" s="79" t="n"/>
      <c r="RH216" s="79" t="n"/>
      <c r="RI216" s="79" t="n"/>
      <c r="RJ216" s="79" t="n"/>
      <c r="RK216" s="79" t="n"/>
      <c r="RL216" s="79" t="n"/>
      <c r="RM216" s="79" t="n"/>
      <c r="RN216" s="79" t="n"/>
      <c r="RO216" s="79" t="n"/>
      <c r="RP216" s="79" t="n"/>
      <c r="RQ216" s="79" t="n"/>
      <c r="RR216" s="79" t="n"/>
      <c r="RS216" s="79" t="n"/>
      <c r="RT216" s="79" t="n"/>
      <c r="RU216" s="79" t="n"/>
      <c r="RV216" s="79" t="n"/>
      <c r="RW216" s="79" t="n"/>
      <c r="RX216" s="79" t="n"/>
      <c r="RY216" s="79" t="n"/>
      <c r="RZ216" s="79" t="n"/>
      <c r="SA216" s="79" t="n"/>
      <c r="SB216" s="79" t="n"/>
      <c r="SC216" s="79" t="n"/>
      <c r="SD216" s="79" t="n"/>
      <c r="SE216" s="79" t="n"/>
      <c r="SF216" s="79" t="n"/>
      <c r="SG216" s="79" t="n"/>
      <c r="SH216" s="79" t="n"/>
      <c r="SI216" s="79" t="n"/>
      <c r="SJ216" s="79" t="n"/>
      <c r="SK216" s="79" t="n"/>
      <c r="SL216" s="79" t="n"/>
      <c r="SM216" s="79" t="n"/>
      <c r="SN216" s="79" t="n"/>
      <c r="SO216" s="79" t="n"/>
      <c r="SP216" s="79" t="n"/>
      <c r="SQ216" s="79" t="n"/>
      <c r="SR216" s="79" t="n"/>
      <c r="SS216" s="79" t="n"/>
      <c r="ST216" s="79" t="n"/>
      <c r="SW216" s="78" t="n">
        <v>26</v>
      </c>
      <c r="SX216" s="79" t="n"/>
      <c r="SY216" s="79" t="n"/>
      <c r="SZ216" s="79" t="n"/>
      <c r="TA216" s="79" t="n"/>
      <c r="TB216" s="79" t="n"/>
      <c r="TC216" s="79" t="n"/>
      <c r="TD216" s="79" t="n"/>
      <c r="TE216" s="79" t="n"/>
      <c r="TF216" s="79" t="n"/>
      <c r="TG216" s="79" t="n"/>
      <c r="TH216" s="79" t="n"/>
      <c r="TI216" s="79" t="n"/>
      <c r="TJ216" s="79" t="n"/>
      <c r="TK216" s="79" t="n"/>
      <c r="TL216" s="79" t="n"/>
      <c r="TM216" s="79" t="n"/>
      <c r="TN216" s="79" t="n"/>
      <c r="TO216" s="79" t="n"/>
      <c r="TP216" s="79" t="n"/>
      <c r="TQ216" s="79" t="n"/>
      <c r="TR216" s="79" t="n"/>
      <c r="TS216" s="79" t="n"/>
      <c r="TT216" s="79" t="n"/>
      <c r="TU216" s="79" t="n"/>
      <c r="TV216" s="79" t="n"/>
      <c r="TW216" s="79" t="n"/>
      <c r="TX216" s="79" t="n"/>
      <c r="TY216" s="79" t="n"/>
      <c r="TZ216" s="79" t="n"/>
      <c r="UA216" s="79" t="n"/>
      <c r="UB216" s="79" t="n"/>
      <c r="UC216" s="79" t="n"/>
      <c r="UD216" s="79" t="n"/>
      <c r="UE216" s="79" t="n"/>
      <c r="UF216" s="79" t="n"/>
      <c r="UG216" s="79" t="n"/>
      <c r="UH216" s="79" t="n"/>
      <c r="UI216" s="79" t="n"/>
      <c r="UJ216" s="79" t="n"/>
      <c r="UK216" s="79" t="n"/>
      <c r="UN216" s="78" t="n">
        <v>26</v>
      </c>
      <c r="UO216" s="79" t="n"/>
      <c r="UP216" s="79" t="n"/>
      <c r="UQ216" s="79" t="n"/>
      <c r="UR216" s="79" t="n"/>
      <c r="US216" s="79" t="n"/>
      <c r="UT216" s="79" t="n"/>
      <c r="UU216" s="79" t="n"/>
      <c r="UV216" s="79" t="n"/>
      <c r="UW216" s="79" t="n"/>
      <c r="UX216" s="79" t="n"/>
      <c r="UY216" s="79" t="n"/>
      <c r="UZ216" s="79" t="n"/>
      <c r="VA216" s="79" t="n"/>
      <c r="VB216" s="79" t="n"/>
      <c r="VC216" s="79" t="n"/>
      <c r="VD216" s="79" t="n"/>
      <c r="VE216" s="79" t="n"/>
      <c r="VF216" s="79" t="n"/>
      <c r="VG216" s="79" t="n"/>
      <c r="VH216" s="79" t="n"/>
      <c r="VI216" s="79" t="n"/>
      <c r="VJ216" s="79" t="n"/>
      <c r="VK216" s="79" t="n"/>
      <c r="VL216" s="79" t="n"/>
      <c r="VM216" s="79" t="n"/>
      <c r="VN216" s="79" t="n"/>
      <c r="VO216" s="79" t="n"/>
      <c r="VP216" s="79" t="n"/>
      <c r="VQ216" s="79" t="n"/>
      <c r="VR216" s="79" t="n"/>
      <c r="VS216" s="79" t="n"/>
      <c r="VT216" s="79" t="n"/>
      <c r="VU216" s="79" t="n"/>
      <c r="VV216" s="79" t="n"/>
      <c r="VW216" s="79" t="n"/>
      <c r="VX216" s="79" t="n"/>
      <c r="VY216" s="79" t="n"/>
      <c r="VZ216" s="79" t="n"/>
      <c r="WA216" s="79" t="n"/>
      <c r="WB216" s="79" t="n"/>
      <c r="WE216" s="78" t="n">
        <v>26</v>
      </c>
      <c r="WF216" s="79" t="n"/>
      <c r="WG216" s="79" t="n"/>
      <c r="WH216" s="79" t="n"/>
      <c r="WI216" s="79" t="n"/>
      <c r="WJ216" s="79" t="n"/>
      <c r="WK216" s="79" t="n"/>
      <c r="WL216" s="79" t="n"/>
      <c r="WM216" s="79" t="n"/>
      <c r="WN216" s="79" t="n"/>
      <c r="WO216" s="79" t="n"/>
      <c r="WP216" s="79" t="n"/>
      <c r="WQ216" s="79" t="n"/>
      <c r="WR216" s="79" t="n"/>
      <c r="WS216" s="79" t="n"/>
      <c r="WT216" s="79" t="n"/>
      <c r="WU216" s="79" t="n"/>
      <c r="WV216" s="79" t="n"/>
      <c r="WW216" s="79" t="n"/>
      <c r="WX216" s="79" t="n"/>
      <c r="WY216" s="79" t="n"/>
      <c r="WZ216" s="79" t="n"/>
      <c r="XA216" s="79" t="n"/>
      <c r="XB216" s="79" t="n"/>
      <c r="XC216" s="79" t="n"/>
      <c r="XD216" s="79" t="n"/>
      <c r="XE216" s="79" t="n"/>
      <c r="XF216" s="79" t="n"/>
      <c r="XG216" s="79" t="n"/>
      <c r="XH216" s="79" t="n"/>
      <c r="XI216" s="79" t="n"/>
      <c r="XJ216" s="79" t="n"/>
      <c r="XK216" s="79" t="n"/>
      <c r="XL216" s="79" t="n"/>
      <c r="XM216" s="79" t="n"/>
      <c r="XN216" s="79" t="n"/>
      <c r="XO216" s="79" t="n"/>
      <c r="XP216" s="79" t="n"/>
      <c r="XQ216" s="79" t="n"/>
      <c r="XR216" s="79" t="n"/>
      <c r="XS216" s="79" t="n"/>
      <c r="XV216" s="78" t="n">
        <v>26</v>
      </c>
      <c r="XW216" s="79" t="n"/>
      <c r="XX216" s="79" t="n"/>
      <c r="XY216" s="79" t="n"/>
      <c r="XZ216" s="79" t="n"/>
      <c r="YA216" s="79" t="n"/>
      <c r="YB216" s="79" t="n"/>
      <c r="YC216" s="79" t="n"/>
      <c r="YD216" s="79" t="n"/>
      <c r="YE216" s="79" t="n"/>
      <c r="YF216" s="79" t="n"/>
      <c r="YG216" s="79" t="n"/>
      <c r="YH216" s="79" t="n"/>
      <c r="YI216" s="79" t="n"/>
      <c r="YJ216" s="79" t="n"/>
      <c r="YK216" s="79" t="n"/>
      <c r="YL216" s="79" t="n"/>
      <c r="YM216" s="79" t="n"/>
      <c r="YN216" s="79" t="n"/>
      <c r="YO216" s="79" t="n"/>
      <c r="YP216" s="79" t="n"/>
      <c r="YQ216" s="79" t="n"/>
      <c r="YR216" s="79" t="n"/>
      <c r="YS216" s="79" t="n"/>
      <c r="YT216" s="79" t="n"/>
      <c r="YU216" s="79" t="n"/>
      <c r="YV216" s="79" t="n"/>
      <c r="YW216" s="79" t="n"/>
      <c r="YX216" s="79" t="n"/>
      <c r="YY216" s="79" t="n"/>
      <c r="YZ216" s="79" t="n"/>
      <c r="ZA216" s="79" t="n"/>
      <c r="ZB216" s="79" t="n"/>
      <c r="ZC216" s="79" t="n"/>
      <c r="ZD216" s="79" t="n"/>
      <c r="ZE216" s="79" t="n"/>
      <c r="ZF216" s="79" t="n"/>
      <c r="ZG216" s="79" t="n"/>
      <c r="ZH216" s="79" t="n"/>
      <c r="ZI216" s="79" t="n"/>
      <c r="ZJ216" s="79" t="n"/>
      <c r="ZM216" s="78" t="n">
        <v>26</v>
      </c>
      <c r="ZN216" s="79" t="n"/>
      <c r="ZO216" s="79" t="n"/>
      <c r="ZP216" s="79" t="n"/>
      <c r="ZQ216" s="79" t="n"/>
      <c r="ZR216" s="79" t="n"/>
      <c r="ZS216" s="79" t="n"/>
      <c r="ZT216" s="79" t="n"/>
      <c r="ZU216" s="79" t="n"/>
      <c r="ZV216" s="79" t="n"/>
      <c r="ZW216" s="79" t="n"/>
      <c r="ZX216" s="79" t="n"/>
      <c r="ZY216" s="79" t="n"/>
      <c r="ZZ216" s="79" t="n"/>
      <c r="AAA216" s="79" t="n"/>
      <c r="AAB216" s="79" t="n"/>
      <c r="AAC216" s="79" t="n"/>
      <c r="AAD216" s="79" t="n"/>
      <c r="AAE216" s="79" t="n"/>
      <c r="AAF216" s="79" t="n"/>
      <c r="AAG216" s="79" t="n"/>
      <c r="AAH216" s="79" t="n"/>
      <c r="AAI216" s="79" t="n"/>
      <c r="AAJ216" s="79" t="n"/>
      <c r="AAK216" s="79" t="n"/>
      <c r="AAL216" s="79" t="n"/>
      <c r="AAM216" s="79" t="n"/>
      <c r="AAN216" s="79" t="n"/>
      <c r="AAO216" s="79" t="n"/>
      <c r="AAP216" s="79" t="n"/>
      <c r="AAQ216" s="79" t="n"/>
      <c r="AAR216" s="79" t="n"/>
      <c r="AAS216" s="79" t="n"/>
      <c r="AAT216" s="79" t="n"/>
      <c r="AAU216" s="79" t="n"/>
      <c r="AAV216" s="79" t="n"/>
      <c r="AAW216" s="79" t="n"/>
      <c r="AAX216" s="79" t="n"/>
      <c r="AAY216" s="79" t="n"/>
      <c r="AAZ216" s="79" t="n"/>
      <c r="ABA216" s="79" t="n"/>
      <c r="ABD216" s="78" t="n">
        <v>26</v>
      </c>
      <c r="ABE216" s="79" t="n"/>
      <c r="ABF216" s="79" t="n"/>
      <c r="ABG216" s="79" t="n"/>
      <c r="ABH216" s="79" t="n"/>
      <c r="ABI216" s="79" t="n"/>
      <c r="ABJ216" s="79" t="n"/>
      <c r="ABK216" s="79" t="n"/>
      <c r="ABL216" s="79" t="n"/>
      <c r="ABM216" s="79" t="n"/>
      <c r="ABN216" s="79" t="n"/>
      <c r="ABO216" s="79" t="n"/>
      <c r="ABP216" s="79" t="n"/>
      <c r="ABQ216" s="79" t="n"/>
      <c r="ABR216" s="79" t="n"/>
      <c r="ABS216" s="79" t="n"/>
      <c r="ABT216" s="79" t="n"/>
      <c r="ABU216" s="79" t="n"/>
      <c r="ABV216" s="79" t="n"/>
      <c r="ABW216" s="79" t="n"/>
      <c r="ABX216" s="79" t="n"/>
      <c r="ABY216" s="79" t="n"/>
      <c r="ABZ216" s="79" t="n"/>
      <c r="ACA216" s="79" t="n"/>
      <c r="ACB216" s="79" t="n"/>
      <c r="ACC216" s="79" t="n"/>
      <c r="ACD216" s="79" t="n"/>
      <c r="ACE216" s="79" t="n"/>
      <c r="ACF216" s="79" t="n"/>
      <c r="ACG216" s="79" t="n"/>
      <c r="ACH216" s="79" t="n"/>
      <c r="ACI216" s="79" t="n"/>
      <c r="ACJ216" s="79" t="n"/>
      <c r="ACK216" s="79" t="n"/>
      <c r="ACL216" s="79" t="n"/>
      <c r="ACM216" s="79" t="n"/>
      <c r="ACN216" s="79" t="n"/>
      <c r="ACO216" s="79" t="n"/>
      <c r="ACP216" s="79" t="n"/>
      <c r="ACQ216" s="79" t="n"/>
      <c r="ACR216" s="79" t="n"/>
      <c r="ACU216" s="78" t="n">
        <v>26</v>
      </c>
      <c r="ACV216" s="79" t="n"/>
      <c r="ACW216" s="79" t="n"/>
      <c r="ACX216" s="79" t="n"/>
      <c r="ACY216" s="79" t="n"/>
      <c r="ACZ216" s="79" t="n"/>
      <c r="ADA216" s="79" t="n"/>
      <c r="ADB216" s="79" t="n"/>
      <c r="ADC216" s="79" t="n"/>
      <c r="ADD216" s="79" t="n"/>
      <c r="ADE216" s="79" t="n"/>
      <c r="ADF216" s="79" t="n"/>
      <c r="ADG216" s="79" t="n"/>
      <c r="ADH216" s="79" t="n"/>
      <c r="ADI216" s="79" t="n"/>
      <c r="ADJ216" s="79" t="n"/>
      <c r="ADK216" s="79" t="n"/>
      <c r="ADL216" s="79" t="n"/>
      <c r="ADM216" s="79" t="n"/>
      <c r="ADN216" s="79" t="n"/>
      <c r="ADO216" s="79" t="n"/>
      <c r="ADP216" s="79" t="n"/>
      <c r="ADQ216" s="79" t="n"/>
      <c r="ADR216" s="79" t="n"/>
      <c r="ADS216" s="79" t="n"/>
      <c r="ADT216" s="79" t="n"/>
      <c r="ADU216" s="79" t="n"/>
      <c r="ADV216" s="79" t="n"/>
      <c r="ADW216" s="79" t="n"/>
      <c r="ADX216" s="79" t="n"/>
      <c r="ADY216" s="79" t="n"/>
      <c r="ADZ216" s="79" t="n"/>
      <c r="AEA216" s="79" t="n"/>
      <c r="AEB216" s="79" t="n"/>
      <c r="AEC216" s="79" t="n"/>
      <c r="AED216" s="79" t="n"/>
      <c r="AEE216" s="79" t="n"/>
      <c r="AEF216" s="79" t="n"/>
      <c r="AEG216" s="79" t="n"/>
      <c r="AEH216" s="79" t="n"/>
      <c r="AEI216" s="79" t="n"/>
      <c r="AEL216" s="78" t="n">
        <v>26</v>
      </c>
      <c r="AEM216" s="79" t="n"/>
      <c r="AEN216" s="79" t="n"/>
      <c r="AEO216" s="79" t="n"/>
      <c r="AEP216" s="79" t="n"/>
      <c r="AEQ216" s="79" t="n"/>
      <c r="AER216" s="79" t="n"/>
      <c r="AES216" s="79" t="n"/>
      <c r="AET216" s="79" t="n"/>
      <c r="AEU216" s="79" t="n"/>
      <c r="AEV216" s="79" t="n"/>
      <c r="AEW216" s="79" t="n"/>
      <c r="AEX216" s="79" t="n"/>
      <c r="AEY216" s="79" t="n"/>
      <c r="AEZ216" s="79" t="n"/>
      <c r="AFA216" s="79" t="n"/>
      <c r="AFB216" s="79" t="n"/>
      <c r="AFC216" s="79" t="n"/>
      <c r="AFD216" s="79" t="n"/>
      <c r="AFE216" s="79" t="n"/>
      <c r="AFF216" s="79" t="n"/>
      <c r="AFG216" s="79" t="n"/>
      <c r="AFH216" s="79" t="n"/>
      <c r="AFI216" s="79" t="n"/>
      <c r="AFJ216" s="79" t="n"/>
      <c r="AFK216" s="79" t="n"/>
      <c r="AFL216" s="79" t="n"/>
      <c r="AFM216" s="79" t="n"/>
      <c r="AFN216" s="79" t="n"/>
      <c r="AFO216" s="79" t="n"/>
      <c r="AFP216" s="79" t="n"/>
      <c r="AFQ216" s="79" t="n"/>
      <c r="AFR216" s="79" t="n"/>
      <c r="AFS216" s="79" t="n"/>
      <c r="AFT216" s="79" t="n"/>
      <c r="AFU216" s="79" t="n"/>
      <c r="AFV216" s="79" t="n"/>
      <c r="AFW216" s="79" t="n"/>
      <c r="AFX216" s="79" t="n"/>
      <c r="AFY216" s="79" t="n"/>
      <c r="AFZ216" s="79" t="n"/>
    </row>
    <row r="217">
      <c r="A217" s="78" t="n">
        <v>27</v>
      </c>
      <c r="B217" s="79" t="n"/>
      <c r="C217" s="79" t="n"/>
      <c r="D217" s="79" t="n"/>
      <c r="E217" s="79" t="n"/>
      <c r="F217" s="79" t="n"/>
      <c r="G217" s="79" t="n"/>
      <c r="H217" s="79" t="n"/>
      <c r="I217" s="79" t="n"/>
      <c r="J217" s="79" t="n"/>
      <c r="K217" s="79" t="n"/>
      <c r="L217" s="79" t="n"/>
      <c r="M217" s="79" t="n"/>
      <c r="N217" s="79" t="n"/>
      <c r="O217" s="79" t="n"/>
      <c r="P217" s="79" t="n"/>
      <c r="Q217" s="79" t="n"/>
      <c r="R217" s="79" t="n"/>
      <c r="S217" s="79" t="n"/>
      <c r="T217" s="79" t="n"/>
      <c r="U217" s="79" t="n"/>
      <c r="V217" s="79" t="n"/>
      <c r="W217" s="79" t="n"/>
      <c r="X217" s="79" t="n"/>
      <c r="Y217" s="79" t="n"/>
      <c r="Z217" s="79" t="n"/>
      <c r="AA217" s="79" t="n"/>
      <c r="AB217" s="79" t="n"/>
      <c r="AC217" s="79" t="n"/>
      <c r="AD217" s="79" t="n"/>
      <c r="AE217" s="79" t="n"/>
      <c r="AF217" s="79" t="n"/>
      <c r="AG217" s="79" t="n"/>
      <c r="AH217" s="79" t="n"/>
      <c r="AI217" s="79" t="n"/>
      <c r="AJ217" s="79" t="n"/>
      <c r="AK217" s="79" t="n"/>
      <c r="AL217" s="79" t="n"/>
      <c r="AM217" s="79" t="n"/>
      <c r="AN217" s="79" t="n"/>
      <c r="AO217" s="79" t="n"/>
      <c r="AR217" s="78" t="n">
        <v>27</v>
      </c>
      <c r="AS217" s="79" t="n"/>
      <c r="AT217" s="79" t="n"/>
      <c r="AU217" s="79" t="n"/>
      <c r="AV217" s="79" t="n"/>
      <c r="AW217" s="79" t="n"/>
      <c r="AX217" s="79" t="n"/>
      <c r="AY217" s="79" t="n"/>
      <c r="AZ217" s="79" t="n"/>
      <c r="BA217" s="79" t="n"/>
      <c r="BB217" s="79" t="n"/>
      <c r="BC217" s="79" t="n"/>
      <c r="BD217" s="79" t="n"/>
      <c r="BE217" s="79" t="n"/>
      <c r="BF217" s="79" t="n"/>
      <c r="BG217" s="79" t="n"/>
      <c r="BH217" s="79" t="n"/>
      <c r="BI217" s="79" t="n"/>
      <c r="BJ217" s="79" t="n"/>
      <c r="BK217" s="79" t="n"/>
      <c r="BL217" s="79" t="n"/>
      <c r="BM217" s="79" t="n"/>
      <c r="BN217" s="79" t="n"/>
      <c r="BO217" s="79" t="n"/>
      <c r="BP217" s="79" t="n"/>
      <c r="BQ217" s="79" t="n"/>
      <c r="BR217" s="79" t="n"/>
      <c r="BS217" s="79" t="n"/>
      <c r="BT217" s="79" t="n"/>
      <c r="BU217" s="79" t="n"/>
      <c r="BV217" s="79" t="n"/>
      <c r="BW217" s="79" t="n"/>
      <c r="BX217" s="79" t="n"/>
      <c r="BY217" s="79" t="n"/>
      <c r="BZ217" s="79" t="n"/>
      <c r="CA217" s="79" t="n"/>
      <c r="CB217" s="79" t="n"/>
      <c r="CC217" s="79" t="n"/>
      <c r="CD217" s="79" t="n"/>
      <c r="CE217" s="79" t="n"/>
      <c r="CF217" s="79" t="n"/>
      <c r="CI217" s="78" t="n">
        <v>27</v>
      </c>
      <c r="CJ217" s="79" t="n"/>
      <c r="CK217" s="79" t="n"/>
      <c r="CL217" s="79" t="n"/>
      <c r="CM217" s="79" t="n"/>
      <c r="CN217" s="79" t="n"/>
      <c r="CO217" s="79" t="n"/>
      <c r="CP217" s="79" t="n"/>
      <c r="CQ217" s="79" t="n"/>
      <c r="CR217" s="79" t="n"/>
      <c r="CS217" s="79" t="n"/>
      <c r="CT217" s="79" t="n"/>
      <c r="CU217" s="79" t="n"/>
      <c r="CV217" s="79" t="n"/>
      <c r="CW217" s="79" t="n"/>
      <c r="CX217" s="79" t="n"/>
      <c r="CY217" s="79" t="n"/>
      <c r="CZ217" s="79" t="n"/>
      <c r="DA217" s="79" t="n"/>
      <c r="DB217" s="79" t="n"/>
      <c r="DC217" s="79" t="n"/>
      <c r="DD217" s="79" t="n"/>
      <c r="DE217" s="79" t="n"/>
      <c r="DF217" s="79" t="n"/>
      <c r="DG217" s="79" t="n"/>
      <c r="DH217" s="79" t="n"/>
      <c r="DI217" s="79" t="n"/>
      <c r="DJ217" s="79" t="n"/>
      <c r="DK217" s="79" t="n"/>
      <c r="DL217" s="79" t="n"/>
      <c r="DM217" s="79" t="n"/>
      <c r="DN217" s="79" t="n"/>
      <c r="DO217" s="79" t="n"/>
      <c r="DP217" s="79" t="n"/>
      <c r="DQ217" s="79" t="n"/>
      <c r="DR217" s="79" t="n"/>
      <c r="DS217" s="79" t="n"/>
      <c r="DT217" s="79" t="n"/>
      <c r="DU217" s="79" t="n"/>
      <c r="DV217" s="79" t="n"/>
      <c r="DW217" s="79" t="n"/>
      <c r="DZ217" s="78" t="n">
        <v>27</v>
      </c>
      <c r="EA217" s="79" t="n"/>
      <c r="EB217" s="79" t="n"/>
      <c r="EC217" s="79" t="n"/>
      <c r="ED217" s="79" t="n"/>
      <c r="EE217" s="79" t="n"/>
      <c r="EF217" s="79" t="n"/>
      <c r="EG217" s="79" t="n"/>
      <c r="EH217" s="79" t="n"/>
      <c r="EI217" s="79" t="n"/>
      <c r="EJ217" s="79" t="n"/>
      <c r="EK217" s="79" t="n"/>
      <c r="EL217" s="79" t="n"/>
      <c r="EM217" s="79" t="n"/>
      <c r="EN217" s="79" t="n"/>
      <c r="EO217" s="79" t="n"/>
      <c r="EP217" s="79" t="n"/>
      <c r="EQ217" s="79" t="n"/>
      <c r="ER217" s="79" t="n"/>
      <c r="ES217" s="79" t="n"/>
      <c r="ET217" s="79" t="n"/>
      <c r="EU217" s="79" t="n"/>
      <c r="EV217" s="79" t="n"/>
      <c r="EW217" s="79" t="n"/>
      <c r="EX217" s="79" t="n"/>
      <c r="EY217" s="79" t="n"/>
      <c r="EZ217" s="79" t="n"/>
      <c r="FA217" s="79" t="n"/>
      <c r="FB217" s="79" t="n"/>
      <c r="FC217" s="79" t="n"/>
      <c r="FD217" s="79" t="n"/>
      <c r="FE217" s="79" t="n"/>
      <c r="FF217" s="79" t="n"/>
      <c r="FG217" s="79" t="n"/>
      <c r="FH217" s="79" t="n"/>
      <c r="FI217" s="79" t="n"/>
      <c r="FJ217" s="79" t="n"/>
      <c r="FK217" s="79" t="n"/>
      <c r="FL217" s="79" t="n"/>
      <c r="FM217" s="79" t="n"/>
      <c r="FN217" s="79" t="n"/>
      <c r="FQ217" s="78" t="n">
        <v>27</v>
      </c>
      <c r="FR217" s="79" t="n"/>
      <c r="FS217" s="79" t="n"/>
      <c r="FT217" s="79" t="n"/>
      <c r="FU217" s="79" t="n"/>
      <c r="FV217" s="79" t="n"/>
      <c r="FW217" s="79" t="n"/>
      <c r="FX217" s="79" t="n"/>
      <c r="FY217" s="79" t="n"/>
      <c r="FZ217" s="79" t="n"/>
      <c r="GA217" s="79" t="n"/>
      <c r="GB217" s="79" t="n"/>
      <c r="GC217" s="79" t="n"/>
      <c r="GD217" s="79" t="n"/>
      <c r="GE217" s="79" t="n"/>
      <c r="GF217" s="79" t="n"/>
      <c r="GG217" s="79" t="n"/>
      <c r="GH217" s="79" t="n"/>
      <c r="GI217" s="79" t="n"/>
      <c r="GJ217" s="79" t="n"/>
      <c r="GK217" s="79" t="n"/>
      <c r="GL217" s="79" t="n"/>
      <c r="GM217" s="79" t="n"/>
      <c r="GN217" s="79" t="n"/>
      <c r="GO217" s="79" t="n"/>
      <c r="GP217" s="79" t="n"/>
      <c r="GQ217" s="79" t="n"/>
      <c r="GR217" s="79" t="n"/>
      <c r="GS217" s="79" t="n"/>
      <c r="GT217" s="79" t="n"/>
      <c r="GU217" s="79" t="n"/>
      <c r="GV217" s="79" t="n"/>
      <c r="GW217" s="79" t="n"/>
      <c r="GX217" s="79" t="n"/>
      <c r="GY217" s="79" t="n"/>
      <c r="GZ217" s="79" t="n"/>
      <c r="HA217" s="79" t="n"/>
      <c r="HB217" s="79" t="n"/>
      <c r="HC217" s="79" t="n"/>
      <c r="HD217" s="79" t="n"/>
      <c r="HE217" s="79" t="n"/>
      <c r="HH217" s="78" t="n">
        <v>27</v>
      </c>
      <c r="HI217" s="79" t="n"/>
      <c r="HJ217" s="79" t="n"/>
      <c r="HK217" s="79" t="n"/>
      <c r="HL217" s="79" t="n"/>
      <c r="HM217" s="79" t="n"/>
      <c r="HN217" s="79" t="n"/>
      <c r="HO217" s="79" t="n"/>
      <c r="HP217" s="79" t="n"/>
      <c r="HQ217" s="79" t="n"/>
      <c r="HR217" s="79" t="n"/>
      <c r="HS217" s="79" t="n"/>
      <c r="HT217" s="79" t="n"/>
      <c r="HU217" s="79" t="n"/>
      <c r="HV217" s="79" t="n"/>
      <c r="HW217" s="79" t="n"/>
      <c r="HX217" s="79" t="n"/>
      <c r="HY217" s="79" t="n"/>
      <c r="HZ217" s="79" t="n"/>
      <c r="IA217" s="79" t="n"/>
      <c r="IB217" s="79" t="n"/>
      <c r="IC217" s="79" t="n"/>
      <c r="ID217" s="79" t="n"/>
      <c r="IE217" s="79" t="n"/>
      <c r="IF217" s="79" t="n"/>
      <c r="IG217" s="79" t="n"/>
      <c r="IH217" s="79" t="n"/>
      <c r="II217" s="79" t="n"/>
      <c r="IJ217" s="79" t="n"/>
      <c r="IK217" s="79" t="n"/>
      <c r="IL217" s="79" t="n"/>
      <c r="IM217" s="79" t="n"/>
      <c r="IN217" s="79" t="n"/>
      <c r="IO217" s="79" t="n"/>
      <c r="IP217" s="79" t="n"/>
      <c r="IQ217" s="79" t="n"/>
      <c r="IR217" s="79" t="n"/>
      <c r="IS217" s="79" t="n"/>
      <c r="IT217" s="79" t="n"/>
      <c r="IU217" s="79" t="n"/>
      <c r="IV217" s="79" t="n"/>
      <c r="IY217" s="78" t="n">
        <v>27</v>
      </c>
      <c r="IZ217" s="79" t="n"/>
      <c r="JA217" s="79" t="n"/>
      <c r="JB217" s="79" t="n"/>
      <c r="JC217" s="79" t="n"/>
      <c r="JD217" s="79" t="n"/>
      <c r="JE217" s="79" t="n"/>
      <c r="JF217" s="79" t="n"/>
      <c r="JG217" s="79" t="n"/>
      <c r="JH217" s="79" t="n"/>
      <c r="JI217" s="79" t="n"/>
      <c r="JJ217" s="79" t="n"/>
      <c r="JK217" s="79" t="n"/>
      <c r="JL217" s="79" t="n"/>
      <c r="JM217" s="79" t="n"/>
      <c r="JN217" s="79" t="n"/>
      <c r="JO217" s="79" t="n"/>
      <c r="JP217" s="79" t="n"/>
      <c r="JQ217" s="79" t="n"/>
      <c r="JR217" s="79" t="n"/>
      <c r="JS217" s="79" t="n"/>
      <c r="JT217" s="79" t="n"/>
      <c r="JU217" s="79" t="n"/>
      <c r="JV217" s="79" t="n"/>
      <c r="JW217" s="79" t="n"/>
      <c r="JX217" s="79" t="n"/>
      <c r="JY217" s="79" t="n"/>
      <c r="JZ217" s="79" t="n"/>
      <c r="KA217" s="79" t="n"/>
      <c r="KB217" s="79" t="n"/>
      <c r="KC217" s="79" t="n"/>
      <c r="KD217" s="79" t="n"/>
      <c r="KE217" s="79" t="n"/>
      <c r="KF217" s="79" t="n"/>
      <c r="KG217" s="79" t="n"/>
      <c r="KH217" s="79" t="n"/>
      <c r="KI217" s="79" t="n"/>
      <c r="KJ217" s="79" t="n"/>
      <c r="KK217" s="79" t="n"/>
      <c r="KL217" s="79" t="n"/>
      <c r="KM217" s="79" t="n"/>
      <c r="KP217" s="78" t="n">
        <v>27</v>
      </c>
      <c r="KQ217" s="79" t="n"/>
      <c r="KR217" s="79" t="n"/>
      <c r="KS217" s="79" t="n"/>
      <c r="KT217" s="79" t="n"/>
      <c r="KU217" s="79" t="n"/>
      <c r="KV217" s="79" t="n"/>
      <c r="KW217" s="79" t="n"/>
      <c r="KX217" s="79" t="n"/>
      <c r="KY217" s="79" t="n"/>
      <c r="KZ217" s="79" t="n"/>
      <c r="LA217" s="79" t="n"/>
      <c r="LB217" s="79" t="n"/>
      <c r="LC217" s="79" t="n"/>
      <c r="LD217" s="79" t="n"/>
      <c r="LE217" s="79" t="n"/>
      <c r="LF217" s="79" t="n"/>
      <c r="LG217" s="79" t="n"/>
      <c r="LH217" s="79" t="n"/>
      <c r="LI217" s="79" t="n"/>
      <c r="LJ217" s="79" t="n"/>
      <c r="LK217" s="79" t="n"/>
      <c r="LL217" s="79" t="n"/>
      <c r="LM217" s="79" t="n"/>
      <c r="LN217" s="79" t="n"/>
      <c r="LO217" s="79" t="n"/>
      <c r="LP217" s="79" t="n"/>
      <c r="LQ217" s="79" t="n"/>
      <c r="LR217" s="79" t="n"/>
      <c r="LS217" s="79" t="n"/>
      <c r="LT217" s="79" t="n"/>
      <c r="LU217" s="79" t="n"/>
      <c r="LV217" s="79" t="n"/>
      <c r="LW217" s="79" t="n"/>
      <c r="LX217" s="79" t="n"/>
      <c r="LY217" s="79" t="n"/>
      <c r="LZ217" s="79" t="n"/>
      <c r="MA217" s="79" t="n"/>
      <c r="MB217" s="79" t="n"/>
      <c r="MC217" s="79" t="n"/>
      <c r="MD217" s="79" t="n"/>
      <c r="MG217" s="78" t="n">
        <v>27</v>
      </c>
      <c r="MH217" s="79" t="n"/>
      <c r="MI217" s="79" t="n"/>
      <c r="MJ217" s="79" t="n"/>
      <c r="MK217" s="79" t="n"/>
      <c r="ML217" s="79" t="n"/>
      <c r="MM217" s="79" t="n"/>
      <c r="MN217" s="79" t="n"/>
      <c r="MO217" s="79" t="n"/>
      <c r="MP217" s="79" t="n"/>
      <c r="MQ217" s="79" t="n"/>
      <c r="MR217" s="79" t="n"/>
      <c r="MS217" s="79" t="n"/>
      <c r="MT217" s="79" t="n"/>
      <c r="MU217" s="79" t="n"/>
      <c r="MV217" s="79" t="n"/>
      <c r="MW217" s="79" t="n"/>
      <c r="MX217" s="79" t="n"/>
      <c r="MY217" s="79" t="n"/>
      <c r="MZ217" s="79" t="n"/>
      <c r="NA217" s="79" t="n"/>
      <c r="NB217" s="79" t="n"/>
      <c r="NC217" s="79" t="n"/>
      <c r="ND217" s="79" t="n"/>
      <c r="NE217" s="79" t="n"/>
      <c r="NF217" s="79" t="n"/>
      <c r="NG217" s="79" t="n"/>
      <c r="NH217" s="79" t="n"/>
      <c r="NI217" s="79" t="n"/>
      <c r="NJ217" s="79" t="n"/>
      <c r="NK217" s="79" t="n"/>
      <c r="NL217" s="79" t="n"/>
      <c r="NM217" s="79" t="n"/>
      <c r="NN217" s="79" t="n"/>
      <c r="NO217" s="79" t="n"/>
      <c r="NP217" s="79" t="n"/>
      <c r="NQ217" s="79" t="n"/>
      <c r="NR217" s="79" t="n"/>
      <c r="NS217" s="79" t="n"/>
      <c r="NT217" s="79" t="n"/>
      <c r="NU217" s="79" t="n"/>
      <c r="NX217" s="78" t="n">
        <v>27</v>
      </c>
      <c r="NY217" s="79" t="n"/>
      <c r="NZ217" s="79" t="n"/>
      <c r="OA217" s="79" t="n"/>
      <c r="OB217" s="79" t="n"/>
      <c r="OC217" s="79" t="n"/>
      <c r="OD217" s="79" t="n"/>
      <c r="OE217" s="79" t="n"/>
      <c r="OF217" s="79" t="n"/>
      <c r="OG217" s="79" t="n"/>
      <c r="OH217" s="79" t="n"/>
      <c r="OI217" s="79" t="n"/>
      <c r="OJ217" s="79" t="n"/>
      <c r="OK217" s="79" t="n"/>
      <c r="OL217" s="79" t="n"/>
      <c r="OM217" s="79" t="n"/>
      <c r="ON217" s="79" t="n"/>
      <c r="OO217" s="79" t="n"/>
      <c r="OP217" s="79" t="n"/>
      <c r="OQ217" s="79" t="n"/>
      <c r="OR217" s="79" t="n"/>
      <c r="OS217" s="79" t="n"/>
      <c r="OT217" s="79" t="n"/>
      <c r="OU217" s="79" t="n"/>
      <c r="OV217" s="79" t="n"/>
      <c r="OW217" s="79" t="n"/>
      <c r="OX217" s="79" t="n"/>
      <c r="OY217" s="79" t="n"/>
      <c r="OZ217" s="79" t="n"/>
      <c r="PA217" s="79" t="n"/>
      <c r="PB217" s="79" t="n"/>
      <c r="PC217" s="79" t="n"/>
      <c r="PD217" s="79" t="n"/>
      <c r="PE217" s="79" t="n"/>
      <c r="PF217" s="79" t="n"/>
      <c r="PG217" s="79" t="n"/>
      <c r="PH217" s="79" t="n"/>
      <c r="PI217" s="79" t="n"/>
      <c r="PJ217" s="79" t="n"/>
      <c r="PK217" s="79" t="n"/>
      <c r="PL217" s="79" t="n"/>
      <c r="PO217" s="78" t="n">
        <v>27</v>
      </c>
      <c r="PP217" s="79" t="n"/>
      <c r="PQ217" s="79" t="n"/>
      <c r="PR217" s="79" t="n"/>
      <c r="PS217" s="79" t="n"/>
      <c r="PT217" s="79" t="n"/>
      <c r="PU217" s="79" t="n"/>
      <c r="PV217" s="79" t="n"/>
      <c r="PW217" s="79" t="n"/>
      <c r="PX217" s="79" t="n"/>
      <c r="PY217" s="79" t="n"/>
      <c r="PZ217" s="79" t="n"/>
      <c r="QA217" s="79" t="n"/>
      <c r="QB217" s="79" t="n"/>
      <c r="QC217" s="79" t="n"/>
      <c r="QD217" s="79" t="n"/>
      <c r="QE217" s="79" t="n"/>
      <c r="QF217" s="79" t="n"/>
      <c r="QG217" s="79" t="n"/>
      <c r="QH217" s="79" t="n"/>
      <c r="QI217" s="79" t="n"/>
      <c r="QJ217" s="79" t="n"/>
      <c r="QK217" s="79" t="n"/>
      <c r="QL217" s="79" t="n"/>
      <c r="QM217" s="79" t="n"/>
      <c r="QN217" s="79" t="n"/>
      <c r="QO217" s="79" t="n"/>
      <c r="QP217" s="79" t="n"/>
      <c r="QQ217" s="79" t="n"/>
      <c r="QR217" s="79" t="n"/>
      <c r="QS217" s="79" t="n"/>
      <c r="QT217" s="79" t="n"/>
      <c r="QU217" s="79" t="n"/>
      <c r="QV217" s="79" t="n"/>
      <c r="QW217" s="79" t="n"/>
      <c r="QX217" s="79" t="n"/>
      <c r="QY217" s="79" t="n"/>
      <c r="QZ217" s="79" t="n"/>
      <c r="RA217" s="79" t="n"/>
      <c r="RB217" s="79" t="n"/>
      <c r="RC217" s="79" t="n"/>
      <c r="RF217" s="78" t="n">
        <v>27</v>
      </c>
      <c r="RG217" s="79" t="n"/>
      <c r="RH217" s="79" t="n"/>
      <c r="RI217" s="79" t="n"/>
      <c r="RJ217" s="79" t="n"/>
      <c r="RK217" s="79" t="n"/>
      <c r="RL217" s="79" t="n"/>
      <c r="RM217" s="79" t="n"/>
      <c r="RN217" s="79" t="n"/>
      <c r="RO217" s="79" t="n"/>
      <c r="RP217" s="79" t="n"/>
      <c r="RQ217" s="79" t="n"/>
      <c r="RR217" s="79" t="n"/>
      <c r="RS217" s="79" t="n"/>
      <c r="RT217" s="79" t="n"/>
      <c r="RU217" s="79" t="n"/>
      <c r="RV217" s="79" t="n"/>
      <c r="RW217" s="79" t="n"/>
      <c r="RX217" s="79" t="n"/>
      <c r="RY217" s="79" t="n"/>
      <c r="RZ217" s="79" t="n"/>
      <c r="SA217" s="79" t="n"/>
      <c r="SB217" s="79" t="n"/>
      <c r="SC217" s="79" t="n"/>
      <c r="SD217" s="79" t="n"/>
      <c r="SE217" s="79" t="n"/>
      <c r="SF217" s="79" t="n"/>
      <c r="SG217" s="79" t="n"/>
      <c r="SH217" s="79" t="n"/>
      <c r="SI217" s="79" t="n"/>
      <c r="SJ217" s="79" t="n"/>
      <c r="SK217" s="79" t="n"/>
      <c r="SL217" s="79" t="n"/>
      <c r="SM217" s="79" t="n"/>
      <c r="SN217" s="79" t="n"/>
      <c r="SO217" s="79" t="n"/>
      <c r="SP217" s="79" t="n"/>
      <c r="SQ217" s="79" t="n"/>
      <c r="SR217" s="79" t="n"/>
      <c r="SS217" s="79" t="n"/>
      <c r="ST217" s="79" t="n"/>
      <c r="SW217" s="78" t="n">
        <v>27</v>
      </c>
      <c r="SX217" s="79" t="n"/>
      <c r="SY217" s="79" t="n"/>
      <c r="SZ217" s="79" t="n"/>
      <c r="TA217" s="79" t="n"/>
      <c r="TB217" s="79" t="n"/>
      <c r="TC217" s="79" t="n"/>
      <c r="TD217" s="79" t="n"/>
      <c r="TE217" s="79" t="n"/>
      <c r="TF217" s="79" t="n"/>
      <c r="TG217" s="79" t="n"/>
      <c r="TH217" s="79" t="n"/>
      <c r="TI217" s="79" t="n"/>
      <c r="TJ217" s="79" t="n"/>
      <c r="TK217" s="79" t="n"/>
      <c r="TL217" s="79" t="n"/>
      <c r="TM217" s="79" t="n"/>
      <c r="TN217" s="79" t="n"/>
      <c r="TO217" s="79" t="n"/>
      <c r="TP217" s="79" t="n"/>
      <c r="TQ217" s="79" t="n"/>
      <c r="TR217" s="79" t="n"/>
      <c r="TS217" s="79" t="n"/>
      <c r="TT217" s="79" t="n"/>
      <c r="TU217" s="79" t="n"/>
      <c r="TV217" s="79" t="n"/>
      <c r="TW217" s="79" t="n"/>
      <c r="TX217" s="79" t="n"/>
      <c r="TY217" s="79" t="n"/>
      <c r="TZ217" s="79" t="n"/>
      <c r="UA217" s="79" t="n"/>
      <c r="UB217" s="79" t="n"/>
      <c r="UC217" s="79" t="n"/>
      <c r="UD217" s="79" t="n"/>
      <c r="UE217" s="79" t="n"/>
      <c r="UF217" s="79" t="n"/>
      <c r="UG217" s="79" t="n"/>
      <c r="UH217" s="79" t="n"/>
      <c r="UI217" s="79" t="n"/>
      <c r="UJ217" s="79" t="n"/>
      <c r="UK217" s="79" t="n"/>
      <c r="UN217" s="78" t="n">
        <v>27</v>
      </c>
      <c r="UO217" s="79" t="n"/>
      <c r="UP217" s="79" t="n"/>
      <c r="UQ217" s="79" t="n"/>
      <c r="UR217" s="79" t="n"/>
      <c r="US217" s="79" t="n"/>
      <c r="UT217" s="79" t="n"/>
      <c r="UU217" s="79" t="n"/>
      <c r="UV217" s="79" t="n"/>
      <c r="UW217" s="79" t="n"/>
      <c r="UX217" s="79" t="n"/>
      <c r="UY217" s="79" t="n"/>
      <c r="UZ217" s="79" t="n"/>
      <c r="VA217" s="79" t="n"/>
      <c r="VB217" s="79" t="n"/>
      <c r="VC217" s="79" t="n"/>
      <c r="VD217" s="79" t="n"/>
      <c r="VE217" s="79" t="n"/>
      <c r="VF217" s="79" t="n"/>
      <c r="VG217" s="79" t="n"/>
      <c r="VH217" s="79" t="n"/>
      <c r="VI217" s="79" t="n"/>
      <c r="VJ217" s="79" t="n"/>
      <c r="VK217" s="79" t="n"/>
      <c r="VL217" s="79" t="n"/>
      <c r="VM217" s="79" t="n"/>
      <c r="VN217" s="79" t="n"/>
      <c r="VO217" s="79" t="n"/>
      <c r="VP217" s="79" t="n"/>
      <c r="VQ217" s="79" t="n"/>
      <c r="VR217" s="79" t="n"/>
      <c r="VS217" s="79" t="n"/>
      <c r="VT217" s="79" t="n"/>
      <c r="VU217" s="79" t="n"/>
      <c r="VV217" s="79" t="n"/>
      <c r="VW217" s="79" t="n"/>
      <c r="VX217" s="79" t="n"/>
      <c r="VY217" s="79" t="n"/>
      <c r="VZ217" s="79" t="n"/>
      <c r="WA217" s="79" t="n"/>
      <c r="WB217" s="79" t="n"/>
      <c r="WE217" s="78" t="n">
        <v>27</v>
      </c>
      <c r="WF217" s="79" t="n"/>
      <c r="WG217" s="79" t="n"/>
      <c r="WH217" s="79" t="n"/>
      <c r="WI217" s="79" t="n"/>
      <c r="WJ217" s="79" t="n"/>
      <c r="WK217" s="79" t="n"/>
      <c r="WL217" s="79" t="n"/>
      <c r="WM217" s="79" t="n"/>
      <c r="WN217" s="79" t="n"/>
      <c r="WO217" s="79" t="n"/>
      <c r="WP217" s="79" t="n"/>
      <c r="WQ217" s="79" t="n"/>
      <c r="WR217" s="79" t="n"/>
      <c r="WS217" s="79" t="n"/>
      <c r="WT217" s="79" t="n"/>
      <c r="WU217" s="79" t="n"/>
      <c r="WV217" s="79" t="n"/>
      <c r="WW217" s="79" t="n"/>
      <c r="WX217" s="79" t="n"/>
      <c r="WY217" s="79" t="n"/>
      <c r="WZ217" s="79" t="n"/>
      <c r="XA217" s="79" t="n"/>
      <c r="XB217" s="79" t="n"/>
      <c r="XC217" s="79" t="n"/>
      <c r="XD217" s="79" t="n"/>
      <c r="XE217" s="79" t="n"/>
      <c r="XF217" s="79" t="n"/>
      <c r="XG217" s="79" t="n"/>
      <c r="XH217" s="79" t="n"/>
      <c r="XI217" s="79" t="n"/>
      <c r="XJ217" s="79" t="n"/>
      <c r="XK217" s="79" t="n"/>
      <c r="XL217" s="79" t="n"/>
      <c r="XM217" s="79" t="n"/>
      <c r="XN217" s="79" t="n"/>
      <c r="XO217" s="79" t="n"/>
      <c r="XP217" s="79" t="n"/>
      <c r="XQ217" s="79" t="n"/>
      <c r="XR217" s="79" t="n"/>
      <c r="XS217" s="79" t="n"/>
      <c r="XV217" s="78" t="n">
        <v>27</v>
      </c>
      <c r="XW217" s="79" t="n"/>
      <c r="XX217" s="79" t="n"/>
      <c r="XY217" s="79" t="n"/>
      <c r="XZ217" s="79" t="n"/>
      <c r="YA217" s="79" t="n"/>
      <c r="YB217" s="79" t="n"/>
      <c r="YC217" s="79" t="n"/>
      <c r="YD217" s="79" t="n"/>
      <c r="YE217" s="79" t="n"/>
      <c r="YF217" s="79" t="n"/>
      <c r="YG217" s="79" t="n"/>
      <c r="YH217" s="79" t="n"/>
      <c r="YI217" s="79" t="n"/>
      <c r="YJ217" s="79" t="n"/>
      <c r="YK217" s="79" t="n"/>
      <c r="YL217" s="79" t="n"/>
      <c r="YM217" s="79" t="n"/>
      <c r="YN217" s="79" t="n"/>
      <c r="YO217" s="79" t="n"/>
      <c r="YP217" s="79" t="n"/>
      <c r="YQ217" s="79" t="n"/>
      <c r="YR217" s="79" t="n"/>
      <c r="YS217" s="79" t="n"/>
      <c r="YT217" s="79" t="n"/>
      <c r="YU217" s="79" t="n"/>
      <c r="YV217" s="79" t="n"/>
      <c r="YW217" s="79" t="n"/>
      <c r="YX217" s="79" t="n"/>
      <c r="YY217" s="79" t="n"/>
      <c r="YZ217" s="79" t="n"/>
      <c r="ZA217" s="79" t="n"/>
      <c r="ZB217" s="79" t="n"/>
      <c r="ZC217" s="79" t="n"/>
      <c r="ZD217" s="79" t="n"/>
      <c r="ZE217" s="79" t="n"/>
      <c r="ZF217" s="79" t="n"/>
      <c r="ZG217" s="79" t="n"/>
      <c r="ZH217" s="79" t="n"/>
      <c r="ZI217" s="79" t="n"/>
      <c r="ZJ217" s="79" t="n"/>
      <c r="ZM217" s="78" t="n">
        <v>27</v>
      </c>
      <c r="ZN217" s="79" t="n"/>
      <c r="ZO217" s="79" t="n"/>
      <c r="ZP217" s="79" t="n"/>
      <c r="ZQ217" s="79" t="n"/>
      <c r="ZR217" s="79" t="n"/>
      <c r="ZS217" s="79" t="n"/>
      <c r="ZT217" s="79" t="n"/>
      <c r="ZU217" s="79" t="n"/>
      <c r="ZV217" s="79" t="n"/>
      <c r="ZW217" s="79" t="n"/>
      <c r="ZX217" s="79" t="n"/>
      <c r="ZY217" s="79" t="n"/>
      <c r="ZZ217" s="79" t="n"/>
      <c r="AAA217" s="79" t="n"/>
      <c r="AAB217" s="79" t="n"/>
      <c r="AAC217" s="79" t="n"/>
      <c r="AAD217" s="79" t="n"/>
      <c r="AAE217" s="79" t="n"/>
      <c r="AAF217" s="79" t="n"/>
      <c r="AAG217" s="79" t="n"/>
      <c r="AAH217" s="79" t="n"/>
      <c r="AAI217" s="79" t="n"/>
      <c r="AAJ217" s="79" t="n"/>
      <c r="AAK217" s="79" t="n"/>
      <c r="AAL217" s="79" t="n"/>
      <c r="AAM217" s="79" t="n"/>
      <c r="AAN217" s="79" t="n"/>
      <c r="AAO217" s="79" t="n"/>
      <c r="AAP217" s="79" t="n"/>
      <c r="AAQ217" s="79" t="n"/>
      <c r="AAR217" s="79" t="n"/>
      <c r="AAS217" s="79" t="n"/>
      <c r="AAT217" s="79" t="n"/>
      <c r="AAU217" s="79" t="n"/>
      <c r="AAV217" s="79" t="n"/>
      <c r="AAW217" s="79" t="n"/>
      <c r="AAX217" s="79" t="n"/>
      <c r="AAY217" s="79" t="n"/>
      <c r="AAZ217" s="79" t="n"/>
      <c r="ABA217" s="79" t="n"/>
      <c r="ABD217" s="78" t="n">
        <v>27</v>
      </c>
      <c r="ABE217" s="79" t="n"/>
      <c r="ABF217" s="79" t="n"/>
      <c r="ABG217" s="79" t="n"/>
      <c r="ABH217" s="79" t="n"/>
      <c r="ABI217" s="79" t="n"/>
      <c r="ABJ217" s="79" t="n"/>
      <c r="ABK217" s="79" t="n"/>
      <c r="ABL217" s="79" t="n"/>
      <c r="ABM217" s="79" t="n"/>
      <c r="ABN217" s="79" t="n"/>
      <c r="ABO217" s="79" t="n"/>
      <c r="ABP217" s="79" t="n"/>
      <c r="ABQ217" s="79" t="n"/>
      <c r="ABR217" s="79" t="n"/>
      <c r="ABS217" s="79" t="n"/>
      <c r="ABT217" s="79" t="n"/>
      <c r="ABU217" s="79" t="n"/>
      <c r="ABV217" s="79" t="n"/>
      <c r="ABW217" s="79" t="n"/>
      <c r="ABX217" s="79" t="n"/>
      <c r="ABY217" s="79" t="n"/>
      <c r="ABZ217" s="79" t="n"/>
      <c r="ACA217" s="79" t="n"/>
      <c r="ACB217" s="79" t="n"/>
      <c r="ACC217" s="79" t="n"/>
      <c r="ACD217" s="79" t="n"/>
      <c r="ACE217" s="79" t="n"/>
      <c r="ACF217" s="79" t="n"/>
      <c r="ACG217" s="79" t="n"/>
      <c r="ACH217" s="79" t="n"/>
      <c r="ACI217" s="79" t="n"/>
      <c r="ACJ217" s="79" t="n"/>
      <c r="ACK217" s="79" t="n"/>
      <c r="ACL217" s="79" t="n"/>
      <c r="ACM217" s="79" t="n"/>
      <c r="ACN217" s="79" t="n"/>
      <c r="ACO217" s="79" t="n"/>
      <c r="ACP217" s="79" t="n"/>
      <c r="ACQ217" s="79" t="n"/>
      <c r="ACR217" s="79" t="n"/>
      <c r="ACU217" s="78" t="n">
        <v>27</v>
      </c>
      <c r="ACV217" s="79" t="n"/>
      <c r="ACW217" s="79" t="n"/>
      <c r="ACX217" s="79" t="n"/>
      <c r="ACY217" s="79" t="n"/>
      <c r="ACZ217" s="79" t="n"/>
      <c r="ADA217" s="79" t="n"/>
      <c r="ADB217" s="79" t="n"/>
      <c r="ADC217" s="79" t="n"/>
      <c r="ADD217" s="79" t="n"/>
      <c r="ADE217" s="79" t="n"/>
      <c r="ADF217" s="79" t="n"/>
      <c r="ADG217" s="79" t="n"/>
      <c r="ADH217" s="79" t="n"/>
      <c r="ADI217" s="79" t="n"/>
      <c r="ADJ217" s="79" t="n"/>
      <c r="ADK217" s="79" t="n"/>
      <c r="ADL217" s="79" t="n"/>
      <c r="ADM217" s="79" t="n"/>
      <c r="ADN217" s="79" t="n"/>
      <c r="ADO217" s="79" t="n"/>
      <c r="ADP217" s="79" t="n"/>
      <c r="ADQ217" s="79" t="n"/>
      <c r="ADR217" s="79" t="n"/>
      <c r="ADS217" s="79" t="n"/>
      <c r="ADT217" s="79" t="n"/>
      <c r="ADU217" s="79" t="n"/>
      <c r="ADV217" s="79" t="n"/>
      <c r="ADW217" s="79" t="n"/>
      <c r="ADX217" s="79" t="n"/>
      <c r="ADY217" s="79" t="n"/>
      <c r="ADZ217" s="79" t="n"/>
      <c r="AEA217" s="79" t="n"/>
      <c r="AEB217" s="79" t="n"/>
      <c r="AEC217" s="79" t="n"/>
      <c r="AED217" s="79" t="n"/>
      <c r="AEE217" s="79" t="n"/>
      <c r="AEF217" s="79" t="n"/>
      <c r="AEG217" s="79" t="n"/>
      <c r="AEH217" s="79" t="n"/>
      <c r="AEI217" s="79" t="n"/>
      <c r="AEL217" s="78" t="n">
        <v>27</v>
      </c>
      <c r="AEM217" s="79" t="n"/>
      <c r="AEN217" s="79" t="n"/>
      <c r="AEO217" s="79" t="n"/>
      <c r="AEP217" s="79" t="n"/>
      <c r="AEQ217" s="79" t="n"/>
      <c r="AER217" s="79" t="n"/>
      <c r="AES217" s="79" t="n"/>
      <c r="AET217" s="79" t="n"/>
      <c r="AEU217" s="79" t="n"/>
      <c r="AEV217" s="79" t="n"/>
      <c r="AEW217" s="79" t="n"/>
      <c r="AEX217" s="79" t="n"/>
      <c r="AEY217" s="79" t="n"/>
      <c r="AEZ217" s="79" t="n"/>
      <c r="AFA217" s="79" t="n"/>
      <c r="AFB217" s="79" t="n"/>
      <c r="AFC217" s="79" t="n"/>
      <c r="AFD217" s="79" t="n"/>
      <c r="AFE217" s="79" t="n"/>
      <c r="AFF217" s="79" t="n"/>
      <c r="AFG217" s="79" t="n"/>
      <c r="AFH217" s="79" t="n"/>
      <c r="AFI217" s="79" t="n"/>
      <c r="AFJ217" s="79" t="n"/>
      <c r="AFK217" s="79" t="n"/>
      <c r="AFL217" s="79" t="n"/>
      <c r="AFM217" s="79" t="n"/>
      <c r="AFN217" s="79" t="n"/>
      <c r="AFO217" s="79" t="n"/>
      <c r="AFP217" s="79" t="n"/>
      <c r="AFQ217" s="79" t="n"/>
      <c r="AFR217" s="79" t="n"/>
      <c r="AFS217" s="79" t="n"/>
      <c r="AFT217" s="79" t="n"/>
      <c r="AFU217" s="79" t="n"/>
      <c r="AFV217" s="79" t="n"/>
      <c r="AFW217" s="79" t="n"/>
      <c r="AFX217" s="79" t="n"/>
      <c r="AFY217" s="79" t="n"/>
      <c r="AFZ217" s="79" t="n"/>
    </row>
    <row r="218">
      <c r="A218" s="78" t="n">
        <v>28</v>
      </c>
      <c r="B218" s="79" t="n"/>
      <c r="C218" s="79" t="n"/>
      <c r="D218" s="79" t="n"/>
      <c r="E218" s="79" t="n"/>
      <c r="F218" s="79" t="n"/>
      <c r="G218" s="79" t="n"/>
      <c r="H218" s="79" t="n"/>
      <c r="I218" s="79" t="n"/>
      <c r="J218" s="79" t="n"/>
      <c r="K218" s="79" t="n"/>
      <c r="L218" s="79" t="n"/>
      <c r="M218" s="79" t="n"/>
      <c r="N218" s="79" t="n"/>
      <c r="O218" s="79" t="n"/>
      <c r="P218" s="79" t="n"/>
      <c r="Q218" s="79" t="n"/>
      <c r="R218" s="79" t="n"/>
      <c r="S218" s="79" t="n"/>
      <c r="T218" s="79" t="n"/>
      <c r="U218" s="79" t="n"/>
      <c r="V218" s="79" t="n"/>
      <c r="W218" s="79" t="n"/>
      <c r="X218" s="79" t="n"/>
      <c r="Y218" s="79" t="n"/>
      <c r="Z218" s="79" t="n"/>
      <c r="AA218" s="79" t="n"/>
      <c r="AB218" s="79" t="n"/>
      <c r="AC218" s="79" t="n"/>
      <c r="AD218" s="79" t="n"/>
      <c r="AE218" s="79" t="n"/>
      <c r="AF218" s="79" t="n"/>
      <c r="AG218" s="79" t="n"/>
      <c r="AH218" s="79" t="n"/>
      <c r="AI218" s="79" t="n"/>
      <c r="AJ218" s="79" t="n"/>
      <c r="AK218" s="79" t="n"/>
      <c r="AL218" s="79" t="n"/>
      <c r="AM218" s="79" t="n"/>
      <c r="AN218" s="79" t="n"/>
      <c r="AO218" s="79" t="n"/>
      <c r="AR218" s="78" t="n">
        <v>28</v>
      </c>
      <c r="AS218" s="79" t="n"/>
      <c r="AT218" s="79" t="n"/>
      <c r="AU218" s="79" t="n"/>
      <c r="AV218" s="79" t="n"/>
      <c r="AW218" s="79" t="n"/>
      <c r="AX218" s="79" t="n"/>
      <c r="AY218" s="79" t="n"/>
      <c r="AZ218" s="79" t="n"/>
      <c r="BA218" s="79" t="n"/>
      <c r="BB218" s="79" t="n"/>
      <c r="BC218" s="79" t="n"/>
      <c r="BD218" s="79" t="n"/>
      <c r="BE218" s="79" t="n"/>
      <c r="BF218" s="79" t="n"/>
      <c r="BG218" s="79" t="n"/>
      <c r="BH218" s="79" t="n"/>
      <c r="BI218" s="79" t="n"/>
      <c r="BJ218" s="79" t="n"/>
      <c r="BK218" s="79" t="n"/>
      <c r="BL218" s="79" t="n"/>
      <c r="BM218" s="79" t="n"/>
      <c r="BN218" s="79" t="n"/>
      <c r="BO218" s="79" t="n"/>
      <c r="BP218" s="79" t="n"/>
      <c r="BQ218" s="79" t="n"/>
      <c r="BR218" s="79" t="n"/>
      <c r="BS218" s="79" t="n"/>
      <c r="BT218" s="79" t="n"/>
      <c r="BU218" s="79" t="n"/>
      <c r="BV218" s="79" t="n"/>
      <c r="BW218" s="79" t="n"/>
      <c r="BX218" s="79" t="n"/>
      <c r="BY218" s="79" t="n"/>
      <c r="BZ218" s="79" t="n"/>
      <c r="CA218" s="79" t="n"/>
      <c r="CB218" s="79" t="n"/>
      <c r="CC218" s="79" t="n"/>
      <c r="CD218" s="79" t="n"/>
      <c r="CE218" s="79" t="n"/>
      <c r="CF218" s="79" t="n"/>
      <c r="CI218" s="78" t="n">
        <v>28</v>
      </c>
      <c r="CJ218" s="79" t="n"/>
      <c r="CK218" s="79" t="n"/>
      <c r="CL218" s="79" t="n"/>
      <c r="CM218" s="79" t="n"/>
      <c r="CN218" s="79" t="n"/>
      <c r="CO218" s="79" t="n"/>
      <c r="CP218" s="79" t="n"/>
      <c r="CQ218" s="79" t="n"/>
      <c r="CR218" s="79" t="n"/>
      <c r="CS218" s="79" t="n"/>
      <c r="CT218" s="79" t="n"/>
      <c r="CU218" s="79" t="n"/>
      <c r="CV218" s="79" t="n"/>
      <c r="CW218" s="79" t="n"/>
      <c r="CX218" s="79" t="n"/>
      <c r="CY218" s="79" t="n"/>
      <c r="CZ218" s="79" t="n"/>
      <c r="DA218" s="79" t="n"/>
      <c r="DB218" s="79" t="n"/>
      <c r="DC218" s="79" t="n"/>
      <c r="DD218" s="79" t="n"/>
      <c r="DE218" s="79" t="n"/>
      <c r="DF218" s="79" t="n"/>
      <c r="DG218" s="79" t="n"/>
      <c r="DH218" s="79" t="n"/>
      <c r="DI218" s="79" t="n"/>
      <c r="DJ218" s="79" t="n"/>
      <c r="DK218" s="79" t="n"/>
      <c r="DL218" s="79" t="n"/>
      <c r="DM218" s="79" t="n"/>
      <c r="DN218" s="79" t="n"/>
      <c r="DO218" s="79" t="n"/>
      <c r="DP218" s="79" t="n"/>
      <c r="DQ218" s="79" t="n"/>
      <c r="DR218" s="79" t="n"/>
      <c r="DS218" s="79" t="n"/>
      <c r="DT218" s="79" t="n"/>
      <c r="DU218" s="79" t="n"/>
      <c r="DV218" s="79" t="n"/>
      <c r="DW218" s="79" t="n"/>
      <c r="DZ218" s="78" t="n">
        <v>28</v>
      </c>
      <c r="EA218" s="79" t="n"/>
      <c r="EB218" s="79" t="n"/>
      <c r="EC218" s="79" t="n"/>
      <c r="ED218" s="79" t="n"/>
      <c r="EE218" s="79" t="n"/>
      <c r="EF218" s="79" t="n"/>
      <c r="EG218" s="79" t="n"/>
      <c r="EH218" s="79" t="n"/>
      <c r="EI218" s="79" t="n"/>
      <c r="EJ218" s="79" t="n"/>
      <c r="EK218" s="79" t="n"/>
      <c r="EL218" s="79" t="n"/>
      <c r="EM218" s="79" t="n"/>
      <c r="EN218" s="79" t="n"/>
      <c r="EO218" s="79" t="n"/>
      <c r="EP218" s="79" t="n"/>
      <c r="EQ218" s="79" t="n"/>
      <c r="ER218" s="79" t="n"/>
      <c r="ES218" s="79" t="n"/>
      <c r="ET218" s="79" t="n"/>
      <c r="EU218" s="79" t="n"/>
      <c r="EV218" s="79" t="n"/>
      <c r="EW218" s="79" t="n"/>
      <c r="EX218" s="79" t="n"/>
      <c r="EY218" s="79" t="n"/>
      <c r="EZ218" s="79" t="n"/>
      <c r="FA218" s="79" t="n"/>
      <c r="FB218" s="79" t="n"/>
      <c r="FC218" s="79" t="n"/>
      <c r="FD218" s="79" t="n"/>
      <c r="FE218" s="79" t="n"/>
      <c r="FF218" s="79" t="n"/>
      <c r="FG218" s="79" t="n"/>
      <c r="FH218" s="79" t="n"/>
      <c r="FI218" s="79" t="n"/>
      <c r="FJ218" s="79" t="n"/>
      <c r="FK218" s="79" t="n"/>
      <c r="FL218" s="79" t="n"/>
      <c r="FM218" s="79" t="n"/>
      <c r="FN218" s="79" t="n"/>
      <c r="FQ218" s="78" t="n">
        <v>28</v>
      </c>
      <c r="FR218" s="79" t="n"/>
      <c r="FS218" s="79" t="n"/>
      <c r="FT218" s="79" t="n"/>
      <c r="FU218" s="79" t="n"/>
      <c r="FV218" s="79" t="n"/>
      <c r="FW218" s="79" t="n"/>
      <c r="FX218" s="79" t="n"/>
      <c r="FY218" s="79" t="n"/>
      <c r="FZ218" s="79" t="n"/>
      <c r="GA218" s="79" t="n"/>
      <c r="GB218" s="79" t="n"/>
      <c r="GC218" s="79" t="n"/>
      <c r="GD218" s="79" t="n"/>
      <c r="GE218" s="79" t="n"/>
      <c r="GF218" s="79" t="n"/>
      <c r="GG218" s="79" t="n"/>
      <c r="GH218" s="79" t="n"/>
      <c r="GI218" s="79" t="n"/>
      <c r="GJ218" s="79" t="n"/>
      <c r="GK218" s="79" t="n"/>
      <c r="GL218" s="79" t="n"/>
      <c r="GM218" s="79" t="n"/>
      <c r="GN218" s="79" t="n"/>
      <c r="GO218" s="79" t="n"/>
      <c r="GP218" s="79" t="n"/>
      <c r="GQ218" s="79" t="n"/>
      <c r="GR218" s="79" t="n"/>
      <c r="GS218" s="79" t="n"/>
      <c r="GT218" s="79" t="n"/>
      <c r="GU218" s="79" t="n"/>
      <c r="GV218" s="79" t="n"/>
      <c r="GW218" s="79" t="n"/>
      <c r="GX218" s="79" t="n"/>
      <c r="GY218" s="79" t="n"/>
      <c r="GZ218" s="79" t="n"/>
      <c r="HA218" s="79" t="n"/>
      <c r="HB218" s="79" t="n"/>
      <c r="HC218" s="79" t="n"/>
      <c r="HD218" s="79" t="n"/>
      <c r="HE218" s="79" t="n"/>
      <c r="HH218" s="78" t="n">
        <v>28</v>
      </c>
      <c r="HI218" s="79" t="n"/>
      <c r="HJ218" s="79" t="n"/>
      <c r="HK218" s="79" t="n"/>
      <c r="HL218" s="79" t="n"/>
      <c r="HM218" s="79" t="n"/>
      <c r="HN218" s="79" t="n"/>
      <c r="HO218" s="79" t="n"/>
      <c r="HP218" s="79" t="n"/>
      <c r="HQ218" s="79" t="n"/>
      <c r="HR218" s="79" t="n"/>
      <c r="HS218" s="79" t="n"/>
      <c r="HT218" s="79" t="n"/>
      <c r="HU218" s="79" t="n"/>
      <c r="HV218" s="79" t="n"/>
      <c r="HW218" s="79" t="n"/>
      <c r="HX218" s="79" t="n"/>
      <c r="HY218" s="79" t="n"/>
      <c r="HZ218" s="79" t="n"/>
      <c r="IA218" s="79" t="n"/>
      <c r="IB218" s="79" t="n"/>
      <c r="IC218" s="79" t="n"/>
      <c r="ID218" s="79" t="n"/>
      <c r="IE218" s="79" t="n"/>
      <c r="IF218" s="79" t="n"/>
      <c r="IG218" s="79" t="n"/>
      <c r="IH218" s="79" t="n"/>
      <c r="II218" s="79" t="n"/>
      <c r="IJ218" s="79" t="n"/>
      <c r="IK218" s="79" t="n"/>
      <c r="IL218" s="79" t="n"/>
      <c r="IM218" s="79" t="n"/>
      <c r="IN218" s="79" t="n"/>
      <c r="IO218" s="79" t="n"/>
      <c r="IP218" s="79" t="n"/>
      <c r="IQ218" s="79" t="n"/>
      <c r="IR218" s="79" t="n"/>
      <c r="IS218" s="79" t="n"/>
      <c r="IT218" s="79" t="n"/>
      <c r="IU218" s="79" t="n"/>
      <c r="IV218" s="79" t="n"/>
      <c r="IY218" s="78" t="n">
        <v>28</v>
      </c>
      <c r="IZ218" s="79" t="n"/>
      <c r="JA218" s="79" t="n"/>
      <c r="JB218" s="79" t="n"/>
      <c r="JC218" s="79" t="n"/>
      <c r="JD218" s="79" t="n"/>
      <c r="JE218" s="79" t="n"/>
      <c r="JF218" s="79" t="n"/>
      <c r="JG218" s="79" t="n"/>
      <c r="JH218" s="79" t="n"/>
      <c r="JI218" s="79" t="n"/>
      <c r="JJ218" s="79" t="n"/>
      <c r="JK218" s="79" t="n"/>
      <c r="JL218" s="79" t="n"/>
      <c r="JM218" s="79" t="n"/>
      <c r="JN218" s="79" t="n"/>
      <c r="JO218" s="79" t="n"/>
      <c r="JP218" s="79" t="n"/>
      <c r="JQ218" s="79" t="n"/>
      <c r="JR218" s="79" t="n"/>
      <c r="JS218" s="79" t="n"/>
      <c r="JT218" s="79" t="n"/>
      <c r="JU218" s="79" t="n"/>
      <c r="JV218" s="79" t="n"/>
      <c r="JW218" s="79" t="n"/>
      <c r="JX218" s="79" t="n"/>
      <c r="JY218" s="79" t="n"/>
      <c r="JZ218" s="79" t="n"/>
      <c r="KA218" s="79" t="n"/>
      <c r="KB218" s="79" t="n"/>
      <c r="KC218" s="79" t="n"/>
      <c r="KD218" s="79" t="n"/>
      <c r="KE218" s="79" t="n"/>
      <c r="KF218" s="79" t="n"/>
      <c r="KG218" s="79" t="n"/>
      <c r="KH218" s="79" t="n"/>
      <c r="KI218" s="79" t="n"/>
      <c r="KJ218" s="79" t="n"/>
      <c r="KK218" s="79" t="n"/>
      <c r="KL218" s="79" t="n"/>
      <c r="KM218" s="79" t="n"/>
      <c r="KP218" s="78" t="n">
        <v>28</v>
      </c>
      <c r="KQ218" s="79" t="n"/>
      <c r="KR218" s="79" t="n"/>
      <c r="KS218" s="79" t="n"/>
      <c r="KT218" s="79" t="n"/>
      <c r="KU218" s="79" t="n"/>
      <c r="KV218" s="79" t="n"/>
      <c r="KW218" s="79" t="n"/>
      <c r="KX218" s="79" t="n"/>
      <c r="KY218" s="79" t="n"/>
      <c r="KZ218" s="79" t="n"/>
      <c r="LA218" s="79" t="n"/>
      <c r="LB218" s="79" t="n"/>
      <c r="LC218" s="79" t="n"/>
      <c r="LD218" s="79" t="n"/>
      <c r="LE218" s="79" t="n"/>
      <c r="LF218" s="79" t="n"/>
      <c r="LG218" s="79" t="n"/>
      <c r="LH218" s="79" t="n"/>
      <c r="LI218" s="79" t="n"/>
      <c r="LJ218" s="79" t="n"/>
      <c r="LK218" s="79" t="n"/>
      <c r="LL218" s="79" t="n"/>
      <c r="LM218" s="79" t="n"/>
      <c r="LN218" s="79" t="n"/>
      <c r="LO218" s="79" t="n"/>
      <c r="LP218" s="79" t="n"/>
      <c r="LQ218" s="79" t="n"/>
      <c r="LR218" s="79" t="n"/>
      <c r="LS218" s="79" t="n"/>
      <c r="LT218" s="79" t="n"/>
      <c r="LU218" s="79" t="n"/>
      <c r="LV218" s="79" t="n"/>
      <c r="LW218" s="79" t="n"/>
      <c r="LX218" s="79" t="n"/>
      <c r="LY218" s="79" t="n"/>
      <c r="LZ218" s="79" t="n"/>
      <c r="MA218" s="79" t="n"/>
      <c r="MB218" s="79" t="n"/>
      <c r="MC218" s="79" t="n"/>
      <c r="MD218" s="79" t="n"/>
      <c r="MG218" s="78" t="n">
        <v>28</v>
      </c>
      <c r="MH218" s="79" t="n"/>
      <c r="MI218" s="79" t="n"/>
      <c r="MJ218" s="79" t="n"/>
      <c r="MK218" s="79" t="n"/>
      <c r="ML218" s="79" t="n"/>
      <c r="MM218" s="79" t="n"/>
      <c r="MN218" s="79" t="n"/>
      <c r="MO218" s="79" t="n"/>
      <c r="MP218" s="79" t="n"/>
      <c r="MQ218" s="79" t="n"/>
      <c r="MR218" s="79" t="n"/>
      <c r="MS218" s="79" t="n"/>
      <c r="MT218" s="79" t="n"/>
      <c r="MU218" s="79" t="n"/>
      <c r="MV218" s="79" t="n"/>
      <c r="MW218" s="79" t="n"/>
      <c r="MX218" s="79" t="n"/>
      <c r="MY218" s="79" t="n"/>
      <c r="MZ218" s="79" t="n"/>
      <c r="NA218" s="79" t="n"/>
      <c r="NB218" s="79" t="n"/>
      <c r="NC218" s="79" t="n"/>
      <c r="ND218" s="79" t="n"/>
      <c r="NE218" s="79" t="n"/>
      <c r="NF218" s="79" t="n"/>
      <c r="NG218" s="79" t="n"/>
      <c r="NH218" s="79" t="n"/>
      <c r="NI218" s="79" t="n"/>
      <c r="NJ218" s="79" t="n"/>
      <c r="NK218" s="79" t="n"/>
      <c r="NL218" s="79" t="n"/>
      <c r="NM218" s="79" t="n"/>
      <c r="NN218" s="79" t="n"/>
      <c r="NO218" s="79" t="n"/>
      <c r="NP218" s="79" t="n"/>
      <c r="NQ218" s="79" t="n"/>
      <c r="NR218" s="79" t="n"/>
      <c r="NS218" s="79" t="n"/>
      <c r="NT218" s="79" t="n"/>
      <c r="NU218" s="79" t="n"/>
      <c r="NX218" s="78" t="n">
        <v>28</v>
      </c>
      <c r="NY218" s="79" t="n"/>
      <c r="NZ218" s="79" t="n"/>
      <c r="OA218" s="79" t="n"/>
      <c r="OB218" s="79" t="n"/>
      <c r="OC218" s="79" t="n"/>
      <c r="OD218" s="79" t="n"/>
      <c r="OE218" s="79" t="n"/>
      <c r="OF218" s="79" t="n"/>
      <c r="OG218" s="79" t="n"/>
      <c r="OH218" s="79" t="n"/>
      <c r="OI218" s="79" t="n"/>
      <c r="OJ218" s="79" t="n"/>
      <c r="OK218" s="79" t="n"/>
      <c r="OL218" s="79" t="n"/>
      <c r="OM218" s="79" t="n"/>
      <c r="ON218" s="79" t="n"/>
      <c r="OO218" s="79" t="n"/>
      <c r="OP218" s="79" t="n"/>
      <c r="OQ218" s="79" t="n"/>
      <c r="OR218" s="79" t="n"/>
      <c r="OS218" s="79" t="n"/>
      <c r="OT218" s="79" t="n"/>
      <c r="OU218" s="79" t="n"/>
      <c r="OV218" s="79" t="n"/>
      <c r="OW218" s="79" t="n"/>
      <c r="OX218" s="79" t="n"/>
      <c r="OY218" s="79" t="n"/>
      <c r="OZ218" s="79" t="n"/>
      <c r="PA218" s="79" t="n"/>
      <c r="PB218" s="79" t="n"/>
      <c r="PC218" s="79" t="n"/>
      <c r="PD218" s="79" t="n"/>
      <c r="PE218" s="79" t="n"/>
      <c r="PF218" s="79" t="n"/>
      <c r="PG218" s="79" t="n"/>
      <c r="PH218" s="79" t="n"/>
      <c r="PI218" s="79" t="n"/>
      <c r="PJ218" s="79" t="n"/>
      <c r="PK218" s="79" t="n"/>
      <c r="PL218" s="79" t="n"/>
      <c r="PO218" s="78" t="n">
        <v>28</v>
      </c>
      <c r="PP218" s="79" t="n"/>
      <c r="PQ218" s="79" t="n"/>
      <c r="PR218" s="79" t="n"/>
      <c r="PS218" s="79" t="n"/>
      <c r="PT218" s="79" t="n"/>
      <c r="PU218" s="79" t="n"/>
      <c r="PV218" s="79" t="n"/>
      <c r="PW218" s="79" t="n"/>
      <c r="PX218" s="79" t="n"/>
      <c r="PY218" s="79" t="n"/>
      <c r="PZ218" s="79" t="n"/>
      <c r="QA218" s="79" t="n"/>
      <c r="QB218" s="79" t="n"/>
      <c r="QC218" s="79" t="n"/>
      <c r="QD218" s="79" t="n"/>
      <c r="QE218" s="79" t="n"/>
      <c r="QF218" s="79" t="n"/>
      <c r="QG218" s="79" t="n"/>
      <c r="QH218" s="79" t="n"/>
      <c r="QI218" s="79" t="n"/>
      <c r="QJ218" s="79" t="n"/>
      <c r="QK218" s="79" t="n"/>
      <c r="QL218" s="79" t="n"/>
      <c r="QM218" s="79" t="n"/>
      <c r="QN218" s="79" t="n"/>
      <c r="QO218" s="79" t="n"/>
      <c r="QP218" s="79" t="n"/>
      <c r="QQ218" s="79" t="n"/>
      <c r="QR218" s="79" t="n"/>
      <c r="QS218" s="79" t="n"/>
      <c r="QT218" s="79" t="n"/>
      <c r="QU218" s="79" t="n"/>
      <c r="QV218" s="79" t="n"/>
      <c r="QW218" s="79" t="n"/>
      <c r="QX218" s="79" t="n"/>
      <c r="QY218" s="79" t="n"/>
      <c r="QZ218" s="79" t="n"/>
      <c r="RA218" s="79" t="n"/>
      <c r="RB218" s="79" t="n"/>
      <c r="RC218" s="79" t="n"/>
      <c r="RF218" s="78" t="n">
        <v>28</v>
      </c>
      <c r="RG218" s="79" t="n"/>
      <c r="RH218" s="79" t="n"/>
      <c r="RI218" s="79" t="n"/>
      <c r="RJ218" s="79" t="n"/>
      <c r="RK218" s="79" t="n"/>
      <c r="RL218" s="79" t="n"/>
      <c r="RM218" s="79" t="n"/>
      <c r="RN218" s="79" t="n"/>
      <c r="RO218" s="79" t="n"/>
      <c r="RP218" s="79" t="n"/>
      <c r="RQ218" s="79" t="n"/>
      <c r="RR218" s="79" t="n"/>
      <c r="RS218" s="79" t="n"/>
      <c r="RT218" s="79" t="n"/>
      <c r="RU218" s="79" t="n"/>
      <c r="RV218" s="79" t="n"/>
      <c r="RW218" s="79" t="n"/>
      <c r="RX218" s="79" t="n"/>
      <c r="RY218" s="79" t="n"/>
      <c r="RZ218" s="79" t="n"/>
      <c r="SA218" s="79" t="n"/>
      <c r="SB218" s="79" t="n"/>
      <c r="SC218" s="79" t="n"/>
      <c r="SD218" s="79" t="n"/>
      <c r="SE218" s="79" t="n"/>
      <c r="SF218" s="79" t="n"/>
      <c r="SG218" s="79" t="n"/>
      <c r="SH218" s="79" t="n"/>
      <c r="SI218" s="79" t="n"/>
      <c r="SJ218" s="79" t="n"/>
      <c r="SK218" s="79" t="n"/>
      <c r="SL218" s="79" t="n"/>
      <c r="SM218" s="79" t="n"/>
      <c r="SN218" s="79" t="n"/>
      <c r="SO218" s="79" t="n"/>
      <c r="SP218" s="79" t="n"/>
      <c r="SQ218" s="79" t="n"/>
      <c r="SR218" s="79" t="n"/>
      <c r="SS218" s="79" t="n"/>
      <c r="ST218" s="79" t="n"/>
      <c r="SW218" s="78" t="n">
        <v>28</v>
      </c>
      <c r="SX218" s="79" t="n"/>
      <c r="SY218" s="79" t="n"/>
      <c r="SZ218" s="79" t="n"/>
      <c r="TA218" s="79" t="n"/>
      <c r="TB218" s="79" t="n"/>
      <c r="TC218" s="79" t="n"/>
      <c r="TD218" s="79" t="n"/>
      <c r="TE218" s="79" t="n"/>
      <c r="TF218" s="79" t="n"/>
      <c r="TG218" s="79" t="n"/>
      <c r="TH218" s="79" t="n"/>
      <c r="TI218" s="79" t="n"/>
      <c r="TJ218" s="79" t="n"/>
      <c r="TK218" s="79" t="n"/>
      <c r="TL218" s="79" t="n"/>
      <c r="TM218" s="79" t="n"/>
      <c r="TN218" s="79" t="n"/>
      <c r="TO218" s="79" t="n"/>
      <c r="TP218" s="79" t="n"/>
      <c r="TQ218" s="79" t="n"/>
      <c r="TR218" s="79" t="n"/>
      <c r="TS218" s="79" t="n"/>
      <c r="TT218" s="79" t="n"/>
      <c r="TU218" s="79" t="n"/>
      <c r="TV218" s="79" t="n"/>
      <c r="TW218" s="79" t="n"/>
      <c r="TX218" s="79" t="n"/>
      <c r="TY218" s="79" t="n"/>
      <c r="TZ218" s="79" t="n"/>
      <c r="UA218" s="79" t="n"/>
      <c r="UB218" s="79" t="n"/>
      <c r="UC218" s="79" t="n"/>
      <c r="UD218" s="79" t="n"/>
      <c r="UE218" s="79" t="n"/>
      <c r="UF218" s="79" t="n"/>
      <c r="UG218" s="79" t="n"/>
      <c r="UH218" s="79" t="n"/>
      <c r="UI218" s="79" t="n"/>
      <c r="UJ218" s="79" t="n"/>
      <c r="UK218" s="79" t="n"/>
      <c r="UN218" s="78" t="n">
        <v>28</v>
      </c>
      <c r="UO218" s="79" t="n"/>
      <c r="UP218" s="79" t="n"/>
      <c r="UQ218" s="79" t="n"/>
      <c r="UR218" s="79" t="n"/>
      <c r="US218" s="79" t="n"/>
      <c r="UT218" s="79" t="n"/>
      <c r="UU218" s="79" t="n"/>
      <c r="UV218" s="79" t="n"/>
      <c r="UW218" s="79" t="n"/>
      <c r="UX218" s="79" t="n"/>
      <c r="UY218" s="79" t="n"/>
      <c r="UZ218" s="79" t="n"/>
      <c r="VA218" s="79" t="n"/>
      <c r="VB218" s="79" t="n"/>
      <c r="VC218" s="79" t="n"/>
      <c r="VD218" s="79" t="n"/>
      <c r="VE218" s="79" t="n"/>
      <c r="VF218" s="79" t="n"/>
      <c r="VG218" s="79" t="n"/>
      <c r="VH218" s="79" t="n"/>
      <c r="VI218" s="79" t="n"/>
      <c r="VJ218" s="79" t="n"/>
      <c r="VK218" s="79" t="n"/>
      <c r="VL218" s="79" t="n"/>
      <c r="VM218" s="79" t="n"/>
      <c r="VN218" s="79" t="n"/>
      <c r="VO218" s="79" t="n"/>
      <c r="VP218" s="79" t="n"/>
      <c r="VQ218" s="79" t="n"/>
      <c r="VR218" s="79" t="n"/>
      <c r="VS218" s="79" t="n"/>
      <c r="VT218" s="79" t="n"/>
      <c r="VU218" s="79" t="n"/>
      <c r="VV218" s="79" t="n"/>
      <c r="VW218" s="79" t="n"/>
      <c r="VX218" s="79" t="n"/>
      <c r="VY218" s="79" t="n"/>
      <c r="VZ218" s="79" t="n"/>
      <c r="WA218" s="79" t="n"/>
      <c r="WB218" s="79" t="n"/>
      <c r="WE218" s="78" t="n">
        <v>28</v>
      </c>
      <c r="WF218" s="79" t="n"/>
      <c r="WG218" s="79" t="n"/>
      <c r="WH218" s="79" t="n"/>
      <c r="WI218" s="79" t="n"/>
      <c r="WJ218" s="79" t="n"/>
      <c r="WK218" s="79" t="n"/>
      <c r="WL218" s="79" t="n"/>
      <c r="WM218" s="79" t="n"/>
      <c r="WN218" s="79" t="n"/>
      <c r="WO218" s="79" t="n"/>
      <c r="WP218" s="79" t="n"/>
      <c r="WQ218" s="79" t="n"/>
      <c r="WR218" s="79" t="n"/>
      <c r="WS218" s="79" t="n"/>
      <c r="WT218" s="79" t="n"/>
      <c r="WU218" s="79" t="n"/>
      <c r="WV218" s="79" t="n"/>
      <c r="WW218" s="79" t="n"/>
      <c r="WX218" s="79" t="n"/>
      <c r="WY218" s="79" t="n"/>
      <c r="WZ218" s="79" t="n"/>
      <c r="XA218" s="79" t="n"/>
      <c r="XB218" s="79" t="n"/>
      <c r="XC218" s="79" t="n"/>
      <c r="XD218" s="79" t="n"/>
      <c r="XE218" s="79" t="n"/>
      <c r="XF218" s="79" t="n"/>
      <c r="XG218" s="79" t="n"/>
      <c r="XH218" s="79" t="n"/>
      <c r="XI218" s="79" t="n"/>
      <c r="XJ218" s="79" t="n"/>
      <c r="XK218" s="79" t="n"/>
      <c r="XL218" s="79" t="n"/>
      <c r="XM218" s="79" t="n"/>
      <c r="XN218" s="79" t="n"/>
      <c r="XO218" s="79" t="n"/>
      <c r="XP218" s="79" t="n"/>
      <c r="XQ218" s="79" t="n"/>
      <c r="XR218" s="79" t="n"/>
      <c r="XS218" s="79" t="n"/>
      <c r="XV218" s="78" t="n">
        <v>28</v>
      </c>
      <c r="XW218" s="79" t="n"/>
      <c r="XX218" s="79" t="n"/>
      <c r="XY218" s="79" t="n"/>
      <c r="XZ218" s="79" t="n"/>
      <c r="YA218" s="79" t="n"/>
      <c r="YB218" s="79" t="n"/>
      <c r="YC218" s="79" t="n"/>
      <c r="YD218" s="79" t="n"/>
      <c r="YE218" s="79" t="n"/>
      <c r="YF218" s="79" t="n"/>
      <c r="YG218" s="79" t="n"/>
      <c r="YH218" s="79" t="n"/>
      <c r="YI218" s="79" t="n"/>
      <c r="YJ218" s="79" t="n"/>
      <c r="YK218" s="79" t="n"/>
      <c r="YL218" s="79" t="n"/>
      <c r="YM218" s="79" t="n"/>
      <c r="YN218" s="79" t="n"/>
      <c r="YO218" s="79" t="n"/>
      <c r="YP218" s="79" t="n"/>
      <c r="YQ218" s="79" t="n"/>
      <c r="YR218" s="79" t="n"/>
      <c r="YS218" s="79" t="n"/>
      <c r="YT218" s="79" t="n"/>
      <c r="YU218" s="79" t="n"/>
      <c r="YV218" s="79" t="n"/>
      <c r="YW218" s="79" t="n"/>
      <c r="YX218" s="79" t="n"/>
      <c r="YY218" s="79" t="n"/>
      <c r="YZ218" s="79" t="n"/>
      <c r="ZA218" s="79" t="n"/>
      <c r="ZB218" s="79" t="n"/>
      <c r="ZC218" s="79" t="n"/>
      <c r="ZD218" s="79" t="n"/>
      <c r="ZE218" s="79" t="n"/>
      <c r="ZF218" s="79" t="n"/>
      <c r="ZG218" s="79" t="n"/>
      <c r="ZH218" s="79" t="n"/>
      <c r="ZI218" s="79" t="n"/>
      <c r="ZJ218" s="79" t="n"/>
      <c r="ZM218" s="78" t="n">
        <v>28</v>
      </c>
      <c r="ZN218" s="79" t="n"/>
      <c r="ZO218" s="79" t="n"/>
      <c r="ZP218" s="79" t="n"/>
      <c r="ZQ218" s="79" t="n"/>
      <c r="ZR218" s="79" t="n"/>
      <c r="ZS218" s="79" t="n"/>
      <c r="ZT218" s="79" t="n"/>
      <c r="ZU218" s="79" t="n"/>
      <c r="ZV218" s="79" t="n"/>
      <c r="ZW218" s="79" t="n"/>
      <c r="ZX218" s="79" t="n"/>
      <c r="ZY218" s="79" t="n"/>
      <c r="ZZ218" s="79" t="n"/>
      <c r="AAA218" s="79" t="n"/>
      <c r="AAB218" s="79" t="n"/>
      <c r="AAC218" s="79" t="n"/>
      <c r="AAD218" s="79" t="n"/>
      <c r="AAE218" s="79" t="n"/>
      <c r="AAF218" s="79" t="n"/>
      <c r="AAG218" s="79" t="n"/>
      <c r="AAH218" s="79" t="n"/>
      <c r="AAI218" s="79" t="n"/>
      <c r="AAJ218" s="79" t="n"/>
      <c r="AAK218" s="79" t="n"/>
      <c r="AAL218" s="79" t="n"/>
      <c r="AAM218" s="79" t="n"/>
      <c r="AAN218" s="79" t="n"/>
      <c r="AAO218" s="79" t="n"/>
      <c r="AAP218" s="79" t="n"/>
      <c r="AAQ218" s="79" t="n"/>
      <c r="AAR218" s="79" t="n"/>
      <c r="AAS218" s="79" t="n"/>
      <c r="AAT218" s="79" t="n"/>
      <c r="AAU218" s="79" t="n"/>
      <c r="AAV218" s="79" t="n"/>
      <c r="AAW218" s="79" t="n"/>
      <c r="AAX218" s="79" t="n"/>
      <c r="AAY218" s="79" t="n"/>
      <c r="AAZ218" s="79" t="n"/>
      <c r="ABA218" s="79" t="n"/>
      <c r="ABD218" s="78" t="n">
        <v>28</v>
      </c>
      <c r="ABE218" s="79" t="n"/>
      <c r="ABF218" s="79" t="n"/>
      <c r="ABG218" s="79" t="n"/>
      <c r="ABH218" s="79" t="n"/>
      <c r="ABI218" s="79" t="n"/>
      <c r="ABJ218" s="79" t="n"/>
      <c r="ABK218" s="79" t="n"/>
      <c r="ABL218" s="79" t="n"/>
      <c r="ABM218" s="79" t="n"/>
      <c r="ABN218" s="79" t="n"/>
      <c r="ABO218" s="79" t="n"/>
      <c r="ABP218" s="79" t="n"/>
      <c r="ABQ218" s="79" t="n"/>
      <c r="ABR218" s="79" t="n"/>
      <c r="ABS218" s="79" t="n"/>
      <c r="ABT218" s="79" t="n"/>
      <c r="ABU218" s="79" t="n"/>
      <c r="ABV218" s="79" t="n"/>
      <c r="ABW218" s="79" t="n"/>
      <c r="ABX218" s="79" t="n"/>
      <c r="ABY218" s="79" t="n"/>
      <c r="ABZ218" s="79" t="n"/>
      <c r="ACA218" s="79" t="n"/>
      <c r="ACB218" s="79" t="n"/>
      <c r="ACC218" s="79" t="n"/>
      <c r="ACD218" s="79" t="n"/>
      <c r="ACE218" s="79" t="n"/>
      <c r="ACF218" s="79" t="n"/>
      <c r="ACG218" s="79" t="n"/>
      <c r="ACH218" s="79" t="n"/>
      <c r="ACI218" s="79" t="n"/>
      <c r="ACJ218" s="79" t="n"/>
      <c r="ACK218" s="79" t="n"/>
      <c r="ACL218" s="79" t="n"/>
      <c r="ACM218" s="79" t="n"/>
      <c r="ACN218" s="79" t="n"/>
      <c r="ACO218" s="79" t="n"/>
      <c r="ACP218" s="79" t="n"/>
      <c r="ACQ218" s="79" t="n"/>
      <c r="ACR218" s="79" t="n"/>
      <c r="ACU218" s="78" t="n">
        <v>28</v>
      </c>
      <c r="ACV218" s="79" t="n"/>
      <c r="ACW218" s="79" t="n"/>
      <c r="ACX218" s="79" t="n"/>
      <c r="ACY218" s="79" t="n"/>
      <c r="ACZ218" s="79" t="n"/>
      <c r="ADA218" s="79" t="n"/>
      <c r="ADB218" s="79" t="n"/>
      <c r="ADC218" s="79" t="n"/>
      <c r="ADD218" s="79" t="n"/>
      <c r="ADE218" s="79" t="n"/>
      <c r="ADF218" s="79" t="n"/>
      <c r="ADG218" s="79" t="n"/>
      <c r="ADH218" s="79" t="n"/>
      <c r="ADI218" s="79" t="n"/>
      <c r="ADJ218" s="79" t="n"/>
      <c r="ADK218" s="79" t="n"/>
      <c r="ADL218" s="79" t="n"/>
      <c r="ADM218" s="79" t="n"/>
      <c r="ADN218" s="79" t="n"/>
      <c r="ADO218" s="79" t="n"/>
      <c r="ADP218" s="79" t="n"/>
      <c r="ADQ218" s="79" t="n"/>
      <c r="ADR218" s="79" t="n"/>
      <c r="ADS218" s="79" t="n"/>
      <c r="ADT218" s="79" t="n"/>
      <c r="ADU218" s="79" t="n"/>
      <c r="ADV218" s="79" t="n"/>
      <c r="ADW218" s="79" t="n"/>
      <c r="ADX218" s="79" t="n"/>
      <c r="ADY218" s="79" t="n"/>
      <c r="ADZ218" s="79" t="n"/>
      <c r="AEA218" s="79" t="n"/>
      <c r="AEB218" s="79" t="n"/>
      <c r="AEC218" s="79" t="n"/>
      <c r="AED218" s="79" t="n"/>
      <c r="AEE218" s="79" t="n"/>
      <c r="AEF218" s="79" t="n"/>
      <c r="AEG218" s="79" t="n"/>
      <c r="AEH218" s="79" t="n"/>
      <c r="AEI218" s="79" t="n"/>
      <c r="AEL218" s="78" t="n">
        <v>28</v>
      </c>
      <c r="AEM218" s="79" t="n"/>
      <c r="AEN218" s="79" t="n"/>
      <c r="AEO218" s="79" t="n"/>
      <c r="AEP218" s="79" t="n"/>
      <c r="AEQ218" s="79" t="n"/>
      <c r="AER218" s="79" t="n"/>
      <c r="AES218" s="79" t="n"/>
      <c r="AET218" s="79" t="n"/>
      <c r="AEU218" s="79" t="n"/>
      <c r="AEV218" s="79" t="n"/>
      <c r="AEW218" s="79" t="n"/>
      <c r="AEX218" s="79" t="n"/>
      <c r="AEY218" s="79" t="n"/>
      <c r="AEZ218" s="79" t="n"/>
      <c r="AFA218" s="79" t="n"/>
      <c r="AFB218" s="79" t="n"/>
      <c r="AFC218" s="79" t="n"/>
      <c r="AFD218" s="79" t="n"/>
      <c r="AFE218" s="79" t="n"/>
      <c r="AFF218" s="79" t="n"/>
      <c r="AFG218" s="79" t="n"/>
      <c r="AFH218" s="79" t="n"/>
      <c r="AFI218" s="79" t="n"/>
      <c r="AFJ218" s="79" t="n"/>
      <c r="AFK218" s="79" t="n"/>
      <c r="AFL218" s="79" t="n"/>
      <c r="AFM218" s="79" t="n"/>
      <c r="AFN218" s="79" t="n"/>
      <c r="AFO218" s="79" t="n"/>
      <c r="AFP218" s="79" t="n"/>
      <c r="AFQ218" s="79" t="n"/>
      <c r="AFR218" s="79" t="n"/>
      <c r="AFS218" s="79" t="n"/>
      <c r="AFT218" s="79" t="n"/>
      <c r="AFU218" s="79" t="n"/>
      <c r="AFV218" s="79" t="n"/>
      <c r="AFW218" s="79" t="n"/>
      <c r="AFX218" s="79" t="n"/>
      <c r="AFY218" s="79" t="n"/>
      <c r="AFZ218" s="79" t="n"/>
    </row>
    <row r="219">
      <c r="A219" s="78" t="n">
        <v>29</v>
      </c>
      <c r="B219" s="79" t="n"/>
      <c r="C219" s="79" t="n"/>
      <c r="D219" s="79" t="n"/>
      <c r="E219" s="79" t="n"/>
      <c r="F219" s="79" t="n"/>
      <c r="G219" s="79" t="n"/>
      <c r="H219" s="79" t="n"/>
      <c r="I219" s="79" t="n"/>
      <c r="J219" s="79" t="n"/>
      <c r="K219" s="79" t="n"/>
      <c r="L219" s="79" t="n"/>
      <c r="M219" s="79" t="n"/>
      <c r="N219" s="79" t="n"/>
      <c r="O219" s="79" t="n"/>
      <c r="P219" s="79" t="n"/>
      <c r="Q219" s="79" t="n"/>
      <c r="R219" s="79" t="n"/>
      <c r="S219" s="79" t="n"/>
      <c r="T219" s="79" t="n"/>
      <c r="U219" s="79" t="n"/>
      <c r="V219" s="79" t="n"/>
      <c r="W219" s="79" t="n"/>
      <c r="X219" s="79" t="n"/>
      <c r="Y219" s="79" t="n"/>
      <c r="Z219" s="79" t="n"/>
      <c r="AA219" s="79" t="n"/>
      <c r="AB219" s="79" t="n"/>
      <c r="AC219" s="79" t="n"/>
      <c r="AD219" s="79" t="n"/>
      <c r="AE219" s="79" t="n"/>
      <c r="AF219" s="79" t="n"/>
      <c r="AG219" s="79" t="n"/>
      <c r="AH219" s="79" t="n"/>
      <c r="AI219" s="79" t="n"/>
      <c r="AJ219" s="79" t="n"/>
      <c r="AK219" s="79" t="n"/>
      <c r="AL219" s="79" t="n"/>
      <c r="AM219" s="79" t="n"/>
      <c r="AN219" s="79" t="n"/>
      <c r="AO219" s="79" t="n"/>
      <c r="AR219" s="78" t="n">
        <v>29</v>
      </c>
      <c r="AS219" s="79" t="n"/>
      <c r="AT219" s="79" t="n"/>
      <c r="AU219" s="79" t="n"/>
      <c r="AV219" s="79" t="n"/>
      <c r="AW219" s="79" t="n"/>
      <c r="AX219" s="79" t="n"/>
      <c r="AY219" s="79" t="n"/>
      <c r="AZ219" s="79" t="n"/>
      <c r="BA219" s="79" t="n"/>
      <c r="BB219" s="79" t="n"/>
      <c r="BC219" s="79" t="n"/>
      <c r="BD219" s="79" t="n"/>
      <c r="BE219" s="79" t="n"/>
      <c r="BF219" s="79" t="n"/>
      <c r="BG219" s="79" t="n"/>
      <c r="BH219" s="79" t="n"/>
      <c r="BI219" s="79" t="n"/>
      <c r="BJ219" s="79" t="n"/>
      <c r="BK219" s="79" t="n"/>
      <c r="BL219" s="79" t="n"/>
      <c r="BM219" s="79" t="n"/>
      <c r="BN219" s="79" t="n"/>
      <c r="BO219" s="79" t="n"/>
      <c r="BP219" s="79" t="n"/>
      <c r="BQ219" s="79" t="n"/>
      <c r="BR219" s="79" t="n"/>
      <c r="BS219" s="79" t="n"/>
      <c r="BT219" s="79" t="n"/>
      <c r="BU219" s="79" t="n"/>
      <c r="BV219" s="79" t="n"/>
      <c r="BW219" s="79" t="n"/>
      <c r="BX219" s="79" t="n"/>
      <c r="BY219" s="79" t="n"/>
      <c r="BZ219" s="79" t="n"/>
      <c r="CA219" s="79" t="n"/>
      <c r="CB219" s="79" t="n"/>
      <c r="CC219" s="79" t="n"/>
      <c r="CD219" s="79" t="n"/>
      <c r="CE219" s="79" t="n"/>
      <c r="CF219" s="79" t="n"/>
      <c r="CI219" s="78" t="n">
        <v>29</v>
      </c>
      <c r="CJ219" s="79" t="n"/>
      <c r="CK219" s="79" t="n"/>
      <c r="CL219" s="79" t="n"/>
      <c r="CM219" s="79" t="n"/>
      <c r="CN219" s="79" t="n"/>
      <c r="CO219" s="79" t="n"/>
      <c r="CP219" s="79" t="n"/>
      <c r="CQ219" s="79" t="n"/>
      <c r="CR219" s="79" t="n"/>
      <c r="CS219" s="79" t="n"/>
      <c r="CT219" s="79" t="n"/>
      <c r="CU219" s="79" t="n"/>
      <c r="CV219" s="79" t="n"/>
      <c r="CW219" s="79" t="n"/>
      <c r="CX219" s="79" t="n"/>
      <c r="CY219" s="79" t="n"/>
      <c r="CZ219" s="79" t="n"/>
      <c r="DA219" s="79" t="n"/>
      <c r="DB219" s="79" t="n"/>
      <c r="DC219" s="79" t="n"/>
      <c r="DD219" s="79" t="n"/>
      <c r="DE219" s="79" t="n"/>
      <c r="DF219" s="79" t="n"/>
      <c r="DG219" s="79" t="n"/>
      <c r="DH219" s="79" t="n"/>
      <c r="DI219" s="79" t="n"/>
      <c r="DJ219" s="79" t="n"/>
      <c r="DK219" s="79" t="n"/>
      <c r="DL219" s="79" t="n"/>
      <c r="DM219" s="79" t="n"/>
      <c r="DN219" s="79" t="n"/>
      <c r="DO219" s="79" t="n"/>
      <c r="DP219" s="79" t="n"/>
      <c r="DQ219" s="79" t="n"/>
      <c r="DR219" s="79" t="n"/>
      <c r="DS219" s="79" t="n"/>
      <c r="DT219" s="79" t="n"/>
      <c r="DU219" s="79" t="n"/>
      <c r="DV219" s="79" t="n"/>
      <c r="DW219" s="79" t="n"/>
      <c r="DZ219" s="78" t="n">
        <v>29</v>
      </c>
      <c r="EA219" s="79" t="n"/>
      <c r="EB219" s="79" t="n"/>
      <c r="EC219" s="79" t="n"/>
      <c r="ED219" s="79" t="n"/>
      <c r="EE219" s="79" t="n"/>
      <c r="EF219" s="79" t="n"/>
      <c r="EG219" s="79" t="n"/>
      <c r="EH219" s="79" t="n"/>
      <c r="EI219" s="79" t="n"/>
      <c r="EJ219" s="79" t="n"/>
      <c r="EK219" s="79" t="n"/>
      <c r="EL219" s="79" t="n"/>
      <c r="EM219" s="79" t="n"/>
      <c r="EN219" s="79" t="n"/>
      <c r="EO219" s="79" t="n"/>
      <c r="EP219" s="79" t="n"/>
      <c r="EQ219" s="79" t="n"/>
      <c r="ER219" s="79" t="n"/>
      <c r="ES219" s="79" t="n"/>
      <c r="ET219" s="79" t="n"/>
      <c r="EU219" s="79" t="n"/>
      <c r="EV219" s="79" t="n"/>
      <c r="EW219" s="79" t="n"/>
      <c r="EX219" s="79" t="n"/>
      <c r="EY219" s="79" t="n"/>
      <c r="EZ219" s="79" t="n"/>
      <c r="FA219" s="79" t="n"/>
      <c r="FB219" s="79" t="n"/>
      <c r="FC219" s="79" t="n"/>
      <c r="FD219" s="79" t="n"/>
      <c r="FE219" s="79" t="n"/>
      <c r="FF219" s="79" t="n"/>
      <c r="FG219" s="79" t="n"/>
      <c r="FH219" s="79" t="n"/>
      <c r="FI219" s="79" t="n"/>
      <c r="FJ219" s="79" t="n"/>
      <c r="FK219" s="79" t="n"/>
      <c r="FL219" s="79" t="n"/>
      <c r="FM219" s="79" t="n"/>
      <c r="FN219" s="79" t="n"/>
      <c r="FQ219" s="78" t="n">
        <v>29</v>
      </c>
      <c r="FR219" s="79" t="n"/>
      <c r="FS219" s="79" t="n"/>
      <c r="FT219" s="79" t="n"/>
      <c r="FU219" s="79" t="n"/>
      <c r="FV219" s="79" t="n"/>
      <c r="FW219" s="79" t="n"/>
      <c r="FX219" s="79" t="n"/>
      <c r="FY219" s="79" t="n"/>
      <c r="FZ219" s="79" t="n"/>
      <c r="GA219" s="79" t="n"/>
      <c r="GB219" s="79" t="n"/>
      <c r="GC219" s="79" t="n"/>
      <c r="GD219" s="79" t="n"/>
      <c r="GE219" s="79" t="n"/>
      <c r="GF219" s="79" t="n"/>
      <c r="GG219" s="79" t="n"/>
      <c r="GH219" s="79" t="n"/>
      <c r="GI219" s="79" t="n"/>
      <c r="GJ219" s="79" t="n"/>
      <c r="GK219" s="79" t="n"/>
      <c r="GL219" s="79" t="n"/>
      <c r="GM219" s="79" t="n"/>
      <c r="GN219" s="79" t="n"/>
      <c r="GO219" s="79" t="n"/>
      <c r="GP219" s="79" t="n"/>
      <c r="GQ219" s="79" t="n"/>
      <c r="GR219" s="79" t="n"/>
      <c r="GS219" s="79" t="n"/>
      <c r="GT219" s="79" t="n"/>
      <c r="GU219" s="79" t="n"/>
      <c r="GV219" s="79" t="n"/>
      <c r="GW219" s="79" t="n"/>
      <c r="GX219" s="79" t="n"/>
      <c r="GY219" s="79" t="n"/>
      <c r="GZ219" s="79" t="n"/>
      <c r="HA219" s="79" t="n"/>
      <c r="HB219" s="79" t="n"/>
      <c r="HC219" s="79" t="n"/>
      <c r="HD219" s="79" t="n"/>
      <c r="HE219" s="79" t="n"/>
      <c r="HH219" s="78" t="n">
        <v>29</v>
      </c>
      <c r="HI219" s="79" t="n"/>
      <c r="HJ219" s="79" t="n"/>
      <c r="HK219" s="79" t="n"/>
      <c r="HL219" s="79" t="n"/>
      <c r="HM219" s="79" t="n"/>
      <c r="HN219" s="79" t="n"/>
      <c r="HO219" s="79" t="n"/>
      <c r="HP219" s="79" t="n"/>
      <c r="HQ219" s="79" t="n"/>
      <c r="HR219" s="79" t="n"/>
      <c r="HS219" s="79" t="n"/>
      <c r="HT219" s="79" t="n"/>
      <c r="HU219" s="79" t="n"/>
      <c r="HV219" s="79" t="n"/>
      <c r="HW219" s="79" t="n"/>
      <c r="HX219" s="79" t="n"/>
      <c r="HY219" s="79" t="n"/>
      <c r="HZ219" s="79" t="n"/>
      <c r="IA219" s="79" t="n"/>
      <c r="IB219" s="79" t="n"/>
      <c r="IC219" s="79" t="n"/>
      <c r="ID219" s="79" t="n"/>
      <c r="IE219" s="79" t="n"/>
      <c r="IF219" s="79" t="n"/>
      <c r="IG219" s="79" t="n"/>
      <c r="IH219" s="79" t="n"/>
      <c r="II219" s="79" t="n"/>
      <c r="IJ219" s="79" t="n"/>
      <c r="IK219" s="79" t="n"/>
      <c r="IL219" s="79" t="n"/>
      <c r="IM219" s="79" t="n"/>
      <c r="IN219" s="79" t="n"/>
      <c r="IO219" s="79" t="n"/>
      <c r="IP219" s="79" t="n"/>
      <c r="IQ219" s="79" t="n"/>
      <c r="IR219" s="79" t="n"/>
      <c r="IS219" s="79" t="n"/>
      <c r="IT219" s="79" t="n"/>
      <c r="IU219" s="79" t="n"/>
      <c r="IV219" s="79" t="n"/>
      <c r="IY219" s="78" t="n">
        <v>29</v>
      </c>
      <c r="IZ219" s="79" t="n"/>
      <c r="JA219" s="79" t="n"/>
      <c r="JB219" s="79" t="n"/>
      <c r="JC219" s="79" t="n"/>
      <c r="JD219" s="79" t="n"/>
      <c r="JE219" s="79" t="n"/>
      <c r="JF219" s="79" t="n"/>
      <c r="JG219" s="79" t="n"/>
      <c r="JH219" s="79" t="n"/>
      <c r="JI219" s="79" t="n"/>
      <c r="JJ219" s="79" t="n"/>
      <c r="JK219" s="79" t="n"/>
      <c r="JL219" s="79" t="n"/>
      <c r="JM219" s="79" t="n"/>
      <c r="JN219" s="79" t="n"/>
      <c r="JO219" s="79" t="n"/>
      <c r="JP219" s="79" t="n"/>
      <c r="JQ219" s="79" t="n"/>
      <c r="JR219" s="79" t="n"/>
      <c r="JS219" s="79" t="n"/>
      <c r="JT219" s="79" t="n"/>
      <c r="JU219" s="79" t="n"/>
      <c r="JV219" s="79" t="n"/>
      <c r="JW219" s="79" t="n"/>
      <c r="JX219" s="79" t="n"/>
      <c r="JY219" s="79" t="n"/>
      <c r="JZ219" s="79" t="n"/>
      <c r="KA219" s="79" t="n"/>
      <c r="KB219" s="79" t="n"/>
      <c r="KC219" s="79" t="n"/>
      <c r="KD219" s="79" t="n"/>
      <c r="KE219" s="79" t="n"/>
      <c r="KF219" s="79" t="n"/>
      <c r="KG219" s="79" t="n"/>
      <c r="KH219" s="79" t="n"/>
      <c r="KI219" s="79" t="n"/>
      <c r="KJ219" s="79" t="n"/>
      <c r="KK219" s="79" t="n"/>
      <c r="KL219" s="79" t="n"/>
      <c r="KM219" s="79" t="n"/>
      <c r="KP219" s="78" t="n">
        <v>29</v>
      </c>
      <c r="KQ219" s="79" t="n"/>
      <c r="KR219" s="79" t="n"/>
      <c r="KS219" s="79" t="n"/>
      <c r="KT219" s="79" t="n"/>
      <c r="KU219" s="79" t="n"/>
      <c r="KV219" s="79" t="n"/>
      <c r="KW219" s="79" t="n"/>
      <c r="KX219" s="79" t="n"/>
      <c r="KY219" s="79" t="n"/>
      <c r="KZ219" s="79" t="n"/>
      <c r="LA219" s="79" t="n"/>
      <c r="LB219" s="79" t="n"/>
      <c r="LC219" s="79" t="n"/>
      <c r="LD219" s="79" t="n"/>
      <c r="LE219" s="79" t="n"/>
      <c r="LF219" s="79" t="n"/>
      <c r="LG219" s="79" t="n"/>
      <c r="LH219" s="79" t="n"/>
      <c r="LI219" s="79" t="n"/>
      <c r="LJ219" s="79" t="n"/>
      <c r="LK219" s="79" t="n"/>
      <c r="LL219" s="79" t="n"/>
      <c r="LM219" s="79" t="n"/>
      <c r="LN219" s="79" t="n"/>
      <c r="LO219" s="79" t="n"/>
      <c r="LP219" s="79" t="n"/>
      <c r="LQ219" s="79" t="n"/>
      <c r="LR219" s="79" t="n"/>
      <c r="LS219" s="79" t="n"/>
      <c r="LT219" s="79" t="n"/>
      <c r="LU219" s="79" t="n"/>
      <c r="LV219" s="79" t="n"/>
      <c r="LW219" s="79" t="n"/>
      <c r="LX219" s="79" t="n"/>
      <c r="LY219" s="79" t="n"/>
      <c r="LZ219" s="79" t="n"/>
      <c r="MA219" s="79" t="n"/>
      <c r="MB219" s="79" t="n"/>
      <c r="MC219" s="79" t="n"/>
      <c r="MD219" s="79" t="n"/>
      <c r="MG219" s="78" t="n">
        <v>29</v>
      </c>
      <c r="MH219" s="79" t="n"/>
      <c r="MI219" s="79" t="n"/>
      <c r="MJ219" s="79" t="n"/>
      <c r="MK219" s="79" t="n"/>
      <c r="ML219" s="79" t="n"/>
      <c r="MM219" s="79" t="n"/>
      <c r="MN219" s="79" t="n"/>
      <c r="MO219" s="79" t="n"/>
      <c r="MP219" s="79" t="n"/>
      <c r="MQ219" s="79" t="n"/>
      <c r="MR219" s="79" t="n"/>
      <c r="MS219" s="79" t="n"/>
      <c r="MT219" s="79" t="n"/>
      <c r="MU219" s="79" t="n"/>
      <c r="MV219" s="79" t="n"/>
      <c r="MW219" s="79" t="n"/>
      <c r="MX219" s="79" t="n"/>
      <c r="MY219" s="79" t="n"/>
      <c r="MZ219" s="79" t="n"/>
      <c r="NA219" s="79" t="n"/>
      <c r="NB219" s="79" t="n"/>
      <c r="NC219" s="79" t="n"/>
      <c r="ND219" s="79" t="n"/>
      <c r="NE219" s="79" t="n"/>
      <c r="NF219" s="79" t="n"/>
      <c r="NG219" s="79" t="n"/>
      <c r="NH219" s="79" t="n"/>
      <c r="NI219" s="79" t="n"/>
      <c r="NJ219" s="79" t="n"/>
      <c r="NK219" s="79" t="n"/>
      <c r="NL219" s="79" t="n"/>
      <c r="NM219" s="79" t="n"/>
      <c r="NN219" s="79" t="n"/>
      <c r="NO219" s="79" t="n"/>
      <c r="NP219" s="79" t="n"/>
      <c r="NQ219" s="79" t="n"/>
      <c r="NR219" s="79" t="n"/>
      <c r="NS219" s="79" t="n"/>
      <c r="NT219" s="79" t="n"/>
      <c r="NU219" s="79" t="n"/>
      <c r="NX219" s="78" t="n">
        <v>29</v>
      </c>
      <c r="NY219" s="79" t="n"/>
      <c r="NZ219" s="79" t="n"/>
      <c r="OA219" s="79" t="n"/>
      <c r="OB219" s="79" t="n"/>
      <c r="OC219" s="79" t="n"/>
      <c r="OD219" s="79" t="n"/>
      <c r="OE219" s="79" t="n"/>
      <c r="OF219" s="79" t="n"/>
      <c r="OG219" s="79" t="n"/>
      <c r="OH219" s="79" t="n"/>
      <c r="OI219" s="79" t="n"/>
      <c r="OJ219" s="79" t="n"/>
      <c r="OK219" s="79" t="n"/>
      <c r="OL219" s="79" t="n"/>
      <c r="OM219" s="79" t="n"/>
      <c r="ON219" s="79" t="n"/>
      <c r="OO219" s="79" t="n"/>
      <c r="OP219" s="79" t="n"/>
      <c r="OQ219" s="79" t="n"/>
      <c r="OR219" s="79" t="n"/>
      <c r="OS219" s="79" t="n"/>
      <c r="OT219" s="79" t="n"/>
      <c r="OU219" s="79" t="n"/>
      <c r="OV219" s="79" t="n"/>
      <c r="OW219" s="79" t="n"/>
      <c r="OX219" s="79" t="n"/>
      <c r="OY219" s="79" t="n"/>
      <c r="OZ219" s="79" t="n"/>
      <c r="PA219" s="79" t="n"/>
      <c r="PB219" s="79" t="n"/>
      <c r="PC219" s="79" t="n"/>
      <c r="PD219" s="79" t="n"/>
      <c r="PE219" s="79" t="n"/>
      <c r="PF219" s="79" t="n"/>
      <c r="PG219" s="79" t="n"/>
      <c r="PH219" s="79" t="n"/>
      <c r="PI219" s="79" t="n"/>
      <c r="PJ219" s="79" t="n"/>
      <c r="PK219" s="79" t="n"/>
      <c r="PL219" s="79" t="n"/>
      <c r="PO219" s="78" t="n">
        <v>29</v>
      </c>
      <c r="PP219" s="79" t="n"/>
      <c r="PQ219" s="79" t="n"/>
      <c r="PR219" s="79" t="n"/>
      <c r="PS219" s="79" t="n"/>
      <c r="PT219" s="79" t="n"/>
      <c r="PU219" s="79" t="n"/>
      <c r="PV219" s="79" t="n"/>
      <c r="PW219" s="79" t="n"/>
      <c r="PX219" s="79" t="n"/>
      <c r="PY219" s="79" t="n"/>
      <c r="PZ219" s="79" t="n"/>
      <c r="QA219" s="79" t="n"/>
      <c r="QB219" s="79" t="n"/>
      <c r="QC219" s="79" t="n"/>
      <c r="QD219" s="79" t="n"/>
      <c r="QE219" s="79" t="n"/>
      <c r="QF219" s="79" t="n"/>
      <c r="QG219" s="79" t="n"/>
      <c r="QH219" s="79" t="n"/>
      <c r="QI219" s="79" t="n"/>
      <c r="QJ219" s="79" t="n"/>
      <c r="QK219" s="79" t="n"/>
      <c r="QL219" s="79" t="n"/>
      <c r="QM219" s="79" t="n"/>
      <c r="QN219" s="79" t="n"/>
      <c r="QO219" s="79" t="n"/>
      <c r="QP219" s="79" t="n"/>
      <c r="QQ219" s="79" t="n"/>
      <c r="QR219" s="79" t="n"/>
      <c r="QS219" s="79" t="n"/>
      <c r="QT219" s="79" t="n"/>
      <c r="QU219" s="79" t="n"/>
      <c r="QV219" s="79" t="n"/>
      <c r="QW219" s="79" t="n"/>
      <c r="QX219" s="79" t="n"/>
      <c r="QY219" s="79" t="n"/>
      <c r="QZ219" s="79" t="n"/>
      <c r="RA219" s="79" t="n"/>
      <c r="RB219" s="79" t="n"/>
      <c r="RC219" s="79" t="n"/>
      <c r="RF219" s="78" t="n">
        <v>29</v>
      </c>
      <c r="RG219" s="79" t="n"/>
      <c r="RH219" s="79" t="n"/>
      <c r="RI219" s="79" t="n"/>
      <c r="RJ219" s="79" t="n"/>
      <c r="RK219" s="79" t="n"/>
      <c r="RL219" s="79" t="n"/>
      <c r="RM219" s="79" t="n"/>
      <c r="RN219" s="79" t="n"/>
      <c r="RO219" s="79" t="n"/>
      <c r="RP219" s="79" t="n"/>
      <c r="RQ219" s="79" t="n"/>
      <c r="RR219" s="79" t="n"/>
      <c r="RS219" s="79" t="n"/>
      <c r="RT219" s="79" t="n"/>
      <c r="RU219" s="79" t="n"/>
      <c r="RV219" s="79" t="n"/>
      <c r="RW219" s="79" t="n"/>
      <c r="RX219" s="79" t="n"/>
      <c r="RY219" s="79" t="n"/>
      <c r="RZ219" s="79" t="n"/>
      <c r="SA219" s="79" t="n"/>
      <c r="SB219" s="79" t="n"/>
      <c r="SC219" s="79" t="n"/>
      <c r="SD219" s="79" t="n"/>
      <c r="SE219" s="79" t="n"/>
      <c r="SF219" s="79" t="n"/>
      <c r="SG219" s="79" t="n"/>
      <c r="SH219" s="79" t="n"/>
      <c r="SI219" s="79" t="n"/>
      <c r="SJ219" s="79" t="n"/>
      <c r="SK219" s="79" t="n"/>
      <c r="SL219" s="79" t="n"/>
      <c r="SM219" s="79" t="n"/>
      <c r="SN219" s="79" t="n"/>
      <c r="SO219" s="79" t="n"/>
      <c r="SP219" s="79" t="n"/>
      <c r="SQ219" s="79" t="n"/>
      <c r="SR219" s="79" t="n"/>
      <c r="SS219" s="79" t="n"/>
      <c r="ST219" s="79" t="n"/>
      <c r="SW219" s="78" t="n">
        <v>29</v>
      </c>
      <c r="SX219" s="79" t="n"/>
      <c r="SY219" s="79" t="n"/>
      <c r="SZ219" s="79" t="n"/>
      <c r="TA219" s="79" t="n"/>
      <c r="TB219" s="79" t="n"/>
      <c r="TC219" s="79" t="n"/>
      <c r="TD219" s="79" t="n"/>
      <c r="TE219" s="79" t="n"/>
      <c r="TF219" s="79" t="n"/>
      <c r="TG219" s="79" t="n"/>
      <c r="TH219" s="79" t="n"/>
      <c r="TI219" s="79" t="n"/>
      <c r="TJ219" s="79" t="n"/>
      <c r="TK219" s="79" t="n"/>
      <c r="TL219" s="79" t="n"/>
      <c r="TM219" s="79" t="n"/>
      <c r="TN219" s="79" t="n"/>
      <c r="TO219" s="79" t="n"/>
      <c r="TP219" s="79" t="n"/>
      <c r="TQ219" s="79" t="n"/>
      <c r="TR219" s="79" t="n"/>
      <c r="TS219" s="79" t="n"/>
      <c r="TT219" s="79" t="n"/>
      <c r="TU219" s="79" t="n"/>
      <c r="TV219" s="79" t="n"/>
      <c r="TW219" s="79" t="n"/>
      <c r="TX219" s="79" t="n"/>
      <c r="TY219" s="79" t="n"/>
      <c r="TZ219" s="79" t="n"/>
      <c r="UA219" s="79" t="n"/>
      <c r="UB219" s="79" t="n"/>
      <c r="UC219" s="79" t="n"/>
      <c r="UD219" s="79" t="n"/>
      <c r="UE219" s="79" t="n"/>
      <c r="UF219" s="79" t="n"/>
      <c r="UG219" s="79" t="n"/>
      <c r="UH219" s="79" t="n"/>
      <c r="UI219" s="79" t="n"/>
      <c r="UJ219" s="79" t="n"/>
      <c r="UK219" s="79" t="n"/>
      <c r="UN219" s="78" t="n">
        <v>29</v>
      </c>
      <c r="UO219" s="79" t="n"/>
      <c r="UP219" s="79" t="n"/>
      <c r="UQ219" s="79" t="n"/>
      <c r="UR219" s="79" t="n"/>
      <c r="US219" s="79" t="n"/>
      <c r="UT219" s="79" t="n"/>
      <c r="UU219" s="79" t="n"/>
      <c r="UV219" s="79" t="n"/>
      <c r="UW219" s="79" t="n"/>
      <c r="UX219" s="79" t="n"/>
      <c r="UY219" s="79" t="n"/>
      <c r="UZ219" s="79" t="n"/>
      <c r="VA219" s="79" t="n"/>
      <c r="VB219" s="79" t="n"/>
      <c r="VC219" s="79" t="n"/>
      <c r="VD219" s="79" t="n"/>
      <c r="VE219" s="79" t="n"/>
      <c r="VF219" s="79" t="n"/>
      <c r="VG219" s="79" t="n"/>
      <c r="VH219" s="79" t="n"/>
      <c r="VI219" s="79" t="n"/>
      <c r="VJ219" s="79" t="n"/>
      <c r="VK219" s="79" t="n"/>
      <c r="VL219" s="79" t="n"/>
      <c r="VM219" s="79" t="n"/>
      <c r="VN219" s="79" t="n"/>
      <c r="VO219" s="79" t="n"/>
      <c r="VP219" s="79" t="n"/>
      <c r="VQ219" s="79" t="n"/>
      <c r="VR219" s="79" t="n"/>
      <c r="VS219" s="79" t="n"/>
      <c r="VT219" s="79" t="n"/>
      <c r="VU219" s="79" t="n"/>
      <c r="VV219" s="79" t="n"/>
      <c r="VW219" s="79" t="n"/>
      <c r="VX219" s="79" t="n"/>
      <c r="VY219" s="79" t="n"/>
      <c r="VZ219" s="79" t="n"/>
      <c r="WA219" s="79" t="n"/>
      <c r="WB219" s="79" t="n"/>
      <c r="WE219" s="78" t="n">
        <v>29</v>
      </c>
      <c r="WF219" s="79" t="n"/>
      <c r="WG219" s="79" t="n"/>
      <c r="WH219" s="79" t="n"/>
      <c r="WI219" s="79" t="n"/>
      <c r="WJ219" s="79" t="n"/>
      <c r="WK219" s="79" t="n"/>
      <c r="WL219" s="79" t="n"/>
      <c r="WM219" s="79" t="n"/>
      <c r="WN219" s="79" t="n"/>
      <c r="WO219" s="79" t="n"/>
      <c r="WP219" s="79" t="n"/>
      <c r="WQ219" s="79" t="n"/>
      <c r="WR219" s="79" t="n"/>
      <c r="WS219" s="79" t="n"/>
      <c r="WT219" s="79" t="n"/>
      <c r="WU219" s="79" t="n"/>
      <c r="WV219" s="79" t="n"/>
      <c r="WW219" s="79" t="n"/>
      <c r="WX219" s="79" t="n"/>
      <c r="WY219" s="79" t="n"/>
      <c r="WZ219" s="79" t="n"/>
      <c r="XA219" s="79" t="n"/>
      <c r="XB219" s="79" t="n"/>
      <c r="XC219" s="79" t="n"/>
      <c r="XD219" s="79" t="n"/>
      <c r="XE219" s="79" t="n"/>
      <c r="XF219" s="79" t="n"/>
      <c r="XG219" s="79" t="n"/>
      <c r="XH219" s="79" t="n"/>
      <c r="XI219" s="79" t="n"/>
      <c r="XJ219" s="79" t="n"/>
      <c r="XK219" s="79" t="n"/>
      <c r="XL219" s="79" t="n"/>
      <c r="XM219" s="79" t="n"/>
      <c r="XN219" s="79" t="n"/>
      <c r="XO219" s="79" t="n"/>
      <c r="XP219" s="79" t="n"/>
      <c r="XQ219" s="79" t="n"/>
      <c r="XR219" s="79" t="n"/>
      <c r="XS219" s="79" t="n"/>
      <c r="XV219" s="78" t="n">
        <v>29</v>
      </c>
      <c r="XW219" s="79" t="n"/>
      <c r="XX219" s="79" t="n"/>
      <c r="XY219" s="79" t="n"/>
      <c r="XZ219" s="79" t="n"/>
      <c r="YA219" s="79" t="n"/>
      <c r="YB219" s="79" t="n"/>
      <c r="YC219" s="79" t="n"/>
      <c r="YD219" s="79" t="n"/>
      <c r="YE219" s="79" t="n"/>
      <c r="YF219" s="79" t="n"/>
      <c r="YG219" s="79" t="n"/>
      <c r="YH219" s="79" t="n"/>
      <c r="YI219" s="79" t="n"/>
      <c r="YJ219" s="79" t="n"/>
      <c r="YK219" s="79" t="n"/>
      <c r="YL219" s="79" t="n"/>
      <c r="YM219" s="79" t="n"/>
      <c r="YN219" s="79" t="n"/>
      <c r="YO219" s="79" t="n"/>
      <c r="YP219" s="79" t="n"/>
      <c r="YQ219" s="79" t="n"/>
      <c r="YR219" s="79" t="n"/>
      <c r="YS219" s="79" t="n"/>
      <c r="YT219" s="79" t="n"/>
      <c r="YU219" s="79" t="n"/>
      <c r="YV219" s="79" t="n"/>
      <c r="YW219" s="79" t="n"/>
      <c r="YX219" s="79" t="n"/>
      <c r="YY219" s="79" t="n"/>
      <c r="YZ219" s="79" t="n"/>
      <c r="ZA219" s="79" t="n"/>
      <c r="ZB219" s="79" t="n"/>
      <c r="ZC219" s="79" t="n"/>
      <c r="ZD219" s="79" t="n"/>
      <c r="ZE219" s="79" t="n"/>
      <c r="ZF219" s="79" t="n"/>
      <c r="ZG219" s="79" t="n"/>
      <c r="ZH219" s="79" t="n"/>
      <c r="ZI219" s="79" t="n"/>
      <c r="ZJ219" s="79" t="n"/>
      <c r="ZM219" s="78" t="n">
        <v>29</v>
      </c>
      <c r="ZN219" s="79" t="n"/>
      <c r="ZO219" s="79" t="n"/>
      <c r="ZP219" s="79" t="n"/>
      <c r="ZQ219" s="79" t="n"/>
      <c r="ZR219" s="79" t="n"/>
      <c r="ZS219" s="79" t="n"/>
      <c r="ZT219" s="79" t="n"/>
      <c r="ZU219" s="79" t="n"/>
      <c r="ZV219" s="79" t="n"/>
      <c r="ZW219" s="79" t="n"/>
      <c r="ZX219" s="79" t="n"/>
      <c r="ZY219" s="79" t="n"/>
      <c r="ZZ219" s="79" t="n"/>
      <c r="AAA219" s="79" t="n"/>
      <c r="AAB219" s="79" t="n"/>
      <c r="AAC219" s="79" t="n"/>
      <c r="AAD219" s="79" t="n"/>
      <c r="AAE219" s="79" t="n"/>
      <c r="AAF219" s="79" t="n"/>
      <c r="AAG219" s="79" t="n"/>
      <c r="AAH219" s="79" t="n"/>
      <c r="AAI219" s="79" t="n"/>
      <c r="AAJ219" s="79" t="n"/>
      <c r="AAK219" s="79" t="n"/>
      <c r="AAL219" s="79" t="n"/>
      <c r="AAM219" s="79" t="n"/>
      <c r="AAN219" s="79" t="n"/>
      <c r="AAO219" s="79" t="n"/>
      <c r="AAP219" s="79" t="n"/>
      <c r="AAQ219" s="79" t="n"/>
      <c r="AAR219" s="79" t="n"/>
      <c r="AAS219" s="79" t="n"/>
      <c r="AAT219" s="79" t="n"/>
      <c r="AAU219" s="79" t="n"/>
      <c r="AAV219" s="79" t="n"/>
      <c r="AAW219" s="79" t="n"/>
      <c r="AAX219" s="79" t="n"/>
      <c r="AAY219" s="79" t="n"/>
      <c r="AAZ219" s="79" t="n"/>
      <c r="ABA219" s="79" t="n"/>
      <c r="ABD219" s="78" t="n">
        <v>29</v>
      </c>
      <c r="ABE219" s="79" t="n"/>
      <c r="ABF219" s="79" t="n"/>
      <c r="ABG219" s="79" t="n"/>
      <c r="ABH219" s="79" t="n"/>
      <c r="ABI219" s="79" t="n"/>
      <c r="ABJ219" s="79" t="n"/>
      <c r="ABK219" s="79" t="n"/>
      <c r="ABL219" s="79" t="n"/>
      <c r="ABM219" s="79" t="n"/>
      <c r="ABN219" s="79" t="n"/>
      <c r="ABO219" s="79" t="n"/>
      <c r="ABP219" s="79" t="n"/>
      <c r="ABQ219" s="79" t="n"/>
      <c r="ABR219" s="79" t="n"/>
      <c r="ABS219" s="79" t="n"/>
      <c r="ABT219" s="79" t="n"/>
      <c r="ABU219" s="79" t="n"/>
      <c r="ABV219" s="79" t="n"/>
      <c r="ABW219" s="79" t="n"/>
      <c r="ABX219" s="79" t="n"/>
      <c r="ABY219" s="79" t="n"/>
      <c r="ABZ219" s="79" t="n"/>
      <c r="ACA219" s="79" t="n"/>
      <c r="ACB219" s="79" t="n"/>
      <c r="ACC219" s="79" t="n"/>
      <c r="ACD219" s="79" t="n"/>
      <c r="ACE219" s="79" t="n"/>
      <c r="ACF219" s="79" t="n"/>
      <c r="ACG219" s="79" t="n"/>
      <c r="ACH219" s="79" t="n"/>
      <c r="ACI219" s="79" t="n"/>
      <c r="ACJ219" s="79" t="n"/>
      <c r="ACK219" s="79" t="n"/>
      <c r="ACL219" s="79" t="n"/>
      <c r="ACM219" s="79" t="n"/>
      <c r="ACN219" s="79" t="n"/>
      <c r="ACO219" s="79" t="n"/>
      <c r="ACP219" s="79" t="n"/>
      <c r="ACQ219" s="79" t="n"/>
      <c r="ACR219" s="79" t="n"/>
      <c r="ACU219" s="78" t="n">
        <v>29</v>
      </c>
      <c r="ACV219" s="79" t="n"/>
      <c r="ACW219" s="79" t="n"/>
      <c r="ACX219" s="79" t="n"/>
      <c r="ACY219" s="79" t="n"/>
      <c r="ACZ219" s="79" t="n"/>
      <c r="ADA219" s="79" t="n"/>
      <c r="ADB219" s="79" t="n"/>
      <c r="ADC219" s="79" t="n"/>
      <c r="ADD219" s="79" t="n"/>
      <c r="ADE219" s="79" t="n"/>
      <c r="ADF219" s="79" t="n"/>
      <c r="ADG219" s="79" t="n"/>
      <c r="ADH219" s="79" t="n"/>
      <c r="ADI219" s="79" t="n"/>
      <c r="ADJ219" s="79" t="n"/>
      <c r="ADK219" s="79" t="n"/>
      <c r="ADL219" s="79" t="n"/>
      <c r="ADM219" s="79" t="n"/>
      <c r="ADN219" s="79" t="n"/>
      <c r="ADO219" s="79" t="n"/>
      <c r="ADP219" s="79" t="n"/>
      <c r="ADQ219" s="79" t="n"/>
      <c r="ADR219" s="79" t="n"/>
      <c r="ADS219" s="79" t="n"/>
      <c r="ADT219" s="79" t="n"/>
      <c r="ADU219" s="79" t="n"/>
      <c r="ADV219" s="79" t="n"/>
      <c r="ADW219" s="79" t="n"/>
      <c r="ADX219" s="79" t="n"/>
      <c r="ADY219" s="79" t="n"/>
      <c r="ADZ219" s="79" t="n"/>
      <c r="AEA219" s="79" t="n"/>
      <c r="AEB219" s="79" t="n"/>
      <c r="AEC219" s="79" t="n"/>
      <c r="AED219" s="79" t="n"/>
      <c r="AEE219" s="79" t="n"/>
      <c r="AEF219" s="79" t="n"/>
      <c r="AEG219" s="79" t="n"/>
      <c r="AEH219" s="79" t="n"/>
      <c r="AEI219" s="79" t="n"/>
      <c r="AEL219" s="78" t="n">
        <v>29</v>
      </c>
      <c r="AEM219" s="79" t="n"/>
      <c r="AEN219" s="79" t="n"/>
      <c r="AEO219" s="79" t="n"/>
      <c r="AEP219" s="79" t="n"/>
      <c r="AEQ219" s="79" t="n"/>
      <c r="AER219" s="79" t="n"/>
      <c r="AES219" s="79" t="n"/>
      <c r="AET219" s="79" t="n"/>
      <c r="AEU219" s="79" t="n"/>
      <c r="AEV219" s="79" t="n"/>
      <c r="AEW219" s="79" t="n"/>
      <c r="AEX219" s="79" t="n"/>
      <c r="AEY219" s="79" t="n"/>
      <c r="AEZ219" s="79" t="n"/>
      <c r="AFA219" s="79" t="n"/>
      <c r="AFB219" s="79" t="n"/>
      <c r="AFC219" s="79" t="n"/>
      <c r="AFD219" s="79" t="n"/>
      <c r="AFE219" s="79" t="n"/>
      <c r="AFF219" s="79" t="n"/>
      <c r="AFG219" s="79" t="n"/>
      <c r="AFH219" s="79" t="n"/>
      <c r="AFI219" s="79" t="n"/>
      <c r="AFJ219" s="79" t="n"/>
      <c r="AFK219" s="79" t="n"/>
      <c r="AFL219" s="79" t="n"/>
      <c r="AFM219" s="79" t="n"/>
      <c r="AFN219" s="79" t="n"/>
      <c r="AFO219" s="79" t="n"/>
      <c r="AFP219" s="79" t="n"/>
      <c r="AFQ219" s="79" t="n"/>
      <c r="AFR219" s="79" t="n"/>
      <c r="AFS219" s="79" t="n"/>
      <c r="AFT219" s="79" t="n"/>
      <c r="AFU219" s="79" t="n"/>
      <c r="AFV219" s="79" t="n"/>
      <c r="AFW219" s="79" t="n"/>
      <c r="AFX219" s="79" t="n"/>
      <c r="AFY219" s="79" t="n"/>
      <c r="AFZ219" s="79" t="n"/>
    </row>
    <row r="220">
      <c r="A220" s="78" t="n">
        <v>30</v>
      </c>
      <c r="B220" s="79" t="n"/>
      <c r="C220" s="79" t="n"/>
      <c r="D220" s="79" t="n"/>
      <c r="E220" s="79" t="n"/>
      <c r="F220" s="79" t="n"/>
      <c r="G220" s="79" t="n"/>
      <c r="H220" s="79" t="n"/>
      <c r="I220" s="79" t="n"/>
      <c r="J220" s="79" t="n"/>
      <c r="K220" s="79" t="n"/>
      <c r="L220" s="79" t="n"/>
      <c r="M220" s="79" t="n"/>
      <c r="N220" s="79" t="n"/>
      <c r="O220" s="79" t="n"/>
      <c r="P220" s="79" t="n"/>
      <c r="Q220" s="79" t="n"/>
      <c r="R220" s="79" t="n"/>
      <c r="S220" s="79" t="n"/>
      <c r="T220" s="79" t="n"/>
      <c r="U220" s="79" t="n"/>
      <c r="V220" s="79" t="n"/>
      <c r="W220" s="79" t="n"/>
      <c r="X220" s="79" t="n"/>
      <c r="Y220" s="79" t="n"/>
      <c r="Z220" s="79" t="n"/>
      <c r="AA220" s="79" t="n"/>
      <c r="AB220" s="79" t="n"/>
      <c r="AC220" s="79" t="n"/>
      <c r="AD220" s="79" t="n"/>
      <c r="AE220" s="79" t="n"/>
      <c r="AF220" s="79" t="n"/>
      <c r="AG220" s="79" t="n"/>
      <c r="AH220" s="79" t="n"/>
      <c r="AI220" s="79" t="n"/>
      <c r="AJ220" s="79" t="n"/>
      <c r="AK220" s="79" t="n"/>
      <c r="AL220" s="79" t="n"/>
      <c r="AM220" s="79" t="n"/>
      <c r="AN220" s="79" t="n"/>
      <c r="AO220" s="79" t="n"/>
      <c r="AR220" s="78" t="n">
        <v>30</v>
      </c>
      <c r="AS220" s="79" t="n"/>
      <c r="AT220" s="79" t="n"/>
      <c r="AU220" s="79" t="n"/>
      <c r="AV220" s="79" t="n"/>
      <c r="AW220" s="79" t="n"/>
      <c r="AX220" s="79" t="n"/>
      <c r="AY220" s="79" t="n"/>
      <c r="AZ220" s="79" t="n"/>
      <c r="BA220" s="79" t="n"/>
      <c r="BB220" s="79" t="n"/>
      <c r="BC220" s="79" t="n"/>
      <c r="BD220" s="79" t="n"/>
      <c r="BE220" s="79" t="n"/>
      <c r="BF220" s="79" t="n"/>
      <c r="BG220" s="79" t="n"/>
      <c r="BH220" s="79" t="n"/>
      <c r="BI220" s="79" t="n"/>
      <c r="BJ220" s="79" t="n"/>
      <c r="BK220" s="79" t="n"/>
      <c r="BL220" s="79" t="n"/>
      <c r="BM220" s="79" t="n"/>
      <c r="BN220" s="79" t="n"/>
      <c r="BO220" s="79" t="n"/>
      <c r="BP220" s="79" t="n"/>
      <c r="BQ220" s="79" t="n"/>
      <c r="BR220" s="79" t="n"/>
      <c r="BS220" s="79" t="n"/>
      <c r="BT220" s="79" t="n"/>
      <c r="BU220" s="79" t="n"/>
      <c r="BV220" s="79" t="n"/>
      <c r="BW220" s="79" t="n"/>
      <c r="BX220" s="79" t="n"/>
      <c r="BY220" s="79" t="n"/>
      <c r="BZ220" s="79" t="n"/>
      <c r="CA220" s="79" t="n"/>
      <c r="CB220" s="79" t="n"/>
      <c r="CC220" s="79" t="n"/>
      <c r="CD220" s="79" t="n"/>
      <c r="CE220" s="79" t="n"/>
      <c r="CF220" s="79" t="n"/>
      <c r="CI220" s="78" t="n">
        <v>30</v>
      </c>
      <c r="CJ220" s="79" t="n"/>
      <c r="CK220" s="79" t="n"/>
      <c r="CL220" s="79" t="n"/>
      <c r="CM220" s="79" t="n"/>
      <c r="CN220" s="79" t="n"/>
      <c r="CO220" s="79" t="n"/>
      <c r="CP220" s="79" t="n"/>
      <c r="CQ220" s="79" t="n"/>
      <c r="CR220" s="79" t="n"/>
      <c r="CS220" s="79" t="n"/>
      <c r="CT220" s="79" t="n"/>
      <c r="CU220" s="79" t="n"/>
      <c r="CV220" s="79" t="n"/>
      <c r="CW220" s="79" t="n"/>
      <c r="CX220" s="79" t="n"/>
      <c r="CY220" s="79" t="n"/>
      <c r="CZ220" s="79" t="n"/>
      <c r="DA220" s="79" t="n"/>
      <c r="DB220" s="79" t="n"/>
      <c r="DC220" s="79" t="n"/>
      <c r="DD220" s="79" t="n"/>
      <c r="DE220" s="79" t="n"/>
      <c r="DF220" s="79" t="n"/>
      <c r="DG220" s="79" t="n"/>
      <c r="DH220" s="79" t="n"/>
      <c r="DI220" s="79" t="n"/>
      <c r="DJ220" s="79" t="n"/>
      <c r="DK220" s="79" t="n"/>
      <c r="DL220" s="79" t="n"/>
      <c r="DM220" s="79" t="n"/>
      <c r="DN220" s="79" t="n"/>
      <c r="DO220" s="79" t="n"/>
      <c r="DP220" s="79" t="n"/>
      <c r="DQ220" s="79" t="n"/>
      <c r="DR220" s="79" t="n"/>
      <c r="DS220" s="79" t="n"/>
      <c r="DT220" s="79" t="n"/>
      <c r="DU220" s="79" t="n"/>
      <c r="DV220" s="79" t="n"/>
      <c r="DW220" s="79" t="n"/>
      <c r="DZ220" s="78" t="n">
        <v>30</v>
      </c>
      <c r="EA220" s="79" t="n"/>
      <c r="EB220" s="79" t="n"/>
      <c r="EC220" s="79" t="n"/>
      <c r="ED220" s="79" t="n"/>
      <c r="EE220" s="79" t="n"/>
      <c r="EF220" s="79" t="n"/>
      <c r="EG220" s="79" t="n"/>
      <c r="EH220" s="79" t="n"/>
      <c r="EI220" s="79" t="n"/>
      <c r="EJ220" s="79" t="n"/>
      <c r="EK220" s="79" t="n"/>
      <c r="EL220" s="79" t="n"/>
      <c r="EM220" s="79" t="n"/>
      <c r="EN220" s="79" t="n"/>
      <c r="EO220" s="79" t="n"/>
      <c r="EP220" s="79" t="n"/>
      <c r="EQ220" s="79" t="n"/>
      <c r="ER220" s="79" t="n"/>
      <c r="ES220" s="79" t="n"/>
      <c r="ET220" s="79" t="n"/>
      <c r="EU220" s="79" t="n"/>
      <c r="EV220" s="79" t="n"/>
      <c r="EW220" s="79" t="n"/>
      <c r="EX220" s="79" t="n"/>
      <c r="EY220" s="79" t="n"/>
      <c r="EZ220" s="79" t="n"/>
      <c r="FA220" s="79" t="n"/>
      <c r="FB220" s="79" t="n"/>
      <c r="FC220" s="79" t="n"/>
      <c r="FD220" s="79" t="n"/>
      <c r="FE220" s="79" t="n"/>
      <c r="FF220" s="79" t="n"/>
      <c r="FG220" s="79" t="n"/>
      <c r="FH220" s="79" t="n"/>
      <c r="FI220" s="79" t="n"/>
      <c r="FJ220" s="79" t="n"/>
      <c r="FK220" s="79" t="n"/>
      <c r="FL220" s="79" t="n"/>
      <c r="FM220" s="79" t="n"/>
      <c r="FN220" s="79" t="n"/>
      <c r="FQ220" s="78" t="n">
        <v>30</v>
      </c>
      <c r="FR220" s="79" t="n"/>
      <c r="FS220" s="79" t="n"/>
      <c r="FT220" s="79" t="n"/>
      <c r="FU220" s="79" t="n"/>
      <c r="FV220" s="79" t="n"/>
      <c r="FW220" s="79" t="n"/>
      <c r="FX220" s="79" t="n"/>
      <c r="FY220" s="79" t="n"/>
      <c r="FZ220" s="79" t="n"/>
      <c r="GA220" s="79" t="n"/>
      <c r="GB220" s="79" t="n"/>
      <c r="GC220" s="79" t="n"/>
      <c r="GD220" s="79" t="n"/>
      <c r="GE220" s="79" t="n"/>
      <c r="GF220" s="79" t="n"/>
      <c r="GG220" s="79" t="n"/>
      <c r="GH220" s="79" t="n"/>
      <c r="GI220" s="79" t="n"/>
      <c r="GJ220" s="79" t="n"/>
      <c r="GK220" s="79" t="n"/>
      <c r="GL220" s="79" t="n"/>
      <c r="GM220" s="79" t="n"/>
      <c r="GN220" s="79" t="n"/>
      <c r="GO220" s="79" t="n"/>
      <c r="GP220" s="79" t="n"/>
      <c r="GQ220" s="79" t="n"/>
      <c r="GR220" s="79" t="n"/>
      <c r="GS220" s="79" t="n"/>
      <c r="GT220" s="79" t="n"/>
      <c r="GU220" s="79" t="n"/>
      <c r="GV220" s="79" t="n"/>
      <c r="GW220" s="79" t="n"/>
      <c r="GX220" s="79" t="n"/>
      <c r="GY220" s="79" t="n"/>
      <c r="GZ220" s="79" t="n"/>
      <c r="HA220" s="79" t="n"/>
      <c r="HB220" s="79" t="n"/>
      <c r="HC220" s="79" t="n"/>
      <c r="HD220" s="79" t="n"/>
      <c r="HE220" s="79" t="n"/>
      <c r="HH220" s="78" t="n">
        <v>30</v>
      </c>
      <c r="HI220" s="79" t="n"/>
      <c r="HJ220" s="79" t="n"/>
      <c r="HK220" s="79" t="n"/>
      <c r="HL220" s="79" t="n"/>
      <c r="HM220" s="79" t="n"/>
      <c r="HN220" s="79" t="n"/>
      <c r="HO220" s="79" t="n"/>
      <c r="HP220" s="79" t="n"/>
      <c r="HQ220" s="79" t="n"/>
      <c r="HR220" s="79" t="n"/>
      <c r="HS220" s="79" t="n"/>
      <c r="HT220" s="79" t="n"/>
      <c r="HU220" s="79" t="n"/>
      <c r="HV220" s="79" t="n"/>
      <c r="HW220" s="79" t="n"/>
      <c r="HX220" s="79" t="n"/>
      <c r="HY220" s="79" t="n"/>
      <c r="HZ220" s="79" t="n"/>
      <c r="IA220" s="79" t="n"/>
      <c r="IB220" s="79" t="n"/>
      <c r="IC220" s="79" t="n"/>
      <c r="ID220" s="79" t="n"/>
      <c r="IE220" s="79" t="n"/>
      <c r="IF220" s="79" t="n"/>
      <c r="IG220" s="79" t="n"/>
      <c r="IH220" s="79" t="n"/>
      <c r="II220" s="79" t="n"/>
      <c r="IJ220" s="79" t="n"/>
      <c r="IK220" s="79" t="n"/>
      <c r="IL220" s="79" t="n"/>
      <c r="IM220" s="79" t="n"/>
      <c r="IN220" s="79" t="n"/>
      <c r="IO220" s="79" t="n"/>
      <c r="IP220" s="79" t="n"/>
      <c r="IQ220" s="79" t="n"/>
      <c r="IR220" s="79" t="n"/>
      <c r="IS220" s="79" t="n"/>
      <c r="IT220" s="79" t="n"/>
      <c r="IU220" s="79" t="n"/>
      <c r="IV220" s="79" t="n"/>
      <c r="IY220" s="78" t="n">
        <v>30</v>
      </c>
      <c r="IZ220" s="79" t="n"/>
      <c r="JA220" s="79" t="n"/>
      <c r="JB220" s="79" t="n"/>
      <c r="JC220" s="79" t="n"/>
      <c r="JD220" s="79" t="n"/>
      <c r="JE220" s="79" t="n"/>
      <c r="JF220" s="79" t="n"/>
      <c r="JG220" s="79" t="n"/>
      <c r="JH220" s="79" t="n"/>
      <c r="JI220" s="79" t="n"/>
      <c r="JJ220" s="79" t="n"/>
      <c r="JK220" s="79" t="n"/>
      <c r="JL220" s="79" t="n"/>
      <c r="JM220" s="79" t="n"/>
      <c r="JN220" s="79" t="n"/>
      <c r="JO220" s="79" t="n"/>
      <c r="JP220" s="79" t="n"/>
      <c r="JQ220" s="79" t="n"/>
      <c r="JR220" s="79" t="n"/>
      <c r="JS220" s="79" t="n"/>
      <c r="JT220" s="79" t="n"/>
      <c r="JU220" s="79" t="n"/>
      <c r="JV220" s="79" t="n"/>
      <c r="JW220" s="79" t="n"/>
      <c r="JX220" s="79" t="n"/>
      <c r="JY220" s="79" t="n"/>
      <c r="JZ220" s="79" t="n"/>
      <c r="KA220" s="79" t="n"/>
      <c r="KB220" s="79" t="n"/>
      <c r="KC220" s="79" t="n"/>
      <c r="KD220" s="79" t="n"/>
      <c r="KE220" s="79" t="n"/>
      <c r="KF220" s="79" t="n"/>
      <c r="KG220" s="79" t="n"/>
      <c r="KH220" s="79" t="n"/>
      <c r="KI220" s="79" t="n"/>
      <c r="KJ220" s="79" t="n"/>
      <c r="KK220" s="79" t="n"/>
      <c r="KL220" s="79" t="n"/>
      <c r="KM220" s="79" t="n"/>
      <c r="KP220" s="78" t="n">
        <v>30</v>
      </c>
      <c r="KQ220" s="79" t="n"/>
      <c r="KR220" s="79" t="n"/>
      <c r="KS220" s="79" t="n"/>
      <c r="KT220" s="79" t="n"/>
      <c r="KU220" s="79" t="n"/>
      <c r="KV220" s="79" t="n"/>
      <c r="KW220" s="79" t="n"/>
      <c r="KX220" s="79" t="n"/>
      <c r="KY220" s="79" t="n"/>
      <c r="KZ220" s="79" t="n"/>
      <c r="LA220" s="79" t="n"/>
      <c r="LB220" s="79" t="n"/>
      <c r="LC220" s="79" t="n"/>
      <c r="LD220" s="79" t="n"/>
      <c r="LE220" s="79" t="n"/>
      <c r="LF220" s="79" t="n"/>
      <c r="LG220" s="79" t="n"/>
      <c r="LH220" s="79" t="n"/>
      <c r="LI220" s="79" t="n"/>
      <c r="LJ220" s="79" t="n"/>
      <c r="LK220" s="79" t="n"/>
      <c r="LL220" s="79" t="n"/>
      <c r="LM220" s="79" t="n"/>
      <c r="LN220" s="79" t="n"/>
      <c r="LO220" s="79" t="n"/>
      <c r="LP220" s="79" t="n"/>
      <c r="LQ220" s="79" t="n"/>
      <c r="LR220" s="79" t="n"/>
      <c r="LS220" s="79" t="n"/>
      <c r="LT220" s="79" t="n"/>
      <c r="LU220" s="79" t="n"/>
      <c r="LV220" s="79" t="n"/>
      <c r="LW220" s="79" t="n"/>
      <c r="LX220" s="79" t="n"/>
      <c r="LY220" s="79" t="n"/>
      <c r="LZ220" s="79" t="n"/>
      <c r="MA220" s="79" t="n"/>
      <c r="MB220" s="79" t="n"/>
      <c r="MC220" s="79" t="n"/>
      <c r="MD220" s="79" t="n"/>
      <c r="MG220" s="78" t="n">
        <v>30</v>
      </c>
      <c r="MH220" s="79" t="n"/>
      <c r="MI220" s="79" t="n"/>
      <c r="MJ220" s="79" t="n"/>
      <c r="MK220" s="79" t="n"/>
      <c r="ML220" s="79" t="n"/>
      <c r="MM220" s="79" t="n"/>
      <c r="MN220" s="79" t="n"/>
      <c r="MO220" s="79" t="n"/>
      <c r="MP220" s="79" t="n"/>
      <c r="MQ220" s="79" t="n"/>
      <c r="MR220" s="79" t="n"/>
      <c r="MS220" s="79" t="n"/>
      <c r="MT220" s="79" t="n"/>
      <c r="MU220" s="79" t="n"/>
      <c r="MV220" s="79" t="n"/>
      <c r="MW220" s="79" t="n"/>
      <c r="MX220" s="79" t="n"/>
      <c r="MY220" s="79" t="n"/>
      <c r="MZ220" s="79" t="n"/>
      <c r="NA220" s="79" t="n"/>
      <c r="NB220" s="79" t="n"/>
      <c r="NC220" s="79" t="n"/>
      <c r="ND220" s="79" t="n"/>
      <c r="NE220" s="79" t="n"/>
      <c r="NF220" s="79" t="n"/>
      <c r="NG220" s="79" t="n"/>
      <c r="NH220" s="79" t="n"/>
      <c r="NI220" s="79" t="n"/>
      <c r="NJ220" s="79" t="n"/>
      <c r="NK220" s="79" t="n"/>
      <c r="NL220" s="79" t="n"/>
      <c r="NM220" s="79" t="n"/>
      <c r="NN220" s="79" t="n"/>
      <c r="NO220" s="79" t="n"/>
      <c r="NP220" s="79" t="n"/>
      <c r="NQ220" s="79" t="n"/>
      <c r="NR220" s="79" t="n"/>
      <c r="NS220" s="79" t="n"/>
      <c r="NT220" s="79" t="n"/>
      <c r="NU220" s="79" t="n"/>
      <c r="NX220" s="78" t="n">
        <v>30</v>
      </c>
      <c r="NY220" s="79" t="n"/>
      <c r="NZ220" s="79" t="n"/>
      <c r="OA220" s="79" t="n"/>
      <c r="OB220" s="79" t="n"/>
      <c r="OC220" s="79" t="n"/>
      <c r="OD220" s="79" t="n"/>
      <c r="OE220" s="79" t="n"/>
      <c r="OF220" s="79" t="n"/>
      <c r="OG220" s="79" t="n"/>
      <c r="OH220" s="79" t="n"/>
      <c r="OI220" s="79" t="n"/>
      <c r="OJ220" s="79" t="n"/>
      <c r="OK220" s="79" t="n"/>
      <c r="OL220" s="79" t="n"/>
      <c r="OM220" s="79" t="n"/>
      <c r="ON220" s="79" t="n"/>
      <c r="OO220" s="79" t="n"/>
      <c r="OP220" s="79" t="n"/>
      <c r="OQ220" s="79" t="n"/>
      <c r="OR220" s="79" t="n"/>
      <c r="OS220" s="79" t="n"/>
      <c r="OT220" s="79" t="n"/>
      <c r="OU220" s="79" t="n"/>
      <c r="OV220" s="79" t="n"/>
      <c r="OW220" s="79" t="n"/>
      <c r="OX220" s="79" t="n"/>
      <c r="OY220" s="79" t="n"/>
      <c r="OZ220" s="79" t="n"/>
      <c r="PA220" s="79" t="n"/>
      <c r="PB220" s="79" t="n"/>
      <c r="PC220" s="79" t="n"/>
      <c r="PD220" s="79" t="n"/>
      <c r="PE220" s="79" t="n"/>
      <c r="PF220" s="79" t="n"/>
      <c r="PG220" s="79" t="n"/>
      <c r="PH220" s="79" t="n"/>
      <c r="PI220" s="79" t="n"/>
      <c r="PJ220" s="79" t="n"/>
      <c r="PK220" s="79" t="n"/>
      <c r="PL220" s="79" t="n"/>
      <c r="PO220" s="78" t="n">
        <v>30</v>
      </c>
      <c r="PP220" s="79" t="n"/>
      <c r="PQ220" s="79" t="n"/>
      <c r="PR220" s="79" t="n"/>
      <c r="PS220" s="79" t="n"/>
      <c r="PT220" s="79" t="n"/>
      <c r="PU220" s="79" t="n"/>
      <c r="PV220" s="79" t="n"/>
      <c r="PW220" s="79" t="n"/>
      <c r="PX220" s="79" t="n"/>
      <c r="PY220" s="79" t="n"/>
      <c r="PZ220" s="79" t="n"/>
      <c r="QA220" s="79" t="n"/>
      <c r="QB220" s="79" t="n"/>
      <c r="QC220" s="79" t="n"/>
      <c r="QD220" s="79" t="n"/>
      <c r="QE220" s="79" t="n"/>
      <c r="QF220" s="79" t="n"/>
      <c r="QG220" s="79" t="n"/>
      <c r="QH220" s="79" t="n"/>
      <c r="QI220" s="79" t="n"/>
      <c r="QJ220" s="79" t="n"/>
      <c r="QK220" s="79" t="n"/>
      <c r="QL220" s="79" t="n"/>
      <c r="QM220" s="79" t="n"/>
      <c r="QN220" s="79" t="n"/>
      <c r="QO220" s="79" t="n"/>
      <c r="QP220" s="79" t="n"/>
      <c r="QQ220" s="79" t="n"/>
      <c r="QR220" s="79" t="n"/>
      <c r="QS220" s="79" t="n"/>
      <c r="QT220" s="79" t="n"/>
      <c r="QU220" s="79" t="n"/>
      <c r="QV220" s="79" t="n"/>
      <c r="QW220" s="79" t="n"/>
      <c r="QX220" s="79" t="n"/>
      <c r="QY220" s="79" t="n"/>
      <c r="QZ220" s="79" t="n"/>
      <c r="RA220" s="79" t="n"/>
      <c r="RB220" s="79" t="n"/>
      <c r="RC220" s="79" t="n"/>
      <c r="RF220" s="78" t="n">
        <v>30</v>
      </c>
      <c r="RG220" s="79" t="n"/>
      <c r="RH220" s="79" t="n"/>
      <c r="RI220" s="79" t="n"/>
      <c r="RJ220" s="79" t="n"/>
      <c r="RK220" s="79" t="n"/>
      <c r="RL220" s="79" t="n"/>
      <c r="RM220" s="79" t="n"/>
      <c r="RN220" s="79" t="n"/>
      <c r="RO220" s="79" t="n"/>
      <c r="RP220" s="79" t="n"/>
      <c r="RQ220" s="79" t="n"/>
      <c r="RR220" s="79" t="n"/>
      <c r="RS220" s="79" t="n"/>
      <c r="RT220" s="79" t="n"/>
      <c r="RU220" s="79" t="n"/>
      <c r="RV220" s="79" t="n"/>
      <c r="RW220" s="79" t="n"/>
      <c r="RX220" s="79" t="n"/>
      <c r="RY220" s="79" t="n"/>
      <c r="RZ220" s="79" t="n"/>
      <c r="SA220" s="79" t="n"/>
      <c r="SB220" s="79" t="n"/>
      <c r="SC220" s="79" t="n"/>
      <c r="SD220" s="79" t="n"/>
      <c r="SE220" s="79" t="n"/>
      <c r="SF220" s="79" t="n"/>
      <c r="SG220" s="79" t="n"/>
      <c r="SH220" s="79" t="n"/>
      <c r="SI220" s="79" t="n"/>
      <c r="SJ220" s="79" t="n"/>
      <c r="SK220" s="79" t="n"/>
      <c r="SL220" s="79" t="n"/>
      <c r="SM220" s="79" t="n"/>
      <c r="SN220" s="79" t="n"/>
      <c r="SO220" s="79" t="n"/>
      <c r="SP220" s="79" t="n"/>
      <c r="SQ220" s="79" t="n"/>
      <c r="SR220" s="79" t="n"/>
      <c r="SS220" s="79" t="n"/>
      <c r="ST220" s="79" t="n"/>
      <c r="SW220" s="78" t="n">
        <v>30</v>
      </c>
      <c r="SX220" s="79" t="n"/>
      <c r="SY220" s="79" t="n"/>
      <c r="SZ220" s="79" t="n"/>
      <c r="TA220" s="79" t="n"/>
      <c r="TB220" s="79" t="n"/>
      <c r="TC220" s="79" t="n"/>
      <c r="TD220" s="79" t="n"/>
      <c r="TE220" s="79" t="n"/>
      <c r="TF220" s="79" t="n"/>
      <c r="TG220" s="79" t="n"/>
      <c r="TH220" s="79" t="n"/>
      <c r="TI220" s="79" t="n"/>
      <c r="TJ220" s="79" t="n"/>
      <c r="TK220" s="79" t="n"/>
      <c r="TL220" s="79" t="n"/>
      <c r="TM220" s="79" t="n"/>
      <c r="TN220" s="79" t="n"/>
      <c r="TO220" s="79" t="n"/>
      <c r="TP220" s="79" t="n"/>
      <c r="TQ220" s="79" t="n"/>
      <c r="TR220" s="79" t="n"/>
      <c r="TS220" s="79" t="n"/>
      <c r="TT220" s="79" t="n"/>
      <c r="TU220" s="79" t="n"/>
      <c r="TV220" s="79" t="n"/>
      <c r="TW220" s="79" t="n"/>
      <c r="TX220" s="79" t="n"/>
      <c r="TY220" s="79" t="n"/>
      <c r="TZ220" s="79" t="n"/>
      <c r="UA220" s="79" t="n"/>
      <c r="UB220" s="79" t="n"/>
      <c r="UC220" s="79" t="n"/>
      <c r="UD220" s="79" t="n"/>
      <c r="UE220" s="79" t="n"/>
      <c r="UF220" s="79" t="n"/>
      <c r="UG220" s="79" t="n"/>
      <c r="UH220" s="79" t="n"/>
      <c r="UI220" s="79" t="n"/>
      <c r="UJ220" s="79" t="n"/>
      <c r="UK220" s="79" t="n"/>
      <c r="UN220" s="78" t="n">
        <v>30</v>
      </c>
      <c r="UO220" s="79" t="n"/>
      <c r="UP220" s="79" t="n"/>
      <c r="UQ220" s="79" t="n"/>
      <c r="UR220" s="79" t="n"/>
      <c r="US220" s="79" t="n"/>
      <c r="UT220" s="79" t="n"/>
      <c r="UU220" s="79" t="n"/>
      <c r="UV220" s="79" t="n"/>
      <c r="UW220" s="79" t="n"/>
      <c r="UX220" s="79" t="n"/>
      <c r="UY220" s="79" t="n"/>
      <c r="UZ220" s="79" t="n"/>
      <c r="VA220" s="79" t="n"/>
      <c r="VB220" s="79" t="n"/>
      <c r="VC220" s="79" t="n"/>
      <c r="VD220" s="79" t="n"/>
      <c r="VE220" s="79" t="n"/>
      <c r="VF220" s="79" t="n"/>
      <c r="VG220" s="79" t="n"/>
      <c r="VH220" s="79" t="n"/>
      <c r="VI220" s="79" t="n"/>
      <c r="VJ220" s="79" t="n"/>
      <c r="VK220" s="79" t="n"/>
      <c r="VL220" s="79" t="n"/>
      <c r="VM220" s="79" t="n"/>
      <c r="VN220" s="79" t="n"/>
      <c r="VO220" s="79" t="n"/>
      <c r="VP220" s="79" t="n"/>
      <c r="VQ220" s="79" t="n"/>
      <c r="VR220" s="79" t="n"/>
      <c r="VS220" s="79" t="n"/>
      <c r="VT220" s="79" t="n"/>
      <c r="VU220" s="79" t="n"/>
      <c r="VV220" s="79" t="n"/>
      <c r="VW220" s="79" t="n"/>
      <c r="VX220" s="79" t="n"/>
      <c r="VY220" s="79" t="n"/>
      <c r="VZ220" s="79" t="n"/>
      <c r="WA220" s="79" t="n"/>
      <c r="WB220" s="79" t="n"/>
      <c r="WE220" s="78" t="n">
        <v>30</v>
      </c>
      <c r="WF220" s="79" t="n"/>
      <c r="WG220" s="79" t="n"/>
      <c r="WH220" s="79" t="n"/>
      <c r="WI220" s="79" t="n"/>
      <c r="WJ220" s="79" t="n"/>
      <c r="WK220" s="79" t="n"/>
      <c r="WL220" s="79" t="n"/>
      <c r="WM220" s="79" t="n"/>
      <c r="WN220" s="79" t="n"/>
      <c r="WO220" s="79" t="n"/>
      <c r="WP220" s="79" t="n"/>
      <c r="WQ220" s="79" t="n"/>
      <c r="WR220" s="79" t="n"/>
      <c r="WS220" s="79" t="n"/>
      <c r="WT220" s="79" t="n"/>
      <c r="WU220" s="79" t="n"/>
      <c r="WV220" s="79" t="n"/>
      <c r="WW220" s="79" t="n"/>
      <c r="WX220" s="79" t="n"/>
      <c r="WY220" s="79" t="n"/>
      <c r="WZ220" s="79" t="n"/>
      <c r="XA220" s="79" t="n"/>
      <c r="XB220" s="79" t="n"/>
      <c r="XC220" s="79" t="n"/>
      <c r="XD220" s="79" t="n"/>
      <c r="XE220" s="79" t="n"/>
      <c r="XF220" s="79" t="n"/>
      <c r="XG220" s="79" t="n"/>
      <c r="XH220" s="79" t="n"/>
      <c r="XI220" s="79" t="n"/>
      <c r="XJ220" s="79" t="n"/>
      <c r="XK220" s="79" t="n"/>
      <c r="XL220" s="79" t="n"/>
      <c r="XM220" s="79" t="n"/>
      <c r="XN220" s="79" t="n"/>
      <c r="XO220" s="79" t="n"/>
      <c r="XP220" s="79" t="n"/>
      <c r="XQ220" s="79" t="n"/>
      <c r="XR220" s="79" t="n"/>
      <c r="XS220" s="79" t="n"/>
      <c r="XV220" s="78" t="n">
        <v>30</v>
      </c>
      <c r="XW220" s="79" t="n"/>
      <c r="XX220" s="79" t="n"/>
      <c r="XY220" s="79" t="n"/>
      <c r="XZ220" s="79" t="n"/>
      <c r="YA220" s="79" t="n"/>
      <c r="YB220" s="79" t="n"/>
      <c r="YC220" s="79" t="n"/>
      <c r="YD220" s="79" t="n"/>
      <c r="YE220" s="79" t="n"/>
      <c r="YF220" s="79" t="n"/>
      <c r="YG220" s="79" t="n"/>
      <c r="YH220" s="79" t="n"/>
      <c r="YI220" s="79" t="n"/>
      <c r="YJ220" s="79" t="n"/>
      <c r="YK220" s="79" t="n"/>
      <c r="YL220" s="79" t="n"/>
      <c r="YM220" s="79" t="n"/>
      <c r="YN220" s="79" t="n"/>
      <c r="YO220" s="79" t="n"/>
      <c r="YP220" s="79" t="n"/>
      <c r="YQ220" s="79" t="n"/>
      <c r="YR220" s="79" t="n"/>
      <c r="YS220" s="79" t="n"/>
      <c r="YT220" s="79" t="n"/>
      <c r="YU220" s="79" t="n"/>
      <c r="YV220" s="79" t="n"/>
      <c r="YW220" s="79" t="n"/>
      <c r="YX220" s="79" t="n"/>
      <c r="YY220" s="79" t="n"/>
      <c r="YZ220" s="79" t="n"/>
      <c r="ZA220" s="79" t="n"/>
      <c r="ZB220" s="79" t="n"/>
      <c r="ZC220" s="79" t="n"/>
      <c r="ZD220" s="79" t="n"/>
      <c r="ZE220" s="79" t="n"/>
      <c r="ZF220" s="79" t="n"/>
      <c r="ZG220" s="79" t="n"/>
      <c r="ZH220" s="79" t="n"/>
      <c r="ZI220" s="79" t="n"/>
      <c r="ZJ220" s="79" t="n"/>
      <c r="ZM220" s="78" t="n">
        <v>30</v>
      </c>
      <c r="ZN220" s="79" t="n"/>
      <c r="ZO220" s="79" t="n"/>
      <c r="ZP220" s="79" t="n"/>
      <c r="ZQ220" s="79" t="n"/>
      <c r="ZR220" s="79" t="n"/>
      <c r="ZS220" s="79" t="n"/>
      <c r="ZT220" s="79" t="n"/>
      <c r="ZU220" s="79" t="n"/>
      <c r="ZV220" s="79" t="n"/>
      <c r="ZW220" s="79" t="n"/>
      <c r="ZX220" s="79" t="n"/>
      <c r="ZY220" s="79" t="n"/>
      <c r="ZZ220" s="79" t="n"/>
      <c r="AAA220" s="79" t="n"/>
      <c r="AAB220" s="79" t="n"/>
      <c r="AAC220" s="79" t="n"/>
      <c r="AAD220" s="79" t="n"/>
      <c r="AAE220" s="79" t="n"/>
      <c r="AAF220" s="79" t="n"/>
      <c r="AAG220" s="79" t="n"/>
      <c r="AAH220" s="79" t="n"/>
      <c r="AAI220" s="79" t="n"/>
      <c r="AAJ220" s="79" t="n"/>
      <c r="AAK220" s="79" t="n"/>
      <c r="AAL220" s="79" t="n"/>
      <c r="AAM220" s="79" t="n"/>
      <c r="AAN220" s="79" t="n"/>
      <c r="AAO220" s="79" t="n"/>
      <c r="AAP220" s="79" t="n"/>
      <c r="AAQ220" s="79" t="n"/>
      <c r="AAR220" s="79" t="n"/>
      <c r="AAS220" s="79" t="n"/>
      <c r="AAT220" s="79" t="n"/>
      <c r="AAU220" s="79" t="n"/>
      <c r="AAV220" s="79" t="n"/>
      <c r="AAW220" s="79" t="n"/>
      <c r="AAX220" s="79" t="n"/>
      <c r="AAY220" s="79" t="n"/>
      <c r="AAZ220" s="79" t="n"/>
      <c r="ABA220" s="79" t="n"/>
      <c r="ABD220" s="78" t="n">
        <v>30</v>
      </c>
      <c r="ABE220" s="79" t="n"/>
      <c r="ABF220" s="79" t="n"/>
      <c r="ABG220" s="79" t="n"/>
      <c r="ABH220" s="79" t="n"/>
      <c r="ABI220" s="79" t="n"/>
      <c r="ABJ220" s="79" t="n"/>
      <c r="ABK220" s="79" t="n"/>
      <c r="ABL220" s="79" t="n"/>
      <c r="ABM220" s="79" t="n"/>
      <c r="ABN220" s="79" t="n"/>
      <c r="ABO220" s="79" t="n"/>
      <c r="ABP220" s="79" t="n"/>
      <c r="ABQ220" s="79" t="n"/>
      <c r="ABR220" s="79" t="n"/>
      <c r="ABS220" s="79" t="n"/>
      <c r="ABT220" s="79" t="n"/>
      <c r="ABU220" s="79" t="n"/>
      <c r="ABV220" s="79" t="n"/>
      <c r="ABW220" s="79" t="n"/>
      <c r="ABX220" s="79" t="n"/>
      <c r="ABY220" s="79" t="n"/>
      <c r="ABZ220" s="79" t="n"/>
      <c r="ACA220" s="79" t="n"/>
      <c r="ACB220" s="79" t="n"/>
      <c r="ACC220" s="79" t="n"/>
      <c r="ACD220" s="79" t="n"/>
      <c r="ACE220" s="79" t="n"/>
      <c r="ACF220" s="79" t="n"/>
      <c r="ACG220" s="79" t="n"/>
      <c r="ACH220" s="79" t="n"/>
      <c r="ACI220" s="79" t="n"/>
      <c r="ACJ220" s="79" t="n"/>
      <c r="ACK220" s="79" t="n"/>
      <c r="ACL220" s="79" t="n"/>
      <c r="ACM220" s="79" t="n"/>
      <c r="ACN220" s="79" t="n"/>
      <c r="ACO220" s="79" t="n"/>
      <c r="ACP220" s="79" t="n"/>
      <c r="ACQ220" s="79" t="n"/>
      <c r="ACR220" s="79" t="n"/>
      <c r="ACU220" s="78" t="n">
        <v>30</v>
      </c>
      <c r="ACV220" s="79" t="n"/>
      <c r="ACW220" s="79" t="n"/>
      <c r="ACX220" s="79" t="n"/>
      <c r="ACY220" s="79" t="n"/>
      <c r="ACZ220" s="79" t="n"/>
      <c r="ADA220" s="79" t="n"/>
      <c r="ADB220" s="79" t="n"/>
      <c r="ADC220" s="79" t="n"/>
      <c r="ADD220" s="79" t="n"/>
      <c r="ADE220" s="79" t="n"/>
      <c r="ADF220" s="79" t="n"/>
      <c r="ADG220" s="79" t="n"/>
      <c r="ADH220" s="79" t="n"/>
      <c r="ADI220" s="79" t="n"/>
      <c r="ADJ220" s="79" t="n"/>
      <c r="ADK220" s="79" t="n"/>
      <c r="ADL220" s="79" t="n"/>
      <c r="ADM220" s="79" t="n"/>
      <c r="ADN220" s="79" t="n"/>
      <c r="ADO220" s="79" t="n"/>
      <c r="ADP220" s="79" t="n"/>
      <c r="ADQ220" s="79" t="n"/>
      <c r="ADR220" s="79" t="n"/>
      <c r="ADS220" s="79" t="n"/>
      <c r="ADT220" s="79" t="n"/>
      <c r="ADU220" s="79" t="n"/>
      <c r="ADV220" s="79" t="n"/>
      <c r="ADW220" s="79" t="n"/>
      <c r="ADX220" s="79" t="n"/>
      <c r="ADY220" s="79" t="n"/>
      <c r="ADZ220" s="79" t="n"/>
      <c r="AEA220" s="79" t="n"/>
      <c r="AEB220" s="79" t="n"/>
      <c r="AEC220" s="79" t="n"/>
      <c r="AED220" s="79" t="n"/>
      <c r="AEE220" s="79" t="n"/>
      <c r="AEF220" s="79" t="n"/>
      <c r="AEG220" s="79" t="n"/>
      <c r="AEH220" s="79" t="n"/>
      <c r="AEI220" s="79" t="n"/>
      <c r="AEL220" s="78" t="n">
        <v>30</v>
      </c>
      <c r="AEM220" s="79" t="n"/>
      <c r="AEN220" s="79" t="n"/>
      <c r="AEO220" s="79" t="n"/>
      <c r="AEP220" s="79" t="n"/>
      <c r="AEQ220" s="79" t="n"/>
      <c r="AER220" s="79" t="n"/>
      <c r="AES220" s="79" t="n"/>
      <c r="AET220" s="79" t="n"/>
      <c r="AEU220" s="79" t="n"/>
      <c r="AEV220" s="79" t="n"/>
      <c r="AEW220" s="79" t="n"/>
      <c r="AEX220" s="79" t="n"/>
      <c r="AEY220" s="79" t="n"/>
      <c r="AEZ220" s="79" t="n"/>
      <c r="AFA220" s="79" t="n"/>
      <c r="AFB220" s="79" t="n"/>
      <c r="AFC220" s="79" t="n"/>
      <c r="AFD220" s="79" t="n"/>
      <c r="AFE220" s="79" t="n"/>
      <c r="AFF220" s="79" t="n"/>
      <c r="AFG220" s="79" t="n"/>
      <c r="AFH220" s="79" t="n"/>
      <c r="AFI220" s="79" t="n"/>
      <c r="AFJ220" s="79" t="n"/>
      <c r="AFK220" s="79" t="n"/>
      <c r="AFL220" s="79" t="n"/>
      <c r="AFM220" s="79" t="n"/>
      <c r="AFN220" s="79" t="n"/>
      <c r="AFO220" s="79" t="n"/>
      <c r="AFP220" s="79" t="n"/>
      <c r="AFQ220" s="79" t="n"/>
      <c r="AFR220" s="79" t="n"/>
      <c r="AFS220" s="79" t="n"/>
      <c r="AFT220" s="79" t="n"/>
      <c r="AFU220" s="79" t="n"/>
      <c r="AFV220" s="79" t="n"/>
      <c r="AFW220" s="79" t="n"/>
      <c r="AFX220" s="79" t="n"/>
      <c r="AFY220" s="79" t="n"/>
      <c r="AFZ220" s="79" t="n"/>
    </row>
    <row r="221">
      <c r="A221" s="78" t="n">
        <v>31</v>
      </c>
      <c r="B221" s="79" t="n"/>
      <c r="C221" s="79" t="n"/>
      <c r="D221" s="79" t="n"/>
      <c r="E221" s="79" t="n"/>
      <c r="F221" s="79" t="n"/>
      <c r="G221" s="79" t="n"/>
      <c r="H221" s="79" t="n"/>
      <c r="I221" s="79" t="n"/>
      <c r="J221" s="79" t="n"/>
      <c r="K221" s="79" t="n"/>
      <c r="L221" s="79" t="n"/>
      <c r="M221" s="79" t="n"/>
      <c r="N221" s="79" t="n"/>
      <c r="O221" s="79" t="n"/>
      <c r="P221" s="79" t="n"/>
      <c r="Q221" s="79" t="n"/>
      <c r="R221" s="79" t="n"/>
      <c r="S221" s="79" t="n"/>
      <c r="T221" s="79" t="n"/>
      <c r="U221" s="79" t="n"/>
      <c r="V221" s="79" t="n"/>
      <c r="W221" s="79" t="n"/>
      <c r="X221" s="79" t="n"/>
      <c r="Y221" s="79" t="n"/>
      <c r="Z221" s="79" t="n"/>
      <c r="AA221" s="79" t="n"/>
      <c r="AB221" s="79" t="n"/>
      <c r="AC221" s="79" t="n"/>
      <c r="AD221" s="79" t="n"/>
      <c r="AE221" s="79" t="n"/>
      <c r="AF221" s="79" t="n"/>
      <c r="AG221" s="79" t="n"/>
      <c r="AH221" s="79" t="n"/>
      <c r="AI221" s="79" t="n"/>
      <c r="AJ221" s="79" t="n"/>
      <c r="AK221" s="79" t="n"/>
      <c r="AL221" s="79" t="n"/>
      <c r="AM221" s="79" t="n"/>
      <c r="AN221" s="79" t="n"/>
      <c r="AO221" s="79" t="n"/>
      <c r="AR221" s="78" t="n">
        <v>31</v>
      </c>
      <c r="AS221" s="79" t="n"/>
      <c r="AT221" s="79" t="n"/>
      <c r="AU221" s="79" t="n"/>
      <c r="AV221" s="79" t="n"/>
      <c r="AW221" s="79" t="n"/>
      <c r="AX221" s="79" t="n"/>
      <c r="AY221" s="79" t="n"/>
      <c r="AZ221" s="79" t="n"/>
      <c r="BA221" s="79" t="n"/>
      <c r="BB221" s="79" t="n"/>
      <c r="BC221" s="79" t="n"/>
      <c r="BD221" s="79" t="n"/>
      <c r="BE221" s="79" t="n"/>
      <c r="BF221" s="79" t="n"/>
      <c r="BG221" s="79" t="n"/>
      <c r="BH221" s="79" t="n"/>
      <c r="BI221" s="79" t="n"/>
      <c r="BJ221" s="79" t="n"/>
      <c r="BK221" s="79" t="n"/>
      <c r="BL221" s="79" t="n"/>
      <c r="BM221" s="79" t="n"/>
      <c r="BN221" s="79" t="n"/>
      <c r="BO221" s="79" t="n"/>
      <c r="BP221" s="79" t="n"/>
      <c r="BQ221" s="79" t="n"/>
      <c r="BR221" s="79" t="n"/>
      <c r="BS221" s="79" t="n"/>
      <c r="BT221" s="79" t="n"/>
      <c r="BU221" s="79" t="n"/>
      <c r="BV221" s="79" t="n"/>
      <c r="BW221" s="79" t="n"/>
      <c r="BX221" s="79" t="n"/>
      <c r="BY221" s="79" t="n"/>
      <c r="BZ221" s="79" t="n"/>
      <c r="CA221" s="79" t="n"/>
      <c r="CB221" s="79" t="n"/>
      <c r="CC221" s="79" t="n"/>
      <c r="CD221" s="79" t="n"/>
      <c r="CE221" s="79" t="n"/>
      <c r="CF221" s="79" t="n"/>
      <c r="CI221" s="78" t="n">
        <v>31</v>
      </c>
      <c r="CJ221" s="79" t="n"/>
      <c r="CK221" s="79" t="n"/>
      <c r="CL221" s="79" t="n"/>
      <c r="CM221" s="79" t="n"/>
      <c r="CN221" s="79" t="n"/>
      <c r="CO221" s="79" t="n"/>
      <c r="CP221" s="79" t="n"/>
      <c r="CQ221" s="79" t="n"/>
      <c r="CR221" s="79" t="n"/>
      <c r="CS221" s="79" t="n"/>
      <c r="CT221" s="79" t="n"/>
      <c r="CU221" s="79" t="n"/>
      <c r="CV221" s="79" t="n"/>
      <c r="CW221" s="79" t="n"/>
      <c r="CX221" s="79" t="n"/>
      <c r="CY221" s="79" t="n"/>
      <c r="CZ221" s="79" t="n"/>
      <c r="DA221" s="79" t="n"/>
      <c r="DB221" s="79" t="n"/>
      <c r="DC221" s="79" t="n"/>
      <c r="DD221" s="79" t="n"/>
      <c r="DE221" s="79" t="n"/>
      <c r="DF221" s="79" t="n"/>
      <c r="DG221" s="79" t="n"/>
      <c r="DH221" s="79" t="n"/>
      <c r="DI221" s="79" t="n"/>
      <c r="DJ221" s="79" t="n"/>
      <c r="DK221" s="79" t="n"/>
      <c r="DL221" s="79" t="n"/>
      <c r="DM221" s="79" t="n"/>
      <c r="DN221" s="79" t="n"/>
      <c r="DO221" s="79" t="n"/>
      <c r="DP221" s="79" t="n"/>
      <c r="DQ221" s="79" t="n"/>
      <c r="DR221" s="79" t="n"/>
      <c r="DS221" s="79" t="n"/>
      <c r="DT221" s="79" t="n"/>
      <c r="DU221" s="79" t="n"/>
      <c r="DV221" s="79" t="n"/>
      <c r="DW221" s="79" t="n"/>
      <c r="DZ221" s="78" t="n">
        <v>31</v>
      </c>
      <c r="EA221" s="79" t="n"/>
      <c r="EB221" s="79" t="n"/>
      <c r="EC221" s="79" t="n"/>
      <c r="ED221" s="79" t="n"/>
      <c r="EE221" s="79" t="n"/>
      <c r="EF221" s="79" t="n"/>
      <c r="EG221" s="79" t="n"/>
      <c r="EH221" s="79" t="n"/>
      <c r="EI221" s="79" t="n"/>
      <c r="EJ221" s="79" t="n"/>
      <c r="EK221" s="79" t="n"/>
      <c r="EL221" s="79" t="n"/>
      <c r="EM221" s="79" t="n"/>
      <c r="EN221" s="79" t="n"/>
      <c r="EO221" s="79" t="n"/>
      <c r="EP221" s="79" t="n"/>
      <c r="EQ221" s="79" t="n"/>
      <c r="ER221" s="79" t="n"/>
      <c r="ES221" s="79" t="n"/>
      <c r="ET221" s="79" t="n"/>
      <c r="EU221" s="79" t="n"/>
      <c r="EV221" s="79" t="n"/>
      <c r="EW221" s="79" t="n"/>
      <c r="EX221" s="79" t="n"/>
      <c r="EY221" s="79" t="n"/>
      <c r="EZ221" s="79" t="n"/>
      <c r="FA221" s="79" t="n"/>
      <c r="FB221" s="79" t="n"/>
      <c r="FC221" s="79" t="n"/>
      <c r="FD221" s="79" t="n"/>
      <c r="FE221" s="79" t="n"/>
      <c r="FF221" s="79" t="n"/>
      <c r="FG221" s="79" t="n"/>
      <c r="FH221" s="79" t="n"/>
      <c r="FI221" s="79" t="n"/>
      <c r="FJ221" s="79" t="n"/>
      <c r="FK221" s="79" t="n"/>
      <c r="FL221" s="79" t="n"/>
      <c r="FM221" s="79" t="n"/>
      <c r="FN221" s="79" t="n"/>
      <c r="FQ221" s="78" t="n">
        <v>31</v>
      </c>
      <c r="FR221" s="79" t="n"/>
      <c r="FS221" s="79" t="n"/>
      <c r="FT221" s="79" t="n"/>
      <c r="FU221" s="79" t="n"/>
      <c r="FV221" s="79" t="n"/>
      <c r="FW221" s="79" t="n"/>
      <c r="FX221" s="79" t="n"/>
      <c r="FY221" s="79" t="n"/>
      <c r="FZ221" s="79" t="n"/>
      <c r="GA221" s="79" t="n"/>
      <c r="GB221" s="79" t="n"/>
      <c r="GC221" s="79" t="n"/>
      <c r="GD221" s="79" t="n"/>
      <c r="GE221" s="79" t="n"/>
      <c r="GF221" s="79" t="n"/>
      <c r="GG221" s="79" t="n"/>
      <c r="GH221" s="79" t="n"/>
      <c r="GI221" s="79" t="n"/>
      <c r="GJ221" s="79" t="n"/>
      <c r="GK221" s="79" t="n"/>
      <c r="GL221" s="79" t="n"/>
      <c r="GM221" s="79" t="n"/>
      <c r="GN221" s="79" t="n"/>
      <c r="GO221" s="79" t="n"/>
      <c r="GP221" s="79" t="n"/>
      <c r="GQ221" s="79" t="n"/>
      <c r="GR221" s="79" t="n"/>
      <c r="GS221" s="79" t="n"/>
      <c r="GT221" s="79" t="n"/>
      <c r="GU221" s="79" t="n"/>
      <c r="GV221" s="79" t="n"/>
      <c r="GW221" s="79" t="n"/>
      <c r="GX221" s="79" t="n"/>
      <c r="GY221" s="79" t="n"/>
      <c r="GZ221" s="79" t="n"/>
      <c r="HA221" s="79" t="n"/>
      <c r="HB221" s="79" t="n"/>
      <c r="HC221" s="79" t="n"/>
      <c r="HD221" s="79" t="n"/>
      <c r="HE221" s="79" t="n"/>
      <c r="HH221" s="78" t="n">
        <v>31</v>
      </c>
      <c r="HI221" s="79" t="n"/>
      <c r="HJ221" s="79" t="n"/>
      <c r="HK221" s="79" t="n"/>
      <c r="HL221" s="79" t="n"/>
      <c r="HM221" s="79" t="n"/>
      <c r="HN221" s="79" t="n"/>
      <c r="HO221" s="79" t="n"/>
      <c r="HP221" s="79" t="n"/>
      <c r="HQ221" s="79" t="n"/>
      <c r="HR221" s="79" t="n"/>
      <c r="HS221" s="79" t="n"/>
      <c r="HT221" s="79" t="n"/>
      <c r="HU221" s="79" t="n"/>
      <c r="HV221" s="79" t="n"/>
      <c r="HW221" s="79" t="n"/>
      <c r="HX221" s="79" t="n"/>
      <c r="HY221" s="79" t="n"/>
      <c r="HZ221" s="79" t="n"/>
      <c r="IA221" s="79" t="n"/>
      <c r="IB221" s="79" t="n"/>
      <c r="IC221" s="79" t="n"/>
      <c r="ID221" s="79" t="n"/>
      <c r="IE221" s="79" t="n"/>
      <c r="IF221" s="79" t="n"/>
      <c r="IG221" s="79" t="n"/>
      <c r="IH221" s="79" t="n"/>
      <c r="II221" s="79" t="n"/>
      <c r="IJ221" s="79" t="n"/>
      <c r="IK221" s="79" t="n"/>
      <c r="IL221" s="79" t="n"/>
      <c r="IM221" s="79" t="n"/>
      <c r="IN221" s="79" t="n"/>
      <c r="IO221" s="79" t="n"/>
      <c r="IP221" s="79" t="n"/>
      <c r="IQ221" s="79" t="n"/>
      <c r="IR221" s="79" t="n"/>
      <c r="IS221" s="79" t="n"/>
      <c r="IT221" s="79" t="n"/>
      <c r="IU221" s="79" t="n"/>
      <c r="IV221" s="79" t="n"/>
      <c r="IY221" s="78" t="n">
        <v>31</v>
      </c>
      <c r="IZ221" s="79" t="n"/>
      <c r="JA221" s="79" t="n"/>
      <c r="JB221" s="79" t="n"/>
      <c r="JC221" s="79" t="n"/>
      <c r="JD221" s="79" t="n"/>
      <c r="JE221" s="79" t="n"/>
      <c r="JF221" s="79" t="n"/>
      <c r="JG221" s="79" t="n"/>
      <c r="JH221" s="79" t="n"/>
      <c r="JI221" s="79" t="n"/>
      <c r="JJ221" s="79" t="n"/>
      <c r="JK221" s="79" t="n"/>
      <c r="JL221" s="79" t="n"/>
      <c r="JM221" s="79" t="n"/>
      <c r="JN221" s="79" t="n"/>
      <c r="JO221" s="79" t="n"/>
      <c r="JP221" s="79" t="n"/>
      <c r="JQ221" s="79" t="n"/>
      <c r="JR221" s="79" t="n"/>
      <c r="JS221" s="79" t="n"/>
      <c r="JT221" s="79" t="n"/>
      <c r="JU221" s="79" t="n"/>
      <c r="JV221" s="79" t="n"/>
      <c r="JW221" s="79" t="n"/>
      <c r="JX221" s="79" t="n"/>
      <c r="JY221" s="79" t="n"/>
      <c r="JZ221" s="79" t="n"/>
      <c r="KA221" s="79" t="n"/>
      <c r="KB221" s="79" t="n"/>
      <c r="KC221" s="79" t="n"/>
      <c r="KD221" s="79" t="n"/>
      <c r="KE221" s="79" t="n"/>
      <c r="KF221" s="79" t="n"/>
      <c r="KG221" s="79" t="n"/>
      <c r="KH221" s="79" t="n"/>
      <c r="KI221" s="79" t="n"/>
      <c r="KJ221" s="79" t="n"/>
      <c r="KK221" s="79" t="n"/>
      <c r="KL221" s="79" t="n"/>
      <c r="KM221" s="79" t="n"/>
      <c r="KP221" s="78" t="n">
        <v>31</v>
      </c>
      <c r="KQ221" s="79" t="n"/>
      <c r="KR221" s="79" t="n"/>
      <c r="KS221" s="79" t="n"/>
      <c r="KT221" s="79" t="n"/>
      <c r="KU221" s="79" t="n"/>
      <c r="KV221" s="79" t="n"/>
      <c r="KW221" s="79" t="n"/>
      <c r="KX221" s="79" t="n"/>
      <c r="KY221" s="79" t="n"/>
      <c r="KZ221" s="79" t="n"/>
      <c r="LA221" s="79" t="n"/>
      <c r="LB221" s="79" t="n"/>
      <c r="LC221" s="79" t="n"/>
      <c r="LD221" s="79" t="n"/>
      <c r="LE221" s="79" t="n"/>
      <c r="LF221" s="79" t="n"/>
      <c r="LG221" s="79" t="n"/>
      <c r="LH221" s="79" t="n"/>
      <c r="LI221" s="79" t="n"/>
      <c r="LJ221" s="79" t="n"/>
      <c r="LK221" s="79" t="n"/>
      <c r="LL221" s="79" t="n"/>
      <c r="LM221" s="79" t="n"/>
      <c r="LN221" s="79" t="n"/>
      <c r="LO221" s="79" t="n"/>
      <c r="LP221" s="79" t="n"/>
      <c r="LQ221" s="79" t="n"/>
      <c r="LR221" s="79" t="n"/>
      <c r="LS221" s="79" t="n"/>
      <c r="LT221" s="79" t="n"/>
      <c r="LU221" s="79" t="n"/>
      <c r="LV221" s="79" t="n"/>
      <c r="LW221" s="79" t="n"/>
      <c r="LX221" s="79" t="n"/>
      <c r="LY221" s="79" t="n"/>
      <c r="LZ221" s="79" t="n"/>
      <c r="MA221" s="79" t="n"/>
      <c r="MB221" s="79" t="n"/>
      <c r="MC221" s="79" t="n"/>
      <c r="MD221" s="79" t="n"/>
      <c r="MG221" s="78" t="n">
        <v>31</v>
      </c>
      <c r="MH221" s="79" t="n"/>
      <c r="MI221" s="79" t="n"/>
      <c r="MJ221" s="79" t="n"/>
      <c r="MK221" s="79" t="n"/>
      <c r="ML221" s="79" t="n"/>
      <c r="MM221" s="79" t="n"/>
      <c r="MN221" s="79" t="n"/>
      <c r="MO221" s="79" t="n"/>
      <c r="MP221" s="79" t="n"/>
      <c r="MQ221" s="79" t="n"/>
      <c r="MR221" s="79" t="n"/>
      <c r="MS221" s="79" t="n"/>
      <c r="MT221" s="79" t="n"/>
      <c r="MU221" s="79" t="n"/>
      <c r="MV221" s="79" t="n"/>
      <c r="MW221" s="79" t="n"/>
      <c r="MX221" s="79" t="n"/>
      <c r="MY221" s="79" t="n"/>
      <c r="MZ221" s="79" t="n"/>
      <c r="NA221" s="79" t="n"/>
      <c r="NB221" s="79" t="n"/>
      <c r="NC221" s="79" t="n"/>
      <c r="ND221" s="79" t="n"/>
      <c r="NE221" s="79" t="n"/>
      <c r="NF221" s="79" t="n"/>
      <c r="NG221" s="79" t="n"/>
      <c r="NH221" s="79" t="n"/>
      <c r="NI221" s="79" t="n"/>
      <c r="NJ221" s="79" t="n"/>
      <c r="NK221" s="79" t="n"/>
      <c r="NL221" s="79" t="n"/>
      <c r="NM221" s="79" t="n"/>
      <c r="NN221" s="79" t="n"/>
      <c r="NO221" s="79" t="n"/>
      <c r="NP221" s="79" t="n"/>
      <c r="NQ221" s="79" t="n"/>
      <c r="NR221" s="79" t="n"/>
      <c r="NS221" s="79" t="n"/>
      <c r="NT221" s="79" t="n"/>
      <c r="NU221" s="79" t="n"/>
      <c r="NX221" s="78" t="n">
        <v>31</v>
      </c>
      <c r="NY221" s="79" t="n"/>
      <c r="NZ221" s="79" t="n"/>
      <c r="OA221" s="79" t="n"/>
      <c r="OB221" s="79" t="n"/>
      <c r="OC221" s="79" t="n"/>
      <c r="OD221" s="79" t="n"/>
      <c r="OE221" s="79" t="n"/>
      <c r="OF221" s="79" t="n"/>
      <c r="OG221" s="79" t="n"/>
      <c r="OH221" s="79" t="n"/>
      <c r="OI221" s="79" t="n"/>
      <c r="OJ221" s="79" t="n"/>
      <c r="OK221" s="79" t="n"/>
      <c r="OL221" s="79" t="n"/>
      <c r="OM221" s="79" t="n"/>
      <c r="ON221" s="79" t="n"/>
      <c r="OO221" s="79" t="n"/>
      <c r="OP221" s="79" t="n"/>
      <c r="OQ221" s="79" t="n"/>
      <c r="OR221" s="79" t="n"/>
      <c r="OS221" s="79" t="n"/>
      <c r="OT221" s="79" t="n"/>
      <c r="OU221" s="79" t="n"/>
      <c r="OV221" s="79" t="n"/>
      <c r="OW221" s="79" t="n"/>
      <c r="OX221" s="79" t="n"/>
      <c r="OY221" s="79" t="n"/>
      <c r="OZ221" s="79" t="n"/>
      <c r="PA221" s="79" t="n"/>
      <c r="PB221" s="79" t="n"/>
      <c r="PC221" s="79" t="n"/>
      <c r="PD221" s="79" t="n"/>
      <c r="PE221" s="79" t="n"/>
      <c r="PF221" s="79" t="n"/>
      <c r="PG221" s="79" t="n"/>
      <c r="PH221" s="79" t="n"/>
      <c r="PI221" s="79" t="n"/>
      <c r="PJ221" s="79" t="n"/>
      <c r="PK221" s="79" t="n"/>
      <c r="PL221" s="79" t="n"/>
      <c r="PO221" s="78" t="n">
        <v>31</v>
      </c>
      <c r="PP221" s="79" t="n"/>
      <c r="PQ221" s="79" t="n"/>
      <c r="PR221" s="79" t="n"/>
      <c r="PS221" s="79" t="n"/>
      <c r="PT221" s="79" t="n"/>
      <c r="PU221" s="79" t="n"/>
      <c r="PV221" s="79" t="n"/>
      <c r="PW221" s="79" t="n"/>
      <c r="PX221" s="79" t="n"/>
      <c r="PY221" s="79" t="n"/>
      <c r="PZ221" s="79" t="n"/>
      <c r="QA221" s="79" t="n"/>
      <c r="QB221" s="79" t="n"/>
      <c r="QC221" s="79" t="n"/>
      <c r="QD221" s="79" t="n"/>
      <c r="QE221" s="79" t="n"/>
      <c r="QF221" s="79" t="n"/>
      <c r="QG221" s="79" t="n"/>
      <c r="QH221" s="79" t="n"/>
      <c r="QI221" s="79" t="n"/>
      <c r="QJ221" s="79" t="n"/>
      <c r="QK221" s="79" t="n"/>
      <c r="QL221" s="79" t="n"/>
      <c r="QM221" s="79" t="n"/>
      <c r="QN221" s="79" t="n"/>
      <c r="QO221" s="79" t="n"/>
      <c r="QP221" s="79" t="n"/>
      <c r="QQ221" s="79" t="n"/>
      <c r="QR221" s="79" t="n"/>
      <c r="QS221" s="79" t="n"/>
      <c r="QT221" s="79" t="n"/>
      <c r="QU221" s="79" t="n"/>
      <c r="QV221" s="79" t="n"/>
      <c r="QW221" s="79" t="n"/>
      <c r="QX221" s="79" t="n"/>
      <c r="QY221" s="79" t="n"/>
      <c r="QZ221" s="79" t="n"/>
      <c r="RA221" s="79" t="n"/>
      <c r="RB221" s="79" t="n"/>
      <c r="RC221" s="79" t="n"/>
      <c r="RF221" s="78" t="n">
        <v>31</v>
      </c>
      <c r="RG221" s="79" t="n"/>
      <c r="RH221" s="79" t="n"/>
      <c r="RI221" s="79" t="n"/>
      <c r="RJ221" s="79" t="n"/>
      <c r="RK221" s="79" t="n"/>
      <c r="RL221" s="79" t="n"/>
      <c r="RM221" s="79" t="n"/>
      <c r="RN221" s="79" t="n"/>
      <c r="RO221" s="79" t="n"/>
      <c r="RP221" s="79" t="n"/>
      <c r="RQ221" s="79" t="n"/>
      <c r="RR221" s="79" t="n"/>
      <c r="RS221" s="79" t="n"/>
      <c r="RT221" s="79" t="n"/>
      <c r="RU221" s="79" t="n"/>
      <c r="RV221" s="79" t="n"/>
      <c r="RW221" s="79" t="n"/>
      <c r="RX221" s="79" t="n"/>
      <c r="RY221" s="79" t="n"/>
      <c r="RZ221" s="79" t="n"/>
      <c r="SA221" s="79" t="n"/>
      <c r="SB221" s="79" t="n"/>
      <c r="SC221" s="79" t="n"/>
      <c r="SD221" s="79" t="n"/>
      <c r="SE221" s="79" t="n"/>
      <c r="SF221" s="79" t="n"/>
      <c r="SG221" s="79" t="n"/>
      <c r="SH221" s="79" t="n"/>
      <c r="SI221" s="79" t="n"/>
      <c r="SJ221" s="79" t="n"/>
      <c r="SK221" s="79" t="n"/>
      <c r="SL221" s="79" t="n"/>
      <c r="SM221" s="79" t="n"/>
      <c r="SN221" s="79" t="n"/>
      <c r="SO221" s="79" t="n"/>
      <c r="SP221" s="79" t="n"/>
      <c r="SQ221" s="79" t="n"/>
      <c r="SR221" s="79" t="n"/>
      <c r="SS221" s="79" t="n"/>
      <c r="ST221" s="79" t="n"/>
      <c r="SW221" s="78" t="n">
        <v>31</v>
      </c>
      <c r="SX221" s="79" t="n"/>
      <c r="SY221" s="79" t="n"/>
      <c r="SZ221" s="79" t="n"/>
      <c r="TA221" s="79" t="n"/>
      <c r="TB221" s="79" t="n"/>
      <c r="TC221" s="79" t="n"/>
      <c r="TD221" s="79" t="n"/>
      <c r="TE221" s="79" t="n"/>
      <c r="TF221" s="79" t="n"/>
      <c r="TG221" s="79" t="n"/>
      <c r="TH221" s="79" t="n"/>
      <c r="TI221" s="79" t="n"/>
      <c r="TJ221" s="79" t="n"/>
      <c r="TK221" s="79" t="n"/>
      <c r="TL221" s="79" t="n"/>
      <c r="TM221" s="79" t="n"/>
      <c r="TN221" s="79" t="n"/>
      <c r="TO221" s="79" t="n"/>
      <c r="TP221" s="79" t="n"/>
      <c r="TQ221" s="79" t="n"/>
      <c r="TR221" s="79" t="n"/>
      <c r="TS221" s="79" t="n"/>
      <c r="TT221" s="79" t="n"/>
      <c r="TU221" s="79" t="n"/>
      <c r="TV221" s="79" t="n"/>
      <c r="TW221" s="79" t="n"/>
      <c r="TX221" s="79" t="n"/>
      <c r="TY221" s="79" t="n"/>
      <c r="TZ221" s="79" t="n"/>
      <c r="UA221" s="79" t="n"/>
      <c r="UB221" s="79" t="n"/>
      <c r="UC221" s="79" t="n"/>
      <c r="UD221" s="79" t="n"/>
      <c r="UE221" s="79" t="n"/>
      <c r="UF221" s="79" t="n"/>
      <c r="UG221" s="79" t="n"/>
      <c r="UH221" s="79" t="n"/>
      <c r="UI221" s="79" t="n"/>
      <c r="UJ221" s="79" t="n"/>
      <c r="UK221" s="79" t="n"/>
      <c r="UN221" s="78" t="n">
        <v>31</v>
      </c>
      <c r="UO221" s="79" t="n"/>
      <c r="UP221" s="79" t="n"/>
      <c r="UQ221" s="79" t="n"/>
      <c r="UR221" s="79" t="n"/>
      <c r="US221" s="79" t="n"/>
      <c r="UT221" s="79" t="n"/>
      <c r="UU221" s="79" t="n"/>
      <c r="UV221" s="79" t="n"/>
      <c r="UW221" s="79" t="n"/>
      <c r="UX221" s="79" t="n"/>
      <c r="UY221" s="79" t="n"/>
      <c r="UZ221" s="79" t="n"/>
      <c r="VA221" s="79" t="n"/>
      <c r="VB221" s="79" t="n"/>
      <c r="VC221" s="79" t="n"/>
      <c r="VD221" s="79" t="n"/>
      <c r="VE221" s="79" t="n"/>
      <c r="VF221" s="79" t="n"/>
      <c r="VG221" s="79" t="n"/>
      <c r="VH221" s="79" t="n"/>
      <c r="VI221" s="79" t="n"/>
      <c r="VJ221" s="79" t="n"/>
      <c r="VK221" s="79" t="n"/>
      <c r="VL221" s="79" t="n"/>
      <c r="VM221" s="79" t="n"/>
      <c r="VN221" s="79" t="n"/>
      <c r="VO221" s="79" t="n"/>
      <c r="VP221" s="79" t="n"/>
      <c r="VQ221" s="79" t="n"/>
      <c r="VR221" s="79" t="n"/>
      <c r="VS221" s="79" t="n"/>
      <c r="VT221" s="79" t="n"/>
      <c r="VU221" s="79" t="n"/>
      <c r="VV221" s="79" t="n"/>
      <c r="VW221" s="79" t="n"/>
      <c r="VX221" s="79" t="n"/>
      <c r="VY221" s="79" t="n"/>
      <c r="VZ221" s="79" t="n"/>
      <c r="WA221" s="79" t="n"/>
      <c r="WB221" s="79" t="n"/>
      <c r="WE221" s="78" t="n">
        <v>31</v>
      </c>
      <c r="WF221" s="79" t="n"/>
      <c r="WG221" s="79" t="n"/>
      <c r="WH221" s="79" t="n"/>
      <c r="WI221" s="79" t="n"/>
      <c r="WJ221" s="79" t="n"/>
      <c r="WK221" s="79" t="n"/>
      <c r="WL221" s="79" t="n"/>
      <c r="WM221" s="79" t="n"/>
      <c r="WN221" s="79" t="n"/>
      <c r="WO221" s="79" t="n"/>
      <c r="WP221" s="79" t="n"/>
      <c r="WQ221" s="79" t="n"/>
      <c r="WR221" s="79" t="n"/>
      <c r="WS221" s="79" t="n"/>
      <c r="WT221" s="79" t="n"/>
      <c r="WU221" s="79" t="n"/>
      <c r="WV221" s="79" t="n"/>
      <c r="WW221" s="79" t="n"/>
      <c r="WX221" s="79" t="n"/>
      <c r="WY221" s="79" t="n"/>
      <c r="WZ221" s="79" t="n"/>
      <c r="XA221" s="79" t="n"/>
      <c r="XB221" s="79" t="n"/>
      <c r="XC221" s="79" t="n"/>
      <c r="XD221" s="79" t="n"/>
      <c r="XE221" s="79" t="n"/>
      <c r="XF221" s="79" t="n"/>
      <c r="XG221" s="79" t="n"/>
      <c r="XH221" s="79" t="n"/>
      <c r="XI221" s="79" t="n"/>
      <c r="XJ221" s="79" t="n"/>
      <c r="XK221" s="79" t="n"/>
      <c r="XL221" s="79" t="n"/>
      <c r="XM221" s="79" t="n"/>
      <c r="XN221" s="79" t="n"/>
      <c r="XO221" s="79" t="n"/>
      <c r="XP221" s="79" t="n"/>
      <c r="XQ221" s="79" t="n"/>
      <c r="XR221" s="79" t="n"/>
      <c r="XS221" s="79" t="n"/>
      <c r="XV221" s="78" t="n">
        <v>31</v>
      </c>
      <c r="XW221" s="79" t="n"/>
      <c r="XX221" s="79" t="n"/>
      <c r="XY221" s="79" t="n"/>
      <c r="XZ221" s="79" t="n"/>
      <c r="YA221" s="79" t="n"/>
      <c r="YB221" s="79" t="n"/>
      <c r="YC221" s="79" t="n"/>
      <c r="YD221" s="79" t="n"/>
      <c r="YE221" s="79" t="n"/>
      <c r="YF221" s="79" t="n"/>
      <c r="YG221" s="79" t="n"/>
      <c r="YH221" s="79" t="n"/>
      <c r="YI221" s="79" t="n"/>
      <c r="YJ221" s="79" t="n"/>
      <c r="YK221" s="79" t="n"/>
      <c r="YL221" s="79" t="n"/>
      <c r="YM221" s="79" t="n"/>
      <c r="YN221" s="79" t="n"/>
      <c r="YO221" s="79" t="n"/>
      <c r="YP221" s="79" t="n"/>
      <c r="YQ221" s="79" t="n"/>
      <c r="YR221" s="79" t="n"/>
      <c r="YS221" s="79" t="n"/>
      <c r="YT221" s="79" t="n"/>
      <c r="YU221" s="79" t="n"/>
      <c r="YV221" s="79" t="n"/>
      <c r="YW221" s="79" t="n"/>
      <c r="YX221" s="79" t="n"/>
      <c r="YY221" s="79" t="n"/>
      <c r="YZ221" s="79" t="n"/>
      <c r="ZA221" s="79" t="n"/>
      <c r="ZB221" s="79" t="n"/>
      <c r="ZC221" s="79" t="n"/>
      <c r="ZD221" s="79" t="n"/>
      <c r="ZE221" s="79" t="n"/>
      <c r="ZF221" s="79" t="n"/>
      <c r="ZG221" s="79" t="n"/>
      <c r="ZH221" s="79" t="n"/>
      <c r="ZI221" s="79" t="n"/>
      <c r="ZJ221" s="79" t="n"/>
      <c r="ZM221" s="78" t="n">
        <v>31</v>
      </c>
      <c r="ZN221" s="79" t="n"/>
      <c r="ZO221" s="79" t="n"/>
      <c r="ZP221" s="79" t="n"/>
      <c r="ZQ221" s="79" t="n"/>
      <c r="ZR221" s="79" t="n"/>
      <c r="ZS221" s="79" t="n"/>
      <c r="ZT221" s="79" t="n"/>
      <c r="ZU221" s="79" t="n"/>
      <c r="ZV221" s="79" t="n"/>
      <c r="ZW221" s="79" t="n"/>
      <c r="ZX221" s="79" t="n"/>
      <c r="ZY221" s="79" t="n"/>
      <c r="ZZ221" s="79" t="n"/>
      <c r="AAA221" s="79" t="n"/>
      <c r="AAB221" s="79" t="n"/>
      <c r="AAC221" s="79" t="n"/>
      <c r="AAD221" s="79" t="n"/>
      <c r="AAE221" s="79" t="n"/>
      <c r="AAF221" s="79" t="n"/>
      <c r="AAG221" s="79" t="n"/>
      <c r="AAH221" s="79" t="n"/>
      <c r="AAI221" s="79" t="n"/>
      <c r="AAJ221" s="79" t="n"/>
      <c r="AAK221" s="79" t="n"/>
      <c r="AAL221" s="79" t="n"/>
      <c r="AAM221" s="79" t="n"/>
      <c r="AAN221" s="79" t="n"/>
      <c r="AAO221" s="79" t="n"/>
      <c r="AAP221" s="79" t="n"/>
      <c r="AAQ221" s="79" t="n"/>
      <c r="AAR221" s="79" t="n"/>
      <c r="AAS221" s="79" t="n"/>
      <c r="AAT221" s="79" t="n"/>
      <c r="AAU221" s="79" t="n"/>
      <c r="AAV221" s="79" t="n"/>
      <c r="AAW221" s="79" t="n"/>
      <c r="AAX221" s="79" t="n"/>
      <c r="AAY221" s="79" t="n"/>
      <c r="AAZ221" s="79" t="n"/>
      <c r="ABA221" s="79" t="n"/>
      <c r="ABD221" s="78" t="n">
        <v>31</v>
      </c>
      <c r="ABE221" s="79" t="n"/>
      <c r="ABF221" s="79" t="n"/>
      <c r="ABG221" s="79" t="n"/>
      <c r="ABH221" s="79" t="n"/>
      <c r="ABI221" s="79" t="n"/>
      <c r="ABJ221" s="79" t="n"/>
      <c r="ABK221" s="79" t="n"/>
      <c r="ABL221" s="79" t="n"/>
      <c r="ABM221" s="79" t="n"/>
      <c r="ABN221" s="79" t="n"/>
      <c r="ABO221" s="79" t="n"/>
      <c r="ABP221" s="79" t="n"/>
      <c r="ABQ221" s="79" t="n"/>
      <c r="ABR221" s="79" t="n"/>
      <c r="ABS221" s="79" t="n"/>
      <c r="ABT221" s="79" t="n"/>
      <c r="ABU221" s="79" t="n"/>
      <c r="ABV221" s="79" t="n"/>
      <c r="ABW221" s="79" t="n"/>
      <c r="ABX221" s="79" t="n"/>
      <c r="ABY221" s="79" t="n"/>
      <c r="ABZ221" s="79" t="n"/>
      <c r="ACA221" s="79" t="n"/>
      <c r="ACB221" s="79" t="n"/>
      <c r="ACC221" s="79" t="n"/>
      <c r="ACD221" s="79" t="n"/>
      <c r="ACE221" s="79" t="n"/>
      <c r="ACF221" s="79" t="n"/>
      <c r="ACG221" s="79" t="n"/>
      <c r="ACH221" s="79" t="n"/>
      <c r="ACI221" s="79" t="n"/>
      <c r="ACJ221" s="79" t="n"/>
      <c r="ACK221" s="79" t="n"/>
      <c r="ACL221" s="79" t="n"/>
      <c r="ACM221" s="79" t="n"/>
      <c r="ACN221" s="79" t="n"/>
      <c r="ACO221" s="79" t="n"/>
      <c r="ACP221" s="79" t="n"/>
      <c r="ACQ221" s="79" t="n"/>
      <c r="ACR221" s="79" t="n"/>
      <c r="ACU221" s="78" t="n">
        <v>31</v>
      </c>
      <c r="ACV221" s="79" t="n"/>
      <c r="ACW221" s="79" t="n"/>
      <c r="ACX221" s="79" t="n"/>
      <c r="ACY221" s="79" t="n"/>
      <c r="ACZ221" s="79" t="n"/>
      <c r="ADA221" s="79" t="n"/>
      <c r="ADB221" s="79" t="n"/>
      <c r="ADC221" s="79" t="n"/>
      <c r="ADD221" s="79" t="n"/>
      <c r="ADE221" s="79" t="n"/>
      <c r="ADF221" s="79" t="n"/>
      <c r="ADG221" s="79" t="n"/>
      <c r="ADH221" s="79" t="n"/>
      <c r="ADI221" s="79" t="n"/>
      <c r="ADJ221" s="79" t="n"/>
      <c r="ADK221" s="79" t="n"/>
      <c r="ADL221" s="79" t="n"/>
      <c r="ADM221" s="79" t="n"/>
      <c r="ADN221" s="79" t="n"/>
      <c r="ADO221" s="79" t="n"/>
      <c r="ADP221" s="79" t="n"/>
      <c r="ADQ221" s="79" t="n"/>
      <c r="ADR221" s="79" t="n"/>
      <c r="ADS221" s="79" t="n"/>
      <c r="ADT221" s="79" t="n"/>
      <c r="ADU221" s="79" t="n"/>
      <c r="ADV221" s="79" t="n"/>
      <c r="ADW221" s="79" t="n"/>
      <c r="ADX221" s="79" t="n"/>
      <c r="ADY221" s="79" t="n"/>
      <c r="ADZ221" s="79" t="n"/>
      <c r="AEA221" s="79" t="n"/>
      <c r="AEB221" s="79" t="n"/>
      <c r="AEC221" s="79" t="n"/>
      <c r="AED221" s="79" t="n"/>
      <c r="AEE221" s="79" t="n"/>
      <c r="AEF221" s="79" t="n"/>
      <c r="AEG221" s="79" t="n"/>
      <c r="AEH221" s="79" t="n"/>
      <c r="AEI221" s="79" t="n"/>
      <c r="AEL221" s="78" t="n">
        <v>31</v>
      </c>
      <c r="AEM221" s="79" t="n"/>
      <c r="AEN221" s="79" t="n"/>
      <c r="AEO221" s="79" t="n"/>
      <c r="AEP221" s="79" t="n"/>
      <c r="AEQ221" s="79" t="n"/>
      <c r="AER221" s="79" t="n"/>
      <c r="AES221" s="79" t="n"/>
      <c r="AET221" s="79" t="n"/>
      <c r="AEU221" s="79" t="n"/>
      <c r="AEV221" s="79" t="n"/>
      <c r="AEW221" s="79" t="n"/>
      <c r="AEX221" s="79" t="n"/>
      <c r="AEY221" s="79" t="n"/>
      <c r="AEZ221" s="79" t="n"/>
      <c r="AFA221" s="79" t="n"/>
      <c r="AFB221" s="79" t="n"/>
      <c r="AFC221" s="79" t="n"/>
      <c r="AFD221" s="79" t="n"/>
      <c r="AFE221" s="79" t="n"/>
      <c r="AFF221" s="79" t="n"/>
      <c r="AFG221" s="79" t="n"/>
      <c r="AFH221" s="79" t="n"/>
      <c r="AFI221" s="79" t="n"/>
      <c r="AFJ221" s="79" t="n"/>
      <c r="AFK221" s="79" t="n"/>
      <c r="AFL221" s="79" t="n"/>
      <c r="AFM221" s="79" t="n"/>
      <c r="AFN221" s="79" t="n"/>
      <c r="AFO221" s="79" t="n"/>
      <c r="AFP221" s="79" t="n"/>
      <c r="AFQ221" s="79" t="n"/>
      <c r="AFR221" s="79" t="n"/>
      <c r="AFS221" s="79" t="n"/>
      <c r="AFT221" s="79" t="n"/>
      <c r="AFU221" s="79" t="n"/>
      <c r="AFV221" s="79" t="n"/>
      <c r="AFW221" s="79" t="n"/>
      <c r="AFX221" s="79" t="n"/>
      <c r="AFY221" s="79" t="n"/>
      <c r="AFZ221" s="79" t="n"/>
    </row>
    <row r="222">
      <c r="A222" s="78" t="n">
        <v>32</v>
      </c>
      <c r="B222" s="79" t="n"/>
      <c r="C222" s="79" t="n"/>
      <c r="D222" s="79" t="n"/>
      <c r="E222" s="79" t="n"/>
      <c r="F222" s="79" t="n"/>
      <c r="G222" s="79" t="n"/>
      <c r="H222" s="79" t="n"/>
      <c r="I222" s="79" t="n"/>
      <c r="J222" s="79" t="n"/>
      <c r="K222" s="79" t="n"/>
      <c r="L222" s="79" t="n"/>
      <c r="M222" s="79" t="n"/>
      <c r="N222" s="79" t="n"/>
      <c r="O222" s="79" t="n"/>
      <c r="P222" s="79" t="n"/>
      <c r="Q222" s="79" t="n"/>
      <c r="R222" s="79" t="n"/>
      <c r="S222" s="79" t="n"/>
      <c r="T222" s="79" t="n"/>
      <c r="U222" s="79" t="n"/>
      <c r="V222" s="79" t="n"/>
      <c r="W222" s="79" t="n"/>
      <c r="X222" s="79" t="n"/>
      <c r="Y222" s="79" t="n"/>
      <c r="Z222" s="79" t="n"/>
      <c r="AA222" s="79" t="n"/>
      <c r="AB222" s="79" t="n"/>
      <c r="AC222" s="79" t="n"/>
      <c r="AD222" s="79" t="n"/>
      <c r="AE222" s="79" t="n"/>
      <c r="AF222" s="79" t="n"/>
      <c r="AG222" s="79" t="n"/>
      <c r="AH222" s="79" t="n"/>
      <c r="AI222" s="79" t="n"/>
      <c r="AJ222" s="79" t="n"/>
      <c r="AK222" s="79" t="n"/>
      <c r="AL222" s="79" t="n"/>
      <c r="AM222" s="79" t="n"/>
      <c r="AN222" s="79" t="n"/>
      <c r="AO222" s="79" t="n"/>
      <c r="AR222" s="78" t="n">
        <v>32</v>
      </c>
      <c r="AS222" s="79" t="n"/>
      <c r="AT222" s="79" t="n"/>
      <c r="AU222" s="79" t="n"/>
      <c r="AV222" s="79" t="n"/>
      <c r="AW222" s="79" t="n"/>
      <c r="AX222" s="79" t="n"/>
      <c r="AY222" s="79" t="n"/>
      <c r="AZ222" s="79" t="n"/>
      <c r="BA222" s="79" t="n"/>
      <c r="BB222" s="79" t="n"/>
      <c r="BC222" s="79" t="n"/>
      <c r="BD222" s="79" t="n"/>
      <c r="BE222" s="79" t="n"/>
      <c r="BF222" s="79" t="n"/>
      <c r="BG222" s="79" t="n"/>
      <c r="BH222" s="79" t="n"/>
      <c r="BI222" s="79" t="n"/>
      <c r="BJ222" s="79" t="n"/>
      <c r="BK222" s="79" t="n"/>
      <c r="BL222" s="79" t="n"/>
      <c r="BM222" s="79" t="n"/>
      <c r="BN222" s="79" t="n"/>
      <c r="BO222" s="79" t="n"/>
      <c r="BP222" s="79" t="n"/>
      <c r="BQ222" s="79" t="n"/>
      <c r="BR222" s="79" t="n"/>
      <c r="BS222" s="79" t="n"/>
      <c r="BT222" s="79" t="n"/>
      <c r="BU222" s="79" t="n"/>
      <c r="BV222" s="79" t="n"/>
      <c r="BW222" s="79" t="n"/>
      <c r="BX222" s="79" t="n"/>
      <c r="BY222" s="79" t="n"/>
      <c r="BZ222" s="79" t="n"/>
      <c r="CA222" s="79" t="n"/>
      <c r="CB222" s="79" t="n"/>
      <c r="CC222" s="79" t="n"/>
      <c r="CD222" s="79" t="n"/>
      <c r="CE222" s="79" t="n"/>
      <c r="CF222" s="79" t="n"/>
      <c r="CI222" s="78" t="n">
        <v>32</v>
      </c>
      <c r="CJ222" s="79" t="n"/>
      <c r="CK222" s="79" t="n"/>
      <c r="CL222" s="79" t="n"/>
      <c r="CM222" s="79" t="n"/>
      <c r="CN222" s="79" t="n"/>
      <c r="CO222" s="79" t="n"/>
      <c r="CP222" s="79" t="n"/>
      <c r="CQ222" s="79" t="n"/>
      <c r="CR222" s="79" t="n"/>
      <c r="CS222" s="79" t="n"/>
      <c r="CT222" s="79" t="n"/>
      <c r="CU222" s="79" t="n"/>
      <c r="CV222" s="79" t="n"/>
      <c r="CW222" s="79" t="n"/>
      <c r="CX222" s="79" t="n"/>
      <c r="CY222" s="79" t="n"/>
      <c r="CZ222" s="79" t="n"/>
      <c r="DA222" s="79" t="n"/>
      <c r="DB222" s="79" t="n"/>
      <c r="DC222" s="79" t="n"/>
      <c r="DD222" s="79" t="n"/>
      <c r="DE222" s="79" t="n"/>
      <c r="DF222" s="79" t="n"/>
      <c r="DG222" s="79" t="n"/>
      <c r="DH222" s="79" t="n"/>
      <c r="DI222" s="79" t="n"/>
      <c r="DJ222" s="79" t="n"/>
      <c r="DK222" s="79" t="n"/>
      <c r="DL222" s="79" t="n"/>
      <c r="DM222" s="79" t="n"/>
      <c r="DN222" s="79" t="n"/>
      <c r="DO222" s="79" t="n"/>
      <c r="DP222" s="79" t="n"/>
      <c r="DQ222" s="79" t="n"/>
      <c r="DR222" s="79" t="n"/>
      <c r="DS222" s="79" t="n"/>
      <c r="DT222" s="79" t="n"/>
      <c r="DU222" s="79" t="n"/>
      <c r="DV222" s="79" t="n"/>
      <c r="DW222" s="79" t="n"/>
      <c r="DZ222" s="78" t="n">
        <v>32</v>
      </c>
      <c r="EA222" s="79" t="n"/>
      <c r="EB222" s="79" t="n"/>
      <c r="EC222" s="79" t="n"/>
      <c r="ED222" s="79" t="n"/>
      <c r="EE222" s="79" t="n"/>
      <c r="EF222" s="79" t="n"/>
      <c r="EG222" s="79" t="n"/>
      <c r="EH222" s="79" t="n"/>
      <c r="EI222" s="79" t="n"/>
      <c r="EJ222" s="79" t="n"/>
      <c r="EK222" s="79" t="n"/>
      <c r="EL222" s="79" t="n"/>
      <c r="EM222" s="79" t="n"/>
      <c r="EN222" s="79" t="n"/>
      <c r="EO222" s="79" t="n"/>
      <c r="EP222" s="79" t="n"/>
      <c r="EQ222" s="79" t="n"/>
      <c r="ER222" s="79" t="n"/>
      <c r="ES222" s="79" t="n"/>
      <c r="ET222" s="79" t="n"/>
      <c r="EU222" s="79" t="n"/>
      <c r="EV222" s="79" t="n"/>
      <c r="EW222" s="79" t="n"/>
      <c r="EX222" s="79" t="n"/>
      <c r="EY222" s="79" t="n"/>
      <c r="EZ222" s="79" t="n"/>
      <c r="FA222" s="79" t="n"/>
      <c r="FB222" s="79" t="n"/>
      <c r="FC222" s="79" t="n"/>
      <c r="FD222" s="79" t="n"/>
      <c r="FE222" s="79" t="n"/>
      <c r="FF222" s="79" t="n"/>
      <c r="FG222" s="79" t="n"/>
      <c r="FH222" s="79" t="n"/>
      <c r="FI222" s="79" t="n"/>
      <c r="FJ222" s="79" t="n"/>
      <c r="FK222" s="79" t="n"/>
      <c r="FL222" s="79" t="n"/>
      <c r="FM222" s="79" t="n"/>
      <c r="FN222" s="79" t="n"/>
      <c r="FQ222" s="78" t="n">
        <v>32</v>
      </c>
      <c r="FR222" s="79" t="n"/>
      <c r="FS222" s="79" t="n"/>
      <c r="FT222" s="79" t="n"/>
      <c r="FU222" s="79" t="n"/>
      <c r="FV222" s="79" t="n"/>
      <c r="FW222" s="79" t="n"/>
      <c r="FX222" s="79" t="n"/>
      <c r="FY222" s="79" t="n"/>
      <c r="FZ222" s="79" t="n"/>
      <c r="GA222" s="79" t="n"/>
      <c r="GB222" s="79" t="n"/>
      <c r="GC222" s="79" t="n"/>
      <c r="GD222" s="79" t="n"/>
      <c r="GE222" s="79" t="n"/>
      <c r="GF222" s="79" t="n"/>
      <c r="GG222" s="79" t="n"/>
      <c r="GH222" s="79" t="n"/>
      <c r="GI222" s="79" t="n"/>
      <c r="GJ222" s="79" t="n"/>
      <c r="GK222" s="79" t="n"/>
      <c r="GL222" s="79" t="n"/>
      <c r="GM222" s="79" t="n"/>
      <c r="GN222" s="79" t="n"/>
      <c r="GO222" s="79" t="n"/>
      <c r="GP222" s="79" t="n"/>
      <c r="GQ222" s="79" t="n"/>
      <c r="GR222" s="79" t="n"/>
      <c r="GS222" s="79" t="n"/>
      <c r="GT222" s="79" t="n"/>
      <c r="GU222" s="79" t="n"/>
      <c r="GV222" s="79" t="n"/>
      <c r="GW222" s="79" t="n"/>
      <c r="GX222" s="79" t="n"/>
      <c r="GY222" s="79" t="n"/>
      <c r="GZ222" s="79" t="n"/>
      <c r="HA222" s="79" t="n"/>
      <c r="HB222" s="79" t="n"/>
      <c r="HC222" s="79" t="n"/>
      <c r="HD222" s="79" t="n"/>
      <c r="HE222" s="79" t="n"/>
      <c r="HH222" s="78" t="n">
        <v>32</v>
      </c>
      <c r="HI222" s="79" t="n"/>
      <c r="HJ222" s="79" t="n"/>
      <c r="HK222" s="79" t="n"/>
      <c r="HL222" s="79" t="n"/>
      <c r="HM222" s="79" t="n"/>
      <c r="HN222" s="79" t="n"/>
      <c r="HO222" s="79" t="n"/>
      <c r="HP222" s="79" t="n"/>
      <c r="HQ222" s="79" t="n"/>
      <c r="HR222" s="79" t="n"/>
      <c r="HS222" s="79" t="n"/>
      <c r="HT222" s="79" t="n"/>
      <c r="HU222" s="79" t="n"/>
      <c r="HV222" s="79" t="n"/>
      <c r="HW222" s="79" t="n"/>
      <c r="HX222" s="79" t="n"/>
      <c r="HY222" s="79" t="n"/>
      <c r="HZ222" s="79" t="n"/>
      <c r="IA222" s="79" t="n"/>
      <c r="IB222" s="79" t="n"/>
      <c r="IC222" s="79" t="n"/>
      <c r="ID222" s="79" t="n"/>
      <c r="IE222" s="79" t="n"/>
      <c r="IF222" s="79" t="n"/>
      <c r="IG222" s="79" t="n"/>
      <c r="IH222" s="79" t="n"/>
      <c r="II222" s="79" t="n"/>
      <c r="IJ222" s="79" t="n"/>
      <c r="IK222" s="79" t="n"/>
      <c r="IL222" s="79" t="n"/>
      <c r="IM222" s="79" t="n"/>
      <c r="IN222" s="79" t="n"/>
      <c r="IO222" s="79" t="n"/>
      <c r="IP222" s="79" t="n"/>
      <c r="IQ222" s="79" t="n"/>
      <c r="IR222" s="79" t="n"/>
      <c r="IS222" s="79" t="n"/>
      <c r="IT222" s="79" t="n"/>
      <c r="IU222" s="79" t="n"/>
      <c r="IV222" s="79" t="n"/>
      <c r="IY222" s="78" t="n">
        <v>32</v>
      </c>
      <c r="IZ222" s="79" t="n"/>
      <c r="JA222" s="79" t="n"/>
      <c r="JB222" s="79" t="n"/>
      <c r="JC222" s="79" t="n"/>
      <c r="JD222" s="79" t="n"/>
      <c r="JE222" s="79" t="n"/>
      <c r="JF222" s="79" t="n"/>
      <c r="JG222" s="79" t="n"/>
      <c r="JH222" s="79" t="n"/>
      <c r="JI222" s="79" t="n"/>
      <c r="JJ222" s="79" t="n"/>
      <c r="JK222" s="79" t="n"/>
      <c r="JL222" s="79" t="n"/>
      <c r="JM222" s="79" t="n"/>
      <c r="JN222" s="79" t="n"/>
      <c r="JO222" s="79" t="n"/>
      <c r="JP222" s="79" t="n"/>
      <c r="JQ222" s="79" t="n"/>
      <c r="JR222" s="79" t="n"/>
      <c r="JS222" s="79" t="n"/>
      <c r="JT222" s="79" t="n"/>
      <c r="JU222" s="79" t="n"/>
      <c r="JV222" s="79" t="n"/>
      <c r="JW222" s="79" t="n"/>
      <c r="JX222" s="79" t="n"/>
      <c r="JY222" s="79" t="n"/>
      <c r="JZ222" s="79" t="n"/>
      <c r="KA222" s="79" t="n"/>
      <c r="KB222" s="79" t="n"/>
      <c r="KC222" s="79" t="n"/>
      <c r="KD222" s="79" t="n"/>
      <c r="KE222" s="79" t="n"/>
      <c r="KF222" s="79" t="n"/>
      <c r="KG222" s="79" t="n"/>
      <c r="KH222" s="79" t="n"/>
      <c r="KI222" s="79" t="n"/>
      <c r="KJ222" s="79" t="n"/>
      <c r="KK222" s="79" t="n"/>
      <c r="KL222" s="79" t="n"/>
      <c r="KM222" s="79" t="n"/>
      <c r="KP222" s="78" t="n">
        <v>32</v>
      </c>
      <c r="KQ222" s="79" t="n"/>
      <c r="KR222" s="79" t="n"/>
      <c r="KS222" s="79" t="n"/>
      <c r="KT222" s="79" t="n"/>
      <c r="KU222" s="79" t="n"/>
      <c r="KV222" s="79" t="n"/>
      <c r="KW222" s="79" t="n"/>
      <c r="KX222" s="79" t="n"/>
      <c r="KY222" s="79" t="n"/>
      <c r="KZ222" s="79" t="n"/>
      <c r="LA222" s="79" t="n"/>
      <c r="LB222" s="79" t="n"/>
      <c r="LC222" s="79" t="n"/>
      <c r="LD222" s="79" t="n"/>
      <c r="LE222" s="79" t="n"/>
      <c r="LF222" s="79" t="n"/>
      <c r="LG222" s="79" t="n"/>
      <c r="LH222" s="79" t="n"/>
      <c r="LI222" s="79" t="n"/>
      <c r="LJ222" s="79" t="n"/>
      <c r="LK222" s="79" t="n"/>
      <c r="LL222" s="79" t="n"/>
      <c r="LM222" s="79" t="n"/>
      <c r="LN222" s="79" t="n"/>
      <c r="LO222" s="79" t="n"/>
      <c r="LP222" s="79" t="n"/>
      <c r="LQ222" s="79" t="n"/>
      <c r="LR222" s="79" t="n"/>
      <c r="LS222" s="79" t="n"/>
      <c r="LT222" s="79" t="n"/>
      <c r="LU222" s="79" t="n"/>
      <c r="LV222" s="79" t="n"/>
      <c r="LW222" s="79" t="n"/>
      <c r="LX222" s="79" t="n"/>
      <c r="LY222" s="79" t="n"/>
      <c r="LZ222" s="79" t="n"/>
      <c r="MA222" s="79" t="n"/>
      <c r="MB222" s="79" t="n"/>
      <c r="MC222" s="79" t="n"/>
      <c r="MD222" s="79" t="n"/>
      <c r="MG222" s="78" t="n">
        <v>32</v>
      </c>
      <c r="MH222" s="79" t="n"/>
      <c r="MI222" s="79" t="n"/>
      <c r="MJ222" s="79" t="n"/>
      <c r="MK222" s="79" t="n"/>
      <c r="ML222" s="79" t="n"/>
      <c r="MM222" s="79" t="n"/>
      <c r="MN222" s="79" t="n"/>
      <c r="MO222" s="79" t="n"/>
      <c r="MP222" s="79" t="n"/>
      <c r="MQ222" s="79" t="n"/>
      <c r="MR222" s="79" t="n"/>
      <c r="MS222" s="79" t="n"/>
      <c r="MT222" s="79" t="n"/>
      <c r="MU222" s="79" t="n"/>
      <c r="MV222" s="79" t="n"/>
      <c r="MW222" s="79" t="n"/>
      <c r="MX222" s="79" t="n"/>
      <c r="MY222" s="79" t="n"/>
      <c r="MZ222" s="79" t="n"/>
      <c r="NA222" s="79" t="n"/>
      <c r="NB222" s="79" t="n"/>
      <c r="NC222" s="79" t="n"/>
      <c r="ND222" s="79" t="n"/>
      <c r="NE222" s="79" t="n"/>
      <c r="NF222" s="79" t="n"/>
      <c r="NG222" s="79" t="n"/>
      <c r="NH222" s="79" t="n"/>
      <c r="NI222" s="79" t="n"/>
      <c r="NJ222" s="79" t="n"/>
      <c r="NK222" s="79" t="n"/>
      <c r="NL222" s="79" t="n"/>
      <c r="NM222" s="79" t="n"/>
      <c r="NN222" s="79" t="n"/>
      <c r="NO222" s="79" t="n"/>
      <c r="NP222" s="79" t="n"/>
      <c r="NQ222" s="79" t="n"/>
      <c r="NR222" s="79" t="n"/>
      <c r="NS222" s="79" t="n"/>
      <c r="NT222" s="79" t="n"/>
      <c r="NU222" s="79" t="n"/>
      <c r="NX222" s="78" t="n">
        <v>32</v>
      </c>
      <c r="NY222" s="79" t="n"/>
      <c r="NZ222" s="79" t="n"/>
      <c r="OA222" s="79" t="n"/>
      <c r="OB222" s="79" t="n"/>
      <c r="OC222" s="79" t="n"/>
      <c r="OD222" s="79" t="n"/>
      <c r="OE222" s="79" t="n"/>
      <c r="OF222" s="79" t="n"/>
      <c r="OG222" s="79" t="n"/>
      <c r="OH222" s="79" t="n"/>
      <c r="OI222" s="79" t="n"/>
      <c r="OJ222" s="79" t="n"/>
      <c r="OK222" s="79" t="n"/>
      <c r="OL222" s="79" t="n"/>
      <c r="OM222" s="79" t="n"/>
      <c r="ON222" s="79" t="n"/>
      <c r="OO222" s="79" t="n"/>
      <c r="OP222" s="79" t="n"/>
      <c r="OQ222" s="79" t="n"/>
      <c r="OR222" s="79" t="n"/>
      <c r="OS222" s="79" t="n"/>
      <c r="OT222" s="79" t="n"/>
      <c r="OU222" s="79" t="n"/>
      <c r="OV222" s="79" t="n"/>
      <c r="OW222" s="79" t="n"/>
      <c r="OX222" s="79" t="n"/>
      <c r="OY222" s="79" t="n"/>
      <c r="OZ222" s="79" t="n"/>
      <c r="PA222" s="79" t="n"/>
      <c r="PB222" s="79" t="n"/>
      <c r="PC222" s="79" t="n"/>
      <c r="PD222" s="79" t="n"/>
      <c r="PE222" s="79" t="n"/>
      <c r="PF222" s="79" t="n"/>
      <c r="PG222" s="79" t="n"/>
      <c r="PH222" s="79" t="n"/>
      <c r="PI222" s="79" t="n"/>
      <c r="PJ222" s="79" t="n"/>
      <c r="PK222" s="79" t="n"/>
      <c r="PL222" s="79" t="n"/>
      <c r="PO222" s="78" t="n">
        <v>32</v>
      </c>
      <c r="PP222" s="79" t="n"/>
      <c r="PQ222" s="79" t="n"/>
      <c r="PR222" s="79" t="n"/>
      <c r="PS222" s="79" t="n"/>
      <c r="PT222" s="79" t="n"/>
      <c r="PU222" s="79" t="n"/>
      <c r="PV222" s="79" t="n"/>
      <c r="PW222" s="79" t="n"/>
      <c r="PX222" s="79" t="n"/>
      <c r="PY222" s="79" t="n"/>
      <c r="PZ222" s="79" t="n"/>
      <c r="QA222" s="79" t="n"/>
      <c r="QB222" s="79" t="n"/>
      <c r="QC222" s="79" t="n"/>
      <c r="QD222" s="79" t="n"/>
      <c r="QE222" s="79" t="n"/>
      <c r="QF222" s="79" t="n"/>
      <c r="QG222" s="79" t="n"/>
      <c r="QH222" s="79" t="n"/>
      <c r="QI222" s="79" t="n"/>
      <c r="QJ222" s="79" t="n"/>
      <c r="QK222" s="79" t="n"/>
      <c r="QL222" s="79" t="n"/>
      <c r="QM222" s="79" t="n"/>
      <c r="QN222" s="79" t="n"/>
      <c r="QO222" s="79" t="n"/>
      <c r="QP222" s="79" t="n"/>
      <c r="QQ222" s="79" t="n"/>
      <c r="QR222" s="79" t="n"/>
      <c r="QS222" s="79" t="n"/>
      <c r="QT222" s="79" t="n"/>
      <c r="QU222" s="79" t="n"/>
      <c r="QV222" s="79" t="n"/>
      <c r="QW222" s="79" t="n"/>
      <c r="QX222" s="79" t="n"/>
      <c r="QY222" s="79" t="n"/>
      <c r="QZ222" s="79" t="n"/>
      <c r="RA222" s="79" t="n"/>
      <c r="RB222" s="79" t="n"/>
      <c r="RC222" s="79" t="n"/>
      <c r="RF222" s="78" t="n">
        <v>32</v>
      </c>
      <c r="RG222" s="79" t="n"/>
      <c r="RH222" s="79" t="n"/>
      <c r="RI222" s="79" t="n"/>
      <c r="RJ222" s="79" t="n"/>
      <c r="RK222" s="79" t="n"/>
      <c r="RL222" s="79" t="n"/>
      <c r="RM222" s="79" t="n"/>
      <c r="RN222" s="79" t="n"/>
      <c r="RO222" s="79" t="n"/>
      <c r="RP222" s="79" t="n"/>
      <c r="RQ222" s="79" t="n"/>
      <c r="RR222" s="79" t="n"/>
      <c r="RS222" s="79" t="n"/>
      <c r="RT222" s="79" t="n"/>
      <c r="RU222" s="79" t="n"/>
      <c r="RV222" s="79" t="n"/>
      <c r="RW222" s="79" t="n"/>
      <c r="RX222" s="79" t="n"/>
      <c r="RY222" s="79" t="n"/>
      <c r="RZ222" s="79" t="n"/>
      <c r="SA222" s="79" t="n"/>
      <c r="SB222" s="79" t="n"/>
      <c r="SC222" s="79" t="n"/>
      <c r="SD222" s="79" t="n"/>
      <c r="SE222" s="79" t="n"/>
      <c r="SF222" s="79" t="n"/>
      <c r="SG222" s="79" t="n"/>
      <c r="SH222" s="79" t="n"/>
      <c r="SI222" s="79" t="n"/>
      <c r="SJ222" s="79" t="n"/>
      <c r="SK222" s="79" t="n"/>
      <c r="SL222" s="79" t="n"/>
      <c r="SM222" s="79" t="n"/>
      <c r="SN222" s="79" t="n"/>
      <c r="SO222" s="79" t="n"/>
      <c r="SP222" s="79" t="n"/>
      <c r="SQ222" s="79" t="n"/>
      <c r="SR222" s="79" t="n"/>
      <c r="SS222" s="79" t="n"/>
      <c r="ST222" s="79" t="n"/>
      <c r="SW222" s="78" t="n">
        <v>32</v>
      </c>
      <c r="SX222" s="79" t="n"/>
      <c r="SY222" s="79" t="n"/>
      <c r="SZ222" s="79" t="n"/>
      <c r="TA222" s="79" t="n"/>
      <c r="TB222" s="79" t="n"/>
      <c r="TC222" s="79" t="n"/>
      <c r="TD222" s="79" t="n"/>
      <c r="TE222" s="79" t="n"/>
      <c r="TF222" s="79" t="n"/>
      <c r="TG222" s="79" t="n"/>
      <c r="TH222" s="79" t="n"/>
      <c r="TI222" s="79" t="n"/>
      <c r="TJ222" s="79" t="n"/>
      <c r="TK222" s="79" t="n"/>
      <c r="TL222" s="79" t="n"/>
      <c r="TM222" s="79" t="n"/>
      <c r="TN222" s="79" t="n"/>
      <c r="TO222" s="79" t="n"/>
      <c r="TP222" s="79" t="n"/>
      <c r="TQ222" s="79" t="n"/>
      <c r="TR222" s="79" t="n"/>
      <c r="TS222" s="79" t="n"/>
      <c r="TT222" s="79" t="n"/>
      <c r="TU222" s="79" t="n"/>
      <c r="TV222" s="79" t="n"/>
      <c r="TW222" s="79" t="n"/>
      <c r="TX222" s="79" t="n"/>
      <c r="TY222" s="79" t="n"/>
      <c r="TZ222" s="79" t="n"/>
      <c r="UA222" s="79" t="n"/>
      <c r="UB222" s="79" t="n"/>
      <c r="UC222" s="79" t="n"/>
      <c r="UD222" s="79" t="n"/>
      <c r="UE222" s="79" t="n"/>
      <c r="UF222" s="79" t="n"/>
      <c r="UG222" s="79" t="n"/>
      <c r="UH222" s="79" t="n"/>
      <c r="UI222" s="79" t="n"/>
      <c r="UJ222" s="79" t="n"/>
      <c r="UK222" s="79" t="n"/>
      <c r="UN222" s="78" t="n">
        <v>32</v>
      </c>
      <c r="UO222" s="79" t="n"/>
      <c r="UP222" s="79" t="n"/>
      <c r="UQ222" s="79" t="n"/>
      <c r="UR222" s="79" t="n"/>
      <c r="US222" s="79" t="n"/>
      <c r="UT222" s="79" t="n"/>
      <c r="UU222" s="79" t="n"/>
      <c r="UV222" s="79" t="n"/>
      <c r="UW222" s="79" t="n"/>
      <c r="UX222" s="79" t="n"/>
      <c r="UY222" s="79" t="n"/>
      <c r="UZ222" s="79" t="n"/>
      <c r="VA222" s="79" t="n"/>
      <c r="VB222" s="79" t="n"/>
      <c r="VC222" s="79" t="n"/>
      <c r="VD222" s="79" t="n"/>
      <c r="VE222" s="79" t="n"/>
      <c r="VF222" s="79" t="n"/>
      <c r="VG222" s="79" t="n"/>
      <c r="VH222" s="79" t="n"/>
      <c r="VI222" s="79" t="n"/>
      <c r="VJ222" s="79" t="n"/>
      <c r="VK222" s="79" t="n"/>
      <c r="VL222" s="79" t="n"/>
      <c r="VM222" s="79" t="n"/>
      <c r="VN222" s="79" t="n"/>
      <c r="VO222" s="79" t="n"/>
      <c r="VP222" s="79" t="n"/>
      <c r="VQ222" s="79" t="n"/>
      <c r="VR222" s="79" t="n"/>
      <c r="VS222" s="79" t="n"/>
      <c r="VT222" s="79" t="n"/>
      <c r="VU222" s="79" t="n"/>
      <c r="VV222" s="79" t="n"/>
      <c r="VW222" s="79" t="n"/>
      <c r="VX222" s="79" t="n"/>
      <c r="VY222" s="79" t="n"/>
      <c r="VZ222" s="79" t="n"/>
      <c r="WA222" s="79" t="n"/>
      <c r="WB222" s="79" t="n"/>
      <c r="WE222" s="78" t="n">
        <v>32</v>
      </c>
      <c r="WF222" s="79" t="n"/>
      <c r="WG222" s="79" t="n"/>
      <c r="WH222" s="79" t="n"/>
      <c r="WI222" s="79" t="n"/>
      <c r="WJ222" s="79" t="n"/>
      <c r="WK222" s="79" t="n"/>
      <c r="WL222" s="79" t="n"/>
      <c r="WM222" s="79" t="n"/>
      <c r="WN222" s="79" t="n"/>
      <c r="WO222" s="79" t="n"/>
      <c r="WP222" s="79" t="n"/>
      <c r="WQ222" s="79" t="n"/>
      <c r="WR222" s="79" t="n"/>
      <c r="WS222" s="79" t="n"/>
      <c r="WT222" s="79" t="n"/>
      <c r="WU222" s="79" t="n"/>
      <c r="WV222" s="79" t="n"/>
      <c r="WW222" s="79" t="n"/>
      <c r="WX222" s="79" t="n"/>
      <c r="WY222" s="79" t="n"/>
      <c r="WZ222" s="79" t="n"/>
      <c r="XA222" s="79" t="n"/>
      <c r="XB222" s="79" t="n"/>
      <c r="XC222" s="79" t="n"/>
      <c r="XD222" s="79" t="n"/>
      <c r="XE222" s="79" t="n"/>
      <c r="XF222" s="79" t="n"/>
      <c r="XG222" s="79" t="n"/>
      <c r="XH222" s="79" t="n"/>
      <c r="XI222" s="79" t="n"/>
      <c r="XJ222" s="79" t="n"/>
      <c r="XK222" s="79" t="n"/>
      <c r="XL222" s="79" t="n"/>
      <c r="XM222" s="79" t="n"/>
      <c r="XN222" s="79" t="n"/>
      <c r="XO222" s="79" t="n"/>
      <c r="XP222" s="79" t="n"/>
      <c r="XQ222" s="79" t="n"/>
      <c r="XR222" s="79" t="n"/>
      <c r="XS222" s="79" t="n"/>
      <c r="XV222" s="78" t="n">
        <v>32</v>
      </c>
      <c r="XW222" s="79" t="n"/>
      <c r="XX222" s="79" t="n"/>
      <c r="XY222" s="79" t="n"/>
      <c r="XZ222" s="79" t="n"/>
      <c r="YA222" s="79" t="n"/>
      <c r="YB222" s="79" t="n"/>
      <c r="YC222" s="79" t="n"/>
      <c r="YD222" s="79" t="n"/>
      <c r="YE222" s="79" t="n"/>
      <c r="YF222" s="79" t="n"/>
      <c r="YG222" s="79" t="n"/>
      <c r="YH222" s="79" t="n"/>
      <c r="YI222" s="79" t="n"/>
      <c r="YJ222" s="79" t="n"/>
      <c r="YK222" s="79" t="n"/>
      <c r="YL222" s="79" t="n"/>
      <c r="YM222" s="79" t="n"/>
      <c r="YN222" s="79" t="n"/>
      <c r="YO222" s="79" t="n"/>
      <c r="YP222" s="79" t="n"/>
      <c r="YQ222" s="79" t="n"/>
      <c r="YR222" s="79" t="n"/>
      <c r="YS222" s="79" t="n"/>
      <c r="YT222" s="79" t="n"/>
      <c r="YU222" s="79" t="n"/>
      <c r="YV222" s="79" t="n"/>
      <c r="YW222" s="79" t="n"/>
      <c r="YX222" s="79" t="n"/>
      <c r="YY222" s="79" t="n"/>
      <c r="YZ222" s="79" t="n"/>
      <c r="ZA222" s="79" t="n"/>
      <c r="ZB222" s="79" t="n"/>
      <c r="ZC222" s="79" t="n"/>
      <c r="ZD222" s="79" t="n"/>
      <c r="ZE222" s="79" t="n"/>
      <c r="ZF222" s="79" t="n"/>
      <c r="ZG222" s="79" t="n"/>
      <c r="ZH222" s="79" t="n"/>
      <c r="ZI222" s="79" t="n"/>
      <c r="ZJ222" s="79" t="n"/>
      <c r="ZM222" s="78" t="n">
        <v>32</v>
      </c>
      <c r="ZN222" s="79" t="n"/>
      <c r="ZO222" s="79" t="n"/>
      <c r="ZP222" s="79" t="n"/>
      <c r="ZQ222" s="79" t="n"/>
      <c r="ZR222" s="79" t="n"/>
      <c r="ZS222" s="79" t="n"/>
      <c r="ZT222" s="79" t="n"/>
      <c r="ZU222" s="79" t="n"/>
      <c r="ZV222" s="79" t="n"/>
      <c r="ZW222" s="79" t="n"/>
      <c r="ZX222" s="79" t="n"/>
      <c r="ZY222" s="79" t="n"/>
      <c r="ZZ222" s="79" t="n"/>
      <c r="AAA222" s="79" t="n"/>
      <c r="AAB222" s="79" t="n"/>
      <c r="AAC222" s="79" t="n"/>
      <c r="AAD222" s="79" t="n"/>
      <c r="AAE222" s="79" t="n"/>
      <c r="AAF222" s="79" t="n"/>
      <c r="AAG222" s="79" t="n"/>
      <c r="AAH222" s="79" t="n"/>
      <c r="AAI222" s="79" t="n"/>
      <c r="AAJ222" s="79" t="n"/>
      <c r="AAK222" s="79" t="n"/>
      <c r="AAL222" s="79" t="n"/>
      <c r="AAM222" s="79" t="n"/>
      <c r="AAN222" s="79" t="n"/>
      <c r="AAO222" s="79" t="n"/>
      <c r="AAP222" s="79" t="n"/>
      <c r="AAQ222" s="79" t="n"/>
      <c r="AAR222" s="79" t="n"/>
      <c r="AAS222" s="79" t="n"/>
      <c r="AAT222" s="79" t="n"/>
      <c r="AAU222" s="79" t="n"/>
      <c r="AAV222" s="79" t="n"/>
      <c r="AAW222" s="79" t="n"/>
      <c r="AAX222" s="79" t="n"/>
      <c r="AAY222" s="79" t="n"/>
      <c r="AAZ222" s="79" t="n"/>
      <c r="ABA222" s="79" t="n"/>
      <c r="ABD222" s="78" t="n">
        <v>32</v>
      </c>
      <c r="ABE222" s="79" t="n"/>
      <c r="ABF222" s="79" t="n"/>
      <c r="ABG222" s="79" t="n"/>
      <c r="ABH222" s="79" t="n"/>
      <c r="ABI222" s="79" t="n"/>
      <c r="ABJ222" s="79" t="n"/>
      <c r="ABK222" s="79" t="n"/>
      <c r="ABL222" s="79" t="n"/>
      <c r="ABM222" s="79" t="n"/>
      <c r="ABN222" s="79" t="n"/>
      <c r="ABO222" s="79" t="n"/>
      <c r="ABP222" s="79" t="n"/>
      <c r="ABQ222" s="79" t="n"/>
      <c r="ABR222" s="79" t="n"/>
      <c r="ABS222" s="79" t="n"/>
      <c r="ABT222" s="79" t="n"/>
      <c r="ABU222" s="79" t="n"/>
      <c r="ABV222" s="79" t="n"/>
      <c r="ABW222" s="79" t="n"/>
      <c r="ABX222" s="79" t="n"/>
      <c r="ABY222" s="79" t="n"/>
      <c r="ABZ222" s="79" t="n"/>
      <c r="ACA222" s="79" t="n"/>
      <c r="ACB222" s="79" t="n"/>
      <c r="ACC222" s="79" t="n"/>
      <c r="ACD222" s="79" t="n"/>
      <c r="ACE222" s="79" t="n"/>
      <c r="ACF222" s="79" t="n"/>
      <c r="ACG222" s="79" t="n"/>
      <c r="ACH222" s="79" t="n"/>
      <c r="ACI222" s="79" t="n"/>
      <c r="ACJ222" s="79" t="n"/>
      <c r="ACK222" s="79" t="n"/>
      <c r="ACL222" s="79" t="n"/>
      <c r="ACM222" s="79" t="n"/>
      <c r="ACN222" s="79" t="n"/>
      <c r="ACO222" s="79" t="n"/>
      <c r="ACP222" s="79" t="n"/>
      <c r="ACQ222" s="79" t="n"/>
      <c r="ACR222" s="79" t="n"/>
      <c r="ACU222" s="78" t="n">
        <v>32</v>
      </c>
      <c r="ACV222" s="79" t="n"/>
      <c r="ACW222" s="79" t="n"/>
      <c r="ACX222" s="79" t="n"/>
      <c r="ACY222" s="79" t="n"/>
      <c r="ACZ222" s="79" t="n"/>
      <c r="ADA222" s="79" t="n"/>
      <c r="ADB222" s="79" t="n"/>
      <c r="ADC222" s="79" t="n"/>
      <c r="ADD222" s="79" t="n"/>
      <c r="ADE222" s="79" t="n"/>
      <c r="ADF222" s="79" t="n"/>
      <c r="ADG222" s="79" t="n"/>
      <c r="ADH222" s="79" t="n"/>
      <c r="ADI222" s="79" t="n"/>
      <c r="ADJ222" s="79" t="n"/>
      <c r="ADK222" s="79" t="n"/>
      <c r="ADL222" s="79" t="n"/>
      <c r="ADM222" s="79" t="n"/>
      <c r="ADN222" s="79" t="n"/>
      <c r="ADO222" s="79" t="n"/>
      <c r="ADP222" s="79" t="n"/>
      <c r="ADQ222" s="79" t="n"/>
      <c r="ADR222" s="79" t="n"/>
      <c r="ADS222" s="79" t="n"/>
      <c r="ADT222" s="79" t="n"/>
      <c r="ADU222" s="79" t="n"/>
      <c r="ADV222" s="79" t="n"/>
      <c r="ADW222" s="79" t="n"/>
      <c r="ADX222" s="79" t="n"/>
      <c r="ADY222" s="79" t="n"/>
      <c r="ADZ222" s="79" t="n"/>
      <c r="AEA222" s="79" t="n"/>
      <c r="AEB222" s="79" t="n"/>
      <c r="AEC222" s="79" t="n"/>
      <c r="AED222" s="79" t="n"/>
      <c r="AEE222" s="79" t="n"/>
      <c r="AEF222" s="79" t="n"/>
      <c r="AEG222" s="79" t="n"/>
      <c r="AEH222" s="79" t="n"/>
      <c r="AEI222" s="79" t="n"/>
      <c r="AEL222" s="78" t="n">
        <v>32</v>
      </c>
      <c r="AEM222" s="79" t="n"/>
      <c r="AEN222" s="79" t="n"/>
      <c r="AEO222" s="79" t="n"/>
      <c r="AEP222" s="79" t="n"/>
      <c r="AEQ222" s="79" t="n"/>
      <c r="AER222" s="79" t="n"/>
      <c r="AES222" s="79" t="n"/>
      <c r="AET222" s="79" t="n"/>
      <c r="AEU222" s="79" t="n"/>
      <c r="AEV222" s="79" t="n"/>
      <c r="AEW222" s="79" t="n"/>
      <c r="AEX222" s="79" t="n"/>
      <c r="AEY222" s="79" t="n"/>
      <c r="AEZ222" s="79" t="n"/>
      <c r="AFA222" s="79" t="n"/>
      <c r="AFB222" s="79" t="n"/>
      <c r="AFC222" s="79" t="n"/>
      <c r="AFD222" s="79" t="n"/>
      <c r="AFE222" s="79" t="n"/>
      <c r="AFF222" s="79" t="n"/>
      <c r="AFG222" s="79" t="n"/>
      <c r="AFH222" s="79" t="n"/>
      <c r="AFI222" s="79" t="n"/>
      <c r="AFJ222" s="79" t="n"/>
      <c r="AFK222" s="79" t="n"/>
      <c r="AFL222" s="79" t="n"/>
      <c r="AFM222" s="79" t="n"/>
      <c r="AFN222" s="79" t="n"/>
      <c r="AFO222" s="79" t="n"/>
      <c r="AFP222" s="79" t="n"/>
      <c r="AFQ222" s="79" t="n"/>
      <c r="AFR222" s="79" t="n"/>
      <c r="AFS222" s="79" t="n"/>
      <c r="AFT222" s="79" t="n"/>
      <c r="AFU222" s="79" t="n"/>
      <c r="AFV222" s="79" t="n"/>
      <c r="AFW222" s="79" t="n"/>
      <c r="AFX222" s="79" t="n"/>
      <c r="AFY222" s="79" t="n"/>
      <c r="AFZ222" s="79" t="n"/>
    </row>
    <row r="223">
      <c r="A223" s="78" t="n">
        <v>33</v>
      </c>
      <c r="B223" s="79" t="n"/>
      <c r="C223" s="79" t="n"/>
      <c r="D223" s="79" t="n"/>
      <c r="E223" s="79" t="n"/>
      <c r="F223" s="79" t="n"/>
      <c r="G223" s="79" t="n"/>
      <c r="H223" s="79" t="n"/>
      <c r="I223" s="79" t="n"/>
      <c r="J223" s="79" t="n"/>
      <c r="K223" s="79" t="n"/>
      <c r="L223" s="79" t="n"/>
      <c r="M223" s="79" t="n"/>
      <c r="N223" s="79" t="n"/>
      <c r="O223" s="79" t="n"/>
      <c r="P223" s="79" t="n"/>
      <c r="Q223" s="79" t="n"/>
      <c r="R223" s="79" t="n"/>
      <c r="S223" s="79" t="n"/>
      <c r="T223" s="79" t="n"/>
      <c r="U223" s="79" t="n"/>
      <c r="V223" s="79" t="n"/>
      <c r="W223" s="79" t="n"/>
      <c r="X223" s="79" t="n"/>
      <c r="Y223" s="79" t="n"/>
      <c r="Z223" s="79" t="n"/>
      <c r="AA223" s="79" t="n"/>
      <c r="AB223" s="79" t="n"/>
      <c r="AC223" s="79" t="n"/>
      <c r="AD223" s="79" t="n"/>
      <c r="AE223" s="79" t="n"/>
      <c r="AF223" s="79" t="n"/>
      <c r="AG223" s="79" t="n"/>
      <c r="AH223" s="79" t="n"/>
      <c r="AI223" s="79" t="n"/>
      <c r="AJ223" s="79" t="n"/>
      <c r="AK223" s="79" t="n"/>
      <c r="AL223" s="79" t="n"/>
      <c r="AM223" s="79" t="n"/>
      <c r="AN223" s="79" t="n"/>
      <c r="AO223" s="79" t="n"/>
      <c r="AR223" s="78" t="n">
        <v>33</v>
      </c>
      <c r="AS223" s="79" t="n"/>
      <c r="AT223" s="79" t="n"/>
      <c r="AU223" s="79" t="n"/>
      <c r="AV223" s="79" t="n"/>
      <c r="AW223" s="79" t="n"/>
      <c r="AX223" s="79" t="n"/>
      <c r="AY223" s="79" t="n"/>
      <c r="AZ223" s="79" t="n"/>
      <c r="BA223" s="79" t="n"/>
      <c r="BB223" s="79" t="n"/>
      <c r="BC223" s="79" t="n"/>
      <c r="BD223" s="79" t="n"/>
      <c r="BE223" s="79" t="n"/>
      <c r="BF223" s="79" t="n"/>
      <c r="BG223" s="79" t="n"/>
      <c r="BH223" s="79" t="n"/>
      <c r="BI223" s="79" t="n"/>
      <c r="BJ223" s="79" t="n"/>
      <c r="BK223" s="79" t="n"/>
      <c r="BL223" s="79" t="n"/>
      <c r="BM223" s="79" t="n"/>
      <c r="BN223" s="79" t="n"/>
      <c r="BO223" s="79" t="n"/>
      <c r="BP223" s="79" t="n"/>
      <c r="BQ223" s="79" t="n"/>
      <c r="BR223" s="79" t="n"/>
      <c r="BS223" s="79" t="n"/>
      <c r="BT223" s="79" t="n"/>
      <c r="BU223" s="79" t="n"/>
      <c r="BV223" s="79" t="n"/>
      <c r="BW223" s="79" t="n"/>
      <c r="BX223" s="79" t="n"/>
      <c r="BY223" s="79" t="n"/>
      <c r="BZ223" s="79" t="n"/>
      <c r="CA223" s="79" t="n"/>
      <c r="CB223" s="79" t="n"/>
      <c r="CC223" s="79" t="n"/>
      <c r="CD223" s="79" t="n"/>
      <c r="CE223" s="79" t="n"/>
      <c r="CF223" s="79" t="n"/>
      <c r="CI223" s="78" t="n">
        <v>33</v>
      </c>
      <c r="CJ223" s="79" t="n"/>
      <c r="CK223" s="79" t="n"/>
      <c r="CL223" s="79" t="n"/>
      <c r="CM223" s="79" t="n"/>
      <c r="CN223" s="79" t="n"/>
      <c r="CO223" s="79" t="n"/>
      <c r="CP223" s="79" t="n"/>
      <c r="CQ223" s="79" t="n"/>
      <c r="CR223" s="79" t="n"/>
      <c r="CS223" s="79" t="n"/>
      <c r="CT223" s="79" t="n"/>
      <c r="CU223" s="79" t="n"/>
      <c r="CV223" s="79" t="n"/>
      <c r="CW223" s="79" t="n"/>
      <c r="CX223" s="79" t="n"/>
      <c r="CY223" s="79" t="n"/>
      <c r="CZ223" s="79" t="n"/>
      <c r="DA223" s="79" t="n"/>
      <c r="DB223" s="79" t="n"/>
      <c r="DC223" s="79" t="n"/>
      <c r="DD223" s="79" t="n"/>
      <c r="DE223" s="79" t="n"/>
      <c r="DF223" s="79" t="n"/>
      <c r="DG223" s="79" t="n"/>
      <c r="DH223" s="79" t="n"/>
      <c r="DI223" s="79" t="n"/>
      <c r="DJ223" s="79" t="n"/>
      <c r="DK223" s="79" t="n"/>
      <c r="DL223" s="79" t="n"/>
      <c r="DM223" s="79" t="n"/>
      <c r="DN223" s="79" t="n"/>
      <c r="DO223" s="79" t="n"/>
      <c r="DP223" s="79" t="n"/>
      <c r="DQ223" s="79" t="n"/>
      <c r="DR223" s="79" t="n"/>
      <c r="DS223" s="79" t="n"/>
      <c r="DT223" s="79" t="n"/>
      <c r="DU223" s="79" t="n"/>
      <c r="DV223" s="79" t="n"/>
      <c r="DW223" s="79" t="n"/>
      <c r="DZ223" s="78" t="n">
        <v>33</v>
      </c>
      <c r="EA223" s="79" t="n"/>
      <c r="EB223" s="79" t="n"/>
      <c r="EC223" s="79" t="n"/>
      <c r="ED223" s="79" t="n"/>
      <c r="EE223" s="79" t="n"/>
      <c r="EF223" s="79" t="n"/>
      <c r="EG223" s="79" t="n"/>
      <c r="EH223" s="79" t="n"/>
      <c r="EI223" s="79" t="n"/>
      <c r="EJ223" s="79" t="n"/>
      <c r="EK223" s="79" t="n"/>
      <c r="EL223" s="79" t="n"/>
      <c r="EM223" s="79" t="n"/>
      <c r="EN223" s="79" t="n"/>
      <c r="EO223" s="79" t="n"/>
      <c r="EP223" s="79" t="n"/>
      <c r="EQ223" s="79" t="n"/>
      <c r="ER223" s="79" t="n"/>
      <c r="ES223" s="79" t="n"/>
      <c r="ET223" s="79" t="n"/>
      <c r="EU223" s="79" t="n"/>
      <c r="EV223" s="79" t="n"/>
      <c r="EW223" s="79" t="n"/>
      <c r="EX223" s="79" t="n"/>
      <c r="EY223" s="79" t="n"/>
      <c r="EZ223" s="79" t="n"/>
      <c r="FA223" s="79" t="n"/>
      <c r="FB223" s="79" t="n"/>
      <c r="FC223" s="79" t="n"/>
      <c r="FD223" s="79" t="n"/>
      <c r="FE223" s="79" t="n"/>
      <c r="FF223" s="79" t="n"/>
      <c r="FG223" s="79" t="n"/>
      <c r="FH223" s="79" t="n"/>
      <c r="FI223" s="79" t="n"/>
      <c r="FJ223" s="79" t="n"/>
      <c r="FK223" s="79" t="n"/>
      <c r="FL223" s="79" t="n"/>
      <c r="FM223" s="79" t="n"/>
      <c r="FN223" s="79" t="n"/>
      <c r="FQ223" s="78" t="n">
        <v>33</v>
      </c>
      <c r="FR223" s="79" t="n"/>
      <c r="FS223" s="79" t="n"/>
      <c r="FT223" s="79" t="n"/>
      <c r="FU223" s="79" t="n"/>
      <c r="FV223" s="79" t="n"/>
      <c r="FW223" s="79" t="n"/>
      <c r="FX223" s="79" t="n"/>
      <c r="FY223" s="79" t="n"/>
      <c r="FZ223" s="79" t="n"/>
      <c r="GA223" s="79" t="n"/>
      <c r="GB223" s="79" t="n"/>
      <c r="GC223" s="79" t="n"/>
      <c r="GD223" s="79" t="n"/>
      <c r="GE223" s="79" t="n"/>
      <c r="GF223" s="79" t="n"/>
      <c r="GG223" s="79" t="n"/>
      <c r="GH223" s="79" t="n"/>
      <c r="GI223" s="79" t="n"/>
      <c r="GJ223" s="79" t="n"/>
      <c r="GK223" s="79" t="n"/>
      <c r="GL223" s="79" t="n"/>
      <c r="GM223" s="79" t="n"/>
      <c r="GN223" s="79" t="n"/>
      <c r="GO223" s="79" t="n"/>
      <c r="GP223" s="79" t="n"/>
      <c r="GQ223" s="79" t="n"/>
      <c r="GR223" s="79" t="n"/>
      <c r="GS223" s="79" t="n"/>
      <c r="GT223" s="79" t="n"/>
      <c r="GU223" s="79" t="n"/>
      <c r="GV223" s="79" t="n"/>
      <c r="GW223" s="79" t="n"/>
      <c r="GX223" s="79" t="n"/>
      <c r="GY223" s="79" t="n"/>
      <c r="GZ223" s="79" t="n"/>
      <c r="HA223" s="79" t="n"/>
      <c r="HB223" s="79" t="n"/>
      <c r="HC223" s="79" t="n"/>
      <c r="HD223" s="79" t="n"/>
      <c r="HE223" s="79" t="n"/>
      <c r="HH223" s="78" t="n">
        <v>33</v>
      </c>
      <c r="HI223" s="79" t="n"/>
      <c r="HJ223" s="79" t="n"/>
      <c r="HK223" s="79" t="n"/>
      <c r="HL223" s="79" t="n"/>
      <c r="HM223" s="79" t="n"/>
      <c r="HN223" s="79" t="n"/>
      <c r="HO223" s="79" t="n"/>
      <c r="HP223" s="79" t="n"/>
      <c r="HQ223" s="79" t="n"/>
      <c r="HR223" s="79" t="n"/>
      <c r="HS223" s="79" t="n"/>
      <c r="HT223" s="79" t="n"/>
      <c r="HU223" s="79" t="n"/>
      <c r="HV223" s="79" t="n"/>
      <c r="HW223" s="79" t="n"/>
      <c r="HX223" s="79" t="n"/>
      <c r="HY223" s="79" t="n"/>
      <c r="HZ223" s="79" t="n"/>
      <c r="IA223" s="79" t="n"/>
      <c r="IB223" s="79" t="n"/>
      <c r="IC223" s="79" t="n"/>
      <c r="ID223" s="79" t="n"/>
      <c r="IE223" s="79" t="n"/>
      <c r="IF223" s="79" t="n"/>
      <c r="IG223" s="79" t="n"/>
      <c r="IH223" s="79" t="n"/>
      <c r="II223" s="79" t="n"/>
      <c r="IJ223" s="79" t="n"/>
      <c r="IK223" s="79" t="n"/>
      <c r="IL223" s="79" t="n"/>
      <c r="IM223" s="79" t="n"/>
      <c r="IN223" s="79" t="n"/>
      <c r="IO223" s="79" t="n"/>
      <c r="IP223" s="79" t="n"/>
      <c r="IQ223" s="79" t="n"/>
      <c r="IR223" s="79" t="n"/>
      <c r="IS223" s="79" t="n"/>
      <c r="IT223" s="79" t="n"/>
      <c r="IU223" s="79" t="n"/>
      <c r="IV223" s="79" t="n"/>
      <c r="IY223" s="78" t="n">
        <v>33</v>
      </c>
      <c r="IZ223" s="79" t="n"/>
      <c r="JA223" s="79" t="n"/>
      <c r="JB223" s="79" t="n"/>
      <c r="JC223" s="79" t="n"/>
      <c r="JD223" s="79" t="n"/>
      <c r="JE223" s="79" t="n"/>
      <c r="JF223" s="79" t="n"/>
      <c r="JG223" s="79" t="n"/>
      <c r="JH223" s="79" t="n"/>
      <c r="JI223" s="79" t="n"/>
      <c r="JJ223" s="79" t="n"/>
      <c r="JK223" s="79" t="n"/>
      <c r="JL223" s="79" t="n"/>
      <c r="JM223" s="79" t="n"/>
      <c r="JN223" s="79" t="n"/>
      <c r="JO223" s="79" t="n"/>
      <c r="JP223" s="79" t="n"/>
      <c r="JQ223" s="79" t="n"/>
      <c r="JR223" s="79" t="n"/>
      <c r="JS223" s="79" t="n"/>
      <c r="JT223" s="79" t="n"/>
      <c r="JU223" s="79" t="n"/>
      <c r="JV223" s="79" t="n"/>
      <c r="JW223" s="79" t="n"/>
      <c r="JX223" s="79" t="n"/>
      <c r="JY223" s="79" t="n"/>
      <c r="JZ223" s="79" t="n"/>
      <c r="KA223" s="79" t="n"/>
      <c r="KB223" s="79" t="n"/>
      <c r="KC223" s="79" t="n"/>
      <c r="KD223" s="79" t="n"/>
      <c r="KE223" s="79" t="n"/>
      <c r="KF223" s="79" t="n"/>
      <c r="KG223" s="79" t="n"/>
      <c r="KH223" s="79" t="n"/>
      <c r="KI223" s="79" t="n"/>
      <c r="KJ223" s="79" t="n"/>
      <c r="KK223" s="79" t="n"/>
      <c r="KL223" s="79" t="n"/>
      <c r="KM223" s="79" t="n"/>
      <c r="KP223" s="78" t="n">
        <v>33</v>
      </c>
      <c r="KQ223" s="79" t="n"/>
      <c r="KR223" s="79" t="n"/>
      <c r="KS223" s="79" t="n"/>
      <c r="KT223" s="79" t="n"/>
      <c r="KU223" s="79" t="n"/>
      <c r="KV223" s="79" t="n"/>
      <c r="KW223" s="79" t="n"/>
      <c r="KX223" s="79" t="n"/>
      <c r="KY223" s="79" t="n"/>
      <c r="KZ223" s="79" t="n"/>
      <c r="LA223" s="79" t="n"/>
      <c r="LB223" s="79" t="n"/>
      <c r="LC223" s="79" t="n"/>
      <c r="LD223" s="79" t="n"/>
      <c r="LE223" s="79" t="n"/>
      <c r="LF223" s="79" t="n"/>
      <c r="LG223" s="79" t="n"/>
      <c r="LH223" s="79" t="n"/>
      <c r="LI223" s="79" t="n"/>
      <c r="LJ223" s="79" t="n"/>
      <c r="LK223" s="79" t="n"/>
      <c r="LL223" s="79" t="n"/>
      <c r="LM223" s="79" t="n"/>
      <c r="LN223" s="79" t="n"/>
      <c r="LO223" s="79" t="n"/>
      <c r="LP223" s="79" t="n"/>
      <c r="LQ223" s="79" t="n"/>
      <c r="LR223" s="79" t="n"/>
      <c r="LS223" s="79" t="n"/>
      <c r="LT223" s="79" t="n"/>
      <c r="LU223" s="79" t="n"/>
      <c r="LV223" s="79" t="n"/>
      <c r="LW223" s="79" t="n"/>
      <c r="LX223" s="79" t="n"/>
      <c r="LY223" s="79" t="n"/>
      <c r="LZ223" s="79" t="n"/>
      <c r="MA223" s="79" t="n"/>
      <c r="MB223" s="79" t="n"/>
      <c r="MC223" s="79" t="n"/>
      <c r="MD223" s="79" t="n"/>
      <c r="MG223" s="78" t="n">
        <v>33</v>
      </c>
      <c r="MH223" s="79" t="n"/>
      <c r="MI223" s="79" t="n"/>
      <c r="MJ223" s="79" t="n"/>
      <c r="MK223" s="79" t="n"/>
      <c r="ML223" s="79" t="n"/>
      <c r="MM223" s="79" t="n"/>
      <c r="MN223" s="79" t="n"/>
      <c r="MO223" s="79" t="n"/>
      <c r="MP223" s="79" t="n"/>
      <c r="MQ223" s="79" t="n"/>
      <c r="MR223" s="79" t="n"/>
      <c r="MS223" s="79" t="n"/>
      <c r="MT223" s="79" t="n"/>
      <c r="MU223" s="79" t="n"/>
      <c r="MV223" s="79" t="n"/>
      <c r="MW223" s="79" t="n"/>
      <c r="MX223" s="79" t="n"/>
      <c r="MY223" s="79" t="n"/>
      <c r="MZ223" s="79" t="n"/>
      <c r="NA223" s="79" t="n"/>
      <c r="NB223" s="79" t="n"/>
      <c r="NC223" s="79" t="n"/>
      <c r="ND223" s="79" t="n"/>
      <c r="NE223" s="79" t="n"/>
      <c r="NF223" s="79" t="n"/>
      <c r="NG223" s="79" t="n"/>
      <c r="NH223" s="79" t="n"/>
      <c r="NI223" s="79" t="n"/>
      <c r="NJ223" s="79" t="n"/>
      <c r="NK223" s="79" t="n"/>
      <c r="NL223" s="79" t="n"/>
      <c r="NM223" s="79" t="n"/>
      <c r="NN223" s="79" t="n"/>
      <c r="NO223" s="79" t="n"/>
      <c r="NP223" s="79" t="n"/>
      <c r="NQ223" s="79" t="n"/>
      <c r="NR223" s="79" t="n"/>
      <c r="NS223" s="79" t="n"/>
      <c r="NT223" s="79" t="n"/>
      <c r="NU223" s="79" t="n"/>
      <c r="NX223" s="78" t="n">
        <v>33</v>
      </c>
      <c r="NY223" s="79" t="n"/>
      <c r="NZ223" s="79" t="n"/>
      <c r="OA223" s="79" t="n"/>
      <c r="OB223" s="79" t="n"/>
      <c r="OC223" s="79" t="n"/>
      <c r="OD223" s="79" t="n"/>
      <c r="OE223" s="79" t="n"/>
      <c r="OF223" s="79" t="n"/>
      <c r="OG223" s="79" t="n"/>
      <c r="OH223" s="79" t="n"/>
      <c r="OI223" s="79" t="n"/>
      <c r="OJ223" s="79" t="n"/>
      <c r="OK223" s="79" t="n"/>
      <c r="OL223" s="79" t="n"/>
      <c r="OM223" s="79" t="n"/>
      <c r="ON223" s="79" t="n"/>
      <c r="OO223" s="79" t="n"/>
      <c r="OP223" s="79" t="n"/>
      <c r="OQ223" s="79" t="n"/>
      <c r="OR223" s="79" t="n"/>
      <c r="OS223" s="79" t="n"/>
      <c r="OT223" s="79" t="n"/>
      <c r="OU223" s="79" t="n"/>
      <c r="OV223" s="79" t="n"/>
      <c r="OW223" s="79" t="n"/>
      <c r="OX223" s="79" t="n"/>
      <c r="OY223" s="79" t="n"/>
      <c r="OZ223" s="79" t="n"/>
      <c r="PA223" s="79" t="n"/>
      <c r="PB223" s="79" t="n"/>
      <c r="PC223" s="79" t="n"/>
      <c r="PD223" s="79" t="n"/>
      <c r="PE223" s="79" t="n"/>
      <c r="PF223" s="79" t="n"/>
      <c r="PG223" s="79" t="n"/>
      <c r="PH223" s="79" t="n"/>
      <c r="PI223" s="79" t="n"/>
      <c r="PJ223" s="79" t="n"/>
      <c r="PK223" s="79" t="n"/>
      <c r="PL223" s="79" t="n"/>
      <c r="PO223" s="78" t="n">
        <v>33</v>
      </c>
      <c r="PP223" s="79" t="n"/>
      <c r="PQ223" s="79" t="n"/>
      <c r="PR223" s="79" t="n"/>
      <c r="PS223" s="79" t="n"/>
      <c r="PT223" s="79" t="n"/>
      <c r="PU223" s="79" t="n"/>
      <c r="PV223" s="79" t="n"/>
      <c r="PW223" s="79" t="n"/>
      <c r="PX223" s="79" t="n"/>
      <c r="PY223" s="79" t="n"/>
      <c r="PZ223" s="79" t="n"/>
      <c r="QA223" s="79" t="n"/>
      <c r="QB223" s="79" t="n"/>
      <c r="QC223" s="79" t="n"/>
      <c r="QD223" s="79" t="n"/>
      <c r="QE223" s="79" t="n"/>
      <c r="QF223" s="79" t="n"/>
      <c r="QG223" s="79" t="n"/>
      <c r="QH223" s="79" t="n"/>
      <c r="QI223" s="79" t="n"/>
      <c r="QJ223" s="79" t="n"/>
      <c r="QK223" s="79" t="n"/>
      <c r="QL223" s="79" t="n"/>
      <c r="QM223" s="79" t="n"/>
      <c r="QN223" s="79" t="n"/>
      <c r="QO223" s="79" t="n"/>
      <c r="QP223" s="79" t="n"/>
      <c r="QQ223" s="79" t="n"/>
      <c r="QR223" s="79" t="n"/>
      <c r="QS223" s="79" t="n"/>
      <c r="QT223" s="79" t="n"/>
      <c r="QU223" s="79" t="n"/>
      <c r="QV223" s="79" t="n"/>
      <c r="QW223" s="79" t="n"/>
      <c r="QX223" s="79" t="n"/>
      <c r="QY223" s="79" t="n"/>
      <c r="QZ223" s="79" t="n"/>
      <c r="RA223" s="79" t="n"/>
      <c r="RB223" s="79" t="n"/>
      <c r="RC223" s="79" t="n"/>
      <c r="RF223" s="78" t="n">
        <v>33</v>
      </c>
      <c r="RG223" s="79" t="n"/>
      <c r="RH223" s="79" t="n"/>
      <c r="RI223" s="79" t="n"/>
      <c r="RJ223" s="79" t="n"/>
      <c r="RK223" s="79" t="n"/>
      <c r="RL223" s="79" t="n"/>
      <c r="RM223" s="79" t="n"/>
      <c r="RN223" s="79" t="n"/>
      <c r="RO223" s="79" t="n"/>
      <c r="RP223" s="79" t="n"/>
      <c r="RQ223" s="79" t="n"/>
      <c r="RR223" s="79" t="n"/>
      <c r="RS223" s="79" t="n"/>
      <c r="RT223" s="79" t="n"/>
      <c r="RU223" s="79" t="n"/>
      <c r="RV223" s="79" t="n"/>
      <c r="RW223" s="79" t="n"/>
      <c r="RX223" s="79" t="n"/>
      <c r="RY223" s="79" t="n"/>
      <c r="RZ223" s="79" t="n"/>
      <c r="SA223" s="79" t="n"/>
      <c r="SB223" s="79" t="n"/>
      <c r="SC223" s="79" t="n"/>
      <c r="SD223" s="79" t="n"/>
      <c r="SE223" s="79" t="n"/>
      <c r="SF223" s="79" t="n"/>
      <c r="SG223" s="79" t="n"/>
      <c r="SH223" s="79" t="n"/>
      <c r="SI223" s="79" t="n"/>
      <c r="SJ223" s="79" t="n"/>
      <c r="SK223" s="79" t="n"/>
      <c r="SL223" s="79" t="n"/>
      <c r="SM223" s="79" t="n"/>
      <c r="SN223" s="79" t="n"/>
      <c r="SO223" s="79" t="n"/>
      <c r="SP223" s="79" t="n"/>
      <c r="SQ223" s="79" t="n"/>
      <c r="SR223" s="79" t="n"/>
      <c r="SS223" s="79" t="n"/>
      <c r="ST223" s="79" t="n"/>
      <c r="SW223" s="78" t="n">
        <v>33</v>
      </c>
      <c r="SX223" s="79" t="n"/>
      <c r="SY223" s="79" t="n"/>
      <c r="SZ223" s="79" t="n"/>
      <c r="TA223" s="79" t="n"/>
      <c r="TB223" s="79" t="n"/>
      <c r="TC223" s="79" t="n"/>
      <c r="TD223" s="79" t="n"/>
      <c r="TE223" s="79" t="n"/>
      <c r="TF223" s="79" t="n"/>
      <c r="TG223" s="79" t="n"/>
      <c r="TH223" s="79" t="n"/>
      <c r="TI223" s="79" t="n"/>
      <c r="TJ223" s="79" t="n"/>
      <c r="TK223" s="79" t="n"/>
      <c r="TL223" s="79" t="n"/>
      <c r="TM223" s="79" t="n"/>
      <c r="TN223" s="79" t="n"/>
      <c r="TO223" s="79" t="n"/>
      <c r="TP223" s="79" t="n"/>
      <c r="TQ223" s="79" t="n"/>
      <c r="TR223" s="79" t="n"/>
      <c r="TS223" s="79" t="n"/>
      <c r="TT223" s="79" t="n"/>
      <c r="TU223" s="79" t="n"/>
      <c r="TV223" s="79" t="n"/>
      <c r="TW223" s="79" t="n"/>
      <c r="TX223" s="79" t="n"/>
      <c r="TY223" s="79" t="n"/>
      <c r="TZ223" s="79" t="n"/>
      <c r="UA223" s="79" t="n"/>
      <c r="UB223" s="79" t="n"/>
      <c r="UC223" s="79" t="n"/>
      <c r="UD223" s="79" t="n"/>
      <c r="UE223" s="79" t="n"/>
      <c r="UF223" s="79" t="n"/>
      <c r="UG223" s="79" t="n"/>
      <c r="UH223" s="79" t="n"/>
      <c r="UI223" s="79" t="n"/>
      <c r="UJ223" s="79" t="n"/>
      <c r="UK223" s="79" t="n"/>
      <c r="UN223" s="78" t="n">
        <v>33</v>
      </c>
      <c r="UO223" s="79" t="n"/>
      <c r="UP223" s="79" t="n"/>
      <c r="UQ223" s="79" t="n"/>
      <c r="UR223" s="79" t="n"/>
      <c r="US223" s="79" t="n"/>
      <c r="UT223" s="79" t="n"/>
      <c r="UU223" s="79" t="n"/>
      <c r="UV223" s="79" t="n"/>
      <c r="UW223" s="79" t="n"/>
      <c r="UX223" s="79" t="n"/>
      <c r="UY223" s="79" t="n"/>
      <c r="UZ223" s="79" t="n"/>
      <c r="VA223" s="79" t="n"/>
      <c r="VB223" s="79" t="n"/>
      <c r="VC223" s="79" t="n"/>
      <c r="VD223" s="79" t="n"/>
      <c r="VE223" s="79" t="n"/>
      <c r="VF223" s="79" t="n"/>
      <c r="VG223" s="79" t="n"/>
      <c r="VH223" s="79" t="n"/>
      <c r="VI223" s="79" t="n"/>
      <c r="VJ223" s="79" t="n"/>
      <c r="VK223" s="79" t="n"/>
      <c r="VL223" s="79" t="n"/>
      <c r="VM223" s="79" t="n"/>
      <c r="VN223" s="79" t="n"/>
      <c r="VO223" s="79" t="n"/>
      <c r="VP223" s="79" t="n"/>
      <c r="VQ223" s="79" t="n"/>
      <c r="VR223" s="79" t="n"/>
      <c r="VS223" s="79" t="n"/>
      <c r="VT223" s="79" t="n"/>
      <c r="VU223" s="79" t="n"/>
      <c r="VV223" s="79" t="n"/>
      <c r="VW223" s="79" t="n"/>
      <c r="VX223" s="79" t="n"/>
      <c r="VY223" s="79" t="n"/>
      <c r="VZ223" s="79" t="n"/>
      <c r="WA223" s="79" t="n"/>
      <c r="WB223" s="79" t="n"/>
      <c r="WE223" s="78" t="n">
        <v>33</v>
      </c>
      <c r="WF223" s="79" t="n"/>
      <c r="WG223" s="79" t="n"/>
      <c r="WH223" s="79" t="n"/>
      <c r="WI223" s="79" t="n"/>
      <c r="WJ223" s="79" t="n"/>
      <c r="WK223" s="79" t="n"/>
      <c r="WL223" s="79" t="n"/>
      <c r="WM223" s="79" t="n"/>
      <c r="WN223" s="79" t="n"/>
      <c r="WO223" s="79" t="n"/>
      <c r="WP223" s="79" t="n"/>
      <c r="WQ223" s="79" t="n"/>
      <c r="WR223" s="79" t="n"/>
      <c r="WS223" s="79" t="n"/>
      <c r="WT223" s="79" t="n"/>
      <c r="WU223" s="79" t="n"/>
      <c r="WV223" s="79" t="n"/>
      <c r="WW223" s="79" t="n"/>
      <c r="WX223" s="79" t="n"/>
      <c r="WY223" s="79" t="n"/>
      <c r="WZ223" s="79" t="n"/>
      <c r="XA223" s="79" t="n"/>
      <c r="XB223" s="79" t="n"/>
      <c r="XC223" s="79" t="n"/>
      <c r="XD223" s="79" t="n"/>
      <c r="XE223" s="79" t="n"/>
      <c r="XF223" s="79" t="n"/>
      <c r="XG223" s="79" t="n"/>
      <c r="XH223" s="79" t="n"/>
      <c r="XI223" s="79" t="n"/>
      <c r="XJ223" s="79" t="n"/>
      <c r="XK223" s="79" t="n"/>
      <c r="XL223" s="79" t="n"/>
      <c r="XM223" s="79" t="n"/>
      <c r="XN223" s="79" t="n"/>
      <c r="XO223" s="79" t="n"/>
      <c r="XP223" s="79" t="n"/>
      <c r="XQ223" s="79" t="n"/>
      <c r="XR223" s="79" t="n"/>
      <c r="XS223" s="79" t="n"/>
      <c r="XV223" s="78" t="n">
        <v>33</v>
      </c>
      <c r="XW223" s="79" t="n"/>
      <c r="XX223" s="79" t="n"/>
      <c r="XY223" s="79" t="n"/>
      <c r="XZ223" s="79" t="n"/>
      <c r="YA223" s="79" t="n"/>
      <c r="YB223" s="79" t="n"/>
      <c r="YC223" s="79" t="n"/>
      <c r="YD223" s="79" t="n"/>
      <c r="YE223" s="79" t="n"/>
      <c r="YF223" s="79" t="n"/>
      <c r="YG223" s="79" t="n"/>
      <c r="YH223" s="79" t="n"/>
      <c r="YI223" s="79" t="n"/>
      <c r="YJ223" s="79" t="n"/>
      <c r="YK223" s="79" t="n"/>
      <c r="YL223" s="79" t="n"/>
      <c r="YM223" s="79" t="n"/>
      <c r="YN223" s="79" t="n"/>
      <c r="YO223" s="79" t="n"/>
      <c r="YP223" s="79" t="n"/>
      <c r="YQ223" s="79" t="n"/>
      <c r="YR223" s="79" t="n"/>
      <c r="YS223" s="79" t="n"/>
      <c r="YT223" s="79" t="n"/>
      <c r="YU223" s="79" t="n"/>
      <c r="YV223" s="79" t="n"/>
      <c r="YW223" s="79" t="n"/>
      <c r="YX223" s="79" t="n"/>
      <c r="YY223" s="79" t="n"/>
      <c r="YZ223" s="79" t="n"/>
      <c r="ZA223" s="79" t="n"/>
      <c r="ZB223" s="79" t="n"/>
      <c r="ZC223" s="79" t="n"/>
      <c r="ZD223" s="79" t="n"/>
      <c r="ZE223" s="79" t="n"/>
      <c r="ZF223" s="79" t="n"/>
      <c r="ZG223" s="79" t="n"/>
      <c r="ZH223" s="79" t="n"/>
      <c r="ZI223" s="79" t="n"/>
      <c r="ZJ223" s="79" t="n"/>
      <c r="ZM223" s="78" t="n">
        <v>33</v>
      </c>
      <c r="ZN223" s="79" t="n"/>
      <c r="ZO223" s="79" t="n"/>
      <c r="ZP223" s="79" t="n"/>
      <c r="ZQ223" s="79" t="n"/>
      <c r="ZR223" s="79" t="n"/>
      <c r="ZS223" s="79" t="n"/>
      <c r="ZT223" s="79" t="n"/>
      <c r="ZU223" s="79" t="n"/>
      <c r="ZV223" s="79" t="n"/>
      <c r="ZW223" s="79" t="n"/>
      <c r="ZX223" s="79" t="n"/>
      <c r="ZY223" s="79" t="n"/>
      <c r="ZZ223" s="79" t="n"/>
      <c r="AAA223" s="79" t="n"/>
      <c r="AAB223" s="79" t="n"/>
      <c r="AAC223" s="79" t="n"/>
      <c r="AAD223" s="79" t="n"/>
      <c r="AAE223" s="79" t="n"/>
      <c r="AAF223" s="79" t="n"/>
      <c r="AAG223" s="79" t="n"/>
      <c r="AAH223" s="79" t="n"/>
      <c r="AAI223" s="79" t="n"/>
      <c r="AAJ223" s="79" t="n"/>
      <c r="AAK223" s="79" t="n"/>
      <c r="AAL223" s="79" t="n"/>
      <c r="AAM223" s="79" t="n"/>
      <c r="AAN223" s="79" t="n"/>
      <c r="AAO223" s="79" t="n"/>
      <c r="AAP223" s="79" t="n"/>
      <c r="AAQ223" s="79" t="n"/>
      <c r="AAR223" s="79" t="n"/>
      <c r="AAS223" s="79" t="n"/>
      <c r="AAT223" s="79" t="n"/>
      <c r="AAU223" s="79" t="n"/>
      <c r="AAV223" s="79" t="n"/>
      <c r="AAW223" s="79" t="n"/>
      <c r="AAX223" s="79" t="n"/>
      <c r="AAY223" s="79" t="n"/>
      <c r="AAZ223" s="79" t="n"/>
      <c r="ABA223" s="79" t="n"/>
      <c r="ABD223" s="78" t="n">
        <v>33</v>
      </c>
      <c r="ABE223" s="79" t="n"/>
      <c r="ABF223" s="79" t="n"/>
      <c r="ABG223" s="79" t="n"/>
      <c r="ABH223" s="79" t="n"/>
      <c r="ABI223" s="79" t="n"/>
      <c r="ABJ223" s="79" t="n"/>
      <c r="ABK223" s="79" t="n"/>
      <c r="ABL223" s="79" t="n"/>
      <c r="ABM223" s="79" t="n"/>
      <c r="ABN223" s="79" t="n"/>
      <c r="ABO223" s="79" t="n"/>
      <c r="ABP223" s="79" t="n"/>
      <c r="ABQ223" s="79" t="n"/>
      <c r="ABR223" s="79" t="n"/>
      <c r="ABS223" s="79" t="n"/>
      <c r="ABT223" s="79" t="n"/>
      <c r="ABU223" s="79" t="n"/>
      <c r="ABV223" s="79" t="n"/>
      <c r="ABW223" s="79" t="n"/>
      <c r="ABX223" s="79" t="n"/>
      <c r="ABY223" s="79" t="n"/>
      <c r="ABZ223" s="79" t="n"/>
      <c r="ACA223" s="79" t="n"/>
      <c r="ACB223" s="79" t="n"/>
      <c r="ACC223" s="79" t="n"/>
      <c r="ACD223" s="79" t="n"/>
      <c r="ACE223" s="79" t="n"/>
      <c r="ACF223" s="79" t="n"/>
      <c r="ACG223" s="79" t="n"/>
      <c r="ACH223" s="79" t="n"/>
      <c r="ACI223" s="79" t="n"/>
      <c r="ACJ223" s="79" t="n"/>
      <c r="ACK223" s="79" t="n"/>
      <c r="ACL223" s="79" t="n"/>
      <c r="ACM223" s="79" t="n"/>
      <c r="ACN223" s="79" t="n"/>
      <c r="ACO223" s="79" t="n"/>
      <c r="ACP223" s="79" t="n"/>
      <c r="ACQ223" s="79" t="n"/>
      <c r="ACR223" s="79" t="n"/>
      <c r="ACU223" s="78" t="n">
        <v>33</v>
      </c>
      <c r="ACV223" s="79" t="n"/>
      <c r="ACW223" s="79" t="n"/>
      <c r="ACX223" s="79" t="n"/>
      <c r="ACY223" s="79" t="n"/>
      <c r="ACZ223" s="79" t="n"/>
      <c r="ADA223" s="79" t="n"/>
      <c r="ADB223" s="79" t="n"/>
      <c r="ADC223" s="79" t="n"/>
      <c r="ADD223" s="79" t="n"/>
      <c r="ADE223" s="79" t="n"/>
      <c r="ADF223" s="79" t="n"/>
      <c r="ADG223" s="79" t="n"/>
      <c r="ADH223" s="79" t="n"/>
      <c r="ADI223" s="79" t="n"/>
      <c r="ADJ223" s="79" t="n"/>
      <c r="ADK223" s="79" t="n"/>
      <c r="ADL223" s="79" t="n"/>
      <c r="ADM223" s="79" t="n"/>
      <c r="ADN223" s="79" t="n"/>
      <c r="ADO223" s="79" t="n"/>
      <c r="ADP223" s="79" t="n"/>
      <c r="ADQ223" s="79" t="n"/>
      <c r="ADR223" s="79" t="n"/>
      <c r="ADS223" s="79" t="n"/>
      <c r="ADT223" s="79" t="n"/>
      <c r="ADU223" s="79" t="n"/>
      <c r="ADV223" s="79" t="n"/>
      <c r="ADW223" s="79" t="n"/>
      <c r="ADX223" s="79" t="n"/>
      <c r="ADY223" s="79" t="n"/>
      <c r="ADZ223" s="79" t="n"/>
      <c r="AEA223" s="79" t="n"/>
      <c r="AEB223" s="79" t="n"/>
      <c r="AEC223" s="79" t="n"/>
      <c r="AED223" s="79" t="n"/>
      <c r="AEE223" s="79" t="n"/>
      <c r="AEF223" s="79" t="n"/>
      <c r="AEG223" s="79" t="n"/>
      <c r="AEH223" s="79" t="n"/>
      <c r="AEI223" s="79" t="n"/>
      <c r="AEL223" s="78" t="n">
        <v>33</v>
      </c>
      <c r="AEM223" s="79" t="n"/>
      <c r="AEN223" s="79" t="n"/>
      <c r="AEO223" s="79" t="n"/>
      <c r="AEP223" s="79" t="n"/>
      <c r="AEQ223" s="79" t="n"/>
      <c r="AER223" s="79" t="n"/>
      <c r="AES223" s="79" t="n"/>
      <c r="AET223" s="79" t="n"/>
      <c r="AEU223" s="79" t="n"/>
      <c r="AEV223" s="79" t="n"/>
      <c r="AEW223" s="79" t="n"/>
      <c r="AEX223" s="79" t="n"/>
      <c r="AEY223" s="79" t="n"/>
      <c r="AEZ223" s="79" t="n"/>
      <c r="AFA223" s="79" t="n"/>
      <c r="AFB223" s="79" t="n"/>
      <c r="AFC223" s="79" t="n"/>
      <c r="AFD223" s="79" t="n"/>
      <c r="AFE223" s="79" t="n"/>
      <c r="AFF223" s="79" t="n"/>
      <c r="AFG223" s="79" t="n"/>
      <c r="AFH223" s="79" t="n"/>
      <c r="AFI223" s="79" t="n"/>
      <c r="AFJ223" s="79" t="n"/>
      <c r="AFK223" s="79" t="n"/>
      <c r="AFL223" s="79" t="n"/>
      <c r="AFM223" s="79" t="n"/>
      <c r="AFN223" s="79" t="n"/>
      <c r="AFO223" s="79" t="n"/>
      <c r="AFP223" s="79" t="n"/>
      <c r="AFQ223" s="79" t="n"/>
      <c r="AFR223" s="79" t="n"/>
      <c r="AFS223" s="79" t="n"/>
      <c r="AFT223" s="79" t="n"/>
      <c r="AFU223" s="79" t="n"/>
      <c r="AFV223" s="79" t="n"/>
      <c r="AFW223" s="79" t="n"/>
      <c r="AFX223" s="79" t="n"/>
      <c r="AFY223" s="79" t="n"/>
      <c r="AFZ223" s="79" t="n"/>
    </row>
    <row r="224">
      <c r="A224" s="78" t="n">
        <v>34</v>
      </c>
      <c r="B224" s="79" t="n"/>
      <c r="C224" s="79" t="n"/>
      <c r="D224" s="79" t="n"/>
      <c r="E224" s="79" t="n"/>
      <c r="F224" s="79" t="n"/>
      <c r="G224" s="79" t="n"/>
      <c r="H224" s="79" t="n"/>
      <c r="I224" s="79" t="n"/>
      <c r="J224" s="79" t="n"/>
      <c r="K224" s="79" t="n"/>
      <c r="L224" s="79" t="n"/>
      <c r="M224" s="79" t="n"/>
      <c r="N224" s="79" t="n"/>
      <c r="O224" s="79" t="n"/>
      <c r="P224" s="79" t="n"/>
      <c r="Q224" s="79" t="n"/>
      <c r="R224" s="79" t="n"/>
      <c r="S224" s="79" t="n"/>
      <c r="T224" s="79" t="n"/>
      <c r="U224" s="79" t="n"/>
      <c r="V224" s="79" t="n"/>
      <c r="W224" s="79" t="n"/>
      <c r="X224" s="79" t="n"/>
      <c r="Y224" s="79" t="n"/>
      <c r="Z224" s="79" t="n"/>
      <c r="AA224" s="79" t="n"/>
      <c r="AB224" s="79" t="n"/>
      <c r="AC224" s="79" t="n"/>
      <c r="AD224" s="79" t="n"/>
      <c r="AE224" s="79" t="n"/>
      <c r="AF224" s="79" t="n"/>
      <c r="AG224" s="79" t="n"/>
      <c r="AH224" s="79" t="n"/>
      <c r="AI224" s="79" t="n"/>
      <c r="AJ224" s="79" t="n"/>
      <c r="AK224" s="79" t="n"/>
      <c r="AL224" s="79" t="n"/>
      <c r="AM224" s="79" t="n"/>
      <c r="AN224" s="79" t="n"/>
      <c r="AO224" s="79" t="n"/>
      <c r="AR224" s="78" t="n">
        <v>34</v>
      </c>
      <c r="AS224" s="79" t="n"/>
      <c r="AT224" s="79" t="n"/>
      <c r="AU224" s="79" t="n"/>
      <c r="AV224" s="79" t="n"/>
      <c r="AW224" s="79" t="n"/>
      <c r="AX224" s="79" t="n"/>
      <c r="AY224" s="79" t="n"/>
      <c r="AZ224" s="79" t="n"/>
      <c r="BA224" s="79" t="n"/>
      <c r="BB224" s="79" t="n"/>
      <c r="BC224" s="79" t="n"/>
      <c r="BD224" s="79" t="n"/>
      <c r="BE224" s="79" t="n"/>
      <c r="BF224" s="79" t="n"/>
      <c r="BG224" s="79" t="n"/>
      <c r="BH224" s="79" t="n"/>
      <c r="BI224" s="79" t="n"/>
      <c r="BJ224" s="79" t="n"/>
      <c r="BK224" s="79" t="n"/>
      <c r="BL224" s="79" t="n"/>
      <c r="BM224" s="79" t="n"/>
      <c r="BN224" s="79" t="n"/>
      <c r="BO224" s="79" t="n"/>
      <c r="BP224" s="79" t="n"/>
      <c r="BQ224" s="79" t="n"/>
      <c r="BR224" s="79" t="n"/>
      <c r="BS224" s="79" t="n"/>
      <c r="BT224" s="79" t="n"/>
      <c r="BU224" s="79" t="n"/>
      <c r="BV224" s="79" t="n"/>
      <c r="BW224" s="79" t="n"/>
      <c r="BX224" s="79" t="n"/>
      <c r="BY224" s="79" t="n"/>
      <c r="BZ224" s="79" t="n"/>
      <c r="CA224" s="79" t="n"/>
      <c r="CB224" s="79" t="n"/>
      <c r="CC224" s="79" t="n"/>
      <c r="CD224" s="79" t="n"/>
      <c r="CE224" s="79" t="n"/>
      <c r="CF224" s="79" t="n"/>
      <c r="CI224" s="78" t="n">
        <v>34</v>
      </c>
      <c r="CJ224" s="79" t="n"/>
      <c r="CK224" s="79" t="n"/>
      <c r="CL224" s="79" t="n"/>
      <c r="CM224" s="79" t="n"/>
      <c r="CN224" s="79" t="n"/>
      <c r="CO224" s="79" t="n"/>
      <c r="CP224" s="79" t="n"/>
      <c r="CQ224" s="79" t="n"/>
      <c r="CR224" s="79" t="n"/>
      <c r="CS224" s="79" t="n"/>
      <c r="CT224" s="79" t="n"/>
      <c r="CU224" s="79" t="n"/>
      <c r="CV224" s="79" t="n"/>
      <c r="CW224" s="79" t="n"/>
      <c r="CX224" s="79" t="n"/>
      <c r="CY224" s="79" t="n"/>
      <c r="CZ224" s="79" t="n"/>
      <c r="DA224" s="79" t="n"/>
      <c r="DB224" s="79" t="n"/>
      <c r="DC224" s="79" t="n"/>
      <c r="DD224" s="79" t="n"/>
      <c r="DE224" s="79" t="n"/>
      <c r="DF224" s="79" t="n"/>
      <c r="DG224" s="79" t="n"/>
      <c r="DH224" s="79" t="n"/>
      <c r="DI224" s="79" t="n"/>
      <c r="DJ224" s="79" t="n"/>
      <c r="DK224" s="79" t="n"/>
      <c r="DL224" s="79" t="n"/>
      <c r="DM224" s="79" t="n"/>
      <c r="DN224" s="79" t="n"/>
      <c r="DO224" s="79" t="n"/>
      <c r="DP224" s="79" t="n"/>
      <c r="DQ224" s="79" t="n"/>
      <c r="DR224" s="79" t="n"/>
      <c r="DS224" s="79" t="n"/>
      <c r="DT224" s="79" t="n"/>
      <c r="DU224" s="79" t="n"/>
      <c r="DV224" s="79" t="n"/>
      <c r="DW224" s="79" t="n"/>
      <c r="DZ224" s="78" t="n">
        <v>34</v>
      </c>
      <c r="EA224" s="79" t="n"/>
      <c r="EB224" s="79" t="n"/>
      <c r="EC224" s="79" t="n"/>
      <c r="ED224" s="79" t="n"/>
      <c r="EE224" s="79" t="n"/>
      <c r="EF224" s="79" t="n"/>
      <c r="EG224" s="79" t="n"/>
      <c r="EH224" s="79" t="n"/>
      <c r="EI224" s="79" t="n"/>
      <c r="EJ224" s="79" t="n"/>
      <c r="EK224" s="79" t="n"/>
      <c r="EL224" s="79" t="n"/>
      <c r="EM224" s="79" t="n"/>
      <c r="EN224" s="79" t="n"/>
      <c r="EO224" s="79" t="n"/>
      <c r="EP224" s="79" t="n"/>
      <c r="EQ224" s="79" t="n"/>
      <c r="ER224" s="79" t="n"/>
      <c r="ES224" s="79" t="n"/>
      <c r="ET224" s="79" t="n"/>
      <c r="EU224" s="79" t="n"/>
      <c r="EV224" s="79" t="n"/>
      <c r="EW224" s="79" t="n"/>
      <c r="EX224" s="79" t="n"/>
      <c r="EY224" s="79" t="n"/>
      <c r="EZ224" s="79" t="n"/>
      <c r="FA224" s="79" t="n"/>
      <c r="FB224" s="79" t="n"/>
      <c r="FC224" s="79" t="n"/>
      <c r="FD224" s="79" t="n"/>
      <c r="FE224" s="79" t="n"/>
      <c r="FF224" s="79" t="n"/>
      <c r="FG224" s="79" t="n"/>
      <c r="FH224" s="79" t="n"/>
      <c r="FI224" s="79" t="n"/>
      <c r="FJ224" s="79" t="n"/>
      <c r="FK224" s="79" t="n"/>
      <c r="FL224" s="79" t="n"/>
      <c r="FM224" s="79" t="n"/>
      <c r="FN224" s="79" t="n"/>
      <c r="FQ224" s="78" t="n">
        <v>34</v>
      </c>
      <c r="FR224" s="79" t="n"/>
      <c r="FS224" s="79" t="n"/>
      <c r="FT224" s="79" t="n"/>
      <c r="FU224" s="79" t="n"/>
      <c r="FV224" s="79" t="n"/>
      <c r="FW224" s="79" t="n"/>
      <c r="FX224" s="79" t="n"/>
      <c r="FY224" s="79" t="n"/>
      <c r="FZ224" s="79" t="n"/>
      <c r="GA224" s="79" t="n"/>
      <c r="GB224" s="79" t="n"/>
      <c r="GC224" s="79" t="n"/>
      <c r="GD224" s="79" t="n"/>
      <c r="GE224" s="79" t="n"/>
      <c r="GF224" s="79" t="n"/>
      <c r="GG224" s="79" t="n"/>
      <c r="GH224" s="79" t="n"/>
      <c r="GI224" s="79" t="n"/>
      <c r="GJ224" s="79" t="n"/>
      <c r="GK224" s="79" t="n"/>
      <c r="GL224" s="79" t="n"/>
      <c r="GM224" s="79" t="n"/>
      <c r="GN224" s="79" t="n"/>
      <c r="GO224" s="79" t="n"/>
      <c r="GP224" s="79" t="n"/>
      <c r="GQ224" s="79" t="n"/>
      <c r="GR224" s="79" t="n"/>
      <c r="GS224" s="79" t="n"/>
      <c r="GT224" s="79" t="n"/>
      <c r="GU224" s="79" t="n"/>
      <c r="GV224" s="79" t="n"/>
      <c r="GW224" s="79" t="n"/>
      <c r="GX224" s="79" t="n"/>
      <c r="GY224" s="79" t="n"/>
      <c r="GZ224" s="79" t="n"/>
      <c r="HA224" s="79" t="n"/>
      <c r="HB224" s="79" t="n"/>
      <c r="HC224" s="79" t="n"/>
      <c r="HD224" s="79" t="n"/>
      <c r="HE224" s="79" t="n"/>
      <c r="HH224" s="78" t="n">
        <v>34</v>
      </c>
      <c r="HI224" s="79" t="n"/>
      <c r="HJ224" s="79" t="n"/>
      <c r="HK224" s="79" t="n"/>
      <c r="HL224" s="79" t="n"/>
      <c r="HM224" s="79" t="n"/>
      <c r="HN224" s="79" t="n"/>
      <c r="HO224" s="79" t="n"/>
      <c r="HP224" s="79" t="n"/>
      <c r="HQ224" s="79" t="n"/>
      <c r="HR224" s="79" t="n"/>
      <c r="HS224" s="79" t="n"/>
      <c r="HT224" s="79" t="n"/>
      <c r="HU224" s="79" t="n"/>
      <c r="HV224" s="79" t="n"/>
      <c r="HW224" s="79" t="n"/>
      <c r="HX224" s="79" t="n"/>
      <c r="HY224" s="79" t="n"/>
      <c r="HZ224" s="79" t="n"/>
      <c r="IA224" s="79" t="n"/>
      <c r="IB224" s="79" t="n"/>
      <c r="IC224" s="79" t="n"/>
      <c r="ID224" s="79" t="n"/>
      <c r="IE224" s="79" t="n"/>
      <c r="IF224" s="79" t="n"/>
      <c r="IG224" s="79" t="n"/>
      <c r="IH224" s="79" t="n"/>
      <c r="II224" s="79" t="n"/>
      <c r="IJ224" s="79" t="n"/>
      <c r="IK224" s="79" t="n"/>
      <c r="IL224" s="79" t="n"/>
      <c r="IM224" s="79" t="n"/>
      <c r="IN224" s="79" t="n"/>
      <c r="IO224" s="79" t="n"/>
      <c r="IP224" s="79" t="n"/>
      <c r="IQ224" s="79" t="n"/>
      <c r="IR224" s="79" t="n"/>
      <c r="IS224" s="79" t="n"/>
      <c r="IT224" s="79" t="n"/>
      <c r="IU224" s="79" t="n"/>
      <c r="IV224" s="79" t="n"/>
      <c r="IY224" s="78" t="n">
        <v>34</v>
      </c>
      <c r="IZ224" s="79" t="n"/>
      <c r="JA224" s="79" t="n"/>
      <c r="JB224" s="79" t="n"/>
      <c r="JC224" s="79" t="n"/>
      <c r="JD224" s="79" t="n"/>
      <c r="JE224" s="79" t="n"/>
      <c r="JF224" s="79" t="n"/>
      <c r="JG224" s="79" t="n"/>
      <c r="JH224" s="79" t="n"/>
      <c r="JI224" s="79" t="n"/>
      <c r="JJ224" s="79" t="n"/>
      <c r="JK224" s="79" t="n"/>
      <c r="JL224" s="79" t="n"/>
      <c r="JM224" s="79" t="n"/>
      <c r="JN224" s="79" t="n"/>
      <c r="JO224" s="79" t="n"/>
      <c r="JP224" s="79" t="n"/>
      <c r="JQ224" s="79" t="n"/>
      <c r="JR224" s="79" t="n"/>
      <c r="JS224" s="79" t="n"/>
      <c r="JT224" s="79" t="n"/>
      <c r="JU224" s="79" t="n"/>
      <c r="JV224" s="79" t="n"/>
      <c r="JW224" s="79" t="n"/>
      <c r="JX224" s="79" t="n"/>
      <c r="JY224" s="79" t="n"/>
      <c r="JZ224" s="79" t="n"/>
      <c r="KA224" s="79" t="n"/>
      <c r="KB224" s="79" t="n"/>
      <c r="KC224" s="79" t="n"/>
      <c r="KD224" s="79" t="n"/>
      <c r="KE224" s="79" t="n"/>
      <c r="KF224" s="79" t="n"/>
      <c r="KG224" s="79" t="n"/>
      <c r="KH224" s="79" t="n"/>
      <c r="KI224" s="79" t="n"/>
      <c r="KJ224" s="79" t="n"/>
      <c r="KK224" s="79" t="n"/>
      <c r="KL224" s="79" t="n"/>
      <c r="KM224" s="79" t="n"/>
      <c r="KP224" s="78" t="n">
        <v>34</v>
      </c>
      <c r="KQ224" s="79" t="n"/>
      <c r="KR224" s="79" t="n"/>
      <c r="KS224" s="79" t="n"/>
      <c r="KT224" s="79" t="n"/>
      <c r="KU224" s="79" t="n"/>
      <c r="KV224" s="79" t="n"/>
      <c r="KW224" s="79" t="n"/>
      <c r="KX224" s="79" t="n"/>
      <c r="KY224" s="79" t="n"/>
      <c r="KZ224" s="79" t="n"/>
      <c r="LA224" s="79" t="n"/>
      <c r="LB224" s="79" t="n"/>
      <c r="LC224" s="79" t="n"/>
      <c r="LD224" s="79" t="n"/>
      <c r="LE224" s="79" t="n"/>
      <c r="LF224" s="79" t="n"/>
      <c r="LG224" s="79" t="n"/>
      <c r="LH224" s="79" t="n"/>
      <c r="LI224" s="79" t="n"/>
      <c r="LJ224" s="79" t="n"/>
      <c r="LK224" s="79" t="n"/>
      <c r="LL224" s="79" t="n"/>
      <c r="LM224" s="79" t="n"/>
      <c r="LN224" s="79" t="n"/>
      <c r="LO224" s="79" t="n"/>
      <c r="LP224" s="79" t="n"/>
      <c r="LQ224" s="79" t="n"/>
      <c r="LR224" s="79" t="n"/>
      <c r="LS224" s="79" t="n"/>
      <c r="LT224" s="79" t="n"/>
      <c r="LU224" s="79" t="n"/>
      <c r="LV224" s="79" t="n"/>
      <c r="LW224" s="79" t="n"/>
      <c r="LX224" s="79" t="n"/>
      <c r="LY224" s="79" t="n"/>
      <c r="LZ224" s="79" t="n"/>
      <c r="MA224" s="79" t="n"/>
      <c r="MB224" s="79" t="n"/>
      <c r="MC224" s="79" t="n"/>
      <c r="MD224" s="79" t="n"/>
      <c r="MG224" s="78" t="n">
        <v>34</v>
      </c>
      <c r="MH224" s="79" t="n"/>
      <c r="MI224" s="79" t="n"/>
      <c r="MJ224" s="79" t="n"/>
      <c r="MK224" s="79" t="n"/>
      <c r="ML224" s="79" t="n"/>
      <c r="MM224" s="79" t="n"/>
      <c r="MN224" s="79" t="n"/>
      <c r="MO224" s="79" t="n"/>
      <c r="MP224" s="79" t="n"/>
      <c r="MQ224" s="79" t="n"/>
      <c r="MR224" s="79" t="n"/>
      <c r="MS224" s="79" t="n"/>
      <c r="MT224" s="79" t="n"/>
      <c r="MU224" s="79" t="n"/>
      <c r="MV224" s="79" t="n"/>
      <c r="MW224" s="79" t="n"/>
      <c r="MX224" s="79" t="n"/>
      <c r="MY224" s="79" t="n"/>
      <c r="MZ224" s="79" t="n"/>
      <c r="NA224" s="79" t="n"/>
      <c r="NB224" s="79" t="n"/>
      <c r="NC224" s="79" t="n"/>
      <c r="ND224" s="79" t="n"/>
      <c r="NE224" s="79" t="n"/>
      <c r="NF224" s="79" t="n"/>
      <c r="NG224" s="79" t="n"/>
      <c r="NH224" s="79" t="n"/>
      <c r="NI224" s="79" t="n"/>
      <c r="NJ224" s="79" t="n"/>
      <c r="NK224" s="79" t="n"/>
      <c r="NL224" s="79" t="n"/>
      <c r="NM224" s="79" t="n"/>
      <c r="NN224" s="79" t="n"/>
      <c r="NO224" s="79" t="n"/>
      <c r="NP224" s="79" t="n"/>
      <c r="NQ224" s="79" t="n"/>
      <c r="NR224" s="79" t="n"/>
      <c r="NS224" s="79" t="n"/>
      <c r="NT224" s="79" t="n"/>
      <c r="NU224" s="79" t="n"/>
      <c r="NX224" s="78" t="n">
        <v>34</v>
      </c>
      <c r="NY224" s="79" t="n"/>
      <c r="NZ224" s="79" t="n"/>
      <c r="OA224" s="79" t="n"/>
      <c r="OB224" s="79" t="n"/>
      <c r="OC224" s="79" t="n"/>
      <c r="OD224" s="79" t="n"/>
      <c r="OE224" s="79" t="n"/>
      <c r="OF224" s="79" t="n"/>
      <c r="OG224" s="79" t="n"/>
      <c r="OH224" s="79" t="n"/>
      <c r="OI224" s="79" t="n"/>
      <c r="OJ224" s="79" t="n"/>
      <c r="OK224" s="79" t="n"/>
      <c r="OL224" s="79" t="n"/>
      <c r="OM224" s="79" t="n"/>
      <c r="ON224" s="79" t="n"/>
      <c r="OO224" s="79" t="n"/>
      <c r="OP224" s="79" t="n"/>
      <c r="OQ224" s="79" t="n"/>
      <c r="OR224" s="79" t="n"/>
      <c r="OS224" s="79" t="n"/>
      <c r="OT224" s="79" t="n"/>
      <c r="OU224" s="79" t="n"/>
      <c r="OV224" s="79" t="n"/>
      <c r="OW224" s="79" t="n"/>
      <c r="OX224" s="79" t="n"/>
      <c r="OY224" s="79" t="n"/>
      <c r="OZ224" s="79" t="n"/>
      <c r="PA224" s="79" t="n"/>
      <c r="PB224" s="79" t="n"/>
      <c r="PC224" s="79" t="n"/>
      <c r="PD224" s="79" t="n"/>
      <c r="PE224" s="79" t="n"/>
      <c r="PF224" s="79" t="n"/>
      <c r="PG224" s="79" t="n"/>
      <c r="PH224" s="79" t="n"/>
      <c r="PI224" s="79" t="n"/>
      <c r="PJ224" s="79" t="n"/>
      <c r="PK224" s="79" t="n"/>
      <c r="PL224" s="79" t="n"/>
      <c r="PO224" s="78" t="n">
        <v>34</v>
      </c>
      <c r="PP224" s="79" t="n"/>
      <c r="PQ224" s="79" t="n"/>
      <c r="PR224" s="79" t="n"/>
      <c r="PS224" s="79" t="n"/>
      <c r="PT224" s="79" t="n"/>
      <c r="PU224" s="79" t="n"/>
      <c r="PV224" s="79" t="n"/>
      <c r="PW224" s="79" t="n"/>
      <c r="PX224" s="79" t="n"/>
      <c r="PY224" s="79" t="n"/>
      <c r="PZ224" s="79" t="n"/>
      <c r="QA224" s="79" t="n"/>
      <c r="QB224" s="79" t="n"/>
      <c r="QC224" s="79" t="n"/>
      <c r="QD224" s="79" t="n"/>
      <c r="QE224" s="79" t="n"/>
      <c r="QF224" s="79" t="n"/>
      <c r="QG224" s="79" t="n"/>
      <c r="QH224" s="79" t="n"/>
      <c r="QI224" s="79" t="n"/>
      <c r="QJ224" s="79" t="n"/>
      <c r="QK224" s="79" t="n"/>
      <c r="QL224" s="79" t="n"/>
      <c r="QM224" s="79" t="n"/>
      <c r="QN224" s="79" t="n"/>
      <c r="QO224" s="79" t="n"/>
      <c r="QP224" s="79" t="n"/>
      <c r="QQ224" s="79" t="n"/>
      <c r="QR224" s="79" t="n"/>
      <c r="QS224" s="79" t="n"/>
      <c r="QT224" s="79" t="n"/>
      <c r="QU224" s="79" t="n"/>
      <c r="QV224" s="79" t="n"/>
      <c r="QW224" s="79" t="n"/>
      <c r="QX224" s="79" t="n"/>
      <c r="QY224" s="79" t="n"/>
      <c r="QZ224" s="79" t="n"/>
      <c r="RA224" s="79" t="n"/>
      <c r="RB224" s="79" t="n"/>
      <c r="RC224" s="79" t="n"/>
      <c r="RF224" s="78" t="n">
        <v>34</v>
      </c>
      <c r="RG224" s="79" t="n"/>
      <c r="RH224" s="79" t="n"/>
      <c r="RI224" s="79" t="n"/>
      <c r="RJ224" s="79" t="n"/>
      <c r="RK224" s="79" t="n"/>
      <c r="RL224" s="79" t="n"/>
      <c r="RM224" s="79" t="n"/>
      <c r="RN224" s="79" t="n"/>
      <c r="RO224" s="79" t="n"/>
      <c r="RP224" s="79" t="n"/>
      <c r="RQ224" s="79" t="n"/>
      <c r="RR224" s="79" t="n"/>
      <c r="RS224" s="79" t="n"/>
      <c r="RT224" s="79" t="n"/>
      <c r="RU224" s="79" t="n"/>
      <c r="RV224" s="79" t="n"/>
      <c r="RW224" s="79" t="n"/>
      <c r="RX224" s="79" t="n"/>
      <c r="RY224" s="79" t="n"/>
      <c r="RZ224" s="79" t="n"/>
      <c r="SA224" s="79" t="n"/>
      <c r="SB224" s="79" t="n"/>
      <c r="SC224" s="79" t="n"/>
      <c r="SD224" s="79" t="n"/>
      <c r="SE224" s="79" t="n"/>
      <c r="SF224" s="79" t="n"/>
      <c r="SG224" s="79" t="n"/>
      <c r="SH224" s="79" t="n"/>
      <c r="SI224" s="79" t="n"/>
      <c r="SJ224" s="79" t="n"/>
      <c r="SK224" s="79" t="n"/>
      <c r="SL224" s="79" t="n"/>
      <c r="SM224" s="79" t="n"/>
      <c r="SN224" s="79" t="n"/>
      <c r="SO224" s="79" t="n"/>
      <c r="SP224" s="79" t="n"/>
      <c r="SQ224" s="79" t="n"/>
      <c r="SR224" s="79" t="n"/>
      <c r="SS224" s="79" t="n"/>
      <c r="ST224" s="79" t="n"/>
      <c r="SW224" s="78" t="n">
        <v>34</v>
      </c>
      <c r="SX224" s="79" t="n"/>
      <c r="SY224" s="79" t="n"/>
      <c r="SZ224" s="79" t="n"/>
      <c r="TA224" s="79" t="n"/>
      <c r="TB224" s="79" t="n"/>
      <c r="TC224" s="79" t="n"/>
      <c r="TD224" s="79" t="n"/>
      <c r="TE224" s="79" t="n"/>
      <c r="TF224" s="79" t="n"/>
      <c r="TG224" s="79" t="n"/>
      <c r="TH224" s="79" t="n"/>
      <c r="TI224" s="79" t="n"/>
      <c r="TJ224" s="79" t="n"/>
      <c r="TK224" s="79" t="n"/>
      <c r="TL224" s="79" t="n"/>
      <c r="TM224" s="79" t="n"/>
      <c r="TN224" s="79" t="n"/>
      <c r="TO224" s="79" t="n"/>
      <c r="TP224" s="79" t="n"/>
      <c r="TQ224" s="79" t="n"/>
      <c r="TR224" s="79" t="n"/>
      <c r="TS224" s="79" t="n"/>
      <c r="TT224" s="79" t="n"/>
      <c r="TU224" s="79" t="n"/>
      <c r="TV224" s="79" t="n"/>
      <c r="TW224" s="79" t="n"/>
      <c r="TX224" s="79" t="n"/>
      <c r="TY224" s="79" t="n"/>
      <c r="TZ224" s="79" t="n"/>
      <c r="UA224" s="79" t="n"/>
      <c r="UB224" s="79" t="n"/>
      <c r="UC224" s="79" t="n"/>
      <c r="UD224" s="79" t="n"/>
      <c r="UE224" s="79" t="n"/>
      <c r="UF224" s="79" t="n"/>
      <c r="UG224" s="79" t="n"/>
      <c r="UH224" s="79" t="n"/>
      <c r="UI224" s="79" t="n"/>
      <c r="UJ224" s="79" t="n"/>
      <c r="UK224" s="79" t="n"/>
      <c r="UN224" s="78" t="n">
        <v>34</v>
      </c>
      <c r="UO224" s="79" t="n"/>
      <c r="UP224" s="79" t="n"/>
      <c r="UQ224" s="79" t="n"/>
      <c r="UR224" s="79" t="n"/>
      <c r="US224" s="79" t="n"/>
      <c r="UT224" s="79" t="n"/>
      <c r="UU224" s="79" t="n"/>
      <c r="UV224" s="79" t="n"/>
      <c r="UW224" s="79" t="n"/>
      <c r="UX224" s="79" t="n"/>
      <c r="UY224" s="79" t="n"/>
      <c r="UZ224" s="79" t="n"/>
      <c r="VA224" s="79" t="n"/>
      <c r="VB224" s="79" t="n"/>
      <c r="VC224" s="79" t="n"/>
      <c r="VD224" s="79" t="n"/>
      <c r="VE224" s="79" t="n"/>
      <c r="VF224" s="79" t="n"/>
      <c r="VG224" s="79" t="n"/>
      <c r="VH224" s="79" t="n"/>
      <c r="VI224" s="79" t="n"/>
      <c r="VJ224" s="79" t="n"/>
      <c r="VK224" s="79" t="n"/>
      <c r="VL224" s="79" t="n"/>
      <c r="VM224" s="79" t="n"/>
      <c r="VN224" s="79" t="n"/>
      <c r="VO224" s="79" t="n"/>
      <c r="VP224" s="79" t="n"/>
      <c r="VQ224" s="79" t="n"/>
      <c r="VR224" s="79" t="n"/>
      <c r="VS224" s="79" t="n"/>
      <c r="VT224" s="79" t="n"/>
      <c r="VU224" s="79" t="n"/>
      <c r="VV224" s="79" t="n"/>
      <c r="VW224" s="79" t="n"/>
      <c r="VX224" s="79" t="n"/>
      <c r="VY224" s="79" t="n"/>
      <c r="VZ224" s="79" t="n"/>
      <c r="WA224" s="79" t="n"/>
      <c r="WB224" s="79" t="n"/>
      <c r="WE224" s="78" t="n">
        <v>34</v>
      </c>
      <c r="WF224" s="79" t="n"/>
      <c r="WG224" s="79" t="n"/>
      <c r="WH224" s="79" t="n"/>
      <c r="WI224" s="79" t="n"/>
      <c r="WJ224" s="79" t="n"/>
      <c r="WK224" s="79" t="n"/>
      <c r="WL224" s="79" t="n"/>
      <c r="WM224" s="79" t="n"/>
      <c r="WN224" s="79" t="n"/>
      <c r="WO224" s="79" t="n"/>
      <c r="WP224" s="79" t="n"/>
      <c r="WQ224" s="79" t="n"/>
      <c r="WR224" s="79" t="n"/>
      <c r="WS224" s="79" t="n"/>
      <c r="WT224" s="79" t="n"/>
      <c r="WU224" s="79" t="n"/>
      <c r="WV224" s="79" t="n"/>
      <c r="WW224" s="79" t="n"/>
      <c r="WX224" s="79" t="n"/>
      <c r="WY224" s="79" t="n"/>
      <c r="WZ224" s="79" t="n"/>
      <c r="XA224" s="79" t="n"/>
      <c r="XB224" s="79" t="n"/>
      <c r="XC224" s="79" t="n"/>
      <c r="XD224" s="79" t="n"/>
      <c r="XE224" s="79" t="n"/>
      <c r="XF224" s="79" t="n"/>
      <c r="XG224" s="79" t="n"/>
      <c r="XH224" s="79" t="n"/>
      <c r="XI224" s="79" t="n"/>
      <c r="XJ224" s="79" t="n"/>
      <c r="XK224" s="79" t="n"/>
      <c r="XL224" s="79" t="n"/>
      <c r="XM224" s="79" t="n"/>
      <c r="XN224" s="79" t="n"/>
      <c r="XO224" s="79" t="n"/>
      <c r="XP224" s="79" t="n"/>
      <c r="XQ224" s="79" t="n"/>
      <c r="XR224" s="79" t="n"/>
      <c r="XS224" s="79" t="n"/>
      <c r="XV224" s="78" t="n">
        <v>34</v>
      </c>
      <c r="XW224" s="79" t="n"/>
      <c r="XX224" s="79" t="n"/>
      <c r="XY224" s="79" t="n"/>
      <c r="XZ224" s="79" t="n"/>
      <c r="YA224" s="79" t="n"/>
      <c r="YB224" s="79" t="n"/>
      <c r="YC224" s="79" t="n"/>
      <c r="YD224" s="79" t="n"/>
      <c r="YE224" s="79" t="n"/>
      <c r="YF224" s="79" t="n"/>
      <c r="YG224" s="79" t="n"/>
      <c r="YH224" s="79" t="n"/>
      <c r="YI224" s="79" t="n"/>
      <c r="YJ224" s="79" t="n"/>
      <c r="YK224" s="79" t="n"/>
      <c r="YL224" s="79" t="n"/>
      <c r="YM224" s="79" t="n"/>
      <c r="YN224" s="79" t="n"/>
      <c r="YO224" s="79" t="n"/>
      <c r="YP224" s="79" t="n"/>
      <c r="YQ224" s="79" t="n"/>
      <c r="YR224" s="79" t="n"/>
      <c r="YS224" s="79" t="n"/>
      <c r="YT224" s="79" t="n"/>
      <c r="YU224" s="79" t="n"/>
      <c r="YV224" s="79" t="n"/>
      <c r="YW224" s="79" t="n"/>
      <c r="YX224" s="79" t="n"/>
      <c r="YY224" s="79" t="n"/>
      <c r="YZ224" s="79" t="n"/>
      <c r="ZA224" s="79" t="n"/>
      <c r="ZB224" s="79" t="n"/>
      <c r="ZC224" s="79" t="n"/>
      <c r="ZD224" s="79" t="n"/>
      <c r="ZE224" s="79" t="n"/>
      <c r="ZF224" s="79" t="n"/>
      <c r="ZG224" s="79" t="n"/>
      <c r="ZH224" s="79" t="n"/>
      <c r="ZI224" s="79" t="n"/>
      <c r="ZJ224" s="79" t="n"/>
      <c r="ZM224" s="78" t="n">
        <v>34</v>
      </c>
      <c r="ZN224" s="79" t="n"/>
      <c r="ZO224" s="79" t="n"/>
      <c r="ZP224" s="79" t="n"/>
      <c r="ZQ224" s="79" t="n"/>
      <c r="ZR224" s="79" t="n"/>
      <c r="ZS224" s="79" t="n"/>
      <c r="ZT224" s="79" t="n"/>
      <c r="ZU224" s="79" t="n"/>
      <c r="ZV224" s="79" t="n"/>
      <c r="ZW224" s="79" t="n"/>
      <c r="ZX224" s="79" t="n"/>
      <c r="ZY224" s="79" t="n"/>
      <c r="ZZ224" s="79" t="n"/>
      <c r="AAA224" s="79" t="n"/>
      <c r="AAB224" s="79" t="n"/>
      <c r="AAC224" s="79" t="n"/>
      <c r="AAD224" s="79" t="n"/>
      <c r="AAE224" s="79" t="n"/>
      <c r="AAF224" s="79" t="n"/>
      <c r="AAG224" s="79" t="n"/>
      <c r="AAH224" s="79" t="n"/>
      <c r="AAI224" s="79" t="n"/>
      <c r="AAJ224" s="79" t="n"/>
      <c r="AAK224" s="79" t="n"/>
      <c r="AAL224" s="79" t="n"/>
      <c r="AAM224" s="79" t="n"/>
      <c r="AAN224" s="79" t="n"/>
      <c r="AAO224" s="79" t="n"/>
      <c r="AAP224" s="79" t="n"/>
      <c r="AAQ224" s="79" t="n"/>
      <c r="AAR224" s="79" t="n"/>
      <c r="AAS224" s="79" t="n"/>
      <c r="AAT224" s="79" t="n"/>
      <c r="AAU224" s="79" t="n"/>
      <c r="AAV224" s="79" t="n"/>
      <c r="AAW224" s="79" t="n"/>
      <c r="AAX224" s="79" t="n"/>
      <c r="AAY224" s="79" t="n"/>
      <c r="AAZ224" s="79" t="n"/>
      <c r="ABA224" s="79" t="n"/>
      <c r="ABD224" s="78" t="n">
        <v>34</v>
      </c>
      <c r="ABE224" s="79" t="n"/>
      <c r="ABF224" s="79" t="n"/>
      <c r="ABG224" s="79" t="n"/>
      <c r="ABH224" s="79" t="n"/>
      <c r="ABI224" s="79" t="n"/>
      <c r="ABJ224" s="79" t="n"/>
      <c r="ABK224" s="79" t="n"/>
      <c r="ABL224" s="79" t="n"/>
      <c r="ABM224" s="79" t="n"/>
      <c r="ABN224" s="79" t="n"/>
      <c r="ABO224" s="79" t="n"/>
      <c r="ABP224" s="79" t="n"/>
      <c r="ABQ224" s="79" t="n"/>
      <c r="ABR224" s="79" t="n"/>
      <c r="ABS224" s="79" t="n"/>
      <c r="ABT224" s="79" t="n"/>
      <c r="ABU224" s="79" t="n"/>
      <c r="ABV224" s="79" t="n"/>
      <c r="ABW224" s="79" t="n"/>
      <c r="ABX224" s="79" t="n"/>
      <c r="ABY224" s="79" t="n"/>
      <c r="ABZ224" s="79" t="n"/>
      <c r="ACA224" s="79" t="n"/>
      <c r="ACB224" s="79" t="n"/>
      <c r="ACC224" s="79" t="n"/>
      <c r="ACD224" s="79" t="n"/>
      <c r="ACE224" s="79" t="n"/>
      <c r="ACF224" s="79" t="n"/>
      <c r="ACG224" s="79" t="n"/>
      <c r="ACH224" s="79" t="n"/>
      <c r="ACI224" s="79" t="n"/>
      <c r="ACJ224" s="79" t="n"/>
      <c r="ACK224" s="79" t="n"/>
      <c r="ACL224" s="79" t="n"/>
      <c r="ACM224" s="79" t="n"/>
      <c r="ACN224" s="79" t="n"/>
      <c r="ACO224" s="79" t="n"/>
      <c r="ACP224" s="79" t="n"/>
      <c r="ACQ224" s="79" t="n"/>
      <c r="ACR224" s="79" t="n"/>
      <c r="ACU224" s="78" t="n">
        <v>34</v>
      </c>
      <c r="ACV224" s="79" t="n"/>
      <c r="ACW224" s="79" t="n"/>
      <c r="ACX224" s="79" t="n"/>
      <c r="ACY224" s="79" t="n"/>
      <c r="ACZ224" s="79" t="n"/>
      <c r="ADA224" s="79" t="n"/>
      <c r="ADB224" s="79" t="n"/>
      <c r="ADC224" s="79" t="n"/>
      <c r="ADD224" s="79" t="n"/>
      <c r="ADE224" s="79" t="n"/>
      <c r="ADF224" s="79" t="n"/>
      <c r="ADG224" s="79" t="n"/>
      <c r="ADH224" s="79" t="n"/>
      <c r="ADI224" s="79" t="n"/>
      <c r="ADJ224" s="79" t="n"/>
      <c r="ADK224" s="79" t="n"/>
      <c r="ADL224" s="79" t="n"/>
      <c r="ADM224" s="79" t="n"/>
      <c r="ADN224" s="79" t="n"/>
      <c r="ADO224" s="79" t="n"/>
      <c r="ADP224" s="79" t="n"/>
      <c r="ADQ224" s="79" t="n"/>
      <c r="ADR224" s="79" t="n"/>
      <c r="ADS224" s="79" t="n"/>
      <c r="ADT224" s="79" t="n"/>
      <c r="ADU224" s="79" t="n"/>
      <c r="ADV224" s="79" t="n"/>
      <c r="ADW224" s="79" t="n"/>
      <c r="ADX224" s="79" t="n"/>
      <c r="ADY224" s="79" t="n"/>
      <c r="ADZ224" s="79" t="n"/>
      <c r="AEA224" s="79" t="n"/>
      <c r="AEB224" s="79" t="n"/>
      <c r="AEC224" s="79" t="n"/>
      <c r="AED224" s="79" t="n"/>
      <c r="AEE224" s="79" t="n"/>
      <c r="AEF224" s="79" t="n"/>
      <c r="AEG224" s="79" t="n"/>
      <c r="AEH224" s="79" t="n"/>
      <c r="AEI224" s="79" t="n"/>
      <c r="AEL224" s="78" t="n">
        <v>34</v>
      </c>
      <c r="AEM224" s="79" t="n"/>
      <c r="AEN224" s="79" t="n"/>
      <c r="AEO224" s="79" t="n"/>
      <c r="AEP224" s="79" t="n"/>
      <c r="AEQ224" s="79" t="n"/>
      <c r="AER224" s="79" t="n"/>
      <c r="AES224" s="79" t="n"/>
      <c r="AET224" s="79" t="n"/>
      <c r="AEU224" s="79" t="n"/>
      <c r="AEV224" s="79" t="n"/>
      <c r="AEW224" s="79" t="n"/>
      <c r="AEX224" s="79" t="n"/>
      <c r="AEY224" s="79" t="n"/>
      <c r="AEZ224" s="79" t="n"/>
      <c r="AFA224" s="79" t="n"/>
      <c r="AFB224" s="79" t="n"/>
      <c r="AFC224" s="79" t="n"/>
      <c r="AFD224" s="79" t="n"/>
      <c r="AFE224" s="79" t="n"/>
      <c r="AFF224" s="79" t="n"/>
      <c r="AFG224" s="79" t="n"/>
      <c r="AFH224" s="79" t="n"/>
      <c r="AFI224" s="79" t="n"/>
      <c r="AFJ224" s="79" t="n"/>
      <c r="AFK224" s="79" t="n"/>
      <c r="AFL224" s="79" t="n"/>
      <c r="AFM224" s="79" t="n"/>
      <c r="AFN224" s="79" t="n"/>
      <c r="AFO224" s="79" t="n"/>
      <c r="AFP224" s="79" t="n"/>
      <c r="AFQ224" s="79" t="n"/>
      <c r="AFR224" s="79" t="n"/>
      <c r="AFS224" s="79" t="n"/>
      <c r="AFT224" s="79" t="n"/>
      <c r="AFU224" s="79" t="n"/>
      <c r="AFV224" s="79" t="n"/>
      <c r="AFW224" s="79" t="n"/>
      <c r="AFX224" s="79" t="n"/>
      <c r="AFY224" s="79" t="n"/>
      <c r="AFZ224" s="79" t="n"/>
    </row>
    <row r="225">
      <c r="A225" s="78" t="n">
        <v>35</v>
      </c>
      <c r="B225" s="79" t="n"/>
      <c r="C225" s="79" t="n"/>
      <c r="D225" s="79" t="n"/>
      <c r="E225" s="79" t="n"/>
      <c r="F225" s="79" t="n"/>
      <c r="G225" s="79" t="n"/>
      <c r="H225" s="79" t="n"/>
      <c r="I225" s="79" t="n"/>
      <c r="J225" s="79" t="n"/>
      <c r="K225" s="79" t="n"/>
      <c r="L225" s="79" t="n"/>
      <c r="M225" s="79" t="n"/>
      <c r="N225" s="79" t="n"/>
      <c r="O225" s="79" t="n"/>
      <c r="P225" s="79" t="n"/>
      <c r="Q225" s="79" t="n"/>
      <c r="R225" s="79" t="n"/>
      <c r="S225" s="79" t="n"/>
      <c r="T225" s="79" t="n"/>
      <c r="U225" s="79" t="n"/>
      <c r="V225" s="79" t="n"/>
      <c r="W225" s="79" t="n"/>
      <c r="X225" s="79" t="n"/>
      <c r="Y225" s="79" t="n"/>
      <c r="Z225" s="79" t="n"/>
      <c r="AA225" s="79" t="n"/>
      <c r="AB225" s="79" t="n"/>
      <c r="AC225" s="79" t="n"/>
      <c r="AD225" s="79" t="n"/>
      <c r="AE225" s="79" t="n"/>
      <c r="AF225" s="79" t="n"/>
      <c r="AG225" s="79" t="n"/>
      <c r="AH225" s="79" t="n"/>
      <c r="AI225" s="79" t="n"/>
      <c r="AJ225" s="79" t="n"/>
      <c r="AK225" s="79" t="n"/>
      <c r="AL225" s="79" t="n"/>
      <c r="AM225" s="79" t="n"/>
      <c r="AN225" s="79" t="n"/>
      <c r="AO225" s="79" t="n"/>
      <c r="AR225" s="78" t="n">
        <v>35</v>
      </c>
      <c r="AS225" s="79" t="n"/>
      <c r="AT225" s="79" t="n"/>
      <c r="AU225" s="79" t="n"/>
      <c r="AV225" s="79" t="n"/>
      <c r="AW225" s="79" t="n"/>
      <c r="AX225" s="79" t="n"/>
      <c r="AY225" s="79" t="n"/>
      <c r="AZ225" s="79" t="n"/>
      <c r="BA225" s="79" t="n"/>
      <c r="BB225" s="79" t="n"/>
      <c r="BC225" s="79" t="n"/>
      <c r="BD225" s="79" t="n"/>
      <c r="BE225" s="79" t="n"/>
      <c r="BF225" s="79" t="n"/>
      <c r="BG225" s="79" t="n"/>
      <c r="BH225" s="79" t="n"/>
      <c r="BI225" s="79" t="n"/>
      <c r="BJ225" s="79" t="n"/>
      <c r="BK225" s="79" t="n"/>
      <c r="BL225" s="79" t="n"/>
      <c r="BM225" s="79" t="n"/>
      <c r="BN225" s="79" t="n"/>
      <c r="BO225" s="79" t="n"/>
      <c r="BP225" s="79" t="n"/>
      <c r="BQ225" s="79" t="n"/>
      <c r="BR225" s="79" t="n"/>
      <c r="BS225" s="79" t="n"/>
      <c r="BT225" s="79" t="n"/>
      <c r="BU225" s="79" t="n"/>
      <c r="BV225" s="79" t="n"/>
      <c r="BW225" s="79" t="n"/>
      <c r="BX225" s="79" t="n"/>
      <c r="BY225" s="79" t="n"/>
      <c r="BZ225" s="79" t="n"/>
      <c r="CA225" s="79" t="n"/>
      <c r="CB225" s="79" t="n"/>
      <c r="CC225" s="79" t="n"/>
      <c r="CD225" s="79" t="n"/>
      <c r="CE225" s="79" t="n"/>
      <c r="CF225" s="79" t="n"/>
      <c r="CI225" s="78" t="n">
        <v>35</v>
      </c>
      <c r="CJ225" s="79" t="n"/>
      <c r="CK225" s="79" t="n"/>
      <c r="CL225" s="79" t="n"/>
      <c r="CM225" s="79" t="n"/>
      <c r="CN225" s="79" t="n"/>
      <c r="CO225" s="79" t="n"/>
      <c r="CP225" s="79" t="n"/>
      <c r="CQ225" s="79" t="n"/>
      <c r="CR225" s="79" t="n"/>
      <c r="CS225" s="79" t="n"/>
      <c r="CT225" s="79" t="n"/>
      <c r="CU225" s="79" t="n"/>
      <c r="CV225" s="79" t="n"/>
      <c r="CW225" s="79" t="n"/>
      <c r="CX225" s="79" t="n"/>
      <c r="CY225" s="79" t="n"/>
      <c r="CZ225" s="79" t="n"/>
      <c r="DA225" s="79" t="n"/>
      <c r="DB225" s="79" t="n"/>
      <c r="DC225" s="79" t="n"/>
      <c r="DD225" s="79" t="n"/>
      <c r="DE225" s="79" t="n"/>
      <c r="DF225" s="79" t="n"/>
      <c r="DG225" s="79" t="n"/>
      <c r="DH225" s="79" t="n"/>
      <c r="DI225" s="79" t="n"/>
      <c r="DJ225" s="79" t="n"/>
      <c r="DK225" s="79" t="n"/>
      <c r="DL225" s="79" t="n"/>
      <c r="DM225" s="79" t="n"/>
      <c r="DN225" s="79" t="n"/>
      <c r="DO225" s="79" t="n"/>
      <c r="DP225" s="79" t="n"/>
      <c r="DQ225" s="79" t="n"/>
      <c r="DR225" s="79" t="n"/>
      <c r="DS225" s="79" t="n"/>
      <c r="DT225" s="79" t="n"/>
      <c r="DU225" s="79" t="n"/>
      <c r="DV225" s="79" t="n"/>
      <c r="DW225" s="79" t="n"/>
      <c r="DZ225" s="78" t="n">
        <v>35</v>
      </c>
      <c r="EA225" s="79" t="n"/>
      <c r="EB225" s="79" t="n"/>
      <c r="EC225" s="79" t="n"/>
      <c r="ED225" s="79" t="n"/>
      <c r="EE225" s="79" t="n"/>
      <c r="EF225" s="79" t="n"/>
      <c r="EG225" s="79" t="n"/>
      <c r="EH225" s="79" t="n"/>
      <c r="EI225" s="79" t="n"/>
      <c r="EJ225" s="79" t="n"/>
      <c r="EK225" s="79" t="n"/>
      <c r="EL225" s="79" t="n"/>
      <c r="EM225" s="79" t="n"/>
      <c r="EN225" s="79" t="n"/>
      <c r="EO225" s="79" t="n"/>
      <c r="EP225" s="79" t="n"/>
      <c r="EQ225" s="79" t="n"/>
      <c r="ER225" s="79" t="n"/>
      <c r="ES225" s="79" t="n"/>
      <c r="ET225" s="79" t="n"/>
      <c r="EU225" s="79" t="n"/>
      <c r="EV225" s="79" t="n"/>
      <c r="EW225" s="79" t="n"/>
      <c r="EX225" s="79" t="n"/>
      <c r="EY225" s="79" t="n"/>
      <c r="EZ225" s="79" t="n"/>
      <c r="FA225" s="79" t="n"/>
      <c r="FB225" s="79" t="n"/>
      <c r="FC225" s="79" t="n"/>
      <c r="FD225" s="79" t="n"/>
      <c r="FE225" s="79" t="n"/>
      <c r="FF225" s="79" t="n"/>
      <c r="FG225" s="79" t="n"/>
      <c r="FH225" s="79" t="n"/>
      <c r="FI225" s="79" t="n"/>
      <c r="FJ225" s="79" t="n"/>
      <c r="FK225" s="79" t="n"/>
      <c r="FL225" s="79" t="n"/>
      <c r="FM225" s="79" t="n"/>
      <c r="FN225" s="79" t="n"/>
      <c r="FQ225" s="78" t="n">
        <v>35</v>
      </c>
      <c r="FR225" s="79" t="n"/>
      <c r="FS225" s="79" t="n"/>
      <c r="FT225" s="79" t="n"/>
      <c r="FU225" s="79" t="n"/>
      <c r="FV225" s="79" t="n"/>
      <c r="FW225" s="79" t="n"/>
      <c r="FX225" s="79" t="n"/>
      <c r="FY225" s="79" t="n"/>
      <c r="FZ225" s="79" t="n"/>
      <c r="GA225" s="79" t="n"/>
      <c r="GB225" s="79" t="n"/>
      <c r="GC225" s="79" t="n"/>
      <c r="GD225" s="79" t="n"/>
      <c r="GE225" s="79" t="n"/>
      <c r="GF225" s="79" t="n"/>
      <c r="GG225" s="79" t="n"/>
      <c r="GH225" s="79" t="n"/>
      <c r="GI225" s="79" t="n"/>
      <c r="GJ225" s="79" t="n"/>
      <c r="GK225" s="79" t="n"/>
      <c r="GL225" s="79" t="n"/>
      <c r="GM225" s="79" t="n"/>
      <c r="GN225" s="79" t="n"/>
      <c r="GO225" s="79" t="n"/>
      <c r="GP225" s="79" t="n"/>
      <c r="GQ225" s="79" t="n"/>
      <c r="GR225" s="79" t="n"/>
      <c r="GS225" s="79" t="n"/>
      <c r="GT225" s="79" t="n"/>
      <c r="GU225" s="79" t="n"/>
      <c r="GV225" s="79" t="n"/>
      <c r="GW225" s="79" t="n"/>
      <c r="GX225" s="79" t="n"/>
      <c r="GY225" s="79" t="n"/>
      <c r="GZ225" s="79" t="n"/>
      <c r="HA225" s="79" t="n"/>
      <c r="HB225" s="79" t="n"/>
      <c r="HC225" s="79" t="n"/>
      <c r="HD225" s="79" t="n"/>
      <c r="HE225" s="79" t="n"/>
      <c r="HH225" s="78" t="n">
        <v>35</v>
      </c>
      <c r="HI225" s="79" t="n"/>
      <c r="HJ225" s="79" t="n"/>
      <c r="HK225" s="79" t="n"/>
      <c r="HL225" s="79" t="n"/>
      <c r="HM225" s="79" t="n"/>
      <c r="HN225" s="79" t="n"/>
      <c r="HO225" s="79" t="n"/>
      <c r="HP225" s="79" t="n"/>
      <c r="HQ225" s="79" t="n"/>
      <c r="HR225" s="79" t="n"/>
      <c r="HS225" s="79" t="n"/>
      <c r="HT225" s="79" t="n"/>
      <c r="HU225" s="79" t="n"/>
      <c r="HV225" s="79" t="n"/>
      <c r="HW225" s="79" t="n"/>
      <c r="HX225" s="79" t="n"/>
      <c r="HY225" s="79" t="n"/>
      <c r="HZ225" s="79" t="n"/>
      <c r="IA225" s="79" t="n"/>
      <c r="IB225" s="79" t="n"/>
      <c r="IC225" s="79" t="n"/>
      <c r="ID225" s="79" t="n"/>
      <c r="IE225" s="79" t="n"/>
      <c r="IF225" s="79" t="n"/>
      <c r="IG225" s="79" t="n"/>
      <c r="IH225" s="79" t="n"/>
      <c r="II225" s="79" t="n"/>
      <c r="IJ225" s="79" t="n"/>
      <c r="IK225" s="79" t="n"/>
      <c r="IL225" s="79" t="n"/>
      <c r="IM225" s="79" t="n"/>
      <c r="IN225" s="79" t="n"/>
      <c r="IO225" s="79" t="n"/>
      <c r="IP225" s="79" t="n"/>
      <c r="IQ225" s="79" t="n"/>
      <c r="IR225" s="79" t="n"/>
      <c r="IS225" s="79" t="n"/>
      <c r="IT225" s="79" t="n"/>
      <c r="IU225" s="79" t="n"/>
      <c r="IV225" s="79" t="n"/>
      <c r="IY225" s="78" t="n">
        <v>35</v>
      </c>
      <c r="IZ225" s="79" t="n"/>
      <c r="JA225" s="79" t="n"/>
      <c r="JB225" s="79" t="n"/>
      <c r="JC225" s="79" t="n"/>
      <c r="JD225" s="79" t="n"/>
      <c r="JE225" s="79" t="n"/>
      <c r="JF225" s="79" t="n"/>
      <c r="JG225" s="79" t="n"/>
      <c r="JH225" s="79" t="n"/>
      <c r="JI225" s="79" t="n"/>
      <c r="JJ225" s="79" t="n"/>
      <c r="JK225" s="79" t="n"/>
      <c r="JL225" s="79" t="n"/>
      <c r="JM225" s="79" t="n"/>
      <c r="JN225" s="79" t="n"/>
      <c r="JO225" s="79" t="n"/>
      <c r="JP225" s="79" t="n"/>
      <c r="JQ225" s="79" t="n"/>
      <c r="JR225" s="79" t="n"/>
      <c r="JS225" s="79" t="n"/>
      <c r="JT225" s="79" t="n"/>
      <c r="JU225" s="79" t="n"/>
      <c r="JV225" s="79" t="n"/>
      <c r="JW225" s="79" t="n"/>
      <c r="JX225" s="79" t="n"/>
      <c r="JY225" s="79" t="n"/>
      <c r="JZ225" s="79" t="n"/>
      <c r="KA225" s="79" t="n"/>
      <c r="KB225" s="79" t="n"/>
      <c r="KC225" s="79" t="n"/>
      <c r="KD225" s="79" t="n"/>
      <c r="KE225" s="79" t="n"/>
      <c r="KF225" s="79" t="n"/>
      <c r="KG225" s="79" t="n"/>
      <c r="KH225" s="79" t="n"/>
      <c r="KI225" s="79" t="n"/>
      <c r="KJ225" s="79" t="n"/>
      <c r="KK225" s="79" t="n"/>
      <c r="KL225" s="79" t="n"/>
      <c r="KM225" s="79" t="n"/>
      <c r="KP225" s="78" t="n">
        <v>35</v>
      </c>
      <c r="KQ225" s="79" t="n"/>
      <c r="KR225" s="79" t="n"/>
      <c r="KS225" s="79" t="n"/>
      <c r="KT225" s="79" t="n"/>
      <c r="KU225" s="79" t="n"/>
      <c r="KV225" s="79" t="n"/>
      <c r="KW225" s="79" t="n"/>
      <c r="KX225" s="79" t="n"/>
      <c r="KY225" s="79" t="n"/>
      <c r="KZ225" s="79" t="n"/>
      <c r="LA225" s="79" t="n"/>
      <c r="LB225" s="79" t="n"/>
      <c r="LC225" s="79" t="n"/>
      <c r="LD225" s="79" t="n"/>
      <c r="LE225" s="79" t="n"/>
      <c r="LF225" s="79" t="n"/>
      <c r="LG225" s="79" t="n"/>
      <c r="LH225" s="79" t="n"/>
      <c r="LI225" s="79" t="n"/>
      <c r="LJ225" s="79" t="n"/>
      <c r="LK225" s="79" t="n"/>
      <c r="LL225" s="79" t="n"/>
      <c r="LM225" s="79" t="n"/>
      <c r="LN225" s="79" t="n"/>
      <c r="LO225" s="79" t="n"/>
      <c r="LP225" s="79" t="n"/>
      <c r="LQ225" s="79" t="n"/>
      <c r="LR225" s="79" t="n"/>
      <c r="LS225" s="79" t="n"/>
      <c r="LT225" s="79" t="n"/>
      <c r="LU225" s="79" t="n"/>
      <c r="LV225" s="79" t="n"/>
      <c r="LW225" s="79" t="n"/>
      <c r="LX225" s="79" t="n"/>
      <c r="LY225" s="79" t="n"/>
      <c r="LZ225" s="79" t="n"/>
      <c r="MA225" s="79" t="n"/>
      <c r="MB225" s="79" t="n"/>
      <c r="MC225" s="79" t="n"/>
      <c r="MD225" s="79" t="n"/>
      <c r="MG225" s="78" t="n">
        <v>35</v>
      </c>
      <c r="MH225" s="79" t="n"/>
      <c r="MI225" s="79" t="n"/>
      <c r="MJ225" s="79" t="n"/>
      <c r="MK225" s="79" t="n"/>
      <c r="ML225" s="79" t="n"/>
      <c r="MM225" s="79" t="n"/>
      <c r="MN225" s="79" t="n"/>
      <c r="MO225" s="79" t="n"/>
      <c r="MP225" s="79" t="n"/>
      <c r="MQ225" s="79" t="n"/>
      <c r="MR225" s="79" t="n"/>
      <c r="MS225" s="79" t="n"/>
      <c r="MT225" s="79" t="n"/>
      <c r="MU225" s="79" t="n"/>
      <c r="MV225" s="79" t="n"/>
      <c r="MW225" s="79" t="n"/>
      <c r="MX225" s="79" t="n"/>
      <c r="MY225" s="79" t="n"/>
      <c r="MZ225" s="79" t="n"/>
      <c r="NA225" s="79" t="n"/>
      <c r="NB225" s="79" t="n"/>
      <c r="NC225" s="79" t="n"/>
      <c r="ND225" s="79" t="n"/>
      <c r="NE225" s="79" t="n"/>
      <c r="NF225" s="79" t="n"/>
      <c r="NG225" s="79" t="n"/>
      <c r="NH225" s="79" t="n"/>
      <c r="NI225" s="79" t="n"/>
      <c r="NJ225" s="79" t="n"/>
      <c r="NK225" s="79" t="n"/>
      <c r="NL225" s="79" t="n"/>
      <c r="NM225" s="79" t="n"/>
      <c r="NN225" s="79" t="n"/>
      <c r="NO225" s="79" t="n"/>
      <c r="NP225" s="79" t="n"/>
      <c r="NQ225" s="79" t="n"/>
      <c r="NR225" s="79" t="n"/>
      <c r="NS225" s="79" t="n"/>
      <c r="NT225" s="79" t="n"/>
      <c r="NU225" s="79" t="n"/>
      <c r="NX225" s="78" t="n">
        <v>35</v>
      </c>
      <c r="NY225" s="79" t="n"/>
      <c r="NZ225" s="79" t="n"/>
      <c r="OA225" s="79" t="n"/>
      <c r="OB225" s="79" t="n"/>
      <c r="OC225" s="79" t="n"/>
      <c r="OD225" s="79" t="n"/>
      <c r="OE225" s="79" t="n"/>
      <c r="OF225" s="79" t="n"/>
      <c r="OG225" s="79" t="n"/>
      <c r="OH225" s="79" t="n"/>
      <c r="OI225" s="79" t="n"/>
      <c r="OJ225" s="79" t="n"/>
      <c r="OK225" s="79" t="n"/>
      <c r="OL225" s="79" t="n"/>
      <c r="OM225" s="79" t="n"/>
      <c r="ON225" s="79" t="n"/>
      <c r="OO225" s="79" t="n"/>
      <c r="OP225" s="79" t="n"/>
      <c r="OQ225" s="79" t="n"/>
      <c r="OR225" s="79" t="n"/>
      <c r="OS225" s="79" t="n"/>
      <c r="OT225" s="79" t="n"/>
      <c r="OU225" s="79" t="n"/>
      <c r="OV225" s="79" t="n"/>
      <c r="OW225" s="79" t="n"/>
      <c r="OX225" s="79" t="n"/>
      <c r="OY225" s="79" t="n"/>
      <c r="OZ225" s="79" t="n"/>
      <c r="PA225" s="79" t="n"/>
      <c r="PB225" s="79" t="n"/>
      <c r="PC225" s="79" t="n"/>
      <c r="PD225" s="79" t="n"/>
      <c r="PE225" s="79" t="n"/>
      <c r="PF225" s="79" t="n"/>
      <c r="PG225" s="79" t="n"/>
      <c r="PH225" s="79" t="n"/>
      <c r="PI225" s="79" t="n"/>
      <c r="PJ225" s="79" t="n"/>
      <c r="PK225" s="79" t="n"/>
      <c r="PL225" s="79" t="n"/>
      <c r="PO225" s="78" t="n">
        <v>35</v>
      </c>
      <c r="PP225" s="79" t="n"/>
      <c r="PQ225" s="79" t="n"/>
      <c r="PR225" s="79" t="n"/>
      <c r="PS225" s="79" t="n"/>
      <c r="PT225" s="79" t="n"/>
      <c r="PU225" s="79" t="n"/>
      <c r="PV225" s="79" t="n"/>
      <c r="PW225" s="79" t="n"/>
      <c r="PX225" s="79" t="n"/>
      <c r="PY225" s="79" t="n"/>
      <c r="PZ225" s="79" t="n"/>
      <c r="QA225" s="79" t="n"/>
      <c r="QB225" s="79" t="n"/>
      <c r="QC225" s="79" t="n"/>
      <c r="QD225" s="79" t="n"/>
      <c r="QE225" s="79" t="n"/>
      <c r="QF225" s="79" t="n"/>
      <c r="QG225" s="79" t="n"/>
      <c r="QH225" s="79" t="n"/>
      <c r="QI225" s="79" t="n"/>
      <c r="QJ225" s="79" t="n"/>
      <c r="QK225" s="79" t="n"/>
      <c r="QL225" s="79" t="n"/>
      <c r="QM225" s="79" t="n"/>
      <c r="QN225" s="79" t="n"/>
      <c r="QO225" s="79" t="n"/>
      <c r="QP225" s="79" t="n"/>
      <c r="QQ225" s="79" t="n"/>
      <c r="QR225" s="79" t="n"/>
      <c r="QS225" s="79" t="n"/>
      <c r="QT225" s="79" t="n"/>
      <c r="QU225" s="79" t="n"/>
      <c r="QV225" s="79" t="n"/>
      <c r="QW225" s="79" t="n"/>
      <c r="QX225" s="79" t="n"/>
      <c r="QY225" s="79" t="n"/>
      <c r="QZ225" s="79" t="n"/>
      <c r="RA225" s="79" t="n"/>
      <c r="RB225" s="79" t="n"/>
      <c r="RC225" s="79" t="n"/>
      <c r="RF225" s="78" t="n">
        <v>35</v>
      </c>
      <c r="RG225" s="79" t="n"/>
      <c r="RH225" s="79" t="n"/>
      <c r="RI225" s="79" t="n"/>
      <c r="RJ225" s="79" t="n"/>
      <c r="RK225" s="79" t="n"/>
      <c r="RL225" s="79" t="n"/>
      <c r="RM225" s="79" t="n"/>
      <c r="RN225" s="79" t="n"/>
      <c r="RO225" s="79" t="n"/>
      <c r="RP225" s="79" t="n"/>
      <c r="RQ225" s="79" t="n"/>
      <c r="RR225" s="79" t="n"/>
      <c r="RS225" s="79" t="n"/>
      <c r="RT225" s="79" t="n"/>
      <c r="RU225" s="79" t="n"/>
      <c r="RV225" s="79" t="n"/>
      <c r="RW225" s="79" t="n"/>
      <c r="RX225" s="79" t="n"/>
      <c r="RY225" s="79" t="n"/>
      <c r="RZ225" s="79" t="n"/>
      <c r="SA225" s="79" t="n"/>
      <c r="SB225" s="79" t="n"/>
      <c r="SC225" s="79" t="n"/>
      <c r="SD225" s="79" t="n"/>
      <c r="SE225" s="79" t="n"/>
      <c r="SF225" s="79" t="n"/>
      <c r="SG225" s="79" t="n"/>
      <c r="SH225" s="79" t="n"/>
      <c r="SI225" s="79" t="n"/>
      <c r="SJ225" s="79" t="n"/>
      <c r="SK225" s="79" t="n"/>
      <c r="SL225" s="79" t="n"/>
      <c r="SM225" s="79" t="n"/>
      <c r="SN225" s="79" t="n"/>
      <c r="SO225" s="79" t="n"/>
      <c r="SP225" s="79" t="n"/>
      <c r="SQ225" s="79" t="n"/>
      <c r="SR225" s="79" t="n"/>
      <c r="SS225" s="79" t="n"/>
      <c r="ST225" s="79" t="n"/>
      <c r="SW225" s="78" t="n">
        <v>35</v>
      </c>
      <c r="SX225" s="79" t="n"/>
      <c r="SY225" s="79" t="n"/>
      <c r="SZ225" s="79" t="n"/>
      <c r="TA225" s="79" t="n"/>
      <c r="TB225" s="79" t="n"/>
      <c r="TC225" s="79" t="n"/>
      <c r="TD225" s="79" t="n"/>
      <c r="TE225" s="79" t="n"/>
      <c r="TF225" s="79" t="n"/>
      <c r="TG225" s="79" t="n"/>
      <c r="TH225" s="79" t="n"/>
      <c r="TI225" s="79" t="n"/>
      <c r="TJ225" s="79" t="n"/>
      <c r="TK225" s="79" t="n"/>
      <c r="TL225" s="79" t="n"/>
      <c r="TM225" s="79" t="n"/>
      <c r="TN225" s="79" t="n"/>
      <c r="TO225" s="79" t="n"/>
      <c r="TP225" s="79" t="n"/>
      <c r="TQ225" s="79" t="n"/>
      <c r="TR225" s="79" t="n"/>
      <c r="TS225" s="79" t="n"/>
      <c r="TT225" s="79" t="n"/>
      <c r="TU225" s="79" t="n"/>
      <c r="TV225" s="79" t="n"/>
      <c r="TW225" s="79" t="n"/>
      <c r="TX225" s="79" t="n"/>
      <c r="TY225" s="79" t="n"/>
      <c r="TZ225" s="79" t="n"/>
      <c r="UA225" s="79" t="n"/>
      <c r="UB225" s="79" t="n"/>
      <c r="UC225" s="79" t="n"/>
      <c r="UD225" s="79" t="n"/>
      <c r="UE225" s="79" t="n"/>
      <c r="UF225" s="79" t="n"/>
      <c r="UG225" s="79" t="n"/>
      <c r="UH225" s="79" t="n"/>
      <c r="UI225" s="79" t="n"/>
      <c r="UJ225" s="79" t="n"/>
      <c r="UK225" s="79" t="n"/>
      <c r="UN225" s="78" t="n">
        <v>35</v>
      </c>
      <c r="UO225" s="79" t="n"/>
      <c r="UP225" s="79" t="n"/>
      <c r="UQ225" s="79" t="n"/>
      <c r="UR225" s="79" t="n"/>
      <c r="US225" s="79" t="n"/>
      <c r="UT225" s="79" t="n"/>
      <c r="UU225" s="79" t="n"/>
      <c r="UV225" s="79" t="n"/>
      <c r="UW225" s="79" t="n"/>
      <c r="UX225" s="79" t="n"/>
      <c r="UY225" s="79" t="n"/>
      <c r="UZ225" s="79" t="n"/>
      <c r="VA225" s="79" t="n"/>
      <c r="VB225" s="79" t="n"/>
      <c r="VC225" s="79" t="n"/>
      <c r="VD225" s="79" t="n"/>
      <c r="VE225" s="79" t="n"/>
      <c r="VF225" s="79" t="n"/>
      <c r="VG225" s="79" t="n"/>
      <c r="VH225" s="79" t="n"/>
      <c r="VI225" s="79" t="n"/>
      <c r="VJ225" s="79" t="n"/>
      <c r="VK225" s="79" t="n"/>
      <c r="VL225" s="79" t="n"/>
      <c r="VM225" s="79" t="n"/>
      <c r="VN225" s="79" t="n"/>
      <c r="VO225" s="79" t="n"/>
      <c r="VP225" s="79" t="n"/>
      <c r="VQ225" s="79" t="n"/>
      <c r="VR225" s="79" t="n"/>
      <c r="VS225" s="79" t="n"/>
      <c r="VT225" s="79" t="n"/>
      <c r="VU225" s="79" t="n"/>
      <c r="VV225" s="79" t="n"/>
      <c r="VW225" s="79" t="n"/>
      <c r="VX225" s="79" t="n"/>
      <c r="VY225" s="79" t="n"/>
      <c r="VZ225" s="79" t="n"/>
      <c r="WA225" s="79" t="n"/>
      <c r="WB225" s="79" t="n"/>
      <c r="WE225" s="78" t="n">
        <v>35</v>
      </c>
      <c r="WF225" s="79" t="n"/>
      <c r="WG225" s="79" t="n"/>
      <c r="WH225" s="79" t="n"/>
      <c r="WI225" s="79" t="n"/>
      <c r="WJ225" s="79" t="n"/>
      <c r="WK225" s="79" t="n"/>
      <c r="WL225" s="79" t="n"/>
      <c r="WM225" s="79" t="n"/>
      <c r="WN225" s="79" t="n"/>
      <c r="WO225" s="79" t="n"/>
      <c r="WP225" s="79" t="n"/>
      <c r="WQ225" s="79" t="n"/>
      <c r="WR225" s="79" t="n"/>
      <c r="WS225" s="79" t="n"/>
      <c r="WT225" s="79" t="n"/>
      <c r="WU225" s="79" t="n"/>
      <c r="WV225" s="79" t="n"/>
      <c r="WW225" s="79" t="n"/>
      <c r="WX225" s="79" t="n"/>
      <c r="WY225" s="79" t="n"/>
      <c r="WZ225" s="79" t="n"/>
      <c r="XA225" s="79" t="n"/>
      <c r="XB225" s="79" t="n"/>
      <c r="XC225" s="79" t="n"/>
      <c r="XD225" s="79" t="n"/>
      <c r="XE225" s="79" t="n"/>
      <c r="XF225" s="79" t="n"/>
      <c r="XG225" s="79" t="n"/>
      <c r="XH225" s="79" t="n"/>
      <c r="XI225" s="79" t="n"/>
      <c r="XJ225" s="79" t="n"/>
      <c r="XK225" s="79" t="n"/>
      <c r="XL225" s="79" t="n"/>
      <c r="XM225" s="79" t="n"/>
      <c r="XN225" s="79" t="n"/>
      <c r="XO225" s="79" t="n"/>
      <c r="XP225" s="79" t="n"/>
      <c r="XQ225" s="79" t="n"/>
      <c r="XR225" s="79" t="n"/>
      <c r="XS225" s="79" t="n"/>
      <c r="XV225" s="78" t="n">
        <v>35</v>
      </c>
      <c r="XW225" s="79" t="n"/>
      <c r="XX225" s="79" t="n"/>
      <c r="XY225" s="79" t="n"/>
      <c r="XZ225" s="79" t="n"/>
      <c r="YA225" s="79" t="n"/>
      <c r="YB225" s="79" t="n"/>
      <c r="YC225" s="79" t="n"/>
      <c r="YD225" s="79" t="n"/>
      <c r="YE225" s="79" t="n"/>
      <c r="YF225" s="79" t="n"/>
      <c r="YG225" s="79" t="n"/>
      <c r="YH225" s="79" t="n"/>
      <c r="YI225" s="79" t="n"/>
      <c r="YJ225" s="79" t="n"/>
      <c r="YK225" s="79" t="n"/>
      <c r="YL225" s="79" t="n"/>
      <c r="YM225" s="79" t="n"/>
      <c r="YN225" s="79" t="n"/>
      <c r="YO225" s="79" t="n"/>
      <c r="YP225" s="79" t="n"/>
      <c r="YQ225" s="79" t="n"/>
      <c r="YR225" s="79" t="n"/>
      <c r="YS225" s="79" t="n"/>
      <c r="YT225" s="79" t="n"/>
      <c r="YU225" s="79" t="n"/>
      <c r="YV225" s="79" t="n"/>
      <c r="YW225" s="79" t="n"/>
      <c r="YX225" s="79" t="n"/>
      <c r="YY225" s="79" t="n"/>
      <c r="YZ225" s="79" t="n"/>
      <c r="ZA225" s="79" t="n"/>
      <c r="ZB225" s="79" t="n"/>
      <c r="ZC225" s="79" t="n"/>
      <c r="ZD225" s="79" t="n"/>
      <c r="ZE225" s="79" t="n"/>
      <c r="ZF225" s="79" t="n"/>
      <c r="ZG225" s="79" t="n"/>
      <c r="ZH225" s="79" t="n"/>
      <c r="ZI225" s="79" t="n"/>
      <c r="ZJ225" s="79" t="n"/>
      <c r="ZM225" s="78" t="n">
        <v>35</v>
      </c>
      <c r="ZN225" s="79" t="n"/>
      <c r="ZO225" s="79" t="n"/>
      <c r="ZP225" s="79" t="n"/>
      <c r="ZQ225" s="79" t="n"/>
      <c r="ZR225" s="79" t="n"/>
      <c r="ZS225" s="79" t="n"/>
      <c r="ZT225" s="79" t="n"/>
      <c r="ZU225" s="79" t="n"/>
      <c r="ZV225" s="79" t="n"/>
      <c r="ZW225" s="79" t="n"/>
      <c r="ZX225" s="79" t="n"/>
      <c r="ZY225" s="79" t="n"/>
      <c r="ZZ225" s="79" t="n"/>
      <c r="AAA225" s="79" t="n"/>
      <c r="AAB225" s="79" t="n"/>
      <c r="AAC225" s="79" t="n"/>
      <c r="AAD225" s="79" t="n"/>
      <c r="AAE225" s="79" t="n"/>
      <c r="AAF225" s="79" t="n"/>
      <c r="AAG225" s="79" t="n"/>
      <c r="AAH225" s="79" t="n"/>
      <c r="AAI225" s="79" t="n"/>
      <c r="AAJ225" s="79" t="n"/>
      <c r="AAK225" s="79" t="n"/>
      <c r="AAL225" s="79" t="n"/>
      <c r="AAM225" s="79" t="n"/>
      <c r="AAN225" s="79" t="n"/>
      <c r="AAO225" s="79" t="n"/>
      <c r="AAP225" s="79" t="n"/>
      <c r="AAQ225" s="79" t="n"/>
      <c r="AAR225" s="79" t="n"/>
      <c r="AAS225" s="79" t="n"/>
      <c r="AAT225" s="79" t="n"/>
      <c r="AAU225" s="79" t="n"/>
      <c r="AAV225" s="79" t="n"/>
      <c r="AAW225" s="79" t="n"/>
      <c r="AAX225" s="79" t="n"/>
      <c r="AAY225" s="79" t="n"/>
      <c r="AAZ225" s="79" t="n"/>
      <c r="ABA225" s="79" t="n"/>
      <c r="ABD225" s="78" t="n">
        <v>35</v>
      </c>
      <c r="ABE225" s="79" t="n"/>
      <c r="ABF225" s="79" t="n"/>
      <c r="ABG225" s="79" t="n"/>
      <c r="ABH225" s="79" t="n"/>
      <c r="ABI225" s="79" t="n"/>
      <c r="ABJ225" s="79" t="n"/>
      <c r="ABK225" s="79" t="n"/>
      <c r="ABL225" s="79" t="n"/>
      <c r="ABM225" s="79" t="n"/>
      <c r="ABN225" s="79" t="n"/>
      <c r="ABO225" s="79" t="n"/>
      <c r="ABP225" s="79" t="n"/>
      <c r="ABQ225" s="79" t="n"/>
      <c r="ABR225" s="79" t="n"/>
      <c r="ABS225" s="79" t="n"/>
      <c r="ABT225" s="79" t="n"/>
      <c r="ABU225" s="79" t="n"/>
      <c r="ABV225" s="79" t="n"/>
      <c r="ABW225" s="79" t="n"/>
      <c r="ABX225" s="79" t="n"/>
      <c r="ABY225" s="79" t="n"/>
      <c r="ABZ225" s="79" t="n"/>
      <c r="ACA225" s="79" t="n"/>
      <c r="ACB225" s="79" t="n"/>
      <c r="ACC225" s="79" t="n"/>
      <c r="ACD225" s="79" t="n"/>
      <c r="ACE225" s="79" t="n"/>
      <c r="ACF225" s="79" t="n"/>
      <c r="ACG225" s="79" t="n"/>
      <c r="ACH225" s="79" t="n"/>
      <c r="ACI225" s="79" t="n"/>
      <c r="ACJ225" s="79" t="n"/>
      <c r="ACK225" s="79" t="n"/>
      <c r="ACL225" s="79" t="n"/>
      <c r="ACM225" s="79" t="n"/>
      <c r="ACN225" s="79" t="n"/>
      <c r="ACO225" s="79" t="n"/>
      <c r="ACP225" s="79" t="n"/>
      <c r="ACQ225" s="79" t="n"/>
      <c r="ACR225" s="79" t="n"/>
      <c r="ACU225" s="78" t="n">
        <v>35</v>
      </c>
      <c r="ACV225" s="79" t="n"/>
      <c r="ACW225" s="79" t="n"/>
      <c r="ACX225" s="79" t="n"/>
      <c r="ACY225" s="79" t="n"/>
      <c r="ACZ225" s="79" t="n"/>
      <c r="ADA225" s="79" t="n"/>
      <c r="ADB225" s="79" t="n"/>
      <c r="ADC225" s="79" t="n"/>
      <c r="ADD225" s="79" t="n"/>
      <c r="ADE225" s="79" t="n"/>
      <c r="ADF225" s="79" t="n"/>
      <c r="ADG225" s="79" t="n"/>
      <c r="ADH225" s="79" t="n"/>
      <c r="ADI225" s="79" t="n"/>
      <c r="ADJ225" s="79" t="n"/>
      <c r="ADK225" s="79" t="n"/>
      <c r="ADL225" s="79" t="n"/>
      <c r="ADM225" s="79" t="n"/>
      <c r="ADN225" s="79" t="n"/>
      <c r="ADO225" s="79" t="n"/>
      <c r="ADP225" s="79" t="n"/>
      <c r="ADQ225" s="79" t="n"/>
      <c r="ADR225" s="79" t="n"/>
      <c r="ADS225" s="79" t="n"/>
      <c r="ADT225" s="79" t="n"/>
      <c r="ADU225" s="79" t="n"/>
      <c r="ADV225" s="79" t="n"/>
      <c r="ADW225" s="79" t="n"/>
      <c r="ADX225" s="79" t="n"/>
      <c r="ADY225" s="79" t="n"/>
      <c r="ADZ225" s="79" t="n"/>
      <c r="AEA225" s="79" t="n"/>
      <c r="AEB225" s="79" t="n"/>
      <c r="AEC225" s="79" t="n"/>
      <c r="AED225" s="79" t="n"/>
      <c r="AEE225" s="79" t="n"/>
      <c r="AEF225" s="79" t="n"/>
      <c r="AEG225" s="79" t="n"/>
      <c r="AEH225" s="79" t="n"/>
      <c r="AEI225" s="79" t="n"/>
      <c r="AEL225" s="78" t="n">
        <v>35</v>
      </c>
      <c r="AEM225" s="79" t="n"/>
      <c r="AEN225" s="79" t="n"/>
      <c r="AEO225" s="79" t="n"/>
      <c r="AEP225" s="79" t="n"/>
      <c r="AEQ225" s="79" t="n"/>
      <c r="AER225" s="79" t="n"/>
      <c r="AES225" s="79" t="n"/>
      <c r="AET225" s="79" t="n"/>
      <c r="AEU225" s="79" t="n"/>
      <c r="AEV225" s="79" t="n"/>
      <c r="AEW225" s="79" t="n"/>
      <c r="AEX225" s="79" t="n"/>
      <c r="AEY225" s="79" t="n"/>
      <c r="AEZ225" s="79" t="n"/>
      <c r="AFA225" s="79" t="n"/>
      <c r="AFB225" s="79" t="n"/>
      <c r="AFC225" s="79" t="n"/>
      <c r="AFD225" s="79" t="n"/>
      <c r="AFE225" s="79" t="n"/>
      <c r="AFF225" s="79" t="n"/>
      <c r="AFG225" s="79" t="n"/>
      <c r="AFH225" s="79" t="n"/>
      <c r="AFI225" s="79" t="n"/>
      <c r="AFJ225" s="79" t="n"/>
      <c r="AFK225" s="79" t="n"/>
      <c r="AFL225" s="79" t="n"/>
      <c r="AFM225" s="79" t="n"/>
      <c r="AFN225" s="79" t="n"/>
      <c r="AFO225" s="79" t="n"/>
      <c r="AFP225" s="79" t="n"/>
      <c r="AFQ225" s="79" t="n"/>
      <c r="AFR225" s="79" t="n"/>
      <c r="AFS225" s="79" t="n"/>
      <c r="AFT225" s="79" t="n"/>
      <c r="AFU225" s="79" t="n"/>
      <c r="AFV225" s="79" t="n"/>
      <c r="AFW225" s="79" t="n"/>
      <c r="AFX225" s="79" t="n"/>
      <c r="AFY225" s="79" t="n"/>
      <c r="AFZ225" s="79" t="n"/>
    </row>
    <row r="226">
      <c r="A226" s="78" t="n">
        <v>36</v>
      </c>
      <c r="B226" s="79" t="n"/>
      <c r="C226" s="79" t="n"/>
      <c r="D226" s="79" t="n"/>
      <c r="E226" s="79" t="n"/>
      <c r="F226" s="79" t="n"/>
      <c r="G226" s="79" t="n"/>
      <c r="H226" s="79" t="n"/>
      <c r="I226" s="79" t="n"/>
      <c r="J226" s="79" t="n"/>
      <c r="K226" s="79" t="n"/>
      <c r="L226" s="79" t="n"/>
      <c r="M226" s="79" t="n"/>
      <c r="N226" s="79" t="n"/>
      <c r="O226" s="79" t="n"/>
      <c r="P226" s="79" t="n"/>
      <c r="Q226" s="79" t="n"/>
      <c r="R226" s="79" t="n"/>
      <c r="S226" s="79" t="n"/>
      <c r="T226" s="79" t="n"/>
      <c r="U226" s="79" t="n"/>
      <c r="V226" s="79" t="n"/>
      <c r="W226" s="79" t="n"/>
      <c r="X226" s="79" t="n"/>
      <c r="Y226" s="79" t="n"/>
      <c r="Z226" s="79" t="n"/>
      <c r="AA226" s="79" t="n"/>
      <c r="AB226" s="79" t="n"/>
      <c r="AC226" s="79" t="n"/>
      <c r="AD226" s="79" t="n"/>
      <c r="AE226" s="79" t="n"/>
      <c r="AF226" s="79" t="n"/>
      <c r="AG226" s="79" t="n"/>
      <c r="AH226" s="79" t="n"/>
      <c r="AI226" s="79" t="n"/>
      <c r="AJ226" s="79" t="n"/>
      <c r="AK226" s="79" t="n"/>
      <c r="AL226" s="79" t="n"/>
      <c r="AM226" s="79" t="n"/>
      <c r="AN226" s="79" t="n"/>
      <c r="AO226" s="79" t="n"/>
      <c r="AR226" s="78" t="n">
        <v>36</v>
      </c>
      <c r="AS226" s="79" t="n"/>
      <c r="AT226" s="79" t="n"/>
      <c r="AU226" s="79" t="n"/>
      <c r="AV226" s="79" t="n"/>
      <c r="AW226" s="79" t="n"/>
      <c r="AX226" s="79" t="n"/>
      <c r="AY226" s="79" t="n"/>
      <c r="AZ226" s="79" t="n"/>
      <c r="BA226" s="79" t="n"/>
      <c r="BB226" s="79" t="n"/>
      <c r="BC226" s="79" t="n"/>
      <c r="BD226" s="79" t="n"/>
      <c r="BE226" s="79" t="n"/>
      <c r="BF226" s="79" t="n"/>
      <c r="BG226" s="79" t="n"/>
      <c r="BH226" s="79" t="n"/>
      <c r="BI226" s="79" t="n"/>
      <c r="BJ226" s="79" t="n"/>
      <c r="BK226" s="79" t="n"/>
      <c r="BL226" s="79" t="n"/>
      <c r="BM226" s="79" t="n"/>
      <c r="BN226" s="79" t="n"/>
      <c r="BO226" s="79" t="n"/>
      <c r="BP226" s="79" t="n"/>
      <c r="BQ226" s="79" t="n"/>
      <c r="BR226" s="79" t="n"/>
      <c r="BS226" s="79" t="n"/>
      <c r="BT226" s="79" t="n"/>
      <c r="BU226" s="79" t="n"/>
      <c r="BV226" s="79" t="n"/>
      <c r="BW226" s="79" t="n"/>
      <c r="BX226" s="79" t="n"/>
      <c r="BY226" s="79" t="n"/>
      <c r="BZ226" s="79" t="n"/>
      <c r="CA226" s="79" t="n"/>
      <c r="CB226" s="79" t="n"/>
      <c r="CC226" s="79" t="n"/>
      <c r="CD226" s="79" t="n"/>
      <c r="CE226" s="79" t="n"/>
      <c r="CF226" s="79" t="n"/>
      <c r="CI226" s="78" t="n">
        <v>36</v>
      </c>
      <c r="CJ226" s="79" t="n"/>
      <c r="CK226" s="79" t="n"/>
      <c r="CL226" s="79" t="n"/>
      <c r="CM226" s="79" t="n"/>
      <c r="CN226" s="79" t="n"/>
      <c r="CO226" s="79" t="n"/>
      <c r="CP226" s="79" t="n"/>
      <c r="CQ226" s="79" t="n"/>
      <c r="CR226" s="79" t="n"/>
      <c r="CS226" s="79" t="n"/>
      <c r="CT226" s="79" t="n"/>
      <c r="CU226" s="79" t="n"/>
      <c r="CV226" s="79" t="n"/>
      <c r="CW226" s="79" t="n"/>
      <c r="CX226" s="79" t="n"/>
      <c r="CY226" s="79" t="n"/>
      <c r="CZ226" s="79" t="n"/>
      <c r="DA226" s="79" t="n"/>
      <c r="DB226" s="79" t="n"/>
      <c r="DC226" s="79" t="n"/>
      <c r="DD226" s="79" t="n"/>
      <c r="DE226" s="79" t="n"/>
      <c r="DF226" s="79" t="n"/>
      <c r="DG226" s="79" t="n"/>
      <c r="DH226" s="79" t="n"/>
      <c r="DI226" s="79" t="n"/>
      <c r="DJ226" s="79" t="n"/>
      <c r="DK226" s="79" t="n"/>
      <c r="DL226" s="79" t="n"/>
      <c r="DM226" s="79" t="n"/>
      <c r="DN226" s="79" t="n"/>
      <c r="DO226" s="79" t="n"/>
      <c r="DP226" s="79" t="n"/>
      <c r="DQ226" s="79" t="n"/>
      <c r="DR226" s="79" t="n"/>
      <c r="DS226" s="79" t="n"/>
      <c r="DT226" s="79" t="n"/>
      <c r="DU226" s="79" t="n"/>
      <c r="DV226" s="79" t="n"/>
      <c r="DW226" s="79" t="n"/>
      <c r="DZ226" s="78" t="n">
        <v>36</v>
      </c>
      <c r="EA226" s="79" t="n"/>
      <c r="EB226" s="79" t="n"/>
      <c r="EC226" s="79" t="n"/>
      <c r="ED226" s="79" t="n"/>
      <c r="EE226" s="79" t="n"/>
      <c r="EF226" s="79" t="n"/>
      <c r="EG226" s="79" t="n"/>
      <c r="EH226" s="79" t="n"/>
      <c r="EI226" s="79" t="n"/>
      <c r="EJ226" s="79" t="n"/>
      <c r="EK226" s="79" t="n"/>
      <c r="EL226" s="79" t="n"/>
      <c r="EM226" s="79" t="n"/>
      <c r="EN226" s="79" t="n"/>
      <c r="EO226" s="79" t="n"/>
      <c r="EP226" s="79" t="n"/>
      <c r="EQ226" s="79" t="n"/>
      <c r="ER226" s="79" t="n"/>
      <c r="ES226" s="79" t="n"/>
      <c r="ET226" s="79" t="n"/>
      <c r="EU226" s="79" t="n"/>
      <c r="EV226" s="79" t="n"/>
      <c r="EW226" s="79" t="n"/>
      <c r="EX226" s="79" t="n"/>
      <c r="EY226" s="79" t="n"/>
      <c r="EZ226" s="79" t="n"/>
      <c r="FA226" s="79" t="n"/>
      <c r="FB226" s="79" t="n"/>
      <c r="FC226" s="79" t="n"/>
      <c r="FD226" s="79" t="n"/>
      <c r="FE226" s="79" t="n"/>
      <c r="FF226" s="79" t="n"/>
      <c r="FG226" s="79" t="n"/>
      <c r="FH226" s="79" t="n"/>
      <c r="FI226" s="79" t="n"/>
      <c r="FJ226" s="79" t="n"/>
      <c r="FK226" s="79" t="n"/>
      <c r="FL226" s="79" t="n"/>
      <c r="FM226" s="79" t="n"/>
      <c r="FN226" s="79" t="n"/>
      <c r="FQ226" s="78" t="n">
        <v>36</v>
      </c>
      <c r="FR226" s="79" t="n"/>
      <c r="FS226" s="79" t="n"/>
      <c r="FT226" s="79" t="n"/>
      <c r="FU226" s="79" t="n"/>
      <c r="FV226" s="79" t="n"/>
      <c r="FW226" s="79" t="n"/>
      <c r="FX226" s="79" t="n"/>
      <c r="FY226" s="79" t="n"/>
      <c r="FZ226" s="79" t="n"/>
      <c r="GA226" s="79" t="n"/>
      <c r="GB226" s="79" t="n"/>
      <c r="GC226" s="79" t="n"/>
      <c r="GD226" s="79" t="n"/>
      <c r="GE226" s="79" t="n"/>
      <c r="GF226" s="79" t="n"/>
      <c r="GG226" s="79" t="n"/>
      <c r="GH226" s="79" t="n"/>
      <c r="GI226" s="79" t="n"/>
      <c r="GJ226" s="79" t="n"/>
      <c r="GK226" s="79" t="n"/>
      <c r="GL226" s="79" t="n"/>
      <c r="GM226" s="79" t="n"/>
      <c r="GN226" s="79" t="n"/>
      <c r="GO226" s="79" t="n"/>
      <c r="GP226" s="79" t="n"/>
      <c r="GQ226" s="79" t="n"/>
      <c r="GR226" s="79" t="n"/>
      <c r="GS226" s="79" t="n"/>
      <c r="GT226" s="79" t="n"/>
      <c r="GU226" s="79" t="n"/>
      <c r="GV226" s="79" t="n"/>
      <c r="GW226" s="79" t="n"/>
      <c r="GX226" s="79" t="n"/>
      <c r="GY226" s="79" t="n"/>
      <c r="GZ226" s="79" t="n"/>
      <c r="HA226" s="79" t="n"/>
      <c r="HB226" s="79" t="n"/>
      <c r="HC226" s="79" t="n"/>
      <c r="HD226" s="79" t="n"/>
      <c r="HE226" s="79" t="n"/>
      <c r="HH226" s="78" t="n">
        <v>36</v>
      </c>
      <c r="HI226" s="79" t="n"/>
      <c r="HJ226" s="79" t="n"/>
      <c r="HK226" s="79" t="n"/>
      <c r="HL226" s="79" t="n"/>
      <c r="HM226" s="79" t="n"/>
      <c r="HN226" s="79" t="n"/>
      <c r="HO226" s="79" t="n"/>
      <c r="HP226" s="79" t="n"/>
      <c r="HQ226" s="79" t="n"/>
      <c r="HR226" s="79" t="n"/>
      <c r="HS226" s="79" t="n"/>
      <c r="HT226" s="79" t="n"/>
      <c r="HU226" s="79" t="n"/>
      <c r="HV226" s="79" t="n"/>
      <c r="HW226" s="79" t="n"/>
      <c r="HX226" s="79" t="n"/>
      <c r="HY226" s="79" t="n"/>
      <c r="HZ226" s="79" t="n"/>
      <c r="IA226" s="79" t="n"/>
      <c r="IB226" s="79" t="n"/>
      <c r="IC226" s="79" t="n"/>
      <c r="ID226" s="79" t="n"/>
      <c r="IE226" s="79" t="n"/>
      <c r="IF226" s="79" t="n"/>
      <c r="IG226" s="79" t="n"/>
      <c r="IH226" s="79" t="n"/>
      <c r="II226" s="79" t="n"/>
      <c r="IJ226" s="79" t="n"/>
      <c r="IK226" s="79" t="n"/>
      <c r="IL226" s="79" t="n"/>
      <c r="IM226" s="79" t="n"/>
      <c r="IN226" s="79" t="n"/>
      <c r="IO226" s="79" t="n"/>
      <c r="IP226" s="79" t="n"/>
      <c r="IQ226" s="79" t="n"/>
      <c r="IR226" s="79" t="n"/>
      <c r="IS226" s="79" t="n"/>
      <c r="IT226" s="79" t="n"/>
      <c r="IU226" s="79" t="n"/>
      <c r="IV226" s="79" t="n"/>
      <c r="IY226" s="78" t="n">
        <v>36</v>
      </c>
      <c r="IZ226" s="79" t="n"/>
      <c r="JA226" s="79" t="n"/>
      <c r="JB226" s="79" t="n"/>
      <c r="JC226" s="79" t="n"/>
      <c r="JD226" s="79" t="n"/>
      <c r="JE226" s="79" t="n"/>
      <c r="JF226" s="79" t="n"/>
      <c r="JG226" s="79" t="n"/>
      <c r="JH226" s="79" t="n"/>
      <c r="JI226" s="79" t="n"/>
      <c r="JJ226" s="79" t="n"/>
      <c r="JK226" s="79" t="n"/>
      <c r="JL226" s="79" t="n"/>
      <c r="JM226" s="79" t="n"/>
      <c r="JN226" s="79" t="n"/>
      <c r="JO226" s="79" t="n"/>
      <c r="JP226" s="79" t="n"/>
      <c r="JQ226" s="79" t="n"/>
      <c r="JR226" s="79" t="n"/>
      <c r="JS226" s="79" t="n"/>
      <c r="JT226" s="79" t="n"/>
      <c r="JU226" s="79" t="n"/>
      <c r="JV226" s="79" t="n"/>
      <c r="JW226" s="79" t="n"/>
      <c r="JX226" s="79" t="n"/>
      <c r="JY226" s="79" t="n"/>
      <c r="JZ226" s="79" t="n"/>
      <c r="KA226" s="79" t="n"/>
      <c r="KB226" s="79" t="n"/>
      <c r="KC226" s="79" t="n"/>
      <c r="KD226" s="79" t="n"/>
      <c r="KE226" s="79" t="n"/>
      <c r="KF226" s="79" t="n"/>
      <c r="KG226" s="79" t="n"/>
      <c r="KH226" s="79" t="n"/>
      <c r="KI226" s="79" t="n"/>
      <c r="KJ226" s="79" t="n"/>
      <c r="KK226" s="79" t="n"/>
      <c r="KL226" s="79" t="n"/>
      <c r="KM226" s="79" t="n"/>
      <c r="KP226" s="78" t="n">
        <v>36</v>
      </c>
      <c r="KQ226" s="79" t="n"/>
      <c r="KR226" s="79" t="n"/>
      <c r="KS226" s="79" t="n"/>
      <c r="KT226" s="79" t="n"/>
      <c r="KU226" s="79" t="n"/>
      <c r="KV226" s="79" t="n"/>
      <c r="KW226" s="79" t="n"/>
      <c r="KX226" s="79" t="n"/>
      <c r="KY226" s="79" t="n"/>
      <c r="KZ226" s="79" t="n"/>
      <c r="LA226" s="79" t="n"/>
      <c r="LB226" s="79" t="n"/>
      <c r="LC226" s="79" t="n"/>
      <c r="LD226" s="79" t="n"/>
      <c r="LE226" s="79" t="n"/>
      <c r="LF226" s="79" t="n"/>
      <c r="LG226" s="79" t="n"/>
      <c r="LH226" s="79" t="n"/>
      <c r="LI226" s="79" t="n"/>
      <c r="LJ226" s="79" t="n"/>
      <c r="LK226" s="79" t="n"/>
      <c r="LL226" s="79" t="n"/>
      <c r="LM226" s="79" t="n"/>
      <c r="LN226" s="79" t="n"/>
      <c r="LO226" s="79" t="n"/>
      <c r="LP226" s="79" t="n"/>
      <c r="LQ226" s="79" t="n"/>
      <c r="LR226" s="79" t="n"/>
      <c r="LS226" s="79" t="n"/>
      <c r="LT226" s="79" t="n"/>
      <c r="LU226" s="79" t="n"/>
      <c r="LV226" s="79" t="n"/>
      <c r="LW226" s="79" t="n"/>
      <c r="LX226" s="79" t="n"/>
      <c r="LY226" s="79" t="n"/>
      <c r="LZ226" s="79" t="n"/>
      <c r="MA226" s="79" t="n"/>
      <c r="MB226" s="79" t="n"/>
      <c r="MC226" s="79" t="n"/>
      <c r="MD226" s="79" t="n"/>
      <c r="MG226" s="78" t="n">
        <v>36</v>
      </c>
      <c r="MH226" s="79" t="n"/>
      <c r="MI226" s="79" t="n"/>
      <c r="MJ226" s="79" t="n"/>
      <c r="MK226" s="79" t="n"/>
      <c r="ML226" s="79" t="n"/>
      <c r="MM226" s="79" t="n"/>
      <c r="MN226" s="79" t="n"/>
      <c r="MO226" s="79" t="n"/>
      <c r="MP226" s="79" t="n"/>
      <c r="MQ226" s="79" t="n"/>
      <c r="MR226" s="79" t="n"/>
      <c r="MS226" s="79" t="n"/>
      <c r="MT226" s="79" t="n"/>
      <c r="MU226" s="79" t="n"/>
      <c r="MV226" s="79" t="n"/>
      <c r="MW226" s="79" t="n"/>
      <c r="MX226" s="79" t="n"/>
      <c r="MY226" s="79" t="n"/>
      <c r="MZ226" s="79" t="n"/>
      <c r="NA226" s="79" t="n"/>
      <c r="NB226" s="79" t="n"/>
      <c r="NC226" s="79" t="n"/>
      <c r="ND226" s="79" t="n"/>
      <c r="NE226" s="79" t="n"/>
      <c r="NF226" s="79" t="n"/>
      <c r="NG226" s="79" t="n"/>
      <c r="NH226" s="79" t="n"/>
      <c r="NI226" s="79" t="n"/>
      <c r="NJ226" s="79" t="n"/>
      <c r="NK226" s="79" t="n"/>
      <c r="NL226" s="79" t="n"/>
      <c r="NM226" s="79" t="n"/>
      <c r="NN226" s="79" t="n"/>
      <c r="NO226" s="79" t="n"/>
      <c r="NP226" s="79" t="n"/>
      <c r="NQ226" s="79" t="n"/>
      <c r="NR226" s="79" t="n"/>
      <c r="NS226" s="79" t="n"/>
      <c r="NT226" s="79" t="n"/>
      <c r="NU226" s="79" t="n"/>
      <c r="NX226" s="78" t="n">
        <v>36</v>
      </c>
      <c r="NY226" s="79" t="n"/>
      <c r="NZ226" s="79" t="n"/>
      <c r="OA226" s="79" t="n"/>
      <c r="OB226" s="79" t="n"/>
      <c r="OC226" s="79" t="n"/>
      <c r="OD226" s="79" t="n"/>
      <c r="OE226" s="79" t="n"/>
      <c r="OF226" s="79" t="n"/>
      <c r="OG226" s="79" t="n"/>
      <c r="OH226" s="79" t="n"/>
      <c r="OI226" s="79" t="n"/>
      <c r="OJ226" s="79" t="n"/>
      <c r="OK226" s="79" t="n"/>
      <c r="OL226" s="79" t="n"/>
      <c r="OM226" s="79" t="n"/>
      <c r="ON226" s="79" t="n"/>
      <c r="OO226" s="79" t="n"/>
      <c r="OP226" s="79" t="n"/>
      <c r="OQ226" s="79" t="n"/>
      <c r="OR226" s="79" t="n"/>
      <c r="OS226" s="79" t="n"/>
      <c r="OT226" s="79" t="n"/>
      <c r="OU226" s="79" t="n"/>
      <c r="OV226" s="79" t="n"/>
      <c r="OW226" s="79" t="n"/>
      <c r="OX226" s="79" t="n"/>
      <c r="OY226" s="79" t="n"/>
      <c r="OZ226" s="79" t="n"/>
      <c r="PA226" s="79" t="n"/>
      <c r="PB226" s="79" t="n"/>
      <c r="PC226" s="79" t="n"/>
      <c r="PD226" s="79" t="n"/>
      <c r="PE226" s="79" t="n"/>
      <c r="PF226" s="79" t="n"/>
      <c r="PG226" s="79" t="n"/>
      <c r="PH226" s="79" t="n"/>
      <c r="PI226" s="79" t="n"/>
      <c r="PJ226" s="79" t="n"/>
      <c r="PK226" s="79" t="n"/>
      <c r="PL226" s="79" t="n"/>
      <c r="PO226" s="78" t="n">
        <v>36</v>
      </c>
      <c r="PP226" s="79" t="n"/>
      <c r="PQ226" s="79" t="n"/>
      <c r="PR226" s="79" t="n"/>
      <c r="PS226" s="79" t="n"/>
      <c r="PT226" s="79" t="n"/>
      <c r="PU226" s="79" t="n"/>
      <c r="PV226" s="79" t="n"/>
      <c r="PW226" s="79" t="n"/>
      <c r="PX226" s="79" t="n"/>
      <c r="PY226" s="79" t="n"/>
      <c r="PZ226" s="79" t="n"/>
      <c r="QA226" s="79" t="n"/>
      <c r="QB226" s="79" t="n"/>
      <c r="QC226" s="79" t="n"/>
      <c r="QD226" s="79" t="n"/>
      <c r="QE226" s="79" t="n"/>
      <c r="QF226" s="79" t="n"/>
      <c r="QG226" s="79" t="n"/>
      <c r="QH226" s="79" t="n"/>
      <c r="QI226" s="79" t="n"/>
      <c r="QJ226" s="79" t="n"/>
      <c r="QK226" s="79" t="n"/>
      <c r="QL226" s="79" t="n"/>
      <c r="QM226" s="79" t="n"/>
      <c r="QN226" s="79" t="n"/>
      <c r="QO226" s="79" t="n"/>
      <c r="QP226" s="79" t="n"/>
      <c r="QQ226" s="79" t="n"/>
      <c r="QR226" s="79" t="n"/>
      <c r="QS226" s="79" t="n"/>
      <c r="QT226" s="79" t="n"/>
      <c r="QU226" s="79" t="n"/>
      <c r="QV226" s="79" t="n"/>
      <c r="QW226" s="79" t="n"/>
      <c r="QX226" s="79" t="n"/>
      <c r="QY226" s="79" t="n"/>
      <c r="QZ226" s="79" t="n"/>
      <c r="RA226" s="79" t="n"/>
      <c r="RB226" s="79" t="n"/>
      <c r="RC226" s="79" t="n"/>
      <c r="RF226" s="78" t="n">
        <v>36</v>
      </c>
      <c r="RG226" s="79" t="n"/>
      <c r="RH226" s="79" t="n"/>
      <c r="RI226" s="79" t="n"/>
      <c r="RJ226" s="79" t="n"/>
      <c r="RK226" s="79" t="n"/>
      <c r="RL226" s="79" t="n"/>
      <c r="RM226" s="79" t="n"/>
      <c r="RN226" s="79" t="n"/>
      <c r="RO226" s="79" t="n"/>
      <c r="RP226" s="79" t="n"/>
      <c r="RQ226" s="79" t="n"/>
      <c r="RR226" s="79" t="n"/>
      <c r="RS226" s="79" t="n"/>
      <c r="RT226" s="79" t="n"/>
      <c r="RU226" s="79" t="n"/>
      <c r="RV226" s="79" t="n"/>
      <c r="RW226" s="79" t="n"/>
      <c r="RX226" s="79" t="n"/>
      <c r="RY226" s="79" t="n"/>
      <c r="RZ226" s="79" t="n"/>
      <c r="SA226" s="79" t="n"/>
      <c r="SB226" s="79" t="n"/>
      <c r="SC226" s="79" t="n"/>
      <c r="SD226" s="79" t="n"/>
      <c r="SE226" s="79" t="n"/>
      <c r="SF226" s="79" t="n"/>
      <c r="SG226" s="79" t="n"/>
      <c r="SH226" s="79" t="n"/>
      <c r="SI226" s="79" t="n"/>
      <c r="SJ226" s="79" t="n"/>
      <c r="SK226" s="79" t="n"/>
      <c r="SL226" s="79" t="n"/>
      <c r="SM226" s="79" t="n"/>
      <c r="SN226" s="79" t="n"/>
      <c r="SO226" s="79" t="n"/>
      <c r="SP226" s="79" t="n"/>
      <c r="SQ226" s="79" t="n"/>
      <c r="SR226" s="79" t="n"/>
      <c r="SS226" s="79" t="n"/>
      <c r="ST226" s="79" t="n"/>
      <c r="SW226" s="78" t="n">
        <v>36</v>
      </c>
      <c r="SX226" s="79" t="n"/>
      <c r="SY226" s="79" t="n"/>
      <c r="SZ226" s="79" t="n"/>
      <c r="TA226" s="79" t="n"/>
      <c r="TB226" s="79" t="n"/>
      <c r="TC226" s="79" t="n"/>
      <c r="TD226" s="79" t="n"/>
      <c r="TE226" s="79" t="n"/>
      <c r="TF226" s="79" t="n"/>
      <c r="TG226" s="79" t="n"/>
      <c r="TH226" s="79" t="n"/>
      <c r="TI226" s="79" t="n"/>
      <c r="TJ226" s="79" t="n"/>
      <c r="TK226" s="79" t="n"/>
      <c r="TL226" s="79" t="n"/>
      <c r="TM226" s="79" t="n"/>
      <c r="TN226" s="79" t="n"/>
      <c r="TO226" s="79" t="n"/>
      <c r="TP226" s="79" t="n"/>
      <c r="TQ226" s="79" t="n"/>
      <c r="TR226" s="79" t="n"/>
      <c r="TS226" s="79" t="n"/>
      <c r="TT226" s="79" t="n"/>
      <c r="TU226" s="79" t="n"/>
      <c r="TV226" s="79" t="n"/>
      <c r="TW226" s="79" t="n"/>
      <c r="TX226" s="79" t="n"/>
      <c r="TY226" s="79" t="n"/>
      <c r="TZ226" s="79" t="n"/>
      <c r="UA226" s="79" t="n"/>
      <c r="UB226" s="79" t="n"/>
      <c r="UC226" s="79" t="n"/>
      <c r="UD226" s="79" t="n"/>
      <c r="UE226" s="79" t="n"/>
      <c r="UF226" s="79" t="n"/>
      <c r="UG226" s="79" t="n"/>
      <c r="UH226" s="79" t="n"/>
      <c r="UI226" s="79" t="n"/>
      <c r="UJ226" s="79" t="n"/>
      <c r="UK226" s="79" t="n"/>
      <c r="UN226" s="78" t="n">
        <v>36</v>
      </c>
      <c r="UO226" s="79" t="n"/>
      <c r="UP226" s="79" t="n"/>
      <c r="UQ226" s="79" t="n"/>
      <c r="UR226" s="79" t="n"/>
      <c r="US226" s="79" t="n"/>
      <c r="UT226" s="79" t="n"/>
      <c r="UU226" s="79" t="n"/>
      <c r="UV226" s="79" t="n"/>
      <c r="UW226" s="79" t="n"/>
      <c r="UX226" s="79" t="n"/>
      <c r="UY226" s="79" t="n"/>
      <c r="UZ226" s="79" t="n"/>
      <c r="VA226" s="79" t="n"/>
      <c r="VB226" s="79" t="n"/>
      <c r="VC226" s="79" t="n"/>
      <c r="VD226" s="79" t="n"/>
      <c r="VE226" s="79" t="n"/>
      <c r="VF226" s="79" t="n"/>
      <c r="VG226" s="79" t="n"/>
      <c r="VH226" s="79" t="n"/>
      <c r="VI226" s="79" t="n"/>
      <c r="VJ226" s="79" t="n"/>
      <c r="VK226" s="79" t="n"/>
      <c r="VL226" s="79" t="n"/>
      <c r="VM226" s="79" t="n"/>
      <c r="VN226" s="79" t="n"/>
      <c r="VO226" s="79" t="n"/>
      <c r="VP226" s="79" t="n"/>
      <c r="VQ226" s="79" t="n"/>
      <c r="VR226" s="79" t="n"/>
      <c r="VS226" s="79" t="n"/>
      <c r="VT226" s="79" t="n"/>
      <c r="VU226" s="79" t="n"/>
      <c r="VV226" s="79" t="n"/>
      <c r="VW226" s="79" t="n"/>
      <c r="VX226" s="79" t="n"/>
      <c r="VY226" s="79" t="n"/>
      <c r="VZ226" s="79" t="n"/>
      <c r="WA226" s="79" t="n"/>
      <c r="WB226" s="79" t="n"/>
      <c r="WE226" s="78" t="n">
        <v>36</v>
      </c>
      <c r="WF226" s="79" t="n"/>
      <c r="WG226" s="79" t="n"/>
      <c r="WH226" s="79" t="n"/>
      <c r="WI226" s="79" t="n"/>
      <c r="WJ226" s="79" t="n"/>
      <c r="WK226" s="79" t="n"/>
      <c r="WL226" s="79" t="n"/>
      <c r="WM226" s="79" t="n"/>
      <c r="WN226" s="79" t="n"/>
      <c r="WO226" s="79" t="n"/>
      <c r="WP226" s="79" t="n"/>
      <c r="WQ226" s="79" t="n"/>
      <c r="WR226" s="79" t="n"/>
      <c r="WS226" s="79" t="n"/>
      <c r="WT226" s="79" t="n"/>
      <c r="WU226" s="79" t="n"/>
      <c r="WV226" s="79" t="n"/>
      <c r="WW226" s="79" t="n"/>
      <c r="WX226" s="79" t="n"/>
      <c r="WY226" s="79" t="n"/>
      <c r="WZ226" s="79" t="n"/>
      <c r="XA226" s="79" t="n"/>
      <c r="XB226" s="79" t="n"/>
      <c r="XC226" s="79" t="n"/>
      <c r="XD226" s="79" t="n"/>
      <c r="XE226" s="79" t="n"/>
      <c r="XF226" s="79" t="n"/>
      <c r="XG226" s="79" t="n"/>
      <c r="XH226" s="79" t="n"/>
      <c r="XI226" s="79" t="n"/>
      <c r="XJ226" s="79" t="n"/>
      <c r="XK226" s="79" t="n"/>
      <c r="XL226" s="79" t="n"/>
      <c r="XM226" s="79" t="n"/>
      <c r="XN226" s="79" t="n"/>
      <c r="XO226" s="79" t="n"/>
      <c r="XP226" s="79" t="n"/>
      <c r="XQ226" s="79" t="n"/>
      <c r="XR226" s="79" t="n"/>
      <c r="XS226" s="79" t="n"/>
      <c r="XV226" s="78" t="n">
        <v>36</v>
      </c>
      <c r="XW226" s="79" t="n"/>
      <c r="XX226" s="79" t="n"/>
      <c r="XY226" s="79" t="n"/>
      <c r="XZ226" s="79" t="n"/>
      <c r="YA226" s="79" t="n"/>
      <c r="YB226" s="79" t="n"/>
      <c r="YC226" s="79" t="n"/>
      <c r="YD226" s="79" t="n"/>
      <c r="YE226" s="79" t="n"/>
      <c r="YF226" s="79" t="n"/>
      <c r="YG226" s="79" t="n"/>
      <c r="YH226" s="79" t="n"/>
      <c r="YI226" s="79" t="n"/>
      <c r="YJ226" s="79" t="n"/>
      <c r="YK226" s="79" t="n"/>
      <c r="YL226" s="79" t="n"/>
      <c r="YM226" s="79" t="n"/>
      <c r="YN226" s="79" t="n"/>
      <c r="YO226" s="79" t="n"/>
      <c r="YP226" s="79" t="n"/>
      <c r="YQ226" s="79" t="n"/>
      <c r="YR226" s="79" t="n"/>
      <c r="YS226" s="79" t="n"/>
      <c r="YT226" s="79" t="n"/>
      <c r="YU226" s="79" t="n"/>
      <c r="YV226" s="79" t="n"/>
      <c r="YW226" s="79" t="n"/>
      <c r="YX226" s="79" t="n"/>
      <c r="YY226" s="79" t="n"/>
      <c r="YZ226" s="79" t="n"/>
      <c r="ZA226" s="79" t="n"/>
      <c r="ZB226" s="79" t="n"/>
      <c r="ZC226" s="79" t="n"/>
      <c r="ZD226" s="79" t="n"/>
      <c r="ZE226" s="79" t="n"/>
      <c r="ZF226" s="79" t="n"/>
      <c r="ZG226" s="79" t="n"/>
      <c r="ZH226" s="79" t="n"/>
      <c r="ZI226" s="79" t="n"/>
      <c r="ZJ226" s="79" t="n"/>
      <c r="ZM226" s="78" t="n">
        <v>36</v>
      </c>
      <c r="ZN226" s="79" t="n"/>
      <c r="ZO226" s="79" t="n"/>
      <c r="ZP226" s="79" t="n"/>
      <c r="ZQ226" s="79" t="n"/>
      <c r="ZR226" s="79" t="n"/>
      <c r="ZS226" s="79" t="n"/>
      <c r="ZT226" s="79" t="n"/>
      <c r="ZU226" s="79" t="n"/>
      <c r="ZV226" s="79" t="n"/>
      <c r="ZW226" s="79" t="n"/>
      <c r="ZX226" s="79" t="n"/>
      <c r="ZY226" s="79" t="n"/>
      <c r="ZZ226" s="79" t="n"/>
      <c r="AAA226" s="79" t="n"/>
      <c r="AAB226" s="79" t="n"/>
      <c r="AAC226" s="79" t="n"/>
      <c r="AAD226" s="79" t="n"/>
      <c r="AAE226" s="79" t="n"/>
      <c r="AAF226" s="79" t="n"/>
      <c r="AAG226" s="79" t="n"/>
      <c r="AAH226" s="79" t="n"/>
      <c r="AAI226" s="79" t="n"/>
      <c r="AAJ226" s="79" t="n"/>
      <c r="AAK226" s="79" t="n"/>
      <c r="AAL226" s="79" t="n"/>
      <c r="AAM226" s="79" t="n"/>
      <c r="AAN226" s="79" t="n"/>
      <c r="AAO226" s="79" t="n"/>
      <c r="AAP226" s="79" t="n"/>
      <c r="AAQ226" s="79" t="n"/>
      <c r="AAR226" s="79" t="n"/>
      <c r="AAS226" s="79" t="n"/>
      <c r="AAT226" s="79" t="n"/>
      <c r="AAU226" s="79" t="n"/>
      <c r="AAV226" s="79" t="n"/>
      <c r="AAW226" s="79" t="n"/>
      <c r="AAX226" s="79" t="n"/>
      <c r="AAY226" s="79" t="n"/>
      <c r="AAZ226" s="79" t="n"/>
      <c r="ABA226" s="79" t="n"/>
      <c r="ABD226" s="78" t="n">
        <v>36</v>
      </c>
      <c r="ABE226" s="79" t="n"/>
      <c r="ABF226" s="79" t="n"/>
      <c r="ABG226" s="79" t="n"/>
      <c r="ABH226" s="79" t="n"/>
      <c r="ABI226" s="79" t="n"/>
      <c r="ABJ226" s="79" t="n"/>
      <c r="ABK226" s="79" t="n"/>
      <c r="ABL226" s="79" t="n"/>
      <c r="ABM226" s="79" t="n"/>
      <c r="ABN226" s="79" t="n"/>
      <c r="ABO226" s="79" t="n"/>
      <c r="ABP226" s="79" t="n"/>
      <c r="ABQ226" s="79" t="n"/>
      <c r="ABR226" s="79" t="n"/>
      <c r="ABS226" s="79" t="n"/>
      <c r="ABT226" s="79" t="n"/>
      <c r="ABU226" s="79" t="n"/>
      <c r="ABV226" s="79" t="n"/>
      <c r="ABW226" s="79" t="n"/>
      <c r="ABX226" s="79" t="n"/>
      <c r="ABY226" s="79" t="n"/>
      <c r="ABZ226" s="79" t="n"/>
      <c r="ACA226" s="79" t="n"/>
      <c r="ACB226" s="79" t="n"/>
      <c r="ACC226" s="79" t="n"/>
      <c r="ACD226" s="79" t="n"/>
      <c r="ACE226" s="79" t="n"/>
      <c r="ACF226" s="79" t="n"/>
      <c r="ACG226" s="79" t="n"/>
      <c r="ACH226" s="79" t="n"/>
      <c r="ACI226" s="79" t="n"/>
      <c r="ACJ226" s="79" t="n"/>
      <c r="ACK226" s="79" t="n"/>
      <c r="ACL226" s="79" t="n"/>
      <c r="ACM226" s="79" t="n"/>
      <c r="ACN226" s="79" t="n"/>
      <c r="ACO226" s="79" t="n"/>
      <c r="ACP226" s="79" t="n"/>
      <c r="ACQ226" s="79" t="n"/>
      <c r="ACR226" s="79" t="n"/>
      <c r="ACU226" s="78" t="n">
        <v>36</v>
      </c>
      <c r="ACV226" s="79" t="n"/>
      <c r="ACW226" s="79" t="n"/>
      <c r="ACX226" s="79" t="n"/>
      <c r="ACY226" s="79" t="n"/>
      <c r="ACZ226" s="79" t="n"/>
      <c r="ADA226" s="79" t="n"/>
      <c r="ADB226" s="79" t="n"/>
      <c r="ADC226" s="79" t="n"/>
      <c r="ADD226" s="79" t="n"/>
      <c r="ADE226" s="79" t="n"/>
      <c r="ADF226" s="79" t="n"/>
      <c r="ADG226" s="79" t="n"/>
      <c r="ADH226" s="79" t="n"/>
      <c r="ADI226" s="79" t="n"/>
      <c r="ADJ226" s="79" t="n"/>
      <c r="ADK226" s="79" t="n"/>
      <c r="ADL226" s="79" t="n"/>
      <c r="ADM226" s="79" t="n"/>
      <c r="ADN226" s="79" t="n"/>
      <c r="ADO226" s="79" t="n"/>
      <c r="ADP226" s="79" t="n"/>
      <c r="ADQ226" s="79" t="n"/>
      <c r="ADR226" s="79" t="n"/>
      <c r="ADS226" s="79" t="n"/>
      <c r="ADT226" s="79" t="n"/>
      <c r="ADU226" s="79" t="n"/>
      <c r="ADV226" s="79" t="n"/>
      <c r="ADW226" s="79" t="n"/>
      <c r="ADX226" s="79" t="n"/>
      <c r="ADY226" s="79" t="n"/>
      <c r="ADZ226" s="79" t="n"/>
      <c r="AEA226" s="79" t="n"/>
      <c r="AEB226" s="79" t="n"/>
      <c r="AEC226" s="79" t="n"/>
      <c r="AED226" s="79" t="n"/>
      <c r="AEE226" s="79" t="n"/>
      <c r="AEF226" s="79" t="n"/>
      <c r="AEG226" s="79" t="n"/>
      <c r="AEH226" s="79" t="n"/>
      <c r="AEI226" s="79" t="n"/>
      <c r="AEL226" s="78" t="n">
        <v>36</v>
      </c>
      <c r="AEM226" s="79" t="n"/>
      <c r="AEN226" s="79" t="n"/>
      <c r="AEO226" s="79" t="n"/>
      <c r="AEP226" s="79" t="n"/>
      <c r="AEQ226" s="79" t="n"/>
      <c r="AER226" s="79" t="n"/>
      <c r="AES226" s="79" t="n"/>
      <c r="AET226" s="79" t="n"/>
      <c r="AEU226" s="79" t="n"/>
      <c r="AEV226" s="79" t="n"/>
      <c r="AEW226" s="79" t="n"/>
      <c r="AEX226" s="79" t="n"/>
      <c r="AEY226" s="79" t="n"/>
      <c r="AEZ226" s="79" t="n"/>
      <c r="AFA226" s="79" t="n"/>
      <c r="AFB226" s="79" t="n"/>
      <c r="AFC226" s="79" t="n"/>
      <c r="AFD226" s="79" t="n"/>
      <c r="AFE226" s="79" t="n"/>
      <c r="AFF226" s="79" t="n"/>
      <c r="AFG226" s="79" t="n"/>
      <c r="AFH226" s="79" t="n"/>
      <c r="AFI226" s="79" t="n"/>
      <c r="AFJ226" s="79" t="n"/>
      <c r="AFK226" s="79" t="n"/>
      <c r="AFL226" s="79" t="n"/>
      <c r="AFM226" s="79" t="n"/>
      <c r="AFN226" s="79" t="n"/>
      <c r="AFO226" s="79" t="n"/>
      <c r="AFP226" s="79" t="n"/>
      <c r="AFQ226" s="79" t="n"/>
      <c r="AFR226" s="79" t="n"/>
      <c r="AFS226" s="79" t="n"/>
      <c r="AFT226" s="79" t="n"/>
      <c r="AFU226" s="79" t="n"/>
      <c r="AFV226" s="79" t="n"/>
      <c r="AFW226" s="79" t="n"/>
      <c r="AFX226" s="79" t="n"/>
      <c r="AFY226" s="79" t="n"/>
      <c r="AFZ226" s="79" t="n"/>
    </row>
    <row r="227">
      <c r="A227" s="78" t="n">
        <v>37</v>
      </c>
      <c r="B227" s="79" t="n"/>
      <c r="C227" s="79" t="n"/>
      <c r="D227" s="79" t="n"/>
      <c r="E227" s="79" t="n"/>
      <c r="F227" s="79" t="n"/>
      <c r="G227" s="79" t="n"/>
      <c r="H227" s="79" t="n"/>
      <c r="I227" s="79" t="n"/>
      <c r="J227" s="79" t="n"/>
      <c r="K227" s="79" t="n"/>
      <c r="L227" s="79" t="n"/>
      <c r="M227" s="79" t="n"/>
      <c r="N227" s="79" t="n"/>
      <c r="O227" s="79" t="n"/>
      <c r="P227" s="79" t="n"/>
      <c r="Q227" s="79" t="n"/>
      <c r="R227" s="79" t="n"/>
      <c r="S227" s="79" t="n"/>
      <c r="T227" s="79" t="n"/>
      <c r="U227" s="79" t="n"/>
      <c r="V227" s="79" t="n"/>
      <c r="W227" s="79" t="n"/>
      <c r="X227" s="79" t="n"/>
      <c r="Y227" s="79" t="n"/>
      <c r="Z227" s="79" t="n"/>
      <c r="AA227" s="79" t="n"/>
      <c r="AB227" s="79" t="n"/>
      <c r="AC227" s="79" t="n"/>
      <c r="AD227" s="79" t="n"/>
      <c r="AE227" s="79" t="n"/>
      <c r="AF227" s="79" t="n"/>
      <c r="AG227" s="79" t="n"/>
      <c r="AH227" s="79" t="n"/>
      <c r="AI227" s="79" t="n"/>
      <c r="AJ227" s="79" t="n"/>
      <c r="AK227" s="79" t="n"/>
      <c r="AL227" s="79" t="n"/>
      <c r="AM227" s="79" t="n"/>
      <c r="AN227" s="79" t="n"/>
      <c r="AO227" s="79" t="n"/>
      <c r="AR227" s="78" t="n">
        <v>37</v>
      </c>
      <c r="AS227" s="79" t="n"/>
      <c r="AT227" s="79" t="n"/>
      <c r="AU227" s="79" t="n"/>
      <c r="AV227" s="79" t="n"/>
      <c r="AW227" s="79" t="n"/>
      <c r="AX227" s="79" t="n"/>
      <c r="AY227" s="79" t="n"/>
      <c r="AZ227" s="79" t="n"/>
      <c r="BA227" s="79" t="n"/>
      <c r="BB227" s="79" t="n"/>
      <c r="BC227" s="79" t="n"/>
      <c r="BD227" s="79" t="n"/>
      <c r="BE227" s="79" t="n"/>
      <c r="BF227" s="79" t="n"/>
      <c r="BG227" s="79" t="n"/>
      <c r="BH227" s="79" t="n"/>
      <c r="BI227" s="79" t="n"/>
      <c r="BJ227" s="79" t="n"/>
      <c r="BK227" s="79" t="n"/>
      <c r="BL227" s="79" t="n"/>
      <c r="BM227" s="79" t="n"/>
      <c r="BN227" s="79" t="n"/>
      <c r="BO227" s="79" t="n"/>
      <c r="BP227" s="79" t="n"/>
      <c r="BQ227" s="79" t="n"/>
      <c r="BR227" s="79" t="n"/>
      <c r="BS227" s="79" t="n"/>
      <c r="BT227" s="79" t="n"/>
      <c r="BU227" s="79" t="n"/>
      <c r="BV227" s="79" t="n"/>
      <c r="BW227" s="79" t="n"/>
      <c r="BX227" s="79" t="n"/>
      <c r="BY227" s="79" t="n"/>
      <c r="BZ227" s="79" t="n"/>
      <c r="CA227" s="79" t="n"/>
      <c r="CB227" s="79" t="n"/>
      <c r="CC227" s="79" t="n"/>
      <c r="CD227" s="79" t="n"/>
      <c r="CE227" s="79" t="n"/>
      <c r="CF227" s="79" t="n"/>
      <c r="CI227" s="78" t="n">
        <v>37</v>
      </c>
      <c r="CJ227" s="79" t="n"/>
      <c r="CK227" s="79" t="n"/>
      <c r="CL227" s="79" t="n"/>
      <c r="CM227" s="79" t="n"/>
      <c r="CN227" s="79" t="n"/>
      <c r="CO227" s="79" t="n"/>
      <c r="CP227" s="79" t="n"/>
      <c r="CQ227" s="79" t="n"/>
      <c r="CR227" s="79" t="n"/>
      <c r="CS227" s="79" t="n"/>
      <c r="CT227" s="79" t="n"/>
      <c r="CU227" s="79" t="n"/>
      <c r="CV227" s="79" t="n"/>
      <c r="CW227" s="79" t="n"/>
      <c r="CX227" s="79" t="n"/>
      <c r="CY227" s="79" t="n"/>
      <c r="CZ227" s="79" t="n"/>
      <c r="DA227" s="79" t="n"/>
      <c r="DB227" s="79" t="n"/>
      <c r="DC227" s="79" t="n"/>
      <c r="DD227" s="79" t="n"/>
      <c r="DE227" s="79" t="n"/>
      <c r="DF227" s="79" t="n"/>
      <c r="DG227" s="79" t="n"/>
      <c r="DH227" s="79" t="n"/>
      <c r="DI227" s="79" t="n"/>
      <c r="DJ227" s="79" t="n"/>
      <c r="DK227" s="79" t="n"/>
      <c r="DL227" s="79" t="n"/>
      <c r="DM227" s="79" t="n"/>
      <c r="DN227" s="79" t="n"/>
      <c r="DO227" s="79" t="n"/>
      <c r="DP227" s="79" t="n"/>
      <c r="DQ227" s="79" t="n"/>
      <c r="DR227" s="79" t="n"/>
      <c r="DS227" s="79" t="n"/>
      <c r="DT227" s="79" t="n"/>
      <c r="DU227" s="79" t="n"/>
      <c r="DV227" s="79" t="n"/>
      <c r="DW227" s="79" t="n"/>
      <c r="DZ227" s="78" t="n">
        <v>37</v>
      </c>
      <c r="EA227" s="79" t="n"/>
      <c r="EB227" s="79" t="n"/>
      <c r="EC227" s="79" t="n"/>
      <c r="ED227" s="79" t="n"/>
      <c r="EE227" s="79" t="n"/>
      <c r="EF227" s="79" t="n"/>
      <c r="EG227" s="79" t="n"/>
      <c r="EH227" s="79" t="n"/>
      <c r="EI227" s="79" t="n"/>
      <c r="EJ227" s="79" t="n"/>
      <c r="EK227" s="79" t="n"/>
      <c r="EL227" s="79" t="n"/>
      <c r="EM227" s="79" t="n"/>
      <c r="EN227" s="79" t="n"/>
      <c r="EO227" s="79" t="n"/>
      <c r="EP227" s="79" t="n"/>
      <c r="EQ227" s="79" t="n"/>
      <c r="ER227" s="79" t="n"/>
      <c r="ES227" s="79" t="n"/>
      <c r="ET227" s="79" t="n"/>
      <c r="EU227" s="79" t="n"/>
      <c r="EV227" s="79" t="n"/>
      <c r="EW227" s="79" t="n"/>
      <c r="EX227" s="79" t="n"/>
      <c r="EY227" s="79" t="n"/>
      <c r="EZ227" s="79" t="n"/>
      <c r="FA227" s="79" t="n"/>
      <c r="FB227" s="79" t="n"/>
      <c r="FC227" s="79" t="n"/>
      <c r="FD227" s="79" t="n"/>
      <c r="FE227" s="79" t="n"/>
      <c r="FF227" s="79" t="n"/>
      <c r="FG227" s="79" t="n"/>
      <c r="FH227" s="79" t="n"/>
      <c r="FI227" s="79" t="n"/>
      <c r="FJ227" s="79" t="n"/>
      <c r="FK227" s="79" t="n"/>
      <c r="FL227" s="79" t="n"/>
      <c r="FM227" s="79" t="n"/>
      <c r="FN227" s="79" t="n"/>
      <c r="FQ227" s="78" t="n">
        <v>37</v>
      </c>
      <c r="FR227" s="79" t="n"/>
      <c r="FS227" s="79" t="n"/>
      <c r="FT227" s="79" t="n"/>
      <c r="FU227" s="79" t="n"/>
      <c r="FV227" s="79" t="n"/>
      <c r="FW227" s="79" t="n"/>
      <c r="FX227" s="79" t="n"/>
      <c r="FY227" s="79" t="n"/>
      <c r="FZ227" s="79" t="n"/>
      <c r="GA227" s="79" t="n"/>
      <c r="GB227" s="79" t="n"/>
      <c r="GC227" s="79" t="n"/>
      <c r="GD227" s="79" t="n"/>
      <c r="GE227" s="79" t="n"/>
      <c r="GF227" s="79" t="n"/>
      <c r="GG227" s="79" t="n"/>
      <c r="GH227" s="79" t="n"/>
      <c r="GI227" s="79" t="n"/>
      <c r="GJ227" s="79" t="n"/>
      <c r="GK227" s="79" t="n"/>
      <c r="GL227" s="79" t="n"/>
      <c r="GM227" s="79" t="n"/>
      <c r="GN227" s="79" t="n"/>
      <c r="GO227" s="79" t="n"/>
      <c r="GP227" s="79" t="n"/>
      <c r="GQ227" s="79" t="n"/>
      <c r="GR227" s="79" t="n"/>
      <c r="GS227" s="79" t="n"/>
      <c r="GT227" s="79" t="n"/>
      <c r="GU227" s="79" t="n"/>
      <c r="GV227" s="79" t="n"/>
      <c r="GW227" s="79" t="n"/>
      <c r="GX227" s="79" t="n"/>
      <c r="GY227" s="79" t="n"/>
      <c r="GZ227" s="79" t="n"/>
      <c r="HA227" s="79" t="n"/>
      <c r="HB227" s="79" t="n"/>
      <c r="HC227" s="79" t="n"/>
      <c r="HD227" s="79" t="n"/>
      <c r="HE227" s="79" t="n"/>
      <c r="HH227" s="78" t="n">
        <v>37</v>
      </c>
      <c r="HI227" s="79" t="n"/>
      <c r="HJ227" s="79" t="n"/>
      <c r="HK227" s="79" t="n"/>
      <c r="HL227" s="79" t="n"/>
      <c r="HM227" s="79" t="n"/>
      <c r="HN227" s="79" t="n"/>
      <c r="HO227" s="79" t="n"/>
      <c r="HP227" s="79" t="n"/>
      <c r="HQ227" s="79" t="n"/>
      <c r="HR227" s="79" t="n"/>
      <c r="HS227" s="79" t="n"/>
      <c r="HT227" s="79" t="n"/>
      <c r="HU227" s="79" t="n"/>
      <c r="HV227" s="79" t="n"/>
      <c r="HW227" s="79" t="n"/>
      <c r="HX227" s="79" t="n"/>
      <c r="HY227" s="79" t="n"/>
      <c r="HZ227" s="79" t="n"/>
      <c r="IA227" s="79" t="n"/>
      <c r="IB227" s="79" t="n"/>
      <c r="IC227" s="79" t="n"/>
      <c r="ID227" s="79" t="n"/>
      <c r="IE227" s="79" t="n"/>
      <c r="IF227" s="79" t="n"/>
      <c r="IG227" s="79" t="n"/>
      <c r="IH227" s="79" t="n"/>
      <c r="II227" s="79" t="n"/>
      <c r="IJ227" s="79" t="n"/>
      <c r="IK227" s="79" t="n"/>
      <c r="IL227" s="79" t="n"/>
      <c r="IM227" s="79" t="n"/>
      <c r="IN227" s="79" t="n"/>
      <c r="IO227" s="79" t="n"/>
      <c r="IP227" s="79" t="n"/>
      <c r="IQ227" s="79" t="n"/>
      <c r="IR227" s="79" t="n"/>
      <c r="IS227" s="79" t="n"/>
      <c r="IT227" s="79" t="n"/>
      <c r="IU227" s="79" t="n"/>
      <c r="IV227" s="79" t="n"/>
      <c r="IY227" s="78" t="n">
        <v>37</v>
      </c>
      <c r="IZ227" s="79" t="n"/>
      <c r="JA227" s="79" t="n"/>
      <c r="JB227" s="79" t="n"/>
      <c r="JC227" s="79" t="n"/>
      <c r="JD227" s="79" t="n"/>
      <c r="JE227" s="79" t="n"/>
      <c r="JF227" s="79" t="n"/>
      <c r="JG227" s="79" t="n"/>
      <c r="JH227" s="79" t="n"/>
      <c r="JI227" s="79" t="n"/>
      <c r="JJ227" s="79" t="n"/>
      <c r="JK227" s="79" t="n"/>
      <c r="JL227" s="79" t="n"/>
      <c r="JM227" s="79" t="n"/>
      <c r="JN227" s="79" t="n"/>
      <c r="JO227" s="79" t="n"/>
      <c r="JP227" s="79" t="n"/>
      <c r="JQ227" s="79" t="n"/>
      <c r="JR227" s="79" t="n"/>
      <c r="JS227" s="79" t="n"/>
      <c r="JT227" s="79" t="n"/>
      <c r="JU227" s="79" t="n"/>
      <c r="JV227" s="79" t="n"/>
      <c r="JW227" s="79" t="n"/>
      <c r="JX227" s="79" t="n"/>
      <c r="JY227" s="79" t="n"/>
      <c r="JZ227" s="79" t="n"/>
      <c r="KA227" s="79" t="n"/>
      <c r="KB227" s="79" t="n"/>
      <c r="KC227" s="79" t="n"/>
      <c r="KD227" s="79" t="n"/>
      <c r="KE227" s="79" t="n"/>
      <c r="KF227" s="79" t="n"/>
      <c r="KG227" s="79" t="n"/>
      <c r="KH227" s="79" t="n"/>
      <c r="KI227" s="79" t="n"/>
      <c r="KJ227" s="79" t="n"/>
      <c r="KK227" s="79" t="n"/>
      <c r="KL227" s="79" t="n"/>
      <c r="KM227" s="79" t="n"/>
      <c r="KP227" s="78" t="n">
        <v>37</v>
      </c>
      <c r="KQ227" s="79" t="n"/>
      <c r="KR227" s="79" t="n"/>
      <c r="KS227" s="79" t="n"/>
      <c r="KT227" s="79" t="n"/>
      <c r="KU227" s="79" t="n"/>
      <c r="KV227" s="79" t="n"/>
      <c r="KW227" s="79" t="n"/>
      <c r="KX227" s="79" t="n"/>
      <c r="KY227" s="79" t="n"/>
      <c r="KZ227" s="79" t="n"/>
      <c r="LA227" s="79" t="n"/>
      <c r="LB227" s="79" t="n"/>
      <c r="LC227" s="79" t="n"/>
      <c r="LD227" s="79" t="n"/>
      <c r="LE227" s="79" t="n"/>
      <c r="LF227" s="79" t="n"/>
      <c r="LG227" s="79" t="n"/>
      <c r="LH227" s="79" t="n"/>
      <c r="LI227" s="79" t="n"/>
      <c r="LJ227" s="79" t="n"/>
      <c r="LK227" s="79" t="n"/>
      <c r="LL227" s="79" t="n"/>
      <c r="LM227" s="79" t="n"/>
      <c r="LN227" s="79" t="n"/>
      <c r="LO227" s="79" t="n"/>
      <c r="LP227" s="79" t="n"/>
      <c r="LQ227" s="79" t="n"/>
      <c r="LR227" s="79" t="n"/>
      <c r="LS227" s="79" t="n"/>
      <c r="LT227" s="79" t="n"/>
      <c r="LU227" s="79" t="n"/>
      <c r="LV227" s="79" t="n"/>
      <c r="LW227" s="79" t="n"/>
      <c r="LX227" s="79" t="n"/>
      <c r="LY227" s="79" t="n"/>
      <c r="LZ227" s="79" t="n"/>
      <c r="MA227" s="79" t="n"/>
      <c r="MB227" s="79" t="n"/>
      <c r="MC227" s="79" t="n"/>
      <c r="MD227" s="79" t="n"/>
      <c r="MG227" s="78" t="n">
        <v>37</v>
      </c>
      <c r="MH227" s="79" t="n"/>
      <c r="MI227" s="79" t="n"/>
      <c r="MJ227" s="79" t="n"/>
      <c r="MK227" s="79" t="n"/>
      <c r="ML227" s="79" t="n"/>
      <c r="MM227" s="79" t="n"/>
      <c r="MN227" s="79" t="n"/>
      <c r="MO227" s="79" t="n"/>
      <c r="MP227" s="79" t="n"/>
      <c r="MQ227" s="79" t="n"/>
      <c r="MR227" s="79" t="n"/>
      <c r="MS227" s="79" t="n"/>
      <c r="MT227" s="79" t="n"/>
      <c r="MU227" s="79" t="n"/>
      <c r="MV227" s="79" t="n"/>
      <c r="MW227" s="79" t="n"/>
      <c r="MX227" s="79" t="n"/>
      <c r="MY227" s="79" t="n"/>
      <c r="MZ227" s="79" t="n"/>
      <c r="NA227" s="79" t="n"/>
      <c r="NB227" s="79" t="n"/>
      <c r="NC227" s="79" t="n"/>
      <c r="ND227" s="79" t="n"/>
      <c r="NE227" s="79" t="n"/>
      <c r="NF227" s="79" t="n"/>
      <c r="NG227" s="79" t="n"/>
      <c r="NH227" s="79" t="n"/>
      <c r="NI227" s="79" t="n"/>
      <c r="NJ227" s="79" t="n"/>
      <c r="NK227" s="79" t="n"/>
      <c r="NL227" s="79" t="n"/>
      <c r="NM227" s="79" t="n"/>
      <c r="NN227" s="79" t="n"/>
      <c r="NO227" s="79" t="n"/>
      <c r="NP227" s="79" t="n"/>
      <c r="NQ227" s="79" t="n"/>
      <c r="NR227" s="79" t="n"/>
      <c r="NS227" s="79" t="n"/>
      <c r="NT227" s="79" t="n"/>
      <c r="NU227" s="79" t="n"/>
      <c r="NX227" s="78" t="n">
        <v>37</v>
      </c>
      <c r="NY227" s="79" t="n"/>
      <c r="NZ227" s="79" t="n"/>
      <c r="OA227" s="79" t="n"/>
      <c r="OB227" s="79" t="n"/>
      <c r="OC227" s="79" t="n"/>
      <c r="OD227" s="79" t="n"/>
      <c r="OE227" s="79" t="n"/>
      <c r="OF227" s="79" t="n"/>
      <c r="OG227" s="79" t="n"/>
      <c r="OH227" s="79" t="n"/>
      <c r="OI227" s="79" t="n"/>
      <c r="OJ227" s="79" t="n"/>
      <c r="OK227" s="79" t="n"/>
      <c r="OL227" s="79" t="n"/>
      <c r="OM227" s="79" t="n"/>
      <c r="ON227" s="79" t="n"/>
      <c r="OO227" s="79" t="n"/>
      <c r="OP227" s="79" t="n"/>
      <c r="OQ227" s="79" t="n"/>
      <c r="OR227" s="79" t="n"/>
      <c r="OS227" s="79" t="n"/>
      <c r="OT227" s="79" t="n"/>
      <c r="OU227" s="79" t="n"/>
      <c r="OV227" s="79" t="n"/>
      <c r="OW227" s="79" t="n"/>
      <c r="OX227" s="79" t="n"/>
      <c r="OY227" s="79" t="n"/>
      <c r="OZ227" s="79" t="n"/>
      <c r="PA227" s="79" t="n"/>
      <c r="PB227" s="79" t="n"/>
      <c r="PC227" s="79" t="n"/>
      <c r="PD227" s="79" t="n"/>
      <c r="PE227" s="79" t="n"/>
      <c r="PF227" s="79" t="n"/>
      <c r="PG227" s="79" t="n"/>
      <c r="PH227" s="79" t="n"/>
      <c r="PI227" s="79" t="n"/>
      <c r="PJ227" s="79" t="n"/>
      <c r="PK227" s="79" t="n"/>
      <c r="PL227" s="79" t="n"/>
      <c r="PO227" s="78" t="n">
        <v>37</v>
      </c>
      <c r="PP227" s="79" t="n"/>
      <c r="PQ227" s="79" t="n"/>
      <c r="PR227" s="79" t="n"/>
      <c r="PS227" s="79" t="n"/>
      <c r="PT227" s="79" t="n"/>
      <c r="PU227" s="79" t="n"/>
      <c r="PV227" s="79" t="n"/>
      <c r="PW227" s="79" t="n"/>
      <c r="PX227" s="79" t="n"/>
      <c r="PY227" s="79" t="n"/>
      <c r="PZ227" s="79" t="n"/>
      <c r="QA227" s="79" t="n"/>
      <c r="QB227" s="79" t="n"/>
      <c r="QC227" s="79" t="n"/>
      <c r="QD227" s="79" t="n"/>
      <c r="QE227" s="79" t="n"/>
      <c r="QF227" s="79" t="n"/>
      <c r="QG227" s="79" t="n"/>
      <c r="QH227" s="79" t="n"/>
      <c r="QI227" s="79" t="n"/>
      <c r="QJ227" s="79" t="n"/>
      <c r="QK227" s="79" t="n"/>
      <c r="QL227" s="79" t="n"/>
      <c r="QM227" s="79" t="n"/>
      <c r="QN227" s="79" t="n"/>
      <c r="QO227" s="79" t="n"/>
      <c r="QP227" s="79" t="n"/>
      <c r="QQ227" s="79" t="n"/>
      <c r="QR227" s="79" t="n"/>
      <c r="QS227" s="79" t="n"/>
      <c r="QT227" s="79" t="n"/>
      <c r="QU227" s="79" t="n"/>
      <c r="QV227" s="79" t="n"/>
      <c r="QW227" s="79" t="n"/>
      <c r="QX227" s="79" t="n"/>
      <c r="QY227" s="79" t="n"/>
      <c r="QZ227" s="79" t="n"/>
      <c r="RA227" s="79" t="n"/>
      <c r="RB227" s="79" t="n"/>
      <c r="RC227" s="79" t="n"/>
      <c r="RF227" s="78" t="n">
        <v>37</v>
      </c>
      <c r="RG227" s="79" t="n"/>
      <c r="RH227" s="79" t="n"/>
      <c r="RI227" s="79" t="n"/>
      <c r="RJ227" s="79" t="n"/>
      <c r="RK227" s="79" t="n"/>
      <c r="RL227" s="79" t="n"/>
      <c r="RM227" s="79" t="n"/>
      <c r="RN227" s="79" t="n"/>
      <c r="RO227" s="79" t="n"/>
      <c r="RP227" s="79" t="n"/>
      <c r="RQ227" s="79" t="n"/>
      <c r="RR227" s="79" t="n"/>
      <c r="RS227" s="79" t="n"/>
      <c r="RT227" s="79" t="n"/>
      <c r="RU227" s="79" t="n"/>
      <c r="RV227" s="79" t="n"/>
      <c r="RW227" s="79" t="n"/>
      <c r="RX227" s="79" t="n"/>
      <c r="RY227" s="79" t="n"/>
      <c r="RZ227" s="79" t="n"/>
      <c r="SA227" s="79" t="n"/>
      <c r="SB227" s="79" t="n"/>
      <c r="SC227" s="79" t="n"/>
      <c r="SD227" s="79" t="n"/>
      <c r="SE227" s="79" t="n"/>
      <c r="SF227" s="79" t="n"/>
      <c r="SG227" s="79" t="n"/>
      <c r="SH227" s="79" t="n"/>
      <c r="SI227" s="79" t="n"/>
      <c r="SJ227" s="79" t="n"/>
      <c r="SK227" s="79" t="n"/>
      <c r="SL227" s="79" t="n"/>
      <c r="SM227" s="79" t="n"/>
      <c r="SN227" s="79" t="n"/>
      <c r="SO227" s="79" t="n"/>
      <c r="SP227" s="79" t="n"/>
      <c r="SQ227" s="79" t="n"/>
      <c r="SR227" s="79" t="n"/>
      <c r="SS227" s="79" t="n"/>
      <c r="ST227" s="79" t="n"/>
      <c r="SW227" s="78" t="n">
        <v>37</v>
      </c>
      <c r="SX227" s="79" t="n"/>
      <c r="SY227" s="79" t="n"/>
      <c r="SZ227" s="79" t="n"/>
      <c r="TA227" s="79" t="n"/>
      <c r="TB227" s="79" t="n"/>
      <c r="TC227" s="79" t="n"/>
      <c r="TD227" s="79" t="n"/>
      <c r="TE227" s="79" t="n"/>
      <c r="TF227" s="79" t="n"/>
      <c r="TG227" s="79" t="n"/>
      <c r="TH227" s="79" t="n"/>
      <c r="TI227" s="79" t="n"/>
      <c r="TJ227" s="79" t="n"/>
      <c r="TK227" s="79" t="n"/>
      <c r="TL227" s="79" t="n"/>
      <c r="TM227" s="79" t="n"/>
      <c r="TN227" s="79" t="n"/>
      <c r="TO227" s="79" t="n"/>
      <c r="TP227" s="79" t="n"/>
      <c r="TQ227" s="79" t="n"/>
      <c r="TR227" s="79" t="n"/>
      <c r="TS227" s="79" t="n"/>
      <c r="TT227" s="79" t="n"/>
      <c r="TU227" s="79" t="n"/>
      <c r="TV227" s="79" t="n"/>
      <c r="TW227" s="79" t="n"/>
      <c r="TX227" s="79" t="n"/>
      <c r="TY227" s="79" t="n"/>
      <c r="TZ227" s="79" t="n"/>
      <c r="UA227" s="79" t="n"/>
      <c r="UB227" s="79" t="n"/>
      <c r="UC227" s="79" t="n"/>
      <c r="UD227" s="79" t="n"/>
      <c r="UE227" s="79" t="n"/>
      <c r="UF227" s="79" t="n"/>
      <c r="UG227" s="79" t="n"/>
      <c r="UH227" s="79" t="n"/>
      <c r="UI227" s="79" t="n"/>
      <c r="UJ227" s="79" t="n"/>
      <c r="UK227" s="79" t="n"/>
      <c r="UN227" s="78" t="n">
        <v>37</v>
      </c>
      <c r="UO227" s="79" t="n"/>
      <c r="UP227" s="79" t="n"/>
      <c r="UQ227" s="79" t="n"/>
      <c r="UR227" s="79" t="n"/>
      <c r="US227" s="79" t="n"/>
      <c r="UT227" s="79" t="n"/>
      <c r="UU227" s="79" t="n"/>
      <c r="UV227" s="79" t="n"/>
      <c r="UW227" s="79" t="n"/>
      <c r="UX227" s="79" t="n"/>
      <c r="UY227" s="79" t="n"/>
      <c r="UZ227" s="79" t="n"/>
      <c r="VA227" s="79" t="n"/>
      <c r="VB227" s="79" t="n"/>
      <c r="VC227" s="79" t="n"/>
      <c r="VD227" s="79" t="n"/>
      <c r="VE227" s="79" t="n"/>
      <c r="VF227" s="79" t="n"/>
      <c r="VG227" s="79" t="n"/>
      <c r="VH227" s="79" t="n"/>
      <c r="VI227" s="79" t="n"/>
      <c r="VJ227" s="79" t="n"/>
      <c r="VK227" s="79" t="n"/>
      <c r="VL227" s="79" t="n"/>
      <c r="VM227" s="79" t="n"/>
      <c r="VN227" s="79" t="n"/>
      <c r="VO227" s="79" t="n"/>
      <c r="VP227" s="79" t="n"/>
      <c r="VQ227" s="79" t="n"/>
      <c r="VR227" s="79" t="n"/>
      <c r="VS227" s="79" t="n"/>
      <c r="VT227" s="79" t="n"/>
      <c r="VU227" s="79" t="n"/>
      <c r="VV227" s="79" t="n"/>
      <c r="VW227" s="79" t="n"/>
      <c r="VX227" s="79" t="n"/>
      <c r="VY227" s="79" t="n"/>
      <c r="VZ227" s="79" t="n"/>
      <c r="WA227" s="79" t="n"/>
      <c r="WB227" s="79" t="n"/>
      <c r="WE227" s="78" t="n">
        <v>37</v>
      </c>
      <c r="WF227" s="79" t="n"/>
      <c r="WG227" s="79" t="n"/>
      <c r="WH227" s="79" t="n"/>
      <c r="WI227" s="79" t="n"/>
      <c r="WJ227" s="79" t="n"/>
      <c r="WK227" s="79" t="n"/>
      <c r="WL227" s="79" t="n"/>
      <c r="WM227" s="79" t="n"/>
      <c r="WN227" s="79" t="n"/>
      <c r="WO227" s="79" t="n"/>
      <c r="WP227" s="79" t="n"/>
      <c r="WQ227" s="79" t="n"/>
      <c r="WR227" s="79" t="n"/>
      <c r="WS227" s="79" t="n"/>
      <c r="WT227" s="79" t="n"/>
      <c r="WU227" s="79" t="n"/>
      <c r="WV227" s="79" t="n"/>
      <c r="WW227" s="79" t="n"/>
      <c r="WX227" s="79" t="n"/>
      <c r="WY227" s="79" t="n"/>
      <c r="WZ227" s="79" t="n"/>
      <c r="XA227" s="79" t="n"/>
      <c r="XB227" s="79" t="n"/>
      <c r="XC227" s="79" t="n"/>
      <c r="XD227" s="79" t="n"/>
      <c r="XE227" s="79" t="n"/>
      <c r="XF227" s="79" t="n"/>
      <c r="XG227" s="79" t="n"/>
      <c r="XH227" s="79" t="n"/>
      <c r="XI227" s="79" t="n"/>
      <c r="XJ227" s="79" t="n"/>
      <c r="XK227" s="79" t="n"/>
      <c r="XL227" s="79" t="n"/>
      <c r="XM227" s="79" t="n"/>
      <c r="XN227" s="79" t="n"/>
      <c r="XO227" s="79" t="n"/>
      <c r="XP227" s="79" t="n"/>
      <c r="XQ227" s="79" t="n"/>
      <c r="XR227" s="79" t="n"/>
      <c r="XS227" s="79" t="n"/>
      <c r="XV227" s="78" t="n">
        <v>37</v>
      </c>
      <c r="XW227" s="79" t="n"/>
      <c r="XX227" s="79" t="n"/>
      <c r="XY227" s="79" t="n"/>
      <c r="XZ227" s="79" t="n"/>
      <c r="YA227" s="79" t="n"/>
      <c r="YB227" s="79" t="n"/>
      <c r="YC227" s="79" t="n"/>
      <c r="YD227" s="79" t="n"/>
      <c r="YE227" s="79" t="n"/>
      <c r="YF227" s="79" t="n"/>
      <c r="YG227" s="79" t="n"/>
      <c r="YH227" s="79" t="n"/>
      <c r="YI227" s="79" t="n"/>
      <c r="YJ227" s="79" t="n"/>
      <c r="YK227" s="79" t="n"/>
      <c r="YL227" s="79" t="n"/>
      <c r="YM227" s="79" t="n"/>
      <c r="YN227" s="79" t="n"/>
      <c r="YO227" s="79" t="n"/>
      <c r="YP227" s="79" t="n"/>
      <c r="YQ227" s="79" t="n"/>
      <c r="YR227" s="79" t="n"/>
      <c r="YS227" s="79" t="n"/>
      <c r="YT227" s="79" t="n"/>
      <c r="YU227" s="79" t="n"/>
      <c r="YV227" s="79" t="n"/>
      <c r="YW227" s="79" t="n"/>
      <c r="YX227" s="79" t="n"/>
      <c r="YY227" s="79" t="n"/>
      <c r="YZ227" s="79" t="n"/>
      <c r="ZA227" s="79" t="n"/>
      <c r="ZB227" s="79" t="n"/>
      <c r="ZC227" s="79" t="n"/>
      <c r="ZD227" s="79" t="n"/>
      <c r="ZE227" s="79" t="n"/>
      <c r="ZF227" s="79" t="n"/>
      <c r="ZG227" s="79" t="n"/>
      <c r="ZH227" s="79" t="n"/>
      <c r="ZI227" s="79" t="n"/>
      <c r="ZJ227" s="79" t="n"/>
      <c r="ZM227" s="78" t="n">
        <v>37</v>
      </c>
      <c r="ZN227" s="79" t="n"/>
      <c r="ZO227" s="79" t="n"/>
      <c r="ZP227" s="79" t="n"/>
      <c r="ZQ227" s="79" t="n"/>
      <c r="ZR227" s="79" t="n"/>
      <c r="ZS227" s="79" t="n"/>
      <c r="ZT227" s="79" t="n"/>
      <c r="ZU227" s="79" t="n"/>
      <c r="ZV227" s="79" t="n"/>
      <c r="ZW227" s="79" t="n"/>
      <c r="ZX227" s="79" t="n"/>
      <c r="ZY227" s="79" t="n"/>
      <c r="ZZ227" s="79" t="n"/>
      <c r="AAA227" s="79" t="n"/>
      <c r="AAB227" s="79" t="n"/>
      <c r="AAC227" s="79" t="n"/>
      <c r="AAD227" s="79" t="n"/>
      <c r="AAE227" s="79" t="n"/>
      <c r="AAF227" s="79" t="n"/>
      <c r="AAG227" s="79" t="n"/>
      <c r="AAH227" s="79" t="n"/>
      <c r="AAI227" s="79" t="n"/>
      <c r="AAJ227" s="79" t="n"/>
      <c r="AAK227" s="79" t="n"/>
      <c r="AAL227" s="79" t="n"/>
      <c r="AAM227" s="79" t="n"/>
      <c r="AAN227" s="79" t="n"/>
      <c r="AAO227" s="79" t="n"/>
      <c r="AAP227" s="79" t="n"/>
      <c r="AAQ227" s="79" t="n"/>
      <c r="AAR227" s="79" t="n"/>
      <c r="AAS227" s="79" t="n"/>
      <c r="AAT227" s="79" t="n"/>
      <c r="AAU227" s="79" t="n"/>
      <c r="AAV227" s="79" t="n"/>
      <c r="AAW227" s="79" t="n"/>
      <c r="AAX227" s="79" t="n"/>
      <c r="AAY227" s="79" t="n"/>
      <c r="AAZ227" s="79" t="n"/>
      <c r="ABA227" s="79" t="n"/>
      <c r="ABD227" s="78" t="n">
        <v>37</v>
      </c>
      <c r="ABE227" s="79" t="n"/>
      <c r="ABF227" s="79" t="n"/>
      <c r="ABG227" s="79" t="n"/>
      <c r="ABH227" s="79" t="n"/>
      <c r="ABI227" s="79" t="n"/>
      <c r="ABJ227" s="79" t="n"/>
      <c r="ABK227" s="79" t="n"/>
      <c r="ABL227" s="79" t="n"/>
      <c r="ABM227" s="79" t="n"/>
      <c r="ABN227" s="79" t="n"/>
      <c r="ABO227" s="79" t="n"/>
      <c r="ABP227" s="79" t="n"/>
      <c r="ABQ227" s="79" t="n"/>
      <c r="ABR227" s="79" t="n"/>
      <c r="ABS227" s="79" t="n"/>
      <c r="ABT227" s="79" t="n"/>
      <c r="ABU227" s="79" t="n"/>
      <c r="ABV227" s="79" t="n"/>
      <c r="ABW227" s="79" t="n"/>
      <c r="ABX227" s="79" t="n"/>
      <c r="ABY227" s="79" t="n"/>
      <c r="ABZ227" s="79" t="n"/>
      <c r="ACA227" s="79" t="n"/>
      <c r="ACB227" s="79" t="n"/>
      <c r="ACC227" s="79" t="n"/>
      <c r="ACD227" s="79" t="n"/>
      <c r="ACE227" s="79" t="n"/>
      <c r="ACF227" s="79" t="n"/>
      <c r="ACG227" s="79" t="n"/>
      <c r="ACH227" s="79" t="n"/>
      <c r="ACI227" s="79" t="n"/>
      <c r="ACJ227" s="79" t="n"/>
      <c r="ACK227" s="79" t="n"/>
      <c r="ACL227" s="79" t="n"/>
      <c r="ACM227" s="79" t="n"/>
      <c r="ACN227" s="79" t="n"/>
      <c r="ACO227" s="79" t="n"/>
      <c r="ACP227" s="79" t="n"/>
      <c r="ACQ227" s="79" t="n"/>
      <c r="ACR227" s="79" t="n"/>
      <c r="ACU227" s="78" t="n">
        <v>37</v>
      </c>
      <c r="ACV227" s="79" t="n"/>
      <c r="ACW227" s="79" t="n"/>
      <c r="ACX227" s="79" t="n"/>
      <c r="ACY227" s="79" t="n"/>
      <c r="ACZ227" s="79" t="n"/>
      <c r="ADA227" s="79" t="n"/>
      <c r="ADB227" s="79" t="n"/>
      <c r="ADC227" s="79" t="n"/>
      <c r="ADD227" s="79" t="n"/>
      <c r="ADE227" s="79" t="n"/>
      <c r="ADF227" s="79" t="n"/>
      <c r="ADG227" s="79" t="n"/>
      <c r="ADH227" s="79" t="n"/>
      <c r="ADI227" s="79" t="n"/>
      <c r="ADJ227" s="79" t="n"/>
      <c r="ADK227" s="79" t="n"/>
      <c r="ADL227" s="79" t="n"/>
      <c r="ADM227" s="79" t="n"/>
      <c r="ADN227" s="79" t="n"/>
      <c r="ADO227" s="79" t="n"/>
      <c r="ADP227" s="79" t="n"/>
      <c r="ADQ227" s="79" t="n"/>
      <c r="ADR227" s="79" t="n"/>
      <c r="ADS227" s="79" t="n"/>
      <c r="ADT227" s="79" t="n"/>
      <c r="ADU227" s="79" t="n"/>
      <c r="ADV227" s="79" t="n"/>
      <c r="ADW227" s="79" t="n"/>
      <c r="ADX227" s="79" t="n"/>
      <c r="ADY227" s="79" t="n"/>
      <c r="ADZ227" s="79" t="n"/>
      <c r="AEA227" s="79" t="n"/>
      <c r="AEB227" s="79" t="n"/>
      <c r="AEC227" s="79" t="n"/>
      <c r="AED227" s="79" t="n"/>
      <c r="AEE227" s="79" t="n"/>
      <c r="AEF227" s="79" t="n"/>
      <c r="AEG227" s="79" t="n"/>
      <c r="AEH227" s="79" t="n"/>
      <c r="AEI227" s="79" t="n"/>
      <c r="AEL227" s="78" t="n">
        <v>37</v>
      </c>
      <c r="AEM227" s="79" t="n"/>
      <c r="AEN227" s="79" t="n"/>
      <c r="AEO227" s="79" t="n"/>
      <c r="AEP227" s="79" t="n"/>
      <c r="AEQ227" s="79" t="n"/>
      <c r="AER227" s="79" t="n"/>
      <c r="AES227" s="79" t="n"/>
      <c r="AET227" s="79" t="n"/>
      <c r="AEU227" s="79" t="n"/>
      <c r="AEV227" s="79" t="n"/>
      <c r="AEW227" s="79" t="n"/>
      <c r="AEX227" s="79" t="n"/>
      <c r="AEY227" s="79" t="n"/>
      <c r="AEZ227" s="79" t="n"/>
      <c r="AFA227" s="79" t="n"/>
      <c r="AFB227" s="79" t="n"/>
      <c r="AFC227" s="79" t="n"/>
      <c r="AFD227" s="79" t="n"/>
      <c r="AFE227" s="79" t="n"/>
      <c r="AFF227" s="79" t="n"/>
      <c r="AFG227" s="79" t="n"/>
      <c r="AFH227" s="79" t="n"/>
      <c r="AFI227" s="79" t="n"/>
      <c r="AFJ227" s="79" t="n"/>
      <c r="AFK227" s="79" t="n"/>
      <c r="AFL227" s="79" t="n"/>
      <c r="AFM227" s="79" t="n"/>
      <c r="AFN227" s="79" t="n"/>
      <c r="AFO227" s="79" t="n"/>
      <c r="AFP227" s="79" t="n"/>
      <c r="AFQ227" s="79" t="n"/>
      <c r="AFR227" s="79" t="n"/>
      <c r="AFS227" s="79" t="n"/>
      <c r="AFT227" s="79" t="n"/>
      <c r="AFU227" s="79" t="n"/>
      <c r="AFV227" s="79" t="n"/>
      <c r="AFW227" s="79" t="n"/>
      <c r="AFX227" s="79" t="n"/>
      <c r="AFY227" s="79" t="n"/>
      <c r="AFZ227" s="79" t="n"/>
    </row>
    <row r="228">
      <c r="A228" s="78" t="n">
        <v>38</v>
      </c>
      <c r="B228" s="79" t="n"/>
      <c r="C228" s="79" t="n"/>
      <c r="D228" s="79" t="n"/>
      <c r="E228" s="79" t="n"/>
      <c r="F228" s="79" t="n"/>
      <c r="G228" s="79" t="n"/>
      <c r="H228" s="79" t="n"/>
      <c r="I228" s="79" t="n"/>
      <c r="J228" s="79" t="n"/>
      <c r="K228" s="79" t="n"/>
      <c r="L228" s="79" t="n"/>
      <c r="M228" s="79" t="n"/>
      <c r="N228" s="79" t="n"/>
      <c r="O228" s="79" t="n"/>
      <c r="P228" s="79" t="n"/>
      <c r="Q228" s="79" t="n"/>
      <c r="R228" s="79" t="n"/>
      <c r="S228" s="79" t="n"/>
      <c r="T228" s="79" t="n"/>
      <c r="U228" s="79" t="n"/>
      <c r="V228" s="79" t="n"/>
      <c r="W228" s="79" t="n"/>
      <c r="X228" s="79" t="n"/>
      <c r="Y228" s="79" t="n"/>
      <c r="Z228" s="79" t="n"/>
      <c r="AA228" s="79" t="n"/>
      <c r="AB228" s="79" t="n"/>
      <c r="AC228" s="79" t="n"/>
      <c r="AD228" s="79" t="n"/>
      <c r="AE228" s="79" t="n"/>
      <c r="AF228" s="79" t="n"/>
      <c r="AG228" s="79" t="n"/>
      <c r="AH228" s="79" t="n"/>
      <c r="AI228" s="79" t="n"/>
      <c r="AJ228" s="79" t="n"/>
      <c r="AK228" s="79" t="n"/>
      <c r="AL228" s="79" t="n"/>
      <c r="AM228" s="79" t="n"/>
      <c r="AN228" s="79" t="n"/>
      <c r="AO228" s="79" t="n"/>
      <c r="AR228" s="78" t="n">
        <v>38</v>
      </c>
      <c r="AS228" s="79" t="n"/>
      <c r="AT228" s="79" t="n"/>
      <c r="AU228" s="79" t="n"/>
      <c r="AV228" s="79" t="n"/>
      <c r="AW228" s="79" t="n"/>
      <c r="AX228" s="79" t="n"/>
      <c r="AY228" s="79" t="n"/>
      <c r="AZ228" s="79" t="n"/>
      <c r="BA228" s="79" t="n"/>
      <c r="BB228" s="79" t="n"/>
      <c r="BC228" s="79" t="n"/>
      <c r="BD228" s="79" t="n"/>
      <c r="BE228" s="79" t="n"/>
      <c r="BF228" s="79" t="n"/>
      <c r="BG228" s="79" t="n"/>
      <c r="BH228" s="79" t="n"/>
      <c r="BI228" s="79" t="n"/>
      <c r="BJ228" s="79" t="n"/>
      <c r="BK228" s="79" t="n"/>
      <c r="BL228" s="79" t="n"/>
      <c r="BM228" s="79" t="n"/>
      <c r="BN228" s="79" t="n"/>
      <c r="BO228" s="79" t="n"/>
      <c r="BP228" s="79" t="n"/>
      <c r="BQ228" s="79" t="n"/>
      <c r="BR228" s="79" t="n"/>
      <c r="BS228" s="79" t="n"/>
      <c r="BT228" s="79" t="n"/>
      <c r="BU228" s="79" t="n"/>
      <c r="BV228" s="79" t="n"/>
      <c r="BW228" s="79" t="n"/>
      <c r="BX228" s="79" t="n"/>
      <c r="BY228" s="79" t="n"/>
      <c r="BZ228" s="79" t="n"/>
      <c r="CA228" s="79" t="n"/>
      <c r="CB228" s="79" t="n"/>
      <c r="CC228" s="79" t="n"/>
      <c r="CD228" s="79" t="n"/>
      <c r="CE228" s="79" t="n"/>
      <c r="CF228" s="79" t="n"/>
      <c r="CI228" s="78" t="n">
        <v>38</v>
      </c>
      <c r="CJ228" s="79" t="n"/>
      <c r="CK228" s="79" t="n"/>
      <c r="CL228" s="79" t="n"/>
      <c r="CM228" s="79" t="n"/>
      <c r="CN228" s="79" t="n"/>
      <c r="CO228" s="79" t="n"/>
      <c r="CP228" s="79" t="n"/>
      <c r="CQ228" s="79" t="n"/>
      <c r="CR228" s="79" t="n"/>
      <c r="CS228" s="79" t="n"/>
      <c r="CT228" s="79" t="n"/>
      <c r="CU228" s="79" t="n"/>
      <c r="CV228" s="79" t="n"/>
      <c r="CW228" s="79" t="n"/>
      <c r="CX228" s="79" t="n"/>
      <c r="CY228" s="79" t="n"/>
      <c r="CZ228" s="79" t="n"/>
      <c r="DA228" s="79" t="n"/>
      <c r="DB228" s="79" t="n"/>
      <c r="DC228" s="79" t="n"/>
      <c r="DD228" s="79" t="n"/>
      <c r="DE228" s="79" t="n"/>
      <c r="DF228" s="79" t="n"/>
      <c r="DG228" s="79" t="n"/>
      <c r="DH228" s="79" t="n"/>
      <c r="DI228" s="79" t="n"/>
      <c r="DJ228" s="79" t="n"/>
      <c r="DK228" s="79" t="n"/>
      <c r="DL228" s="79" t="n"/>
      <c r="DM228" s="79" t="n"/>
      <c r="DN228" s="79" t="n"/>
      <c r="DO228" s="79" t="n"/>
      <c r="DP228" s="79" t="n"/>
      <c r="DQ228" s="79" t="n"/>
      <c r="DR228" s="79" t="n"/>
      <c r="DS228" s="79" t="n"/>
      <c r="DT228" s="79" t="n"/>
      <c r="DU228" s="79" t="n"/>
      <c r="DV228" s="79" t="n"/>
      <c r="DW228" s="79" t="n"/>
      <c r="DZ228" s="78" t="n">
        <v>38</v>
      </c>
      <c r="EA228" s="79" t="n"/>
      <c r="EB228" s="79" t="n"/>
      <c r="EC228" s="79" t="n"/>
      <c r="ED228" s="79" t="n"/>
      <c r="EE228" s="79" t="n"/>
      <c r="EF228" s="79" t="n"/>
      <c r="EG228" s="79" t="n"/>
      <c r="EH228" s="79" t="n"/>
      <c r="EI228" s="79" t="n"/>
      <c r="EJ228" s="79" t="n"/>
      <c r="EK228" s="79" t="n"/>
      <c r="EL228" s="79" t="n"/>
      <c r="EM228" s="79" t="n"/>
      <c r="EN228" s="79" t="n"/>
      <c r="EO228" s="79" t="n"/>
      <c r="EP228" s="79" t="n"/>
      <c r="EQ228" s="79" t="n"/>
      <c r="ER228" s="79" t="n"/>
      <c r="ES228" s="79" t="n"/>
      <c r="ET228" s="79" t="n"/>
      <c r="EU228" s="79" t="n"/>
      <c r="EV228" s="79" t="n"/>
      <c r="EW228" s="79" t="n"/>
      <c r="EX228" s="79" t="n"/>
      <c r="EY228" s="79" t="n"/>
      <c r="EZ228" s="79" t="n"/>
      <c r="FA228" s="79" t="n"/>
      <c r="FB228" s="79" t="n"/>
      <c r="FC228" s="79" t="n"/>
      <c r="FD228" s="79" t="n"/>
      <c r="FE228" s="79" t="n"/>
      <c r="FF228" s="79" t="n"/>
      <c r="FG228" s="79" t="n"/>
      <c r="FH228" s="79" t="n"/>
      <c r="FI228" s="79" t="n"/>
      <c r="FJ228" s="79" t="n"/>
      <c r="FK228" s="79" t="n"/>
      <c r="FL228" s="79" t="n"/>
      <c r="FM228" s="79" t="n"/>
      <c r="FN228" s="79" t="n"/>
      <c r="FQ228" s="78" t="n">
        <v>38</v>
      </c>
      <c r="FR228" s="79" t="n"/>
      <c r="FS228" s="79" t="n"/>
      <c r="FT228" s="79" t="n"/>
      <c r="FU228" s="79" t="n"/>
      <c r="FV228" s="79" t="n"/>
      <c r="FW228" s="79" t="n"/>
      <c r="FX228" s="79" t="n"/>
      <c r="FY228" s="79" t="n"/>
      <c r="FZ228" s="79" t="n"/>
      <c r="GA228" s="79" t="n"/>
      <c r="GB228" s="79" t="n"/>
      <c r="GC228" s="79" t="n"/>
      <c r="GD228" s="79" t="n"/>
      <c r="GE228" s="79" t="n"/>
      <c r="GF228" s="79" t="n"/>
      <c r="GG228" s="79" t="n"/>
      <c r="GH228" s="79" t="n"/>
      <c r="GI228" s="79" t="n"/>
      <c r="GJ228" s="79" t="n"/>
      <c r="GK228" s="79" t="n"/>
      <c r="GL228" s="79" t="n"/>
      <c r="GM228" s="79" t="n"/>
      <c r="GN228" s="79" t="n"/>
      <c r="GO228" s="79" t="n"/>
      <c r="GP228" s="79" t="n"/>
      <c r="GQ228" s="79" t="n"/>
      <c r="GR228" s="79" t="n"/>
      <c r="GS228" s="79" t="n"/>
      <c r="GT228" s="79" t="n"/>
      <c r="GU228" s="79" t="n"/>
      <c r="GV228" s="79" t="n"/>
      <c r="GW228" s="79" t="n"/>
      <c r="GX228" s="79" t="n"/>
      <c r="GY228" s="79" t="n"/>
      <c r="GZ228" s="79" t="n"/>
      <c r="HA228" s="79" t="n"/>
      <c r="HB228" s="79" t="n"/>
      <c r="HC228" s="79" t="n"/>
      <c r="HD228" s="79" t="n"/>
      <c r="HE228" s="79" t="n"/>
      <c r="HH228" s="78" t="n">
        <v>38</v>
      </c>
      <c r="HI228" s="79" t="n"/>
      <c r="HJ228" s="79" t="n"/>
      <c r="HK228" s="79" t="n"/>
      <c r="HL228" s="79" t="n"/>
      <c r="HM228" s="79" t="n"/>
      <c r="HN228" s="79" t="n"/>
      <c r="HO228" s="79" t="n"/>
      <c r="HP228" s="79" t="n"/>
      <c r="HQ228" s="79" t="n"/>
      <c r="HR228" s="79" t="n"/>
      <c r="HS228" s="79" t="n"/>
      <c r="HT228" s="79" t="n"/>
      <c r="HU228" s="79" t="n"/>
      <c r="HV228" s="79" t="n"/>
      <c r="HW228" s="79" t="n"/>
      <c r="HX228" s="79" t="n"/>
      <c r="HY228" s="79" t="n"/>
      <c r="HZ228" s="79" t="n"/>
      <c r="IA228" s="79" t="n"/>
      <c r="IB228" s="79" t="n"/>
      <c r="IC228" s="79" t="n"/>
      <c r="ID228" s="79" t="n"/>
      <c r="IE228" s="79" t="n"/>
      <c r="IF228" s="79" t="n"/>
      <c r="IG228" s="79" t="n"/>
      <c r="IH228" s="79" t="n"/>
      <c r="II228" s="79" t="n"/>
      <c r="IJ228" s="79" t="n"/>
      <c r="IK228" s="79" t="n"/>
      <c r="IL228" s="79" t="n"/>
      <c r="IM228" s="79" t="n"/>
      <c r="IN228" s="79" t="n"/>
      <c r="IO228" s="79" t="n"/>
      <c r="IP228" s="79" t="n"/>
      <c r="IQ228" s="79" t="n"/>
      <c r="IR228" s="79" t="n"/>
      <c r="IS228" s="79" t="n"/>
      <c r="IT228" s="79" t="n"/>
      <c r="IU228" s="79" t="n"/>
      <c r="IV228" s="79" t="n"/>
      <c r="IY228" s="78" t="n">
        <v>38</v>
      </c>
      <c r="IZ228" s="79" t="n"/>
      <c r="JA228" s="79" t="n"/>
      <c r="JB228" s="79" t="n"/>
      <c r="JC228" s="79" t="n"/>
      <c r="JD228" s="79" t="n"/>
      <c r="JE228" s="79" t="n"/>
      <c r="JF228" s="79" t="n"/>
      <c r="JG228" s="79" t="n"/>
      <c r="JH228" s="79" t="n"/>
      <c r="JI228" s="79" t="n"/>
      <c r="JJ228" s="79" t="n"/>
      <c r="JK228" s="79" t="n"/>
      <c r="JL228" s="79" t="n"/>
      <c r="JM228" s="79" t="n"/>
      <c r="JN228" s="79" t="n"/>
      <c r="JO228" s="79" t="n"/>
      <c r="JP228" s="79" t="n"/>
      <c r="JQ228" s="79" t="n"/>
      <c r="JR228" s="79" t="n"/>
      <c r="JS228" s="79" t="n"/>
      <c r="JT228" s="79" t="n"/>
      <c r="JU228" s="79" t="n"/>
      <c r="JV228" s="79" t="n"/>
      <c r="JW228" s="79" t="n"/>
      <c r="JX228" s="79" t="n"/>
      <c r="JY228" s="79" t="n"/>
      <c r="JZ228" s="79" t="n"/>
      <c r="KA228" s="79" t="n"/>
      <c r="KB228" s="79" t="n"/>
      <c r="KC228" s="79" t="n"/>
      <c r="KD228" s="79" t="n"/>
      <c r="KE228" s="79" t="n"/>
      <c r="KF228" s="79" t="n"/>
      <c r="KG228" s="79" t="n"/>
      <c r="KH228" s="79" t="n"/>
      <c r="KI228" s="79" t="n"/>
      <c r="KJ228" s="79" t="n"/>
      <c r="KK228" s="79" t="n"/>
      <c r="KL228" s="79" t="n"/>
      <c r="KM228" s="79" t="n"/>
      <c r="KP228" s="78" t="n">
        <v>38</v>
      </c>
      <c r="KQ228" s="79" t="n"/>
      <c r="KR228" s="79" t="n"/>
      <c r="KS228" s="79" t="n"/>
      <c r="KT228" s="79" t="n"/>
      <c r="KU228" s="79" t="n"/>
      <c r="KV228" s="79" t="n"/>
      <c r="KW228" s="79" t="n"/>
      <c r="KX228" s="79" t="n"/>
      <c r="KY228" s="79" t="n"/>
      <c r="KZ228" s="79" t="n"/>
      <c r="LA228" s="79" t="n"/>
      <c r="LB228" s="79" t="n"/>
      <c r="LC228" s="79" t="n"/>
      <c r="LD228" s="79" t="n"/>
      <c r="LE228" s="79" t="n"/>
      <c r="LF228" s="79" t="n"/>
      <c r="LG228" s="79" t="n"/>
      <c r="LH228" s="79" t="n"/>
      <c r="LI228" s="79" t="n"/>
      <c r="LJ228" s="79" t="n"/>
      <c r="LK228" s="79" t="n"/>
      <c r="LL228" s="79" t="n"/>
      <c r="LM228" s="79" t="n"/>
      <c r="LN228" s="79" t="n"/>
      <c r="LO228" s="79" t="n"/>
      <c r="LP228" s="79" t="n"/>
      <c r="LQ228" s="79" t="n"/>
      <c r="LR228" s="79" t="n"/>
      <c r="LS228" s="79" t="n"/>
      <c r="LT228" s="79" t="n"/>
      <c r="LU228" s="79" t="n"/>
      <c r="LV228" s="79" t="n"/>
      <c r="LW228" s="79" t="n"/>
      <c r="LX228" s="79" t="n"/>
      <c r="LY228" s="79" t="n"/>
      <c r="LZ228" s="79" t="n"/>
      <c r="MA228" s="79" t="n"/>
      <c r="MB228" s="79" t="n"/>
      <c r="MC228" s="79" t="n"/>
      <c r="MD228" s="79" t="n"/>
      <c r="MG228" s="78" t="n">
        <v>38</v>
      </c>
      <c r="MH228" s="79" t="n"/>
      <c r="MI228" s="79" t="n"/>
      <c r="MJ228" s="79" t="n"/>
      <c r="MK228" s="79" t="n"/>
      <c r="ML228" s="79" t="n"/>
      <c r="MM228" s="79" t="n"/>
      <c r="MN228" s="79" t="n"/>
      <c r="MO228" s="79" t="n"/>
      <c r="MP228" s="79" t="n"/>
      <c r="MQ228" s="79" t="n"/>
      <c r="MR228" s="79" t="n"/>
      <c r="MS228" s="79" t="n"/>
      <c r="MT228" s="79" t="n"/>
      <c r="MU228" s="79" t="n"/>
      <c r="MV228" s="79" t="n"/>
      <c r="MW228" s="79" t="n"/>
      <c r="MX228" s="79" t="n"/>
      <c r="MY228" s="79" t="n"/>
      <c r="MZ228" s="79" t="n"/>
      <c r="NA228" s="79" t="n"/>
      <c r="NB228" s="79" t="n"/>
      <c r="NC228" s="79" t="n"/>
      <c r="ND228" s="79" t="n"/>
      <c r="NE228" s="79" t="n"/>
      <c r="NF228" s="79" t="n"/>
      <c r="NG228" s="79" t="n"/>
      <c r="NH228" s="79" t="n"/>
      <c r="NI228" s="79" t="n"/>
      <c r="NJ228" s="79" t="n"/>
      <c r="NK228" s="79" t="n"/>
      <c r="NL228" s="79" t="n"/>
      <c r="NM228" s="79" t="n"/>
      <c r="NN228" s="79" t="n"/>
      <c r="NO228" s="79" t="n"/>
      <c r="NP228" s="79" t="n"/>
      <c r="NQ228" s="79" t="n"/>
      <c r="NR228" s="79" t="n"/>
      <c r="NS228" s="79" t="n"/>
      <c r="NT228" s="79" t="n"/>
      <c r="NU228" s="79" t="n"/>
      <c r="NX228" s="78" t="n">
        <v>38</v>
      </c>
      <c r="NY228" s="79" t="n"/>
      <c r="NZ228" s="79" t="n"/>
      <c r="OA228" s="79" t="n"/>
      <c r="OB228" s="79" t="n"/>
      <c r="OC228" s="79" t="n"/>
      <c r="OD228" s="79" t="n"/>
      <c r="OE228" s="79" t="n"/>
      <c r="OF228" s="79" t="n"/>
      <c r="OG228" s="79" t="n"/>
      <c r="OH228" s="79" t="n"/>
      <c r="OI228" s="79" t="n"/>
      <c r="OJ228" s="79" t="n"/>
      <c r="OK228" s="79" t="n"/>
      <c r="OL228" s="79" t="n"/>
      <c r="OM228" s="79" t="n"/>
      <c r="ON228" s="79" t="n"/>
      <c r="OO228" s="79" t="n"/>
      <c r="OP228" s="79" t="n"/>
      <c r="OQ228" s="79" t="n"/>
      <c r="OR228" s="79" t="n"/>
      <c r="OS228" s="79" t="n"/>
      <c r="OT228" s="79" t="n"/>
      <c r="OU228" s="79" t="n"/>
      <c r="OV228" s="79" t="n"/>
      <c r="OW228" s="79" t="n"/>
      <c r="OX228" s="79" t="n"/>
      <c r="OY228" s="79" t="n"/>
      <c r="OZ228" s="79" t="n"/>
      <c r="PA228" s="79" t="n"/>
      <c r="PB228" s="79" t="n"/>
      <c r="PC228" s="79" t="n"/>
      <c r="PD228" s="79" t="n"/>
      <c r="PE228" s="79" t="n"/>
      <c r="PF228" s="79" t="n"/>
      <c r="PG228" s="79" t="n"/>
      <c r="PH228" s="79" t="n"/>
      <c r="PI228" s="79" t="n"/>
      <c r="PJ228" s="79" t="n"/>
      <c r="PK228" s="79" t="n"/>
      <c r="PL228" s="79" t="n"/>
      <c r="PO228" s="78" t="n">
        <v>38</v>
      </c>
      <c r="PP228" s="79" t="n"/>
      <c r="PQ228" s="79" t="n"/>
      <c r="PR228" s="79" t="n"/>
      <c r="PS228" s="79" t="n"/>
      <c r="PT228" s="79" t="n"/>
      <c r="PU228" s="79" t="n"/>
      <c r="PV228" s="79" t="n"/>
      <c r="PW228" s="79" t="n"/>
      <c r="PX228" s="79" t="n"/>
      <c r="PY228" s="79" t="n"/>
      <c r="PZ228" s="79" t="n"/>
      <c r="QA228" s="79" t="n"/>
      <c r="QB228" s="79" t="n"/>
      <c r="QC228" s="79" t="n"/>
      <c r="QD228" s="79" t="n"/>
      <c r="QE228" s="79" t="n"/>
      <c r="QF228" s="79" t="n"/>
      <c r="QG228" s="79" t="n"/>
      <c r="QH228" s="79" t="n"/>
      <c r="QI228" s="79" t="n"/>
      <c r="QJ228" s="79" t="n"/>
      <c r="QK228" s="79" t="n"/>
      <c r="QL228" s="79" t="n"/>
      <c r="QM228" s="79" t="n"/>
      <c r="QN228" s="79" t="n"/>
      <c r="QO228" s="79" t="n"/>
      <c r="QP228" s="79" t="n"/>
      <c r="QQ228" s="79" t="n"/>
      <c r="QR228" s="79" t="n"/>
      <c r="QS228" s="79" t="n"/>
      <c r="QT228" s="79" t="n"/>
      <c r="QU228" s="79" t="n"/>
      <c r="QV228" s="79" t="n"/>
      <c r="QW228" s="79" t="n"/>
      <c r="QX228" s="79" t="n"/>
      <c r="QY228" s="79" t="n"/>
      <c r="QZ228" s="79" t="n"/>
      <c r="RA228" s="79" t="n"/>
      <c r="RB228" s="79" t="n"/>
      <c r="RC228" s="79" t="n"/>
      <c r="RF228" s="78" t="n">
        <v>38</v>
      </c>
      <c r="RG228" s="79" t="n"/>
      <c r="RH228" s="79" t="n"/>
      <c r="RI228" s="79" t="n"/>
      <c r="RJ228" s="79" t="n"/>
      <c r="RK228" s="79" t="n"/>
      <c r="RL228" s="79" t="n"/>
      <c r="RM228" s="79" t="n"/>
      <c r="RN228" s="79" t="n"/>
      <c r="RO228" s="79" t="n"/>
      <c r="RP228" s="79" t="n"/>
      <c r="RQ228" s="79" t="n"/>
      <c r="RR228" s="79" t="n"/>
      <c r="RS228" s="79" t="n"/>
      <c r="RT228" s="79" t="n"/>
      <c r="RU228" s="79" t="n"/>
      <c r="RV228" s="79" t="n"/>
      <c r="RW228" s="79" t="n"/>
      <c r="RX228" s="79" t="n"/>
      <c r="RY228" s="79" t="n"/>
      <c r="RZ228" s="79" t="n"/>
      <c r="SA228" s="79" t="n"/>
      <c r="SB228" s="79" t="n"/>
      <c r="SC228" s="79" t="n"/>
      <c r="SD228" s="79" t="n"/>
      <c r="SE228" s="79" t="n"/>
      <c r="SF228" s="79" t="n"/>
      <c r="SG228" s="79" t="n"/>
      <c r="SH228" s="79" t="n"/>
      <c r="SI228" s="79" t="n"/>
      <c r="SJ228" s="79" t="n"/>
      <c r="SK228" s="79" t="n"/>
      <c r="SL228" s="79" t="n"/>
      <c r="SM228" s="79" t="n"/>
      <c r="SN228" s="79" t="n"/>
      <c r="SO228" s="79" t="n"/>
      <c r="SP228" s="79" t="n"/>
      <c r="SQ228" s="79" t="n"/>
      <c r="SR228" s="79" t="n"/>
      <c r="SS228" s="79" t="n"/>
      <c r="ST228" s="79" t="n"/>
      <c r="SW228" s="78" t="n">
        <v>38</v>
      </c>
      <c r="SX228" s="79" t="n"/>
      <c r="SY228" s="79" t="n"/>
      <c r="SZ228" s="79" t="n"/>
      <c r="TA228" s="79" t="n"/>
      <c r="TB228" s="79" t="n"/>
      <c r="TC228" s="79" t="n"/>
      <c r="TD228" s="79" t="n"/>
      <c r="TE228" s="79" t="n"/>
      <c r="TF228" s="79" t="n"/>
      <c r="TG228" s="79" t="n"/>
      <c r="TH228" s="79" t="n"/>
      <c r="TI228" s="79" t="n"/>
      <c r="TJ228" s="79" t="n"/>
      <c r="TK228" s="79" t="n"/>
      <c r="TL228" s="79" t="n"/>
      <c r="TM228" s="79" t="n"/>
      <c r="TN228" s="79" t="n"/>
      <c r="TO228" s="79" t="n"/>
      <c r="TP228" s="79" t="n"/>
      <c r="TQ228" s="79" t="n"/>
      <c r="TR228" s="79" t="n"/>
      <c r="TS228" s="79" t="n"/>
      <c r="TT228" s="79" t="n"/>
      <c r="TU228" s="79" t="n"/>
      <c r="TV228" s="79" t="n"/>
      <c r="TW228" s="79" t="n"/>
      <c r="TX228" s="79" t="n"/>
      <c r="TY228" s="79" t="n"/>
      <c r="TZ228" s="79" t="n"/>
      <c r="UA228" s="79" t="n"/>
      <c r="UB228" s="79" t="n"/>
      <c r="UC228" s="79" t="n"/>
      <c r="UD228" s="79" t="n"/>
      <c r="UE228" s="79" t="n"/>
      <c r="UF228" s="79" t="n"/>
      <c r="UG228" s="79" t="n"/>
      <c r="UH228" s="79" t="n"/>
      <c r="UI228" s="79" t="n"/>
      <c r="UJ228" s="79" t="n"/>
      <c r="UK228" s="79" t="n"/>
      <c r="UN228" s="78" t="n">
        <v>38</v>
      </c>
      <c r="UO228" s="79" t="n"/>
      <c r="UP228" s="79" t="n"/>
      <c r="UQ228" s="79" t="n"/>
      <c r="UR228" s="79" t="n"/>
      <c r="US228" s="79" t="n"/>
      <c r="UT228" s="79" t="n"/>
      <c r="UU228" s="79" t="n"/>
      <c r="UV228" s="79" t="n"/>
      <c r="UW228" s="79" t="n"/>
      <c r="UX228" s="79" t="n"/>
      <c r="UY228" s="79" t="n"/>
      <c r="UZ228" s="79" t="n"/>
      <c r="VA228" s="79" t="n"/>
      <c r="VB228" s="79" t="n"/>
      <c r="VC228" s="79" t="n"/>
      <c r="VD228" s="79" t="n"/>
      <c r="VE228" s="79" t="n"/>
      <c r="VF228" s="79" t="n"/>
      <c r="VG228" s="79" t="n"/>
      <c r="VH228" s="79" t="n"/>
      <c r="VI228" s="79" t="n"/>
      <c r="VJ228" s="79" t="n"/>
      <c r="VK228" s="79" t="n"/>
      <c r="VL228" s="79" t="n"/>
      <c r="VM228" s="79" t="n"/>
      <c r="VN228" s="79" t="n"/>
      <c r="VO228" s="79" t="n"/>
      <c r="VP228" s="79" t="n"/>
      <c r="VQ228" s="79" t="n"/>
      <c r="VR228" s="79" t="n"/>
      <c r="VS228" s="79" t="n"/>
      <c r="VT228" s="79" t="n"/>
      <c r="VU228" s="79" t="n"/>
      <c r="VV228" s="79" t="n"/>
      <c r="VW228" s="79" t="n"/>
      <c r="VX228" s="79" t="n"/>
      <c r="VY228" s="79" t="n"/>
      <c r="VZ228" s="79" t="n"/>
      <c r="WA228" s="79" t="n"/>
      <c r="WB228" s="79" t="n"/>
      <c r="WE228" s="78" t="n">
        <v>38</v>
      </c>
      <c r="WF228" s="79" t="n"/>
      <c r="WG228" s="79" t="n"/>
      <c r="WH228" s="79" t="n"/>
      <c r="WI228" s="79" t="n"/>
      <c r="WJ228" s="79" t="n"/>
      <c r="WK228" s="79" t="n"/>
      <c r="WL228" s="79" t="n"/>
      <c r="WM228" s="79" t="n"/>
      <c r="WN228" s="79" t="n"/>
      <c r="WO228" s="79" t="n"/>
      <c r="WP228" s="79" t="n"/>
      <c r="WQ228" s="79" t="n"/>
      <c r="WR228" s="79" t="n"/>
      <c r="WS228" s="79" t="n"/>
      <c r="WT228" s="79" t="n"/>
      <c r="WU228" s="79" t="n"/>
      <c r="WV228" s="79" t="n"/>
      <c r="WW228" s="79" t="n"/>
      <c r="WX228" s="79" t="n"/>
      <c r="WY228" s="79" t="n"/>
      <c r="WZ228" s="79" t="n"/>
      <c r="XA228" s="79" t="n"/>
      <c r="XB228" s="79" t="n"/>
      <c r="XC228" s="79" t="n"/>
      <c r="XD228" s="79" t="n"/>
      <c r="XE228" s="79" t="n"/>
      <c r="XF228" s="79" t="n"/>
      <c r="XG228" s="79" t="n"/>
      <c r="XH228" s="79" t="n"/>
      <c r="XI228" s="79" t="n"/>
      <c r="XJ228" s="79" t="n"/>
      <c r="XK228" s="79" t="n"/>
      <c r="XL228" s="79" t="n"/>
      <c r="XM228" s="79" t="n"/>
      <c r="XN228" s="79" t="n"/>
      <c r="XO228" s="79" t="n"/>
      <c r="XP228" s="79" t="n"/>
      <c r="XQ228" s="79" t="n"/>
      <c r="XR228" s="79" t="n"/>
      <c r="XS228" s="79" t="n"/>
      <c r="XV228" s="78" t="n">
        <v>38</v>
      </c>
      <c r="XW228" s="79" t="n"/>
      <c r="XX228" s="79" t="n"/>
      <c r="XY228" s="79" t="n"/>
      <c r="XZ228" s="79" t="n"/>
      <c r="YA228" s="79" t="n"/>
      <c r="YB228" s="79" t="n"/>
      <c r="YC228" s="79" t="n"/>
      <c r="YD228" s="79" t="n"/>
      <c r="YE228" s="79" t="n"/>
      <c r="YF228" s="79" t="n"/>
      <c r="YG228" s="79" t="n"/>
      <c r="YH228" s="79" t="n"/>
      <c r="YI228" s="79" t="n"/>
      <c r="YJ228" s="79" t="n"/>
      <c r="YK228" s="79" t="n"/>
      <c r="YL228" s="79" t="n"/>
      <c r="YM228" s="79" t="n"/>
      <c r="YN228" s="79" t="n"/>
      <c r="YO228" s="79" t="n"/>
      <c r="YP228" s="79" t="n"/>
      <c r="YQ228" s="79" t="n"/>
      <c r="YR228" s="79" t="n"/>
      <c r="YS228" s="79" t="n"/>
      <c r="YT228" s="79" t="n"/>
      <c r="YU228" s="79" t="n"/>
      <c r="YV228" s="79" t="n"/>
      <c r="YW228" s="79" t="n"/>
      <c r="YX228" s="79" t="n"/>
      <c r="YY228" s="79" t="n"/>
      <c r="YZ228" s="79" t="n"/>
      <c r="ZA228" s="79" t="n"/>
      <c r="ZB228" s="79" t="n"/>
      <c r="ZC228" s="79" t="n"/>
      <c r="ZD228" s="79" t="n"/>
      <c r="ZE228" s="79" t="n"/>
      <c r="ZF228" s="79" t="n"/>
      <c r="ZG228" s="79" t="n"/>
      <c r="ZH228" s="79" t="n"/>
      <c r="ZI228" s="79" t="n"/>
      <c r="ZJ228" s="79" t="n"/>
      <c r="ZM228" s="78" t="n">
        <v>38</v>
      </c>
      <c r="ZN228" s="79" t="n"/>
      <c r="ZO228" s="79" t="n"/>
      <c r="ZP228" s="79" t="n"/>
      <c r="ZQ228" s="79" t="n"/>
      <c r="ZR228" s="79" t="n"/>
      <c r="ZS228" s="79" t="n"/>
      <c r="ZT228" s="79" t="n"/>
      <c r="ZU228" s="79" t="n"/>
      <c r="ZV228" s="79" t="n"/>
      <c r="ZW228" s="79" t="n"/>
      <c r="ZX228" s="79" t="n"/>
      <c r="ZY228" s="79" t="n"/>
      <c r="ZZ228" s="79" t="n"/>
      <c r="AAA228" s="79" t="n"/>
      <c r="AAB228" s="79" t="n"/>
      <c r="AAC228" s="79" t="n"/>
      <c r="AAD228" s="79" t="n"/>
      <c r="AAE228" s="79" t="n"/>
      <c r="AAF228" s="79" t="n"/>
      <c r="AAG228" s="79" t="n"/>
      <c r="AAH228" s="79" t="n"/>
      <c r="AAI228" s="79" t="n"/>
      <c r="AAJ228" s="79" t="n"/>
      <c r="AAK228" s="79" t="n"/>
      <c r="AAL228" s="79" t="n"/>
      <c r="AAM228" s="79" t="n"/>
      <c r="AAN228" s="79" t="n"/>
      <c r="AAO228" s="79" t="n"/>
      <c r="AAP228" s="79" t="n"/>
      <c r="AAQ228" s="79" t="n"/>
      <c r="AAR228" s="79" t="n"/>
      <c r="AAS228" s="79" t="n"/>
      <c r="AAT228" s="79" t="n"/>
      <c r="AAU228" s="79" t="n"/>
      <c r="AAV228" s="79" t="n"/>
      <c r="AAW228" s="79" t="n"/>
      <c r="AAX228" s="79" t="n"/>
      <c r="AAY228" s="79" t="n"/>
      <c r="AAZ228" s="79" t="n"/>
      <c r="ABA228" s="79" t="n"/>
      <c r="ABD228" s="78" t="n">
        <v>38</v>
      </c>
      <c r="ABE228" s="79" t="n"/>
      <c r="ABF228" s="79" t="n"/>
      <c r="ABG228" s="79" t="n"/>
      <c r="ABH228" s="79" t="n"/>
      <c r="ABI228" s="79" t="n"/>
      <c r="ABJ228" s="79" t="n"/>
      <c r="ABK228" s="79" t="n"/>
      <c r="ABL228" s="79" t="n"/>
      <c r="ABM228" s="79" t="n"/>
      <c r="ABN228" s="79" t="n"/>
      <c r="ABO228" s="79" t="n"/>
      <c r="ABP228" s="79" t="n"/>
      <c r="ABQ228" s="79" t="n"/>
      <c r="ABR228" s="79" t="n"/>
      <c r="ABS228" s="79" t="n"/>
      <c r="ABT228" s="79" t="n"/>
      <c r="ABU228" s="79" t="n"/>
      <c r="ABV228" s="79" t="n"/>
      <c r="ABW228" s="79" t="n"/>
      <c r="ABX228" s="79" t="n"/>
      <c r="ABY228" s="79" t="n"/>
      <c r="ABZ228" s="79" t="n"/>
      <c r="ACA228" s="79" t="n"/>
      <c r="ACB228" s="79" t="n"/>
      <c r="ACC228" s="79" t="n"/>
      <c r="ACD228" s="79" t="n"/>
      <c r="ACE228" s="79" t="n"/>
      <c r="ACF228" s="79" t="n"/>
      <c r="ACG228" s="79" t="n"/>
      <c r="ACH228" s="79" t="n"/>
      <c r="ACI228" s="79" t="n"/>
      <c r="ACJ228" s="79" t="n"/>
      <c r="ACK228" s="79" t="n"/>
      <c r="ACL228" s="79" t="n"/>
      <c r="ACM228" s="79" t="n"/>
      <c r="ACN228" s="79" t="n"/>
      <c r="ACO228" s="79" t="n"/>
      <c r="ACP228" s="79" t="n"/>
      <c r="ACQ228" s="79" t="n"/>
      <c r="ACR228" s="79" t="n"/>
      <c r="ACU228" s="78" t="n">
        <v>38</v>
      </c>
      <c r="ACV228" s="79" t="n"/>
      <c r="ACW228" s="79" t="n"/>
      <c r="ACX228" s="79" t="n"/>
      <c r="ACY228" s="79" t="n"/>
      <c r="ACZ228" s="79" t="n"/>
      <c r="ADA228" s="79" t="n"/>
      <c r="ADB228" s="79" t="n"/>
      <c r="ADC228" s="79" t="n"/>
      <c r="ADD228" s="79" t="n"/>
      <c r="ADE228" s="79" t="n"/>
      <c r="ADF228" s="79" t="n"/>
      <c r="ADG228" s="79" t="n"/>
      <c r="ADH228" s="79" t="n"/>
      <c r="ADI228" s="79" t="n"/>
      <c r="ADJ228" s="79" t="n"/>
      <c r="ADK228" s="79" t="n"/>
      <c r="ADL228" s="79" t="n"/>
      <c r="ADM228" s="79" t="n"/>
      <c r="ADN228" s="79" t="n"/>
      <c r="ADO228" s="79" t="n"/>
      <c r="ADP228" s="79" t="n"/>
      <c r="ADQ228" s="79" t="n"/>
      <c r="ADR228" s="79" t="n"/>
      <c r="ADS228" s="79" t="n"/>
      <c r="ADT228" s="79" t="n"/>
      <c r="ADU228" s="79" t="n"/>
      <c r="ADV228" s="79" t="n"/>
      <c r="ADW228" s="79" t="n"/>
      <c r="ADX228" s="79" t="n"/>
      <c r="ADY228" s="79" t="n"/>
      <c r="ADZ228" s="79" t="n"/>
      <c r="AEA228" s="79" t="n"/>
      <c r="AEB228" s="79" t="n"/>
      <c r="AEC228" s="79" t="n"/>
      <c r="AED228" s="79" t="n"/>
      <c r="AEE228" s="79" t="n"/>
      <c r="AEF228" s="79" t="n"/>
      <c r="AEG228" s="79" t="n"/>
      <c r="AEH228" s="79" t="n"/>
      <c r="AEI228" s="79" t="n"/>
      <c r="AEL228" s="78" t="n">
        <v>38</v>
      </c>
      <c r="AEM228" s="79" t="n"/>
      <c r="AEN228" s="79" t="n"/>
      <c r="AEO228" s="79" t="n"/>
      <c r="AEP228" s="79" t="n"/>
      <c r="AEQ228" s="79" t="n"/>
      <c r="AER228" s="79" t="n"/>
      <c r="AES228" s="79" t="n"/>
      <c r="AET228" s="79" t="n"/>
      <c r="AEU228" s="79" t="n"/>
      <c r="AEV228" s="79" t="n"/>
      <c r="AEW228" s="79" t="n"/>
      <c r="AEX228" s="79" t="n"/>
      <c r="AEY228" s="79" t="n"/>
      <c r="AEZ228" s="79" t="n"/>
      <c r="AFA228" s="79" t="n"/>
      <c r="AFB228" s="79" t="n"/>
      <c r="AFC228" s="79" t="n"/>
      <c r="AFD228" s="79" t="n"/>
      <c r="AFE228" s="79" t="n"/>
      <c r="AFF228" s="79" t="n"/>
      <c r="AFG228" s="79" t="n"/>
      <c r="AFH228" s="79" t="n"/>
      <c r="AFI228" s="79" t="n"/>
      <c r="AFJ228" s="79" t="n"/>
      <c r="AFK228" s="79" t="n"/>
      <c r="AFL228" s="79" t="n"/>
      <c r="AFM228" s="79" t="n"/>
      <c r="AFN228" s="79" t="n"/>
      <c r="AFO228" s="79" t="n"/>
      <c r="AFP228" s="79" t="n"/>
      <c r="AFQ228" s="79" t="n"/>
      <c r="AFR228" s="79" t="n"/>
      <c r="AFS228" s="79" t="n"/>
      <c r="AFT228" s="79" t="n"/>
      <c r="AFU228" s="79" t="n"/>
      <c r="AFV228" s="79" t="n"/>
      <c r="AFW228" s="79" t="n"/>
      <c r="AFX228" s="79" t="n"/>
      <c r="AFY228" s="79" t="n"/>
      <c r="AFZ228" s="79" t="n"/>
    </row>
    <row r="229">
      <c r="A229" s="78" t="n">
        <v>39</v>
      </c>
      <c r="B229" s="79" t="n"/>
      <c r="C229" s="79" t="n"/>
      <c r="D229" s="79" t="n"/>
      <c r="E229" s="79" t="n"/>
      <c r="F229" s="79" t="n"/>
      <c r="G229" s="79" t="n"/>
      <c r="H229" s="79" t="n"/>
      <c r="I229" s="79" t="n"/>
      <c r="J229" s="79" t="n"/>
      <c r="K229" s="79" t="n"/>
      <c r="L229" s="79" t="n"/>
      <c r="M229" s="79" t="n"/>
      <c r="N229" s="79" t="n"/>
      <c r="O229" s="79" t="n"/>
      <c r="P229" s="79" t="n"/>
      <c r="Q229" s="79" t="n"/>
      <c r="R229" s="79" t="n"/>
      <c r="S229" s="79" t="n"/>
      <c r="T229" s="79" t="n"/>
      <c r="U229" s="79" t="n"/>
      <c r="V229" s="79" t="n"/>
      <c r="W229" s="79" t="n"/>
      <c r="X229" s="79" t="n"/>
      <c r="Y229" s="79" t="n"/>
      <c r="Z229" s="79" t="n"/>
      <c r="AA229" s="79" t="n"/>
      <c r="AB229" s="79" t="n"/>
      <c r="AC229" s="79" t="n"/>
      <c r="AD229" s="79" t="n"/>
      <c r="AE229" s="79" t="n"/>
      <c r="AF229" s="79" t="n"/>
      <c r="AG229" s="79" t="n"/>
      <c r="AH229" s="79" t="n"/>
      <c r="AI229" s="79" t="n"/>
      <c r="AJ229" s="79" t="n"/>
      <c r="AK229" s="79" t="n"/>
      <c r="AL229" s="79" t="n"/>
      <c r="AM229" s="79" t="n"/>
      <c r="AN229" s="79" t="n"/>
      <c r="AO229" s="79" t="n"/>
      <c r="AR229" s="78" t="n">
        <v>39</v>
      </c>
      <c r="AS229" s="79" t="n"/>
      <c r="AT229" s="79" t="n"/>
      <c r="AU229" s="79" t="n"/>
      <c r="AV229" s="79" t="n"/>
      <c r="AW229" s="79" t="n"/>
      <c r="AX229" s="79" t="n"/>
      <c r="AY229" s="79" t="n"/>
      <c r="AZ229" s="79" t="n"/>
      <c r="BA229" s="79" t="n"/>
      <c r="BB229" s="79" t="n"/>
      <c r="BC229" s="79" t="n"/>
      <c r="BD229" s="79" t="n"/>
      <c r="BE229" s="79" t="n"/>
      <c r="BF229" s="79" t="n"/>
      <c r="BG229" s="79" t="n"/>
      <c r="BH229" s="79" t="n"/>
      <c r="BI229" s="79" t="n"/>
      <c r="BJ229" s="79" t="n"/>
      <c r="BK229" s="79" t="n"/>
      <c r="BL229" s="79" t="n"/>
      <c r="BM229" s="79" t="n"/>
      <c r="BN229" s="79" t="n"/>
      <c r="BO229" s="79" t="n"/>
      <c r="BP229" s="79" t="n"/>
      <c r="BQ229" s="79" t="n"/>
      <c r="BR229" s="79" t="n"/>
      <c r="BS229" s="79" t="n"/>
      <c r="BT229" s="79" t="n"/>
      <c r="BU229" s="79" t="n"/>
      <c r="BV229" s="79" t="n"/>
      <c r="BW229" s="79" t="n"/>
      <c r="BX229" s="79" t="n"/>
      <c r="BY229" s="79" t="n"/>
      <c r="BZ229" s="79" t="n"/>
      <c r="CA229" s="79" t="n"/>
      <c r="CB229" s="79" t="n"/>
      <c r="CC229" s="79" t="n"/>
      <c r="CD229" s="79" t="n"/>
      <c r="CE229" s="79" t="n"/>
      <c r="CF229" s="79" t="n"/>
      <c r="CI229" s="78" t="n">
        <v>39</v>
      </c>
      <c r="CJ229" s="79" t="n"/>
      <c r="CK229" s="79" t="n"/>
      <c r="CL229" s="79" t="n"/>
      <c r="CM229" s="79" t="n"/>
      <c r="CN229" s="79" t="n"/>
      <c r="CO229" s="79" t="n"/>
      <c r="CP229" s="79" t="n"/>
      <c r="CQ229" s="79" t="n"/>
      <c r="CR229" s="79" t="n"/>
      <c r="CS229" s="79" t="n"/>
      <c r="CT229" s="79" t="n"/>
      <c r="CU229" s="79" t="n"/>
      <c r="CV229" s="79" t="n"/>
      <c r="CW229" s="79" t="n"/>
      <c r="CX229" s="79" t="n"/>
      <c r="CY229" s="79" t="n"/>
      <c r="CZ229" s="79" t="n"/>
      <c r="DA229" s="79" t="n"/>
      <c r="DB229" s="79" t="n"/>
      <c r="DC229" s="79" t="n"/>
      <c r="DD229" s="79" t="n"/>
      <c r="DE229" s="79" t="n"/>
      <c r="DF229" s="79" t="n"/>
      <c r="DG229" s="79" t="n"/>
      <c r="DH229" s="79" t="n"/>
      <c r="DI229" s="79" t="n"/>
      <c r="DJ229" s="79" t="n"/>
      <c r="DK229" s="79" t="n"/>
      <c r="DL229" s="79" t="n"/>
      <c r="DM229" s="79" t="n"/>
      <c r="DN229" s="79" t="n"/>
      <c r="DO229" s="79" t="n"/>
      <c r="DP229" s="79" t="n"/>
      <c r="DQ229" s="79" t="n"/>
      <c r="DR229" s="79" t="n"/>
      <c r="DS229" s="79" t="n"/>
      <c r="DT229" s="79" t="n"/>
      <c r="DU229" s="79" t="n"/>
      <c r="DV229" s="79" t="n"/>
      <c r="DW229" s="79" t="n"/>
      <c r="DZ229" s="78" t="n">
        <v>39</v>
      </c>
      <c r="EA229" s="79" t="n"/>
      <c r="EB229" s="79" t="n"/>
      <c r="EC229" s="79" t="n"/>
      <c r="ED229" s="79" t="n"/>
      <c r="EE229" s="79" t="n"/>
      <c r="EF229" s="79" t="n"/>
      <c r="EG229" s="79" t="n"/>
      <c r="EH229" s="79" t="n"/>
      <c r="EI229" s="79" t="n"/>
      <c r="EJ229" s="79" t="n"/>
      <c r="EK229" s="79" t="n"/>
      <c r="EL229" s="79" t="n"/>
      <c r="EM229" s="79" t="n"/>
      <c r="EN229" s="79" t="n"/>
      <c r="EO229" s="79" t="n"/>
      <c r="EP229" s="79" t="n"/>
      <c r="EQ229" s="79" t="n"/>
      <c r="ER229" s="79" t="n"/>
      <c r="ES229" s="79" t="n"/>
      <c r="ET229" s="79" t="n"/>
      <c r="EU229" s="79" t="n"/>
      <c r="EV229" s="79" t="n"/>
      <c r="EW229" s="79" t="n"/>
      <c r="EX229" s="79" t="n"/>
      <c r="EY229" s="79" t="n"/>
      <c r="EZ229" s="79" t="n"/>
      <c r="FA229" s="79" t="n"/>
      <c r="FB229" s="79" t="n"/>
      <c r="FC229" s="79" t="n"/>
      <c r="FD229" s="79" t="n"/>
      <c r="FE229" s="79" t="n"/>
      <c r="FF229" s="79" t="n"/>
      <c r="FG229" s="79" t="n"/>
      <c r="FH229" s="79" t="n"/>
      <c r="FI229" s="79" t="n"/>
      <c r="FJ229" s="79" t="n"/>
      <c r="FK229" s="79" t="n"/>
      <c r="FL229" s="79" t="n"/>
      <c r="FM229" s="79" t="n"/>
      <c r="FN229" s="79" t="n"/>
      <c r="FQ229" s="78" t="n">
        <v>39</v>
      </c>
      <c r="FR229" s="79" t="n"/>
      <c r="FS229" s="79" t="n"/>
      <c r="FT229" s="79" t="n"/>
      <c r="FU229" s="79" t="n"/>
      <c r="FV229" s="79" t="n"/>
      <c r="FW229" s="79" t="n"/>
      <c r="FX229" s="79" t="n"/>
      <c r="FY229" s="79" t="n"/>
      <c r="FZ229" s="79" t="n"/>
      <c r="GA229" s="79" t="n"/>
      <c r="GB229" s="79" t="n"/>
      <c r="GC229" s="79" t="n"/>
      <c r="GD229" s="79" t="n"/>
      <c r="GE229" s="79" t="n"/>
      <c r="GF229" s="79" t="n"/>
      <c r="GG229" s="79" t="n"/>
      <c r="GH229" s="79" t="n"/>
      <c r="GI229" s="79" t="n"/>
      <c r="GJ229" s="79" t="n"/>
      <c r="GK229" s="79" t="n"/>
      <c r="GL229" s="79" t="n"/>
      <c r="GM229" s="79" t="n"/>
      <c r="GN229" s="79" t="n"/>
      <c r="GO229" s="79" t="n"/>
      <c r="GP229" s="79" t="n"/>
      <c r="GQ229" s="79" t="n"/>
      <c r="GR229" s="79" t="n"/>
      <c r="GS229" s="79" t="n"/>
      <c r="GT229" s="79" t="n"/>
      <c r="GU229" s="79" t="n"/>
      <c r="GV229" s="79" t="n"/>
      <c r="GW229" s="79" t="n"/>
      <c r="GX229" s="79" t="n"/>
      <c r="GY229" s="79" t="n"/>
      <c r="GZ229" s="79" t="n"/>
      <c r="HA229" s="79" t="n"/>
      <c r="HB229" s="79" t="n"/>
      <c r="HC229" s="79" t="n"/>
      <c r="HD229" s="79" t="n"/>
      <c r="HE229" s="79" t="n"/>
      <c r="HH229" s="78" t="n">
        <v>39</v>
      </c>
      <c r="HI229" s="79" t="n"/>
      <c r="HJ229" s="79" t="n"/>
      <c r="HK229" s="79" t="n"/>
      <c r="HL229" s="79" t="n"/>
      <c r="HM229" s="79" t="n"/>
      <c r="HN229" s="79" t="n"/>
      <c r="HO229" s="79" t="n"/>
      <c r="HP229" s="79" t="n"/>
      <c r="HQ229" s="79" t="n"/>
      <c r="HR229" s="79" t="n"/>
      <c r="HS229" s="79" t="n"/>
      <c r="HT229" s="79" t="n"/>
      <c r="HU229" s="79" t="n"/>
      <c r="HV229" s="79" t="n"/>
      <c r="HW229" s="79" t="n"/>
      <c r="HX229" s="79" t="n"/>
      <c r="HY229" s="79" t="n"/>
      <c r="HZ229" s="79" t="n"/>
      <c r="IA229" s="79" t="n"/>
      <c r="IB229" s="79" t="n"/>
      <c r="IC229" s="79" t="n"/>
      <c r="ID229" s="79" t="n"/>
      <c r="IE229" s="79" t="n"/>
      <c r="IF229" s="79" t="n"/>
      <c r="IG229" s="79" t="n"/>
      <c r="IH229" s="79" t="n"/>
      <c r="II229" s="79" t="n"/>
      <c r="IJ229" s="79" t="n"/>
      <c r="IK229" s="79" t="n"/>
      <c r="IL229" s="79" t="n"/>
      <c r="IM229" s="79" t="n"/>
      <c r="IN229" s="79" t="n"/>
      <c r="IO229" s="79" t="n"/>
      <c r="IP229" s="79" t="n"/>
      <c r="IQ229" s="79" t="n"/>
      <c r="IR229" s="79" t="n"/>
      <c r="IS229" s="79" t="n"/>
      <c r="IT229" s="79" t="n"/>
      <c r="IU229" s="79" t="n"/>
      <c r="IV229" s="79" t="n"/>
      <c r="IY229" s="78" t="n">
        <v>39</v>
      </c>
      <c r="IZ229" s="79" t="n"/>
      <c r="JA229" s="79" t="n"/>
      <c r="JB229" s="79" t="n"/>
      <c r="JC229" s="79" t="n"/>
      <c r="JD229" s="79" t="n"/>
      <c r="JE229" s="79" t="n"/>
      <c r="JF229" s="79" t="n"/>
      <c r="JG229" s="79" t="n"/>
      <c r="JH229" s="79" t="n"/>
      <c r="JI229" s="79" t="n"/>
      <c r="JJ229" s="79" t="n"/>
      <c r="JK229" s="79" t="n"/>
      <c r="JL229" s="79" t="n"/>
      <c r="JM229" s="79" t="n"/>
      <c r="JN229" s="79" t="n"/>
      <c r="JO229" s="79" t="n"/>
      <c r="JP229" s="79" t="n"/>
      <c r="JQ229" s="79" t="n"/>
      <c r="JR229" s="79" t="n"/>
      <c r="JS229" s="79" t="n"/>
      <c r="JT229" s="79" t="n"/>
      <c r="JU229" s="79" t="n"/>
      <c r="JV229" s="79" t="n"/>
      <c r="JW229" s="79" t="n"/>
      <c r="JX229" s="79" t="n"/>
      <c r="JY229" s="79" t="n"/>
      <c r="JZ229" s="79" t="n"/>
      <c r="KA229" s="79" t="n"/>
      <c r="KB229" s="79" t="n"/>
      <c r="KC229" s="79" t="n"/>
      <c r="KD229" s="79" t="n"/>
      <c r="KE229" s="79" t="n"/>
      <c r="KF229" s="79" t="n"/>
      <c r="KG229" s="79" t="n"/>
      <c r="KH229" s="79" t="n"/>
      <c r="KI229" s="79" t="n"/>
      <c r="KJ229" s="79" t="n"/>
      <c r="KK229" s="79" t="n"/>
      <c r="KL229" s="79" t="n"/>
      <c r="KM229" s="79" t="n"/>
      <c r="KP229" s="78" t="n">
        <v>39</v>
      </c>
      <c r="KQ229" s="79" t="n"/>
      <c r="KR229" s="79" t="n"/>
      <c r="KS229" s="79" t="n"/>
      <c r="KT229" s="79" t="n"/>
      <c r="KU229" s="79" t="n"/>
      <c r="KV229" s="79" t="n"/>
      <c r="KW229" s="79" t="n"/>
      <c r="KX229" s="79" t="n"/>
      <c r="KY229" s="79" t="n"/>
      <c r="KZ229" s="79" t="n"/>
      <c r="LA229" s="79" t="n"/>
      <c r="LB229" s="79" t="n"/>
      <c r="LC229" s="79" t="n"/>
      <c r="LD229" s="79" t="n"/>
      <c r="LE229" s="79" t="n"/>
      <c r="LF229" s="79" t="n"/>
      <c r="LG229" s="79" t="n"/>
      <c r="LH229" s="79" t="n"/>
      <c r="LI229" s="79" t="n"/>
      <c r="LJ229" s="79" t="n"/>
      <c r="LK229" s="79" t="n"/>
      <c r="LL229" s="79" t="n"/>
      <c r="LM229" s="79" t="n"/>
      <c r="LN229" s="79" t="n"/>
      <c r="LO229" s="79" t="n"/>
      <c r="LP229" s="79" t="n"/>
      <c r="LQ229" s="79" t="n"/>
      <c r="LR229" s="79" t="n"/>
      <c r="LS229" s="79" t="n"/>
      <c r="LT229" s="79" t="n"/>
      <c r="LU229" s="79" t="n"/>
      <c r="LV229" s="79" t="n"/>
      <c r="LW229" s="79" t="n"/>
      <c r="LX229" s="79" t="n"/>
      <c r="LY229" s="79" t="n"/>
      <c r="LZ229" s="79" t="n"/>
      <c r="MA229" s="79" t="n"/>
      <c r="MB229" s="79" t="n"/>
      <c r="MC229" s="79" t="n"/>
      <c r="MD229" s="79" t="n"/>
      <c r="MG229" s="78" t="n">
        <v>39</v>
      </c>
      <c r="MH229" s="79" t="n"/>
      <c r="MI229" s="79" t="n"/>
      <c r="MJ229" s="79" t="n"/>
      <c r="MK229" s="79" t="n"/>
      <c r="ML229" s="79" t="n"/>
      <c r="MM229" s="79" t="n"/>
      <c r="MN229" s="79" t="n"/>
      <c r="MO229" s="79" t="n"/>
      <c r="MP229" s="79" t="n"/>
      <c r="MQ229" s="79" t="n"/>
      <c r="MR229" s="79" t="n"/>
      <c r="MS229" s="79" t="n"/>
      <c r="MT229" s="79" t="n"/>
      <c r="MU229" s="79" t="n"/>
      <c r="MV229" s="79" t="n"/>
      <c r="MW229" s="79" t="n"/>
      <c r="MX229" s="79" t="n"/>
      <c r="MY229" s="79" t="n"/>
      <c r="MZ229" s="79" t="n"/>
      <c r="NA229" s="79" t="n"/>
      <c r="NB229" s="79" t="n"/>
      <c r="NC229" s="79" t="n"/>
      <c r="ND229" s="79" t="n"/>
      <c r="NE229" s="79" t="n"/>
      <c r="NF229" s="79" t="n"/>
      <c r="NG229" s="79" t="n"/>
      <c r="NH229" s="79" t="n"/>
      <c r="NI229" s="79" t="n"/>
      <c r="NJ229" s="79" t="n"/>
      <c r="NK229" s="79" t="n"/>
      <c r="NL229" s="79" t="n"/>
      <c r="NM229" s="79" t="n"/>
      <c r="NN229" s="79" t="n"/>
      <c r="NO229" s="79" t="n"/>
      <c r="NP229" s="79" t="n"/>
      <c r="NQ229" s="79" t="n"/>
      <c r="NR229" s="79" t="n"/>
      <c r="NS229" s="79" t="n"/>
      <c r="NT229" s="79" t="n"/>
      <c r="NU229" s="79" t="n"/>
      <c r="NX229" s="78" t="n">
        <v>39</v>
      </c>
      <c r="NY229" s="79" t="n"/>
      <c r="NZ229" s="79" t="n"/>
      <c r="OA229" s="79" t="n"/>
      <c r="OB229" s="79" t="n"/>
      <c r="OC229" s="79" t="n"/>
      <c r="OD229" s="79" t="n"/>
      <c r="OE229" s="79" t="n"/>
      <c r="OF229" s="79" t="n"/>
      <c r="OG229" s="79" t="n"/>
      <c r="OH229" s="79" t="n"/>
      <c r="OI229" s="79" t="n"/>
      <c r="OJ229" s="79" t="n"/>
      <c r="OK229" s="79" t="n"/>
      <c r="OL229" s="79" t="n"/>
      <c r="OM229" s="79" t="n"/>
      <c r="ON229" s="79" t="n"/>
      <c r="OO229" s="79" t="n"/>
      <c r="OP229" s="79" t="n"/>
      <c r="OQ229" s="79" t="n"/>
      <c r="OR229" s="79" t="n"/>
      <c r="OS229" s="79" t="n"/>
      <c r="OT229" s="79" t="n"/>
      <c r="OU229" s="79" t="n"/>
      <c r="OV229" s="79" t="n"/>
      <c r="OW229" s="79" t="n"/>
      <c r="OX229" s="79" t="n"/>
      <c r="OY229" s="79" t="n"/>
      <c r="OZ229" s="79" t="n"/>
      <c r="PA229" s="79" t="n"/>
      <c r="PB229" s="79" t="n"/>
      <c r="PC229" s="79" t="n"/>
      <c r="PD229" s="79" t="n"/>
      <c r="PE229" s="79" t="n"/>
      <c r="PF229" s="79" t="n"/>
      <c r="PG229" s="79" t="n"/>
      <c r="PH229" s="79" t="n"/>
      <c r="PI229" s="79" t="n"/>
      <c r="PJ229" s="79" t="n"/>
      <c r="PK229" s="79" t="n"/>
      <c r="PL229" s="79" t="n"/>
      <c r="PO229" s="78" t="n">
        <v>39</v>
      </c>
      <c r="PP229" s="79" t="n"/>
      <c r="PQ229" s="79" t="n"/>
      <c r="PR229" s="79" t="n"/>
      <c r="PS229" s="79" t="n"/>
      <c r="PT229" s="79" t="n"/>
      <c r="PU229" s="79" t="n"/>
      <c r="PV229" s="79" t="n"/>
      <c r="PW229" s="79" t="n"/>
      <c r="PX229" s="79" t="n"/>
      <c r="PY229" s="79" t="n"/>
      <c r="PZ229" s="79" t="n"/>
      <c r="QA229" s="79" t="n"/>
      <c r="QB229" s="79" t="n"/>
      <c r="QC229" s="79" t="n"/>
      <c r="QD229" s="79" t="n"/>
      <c r="QE229" s="79" t="n"/>
      <c r="QF229" s="79" t="n"/>
      <c r="QG229" s="79" t="n"/>
      <c r="QH229" s="79" t="n"/>
      <c r="QI229" s="79" t="n"/>
      <c r="QJ229" s="79" t="n"/>
      <c r="QK229" s="79" t="n"/>
      <c r="QL229" s="79" t="n"/>
      <c r="QM229" s="79" t="n"/>
      <c r="QN229" s="79" t="n"/>
      <c r="QO229" s="79" t="n"/>
      <c r="QP229" s="79" t="n"/>
      <c r="QQ229" s="79" t="n"/>
      <c r="QR229" s="79" t="n"/>
      <c r="QS229" s="79" t="n"/>
      <c r="QT229" s="79" t="n"/>
      <c r="QU229" s="79" t="n"/>
      <c r="QV229" s="79" t="n"/>
      <c r="QW229" s="79" t="n"/>
      <c r="QX229" s="79" t="n"/>
      <c r="QY229" s="79" t="n"/>
      <c r="QZ229" s="79" t="n"/>
      <c r="RA229" s="79" t="n"/>
      <c r="RB229" s="79" t="n"/>
      <c r="RC229" s="79" t="n"/>
      <c r="RF229" s="78" t="n">
        <v>39</v>
      </c>
      <c r="RG229" s="79" t="n"/>
      <c r="RH229" s="79" t="n"/>
      <c r="RI229" s="79" t="n"/>
      <c r="RJ229" s="79" t="n"/>
      <c r="RK229" s="79" t="n"/>
      <c r="RL229" s="79" t="n"/>
      <c r="RM229" s="79" t="n"/>
      <c r="RN229" s="79" t="n"/>
      <c r="RO229" s="79" t="n"/>
      <c r="RP229" s="79" t="n"/>
      <c r="RQ229" s="79" t="n"/>
      <c r="RR229" s="79" t="n"/>
      <c r="RS229" s="79" t="n"/>
      <c r="RT229" s="79" t="n"/>
      <c r="RU229" s="79" t="n"/>
      <c r="RV229" s="79" t="n"/>
      <c r="RW229" s="79" t="n"/>
      <c r="RX229" s="79" t="n"/>
      <c r="RY229" s="79" t="n"/>
      <c r="RZ229" s="79" t="n"/>
      <c r="SA229" s="79" t="n"/>
      <c r="SB229" s="79" t="n"/>
      <c r="SC229" s="79" t="n"/>
      <c r="SD229" s="79" t="n"/>
      <c r="SE229" s="79" t="n"/>
      <c r="SF229" s="79" t="n"/>
      <c r="SG229" s="79" t="n"/>
      <c r="SH229" s="79" t="n"/>
      <c r="SI229" s="79" t="n"/>
      <c r="SJ229" s="79" t="n"/>
      <c r="SK229" s="79" t="n"/>
      <c r="SL229" s="79" t="n"/>
      <c r="SM229" s="79" t="n"/>
      <c r="SN229" s="79" t="n"/>
      <c r="SO229" s="79" t="n"/>
      <c r="SP229" s="79" t="n"/>
      <c r="SQ229" s="79" t="n"/>
      <c r="SR229" s="79" t="n"/>
      <c r="SS229" s="79" t="n"/>
      <c r="ST229" s="79" t="n"/>
      <c r="SW229" s="78" t="n">
        <v>39</v>
      </c>
      <c r="SX229" s="79" t="n"/>
      <c r="SY229" s="79" t="n"/>
      <c r="SZ229" s="79" t="n"/>
      <c r="TA229" s="79" t="n"/>
      <c r="TB229" s="79" t="n"/>
      <c r="TC229" s="79" t="n"/>
      <c r="TD229" s="79" t="n"/>
      <c r="TE229" s="79" t="n"/>
      <c r="TF229" s="79" t="n"/>
      <c r="TG229" s="79" t="n"/>
      <c r="TH229" s="79" t="n"/>
      <c r="TI229" s="79" t="n"/>
      <c r="TJ229" s="79" t="n"/>
      <c r="TK229" s="79" t="n"/>
      <c r="TL229" s="79" t="n"/>
      <c r="TM229" s="79" t="n"/>
      <c r="TN229" s="79" t="n"/>
      <c r="TO229" s="79" t="n"/>
      <c r="TP229" s="79" t="n"/>
      <c r="TQ229" s="79" t="n"/>
      <c r="TR229" s="79" t="n"/>
      <c r="TS229" s="79" t="n"/>
      <c r="TT229" s="79" t="n"/>
      <c r="TU229" s="79" t="n"/>
      <c r="TV229" s="79" t="n"/>
      <c r="TW229" s="79" t="n"/>
      <c r="TX229" s="79" t="n"/>
      <c r="TY229" s="79" t="n"/>
      <c r="TZ229" s="79" t="n"/>
      <c r="UA229" s="79" t="n"/>
      <c r="UB229" s="79" t="n"/>
      <c r="UC229" s="79" t="n"/>
      <c r="UD229" s="79" t="n"/>
      <c r="UE229" s="79" t="n"/>
      <c r="UF229" s="79" t="n"/>
      <c r="UG229" s="79" t="n"/>
      <c r="UH229" s="79" t="n"/>
      <c r="UI229" s="79" t="n"/>
      <c r="UJ229" s="79" t="n"/>
      <c r="UK229" s="79" t="n"/>
      <c r="UN229" s="78" t="n">
        <v>39</v>
      </c>
      <c r="UO229" s="79" t="n"/>
      <c r="UP229" s="79" t="n"/>
      <c r="UQ229" s="79" t="n"/>
      <c r="UR229" s="79" t="n"/>
      <c r="US229" s="79" t="n"/>
      <c r="UT229" s="79" t="n"/>
      <c r="UU229" s="79" t="n"/>
      <c r="UV229" s="79" t="n"/>
      <c r="UW229" s="79" t="n"/>
      <c r="UX229" s="79" t="n"/>
      <c r="UY229" s="79" t="n"/>
      <c r="UZ229" s="79" t="n"/>
      <c r="VA229" s="79" t="n"/>
      <c r="VB229" s="79" t="n"/>
      <c r="VC229" s="79" t="n"/>
      <c r="VD229" s="79" t="n"/>
      <c r="VE229" s="79" t="n"/>
      <c r="VF229" s="79" t="n"/>
      <c r="VG229" s="79" t="n"/>
      <c r="VH229" s="79" t="n"/>
      <c r="VI229" s="79" t="n"/>
      <c r="VJ229" s="79" t="n"/>
      <c r="VK229" s="79" t="n"/>
      <c r="VL229" s="79" t="n"/>
      <c r="VM229" s="79" t="n"/>
      <c r="VN229" s="79" t="n"/>
      <c r="VO229" s="79" t="n"/>
      <c r="VP229" s="79" t="n"/>
      <c r="VQ229" s="79" t="n"/>
      <c r="VR229" s="79" t="n"/>
      <c r="VS229" s="79" t="n"/>
      <c r="VT229" s="79" t="n"/>
      <c r="VU229" s="79" t="n"/>
      <c r="VV229" s="79" t="n"/>
      <c r="VW229" s="79" t="n"/>
      <c r="VX229" s="79" t="n"/>
      <c r="VY229" s="79" t="n"/>
      <c r="VZ229" s="79" t="n"/>
      <c r="WA229" s="79" t="n"/>
      <c r="WB229" s="79" t="n"/>
      <c r="WE229" s="78" t="n">
        <v>39</v>
      </c>
      <c r="WF229" s="79" t="n"/>
      <c r="WG229" s="79" t="n"/>
      <c r="WH229" s="79" t="n"/>
      <c r="WI229" s="79" t="n"/>
      <c r="WJ229" s="79" t="n"/>
      <c r="WK229" s="79" t="n"/>
      <c r="WL229" s="79" t="n"/>
      <c r="WM229" s="79" t="n"/>
      <c r="WN229" s="79" t="n"/>
      <c r="WO229" s="79" t="n"/>
      <c r="WP229" s="79" t="n"/>
      <c r="WQ229" s="79" t="n"/>
      <c r="WR229" s="79" t="n"/>
      <c r="WS229" s="79" t="n"/>
      <c r="WT229" s="79" t="n"/>
      <c r="WU229" s="79" t="n"/>
      <c r="WV229" s="79" t="n"/>
      <c r="WW229" s="79" t="n"/>
      <c r="WX229" s="79" t="n"/>
      <c r="WY229" s="79" t="n"/>
      <c r="WZ229" s="79" t="n"/>
      <c r="XA229" s="79" t="n"/>
      <c r="XB229" s="79" t="n"/>
      <c r="XC229" s="79" t="n"/>
      <c r="XD229" s="79" t="n"/>
      <c r="XE229" s="79" t="n"/>
      <c r="XF229" s="79" t="n"/>
      <c r="XG229" s="79" t="n"/>
      <c r="XH229" s="79" t="n"/>
      <c r="XI229" s="79" t="n"/>
      <c r="XJ229" s="79" t="n"/>
      <c r="XK229" s="79" t="n"/>
      <c r="XL229" s="79" t="n"/>
      <c r="XM229" s="79" t="n"/>
      <c r="XN229" s="79" t="n"/>
      <c r="XO229" s="79" t="n"/>
      <c r="XP229" s="79" t="n"/>
      <c r="XQ229" s="79" t="n"/>
      <c r="XR229" s="79" t="n"/>
      <c r="XS229" s="79" t="n"/>
      <c r="XV229" s="78" t="n">
        <v>39</v>
      </c>
      <c r="XW229" s="79" t="n"/>
      <c r="XX229" s="79" t="n"/>
      <c r="XY229" s="79" t="n"/>
      <c r="XZ229" s="79" t="n"/>
      <c r="YA229" s="79" t="n"/>
      <c r="YB229" s="79" t="n"/>
      <c r="YC229" s="79" t="n"/>
      <c r="YD229" s="79" t="n"/>
      <c r="YE229" s="79" t="n"/>
      <c r="YF229" s="79" t="n"/>
      <c r="YG229" s="79" t="n"/>
      <c r="YH229" s="79" t="n"/>
      <c r="YI229" s="79" t="n"/>
      <c r="YJ229" s="79" t="n"/>
      <c r="YK229" s="79" t="n"/>
      <c r="YL229" s="79" t="n"/>
      <c r="YM229" s="79" t="n"/>
      <c r="YN229" s="79" t="n"/>
      <c r="YO229" s="79" t="n"/>
      <c r="YP229" s="79" t="n"/>
      <c r="YQ229" s="79" t="n"/>
      <c r="YR229" s="79" t="n"/>
      <c r="YS229" s="79" t="n"/>
      <c r="YT229" s="79" t="n"/>
      <c r="YU229" s="79" t="n"/>
      <c r="YV229" s="79" t="n"/>
      <c r="YW229" s="79" t="n"/>
      <c r="YX229" s="79" t="n"/>
      <c r="YY229" s="79" t="n"/>
      <c r="YZ229" s="79" t="n"/>
      <c r="ZA229" s="79" t="n"/>
      <c r="ZB229" s="79" t="n"/>
      <c r="ZC229" s="79" t="n"/>
      <c r="ZD229" s="79" t="n"/>
      <c r="ZE229" s="79" t="n"/>
      <c r="ZF229" s="79" t="n"/>
      <c r="ZG229" s="79" t="n"/>
      <c r="ZH229" s="79" t="n"/>
      <c r="ZI229" s="79" t="n"/>
      <c r="ZJ229" s="79" t="n"/>
      <c r="ZM229" s="78" t="n">
        <v>39</v>
      </c>
      <c r="ZN229" s="79" t="n"/>
      <c r="ZO229" s="79" t="n"/>
      <c r="ZP229" s="79" t="n"/>
      <c r="ZQ229" s="79" t="n"/>
      <c r="ZR229" s="79" t="n"/>
      <c r="ZS229" s="79" t="n"/>
      <c r="ZT229" s="79" t="n"/>
      <c r="ZU229" s="79" t="n"/>
      <c r="ZV229" s="79" t="n"/>
      <c r="ZW229" s="79" t="n"/>
      <c r="ZX229" s="79" t="n"/>
      <c r="ZY229" s="79" t="n"/>
      <c r="ZZ229" s="79" t="n"/>
      <c r="AAA229" s="79" t="n"/>
      <c r="AAB229" s="79" t="n"/>
      <c r="AAC229" s="79" t="n"/>
      <c r="AAD229" s="79" t="n"/>
      <c r="AAE229" s="79" t="n"/>
      <c r="AAF229" s="79" t="n"/>
      <c r="AAG229" s="79" t="n"/>
      <c r="AAH229" s="79" t="n"/>
      <c r="AAI229" s="79" t="n"/>
      <c r="AAJ229" s="79" t="n"/>
      <c r="AAK229" s="79" t="n"/>
      <c r="AAL229" s="79" t="n"/>
      <c r="AAM229" s="79" t="n"/>
      <c r="AAN229" s="79" t="n"/>
      <c r="AAO229" s="79" t="n"/>
      <c r="AAP229" s="79" t="n"/>
      <c r="AAQ229" s="79" t="n"/>
      <c r="AAR229" s="79" t="n"/>
      <c r="AAS229" s="79" t="n"/>
      <c r="AAT229" s="79" t="n"/>
      <c r="AAU229" s="79" t="n"/>
      <c r="AAV229" s="79" t="n"/>
      <c r="AAW229" s="79" t="n"/>
      <c r="AAX229" s="79" t="n"/>
      <c r="AAY229" s="79" t="n"/>
      <c r="AAZ229" s="79" t="n"/>
      <c r="ABA229" s="79" t="n"/>
      <c r="ABD229" s="78" t="n">
        <v>39</v>
      </c>
      <c r="ABE229" s="79" t="n"/>
      <c r="ABF229" s="79" t="n"/>
      <c r="ABG229" s="79" t="n"/>
      <c r="ABH229" s="79" t="n"/>
      <c r="ABI229" s="79" t="n"/>
      <c r="ABJ229" s="79" t="n"/>
      <c r="ABK229" s="79" t="n"/>
      <c r="ABL229" s="79" t="n"/>
      <c r="ABM229" s="79" t="n"/>
      <c r="ABN229" s="79" t="n"/>
      <c r="ABO229" s="79" t="n"/>
      <c r="ABP229" s="79" t="n"/>
      <c r="ABQ229" s="79" t="n"/>
      <c r="ABR229" s="79" t="n"/>
      <c r="ABS229" s="79" t="n"/>
      <c r="ABT229" s="79" t="n"/>
      <c r="ABU229" s="79" t="n"/>
      <c r="ABV229" s="79" t="n"/>
      <c r="ABW229" s="79" t="n"/>
      <c r="ABX229" s="79" t="n"/>
      <c r="ABY229" s="79" t="n"/>
      <c r="ABZ229" s="79" t="n"/>
      <c r="ACA229" s="79" t="n"/>
      <c r="ACB229" s="79" t="n"/>
      <c r="ACC229" s="79" t="n"/>
      <c r="ACD229" s="79" t="n"/>
      <c r="ACE229" s="79" t="n"/>
      <c r="ACF229" s="79" t="n"/>
      <c r="ACG229" s="79" t="n"/>
      <c r="ACH229" s="79" t="n"/>
      <c r="ACI229" s="79" t="n"/>
      <c r="ACJ229" s="79" t="n"/>
      <c r="ACK229" s="79" t="n"/>
      <c r="ACL229" s="79" t="n"/>
      <c r="ACM229" s="79" t="n"/>
      <c r="ACN229" s="79" t="n"/>
      <c r="ACO229" s="79" t="n"/>
      <c r="ACP229" s="79" t="n"/>
      <c r="ACQ229" s="79" t="n"/>
      <c r="ACR229" s="79" t="n"/>
      <c r="ACU229" s="78" t="n">
        <v>39</v>
      </c>
      <c r="ACV229" s="79" t="n"/>
      <c r="ACW229" s="79" t="n"/>
      <c r="ACX229" s="79" t="n"/>
      <c r="ACY229" s="79" t="n"/>
      <c r="ACZ229" s="79" t="n"/>
      <c r="ADA229" s="79" t="n"/>
      <c r="ADB229" s="79" t="n"/>
      <c r="ADC229" s="79" t="n"/>
      <c r="ADD229" s="79" t="n"/>
      <c r="ADE229" s="79" t="n"/>
      <c r="ADF229" s="79" t="n"/>
      <c r="ADG229" s="79" t="n"/>
      <c r="ADH229" s="79" t="n"/>
      <c r="ADI229" s="79" t="n"/>
      <c r="ADJ229" s="79" t="n"/>
      <c r="ADK229" s="79" t="n"/>
      <c r="ADL229" s="79" t="n"/>
      <c r="ADM229" s="79" t="n"/>
      <c r="ADN229" s="79" t="n"/>
      <c r="ADO229" s="79" t="n"/>
      <c r="ADP229" s="79" t="n"/>
      <c r="ADQ229" s="79" t="n"/>
      <c r="ADR229" s="79" t="n"/>
      <c r="ADS229" s="79" t="n"/>
      <c r="ADT229" s="79" t="n"/>
      <c r="ADU229" s="79" t="n"/>
      <c r="ADV229" s="79" t="n"/>
      <c r="ADW229" s="79" t="n"/>
      <c r="ADX229" s="79" t="n"/>
      <c r="ADY229" s="79" t="n"/>
      <c r="ADZ229" s="79" t="n"/>
      <c r="AEA229" s="79" t="n"/>
      <c r="AEB229" s="79" t="n"/>
      <c r="AEC229" s="79" t="n"/>
      <c r="AED229" s="79" t="n"/>
      <c r="AEE229" s="79" t="n"/>
      <c r="AEF229" s="79" t="n"/>
      <c r="AEG229" s="79" t="n"/>
      <c r="AEH229" s="79" t="n"/>
      <c r="AEI229" s="79" t="n"/>
      <c r="AEL229" s="78" t="n">
        <v>39</v>
      </c>
      <c r="AEM229" s="79" t="n"/>
      <c r="AEN229" s="79" t="n"/>
      <c r="AEO229" s="79" t="n"/>
      <c r="AEP229" s="79" t="n"/>
      <c r="AEQ229" s="79" t="n"/>
      <c r="AER229" s="79" t="n"/>
      <c r="AES229" s="79" t="n"/>
      <c r="AET229" s="79" t="n"/>
      <c r="AEU229" s="79" t="n"/>
      <c r="AEV229" s="79" t="n"/>
      <c r="AEW229" s="79" t="n"/>
      <c r="AEX229" s="79" t="n"/>
      <c r="AEY229" s="79" t="n"/>
      <c r="AEZ229" s="79" t="n"/>
      <c r="AFA229" s="79" t="n"/>
      <c r="AFB229" s="79" t="n"/>
      <c r="AFC229" s="79" t="n"/>
      <c r="AFD229" s="79" t="n"/>
      <c r="AFE229" s="79" t="n"/>
      <c r="AFF229" s="79" t="n"/>
      <c r="AFG229" s="79" t="n"/>
      <c r="AFH229" s="79" t="n"/>
      <c r="AFI229" s="79" t="n"/>
      <c r="AFJ229" s="79" t="n"/>
      <c r="AFK229" s="79" t="n"/>
      <c r="AFL229" s="79" t="n"/>
      <c r="AFM229" s="79" t="n"/>
      <c r="AFN229" s="79" t="n"/>
      <c r="AFO229" s="79" t="n"/>
      <c r="AFP229" s="79" t="n"/>
      <c r="AFQ229" s="79" t="n"/>
      <c r="AFR229" s="79" t="n"/>
      <c r="AFS229" s="79" t="n"/>
      <c r="AFT229" s="79" t="n"/>
      <c r="AFU229" s="79" t="n"/>
      <c r="AFV229" s="79" t="n"/>
      <c r="AFW229" s="79" t="n"/>
      <c r="AFX229" s="79" t="n"/>
      <c r="AFY229" s="79" t="n"/>
      <c r="AFZ229" s="79" t="n"/>
    </row>
    <row r="230">
      <c r="A230" s="78" t="n">
        <v>40</v>
      </c>
      <c r="B230" s="79" t="n"/>
      <c r="C230" s="79" t="n"/>
      <c r="D230" s="79" t="n"/>
      <c r="E230" s="79" t="n"/>
      <c r="F230" s="79" t="n"/>
      <c r="G230" s="79" t="n"/>
      <c r="H230" s="79" t="n"/>
      <c r="I230" s="79" t="n"/>
      <c r="J230" s="79" t="n"/>
      <c r="K230" s="79" t="n"/>
      <c r="L230" s="79" t="n"/>
      <c r="M230" s="79" t="n"/>
      <c r="N230" s="79" t="n"/>
      <c r="O230" s="79" t="n"/>
      <c r="P230" s="79" t="n"/>
      <c r="Q230" s="79" t="n"/>
      <c r="R230" s="79" t="n"/>
      <c r="S230" s="79" t="n"/>
      <c r="T230" s="79" t="n"/>
      <c r="U230" s="79" t="n"/>
      <c r="V230" s="79" t="n"/>
      <c r="W230" s="79" t="n"/>
      <c r="X230" s="79" t="n"/>
      <c r="Y230" s="79" t="n"/>
      <c r="Z230" s="79" t="n"/>
      <c r="AA230" s="79" t="n"/>
      <c r="AB230" s="79" t="n"/>
      <c r="AC230" s="79" t="n"/>
      <c r="AD230" s="79" t="n"/>
      <c r="AE230" s="79" t="n"/>
      <c r="AF230" s="79" t="n"/>
      <c r="AG230" s="79" t="n"/>
      <c r="AH230" s="79" t="n"/>
      <c r="AI230" s="79" t="n"/>
      <c r="AJ230" s="79" t="n"/>
      <c r="AK230" s="79" t="n"/>
      <c r="AL230" s="79" t="n"/>
      <c r="AM230" s="79" t="n"/>
      <c r="AN230" s="79" t="n"/>
      <c r="AO230" s="79" t="n"/>
      <c r="AR230" s="78" t="n">
        <v>40</v>
      </c>
      <c r="AS230" s="79" t="n"/>
      <c r="AT230" s="79" t="n"/>
      <c r="AU230" s="79" t="n"/>
      <c r="AV230" s="79" t="n"/>
      <c r="AW230" s="79" t="n"/>
      <c r="AX230" s="79" t="n"/>
      <c r="AY230" s="79" t="n"/>
      <c r="AZ230" s="79" t="n"/>
      <c r="BA230" s="79" t="n"/>
      <c r="BB230" s="79" t="n"/>
      <c r="BC230" s="79" t="n"/>
      <c r="BD230" s="79" t="n"/>
      <c r="BE230" s="79" t="n"/>
      <c r="BF230" s="79" t="n"/>
      <c r="BG230" s="79" t="n"/>
      <c r="BH230" s="79" t="n"/>
      <c r="BI230" s="79" t="n"/>
      <c r="BJ230" s="79" t="n"/>
      <c r="BK230" s="79" t="n"/>
      <c r="BL230" s="79" t="n"/>
      <c r="BM230" s="79" t="n"/>
      <c r="BN230" s="79" t="n"/>
      <c r="BO230" s="79" t="n"/>
      <c r="BP230" s="79" t="n"/>
      <c r="BQ230" s="79" t="n"/>
      <c r="BR230" s="79" t="n"/>
      <c r="BS230" s="79" t="n"/>
      <c r="BT230" s="79" t="n"/>
      <c r="BU230" s="79" t="n"/>
      <c r="BV230" s="79" t="n"/>
      <c r="BW230" s="79" t="n"/>
      <c r="BX230" s="79" t="n"/>
      <c r="BY230" s="79" t="n"/>
      <c r="BZ230" s="79" t="n"/>
      <c r="CA230" s="79" t="n"/>
      <c r="CB230" s="79" t="n"/>
      <c r="CC230" s="79" t="n"/>
      <c r="CD230" s="79" t="n"/>
      <c r="CE230" s="79" t="n"/>
      <c r="CF230" s="79" t="n"/>
      <c r="CI230" s="78" t="n">
        <v>40</v>
      </c>
      <c r="CJ230" s="79" t="n"/>
      <c r="CK230" s="79" t="n"/>
      <c r="CL230" s="79" t="n"/>
      <c r="CM230" s="79" t="n"/>
      <c r="CN230" s="79" t="n"/>
      <c r="CO230" s="79" t="n"/>
      <c r="CP230" s="79" t="n"/>
      <c r="CQ230" s="79" t="n"/>
      <c r="CR230" s="79" t="n"/>
      <c r="CS230" s="79" t="n"/>
      <c r="CT230" s="79" t="n"/>
      <c r="CU230" s="79" t="n"/>
      <c r="CV230" s="79" t="n"/>
      <c r="CW230" s="79" t="n"/>
      <c r="CX230" s="79" t="n"/>
      <c r="CY230" s="79" t="n"/>
      <c r="CZ230" s="79" t="n"/>
      <c r="DA230" s="79" t="n"/>
      <c r="DB230" s="79" t="n"/>
      <c r="DC230" s="79" t="n"/>
      <c r="DD230" s="79" t="n"/>
      <c r="DE230" s="79" t="n"/>
      <c r="DF230" s="79" t="n"/>
      <c r="DG230" s="79" t="n"/>
      <c r="DH230" s="79" t="n"/>
      <c r="DI230" s="79" t="n"/>
      <c r="DJ230" s="79" t="n"/>
      <c r="DK230" s="79" t="n"/>
      <c r="DL230" s="79" t="n"/>
      <c r="DM230" s="79" t="n"/>
      <c r="DN230" s="79" t="n"/>
      <c r="DO230" s="79" t="n"/>
      <c r="DP230" s="79" t="n"/>
      <c r="DQ230" s="79" t="n"/>
      <c r="DR230" s="79" t="n"/>
      <c r="DS230" s="79" t="n"/>
      <c r="DT230" s="79" t="n"/>
      <c r="DU230" s="79" t="n"/>
      <c r="DV230" s="79" t="n"/>
      <c r="DW230" s="79" t="n"/>
      <c r="DZ230" s="78" t="n">
        <v>40</v>
      </c>
      <c r="EA230" s="79" t="n"/>
      <c r="EB230" s="79" t="n"/>
      <c r="EC230" s="79" t="n"/>
      <c r="ED230" s="79" t="n"/>
      <c r="EE230" s="79" t="n"/>
      <c r="EF230" s="79" t="n"/>
      <c r="EG230" s="79" t="n"/>
      <c r="EH230" s="79" t="n"/>
      <c r="EI230" s="79" t="n"/>
      <c r="EJ230" s="79" t="n"/>
      <c r="EK230" s="79" t="n"/>
      <c r="EL230" s="79" t="n"/>
      <c r="EM230" s="79" t="n"/>
      <c r="EN230" s="79" t="n"/>
      <c r="EO230" s="79" t="n"/>
      <c r="EP230" s="79" t="n"/>
      <c r="EQ230" s="79" t="n"/>
      <c r="ER230" s="79" t="n"/>
      <c r="ES230" s="79" t="n"/>
      <c r="ET230" s="79" t="n"/>
      <c r="EU230" s="79" t="n"/>
      <c r="EV230" s="79" t="n"/>
      <c r="EW230" s="79" t="n"/>
      <c r="EX230" s="79" t="n"/>
      <c r="EY230" s="79" t="n"/>
      <c r="EZ230" s="79" t="n"/>
      <c r="FA230" s="79" t="n"/>
      <c r="FB230" s="79" t="n"/>
      <c r="FC230" s="79" t="n"/>
      <c r="FD230" s="79" t="n"/>
      <c r="FE230" s="79" t="n"/>
      <c r="FF230" s="79" t="n"/>
      <c r="FG230" s="79" t="n"/>
      <c r="FH230" s="79" t="n"/>
      <c r="FI230" s="79" t="n"/>
      <c r="FJ230" s="79" t="n"/>
      <c r="FK230" s="79" t="n"/>
      <c r="FL230" s="79" t="n"/>
      <c r="FM230" s="79" t="n"/>
      <c r="FN230" s="79" t="n"/>
      <c r="FQ230" s="78" t="n">
        <v>40</v>
      </c>
      <c r="FR230" s="79" t="n"/>
      <c r="FS230" s="79" t="n"/>
      <c r="FT230" s="79" t="n"/>
      <c r="FU230" s="79" t="n"/>
      <c r="FV230" s="79" t="n"/>
      <c r="FW230" s="79" t="n"/>
      <c r="FX230" s="79" t="n"/>
      <c r="FY230" s="79" t="n"/>
      <c r="FZ230" s="79" t="n"/>
      <c r="GA230" s="79" t="n"/>
      <c r="GB230" s="79" t="n"/>
      <c r="GC230" s="79" t="n"/>
      <c r="GD230" s="79" t="n"/>
      <c r="GE230" s="79" t="n"/>
      <c r="GF230" s="79" t="n"/>
      <c r="GG230" s="79" t="n"/>
      <c r="GH230" s="79" t="n"/>
      <c r="GI230" s="79" t="n"/>
      <c r="GJ230" s="79" t="n"/>
      <c r="GK230" s="79" t="n"/>
      <c r="GL230" s="79" t="n"/>
      <c r="GM230" s="79" t="n"/>
      <c r="GN230" s="79" t="n"/>
      <c r="GO230" s="79" t="n"/>
      <c r="GP230" s="79" t="n"/>
      <c r="GQ230" s="79" t="n"/>
      <c r="GR230" s="79" t="n"/>
      <c r="GS230" s="79" t="n"/>
      <c r="GT230" s="79" t="n"/>
      <c r="GU230" s="79" t="n"/>
      <c r="GV230" s="79" t="n"/>
      <c r="GW230" s="79" t="n"/>
      <c r="GX230" s="79" t="n"/>
      <c r="GY230" s="79" t="n"/>
      <c r="GZ230" s="79" t="n"/>
      <c r="HA230" s="79" t="n"/>
      <c r="HB230" s="79" t="n"/>
      <c r="HC230" s="79" t="n"/>
      <c r="HD230" s="79" t="n"/>
      <c r="HE230" s="79" t="n"/>
      <c r="HH230" s="78" t="n">
        <v>40</v>
      </c>
      <c r="HI230" s="79" t="n"/>
      <c r="HJ230" s="79" t="n"/>
      <c r="HK230" s="79" t="n"/>
      <c r="HL230" s="79" t="n"/>
      <c r="HM230" s="79" t="n"/>
      <c r="HN230" s="79" t="n"/>
      <c r="HO230" s="79" t="n"/>
      <c r="HP230" s="79" t="n"/>
      <c r="HQ230" s="79" t="n"/>
      <c r="HR230" s="79" t="n"/>
      <c r="HS230" s="79" t="n"/>
      <c r="HT230" s="79" t="n"/>
      <c r="HU230" s="79" t="n"/>
      <c r="HV230" s="79" t="n"/>
      <c r="HW230" s="79" t="n"/>
      <c r="HX230" s="79" t="n"/>
      <c r="HY230" s="79" t="n"/>
      <c r="HZ230" s="79" t="n"/>
      <c r="IA230" s="79" t="n"/>
      <c r="IB230" s="79" t="n"/>
      <c r="IC230" s="79" t="n"/>
      <c r="ID230" s="79" t="n"/>
      <c r="IE230" s="79" t="n"/>
      <c r="IF230" s="79" t="n"/>
      <c r="IG230" s="79" t="n"/>
      <c r="IH230" s="79" t="n"/>
      <c r="II230" s="79" t="n"/>
      <c r="IJ230" s="79" t="n"/>
      <c r="IK230" s="79" t="n"/>
      <c r="IL230" s="79" t="n"/>
      <c r="IM230" s="79" t="n"/>
      <c r="IN230" s="79" t="n"/>
      <c r="IO230" s="79" t="n"/>
      <c r="IP230" s="79" t="n"/>
      <c r="IQ230" s="79" t="n"/>
      <c r="IR230" s="79" t="n"/>
      <c r="IS230" s="79" t="n"/>
      <c r="IT230" s="79" t="n"/>
      <c r="IU230" s="79" t="n"/>
      <c r="IV230" s="79" t="n"/>
      <c r="IY230" s="78" t="n">
        <v>40</v>
      </c>
      <c r="IZ230" s="79" t="n"/>
      <c r="JA230" s="79" t="n"/>
      <c r="JB230" s="79" t="n"/>
      <c r="JC230" s="79" t="n"/>
      <c r="JD230" s="79" t="n"/>
      <c r="JE230" s="79" t="n"/>
      <c r="JF230" s="79" t="n"/>
      <c r="JG230" s="79" t="n"/>
      <c r="JH230" s="79" t="n"/>
      <c r="JI230" s="79" t="n"/>
      <c r="JJ230" s="79" t="n"/>
      <c r="JK230" s="79" t="n"/>
      <c r="JL230" s="79" t="n"/>
      <c r="JM230" s="79" t="n"/>
      <c r="JN230" s="79" t="n"/>
      <c r="JO230" s="79" t="n"/>
      <c r="JP230" s="79" t="n"/>
      <c r="JQ230" s="79" t="n"/>
      <c r="JR230" s="79" t="n"/>
      <c r="JS230" s="79" t="n"/>
      <c r="JT230" s="79" t="n"/>
      <c r="JU230" s="79" t="n"/>
      <c r="JV230" s="79" t="n"/>
      <c r="JW230" s="79" t="n"/>
      <c r="JX230" s="79" t="n"/>
      <c r="JY230" s="79" t="n"/>
      <c r="JZ230" s="79" t="n"/>
      <c r="KA230" s="79" t="n"/>
      <c r="KB230" s="79" t="n"/>
      <c r="KC230" s="79" t="n"/>
      <c r="KD230" s="79" t="n"/>
      <c r="KE230" s="79" t="n"/>
      <c r="KF230" s="79" t="n"/>
      <c r="KG230" s="79" t="n"/>
      <c r="KH230" s="79" t="n"/>
      <c r="KI230" s="79" t="n"/>
      <c r="KJ230" s="79" t="n"/>
      <c r="KK230" s="79" t="n"/>
      <c r="KL230" s="79" t="n"/>
      <c r="KM230" s="79" t="n"/>
      <c r="KP230" s="78" t="n">
        <v>40</v>
      </c>
      <c r="KQ230" s="79" t="n"/>
      <c r="KR230" s="79" t="n"/>
      <c r="KS230" s="79" t="n"/>
      <c r="KT230" s="79" t="n"/>
      <c r="KU230" s="79" t="n"/>
      <c r="KV230" s="79" t="n"/>
      <c r="KW230" s="79" t="n"/>
      <c r="KX230" s="79" t="n"/>
      <c r="KY230" s="79" t="n"/>
      <c r="KZ230" s="79" t="n"/>
      <c r="LA230" s="79" t="n"/>
      <c r="LB230" s="79" t="n"/>
      <c r="LC230" s="79" t="n"/>
      <c r="LD230" s="79" t="n"/>
      <c r="LE230" s="79" t="n"/>
      <c r="LF230" s="79" t="n"/>
      <c r="LG230" s="79" t="n"/>
      <c r="LH230" s="79" t="n"/>
      <c r="LI230" s="79" t="n"/>
      <c r="LJ230" s="79" t="n"/>
      <c r="LK230" s="79" t="n"/>
      <c r="LL230" s="79" t="n"/>
      <c r="LM230" s="79" t="n"/>
      <c r="LN230" s="79" t="n"/>
      <c r="LO230" s="79" t="n"/>
      <c r="LP230" s="79" t="n"/>
      <c r="LQ230" s="79" t="n"/>
      <c r="LR230" s="79" t="n"/>
      <c r="LS230" s="79" t="n"/>
      <c r="LT230" s="79" t="n"/>
      <c r="LU230" s="79" t="n"/>
      <c r="LV230" s="79" t="n"/>
      <c r="LW230" s="79" t="n"/>
      <c r="LX230" s="79" t="n"/>
      <c r="LY230" s="79" t="n"/>
      <c r="LZ230" s="79" t="n"/>
      <c r="MA230" s="79" t="n"/>
      <c r="MB230" s="79" t="n"/>
      <c r="MC230" s="79" t="n"/>
      <c r="MD230" s="79" t="n"/>
      <c r="MG230" s="78" t="n">
        <v>40</v>
      </c>
      <c r="MH230" s="79" t="n"/>
      <c r="MI230" s="79" t="n"/>
      <c r="MJ230" s="79" t="n"/>
      <c r="MK230" s="79" t="n"/>
      <c r="ML230" s="79" t="n"/>
      <c r="MM230" s="79" t="n"/>
      <c r="MN230" s="79" t="n"/>
      <c r="MO230" s="79" t="n"/>
      <c r="MP230" s="79" t="n"/>
      <c r="MQ230" s="79" t="n"/>
      <c r="MR230" s="79" t="n"/>
      <c r="MS230" s="79" t="n"/>
      <c r="MT230" s="79" t="n"/>
      <c r="MU230" s="79" t="n"/>
      <c r="MV230" s="79" t="n"/>
      <c r="MW230" s="79" t="n"/>
      <c r="MX230" s="79" t="n"/>
      <c r="MY230" s="79" t="n"/>
      <c r="MZ230" s="79" t="n"/>
      <c r="NA230" s="79" t="n"/>
      <c r="NB230" s="79" t="n"/>
      <c r="NC230" s="79" t="n"/>
      <c r="ND230" s="79" t="n"/>
      <c r="NE230" s="79" t="n"/>
      <c r="NF230" s="79" t="n"/>
      <c r="NG230" s="79" t="n"/>
      <c r="NH230" s="79" t="n"/>
      <c r="NI230" s="79" t="n"/>
      <c r="NJ230" s="79" t="n"/>
      <c r="NK230" s="79" t="n"/>
      <c r="NL230" s="79" t="n"/>
      <c r="NM230" s="79" t="n"/>
      <c r="NN230" s="79" t="n"/>
      <c r="NO230" s="79" t="n"/>
      <c r="NP230" s="79" t="n"/>
      <c r="NQ230" s="79" t="n"/>
      <c r="NR230" s="79" t="n"/>
      <c r="NS230" s="79" t="n"/>
      <c r="NT230" s="79" t="n"/>
      <c r="NU230" s="79" t="n"/>
      <c r="NX230" s="78" t="n">
        <v>40</v>
      </c>
      <c r="NY230" s="79" t="n"/>
      <c r="NZ230" s="79" t="n"/>
      <c r="OA230" s="79" t="n"/>
      <c r="OB230" s="79" t="n"/>
      <c r="OC230" s="79" t="n"/>
      <c r="OD230" s="79" t="n"/>
      <c r="OE230" s="79" t="n"/>
      <c r="OF230" s="79" t="n"/>
      <c r="OG230" s="79" t="n"/>
      <c r="OH230" s="79" t="n"/>
      <c r="OI230" s="79" t="n"/>
      <c r="OJ230" s="79" t="n"/>
      <c r="OK230" s="79" t="n"/>
      <c r="OL230" s="79" t="n"/>
      <c r="OM230" s="79" t="n"/>
      <c r="ON230" s="79" t="n"/>
      <c r="OO230" s="79" t="n"/>
      <c r="OP230" s="79" t="n"/>
      <c r="OQ230" s="79" t="n"/>
      <c r="OR230" s="79" t="n"/>
      <c r="OS230" s="79" t="n"/>
      <c r="OT230" s="79" t="n"/>
      <c r="OU230" s="79" t="n"/>
      <c r="OV230" s="79" t="n"/>
      <c r="OW230" s="79" t="n"/>
      <c r="OX230" s="79" t="n"/>
      <c r="OY230" s="79" t="n"/>
      <c r="OZ230" s="79" t="n"/>
      <c r="PA230" s="79" t="n"/>
      <c r="PB230" s="79" t="n"/>
      <c r="PC230" s="79" t="n"/>
      <c r="PD230" s="79" t="n"/>
      <c r="PE230" s="79" t="n"/>
      <c r="PF230" s="79" t="n"/>
      <c r="PG230" s="79" t="n"/>
      <c r="PH230" s="79" t="n"/>
      <c r="PI230" s="79" t="n"/>
      <c r="PJ230" s="79" t="n"/>
      <c r="PK230" s="79" t="n"/>
      <c r="PL230" s="79" t="n"/>
      <c r="PO230" s="78" t="n">
        <v>40</v>
      </c>
      <c r="PP230" s="79" t="n"/>
      <c r="PQ230" s="79" t="n"/>
      <c r="PR230" s="79" t="n"/>
      <c r="PS230" s="79" t="n"/>
      <c r="PT230" s="79" t="n"/>
      <c r="PU230" s="79" t="n"/>
      <c r="PV230" s="79" t="n"/>
      <c r="PW230" s="79" t="n"/>
      <c r="PX230" s="79" t="n"/>
      <c r="PY230" s="79" t="n"/>
      <c r="PZ230" s="79" t="n"/>
      <c r="QA230" s="79" t="n"/>
      <c r="QB230" s="79" t="n"/>
      <c r="QC230" s="79" t="n"/>
      <c r="QD230" s="79" t="n"/>
      <c r="QE230" s="79" t="n"/>
      <c r="QF230" s="79" t="n"/>
      <c r="QG230" s="79" t="n"/>
      <c r="QH230" s="79" t="n"/>
      <c r="QI230" s="79" t="n"/>
      <c r="QJ230" s="79" t="n"/>
      <c r="QK230" s="79" t="n"/>
      <c r="QL230" s="79" t="n"/>
      <c r="QM230" s="79" t="n"/>
      <c r="QN230" s="79" t="n"/>
      <c r="QO230" s="79" t="n"/>
      <c r="QP230" s="79" t="n"/>
      <c r="QQ230" s="79" t="n"/>
      <c r="QR230" s="79" t="n"/>
      <c r="QS230" s="79" t="n"/>
      <c r="QT230" s="79" t="n"/>
      <c r="QU230" s="79" t="n"/>
      <c r="QV230" s="79" t="n"/>
      <c r="QW230" s="79" t="n"/>
      <c r="QX230" s="79" t="n"/>
      <c r="QY230" s="79" t="n"/>
      <c r="QZ230" s="79" t="n"/>
      <c r="RA230" s="79" t="n"/>
      <c r="RB230" s="79" t="n"/>
      <c r="RC230" s="79" t="n"/>
      <c r="RF230" s="78" t="n">
        <v>40</v>
      </c>
      <c r="RG230" s="79" t="n"/>
      <c r="RH230" s="79" t="n"/>
      <c r="RI230" s="79" t="n"/>
      <c r="RJ230" s="79" t="n"/>
      <c r="RK230" s="79" t="n"/>
      <c r="RL230" s="79" t="n"/>
      <c r="RM230" s="79" t="n"/>
      <c r="RN230" s="79" t="n"/>
      <c r="RO230" s="79" t="n"/>
      <c r="RP230" s="79" t="n"/>
      <c r="RQ230" s="79" t="n"/>
      <c r="RR230" s="79" t="n"/>
      <c r="RS230" s="79" t="n"/>
      <c r="RT230" s="79" t="n"/>
      <c r="RU230" s="79" t="n"/>
      <c r="RV230" s="79" t="n"/>
      <c r="RW230" s="79" t="n"/>
      <c r="RX230" s="79" t="n"/>
      <c r="RY230" s="79" t="n"/>
      <c r="RZ230" s="79" t="n"/>
      <c r="SA230" s="79" t="n"/>
      <c r="SB230" s="79" t="n"/>
      <c r="SC230" s="79" t="n"/>
      <c r="SD230" s="79" t="n"/>
      <c r="SE230" s="79" t="n"/>
      <c r="SF230" s="79" t="n"/>
      <c r="SG230" s="79" t="n"/>
      <c r="SH230" s="79" t="n"/>
      <c r="SI230" s="79" t="n"/>
      <c r="SJ230" s="79" t="n"/>
      <c r="SK230" s="79" t="n"/>
      <c r="SL230" s="79" t="n"/>
      <c r="SM230" s="79" t="n"/>
      <c r="SN230" s="79" t="n"/>
      <c r="SO230" s="79" t="n"/>
      <c r="SP230" s="79" t="n"/>
      <c r="SQ230" s="79" t="n"/>
      <c r="SR230" s="79" t="n"/>
      <c r="SS230" s="79" t="n"/>
      <c r="ST230" s="79" t="n"/>
      <c r="SW230" s="78" t="n">
        <v>40</v>
      </c>
      <c r="SX230" s="79" t="n"/>
      <c r="SY230" s="79" t="n"/>
      <c r="SZ230" s="79" t="n"/>
      <c r="TA230" s="79" t="n"/>
      <c r="TB230" s="79" t="n"/>
      <c r="TC230" s="79" t="n"/>
      <c r="TD230" s="79" t="n"/>
      <c r="TE230" s="79" t="n"/>
      <c r="TF230" s="79" t="n"/>
      <c r="TG230" s="79" t="n"/>
      <c r="TH230" s="79" t="n"/>
      <c r="TI230" s="79" t="n"/>
      <c r="TJ230" s="79" t="n"/>
      <c r="TK230" s="79" t="n"/>
      <c r="TL230" s="79" t="n"/>
      <c r="TM230" s="79" t="n"/>
      <c r="TN230" s="79" t="n"/>
      <c r="TO230" s="79" t="n"/>
      <c r="TP230" s="79" t="n"/>
      <c r="TQ230" s="79" t="n"/>
      <c r="TR230" s="79" t="n"/>
      <c r="TS230" s="79" t="n"/>
      <c r="TT230" s="79" t="n"/>
      <c r="TU230" s="79" t="n"/>
      <c r="TV230" s="79" t="n"/>
      <c r="TW230" s="79" t="n"/>
      <c r="TX230" s="79" t="n"/>
      <c r="TY230" s="79" t="n"/>
      <c r="TZ230" s="79" t="n"/>
      <c r="UA230" s="79" t="n"/>
      <c r="UB230" s="79" t="n"/>
      <c r="UC230" s="79" t="n"/>
      <c r="UD230" s="79" t="n"/>
      <c r="UE230" s="79" t="n"/>
      <c r="UF230" s="79" t="n"/>
      <c r="UG230" s="79" t="n"/>
      <c r="UH230" s="79" t="n"/>
      <c r="UI230" s="79" t="n"/>
      <c r="UJ230" s="79" t="n"/>
      <c r="UK230" s="79" t="n"/>
      <c r="UN230" s="78" t="n">
        <v>40</v>
      </c>
      <c r="UO230" s="79" t="n"/>
      <c r="UP230" s="79" t="n"/>
      <c r="UQ230" s="79" t="n"/>
      <c r="UR230" s="79" t="n"/>
      <c r="US230" s="79" t="n"/>
      <c r="UT230" s="79" t="n"/>
      <c r="UU230" s="79" t="n"/>
      <c r="UV230" s="79" t="n"/>
      <c r="UW230" s="79" t="n"/>
      <c r="UX230" s="79" t="n"/>
      <c r="UY230" s="79" t="n"/>
      <c r="UZ230" s="79" t="n"/>
      <c r="VA230" s="79" t="n"/>
      <c r="VB230" s="79" t="n"/>
      <c r="VC230" s="79" t="n"/>
      <c r="VD230" s="79" t="n"/>
      <c r="VE230" s="79" t="n"/>
      <c r="VF230" s="79" t="n"/>
      <c r="VG230" s="79" t="n"/>
      <c r="VH230" s="79" t="n"/>
      <c r="VI230" s="79" t="n"/>
      <c r="VJ230" s="79" t="n"/>
      <c r="VK230" s="79" t="n"/>
      <c r="VL230" s="79" t="n"/>
      <c r="VM230" s="79" t="n"/>
      <c r="VN230" s="79" t="n"/>
      <c r="VO230" s="79" t="n"/>
      <c r="VP230" s="79" t="n"/>
      <c r="VQ230" s="79" t="n"/>
      <c r="VR230" s="79" t="n"/>
      <c r="VS230" s="79" t="n"/>
      <c r="VT230" s="79" t="n"/>
      <c r="VU230" s="79" t="n"/>
      <c r="VV230" s="79" t="n"/>
      <c r="VW230" s="79" t="n"/>
      <c r="VX230" s="79" t="n"/>
      <c r="VY230" s="79" t="n"/>
      <c r="VZ230" s="79" t="n"/>
      <c r="WA230" s="79" t="n"/>
      <c r="WB230" s="79" t="n"/>
      <c r="WE230" s="78" t="n">
        <v>40</v>
      </c>
      <c r="WF230" s="79" t="n"/>
      <c r="WG230" s="79" t="n"/>
      <c r="WH230" s="79" t="n"/>
      <c r="WI230" s="79" t="n"/>
      <c r="WJ230" s="79" t="n"/>
      <c r="WK230" s="79" t="n"/>
      <c r="WL230" s="79" t="n"/>
      <c r="WM230" s="79" t="n"/>
      <c r="WN230" s="79" t="n"/>
      <c r="WO230" s="79" t="n"/>
      <c r="WP230" s="79" t="n"/>
      <c r="WQ230" s="79" t="n"/>
      <c r="WR230" s="79" t="n"/>
      <c r="WS230" s="79" t="n"/>
      <c r="WT230" s="79" t="n"/>
      <c r="WU230" s="79" t="n"/>
      <c r="WV230" s="79" t="n"/>
      <c r="WW230" s="79" t="n"/>
      <c r="WX230" s="79" t="n"/>
      <c r="WY230" s="79" t="n"/>
      <c r="WZ230" s="79" t="n"/>
      <c r="XA230" s="79" t="n"/>
      <c r="XB230" s="79" t="n"/>
      <c r="XC230" s="79" t="n"/>
      <c r="XD230" s="79" t="n"/>
      <c r="XE230" s="79" t="n"/>
      <c r="XF230" s="79" t="n"/>
      <c r="XG230" s="79" t="n"/>
      <c r="XH230" s="79" t="n"/>
      <c r="XI230" s="79" t="n"/>
      <c r="XJ230" s="79" t="n"/>
      <c r="XK230" s="79" t="n"/>
      <c r="XL230" s="79" t="n"/>
      <c r="XM230" s="79" t="n"/>
      <c r="XN230" s="79" t="n"/>
      <c r="XO230" s="79" t="n"/>
      <c r="XP230" s="79" t="n"/>
      <c r="XQ230" s="79" t="n"/>
      <c r="XR230" s="79" t="n"/>
      <c r="XS230" s="79" t="n"/>
      <c r="XV230" s="78" t="n">
        <v>40</v>
      </c>
      <c r="XW230" s="79" t="n"/>
      <c r="XX230" s="79" t="n"/>
      <c r="XY230" s="79" t="n"/>
      <c r="XZ230" s="79" t="n"/>
      <c r="YA230" s="79" t="n"/>
      <c r="YB230" s="79" t="n"/>
      <c r="YC230" s="79" t="n"/>
      <c r="YD230" s="79" t="n"/>
      <c r="YE230" s="79" t="n"/>
      <c r="YF230" s="79" t="n"/>
      <c r="YG230" s="79" t="n"/>
      <c r="YH230" s="79" t="n"/>
      <c r="YI230" s="79" t="n"/>
      <c r="YJ230" s="79" t="n"/>
      <c r="YK230" s="79" t="n"/>
      <c r="YL230" s="79" t="n"/>
      <c r="YM230" s="79" t="n"/>
      <c r="YN230" s="79" t="n"/>
      <c r="YO230" s="79" t="n"/>
      <c r="YP230" s="79" t="n"/>
      <c r="YQ230" s="79" t="n"/>
      <c r="YR230" s="79" t="n"/>
      <c r="YS230" s="79" t="n"/>
      <c r="YT230" s="79" t="n"/>
      <c r="YU230" s="79" t="n"/>
      <c r="YV230" s="79" t="n"/>
      <c r="YW230" s="79" t="n"/>
      <c r="YX230" s="79" t="n"/>
      <c r="YY230" s="79" t="n"/>
      <c r="YZ230" s="79" t="n"/>
      <c r="ZA230" s="79" t="n"/>
      <c r="ZB230" s="79" t="n"/>
      <c r="ZC230" s="79" t="n"/>
      <c r="ZD230" s="79" t="n"/>
      <c r="ZE230" s="79" t="n"/>
      <c r="ZF230" s="79" t="n"/>
      <c r="ZG230" s="79" t="n"/>
      <c r="ZH230" s="79" t="n"/>
      <c r="ZI230" s="79" t="n"/>
      <c r="ZJ230" s="79" t="n"/>
      <c r="ZM230" s="78" t="n">
        <v>40</v>
      </c>
      <c r="ZN230" s="79" t="n"/>
      <c r="ZO230" s="79" t="n"/>
      <c r="ZP230" s="79" t="n"/>
      <c r="ZQ230" s="79" t="n"/>
      <c r="ZR230" s="79" t="n"/>
      <c r="ZS230" s="79" t="n"/>
      <c r="ZT230" s="79" t="n"/>
      <c r="ZU230" s="79" t="n"/>
      <c r="ZV230" s="79" t="n"/>
      <c r="ZW230" s="79" t="n"/>
      <c r="ZX230" s="79" t="n"/>
      <c r="ZY230" s="79" t="n"/>
      <c r="ZZ230" s="79" t="n"/>
      <c r="AAA230" s="79" t="n"/>
      <c r="AAB230" s="79" t="n"/>
      <c r="AAC230" s="79" t="n"/>
      <c r="AAD230" s="79" t="n"/>
      <c r="AAE230" s="79" t="n"/>
      <c r="AAF230" s="79" t="n"/>
      <c r="AAG230" s="79" t="n"/>
      <c r="AAH230" s="79" t="n"/>
      <c r="AAI230" s="79" t="n"/>
      <c r="AAJ230" s="79" t="n"/>
      <c r="AAK230" s="79" t="n"/>
      <c r="AAL230" s="79" t="n"/>
      <c r="AAM230" s="79" t="n"/>
      <c r="AAN230" s="79" t="n"/>
      <c r="AAO230" s="79" t="n"/>
      <c r="AAP230" s="79" t="n"/>
      <c r="AAQ230" s="79" t="n"/>
      <c r="AAR230" s="79" t="n"/>
      <c r="AAS230" s="79" t="n"/>
      <c r="AAT230" s="79" t="n"/>
      <c r="AAU230" s="79" t="n"/>
      <c r="AAV230" s="79" t="n"/>
      <c r="AAW230" s="79" t="n"/>
      <c r="AAX230" s="79" t="n"/>
      <c r="AAY230" s="79" t="n"/>
      <c r="AAZ230" s="79" t="n"/>
      <c r="ABA230" s="79" t="n"/>
      <c r="ABD230" s="78" t="n">
        <v>40</v>
      </c>
      <c r="ABE230" s="79" t="n"/>
      <c r="ABF230" s="79" t="n"/>
      <c r="ABG230" s="79" t="n"/>
      <c r="ABH230" s="79" t="n"/>
      <c r="ABI230" s="79" t="n"/>
      <c r="ABJ230" s="79" t="n"/>
      <c r="ABK230" s="79" t="n"/>
      <c r="ABL230" s="79" t="n"/>
      <c r="ABM230" s="79" t="n"/>
      <c r="ABN230" s="79" t="n"/>
      <c r="ABO230" s="79" t="n"/>
      <c r="ABP230" s="79" t="n"/>
      <c r="ABQ230" s="79" t="n"/>
      <c r="ABR230" s="79" t="n"/>
      <c r="ABS230" s="79" t="n"/>
      <c r="ABT230" s="79" t="n"/>
      <c r="ABU230" s="79" t="n"/>
      <c r="ABV230" s="79" t="n"/>
      <c r="ABW230" s="79" t="n"/>
      <c r="ABX230" s="79" t="n"/>
      <c r="ABY230" s="79" t="n"/>
      <c r="ABZ230" s="79" t="n"/>
      <c r="ACA230" s="79" t="n"/>
      <c r="ACB230" s="79" t="n"/>
      <c r="ACC230" s="79" t="n"/>
      <c r="ACD230" s="79" t="n"/>
      <c r="ACE230" s="79" t="n"/>
      <c r="ACF230" s="79" t="n"/>
      <c r="ACG230" s="79" t="n"/>
      <c r="ACH230" s="79" t="n"/>
      <c r="ACI230" s="79" t="n"/>
      <c r="ACJ230" s="79" t="n"/>
      <c r="ACK230" s="79" t="n"/>
      <c r="ACL230" s="79" t="n"/>
      <c r="ACM230" s="79" t="n"/>
      <c r="ACN230" s="79" t="n"/>
      <c r="ACO230" s="79" t="n"/>
      <c r="ACP230" s="79" t="n"/>
      <c r="ACQ230" s="79" t="n"/>
      <c r="ACR230" s="79" t="n"/>
      <c r="ACU230" s="78" t="n">
        <v>40</v>
      </c>
      <c r="ACV230" s="79" t="n"/>
      <c r="ACW230" s="79" t="n"/>
      <c r="ACX230" s="79" t="n"/>
      <c r="ACY230" s="79" t="n"/>
      <c r="ACZ230" s="79" t="n"/>
      <c r="ADA230" s="79" t="n"/>
      <c r="ADB230" s="79" t="n"/>
      <c r="ADC230" s="79" t="n"/>
      <c r="ADD230" s="79" t="n"/>
      <c r="ADE230" s="79" t="n"/>
      <c r="ADF230" s="79" t="n"/>
      <c r="ADG230" s="79" t="n"/>
      <c r="ADH230" s="79" t="n"/>
      <c r="ADI230" s="79" t="n"/>
      <c r="ADJ230" s="79" t="n"/>
      <c r="ADK230" s="79" t="n"/>
      <c r="ADL230" s="79" t="n"/>
      <c r="ADM230" s="79" t="n"/>
      <c r="ADN230" s="79" t="n"/>
      <c r="ADO230" s="79" t="n"/>
      <c r="ADP230" s="79" t="n"/>
      <c r="ADQ230" s="79" t="n"/>
      <c r="ADR230" s="79" t="n"/>
      <c r="ADS230" s="79" t="n"/>
      <c r="ADT230" s="79" t="n"/>
      <c r="ADU230" s="79" t="n"/>
      <c r="ADV230" s="79" t="n"/>
      <c r="ADW230" s="79" t="n"/>
      <c r="ADX230" s="79" t="n"/>
      <c r="ADY230" s="79" t="n"/>
      <c r="ADZ230" s="79" t="n"/>
      <c r="AEA230" s="79" t="n"/>
      <c r="AEB230" s="79" t="n"/>
      <c r="AEC230" s="79" t="n"/>
      <c r="AED230" s="79" t="n"/>
      <c r="AEE230" s="79" t="n"/>
      <c r="AEF230" s="79" t="n"/>
      <c r="AEG230" s="79" t="n"/>
      <c r="AEH230" s="79" t="n"/>
      <c r="AEI230" s="79" t="n"/>
      <c r="AEL230" s="78" t="n">
        <v>40</v>
      </c>
      <c r="AEM230" s="79" t="n"/>
      <c r="AEN230" s="79" t="n"/>
      <c r="AEO230" s="79" t="n"/>
      <c r="AEP230" s="79" t="n"/>
      <c r="AEQ230" s="79" t="n"/>
      <c r="AER230" s="79" t="n"/>
      <c r="AES230" s="79" t="n"/>
      <c r="AET230" s="79" t="n"/>
      <c r="AEU230" s="79" t="n"/>
      <c r="AEV230" s="79" t="n"/>
      <c r="AEW230" s="79" t="n"/>
      <c r="AEX230" s="79" t="n"/>
      <c r="AEY230" s="79" t="n"/>
      <c r="AEZ230" s="79" t="n"/>
      <c r="AFA230" s="79" t="n"/>
      <c r="AFB230" s="79" t="n"/>
      <c r="AFC230" s="79" t="n"/>
      <c r="AFD230" s="79" t="n"/>
      <c r="AFE230" s="79" t="n"/>
      <c r="AFF230" s="79" t="n"/>
      <c r="AFG230" s="79" t="n"/>
      <c r="AFH230" s="79" t="n"/>
      <c r="AFI230" s="79" t="n"/>
      <c r="AFJ230" s="79" t="n"/>
      <c r="AFK230" s="79" t="n"/>
      <c r="AFL230" s="79" t="n"/>
      <c r="AFM230" s="79" t="n"/>
      <c r="AFN230" s="79" t="n"/>
      <c r="AFO230" s="79" t="n"/>
      <c r="AFP230" s="79" t="n"/>
      <c r="AFQ230" s="79" t="n"/>
      <c r="AFR230" s="79" t="n"/>
      <c r="AFS230" s="79" t="n"/>
      <c r="AFT230" s="79" t="n"/>
      <c r="AFU230" s="79" t="n"/>
      <c r="AFV230" s="79" t="n"/>
      <c r="AFW230" s="79" t="n"/>
      <c r="AFX230" s="79" t="n"/>
      <c r="AFY230" s="79" t="n"/>
      <c r="AFZ230" s="79" t="n"/>
    </row>
    <row r="233">
      <c r="B233" s="87" t="inlineStr">
        <is>
          <t>Matrice 6: STOCK GBV PERFORMING</t>
        </is>
      </c>
      <c r="AS233" s="87" t="inlineStr">
        <is>
          <t>Matrice 6: STOCK GBV PERFORMING</t>
        </is>
      </c>
      <c r="CJ233" s="87" t="inlineStr">
        <is>
          <t>Matrice 6: STOCK GBV PERFORMING</t>
        </is>
      </c>
      <c r="EA233" s="87" t="inlineStr">
        <is>
          <t>Matrice 6: STOCK GBV PERFORMING</t>
        </is>
      </c>
      <c r="FR233" s="87" t="inlineStr">
        <is>
          <t>Matrice 6: STOCK GBV PERFORMING</t>
        </is>
      </c>
      <c r="HI233" s="87" t="inlineStr">
        <is>
          <t>Matrice 6: STOCK GBV PERFORMING</t>
        </is>
      </c>
      <c r="IZ233" s="87" t="inlineStr">
        <is>
          <t>Matrice 6: STOCK GBV PERFORMING</t>
        </is>
      </c>
      <c r="KQ233" s="87" t="inlineStr">
        <is>
          <t>Matrice 6: STOCK GBV PERFORMING</t>
        </is>
      </c>
      <c r="MH233" s="87" t="inlineStr">
        <is>
          <t>Matrice 6: STOCK GBV PERFORMING</t>
        </is>
      </c>
      <c r="NY233" s="87" t="inlineStr">
        <is>
          <t>Matrice 6: STOCK GBV PERFORMING</t>
        </is>
      </c>
      <c r="PP233" s="87" t="inlineStr">
        <is>
          <t>Matrice 6: STOCK GBV PERFORMING</t>
        </is>
      </c>
      <c r="RG233" s="87" t="inlineStr">
        <is>
          <t>Matrice 6: STOCK GBV PERFORMING</t>
        </is>
      </c>
      <c r="SX233" s="87" t="inlineStr">
        <is>
          <t>Matrice 6: STOCK GBV PERFORMING</t>
        </is>
      </c>
      <c r="UO233" s="87" t="inlineStr">
        <is>
          <t>Matrice 6: STOCK GBV PERFORMING</t>
        </is>
      </c>
      <c r="WF233" s="87" t="inlineStr">
        <is>
          <t>Matrice 6: STOCK GBV PERFORMING</t>
        </is>
      </c>
      <c r="XW233" s="87" t="inlineStr">
        <is>
          <t>Matrice 6: STOCK GBV PERFORMING</t>
        </is>
      </c>
      <c r="ZN233" s="87" t="inlineStr">
        <is>
          <t>Matrice 6: STOCK GBV PERFORMING</t>
        </is>
      </c>
      <c r="ABE233" s="87" t="inlineStr">
        <is>
          <t>Matrice 6: STOCK GBV PERFORMING</t>
        </is>
      </c>
      <c r="ACV233" s="87" t="inlineStr">
        <is>
          <t>Matrice 6: STOCK GBV PERFORMING</t>
        </is>
      </c>
      <c r="AEM233" s="87" t="inlineStr">
        <is>
          <t>Matrice 6: STOCK GBV PERFORMING</t>
        </is>
      </c>
    </row>
    <row r="235">
      <c r="A235" s="84" t="inlineStr">
        <is>
          <t>ANNI</t>
        </is>
      </c>
      <c r="B235" s="84" t="inlineStr">
        <is>
          <t>Anno 1</t>
        </is>
      </c>
      <c r="C235" s="81" t="n"/>
      <c r="D235" s="81" t="n"/>
      <c r="E235" s="82" t="n"/>
      <c r="F235" s="84" t="inlineStr">
        <is>
          <t>Anno 2</t>
        </is>
      </c>
      <c r="G235" s="81" t="n"/>
      <c r="H235" s="81" t="n"/>
      <c r="I235" s="82" t="n"/>
      <c r="J235" s="84" t="inlineStr">
        <is>
          <t>Anno 3</t>
        </is>
      </c>
      <c r="K235" s="81" t="n"/>
      <c r="L235" s="81" t="n"/>
      <c r="M235" s="82" t="n"/>
      <c r="N235" s="84" t="inlineStr">
        <is>
          <t>Anno 4</t>
        </is>
      </c>
      <c r="O235" s="81" t="n"/>
      <c r="P235" s="81" t="n"/>
      <c r="Q235" s="82" t="n"/>
      <c r="R235" s="84" t="inlineStr">
        <is>
          <t>Anno 5</t>
        </is>
      </c>
      <c r="S235" s="81" t="n"/>
      <c r="T235" s="81" t="n"/>
      <c r="U235" s="82" t="n"/>
      <c r="V235" s="84" t="inlineStr">
        <is>
          <t>Anno 6</t>
        </is>
      </c>
      <c r="W235" s="81" t="n"/>
      <c r="X235" s="81" t="n"/>
      <c r="Y235" s="82" t="n"/>
      <c r="Z235" s="84" t="inlineStr">
        <is>
          <t>Anno 7</t>
        </is>
      </c>
      <c r="AA235" s="81" t="n"/>
      <c r="AB235" s="81" t="n"/>
      <c r="AC235" s="82" t="n"/>
      <c r="AD235" s="84" t="inlineStr">
        <is>
          <t>Anno 8</t>
        </is>
      </c>
      <c r="AE235" s="81" t="n"/>
      <c r="AF235" s="81" t="n"/>
      <c r="AG235" s="82" t="n"/>
      <c r="AH235" s="84" t="inlineStr">
        <is>
          <t>Anno 9</t>
        </is>
      </c>
      <c r="AI235" s="81" t="n"/>
      <c r="AJ235" s="81" t="n"/>
      <c r="AK235" s="82" t="n"/>
      <c r="AL235" s="84" t="inlineStr">
        <is>
          <t>Anno 10</t>
        </is>
      </c>
      <c r="AM235" s="81" t="n"/>
      <c r="AN235" s="81" t="n"/>
      <c r="AO235" s="82" t="n"/>
      <c r="AR235" s="84" t="inlineStr">
        <is>
          <t>ANNI</t>
        </is>
      </c>
      <c r="AS235" s="84" t="inlineStr">
        <is>
          <t>Anno 1</t>
        </is>
      </c>
      <c r="AT235" s="81" t="n"/>
      <c r="AU235" s="81" t="n"/>
      <c r="AV235" s="82" t="n"/>
      <c r="AW235" s="84" t="inlineStr">
        <is>
          <t>Anno 2</t>
        </is>
      </c>
      <c r="AX235" s="81" t="n"/>
      <c r="AY235" s="81" t="n"/>
      <c r="AZ235" s="82" t="n"/>
      <c r="BA235" s="84" t="inlineStr">
        <is>
          <t>Anno 3</t>
        </is>
      </c>
      <c r="BB235" s="81" t="n"/>
      <c r="BC235" s="81" t="n"/>
      <c r="BD235" s="82" t="n"/>
      <c r="BE235" s="84" t="inlineStr">
        <is>
          <t>Anno 4</t>
        </is>
      </c>
      <c r="BF235" s="81" t="n"/>
      <c r="BG235" s="81" t="n"/>
      <c r="BH235" s="82" t="n"/>
      <c r="BI235" s="84" t="inlineStr">
        <is>
          <t>Anno 5</t>
        </is>
      </c>
      <c r="BJ235" s="81" t="n"/>
      <c r="BK235" s="81" t="n"/>
      <c r="BL235" s="82" t="n"/>
      <c r="BM235" s="84" t="inlineStr">
        <is>
          <t>Anno 6</t>
        </is>
      </c>
      <c r="BN235" s="81" t="n"/>
      <c r="BO235" s="81" t="n"/>
      <c r="BP235" s="82" t="n"/>
      <c r="BQ235" s="84" t="inlineStr">
        <is>
          <t>Anno 7</t>
        </is>
      </c>
      <c r="BR235" s="81" t="n"/>
      <c r="BS235" s="81" t="n"/>
      <c r="BT235" s="82" t="n"/>
      <c r="BU235" s="84" t="inlineStr">
        <is>
          <t>Anno 8</t>
        </is>
      </c>
      <c r="BV235" s="81" t="n"/>
      <c r="BW235" s="81" t="n"/>
      <c r="BX235" s="82" t="n"/>
      <c r="BY235" s="84" t="inlineStr">
        <is>
          <t>Anno 9</t>
        </is>
      </c>
      <c r="BZ235" s="81" t="n"/>
      <c r="CA235" s="81" t="n"/>
      <c r="CB235" s="82" t="n"/>
      <c r="CC235" s="84" t="inlineStr">
        <is>
          <t>Anno 10</t>
        </is>
      </c>
      <c r="CD235" s="81" t="n"/>
      <c r="CE235" s="81" t="n"/>
      <c r="CF235" s="82" t="n"/>
      <c r="CI235" s="84" t="inlineStr">
        <is>
          <t>ANNI</t>
        </is>
      </c>
      <c r="CJ235" s="84" t="inlineStr">
        <is>
          <t>Anno 1</t>
        </is>
      </c>
      <c r="CK235" s="81" t="n"/>
      <c r="CL235" s="81" t="n"/>
      <c r="CM235" s="82" t="n"/>
      <c r="CN235" s="84" t="inlineStr">
        <is>
          <t>Anno 2</t>
        </is>
      </c>
      <c r="CO235" s="81" t="n"/>
      <c r="CP235" s="81" t="n"/>
      <c r="CQ235" s="82" t="n"/>
      <c r="CR235" s="84" t="inlineStr">
        <is>
          <t>Anno 3</t>
        </is>
      </c>
      <c r="CS235" s="81" t="n"/>
      <c r="CT235" s="81" t="n"/>
      <c r="CU235" s="82" t="n"/>
      <c r="CV235" s="84" t="inlineStr">
        <is>
          <t>Anno 4</t>
        </is>
      </c>
      <c r="CW235" s="81" t="n"/>
      <c r="CX235" s="81" t="n"/>
      <c r="CY235" s="82" t="n"/>
      <c r="CZ235" s="84" t="inlineStr">
        <is>
          <t>Anno 5</t>
        </is>
      </c>
      <c r="DA235" s="81" t="n"/>
      <c r="DB235" s="81" t="n"/>
      <c r="DC235" s="82" t="n"/>
      <c r="DD235" s="84" t="inlineStr">
        <is>
          <t>Anno 6</t>
        </is>
      </c>
      <c r="DE235" s="81" t="n"/>
      <c r="DF235" s="81" t="n"/>
      <c r="DG235" s="82" t="n"/>
      <c r="DH235" s="84" t="inlineStr">
        <is>
          <t>Anno 7</t>
        </is>
      </c>
      <c r="DI235" s="81" t="n"/>
      <c r="DJ235" s="81" t="n"/>
      <c r="DK235" s="82" t="n"/>
      <c r="DL235" s="84" t="inlineStr">
        <is>
          <t>Anno 8</t>
        </is>
      </c>
      <c r="DM235" s="81" t="n"/>
      <c r="DN235" s="81" t="n"/>
      <c r="DO235" s="82" t="n"/>
      <c r="DP235" s="84" t="inlineStr">
        <is>
          <t>Anno 9</t>
        </is>
      </c>
      <c r="DQ235" s="81" t="n"/>
      <c r="DR235" s="81" t="n"/>
      <c r="DS235" s="82" t="n"/>
      <c r="DT235" s="84" t="inlineStr">
        <is>
          <t>Anno 10</t>
        </is>
      </c>
      <c r="DU235" s="81" t="n"/>
      <c r="DV235" s="81" t="n"/>
      <c r="DW235" s="82" t="n"/>
      <c r="DZ235" s="84" t="inlineStr">
        <is>
          <t>ANNI</t>
        </is>
      </c>
      <c r="EA235" s="84" t="inlineStr">
        <is>
          <t>Anno 1</t>
        </is>
      </c>
      <c r="EB235" s="81" t="n"/>
      <c r="EC235" s="81" t="n"/>
      <c r="ED235" s="82" t="n"/>
      <c r="EE235" s="84" t="inlineStr">
        <is>
          <t>Anno 2</t>
        </is>
      </c>
      <c r="EF235" s="81" t="n"/>
      <c r="EG235" s="81" t="n"/>
      <c r="EH235" s="82" t="n"/>
      <c r="EI235" s="84" t="inlineStr">
        <is>
          <t>Anno 3</t>
        </is>
      </c>
      <c r="EJ235" s="81" t="n"/>
      <c r="EK235" s="81" t="n"/>
      <c r="EL235" s="82" t="n"/>
      <c r="EM235" s="84" t="inlineStr">
        <is>
          <t>Anno 4</t>
        </is>
      </c>
      <c r="EN235" s="81" t="n"/>
      <c r="EO235" s="81" t="n"/>
      <c r="EP235" s="82" t="n"/>
      <c r="EQ235" s="84" t="inlineStr">
        <is>
          <t>Anno 5</t>
        </is>
      </c>
      <c r="ER235" s="81" t="n"/>
      <c r="ES235" s="81" t="n"/>
      <c r="ET235" s="82" t="n"/>
      <c r="EU235" s="84" t="inlineStr">
        <is>
          <t>Anno 6</t>
        </is>
      </c>
      <c r="EV235" s="81" t="n"/>
      <c r="EW235" s="81" t="n"/>
      <c r="EX235" s="82" t="n"/>
      <c r="EY235" s="84" t="inlineStr">
        <is>
          <t>Anno 7</t>
        </is>
      </c>
      <c r="EZ235" s="81" t="n"/>
      <c r="FA235" s="81" t="n"/>
      <c r="FB235" s="82" t="n"/>
      <c r="FC235" s="84" t="inlineStr">
        <is>
          <t>Anno 8</t>
        </is>
      </c>
      <c r="FD235" s="81" t="n"/>
      <c r="FE235" s="81" t="n"/>
      <c r="FF235" s="82" t="n"/>
      <c r="FG235" s="84" t="inlineStr">
        <is>
          <t>Anno 9</t>
        </is>
      </c>
      <c r="FH235" s="81" t="n"/>
      <c r="FI235" s="81" t="n"/>
      <c r="FJ235" s="82" t="n"/>
      <c r="FK235" s="84" t="inlineStr">
        <is>
          <t>Anno 10</t>
        </is>
      </c>
      <c r="FL235" s="81" t="n"/>
      <c r="FM235" s="81" t="n"/>
      <c r="FN235" s="82" t="n"/>
      <c r="FQ235" s="84" t="inlineStr">
        <is>
          <t>ANNI</t>
        </is>
      </c>
      <c r="FR235" s="84" t="inlineStr">
        <is>
          <t>Anno 1</t>
        </is>
      </c>
      <c r="FS235" s="81" t="n"/>
      <c r="FT235" s="81" t="n"/>
      <c r="FU235" s="82" t="n"/>
      <c r="FV235" s="84" t="inlineStr">
        <is>
          <t>Anno 2</t>
        </is>
      </c>
      <c r="FW235" s="81" t="n"/>
      <c r="FX235" s="81" t="n"/>
      <c r="FY235" s="82" t="n"/>
      <c r="FZ235" s="84" t="inlineStr">
        <is>
          <t>Anno 3</t>
        </is>
      </c>
      <c r="GA235" s="81" t="n"/>
      <c r="GB235" s="81" t="n"/>
      <c r="GC235" s="82" t="n"/>
      <c r="GD235" s="84" t="inlineStr">
        <is>
          <t>Anno 4</t>
        </is>
      </c>
      <c r="GE235" s="81" t="n"/>
      <c r="GF235" s="81" t="n"/>
      <c r="GG235" s="82" t="n"/>
      <c r="GH235" s="84" t="inlineStr">
        <is>
          <t>Anno 5</t>
        </is>
      </c>
      <c r="GI235" s="81" t="n"/>
      <c r="GJ235" s="81" t="n"/>
      <c r="GK235" s="82" t="n"/>
      <c r="GL235" s="84" t="inlineStr">
        <is>
          <t>Anno 6</t>
        </is>
      </c>
      <c r="GM235" s="81" t="n"/>
      <c r="GN235" s="81" t="n"/>
      <c r="GO235" s="82" t="n"/>
      <c r="GP235" s="84" t="inlineStr">
        <is>
          <t>Anno 7</t>
        </is>
      </c>
      <c r="GQ235" s="81" t="n"/>
      <c r="GR235" s="81" t="n"/>
      <c r="GS235" s="82" t="n"/>
      <c r="GT235" s="84" t="inlineStr">
        <is>
          <t>Anno 8</t>
        </is>
      </c>
      <c r="GU235" s="81" t="n"/>
      <c r="GV235" s="81" t="n"/>
      <c r="GW235" s="82" t="n"/>
      <c r="GX235" s="84" t="inlineStr">
        <is>
          <t>Anno 9</t>
        </is>
      </c>
      <c r="GY235" s="81" t="n"/>
      <c r="GZ235" s="81" t="n"/>
      <c r="HA235" s="82" t="n"/>
      <c r="HB235" s="84" t="inlineStr">
        <is>
          <t>Anno 10</t>
        </is>
      </c>
      <c r="HC235" s="81" t="n"/>
      <c r="HD235" s="81" t="n"/>
      <c r="HE235" s="82" t="n"/>
      <c r="HH235" s="84" t="inlineStr">
        <is>
          <t>ANNI</t>
        </is>
      </c>
      <c r="HI235" s="84" t="inlineStr">
        <is>
          <t>Anno 1</t>
        </is>
      </c>
      <c r="HJ235" s="81" t="n"/>
      <c r="HK235" s="81" t="n"/>
      <c r="HL235" s="82" t="n"/>
      <c r="HM235" s="84" t="inlineStr">
        <is>
          <t>Anno 2</t>
        </is>
      </c>
      <c r="HN235" s="81" t="n"/>
      <c r="HO235" s="81" t="n"/>
      <c r="HP235" s="82" t="n"/>
      <c r="HQ235" s="84" t="inlineStr">
        <is>
          <t>Anno 3</t>
        </is>
      </c>
      <c r="HR235" s="81" t="n"/>
      <c r="HS235" s="81" t="n"/>
      <c r="HT235" s="82" t="n"/>
      <c r="HU235" s="84" t="inlineStr">
        <is>
          <t>Anno 4</t>
        </is>
      </c>
      <c r="HV235" s="81" t="n"/>
      <c r="HW235" s="81" t="n"/>
      <c r="HX235" s="82" t="n"/>
      <c r="HY235" s="84" t="inlineStr">
        <is>
          <t>Anno 5</t>
        </is>
      </c>
      <c r="HZ235" s="81" t="n"/>
      <c r="IA235" s="81" t="n"/>
      <c r="IB235" s="82" t="n"/>
      <c r="IC235" s="84" t="inlineStr">
        <is>
          <t>Anno 6</t>
        </is>
      </c>
      <c r="ID235" s="81" t="n"/>
      <c r="IE235" s="81" t="n"/>
      <c r="IF235" s="82" t="n"/>
      <c r="IG235" s="84" t="inlineStr">
        <is>
          <t>Anno 7</t>
        </is>
      </c>
      <c r="IH235" s="81" t="n"/>
      <c r="II235" s="81" t="n"/>
      <c r="IJ235" s="82" t="n"/>
      <c r="IK235" s="84" t="inlineStr">
        <is>
          <t>Anno 8</t>
        </is>
      </c>
      <c r="IL235" s="81" t="n"/>
      <c r="IM235" s="81" t="n"/>
      <c r="IN235" s="82" t="n"/>
      <c r="IO235" s="84" t="inlineStr">
        <is>
          <t>Anno 9</t>
        </is>
      </c>
      <c r="IP235" s="81" t="n"/>
      <c r="IQ235" s="81" t="n"/>
      <c r="IR235" s="82" t="n"/>
      <c r="IS235" s="84" t="inlineStr">
        <is>
          <t>Anno 10</t>
        </is>
      </c>
      <c r="IT235" s="81" t="n"/>
      <c r="IU235" s="81" t="n"/>
      <c r="IV235" s="82" t="n"/>
      <c r="IY235" s="84" t="inlineStr">
        <is>
          <t>ANNI</t>
        </is>
      </c>
      <c r="IZ235" s="84" t="inlineStr">
        <is>
          <t>Anno 1</t>
        </is>
      </c>
      <c r="JA235" s="81" t="n"/>
      <c r="JB235" s="81" t="n"/>
      <c r="JC235" s="82" t="n"/>
      <c r="JD235" s="84" t="inlineStr">
        <is>
          <t>Anno 2</t>
        </is>
      </c>
      <c r="JE235" s="81" t="n"/>
      <c r="JF235" s="81" t="n"/>
      <c r="JG235" s="82" t="n"/>
      <c r="JH235" s="84" t="inlineStr">
        <is>
          <t>Anno 3</t>
        </is>
      </c>
      <c r="JI235" s="81" t="n"/>
      <c r="JJ235" s="81" t="n"/>
      <c r="JK235" s="82" t="n"/>
      <c r="JL235" s="84" t="inlineStr">
        <is>
          <t>Anno 4</t>
        </is>
      </c>
      <c r="JM235" s="81" t="n"/>
      <c r="JN235" s="81" t="n"/>
      <c r="JO235" s="82" t="n"/>
      <c r="JP235" s="84" t="inlineStr">
        <is>
          <t>Anno 5</t>
        </is>
      </c>
      <c r="JQ235" s="81" t="n"/>
      <c r="JR235" s="81" t="n"/>
      <c r="JS235" s="82" t="n"/>
      <c r="JT235" s="84" t="inlineStr">
        <is>
          <t>Anno 6</t>
        </is>
      </c>
      <c r="JU235" s="81" t="n"/>
      <c r="JV235" s="81" t="n"/>
      <c r="JW235" s="82" t="n"/>
      <c r="JX235" s="84" t="inlineStr">
        <is>
          <t>Anno 7</t>
        </is>
      </c>
      <c r="JY235" s="81" t="n"/>
      <c r="JZ235" s="81" t="n"/>
      <c r="KA235" s="82" t="n"/>
      <c r="KB235" s="84" t="inlineStr">
        <is>
          <t>Anno 8</t>
        </is>
      </c>
      <c r="KC235" s="81" t="n"/>
      <c r="KD235" s="81" t="n"/>
      <c r="KE235" s="82" t="n"/>
      <c r="KF235" s="84" t="inlineStr">
        <is>
          <t>Anno 9</t>
        </is>
      </c>
      <c r="KG235" s="81" t="n"/>
      <c r="KH235" s="81" t="n"/>
      <c r="KI235" s="82" t="n"/>
      <c r="KJ235" s="84" t="inlineStr">
        <is>
          <t>Anno 10</t>
        </is>
      </c>
      <c r="KK235" s="81" t="n"/>
      <c r="KL235" s="81" t="n"/>
      <c r="KM235" s="82" t="n"/>
      <c r="KP235" s="84" t="inlineStr">
        <is>
          <t>ANNI</t>
        </is>
      </c>
      <c r="KQ235" s="84" t="inlineStr">
        <is>
          <t>Anno 1</t>
        </is>
      </c>
      <c r="KR235" s="81" t="n"/>
      <c r="KS235" s="81" t="n"/>
      <c r="KT235" s="82" t="n"/>
      <c r="KU235" s="84" t="inlineStr">
        <is>
          <t>Anno 2</t>
        </is>
      </c>
      <c r="KV235" s="81" t="n"/>
      <c r="KW235" s="81" t="n"/>
      <c r="KX235" s="82" t="n"/>
      <c r="KY235" s="84" t="inlineStr">
        <is>
          <t>Anno 3</t>
        </is>
      </c>
      <c r="KZ235" s="81" t="n"/>
      <c r="LA235" s="81" t="n"/>
      <c r="LB235" s="82" t="n"/>
      <c r="LC235" s="84" t="inlineStr">
        <is>
          <t>Anno 4</t>
        </is>
      </c>
      <c r="LD235" s="81" t="n"/>
      <c r="LE235" s="81" t="n"/>
      <c r="LF235" s="82" t="n"/>
      <c r="LG235" s="84" t="inlineStr">
        <is>
          <t>Anno 5</t>
        </is>
      </c>
      <c r="LH235" s="81" t="n"/>
      <c r="LI235" s="81" t="n"/>
      <c r="LJ235" s="82" t="n"/>
      <c r="LK235" s="84" t="inlineStr">
        <is>
          <t>Anno 6</t>
        </is>
      </c>
      <c r="LL235" s="81" t="n"/>
      <c r="LM235" s="81" t="n"/>
      <c r="LN235" s="82" t="n"/>
      <c r="LO235" s="84" t="inlineStr">
        <is>
          <t>Anno 7</t>
        </is>
      </c>
      <c r="LP235" s="81" t="n"/>
      <c r="LQ235" s="81" t="n"/>
      <c r="LR235" s="82" t="n"/>
      <c r="LS235" s="84" t="inlineStr">
        <is>
          <t>Anno 8</t>
        </is>
      </c>
      <c r="LT235" s="81" t="n"/>
      <c r="LU235" s="81" t="n"/>
      <c r="LV235" s="82" t="n"/>
      <c r="LW235" s="84" t="inlineStr">
        <is>
          <t>Anno 9</t>
        </is>
      </c>
      <c r="LX235" s="81" t="n"/>
      <c r="LY235" s="81" t="n"/>
      <c r="LZ235" s="82" t="n"/>
      <c r="MA235" s="84" t="inlineStr">
        <is>
          <t>Anno 10</t>
        </is>
      </c>
      <c r="MB235" s="81" t="n"/>
      <c r="MC235" s="81" t="n"/>
      <c r="MD235" s="82" t="n"/>
      <c r="MG235" s="84" t="inlineStr">
        <is>
          <t>ANNI</t>
        </is>
      </c>
      <c r="MH235" s="84" t="inlineStr">
        <is>
          <t>Anno 1</t>
        </is>
      </c>
      <c r="MI235" s="81" t="n"/>
      <c r="MJ235" s="81" t="n"/>
      <c r="MK235" s="82" t="n"/>
      <c r="ML235" s="84" t="inlineStr">
        <is>
          <t>Anno 2</t>
        </is>
      </c>
      <c r="MM235" s="81" t="n"/>
      <c r="MN235" s="81" t="n"/>
      <c r="MO235" s="82" t="n"/>
      <c r="MP235" s="84" t="inlineStr">
        <is>
          <t>Anno 3</t>
        </is>
      </c>
      <c r="MQ235" s="81" t="n"/>
      <c r="MR235" s="81" t="n"/>
      <c r="MS235" s="82" t="n"/>
      <c r="MT235" s="84" t="inlineStr">
        <is>
          <t>Anno 4</t>
        </is>
      </c>
      <c r="MU235" s="81" t="n"/>
      <c r="MV235" s="81" t="n"/>
      <c r="MW235" s="82" t="n"/>
      <c r="MX235" s="84" t="inlineStr">
        <is>
          <t>Anno 5</t>
        </is>
      </c>
      <c r="MY235" s="81" t="n"/>
      <c r="MZ235" s="81" t="n"/>
      <c r="NA235" s="82" t="n"/>
      <c r="NB235" s="84" t="inlineStr">
        <is>
          <t>Anno 6</t>
        </is>
      </c>
      <c r="NC235" s="81" t="n"/>
      <c r="ND235" s="81" t="n"/>
      <c r="NE235" s="82" t="n"/>
      <c r="NF235" s="84" t="inlineStr">
        <is>
          <t>Anno 7</t>
        </is>
      </c>
      <c r="NG235" s="81" t="n"/>
      <c r="NH235" s="81" t="n"/>
      <c r="NI235" s="82" t="n"/>
      <c r="NJ235" s="84" t="inlineStr">
        <is>
          <t>Anno 8</t>
        </is>
      </c>
      <c r="NK235" s="81" t="n"/>
      <c r="NL235" s="81" t="n"/>
      <c r="NM235" s="82" t="n"/>
      <c r="NN235" s="84" t="inlineStr">
        <is>
          <t>Anno 9</t>
        </is>
      </c>
      <c r="NO235" s="81" t="n"/>
      <c r="NP235" s="81" t="n"/>
      <c r="NQ235" s="82" t="n"/>
      <c r="NR235" s="84" t="inlineStr">
        <is>
          <t>Anno 10</t>
        </is>
      </c>
      <c r="NS235" s="81" t="n"/>
      <c r="NT235" s="81" t="n"/>
      <c r="NU235" s="82" t="n"/>
      <c r="NX235" s="84" t="inlineStr">
        <is>
          <t>ANNI</t>
        </is>
      </c>
      <c r="NY235" s="84" t="inlineStr">
        <is>
          <t>Anno 1</t>
        </is>
      </c>
      <c r="NZ235" s="81" t="n"/>
      <c r="OA235" s="81" t="n"/>
      <c r="OB235" s="82" t="n"/>
      <c r="OC235" s="84" t="inlineStr">
        <is>
          <t>Anno 2</t>
        </is>
      </c>
      <c r="OD235" s="81" t="n"/>
      <c r="OE235" s="81" t="n"/>
      <c r="OF235" s="82" t="n"/>
      <c r="OG235" s="84" t="inlineStr">
        <is>
          <t>Anno 3</t>
        </is>
      </c>
      <c r="OH235" s="81" t="n"/>
      <c r="OI235" s="81" t="n"/>
      <c r="OJ235" s="82" t="n"/>
      <c r="OK235" s="84" t="inlineStr">
        <is>
          <t>Anno 4</t>
        </is>
      </c>
      <c r="OL235" s="81" t="n"/>
      <c r="OM235" s="81" t="n"/>
      <c r="ON235" s="82" t="n"/>
      <c r="OO235" s="84" t="inlineStr">
        <is>
          <t>Anno 5</t>
        </is>
      </c>
      <c r="OP235" s="81" t="n"/>
      <c r="OQ235" s="81" t="n"/>
      <c r="OR235" s="82" t="n"/>
      <c r="OS235" s="84" t="inlineStr">
        <is>
          <t>Anno 6</t>
        </is>
      </c>
      <c r="OT235" s="81" t="n"/>
      <c r="OU235" s="81" t="n"/>
      <c r="OV235" s="82" t="n"/>
      <c r="OW235" s="84" t="inlineStr">
        <is>
          <t>Anno 7</t>
        </is>
      </c>
      <c r="OX235" s="81" t="n"/>
      <c r="OY235" s="81" t="n"/>
      <c r="OZ235" s="82" t="n"/>
      <c r="PA235" s="84" t="inlineStr">
        <is>
          <t>Anno 8</t>
        </is>
      </c>
      <c r="PB235" s="81" t="n"/>
      <c r="PC235" s="81" t="n"/>
      <c r="PD235" s="82" t="n"/>
      <c r="PE235" s="84" t="inlineStr">
        <is>
          <t>Anno 9</t>
        </is>
      </c>
      <c r="PF235" s="81" t="n"/>
      <c r="PG235" s="81" t="n"/>
      <c r="PH235" s="82" t="n"/>
      <c r="PI235" s="84" t="inlineStr">
        <is>
          <t>Anno 10</t>
        </is>
      </c>
      <c r="PJ235" s="81" t="n"/>
      <c r="PK235" s="81" t="n"/>
      <c r="PL235" s="82" t="n"/>
      <c r="PO235" s="84" t="inlineStr">
        <is>
          <t>ANNI</t>
        </is>
      </c>
      <c r="PP235" s="84" t="inlineStr">
        <is>
          <t>Anno 1</t>
        </is>
      </c>
      <c r="PQ235" s="81" t="n"/>
      <c r="PR235" s="81" t="n"/>
      <c r="PS235" s="82" t="n"/>
      <c r="PT235" s="84" t="inlineStr">
        <is>
          <t>Anno 2</t>
        </is>
      </c>
      <c r="PU235" s="81" t="n"/>
      <c r="PV235" s="81" t="n"/>
      <c r="PW235" s="82" t="n"/>
      <c r="PX235" s="84" t="inlineStr">
        <is>
          <t>Anno 3</t>
        </is>
      </c>
      <c r="PY235" s="81" t="n"/>
      <c r="PZ235" s="81" t="n"/>
      <c r="QA235" s="82" t="n"/>
      <c r="QB235" s="84" t="inlineStr">
        <is>
          <t>Anno 4</t>
        </is>
      </c>
      <c r="QC235" s="81" t="n"/>
      <c r="QD235" s="81" t="n"/>
      <c r="QE235" s="82" t="n"/>
      <c r="QF235" s="84" t="inlineStr">
        <is>
          <t>Anno 5</t>
        </is>
      </c>
      <c r="QG235" s="81" t="n"/>
      <c r="QH235" s="81" t="n"/>
      <c r="QI235" s="82" t="n"/>
      <c r="QJ235" s="84" t="inlineStr">
        <is>
          <t>Anno 6</t>
        </is>
      </c>
      <c r="QK235" s="81" t="n"/>
      <c r="QL235" s="81" t="n"/>
      <c r="QM235" s="82" t="n"/>
      <c r="QN235" s="84" t="inlineStr">
        <is>
          <t>Anno 7</t>
        </is>
      </c>
      <c r="QO235" s="81" t="n"/>
      <c r="QP235" s="81" t="n"/>
      <c r="QQ235" s="82" t="n"/>
      <c r="QR235" s="84" t="inlineStr">
        <is>
          <t>Anno 8</t>
        </is>
      </c>
      <c r="QS235" s="81" t="n"/>
      <c r="QT235" s="81" t="n"/>
      <c r="QU235" s="82" t="n"/>
      <c r="QV235" s="84" t="inlineStr">
        <is>
          <t>Anno 9</t>
        </is>
      </c>
      <c r="QW235" s="81" t="n"/>
      <c r="QX235" s="81" t="n"/>
      <c r="QY235" s="82" t="n"/>
      <c r="QZ235" s="84" t="inlineStr">
        <is>
          <t>Anno 10</t>
        </is>
      </c>
      <c r="RA235" s="81" t="n"/>
      <c r="RB235" s="81" t="n"/>
      <c r="RC235" s="82" t="n"/>
      <c r="RF235" s="84" t="inlineStr">
        <is>
          <t>ANNI</t>
        </is>
      </c>
      <c r="RG235" s="84" t="inlineStr">
        <is>
          <t>Anno 1</t>
        </is>
      </c>
      <c r="RH235" s="81" t="n"/>
      <c r="RI235" s="81" t="n"/>
      <c r="RJ235" s="82" t="n"/>
      <c r="RK235" s="84" t="inlineStr">
        <is>
          <t>Anno 2</t>
        </is>
      </c>
      <c r="RL235" s="81" t="n"/>
      <c r="RM235" s="81" t="n"/>
      <c r="RN235" s="82" t="n"/>
      <c r="RO235" s="84" t="inlineStr">
        <is>
          <t>Anno 3</t>
        </is>
      </c>
      <c r="RP235" s="81" t="n"/>
      <c r="RQ235" s="81" t="n"/>
      <c r="RR235" s="82" t="n"/>
      <c r="RS235" s="84" t="inlineStr">
        <is>
          <t>Anno 4</t>
        </is>
      </c>
      <c r="RT235" s="81" t="n"/>
      <c r="RU235" s="81" t="n"/>
      <c r="RV235" s="82" t="n"/>
      <c r="RW235" s="84" t="inlineStr">
        <is>
          <t>Anno 5</t>
        </is>
      </c>
      <c r="RX235" s="81" t="n"/>
      <c r="RY235" s="81" t="n"/>
      <c r="RZ235" s="82" t="n"/>
      <c r="SA235" s="84" t="inlineStr">
        <is>
          <t>Anno 6</t>
        </is>
      </c>
      <c r="SB235" s="81" t="n"/>
      <c r="SC235" s="81" t="n"/>
      <c r="SD235" s="82" t="n"/>
      <c r="SE235" s="84" t="inlineStr">
        <is>
          <t>Anno 7</t>
        </is>
      </c>
      <c r="SF235" s="81" t="n"/>
      <c r="SG235" s="81" t="n"/>
      <c r="SH235" s="82" t="n"/>
      <c r="SI235" s="84" t="inlineStr">
        <is>
          <t>Anno 8</t>
        </is>
      </c>
      <c r="SJ235" s="81" t="n"/>
      <c r="SK235" s="81" t="n"/>
      <c r="SL235" s="82" t="n"/>
      <c r="SM235" s="84" t="inlineStr">
        <is>
          <t>Anno 9</t>
        </is>
      </c>
      <c r="SN235" s="81" t="n"/>
      <c r="SO235" s="81" t="n"/>
      <c r="SP235" s="82" t="n"/>
      <c r="SQ235" s="84" t="inlineStr">
        <is>
          <t>Anno 10</t>
        </is>
      </c>
      <c r="SR235" s="81" t="n"/>
      <c r="SS235" s="81" t="n"/>
      <c r="ST235" s="82" t="n"/>
      <c r="SW235" s="84" t="inlineStr">
        <is>
          <t>ANNI</t>
        </is>
      </c>
      <c r="SX235" s="84" t="inlineStr">
        <is>
          <t>Anno 1</t>
        </is>
      </c>
      <c r="SY235" s="81" t="n"/>
      <c r="SZ235" s="81" t="n"/>
      <c r="TA235" s="82" t="n"/>
      <c r="TB235" s="84" t="inlineStr">
        <is>
          <t>Anno 2</t>
        </is>
      </c>
      <c r="TC235" s="81" t="n"/>
      <c r="TD235" s="81" t="n"/>
      <c r="TE235" s="82" t="n"/>
      <c r="TF235" s="84" t="inlineStr">
        <is>
          <t>Anno 3</t>
        </is>
      </c>
      <c r="TG235" s="81" t="n"/>
      <c r="TH235" s="81" t="n"/>
      <c r="TI235" s="82" t="n"/>
      <c r="TJ235" s="84" t="inlineStr">
        <is>
          <t>Anno 4</t>
        </is>
      </c>
      <c r="TK235" s="81" t="n"/>
      <c r="TL235" s="81" t="n"/>
      <c r="TM235" s="82" t="n"/>
      <c r="TN235" s="84" t="inlineStr">
        <is>
          <t>Anno 5</t>
        </is>
      </c>
      <c r="TO235" s="81" t="n"/>
      <c r="TP235" s="81" t="n"/>
      <c r="TQ235" s="82" t="n"/>
      <c r="TR235" s="84" t="inlineStr">
        <is>
          <t>Anno 6</t>
        </is>
      </c>
      <c r="TS235" s="81" t="n"/>
      <c r="TT235" s="81" t="n"/>
      <c r="TU235" s="82" t="n"/>
      <c r="TV235" s="84" t="inlineStr">
        <is>
          <t>Anno 7</t>
        </is>
      </c>
      <c r="TW235" s="81" t="n"/>
      <c r="TX235" s="81" t="n"/>
      <c r="TY235" s="82" t="n"/>
      <c r="TZ235" s="84" t="inlineStr">
        <is>
          <t>Anno 8</t>
        </is>
      </c>
      <c r="UA235" s="81" t="n"/>
      <c r="UB235" s="81" t="n"/>
      <c r="UC235" s="82" t="n"/>
      <c r="UD235" s="84" t="inlineStr">
        <is>
          <t>Anno 9</t>
        </is>
      </c>
      <c r="UE235" s="81" t="n"/>
      <c r="UF235" s="81" t="n"/>
      <c r="UG235" s="82" t="n"/>
      <c r="UH235" s="84" t="inlineStr">
        <is>
          <t>Anno 10</t>
        </is>
      </c>
      <c r="UI235" s="81" t="n"/>
      <c r="UJ235" s="81" t="n"/>
      <c r="UK235" s="82" t="n"/>
      <c r="UN235" s="84" t="inlineStr">
        <is>
          <t>ANNI</t>
        </is>
      </c>
      <c r="UO235" s="84" t="inlineStr">
        <is>
          <t>Anno 1</t>
        </is>
      </c>
      <c r="UP235" s="81" t="n"/>
      <c r="UQ235" s="81" t="n"/>
      <c r="UR235" s="82" t="n"/>
      <c r="US235" s="84" t="inlineStr">
        <is>
          <t>Anno 2</t>
        </is>
      </c>
      <c r="UT235" s="81" t="n"/>
      <c r="UU235" s="81" t="n"/>
      <c r="UV235" s="82" t="n"/>
      <c r="UW235" s="84" t="inlineStr">
        <is>
          <t>Anno 3</t>
        </is>
      </c>
      <c r="UX235" s="81" t="n"/>
      <c r="UY235" s="81" t="n"/>
      <c r="UZ235" s="82" t="n"/>
      <c r="VA235" s="84" t="inlineStr">
        <is>
          <t>Anno 4</t>
        </is>
      </c>
      <c r="VB235" s="81" t="n"/>
      <c r="VC235" s="81" t="n"/>
      <c r="VD235" s="82" t="n"/>
      <c r="VE235" s="84" t="inlineStr">
        <is>
          <t>Anno 5</t>
        </is>
      </c>
      <c r="VF235" s="81" t="n"/>
      <c r="VG235" s="81" t="n"/>
      <c r="VH235" s="82" t="n"/>
      <c r="VI235" s="84" t="inlineStr">
        <is>
          <t>Anno 6</t>
        </is>
      </c>
      <c r="VJ235" s="81" t="n"/>
      <c r="VK235" s="81" t="n"/>
      <c r="VL235" s="82" t="n"/>
      <c r="VM235" s="84" t="inlineStr">
        <is>
          <t>Anno 7</t>
        </is>
      </c>
      <c r="VN235" s="81" t="n"/>
      <c r="VO235" s="81" t="n"/>
      <c r="VP235" s="82" t="n"/>
      <c r="VQ235" s="84" t="inlineStr">
        <is>
          <t>Anno 8</t>
        </is>
      </c>
      <c r="VR235" s="81" t="n"/>
      <c r="VS235" s="81" t="n"/>
      <c r="VT235" s="82" t="n"/>
      <c r="VU235" s="84" t="inlineStr">
        <is>
          <t>Anno 9</t>
        </is>
      </c>
      <c r="VV235" s="81" t="n"/>
      <c r="VW235" s="81" t="n"/>
      <c r="VX235" s="82" t="n"/>
      <c r="VY235" s="84" t="inlineStr">
        <is>
          <t>Anno 10</t>
        </is>
      </c>
      <c r="VZ235" s="81" t="n"/>
      <c r="WA235" s="81" t="n"/>
      <c r="WB235" s="82" t="n"/>
      <c r="WE235" s="84" t="inlineStr">
        <is>
          <t>ANNI</t>
        </is>
      </c>
      <c r="WF235" s="84" t="inlineStr">
        <is>
          <t>Anno 1</t>
        </is>
      </c>
      <c r="WG235" s="81" t="n"/>
      <c r="WH235" s="81" t="n"/>
      <c r="WI235" s="82" t="n"/>
      <c r="WJ235" s="84" t="inlineStr">
        <is>
          <t>Anno 2</t>
        </is>
      </c>
      <c r="WK235" s="81" t="n"/>
      <c r="WL235" s="81" t="n"/>
      <c r="WM235" s="82" t="n"/>
      <c r="WN235" s="84" t="inlineStr">
        <is>
          <t>Anno 3</t>
        </is>
      </c>
      <c r="WO235" s="81" t="n"/>
      <c r="WP235" s="81" t="n"/>
      <c r="WQ235" s="82" t="n"/>
      <c r="WR235" s="84" t="inlineStr">
        <is>
          <t>Anno 4</t>
        </is>
      </c>
      <c r="WS235" s="81" t="n"/>
      <c r="WT235" s="81" t="n"/>
      <c r="WU235" s="82" t="n"/>
      <c r="WV235" s="84" t="inlineStr">
        <is>
          <t>Anno 5</t>
        </is>
      </c>
      <c r="WW235" s="81" t="n"/>
      <c r="WX235" s="81" t="n"/>
      <c r="WY235" s="82" t="n"/>
      <c r="WZ235" s="84" t="inlineStr">
        <is>
          <t>Anno 6</t>
        </is>
      </c>
      <c r="XA235" s="81" t="n"/>
      <c r="XB235" s="81" t="n"/>
      <c r="XC235" s="82" t="n"/>
      <c r="XD235" s="84" t="inlineStr">
        <is>
          <t>Anno 7</t>
        </is>
      </c>
      <c r="XE235" s="81" t="n"/>
      <c r="XF235" s="81" t="n"/>
      <c r="XG235" s="82" t="n"/>
      <c r="XH235" s="84" t="inlineStr">
        <is>
          <t>Anno 8</t>
        </is>
      </c>
      <c r="XI235" s="81" t="n"/>
      <c r="XJ235" s="81" t="n"/>
      <c r="XK235" s="82" t="n"/>
      <c r="XL235" s="84" t="inlineStr">
        <is>
          <t>Anno 9</t>
        </is>
      </c>
      <c r="XM235" s="81" t="n"/>
      <c r="XN235" s="81" t="n"/>
      <c r="XO235" s="82" t="n"/>
      <c r="XP235" s="84" t="inlineStr">
        <is>
          <t>Anno 10</t>
        </is>
      </c>
      <c r="XQ235" s="81" t="n"/>
      <c r="XR235" s="81" t="n"/>
      <c r="XS235" s="82" t="n"/>
      <c r="XV235" s="84" t="inlineStr">
        <is>
          <t>ANNI</t>
        </is>
      </c>
      <c r="XW235" s="84" t="inlineStr">
        <is>
          <t>Anno 1</t>
        </is>
      </c>
      <c r="XX235" s="81" t="n"/>
      <c r="XY235" s="81" t="n"/>
      <c r="XZ235" s="82" t="n"/>
      <c r="YA235" s="84" t="inlineStr">
        <is>
          <t>Anno 2</t>
        </is>
      </c>
      <c r="YB235" s="81" t="n"/>
      <c r="YC235" s="81" t="n"/>
      <c r="YD235" s="82" t="n"/>
      <c r="YE235" s="84" t="inlineStr">
        <is>
          <t>Anno 3</t>
        </is>
      </c>
      <c r="YF235" s="81" t="n"/>
      <c r="YG235" s="81" t="n"/>
      <c r="YH235" s="82" t="n"/>
      <c r="YI235" s="84" t="inlineStr">
        <is>
          <t>Anno 4</t>
        </is>
      </c>
      <c r="YJ235" s="81" t="n"/>
      <c r="YK235" s="81" t="n"/>
      <c r="YL235" s="82" t="n"/>
      <c r="YM235" s="84" t="inlineStr">
        <is>
          <t>Anno 5</t>
        </is>
      </c>
      <c r="YN235" s="81" t="n"/>
      <c r="YO235" s="81" t="n"/>
      <c r="YP235" s="82" t="n"/>
      <c r="YQ235" s="84" t="inlineStr">
        <is>
          <t>Anno 6</t>
        </is>
      </c>
      <c r="YR235" s="81" t="n"/>
      <c r="YS235" s="81" t="n"/>
      <c r="YT235" s="82" t="n"/>
      <c r="YU235" s="84" t="inlineStr">
        <is>
          <t>Anno 7</t>
        </is>
      </c>
      <c r="YV235" s="81" t="n"/>
      <c r="YW235" s="81" t="n"/>
      <c r="YX235" s="82" t="n"/>
      <c r="YY235" s="84" t="inlineStr">
        <is>
          <t>Anno 8</t>
        </is>
      </c>
      <c r="YZ235" s="81" t="n"/>
      <c r="ZA235" s="81" t="n"/>
      <c r="ZB235" s="82" t="n"/>
      <c r="ZC235" s="84" t="inlineStr">
        <is>
          <t>Anno 9</t>
        </is>
      </c>
      <c r="ZD235" s="81" t="n"/>
      <c r="ZE235" s="81" t="n"/>
      <c r="ZF235" s="82" t="n"/>
      <c r="ZG235" s="84" t="inlineStr">
        <is>
          <t>Anno 10</t>
        </is>
      </c>
      <c r="ZH235" s="81" t="n"/>
      <c r="ZI235" s="81" t="n"/>
      <c r="ZJ235" s="82" t="n"/>
      <c r="ZM235" s="84" t="inlineStr">
        <is>
          <t>ANNI</t>
        </is>
      </c>
      <c r="ZN235" s="84" t="inlineStr">
        <is>
          <t>Anno 1</t>
        </is>
      </c>
      <c r="ZO235" s="81" t="n"/>
      <c r="ZP235" s="81" t="n"/>
      <c r="ZQ235" s="82" t="n"/>
      <c r="ZR235" s="84" t="inlineStr">
        <is>
          <t>Anno 2</t>
        </is>
      </c>
      <c r="ZS235" s="81" t="n"/>
      <c r="ZT235" s="81" t="n"/>
      <c r="ZU235" s="82" t="n"/>
      <c r="ZV235" s="84" t="inlineStr">
        <is>
          <t>Anno 3</t>
        </is>
      </c>
      <c r="ZW235" s="81" t="n"/>
      <c r="ZX235" s="81" t="n"/>
      <c r="ZY235" s="82" t="n"/>
      <c r="ZZ235" s="84" t="inlineStr">
        <is>
          <t>Anno 4</t>
        </is>
      </c>
      <c r="AAA235" s="81" t="n"/>
      <c r="AAB235" s="81" t="n"/>
      <c r="AAC235" s="82" t="n"/>
      <c r="AAD235" s="84" t="inlineStr">
        <is>
          <t>Anno 5</t>
        </is>
      </c>
      <c r="AAE235" s="81" t="n"/>
      <c r="AAF235" s="81" t="n"/>
      <c r="AAG235" s="82" t="n"/>
      <c r="AAH235" s="84" t="inlineStr">
        <is>
          <t>Anno 6</t>
        </is>
      </c>
      <c r="AAI235" s="81" t="n"/>
      <c r="AAJ235" s="81" t="n"/>
      <c r="AAK235" s="82" t="n"/>
      <c r="AAL235" s="84" t="inlineStr">
        <is>
          <t>Anno 7</t>
        </is>
      </c>
      <c r="AAM235" s="81" t="n"/>
      <c r="AAN235" s="81" t="n"/>
      <c r="AAO235" s="82" t="n"/>
      <c r="AAP235" s="84" t="inlineStr">
        <is>
          <t>Anno 8</t>
        </is>
      </c>
      <c r="AAQ235" s="81" t="n"/>
      <c r="AAR235" s="81" t="n"/>
      <c r="AAS235" s="82" t="n"/>
      <c r="AAT235" s="84" t="inlineStr">
        <is>
          <t>Anno 9</t>
        </is>
      </c>
      <c r="AAU235" s="81" t="n"/>
      <c r="AAV235" s="81" t="n"/>
      <c r="AAW235" s="82" t="n"/>
      <c r="AAX235" s="84" t="inlineStr">
        <is>
          <t>Anno 10</t>
        </is>
      </c>
      <c r="AAY235" s="81" t="n"/>
      <c r="AAZ235" s="81" t="n"/>
      <c r="ABA235" s="82" t="n"/>
      <c r="ABD235" s="84" t="inlineStr">
        <is>
          <t>ANNI</t>
        </is>
      </c>
      <c r="ABE235" s="84" t="inlineStr">
        <is>
          <t>Anno 1</t>
        </is>
      </c>
      <c r="ABF235" s="81" t="n"/>
      <c r="ABG235" s="81" t="n"/>
      <c r="ABH235" s="82" t="n"/>
      <c r="ABI235" s="84" t="inlineStr">
        <is>
          <t>Anno 2</t>
        </is>
      </c>
      <c r="ABJ235" s="81" t="n"/>
      <c r="ABK235" s="81" t="n"/>
      <c r="ABL235" s="82" t="n"/>
      <c r="ABM235" s="84" t="inlineStr">
        <is>
          <t>Anno 3</t>
        </is>
      </c>
      <c r="ABN235" s="81" t="n"/>
      <c r="ABO235" s="81" t="n"/>
      <c r="ABP235" s="82" t="n"/>
      <c r="ABQ235" s="84" t="inlineStr">
        <is>
          <t>Anno 4</t>
        </is>
      </c>
      <c r="ABR235" s="81" t="n"/>
      <c r="ABS235" s="81" t="n"/>
      <c r="ABT235" s="82" t="n"/>
      <c r="ABU235" s="84" t="inlineStr">
        <is>
          <t>Anno 5</t>
        </is>
      </c>
      <c r="ABV235" s="81" t="n"/>
      <c r="ABW235" s="81" t="n"/>
      <c r="ABX235" s="82" t="n"/>
      <c r="ABY235" s="84" t="inlineStr">
        <is>
          <t>Anno 6</t>
        </is>
      </c>
      <c r="ABZ235" s="81" t="n"/>
      <c r="ACA235" s="81" t="n"/>
      <c r="ACB235" s="82" t="n"/>
      <c r="ACC235" s="84" t="inlineStr">
        <is>
          <t>Anno 7</t>
        </is>
      </c>
      <c r="ACD235" s="81" t="n"/>
      <c r="ACE235" s="81" t="n"/>
      <c r="ACF235" s="82" t="n"/>
      <c r="ACG235" s="84" t="inlineStr">
        <is>
          <t>Anno 8</t>
        </is>
      </c>
      <c r="ACH235" s="81" t="n"/>
      <c r="ACI235" s="81" t="n"/>
      <c r="ACJ235" s="82" t="n"/>
      <c r="ACK235" s="84" t="inlineStr">
        <is>
          <t>Anno 9</t>
        </is>
      </c>
      <c r="ACL235" s="81" t="n"/>
      <c r="ACM235" s="81" t="n"/>
      <c r="ACN235" s="82" t="n"/>
      <c r="ACO235" s="84" t="inlineStr">
        <is>
          <t>Anno 10</t>
        </is>
      </c>
      <c r="ACP235" s="81" t="n"/>
      <c r="ACQ235" s="81" t="n"/>
      <c r="ACR235" s="82" t="n"/>
      <c r="ACU235" s="84" t="inlineStr">
        <is>
          <t>ANNI</t>
        </is>
      </c>
      <c r="ACV235" s="84" t="inlineStr">
        <is>
          <t>Anno 1</t>
        </is>
      </c>
      <c r="ACW235" s="81" t="n"/>
      <c r="ACX235" s="81" t="n"/>
      <c r="ACY235" s="82" t="n"/>
      <c r="ACZ235" s="84" t="inlineStr">
        <is>
          <t>Anno 2</t>
        </is>
      </c>
      <c r="ADA235" s="81" t="n"/>
      <c r="ADB235" s="81" t="n"/>
      <c r="ADC235" s="82" t="n"/>
      <c r="ADD235" s="84" t="inlineStr">
        <is>
          <t>Anno 3</t>
        </is>
      </c>
      <c r="ADE235" s="81" t="n"/>
      <c r="ADF235" s="81" t="n"/>
      <c r="ADG235" s="82" t="n"/>
      <c r="ADH235" s="84" t="inlineStr">
        <is>
          <t>Anno 4</t>
        </is>
      </c>
      <c r="ADI235" s="81" t="n"/>
      <c r="ADJ235" s="81" t="n"/>
      <c r="ADK235" s="82" t="n"/>
      <c r="ADL235" s="84" t="inlineStr">
        <is>
          <t>Anno 5</t>
        </is>
      </c>
      <c r="ADM235" s="81" t="n"/>
      <c r="ADN235" s="81" t="n"/>
      <c r="ADO235" s="82" t="n"/>
      <c r="ADP235" s="84" t="inlineStr">
        <is>
          <t>Anno 6</t>
        </is>
      </c>
      <c r="ADQ235" s="81" t="n"/>
      <c r="ADR235" s="81" t="n"/>
      <c r="ADS235" s="82" t="n"/>
      <c r="ADT235" s="84" t="inlineStr">
        <is>
          <t>Anno 7</t>
        </is>
      </c>
      <c r="ADU235" s="81" t="n"/>
      <c r="ADV235" s="81" t="n"/>
      <c r="ADW235" s="82" t="n"/>
      <c r="ADX235" s="84" t="inlineStr">
        <is>
          <t>Anno 8</t>
        </is>
      </c>
      <c r="ADY235" s="81" t="n"/>
      <c r="ADZ235" s="81" t="n"/>
      <c r="AEA235" s="82" t="n"/>
      <c r="AEB235" s="84" t="inlineStr">
        <is>
          <t>Anno 9</t>
        </is>
      </c>
      <c r="AEC235" s="81" t="n"/>
      <c r="AED235" s="81" t="n"/>
      <c r="AEE235" s="82" t="n"/>
      <c r="AEF235" s="84" t="inlineStr">
        <is>
          <t>Anno 10</t>
        </is>
      </c>
      <c r="AEG235" s="81" t="n"/>
      <c r="AEH235" s="81" t="n"/>
      <c r="AEI235" s="82" t="n"/>
      <c r="AEL235" s="84" t="inlineStr">
        <is>
          <t>ANNI</t>
        </is>
      </c>
      <c r="AEM235" s="84" t="inlineStr">
        <is>
          <t>Anno 1</t>
        </is>
      </c>
      <c r="AEN235" s="81" t="n"/>
      <c r="AEO235" s="81" t="n"/>
      <c r="AEP235" s="82" t="n"/>
      <c r="AEQ235" s="84" t="inlineStr">
        <is>
          <t>Anno 2</t>
        </is>
      </c>
      <c r="AER235" s="81" t="n"/>
      <c r="AES235" s="81" t="n"/>
      <c r="AET235" s="82" t="n"/>
      <c r="AEU235" s="84" t="inlineStr">
        <is>
          <t>Anno 3</t>
        </is>
      </c>
      <c r="AEV235" s="81" t="n"/>
      <c r="AEW235" s="81" t="n"/>
      <c r="AEX235" s="82" t="n"/>
      <c r="AEY235" s="84" t="inlineStr">
        <is>
          <t>Anno 4</t>
        </is>
      </c>
      <c r="AEZ235" s="81" t="n"/>
      <c r="AFA235" s="81" t="n"/>
      <c r="AFB235" s="82" t="n"/>
      <c r="AFC235" s="84" t="inlineStr">
        <is>
          <t>Anno 5</t>
        </is>
      </c>
      <c r="AFD235" s="81" t="n"/>
      <c r="AFE235" s="81" t="n"/>
      <c r="AFF235" s="82" t="n"/>
      <c r="AFG235" s="84" t="inlineStr">
        <is>
          <t>Anno 6</t>
        </is>
      </c>
      <c r="AFH235" s="81" t="n"/>
      <c r="AFI235" s="81" t="n"/>
      <c r="AFJ235" s="82" t="n"/>
      <c r="AFK235" s="84" t="inlineStr">
        <is>
          <t>Anno 7</t>
        </is>
      </c>
      <c r="AFL235" s="81" t="n"/>
      <c r="AFM235" s="81" t="n"/>
      <c r="AFN235" s="82" t="n"/>
      <c r="AFO235" s="84" t="inlineStr">
        <is>
          <t>Anno 8</t>
        </is>
      </c>
      <c r="AFP235" s="81" t="n"/>
      <c r="AFQ235" s="81" t="n"/>
      <c r="AFR235" s="82" t="n"/>
      <c r="AFS235" s="84" t="inlineStr">
        <is>
          <t>Anno 9</t>
        </is>
      </c>
      <c r="AFT235" s="81" t="n"/>
      <c r="AFU235" s="81" t="n"/>
      <c r="AFV235" s="82" t="n"/>
      <c r="AFW235" s="84" t="inlineStr">
        <is>
          <t>Anno 10</t>
        </is>
      </c>
      <c r="AFX235" s="81" t="n"/>
      <c r="AFY235" s="81" t="n"/>
      <c r="AFZ235" s="82" t="n"/>
    </row>
    <row r="236">
      <c r="A236" s="77" t="inlineStr">
        <is>
          <t>Erog.</t>
        </is>
      </c>
      <c r="B236" s="77" t="inlineStr">
        <is>
          <t>T1</t>
        </is>
      </c>
      <c r="C236" s="77" t="inlineStr">
        <is>
          <t>T2</t>
        </is>
      </c>
      <c r="D236" s="77" t="inlineStr">
        <is>
          <t>T3</t>
        </is>
      </c>
      <c r="E236" s="77" t="inlineStr">
        <is>
          <t>T4</t>
        </is>
      </c>
      <c r="F236" s="77" t="inlineStr">
        <is>
          <t>T1</t>
        </is>
      </c>
      <c r="G236" s="77" t="inlineStr">
        <is>
          <t>T2</t>
        </is>
      </c>
      <c r="H236" s="77" t="inlineStr">
        <is>
          <t>T3</t>
        </is>
      </c>
      <c r="I236" s="77" t="inlineStr">
        <is>
          <t>T4</t>
        </is>
      </c>
      <c r="J236" s="77" t="inlineStr">
        <is>
          <t>T1</t>
        </is>
      </c>
      <c r="K236" s="77" t="inlineStr">
        <is>
          <t>T2</t>
        </is>
      </c>
      <c r="L236" s="77" t="inlineStr">
        <is>
          <t>T3</t>
        </is>
      </c>
      <c r="M236" s="77" t="inlineStr">
        <is>
          <t>T4</t>
        </is>
      </c>
      <c r="N236" s="77" t="inlineStr">
        <is>
          <t>T1</t>
        </is>
      </c>
      <c r="O236" s="77" t="inlineStr">
        <is>
          <t>T2</t>
        </is>
      </c>
      <c r="P236" s="77" t="inlineStr">
        <is>
          <t>T3</t>
        </is>
      </c>
      <c r="Q236" s="77" t="inlineStr">
        <is>
          <t>T4</t>
        </is>
      </c>
      <c r="R236" s="77" t="inlineStr">
        <is>
          <t>T1</t>
        </is>
      </c>
      <c r="S236" s="77" t="inlineStr">
        <is>
          <t>T2</t>
        </is>
      </c>
      <c r="T236" s="77" t="inlineStr">
        <is>
          <t>T3</t>
        </is>
      </c>
      <c r="U236" s="77" t="inlineStr">
        <is>
          <t>T4</t>
        </is>
      </c>
      <c r="V236" s="77" t="inlineStr">
        <is>
          <t>T1</t>
        </is>
      </c>
      <c r="W236" s="77" t="inlineStr">
        <is>
          <t>T2</t>
        </is>
      </c>
      <c r="X236" s="77" t="inlineStr">
        <is>
          <t>T3</t>
        </is>
      </c>
      <c r="Y236" s="77" t="inlineStr">
        <is>
          <t>T4</t>
        </is>
      </c>
      <c r="Z236" s="77" t="inlineStr">
        <is>
          <t>T1</t>
        </is>
      </c>
      <c r="AA236" s="77" t="inlineStr">
        <is>
          <t>T2</t>
        </is>
      </c>
      <c r="AB236" s="77" t="inlineStr">
        <is>
          <t>T3</t>
        </is>
      </c>
      <c r="AC236" s="77" t="inlineStr">
        <is>
          <t>T4</t>
        </is>
      </c>
      <c r="AD236" s="77" t="inlineStr">
        <is>
          <t>T1</t>
        </is>
      </c>
      <c r="AE236" s="77" t="inlineStr">
        <is>
          <t>T2</t>
        </is>
      </c>
      <c r="AF236" s="77" t="inlineStr">
        <is>
          <t>T3</t>
        </is>
      </c>
      <c r="AG236" s="77" t="inlineStr">
        <is>
          <t>T4</t>
        </is>
      </c>
      <c r="AH236" s="77" t="inlineStr">
        <is>
          <t>T1</t>
        </is>
      </c>
      <c r="AI236" s="77" t="inlineStr">
        <is>
          <t>T2</t>
        </is>
      </c>
      <c r="AJ236" s="77" t="inlineStr">
        <is>
          <t>T3</t>
        </is>
      </c>
      <c r="AK236" s="77" t="inlineStr">
        <is>
          <t>T4</t>
        </is>
      </c>
      <c r="AL236" s="77" t="inlineStr">
        <is>
          <t>T1</t>
        </is>
      </c>
      <c r="AM236" s="77" t="inlineStr">
        <is>
          <t>T2</t>
        </is>
      </c>
      <c r="AN236" s="77" t="inlineStr">
        <is>
          <t>T3</t>
        </is>
      </c>
      <c r="AO236" s="77" t="inlineStr">
        <is>
          <t>T4</t>
        </is>
      </c>
      <c r="AR236" s="77" t="inlineStr">
        <is>
          <t>Erog.</t>
        </is>
      </c>
      <c r="AS236" s="77" t="inlineStr">
        <is>
          <t>T1</t>
        </is>
      </c>
      <c r="AT236" s="77" t="inlineStr">
        <is>
          <t>T2</t>
        </is>
      </c>
      <c r="AU236" s="77" t="inlineStr">
        <is>
          <t>T3</t>
        </is>
      </c>
      <c r="AV236" s="77" t="inlineStr">
        <is>
          <t>T4</t>
        </is>
      </c>
      <c r="AW236" s="77" t="inlineStr">
        <is>
          <t>T1</t>
        </is>
      </c>
      <c r="AX236" s="77" t="inlineStr">
        <is>
          <t>T2</t>
        </is>
      </c>
      <c r="AY236" s="77" t="inlineStr">
        <is>
          <t>T3</t>
        </is>
      </c>
      <c r="AZ236" s="77" t="inlineStr">
        <is>
          <t>T4</t>
        </is>
      </c>
      <c r="BA236" s="77" t="inlineStr">
        <is>
          <t>T1</t>
        </is>
      </c>
      <c r="BB236" s="77" t="inlineStr">
        <is>
          <t>T2</t>
        </is>
      </c>
      <c r="BC236" s="77" t="inlineStr">
        <is>
          <t>T3</t>
        </is>
      </c>
      <c r="BD236" s="77" t="inlineStr">
        <is>
          <t>T4</t>
        </is>
      </c>
      <c r="BE236" s="77" t="inlineStr">
        <is>
          <t>T1</t>
        </is>
      </c>
      <c r="BF236" s="77" t="inlineStr">
        <is>
          <t>T2</t>
        </is>
      </c>
      <c r="BG236" s="77" t="inlineStr">
        <is>
          <t>T3</t>
        </is>
      </c>
      <c r="BH236" s="77" t="inlineStr">
        <is>
          <t>T4</t>
        </is>
      </c>
      <c r="BI236" s="77" t="inlineStr">
        <is>
          <t>T1</t>
        </is>
      </c>
      <c r="BJ236" s="77" t="inlineStr">
        <is>
          <t>T2</t>
        </is>
      </c>
      <c r="BK236" s="77" t="inlineStr">
        <is>
          <t>T3</t>
        </is>
      </c>
      <c r="BL236" s="77" t="inlineStr">
        <is>
          <t>T4</t>
        </is>
      </c>
      <c r="BM236" s="77" t="inlineStr">
        <is>
          <t>T1</t>
        </is>
      </c>
      <c r="BN236" s="77" t="inlineStr">
        <is>
          <t>T2</t>
        </is>
      </c>
      <c r="BO236" s="77" t="inlineStr">
        <is>
          <t>T3</t>
        </is>
      </c>
      <c r="BP236" s="77" t="inlineStr">
        <is>
          <t>T4</t>
        </is>
      </c>
      <c r="BQ236" s="77" t="inlineStr">
        <is>
          <t>T1</t>
        </is>
      </c>
      <c r="BR236" s="77" t="inlineStr">
        <is>
          <t>T2</t>
        </is>
      </c>
      <c r="BS236" s="77" t="inlineStr">
        <is>
          <t>T3</t>
        </is>
      </c>
      <c r="BT236" s="77" t="inlineStr">
        <is>
          <t>T4</t>
        </is>
      </c>
      <c r="BU236" s="77" t="inlineStr">
        <is>
          <t>T1</t>
        </is>
      </c>
      <c r="BV236" s="77" t="inlineStr">
        <is>
          <t>T2</t>
        </is>
      </c>
      <c r="BW236" s="77" t="inlineStr">
        <is>
          <t>T3</t>
        </is>
      </c>
      <c r="BX236" s="77" t="inlineStr">
        <is>
          <t>T4</t>
        </is>
      </c>
      <c r="BY236" s="77" t="inlineStr">
        <is>
          <t>T1</t>
        </is>
      </c>
      <c r="BZ236" s="77" t="inlineStr">
        <is>
          <t>T2</t>
        </is>
      </c>
      <c r="CA236" s="77" t="inlineStr">
        <is>
          <t>T3</t>
        </is>
      </c>
      <c r="CB236" s="77" t="inlineStr">
        <is>
          <t>T4</t>
        </is>
      </c>
      <c r="CC236" s="77" t="inlineStr">
        <is>
          <t>T1</t>
        </is>
      </c>
      <c r="CD236" s="77" t="inlineStr">
        <is>
          <t>T2</t>
        </is>
      </c>
      <c r="CE236" s="77" t="inlineStr">
        <is>
          <t>T3</t>
        </is>
      </c>
      <c r="CF236" s="77" t="inlineStr">
        <is>
          <t>T4</t>
        </is>
      </c>
      <c r="CI236" s="77" t="inlineStr">
        <is>
          <t>Erog.</t>
        </is>
      </c>
      <c r="CJ236" s="77" t="inlineStr">
        <is>
          <t>T1</t>
        </is>
      </c>
      <c r="CK236" s="77" t="inlineStr">
        <is>
          <t>T2</t>
        </is>
      </c>
      <c r="CL236" s="77" t="inlineStr">
        <is>
          <t>T3</t>
        </is>
      </c>
      <c r="CM236" s="77" t="inlineStr">
        <is>
          <t>T4</t>
        </is>
      </c>
      <c r="CN236" s="77" t="inlineStr">
        <is>
          <t>T1</t>
        </is>
      </c>
      <c r="CO236" s="77" t="inlineStr">
        <is>
          <t>T2</t>
        </is>
      </c>
      <c r="CP236" s="77" t="inlineStr">
        <is>
          <t>T3</t>
        </is>
      </c>
      <c r="CQ236" s="77" t="inlineStr">
        <is>
          <t>T4</t>
        </is>
      </c>
      <c r="CR236" s="77" t="inlineStr">
        <is>
          <t>T1</t>
        </is>
      </c>
      <c r="CS236" s="77" t="inlineStr">
        <is>
          <t>T2</t>
        </is>
      </c>
      <c r="CT236" s="77" t="inlineStr">
        <is>
          <t>T3</t>
        </is>
      </c>
      <c r="CU236" s="77" t="inlineStr">
        <is>
          <t>T4</t>
        </is>
      </c>
      <c r="CV236" s="77" t="inlineStr">
        <is>
          <t>T1</t>
        </is>
      </c>
      <c r="CW236" s="77" t="inlineStr">
        <is>
          <t>T2</t>
        </is>
      </c>
      <c r="CX236" s="77" t="inlineStr">
        <is>
          <t>T3</t>
        </is>
      </c>
      <c r="CY236" s="77" t="inlineStr">
        <is>
          <t>T4</t>
        </is>
      </c>
      <c r="CZ236" s="77" t="inlineStr">
        <is>
          <t>T1</t>
        </is>
      </c>
      <c r="DA236" s="77" t="inlineStr">
        <is>
          <t>T2</t>
        </is>
      </c>
      <c r="DB236" s="77" t="inlineStr">
        <is>
          <t>T3</t>
        </is>
      </c>
      <c r="DC236" s="77" t="inlineStr">
        <is>
          <t>T4</t>
        </is>
      </c>
      <c r="DD236" s="77" t="inlineStr">
        <is>
          <t>T1</t>
        </is>
      </c>
      <c r="DE236" s="77" t="inlineStr">
        <is>
          <t>T2</t>
        </is>
      </c>
      <c r="DF236" s="77" t="inlineStr">
        <is>
          <t>T3</t>
        </is>
      </c>
      <c r="DG236" s="77" t="inlineStr">
        <is>
          <t>T4</t>
        </is>
      </c>
      <c r="DH236" s="77" t="inlineStr">
        <is>
          <t>T1</t>
        </is>
      </c>
      <c r="DI236" s="77" t="inlineStr">
        <is>
          <t>T2</t>
        </is>
      </c>
      <c r="DJ236" s="77" t="inlineStr">
        <is>
          <t>T3</t>
        </is>
      </c>
      <c r="DK236" s="77" t="inlineStr">
        <is>
          <t>T4</t>
        </is>
      </c>
      <c r="DL236" s="77" t="inlineStr">
        <is>
          <t>T1</t>
        </is>
      </c>
      <c r="DM236" s="77" t="inlineStr">
        <is>
          <t>T2</t>
        </is>
      </c>
      <c r="DN236" s="77" t="inlineStr">
        <is>
          <t>T3</t>
        </is>
      </c>
      <c r="DO236" s="77" t="inlineStr">
        <is>
          <t>T4</t>
        </is>
      </c>
      <c r="DP236" s="77" t="inlineStr">
        <is>
          <t>T1</t>
        </is>
      </c>
      <c r="DQ236" s="77" t="inlineStr">
        <is>
          <t>T2</t>
        </is>
      </c>
      <c r="DR236" s="77" t="inlineStr">
        <is>
          <t>T3</t>
        </is>
      </c>
      <c r="DS236" s="77" t="inlineStr">
        <is>
          <t>T4</t>
        </is>
      </c>
      <c r="DT236" s="77" t="inlineStr">
        <is>
          <t>T1</t>
        </is>
      </c>
      <c r="DU236" s="77" t="inlineStr">
        <is>
          <t>T2</t>
        </is>
      </c>
      <c r="DV236" s="77" t="inlineStr">
        <is>
          <t>T3</t>
        </is>
      </c>
      <c r="DW236" s="77" t="inlineStr">
        <is>
          <t>T4</t>
        </is>
      </c>
      <c r="DZ236" s="77" t="inlineStr">
        <is>
          <t>Erog.</t>
        </is>
      </c>
      <c r="EA236" s="77" t="inlineStr">
        <is>
          <t>T1</t>
        </is>
      </c>
      <c r="EB236" s="77" t="inlineStr">
        <is>
          <t>T2</t>
        </is>
      </c>
      <c r="EC236" s="77" t="inlineStr">
        <is>
          <t>T3</t>
        </is>
      </c>
      <c r="ED236" s="77" t="inlineStr">
        <is>
          <t>T4</t>
        </is>
      </c>
      <c r="EE236" s="77" t="inlineStr">
        <is>
          <t>T1</t>
        </is>
      </c>
      <c r="EF236" s="77" t="inlineStr">
        <is>
          <t>T2</t>
        </is>
      </c>
      <c r="EG236" s="77" t="inlineStr">
        <is>
          <t>T3</t>
        </is>
      </c>
      <c r="EH236" s="77" t="inlineStr">
        <is>
          <t>T4</t>
        </is>
      </c>
      <c r="EI236" s="77" t="inlineStr">
        <is>
          <t>T1</t>
        </is>
      </c>
      <c r="EJ236" s="77" t="inlineStr">
        <is>
          <t>T2</t>
        </is>
      </c>
      <c r="EK236" s="77" t="inlineStr">
        <is>
          <t>T3</t>
        </is>
      </c>
      <c r="EL236" s="77" t="inlineStr">
        <is>
          <t>T4</t>
        </is>
      </c>
      <c r="EM236" s="77" t="inlineStr">
        <is>
          <t>T1</t>
        </is>
      </c>
      <c r="EN236" s="77" t="inlineStr">
        <is>
          <t>T2</t>
        </is>
      </c>
      <c r="EO236" s="77" t="inlineStr">
        <is>
          <t>T3</t>
        </is>
      </c>
      <c r="EP236" s="77" t="inlineStr">
        <is>
          <t>T4</t>
        </is>
      </c>
      <c r="EQ236" s="77" t="inlineStr">
        <is>
          <t>T1</t>
        </is>
      </c>
      <c r="ER236" s="77" t="inlineStr">
        <is>
          <t>T2</t>
        </is>
      </c>
      <c r="ES236" s="77" t="inlineStr">
        <is>
          <t>T3</t>
        </is>
      </c>
      <c r="ET236" s="77" t="inlineStr">
        <is>
          <t>T4</t>
        </is>
      </c>
      <c r="EU236" s="77" t="inlineStr">
        <is>
          <t>T1</t>
        </is>
      </c>
      <c r="EV236" s="77" t="inlineStr">
        <is>
          <t>T2</t>
        </is>
      </c>
      <c r="EW236" s="77" t="inlineStr">
        <is>
          <t>T3</t>
        </is>
      </c>
      <c r="EX236" s="77" t="inlineStr">
        <is>
          <t>T4</t>
        </is>
      </c>
      <c r="EY236" s="77" t="inlineStr">
        <is>
          <t>T1</t>
        </is>
      </c>
      <c r="EZ236" s="77" t="inlineStr">
        <is>
          <t>T2</t>
        </is>
      </c>
      <c r="FA236" s="77" t="inlineStr">
        <is>
          <t>T3</t>
        </is>
      </c>
      <c r="FB236" s="77" t="inlineStr">
        <is>
          <t>T4</t>
        </is>
      </c>
      <c r="FC236" s="77" t="inlineStr">
        <is>
          <t>T1</t>
        </is>
      </c>
      <c r="FD236" s="77" t="inlineStr">
        <is>
          <t>T2</t>
        </is>
      </c>
      <c r="FE236" s="77" t="inlineStr">
        <is>
          <t>T3</t>
        </is>
      </c>
      <c r="FF236" s="77" t="inlineStr">
        <is>
          <t>T4</t>
        </is>
      </c>
      <c r="FG236" s="77" t="inlineStr">
        <is>
          <t>T1</t>
        </is>
      </c>
      <c r="FH236" s="77" t="inlineStr">
        <is>
          <t>T2</t>
        </is>
      </c>
      <c r="FI236" s="77" t="inlineStr">
        <is>
          <t>T3</t>
        </is>
      </c>
      <c r="FJ236" s="77" t="inlineStr">
        <is>
          <t>T4</t>
        </is>
      </c>
      <c r="FK236" s="77" t="inlineStr">
        <is>
          <t>T1</t>
        </is>
      </c>
      <c r="FL236" s="77" t="inlineStr">
        <is>
          <t>T2</t>
        </is>
      </c>
      <c r="FM236" s="77" t="inlineStr">
        <is>
          <t>T3</t>
        </is>
      </c>
      <c r="FN236" s="77" t="inlineStr">
        <is>
          <t>T4</t>
        </is>
      </c>
      <c r="FQ236" s="77" t="inlineStr">
        <is>
          <t>Erog.</t>
        </is>
      </c>
      <c r="FR236" s="77" t="inlineStr">
        <is>
          <t>T1</t>
        </is>
      </c>
      <c r="FS236" s="77" t="inlineStr">
        <is>
          <t>T2</t>
        </is>
      </c>
      <c r="FT236" s="77" t="inlineStr">
        <is>
          <t>T3</t>
        </is>
      </c>
      <c r="FU236" s="77" t="inlineStr">
        <is>
          <t>T4</t>
        </is>
      </c>
      <c r="FV236" s="77" t="inlineStr">
        <is>
          <t>T1</t>
        </is>
      </c>
      <c r="FW236" s="77" t="inlineStr">
        <is>
          <t>T2</t>
        </is>
      </c>
      <c r="FX236" s="77" t="inlineStr">
        <is>
          <t>T3</t>
        </is>
      </c>
      <c r="FY236" s="77" t="inlineStr">
        <is>
          <t>T4</t>
        </is>
      </c>
      <c r="FZ236" s="77" t="inlineStr">
        <is>
          <t>T1</t>
        </is>
      </c>
      <c r="GA236" s="77" t="inlineStr">
        <is>
          <t>T2</t>
        </is>
      </c>
      <c r="GB236" s="77" t="inlineStr">
        <is>
          <t>T3</t>
        </is>
      </c>
      <c r="GC236" s="77" t="inlineStr">
        <is>
          <t>T4</t>
        </is>
      </c>
      <c r="GD236" s="77" t="inlineStr">
        <is>
          <t>T1</t>
        </is>
      </c>
      <c r="GE236" s="77" t="inlineStr">
        <is>
          <t>T2</t>
        </is>
      </c>
      <c r="GF236" s="77" t="inlineStr">
        <is>
          <t>T3</t>
        </is>
      </c>
      <c r="GG236" s="77" t="inlineStr">
        <is>
          <t>T4</t>
        </is>
      </c>
      <c r="GH236" s="77" t="inlineStr">
        <is>
          <t>T1</t>
        </is>
      </c>
      <c r="GI236" s="77" t="inlineStr">
        <is>
          <t>T2</t>
        </is>
      </c>
      <c r="GJ236" s="77" t="inlineStr">
        <is>
          <t>T3</t>
        </is>
      </c>
      <c r="GK236" s="77" t="inlineStr">
        <is>
          <t>T4</t>
        </is>
      </c>
      <c r="GL236" s="77" t="inlineStr">
        <is>
          <t>T1</t>
        </is>
      </c>
      <c r="GM236" s="77" t="inlineStr">
        <is>
          <t>T2</t>
        </is>
      </c>
      <c r="GN236" s="77" t="inlineStr">
        <is>
          <t>T3</t>
        </is>
      </c>
      <c r="GO236" s="77" t="inlineStr">
        <is>
          <t>T4</t>
        </is>
      </c>
      <c r="GP236" s="77" t="inlineStr">
        <is>
          <t>T1</t>
        </is>
      </c>
      <c r="GQ236" s="77" t="inlineStr">
        <is>
          <t>T2</t>
        </is>
      </c>
      <c r="GR236" s="77" t="inlineStr">
        <is>
          <t>T3</t>
        </is>
      </c>
      <c r="GS236" s="77" t="inlineStr">
        <is>
          <t>T4</t>
        </is>
      </c>
      <c r="GT236" s="77" t="inlineStr">
        <is>
          <t>T1</t>
        </is>
      </c>
      <c r="GU236" s="77" t="inlineStr">
        <is>
          <t>T2</t>
        </is>
      </c>
      <c r="GV236" s="77" t="inlineStr">
        <is>
          <t>T3</t>
        </is>
      </c>
      <c r="GW236" s="77" t="inlineStr">
        <is>
          <t>T4</t>
        </is>
      </c>
      <c r="GX236" s="77" t="inlineStr">
        <is>
          <t>T1</t>
        </is>
      </c>
      <c r="GY236" s="77" t="inlineStr">
        <is>
          <t>T2</t>
        </is>
      </c>
      <c r="GZ236" s="77" t="inlineStr">
        <is>
          <t>T3</t>
        </is>
      </c>
      <c r="HA236" s="77" t="inlineStr">
        <is>
          <t>T4</t>
        </is>
      </c>
      <c r="HB236" s="77" t="inlineStr">
        <is>
          <t>T1</t>
        </is>
      </c>
      <c r="HC236" s="77" t="inlineStr">
        <is>
          <t>T2</t>
        </is>
      </c>
      <c r="HD236" s="77" t="inlineStr">
        <is>
          <t>T3</t>
        </is>
      </c>
      <c r="HE236" s="77" t="inlineStr">
        <is>
          <t>T4</t>
        </is>
      </c>
      <c r="HH236" s="77" t="inlineStr">
        <is>
          <t>Erog.</t>
        </is>
      </c>
      <c r="HI236" s="77" t="inlineStr">
        <is>
          <t>T1</t>
        </is>
      </c>
      <c r="HJ236" s="77" t="inlineStr">
        <is>
          <t>T2</t>
        </is>
      </c>
      <c r="HK236" s="77" t="inlineStr">
        <is>
          <t>T3</t>
        </is>
      </c>
      <c r="HL236" s="77" t="inlineStr">
        <is>
          <t>T4</t>
        </is>
      </c>
      <c r="HM236" s="77" t="inlineStr">
        <is>
          <t>T1</t>
        </is>
      </c>
      <c r="HN236" s="77" t="inlineStr">
        <is>
          <t>T2</t>
        </is>
      </c>
      <c r="HO236" s="77" t="inlineStr">
        <is>
          <t>T3</t>
        </is>
      </c>
      <c r="HP236" s="77" t="inlineStr">
        <is>
          <t>T4</t>
        </is>
      </c>
      <c r="HQ236" s="77" t="inlineStr">
        <is>
          <t>T1</t>
        </is>
      </c>
      <c r="HR236" s="77" t="inlineStr">
        <is>
          <t>T2</t>
        </is>
      </c>
      <c r="HS236" s="77" t="inlineStr">
        <is>
          <t>T3</t>
        </is>
      </c>
      <c r="HT236" s="77" t="inlineStr">
        <is>
          <t>T4</t>
        </is>
      </c>
      <c r="HU236" s="77" t="inlineStr">
        <is>
          <t>T1</t>
        </is>
      </c>
      <c r="HV236" s="77" t="inlineStr">
        <is>
          <t>T2</t>
        </is>
      </c>
      <c r="HW236" s="77" t="inlineStr">
        <is>
          <t>T3</t>
        </is>
      </c>
      <c r="HX236" s="77" t="inlineStr">
        <is>
          <t>T4</t>
        </is>
      </c>
      <c r="HY236" s="77" t="inlineStr">
        <is>
          <t>T1</t>
        </is>
      </c>
      <c r="HZ236" s="77" t="inlineStr">
        <is>
          <t>T2</t>
        </is>
      </c>
      <c r="IA236" s="77" t="inlineStr">
        <is>
          <t>T3</t>
        </is>
      </c>
      <c r="IB236" s="77" t="inlineStr">
        <is>
          <t>T4</t>
        </is>
      </c>
      <c r="IC236" s="77" t="inlineStr">
        <is>
          <t>T1</t>
        </is>
      </c>
      <c r="ID236" s="77" t="inlineStr">
        <is>
          <t>T2</t>
        </is>
      </c>
      <c r="IE236" s="77" t="inlineStr">
        <is>
          <t>T3</t>
        </is>
      </c>
      <c r="IF236" s="77" t="inlineStr">
        <is>
          <t>T4</t>
        </is>
      </c>
      <c r="IG236" s="77" t="inlineStr">
        <is>
          <t>T1</t>
        </is>
      </c>
      <c r="IH236" s="77" t="inlineStr">
        <is>
          <t>T2</t>
        </is>
      </c>
      <c r="II236" s="77" t="inlineStr">
        <is>
          <t>T3</t>
        </is>
      </c>
      <c r="IJ236" s="77" t="inlineStr">
        <is>
          <t>T4</t>
        </is>
      </c>
      <c r="IK236" s="77" t="inlineStr">
        <is>
          <t>T1</t>
        </is>
      </c>
      <c r="IL236" s="77" t="inlineStr">
        <is>
          <t>T2</t>
        </is>
      </c>
      <c r="IM236" s="77" t="inlineStr">
        <is>
          <t>T3</t>
        </is>
      </c>
      <c r="IN236" s="77" t="inlineStr">
        <is>
          <t>T4</t>
        </is>
      </c>
      <c r="IO236" s="77" t="inlineStr">
        <is>
          <t>T1</t>
        </is>
      </c>
      <c r="IP236" s="77" t="inlineStr">
        <is>
          <t>T2</t>
        </is>
      </c>
      <c r="IQ236" s="77" t="inlineStr">
        <is>
          <t>T3</t>
        </is>
      </c>
      <c r="IR236" s="77" t="inlineStr">
        <is>
          <t>T4</t>
        </is>
      </c>
      <c r="IS236" s="77" t="inlineStr">
        <is>
          <t>T1</t>
        </is>
      </c>
      <c r="IT236" s="77" t="inlineStr">
        <is>
          <t>T2</t>
        </is>
      </c>
      <c r="IU236" s="77" t="inlineStr">
        <is>
          <t>T3</t>
        </is>
      </c>
      <c r="IV236" s="77" t="inlineStr">
        <is>
          <t>T4</t>
        </is>
      </c>
      <c r="IY236" s="77" t="inlineStr">
        <is>
          <t>Erog.</t>
        </is>
      </c>
      <c r="IZ236" s="77" t="inlineStr">
        <is>
          <t>T1</t>
        </is>
      </c>
      <c r="JA236" s="77" t="inlineStr">
        <is>
          <t>T2</t>
        </is>
      </c>
      <c r="JB236" s="77" t="inlineStr">
        <is>
          <t>T3</t>
        </is>
      </c>
      <c r="JC236" s="77" t="inlineStr">
        <is>
          <t>T4</t>
        </is>
      </c>
      <c r="JD236" s="77" t="inlineStr">
        <is>
          <t>T1</t>
        </is>
      </c>
      <c r="JE236" s="77" t="inlineStr">
        <is>
          <t>T2</t>
        </is>
      </c>
      <c r="JF236" s="77" t="inlineStr">
        <is>
          <t>T3</t>
        </is>
      </c>
      <c r="JG236" s="77" t="inlineStr">
        <is>
          <t>T4</t>
        </is>
      </c>
      <c r="JH236" s="77" t="inlineStr">
        <is>
          <t>T1</t>
        </is>
      </c>
      <c r="JI236" s="77" t="inlineStr">
        <is>
          <t>T2</t>
        </is>
      </c>
      <c r="JJ236" s="77" t="inlineStr">
        <is>
          <t>T3</t>
        </is>
      </c>
      <c r="JK236" s="77" t="inlineStr">
        <is>
          <t>T4</t>
        </is>
      </c>
      <c r="JL236" s="77" t="inlineStr">
        <is>
          <t>T1</t>
        </is>
      </c>
      <c r="JM236" s="77" t="inlineStr">
        <is>
          <t>T2</t>
        </is>
      </c>
      <c r="JN236" s="77" t="inlineStr">
        <is>
          <t>T3</t>
        </is>
      </c>
      <c r="JO236" s="77" t="inlineStr">
        <is>
          <t>T4</t>
        </is>
      </c>
      <c r="JP236" s="77" t="inlineStr">
        <is>
          <t>T1</t>
        </is>
      </c>
      <c r="JQ236" s="77" t="inlineStr">
        <is>
          <t>T2</t>
        </is>
      </c>
      <c r="JR236" s="77" t="inlineStr">
        <is>
          <t>T3</t>
        </is>
      </c>
      <c r="JS236" s="77" t="inlineStr">
        <is>
          <t>T4</t>
        </is>
      </c>
      <c r="JT236" s="77" t="inlineStr">
        <is>
          <t>T1</t>
        </is>
      </c>
      <c r="JU236" s="77" t="inlineStr">
        <is>
          <t>T2</t>
        </is>
      </c>
      <c r="JV236" s="77" t="inlineStr">
        <is>
          <t>T3</t>
        </is>
      </c>
      <c r="JW236" s="77" t="inlineStr">
        <is>
          <t>T4</t>
        </is>
      </c>
      <c r="JX236" s="77" t="inlineStr">
        <is>
          <t>T1</t>
        </is>
      </c>
      <c r="JY236" s="77" t="inlineStr">
        <is>
          <t>T2</t>
        </is>
      </c>
      <c r="JZ236" s="77" t="inlineStr">
        <is>
          <t>T3</t>
        </is>
      </c>
      <c r="KA236" s="77" t="inlineStr">
        <is>
          <t>T4</t>
        </is>
      </c>
      <c r="KB236" s="77" t="inlineStr">
        <is>
          <t>T1</t>
        </is>
      </c>
      <c r="KC236" s="77" t="inlineStr">
        <is>
          <t>T2</t>
        </is>
      </c>
      <c r="KD236" s="77" t="inlineStr">
        <is>
          <t>T3</t>
        </is>
      </c>
      <c r="KE236" s="77" t="inlineStr">
        <is>
          <t>T4</t>
        </is>
      </c>
      <c r="KF236" s="77" t="inlineStr">
        <is>
          <t>T1</t>
        </is>
      </c>
      <c r="KG236" s="77" t="inlineStr">
        <is>
          <t>T2</t>
        </is>
      </c>
      <c r="KH236" s="77" t="inlineStr">
        <is>
          <t>T3</t>
        </is>
      </c>
      <c r="KI236" s="77" t="inlineStr">
        <is>
          <t>T4</t>
        </is>
      </c>
      <c r="KJ236" s="77" t="inlineStr">
        <is>
          <t>T1</t>
        </is>
      </c>
      <c r="KK236" s="77" t="inlineStr">
        <is>
          <t>T2</t>
        </is>
      </c>
      <c r="KL236" s="77" t="inlineStr">
        <is>
          <t>T3</t>
        </is>
      </c>
      <c r="KM236" s="77" t="inlineStr">
        <is>
          <t>T4</t>
        </is>
      </c>
      <c r="KP236" s="77" t="inlineStr">
        <is>
          <t>Erog.</t>
        </is>
      </c>
      <c r="KQ236" s="77" t="inlineStr">
        <is>
          <t>T1</t>
        </is>
      </c>
      <c r="KR236" s="77" t="inlineStr">
        <is>
          <t>T2</t>
        </is>
      </c>
      <c r="KS236" s="77" t="inlineStr">
        <is>
          <t>T3</t>
        </is>
      </c>
      <c r="KT236" s="77" t="inlineStr">
        <is>
          <t>T4</t>
        </is>
      </c>
      <c r="KU236" s="77" t="inlineStr">
        <is>
          <t>T1</t>
        </is>
      </c>
      <c r="KV236" s="77" t="inlineStr">
        <is>
          <t>T2</t>
        </is>
      </c>
      <c r="KW236" s="77" t="inlineStr">
        <is>
          <t>T3</t>
        </is>
      </c>
      <c r="KX236" s="77" t="inlineStr">
        <is>
          <t>T4</t>
        </is>
      </c>
      <c r="KY236" s="77" t="inlineStr">
        <is>
          <t>T1</t>
        </is>
      </c>
      <c r="KZ236" s="77" t="inlineStr">
        <is>
          <t>T2</t>
        </is>
      </c>
      <c r="LA236" s="77" t="inlineStr">
        <is>
          <t>T3</t>
        </is>
      </c>
      <c r="LB236" s="77" t="inlineStr">
        <is>
          <t>T4</t>
        </is>
      </c>
      <c r="LC236" s="77" t="inlineStr">
        <is>
          <t>T1</t>
        </is>
      </c>
      <c r="LD236" s="77" t="inlineStr">
        <is>
          <t>T2</t>
        </is>
      </c>
      <c r="LE236" s="77" t="inlineStr">
        <is>
          <t>T3</t>
        </is>
      </c>
      <c r="LF236" s="77" t="inlineStr">
        <is>
          <t>T4</t>
        </is>
      </c>
      <c r="LG236" s="77" t="inlineStr">
        <is>
          <t>T1</t>
        </is>
      </c>
      <c r="LH236" s="77" t="inlineStr">
        <is>
          <t>T2</t>
        </is>
      </c>
      <c r="LI236" s="77" t="inlineStr">
        <is>
          <t>T3</t>
        </is>
      </c>
      <c r="LJ236" s="77" t="inlineStr">
        <is>
          <t>T4</t>
        </is>
      </c>
      <c r="LK236" s="77" t="inlineStr">
        <is>
          <t>T1</t>
        </is>
      </c>
      <c r="LL236" s="77" t="inlineStr">
        <is>
          <t>T2</t>
        </is>
      </c>
      <c r="LM236" s="77" t="inlineStr">
        <is>
          <t>T3</t>
        </is>
      </c>
      <c r="LN236" s="77" t="inlineStr">
        <is>
          <t>T4</t>
        </is>
      </c>
      <c r="LO236" s="77" t="inlineStr">
        <is>
          <t>T1</t>
        </is>
      </c>
      <c r="LP236" s="77" t="inlineStr">
        <is>
          <t>T2</t>
        </is>
      </c>
      <c r="LQ236" s="77" t="inlineStr">
        <is>
          <t>T3</t>
        </is>
      </c>
      <c r="LR236" s="77" t="inlineStr">
        <is>
          <t>T4</t>
        </is>
      </c>
      <c r="LS236" s="77" t="inlineStr">
        <is>
          <t>T1</t>
        </is>
      </c>
      <c r="LT236" s="77" t="inlineStr">
        <is>
          <t>T2</t>
        </is>
      </c>
      <c r="LU236" s="77" t="inlineStr">
        <is>
          <t>T3</t>
        </is>
      </c>
      <c r="LV236" s="77" t="inlineStr">
        <is>
          <t>T4</t>
        </is>
      </c>
      <c r="LW236" s="77" t="inlineStr">
        <is>
          <t>T1</t>
        </is>
      </c>
      <c r="LX236" s="77" t="inlineStr">
        <is>
          <t>T2</t>
        </is>
      </c>
      <c r="LY236" s="77" t="inlineStr">
        <is>
          <t>T3</t>
        </is>
      </c>
      <c r="LZ236" s="77" t="inlineStr">
        <is>
          <t>T4</t>
        </is>
      </c>
      <c r="MA236" s="77" t="inlineStr">
        <is>
          <t>T1</t>
        </is>
      </c>
      <c r="MB236" s="77" t="inlineStr">
        <is>
          <t>T2</t>
        </is>
      </c>
      <c r="MC236" s="77" t="inlineStr">
        <is>
          <t>T3</t>
        </is>
      </c>
      <c r="MD236" s="77" t="inlineStr">
        <is>
          <t>T4</t>
        </is>
      </c>
      <c r="MG236" s="77" t="inlineStr">
        <is>
          <t>Erog.</t>
        </is>
      </c>
      <c r="MH236" s="77" t="inlineStr">
        <is>
          <t>T1</t>
        </is>
      </c>
      <c r="MI236" s="77" t="inlineStr">
        <is>
          <t>T2</t>
        </is>
      </c>
      <c r="MJ236" s="77" t="inlineStr">
        <is>
          <t>T3</t>
        </is>
      </c>
      <c r="MK236" s="77" t="inlineStr">
        <is>
          <t>T4</t>
        </is>
      </c>
      <c r="ML236" s="77" t="inlineStr">
        <is>
          <t>T1</t>
        </is>
      </c>
      <c r="MM236" s="77" t="inlineStr">
        <is>
          <t>T2</t>
        </is>
      </c>
      <c r="MN236" s="77" t="inlineStr">
        <is>
          <t>T3</t>
        </is>
      </c>
      <c r="MO236" s="77" t="inlineStr">
        <is>
          <t>T4</t>
        </is>
      </c>
      <c r="MP236" s="77" t="inlineStr">
        <is>
          <t>T1</t>
        </is>
      </c>
      <c r="MQ236" s="77" t="inlineStr">
        <is>
          <t>T2</t>
        </is>
      </c>
      <c r="MR236" s="77" t="inlineStr">
        <is>
          <t>T3</t>
        </is>
      </c>
      <c r="MS236" s="77" t="inlineStr">
        <is>
          <t>T4</t>
        </is>
      </c>
      <c r="MT236" s="77" t="inlineStr">
        <is>
          <t>T1</t>
        </is>
      </c>
      <c r="MU236" s="77" t="inlineStr">
        <is>
          <t>T2</t>
        </is>
      </c>
      <c r="MV236" s="77" t="inlineStr">
        <is>
          <t>T3</t>
        </is>
      </c>
      <c r="MW236" s="77" t="inlineStr">
        <is>
          <t>T4</t>
        </is>
      </c>
      <c r="MX236" s="77" t="inlineStr">
        <is>
          <t>T1</t>
        </is>
      </c>
      <c r="MY236" s="77" t="inlineStr">
        <is>
          <t>T2</t>
        </is>
      </c>
      <c r="MZ236" s="77" t="inlineStr">
        <is>
          <t>T3</t>
        </is>
      </c>
      <c r="NA236" s="77" t="inlineStr">
        <is>
          <t>T4</t>
        </is>
      </c>
      <c r="NB236" s="77" t="inlineStr">
        <is>
          <t>T1</t>
        </is>
      </c>
      <c r="NC236" s="77" t="inlineStr">
        <is>
          <t>T2</t>
        </is>
      </c>
      <c r="ND236" s="77" t="inlineStr">
        <is>
          <t>T3</t>
        </is>
      </c>
      <c r="NE236" s="77" t="inlineStr">
        <is>
          <t>T4</t>
        </is>
      </c>
      <c r="NF236" s="77" t="inlineStr">
        <is>
          <t>T1</t>
        </is>
      </c>
      <c r="NG236" s="77" t="inlineStr">
        <is>
          <t>T2</t>
        </is>
      </c>
      <c r="NH236" s="77" t="inlineStr">
        <is>
          <t>T3</t>
        </is>
      </c>
      <c r="NI236" s="77" t="inlineStr">
        <is>
          <t>T4</t>
        </is>
      </c>
      <c r="NJ236" s="77" t="inlineStr">
        <is>
          <t>T1</t>
        </is>
      </c>
      <c r="NK236" s="77" t="inlineStr">
        <is>
          <t>T2</t>
        </is>
      </c>
      <c r="NL236" s="77" t="inlineStr">
        <is>
          <t>T3</t>
        </is>
      </c>
      <c r="NM236" s="77" t="inlineStr">
        <is>
          <t>T4</t>
        </is>
      </c>
      <c r="NN236" s="77" t="inlineStr">
        <is>
          <t>T1</t>
        </is>
      </c>
      <c r="NO236" s="77" t="inlineStr">
        <is>
          <t>T2</t>
        </is>
      </c>
      <c r="NP236" s="77" t="inlineStr">
        <is>
          <t>T3</t>
        </is>
      </c>
      <c r="NQ236" s="77" t="inlineStr">
        <is>
          <t>T4</t>
        </is>
      </c>
      <c r="NR236" s="77" t="inlineStr">
        <is>
          <t>T1</t>
        </is>
      </c>
      <c r="NS236" s="77" t="inlineStr">
        <is>
          <t>T2</t>
        </is>
      </c>
      <c r="NT236" s="77" t="inlineStr">
        <is>
          <t>T3</t>
        </is>
      </c>
      <c r="NU236" s="77" t="inlineStr">
        <is>
          <t>T4</t>
        </is>
      </c>
      <c r="NX236" s="77" t="inlineStr">
        <is>
          <t>Erog.</t>
        </is>
      </c>
      <c r="NY236" s="77" t="inlineStr">
        <is>
          <t>T1</t>
        </is>
      </c>
      <c r="NZ236" s="77" t="inlineStr">
        <is>
          <t>T2</t>
        </is>
      </c>
      <c r="OA236" s="77" t="inlineStr">
        <is>
          <t>T3</t>
        </is>
      </c>
      <c r="OB236" s="77" t="inlineStr">
        <is>
          <t>T4</t>
        </is>
      </c>
      <c r="OC236" s="77" t="inlineStr">
        <is>
          <t>T1</t>
        </is>
      </c>
      <c r="OD236" s="77" t="inlineStr">
        <is>
          <t>T2</t>
        </is>
      </c>
      <c r="OE236" s="77" t="inlineStr">
        <is>
          <t>T3</t>
        </is>
      </c>
      <c r="OF236" s="77" t="inlineStr">
        <is>
          <t>T4</t>
        </is>
      </c>
      <c r="OG236" s="77" t="inlineStr">
        <is>
          <t>T1</t>
        </is>
      </c>
      <c r="OH236" s="77" t="inlineStr">
        <is>
          <t>T2</t>
        </is>
      </c>
      <c r="OI236" s="77" t="inlineStr">
        <is>
          <t>T3</t>
        </is>
      </c>
      <c r="OJ236" s="77" t="inlineStr">
        <is>
          <t>T4</t>
        </is>
      </c>
      <c r="OK236" s="77" t="inlineStr">
        <is>
          <t>T1</t>
        </is>
      </c>
      <c r="OL236" s="77" t="inlineStr">
        <is>
          <t>T2</t>
        </is>
      </c>
      <c r="OM236" s="77" t="inlineStr">
        <is>
          <t>T3</t>
        </is>
      </c>
      <c r="ON236" s="77" t="inlineStr">
        <is>
          <t>T4</t>
        </is>
      </c>
      <c r="OO236" s="77" t="inlineStr">
        <is>
          <t>T1</t>
        </is>
      </c>
      <c r="OP236" s="77" t="inlineStr">
        <is>
          <t>T2</t>
        </is>
      </c>
      <c r="OQ236" s="77" t="inlineStr">
        <is>
          <t>T3</t>
        </is>
      </c>
      <c r="OR236" s="77" t="inlineStr">
        <is>
          <t>T4</t>
        </is>
      </c>
      <c r="OS236" s="77" t="inlineStr">
        <is>
          <t>T1</t>
        </is>
      </c>
      <c r="OT236" s="77" t="inlineStr">
        <is>
          <t>T2</t>
        </is>
      </c>
      <c r="OU236" s="77" t="inlineStr">
        <is>
          <t>T3</t>
        </is>
      </c>
      <c r="OV236" s="77" t="inlineStr">
        <is>
          <t>T4</t>
        </is>
      </c>
      <c r="OW236" s="77" t="inlineStr">
        <is>
          <t>T1</t>
        </is>
      </c>
      <c r="OX236" s="77" t="inlineStr">
        <is>
          <t>T2</t>
        </is>
      </c>
      <c r="OY236" s="77" t="inlineStr">
        <is>
          <t>T3</t>
        </is>
      </c>
      <c r="OZ236" s="77" t="inlineStr">
        <is>
          <t>T4</t>
        </is>
      </c>
      <c r="PA236" s="77" t="inlineStr">
        <is>
          <t>T1</t>
        </is>
      </c>
      <c r="PB236" s="77" t="inlineStr">
        <is>
          <t>T2</t>
        </is>
      </c>
      <c r="PC236" s="77" t="inlineStr">
        <is>
          <t>T3</t>
        </is>
      </c>
      <c r="PD236" s="77" t="inlineStr">
        <is>
          <t>T4</t>
        </is>
      </c>
      <c r="PE236" s="77" t="inlineStr">
        <is>
          <t>T1</t>
        </is>
      </c>
      <c r="PF236" s="77" t="inlineStr">
        <is>
          <t>T2</t>
        </is>
      </c>
      <c r="PG236" s="77" t="inlineStr">
        <is>
          <t>T3</t>
        </is>
      </c>
      <c r="PH236" s="77" t="inlineStr">
        <is>
          <t>T4</t>
        </is>
      </c>
      <c r="PI236" s="77" t="inlineStr">
        <is>
          <t>T1</t>
        </is>
      </c>
      <c r="PJ236" s="77" t="inlineStr">
        <is>
          <t>T2</t>
        </is>
      </c>
      <c r="PK236" s="77" t="inlineStr">
        <is>
          <t>T3</t>
        </is>
      </c>
      <c r="PL236" s="77" t="inlineStr">
        <is>
          <t>T4</t>
        </is>
      </c>
      <c r="PO236" s="77" t="inlineStr">
        <is>
          <t>Erog.</t>
        </is>
      </c>
      <c r="PP236" s="77" t="inlineStr">
        <is>
          <t>T1</t>
        </is>
      </c>
      <c r="PQ236" s="77" t="inlineStr">
        <is>
          <t>T2</t>
        </is>
      </c>
      <c r="PR236" s="77" t="inlineStr">
        <is>
          <t>T3</t>
        </is>
      </c>
      <c r="PS236" s="77" t="inlineStr">
        <is>
          <t>T4</t>
        </is>
      </c>
      <c r="PT236" s="77" t="inlineStr">
        <is>
          <t>T1</t>
        </is>
      </c>
      <c r="PU236" s="77" t="inlineStr">
        <is>
          <t>T2</t>
        </is>
      </c>
      <c r="PV236" s="77" t="inlineStr">
        <is>
          <t>T3</t>
        </is>
      </c>
      <c r="PW236" s="77" t="inlineStr">
        <is>
          <t>T4</t>
        </is>
      </c>
      <c r="PX236" s="77" t="inlineStr">
        <is>
          <t>T1</t>
        </is>
      </c>
      <c r="PY236" s="77" t="inlineStr">
        <is>
          <t>T2</t>
        </is>
      </c>
      <c r="PZ236" s="77" t="inlineStr">
        <is>
          <t>T3</t>
        </is>
      </c>
      <c r="QA236" s="77" t="inlineStr">
        <is>
          <t>T4</t>
        </is>
      </c>
      <c r="QB236" s="77" t="inlineStr">
        <is>
          <t>T1</t>
        </is>
      </c>
      <c r="QC236" s="77" t="inlineStr">
        <is>
          <t>T2</t>
        </is>
      </c>
      <c r="QD236" s="77" t="inlineStr">
        <is>
          <t>T3</t>
        </is>
      </c>
      <c r="QE236" s="77" t="inlineStr">
        <is>
          <t>T4</t>
        </is>
      </c>
      <c r="QF236" s="77" t="inlineStr">
        <is>
          <t>T1</t>
        </is>
      </c>
      <c r="QG236" s="77" t="inlineStr">
        <is>
          <t>T2</t>
        </is>
      </c>
      <c r="QH236" s="77" t="inlineStr">
        <is>
          <t>T3</t>
        </is>
      </c>
      <c r="QI236" s="77" t="inlineStr">
        <is>
          <t>T4</t>
        </is>
      </c>
      <c r="QJ236" s="77" t="inlineStr">
        <is>
          <t>T1</t>
        </is>
      </c>
      <c r="QK236" s="77" t="inlineStr">
        <is>
          <t>T2</t>
        </is>
      </c>
      <c r="QL236" s="77" t="inlineStr">
        <is>
          <t>T3</t>
        </is>
      </c>
      <c r="QM236" s="77" t="inlineStr">
        <is>
          <t>T4</t>
        </is>
      </c>
      <c r="QN236" s="77" t="inlineStr">
        <is>
          <t>T1</t>
        </is>
      </c>
      <c r="QO236" s="77" t="inlineStr">
        <is>
          <t>T2</t>
        </is>
      </c>
      <c r="QP236" s="77" t="inlineStr">
        <is>
          <t>T3</t>
        </is>
      </c>
      <c r="QQ236" s="77" t="inlineStr">
        <is>
          <t>T4</t>
        </is>
      </c>
      <c r="QR236" s="77" t="inlineStr">
        <is>
          <t>T1</t>
        </is>
      </c>
      <c r="QS236" s="77" t="inlineStr">
        <is>
          <t>T2</t>
        </is>
      </c>
      <c r="QT236" s="77" t="inlineStr">
        <is>
          <t>T3</t>
        </is>
      </c>
      <c r="QU236" s="77" t="inlineStr">
        <is>
          <t>T4</t>
        </is>
      </c>
      <c r="QV236" s="77" t="inlineStr">
        <is>
          <t>T1</t>
        </is>
      </c>
      <c r="QW236" s="77" t="inlineStr">
        <is>
          <t>T2</t>
        </is>
      </c>
      <c r="QX236" s="77" t="inlineStr">
        <is>
          <t>T3</t>
        </is>
      </c>
      <c r="QY236" s="77" t="inlineStr">
        <is>
          <t>T4</t>
        </is>
      </c>
      <c r="QZ236" s="77" t="inlineStr">
        <is>
          <t>T1</t>
        </is>
      </c>
      <c r="RA236" s="77" t="inlineStr">
        <is>
          <t>T2</t>
        </is>
      </c>
      <c r="RB236" s="77" t="inlineStr">
        <is>
          <t>T3</t>
        </is>
      </c>
      <c r="RC236" s="77" t="inlineStr">
        <is>
          <t>T4</t>
        </is>
      </c>
      <c r="RF236" s="77" t="inlineStr">
        <is>
          <t>Erog.</t>
        </is>
      </c>
      <c r="RG236" s="77" t="inlineStr">
        <is>
          <t>T1</t>
        </is>
      </c>
      <c r="RH236" s="77" t="inlineStr">
        <is>
          <t>T2</t>
        </is>
      </c>
      <c r="RI236" s="77" t="inlineStr">
        <is>
          <t>T3</t>
        </is>
      </c>
      <c r="RJ236" s="77" t="inlineStr">
        <is>
          <t>T4</t>
        </is>
      </c>
      <c r="RK236" s="77" t="inlineStr">
        <is>
          <t>T1</t>
        </is>
      </c>
      <c r="RL236" s="77" t="inlineStr">
        <is>
          <t>T2</t>
        </is>
      </c>
      <c r="RM236" s="77" t="inlineStr">
        <is>
          <t>T3</t>
        </is>
      </c>
      <c r="RN236" s="77" t="inlineStr">
        <is>
          <t>T4</t>
        </is>
      </c>
      <c r="RO236" s="77" t="inlineStr">
        <is>
          <t>T1</t>
        </is>
      </c>
      <c r="RP236" s="77" t="inlineStr">
        <is>
          <t>T2</t>
        </is>
      </c>
      <c r="RQ236" s="77" t="inlineStr">
        <is>
          <t>T3</t>
        </is>
      </c>
      <c r="RR236" s="77" t="inlineStr">
        <is>
          <t>T4</t>
        </is>
      </c>
      <c r="RS236" s="77" t="inlineStr">
        <is>
          <t>T1</t>
        </is>
      </c>
      <c r="RT236" s="77" t="inlineStr">
        <is>
          <t>T2</t>
        </is>
      </c>
      <c r="RU236" s="77" t="inlineStr">
        <is>
          <t>T3</t>
        </is>
      </c>
      <c r="RV236" s="77" t="inlineStr">
        <is>
          <t>T4</t>
        </is>
      </c>
      <c r="RW236" s="77" t="inlineStr">
        <is>
          <t>T1</t>
        </is>
      </c>
      <c r="RX236" s="77" t="inlineStr">
        <is>
          <t>T2</t>
        </is>
      </c>
      <c r="RY236" s="77" t="inlineStr">
        <is>
          <t>T3</t>
        </is>
      </c>
      <c r="RZ236" s="77" t="inlineStr">
        <is>
          <t>T4</t>
        </is>
      </c>
      <c r="SA236" s="77" t="inlineStr">
        <is>
          <t>T1</t>
        </is>
      </c>
      <c r="SB236" s="77" t="inlineStr">
        <is>
          <t>T2</t>
        </is>
      </c>
      <c r="SC236" s="77" t="inlineStr">
        <is>
          <t>T3</t>
        </is>
      </c>
      <c r="SD236" s="77" t="inlineStr">
        <is>
          <t>T4</t>
        </is>
      </c>
      <c r="SE236" s="77" t="inlineStr">
        <is>
          <t>T1</t>
        </is>
      </c>
      <c r="SF236" s="77" t="inlineStr">
        <is>
          <t>T2</t>
        </is>
      </c>
      <c r="SG236" s="77" t="inlineStr">
        <is>
          <t>T3</t>
        </is>
      </c>
      <c r="SH236" s="77" t="inlineStr">
        <is>
          <t>T4</t>
        </is>
      </c>
      <c r="SI236" s="77" t="inlineStr">
        <is>
          <t>T1</t>
        </is>
      </c>
      <c r="SJ236" s="77" t="inlineStr">
        <is>
          <t>T2</t>
        </is>
      </c>
      <c r="SK236" s="77" t="inlineStr">
        <is>
          <t>T3</t>
        </is>
      </c>
      <c r="SL236" s="77" t="inlineStr">
        <is>
          <t>T4</t>
        </is>
      </c>
      <c r="SM236" s="77" t="inlineStr">
        <is>
          <t>T1</t>
        </is>
      </c>
      <c r="SN236" s="77" t="inlineStr">
        <is>
          <t>T2</t>
        </is>
      </c>
      <c r="SO236" s="77" t="inlineStr">
        <is>
          <t>T3</t>
        </is>
      </c>
      <c r="SP236" s="77" t="inlineStr">
        <is>
          <t>T4</t>
        </is>
      </c>
      <c r="SQ236" s="77" t="inlineStr">
        <is>
          <t>T1</t>
        </is>
      </c>
      <c r="SR236" s="77" t="inlineStr">
        <is>
          <t>T2</t>
        </is>
      </c>
      <c r="SS236" s="77" t="inlineStr">
        <is>
          <t>T3</t>
        </is>
      </c>
      <c r="ST236" s="77" t="inlineStr">
        <is>
          <t>T4</t>
        </is>
      </c>
      <c r="SW236" s="77" t="inlineStr">
        <is>
          <t>Erog.</t>
        </is>
      </c>
      <c r="SX236" s="77" t="inlineStr">
        <is>
          <t>T1</t>
        </is>
      </c>
      <c r="SY236" s="77" t="inlineStr">
        <is>
          <t>T2</t>
        </is>
      </c>
      <c r="SZ236" s="77" t="inlineStr">
        <is>
          <t>T3</t>
        </is>
      </c>
      <c r="TA236" s="77" t="inlineStr">
        <is>
          <t>T4</t>
        </is>
      </c>
      <c r="TB236" s="77" t="inlineStr">
        <is>
          <t>T1</t>
        </is>
      </c>
      <c r="TC236" s="77" t="inlineStr">
        <is>
          <t>T2</t>
        </is>
      </c>
      <c r="TD236" s="77" t="inlineStr">
        <is>
          <t>T3</t>
        </is>
      </c>
      <c r="TE236" s="77" t="inlineStr">
        <is>
          <t>T4</t>
        </is>
      </c>
      <c r="TF236" s="77" t="inlineStr">
        <is>
          <t>T1</t>
        </is>
      </c>
      <c r="TG236" s="77" t="inlineStr">
        <is>
          <t>T2</t>
        </is>
      </c>
      <c r="TH236" s="77" t="inlineStr">
        <is>
          <t>T3</t>
        </is>
      </c>
      <c r="TI236" s="77" t="inlineStr">
        <is>
          <t>T4</t>
        </is>
      </c>
      <c r="TJ236" s="77" t="inlineStr">
        <is>
          <t>T1</t>
        </is>
      </c>
      <c r="TK236" s="77" t="inlineStr">
        <is>
          <t>T2</t>
        </is>
      </c>
      <c r="TL236" s="77" t="inlineStr">
        <is>
          <t>T3</t>
        </is>
      </c>
      <c r="TM236" s="77" t="inlineStr">
        <is>
          <t>T4</t>
        </is>
      </c>
      <c r="TN236" s="77" t="inlineStr">
        <is>
          <t>T1</t>
        </is>
      </c>
      <c r="TO236" s="77" t="inlineStr">
        <is>
          <t>T2</t>
        </is>
      </c>
      <c r="TP236" s="77" t="inlineStr">
        <is>
          <t>T3</t>
        </is>
      </c>
      <c r="TQ236" s="77" t="inlineStr">
        <is>
          <t>T4</t>
        </is>
      </c>
      <c r="TR236" s="77" t="inlineStr">
        <is>
          <t>T1</t>
        </is>
      </c>
      <c r="TS236" s="77" t="inlineStr">
        <is>
          <t>T2</t>
        </is>
      </c>
      <c r="TT236" s="77" t="inlineStr">
        <is>
          <t>T3</t>
        </is>
      </c>
      <c r="TU236" s="77" t="inlineStr">
        <is>
          <t>T4</t>
        </is>
      </c>
      <c r="TV236" s="77" t="inlineStr">
        <is>
          <t>T1</t>
        </is>
      </c>
      <c r="TW236" s="77" t="inlineStr">
        <is>
          <t>T2</t>
        </is>
      </c>
      <c r="TX236" s="77" t="inlineStr">
        <is>
          <t>T3</t>
        </is>
      </c>
      <c r="TY236" s="77" t="inlineStr">
        <is>
          <t>T4</t>
        </is>
      </c>
      <c r="TZ236" s="77" t="inlineStr">
        <is>
          <t>T1</t>
        </is>
      </c>
      <c r="UA236" s="77" t="inlineStr">
        <is>
          <t>T2</t>
        </is>
      </c>
      <c r="UB236" s="77" t="inlineStr">
        <is>
          <t>T3</t>
        </is>
      </c>
      <c r="UC236" s="77" t="inlineStr">
        <is>
          <t>T4</t>
        </is>
      </c>
      <c r="UD236" s="77" t="inlineStr">
        <is>
          <t>T1</t>
        </is>
      </c>
      <c r="UE236" s="77" t="inlineStr">
        <is>
          <t>T2</t>
        </is>
      </c>
      <c r="UF236" s="77" t="inlineStr">
        <is>
          <t>T3</t>
        </is>
      </c>
      <c r="UG236" s="77" t="inlineStr">
        <is>
          <t>T4</t>
        </is>
      </c>
      <c r="UH236" s="77" t="inlineStr">
        <is>
          <t>T1</t>
        </is>
      </c>
      <c r="UI236" s="77" t="inlineStr">
        <is>
          <t>T2</t>
        </is>
      </c>
      <c r="UJ236" s="77" t="inlineStr">
        <is>
          <t>T3</t>
        </is>
      </c>
      <c r="UK236" s="77" t="inlineStr">
        <is>
          <t>T4</t>
        </is>
      </c>
      <c r="UN236" s="77" t="inlineStr">
        <is>
          <t>Erog.</t>
        </is>
      </c>
      <c r="UO236" s="77" t="inlineStr">
        <is>
          <t>T1</t>
        </is>
      </c>
      <c r="UP236" s="77" t="inlineStr">
        <is>
          <t>T2</t>
        </is>
      </c>
      <c r="UQ236" s="77" t="inlineStr">
        <is>
          <t>T3</t>
        </is>
      </c>
      <c r="UR236" s="77" t="inlineStr">
        <is>
          <t>T4</t>
        </is>
      </c>
      <c r="US236" s="77" t="inlineStr">
        <is>
          <t>T1</t>
        </is>
      </c>
      <c r="UT236" s="77" t="inlineStr">
        <is>
          <t>T2</t>
        </is>
      </c>
      <c r="UU236" s="77" t="inlineStr">
        <is>
          <t>T3</t>
        </is>
      </c>
      <c r="UV236" s="77" t="inlineStr">
        <is>
          <t>T4</t>
        </is>
      </c>
      <c r="UW236" s="77" t="inlineStr">
        <is>
          <t>T1</t>
        </is>
      </c>
      <c r="UX236" s="77" t="inlineStr">
        <is>
          <t>T2</t>
        </is>
      </c>
      <c r="UY236" s="77" t="inlineStr">
        <is>
          <t>T3</t>
        </is>
      </c>
      <c r="UZ236" s="77" t="inlineStr">
        <is>
          <t>T4</t>
        </is>
      </c>
      <c r="VA236" s="77" t="inlineStr">
        <is>
          <t>T1</t>
        </is>
      </c>
      <c r="VB236" s="77" t="inlineStr">
        <is>
          <t>T2</t>
        </is>
      </c>
      <c r="VC236" s="77" t="inlineStr">
        <is>
          <t>T3</t>
        </is>
      </c>
      <c r="VD236" s="77" t="inlineStr">
        <is>
          <t>T4</t>
        </is>
      </c>
      <c r="VE236" s="77" t="inlineStr">
        <is>
          <t>T1</t>
        </is>
      </c>
      <c r="VF236" s="77" t="inlineStr">
        <is>
          <t>T2</t>
        </is>
      </c>
      <c r="VG236" s="77" t="inlineStr">
        <is>
          <t>T3</t>
        </is>
      </c>
      <c r="VH236" s="77" t="inlineStr">
        <is>
          <t>T4</t>
        </is>
      </c>
      <c r="VI236" s="77" t="inlineStr">
        <is>
          <t>T1</t>
        </is>
      </c>
      <c r="VJ236" s="77" t="inlineStr">
        <is>
          <t>T2</t>
        </is>
      </c>
      <c r="VK236" s="77" t="inlineStr">
        <is>
          <t>T3</t>
        </is>
      </c>
      <c r="VL236" s="77" t="inlineStr">
        <is>
          <t>T4</t>
        </is>
      </c>
      <c r="VM236" s="77" t="inlineStr">
        <is>
          <t>T1</t>
        </is>
      </c>
      <c r="VN236" s="77" t="inlineStr">
        <is>
          <t>T2</t>
        </is>
      </c>
      <c r="VO236" s="77" t="inlineStr">
        <is>
          <t>T3</t>
        </is>
      </c>
      <c r="VP236" s="77" t="inlineStr">
        <is>
          <t>T4</t>
        </is>
      </c>
      <c r="VQ236" s="77" t="inlineStr">
        <is>
          <t>T1</t>
        </is>
      </c>
      <c r="VR236" s="77" t="inlineStr">
        <is>
          <t>T2</t>
        </is>
      </c>
      <c r="VS236" s="77" t="inlineStr">
        <is>
          <t>T3</t>
        </is>
      </c>
      <c r="VT236" s="77" t="inlineStr">
        <is>
          <t>T4</t>
        </is>
      </c>
      <c r="VU236" s="77" t="inlineStr">
        <is>
          <t>T1</t>
        </is>
      </c>
      <c r="VV236" s="77" t="inlineStr">
        <is>
          <t>T2</t>
        </is>
      </c>
      <c r="VW236" s="77" t="inlineStr">
        <is>
          <t>T3</t>
        </is>
      </c>
      <c r="VX236" s="77" t="inlineStr">
        <is>
          <t>T4</t>
        </is>
      </c>
      <c r="VY236" s="77" t="inlineStr">
        <is>
          <t>T1</t>
        </is>
      </c>
      <c r="VZ236" s="77" t="inlineStr">
        <is>
          <t>T2</t>
        </is>
      </c>
      <c r="WA236" s="77" t="inlineStr">
        <is>
          <t>T3</t>
        </is>
      </c>
      <c r="WB236" s="77" t="inlineStr">
        <is>
          <t>T4</t>
        </is>
      </c>
      <c r="WE236" s="77" t="inlineStr">
        <is>
          <t>Erog.</t>
        </is>
      </c>
      <c r="WF236" s="77" t="inlineStr">
        <is>
          <t>T1</t>
        </is>
      </c>
      <c r="WG236" s="77" t="inlineStr">
        <is>
          <t>T2</t>
        </is>
      </c>
      <c r="WH236" s="77" t="inlineStr">
        <is>
          <t>T3</t>
        </is>
      </c>
      <c r="WI236" s="77" t="inlineStr">
        <is>
          <t>T4</t>
        </is>
      </c>
      <c r="WJ236" s="77" t="inlineStr">
        <is>
          <t>T1</t>
        </is>
      </c>
      <c r="WK236" s="77" t="inlineStr">
        <is>
          <t>T2</t>
        </is>
      </c>
      <c r="WL236" s="77" t="inlineStr">
        <is>
          <t>T3</t>
        </is>
      </c>
      <c r="WM236" s="77" t="inlineStr">
        <is>
          <t>T4</t>
        </is>
      </c>
      <c r="WN236" s="77" t="inlineStr">
        <is>
          <t>T1</t>
        </is>
      </c>
      <c r="WO236" s="77" t="inlineStr">
        <is>
          <t>T2</t>
        </is>
      </c>
      <c r="WP236" s="77" t="inlineStr">
        <is>
          <t>T3</t>
        </is>
      </c>
      <c r="WQ236" s="77" t="inlineStr">
        <is>
          <t>T4</t>
        </is>
      </c>
      <c r="WR236" s="77" t="inlineStr">
        <is>
          <t>T1</t>
        </is>
      </c>
      <c r="WS236" s="77" t="inlineStr">
        <is>
          <t>T2</t>
        </is>
      </c>
      <c r="WT236" s="77" t="inlineStr">
        <is>
          <t>T3</t>
        </is>
      </c>
      <c r="WU236" s="77" t="inlineStr">
        <is>
          <t>T4</t>
        </is>
      </c>
      <c r="WV236" s="77" t="inlineStr">
        <is>
          <t>T1</t>
        </is>
      </c>
      <c r="WW236" s="77" t="inlineStr">
        <is>
          <t>T2</t>
        </is>
      </c>
      <c r="WX236" s="77" t="inlineStr">
        <is>
          <t>T3</t>
        </is>
      </c>
      <c r="WY236" s="77" t="inlineStr">
        <is>
          <t>T4</t>
        </is>
      </c>
      <c r="WZ236" s="77" t="inlineStr">
        <is>
          <t>T1</t>
        </is>
      </c>
      <c r="XA236" s="77" t="inlineStr">
        <is>
          <t>T2</t>
        </is>
      </c>
      <c r="XB236" s="77" t="inlineStr">
        <is>
          <t>T3</t>
        </is>
      </c>
      <c r="XC236" s="77" t="inlineStr">
        <is>
          <t>T4</t>
        </is>
      </c>
      <c r="XD236" s="77" t="inlineStr">
        <is>
          <t>T1</t>
        </is>
      </c>
      <c r="XE236" s="77" t="inlineStr">
        <is>
          <t>T2</t>
        </is>
      </c>
      <c r="XF236" s="77" t="inlineStr">
        <is>
          <t>T3</t>
        </is>
      </c>
      <c r="XG236" s="77" t="inlineStr">
        <is>
          <t>T4</t>
        </is>
      </c>
      <c r="XH236" s="77" t="inlineStr">
        <is>
          <t>T1</t>
        </is>
      </c>
      <c r="XI236" s="77" t="inlineStr">
        <is>
          <t>T2</t>
        </is>
      </c>
      <c r="XJ236" s="77" t="inlineStr">
        <is>
          <t>T3</t>
        </is>
      </c>
      <c r="XK236" s="77" t="inlineStr">
        <is>
          <t>T4</t>
        </is>
      </c>
      <c r="XL236" s="77" t="inlineStr">
        <is>
          <t>T1</t>
        </is>
      </c>
      <c r="XM236" s="77" t="inlineStr">
        <is>
          <t>T2</t>
        </is>
      </c>
      <c r="XN236" s="77" t="inlineStr">
        <is>
          <t>T3</t>
        </is>
      </c>
      <c r="XO236" s="77" t="inlineStr">
        <is>
          <t>T4</t>
        </is>
      </c>
      <c r="XP236" s="77" t="inlineStr">
        <is>
          <t>T1</t>
        </is>
      </c>
      <c r="XQ236" s="77" t="inlineStr">
        <is>
          <t>T2</t>
        </is>
      </c>
      <c r="XR236" s="77" t="inlineStr">
        <is>
          <t>T3</t>
        </is>
      </c>
      <c r="XS236" s="77" t="inlineStr">
        <is>
          <t>T4</t>
        </is>
      </c>
      <c r="XV236" s="77" t="inlineStr">
        <is>
          <t>Erog.</t>
        </is>
      </c>
      <c r="XW236" s="77" t="inlineStr">
        <is>
          <t>T1</t>
        </is>
      </c>
      <c r="XX236" s="77" t="inlineStr">
        <is>
          <t>T2</t>
        </is>
      </c>
      <c r="XY236" s="77" t="inlineStr">
        <is>
          <t>T3</t>
        </is>
      </c>
      <c r="XZ236" s="77" t="inlineStr">
        <is>
          <t>T4</t>
        </is>
      </c>
      <c r="YA236" s="77" t="inlineStr">
        <is>
          <t>T1</t>
        </is>
      </c>
      <c r="YB236" s="77" t="inlineStr">
        <is>
          <t>T2</t>
        </is>
      </c>
      <c r="YC236" s="77" t="inlineStr">
        <is>
          <t>T3</t>
        </is>
      </c>
      <c r="YD236" s="77" t="inlineStr">
        <is>
          <t>T4</t>
        </is>
      </c>
      <c r="YE236" s="77" t="inlineStr">
        <is>
          <t>T1</t>
        </is>
      </c>
      <c r="YF236" s="77" t="inlineStr">
        <is>
          <t>T2</t>
        </is>
      </c>
      <c r="YG236" s="77" t="inlineStr">
        <is>
          <t>T3</t>
        </is>
      </c>
      <c r="YH236" s="77" t="inlineStr">
        <is>
          <t>T4</t>
        </is>
      </c>
      <c r="YI236" s="77" t="inlineStr">
        <is>
          <t>T1</t>
        </is>
      </c>
      <c r="YJ236" s="77" t="inlineStr">
        <is>
          <t>T2</t>
        </is>
      </c>
      <c r="YK236" s="77" t="inlineStr">
        <is>
          <t>T3</t>
        </is>
      </c>
      <c r="YL236" s="77" t="inlineStr">
        <is>
          <t>T4</t>
        </is>
      </c>
      <c r="YM236" s="77" t="inlineStr">
        <is>
          <t>T1</t>
        </is>
      </c>
      <c r="YN236" s="77" t="inlineStr">
        <is>
          <t>T2</t>
        </is>
      </c>
      <c r="YO236" s="77" t="inlineStr">
        <is>
          <t>T3</t>
        </is>
      </c>
      <c r="YP236" s="77" t="inlineStr">
        <is>
          <t>T4</t>
        </is>
      </c>
      <c r="YQ236" s="77" t="inlineStr">
        <is>
          <t>T1</t>
        </is>
      </c>
      <c r="YR236" s="77" t="inlineStr">
        <is>
          <t>T2</t>
        </is>
      </c>
      <c r="YS236" s="77" t="inlineStr">
        <is>
          <t>T3</t>
        </is>
      </c>
      <c r="YT236" s="77" t="inlineStr">
        <is>
          <t>T4</t>
        </is>
      </c>
      <c r="YU236" s="77" t="inlineStr">
        <is>
          <t>T1</t>
        </is>
      </c>
      <c r="YV236" s="77" t="inlineStr">
        <is>
          <t>T2</t>
        </is>
      </c>
      <c r="YW236" s="77" t="inlineStr">
        <is>
          <t>T3</t>
        </is>
      </c>
      <c r="YX236" s="77" t="inlineStr">
        <is>
          <t>T4</t>
        </is>
      </c>
      <c r="YY236" s="77" t="inlineStr">
        <is>
          <t>T1</t>
        </is>
      </c>
      <c r="YZ236" s="77" t="inlineStr">
        <is>
          <t>T2</t>
        </is>
      </c>
      <c r="ZA236" s="77" t="inlineStr">
        <is>
          <t>T3</t>
        </is>
      </c>
      <c r="ZB236" s="77" t="inlineStr">
        <is>
          <t>T4</t>
        </is>
      </c>
      <c r="ZC236" s="77" t="inlineStr">
        <is>
          <t>T1</t>
        </is>
      </c>
      <c r="ZD236" s="77" t="inlineStr">
        <is>
          <t>T2</t>
        </is>
      </c>
      <c r="ZE236" s="77" t="inlineStr">
        <is>
          <t>T3</t>
        </is>
      </c>
      <c r="ZF236" s="77" t="inlineStr">
        <is>
          <t>T4</t>
        </is>
      </c>
      <c r="ZG236" s="77" t="inlineStr">
        <is>
          <t>T1</t>
        </is>
      </c>
      <c r="ZH236" s="77" t="inlineStr">
        <is>
          <t>T2</t>
        </is>
      </c>
      <c r="ZI236" s="77" t="inlineStr">
        <is>
          <t>T3</t>
        </is>
      </c>
      <c r="ZJ236" s="77" t="inlineStr">
        <is>
          <t>T4</t>
        </is>
      </c>
      <c r="ZM236" s="77" t="inlineStr">
        <is>
          <t>Erog.</t>
        </is>
      </c>
      <c r="ZN236" s="77" t="inlineStr">
        <is>
          <t>T1</t>
        </is>
      </c>
      <c r="ZO236" s="77" t="inlineStr">
        <is>
          <t>T2</t>
        </is>
      </c>
      <c r="ZP236" s="77" t="inlineStr">
        <is>
          <t>T3</t>
        </is>
      </c>
      <c r="ZQ236" s="77" t="inlineStr">
        <is>
          <t>T4</t>
        </is>
      </c>
      <c r="ZR236" s="77" t="inlineStr">
        <is>
          <t>T1</t>
        </is>
      </c>
      <c r="ZS236" s="77" t="inlineStr">
        <is>
          <t>T2</t>
        </is>
      </c>
      <c r="ZT236" s="77" t="inlineStr">
        <is>
          <t>T3</t>
        </is>
      </c>
      <c r="ZU236" s="77" t="inlineStr">
        <is>
          <t>T4</t>
        </is>
      </c>
      <c r="ZV236" s="77" t="inlineStr">
        <is>
          <t>T1</t>
        </is>
      </c>
      <c r="ZW236" s="77" t="inlineStr">
        <is>
          <t>T2</t>
        </is>
      </c>
      <c r="ZX236" s="77" t="inlineStr">
        <is>
          <t>T3</t>
        </is>
      </c>
      <c r="ZY236" s="77" t="inlineStr">
        <is>
          <t>T4</t>
        </is>
      </c>
      <c r="ZZ236" s="77" t="inlineStr">
        <is>
          <t>T1</t>
        </is>
      </c>
      <c r="AAA236" s="77" t="inlineStr">
        <is>
          <t>T2</t>
        </is>
      </c>
      <c r="AAB236" s="77" t="inlineStr">
        <is>
          <t>T3</t>
        </is>
      </c>
      <c r="AAC236" s="77" t="inlineStr">
        <is>
          <t>T4</t>
        </is>
      </c>
      <c r="AAD236" s="77" t="inlineStr">
        <is>
          <t>T1</t>
        </is>
      </c>
      <c r="AAE236" s="77" t="inlineStr">
        <is>
          <t>T2</t>
        </is>
      </c>
      <c r="AAF236" s="77" t="inlineStr">
        <is>
          <t>T3</t>
        </is>
      </c>
      <c r="AAG236" s="77" t="inlineStr">
        <is>
          <t>T4</t>
        </is>
      </c>
      <c r="AAH236" s="77" t="inlineStr">
        <is>
          <t>T1</t>
        </is>
      </c>
      <c r="AAI236" s="77" t="inlineStr">
        <is>
          <t>T2</t>
        </is>
      </c>
      <c r="AAJ236" s="77" t="inlineStr">
        <is>
          <t>T3</t>
        </is>
      </c>
      <c r="AAK236" s="77" t="inlineStr">
        <is>
          <t>T4</t>
        </is>
      </c>
      <c r="AAL236" s="77" t="inlineStr">
        <is>
          <t>T1</t>
        </is>
      </c>
      <c r="AAM236" s="77" t="inlineStr">
        <is>
          <t>T2</t>
        </is>
      </c>
      <c r="AAN236" s="77" t="inlineStr">
        <is>
          <t>T3</t>
        </is>
      </c>
      <c r="AAO236" s="77" t="inlineStr">
        <is>
          <t>T4</t>
        </is>
      </c>
      <c r="AAP236" s="77" t="inlineStr">
        <is>
          <t>T1</t>
        </is>
      </c>
      <c r="AAQ236" s="77" t="inlineStr">
        <is>
          <t>T2</t>
        </is>
      </c>
      <c r="AAR236" s="77" t="inlineStr">
        <is>
          <t>T3</t>
        </is>
      </c>
      <c r="AAS236" s="77" t="inlineStr">
        <is>
          <t>T4</t>
        </is>
      </c>
      <c r="AAT236" s="77" t="inlineStr">
        <is>
          <t>T1</t>
        </is>
      </c>
      <c r="AAU236" s="77" t="inlineStr">
        <is>
          <t>T2</t>
        </is>
      </c>
      <c r="AAV236" s="77" t="inlineStr">
        <is>
          <t>T3</t>
        </is>
      </c>
      <c r="AAW236" s="77" t="inlineStr">
        <is>
          <t>T4</t>
        </is>
      </c>
      <c r="AAX236" s="77" t="inlineStr">
        <is>
          <t>T1</t>
        </is>
      </c>
      <c r="AAY236" s="77" t="inlineStr">
        <is>
          <t>T2</t>
        </is>
      </c>
      <c r="AAZ236" s="77" t="inlineStr">
        <is>
          <t>T3</t>
        </is>
      </c>
      <c r="ABA236" s="77" t="inlineStr">
        <is>
          <t>T4</t>
        </is>
      </c>
      <c r="ABD236" s="77" t="inlineStr">
        <is>
          <t>Erog.</t>
        </is>
      </c>
      <c r="ABE236" s="77" t="inlineStr">
        <is>
          <t>T1</t>
        </is>
      </c>
      <c r="ABF236" s="77" t="inlineStr">
        <is>
          <t>T2</t>
        </is>
      </c>
      <c r="ABG236" s="77" t="inlineStr">
        <is>
          <t>T3</t>
        </is>
      </c>
      <c r="ABH236" s="77" t="inlineStr">
        <is>
          <t>T4</t>
        </is>
      </c>
      <c r="ABI236" s="77" t="inlineStr">
        <is>
          <t>T1</t>
        </is>
      </c>
      <c r="ABJ236" s="77" t="inlineStr">
        <is>
          <t>T2</t>
        </is>
      </c>
      <c r="ABK236" s="77" t="inlineStr">
        <is>
          <t>T3</t>
        </is>
      </c>
      <c r="ABL236" s="77" t="inlineStr">
        <is>
          <t>T4</t>
        </is>
      </c>
      <c r="ABM236" s="77" t="inlineStr">
        <is>
          <t>T1</t>
        </is>
      </c>
      <c r="ABN236" s="77" t="inlineStr">
        <is>
          <t>T2</t>
        </is>
      </c>
      <c r="ABO236" s="77" t="inlineStr">
        <is>
          <t>T3</t>
        </is>
      </c>
      <c r="ABP236" s="77" t="inlineStr">
        <is>
          <t>T4</t>
        </is>
      </c>
      <c r="ABQ236" s="77" t="inlineStr">
        <is>
          <t>T1</t>
        </is>
      </c>
      <c r="ABR236" s="77" t="inlineStr">
        <is>
          <t>T2</t>
        </is>
      </c>
      <c r="ABS236" s="77" t="inlineStr">
        <is>
          <t>T3</t>
        </is>
      </c>
      <c r="ABT236" s="77" t="inlineStr">
        <is>
          <t>T4</t>
        </is>
      </c>
      <c r="ABU236" s="77" t="inlineStr">
        <is>
          <t>T1</t>
        </is>
      </c>
      <c r="ABV236" s="77" t="inlineStr">
        <is>
          <t>T2</t>
        </is>
      </c>
      <c r="ABW236" s="77" t="inlineStr">
        <is>
          <t>T3</t>
        </is>
      </c>
      <c r="ABX236" s="77" t="inlineStr">
        <is>
          <t>T4</t>
        </is>
      </c>
      <c r="ABY236" s="77" t="inlineStr">
        <is>
          <t>T1</t>
        </is>
      </c>
      <c r="ABZ236" s="77" t="inlineStr">
        <is>
          <t>T2</t>
        </is>
      </c>
      <c r="ACA236" s="77" t="inlineStr">
        <is>
          <t>T3</t>
        </is>
      </c>
      <c r="ACB236" s="77" t="inlineStr">
        <is>
          <t>T4</t>
        </is>
      </c>
      <c r="ACC236" s="77" t="inlineStr">
        <is>
          <t>T1</t>
        </is>
      </c>
      <c r="ACD236" s="77" t="inlineStr">
        <is>
          <t>T2</t>
        </is>
      </c>
      <c r="ACE236" s="77" t="inlineStr">
        <is>
          <t>T3</t>
        </is>
      </c>
      <c r="ACF236" s="77" t="inlineStr">
        <is>
          <t>T4</t>
        </is>
      </c>
      <c r="ACG236" s="77" t="inlineStr">
        <is>
          <t>T1</t>
        </is>
      </c>
      <c r="ACH236" s="77" t="inlineStr">
        <is>
          <t>T2</t>
        </is>
      </c>
      <c r="ACI236" s="77" t="inlineStr">
        <is>
          <t>T3</t>
        </is>
      </c>
      <c r="ACJ236" s="77" t="inlineStr">
        <is>
          <t>T4</t>
        </is>
      </c>
      <c r="ACK236" s="77" t="inlineStr">
        <is>
          <t>T1</t>
        </is>
      </c>
      <c r="ACL236" s="77" t="inlineStr">
        <is>
          <t>T2</t>
        </is>
      </c>
      <c r="ACM236" s="77" t="inlineStr">
        <is>
          <t>T3</t>
        </is>
      </c>
      <c r="ACN236" s="77" t="inlineStr">
        <is>
          <t>T4</t>
        </is>
      </c>
      <c r="ACO236" s="77" t="inlineStr">
        <is>
          <t>T1</t>
        </is>
      </c>
      <c r="ACP236" s="77" t="inlineStr">
        <is>
          <t>T2</t>
        </is>
      </c>
      <c r="ACQ236" s="77" t="inlineStr">
        <is>
          <t>T3</t>
        </is>
      </c>
      <c r="ACR236" s="77" t="inlineStr">
        <is>
          <t>T4</t>
        </is>
      </c>
      <c r="ACU236" s="77" t="inlineStr">
        <is>
          <t>Erog.</t>
        </is>
      </c>
      <c r="ACV236" s="77" t="inlineStr">
        <is>
          <t>T1</t>
        </is>
      </c>
      <c r="ACW236" s="77" t="inlineStr">
        <is>
          <t>T2</t>
        </is>
      </c>
      <c r="ACX236" s="77" t="inlineStr">
        <is>
          <t>T3</t>
        </is>
      </c>
      <c r="ACY236" s="77" t="inlineStr">
        <is>
          <t>T4</t>
        </is>
      </c>
      <c r="ACZ236" s="77" t="inlineStr">
        <is>
          <t>T1</t>
        </is>
      </c>
      <c r="ADA236" s="77" t="inlineStr">
        <is>
          <t>T2</t>
        </is>
      </c>
      <c r="ADB236" s="77" t="inlineStr">
        <is>
          <t>T3</t>
        </is>
      </c>
      <c r="ADC236" s="77" t="inlineStr">
        <is>
          <t>T4</t>
        </is>
      </c>
      <c r="ADD236" s="77" t="inlineStr">
        <is>
          <t>T1</t>
        </is>
      </c>
      <c r="ADE236" s="77" t="inlineStr">
        <is>
          <t>T2</t>
        </is>
      </c>
      <c r="ADF236" s="77" t="inlineStr">
        <is>
          <t>T3</t>
        </is>
      </c>
      <c r="ADG236" s="77" t="inlineStr">
        <is>
          <t>T4</t>
        </is>
      </c>
      <c r="ADH236" s="77" t="inlineStr">
        <is>
          <t>T1</t>
        </is>
      </c>
      <c r="ADI236" s="77" t="inlineStr">
        <is>
          <t>T2</t>
        </is>
      </c>
      <c r="ADJ236" s="77" t="inlineStr">
        <is>
          <t>T3</t>
        </is>
      </c>
      <c r="ADK236" s="77" t="inlineStr">
        <is>
          <t>T4</t>
        </is>
      </c>
      <c r="ADL236" s="77" t="inlineStr">
        <is>
          <t>T1</t>
        </is>
      </c>
      <c r="ADM236" s="77" t="inlineStr">
        <is>
          <t>T2</t>
        </is>
      </c>
      <c r="ADN236" s="77" t="inlineStr">
        <is>
          <t>T3</t>
        </is>
      </c>
      <c r="ADO236" s="77" t="inlineStr">
        <is>
          <t>T4</t>
        </is>
      </c>
      <c r="ADP236" s="77" t="inlineStr">
        <is>
          <t>T1</t>
        </is>
      </c>
      <c r="ADQ236" s="77" t="inlineStr">
        <is>
          <t>T2</t>
        </is>
      </c>
      <c r="ADR236" s="77" t="inlineStr">
        <is>
          <t>T3</t>
        </is>
      </c>
      <c r="ADS236" s="77" t="inlineStr">
        <is>
          <t>T4</t>
        </is>
      </c>
      <c r="ADT236" s="77" t="inlineStr">
        <is>
          <t>T1</t>
        </is>
      </c>
      <c r="ADU236" s="77" t="inlineStr">
        <is>
          <t>T2</t>
        </is>
      </c>
      <c r="ADV236" s="77" t="inlineStr">
        <is>
          <t>T3</t>
        </is>
      </c>
      <c r="ADW236" s="77" t="inlineStr">
        <is>
          <t>T4</t>
        </is>
      </c>
      <c r="ADX236" s="77" t="inlineStr">
        <is>
          <t>T1</t>
        </is>
      </c>
      <c r="ADY236" s="77" t="inlineStr">
        <is>
          <t>T2</t>
        </is>
      </c>
      <c r="ADZ236" s="77" t="inlineStr">
        <is>
          <t>T3</t>
        </is>
      </c>
      <c r="AEA236" s="77" t="inlineStr">
        <is>
          <t>T4</t>
        </is>
      </c>
      <c r="AEB236" s="77" t="inlineStr">
        <is>
          <t>T1</t>
        </is>
      </c>
      <c r="AEC236" s="77" t="inlineStr">
        <is>
          <t>T2</t>
        </is>
      </c>
      <c r="AED236" s="77" t="inlineStr">
        <is>
          <t>T3</t>
        </is>
      </c>
      <c r="AEE236" s="77" t="inlineStr">
        <is>
          <t>T4</t>
        </is>
      </c>
      <c r="AEF236" s="77" t="inlineStr">
        <is>
          <t>T1</t>
        </is>
      </c>
      <c r="AEG236" s="77" t="inlineStr">
        <is>
          <t>T2</t>
        </is>
      </c>
      <c r="AEH236" s="77" t="inlineStr">
        <is>
          <t>T3</t>
        </is>
      </c>
      <c r="AEI236" s="77" t="inlineStr">
        <is>
          <t>T4</t>
        </is>
      </c>
      <c r="AEL236" s="77" t="inlineStr">
        <is>
          <t>Erog.</t>
        </is>
      </c>
      <c r="AEM236" s="77" t="inlineStr">
        <is>
          <t>T1</t>
        </is>
      </c>
      <c r="AEN236" s="77" t="inlineStr">
        <is>
          <t>T2</t>
        </is>
      </c>
      <c r="AEO236" s="77" t="inlineStr">
        <is>
          <t>T3</t>
        </is>
      </c>
      <c r="AEP236" s="77" t="inlineStr">
        <is>
          <t>T4</t>
        </is>
      </c>
      <c r="AEQ236" s="77" t="inlineStr">
        <is>
          <t>T1</t>
        </is>
      </c>
      <c r="AER236" s="77" t="inlineStr">
        <is>
          <t>T2</t>
        </is>
      </c>
      <c r="AES236" s="77" t="inlineStr">
        <is>
          <t>T3</t>
        </is>
      </c>
      <c r="AET236" s="77" t="inlineStr">
        <is>
          <t>T4</t>
        </is>
      </c>
      <c r="AEU236" s="77" t="inlineStr">
        <is>
          <t>T1</t>
        </is>
      </c>
      <c r="AEV236" s="77" t="inlineStr">
        <is>
          <t>T2</t>
        </is>
      </c>
      <c r="AEW236" s="77" t="inlineStr">
        <is>
          <t>T3</t>
        </is>
      </c>
      <c r="AEX236" s="77" t="inlineStr">
        <is>
          <t>T4</t>
        </is>
      </c>
      <c r="AEY236" s="77" t="inlineStr">
        <is>
          <t>T1</t>
        </is>
      </c>
      <c r="AEZ236" s="77" t="inlineStr">
        <is>
          <t>T2</t>
        </is>
      </c>
      <c r="AFA236" s="77" t="inlineStr">
        <is>
          <t>T3</t>
        </is>
      </c>
      <c r="AFB236" s="77" t="inlineStr">
        <is>
          <t>T4</t>
        </is>
      </c>
      <c r="AFC236" s="77" t="inlineStr">
        <is>
          <t>T1</t>
        </is>
      </c>
      <c r="AFD236" s="77" t="inlineStr">
        <is>
          <t>T2</t>
        </is>
      </c>
      <c r="AFE236" s="77" t="inlineStr">
        <is>
          <t>T3</t>
        </is>
      </c>
      <c r="AFF236" s="77" t="inlineStr">
        <is>
          <t>T4</t>
        </is>
      </c>
      <c r="AFG236" s="77" t="inlineStr">
        <is>
          <t>T1</t>
        </is>
      </c>
      <c r="AFH236" s="77" t="inlineStr">
        <is>
          <t>T2</t>
        </is>
      </c>
      <c r="AFI236" s="77" t="inlineStr">
        <is>
          <t>T3</t>
        </is>
      </c>
      <c r="AFJ236" s="77" t="inlineStr">
        <is>
          <t>T4</t>
        </is>
      </c>
      <c r="AFK236" s="77" t="inlineStr">
        <is>
          <t>T1</t>
        </is>
      </c>
      <c r="AFL236" s="77" t="inlineStr">
        <is>
          <t>T2</t>
        </is>
      </c>
      <c r="AFM236" s="77" t="inlineStr">
        <is>
          <t>T3</t>
        </is>
      </c>
      <c r="AFN236" s="77" t="inlineStr">
        <is>
          <t>T4</t>
        </is>
      </c>
      <c r="AFO236" s="77" t="inlineStr">
        <is>
          <t>T1</t>
        </is>
      </c>
      <c r="AFP236" s="77" t="inlineStr">
        <is>
          <t>T2</t>
        </is>
      </c>
      <c r="AFQ236" s="77" t="inlineStr">
        <is>
          <t>T3</t>
        </is>
      </c>
      <c r="AFR236" s="77" t="inlineStr">
        <is>
          <t>T4</t>
        </is>
      </c>
      <c r="AFS236" s="77" t="inlineStr">
        <is>
          <t>T1</t>
        </is>
      </c>
      <c r="AFT236" s="77" t="inlineStr">
        <is>
          <t>T2</t>
        </is>
      </c>
      <c r="AFU236" s="77" t="inlineStr">
        <is>
          <t>T3</t>
        </is>
      </c>
      <c r="AFV236" s="77" t="inlineStr">
        <is>
          <t>T4</t>
        </is>
      </c>
      <c r="AFW236" s="77" t="inlineStr">
        <is>
          <t>T1</t>
        </is>
      </c>
      <c r="AFX236" s="77" t="inlineStr">
        <is>
          <t>T2</t>
        </is>
      </c>
      <c r="AFY236" s="77" t="inlineStr">
        <is>
          <t>T3</t>
        </is>
      </c>
      <c r="AFZ236" s="77" t="inlineStr">
        <is>
          <t>T4</t>
        </is>
      </c>
    </row>
    <row r="237">
      <c r="A237" s="78" t="n">
        <v>1</v>
      </c>
      <c r="B237" s="79" t="n"/>
      <c r="C237" s="79" t="n"/>
      <c r="D237" s="79" t="n"/>
      <c r="E237" s="79" t="n"/>
      <c r="F237" s="79" t="n"/>
      <c r="G237" s="79" t="n"/>
      <c r="H237" s="79" t="n"/>
      <c r="I237" s="79" t="n"/>
      <c r="J237" s="79" t="n"/>
      <c r="K237" s="79" t="n"/>
      <c r="L237" s="79" t="n"/>
      <c r="M237" s="79" t="n"/>
      <c r="N237" s="79" t="n"/>
      <c r="O237" s="79" t="n"/>
      <c r="P237" s="79" t="n"/>
      <c r="Q237" s="79" t="n"/>
      <c r="R237" s="79" t="n"/>
      <c r="S237" s="79" t="n"/>
      <c r="T237" s="79" t="n"/>
      <c r="U237" s="79" t="n"/>
      <c r="V237" s="79" t="n"/>
      <c r="W237" s="79" t="n"/>
      <c r="X237" s="79" t="n"/>
      <c r="Y237" s="79" t="n"/>
      <c r="Z237" s="79" t="n"/>
      <c r="AA237" s="79" t="n"/>
      <c r="AB237" s="79" t="n"/>
      <c r="AC237" s="79" t="n"/>
      <c r="AD237" s="79" t="n"/>
      <c r="AE237" s="79" t="n"/>
      <c r="AF237" s="79" t="n"/>
      <c r="AG237" s="79" t="n"/>
      <c r="AH237" s="79" t="n"/>
      <c r="AI237" s="79" t="n"/>
      <c r="AJ237" s="79" t="n"/>
      <c r="AK237" s="79" t="n"/>
      <c r="AL237" s="79" t="n"/>
      <c r="AM237" s="79" t="n"/>
      <c r="AN237" s="79" t="n"/>
      <c r="AO237" s="79" t="n"/>
      <c r="AR237" s="78" t="n">
        <v>1</v>
      </c>
      <c r="AS237" s="79" t="n"/>
      <c r="AT237" s="79" t="n"/>
      <c r="AU237" s="79" t="n"/>
      <c r="AV237" s="79" t="n"/>
      <c r="AW237" s="79" t="n"/>
      <c r="AX237" s="79" t="n"/>
      <c r="AY237" s="79" t="n"/>
      <c r="AZ237" s="79" t="n"/>
      <c r="BA237" s="79" t="n"/>
      <c r="BB237" s="79" t="n"/>
      <c r="BC237" s="79" t="n"/>
      <c r="BD237" s="79" t="n"/>
      <c r="BE237" s="79" t="n"/>
      <c r="BF237" s="79" t="n"/>
      <c r="BG237" s="79" t="n"/>
      <c r="BH237" s="79" t="n"/>
      <c r="BI237" s="79" t="n"/>
      <c r="BJ237" s="79" t="n"/>
      <c r="BK237" s="79" t="n"/>
      <c r="BL237" s="79" t="n"/>
      <c r="BM237" s="79" t="n"/>
      <c r="BN237" s="79" t="n"/>
      <c r="BO237" s="79" t="n"/>
      <c r="BP237" s="79" t="n"/>
      <c r="BQ237" s="79" t="n"/>
      <c r="BR237" s="79" t="n"/>
      <c r="BS237" s="79" t="n"/>
      <c r="BT237" s="79" t="n"/>
      <c r="BU237" s="79" t="n"/>
      <c r="BV237" s="79" t="n"/>
      <c r="BW237" s="79" t="n"/>
      <c r="BX237" s="79" t="n"/>
      <c r="BY237" s="79" t="n"/>
      <c r="BZ237" s="79" t="n"/>
      <c r="CA237" s="79" t="n"/>
      <c r="CB237" s="79" t="n"/>
      <c r="CC237" s="79" t="n"/>
      <c r="CD237" s="79" t="n"/>
      <c r="CE237" s="79" t="n"/>
      <c r="CF237" s="79" t="n"/>
      <c r="CI237" s="78" t="n">
        <v>1</v>
      </c>
      <c r="CJ237" s="79" t="n"/>
      <c r="CK237" s="79" t="n"/>
      <c r="CL237" s="79" t="n"/>
      <c r="CM237" s="79" t="n"/>
      <c r="CN237" s="79" t="n"/>
      <c r="CO237" s="79" t="n"/>
      <c r="CP237" s="79" t="n"/>
      <c r="CQ237" s="79" t="n"/>
      <c r="CR237" s="79" t="n"/>
      <c r="CS237" s="79" t="n"/>
      <c r="CT237" s="79" t="n"/>
      <c r="CU237" s="79" t="n"/>
      <c r="CV237" s="79" t="n"/>
      <c r="CW237" s="79" t="n"/>
      <c r="CX237" s="79" t="n"/>
      <c r="CY237" s="79" t="n"/>
      <c r="CZ237" s="79" t="n"/>
      <c r="DA237" s="79" t="n"/>
      <c r="DB237" s="79" t="n"/>
      <c r="DC237" s="79" t="n"/>
      <c r="DD237" s="79" t="n"/>
      <c r="DE237" s="79" t="n"/>
      <c r="DF237" s="79" t="n"/>
      <c r="DG237" s="79" t="n"/>
      <c r="DH237" s="79" t="n"/>
      <c r="DI237" s="79" t="n"/>
      <c r="DJ237" s="79" t="n"/>
      <c r="DK237" s="79" t="n"/>
      <c r="DL237" s="79" t="n"/>
      <c r="DM237" s="79" t="n"/>
      <c r="DN237" s="79" t="n"/>
      <c r="DO237" s="79" t="n"/>
      <c r="DP237" s="79" t="n"/>
      <c r="DQ237" s="79" t="n"/>
      <c r="DR237" s="79" t="n"/>
      <c r="DS237" s="79" t="n"/>
      <c r="DT237" s="79" t="n"/>
      <c r="DU237" s="79" t="n"/>
      <c r="DV237" s="79" t="n"/>
      <c r="DW237" s="79" t="n"/>
      <c r="DZ237" s="78" t="n">
        <v>1</v>
      </c>
      <c r="EA237" s="79" t="n"/>
      <c r="EB237" s="79" t="n"/>
      <c r="EC237" s="79" t="n"/>
      <c r="ED237" s="79" t="n"/>
      <c r="EE237" s="79" t="n"/>
      <c r="EF237" s="79" t="n"/>
      <c r="EG237" s="79" t="n"/>
      <c r="EH237" s="79" t="n"/>
      <c r="EI237" s="79" t="n"/>
      <c r="EJ237" s="79" t="n"/>
      <c r="EK237" s="79" t="n"/>
      <c r="EL237" s="79" t="n"/>
      <c r="EM237" s="79" t="n"/>
      <c r="EN237" s="79" t="n"/>
      <c r="EO237" s="79" t="n"/>
      <c r="EP237" s="79" t="n"/>
      <c r="EQ237" s="79" t="n"/>
      <c r="ER237" s="79" t="n"/>
      <c r="ES237" s="79" t="n"/>
      <c r="ET237" s="79" t="n"/>
      <c r="EU237" s="79" t="n"/>
      <c r="EV237" s="79" t="n"/>
      <c r="EW237" s="79" t="n"/>
      <c r="EX237" s="79" t="n"/>
      <c r="EY237" s="79" t="n"/>
      <c r="EZ237" s="79" t="n"/>
      <c r="FA237" s="79" t="n"/>
      <c r="FB237" s="79" t="n"/>
      <c r="FC237" s="79" t="n"/>
      <c r="FD237" s="79" t="n"/>
      <c r="FE237" s="79" t="n"/>
      <c r="FF237" s="79" t="n"/>
      <c r="FG237" s="79" t="n"/>
      <c r="FH237" s="79" t="n"/>
      <c r="FI237" s="79" t="n"/>
      <c r="FJ237" s="79" t="n"/>
      <c r="FK237" s="79" t="n"/>
      <c r="FL237" s="79" t="n"/>
      <c r="FM237" s="79" t="n"/>
      <c r="FN237" s="79" t="n"/>
      <c r="FQ237" s="78" t="n">
        <v>1</v>
      </c>
      <c r="FR237" s="79" t="n"/>
      <c r="FS237" s="79" t="n"/>
      <c r="FT237" s="79" t="n"/>
      <c r="FU237" s="79" t="n"/>
      <c r="FV237" s="79" t="n"/>
      <c r="FW237" s="79" t="n"/>
      <c r="FX237" s="79" t="n"/>
      <c r="FY237" s="79" t="n"/>
      <c r="FZ237" s="79" t="n"/>
      <c r="GA237" s="79" t="n"/>
      <c r="GB237" s="79" t="n"/>
      <c r="GC237" s="79" t="n"/>
      <c r="GD237" s="79" t="n"/>
      <c r="GE237" s="79" t="n"/>
      <c r="GF237" s="79" t="n"/>
      <c r="GG237" s="79" t="n"/>
      <c r="GH237" s="79" t="n"/>
      <c r="GI237" s="79" t="n"/>
      <c r="GJ237" s="79" t="n"/>
      <c r="GK237" s="79" t="n"/>
      <c r="GL237" s="79" t="n"/>
      <c r="GM237" s="79" t="n"/>
      <c r="GN237" s="79" t="n"/>
      <c r="GO237" s="79" t="n"/>
      <c r="GP237" s="79" t="n"/>
      <c r="GQ237" s="79" t="n"/>
      <c r="GR237" s="79" t="n"/>
      <c r="GS237" s="79" t="n"/>
      <c r="GT237" s="79" t="n"/>
      <c r="GU237" s="79" t="n"/>
      <c r="GV237" s="79" t="n"/>
      <c r="GW237" s="79" t="n"/>
      <c r="GX237" s="79" t="n"/>
      <c r="GY237" s="79" t="n"/>
      <c r="GZ237" s="79" t="n"/>
      <c r="HA237" s="79" t="n"/>
      <c r="HB237" s="79" t="n"/>
      <c r="HC237" s="79" t="n"/>
      <c r="HD237" s="79" t="n"/>
      <c r="HE237" s="79" t="n"/>
      <c r="HH237" s="78" t="n">
        <v>1</v>
      </c>
      <c r="HI237" s="79" t="n"/>
      <c r="HJ237" s="79" t="n"/>
      <c r="HK237" s="79" t="n"/>
      <c r="HL237" s="79" t="n"/>
      <c r="HM237" s="79" t="n"/>
      <c r="HN237" s="79" t="n"/>
      <c r="HO237" s="79" t="n"/>
      <c r="HP237" s="79" t="n"/>
      <c r="HQ237" s="79" t="n"/>
      <c r="HR237" s="79" t="n"/>
      <c r="HS237" s="79" t="n"/>
      <c r="HT237" s="79" t="n"/>
      <c r="HU237" s="79" t="n"/>
      <c r="HV237" s="79" t="n"/>
      <c r="HW237" s="79" t="n"/>
      <c r="HX237" s="79" t="n"/>
      <c r="HY237" s="79" t="n"/>
      <c r="HZ237" s="79" t="n"/>
      <c r="IA237" s="79" t="n"/>
      <c r="IB237" s="79" t="n"/>
      <c r="IC237" s="79" t="n"/>
      <c r="ID237" s="79" t="n"/>
      <c r="IE237" s="79" t="n"/>
      <c r="IF237" s="79" t="n"/>
      <c r="IG237" s="79" t="n"/>
      <c r="IH237" s="79" t="n"/>
      <c r="II237" s="79" t="n"/>
      <c r="IJ237" s="79" t="n"/>
      <c r="IK237" s="79" t="n"/>
      <c r="IL237" s="79" t="n"/>
      <c r="IM237" s="79" t="n"/>
      <c r="IN237" s="79" t="n"/>
      <c r="IO237" s="79" t="n"/>
      <c r="IP237" s="79" t="n"/>
      <c r="IQ237" s="79" t="n"/>
      <c r="IR237" s="79" t="n"/>
      <c r="IS237" s="79" t="n"/>
      <c r="IT237" s="79" t="n"/>
      <c r="IU237" s="79" t="n"/>
      <c r="IV237" s="79" t="n"/>
      <c r="IY237" s="78" t="n">
        <v>1</v>
      </c>
      <c r="IZ237" s="79" t="n"/>
      <c r="JA237" s="79" t="n"/>
      <c r="JB237" s="79" t="n"/>
      <c r="JC237" s="79" t="n"/>
      <c r="JD237" s="79" t="n"/>
      <c r="JE237" s="79" t="n"/>
      <c r="JF237" s="79" t="n"/>
      <c r="JG237" s="79" t="n"/>
      <c r="JH237" s="79" t="n"/>
      <c r="JI237" s="79" t="n"/>
      <c r="JJ237" s="79" t="n"/>
      <c r="JK237" s="79" t="n"/>
      <c r="JL237" s="79" t="n"/>
      <c r="JM237" s="79" t="n"/>
      <c r="JN237" s="79" t="n"/>
      <c r="JO237" s="79" t="n"/>
      <c r="JP237" s="79" t="n"/>
      <c r="JQ237" s="79" t="n"/>
      <c r="JR237" s="79" t="n"/>
      <c r="JS237" s="79" t="n"/>
      <c r="JT237" s="79" t="n"/>
      <c r="JU237" s="79" t="n"/>
      <c r="JV237" s="79" t="n"/>
      <c r="JW237" s="79" t="n"/>
      <c r="JX237" s="79" t="n"/>
      <c r="JY237" s="79" t="n"/>
      <c r="JZ237" s="79" t="n"/>
      <c r="KA237" s="79" t="n"/>
      <c r="KB237" s="79" t="n"/>
      <c r="KC237" s="79" t="n"/>
      <c r="KD237" s="79" t="n"/>
      <c r="KE237" s="79" t="n"/>
      <c r="KF237" s="79" t="n"/>
      <c r="KG237" s="79" t="n"/>
      <c r="KH237" s="79" t="n"/>
      <c r="KI237" s="79" t="n"/>
      <c r="KJ237" s="79" t="n"/>
      <c r="KK237" s="79" t="n"/>
      <c r="KL237" s="79" t="n"/>
      <c r="KM237" s="79" t="n"/>
      <c r="KP237" s="78" t="n">
        <v>1</v>
      </c>
      <c r="KQ237" s="79" t="n"/>
      <c r="KR237" s="79" t="n"/>
      <c r="KS237" s="79" t="n"/>
      <c r="KT237" s="79" t="n"/>
      <c r="KU237" s="79" t="n"/>
      <c r="KV237" s="79" t="n"/>
      <c r="KW237" s="79" t="n"/>
      <c r="KX237" s="79" t="n"/>
      <c r="KY237" s="79" t="n"/>
      <c r="KZ237" s="79" t="n"/>
      <c r="LA237" s="79" t="n"/>
      <c r="LB237" s="79" t="n"/>
      <c r="LC237" s="79" t="n"/>
      <c r="LD237" s="79" t="n"/>
      <c r="LE237" s="79" t="n"/>
      <c r="LF237" s="79" t="n"/>
      <c r="LG237" s="79" t="n"/>
      <c r="LH237" s="79" t="n"/>
      <c r="LI237" s="79" t="n"/>
      <c r="LJ237" s="79" t="n"/>
      <c r="LK237" s="79" t="n"/>
      <c r="LL237" s="79" t="n"/>
      <c r="LM237" s="79" t="n"/>
      <c r="LN237" s="79" t="n"/>
      <c r="LO237" s="79" t="n"/>
      <c r="LP237" s="79" t="n"/>
      <c r="LQ237" s="79" t="n"/>
      <c r="LR237" s="79" t="n"/>
      <c r="LS237" s="79" t="n"/>
      <c r="LT237" s="79" t="n"/>
      <c r="LU237" s="79" t="n"/>
      <c r="LV237" s="79" t="n"/>
      <c r="LW237" s="79" t="n"/>
      <c r="LX237" s="79" t="n"/>
      <c r="LY237" s="79" t="n"/>
      <c r="LZ237" s="79" t="n"/>
      <c r="MA237" s="79" t="n"/>
      <c r="MB237" s="79" t="n"/>
      <c r="MC237" s="79" t="n"/>
      <c r="MD237" s="79" t="n"/>
      <c r="MG237" s="78" t="n">
        <v>1</v>
      </c>
      <c r="MH237" s="79" t="n"/>
      <c r="MI237" s="79" t="n"/>
      <c r="MJ237" s="79" t="n"/>
      <c r="MK237" s="79" t="n"/>
      <c r="ML237" s="79" t="n"/>
      <c r="MM237" s="79" t="n"/>
      <c r="MN237" s="79" t="n"/>
      <c r="MO237" s="79" t="n"/>
      <c r="MP237" s="79" t="n"/>
      <c r="MQ237" s="79" t="n"/>
      <c r="MR237" s="79" t="n"/>
      <c r="MS237" s="79" t="n"/>
      <c r="MT237" s="79" t="n"/>
      <c r="MU237" s="79" t="n"/>
      <c r="MV237" s="79" t="n"/>
      <c r="MW237" s="79" t="n"/>
      <c r="MX237" s="79" t="n"/>
      <c r="MY237" s="79" t="n"/>
      <c r="MZ237" s="79" t="n"/>
      <c r="NA237" s="79" t="n"/>
      <c r="NB237" s="79" t="n"/>
      <c r="NC237" s="79" t="n"/>
      <c r="ND237" s="79" t="n"/>
      <c r="NE237" s="79" t="n"/>
      <c r="NF237" s="79" t="n"/>
      <c r="NG237" s="79" t="n"/>
      <c r="NH237" s="79" t="n"/>
      <c r="NI237" s="79" t="n"/>
      <c r="NJ237" s="79" t="n"/>
      <c r="NK237" s="79" t="n"/>
      <c r="NL237" s="79" t="n"/>
      <c r="NM237" s="79" t="n"/>
      <c r="NN237" s="79" t="n"/>
      <c r="NO237" s="79" t="n"/>
      <c r="NP237" s="79" t="n"/>
      <c r="NQ237" s="79" t="n"/>
      <c r="NR237" s="79" t="n"/>
      <c r="NS237" s="79" t="n"/>
      <c r="NT237" s="79" t="n"/>
      <c r="NU237" s="79" t="n"/>
      <c r="NX237" s="78" t="n">
        <v>1</v>
      </c>
      <c r="NY237" s="79" t="n"/>
      <c r="NZ237" s="79" t="n"/>
      <c r="OA237" s="79" t="n"/>
      <c r="OB237" s="79" t="n"/>
      <c r="OC237" s="79" t="n"/>
      <c r="OD237" s="79" t="n"/>
      <c r="OE237" s="79" t="n"/>
      <c r="OF237" s="79" t="n"/>
      <c r="OG237" s="79" t="n"/>
      <c r="OH237" s="79" t="n"/>
      <c r="OI237" s="79" t="n"/>
      <c r="OJ237" s="79" t="n"/>
      <c r="OK237" s="79" t="n"/>
      <c r="OL237" s="79" t="n"/>
      <c r="OM237" s="79" t="n"/>
      <c r="ON237" s="79" t="n"/>
      <c r="OO237" s="79" t="n"/>
      <c r="OP237" s="79" t="n"/>
      <c r="OQ237" s="79" t="n"/>
      <c r="OR237" s="79" t="n"/>
      <c r="OS237" s="79" t="n"/>
      <c r="OT237" s="79" t="n"/>
      <c r="OU237" s="79" t="n"/>
      <c r="OV237" s="79" t="n"/>
      <c r="OW237" s="79" t="n"/>
      <c r="OX237" s="79" t="n"/>
      <c r="OY237" s="79" t="n"/>
      <c r="OZ237" s="79" t="n"/>
      <c r="PA237" s="79" t="n"/>
      <c r="PB237" s="79" t="n"/>
      <c r="PC237" s="79" t="n"/>
      <c r="PD237" s="79" t="n"/>
      <c r="PE237" s="79" t="n"/>
      <c r="PF237" s="79" t="n"/>
      <c r="PG237" s="79" t="n"/>
      <c r="PH237" s="79" t="n"/>
      <c r="PI237" s="79" t="n"/>
      <c r="PJ237" s="79" t="n"/>
      <c r="PK237" s="79" t="n"/>
      <c r="PL237" s="79" t="n"/>
      <c r="PO237" s="78" t="n">
        <v>1</v>
      </c>
      <c r="PP237" s="79" t="n"/>
      <c r="PQ237" s="79" t="n"/>
      <c r="PR237" s="79" t="n"/>
      <c r="PS237" s="79" t="n"/>
      <c r="PT237" s="79" t="n"/>
      <c r="PU237" s="79" t="n"/>
      <c r="PV237" s="79" t="n"/>
      <c r="PW237" s="79" t="n"/>
      <c r="PX237" s="79" t="n"/>
      <c r="PY237" s="79" t="n"/>
      <c r="PZ237" s="79" t="n"/>
      <c r="QA237" s="79" t="n"/>
      <c r="QB237" s="79" t="n"/>
      <c r="QC237" s="79" t="n"/>
      <c r="QD237" s="79" t="n"/>
      <c r="QE237" s="79" t="n"/>
      <c r="QF237" s="79" t="n"/>
      <c r="QG237" s="79" t="n"/>
      <c r="QH237" s="79" t="n"/>
      <c r="QI237" s="79" t="n"/>
      <c r="QJ237" s="79" t="n"/>
      <c r="QK237" s="79" t="n"/>
      <c r="QL237" s="79" t="n"/>
      <c r="QM237" s="79" t="n"/>
      <c r="QN237" s="79" t="n"/>
      <c r="QO237" s="79" t="n"/>
      <c r="QP237" s="79" t="n"/>
      <c r="QQ237" s="79" t="n"/>
      <c r="QR237" s="79" t="n"/>
      <c r="QS237" s="79" t="n"/>
      <c r="QT237" s="79" t="n"/>
      <c r="QU237" s="79" t="n"/>
      <c r="QV237" s="79" t="n"/>
      <c r="QW237" s="79" t="n"/>
      <c r="QX237" s="79" t="n"/>
      <c r="QY237" s="79" t="n"/>
      <c r="QZ237" s="79" t="n"/>
      <c r="RA237" s="79" t="n"/>
      <c r="RB237" s="79" t="n"/>
      <c r="RC237" s="79" t="n"/>
      <c r="RF237" s="78" t="n">
        <v>1</v>
      </c>
      <c r="RG237" s="79" t="n"/>
      <c r="RH237" s="79" t="n"/>
      <c r="RI237" s="79" t="n"/>
      <c r="RJ237" s="79" t="n"/>
      <c r="RK237" s="79" t="n"/>
      <c r="RL237" s="79" t="n"/>
      <c r="RM237" s="79" t="n"/>
      <c r="RN237" s="79" t="n"/>
      <c r="RO237" s="79" t="n"/>
      <c r="RP237" s="79" t="n"/>
      <c r="RQ237" s="79" t="n"/>
      <c r="RR237" s="79" t="n"/>
      <c r="RS237" s="79" t="n"/>
      <c r="RT237" s="79" t="n"/>
      <c r="RU237" s="79" t="n"/>
      <c r="RV237" s="79" t="n"/>
      <c r="RW237" s="79" t="n"/>
      <c r="RX237" s="79" t="n"/>
      <c r="RY237" s="79" t="n"/>
      <c r="RZ237" s="79" t="n"/>
      <c r="SA237" s="79" t="n"/>
      <c r="SB237" s="79" t="n"/>
      <c r="SC237" s="79" t="n"/>
      <c r="SD237" s="79" t="n"/>
      <c r="SE237" s="79" t="n"/>
      <c r="SF237" s="79" t="n"/>
      <c r="SG237" s="79" t="n"/>
      <c r="SH237" s="79" t="n"/>
      <c r="SI237" s="79" t="n"/>
      <c r="SJ237" s="79" t="n"/>
      <c r="SK237" s="79" t="n"/>
      <c r="SL237" s="79" t="n"/>
      <c r="SM237" s="79" t="n"/>
      <c r="SN237" s="79" t="n"/>
      <c r="SO237" s="79" t="n"/>
      <c r="SP237" s="79" t="n"/>
      <c r="SQ237" s="79" t="n"/>
      <c r="SR237" s="79" t="n"/>
      <c r="SS237" s="79" t="n"/>
      <c r="ST237" s="79" t="n"/>
      <c r="SW237" s="78" t="n">
        <v>1</v>
      </c>
      <c r="SX237" s="79" t="n"/>
      <c r="SY237" s="79" t="n"/>
      <c r="SZ237" s="79" t="n"/>
      <c r="TA237" s="79" t="n"/>
      <c r="TB237" s="79" t="n"/>
      <c r="TC237" s="79" t="n"/>
      <c r="TD237" s="79" t="n"/>
      <c r="TE237" s="79" t="n"/>
      <c r="TF237" s="79" t="n"/>
      <c r="TG237" s="79" t="n"/>
      <c r="TH237" s="79" t="n"/>
      <c r="TI237" s="79" t="n"/>
      <c r="TJ237" s="79" t="n"/>
      <c r="TK237" s="79" t="n"/>
      <c r="TL237" s="79" t="n"/>
      <c r="TM237" s="79" t="n"/>
      <c r="TN237" s="79" t="n"/>
      <c r="TO237" s="79" t="n"/>
      <c r="TP237" s="79" t="n"/>
      <c r="TQ237" s="79" t="n"/>
      <c r="TR237" s="79" t="n"/>
      <c r="TS237" s="79" t="n"/>
      <c r="TT237" s="79" t="n"/>
      <c r="TU237" s="79" t="n"/>
      <c r="TV237" s="79" t="n"/>
      <c r="TW237" s="79" t="n"/>
      <c r="TX237" s="79" t="n"/>
      <c r="TY237" s="79" t="n"/>
      <c r="TZ237" s="79" t="n"/>
      <c r="UA237" s="79" t="n"/>
      <c r="UB237" s="79" t="n"/>
      <c r="UC237" s="79" t="n"/>
      <c r="UD237" s="79" t="n"/>
      <c r="UE237" s="79" t="n"/>
      <c r="UF237" s="79" t="n"/>
      <c r="UG237" s="79" t="n"/>
      <c r="UH237" s="79" t="n"/>
      <c r="UI237" s="79" t="n"/>
      <c r="UJ237" s="79" t="n"/>
      <c r="UK237" s="79" t="n"/>
      <c r="UN237" s="78" t="n">
        <v>1</v>
      </c>
      <c r="UO237" s="79" t="n"/>
      <c r="UP237" s="79" t="n"/>
      <c r="UQ237" s="79" t="n"/>
      <c r="UR237" s="79" t="n"/>
      <c r="US237" s="79" t="n"/>
      <c r="UT237" s="79" t="n"/>
      <c r="UU237" s="79" t="n"/>
      <c r="UV237" s="79" t="n"/>
      <c r="UW237" s="79" t="n"/>
      <c r="UX237" s="79" t="n"/>
      <c r="UY237" s="79" t="n"/>
      <c r="UZ237" s="79" t="n"/>
      <c r="VA237" s="79" t="n"/>
      <c r="VB237" s="79" t="n"/>
      <c r="VC237" s="79" t="n"/>
      <c r="VD237" s="79" t="n"/>
      <c r="VE237" s="79" t="n"/>
      <c r="VF237" s="79" t="n"/>
      <c r="VG237" s="79" t="n"/>
      <c r="VH237" s="79" t="n"/>
      <c r="VI237" s="79" t="n"/>
      <c r="VJ237" s="79" t="n"/>
      <c r="VK237" s="79" t="n"/>
      <c r="VL237" s="79" t="n"/>
      <c r="VM237" s="79" t="n"/>
      <c r="VN237" s="79" t="n"/>
      <c r="VO237" s="79" t="n"/>
      <c r="VP237" s="79" t="n"/>
      <c r="VQ237" s="79" t="n"/>
      <c r="VR237" s="79" t="n"/>
      <c r="VS237" s="79" t="n"/>
      <c r="VT237" s="79" t="n"/>
      <c r="VU237" s="79" t="n"/>
      <c r="VV237" s="79" t="n"/>
      <c r="VW237" s="79" t="n"/>
      <c r="VX237" s="79" t="n"/>
      <c r="VY237" s="79" t="n"/>
      <c r="VZ237" s="79" t="n"/>
      <c r="WA237" s="79" t="n"/>
      <c r="WB237" s="79" t="n"/>
      <c r="WE237" s="78" t="n">
        <v>1</v>
      </c>
      <c r="WF237" s="79" t="n"/>
      <c r="WG237" s="79" t="n"/>
      <c r="WH237" s="79" t="n"/>
      <c r="WI237" s="79" t="n"/>
      <c r="WJ237" s="79" t="n"/>
      <c r="WK237" s="79" t="n"/>
      <c r="WL237" s="79" t="n"/>
      <c r="WM237" s="79" t="n"/>
      <c r="WN237" s="79" t="n"/>
      <c r="WO237" s="79" t="n"/>
      <c r="WP237" s="79" t="n"/>
      <c r="WQ237" s="79" t="n"/>
      <c r="WR237" s="79" t="n"/>
      <c r="WS237" s="79" t="n"/>
      <c r="WT237" s="79" t="n"/>
      <c r="WU237" s="79" t="n"/>
      <c r="WV237" s="79" t="n"/>
      <c r="WW237" s="79" t="n"/>
      <c r="WX237" s="79" t="n"/>
      <c r="WY237" s="79" t="n"/>
      <c r="WZ237" s="79" t="n"/>
      <c r="XA237" s="79" t="n"/>
      <c r="XB237" s="79" t="n"/>
      <c r="XC237" s="79" t="n"/>
      <c r="XD237" s="79" t="n"/>
      <c r="XE237" s="79" t="n"/>
      <c r="XF237" s="79" t="n"/>
      <c r="XG237" s="79" t="n"/>
      <c r="XH237" s="79" t="n"/>
      <c r="XI237" s="79" t="n"/>
      <c r="XJ237" s="79" t="n"/>
      <c r="XK237" s="79" t="n"/>
      <c r="XL237" s="79" t="n"/>
      <c r="XM237" s="79" t="n"/>
      <c r="XN237" s="79" t="n"/>
      <c r="XO237" s="79" t="n"/>
      <c r="XP237" s="79" t="n"/>
      <c r="XQ237" s="79" t="n"/>
      <c r="XR237" s="79" t="n"/>
      <c r="XS237" s="79" t="n"/>
      <c r="XV237" s="78" t="n">
        <v>1</v>
      </c>
      <c r="XW237" s="79" t="n"/>
      <c r="XX237" s="79" t="n"/>
      <c r="XY237" s="79" t="n"/>
      <c r="XZ237" s="79" t="n"/>
      <c r="YA237" s="79" t="n"/>
      <c r="YB237" s="79" t="n"/>
      <c r="YC237" s="79" t="n"/>
      <c r="YD237" s="79" t="n"/>
      <c r="YE237" s="79" t="n"/>
      <c r="YF237" s="79" t="n"/>
      <c r="YG237" s="79" t="n"/>
      <c r="YH237" s="79" t="n"/>
      <c r="YI237" s="79" t="n"/>
      <c r="YJ237" s="79" t="n"/>
      <c r="YK237" s="79" t="n"/>
      <c r="YL237" s="79" t="n"/>
      <c r="YM237" s="79" t="n"/>
      <c r="YN237" s="79" t="n"/>
      <c r="YO237" s="79" t="n"/>
      <c r="YP237" s="79" t="n"/>
      <c r="YQ237" s="79" t="n"/>
      <c r="YR237" s="79" t="n"/>
      <c r="YS237" s="79" t="n"/>
      <c r="YT237" s="79" t="n"/>
      <c r="YU237" s="79" t="n"/>
      <c r="YV237" s="79" t="n"/>
      <c r="YW237" s="79" t="n"/>
      <c r="YX237" s="79" t="n"/>
      <c r="YY237" s="79" t="n"/>
      <c r="YZ237" s="79" t="n"/>
      <c r="ZA237" s="79" t="n"/>
      <c r="ZB237" s="79" t="n"/>
      <c r="ZC237" s="79" t="n"/>
      <c r="ZD237" s="79" t="n"/>
      <c r="ZE237" s="79" t="n"/>
      <c r="ZF237" s="79" t="n"/>
      <c r="ZG237" s="79" t="n"/>
      <c r="ZH237" s="79" t="n"/>
      <c r="ZI237" s="79" t="n"/>
      <c r="ZJ237" s="79" t="n"/>
      <c r="ZM237" s="78" t="n">
        <v>1</v>
      </c>
      <c r="ZN237" s="79" t="n"/>
      <c r="ZO237" s="79" t="n"/>
      <c r="ZP237" s="79" t="n"/>
      <c r="ZQ237" s="79" t="n"/>
      <c r="ZR237" s="79" t="n"/>
      <c r="ZS237" s="79" t="n"/>
      <c r="ZT237" s="79" t="n"/>
      <c r="ZU237" s="79" t="n"/>
      <c r="ZV237" s="79" t="n"/>
      <c r="ZW237" s="79" t="n"/>
      <c r="ZX237" s="79" t="n"/>
      <c r="ZY237" s="79" t="n"/>
      <c r="ZZ237" s="79" t="n"/>
      <c r="AAA237" s="79" t="n"/>
      <c r="AAB237" s="79" t="n"/>
      <c r="AAC237" s="79" t="n"/>
      <c r="AAD237" s="79" t="n"/>
      <c r="AAE237" s="79" t="n"/>
      <c r="AAF237" s="79" t="n"/>
      <c r="AAG237" s="79" t="n"/>
      <c r="AAH237" s="79" t="n"/>
      <c r="AAI237" s="79" t="n"/>
      <c r="AAJ237" s="79" t="n"/>
      <c r="AAK237" s="79" t="n"/>
      <c r="AAL237" s="79" t="n"/>
      <c r="AAM237" s="79" t="n"/>
      <c r="AAN237" s="79" t="n"/>
      <c r="AAO237" s="79" t="n"/>
      <c r="AAP237" s="79" t="n"/>
      <c r="AAQ237" s="79" t="n"/>
      <c r="AAR237" s="79" t="n"/>
      <c r="AAS237" s="79" t="n"/>
      <c r="AAT237" s="79" t="n"/>
      <c r="AAU237" s="79" t="n"/>
      <c r="AAV237" s="79" t="n"/>
      <c r="AAW237" s="79" t="n"/>
      <c r="AAX237" s="79" t="n"/>
      <c r="AAY237" s="79" t="n"/>
      <c r="AAZ237" s="79" t="n"/>
      <c r="ABA237" s="79" t="n"/>
      <c r="ABD237" s="78" t="n">
        <v>1</v>
      </c>
      <c r="ABE237" s="79" t="n"/>
      <c r="ABF237" s="79" t="n"/>
      <c r="ABG237" s="79" t="n"/>
      <c r="ABH237" s="79" t="n"/>
      <c r="ABI237" s="79" t="n"/>
      <c r="ABJ237" s="79" t="n"/>
      <c r="ABK237" s="79" t="n"/>
      <c r="ABL237" s="79" t="n"/>
      <c r="ABM237" s="79" t="n"/>
      <c r="ABN237" s="79" t="n"/>
      <c r="ABO237" s="79" t="n"/>
      <c r="ABP237" s="79" t="n"/>
      <c r="ABQ237" s="79" t="n"/>
      <c r="ABR237" s="79" t="n"/>
      <c r="ABS237" s="79" t="n"/>
      <c r="ABT237" s="79" t="n"/>
      <c r="ABU237" s="79" t="n"/>
      <c r="ABV237" s="79" t="n"/>
      <c r="ABW237" s="79" t="n"/>
      <c r="ABX237" s="79" t="n"/>
      <c r="ABY237" s="79" t="n"/>
      <c r="ABZ237" s="79" t="n"/>
      <c r="ACA237" s="79" t="n"/>
      <c r="ACB237" s="79" t="n"/>
      <c r="ACC237" s="79" t="n"/>
      <c r="ACD237" s="79" t="n"/>
      <c r="ACE237" s="79" t="n"/>
      <c r="ACF237" s="79" t="n"/>
      <c r="ACG237" s="79" t="n"/>
      <c r="ACH237" s="79" t="n"/>
      <c r="ACI237" s="79" t="n"/>
      <c r="ACJ237" s="79" t="n"/>
      <c r="ACK237" s="79" t="n"/>
      <c r="ACL237" s="79" t="n"/>
      <c r="ACM237" s="79" t="n"/>
      <c r="ACN237" s="79" t="n"/>
      <c r="ACO237" s="79" t="n"/>
      <c r="ACP237" s="79" t="n"/>
      <c r="ACQ237" s="79" t="n"/>
      <c r="ACR237" s="79" t="n"/>
      <c r="ACU237" s="78" t="n">
        <v>1</v>
      </c>
      <c r="ACV237" s="79" t="n"/>
      <c r="ACW237" s="79" t="n"/>
      <c r="ACX237" s="79" t="n"/>
      <c r="ACY237" s="79" t="n"/>
      <c r="ACZ237" s="79" t="n"/>
      <c r="ADA237" s="79" t="n"/>
      <c r="ADB237" s="79" t="n"/>
      <c r="ADC237" s="79" t="n"/>
      <c r="ADD237" s="79" t="n"/>
      <c r="ADE237" s="79" t="n"/>
      <c r="ADF237" s="79" t="n"/>
      <c r="ADG237" s="79" t="n"/>
      <c r="ADH237" s="79" t="n"/>
      <c r="ADI237" s="79" t="n"/>
      <c r="ADJ237" s="79" t="n"/>
      <c r="ADK237" s="79" t="n"/>
      <c r="ADL237" s="79" t="n"/>
      <c r="ADM237" s="79" t="n"/>
      <c r="ADN237" s="79" t="n"/>
      <c r="ADO237" s="79" t="n"/>
      <c r="ADP237" s="79" t="n"/>
      <c r="ADQ237" s="79" t="n"/>
      <c r="ADR237" s="79" t="n"/>
      <c r="ADS237" s="79" t="n"/>
      <c r="ADT237" s="79" t="n"/>
      <c r="ADU237" s="79" t="n"/>
      <c r="ADV237" s="79" t="n"/>
      <c r="ADW237" s="79" t="n"/>
      <c r="ADX237" s="79" t="n"/>
      <c r="ADY237" s="79" t="n"/>
      <c r="ADZ237" s="79" t="n"/>
      <c r="AEA237" s="79" t="n"/>
      <c r="AEB237" s="79" t="n"/>
      <c r="AEC237" s="79" t="n"/>
      <c r="AED237" s="79" t="n"/>
      <c r="AEE237" s="79" t="n"/>
      <c r="AEF237" s="79" t="n"/>
      <c r="AEG237" s="79" t="n"/>
      <c r="AEH237" s="79" t="n"/>
      <c r="AEI237" s="79" t="n"/>
      <c r="AEL237" s="78" t="n">
        <v>1</v>
      </c>
      <c r="AEM237" s="79" t="n"/>
      <c r="AEN237" s="79" t="n"/>
      <c r="AEO237" s="79" t="n"/>
      <c r="AEP237" s="79" t="n"/>
      <c r="AEQ237" s="79" t="n"/>
      <c r="AER237" s="79" t="n"/>
      <c r="AES237" s="79" t="n"/>
      <c r="AET237" s="79" t="n"/>
      <c r="AEU237" s="79" t="n"/>
      <c r="AEV237" s="79" t="n"/>
      <c r="AEW237" s="79" t="n"/>
      <c r="AEX237" s="79" t="n"/>
      <c r="AEY237" s="79" t="n"/>
      <c r="AEZ237" s="79" t="n"/>
      <c r="AFA237" s="79" t="n"/>
      <c r="AFB237" s="79" t="n"/>
      <c r="AFC237" s="79" t="n"/>
      <c r="AFD237" s="79" t="n"/>
      <c r="AFE237" s="79" t="n"/>
      <c r="AFF237" s="79" t="n"/>
      <c r="AFG237" s="79" t="n"/>
      <c r="AFH237" s="79" t="n"/>
      <c r="AFI237" s="79" t="n"/>
      <c r="AFJ237" s="79" t="n"/>
      <c r="AFK237" s="79" t="n"/>
      <c r="AFL237" s="79" t="n"/>
      <c r="AFM237" s="79" t="n"/>
      <c r="AFN237" s="79" t="n"/>
      <c r="AFO237" s="79" t="n"/>
      <c r="AFP237" s="79" t="n"/>
      <c r="AFQ237" s="79" t="n"/>
      <c r="AFR237" s="79" t="n"/>
      <c r="AFS237" s="79" t="n"/>
      <c r="AFT237" s="79" t="n"/>
      <c r="AFU237" s="79" t="n"/>
      <c r="AFV237" s="79" t="n"/>
      <c r="AFW237" s="79" t="n"/>
      <c r="AFX237" s="79" t="n"/>
      <c r="AFY237" s="79" t="n"/>
      <c r="AFZ237" s="79" t="n"/>
    </row>
    <row r="238">
      <c r="A238" s="78" t="n">
        <v>2</v>
      </c>
      <c r="B238" s="79" t="n"/>
      <c r="C238" s="79" t="n"/>
      <c r="D238" s="79" t="n"/>
      <c r="E238" s="79" t="n"/>
      <c r="F238" s="79" t="n"/>
      <c r="G238" s="79" t="n"/>
      <c r="H238" s="79" t="n"/>
      <c r="I238" s="79" t="n"/>
      <c r="J238" s="79" t="n"/>
      <c r="K238" s="79" t="n"/>
      <c r="L238" s="79" t="n"/>
      <c r="M238" s="79" t="n"/>
      <c r="N238" s="79" t="n"/>
      <c r="O238" s="79" t="n"/>
      <c r="P238" s="79" t="n"/>
      <c r="Q238" s="79" t="n"/>
      <c r="R238" s="79" t="n"/>
      <c r="S238" s="79" t="n"/>
      <c r="T238" s="79" t="n"/>
      <c r="U238" s="79" t="n"/>
      <c r="V238" s="79" t="n"/>
      <c r="W238" s="79" t="n"/>
      <c r="X238" s="79" t="n"/>
      <c r="Y238" s="79" t="n"/>
      <c r="Z238" s="79" t="n"/>
      <c r="AA238" s="79" t="n"/>
      <c r="AB238" s="79" t="n"/>
      <c r="AC238" s="79" t="n"/>
      <c r="AD238" s="79" t="n"/>
      <c r="AE238" s="79" t="n"/>
      <c r="AF238" s="79" t="n"/>
      <c r="AG238" s="79" t="n"/>
      <c r="AH238" s="79" t="n"/>
      <c r="AI238" s="79" t="n"/>
      <c r="AJ238" s="79" t="n"/>
      <c r="AK238" s="79" t="n"/>
      <c r="AL238" s="79" t="n"/>
      <c r="AM238" s="79" t="n"/>
      <c r="AN238" s="79" t="n"/>
      <c r="AO238" s="79" t="n"/>
      <c r="AR238" s="78" t="n">
        <v>2</v>
      </c>
      <c r="AS238" s="79" t="n"/>
      <c r="AT238" s="79" t="n"/>
      <c r="AU238" s="79" t="n"/>
      <c r="AV238" s="79" t="n"/>
      <c r="AW238" s="79" t="n"/>
      <c r="AX238" s="79" t="n"/>
      <c r="AY238" s="79" t="n"/>
      <c r="AZ238" s="79" t="n"/>
      <c r="BA238" s="79" t="n"/>
      <c r="BB238" s="79" t="n"/>
      <c r="BC238" s="79" t="n"/>
      <c r="BD238" s="79" t="n"/>
      <c r="BE238" s="79" t="n"/>
      <c r="BF238" s="79" t="n"/>
      <c r="BG238" s="79" t="n"/>
      <c r="BH238" s="79" t="n"/>
      <c r="BI238" s="79" t="n"/>
      <c r="BJ238" s="79" t="n"/>
      <c r="BK238" s="79" t="n"/>
      <c r="BL238" s="79" t="n"/>
      <c r="BM238" s="79" t="n"/>
      <c r="BN238" s="79" t="n"/>
      <c r="BO238" s="79" t="n"/>
      <c r="BP238" s="79" t="n"/>
      <c r="BQ238" s="79" t="n"/>
      <c r="BR238" s="79" t="n"/>
      <c r="BS238" s="79" t="n"/>
      <c r="BT238" s="79" t="n"/>
      <c r="BU238" s="79" t="n"/>
      <c r="BV238" s="79" t="n"/>
      <c r="BW238" s="79" t="n"/>
      <c r="BX238" s="79" t="n"/>
      <c r="BY238" s="79" t="n"/>
      <c r="BZ238" s="79" t="n"/>
      <c r="CA238" s="79" t="n"/>
      <c r="CB238" s="79" t="n"/>
      <c r="CC238" s="79" t="n"/>
      <c r="CD238" s="79" t="n"/>
      <c r="CE238" s="79" t="n"/>
      <c r="CF238" s="79" t="n"/>
      <c r="CI238" s="78" t="n">
        <v>2</v>
      </c>
      <c r="CJ238" s="79" t="n"/>
      <c r="CK238" s="79" t="n"/>
      <c r="CL238" s="79" t="n"/>
      <c r="CM238" s="79" t="n"/>
      <c r="CN238" s="79" t="n"/>
      <c r="CO238" s="79" t="n"/>
      <c r="CP238" s="79" t="n"/>
      <c r="CQ238" s="79" t="n"/>
      <c r="CR238" s="79" t="n"/>
      <c r="CS238" s="79" t="n"/>
      <c r="CT238" s="79" t="n"/>
      <c r="CU238" s="79" t="n"/>
      <c r="CV238" s="79" t="n"/>
      <c r="CW238" s="79" t="n"/>
      <c r="CX238" s="79" t="n"/>
      <c r="CY238" s="79" t="n"/>
      <c r="CZ238" s="79" t="n"/>
      <c r="DA238" s="79" t="n"/>
      <c r="DB238" s="79" t="n"/>
      <c r="DC238" s="79" t="n"/>
      <c r="DD238" s="79" t="n"/>
      <c r="DE238" s="79" t="n"/>
      <c r="DF238" s="79" t="n"/>
      <c r="DG238" s="79" t="n"/>
      <c r="DH238" s="79" t="n"/>
      <c r="DI238" s="79" t="n"/>
      <c r="DJ238" s="79" t="n"/>
      <c r="DK238" s="79" t="n"/>
      <c r="DL238" s="79" t="n"/>
      <c r="DM238" s="79" t="n"/>
      <c r="DN238" s="79" t="n"/>
      <c r="DO238" s="79" t="n"/>
      <c r="DP238" s="79" t="n"/>
      <c r="DQ238" s="79" t="n"/>
      <c r="DR238" s="79" t="n"/>
      <c r="DS238" s="79" t="n"/>
      <c r="DT238" s="79" t="n"/>
      <c r="DU238" s="79" t="n"/>
      <c r="DV238" s="79" t="n"/>
      <c r="DW238" s="79" t="n"/>
      <c r="DZ238" s="78" t="n">
        <v>2</v>
      </c>
      <c r="EA238" s="79" t="n"/>
      <c r="EB238" s="79" t="n"/>
      <c r="EC238" s="79" t="n"/>
      <c r="ED238" s="79" t="n"/>
      <c r="EE238" s="79" t="n"/>
      <c r="EF238" s="79" t="n"/>
      <c r="EG238" s="79" t="n"/>
      <c r="EH238" s="79" t="n"/>
      <c r="EI238" s="79" t="n"/>
      <c r="EJ238" s="79" t="n"/>
      <c r="EK238" s="79" t="n"/>
      <c r="EL238" s="79" t="n"/>
      <c r="EM238" s="79" t="n"/>
      <c r="EN238" s="79" t="n"/>
      <c r="EO238" s="79" t="n"/>
      <c r="EP238" s="79" t="n"/>
      <c r="EQ238" s="79" t="n"/>
      <c r="ER238" s="79" t="n"/>
      <c r="ES238" s="79" t="n"/>
      <c r="ET238" s="79" t="n"/>
      <c r="EU238" s="79" t="n"/>
      <c r="EV238" s="79" t="n"/>
      <c r="EW238" s="79" t="n"/>
      <c r="EX238" s="79" t="n"/>
      <c r="EY238" s="79" t="n"/>
      <c r="EZ238" s="79" t="n"/>
      <c r="FA238" s="79" t="n"/>
      <c r="FB238" s="79" t="n"/>
      <c r="FC238" s="79" t="n"/>
      <c r="FD238" s="79" t="n"/>
      <c r="FE238" s="79" t="n"/>
      <c r="FF238" s="79" t="n"/>
      <c r="FG238" s="79" t="n"/>
      <c r="FH238" s="79" t="n"/>
      <c r="FI238" s="79" t="n"/>
      <c r="FJ238" s="79" t="n"/>
      <c r="FK238" s="79" t="n"/>
      <c r="FL238" s="79" t="n"/>
      <c r="FM238" s="79" t="n"/>
      <c r="FN238" s="79" t="n"/>
      <c r="FQ238" s="78" t="n">
        <v>2</v>
      </c>
      <c r="FR238" s="79" t="n"/>
      <c r="FS238" s="79" t="n"/>
      <c r="FT238" s="79" t="n"/>
      <c r="FU238" s="79" t="n"/>
      <c r="FV238" s="79" t="n"/>
      <c r="FW238" s="79" t="n"/>
      <c r="FX238" s="79" t="n"/>
      <c r="FY238" s="79" t="n"/>
      <c r="FZ238" s="79" t="n"/>
      <c r="GA238" s="79" t="n"/>
      <c r="GB238" s="79" t="n"/>
      <c r="GC238" s="79" t="n"/>
      <c r="GD238" s="79" t="n"/>
      <c r="GE238" s="79" t="n"/>
      <c r="GF238" s="79" t="n"/>
      <c r="GG238" s="79" t="n"/>
      <c r="GH238" s="79" t="n"/>
      <c r="GI238" s="79" t="n"/>
      <c r="GJ238" s="79" t="n"/>
      <c r="GK238" s="79" t="n"/>
      <c r="GL238" s="79" t="n"/>
      <c r="GM238" s="79" t="n"/>
      <c r="GN238" s="79" t="n"/>
      <c r="GO238" s="79" t="n"/>
      <c r="GP238" s="79" t="n"/>
      <c r="GQ238" s="79" t="n"/>
      <c r="GR238" s="79" t="n"/>
      <c r="GS238" s="79" t="n"/>
      <c r="GT238" s="79" t="n"/>
      <c r="GU238" s="79" t="n"/>
      <c r="GV238" s="79" t="n"/>
      <c r="GW238" s="79" t="n"/>
      <c r="GX238" s="79" t="n"/>
      <c r="GY238" s="79" t="n"/>
      <c r="GZ238" s="79" t="n"/>
      <c r="HA238" s="79" t="n"/>
      <c r="HB238" s="79" t="n"/>
      <c r="HC238" s="79" t="n"/>
      <c r="HD238" s="79" t="n"/>
      <c r="HE238" s="79" t="n"/>
      <c r="HH238" s="78" t="n">
        <v>2</v>
      </c>
      <c r="HI238" s="79" t="n"/>
      <c r="HJ238" s="79" t="n"/>
      <c r="HK238" s="79" t="n"/>
      <c r="HL238" s="79" t="n"/>
      <c r="HM238" s="79" t="n"/>
      <c r="HN238" s="79" t="n"/>
      <c r="HO238" s="79" t="n"/>
      <c r="HP238" s="79" t="n"/>
      <c r="HQ238" s="79" t="n"/>
      <c r="HR238" s="79" t="n"/>
      <c r="HS238" s="79" t="n"/>
      <c r="HT238" s="79" t="n"/>
      <c r="HU238" s="79" t="n"/>
      <c r="HV238" s="79" t="n"/>
      <c r="HW238" s="79" t="n"/>
      <c r="HX238" s="79" t="n"/>
      <c r="HY238" s="79" t="n"/>
      <c r="HZ238" s="79" t="n"/>
      <c r="IA238" s="79" t="n"/>
      <c r="IB238" s="79" t="n"/>
      <c r="IC238" s="79" t="n"/>
      <c r="ID238" s="79" t="n"/>
      <c r="IE238" s="79" t="n"/>
      <c r="IF238" s="79" t="n"/>
      <c r="IG238" s="79" t="n"/>
      <c r="IH238" s="79" t="n"/>
      <c r="II238" s="79" t="n"/>
      <c r="IJ238" s="79" t="n"/>
      <c r="IK238" s="79" t="n"/>
      <c r="IL238" s="79" t="n"/>
      <c r="IM238" s="79" t="n"/>
      <c r="IN238" s="79" t="n"/>
      <c r="IO238" s="79" t="n"/>
      <c r="IP238" s="79" t="n"/>
      <c r="IQ238" s="79" t="n"/>
      <c r="IR238" s="79" t="n"/>
      <c r="IS238" s="79" t="n"/>
      <c r="IT238" s="79" t="n"/>
      <c r="IU238" s="79" t="n"/>
      <c r="IV238" s="79" t="n"/>
      <c r="IY238" s="78" t="n">
        <v>2</v>
      </c>
      <c r="IZ238" s="79" t="n"/>
      <c r="JA238" s="79" t="n"/>
      <c r="JB238" s="79" t="n"/>
      <c r="JC238" s="79" t="n"/>
      <c r="JD238" s="79" t="n"/>
      <c r="JE238" s="79" t="n"/>
      <c r="JF238" s="79" t="n"/>
      <c r="JG238" s="79" t="n"/>
      <c r="JH238" s="79" t="n"/>
      <c r="JI238" s="79" t="n"/>
      <c r="JJ238" s="79" t="n"/>
      <c r="JK238" s="79" t="n"/>
      <c r="JL238" s="79" t="n"/>
      <c r="JM238" s="79" t="n"/>
      <c r="JN238" s="79" t="n"/>
      <c r="JO238" s="79" t="n"/>
      <c r="JP238" s="79" t="n"/>
      <c r="JQ238" s="79" t="n"/>
      <c r="JR238" s="79" t="n"/>
      <c r="JS238" s="79" t="n"/>
      <c r="JT238" s="79" t="n"/>
      <c r="JU238" s="79" t="n"/>
      <c r="JV238" s="79" t="n"/>
      <c r="JW238" s="79" t="n"/>
      <c r="JX238" s="79" t="n"/>
      <c r="JY238" s="79" t="n"/>
      <c r="JZ238" s="79" t="n"/>
      <c r="KA238" s="79" t="n"/>
      <c r="KB238" s="79" t="n"/>
      <c r="KC238" s="79" t="n"/>
      <c r="KD238" s="79" t="n"/>
      <c r="KE238" s="79" t="n"/>
      <c r="KF238" s="79" t="n"/>
      <c r="KG238" s="79" t="n"/>
      <c r="KH238" s="79" t="n"/>
      <c r="KI238" s="79" t="n"/>
      <c r="KJ238" s="79" t="n"/>
      <c r="KK238" s="79" t="n"/>
      <c r="KL238" s="79" t="n"/>
      <c r="KM238" s="79" t="n"/>
      <c r="KP238" s="78" t="n">
        <v>2</v>
      </c>
      <c r="KQ238" s="79" t="n"/>
      <c r="KR238" s="79" t="n"/>
      <c r="KS238" s="79" t="n"/>
      <c r="KT238" s="79" t="n"/>
      <c r="KU238" s="79" t="n"/>
      <c r="KV238" s="79" t="n"/>
      <c r="KW238" s="79" t="n"/>
      <c r="KX238" s="79" t="n"/>
      <c r="KY238" s="79" t="n"/>
      <c r="KZ238" s="79" t="n"/>
      <c r="LA238" s="79" t="n"/>
      <c r="LB238" s="79" t="n"/>
      <c r="LC238" s="79" t="n"/>
      <c r="LD238" s="79" t="n"/>
      <c r="LE238" s="79" t="n"/>
      <c r="LF238" s="79" t="n"/>
      <c r="LG238" s="79" t="n"/>
      <c r="LH238" s="79" t="n"/>
      <c r="LI238" s="79" t="n"/>
      <c r="LJ238" s="79" t="n"/>
      <c r="LK238" s="79" t="n"/>
      <c r="LL238" s="79" t="n"/>
      <c r="LM238" s="79" t="n"/>
      <c r="LN238" s="79" t="n"/>
      <c r="LO238" s="79" t="n"/>
      <c r="LP238" s="79" t="n"/>
      <c r="LQ238" s="79" t="n"/>
      <c r="LR238" s="79" t="n"/>
      <c r="LS238" s="79" t="n"/>
      <c r="LT238" s="79" t="n"/>
      <c r="LU238" s="79" t="n"/>
      <c r="LV238" s="79" t="n"/>
      <c r="LW238" s="79" t="n"/>
      <c r="LX238" s="79" t="n"/>
      <c r="LY238" s="79" t="n"/>
      <c r="LZ238" s="79" t="n"/>
      <c r="MA238" s="79" t="n"/>
      <c r="MB238" s="79" t="n"/>
      <c r="MC238" s="79" t="n"/>
      <c r="MD238" s="79" t="n"/>
      <c r="MG238" s="78" t="n">
        <v>2</v>
      </c>
      <c r="MH238" s="79" t="n"/>
      <c r="MI238" s="79" t="n"/>
      <c r="MJ238" s="79" t="n"/>
      <c r="MK238" s="79" t="n"/>
      <c r="ML238" s="79" t="n"/>
      <c r="MM238" s="79" t="n"/>
      <c r="MN238" s="79" t="n"/>
      <c r="MO238" s="79" t="n"/>
      <c r="MP238" s="79" t="n"/>
      <c r="MQ238" s="79" t="n"/>
      <c r="MR238" s="79" t="n"/>
      <c r="MS238" s="79" t="n"/>
      <c r="MT238" s="79" t="n"/>
      <c r="MU238" s="79" t="n"/>
      <c r="MV238" s="79" t="n"/>
      <c r="MW238" s="79" t="n"/>
      <c r="MX238" s="79" t="n"/>
      <c r="MY238" s="79" t="n"/>
      <c r="MZ238" s="79" t="n"/>
      <c r="NA238" s="79" t="n"/>
      <c r="NB238" s="79" t="n"/>
      <c r="NC238" s="79" t="n"/>
      <c r="ND238" s="79" t="n"/>
      <c r="NE238" s="79" t="n"/>
      <c r="NF238" s="79" t="n"/>
      <c r="NG238" s="79" t="n"/>
      <c r="NH238" s="79" t="n"/>
      <c r="NI238" s="79" t="n"/>
      <c r="NJ238" s="79" t="n"/>
      <c r="NK238" s="79" t="n"/>
      <c r="NL238" s="79" t="n"/>
      <c r="NM238" s="79" t="n"/>
      <c r="NN238" s="79" t="n"/>
      <c r="NO238" s="79" t="n"/>
      <c r="NP238" s="79" t="n"/>
      <c r="NQ238" s="79" t="n"/>
      <c r="NR238" s="79" t="n"/>
      <c r="NS238" s="79" t="n"/>
      <c r="NT238" s="79" t="n"/>
      <c r="NU238" s="79" t="n"/>
      <c r="NX238" s="78" t="n">
        <v>2</v>
      </c>
      <c r="NY238" s="79" t="n"/>
      <c r="NZ238" s="79" t="n"/>
      <c r="OA238" s="79" t="n"/>
      <c r="OB238" s="79" t="n"/>
      <c r="OC238" s="79" t="n"/>
      <c r="OD238" s="79" t="n"/>
      <c r="OE238" s="79" t="n"/>
      <c r="OF238" s="79" t="n"/>
      <c r="OG238" s="79" t="n"/>
      <c r="OH238" s="79" t="n"/>
      <c r="OI238" s="79" t="n"/>
      <c r="OJ238" s="79" t="n"/>
      <c r="OK238" s="79" t="n"/>
      <c r="OL238" s="79" t="n"/>
      <c r="OM238" s="79" t="n"/>
      <c r="ON238" s="79" t="n"/>
      <c r="OO238" s="79" t="n"/>
      <c r="OP238" s="79" t="n"/>
      <c r="OQ238" s="79" t="n"/>
      <c r="OR238" s="79" t="n"/>
      <c r="OS238" s="79" t="n"/>
      <c r="OT238" s="79" t="n"/>
      <c r="OU238" s="79" t="n"/>
      <c r="OV238" s="79" t="n"/>
      <c r="OW238" s="79" t="n"/>
      <c r="OX238" s="79" t="n"/>
      <c r="OY238" s="79" t="n"/>
      <c r="OZ238" s="79" t="n"/>
      <c r="PA238" s="79" t="n"/>
      <c r="PB238" s="79" t="n"/>
      <c r="PC238" s="79" t="n"/>
      <c r="PD238" s="79" t="n"/>
      <c r="PE238" s="79" t="n"/>
      <c r="PF238" s="79" t="n"/>
      <c r="PG238" s="79" t="n"/>
      <c r="PH238" s="79" t="n"/>
      <c r="PI238" s="79" t="n"/>
      <c r="PJ238" s="79" t="n"/>
      <c r="PK238" s="79" t="n"/>
      <c r="PL238" s="79" t="n"/>
      <c r="PO238" s="78" t="n">
        <v>2</v>
      </c>
      <c r="PP238" s="79" t="n"/>
      <c r="PQ238" s="79" t="n"/>
      <c r="PR238" s="79" t="n"/>
      <c r="PS238" s="79" t="n"/>
      <c r="PT238" s="79" t="n"/>
      <c r="PU238" s="79" t="n"/>
      <c r="PV238" s="79" t="n"/>
      <c r="PW238" s="79" t="n"/>
      <c r="PX238" s="79" t="n"/>
      <c r="PY238" s="79" t="n"/>
      <c r="PZ238" s="79" t="n"/>
      <c r="QA238" s="79" t="n"/>
      <c r="QB238" s="79" t="n"/>
      <c r="QC238" s="79" t="n"/>
      <c r="QD238" s="79" t="n"/>
      <c r="QE238" s="79" t="n"/>
      <c r="QF238" s="79" t="n"/>
      <c r="QG238" s="79" t="n"/>
      <c r="QH238" s="79" t="n"/>
      <c r="QI238" s="79" t="n"/>
      <c r="QJ238" s="79" t="n"/>
      <c r="QK238" s="79" t="n"/>
      <c r="QL238" s="79" t="n"/>
      <c r="QM238" s="79" t="n"/>
      <c r="QN238" s="79" t="n"/>
      <c r="QO238" s="79" t="n"/>
      <c r="QP238" s="79" t="n"/>
      <c r="QQ238" s="79" t="n"/>
      <c r="QR238" s="79" t="n"/>
      <c r="QS238" s="79" t="n"/>
      <c r="QT238" s="79" t="n"/>
      <c r="QU238" s="79" t="n"/>
      <c r="QV238" s="79" t="n"/>
      <c r="QW238" s="79" t="n"/>
      <c r="QX238" s="79" t="n"/>
      <c r="QY238" s="79" t="n"/>
      <c r="QZ238" s="79" t="n"/>
      <c r="RA238" s="79" t="n"/>
      <c r="RB238" s="79" t="n"/>
      <c r="RC238" s="79" t="n"/>
      <c r="RF238" s="78" t="n">
        <v>2</v>
      </c>
      <c r="RG238" s="79" t="n"/>
      <c r="RH238" s="79" t="n"/>
      <c r="RI238" s="79" t="n"/>
      <c r="RJ238" s="79" t="n"/>
      <c r="RK238" s="79" t="n"/>
      <c r="RL238" s="79" t="n"/>
      <c r="RM238" s="79" t="n"/>
      <c r="RN238" s="79" t="n"/>
      <c r="RO238" s="79" t="n"/>
      <c r="RP238" s="79" t="n"/>
      <c r="RQ238" s="79" t="n"/>
      <c r="RR238" s="79" t="n"/>
      <c r="RS238" s="79" t="n"/>
      <c r="RT238" s="79" t="n"/>
      <c r="RU238" s="79" t="n"/>
      <c r="RV238" s="79" t="n"/>
      <c r="RW238" s="79" t="n"/>
      <c r="RX238" s="79" t="n"/>
      <c r="RY238" s="79" t="n"/>
      <c r="RZ238" s="79" t="n"/>
      <c r="SA238" s="79" t="n"/>
      <c r="SB238" s="79" t="n"/>
      <c r="SC238" s="79" t="n"/>
      <c r="SD238" s="79" t="n"/>
      <c r="SE238" s="79" t="n"/>
      <c r="SF238" s="79" t="n"/>
      <c r="SG238" s="79" t="n"/>
      <c r="SH238" s="79" t="n"/>
      <c r="SI238" s="79" t="n"/>
      <c r="SJ238" s="79" t="n"/>
      <c r="SK238" s="79" t="n"/>
      <c r="SL238" s="79" t="n"/>
      <c r="SM238" s="79" t="n"/>
      <c r="SN238" s="79" t="n"/>
      <c r="SO238" s="79" t="n"/>
      <c r="SP238" s="79" t="n"/>
      <c r="SQ238" s="79" t="n"/>
      <c r="SR238" s="79" t="n"/>
      <c r="SS238" s="79" t="n"/>
      <c r="ST238" s="79" t="n"/>
      <c r="SW238" s="78" t="n">
        <v>2</v>
      </c>
      <c r="SX238" s="79" t="n"/>
      <c r="SY238" s="79" t="n"/>
      <c r="SZ238" s="79" t="n"/>
      <c r="TA238" s="79" t="n"/>
      <c r="TB238" s="79" t="n"/>
      <c r="TC238" s="79" t="n"/>
      <c r="TD238" s="79" t="n"/>
      <c r="TE238" s="79" t="n"/>
      <c r="TF238" s="79" t="n"/>
      <c r="TG238" s="79" t="n"/>
      <c r="TH238" s="79" t="n"/>
      <c r="TI238" s="79" t="n"/>
      <c r="TJ238" s="79" t="n"/>
      <c r="TK238" s="79" t="n"/>
      <c r="TL238" s="79" t="n"/>
      <c r="TM238" s="79" t="n"/>
      <c r="TN238" s="79" t="n"/>
      <c r="TO238" s="79" t="n"/>
      <c r="TP238" s="79" t="n"/>
      <c r="TQ238" s="79" t="n"/>
      <c r="TR238" s="79" t="n"/>
      <c r="TS238" s="79" t="n"/>
      <c r="TT238" s="79" t="n"/>
      <c r="TU238" s="79" t="n"/>
      <c r="TV238" s="79" t="n"/>
      <c r="TW238" s="79" t="n"/>
      <c r="TX238" s="79" t="n"/>
      <c r="TY238" s="79" t="n"/>
      <c r="TZ238" s="79" t="n"/>
      <c r="UA238" s="79" t="n"/>
      <c r="UB238" s="79" t="n"/>
      <c r="UC238" s="79" t="n"/>
      <c r="UD238" s="79" t="n"/>
      <c r="UE238" s="79" t="n"/>
      <c r="UF238" s="79" t="n"/>
      <c r="UG238" s="79" t="n"/>
      <c r="UH238" s="79" t="n"/>
      <c r="UI238" s="79" t="n"/>
      <c r="UJ238" s="79" t="n"/>
      <c r="UK238" s="79" t="n"/>
      <c r="UN238" s="78" t="n">
        <v>2</v>
      </c>
      <c r="UO238" s="79" t="n"/>
      <c r="UP238" s="79" t="n"/>
      <c r="UQ238" s="79" t="n"/>
      <c r="UR238" s="79" t="n"/>
      <c r="US238" s="79" t="n"/>
      <c r="UT238" s="79" t="n"/>
      <c r="UU238" s="79" t="n"/>
      <c r="UV238" s="79" t="n"/>
      <c r="UW238" s="79" t="n"/>
      <c r="UX238" s="79" t="n"/>
      <c r="UY238" s="79" t="n"/>
      <c r="UZ238" s="79" t="n"/>
      <c r="VA238" s="79" t="n"/>
      <c r="VB238" s="79" t="n"/>
      <c r="VC238" s="79" t="n"/>
      <c r="VD238" s="79" t="n"/>
      <c r="VE238" s="79" t="n"/>
      <c r="VF238" s="79" t="n"/>
      <c r="VG238" s="79" t="n"/>
      <c r="VH238" s="79" t="n"/>
      <c r="VI238" s="79" t="n"/>
      <c r="VJ238" s="79" t="n"/>
      <c r="VK238" s="79" t="n"/>
      <c r="VL238" s="79" t="n"/>
      <c r="VM238" s="79" t="n"/>
      <c r="VN238" s="79" t="n"/>
      <c r="VO238" s="79" t="n"/>
      <c r="VP238" s="79" t="n"/>
      <c r="VQ238" s="79" t="n"/>
      <c r="VR238" s="79" t="n"/>
      <c r="VS238" s="79" t="n"/>
      <c r="VT238" s="79" t="n"/>
      <c r="VU238" s="79" t="n"/>
      <c r="VV238" s="79" t="n"/>
      <c r="VW238" s="79" t="n"/>
      <c r="VX238" s="79" t="n"/>
      <c r="VY238" s="79" t="n"/>
      <c r="VZ238" s="79" t="n"/>
      <c r="WA238" s="79" t="n"/>
      <c r="WB238" s="79" t="n"/>
      <c r="WE238" s="78" t="n">
        <v>2</v>
      </c>
      <c r="WF238" s="79" t="n"/>
      <c r="WG238" s="79" t="n"/>
      <c r="WH238" s="79" t="n"/>
      <c r="WI238" s="79" t="n"/>
      <c r="WJ238" s="79" t="n"/>
      <c r="WK238" s="79" t="n"/>
      <c r="WL238" s="79" t="n"/>
      <c r="WM238" s="79" t="n"/>
      <c r="WN238" s="79" t="n"/>
      <c r="WO238" s="79" t="n"/>
      <c r="WP238" s="79" t="n"/>
      <c r="WQ238" s="79" t="n"/>
      <c r="WR238" s="79" t="n"/>
      <c r="WS238" s="79" t="n"/>
      <c r="WT238" s="79" t="n"/>
      <c r="WU238" s="79" t="n"/>
      <c r="WV238" s="79" t="n"/>
      <c r="WW238" s="79" t="n"/>
      <c r="WX238" s="79" t="n"/>
      <c r="WY238" s="79" t="n"/>
      <c r="WZ238" s="79" t="n"/>
      <c r="XA238" s="79" t="n"/>
      <c r="XB238" s="79" t="n"/>
      <c r="XC238" s="79" t="n"/>
      <c r="XD238" s="79" t="n"/>
      <c r="XE238" s="79" t="n"/>
      <c r="XF238" s="79" t="n"/>
      <c r="XG238" s="79" t="n"/>
      <c r="XH238" s="79" t="n"/>
      <c r="XI238" s="79" t="n"/>
      <c r="XJ238" s="79" t="n"/>
      <c r="XK238" s="79" t="n"/>
      <c r="XL238" s="79" t="n"/>
      <c r="XM238" s="79" t="n"/>
      <c r="XN238" s="79" t="n"/>
      <c r="XO238" s="79" t="n"/>
      <c r="XP238" s="79" t="n"/>
      <c r="XQ238" s="79" t="n"/>
      <c r="XR238" s="79" t="n"/>
      <c r="XS238" s="79" t="n"/>
      <c r="XV238" s="78" t="n">
        <v>2</v>
      </c>
      <c r="XW238" s="79" t="n"/>
      <c r="XX238" s="79" t="n"/>
      <c r="XY238" s="79" t="n"/>
      <c r="XZ238" s="79" t="n"/>
      <c r="YA238" s="79" t="n"/>
      <c r="YB238" s="79" t="n"/>
      <c r="YC238" s="79" t="n"/>
      <c r="YD238" s="79" t="n"/>
      <c r="YE238" s="79" t="n"/>
      <c r="YF238" s="79" t="n"/>
      <c r="YG238" s="79" t="n"/>
      <c r="YH238" s="79" t="n"/>
      <c r="YI238" s="79" t="n"/>
      <c r="YJ238" s="79" t="n"/>
      <c r="YK238" s="79" t="n"/>
      <c r="YL238" s="79" t="n"/>
      <c r="YM238" s="79" t="n"/>
      <c r="YN238" s="79" t="n"/>
      <c r="YO238" s="79" t="n"/>
      <c r="YP238" s="79" t="n"/>
      <c r="YQ238" s="79" t="n"/>
      <c r="YR238" s="79" t="n"/>
      <c r="YS238" s="79" t="n"/>
      <c r="YT238" s="79" t="n"/>
      <c r="YU238" s="79" t="n"/>
      <c r="YV238" s="79" t="n"/>
      <c r="YW238" s="79" t="n"/>
      <c r="YX238" s="79" t="n"/>
      <c r="YY238" s="79" t="n"/>
      <c r="YZ238" s="79" t="n"/>
      <c r="ZA238" s="79" t="n"/>
      <c r="ZB238" s="79" t="n"/>
      <c r="ZC238" s="79" t="n"/>
      <c r="ZD238" s="79" t="n"/>
      <c r="ZE238" s="79" t="n"/>
      <c r="ZF238" s="79" t="n"/>
      <c r="ZG238" s="79" t="n"/>
      <c r="ZH238" s="79" t="n"/>
      <c r="ZI238" s="79" t="n"/>
      <c r="ZJ238" s="79" t="n"/>
      <c r="ZM238" s="78" t="n">
        <v>2</v>
      </c>
      <c r="ZN238" s="79" t="n"/>
      <c r="ZO238" s="79" t="n"/>
      <c r="ZP238" s="79" t="n"/>
      <c r="ZQ238" s="79" t="n"/>
      <c r="ZR238" s="79" t="n"/>
      <c r="ZS238" s="79" t="n"/>
      <c r="ZT238" s="79" t="n"/>
      <c r="ZU238" s="79" t="n"/>
      <c r="ZV238" s="79" t="n"/>
      <c r="ZW238" s="79" t="n"/>
      <c r="ZX238" s="79" t="n"/>
      <c r="ZY238" s="79" t="n"/>
      <c r="ZZ238" s="79" t="n"/>
      <c r="AAA238" s="79" t="n"/>
      <c r="AAB238" s="79" t="n"/>
      <c r="AAC238" s="79" t="n"/>
      <c r="AAD238" s="79" t="n"/>
      <c r="AAE238" s="79" t="n"/>
      <c r="AAF238" s="79" t="n"/>
      <c r="AAG238" s="79" t="n"/>
      <c r="AAH238" s="79" t="n"/>
      <c r="AAI238" s="79" t="n"/>
      <c r="AAJ238" s="79" t="n"/>
      <c r="AAK238" s="79" t="n"/>
      <c r="AAL238" s="79" t="n"/>
      <c r="AAM238" s="79" t="n"/>
      <c r="AAN238" s="79" t="n"/>
      <c r="AAO238" s="79" t="n"/>
      <c r="AAP238" s="79" t="n"/>
      <c r="AAQ238" s="79" t="n"/>
      <c r="AAR238" s="79" t="n"/>
      <c r="AAS238" s="79" t="n"/>
      <c r="AAT238" s="79" t="n"/>
      <c r="AAU238" s="79" t="n"/>
      <c r="AAV238" s="79" t="n"/>
      <c r="AAW238" s="79" t="n"/>
      <c r="AAX238" s="79" t="n"/>
      <c r="AAY238" s="79" t="n"/>
      <c r="AAZ238" s="79" t="n"/>
      <c r="ABA238" s="79" t="n"/>
      <c r="ABD238" s="78" t="n">
        <v>2</v>
      </c>
      <c r="ABE238" s="79" t="n"/>
      <c r="ABF238" s="79" t="n"/>
      <c r="ABG238" s="79" t="n"/>
      <c r="ABH238" s="79" t="n"/>
      <c r="ABI238" s="79" t="n"/>
      <c r="ABJ238" s="79" t="n"/>
      <c r="ABK238" s="79" t="n"/>
      <c r="ABL238" s="79" t="n"/>
      <c r="ABM238" s="79" t="n"/>
      <c r="ABN238" s="79" t="n"/>
      <c r="ABO238" s="79" t="n"/>
      <c r="ABP238" s="79" t="n"/>
      <c r="ABQ238" s="79" t="n"/>
      <c r="ABR238" s="79" t="n"/>
      <c r="ABS238" s="79" t="n"/>
      <c r="ABT238" s="79" t="n"/>
      <c r="ABU238" s="79" t="n"/>
      <c r="ABV238" s="79" t="n"/>
      <c r="ABW238" s="79" t="n"/>
      <c r="ABX238" s="79" t="n"/>
      <c r="ABY238" s="79" t="n"/>
      <c r="ABZ238" s="79" t="n"/>
      <c r="ACA238" s="79" t="n"/>
      <c r="ACB238" s="79" t="n"/>
      <c r="ACC238" s="79" t="n"/>
      <c r="ACD238" s="79" t="n"/>
      <c r="ACE238" s="79" t="n"/>
      <c r="ACF238" s="79" t="n"/>
      <c r="ACG238" s="79" t="n"/>
      <c r="ACH238" s="79" t="n"/>
      <c r="ACI238" s="79" t="n"/>
      <c r="ACJ238" s="79" t="n"/>
      <c r="ACK238" s="79" t="n"/>
      <c r="ACL238" s="79" t="n"/>
      <c r="ACM238" s="79" t="n"/>
      <c r="ACN238" s="79" t="n"/>
      <c r="ACO238" s="79" t="n"/>
      <c r="ACP238" s="79" t="n"/>
      <c r="ACQ238" s="79" t="n"/>
      <c r="ACR238" s="79" t="n"/>
      <c r="ACU238" s="78" t="n">
        <v>2</v>
      </c>
      <c r="ACV238" s="79" t="n"/>
      <c r="ACW238" s="79" t="n"/>
      <c r="ACX238" s="79" t="n"/>
      <c r="ACY238" s="79" t="n"/>
      <c r="ACZ238" s="79" t="n"/>
      <c r="ADA238" s="79" t="n"/>
      <c r="ADB238" s="79" t="n"/>
      <c r="ADC238" s="79" t="n"/>
      <c r="ADD238" s="79" t="n"/>
      <c r="ADE238" s="79" t="n"/>
      <c r="ADF238" s="79" t="n"/>
      <c r="ADG238" s="79" t="n"/>
      <c r="ADH238" s="79" t="n"/>
      <c r="ADI238" s="79" t="n"/>
      <c r="ADJ238" s="79" t="n"/>
      <c r="ADK238" s="79" t="n"/>
      <c r="ADL238" s="79" t="n"/>
      <c r="ADM238" s="79" t="n"/>
      <c r="ADN238" s="79" t="n"/>
      <c r="ADO238" s="79" t="n"/>
      <c r="ADP238" s="79" t="n"/>
      <c r="ADQ238" s="79" t="n"/>
      <c r="ADR238" s="79" t="n"/>
      <c r="ADS238" s="79" t="n"/>
      <c r="ADT238" s="79" t="n"/>
      <c r="ADU238" s="79" t="n"/>
      <c r="ADV238" s="79" t="n"/>
      <c r="ADW238" s="79" t="n"/>
      <c r="ADX238" s="79" t="n"/>
      <c r="ADY238" s="79" t="n"/>
      <c r="ADZ238" s="79" t="n"/>
      <c r="AEA238" s="79" t="n"/>
      <c r="AEB238" s="79" t="n"/>
      <c r="AEC238" s="79" t="n"/>
      <c r="AED238" s="79" t="n"/>
      <c r="AEE238" s="79" t="n"/>
      <c r="AEF238" s="79" t="n"/>
      <c r="AEG238" s="79" t="n"/>
      <c r="AEH238" s="79" t="n"/>
      <c r="AEI238" s="79" t="n"/>
      <c r="AEL238" s="78" t="n">
        <v>2</v>
      </c>
      <c r="AEM238" s="79" t="n"/>
      <c r="AEN238" s="79" t="n"/>
      <c r="AEO238" s="79" t="n"/>
      <c r="AEP238" s="79" t="n"/>
      <c r="AEQ238" s="79" t="n"/>
      <c r="AER238" s="79" t="n"/>
      <c r="AES238" s="79" t="n"/>
      <c r="AET238" s="79" t="n"/>
      <c r="AEU238" s="79" t="n"/>
      <c r="AEV238" s="79" t="n"/>
      <c r="AEW238" s="79" t="n"/>
      <c r="AEX238" s="79" t="n"/>
      <c r="AEY238" s="79" t="n"/>
      <c r="AEZ238" s="79" t="n"/>
      <c r="AFA238" s="79" t="n"/>
      <c r="AFB238" s="79" t="n"/>
      <c r="AFC238" s="79" t="n"/>
      <c r="AFD238" s="79" t="n"/>
      <c r="AFE238" s="79" t="n"/>
      <c r="AFF238" s="79" t="n"/>
      <c r="AFG238" s="79" t="n"/>
      <c r="AFH238" s="79" t="n"/>
      <c r="AFI238" s="79" t="n"/>
      <c r="AFJ238" s="79" t="n"/>
      <c r="AFK238" s="79" t="n"/>
      <c r="AFL238" s="79" t="n"/>
      <c r="AFM238" s="79" t="n"/>
      <c r="AFN238" s="79" t="n"/>
      <c r="AFO238" s="79" t="n"/>
      <c r="AFP238" s="79" t="n"/>
      <c r="AFQ238" s="79" t="n"/>
      <c r="AFR238" s="79" t="n"/>
      <c r="AFS238" s="79" t="n"/>
      <c r="AFT238" s="79" t="n"/>
      <c r="AFU238" s="79" t="n"/>
      <c r="AFV238" s="79" t="n"/>
      <c r="AFW238" s="79" t="n"/>
      <c r="AFX238" s="79" t="n"/>
      <c r="AFY238" s="79" t="n"/>
      <c r="AFZ238" s="79" t="n"/>
    </row>
    <row r="239">
      <c r="A239" s="78" t="n">
        <v>3</v>
      </c>
      <c r="B239" s="79" t="n"/>
      <c r="C239" s="79" t="n"/>
      <c r="D239" s="79" t="n"/>
      <c r="E239" s="79" t="n"/>
      <c r="F239" s="79" t="n"/>
      <c r="G239" s="79" t="n"/>
      <c r="H239" s="79" t="n"/>
      <c r="I239" s="79" t="n"/>
      <c r="J239" s="79" t="n"/>
      <c r="K239" s="79" t="n"/>
      <c r="L239" s="79" t="n"/>
      <c r="M239" s="79" t="n"/>
      <c r="N239" s="79" t="n"/>
      <c r="O239" s="79" t="n"/>
      <c r="P239" s="79" t="n"/>
      <c r="Q239" s="79" t="n"/>
      <c r="R239" s="79" t="n"/>
      <c r="S239" s="79" t="n"/>
      <c r="T239" s="79" t="n"/>
      <c r="U239" s="79" t="n"/>
      <c r="V239" s="79" t="n"/>
      <c r="W239" s="79" t="n"/>
      <c r="X239" s="79" t="n"/>
      <c r="Y239" s="79" t="n"/>
      <c r="Z239" s="79" t="n"/>
      <c r="AA239" s="79" t="n"/>
      <c r="AB239" s="79" t="n"/>
      <c r="AC239" s="79" t="n"/>
      <c r="AD239" s="79" t="n"/>
      <c r="AE239" s="79" t="n"/>
      <c r="AF239" s="79" t="n"/>
      <c r="AG239" s="79" t="n"/>
      <c r="AH239" s="79" t="n"/>
      <c r="AI239" s="79" t="n"/>
      <c r="AJ239" s="79" t="n"/>
      <c r="AK239" s="79" t="n"/>
      <c r="AL239" s="79" t="n"/>
      <c r="AM239" s="79" t="n"/>
      <c r="AN239" s="79" t="n"/>
      <c r="AO239" s="79" t="n"/>
      <c r="AR239" s="78" t="n">
        <v>3</v>
      </c>
      <c r="AS239" s="79" t="n"/>
      <c r="AT239" s="79" t="n"/>
      <c r="AU239" s="79" t="n"/>
      <c r="AV239" s="79" t="n"/>
      <c r="AW239" s="79" t="n"/>
      <c r="AX239" s="79" t="n"/>
      <c r="AY239" s="79" t="n"/>
      <c r="AZ239" s="79" t="n"/>
      <c r="BA239" s="79" t="n"/>
      <c r="BB239" s="79" t="n"/>
      <c r="BC239" s="79" t="n"/>
      <c r="BD239" s="79" t="n"/>
      <c r="BE239" s="79" t="n"/>
      <c r="BF239" s="79" t="n"/>
      <c r="BG239" s="79" t="n"/>
      <c r="BH239" s="79" t="n"/>
      <c r="BI239" s="79" t="n"/>
      <c r="BJ239" s="79" t="n"/>
      <c r="BK239" s="79" t="n"/>
      <c r="BL239" s="79" t="n"/>
      <c r="BM239" s="79" t="n"/>
      <c r="BN239" s="79" t="n"/>
      <c r="BO239" s="79" t="n"/>
      <c r="BP239" s="79" t="n"/>
      <c r="BQ239" s="79" t="n"/>
      <c r="BR239" s="79" t="n"/>
      <c r="BS239" s="79" t="n"/>
      <c r="BT239" s="79" t="n"/>
      <c r="BU239" s="79" t="n"/>
      <c r="BV239" s="79" t="n"/>
      <c r="BW239" s="79" t="n"/>
      <c r="BX239" s="79" t="n"/>
      <c r="BY239" s="79" t="n"/>
      <c r="BZ239" s="79" t="n"/>
      <c r="CA239" s="79" t="n"/>
      <c r="CB239" s="79" t="n"/>
      <c r="CC239" s="79" t="n"/>
      <c r="CD239" s="79" t="n"/>
      <c r="CE239" s="79" t="n"/>
      <c r="CF239" s="79" t="n"/>
      <c r="CI239" s="78" t="n">
        <v>3</v>
      </c>
      <c r="CJ239" s="79" t="n"/>
      <c r="CK239" s="79" t="n"/>
      <c r="CL239" s="79" t="n"/>
      <c r="CM239" s="79" t="n"/>
      <c r="CN239" s="79" t="n"/>
      <c r="CO239" s="79" t="n"/>
      <c r="CP239" s="79" t="n"/>
      <c r="CQ239" s="79" t="n"/>
      <c r="CR239" s="79" t="n"/>
      <c r="CS239" s="79" t="n"/>
      <c r="CT239" s="79" t="n"/>
      <c r="CU239" s="79" t="n"/>
      <c r="CV239" s="79" t="n"/>
      <c r="CW239" s="79" t="n"/>
      <c r="CX239" s="79" t="n"/>
      <c r="CY239" s="79" t="n"/>
      <c r="CZ239" s="79" t="n"/>
      <c r="DA239" s="79" t="n"/>
      <c r="DB239" s="79" t="n"/>
      <c r="DC239" s="79" t="n"/>
      <c r="DD239" s="79" t="n"/>
      <c r="DE239" s="79" t="n"/>
      <c r="DF239" s="79" t="n"/>
      <c r="DG239" s="79" t="n"/>
      <c r="DH239" s="79" t="n"/>
      <c r="DI239" s="79" t="n"/>
      <c r="DJ239" s="79" t="n"/>
      <c r="DK239" s="79" t="n"/>
      <c r="DL239" s="79" t="n"/>
      <c r="DM239" s="79" t="n"/>
      <c r="DN239" s="79" t="n"/>
      <c r="DO239" s="79" t="n"/>
      <c r="DP239" s="79" t="n"/>
      <c r="DQ239" s="79" t="n"/>
      <c r="DR239" s="79" t="n"/>
      <c r="DS239" s="79" t="n"/>
      <c r="DT239" s="79" t="n"/>
      <c r="DU239" s="79" t="n"/>
      <c r="DV239" s="79" t="n"/>
      <c r="DW239" s="79" t="n"/>
      <c r="DZ239" s="78" t="n">
        <v>3</v>
      </c>
      <c r="EA239" s="79" t="n"/>
      <c r="EB239" s="79" t="n"/>
      <c r="EC239" s="79" t="n"/>
      <c r="ED239" s="79" t="n"/>
      <c r="EE239" s="79" t="n"/>
      <c r="EF239" s="79" t="n"/>
      <c r="EG239" s="79" t="n"/>
      <c r="EH239" s="79" t="n"/>
      <c r="EI239" s="79" t="n"/>
      <c r="EJ239" s="79" t="n"/>
      <c r="EK239" s="79" t="n"/>
      <c r="EL239" s="79" t="n"/>
      <c r="EM239" s="79" t="n"/>
      <c r="EN239" s="79" t="n"/>
      <c r="EO239" s="79" t="n"/>
      <c r="EP239" s="79" t="n"/>
      <c r="EQ239" s="79" t="n"/>
      <c r="ER239" s="79" t="n"/>
      <c r="ES239" s="79" t="n"/>
      <c r="ET239" s="79" t="n"/>
      <c r="EU239" s="79" t="n"/>
      <c r="EV239" s="79" t="n"/>
      <c r="EW239" s="79" t="n"/>
      <c r="EX239" s="79" t="n"/>
      <c r="EY239" s="79" t="n"/>
      <c r="EZ239" s="79" t="n"/>
      <c r="FA239" s="79" t="n"/>
      <c r="FB239" s="79" t="n"/>
      <c r="FC239" s="79" t="n"/>
      <c r="FD239" s="79" t="n"/>
      <c r="FE239" s="79" t="n"/>
      <c r="FF239" s="79" t="n"/>
      <c r="FG239" s="79" t="n"/>
      <c r="FH239" s="79" t="n"/>
      <c r="FI239" s="79" t="n"/>
      <c r="FJ239" s="79" t="n"/>
      <c r="FK239" s="79" t="n"/>
      <c r="FL239" s="79" t="n"/>
      <c r="FM239" s="79" t="n"/>
      <c r="FN239" s="79" t="n"/>
      <c r="FQ239" s="78" t="n">
        <v>3</v>
      </c>
      <c r="FR239" s="79" t="n"/>
      <c r="FS239" s="79" t="n"/>
      <c r="FT239" s="79" t="n"/>
      <c r="FU239" s="79" t="n"/>
      <c r="FV239" s="79" t="n"/>
      <c r="FW239" s="79" t="n"/>
      <c r="FX239" s="79" t="n"/>
      <c r="FY239" s="79" t="n"/>
      <c r="FZ239" s="79" t="n"/>
      <c r="GA239" s="79" t="n"/>
      <c r="GB239" s="79" t="n"/>
      <c r="GC239" s="79" t="n"/>
      <c r="GD239" s="79" t="n"/>
      <c r="GE239" s="79" t="n"/>
      <c r="GF239" s="79" t="n"/>
      <c r="GG239" s="79" t="n"/>
      <c r="GH239" s="79" t="n"/>
      <c r="GI239" s="79" t="n"/>
      <c r="GJ239" s="79" t="n"/>
      <c r="GK239" s="79" t="n"/>
      <c r="GL239" s="79" t="n"/>
      <c r="GM239" s="79" t="n"/>
      <c r="GN239" s="79" t="n"/>
      <c r="GO239" s="79" t="n"/>
      <c r="GP239" s="79" t="n"/>
      <c r="GQ239" s="79" t="n"/>
      <c r="GR239" s="79" t="n"/>
      <c r="GS239" s="79" t="n"/>
      <c r="GT239" s="79" t="n"/>
      <c r="GU239" s="79" t="n"/>
      <c r="GV239" s="79" t="n"/>
      <c r="GW239" s="79" t="n"/>
      <c r="GX239" s="79" t="n"/>
      <c r="GY239" s="79" t="n"/>
      <c r="GZ239" s="79" t="n"/>
      <c r="HA239" s="79" t="n"/>
      <c r="HB239" s="79" t="n"/>
      <c r="HC239" s="79" t="n"/>
      <c r="HD239" s="79" t="n"/>
      <c r="HE239" s="79" t="n"/>
      <c r="HH239" s="78" t="n">
        <v>3</v>
      </c>
      <c r="HI239" s="79" t="n"/>
      <c r="HJ239" s="79" t="n"/>
      <c r="HK239" s="79" t="n"/>
      <c r="HL239" s="79" t="n"/>
      <c r="HM239" s="79" t="n"/>
      <c r="HN239" s="79" t="n"/>
      <c r="HO239" s="79" t="n"/>
      <c r="HP239" s="79" t="n"/>
      <c r="HQ239" s="79" t="n"/>
      <c r="HR239" s="79" t="n"/>
      <c r="HS239" s="79" t="n"/>
      <c r="HT239" s="79" t="n"/>
      <c r="HU239" s="79" t="n"/>
      <c r="HV239" s="79" t="n"/>
      <c r="HW239" s="79" t="n"/>
      <c r="HX239" s="79" t="n"/>
      <c r="HY239" s="79" t="n"/>
      <c r="HZ239" s="79" t="n"/>
      <c r="IA239" s="79" t="n"/>
      <c r="IB239" s="79" t="n"/>
      <c r="IC239" s="79" t="n"/>
      <c r="ID239" s="79" t="n"/>
      <c r="IE239" s="79" t="n"/>
      <c r="IF239" s="79" t="n"/>
      <c r="IG239" s="79" t="n"/>
      <c r="IH239" s="79" t="n"/>
      <c r="II239" s="79" t="n"/>
      <c r="IJ239" s="79" t="n"/>
      <c r="IK239" s="79" t="n"/>
      <c r="IL239" s="79" t="n"/>
      <c r="IM239" s="79" t="n"/>
      <c r="IN239" s="79" t="n"/>
      <c r="IO239" s="79" t="n"/>
      <c r="IP239" s="79" t="n"/>
      <c r="IQ239" s="79" t="n"/>
      <c r="IR239" s="79" t="n"/>
      <c r="IS239" s="79" t="n"/>
      <c r="IT239" s="79" t="n"/>
      <c r="IU239" s="79" t="n"/>
      <c r="IV239" s="79" t="n"/>
      <c r="IY239" s="78" t="n">
        <v>3</v>
      </c>
      <c r="IZ239" s="79" t="n"/>
      <c r="JA239" s="79" t="n"/>
      <c r="JB239" s="79" t="n"/>
      <c r="JC239" s="79" t="n"/>
      <c r="JD239" s="79" t="n"/>
      <c r="JE239" s="79" t="n"/>
      <c r="JF239" s="79" t="n"/>
      <c r="JG239" s="79" t="n"/>
      <c r="JH239" s="79" t="n"/>
      <c r="JI239" s="79" t="n"/>
      <c r="JJ239" s="79" t="n"/>
      <c r="JK239" s="79" t="n"/>
      <c r="JL239" s="79" t="n"/>
      <c r="JM239" s="79" t="n"/>
      <c r="JN239" s="79" t="n"/>
      <c r="JO239" s="79" t="n"/>
      <c r="JP239" s="79" t="n"/>
      <c r="JQ239" s="79" t="n"/>
      <c r="JR239" s="79" t="n"/>
      <c r="JS239" s="79" t="n"/>
      <c r="JT239" s="79" t="n"/>
      <c r="JU239" s="79" t="n"/>
      <c r="JV239" s="79" t="n"/>
      <c r="JW239" s="79" t="n"/>
      <c r="JX239" s="79" t="n"/>
      <c r="JY239" s="79" t="n"/>
      <c r="JZ239" s="79" t="n"/>
      <c r="KA239" s="79" t="n"/>
      <c r="KB239" s="79" t="n"/>
      <c r="KC239" s="79" t="n"/>
      <c r="KD239" s="79" t="n"/>
      <c r="KE239" s="79" t="n"/>
      <c r="KF239" s="79" t="n"/>
      <c r="KG239" s="79" t="n"/>
      <c r="KH239" s="79" t="n"/>
      <c r="KI239" s="79" t="n"/>
      <c r="KJ239" s="79" t="n"/>
      <c r="KK239" s="79" t="n"/>
      <c r="KL239" s="79" t="n"/>
      <c r="KM239" s="79" t="n"/>
      <c r="KP239" s="78" t="n">
        <v>3</v>
      </c>
      <c r="KQ239" s="79" t="n"/>
      <c r="KR239" s="79" t="n"/>
      <c r="KS239" s="79" t="n"/>
      <c r="KT239" s="79" t="n"/>
      <c r="KU239" s="79" t="n"/>
      <c r="KV239" s="79" t="n"/>
      <c r="KW239" s="79" t="n"/>
      <c r="KX239" s="79" t="n"/>
      <c r="KY239" s="79" t="n"/>
      <c r="KZ239" s="79" t="n"/>
      <c r="LA239" s="79" t="n"/>
      <c r="LB239" s="79" t="n"/>
      <c r="LC239" s="79" t="n"/>
      <c r="LD239" s="79" t="n"/>
      <c r="LE239" s="79" t="n"/>
      <c r="LF239" s="79" t="n"/>
      <c r="LG239" s="79" t="n"/>
      <c r="LH239" s="79" t="n"/>
      <c r="LI239" s="79" t="n"/>
      <c r="LJ239" s="79" t="n"/>
      <c r="LK239" s="79" t="n"/>
      <c r="LL239" s="79" t="n"/>
      <c r="LM239" s="79" t="n"/>
      <c r="LN239" s="79" t="n"/>
      <c r="LO239" s="79" t="n"/>
      <c r="LP239" s="79" t="n"/>
      <c r="LQ239" s="79" t="n"/>
      <c r="LR239" s="79" t="n"/>
      <c r="LS239" s="79" t="n"/>
      <c r="LT239" s="79" t="n"/>
      <c r="LU239" s="79" t="n"/>
      <c r="LV239" s="79" t="n"/>
      <c r="LW239" s="79" t="n"/>
      <c r="LX239" s="79" t="n"/>
      <c r="LY239" s="79" t="n"/>
      <c r="LZ239" s="79" t="n"/>
      <c r="MA239" s="79" t="n"/>
      <c r="MB239" s="79" t="n"/>
      <c r="MC239" s="79" t="n"/>
      <c r="MD239" s="79" t="n"/>
      <c r="MG239" s="78" t="n">
        <v>3</v>
      </c>
      <c r="MH239" s="79" t="n"/>
      <c r="MI239" s="79" t="n"/>
      <c r="MJ239" s="79" t="n"/>
      <c r="MK239" s="79" t="n"/>
      <c r="ML239" s="79" t="n"/>
      <c r="MM239" s="79" t="n"/>
      <c r="MN239" s="79" t="n"/>
      <c r="MO239" s="79" t="n"/>
      <c r="MP239" s="79" t="n"/>
      <c r="MQ239" s="79" t="n"/>
      <c r="MR239" s="79" t="n"/>
      <c r="MS239" s="79" t="n"/>
      <c r="MT239" s="79" t="n"/>
      <c r="MU239" s="79" t="n"/>
      <c r="MV239" s="79" t="n"/>
      <c r="MW239" s="79" t="n"/>
      <c r="MX239" s="79" t="n"/>
      <c r="MY239" s="79" t="n"/>
      <c r="MZ239" s="79" t="n"/>
      <c r="NA239" s="79" t="n"/>
      <c r="NB239" s="79" t="n"/>
      <c r="NC239" s="79" t="n"/>
      <c r="ND239" s="79" t="n"/>
      <c r="NE239" s="79" t="n"/>
      <c r="NF239" s="79" t="n"/>
      <c r="NG239" s="79" t="n"/>
      <c r="NH239" s="79" t="n"/>
      <c r="NI239" s="79" t="n"/>
      <c r="NJ239" s="79" t="n"/>
      <c r="NK239" s="79" t="n"/>
      <c r="NL239" s="79" t="n"/>
      <c r="NM239" s="79" t="n"/>
      <c r="NN239" s="79" t="n"/>
      <c r="NO239" s="79" t="n"/>
      <c r="NP239" s="79" t="n"/>
      <c r="NQ239" s="79" t="n"/>
      <c r="NR239" s="79" t="n"/>
      <c r="NS239" s="79" t="n"/>
      <c r="NT239" s="79" t="n"/>
      <c r="NU239" s="79" t="n"/>
      <c r="NX239" s="78" t="n">
        <v>3</v>
      </c>
      <c r="NY239" s="79" t="n"/>
      <c r="NZ239" s="79" t="n"/>
      <c r="OA239" s="79" t="n"/>
      <c r="OB239" s="79" t="n"/>
      <c r="OC239" s="79" t="n"/>
      <c r="OD239" s="79" t="n"/>
      <c r="OE239" s="79" t="n"/>
      <c r="OF239" s="79" t="n"/>
      <c r="OG239" s="79" t="n"/>
      <c r="OH239" s="79" t="n"/>
      <c r="OI239" s="79" t="n"/>
      <c r="OJ239" s="79" t="n"/>
      <c r="OK239" s="79" t="n"/>
      <c r="OL239" s="79" t="n"/>
      <c r="OM239" s="79" t="n"/>
      <c r="ON239" s="79" t="n"/>
      <c r="OO239" s="79" t="n"/>
      <c r="OP239" s="79" t="n"/>
      <c r="OQ239" s="79" t="n"/>
      <c r="OR239" s="79" t="n"/>
      <c r="OS239" s="79" t="n"/>
      <c r="OT239" s="79" t="n"/>
      <c r="OU239" s="79" t="n"/>
      <c r="OV239" s="79" t="n"/>
      <c r="OW239" s="79" t="n"/>
      <c r="OX239" s="79" t="n"/>
      <c r="OY239" s="79" t="n"/>
      <c r="OZ239" s="79" t="n"/>
      <c r="PA239" s="79" t="n"/>
      <c r="PB239" s="79" t="n"/>
      <c r="PC239" s="79" t="n"/>
      <c r="PD239" s="79" t="n"/>
      <c r="PE239" s="79" t="n"/>
      <c r="PF239" s="79" t="n"/>
      <c r="PG239" s="79" t="n"/>
      <c r="PH239" s="79" t="n"/>
      <c r="PI239" s="79" t="n"/>
      <c r="PJ239" s="79" t="n"/>
      <c r="PK239" s="79" t="n"/>
      <c r="PL239" s="79" t="n"/>
      <c r="PO239" s="78" t="n">
        <v>3</v>
      </c>
      <c r="PP239" s="79" t="n"/>
      <c r="PQ239" s="79" t="n"/>
      <c r="PR239" s="79" t="n"/>
      <c r="PS239" s="79" t="n"/>
      <c r="PT239" s="79" t="n"/>
      <c r="PU239" s="79" t="n"/>
      <c r="PV239" s="79" t="n"/>
      <c r="PW239" s="79" t="n"/>
      <c r="PX239" s="79" t="n"/>
      <c r="PY239" s="79" t="n"/>
      <c r="PZ239" s="79" t="n"/>
      <c r="QA239" s="79" t="n"/>
      <c r="QB239" s="79" t="n"/>
      <c r="QC239" s="79" t="n"/>
      <c r="QD239" s="79" t="n"/>
      <c r="QE239" s="79" t="n"/>
      <c r="QF239" s="79" t="n"/>
      <c r="QG239" s="79" t="n"/>
      <c r="QH239" s="79" t="n"/>
      <c r="QI239" s="79" t="n"/>
      <c r="QJ239" s="79" t="n"/>
      <c r="QK239" s="79" t="n"/>
      <c r="QL239" s="79" t="n"/>
      <c r="QM239" s="79" t="n"/>
      <c r="QN239" s="79" t="n"/>
      <c r="QO239" s="79" t="n"/>
      <c r="QP239" s="79" t="n"/>
      <c r="QQ239" s="79" t="n"/>
      <c r="QR239" s="79" t="n"/>
      <c r="QS239" s="79" t="n"/>
      <c r="QT239" s="79" t="n"/>
      <c r="QU239" s="79" t="n"/>
      <c r="QV239" s="79" t="n"/>
      <c r="QW239" s="79" t="n"/>
      <c r="QX239" s="79" t="n"/>
      <c r="QY239" s="79" t="n"/>
      <c r="QZ239" s="79" t="n"/>
      <c r="RA239" s="79" t="n"/>
      <c r="RB239" s="79" t="n"/>
      <c r="RC239" s="79" t="n"/>
      <c r="RF239" s="78" t="n">
        <v>3</v>
      </c>
      <c r="RG239" s="79" t="n"/>
      <c r="RH239" s="79" t="n"/>
      <c r="RI239" s="79" t="n"/>
      <c r="RJ239" s="79" t="n"/>
      <c r="RK239" s="79" t="n"/>
      <c r="RL239" s="79" t="n"/>
      <c r="RM239" s="79" t="n"/>
      <c r="RN239" s="79" t="n"/>
      <c r="RO239" s="79" t="n"/>
      <c r="RP239" s="79" t="n"/>
      <c r="RQ239" s="79" t="n"/>
      <c r="RR239" s="79" t="n"/>
      <c r="RS239" s="79" t="n"/>
      <c r="RT239" s="79" t="n"/>
      <c r="RU239" s="79" t="n"/>
      <c r="RV239" s="79" t="n"/>
      <c r="RW239" s="79" t="n"/>
      <c r="RX239" s="79" t="n"/>
      <c r="RY239" s="79" t="n"/>
      <c r="RZ239" s="79" t="n"/>
      <c r="SA239" s="79" t="n"/>
      <c r="SB239" s="79" t="n"/>
      <c r="SC239" s="79" t="n"/>
      <c r="SD239" s="79" t="n"/>
      <c r="SE239" s="79" t="n"/>
      <c r="SF239" s="79" t="n"/>
      <c r="SG239" s="79" t="n"/>
      <c r="SH239" s="79" t="n"/>
      <c r="SI239" s="79" t="n"/>
      <c r="SJ239" s="79" t="n"/>
      <c r="SK239" s="79" t="n"/>
      <c r="SL239" s="79" t="n"/>
      <c r="SM239" s="79" t="n"/>
      <c r="SN239" s="79" t="n"/>
      <c r="SO239" s="79" t="n"/>
      <c r="SP239" s="79" t="n"/>
      <c r="SQ239" s="79" t="n"/>
      <c r="SR239" s="79" t="n"/>
      <c r="SS239" s="79" t="n"/>
      <c r="ST239" s="79" t="n"/>
      <c r="SW239" s="78" t="n">
        <v>3</v>
      </c>
      <c r="SX239" s="79" t="n"/>
      <c r="SY239" s="79" t="n"/>
      <c r="SZ239" s="79" t="n"/>
      <c r="TA239" s="79" t="n"/>
      <c r="TB239" s="79" t="n"/>
      <c r="TC239" s="79" t="n"/>
      <c r="TD239" s="79" t="n"/>
      <c r="TE239" s="79" t="n"/>
      <c r="TF239" s="79" t="n"/>
      <c r="TG239" s="79" t="n"/>
      <c r="TH239" s="79" t="n"/>
      <c r="TI239" s="79" t="n"/>
      <c r="TJ239" s="79" t="n"/>
      <c r="TK239" s="79" t="n"/>
      <c r="TL239" s="79" t="n"/>
      <c r="TM239" s="79" t="n"/>
      <c r="TN239" s="79" t="n"/>
      <c r="TO239" s="79" t="n"/>
      <c r="TP239" s="79" t="n"/>
      <c r="TQ239" s="79" t="n"/>
      <c r="TR239" s="79" t="n"/>
      <c r="TS239" s="79" t="n"/>
      <c r="TT239" s="79" t="n"/>
      <c r="TU239" s="79" t="n"/>
      <c r="TV239" s="79" t="n"/>
      <c r="TW239" s="79" t="n"/>
      <c r="TX239" s="79" t="n"/>
      <c r="TY239" s="79" t="n"/>
      <c r="TZ239" s="79" t="n"/>
      <c r="UA239" s="79" t="n"/>
      <c r="UB239" s="79" t="n"/>
      <c r="UC239" s="79" t="n"/>
      <c r="UD239" s="79" t="n"/>
      <c r="UE239" s="79" t="n"/>
      <c r="UF239" s="79" t="n"/>
      <c r="UG239" s="79" t="n"/>
      <c r="UH239" s="79" t="n"/>
      <c r="UI239" s="79" t="n"/>
      <c r="UJ239" s="79" t="n"/>
      <c r="UK239" s="79" t="n"/>
      <c r="UN239" s="78" t="n">
        <v>3</v>
      </c>
      <c r="UO239" s="79" t="n"/>
      <c r="UP239" s="79" t="n"/>
      <c r="UQ239" s="79" t="n"/>
      <c r="UR239" s="79" t="n"/>
      <c r="US239" s="79" t="n"/>
      <c r="UT239" s="79" t="n"/>
      <c r="UU239" s="79" t="n"/>
      <c r="UV239" s="79" t="n"/>
      <c r="UW239" s="79" t="n"/>
      <c r="UX239" s="79" t="n"/>
      <c r="UY239" s="79" t="n"/>
      <c r="UZ239" s="79" t="n"/>
      <c r="VA239" s="79" t="n"/>
      <c r="VB239" s="79" t="n"/>
      <c r="VC239" s="79" t="n"/>
      <c r="VD239" s="79" t="n"/>
      <c r="VE239" s="79" t="n"/>
      <c r="VF239" s="79" t="n"/>
      <c r="VG239" s="79" t="n"/>
      <c r="VH239" s="79" t="n"/>
      <c r="VI239" s="79" t="n"/>
      <c r="VJ239" s="79" t="n"/>
      <c r="VK239" s="79" t="n"/>
      <c r="VL239" s="79" t="n"/>
      <c r="VM239" s="79" t="n"/>
      <c r="VN239" s="79" t="n"/>
      <c r="VO239" s="79" t="n"/>
      <c r="VP239" s="79" t="n"/>
      <c r="VQ239" s="79" t="n"/>
      <c r="VR239" s="79" t="n"/>
      <c r="VS239" s="79" t="n"/>
      <c r="VT239" s="79" t="n"/>
      <c r="VU239" s="79" t="n"/>
      <c r="VV239" s="79" t="n"/>
      <c r="VW239" s="79" t="n"/>
      <c r="VX239" s="79" t="n"/>
      <c r="VY239" s="79" t="n"/>
      <c r="VZ239" s="79" t="n"/>
      <c r="WA239" s="79" t="n"/>
      <c r="WB239" s="79" t="n"/>
      <c r="WE239" s="78" t="n">
        <v>3</v>
      </c>
      <c r="WF239" s="79" t="n"/>
      <c r="WG239" s="79" t="n"/>
      <c r="WH239" s="79" t="n"/>
      <c r="WI239" s="79" t="n"/>
      <c r="WJ239" s="79" t="n"/>
      <c r="WK239" s="79" t="n"/>
      <c r="WL239" s="79" t="n"/>
      <c r="WM239" s="79" t="n"/>
      <c r="WN239" s="79" t="n"/>
      <c r="WO239" s="79" t="n"/>
      <c r="WP239" s="79" t="n"/>
      <c r="WQ239" s="79" t="n"/>
      <c r="WR239" s="79" t="n"/>
      <c r="WS239" s="79" t="n"/>
      <c r="WT239" s="79" t="n"/>
      <c r="WU239" s="79" t="n"/>
      <c r="WV239" s="79" t="n"/>
      <c r="WW239" s="79" t="n"/>
      <c r="WX239" s="79" t="n"/>
      <c r="WY239" s="79" t="n"/>
      <c r="WZ239" s="79" t="n"/>
      <c r="XA239" s="79" t="n"/>
      <c r="XB239" s="79" t="n"/>
      <c r="XC239" s="79" t="n"/>
      <c r="XD239" s="79" t="n"/>
      <c r="XE239" s="79" t="n"/>
      <c r="XF239" s="79" t="n"/>
      <c r="XG239" s="79" t="n"/>
      <c r="XH239" s="79" t="n"/>
      <c r="XI239" s="79" t="n"/>
      <c r="XJ239" s="79" t="n"/>
      <c r="XK239" s="79" t="n"/>
      <c r="XL239" s="79" t="n"/>
      <c r="XM239" s="79" t="n"/>
      <c r="XN239" s="79" t="n"/>
      <c r="XO239" s="79" t="n"/>
      <c r="XP239" s="79" t="n"/>
      <c r="XQ239" s="79" t="n"/>
      <c r="XR239" s="79" t="n"/>
      <c r="XS239" s="79" t="n"/>
      <c r="XV239" s="78" t="n">
        <v>3</v>
      </c>
      <c r="XW239" s="79" t="n"/>
      <c r="XX239" s="79" t="n"/>
      <c r="XY239" s="79" t="n"/>
      <c r="XZ239" s="79" t="n"/>
      <c r="YA239" s="79" t="n"/>
      <c r="YB239" s="79" t="n"/>
      <c r="YC239" s="79" t="n"/>
      <c r="YD239" s="79" t="n"/>
      <c r="YE239" s="79" t="n"/>
      <c r="YF239" s="79" t="n"/>
      <c r="YG239" s="79" t="n"/>
      <c r="YH239" s="79" t="n"/>
      <c r="YI239" s="79" t="n"/>
      <c r="YJ239" s="79" t="n"/>
      <c r="YK239" s="79" t="n"/>
      <c r="YL239" s="79" t="n"/>
      <c r="YM239" s="79" t="n"/>
      <c r="YN239" s="79" t="n"/>
      <c r="YO239" s="79" t="n"/>
      <c r="YP239" s="79" t="n"/>
      <c r="YQ239" s="79" t="n"/>
      <c r="YR239" s="79" t="n"/>
      <c r="YS239" s="79" t="n"/>
      <c r="YT239" s="79" t="n"/>
      <c r="YU239" s="79" t="n"/>
      <c r="YV239" s="79" t="n"/>
      <c r="YW239" s="79" t="n"/>
      <c r="YX239" s="79" t="n"/>
      <c r="YY239" s="79" t="n"/>
      <c r="YZ239" s="79" t="n"/>
      <c r="ZA239" s="79" t="n"/>
      <c r="ZB239" s="79" t="n"/>
      <c r="ZC239" s="79" t="n"/>
      <c r="ZD239" s="79" t="n"/>
      <c r="ZE239" s="79" t="n"/>
      <c r="ZF239" s="79" t="n"/>
      <c r="ZG239" s="79" t="n"/>
      <c r="ZH239" s="79" t="n"/>
      <c r="ZI239" s="79" t="n"/>
      <c r="ZJ239" s="79" t="n"/>
      <c r="ZM239" s="78" t="n">
        <v>3</v>
      </c>
      <c r="ZN239" s="79" t="n"/>
      <c r="ZO239" s="79" t="n"/>
      <c r="ZP239" s="79" t="n"/>
      <c r="ZQ239" s="79" t="n"/>
      <c r="ZR239" s="79" t="n"/>
      <c r="ZS239" s="79" t="n"/>
      <c r="ZT239" s="79" t="n"/>
      <c r="ZU239" s="79" t="n"/>
      <c r="ZV239" s="79" t="n"/>
      <c r="ZW239" s="79" t="n"/>
      <c r="ZX239" s="79" t="n"/>
      <c r="ZY239" s="79" t="n"/>
      <c r="ZZ239" s="79" t="n"/>
      <c r="AAA239" s="79" t="n"/>
      <c r="AAB239" s="79" t="n"/>
      <c r="AAC239" s="79" t="n"/>
      <c r="AAD239" s="79" t="n"/>
      <c r="AAE239" s="79" t="n"/>
      <c r="AAF239" s="79" t="n"/>
      <c r="AAG239" s="79" t="n"/>
      <c r="AAH239" s="79" t="n"/>
      <c r="AAI239" s="79" t="n"/>
      <c r="AAJ239" s="79" t="n"/>
      <c r="AAK239" s="79" t="n"/>
      <c r="AAL239" s="79" t="n"/>
      <c r="AAM239" s="79" t="n"/>
      <c r="AAN239" s="79" t="n"/>
      <c r="AAO239" s="79" t="n"/>
      <c r="AAP239" s="79" t="n"/>
      <c r="AAQ239" s="79" t="n"/>
      <c r="AAR239" s="79" t="n"/>
      <c r="AAS239" s="79" t="n"/>
      <c r="AAT239" s="79" t="n"/>
      <c r="AAU239" s="79" t="n"/>
      <c r="AAV239" s="79" t="n"/>
      <c r="AAW239" s="79" t="n"/>
      <c r="AAX239" s="79" t="n"/>
      <c r="AAY239" s="79" t="n"/>
      <c r="AAZ239" s="79" t="n"/>
      <c r="ABA239" s="79" t="n"/>
      <c r="ABD239" s="78" t="n">
        <v>3</v>
      </c>
      <c r="ABE239" s="79" t="n"/>
      <c r="ABF239" s="79" t="n"/>
      <c r="ABG239" s="79" t="n"/>
      <c r="ABH239" s="79" t="n"/>
      <c r="ABI239" s="79" t="n"/>
      <c r="ABJ239" s="79" t="n"/>
      <c r="ABK239" s="79" t="n"/>
      <c r="ABL239" s="79" t="n"/>
      <c r="ABM239" s="79" t="n"/>
      <c r="ABN239" s="79" t="n"/>
      <c r="ABO239" s="79" t="n"/>
      <c r="ABP239" s="79" t="n"/>
      <c r="ABQ239" s="79" t="n"/>
      <c r="ABR239" s="79" t="n"/>
      <c r="ABS239" s="79" t="n"/>
      <c r="ABT239" s="79" t="n"/>
      <c r="ABU239" s="79" t="n"/>
      <c r="ABV239" s="79" t="n"/>
      <c r="ABW239" s="79" t="n"/>
      <c r="ABX239" s="79" t="n"/>
      <c r="ABY239" s="79" t="n"/>
      <c r="ABZ239" s="79" t="n"/>
      <c r="ACA239" s="79" t="n"/>
      <c r="ACB239" s="79" t="n"/>
      <c r="ACC239" s="79" t="n"/>
      <c r="ACD239" s="79" t="n"/>
      <c r="ACE239" s="79" t="n"/>
      <c r="ACF239" s="79" t="n"/>
      <c r="ACG239" s="79" t="n"/>
      <c r="ACH239" s="79" t="n"/>
      <c r="ACI239" s="79" t="n"/>
      <c r="ACJ239" s="79" t="n"/>
      <c r="ACK239" s="79" t="n"/>
      <c r="ACL239" s="79" t="n"/>
      <c r="ACM239" s="79" t="n"/>
      <c r="ACN239" s="79" t="n"/>
      <c r="ACO239" s="79" t="n"/>
      <c r="ACP239" s="79" t="n"/>
      <c r="ACQ239" s="79" t="n"/>
      <c r="ACR239" s="79" t="n"/>
      <c r="ACU239" s="78" t="n">
        <v>3</v>
      </c>
      <c r="ACV239" s="79" t="n"/>
      <c r="ACW239" s="79" t="n"/>
      <c r="ACX239" s="79" t="n"/>
      <c r="ACY239" s="79" t="n"/>
      <c r="ACZ239" s="79" t="n"/>
      <c r="ADA239" s="79" t="n"/>
      <c r="ADB239" s="79" t="n"/>
      <c r="ADC239" s="79" t="n"/>
      <c r="ADD239" s="79" t="n"/>
      <c r="ADE239" s="79" t="n"/>
      <c r="ADF239" s="79" t="n"/>
      <c r="ADG239" s="79" t="n"/>
      <c r="ADH239" s="79" t="n"/>
      <c r="ADI239" s="79" t="n"/>
      <c r="ADJ239" s="79" t="n"/>
      <c r="ADK239" s="79" t="n"/>
      <c r="ADL239" s="79" t="n"/>
      <c r="ADM239" s="79" t="n"/>
      <c r="ADN239" s="79" t="n"/>
      <c r="ADO239" s="79" t="n"/>
      <c r="ADP239" s="79" t="n"/>
      <c r="ADQ239" s="79" t="n"/>
      <c r="ADR239" s="79" t="n"/>
      <c r="ADS239" s="79" t="n"/>
      <c r="ADT239" s="79" t="n"/>
      <c r="ADU239" s="79" t="n"/>
      <c r="ADV239" s="79" t="n"/>
      <c r="ADW239" s="79" t="n"/>
      <c r="ADX239" s="79" t="n"/>
      <c r="ADY239" s="79" t="n"/>
      <c r="ADZ239" s="79" t="n"/>
      <c r="AEA239" s="79" t="n"/>
      <c r="AEB239" s="79" t="n"/>
      <c r="AEC239" s="79" t="n"/>
      <c r="AED239" s="79" t="n"/>
      <c r="AEE239" s="79" t="n"/>
      <c r="AEF239" s="79" t="n"/>
      <c r="AEG239" s="79" t="n"/>
      <c r="AEH239" s="79" t="n"/>
      <c r="AEI239" s="79" t="n"/>
      <c r="AEL239" s="78" t="n">
        <v>3</v>
      </c>
      <c r="AEM239" s="79" t="n"/>
      <c r="AEN239" s="79" t="n"/>
      <c r="AEO239" s="79" t="n"/>
      <c r="AEP239" s="79" t="n"/>
      <c r="AEQ239" s="79" t="n"/>
      <c r="AER239" s="79" t="n"/>
      <c r="AES239" s="79" t="n"/>
      <c r="AET239" s="79" t="n"/>
      <c r="AEU239" s="79" t="n"/>
      <c r="AEV239" s="79" t="n"/>
      <c r="AEW239" s="79" t="n"/>
      <c r="AEX239" s="79" t="n"/>
      <c r="AEY239" s="79" t="n"/>
      <c r="AEZ239" s="79" t="n"/>
      <c r="AFA239" s="79" t="n"/>
      <c r="AFB239" s="79" t="n"/>
      <c r="AFC239" s="79" t="n"/>
      <c r="AFD239" s="79" t="n"/>
      <c r="AFE239" s="79" t="n"/>
      <c r="AFF239" s="79" t="n"/>
      <c r="AFG239" s="79" t="n"/>
      <c r="AFH239" s="79" t="n"/>
      <c r="AFI239" s="79" t="n"/>
      <c r="AFJ239" s="79" t="n"/>
      <c r="AFK239" s="79" t="n"/>
      <c r="AFL239" s="79" t="n"/>
      <c r="AFM239" s="79" t="n"/>
      <c r="AFN239" s="79" t="n"/>
      <c r="AFO239" s="79" t="n"/>
      <c r="AFP239" s="79" t="n"/>
      <c r="AFQ239" s="79" t="n"/>
      <c r="AFR239" s="79" t="n"/>
      <c r="AFS239" s="79" t="n"/>
      <c r="AFT239" s="79" t="n"/>
      <c r="AFU239" s="79" t="n"/>
      <c r="AFV239" s="79" t="n"/>
      <c r="AFW239" s="79" t="n"/>
      <c r="AFX239" s="79" t="n"/>
      <c r="AFY239" s="79" t="n"/>
      <c r="AFZ239" s="79" t="n"/>
    </row>
    <row r="240">
      <c r="A240" s="78" t="n">
        <v>4</v>
      </c>
      <c r="B240" s="79" t="n"/>
      <c r="C240" s="79" t="n"/>
      <c r="D240" s="79" t="n"/>
      <c r="E240" s="79" t="n"/>
      <c r="F240" s="79" t="n"/>
      <c r="G240" s="79" t="n"/>
      <c r="H240" s="79" t="n"/>
      <c r="I240" s="79" t="n"/>
      <c r="J240" s="79" t="n"/>
      <c r="K240" s="79" t="n"/>
      <c r="L240" s="79" t="n"/>
      <c r="M240" s="79" t="n"/>
      <c r="N240" s="79" t="n"/>
      <c r="O240" s="79" t="n"/>
      <c r="P240" s="79" t="n"/>
      <c r="Q240" s="79" t="n"/>
      <c r="R240" s="79" t="n"/>
      <c r="S240" s="79" t="n"/>
      <c r="T240" s="79" t="n"/>
      <c r="U240" s="79" t="n"/>
      <c r="V240" s="79" t="n"/>
      <c r="W240" s="79" t="n"/>
      <c r="X240" s="79" t="n"/>
      <c r="Y240" s="79" t="n"/>
      <c r="Z240" s="79" t="n"/>
      <c r="AA240" s="79" t="n"/>
      <c r="AB240" s="79" t="n"/>
      <c r="AC240" s="79" t="n"/>
      <c r="AD240" s="79" t="n"/>
      <c r="AE240" s="79" t="n"/>
      <c r="AF240" s="79" t="n"/>
      <c r="AG240" s="79" t="n"/>
      <c r="AH240" s="79" t="n"/>
      <c r="AI240" s="79" t="n"/>
      <c r="AJ240" s="79" t="n"/>
      <c r="AK240" s="79" t="n"/>
      <c r="AL240" s="79" t="n"/>
      <c r="AM240" s="79" t="n"/>
      <c r="AN240" s="79" t="n"/>
      <c r="AO240" s="79" t="n"/>
      <c r="AR240" s="78" t="n">
        <v>4</v>
      </c>
      <c r="AS240" s="79" t="n"/>
      <c r="AT240" s="79" t="n"/>
      <c r="AU240" s="79" t="n"/>
      <c r="AV240" s="79" t="n"/>
      <c r="AW240" s="79" t="n"/>
      <c r="AX240" s="79" t="n"/>
      <c r="AY240" s="79" t="n"/>
      <c r="AZ240" s="79" t="n"/>
      <c r="BA240" s="79" t="n"/>
      <c r="BB240" s="79" t="n"/>
      <c r="BC240" s="79" t="n"/>
      <c r="BD240" s="79" t="n"/>
      <c r="BE240" s="79" t="n"/>
      <c r="BF240" s="79" t="n"/>
      <c r="BG240" s="79" t="n"/>
      <c r="BH240" s="79" t="n"/>
      <c r="BI240" s="79" t="n"/>
      <c r="BJ240" s="79" t="n"/>
      <c r="BK240" s="79" t="n"/>
      <c r="BL240" s="79" t="n"/>
      <c r="BM240" s="79" t="n"/>
      <c r="BN240" s="79" t="n"/>
      <c r="BO240" s="79" t="n"/>
      <c r="BP240" s="79" t="n"/>
      <c r="BQ240" s="79" t="n"/>
      <c r="BR240" s="79" t="n"/>
      <c r="BS240" s="79" t="n"/>
      <c r="BT240" s="79" t="n"/>
      <c r="BU240" s="79" t="n"/>
      <c r="BV240" s="79" t="n"/>
      <c r="BW240" s="79" t="n"/>
      <c r="BX240" s="79" t="n"/>
      <c r="BY240" s="79" t="n"/>
      <c r="BZ240" s="79" t="n"/>
      <c r="CA240" s="79" t="n"/>
      <c r="CB240" s="79" t="n"/>
      <c r="CC240" s="79" t="n"/>
      <c r="CD240" s="79" t="n"/>
      <c r="CE240" s="79" t="n"/>
      <c r="CF240" s="79" t="n"/>
      <c r="CI240" s="78" t="n">
        <v>4</v>
      </c>
      <c r="CJ240" s="79" t="n"/>
      <c r="CK240" s="79" t="n"/>
      <c r="CL240" s="79" t="n"/>
      <c r="CM240" s="79" t="n"/>
      <c r="CN240" s="79" t="n"/>
      <c r="CO240" s="79" t="n"/>
      <c r="CP240" s="79" t="n"/>
      <c r="CQ240" s="79" t="n"/>
      <c r="CR240" s="79" t="n"/>
      <c r="CS240" s="79" t="n"/>
      <c r="CT240" s="79" t="n"/>
      <c r="CU240" s="79" t="n"/>
      <c r="CV240" s="79" t="n"/>
      <c r="CW240" s="79" t="n"/>
      <c r="CX240" s="79" t="n"/>
      <c r="CY240" s="79" t="n"/>
      <c r="CZ240" s="79" t="n"/>
      <c r="DA240" s="79" t="n"/>
      <c r="DB240" s="79" t="n"/>
      <c r="DC240" s="79" t="n"/>
      <c r="DD240" s="79" t="n"/>
      <c r="DE240" s="79" t="n"/>
      <c r="DF240" s="79" t="n"/>
      <c r="DG240" s="79" t="n"/>
      <c r="DH240" s="79" t="n"/>
      <c r="DI240" s="79" t="n"/>
      <c r="DJ240" s="79" t="n"/>
      <c r="DK240" s="79" t="n"/>
      <c r="DL240" s="79" t="n"/>
      <c r="DM240" s="79" t="n"/>
      <c r="DN240" s="79" t="n"/>
      <c r="DO240" s="79" t="n"/>
      <c r="DP240" s="79" t="n"/>
      <c r="DQ240" s="79" t="n"/>
      <c r="DR240" s="79" t="n"/>
      <c r="DS240" s="79" t="n"/>
      <c r="DT240" s="79" t="n"/>
      <c r="DU240" s="79" t="n"/>
      <c r="DV240" s="79" t="n"/>
      <c r="DW240" s="79" t="n"/>
      <c r="DZ240" s="78" t="n">
        <v>4</v>
      </c>
      <c r="EA240" s="79" t="n"/>
      <c r="EB240" s="79" t="n"/>
      <c r="EC240" s="79" t="n"/>
      <c r="ED240" s="79" t="n"/>
      <c r="EE240" s="79" t="n"/>
      <c r="EF240" s="79" t="n"/>
      <c r="EG240" s="79" t="n"/>
      <c r="EH240" s="79" t="n"/>
      <c r="EI240" s="79" t="n"/>
      <c r="EJ240" s="79" t="n"/>
      <c r="EK240" s="79" t="n"/>
      <c r="EL240" s="79" t="n"/>
      <c r="EM240" s="79" t="n"/>
      <c r="EN240" s="79" t="n"/>
      <c r="EO240" s="79" t="n"/>
      <c r="EP240" s="79" t="n"/>
      <c r="EQ240" s="79" t="n"/>
      <c r="ER240" s="79" t="n"/>
      <c r="ES240" s="79" t="n"/>
      <c r="ET240" s="79" t="n"/>
      <c r="EU240" s="79" t="n"/>
      <c r="EV240" s="79" t="n"/>
      <c r="EW240" s="79" t="n"/>
      <c r="EX240" s="79" t="n"/>
      <c r="EY240" s="79" t="n"/>
      <c r="EZ240" s="79" t="n"/>
      <c r="FA240" s="79" t="n"/>
      <c r="FB240" s="79" t="n"/>
      <c r="FC240" s="79" t="n"/>
      <c r="FD240" s="79" t="n"/>
      <c r="FE240" s="79" t="n"/>
      <c r="FF240" s="79" t="n"/>
      <c r="FG240" s="79" t="n"/>
      <c r="FH240" s="79" t="n"/>
      <c r="FI240" s="79" t="n"/>
      <c r="FJ240" s="79" t="n"/>
      <c r="FK240" s="79" t="n"/>
      <c r="FL240" s="79" t="n"/>
      <c r="FM240" s="79" t="n"/>
      <c r="FN240" s="79" t="n"/>
      <c r="FQ240" s="78" t="n">
        <v>4</v>
      </c>
      <c r="FR240" s="79" t="n"/>
      <c r="FS240" s="79" t="n"/>
      <c r="FT240" s="79" t="n"/>
      <c r="FU240" s="79" t="n"/>
      <c r="FV240" s="79" t="n"/>
      <c r="FW240" s="79" t="n"/>
      <c r="FX240" s="79" t="n"/>
      <c r="FY240" s="79" t="n"/>
      <c r="FZ240" s="79" t="n"/>
      <c r="GA240" s="79" t="n"/>
      <c r="GB240" s="79" t="n"/>
      <c r="GC240" s="79" t="n"/>
      <c r="GD240" s="79" t="n"/>
      <c r="GE240" s="79" t="n"/>
      <c r="GF240" s="79" t="n"/>
      <c r="GG240" s="79" t="n"/>
      <c r="GH240" s="79" t="n"/>
      <c r="GI240" s="79" t="n"/>
      <c r="GJ240" s="79" t="n"/>
      <c r="GK240" s="79" t="n"/>
      <c r="GL240" s="79" t="n"/>
      <c r="GM240" s="79" t="n"/>
      <c r="GN240" s="79" t="n"/>
      <c r="GO240" s="79" t="n"/>
      <c r="GP240" s="79" t="n"/>
      <c r="GQ240" s="79" t="n"/>
      <c r="GR240" s="79" t="n"/>
      <c r="GS240" s="79" t="n"/>
      <c r="GT240" s="79" t="n"/>
      <c r="GU240" s="79" t="n"/>
      <c r="GV240" s="79" t="n"/>
      <c r="GW240" s="79" t="n"/>
      <c r="GX240" s="79" t="n"/>
      <c r="GY240" s="79" t="n"/>
      <c r="GZ240" s="79" t="n"/>
      <c r="HA240" s="79" t="n"/>
      <c r="HB240" s="79" t="n"/>
      <c r="HC240" s="79" t="n"/>
      <c r="HD240" s="79" t="n"/>
      <c r="HE240" s="79" t="n"/>
      <c r="HH240" s="78" t="n">
        <v>4</v>
      </c>
      <c r="HI240" s="79" t="n"/>
      <c r="HJ240" s="79" t="n"/>
      <c r="HK240" s="79" t="n"/>
      <c r="HL240" s="79" t="n"/>
      <c r="HM240" s="79" t="n"/>
      <c r="HN240" s="79" t="n"/>
      <c r="HO240" s="79" t="n"/>
      <c r="HP240" s="79" t="n"/>
      <c r="HQ240" s="79" t="n"/>
      <c r="HR240" s="79" t="n"/>
      <c r="HS240" s="79" t="n"/>
      <c r="HT240" s="79" t="n"/>
      <c r="HU240" s="79" t="n"/>
      <c r="HV240" s="79" t="n"/>
      <c r="HW240" s="79" t="n"/>
      <c r="HX240" s="79" t="n"/>
      <c r="HY240" s="79" t="n"/>
      <c r="HZ240" s="79" t="n"/>
      <c r="IA240" s="79" t="n"/>
      <c r="IB240" s="79" t="n"/>
      <c r="IC240" s="79" t="n"/>
      <c r="ID240" s="79" t="n"/>
      <c r="IE240" s="79" t="n"/>
      <c r="IF240" s="79" t="n"/>
      <c r="IG240" s="79" t="n"/>
      <c r="IH240" s="79" t="n"/>
      <c r="II240" s="79" t="n"/>
      <c r="IJ240" s="79" t="n"/>
      <c r="IK240" s="79" t="n"/>
      <c r="IL240" s="79" t="n"/>
      <c r="IM240" s="79" t="n"/>
      <c r="IN240" s="79" t="n"/>
      <c r="IO240" s="79" t="n"/>
      <c r="IP240" s="79" t="n"/>
      <c r="IQ240" s="79" t="n"/>
      <c r="IR240" s="79" t="n"/>
      <c r="IS240" s="79" t="n"/>
      <c r="IT240" s="79" t="n"/>
      <c r="IU240" s="79" t="n"/>
      <c r="IV240" s="79" t="n"/>
      <c r="IY240" s="78" t="n">
        <v>4</v>
      </c>
      <c r="IZ240" s="79" t="n"/>
      <c r="JA240" s="79" t="n"/>
      <c r="JB240" s="79" t="n"/>
      <c r="JC240" s="79" t="n"/>
      <c r="JD240" s="79" t="n"/>
      <c r="JE240" s="79" t="n"/>
      <c r="JF240" s="79" t="n"/>
      <c r="JG240" s="79" t="n"/>
      <c r="JH240" s="79" t="n"/>
      <c r="JI240" s="79" t="n"/>
      <c r="JJ240" s="79" t="n"/>
      <c r="JK240" s="79" t="n"/>
      <c r="JL240" s="79" t="n"/>
      <c r="JM240" s="79" t="n"/>
      <c r="JN240" s="79" t="n"/>
      <c r="JO240" s="79" t="n"/>
      <c r="JP240" s="79" t="n"/>
      <c r="JQ240" s="79" t="n"/>
      <c r="JR240" s="79" t="n"/>
      <c r="JS240" s="79" t="n"/>
      <c r="JT240" s="79" t="n"/>
      <c r="JU240" s="79" t="n"/>
      <c r="JV240" s="79" t="n"/>
      <c r="JW240" s="79" t="n"/>
      <c r="JX240" s="79" t="n"/>
      <c r="JY240" s="79" t="n"/>
      <c r="JZ240" s="79" t="n"/>
      <c r="KA240" s="79" t="n"/>
      <c r="KB240" s="79" t="n"/>
      <c r="KC240" s="79" t="n"/>
      <c r="KD240" s="79" t="n"/>
      <c r="KE240" s="79" t="n"/>
      <c r="KF240" s="79" t="n"/>
      <c r="KG240" s="79" t="n"/>
      <c r="KH240" s="79" t="n"/>
      <c r="KI240" s="79" t="n"/>
      <c r="KJ240" s="79" t="n"/>
      <c r="KK240" s="79" t="n"/>
      <c r="KL240" s="79" t="n"/>
      <c r="KM240" s="79" t="n"/>
      <c r="KP240" s="78" t="n">
        <v>4</v>
      </c>
      <c r="KQ240" s="79" t="n"/>
      <c r="KR240" s="79" t="n"/>
      <c r="KS240" s="79" t="n"/>
      <c r="KT240" s="79" t="n"/>
      <c r="KU240" s="79" t="n"/>
      <c r="KV240" s="79" t="n"/>
      <c r="KW240" s="79" t="n"/>
      <c r="KX240" s="79" t="n"/>
      <c r="KY240" s="79" t="n"/>
      <c r="KZ240" s="79" t="n"/>
      <c r="LA240" s="79" t="n"/>
      <c r="LB240" s="79" t="n"/>
      <c r="LC240" s="79" t="n"/>
      <c r="LD240" s="79" t="n"/>
      <c r="LE240" s="79" t="n"/>
      <c r="LF240" s="79" t="n"/>
      <c r="LG240" s="79" t="n"/>
      <c r="LH240" s="79" t="n"/>
      <c r="LI240" s="79" t="n"/>
      <c r="LJ240" s="79" t="n"/>
      <c r="LK240" s="79" t="n"/>
      <c r="LL240" s="79" t="n"/>
      <c r="LM240" s="79" t="n"/>
      <c r="LN240" s="79" t="n"/>
      <c r="LO240" s="79" t="n"/>
      <c r="LP240" s="79" t="n"/>
      <c r="LQ240" s="79" t="n"/>
      <c r="LR240" s="79" t="n"/>
      <c r="LS240" s="79" t="n"/>
      <c r="LT240" s="79" t="n"/>
      <c r="LU240" s="79" t="n"/>
      <c r="LV240" s="79" t="n"/>
      <c r="LW240" s="79" t="n"/>
      <c r="LX240" s="79" t="n"/>
      <c r="LY240" s="79" t="n"/>
      <c r="LZ240" s="79" t="n"/>
      <c r="MA240" s="79" t="n"/>
      <c r="MB240" s="79" t="n"/>
      <c r="MC240" s="79" t="n"/>
      <c r="MD240" s="79" t="n"/>
      <c r="MG240" s="78" t="n">
        <v>4</v>
      </c>
      <c r="MH240" s="79" t="n"/>
      <c r="MI240" s="79" t="n"/>
      <c r="MJ240" s="79" t="n"/>
      <c r="MK240" s="79" t="n"/>
      <c r="ML240" s="79" t="n"/>
      <c r="MM240" s="79" t="n"/>
      <c r="MN240" s="79" t="n"/>
      <c r="MO240" s="79" t="n"/>
      <c r="MP240" s="79" t="n"/>
      <c r="MQ240" s="79" t="n"/>
      <c r="MR240" s="79" t="n"/>
      <c r="MS240" s="79" t="n"/>
      <c r="MT240" s="79" t="n"/>
      <c r="MU240" s="79" t="n"/>
      <c r="MV240" s="79" t="n"/>
      <c r="MW240" s="79" t="n"/>
      <c r="MX240" s="79" t="n"/>
      <c r="MY240" s="79" t="n"/>
      <c r="MZ240" s="79" t="n"/>
      <c r="NA240" s="79" t="n"/>
      <c r="NB240" s="79" t="n"/>
      <c r="NC240" s="79" t="n"/>
      <c r="ND240" s="79" t="n"/>
      <c r="NE240" s="79" t="n"/>
      <c r="NF240" s="79" t="n"/>
      <c r="NG240" s="79" t="n"/>
      <c r="NH240" s="79" t="n"/>
      <c r="NI240" s="79" t="n"/>
      <c r="NJ240" s="79" t="n"/>
      <c r="NK240" s="79" t="n"/>
      <c r="NL240" s="79" t="n"/>
      <c r="NM240" s="79" t="n"/>
      <c r="NN240" s="79" t="n"/>
      <c r="NO240" s="79" t="n"/>
      <c r="NP240" s="79" t="n"/>
      <c r="NQ240" s="79" t="n"/>
      <c r="NR240" s="79" t="n"/>
      <c r="NS240" s="79" t="n"/>
      <c r="NT240" s="79" t="n"/>
      <c r="NU240" s="79" t="n"/>
      <c r="NX240" s="78" t="n">
        <v>4</v>
      </c>
      <c r="NY240" s="79" t="n"/>
      <c r="NZ240" s="79" t="n"/>
      <c r="OA240" s="79" t="n"/>
      <c r="OB240" s="79" t="n"/>
      <c r="OC240" s="79" t="n"/>
      <c r="OD240" s="79" t="n"/>
      <c r="OE240" s="79" t="n"/>
      <c r="OF240" s="79" t="n"/>
      <c r="OG240" s="79" t="n"/>
      <c r="OH240" s="79" t="n"/>
      <c r="OI240" s="79" t="n"/>
      <c r="OJ240" s="79" t="n"/>
      <c r="OK240" s="79" t="n"/>
      <c r="OL240" s="79" t="n"/>
      <c r="OM240" s="79" t="n"/>
      <c r="ON240" s="79" t="n"/>
      <c r="OO240" s="79" t="n"/>
      <c r="OP240" s="79" t="n"/>
      <c r="OQ240" s="79" t="n"/>
      <c r="OR240" s="79" t="n"/>
      <c r="OS240" s="79" t="n"/>
      <c r="OT240" s="79" t="n"/>
      <c r="OU240" s="79" t="n"/>
      <c r="OV240" s="79" t="n"/>
      <c r="OW240" s="79" t="n"/>
      <c r="OX240" s="79" t="n"/>
      <c r="OY240" s="79" t="n"/>
      <c r="OZ240" s="79" t="n"/>
      <c r="PA240" s="79" t="n"/>
      <c r="PB240" s="79" t="n"/>
      <c r="PC240" s="79" t="n"/>
      <c r="PD240" s="79" t="n"/>
      <c r="PE240" s="79" t="n"/>
      <c r="PF240" s="79" t="n"/>
      <c r="PG240" s="79" t="n"/>
      <c r="PH240" s="79" t="n"/>
      <c r="PI240" s="79" t="n"/>
      <c r="PJ240" s="79" t="n"/>
      <c r="PK240" s="79" t="n"/>
      <c r="PL240" s="79" t="n"/>
      <c r="PO240" s="78" t="n">
        <v>4</v>
      </c>
      <c r="PP240" s="79" t="n"/>
      <c r="PQ240" s="79" t="n"/>
      <c r="PR240" s="79" t="n"/>
      <c r="PS240" s="79" t="n"/>
      <c r="PT240" s="79" t="n"/>
      <c r="PU240" s="79" t="n"/>
      <c r="PV240" s="79" t="n"/>
      <c r="PW240" s="79" t="n"/>
      <c r="PX240" s="79" t="n"/>
      <c r="PY240" s="79" t="n"/>
      <c r="PZ240" s="79" t="n"/>
      <c r="QA240" s="79" t="n"/>
      <c r="QB240" s="79" t="n"/>
      <c r="QC240" s="79" t="n"/>
      <c r="QD240" s="79" t="n"/>
      <c r="QE240" s="79" t="n"/>
      <c r="QF240" s="79" t="n"/>
      <c r="QG240" s="79" t="n"/>
      <c r="QH240" s="79" t="n"/>
      <c r="QI240" s="79" t="n"/>
      <c r="QJ240" s="79" t="n"/>
      <c r="QK240" s="79" t="n"/>
      <c r="QL240" s="79" t="n"/>
      <c r="QM240" s="79" t="n"/>
      <c r="QN240" s="79" t="n"/>
      <c r="QO240" s="79" t="n"/>
      <c r="QP240" s="79" t="n"/>
      <c r="QQ240" s="79" t="n"/>
      <c r="QR240" s="79" t="n"/>
      <c r="QS240" s="79" t="n"/>
      <c r="QT240" s="79" t="n"/>
      <c r="QU240" s="79" t="n"/>
      <c r="QV240" s="79" t="n"/>
      <c r="QW240" s="79" t="n"/>
      <c r="QX240" s="79" t="n"/>
      <c r="QY240" s="79" t="n"/>
      <c r="QZ240" s="79" t="n"/>
      <c r="RA240" s="79" t="n"/>
      <c r="RB240" s="79" t="n"/>
      <c r="RC240" s="79" t="n"/>
      <c r="RF240" s="78" t="n">
        <v>4</v>
      </c>
      <c r="RG240" s="79" t="n"/>
      <c r="RH240" s="79" t="n"/>
      <c r="RI240" s="79" t="n"/>
      <c r="RJ240" s="79" t="n"/>
      <c r="RK240" s="79" t="n"/>
      <c r="RL240" s="79" t="n"/>
      <c r="RM240" s="79" t="n"/>
      <c r="RN240" s="79" t="n"/>
      <c r="RO240" s="79" t="n"/>
      <c r="RP240" s="79" t="n"/>
      <c r="RQ240" s="79" t="n"/>
      <c r="RR240" s="79" t="n"/>
      <c r="RS240" s="79" t="n"/>
      <c r="RT240" s="79" t="n"/>
      <c r="RU240" s="79" t="n"/>
      <c r="RV240" s="79" t="n"/>
      <c r="RW240" s="79" t="n"/>
      <c r="RX240" s="79" t="n"/>
      <c r="RY240" s="79" t="n"/>
      <c r="RZ240" s="79" t="n"/>
      <c r="SA240" s="79" t="n"/>
      <c r="SB240" s="79" t="n"/>
      <c r="SC240" s="79" t="n"/>
      <c r="SD240" s="79" t="n"/>
      <c r="SE240" s="79" t="n"/>
      <c r="SF240" s="79" t="n"/>
      <c r="SG240" s="79" t="n"/>
      <c r="SH240" s="79" t="n"/>
      <c r="SI240" s="79" t="n"/>
      <c r="SJ240" s="79" t="n"/>
      <c r="SK240" s="79" t="n"/>
      <c r="SL240" s="79" t="n"/>
      <c r="SM240" s="79" t="n"/>
      <c r="SN240" s="79" t="n"/>
      <c r="SO240" s="79" t="n"/>
      <c r="SP240" s="79" t="n"/>
      <c r="SQ240" s="79" t="n"/>
      <c r="SR240" s="79" t="n"/>
      <c r="SS240" s="79" t="n"/>
      <c r="ST240" s="79" t="n"/>
      <c r="SW240" s="78" t="n">
        <v>4</v>
      </c>
      <c r="SX240" s="79" t="n"/>
      <c r="SY240" s="79" t="n"/>
      <c r="SZ240" s="79" t="n"/>
      <c r="TA240" s="79" t="n"/>
      <c r="TB240" s="79" t="n"/>
      <c r="TC240" s="79" t="n"/>
      <c r="TD240" s="79" t="n"/>
      <c r="TE240" s="79" t="n"/>
      <c r="TF240" s="79" t="n"/>
      <c r="TG240" s="79" t="n"/>
      <c r="TH240" s="79" t="n"/>
      <c r="TI240" s="79" t="n"/>
      <c r="TJ240" s="79" t="n"/>
      <c r="TK240" s="79" t="n"/>
      <c r="TL240" s="79" t="n"/>
      <c r="TM240" s="79" t="n"/>
      <c r="TN240" s="79" t="n"/>
      <c r="TO240" s="79" t="n"/>
      <c r="TP240" s="79" t="n"/>
      <c r="TQ240" s="79" t="n"/>
      <c r="TR240" s="79" t="n"/>
      <c r="TS240" s="79" t="n"/>
      <c r="TT240" s="79" t="n"/>
      <c r="TU240" s="79" t="n"/>
      <c r="TV240" s="79" t="n"/>
      <c r="TW240" s="79" t="n"/>
      <c r="TX240" s="79" t="n"/>
      <c r="TY240" s="79" t="n"/>
      <c r="TZ240" s="79" t="n"/>
      <c r="UA240" s="79" t="n"/>
      <c r="UB240" s="79" t="n"/>
      <c r="UC240" s="79" t="n"/>
      <c r="UD240" s="79" t="n"/>
      <c r="UE240" s="79" t="n"/>
      <c r="UF240" s="79" t="n"/>
      <c r="UG240" s="79" t="n"/>
      <c r="UH240" s="79" t="n"/>
      <c r="UI240" s="79" t="n"/>
      <c r="UJ240" s="79" t="n"/>
      <c r="UK240" s="79" t="n"/>
      <c r="UN240" s="78" t="n">
        <v>4</v>
      </c>
      <c r="UO240" s="79" t="n"/>
      <c r="UP240" s="79" t="n"/>
      <c r="UQ240" s="79" t="n"/>
      <c r="UR240" s="79" t="n"/>
      <c r="US240" s="79" t="n"/>
      <c r="UT240" s="79" t="n"/>
      <c r="UU240" s="79" t="n"/>
      <c r="UV240" s="79" t="n"/>
      <c r="UW240" s="79" t="n"/>
      <c r="UX240" s="79" t="n"/>
      <c r="UY240" s="79" t="n"/>
      <c r="UZ240" s="79" t="n"/>
      <c r="VA240" s="79" t="n"/>
      <c r="VB240" s="79" t="n"/>
      <c r="VC240" s="79" t="n"/>
      <c r="VD240" s="79" t="n"/>
      <c r="VE240" s="79" t="n"/>
      <c r="VF240" s="79" t="n"/>
      <c r="VG240" s="79" t="n"/>
      <c r="VH240" s="79" t="n"/>
      <c r="VI240" s="79" t="n"/>
      <c r="VJ240" s="79" t="n"/>
      <c r="VK240" s="79" t="n"/>
      <c r="VL240" s="79" t="n"/>
      <c r="VM240" s="79" t="n"/>
      <c r="VN240" s="79" t="n"/>
      <c r="VO240" s="79" t="n"/>
      <c r="VP240" s="79" t="n"/>
      <c r="VQ240" s="79" t="n"/>
      <c r="VR240" s="79" t="n"/>
      <c r="VS240" s="79" t="n"/>
      <c r="VT240" s="79" t="n"/>
      <c r="VU240" s="79" t="n"/>
      <c r="VV240" s="79" t="n"/>
      <c r="VW240" s="79" t="n"/>
      <c r="VX240" s="79" t="n"/>
      <c r="VY240" s="79" t="n"/>
      <c r="VZ240" s="79" t="n"/>
      <c r="WA240" s="79" t="n"/>
      <c r="WB240" s="79" t="n"/>
      <c r="WE240" s="78" t="n">
        <v>4</v>
      </c>
      <c r="WF240" s="79" t="n"/>
      <c r="WG240" s="79" t="n"/>
      <c r="WH240" s="79" t="n"/>
      <c r="WI240" s="79" t="n"/>
      <c r="WJ240" s="79" t="n"/>
      <c r="WK240" s="79" t="n"/>
      <c r="WL240" s="79" t="n"/>
      <c r="WM240" s="79" t="n"/>
      <c r="WN240" s="79" t="n"/>
      <c r="WO240" s="79" t="n"/>
      <c r="WP240" s="79" t="n"/>
      <c r="WQ240" s="79" t="n"/>
      <c r="WR240" s="79" t="n"/>
      <c r="WS240" s="79" t="n"/>
      <c r="WT240" s="79" t="n"/>
      <c r="WU240" s="79" t="n"/>
      <c r="WV240" s="79" t="n"/>
      <c r="WW240" s="79" t="n"/>
      <c r="WX240" s="79" t="n"/>
      <c r="WY240" s="79" t="n"/>
      <c r="WZ240" s="79" t="n"/>
      <c r="XA240" s="79" t="n"/>
      <c r="XB240" s="79" t="n"/>
      <c r="XC240" s="79" t="n"/>
      <c r="XD240" s="79" t="n"/>
      <c r="XE240" s="79" t="n"/>
      <c r="XF240" s="79" t="n"/>
      <c r="XG240" s="79" t="n"/>
      <c r="XH240" s="79" t="n"/>
      <c r="XI240" s="79" t="n"/>
      <c r="XJ240" s="79" t="n"/>
      <c r="XK240" s="79" t="n"/>
      <c r="XL240" s="79" t="n"/>
      <c r="XM240" s="79" t="n"/>
      <c r="XN240" s="79" t="n"/>
      <c r="XO240" s="79" t="n"/>
      <c r="XP240" s="79" t="n"/>
      <c r="XQ240" s="79" t="n"/>
      <c r="XR240" s="79" t="n"/>
      <c r="XS240" s="79" t="n"/>
      <c r="XV240" s="78" t="n">
        <v>4</v>
      </c>
      <c r="XW240" s="79" t="n"/>
      <c r="XX240" s="79" t="n"/>
      <c r="XY240" s="79" t="n"/>
      <c r="XZ240" s="79" t="n"/>
      <c r="YA240" s="79" t="n"/>
      <c r="YB240" s="79" t="n"/>
      <c r="YC240" s="79" t="n"/>
      <c r="YD240" s="79" t="n"/>
      <c r="YE240" s="79" t="n"/>
      <c r="YF240" s="79" t="n"/>
      <c r="YG240" s="79" t="n"/>
      <c r="YH240" s="79" t="n"/>
      <c r="YI240" s="79" t="n"/>
      <c r="YJ240" s="79" t="n"/>
      <c r="YK240" s="79" t="n"/>
      <c r="YL240" s="79" t="n"/>
      <c r="YM240" s="79" t="n"/>
      <c r="YN240" s="79" t="n"/>
      <c r="YO240" s="79" t="n"/>
      <c r="YP240" s="79" t="n"/>
      <c r="YQ240" s="79" t="n"/>
      <c r="YR240" s="79" t="n"/>
      <c r="YS240" s="79" t="n"/>
      <c r="YT240" s="79" t="n"/>
      <c r="YU240" s="79" t="n"/>
      <c r="YV240" s="79" t="n"/>
      <c r="YW240" s="79" t="n"/>
      <c r="YX240" s="79" t="n"/>
      <c r="YY240" s="79" t="n"/>
      <c r="YZ240" s="79" t="n"/>
      <c r="ZA240" s="79" t="n"/>
      <c r="ZB240" s="79" t="n"/>
      <c r="ZC240" s="79" t="n"/>
      <c r="ZD240" s="79" t="n"/>
      <c r="ZE240" s="79" t="n"/>
      <c r="ZF240" s="79" t="n"/>
      <c r="ZG240" s="79" t="n"/>
      <c r="ZH240" s="79" t="n"/>
      <c r="ZI240" s="79" t="n"/>
      <c r="ZJ240" s="79" t="n"/>
      <c r="ZM240" s="78" t="n">
        <v>4</v>
      </c>
      <c r="ZN240" s="79" t="n"/>
      <c r="ZO240" s="79" t="n"/>
      <c r="ZP240" s="79" t="n"/>
      <c r="ZQ240" s="79" t="n"/>
      <c r="ZR240" s="79" t="n"/>
      <c r="ZS240" s="79" t="n"/>
      <c r="ZT240" s="79" t="n"/>
      <c r="ZU240" s="79" t="n"/>
      <c r="ZV240" s="79" t="n"/>
      <c r="ZW240" s="79" t="n"/>
      <c r="ZX240" s="79" t="n"/>
      <c r="ZY240" s="79" t="n"/>
      <c r="ZZ240" s="79" t="n"/>
      <c r="AAA240" s="79" t="n"/>
      <c r="AAB240" s="79" t="n"/>
      <c r="AAC240" s="79" t="n"/>
      <c r="AAD240" s="79" t="n"/>
      <c r="AAE240" s="79" t="n"/>
      <c r="AAF240" s="79" t="n"/>
      <c r="AAG240" s="79" t="n"/>
      <c r="AAH240" s="79" t="n"/>
      <c r="AAI240" s="79" t="n"/>
      <c r="AAJ240" s="79" t="n"/>
      <c r="AAK240" s="79" t="n"/>
      <c r="AAL240" s="79" t="n"/>
      <c r="AAM240" s="79" t="n"/>
      <c r="AAN240" s="79" t="n"/>
      <c r="AAO240" s="79" t="n"/>
      <c r="AAP240" s="79" t="n"/>
      <c r="AAQ240" s="79" t="n"/>
      <c r="AAR240" s="79" t="n"/>
      <c r="AAS240" s="79" t="n"/>
      <c r="AAT240" s="79" t="n"/>
      <c r="AAU240" s="79" t="n"/>
      <c r="AAV240" s="79" t="n"/>
      <c r="AAW240" s="79" t="n"/>
      <c r="AAX240" s="79" t="n"/>
      <c r="AAY240" s="79" t="n"/>
      <c r="AAZ240" s="79" t="n"/>
      <c r="ABA240" s="79" t="n"/>
      <c r="ABD240" s="78" t="n">
        <v>4</v>
      </c>
      <c r="ABE240" s="79" t="n"/>
      <c r="ABF240" s="79" t="n"/>
      <c r="ABG240" s="79" t="n"/>
      <c r="ABH240" s="79" t="n"/>
      <c r="ABI240" s="79" t="n"/>
      <c r="ABJ240" s="79" t="n"/>
      <c r="ABK240" s="79" t="n"/>
      <c r="ABL240" s="79" t="n"/>
      <c r="ABM240" s="79" t="n"/>
      <c r="ABN240" s="79" t="n"/>
      <c r="ABO240" s="79" t="n"/>
      <c r="ABP240" s="79" t="n"/>
      <c r="ABQ240" s="79" t="n"/>
      <c r="ABR240" s="79" t="n"/>
      <c r="ABS240" s="79" t="n"/>
      <c r="ABT240" s="79" t="n"/>
      <c r="ABU240" s="79" t="n"/>
      <c r="ABV240" s="79" t="n"/>
      <c r="ABW240" s="79" t="n"/>
      <c r="ABX240" s="79" t="n"/>
      <c r="ABY240" s="79" t="n"/>
      <c r="ABZ240" s="79" t="n"/>
      <c r="ACA240" s="79" t="n"/>
      <c r="ACB240" s="79" t="n"/>
      <c r="ACC240" s="79" t="n"/>
      <c r="ACD240" s="79" t="n"/>
      <c r="ACE240" s="79" t="n"/>
      <c r="ACF240" s="79" t="n"/>
      <c r="ACG240" s="79" t="n"/>
      <c r="ACH240" s="79" t="n"/>
      <c r="ACI240" s="79" t="n"/>
      <c r="ACJ240" s="79" t="n"/>
      <c r="ACK240" s="79" t="n"/>
      <c r="ACL240" s="79" t="n"/>
      <c r="ACM240" s="79" t="n"/>
      <c r="ACN240" s="79" t="n"/>
      <c r="ACO240" s="79" t="n"/>
      <c r="ACP240" s="79" t="n"/>
      <c r="ACQ240" s="79" t="n"/>
      <c r="ACR240" s="79" t="n"/>
      <c r="ACU240" s="78" t="n">
        <v>4</v>
      </c>
      <c r="ACV240" s="79" t="n"/>
      <c r="ACW240" s="79" t="n"/>
      <c r="ACX240" s="79" t="n"/>
      <c r="ACY240" s="79" t="n"/>
      <c r="ACZ240" s="79" t="n"/>
      <c r="ADA240" s="79" t="n"/>
      <c r="ADB240" s="79" t="n"/>
      <c r="ADC240" s="79" t="n"/>
      <c r="ADD240" s="79" t="n"/>
      <c r="ADE240" s="79" t="n"/>
      <c r="ADF240" s="79" t="n"/>
      <c r="ADG240" s="79" t="n"/>
      <c r="ADH240" s="79" t="n"/>
      <c r="ADI240" s="79" t="n"/>
      <c r="ADJ240" s="79" t="n"/>
      <c r="ADK240" s="79" t="n"/>
      <c r="ADL240" s="79" t="n"/>
      <c r="ADM240" s="79" t="n"/>
      <c r="ADN240" s="79" t="n"/>
      <c r="ADO240" s="79" t="n"/>
      <c r="ADP240" s="79" t="n"/>
      <c r="ADQ240" s="79" t="n"/>
      <c r="ADR240" s="79" t="n"/>
      <c r="ADS240" s="79" t="n"/>
      <c r="ADT240" s="79" t="n"/>
      <c r="ADU240" s="79" t="n"/>
      <c r="ADV240" s="79" t="n"/>
      <c r="ADW240" s="79" t="n"/>
      <c r="ADX240" s="79" t="n"/>
      <c r="ADY240" s="79" t="n"/>
      <c r="ADZ240" s="79" t="n"/>
      <c r="AEA240" s="79" t="n"/>
      <c r="AEB240" s="79" t="n"/>
      <c r="AEC240" s="79" t="n"/>
      <c r="AED240" s="79" t="n"/>
      <c r="AEE240" s="79" t="n"/>
      <c r="AEF240" s="79" t="n"/>
      <c r="AEG240" s="79" t="n"/>
      <c r="AEH240" s="79" t="n"/>
      <c r="AEI240" s="79" t="n"/>
      <c r="AEL240" s="78" t="n">
        <v>4</v>
      </c>
      <c r="AEM240" s="79" t="n"/>
      <c r="AEN240" s="79" t="n"/>
      <c r="AEO240" s="79" t="n"/>
      <c r="AEP240" s="79" t="n"/>
      <c r="AEQ240" s="79" t="n"/>
      <c r="AER240" s="79" t="n"/>
      <c r="AES240" s="79" t="n"/>
      <c r="AET240" s="79" t="n"/>
      <c r="AEU240" s="79" t="n"/>
      <c r="AEV240" s="79" t="n"/>
      <c r="AEW240" s="79" t="n"/>
      <c r="AEX240" s="79" t="n"/>
      <c r="AEY240" s="79" t="n"/>
      <c r="AEZ240" s="79" t="n"/>
      <c r="AFA240" s="79" t="n"/>
      <c r="AFB240" s="79" t="n"/>
      <c r="AFC240" s="79" t="n"/>
      <c r="AFD240" s="79" t="n"/>
      <c r="AFE240" s="79" t="n"/>
      <c r="AFF240" s="79" t="n"/>
      <c r="AFG240" s="79" t="n"/>
      <c r="AFH240" s="79" t="n"/>
      <c r="AFI240" s="79" t="n"/>
      <c r="AFJ240" s="79" t="n"/>
      <c r="AFK240" s="79" t="n"/>
      <c r="AFL240" s="79" t="n"/>
      <c r="AFM240" s="79" t="n"/>
      <c r="AFN240" s="79" t="n"/>
      <c r="AFO240" s="79" t="n"/>
      <c r="AFP240" s="79" t="n"/>
      <c r="AFQ240" s="79" t="n"/>
      <c r="AFR240" s="79" t="n"/>
      <c r="AFS240" s="79" t="n"/>
      <c r="AFT240" s="79" t="n"/>
      <c r="AFU240" s="79" t="n"/>
      <c r="AFV240" s="79" t="n"/>
      <c r="AFW240" s="79" t="n"/>
      <c r="AFX240" s="79" t="n"/>
      <c r="AFY240" s="79" t="n"/>
      <c r="AFZ240" s="79" t="n"/>
    </row>
    <row r="241">
      <c r="A241" s="78" t="n">
        <v>5</v>
      </c>
      <c r="B241" s="79" t="n"/>
      <c r="C241" s="79" t="n"/>
      <c r="D241" s="79" t="n"/>
      <c r="E241" s="79" t="n"/>
      <c r="F241" s="79" t="n"/>
      <c r="G241" s="79" t="n"/>
      <c r="H241" s="79" t="n"/>
      <c r="I241" s="79" t="n"/>
      <c r="J241" s="79" t="n"/>
      <c r="K241" s="79" t="n"/>
      <c r="L241" s="79" t="n"/>
      <c r="M241" s="79" t="n"/>
      <c r="N241" s="79" t="n"/>
      <c r="O241" s="79" t="n"/>
      <c r="P241" s="79" t="n"/>
      <c r="Q241" s="79" t="n"/>
      <c r="R241" s="79" t="n"/>
      <c r="S241" s="79" t="n"/>
      <c r="T241" s="79" t="n"/>
      <c r="U241" s="79" t="n"/>
      <c r="V241" s="79" t="n"/>
      <c r="W241" s="79" t="n"/>
      <c r="X241" s="79" t="n"/>
      <c r="Y241" s="79" t="n"/>
      <c r="Z241" s="79" t="n"/>
      <c r="AA241" s="79" t="n"/>
      <c r="AB241" s="79" t="n"/>
      <c r="AC241" s="79" t="n"/>
      <c r="AD241" s="79" t="n"/>
      <c r="AE241" s="79" t="n"/>
      <c r="AF241" s="79" t="n"/>
      <c r="AG241" s="79" t="n"/>
      <c r="AH241" s="79" t="n"/>
      <c r="AI241" s="79" t="n"/>
      <c r="AJ241" s="79" t="n"/>
      <c r="AK241" s="79" t="n"/>
      <c r="AL241" s="79" t="n"/>
      <c r="AM241" s="79" t="n"/>
      <c r="AN241" s="79" t="n"/>
      <c r="AO241" s="79" t="n"/>
      <c r="AR241" s="78" t="n">
        <v>5</v>
      </c>
      <c r="AS241" s="79" t="n"/>
      <c r="AT241" s="79" t="n"/>
      <c r="AU241" s="79" t="n"/>
      <c r="AV241" s="79" t="n"/>
      <c r="AW241" s="79" t="n"/>
      <c r="AX241" s="79" t="n"/>
      <c r="AY241" s="79" t="n"/>
      <c r="AZ241" s="79" t="n"/>
      <c r="BA241" s="79" t="n"/>
      <c r="BB241" s="79" t="n"/>
      <c r="BC241" s="79" t="n"/>
      <c r="BD241" s="79" t="n"/>
      <c r="BE241" s="79" t="n"/>
      <c r="BF241" s="79" t="n"/>
      <c r="BG241" s="79" t="n"/>
      <c r="BH241" s="79" t="n"/>
      <c r="BI241" s="79" t="n"/>
      <c r="BJ241" s="79" t="n"/>
      <c r="BK241" s="79" t="n"/>
      <c r="BL241" s="79" t="n"/>
      <c r="BM241" s="79" t="n"/>
      <c r="BN241" s="79" t="n"/>
      <c r="BO241" s="79" t="n"/>
      <c r="BP241" s="79" t="n"/>
      <c r="BQ241" s="79" t="n"/>
      <c r="BR241" s="79" t="n"/>
      <c r="BS241" s="79" t="n"/>
      <c r="BT241" s="79" t="n"/>
      <c r="BU241" s="79" t="n"/>
      <c r="BV241" s="79" t="n"/>
      <c r="BW241" s="79" t="n"/>
      <c r="BX241" s="79" t="n"/>
      <c r="BY241" s="79" t="n"/>
      <c r="BZ241" s="79" t="n"/>
      <c r="CA241" s="79" t="n"/>
      <c r="CB241" s="79" t="n"/>
      <c r="CC241" s="79" t="n"/>
      <c r="CD241" s="79" t="n"/>
      <c r="CE241" s="79" t="n"/>
      <c r="CF241" s="79" t="n"/>
      <c r="CI241" s="78" t="n">
        <v>5</v>
      </c>
      <c r="CJ241" s="79" t="n"/>
      <c r="CK241" s="79" t="n"/>
      <c r="CL241" s="79" t="n"/>
      <c r="CM241" s="79" t="n"/>
      <c r="CN241" s="79" t="n"/>
      <c r="CO241" s="79" t="n"/>
      <c r="CP241" s="79" t="n"/>
      <c r="CQ241" s="79" t="n"/>
      <c r="CR241" s="79" t="n"/>
      <c r="CS241" s="79" t="n"/>
      <c r="CT241" s="79" t="n"/>
      <c r="CU241" s="79" t="n"/>
      <c r="CV241" s="79" t="n"/>
      <c r="CW241" s="79" t="n"/>
      <c r="CX241" s="79" t="n"/>
      <c r="CY241" s="79" t="n"/>
      <c r="CZ241" s="79" t="n"/>
      <c r="DA241" s="79" t="n"/>
      <c r="DB241" s="79" t="n"/>
      <c r="DC241" s="79" t="n"/>
      <c r="DD241" s="79" t="n"/>
      <c r="DE241" s="79" t="n"/>
      <c r="DF241" s="79" t="n"/>
      <c r="DG241" s="79" t="n"/>
      <c r="DH241" s="79" t="n"/>
      <c r="DI241" s="79" t="n"/>
      <c r="DJ241" s="79" t="n"/>
      <c r="DK241" s="79" t="n"/>
      <c r="DL241" s="79" t="n"/>
      <c r="DM241" s="79" t="n"/>
      <c r="DN241" s="79" t="n"/>
      <c r="DO241" s="79" t="n"/>
      <c r="DP241" s="79" t="n"/>
      <c r="DQ241" s="79" t="n"/>
      <c r="DR241" s="79" t="n"/>
      <c r="DS241" s="79" t="n"/>
      <c r="DT241" s="79" t="n"/>
      <c r="DU241" s="79" t="n"/>
      <c r="DV241" s="79" t="n"/>
      <c r="DW241" s="79" t="n"/>
      <c r="DZ241" s="78" t="n">
        <v>5</v>
      </c>
      <c r="EA241" s="79" t="n"/>
      <c r="EB241" s="79" t="n"/>
      <c r="EC241" s="79" t="n"/>
      <c r="ED241" s="79" t="n"/>
      <c r="EE241" s="79" t="n"/>
      <c r="EF241" s="79" t="n"/>
      <c r="EG241" s="79" t="n"/>
      <c r="EH241" s="79" t="n"/>
      <c r="EI241" s="79" t="n"/>
      <c r="EJ241" s="79" t="n"/>
      <c r="EK241" s="79" t="n"/>
      <c r="EL241" s="79" t="n"/>
      <c r="EM241" s="79" t="n"/>
      <c r="EN241" s="79" t="n"/>
      <c r="EO241" s="79" t="n"/>
      <c r="EP241" s="79" t="n"/>
      <c r="EQ241" s="79" t="n"/>
      <c r="ER241" s="79" t="n"/>
      <c r="ES241" s="79" t="n"/>
      <c r="ET241" s="79" t="n"/>
      <c r="EU241" s="79" t="n"/>
      <c r="EV241" s="79" t="n"/>
      <c r="EW241" s="79" t="n"/>
      <c r="EX241" s="79" t="n"/>
      <c r="EY241" s="79" t="n"/>
      <c r="EZ241" s="79" t="n"/>
      <c r="FA241" s="79" t="n"/>
      <c r="FB241" s="79" t="n"/>
      <c r="FC241" s="79" t="n"/>
      <c r="FD241" s="79" t="n"/>
      <c r="FE241" s="79" t="n"/>
      <c r="FF241" s="79" t="n"/>
      <c r="FG241" s="79" t="n"/>
      <c r="FH241" s="79" t="n"/>
      <c r="FI241" s="79" t="n"/>
      <c r="FJ241" s="79" t="n"/>
      <c r="FK241" s="79" t="n"/>
      <c r="FL241" s="79" t="n"/>
      <c r="FM241" s="79" t="n"/>
      <c r="FN241" s="79" t="n"/>
      <c r="FQ241" s="78" t="n">
        <v>5</v>
      </c>
      <c r="FR241" s="79" t="n"/>
      <c r="FS241" s="79" t="n"/>
      <c r="FT241" s="79" t="n"/>
      <c r="FU241" s="79" t="n"/>
      <c r="FV241" s="79" t="n"/>
      <c r="FW241" s="79" t="n"/>
      <c r="FX241" s="79" t="n"/>
      <c r="FY241" s="79" t="n"/>
      <c r="FZ241" s="79" t="n"/>
      <c r="GA241" s="79" t="n"/>
      <c r="GB241" s="79" t="n"/>
      <c r="GC241" s="79" t="n"/>
      <c r="GD241" s="79" t="n"/>
      <c r="GE241" s="79" t="n"/>
      <c r="GF241" s="79" t="n"/>
      <c r="GG241" s="79" t="n"/>
      <c r="GH241" s="79" t="n"/>
      <c r="GI241" s="79" t="n"/>
      <c r="GJ241" s="79" t="n"/>
      <c r="GK241" s="79" t="n"/>
      <c r="GL241" s="79" t="n"/>
      <c r="GM241" s="79" t="n"/>
      <c r="GN241" s="79" t="n"/>
      <c r="GO241" s="79" t="n"/>
      <c r="GP241" s="79" t="n"/>
      <c r="GQ241" s="79" t="n"/>
      <c r="GR241" s="79" t="n"/>
      <c r="GS241" s="79" t="n"/>
      <c r="GT241" s="79" t="n"/>
      <c r="GU241" s="79" t="n"/>
      <c r="GV241" s="79" t="n"/>
      <c r="GW241" s="79" t="n"/>
      <c r="GX241" s="79" t="n"/>
      <c r="GY241" s="79" t="n"/>
      <c r="GZ241" s="79" t="n"/>
      <c r="HA241" s="79" t="n"/>
      <c r="HB241" s="79" t="n"/>
      <c r="HC241" s="79" t="n"/>
      <c r="HD241" s="79" t="n"/>
      <c r="HE241" s="79" t="n"/>
      <c r="HH241" s="78" t="n">
        <v>5</v>
      </c>
      <c r="HI241" s="79" t="n"/>
      <c r="HJ241" s="79" t="n"/>
      <c r="HK241" s="79" t="n"/>
      <c r="HL241" s="79" t="n"/>
      <c r="HM241" s="79" t="n"/>
      <c r="HN241" s="79" t="n"/>
      <c r="HO241" s="79" t="n"/>
      <c r="HP241" s="79" t="n"/>
      <c r="HQ241" s="79" t="n"/>
      <c r="HR241" s="79" t="n"/>
      <c r="HS241" s="79" t="n"/>
      <c r="HT241" s="79" t="n"/>
      <c r="HU241" s="79" t="n"/>
      <c r="HV241" s="79" t="n"/>
      <c r="HW241" s="79" t="n"/>
      <c r="HX241" s="79" t="n"/>
      <c r="HY241" s="79" t="n"/>
      <c r="HZ241" s="79" t="n"/>
      <c r="IA241" s="79" t="n"/>
      <c r="IB241" s="79" t="n"/>
      <c r="IC241" s="79" t="n"/>
      <c r="ID241" s="79" t="n"/>
      <c r="IE241" s="79" t="n"/>
      <c r="IF241" s="79" t="n"/>
      <c r="IG241" s="79" t="n"/>
      <c r="IH241" s="79" t="n"/>
      <c r="II241" s="79" t="n"/>
      <c r="IJ241" s="79" t="n"/>
      <c r="IK241" s="79" t="n"/>
      <c r="IL241" s="79" t="n"/>
      <c r="IM241" s="79" t="n"/>
      <c r="IN241" s="79" t="n"/>
      <c r="IO241" s="79" t="n"/>
      <c r="IP241" s="79" t="n"/>
      <c r="IQ241" s="79" t="n"/>
      <c r="IR241" s="79" t="n"/>
      <c r="IS241" s="79" t="n"/>
      <c r="IT241" s="79" t="n"/>
      <c r="IU241" s="79" t="n"/>
      <c r="IV241" s="79" t="n"/>
      <c r="IY241" s="78" t="n">
        <v>5</v>
      </c>
      <c r="IZ241" s="79" t="n"/>
      <c r="JA241" s="79" t="n"/>
      <c r="JB241" s="79" t="n"/>
      <c r="JC241" s="79" t="n"/>
      <c r="JD241" s="79" t="n"/>
      <c r="JE241" s="79" t="n"/>
      <c r="JF241" s="79" t="n"/>
      <c r="JG241" s="79" t="n"/>
      <c r="JH241" s="79" t="n"/>
      <c r="JI241" s="79" t="n"/>
      <c r="JJ241" s="79" t="n"/>
      <c r="JK241" s="79" t="n"/>
      <c r="JL241" s="79" t="n"/>
      <c r="JM241" s="79" t="n"/>
      <c r="JN241" s="79" t="n"/>
      <c r="JO241" s="79" t="n"/>
      <c r="JP241" s="79" t="n"/>
      <c r="JQ241" s="79" t="n"/>
      <c r="JR241" s="79" t="n"/>
      <c r="JS241" s="79" t="n"/>
      <c r="JT241" s="79" t="n"/>
      <c r="JU241" s="79" t="n"/>
      <c r="JV241" s="79" t="n"/>
      <c r="JW241" s="79" t="n"/>
      <c r="JX241" s="79" t="n"/>
      <c r="JY241" s="79" t="n"/>
      <c r="JZ241" s="79" t="n"/>
      <c r="KA241" s="79" t="n"/>
      <c r="KB241" s="79" t="n"/>
      <c r="KC241" s="79" t="n"/>
      <c r="KD241" s="79" t="n"/>
      <c r="KE241" s="79" t="n"/>
      <c r="KF241" s="79" t="n"/>
      <c r="KG241" s="79" t="n"/>
      <c r="KH241" s="79" t="n"/>
      <c r="KI241" s="79" t="n"/>
      <c r="KJ241" s="79" t="n"/>
      <c r="KK241" s="79" t="n"/>
      <c r="KL241" s="79" t="n"/>
      <c r="KM241" s="79" t="n"/>
      <c r="KP241" s="78" t="n">
        <v>5</v>
      </c>
      <c r="KQ241" s="79" t="n"/>
      <c r="KR241" s="79" t="n"/>
      <c r="KS241" s="79" t="n"/>
      <c r="KT241" s="79" t="n"/>
      <c r="KU241" s="79" t="n"/>
      <c r="KV241" s="79" t="n"/>
      <c r="KW241" s="79" t="n"/>
      <c r="KX241" s="79" t="n"/>
      <c r="KY241" s="79" t="n"/>
      <c r="KZ241" s="79" t="n"/>
      <c r="LA241" s="79" t="n"/>
      <c r="LB241" s="79" t="n"/>
      <c r="LC241" s="79" t="n"/>
      <c r="LD241" s="79" t="n"/>
      <c r="LE241" s="79" t="n"/>
      <c r="LF241" s="79" t="n"/>
      <c r="LG241" s="79" t="n"/>
      <c r="LH241" s="79" t="n"/>
      <c r="LI241" s="79" t="n"/>
      <c r="LJ241" s="79" t="n"/>
      <c r="LK241" s="79" t="n"/>
      <c r="LL241" s="79" t="n"/>
      <c r="LM241" s="79" t="n"/>
      <c r="LN241" s="79" t="n"/>
      <c r="LO241" s="79" t="n"/>
      <c r="LP241" s="79" t="n"/>
      <c r="LQ241" s="79" t="n"/>
      <c r="LR241" s="79" t="n"/>
      <c r="LS241" s="79" t="n"/>
      <c r="LT241" s="79" t="n"/>
      <c r="LU241" s="79" t="n"/>
      <c r="LV241" s="79" t="n"/>
      <c r="LW241" s="79" t="n"/>
      <c r="LX241" s="79" t="n"/>
      <c r="LY241" s="79" t="n"/>
      <c r="LZ241" s="79" t="n"/>
      <c r="MA241" s="79" t="n"/>
      <c r="MB241" s="79" t="n"/>
      <c r="MC241" s="79" t="n"/>
      <c r="MD241" s="79" t="n"/>
      <c r="MG241" s="78" t="n">
        <v>5</v>
      </c>
      <c r="MH241" s="79" t="n"/>
      <c r="MI241" s="79" t="n"/>
      <c r="MJ241" s="79" t="n"/>
      <c r="MK241" s="79" t="n"/>
      <c r="ML241" s="79" t="n"/>
      <c r="MM241" s="79" t="n"/>
      <c r="MN241" s="79" t="n"/>
      <c r="MO241" s="79" t="n"/>
      <c r="MP241" s="79" t="n"/>
      <c r="MQ241" s="79" t="n"/>
      <c r="MR241" s="79" t="n"/>
      <c r="MS241" s="79" t="n"/>
      <c r="MT241" s="79" t="n"/>
      <c r="MU241" s="79" t="n"/>
      <c r="MV241" s="79" t="n"/>
      <c r="MW241" s="79" t="n"/>
      <c r="MX241" s="79" t="n"/>
      <c r="MY241" s="79" t="n"/>
      <c r="MZ241" s="79" t="n"/>
      <c r="NA241" s="79" t="n"/>
      <c r="NB241" s="79" t="n"/>
      <c r="NC241" s="79" t="n"/>
      <c r="ND241" s="79" t="n"/>
      <c r="NE241" s="79" t="n"/>
      <c r="NF241" s="79" t="n"/>
      <c r="NG241" s="79" t="n"/>
      <c r="NH241" s="79" t="n"/>
      <c r="NI241" s="79" t="n"/>
      <c r="NJ241" s="79" t="n"/>
      <c r="NK241" s="79" t="n"/>
      <c r="NL241" s="79" t="n"/>
      <c r="NM241" s="79" t="n"/>
      <c r="NN241" s="79" t="n"/>
      <c r="NO241" s="79" t="n"/>
      <c r="NP241" s="79" t="n"/>
      <c r="NQ241" s="79" t="n"/>
      <c r="NR241" s="79" t="n"/>
      <c r="NS241" s="79" t="n"/>
      <c r="NT241" s="79" t="n"/>
      <c r="NU241" s="79" t="n"/>
      <c r="NX241" s="78" t="n">
        <v>5</v>
      </c>
      <c r="NY241" s="79" t="n"/>
      <c r="NZ241" s="79" t="n"/>
      <c r="OA241" s="79" t="n"/>
      <c r="OB241" s="79" t="n"/>
      <c r="OC241" s="79" t="n"/>
      <c r="OD241" s="79" t="n"/>
      <c r="OE241" s="79" t="n"/>
      <c r="OF241" s="79" t="n"/>
      <c r="OG241" s="79" t="n"/>
      <c r="OH241" s="79" t="n"/>
      <c r="OI241" s="79" t="n"/>
      <c r="OJ241" s="79" t="n"/>
      <c r="OK241" s="79" t="n"/>
      <c r="OL241" s="79" t="n"/>
      <c r="OM241" s="79" t="n"/>
      <c r="ON241" s="79" t="n"/>
      <c r="OO241" s="79" t="n"/>
      <c r="OP241" s="79" t="n"/>
      <c r="OQ241" s="79" t="n"/>
      <c r="OR241" s="79" t="n"/>
      <c r="OS241" s="79" t="n"/>
      <c r="OT241" s="79" t="n"/>
      <c r="OU241" s="79" t="n"/>
      <c r="OV241" s="79" t="n"/>
      <c r="OW241" s="79" t="n"/>
      <c r="OX241" s="79" t="n"/>
      <c r="OY241" s="79" t="n"/>
      <c r="OZ241" s="79" t="n"/>
      <c r="PA241" s="79" t="n"/>
      <c r="PB241" s="79" t="n"/>
      <c r="PC241" s="79" t="n"/>
      <c r="PD241" s="79" t="n"/>
      <c r="PE241" s="79" t="n"/>
      <c r="PF241" s="79" t="n"/>
      <c r="PG241" s="79" t="n"/>
      <c r="PH241" s="79" t="n"/>
      <c r="PI241" s="79" t="n"/>
      <c r="PJ241" s="79" t="n"/>
      <c r="PK241" s="79" t="n"/>
      <c r="PL241" s="79" t="n"/>
      <c r="PO241" s="78" t="n">
        <v>5</v>
      </c>
      <c r="PP241" s="79" t="n"/>
      <c r="PQ241" s="79" t="n"/>
      <c r="PR241" s="79" t="n"/>
      <c r="PS241" s="79" t="n"/>
      <c r="PT241" s="79" t="n"/>
      <c r="PU241" s="79" t="n"/>
      <c r="PV241" s="79" t="n"/>
      <c r="PW241" s="79" t="n"/>
      <c r="PX241" s="79" t="n"/>
      <c r="PY241" s="79" t="n"/>
      <c r="PZ241" s="79" t="n"/>
      <c r="QA241" s="79" t="n"/>
      <c r="QB241" s="79" t="n"/>
      <c r="QC241" s="79" t="n"/>
      <c r="QD241" s="79" t="n"/>
      <c r="QE241" s="79" t="n"/>
      <c r="QF241" s="79" t="n"/>
      <c r="QG241" s="79" t="n"/>
      <c r="QH241" s="79" t="n"/>
      <c r="QI241" s="79" t="n"/>
      <c r="QJ241" s="79" t="n"/>
      <c r="QK241" s="79" t="n"/>
      <c r="QL241" s="79" t="n"/>
      <c r="QM241" s="79" t="n"/>
      <c r="QN241" s="79" t="n"/>
      <c r="QO241" s="79" t="n"/>
      <c r="QP241" s="79" t="n"/>
      <c r="QQ241" s="79" t="n"/>
      <c r="QR241" s="79" t="n"/>
      <c r="QS241" s="79" t="n"/>
      <c r="QT241" s="79" t="n"/>
      <c r="QU241" s="79" t="n"/>
      <c r="QV241" s="79" t="n"/>
      <c r="QW241" s="79" t="n"/>
      <c r="QX241" s="79" t="n"/>
      <c r="QY241" s="79" t="n"/>
      <c r="QZ241" s="79" t="n"/>
      <c r="RA241" s="79" t="n"/>
      <c r="RB241" s="79" t="n"/>
      <c r="RC241" s="79" t="n"/>
      <c r="RF241" s="78" t="n">
        <v>5</v>
      </c>
      <c r="RG241" s="79" t="n"/>
      <c r="RH241" s="79" t="n"/>
      <c r="RI241" s="79" t="n"/>
      <c r="RJ241" s="79" t="n"/>
      <c r="RK241" s="79" t="n"/>
      <c r="RL241" s="79" t="n"/>
      <c r="RM241" s="79" t="n"/>
      <c r="RN241" s="79" t="n"/>
      <c r="RO241" s="79" t="n"/>
      <c r="RP241" s="79" t="n"/>
      <c r="RQ241" s="79" t="n"/>
      <c r="RR241" s="79" t="n"/>
      <c r="RS241" s="79" t="n"/>
      <c r="RT241" s="79" t="n"/>
      <c r="RU241" s="79" t="n"/>
      <c r="RV241" s="79" t="n"/>
      <c r="RW241" s="79" t="n"/>
      <c r="RX241" s="79" t="n"/>
      <c r="RY241" s="79" t="n"/>
      <c r="RZ241" s="79" t="n"/>
      <c r="SA241" s="79" t="n"/>
      <c r="SB241" s="79" t="n"/>
      <c r="SC241" s="79" t="n"/>
      <c r="SD241" s="79" t="n"/>
      <c r="SE241" s="79" t="n"/>
      <c r="SF241" s="79" t="n"/>
      <c r="SG241" s="79" t="n"/>
      <c r="SH241" s="79" t="n"/>
      <c r="SI241" s="79" t="n"/>
      <c r="SJ241" s="79" t="n"/>
      <c r="SK241" s="79" t="n"/>
      <c r="SL241" s="79" t="n"/>
      <c r="SM241" s="79" t="n"/>
      <c r="SN241" s="79" t="n"/>
      <c r="SO241" s="79" t="n"/>
      <c r="SP241" s="79" t="n"/>
      <c r="SQ241" s="79" t="n"/>
      <c r="SR241" s="79" t="n"/>
      <c r="SS241" s="79" t="n"/>
      <c r="ST241" s="79" t="n"/>
      <c r="SW241" s="78" t="n">
        <v>5</v>
      </c>
      <c r="SX241" s="79" t="n"/>
      <c r="SY241" s="79" t="n"/>
      <c r="SZ241" s="79" t="n"/>
      <c r="TA241" s="79" t="n"/>
      <c r="TB241" s="79" t="n"/>
      <c r="TC241" s="79" t="n"/>
      <c r="TD241" s="79" t="n"/>
      <c r="TE241" s="79" t="n"/>
      <c r="TF241" s="79" t="n"/>
      <c r="TG241" s="79" t="n"/>
      <c r="TH241" s="79" t="n"/>
      <c r="TI241" s="79" t="n"/>
      <c r="TJ241" s="79" t="n"/>
      <c r="TK241" s="79" t="n"/>
      <c r="TL241" s="79" t="n"/>
      <c r="TM241" s="79" t="n"/>
      <c r="TN241" s="79" t="n"/>
      <c r="TO241" s="79" t="n"/>
      <c r="TP241" s="79" t="n"/>
      <c r="TQ241" s="79" t="n"/>
      <c r="TR241" s="79" t="n"/>
      <c r="TS241" s="79" t="n"/>
      <c r="TT241" s="79" t="n"/>
      <c r="TU241" s="79" t="n"/>
      <c r="TV241" s="79" t="n"/>
      <c r="TW241" s="79" t="n"/>
      <c r="TX241" s="79" t="n"/>
      <c r="TY241" s="79" t="n"/>
      <c r="TZ241" s="79" t="n"/>
      <c r="UA241" s="79" t="n"/>
      <c r="UB241" s="79" t="n"/>
      <c r="UC241" s="79" t="n"/>
      <c r="UD241" s="79" t="n"/>
      <c r="UE241" s="79" t="n"/>
      <c r="UF241" s="79" t="n"/>
      <c r="UG241" s="79" t="n"/>
      <c r="UH241" s="79" t="n"/>
      <c r="UI241" s="79" t="n"/>
      <c r="UJ241" s="79" t="n"/>
      <c r="UK241" s="79" t="n"/>
      <c r="UN241" s="78" t="n">
        <v>5</v>
      </c>
      <c r="UO241" s="79" t="n"/>
      <c r="UP241" s="79" t="n"/>
      <c r="UQ241" s="79" t="n"/>
      <c r="UR241" s="79" t="n"/>
      <c r="US241" s="79" t="n"/>
      <c r="UT241" s="79" t="n"/>
      <c r="UU241" s="79" t="n"/>
      <c r="UV241" s="79" t="n"/>
      <c r="UW241" s="79" t="n"/>
      <c r="UX241" s="79" t="n"/>
      <c r="UY241" s="79" t="n"/>
      <c r="UZ241" s="79" t="n"/>
      <c r="VA241" s="79" t="n"/>
      <c r="VB241" s="79" t="n"/>
      <c r="VC241" s="79" t="n"/>
      <c r="VD241" s="79" t="n"/>
      <c r="VE241" s="79" t="n"/>
      <c r="VF241" s="79" t="n"/>
      <c r="VG241" s="79" t="n"/>
      <c r="VH241" s="79" t="n"/>
      <c r="VI241" s="79" t="n"/>
      <c r="VJ241" s="79" t="n"/>
      <c r="VK241" s="79" t="n"/>
      <c r="VL241" s="79" t="n"/>
      <c r="VM241" s="79" t="n"/>
      <c r="VN241" s="79" t="n"/>
      <c r="VO241" s="79" t="n"/>
      <c r="VP241" s="79" t="n"/>
      <c r="VQ241" s="79" t="n"/>
      <c r="VR241" s="79" t="n"/>
      <c r="VS241" s="79" t="n"/>
      <c r="VT241" s="79" t="n"/>
      <c r="VU241" s="79" t="n"/>
      <c r="VV241" s="79" t="n"/>
      <c r="VW241" s="79" t="n"/>
      <c r="VX241" s="79" t="n"/>
      <c r="VY241" s="79" t="n"/>
      <c r="VZ241" s="79" t="n"/>
      <c r="WA241" s="79" t="n"/>
      <c r="WB241" s="79" t="n"/>
      <c r="WE241" s="78" t="n">
        <v>5</v>
      </c>
      <c r="WF241" s="79" t="n"/>
      <c r="WG241" s="79" t="n"/>
      <c r="WH241" s="79" t="n"/>
      <c r="WI241" s="79" t="n"/>
      <c r="WJ241" s="79" t="n"/>
      <c r="WK241" s="79" t="n"/>
      <c r="WL241" s="79" t="n"/>
      <c r="WM241" s="79" t="n"/>
      <c r="WN241" s="79" t="n"/>
      <c r="WO241" s="79" t="n"/>
      <c r="WP241" s="79" t="n"/>
      <c r="WQ241" s="79" t="n"/>
      <c r="WR241" s="79" t="n"/>
      <c r="WS241" s="79" t="n"/>
      <c r="WT241" s="79" t="n"/>
      <c r="WU241" s="79" t="n"/>
      <c r="WV241" s="79" t="n"/>
      <c r="WW241" s="79" t="n"/>
      <c r="WX241" s="79" t="n"/>
      <c r="WY241" s="79" t="n"/>
      <c r="WZ241" s="79" t="n"/>
      <c r="XA241" s="79" t="n"/>
      <c r="XB241" s="79" t="n"/>
      <c r="XC241" s="79" t="n"/>
      <c r="XD241" s="79" t="n"/>
      <c r="XE241" s="79" t="n"/>
      <c r="XF241" s="79" t="n"/>
      <c r="XG241" s="79" t="n"/>
      <c r="XH241" s="79" t="n"/>
      <c r="XI241" s="79" t="n"/>
      <c r="XJ241" s="79" t="n"/>
      <c r="XK241" s="79" t="n"/>
      <c r="XL241" s="79" t="n"/>
      <c r="XM241" s="79" t="n"/>
      <c r="XN241" s="79" t="n"/>
      <c r="XO241" s="79" t="n"/>
      <c r="XP241" s="79" t="n"/>
      <c r="XQ241" s="79" t="n"/>
      <c r="XR241" s="79" t="n"/>
      <c r="XS241" s="79" t="n"/>
      <c r="XV241" s="78" t="n">
        <v>5</v>
      </c>
      <c r="XW241" s="79" t="n"/>
      <c r="XX241" s="79" t="n"/>
      <c r="XY241" s="79" t="n"/>
      <c r="XZ241" s="79" t="n"/>
      <c r="YA241" s="79" t="n"/>
      <c r="YB241" s="79" t="n"/>
      <c r="YC241" s="79" t="n"/>
      <c r="YD241" s="79" t="n"/>
      <c r="YE241" s="79" t="n"/>
      <c r="YF241" s="79" t="n"/>
      <c r="YG241" s="79" t="n"/>
      <c r="YH241" s="79" t="n"/>
      <c r="YI241" s="79" t="n"/>
      <c r="YJ241" s="79" t="n"/>
      <c r="YK241" s="79" t="n"/>
      <c r="YL241" s="79" t="n"/>
      <c r="YM241" s="79" t="n"/>
      <c r="YN241" s="79" t="n"/>
      <c r="YO241" s="79" t="n"/>
      <c r="YP241" s="79" t="n"/>
      <c r="YQ241" s="79" t="n"/>
      <c r="YR241" s="79" t="n"/>
      <c r="YS241" s="79" t="n"/>
      <c r="YT241" s="79" t="n"/>
      <c r="YU241" s="79" t="n"/>
      <c r="YV241" s="79" t="n"/>
      <c r="YW241" s="79" t="n"/>
      <c r="YX241" s="79" t="n"/>
      <c r="YY241" s="79" t="n"/>
      <c r="YZ241" s="79" t="n"/>
      <c r="ZA241" s="79" t="n"/>
      <c r="ZB241" s="79" t="n"/>
      <c r="ZC241" s="79" t="n"/>
      <c r="ZD241" s="79" t="n"/>
      <c r="ZE241" s="79" t="n"/>
      <c r="ZF241" s="79" t="n"/>
      <c r="ZG241" s="79" t="n"/>
      <c r="ZH241" s="79" t="n"/>
      <c r="ZI241" s="79" t="n"/>
      <c r="ZJ241" s="79" t="n"/>
      <c r="ZM241" s="78" t="n">
        <v>5</v>
      </c>
      <c r="ZN241" s="79" t="n"/>
      <c r="ZO241" s="79" t="n"/>
      <c r="ZP241" s="79" t="n"/>
      <c r="ZQ241" s="79" t="n"/>
      <c r="ZR241" s="79" t="n"/>
      <c r="ZS241" s="79" t="n"/>
      <c r="ZT241" s="79" t="n"/>
      <c r="ZU241" s="79" t="n"/>
      <c r="ZV241" s="79" t="n"/>
      <c r="ZW241" s="79" t="n"/>
      <c r="ZX241" s="79" t="n"/>
      <c r="ZY241" s="79" t="n"/>
      <c r="ZZ241" s="79" t="n"/>
      <c r="AAA241" s="79" t="n"/>
      <c r="AAB241" s="79" t="n"/>
      <c r="AAC241" s="79" t="n"/>
      <c r="AAD241" s="79" t="n"/>
      <c r="AAE241" s="79" t="n"/>
      <c r="AAF241" s="79" t="n"/>
      <c r="AAG241" s="79" t="n"/>
      <c r="AAH241" s="79" t="n"/>
      <c r="AAI241" s="79" t="n"/>
      <c r="AAJ241" s="79" t="n"/>
      <c r="AAK241" s="79" t="n"/>
      <c r="AAL241" s="79" t="n"/>
      <c r="AAM241" s="79" t="n"/>
      <c r="AAN241" s="79" t="n"/>
      <c r="AAO241" s="79" t="n"/>
      <c r="AAP241" s="79" t="n"/>
      <c r="AAQ241" s="79" t="n"/>
      <c r="AAR241" s="79" t="n"/>
      <c r="AAS241" s="79" t="n"/>
      <c r="AAT241" s="79" t="n"/>
      <c r="AAU241" s="79" t="n"/>
      <c r="AAV241" s="79" t="n"/>
      <c r="AAW241" s="79" t="n"/>
      <c r="AAX241" s="79" t="n"/>
      <c r="AAY241" s="79" t="n"/>
      <c r="AAZ241" s="79" t="n"/>
      <c r="ABA241" s="79" t="n"/>
      <c r="ABD241" s="78" t="n">
        <v>5</v>
      </c>
      <c r="ABE241" s="79" t="n"/>
      <c r="ABF241" s="79" t="n"/>
      <c r="ABG241" s="79" t="n"/>
      <c r="ABH241" s="79" t="n"/>
      <c r="ABI241" s="79" t="n"/>
      <c r="ABJ241" s="79" t="n"/>
      <c r="ABK241" s="79" t="n"/>
      <c r="ABL241" s="79" t="n"/>
      <c r="ABM241" s="79" t="n"/>
      <c r="ABN241" s="79" t="n"/>
      <c r="ABO241" s="79" t="n"/>
      <c r="ABP241" s="79" t="n"/>
      <c r="ABQ241" s="79" t="n"/>
      <c r="ABR241" s="79" t="n"/>
      <c r="ABS241" s="79" t="n"/>
      <c r="ABT241" s="79" t="n"/>
      <c r="ABU241" s="79" t="n"/>
      <c r="ABV241" s="79" t="n"/>
      <c r="ABW241" s="79" t="n"/>
      <c r="ABX241" s="79" t="n"/>
      <c r="ABY241" s="79" t="n"/>
      <c r="ABZ241" s="79" t="n"/>
      <c r="ACA241" s="79" t="n"/>
      <c r="ACB241" s="79" t="n"/>
      <c r="ACC241" s="79" t="n"/>
      <c r="ACD241" s="79" t="n"/>
      <c r="ACE241" s="79" t="n"/>
      <c r="ACF241" s="79" t="n"/>
      <c r="ACG241" s="79" t="n"/>
      <c r="ACH241" s="79" t="n"/>
      <c r="ACI241" s="79" t="n"/>
      <c r="ACJ241" s="79" t="n"/>
      <c r="ACK241" s="79" t="n"/>
      <c r="ACL241" s="79" t="n"/>
      <c r="ACM241" s="79" t="n"/>
      <c r="ACN241" s="79" t="n"/>
      <c r="ACO241" s="79" t="n"/>
      <c r="ACP241" s="79" t="n"/>
      <c r="ACQ241" s="79" t="n"/>
      <c r="ACR241" s="79" t="n"/>
      <c r="ACU241" s="78" t="n">
        <v>5</v>
      </c>
      <c r="ACV241" s="79" t="n"/>
      <c r="ACW241" s="79" t="n"/>
      <c r="ACX241" s="79" t="n"/>
      <c r="ACY241" s="79" t="n"/>
      <c r="ACZ241" s="79" t="n"/>
      <c r="ADA241" s="79" t="n"/>
      <c r="ADB241" s="79" t="n"/>
      <c r="ADC241" s="79" t="n"/>
      <c r="ADD241" s="79" t="n"/>
      <c r="ADE241" s="79" t="n"/>
      <c r="ADF241" s="79" t="n"/>
      <c r="ADG241" s="79" t="n"/>
      <c r="ADH241" s="79" t="n"/>
      <c r="ADI241" s="79" t="n"/>
      <c r="ADJ241" s="79" t="n"/>
      <c r="ADK241" s="79" t="n"/>
      <c r="ADL241" s="79" t="n"/>
      <c r="ADM241" s="79" t="n"/>
      <c r="ADN241" s="79" t="n"/>
      <c r="ADO241" s="79" t="n"/>
      <c r="ADP241" s="79" t="n"/>
      <c r="ADQ241" s="79" t="n"/>
      <c r="ADR241" s="79" t="n"/>
      <c r="ADS241" s="79" t="n"/>
      <c r="ADT241" s="79" t="n"/>
      <c r="ADU241" s="79" t="n"/>
      <c r="ADV241" s="79" t="n"/>
      <c r="ADW241" s="79" t="n"/>
      <c r="ADX241" s="79" t="n"/>
      <c r="ADY241" s="79" t="n"/>
      <c r="ADZ241" s="79" t="n"/>
      <c r="AEA241" s="79" t="n"/>
      <c r="AEB241" s="79" t="n"/>
      <c r="AEC241" s="79" t="n"/>
      <c r="AED241" s="79" t="n"/>
      <c r="AEE241" s="79" t="n"/>
      <c r="AEF241" s="79" t="n"/>
      <c r="AEG241" s="79" t="n"/>
      <c r="AEH241" s="79" t="n"/>
      <c r="AEI241" s="79" t="n"/>
      <c r="AEL241" s="78" t="n">
        <v>5</v>
      </c>
      <c r="AEM241" s="79" t="n"/>
      <c r="AEN241" s="79" t="n"/>
      <c r="AEO241" s="79" t="n"/>
      <c r="AEP241" s="79" t="n"/>
      <c r="AEQ241" s="79" t="n"/>
      <c r="AER241" s="79" t="n"/>
      <c r="AES241" s="79" t="n"/>
      <c r="AET241" s="79" t="n"/>
      <c r="AEU241" s="79" t="n"/>
      <c r="AEV241" s="79" t="n"/>
      <c r="AEW241" s="79" t="n"/>
      <c r="AEX241" s="79" t="n"/>
      <c r="AEY241" s="79" t="n"/>
      <c r="AEZ241" s="79" t="n"/>
      <c r="AFA241" s="79" t="n"/>
      <c r="AFB241" s="79" t="n"/>
      <c r="AFC241" s="79" t="n"/>
      <c r="AFD241" s="79" t="n"/>
      <c r="AFE241" s="79" t="n"/>
      <c r="AFF241" s="79" t="n"/>
      <c r="AFG241" s="79" t="n"/>
      <c r="AFH241" s="79" t="n"/>
      <c r="AFI241" s="79" t="n"/>
      <c r="AFJ241" s="79" t="n"/>
      <c r="AFK241" s="79" t="n"/>
      <c r="AFL241" s="79" t="n"/>
      <c r="AFM241" s="79" t="n"/>
      <c r="AFN241" s="79" t="n"/>
      <c r="AFO241" s="79" t="n"/>
      <c r="AFP241" s="79" t="n"/>
      <c r="AFQ241" s="79" t="n"/>
      <c r="AFR241" s="79" t="n"/>
      <c r="AFS241" s="79" t="n"/>
      <c r="AFT241" s="79" t="n"/>
      <c r="AFU241" s="79" t="n"/>
      <c r="AFV241" s="79" t="n"/>
      <c r="AFW241" s="79" t="n"/>
      <c r="AFX241" s="79" t="n"/>
      <c r="AFY241" s="79" t="n"/>
      <c r="AFZ241" s="79" t="n"/>
    </row>
    <row r="242">
      <c r="A242" s="78" t="n">
        <v>6</v>
      </c>
      <c r="B242" s="79" t="n"/>
      <c r="C242" s="79" t="n"/>
      <c r="D242" s="79" t="n"/>
      <c r="E242" s="79" t="n"/>
      <c r="F242" s="79" t="n"/>
      <c r="G242" s="79" t="n"/>
      <c r="H242" s="79" t="n"/>
      <c r="I242" s="79" t="n"/>
      <c r="J242" s="79" t="n"/>
      <c r="K242" s="79" t="n"/>
      <c r="L242" s="79" t="n"/>
      <c r="M242" s="79" t="n"/>
      <c r="N242" s="79" t="n"/>
      <c r="O242" s="79" t="n"/>
      <c r="P242" s="79" t="n"/>
      <c r="Q242" s="79" t="n"/>
      <c r="R242" s="79" t="n"/>
      <c r="S242" s="79" t="n"/>
      <c r="T242" s="79" t="n"/>
      <c r="U242" s="79" t="n"/>
      <c r="V242" s="79" t="n"/>
      <c r="W242" s="79" t="n"/>
      <c r="X242" s="79" t="n"/>
      <c r="Y242" s="79" t="n"/>
      <c r="Z242" s="79" t="n"/>
      <c r="AA242" s="79" t="n"/>
      <c r="AB242" s="79" t="n"/>
      <c r="AC242" s="79" t="n"/>
      <c r="AD242" s="79" t="n"/>
      <c r="AE242" s="79" t="n"/>
      <c r="AF242" s="79" t="n"/>
      <c r="AG242" s="79" t="n"/>
      <c r="AH242" s="79" t="n"/>
      <c r="AI242" s="79" t="n"/>
      <c r="AJ242" s="79" t="n"/>
      <c r="AK242" s="79" t="n"/>
      <c r="AL242" s="79" t="n"/>
      <c r="AM242" s="79" t="n"/>
      <c r="AN242" s="79" t="n"/>
      <c r="AO242" s="79" t="n"/>
      <c r="AR242" s="78" t="n">
        <v>6</v>
      </c>
      <c r="AS242" s="79" t="n"/>
      <c r="AT242" s="79" t="n"/>
      <c r="AU242" s="79" t="n"/>
      <c r="AV242" s="79" t="n"/>
      <c r="AW242" s="79" t="n"/>
      <c r="AX242" s="79" t="n"/>
      <c r="AY242" s="79" t="n"/>
      <c r="AZ242" s="79" t="n"/>
      <c r="BA242" s="79" t="n"/>
      <c r="BB242" s="79" t="n"/>
      <c r="BC242" s="79" t="n"/>
      <c r="BD242" s="79" t="n"/>
      <c r="BE242" s="79" t="n"/>
      <c r="BF242" s="79" t="n"/>
      <c r="BG242" s="79" t="n"/>
      <c r="BH242" s="79" t="n"/>
      <c r="BI242" s="79" t="n"/>
      <c r="BJ242" s="79" t="n"/>
      <c r="BK242" s="79" t="n"/>
      <c r="BL242" s="79" t="n"/>
      <c r="BM242" s="79" t="n"/>
      <c r="BN242" s="79" t="n"/>
      <c r="BO242" s="79" t="n"/>
      <c r="BP242" s="79" t="n"/>
      <c r="BQ242" s="79" t="n"/>
      <c r="BR242" s="79" t="n"/>
      <c r="BS242" s="79" t="n"/>
      <c r="BT242" s="79" t="n"/>
      <c r="BU242" s="79" t="n"/>
      <c r="BV242" s="79" t="n"/>
      <c r="BW242" s="79" t="n"/>
      <c r="BX242" s="79" t="n"/>
      <c r="BY242" s="79" t="n"/>
      <c r="BZ242" s="79" t="n"/>
      <c r="CA242" s="79" t="n"/>
      <c r="CB242" s="79" t="n"/>
      <c r="CC242" s="79" t="n"/>
      <c r="CD242" s="79" t="n"/>
      <c r="CE242" s="79" t="n"/>
      <c r="CF242" s="79" t="n"/>
      <c r="CI242" s="78" t="n">
        <v>6</v>
      </c>
      <c r="CJ242" s="79" t="n"/>
      <c r="CK242" s="79" t="n"/>
      <c r="CL242" s="79" t="n"/>
      <c r="CM242" s="79" t="n"/>
      <c r="CN242" s="79" t="n"/>
      <c r="CO242" s="79" t="n"/>
      <c r="CP242" s="79" t="n"/>
      <c r="CQ242" s="79" t="n"/>
      <c r="CR242" s="79" t="n"/>
      <c r="CS242" s="79" t="n"/>
      <c r="CT242" s="79" t="n"/>
      <c r="CU242" s="79" t="n"/>
      <c r="CV242" s="79" t="n"/>
      <c r="CW242" s="79" t="n"/>
      <c r="CX242" s="79" t="n"/>
      <c r="CY242" s="79" t="n"/>
      <c r="CZ242" s="79" t="n"/>
      <c r="DA242" s="79" t="n"/>
      <c r="DB242" s="79" t="n"/>
      <c r="DC242" s="79" t="n"/>
      <c r="DD242" s="79" t="n"/>
      <c r="DE242" s="79" t="n"/>
      <c r="DF242" s="79" t="n"/>
      <c r="DG242" s="79" t="n"/>
      <c r="DH242" s="79" t="n"/>
      <c r="DI242" s="79" t="n"/>
      <c r="DJ242" s="79" t="n"/>
      <c r="DK242" s="79" t="n"/>
      <c r="DL242" s="79" t="n"/>
      <c r="DM242" s="79" t="n"/>
      <c r="DN242" s="79" t="n"/>
      <c r="DO242" s="79" t="n"/>
      <c r="DP242" s="79" t="n"/>
      <c r="DQ242" s="79" t="n"/>
      <c r="DR242" s="79" t="n"/>
      <c r="DS242" s="79" t="n"/>
      <c r="DT242" s="79" t="n"/>
      <c r="DU242" s="79" t="n"/>
      <c r="DV242" s="79" t="n"/>
      <c r="DW242" s="79" t="n"/>
      <c r="DZ242" s="78" t="n">
        <v>6</v>
      </c>
      <c r="EA242" s="79" t="n"/>
      <c r="EB242" s="79" t="n"/>
      <c r="EC242" s="79" t="n"/>
      <c r="ED242" s="79" t="n"/>
      <c r="EE242" s="79" t="n"/>
      <c r="EF242" s="79" t="n"/>
      <c r="EG242" s="79" t="n"/>
      <c r="EH242" s="79" t="n"/>
      <c r="EI242" s="79" t="n"/>
      <c r="EJ242" s="79" t="n"/>
      <c r="EK242" s="79" t="n"/>
      <c r="EL242" s="79" t="n"/>
      <c r="EM242" s="79" t="n"/>
      <c r="EN242" s="79" t="n"/>
      <c r="EO242" s="79" t="n"/>
      <c r="EP242" s="79" t="n"/>
      <c r="EQ242" s="79" t="n"/>
      <c r="ER242" s="79" t="n"/>
      <c r="ES242" s="79" t="n"/>
      <c r="ET242" s="79" t="n"/>
      <c r="EU242" s="79" t="n"/>
      <c r="EV242" s="79" t="n"/>
      <c r="EW242" s="79" t="n"/>
      <c r="EX242" s="79" t="n"/>
      <c r="EY242" s="79" t="n"/>
      <c r="EZ242" s="79" t="n"/>
      <c r="FA242" s="79" t="n"/>
      <c r="FB242" s="79" t="n"/>
      <c r="FC242" s="79" t="n"/>
      <c r="FD242" s="79" t="n"/>
      <c r="FE242" s="79" t="n"/>
      <c r="FF242" s="79" t="n"/>
      <c r="FG242" s="79" t="n"/>
      <c r="FH242" s="79" t="n"/>
      <c r="FI242" s="79" t="n"/>
      <c r="FJ242" s="79" t="n"/>
      <c r="FK242" s="79" t="n"/>
      <c r="FL242" s="79" t="n"/>
      <c r="FM242" s="79" t="n"/>
      <c r="FN242" s="79" t="n"/>
      <c r="FQ242" s="78" t="n">
        <v>6</v>
      </c>
      <c r="FR242" s="79" t="n"/>
      <c r="FS242" s="79" t="n"/>
      <c r="FT242" s="79" t="n"/>
      <c r="FU242" s="79" t="n"/>
      <c r="FV242" s="79" t="n"/>
      <c r="FW242" s="79" t="n"/>
      <c r="FX242" s="79" t="n"/>
      <c r="FY242" s="79" t="n"/>
      <c r="FZ242" s="79" t="n"/>
      <c r="GA242" s="79" t="n"/>
      <c r="GB242" s="79" t="n"/>
      <c r="GC242" s="79" t="n"/>
      <c r="GD242" s="79" t="n"/>
      <c r="GE242" s="79" t="n"/>
      <c r="GF242" s="79" t="n"/>
      <c r="GG242" s="79" t="n"/>
      <c r="GH242" s="79" t="n"/>
      <c r="GI242" s="79" t="n"/>
      <c r="GJ242" s="79" t="n"/>
      <c r="GK242" s="79" t="n"/>
      <c r="GL242" s="79" t="n"/>
      <c r="GM242" s="79" t="n"/>
      <c r="GN242" s="79" t="n"/>
      <c r="GO242" s="79" t="n"/>
      <c r="GP242" s="79" t="n"/>
      <c r="GQ242" s="79" t="n"/>
      <c r="GR242" s="79" t="n"/>
      <c r="GS242" s="79" t="n"/>
      <c r="GT242" s="79" t="n"/>
      <c r="GU242" s="79" t="n"/>
      <c r="GV242" s="79" t="n"/>
      <c r="GW242" s="79" t="n"/>
      <c r="GX242" s="79" t="n"/>
      <c r="GY242" s="79" t="n"/>
      <c r="GZ242" s="79" t="n"/>
      <c r="HA242" s="79" t="n"/>
      <c r="HB242" s="79" t="n"/>
      <c r="HC242" s="79" t="n"/>
      <c r="HD242" s="79" t="n"/>
      <c r="HE242" s="79" t="n"/>
      <c r="HH242" s="78" t="n">
        <v>6</v>
      </c>
      <c r="HI242" s="79" t="n"/>
      <c r="HJ242" s="79" t="n"/>
      <c r="HK242" s="79" t="n"/>
      <c r="HL242" s="79" t="n"/>
      <c r="HM242" s="79" t="n"/>
      <c r="HN242" s="79" t="n"/>
      <c r="HO242" s="79" t="n"/>
      <c r="HP242" s="79" t="n"/>
      <c r="HQ242" s="79" t="n"/>
      <c r="HR242" s="79" t="n"/>
      <c r="HS242" s="79" t="n"/>
      <c r="HT242" s="79" t="n"/>
      <c r="HU242" s="79" t="n"/>
      <c r="HV242" s="79" t="n"/>
      <c r="HW242" s="79" t="n"/>
      <c r="HX242" s="79" t="n"/>
      <c r="HY242" s="79" t="n"/>
      <c r="HZ242" s="79" t="n"/>
      <c r="IA242" s="79" t="n"/>
      <c r="IB242" s="79" t="n"/>
      <c r="IC242" s="79" t="n"/>
      <c r="ID242" s="79" t="n"/>
      <c r="IE242" s="79" t="n"/>
      <c r="IF242" s="79" t="n"/>
      <c r="IG242" s="79" t="n"/>
      <c r="IH242" s="79" t="n"/>
      <c r="II242" s="79" t="n"/>
      <c r="IJ242" s="79" t="n"/>
      <c r="IK242" s="79" t="n"/>
      <c r="IL242" s="79" t="n"/>
      <c r="IM242" s="79" t="n"/>
      <c r="IN242" s="79" t="n"/>
      <c r="IO242" s="79" t="n"/>
      <c r="IP242" s="79" t="n"/>
      <c r="IQ242" s="79" t="n"/>
      <c r="IR242" s="79" t="n"/>
      <c r="IS242" s="79" t="n"/>
      <c r="IT242" s="79" t="n"/>
      <c r="IU242" s="79" t="n"/>
      <c r="IV242" s="79" t="n"/>
      <c r="IY242" s="78" t="n">
        <v>6</v>
      </c>
      <c r="IZ242" s="79" t="n"/>
      <c r="JA242" s="79" t="n"/>
      <c r="JB242" s="79" t="n"/>
      <c r="JC242" s="79" t="n"/>
      <c r="JD242" s="79" t="n"/>
      <c r="JE242" s="79" t="n"/>
      <c r="JF242" s="79" t="n"/>
      <c r="JG242" s="79" t="n"/>
      <c r="JH242" s="79" t="n"/>
      <c r="JI242" s="79" t="n"/>
      <c r="JJ242" s="79" t="n"/>
      <c r="JK242" s="79" t="n"/>
      <c r="JL242" s="79" t="n"/>
      <c r="JM242" s="79" t="n"/>
      <c r="JN242" s="79" t="n"/>
      <c r="JO242" s="79" t="n"/>
      <c r="JP242" s="79" t="n"/>
      <c r="JQ242" s="79" t="n"/>
      <c r="JR242" s="79" t="n"/>
      <c r="JS242" s="79" t="n"/>
      <c r="JT242" s="79" t="n"/>
      <c r="JU242" s="79" t="n"/>
      <c r="JV242" s="79" t="n"/>
      <c r="JW242" s="79" t="n"/>
      <c r="JX242" s="79" t="n"/>
      <c r="JY242" s="79" t="n"/>
      <c r="JZ242" s="79" t="n"/>
      <c r="KA242" s="79" t="n"/>
      <c r="KB242" s="79" t="n"/>
      <c r="KC242" s="79" t="n"/>
      <c r="KD242" s="79" t="n"/>
      <c r="KE242" s="79" t="n"/>
      <c r="KF242" s="79" t="n"/>
      <c r="KG242" s="79" t="n"/>
      <c r="KH242" s="79" t="n"/>
      <c r="KI242" s="79" t="n"/>
      <c r="KJ242" s="79" t="n"/>
      <c r="KK242" s="79" t="n"/>
      <c r="KL242" s="79" t="n"/>
      <c r="KM242" s="79" t="n"/>
      <c r="KP242" s="78" t="n">
        <v>6</v>
      </c>
      <c r="KQ242" s="79" t="n"/>
      <c r="KR242" s="79" t="n"/>
      <c r="KS242" s="79" t="n"/>
      <c r="KT242" s="79" t="n"/>
      <c r="KU242" s="79" t="n"/>
      <c r="KV242" s="79" t="n"/>
      <c r="KW242" s="79" t="n"/>
      <c r="KX242" s="79" t="n"/>
      <c r="KY242" s="79" t="n"/>
      <c r="KZ242" s="79" t="n"/>
      <c r="LA242" s="79" t="n"/>
      <c r="LB242" s="79" t="n"/>
      <c r="LC242" s="79" t="n"/>
      <c r="LD242" s="79" t="n"/>
      <c r="LE242" s="79" t="n"/>
      <c r="LF242" s="79" t="n"/>
      <c r="LG242" s="79" t="n"/>
      <c r="LH242" s="79" t="n"/>
      <c r="LI242" s="79" t="n"/>
      <c r="LJ242" s="79" t="n"/>
      <c r="LK242" s="79" t="n"/>
      <c r="LL242" s="79" t="n"/>
      <c r="LM242" s="79" t="n"/>
      <c r="LN242" s="79" t="n"/>
      <c r="LO242" s="79" t="n"/>
      <c r="LP242" s="79" t="n"/>
      <c r="LQ242" s="79" t="n"/>
      <c r="LR242" s="79" t="n"/>
      <c r="LS242" s="79" t="n"/>
      <c r="LT242" s="79" t="n"/>
      <c r="LU242" s="79" t="n"/>
      <c r="LV242" s="79" t="n"/>
      <c r="LW242" s="79" t="n"/>
      <c r="LX242" s="79" t="n"/>
      <c r="LY242" s="79" t="n"/>
      <c r="LZ242" s="79" t="n"/>
      <c r="MA242" s="79" t="n"/>
      <c r="MB242" s="79" t="n"/>
      <c r="MC242" s="79" t="n"/>
      <c r="MD242" s="79" t="n"/>
      <c r="MG242" s="78" t="n">
        <v>6</v>
      </c>
      <c r="MH242" s="79" t="n"/>
      <c r="MI242" s="79" t="n"/>
      <c r="MJ242" s="79" t="n"/>
      <c r="MK242" s="79" t="n"/>
      <c r="ML242" s="79" t="n"/>
      <c r="MM242" s="79" t="n"/>
      <c r="MN242" s="79" t="n"/>
      <c r="MO242" s="79" t="n"/>
      <c r="MP242" s="79" t="n"/>
      <c r="MQ242" s="79" t="n"/>
      <c r="MR242" s="79" t="n"/>
      <c r="MS242" s="79" t="n"/>
      <c r="MT242" s="79" t="n"/>
      <c r="MU242" s="79" t="n"/>
      <c r="MV242" s="79" t="n"/>
      <c r="MW242" s="79" t="n"/>
      <c r="MX242" s="79" t="n"/>
      <c r="MY242" s="79" t="n"/>
      <c r="MZ242" s="79" t="n"/>
      <c r="NA242" s="79" t="n"/>
      <c r="NB242" s="79" t="n"/>
      <c r="NC242" s="79" t="n"/>
      <c r="ND242" s="79" t="n"/>
      <c r="NE242" s="79" t="n"/>
      <c r="NF242" s="79" t="n"/>
      <c r="NG242" s="79" t="n"/>
      <c r="NH242" s="79" t="n"/>
      <c r="NI242" s="79" t="n"/>
      <c r="NJ242" s="79" t="n"/>
      <c r="NK242" s="79" t="n"/>
      <c r="NL242" s="79" t="n"/>
      <c r="NM242" s="79" t="n"/>
      <c r="NN242" s="79" t="n"/>
      <c r="NO242" s="79" t="n"/>
      <c r="NP242" s="79" t="n"/>
      <c r="NQ242" s="79" t="n"/>
      <c r="NR242" s="79" t="n"/>
      <c r="NS242" s="79" t="n"/>
      <c r="NT242" s="79" t="n"/>
      <c r="NU242" s="79" t="n"/>
      <c r="NX242" s="78" t="n">
        <v>6</v>
      </c>
      <c r="NY242" s="79" t="n"/>
      <c r="NZ242" s="79" t="n"/>
      <c r="OA242" s="79" t="n"/>
      <c r="OB242" s="79" t="n"/>
      <c r="OC242" s="79" t="n"/>
      <c r="OD242" s="79" t="n"/>
      <c r="OE242" s="79" t="n"/>
      <c r="OF242" s="79" t="n"/>
      <c r="OG242" s="79" t="n"/>
      <c r="OH242" s="79" t="n"/>
      <c r="OI242" s="79" t="n"/>
      <c r="OJ242" s="79" t="n"/>
      <c r="OK242" s="79" t="n"/>
      <c r="OL242" s="79" t="n"/>
      <c r="OM242" s="79" t="n"/>
      <c r="ON242" s="79" t="n"/>
      <c r="OO242" s="79" t="n"/>
      <c r="OP242" s="79" t="n"/>
      <c r="OQ242" s="79" t="n"/>
      <c r="OR242" s="79" t="n"/>
      <c r="OS242" s="79" t="n"/>
      <c r="OT242" s="79" t="n"/>
      <c r="OU242" s="79" t="n"/>
      <c r="OV242" s="79" t="n"/>
      <c r="OW242" s="79" t="n"/>
      <c r="OX242" s="79" t="n"/>
      <c r="OY242" s="79" t="n"/>
      <c r="OZ242" s="79" t="n"/>
      <c r="PA242" s="79" t="n"/>
      <c r="PB242" s="79" t="n"/>
      <c r="PC242" s="79" t="n"/>
      <c r="PD242" s="79" t="n"/>
      <c r="PE242" s="79" t="n"/>
      <c r="PF242" s="79" t="n"/>
      <c r="PG242" s="79" t="n"/>
      <c r="PH242" s="79" t="n"/>
      <c r="PI242" s="79" t="n"/>
      <c r="PJ242" s="79" t="n"/>
      <c r="PK242" s="79" t="n"/>
      <c r="PL242" s="79" t="n"/>
      <c r="PO242" s="78" t="n">
        <v>6</v>
      </c>
      <c r="PP242" s="79" t="n"/>
      <c r="PQ242" s="79" t="n"/>
      <c r="PR242" s="79" t="n"/>
      <c r="PS242" s="79" t="n"/>
      <c r="PT242" s="79" t="n"/>
      <c r="PU242" s="79" t="n"/>
      <c r="PV242" s="79" t="n"/>
      <c r="PW242" s="79" t="n"/>
      <c r="PX242" s="79" t="n"/>
      <c r="PY242" s="79" t="n"/>
      <c r="PZ242" s="79" t="n"/>
      <c r="QA242" s="79" t="n"/>
      <c r="QB242" s="79" t="n"/>
      <c r="QC242" s="79" t="n"/>
      <c r="QD242" s="79" t="n"/>
      <c r="QE242" s="79" t="n"/>
      <c r="QF242" s="79" t="n"/>
      <c r="QG242" s="79" t="n"/>
      <c r="QH242" s="79" t="n"/>
      <c r="QI242" s="79" t="n"/>
      <c r="QJ242" s="79" t="n"/>
      <c r="QK242" s="79" t="n"/>
      <c r="QL242" s="79" t="n"/>
      <c r="QM242" s="79" t="n"/>
      <c r="QN242" s="79" t="n"/>
      <c r="QO242" s="79" t="n"/>
      <c r="QP242" s="79" t="n"/>
      <c r="QQ242" s="79" t="n"/>
      <c r="QR242" s="79" t="n"/>
      <c r="QS242" s="79" t="n"/>
      <c r="QT242" s="79" t="n"/>
      <c r="QU242" s="79" t="n"/>
      <c r="QV242" s="79" t="n"/>
      <c r="QW242" s="79" t="n"/>
      <c r="QX242" s="79" t="n"/>
      <c r="QY242" s="79" t="n"/>
      <c r="QZ242" s="79" t="n"/>
      <c r="RA242" s="79" t="n"/>
      <c r="RB242" s="79" t="n"/>
      <c r="RC242" s="79" t="n"/>
      <c r="RF242" s="78" t="n">
        <v>6</v>
      </c>
      <c r="RG242" s="79" t="n"/>
      <c r="RH242" s="79" t="n"/>
      <c r="RI242" s="79" t="n"/>
      <c r="RJ242" s="79" t="n"/>
      <c r="RK242" s="79" t="n"/>
      <c r="RL242" s="79" t="n"/>
      <c r="RM242" s="79" t="n"/>
      <c r="RN242" s="79" t="n"/>
      <c r="RO242" s="79" t="n"/>
      <c r="RP242" s="79" t="n"/>
      <c r="RQ242" s="79" t="n"/>
      <c r="RR242" s="79" t="n"/>
      <c r="RS242" s="79" t="n"/>
      <c r="RT242" s="79" t="n"/>
      <c r="RU242" s="79" t="n"/>
      <c r="RV242" s="79" t="n"/>
      <c r="RW242" s="79" t="n"/>
      <c r="RX242" s="79" t="n"/>
      <c r="RY242" s="79" t="n"/>
      <c r="RZ242" s="79" t="n"/>
      <c r="SA242" s="79" t="n"/>
      <c r="SB242" s="79" t="n"/>
      <c r="SC242" s="79" t="n"/>
      <c r="SD242" s="79" t="n"/>
      <c r="SE242" s="79" t="n"/>
      <c r="SF242" s="79" t="n"/>
      <c r="SG242" s="79" t="n"/>
      <c r="SH242" s="79" t="n"/>
      <c r="SI242" s="79" t="n"/>
      <c r="SJ242" s="79" t="n"/>
      <c r="SK242" s="79" t="n"/>
      <c r="SL242" s="79" t="n"/>
      <c r="SM242" s="79" t="n"/>
      <c r="SN242" s="79" t="n"/>
      <c r="SO242" s="79" t="n"/>
      <c r="SP242" s="79" t="n"/>
      <c r="SQ242" s="79" t="n"/>
      <c r="SR242" s="79" t="n"/>
      <c r="SS242" s="79" t="n"/>
      <c r="ST242" s="79" t="n"/>
      <c r="SW242" s="78" t="n">
        <v>6</v>
      </c>
      <c r="SX242" s="79" t="n"/>
      <c r="SY242" s="79" t="n"/>
      <c r="SZ242" s="79" t="n"/>
      <c r="TA242" s="79" t="n"/>
      <c r="TB242" s="79" t="n"/>
      <c r="TC242" s="79" t="n"/>
      <c r="TD242" s="79" t="n"/>
      <c r="TE242" s="79" t="n"/>
      <c r="TF242" s="79" t="n"/>
      <c r="TG242" s="79" t="n"/>
      <c r="TH242" s="79" t="n"/>
      <c r="TI242" s="79" t="n"/>
      <c r="TJ242" s="79" t="n"/>
      <c r="TK242" s="79" t="n"/>
      <c r="TL242" s="79" t="n"/>
      <c r="TM242" s="79" t="n"/>
      <c r="TN242" s="79" t="n"/>
      <c r="TO242" s="79" t="n"/>
      <c r="TP242" s="79" t="n"/>
      <c r="TQ242" s="79" t="n"/>
      <c r="TR242" s="79" t="n"/>
      <c r="TS242" s="79" t="n"/>
      <c r="TT242" s="79" t="n"/>
      <c r="TU242" s="79" t="n"/>
      <c r="TV242" s="79" t="n"/>
      <c r="TW242" s="79" t="n"/>
      <c r="TX242" s="79" t="n"/>
      <c r="TY242" s="79" t="n"/>
      <c r="TZ242" s="79" t="n"/>
      <c r="UA242" s="79" t="n"/>
      <c r="UB242" s="79" t="n"/>
      <c r="UC242" s="79" t="n"/>
      <c r="UD242" s="79" t="n"/>
      <c r="UE242" s="79" t="n"/>
      <c r="UF242" s="79" t="n"/>
      <c r="UG242" s="79" t="n"/>
      <c r="UH242" s="79" t="n"/>
      <c r="UI242" s="79" t="n"/>
      <c r="UJ242" s="79" t="n"/>
      <c r="UK242" s="79" t="n"/>
      <c r="UN242" s="78" t="n">
        <v>6</v>
      </c>
      <c r="UO242" s="79" t="n"/>
      <c r="UP242" s="79" t="n"/>
      <c r="UQ242" s="79" t="n"/>
      <c r="UR242" s="79" t="n"/>
      <c r="US242" s="79" t="n"/>
      <c r="UT242" s="79" t="n"/>
      <c r="UU242" s="79" t="n"/>
      <c r="UV242" s="79" t="n"/>
      <c r="UW242" s="79" t="n"/>
      <c r="UX242" s="79" t="n"/>
      <c r="UY242" s="79" t="n"/>
      <c r="UZ242" s="79" t="n"/>
      <c r="VA242" s="79" t="n"/>
      <c r="VB242" s="79" t="n"/>
      <c r="VC242" s="79" t="n"/>
      <c r="VD242" s="79" t="n"/>
      <c r="VE242" s="79" t="n"/>
      <c r="VF242" s="79" t="n"/>
      <c r="VG242" s="79" t="n"/>
      <c r="VH242" s="79" t="n"/>
      <c r="VI242" s="79" t="n"/>
      <c r="VJ242" s="79" t="n"/>
      <c r="VK242" s="79" t="n"/>
      <c r="VL242" s="79" t="n"/>
      <c r="VM242" s="79" t="n"/>
      <c r="VN242" s="79" t="n"/>
      <c r="VO242" s="79" t="n"/>
      <c r="VP242" s="79" t="n"/>
      <c r="VQ242" s="79" t="n"/>
      <c r="VR242" s="79" t="n"/>
      <c r="VS242" s="79" t="n"/>
      <c r="VT242" s="79" t="n"/>
      <c r="VU242" s="79" t="n"/>
      <c r="VV242" s="79" t="n"/>
      <c r="VW242" s="79" t="n"/>
      <c r="VX242" s="79" t="n"/>
      <c r="VY242" s="79" t="n"/>
      <c r="VZ242" s="79" t="n"/>
      <c r="WA242" s="79" t="n"/>
      <c r="WB242" s="79" t="n"/>
      <c r="WE242" s="78" t="n">
        <v>6</v>
      </c>
      <c r="WF242" s="79" t="n"/>
      <c r="WG242" s="79" t="n"/>
      <c r="WH242" s="79" t="n"/>
      <c r="WI242" s="79" t="n"/>
      <c r="WJ242" s="79" t="n"/>
      <c r="WK242" s="79" t="n"/>
      <c r="WL242" s="79" t="n"/>
      <c r="WM242" s="79" t="n"/>
      <c r="WN242" s="79" t="n"/>
      <c r="WO242" s="79" t="n"/>
      <c r="WP242" s="79" t="n"/>
      <c r="WQ242" s="79" t="n"/>
      <c r="WR242" s="79" t="n"/>
      <c r="WS242" s="79" t="n"/>
      <c r="WT242" s="79" t="n"/>
      <c r="WU242" s="79" t="n"/>
      <c r="WV242" s="79" t="n"/>
      <c r="WW242" s="79" t="n"/>
      <c r="WX242" s="79" t="n"/>
      <c r="WY242" s="79" t="n"/>
      <c r="WZ242" s="79" t="n"/>
      <c r="XA242" s="79" t="n"/>
      <c r="XB242" s="79" t="n"/>
      <c r="XC242" s="79" t="n"/>
      <c r="XD242" s="79" t="n"/>
      <c r="XE242" s="79" t="n"/>
      <c r="XF242" s="79" t="n"/>
      <c r="XG242" s="79" t="n"/>
      <c r="XH242" s="79" t="n"/>
      <c r="XI242" s="79" t="n"/>
      <c r="XJ242" s="79" t="n"/>
      <c r="XK242" s="79" t="n"/>
      <c r="XL242" s="79" t="n"/>
      <c r="XM242" s="79" t="n"/>
      <c r="XN242" s="79" t="n"/>
      <c r="XO242" s="79" t="n"/>
      <c r="XP242" s="79" t="n"/>
      <c r="XQ242" s="79" t="n"/>
      <c r="XR242" s="79" t="n"/>
      <c r="XS242" s="79" t="n"/>
      <c r="XV242" s="78" t="n">
        <v>6</v>
      </c>
      <c r="XW242" s="79" t="n"/>
      <c r="XX242" s="79" t="n"/>
      <c r="XY242" s="79" t="n"/>
      <c r="XZ242" s="79" t="n"/>
      <c r="YA242" s="79" t="n"/>
      <c r="YB242" s="79" t="n"/>
      <c r="YC242" s="79" t="n"/>
      <c r="YD242" s="79" t="n"/>
      <c r="YE242" s="79" t="n"/>
      <c r="YF242" s="79" t="n"/>
      <c r="YG242" s="79" t="n"/>
      <c r="YH242" s="79" t="n"/>
      <c r="YI242" s="79" t="n"/>
      <c r="YJ242" s="79" t="n"/>
      <c r="YK242" s="79" t="n"/>
      <c r="YL242" s="79" t="n"/>
      <c r="YM242" s="79" t="n"/>
      <c r="YN242" s="79" t="n"/>
      <c r="YO242" s="79" t="n"/>
      <c r="YP242" s="79" t="n"/>
      <c r="YQ242" s="79" t="n"/>
      <c r="YR242" s="79" t="n"/>
      <c r="YS242" s="79" t="n"/>
      <c r="YT242" s="79" t="n"/>
      <c r="YU242" s="79" t="n"/>
      <c r="YV242" s="79" t="n"/>
      <c r="YW242" s="79" t="n"/>
      <c r="YX242" s="79" t="n"/>
      <c r="YY242" s="79" t="n"/>
      <c r="YZ242" s="79" t="n"/>
      <c r="ZA242" s="79" t="n"/>
      <c r="ZB242" s="79" t="n"/>
      <c r="ZC242" s="79" t="n"/>
      <c r="ZD242" s="79" t="n"/>
      <c r="ZE242" s="79" t="n"/>
      <c r="ZF242" s="79" t="n"/>
      <c r="ZG242" s="79" t="n"/>
      <c r="ZH242" s="79" t="n"/>
      <c r="ZI242" s="79" t="n"/>
      <c r="ZJ242" s="79" t="n"/>
      <c r="ZM242" s="78" t="n">
        <v>6</v>
      </c>
      <c r="ZN242" s="79" t="n"/>
      <c r="ZO242" s="79" t="n"/>
      <c r="ZP242" s="79" t="n"/>
      <c r="ZQ242" s="79" t="n"/>
      <c r="ZR242" s="79" t="n"/>
      <c r="ZS242" s="79" t="n"/>
      <c r="ZT242" s="79" t="n"/>
      <c r="ZU242" s="79" t="n"/>
      <c r="ZV242" s="79" t="n"/>
      <c r="ZW242" s="79" t="n"/>
      <c r="ZX242" s="79" t="n"/>
      <c r="ZY242" s="79" t="n"/>
      <c r="ZZ242" s="79" t="n"/>
      <c r="AAA242" s="79" t="n"/>
      <c r="AAB242" s="79" t="n"/>
      <c r="AAC242" s="79" t="n"/>
      <c r="AAD242" s="79" t="n"/>
      <c r="AAE242" s="79" t="n"/>
      <c r="AAF242" s="79" t="n"/>
      <c r="AAG242" s="79" t="n"/>
      <c r="AAH242" s="79" t="n"/>
      <c r="AAI242" s="79" t="n"/>
      <c r="AAJ242" s="79" t="n"/>
      <c r="AAK242" s="79" t="n"/>
      <c r="AAL242" s="79" t="n"/>
      <c r="AAM242" s="79" t="n"/>
      <c r="AAN242" s="79" t="n"/>
      <c r="AAO242" s="79" t="n"/>
      <c r="AAP242" s="79" t="n"/>
      <c r="AAQ242" s="79" t="n"/>
      <c r="AAR242" s="79" t="n"/>
      <c r="AAS242" s="79" t="n"/>
      <c r="AAT242" s="79" t="n"/>
      <c r="AAU242" s="79" t="n"/>
      <c r="AAV242" s="79" t="n"/>
      <c r="AAW242" s="79" t="n"/>
      <c r="AAX242" s="79" t="n"/>
      <c r="AAY242" s="79" t="n"/>
      <c r="AAZ242" s="79" t="n"/>
      <c r="ABA242" s="79" t="n"/>
      <c r="ABD242" s="78" t="n">
        <v>6</v>
      </c>
      <c r="ABE242" s="79" t="n"/>
      <c r="ABF242" s="79" t="n"/>
      <c r="ABG242" s="79" t="n"/>
      <c r="ABH242" s="79" t="n"/>
      <c r="ABI242" s="79" t="n"/>
      <c r="ABJ242" s="79" t="n"/>
      <c r="ABK242" s="79" t="n"/>
      <c r="ABL242" s="79" t="n"/>
      <c r="ABM242" s="79" t="n"/>
      <c r="ABN242" s="79" t="n"/>
      <c r="ABO242" s="79" t="n"/>
      <c r="ABP242" s="79" t="n"/>
      <c r="ABQ242" s="79" t="n"/>
      <c r="ABR242" s="79" t="n"/>
      <c r="ABS242" s="79" t="n"/>
      <c r="ABT242" s="79" t="n"/>
      <c r="ABU242" s="79" t="n"/>
      <c r="ABV242" s="79" t="n"/>
      <c r="ABW242" s="79" t="n"/>
      <c r="ABX242" s="79" t="n"/>
      <c r="ABY242" s="79" t="n"/>
      <c r="ABZ242" s="79" t="n"/>
      <c r="ACA242" s="79" t="n"/>
      <c r="ACB242" s="79" t="n"/>
      <c r="ACC242" s="79" t="n"/>
      <c r="ACD242" s="79" t="n"/>
      <c r="ACE242" s="79" t="n"/>
      <c r="ACF242" s="79" t="n"/>
      <c r="ACG242" s="79" t="n"/>
      <c r="ACH242" s="79" t="n"/>
      <c r="ACI242" s="79" t="n"/>
      <c r="ACJ242" s="79" t="n"/>
      <c r="ACK242" s="79" t="n"/>
      <c r="ACL242" s="79" t="n"/>
      <c r="ACM242" s="79" t="n"/>
      <c r="ACN242" s="79" t="n"/>
      <c r="ACO242" s="79" t="n"/>
      <c r="ACP242" s="79" t="n"/>
      <c r="ACQ242" s="79" t="n"/>
      <c r="ACR242" s="79" t="n"/>
      <c r="ACU242" s="78" t="n">
        <v>6</v>
      </c>
      <c r="ACV242" s="79" t="n"/>
      <c r="ACW242" s="79" t="n"/>
      <c r="ACX242" s="79" t="n"/>
      <c r="ACY242" s="79" t="n"/>
      <c r="ACZ242" s="79" t="n"/>
      <c r="ADA242" s="79" t="n"/>
      <c r="ADB242" s="79" t="n"/>
      <c r="ADC242" s="79" t="n"/>
      <c r="ADD242" s="79" t="n"/>
      <c r="ADE242" s="79" t="n"/>
      <c r="ADF242" s="79" t="n"/>
      <c r="ADG242" s="79" t="n"/>
      <c r="ADH242" s="79" t="n"/>
      <c r="ADI242" s="79" t="n"/>
      <c r="ADJ242" s="79" t="n"/>
      <c r="ADK242" s="79" t="n"/>
      <c r="ADL242" s="79" t="n"/>
      <c r="ADM242" s="79" t="n"/>
      <c r="ADN242" s="79" t="n"/>
      <c r="ADO242" s="79" t="n"/>
      <c r="ADP242" s="79" t="n"/>
      <c r="ADQ242" s="79" t="n"/>
      <c r="ADR242" s="79" t="n"/>
      <c r="ADS242" s="79" t="n"/>
      <c r="ADT242" s="79" t="n"/>
      <c r="ADU242" s="79" t="n"/>
      <c r="ADV242" s="79" t="n"/>
      <c r="ADW242" s="79" t="n"/>
      <c r="ADX242" s="79" t="n"/>
      <c r="ADY242" s="79" t="n"/>
      <c r="ADZ242" s="79" t="n"/>
      <c r="AEA242" s="79" t="n"/>
      <c r="AEB242" s="79" t="n"/>
      <c r="AEC242" s="79" t="n"/>
      <c r="AED242" s="79" t="n"/>
      <c r="AEE242" s="79" t="n"/>
      <c r="AEF242" s="79" t="n"/>
      <c r="AEG242" s="79" t="n"/>
      <c r="AEH242" s="79" t="n"/>
      <c r="AEI242" s="79" t="n"/>
      <c r="AEL242" s="78" t="n">
        <v>6</v>
      </c>
      <c r="AEM242" s="79" t="n"/>
      <c r="AEN242" s="79" t="n"/>
      <c r="AEO242" s="79" t="n"/>
      <c r="AEP242" s="79" t="n"/>
      <c r="AEQ242" s="79" t="n"/>
      <c r="AER242" s="79" t="n"/>
      <c r="AES242" s="79" t="n"/>
      <c r="AET242" s="79" t="n"/>
      <c r="AEU242" s="79" t="n"/>
      <c r="AEV242" s="79" t="n"/>
      <c r="AEW242" s="79" t="n"/>
      <c r="AEX242" s="79" t="n"/>
      <c r="AEY242" s="79" t="n"/>
      <c r="AEZ242" s="79" t="n"/>
      <c r="AFA242" s="79" t="n"/>
      <c r="AFB242" s="79" t="n"/>
      <c r="AFC242" s="79" t="n"/>
      <c r="AFD242" s="79" t="n"/>
      <c r="AFE242" s="79" t="n"/>
      <c r="AFF242" s="79" t="n"/>
      <c r="AFG242" s="79" t="n"/>
      <c r="AFH242" s="79" t="n"/>
      <c r="AFI242" s="79" t="n"/>
      <c r="AFJ242" s="79" t="n"/>
      <c r="AFK242" s="79" t="n"/>
      <c r="AFL242" s="79" t="n"/>
      <c r="AFM242" s="79" t="n"/>
      <c r="AFN242" s="79" t="n"/>
      <c r="AFO242" s="79" t="n"/>
      <c r="AFP242" s="79" t="n"/>
      <c r="AFQ242" s="79" t="n"/>
      <c r="AFR242" s="79" t="n"/>
      <c r="AFS242" s="79" t="n"/>
      <c r="AFT242" s="79" t="n"/>
      <c r="AFU242" s="79" t="n"/>
      <c r="AFV242" s="79" t="n"/>
      <c r="AFW242" s="79" t="n"/>
      <c r="AFX242" s="79" t="n"/>
      <c r="AFY242" s="79" t="n"/>
      <c r="AFZ242" s="79" t="n"/>
    </row>
    <row r="243">
      <c r="A243" s="78" t="n">
        <v>7</v>
      </c>
      <c r="B243" s="79" t="n"/>
      <c r="C243" s="79" t="n"/>
      <c r="D243" s="79" t="n"/>
      <c r="E243" s="79" t="n"/>
      <c r="F243" s="79" t="n"/>
      <c r="G243" s="79" t="n"/>
      <c r="H243" s="79" t="n"/>
      <c r="I243" s="79" t="n"/>
      <c r="J243" s="79" t="n"/>
      <c r="K243" s="79" t="n"/>
      <c r="L243" s="79" t="n"/>
      <c r="M243" s="79" t="n"/>
      <c r="N243" s="79" t="n"/>
      <c r="O243" s="79" t="n"/>
      <c r="P243" s="79" t="n"/>
      <c r="Q243" s="79" t="n"/>
      <c r="R243" s="79" t="n"/>
      <c r="S243" s="79" t="n"/>
      <c r="T243" s="79" t="n"/>
      <c r="U243" s="79" t="n"/>
      <c r="V243" s="79" t="n"/>
      <c r="W243" s="79" t="n"/>
      <c r="X243" s="79" t="n"/>
      <c r="Y243" s="79" t="n"/>
      <c r="Z243" s="79" t="n"/>
      <c r="AA243" s="79" t="n"/>
      <c r="AB243" s="79" t="n"/>
      <c r="AC243" s="79" t="n"/>
      <c r="AD243" s="79" t="n"/>
      <c r="AE243" s="79" t="n"/>
      <c r="AF243" s="79" t="n"/>
      <c r="AG243" s="79" t="n"/>
      <c r="AH243" s="79" t="n"/>
      <c r="AI243" s="79" t="n"/>
      <c r="AJ243" s="79" t="n"/>
      <c r="AK243" s="79" t="n"/>
      <c r="AL243" s="79" t="n"/>
      <c r="AM243" s="79" t="n"/>
      <c r="AN243" s="79" t="n"/>
      <c r="AO243" s="79" t="n"/>
      <c r="AR243" s="78" t="n">
        <v>7</v>
      </c>
      <c r="AS243" s="79" t="n"/>
      <c r="AT243" s="79" t="n"/>
      <c r="AU243" s="79" t="n"/>
      <c r="AV243" s="79" t="n"/>
      <c r="AW243" s="79" t="n"/>
      <c r="AX243" s="79" t="n"/>
      <c r="AY243" s="79" t="n"/>
      <c r="AZ243" s="79" t="n"/>
      <c r="BA243" s="79" t="n"/>
      <c r="BB243" s="79" t="n"/>
      <c r="BC243" s="79" t="n"/>
      <c r="BD243" s="79" t="n"/>
      <c r="BE243" s="79" t="n"/>
      <c r="BF243" s="79" t="n"/>
      <c r="BG243" s="79" t="n"/>
      <c r="BH243" s="79" t="n"/>
      <c r="BI243" s="79" t="n"/>
      <c r="BJ243" s="79" t="n"/>
      <c r="BK243" s="79" t="n"/>
      <c r="BL243" s="79" t="n"/>
      <c r="BM243" s="79" t="n"/>
      <c r="BN243" s="79" t="n"/>
      <c r="BO243" s="79" t="n"/>
      <c r="BP243" s="79" t="n"/>
      <c r="BQ243" s="79" t="n"/>
      <c r="BR243" s="79" t="n"/>
      <c r="BS243" s="79" t="n"/>
      <c r="BT243" s="79" t="n"/>
      <c r="BU243" s="79" t="n"/>
      <c r="BV243" s="79" t="n"/>
      <c r="BW243" s="79" t="n"/>
      <c r="BX243" s="79" t="n"/>
      <c r="BY243" s="79" t="n"/>
      <c r="BZ243" s="79" t="n"/>
      <c r="CA243" s="79" t="n"/>
      <c r="CB243" s="79" t="n"/>
      <c r="CC243" s="79" t="n"/>
      <c r="CD243" s="79" t="n"/>
      <c r="CE243" s="79" t="n"/>
      <c r="CF243" s="79" t="n"/>
      <c r="CI243" s="78" t="n">
        <v>7</v>
      </c>
      <c r="CJ243" s="79" t="n"/>
      <c r="CK243" s="79" t="n"/>
      <c r="CL243" s="79" t="n"/>
      <c r="CM243" s="79" t="n"/>
      <c r="CN243" s="79" t="n"/>
      <c r="CO243" s="79" t="n"/>
      <c r="CP243" s="79" t="n"/>
      <c r="CQ243" s="79" t="n"/>
      <c r="CR243" s="79" t="n"/>
      <c r="CS243" s="79" t="n"/>
      <c r="CT243" s="79" t="n"/>
      <c r="CU243" s="79" t="n"/>
      <c r="CV243" s="79" t="n"/>
      <c r="CW243" s="79" t="n"/>
      <c r="CX243" s="79" t="n"/>
      <c r="CY243" s="79" t="n"/>
      <c r="CZ243" s="79" t="n"/>
      <c r="DA243" s="79" t="n"/>
      <c r="DB243" s="79" t="n"/>
      <c r="DC243" s="79" t="n"/>
      <c r="DD243" s="79" t="n"/>
      <c r="DE243" s="79" t="n"/>
      <c r="DF243" s="79" t="n"/>
      <c r="DG243" s="79" t="n"/>
      <c r="DH243" s="79" t="n"/>
      <c r="DI243" s="79" t="n"/>
      <c r="DJ243" s="79" t="n"/>
      <c r="DK243" s="79" t="n"/>
      <c r="DL243" s="79" t="n"/>
      <c r="DM243" s="79" t="n"/>
      <c r="DN243" s="79" t="n"/>
      <c r="DO243" s="79" t="n"/>
      <c r="DP243" s="79" t="n"/>
      <c r="DQ243" s="79" t="n"/>
      <c r="DR243" s="79" t="n"/>
      <c r="DS243" s="79" t="n"/>
      <c r="DT243" s="79" t="n"/>
      <c r="DU243" s="79" t="n"/>
      <c r="DV243" s="79" t="n"/>
      <c r="DW243" s="79" t="n"/>
      <c r="DZ243" s="78" t="n">
        <v>7</v>
      </c>
      <c r="EA243" s="79" t="n"/>
      <c r="EB243" s="79" t="n"/>
      <c r="EC243" s="79" t="n"/>
      <c r="ED243" s="79" t="n"/>
      <c r="EE243" s="79" t="n"/>
      <c r="EF243" s="79" t="n"/>
      <c r="EG243" s="79" t="n"/>
      <c r="EH243" s="79" t="n"/>
      <c r="EI243" s="79" t="n"/>
      <c r="EJ243" s="79" t="n"/>
      <c r="EK243" s="79" t="n"/>
      <c r="EL243" s="79" t="n"/>
      <c r="EM243" s="79" t="n"/>
      <c r="EN243" s="79" t="n"/>
      <c r="EO243" s="79" t="n"/>
      <c r="EP243" s="79" t="n"/>
      <c r="EQ243" s="79" t="n"/>
      <c r="ER243" s="79" t="n"/>
      <c r="ES243" s="79" t="n"/>
      <c r="ET243" s="79" t="n"/>
      <c r="EU243" s="79" t="n"/>
      <c r="EV243" s="79" t="n"/>
      <c r="EW243" s="79" t="n"/>
      <c r="EX243" s="79" t="n"/>
      <c r="EY243" s="79" t="n"/>
      <c r="EZ243" s="79" t="n"/>
      <c r="FA243" s="79" t="n"/>
      <c r="FB243" s="79" t="n"/>
      <c r="FC243" s="79" t="n"/>
      <c r="FD243" s="79" t="n"/>
      <c r="FE243" s="79" t="n"/>
      <c r="FF243" s="79" t="n"/>
      <c r="FG243" s="79" t="n"/>
      <c r="FH243" s="79" t="n"/>
      <c r="FI243" s="79" t="n"/>
      <c r="FJ243" s="79" t="n"/>
      <c r="FK243" s="79" t="n"/>
      <c r="FL243" s="79" t="n"/>
      <c r="FM243" s="79" t="n"/>
      <c r="FN243" s="79" t="n"/>
      <c r="FQ243" s="78" t="n">
        <v>7</v>
      </c>
      <c r="FR243" s="79" t="n"/>
      <c r="FS243" s="79" t="n"/>
      <c r="FT243" s="79" t="n"/>
      <c r="FU243" s="79" t="n"/>
      <c r="FV243" s="79" t="n"/>
      <c r="FW243" s="79" t="n"/>
      <c r="FX243" s="79" t="n"/>
      <c r="FY243" s="79" t="n"/>
      <c r="FZ243" s="79" t="n"/>
      <c r="GA243" s="79" t="n"/>
      <c r="GB243" s="79" t="n"/>
      <c r="GC243" s="79" t="n"/>
      <c r="GD243" s="79" t="n"/>
      <c r="GE243" s="79" t="n"/>
      <c r="GF243" s="79" t="n"/>
      <c r="GG243" s="79" t="n"/>
      <c r="GH243" s="79" t="n"/>
      <c r="GI243" s="79" t="n"/>
      <c r="GJ243" s="79" t="n"/>
      <c r="GK243" s="79" t="n"/>
      <c r="GL243" s="79" t="n"/>
      <c r="GM243" s="79" t="n"/>
      <c r="GN243" s="79" t="n"/>
      <c r="GO243" s="79" t="n"/>
      <c r="GP243" s="79" t="n"/>
      <c r="GQ243" s="79" t="n"/>
      <c r="GR243" s="79" t="n"/>
      <c r="GS243" s="79" t="n"/>
      <c r="GT243" s="79" t="n"/>
      <c r="GU243" s="79" t="n"/>
      <c r="GV243" s="79" t="n"/>
      <c r="GW243" s="79" t="n"/>
      <c r="GX243" s="79" t="n"/>
      <c r="GY243" s="79" t="n"/>
      <c r="GZ243" s="79" t="n"/>
      <c r="HA243" s="79" t="n"/>
      <c r="HB243" s="79" t="n"/>
      <c r="HC243" s="79" t="n"/>
      <c r="HD243" s="79" t="n"/>
      <c r="HE243" s="79" t="n"/>
      <c r="HH243" s="78" t="n">
        <v>7</v>
      </c>
      <c r="HI243" s="79" t="n"/>
      <c r="HJ243" s="79" t="n"/>
      <c r="HK243" s="79" t="n"/>
      <c r="HL243" s="79" t="n"/>
      <c r="HM243" s="79" t="n"/>
      <c r="HN243" s="79" t="n"/>
      <c r="HO243" s="79" t="n"/>
      <c r="HP243" s="79" t="n"/>
      <c r="HQ243" s="79" t="n"/>
      <c r="HR243" s="79" t="n"/>
      <c r="HS243" s="79" t="n"/>
      <c r="HT243" s="79" t="n"/>
      <c r="HU243" s="79" t="n"/>
      <c r="HV243" s="79" t="n"/>
      <c r="HW243" s="79" t="n"/>
      <c r="HX243" s="79" t="n"/>
      <c r="HY243" s="79" t="n"/>
      <c r="HZ243" s="79" t="n"/>
      <c r="IA243" s="79" t="n"/>
      <c r="IB243" s="79" t="n"/>
      <c r="IC243" s="79" t="n"/>
      <c r="ID243" s="79" t="n"/>
      <c r="IE243" s="79" t="n"/>
      <c r="IF243" s="79" t="n"/>
      <c r="IG243" s="79" t="n"/>
      <c r="IH243" s="79" t="n"/>
      <c r="II243" s="79" t="n"/>
      <c r="IJ243" s="79" t="n"/>
      <c r="IK243" s="79" t="n"/>
      <c r="IL243" s="79" t="n"/>
      <c r="IM243" s="79" t="n"/>
      <c r="IN243" s="79" t="n"/>
      <c r="IO243" s="79" t="n"/>
      <c r="IP243" s="79" t="n"/>
      <c r="IQ243" s="79" t="n"/>
      <c r="IR243" s="79" t="n"/>
      <c r="IS243" s="79" t="n"/>
      <c r="IT243" s="79" t="n"/>
      <c r="IU243" s="79" t="n"/>
      <c r="IV243" s="79" t="n"/>
      <c r="IY243" s="78" t="n">
        <v>7</v>
      </c>
      <c r="IZ243" s="79" t="n"/>
      <c r="JA243" s="79" t="n"/>
      <c r="JB243" s="79" t="n"/>
      <c r="JC243" s="79" t="n"/>
      <c r="JD243" s="79" t="n"/>
      <c r="JE243" s="79" t="n"/>
      <c r="JF243" s="79" t="n"/>
      <c r="JG243" s="79" t="n"/>
      <c r="JH243" s="79" t="n"/>
      <c r="JI243" s="79" t="n"/>
      <c r="JJ243" s="79" t="n"/>
      <c r="JK243" s="79" t="n"/>
      <c r="JL243" s="79" t="n"/>
      <c r="JM243" s="79" t="n"/>
      <c r="JN243" s="79" t="n"/>
      <c r="JO243" s="79" t="n"/>
      <c r="JP243" s="79" t="n"/>
      <c r="JQ243" s="79" t="n"/>
      <c r="JR243" s="79" t="n"/>
      <c r="JS243" s="79" t="n"/>
      <c r="JT243" s="79" t="n"/>
      <c r="JU243" s="79" t="n"/>
      <c r="JV243" s="79" t="n"/>
      <c r="JW243" s="79" t="n"/>
      <c r="JX243" s="79" t="n"/>
      <c r="JY243" s="79" t="n"/>
      <c r="JZ243" s="79" t="n"/>
      <c r="KA243" s="79" t="n"/>
      <c r="KB243" s="79" t="n"/>
      <c r="KC243" s="79" t="n"/>
      <c r="KD243" s="79" t="n"/>
      <c r="KE243" s="79" t="n"/>
      <c r="KF243" s="79" t="n"/>
      <c r="KG243" s="79" t="n"/>
      <c r="KH243" s="79" t="n"/>
      <c r="KI243" s="79" t="n"/>
      <c r="KJ243" s="79" t="n"/>
      <c r="KK243" s="79" t="n"/>
      <c r="KL243" s="79" t="n"/>
      <c r="KM243" s="79" t="n"/>
      <c r="KP243" s="78" t="n">
        <v>7</v>
      </c>
      <c r="KQ243" s="79" t="n"/>
      <c r="KR243" s="79" t="n"/>
      <c r="KS243" s="79" t="n"/>
      <c r="KT243" s="79" t="n"/>
      <c r="KU243" s="79" t="n"/>
      <c r="KV243" s="79" t="n"/>
      <c r="KW243" s="79" t="n"/>
      <c r="KX243" s="79" t="n"/>
      <c r="KY243" s="79" t="n"/>
      <c r="KZ243" s="79" t="n"/>
      <c r="LA243" s="79" t="n"/>
      <c r="LB243" s="79" t="n"/>
      <c r="LC243" s="79" t="n"/>
      <c r="LD243" s="79" t="n"/>
      <c r="LE243" s="79" t="n"/>
      <c r="LF243" s="79" t="n"/>
      <c r="LG243" s="79" t="n"/>
      <c r="LH243" s="79" t="n"/>
      <c r="LI243" s="79" t="n"/>
      <c r="LJ243" s="79" t="n"/>
      <c r="LK243" s="79" t="n"/>
      <c r="LL243" s="79" t="n"/>
      <c r="LM243" s="79" t="n"/>
      <c r="LN243" s="79" t="n"/>
      <c r="LO243" s="79" t="n"/>
      <c r="LP243" s="79" t="n"/>
      <c r="LQ243" s="79" t="n"/>
      <c r="LR243" s="79" t="n"/>
      <c r="LS243" s="79" t="n"/>
      <c r="LT243" s="79" t="n"/>
      <c r="LU243" s="79" t="n"/>
      <c r="LV243" s="79" t="n"/>
      <c r="LW243" s="79" t="n"/>
      <c r="LX243" s="79" t="n"/>
      <c r="LY243" s="79" t="n"/>
      <c r="LZ243" s="79" t="n"/>
      <c r="MA243" s="79" t="n"/>
      <c r="MB243" s="79" t="n"/>
      <c r="MC243" s="79" t="n"/>
      <c r="MD243" s="79" t="n"/>
      <c r="MG243" s="78" t="n">
        <v>7</v>
      </c>
      <c r="MH243" s="79" t="n"/>
      <c r="MI243" s="79" t="n"/>
      <c r="MJ243" s="79" t="n"/>
      <c r="MK243" s="79" t="n"/>
      <c r="ML243" s="79" t="n"/>
      <c r="MM243" s="79" t="n"/>
      <c r="MN243" s="79" t="n"/>
      <c r="MO243" s="79" t="n"/>
      <c r="MP243" s="79" t="n"/>
      <c r="MQ243" s="79" t="n"/>
      <c r="MR243" s="79" t="n"/>
      <c r="MS243" s="79" t="n"/>
      <c r="MT243" s="79" t="n"/>
      <c r="MU243" s="79" t="n"/>
      <c r="MV243" s="79" t="n"/>
      <c r="MW243" s="79" t="n"/>
      <c r="MX243" s="79" t="n"/>
      <c r="MY243" s="79" t="n"/>
      <c r="MZ243" s="79" t="n"/>
      <c r="NA243" s="79" t="n"/>
      <c r="NB243" s="79" t="n"/>
      <c r="NC243" s="79" t="n"/>
      <c r="ND243" s="79" t="n"/>
      <c r="NE243" s="79" t="n"/>
      <c r="NF243" s="79" t="n"/>
      <c r="NG243" s="79" t="n"/>
      <c r="NH243" s="79" t="n"/>
      <c r="NI243" s="79" t="n"/>
      <c r="NJ243" s="79" t="n"/>
      <c r="NK243" s="79" t="n"/>
      <c r="NL243" s="79" t="n"/>
      <c r="NM243" s="79" t="n"/>
      <c r="NN243" s="79" t="n"/>
      <c r="NO243" s="79" t="n"/>
      <c r="NP243" s="79" t="n"/>
      <c r="NQ243" s="79" t="n"/>
      <c r="NR243" s="79" t="n"/>
      <c r="NS243" s="79" t="n"/>
      <c r="NT243" s="79" t="n"/>
      <c r="NU243" s="79" t="n"/>
      <c r="NX243" s="78" t="n">
        <v>7</v>
      </c>
      <c r="NY243" s="79" t="n"/>
      <c r="NZ243" s="79" t="n"/>
      <c r="OA243" s="79" t="n"/>
      <c r="OB243" s="79" t="n"/>
      <c r="OC243" s="79" t="n"/>
      <c r="OD243" s="79" t="n"/>
      <c r="OE243" s="79" t="n"/>
      <c r="OF243" s="79" t="n"/>
      <c r="OG243" s="79" t="n"/>
      <c r="OH243" s="79" t="n"/>
      <c r="OI243" s="79" t="n"/>
      <c r="OJ243" s="79" t="n"/>
      <c r="OK243" s="79" t="n"/>
      <c r="OL243" s="79" t="n"/>
      <c r="OM243" s="79" t="n"/>
      <c r="ON243" s="79" t="n"/>
      <c r="OO243" s="79" t="n"/>
      <c r="OP243" s="79" t="n"/>
      <c r="OQ243" s="79" t="n"/>
      <c r="OR243" s="79" t="n"/>
      <c r="OS243" s="79" t="n"/>
      <c r="OT243" s="79" t="n"/>
      <c r="OU243" s="79" t="n"/>
      <c r="OV243" s="79" t="n"/>
      <c r="OW243" s="79" t="n"/>
      <c r="OX243" s="79" t="n"/>
      <c r="OY243" s="79" t="n"/>
      <c r="OZ243" s="79" t="n"/>
      <c r="PA243" s="79" t="n"/>
      <c r="PB243" s="79" t="n"/>
      <c r="PC243" s="79" t="n"/>
      <c r="PD243" s="79" t="n"/>
      <c r="PE243" s="79" t="n"/>
      <c r="PF243" s="79" t="n"/>
      <c r="PG243" s="79" t="n"/>
      <c r="PH243" s="79" t="n"/>
      <c r="PI243" s="79" t="n"/>
      <c r="PJ243" s="79" t="n"/>
      <c r="PK243" s="79" t="n"/>
      <c r="PL243" s="79" t="n"/>
      <c r="PO243" s="78" t="n">
        <v>7</v>
      </c>
      <c r="PP243" s="79" t="n"/>
      <c r="PQ243" s="79" t="n"/>
      <c r="PR243" s="79" t="n"/>
      <c r="PS243" s="79" t="n"/>
      <c r="PT243" s="79" t="n"/>
      <c r="PU243" s="79" t="n"/>
      <c r="PV243" s="79" t="n"/>
      <c r="PW243" s="79" t="n"/>
      <c r="PX243" s="79" t="n"/>
      <c r="PY243" s="79" t="n"/>
      <c r="PZ243" s="79" t="n"/>
      <c r="QA243" s="79" t="n"/>
      <c r="QB243" s="79" t="n"/>
      <c r="QC243" s="79" t="n"/>
      <c r="QD243" s="79" t="n"/>
      <c r="QE243" s="79" t="n"/>
      <c r="QF243" s="79" t="n"/>
      <c r="QG243" s="79" t="n"/>
      <c r="QH243" s="79" t="n"/>
      <c r="QI243" s="79" t="n"/>
      <c r="QJ243" s="79" t="n"/>
      <c r="QK243" s="79" t="n"/>
      <c r="QL243" s="79" t="n"/>
      <c r="QM243" s="79" t="n"/>
      <c r="QN243" s="79" t="n"/>
      <c r="QO243" s="79" t="n"/>
      <c r="QP243" s="79" t="n"/>
      <c r="QQ243" s="79" t="n"/>
      <c r="QR243" s="79" t="n"/>
      <c r="QS243" s="79" t="n"/>
      <c r="QT243" s="79" t="n"/>
      <c r="QU243" s="79" t="n"/>
      <c r="QV243" s="79" t="n"/>
      <c r="QW243" s="79" t="n"/>
      <c r="QX243" s="79" t="n"/>
      <c r="QY243" s="79" t="n"/>
      <c r="QZ243" s="79" t="n"/>
      <c r="RA243" s="79" t="n"/>
      <c r="RB243" s="79" t="n"/>
      <c r="RC243" s="79" t="n"/>
      <c r="RF243" s="78" t="n">
        <v>7</v>
      </c>
      <c r="RG243" s="79" t="n"/>
      <c r="RH243" s="79" t="n"/>
      <c r="RI243" s="79" t="n"/>
      <c r="RJ243" s="79" t="n"/>
      <c r="RK243" s="79" t="n"/>
      <c r="RL243" s="79" t="n"/>
      <c r="RM243" s="79" t="n"/>
      <c r="RN243" s="79" t="n"/>
      <c r="RO243" s="79" t="n"/>
      <c r="RP243" s="79" t="n"/>
      <c r="RQ243" s="79" t="n"/>
      <c r="RR243" s="79" t="n"/>
      <c r="RS243" s="79" t="n"/>
      <c r="RT243" s="79" t="n"/>
      <c r="RU243" s="79" t="n"/>
      <c r="RV243" s="79" t="n"/>
      <c r="RW243" s="79" t="n"/>
      <c r="RX243" s="79" t="n"/>
      <c r="RY243" s="79" t="n"/>
      <c r="RZ243" s="79" t="n"/>
      <c r="SA243" s="79" t="n"/>
      <c r="SB243" s="79" t="n"/>
      <c r="SC243" s="79" t="n"/>
      <c r="SD243" s="79" t="n"/>
      <c r="SE243" s="79" t="n"/>
      <c r="SF243" s="79" t="n"/>
      <c r="SG243" s="79" t="n"/>
      <c r="SH243" s="79" t="n"/>
      <c r="SI243" s="79" t="n"/>
      <c r="SJ243" s="79" t="n"/>
      <c r="SK243" s="79" t="n"/>
      <c r="SL243" s="79" t="n"/>
      <c r="SM243" s="79" t="n"/>
      <c r="SN243" s="79" t="n"/>
      <c r="SO243" s="79" t="n"/>
      <c r="SP243" s="79" t="n"/>
      <c r="SQ243" s="79" t="n"/>
      <c r="SR243" s="79" t="n"/>
      <c r="SS243" s="79" t="n"/>
      <c r="ST243" s="79" t="n"/>
      <c r="SW243" s="78" t="n">
        <v>7</v>
      </c>
      <c r="SX243" s="79" t="n"/>
      <c r="SY243" s="79" t="n"/>
      <c r="SZ243" s="79" t="n"/>
      <c r="TA243" s="79" t="n"/>
      <c r="TB243" s="79" t="n"/>
      <c r="TC243" s="79" t="n"/>
      <c r="TD243" s="79" t="n"/>
      <c r="TE243" s="79" t="n"/>
      <c r="TF243" s="79" t="n"/>
      <c r="TG243" s="79" t="n"/>
      <c r="TH243" s="79" t="n"/>
      <c r="TI243" s="79" t="n"/>
      <c r="TJ243" s="79" t="n"/>
      <c r="TK243" s="79" t="n"/>
      <c r="TL243" s="79" t="n"/>
      <c r="TM243" s="79" t="n"/>
      <c r="TN243" s="79" t="n"/>
      <c r="TO243" s="79" t="n"/>
      <c r="TP243" s="79" t="n"/>
      <c r="TQ243" s="79" t="n"/>
      <c r="TR243" s="79" t="n"/>
      <c r="TS243" s="79" t="n"/>
      <c r="TT243" s="79" t="n"/>
      <c r="TU243" s="79" t="n"/>
      <c r="TV243" s="79" t="n"/>
      <c r="TW243" s="79" t="n"/>
      <c r="TX243" s="79" t="n"/>
      <c r="TY243" s="79" t="n"/>
      <c r="TZ243" s="79" t="n"/>
      <c r="UA243" s="79" t="n"/>
      <c r="UB243" s="79" t="n"/>
      <c r="UC243" s="79" t="n"/>
      <c r="UD243" s="79" t="n"/>
      <c r="UE243" s="79" t="n"/>
      <c r="UF243" s="79" t="n"/>
      <c r="UG243" s="79" t="n"/>
      <c r="UH243" s="79" t="n"/>
      <c r="UI243" s="79" t="n"/>
      <c r="UJ243" s="79" t="n"/>
      <c r="UK243" s="79" t="n"/>
      <c r="UN243" s="78" t="n">
        <v>7</v>
      </c>
      <c r="UO243" s="79" t="n"/>
      <c r="UP243" s="79" t="n"/>
      <c r="UQ243" s="79" t="n"/>
      <c r="UR243" s="79" t="n"/>
      <c r="US243" s="79" t="n"/>
      <c r="UT243" s="79" t="n"/>
      <c r="UU243" s="79" t="n"/>
      <c r="UV243" s="79" t="n"/>
      <c r="UW243" s="79" t="n"/>
      <c r="UX243" s="79" t="n"/>
      <c r="UY243" s="79" t="n"/>
      <c r="UZ243" s="79" t="n"/>
      <c r="VA243" s="79" t="n"/>
      <c r="VB243" s="79" t="n"/>
      <c r="VC243" s="79" t="n"/>
      <c r="VD243" s="79" t="n"/>
      <c r="VE243" s="79" t="n"/>
      <c r="VF243" s="79" t="n"/>
      <c r="VG243" s="79" t="n"/>
      <c r="VH243" s="79" t="n"/>
      <c r="VI243" s="79" t="n"/>
      <c r="VJ243" s="79" t="n"/>
      <c r="VK243" s="79" t="n"/>
      <c r="VL243" s="79" t="n"/>
      <c r="VM243" s="79" t="n"/>
      <c r="VN243" s="79" t="n"/>
      <c r="VO243" s="79" t="n"/>
      <c r="VP243" s="79" t="n"/>
      <c r="VQ243" s="79" t="n"/>
      <c r="VR243" s="79" t="n"/>
      <c r="VS243" s="79" t="n"/>
      <c r="VT243" s="79" t="n"/>
      <c r="VU243" s="79" t="n"/>
      <c r="VV243" s="79" t="n"/>
      <c r="VW243" s="79" t="n"/>
      <c r="VX243" s="79" t="n"/>
      <c r="VY243" s="79" t="n"/>
      <c r="VZ243" s="79" t="n"/>
      <c r="WA243" s="79" t="n"/>
      <c r="WB243" s="79" t="n"/>
      <c r="WE243" s="78" t="n">
        <v>7</v>
      </c>
      <c r="WF243" s="79" t="n"/>
      <c r="WG243" s="79" t="n"/>
      <c r="WH243" s="79" t="n"/>
      <c r="WI243" s="79" t="n"/>
      <c r="WJ243" s="79" t="n"/>
      <c r="WK243" s="79" t="n"/>
      <c r="WL243" s="79" t="n"/>
      <c r="WM243" s="79" t="n"/>
      <c r="WN243" s="79" t="n"/>
      <c r="WO243" s="79" t="n"/>
      <c r="WP243" s="79" t="n"/>
      <c r="WQ243" s="79" t="n"/>
      <c r="WR243" s="79" t="n"/>
      <c r="WS243" s="79" t="n"/>
      <c r="WT243" s="79" t="n"/>
      <c r="WU243" s="79" t="n"/>
      <c r="WV243" s="79" t="n"/>
      <c r="WW243" s="79" t="n"/>
      <c r="WX243" s="79" t="n"/>
      <c r="WY243" s="79" t="n"/>
      <c r="WZ243" s="79" t="n"/>
      <c r="XA243" s="79" t="n"/>
      <c r="XB243" s="79" t="n"/>
      <c r="XC243" s="79" t="n"/>
      <c r="XD243" s="79" t="n"/>
      <c r="XE243" s="79" t="n"/>
      <c r="XF243" s="79" t="n"/>
      <c r="XG243" s="79" t="n"/>
      <c r="XH243" s="79" t="n"/>
      <c r="XI243" s="79" t="n"/>
      <c r="XJ243" s="79" t="n"/>
      <c r="XK243" s="79" t="n"/>
      <c r="XL243" s="79" t="n"/>
      <c r="XM243" s="79" t="n"/>
      <c r="XN243" s="79" t="n"/>
      <c r="XO243" s="79" t="n"/>
      <c r="XP243" s="79" t="n"/>
      <c r="XQ243" s="79" t="n"/>
      <c r="XR243" s="79" t="n"/>
      <c r="XS243" s="79" t="n"/>
      <c r="XV243" s="78" t="n">
        <v>7</v>
      </c>
      <c r="XW243" s="79" t="n"/>
      <c r="XX243" s="79" t="n"/>
      <c r="XY243" s="79" t="n"/>
      <c r="XZ243" s="79" t="n"/>
      <c r="YA243" s="79" t="n"/>
      <c r="YB243" s="79" t="n"/>
      <c r="YC243" s="79" t="n"/>
      <c r="YD243" s="79" t="n"/>
      <c r="YE243" s="79" t="n"/>
      <c r="YF243" s="79" t="n"/>
      <c r="YG243" s="79" t="n"/>
      <c r="YH243" s="79" t="n"/>
      <c r="YI243" s="79" t="n"/>
      <c r="YJ243" s="79" t="n"/>
      <c r="YK243" s="79" t="n"/>
      <c r="YL243" s="79" t="n"/>
      <c r="YM243" s="79" t="n"/>
      <c r="YN243" s="79" t="n"/>
      <c r="YO243" s="79" t="n"/>
      <c r="YP243" s="79" t="n"/>
      <c r="YQ243" s="79" t="n"/>
      <c r="YR243" s="79" t="n"/>
      <c r="YS243" s="79" t="n"/>
      <c r="YT243" s="79" t="n"/>
      <c r="YU243" s="79" t="n"/>
      <c r="YV243" s="79" t="n"/>
      <c r="YW243" s="79" t="n"/>
      <c r="YX243" s="79" t="n"/>
      <c r="YY243" s="79" t="n"/>
      <c r="YZ243" s="79" t="n"/>
      <c r="ZA243" s="79" t="n"/>
      <c r="ZB243" s="79" t="n"/>
      <c r="ZC243" s="79" t="n"/>
      <c r="ZD243" s="79" t="n"/>
      <c r="ZE243" s="79" t="n"/>
      <c r="ZF243" s="79" t="n"/>
      <c r="ZG243" s="79" t="n"/>
      <c r="ZH243" s="79" t="n"/>
      <c r="ZI243" s="79" t="n"/>
      <c r="ZJ243" s="79" t="n"/>
      <c r="ZM243" s="78" t="n">
        <v>7</v>
      </c>
      <c r="ZN243" s="79" t="n"/>
      <c r="ZO243" s="79" t="n"/>
      <c r="ZP243" s="79" t="n"/>
      <c r="ZQ243" s="79" t="n"/>
      <c r="ZR243" s="79" t="n"/>
      <c r="ZS243" s="79" t="n"/>
      <c r="ZT243" s="79" t="n"/>
      <c r="ZU243" s="79" t="n"/>
      <c r="ZV243" s="79" t="n"/>
      <c r="ZW243" s="79" t="n"/>
      <c r="ZX243" s="79" t="n"/>
      <c r="ZY243" s="79" t="n"/>
      <c r="ZZ243" s="79" t="n"/>
      <c r="AAA243" s="79" t="n"/>
      <c r="AAB243" s="79" t="n"/>
      <c r="AAC243" s="79" t="n"/>
      <c r="AAD243" s="79" t="n"/>
      <c r="AAE243" s="79" t="n"/>
      <c r="AAF243" s="79" t="n"/>
      <c r="AAG243" s="79" t="n"/>
      <c r="AAH243" s="79" t="n"/>
      <c r="AAI243" s="79" t="n"/>
      <c r="AAJ243" s="79" t="n"/>
      <c r="AAK243" s="79" t="n"/>
      <c r="AAL243" s="79" t="n"/>
      <c r="AAM243" s="79" t="n"/>
      <c r="AAN243" s="79" t="n"/>
      <c r="AAO243" s="79" t="n"/>
      <c r="AAP243" s="79" t="n"/>
      <c r="AAQ243" s="79" t="n"/>
      <c r="AAR243" s="79" t="n"/>
      <c r="AAS243" s="79" t="n"/>
      <c r="AAT243" s="79" t="n"/>
      <c r="AAU243" s="79" t="n"/>
      <c r="AAV243" s="79" t="n"/>
      <c r="AAW243" s="79" t="n"/>
      <c r="AAX243" s="79" t="n"/>
      <c r="AAY243" s="79" t="n"/>
      <c r="AAZ243" s="79" t="n"/>
      <c r="ABA243" s="79" t="n"/>
      <c r="ABD243" s="78" t="n">
        <v>7</v>
      </c>
      <c r="ABE243" s="79" t="n"/>
      <c r="ABF243" s="79" t="n"/>
      <c r="ABG243" s="79" t="n"/>
      <c r="ABH243" s="79" t="n"/>
      <c r="ABI243" s="79" t="n"/>
      <c r="ABJ243" s="79" t="n"/>
      <c r="ABK243" s="79" t="n"/>
      <c r="ABL243" s="79" t="n"/>
      <c r="ABM243" s="79" t="n"/>
      <c r="ABN243" s="79" t="n"/>
      <c r="ABO243" s="79" t="n"/>
      <c r="ABP243" s="79" t="n"/>
      <c r="ABQ243" s="79" t="n"/>
      <c r="ABR243" s="79" t="n"/>
      <c r="ABS243" s="79" t="n"/>
      <c r="ABT243" s="79" t="n"/>
      <c r="ABU243" s="79" t="n"/>
      <c r="ABV243" s="79" t="n"/>
      <c r="ABW243" s="79" t="n"/>
      <c r="ABX243" s="79" t="n"/>
      <c r="ABY243" s="79" t="n"/>
      <c r="ABZ243" s="79" t="n"/>
      <c r="ACA243" s="79" t="n"/>
      <c r="ACB243" s="79" t="n"/>
      <c r="ACC243" s="79" t="n"/>
      <c r="ACD243" s="79" t="n"/>
      <c r="ACE243" s="79" t="n"/>
      <c r="ACF243" s="79" t="n"/>
      <c r="ACG243" s="79" t="n"/>
      <c r="ACH243" s="79" t="n"/>
      <c r="ACI243" s="79" t="n"/>
      <c r="ACJ243" s="79" t="n"/>
      <c r="ACK243" s="79" t="n"/>
      <c r="ACL243" s="79" t="n"/>
      <c r="ACM243" s="79" t="n"/>
      <c r="ACN243" s="79" t="n"/>
      <c r="ACO243" s="79" t="n"/>
      <c r="ACP243" s="79" t="n"/>
      <c r="ACQ243" s="79" t="n"/>
      <c r="ACR243" s="79" t="n"/>
      <c r="ACU243" s="78" t="n">
        <v>7</v>
      </c>
      <c r="ACV243" s="79" t="n"/>
      <c r="ACW243" s="79" t="n"/>
      <c r="ACX243" s="79" t="n"/>
      <c r="ACY243" s="79" t="n"/>
      <c r="ACZ243" s="79" t="n"/>
      <c r="ADA243" s="79" t="n"/>
      <c r="ADB243" s="79" t="n"/>
      <c r="ADC243" s="79" t="n"/>
      <c r="ADD243" s="79" t="n"/>
      <c r="ADE243" s="79" t="n"/>
      <c r="ADF243" s="79" t="n"/>
      <c r="ADG243" s="79" t="n"/>
      <c r="ADH243" s="79" t="n"/>
      <c r="ADI243" s="79" t="n"/>
      <c r="ADJ243" s="79" t="n"/>
      <c r="ADK243" s="79" t="n"/>
      <c r="ADL243" s="79" t="n"/>
      <c r="ADM243" s="79" t="n"/>
      <c r="ADN243" s="79" t="n"/>
      <c r="ADO243" s="79" t="n"/>
      <c r="ADP243" s="79" t="n"/>
      <c r="ADQ243" s="79" t="n"/>
      <c r="ADR243" s="79" t="n"/>
      <c r="ADS243" s="79" t="n"/>
      <c r="ADT243" s="79" t="n"/>
      <c r="ADU243" s="79" t="n"/>
      <c r="ADV243" s="79" t="n"/>
      <c r="ADW243" s="79" t="n"/>
      <c r="ADX243" s="79" t="n"/>
      <c r="ADY243" s="79" t="n"/>
      <c r="ADZ243" s="79" t="n"/>
      <c r="AEA243" s="79" t="n"/>
      <c r="AEB243" s="79" t="n"/>
      <c r="AEC243" s="79" t="n"/>
      <c r="AED243" s="79" t="n"/>
      <c r="AEE243" s="79" t="n"/>
      <c r="AEF243" s="79" t="n"/>
      <c r="AEG243" s="79" t="n"/>
      <c r="AEH243" s="79" t="n"/>
      <c r="AEI243" s="79" t="n"/>
      <c r="AEL243" s="78" t="n">
        <v>7</v>
      </c>
      <c r="AEM243" s="79" t="n"/>
      <c r="AEN243" s="79" t="n"/>
      <c r="AEO243" s="79" t="n"/>
      <c r="AEP243" s="79" t="n"/>
      <c r="AEQ243" s="79" t="n"/>
      <c r="AER243" s="79" t="n"/>
      <c r="AES243" s="79" t="n"/>
      <c r="AET243" s="79" t="n"/>
      <c r="AEU243" s="79" t="n"/>
      <c r="AEV243" s="79" t="n"/>
      <c r="AEW243" s="79" t="n"/>
      <c r="AEX243" s="79" t="n"/>
      <c r="AEY243" s="79" t="n"/>
      <c r="AEZ243" s="79" t="n"/>
      <c r="AFA243" s="79" t="n"/>
      <c r="AFB243" s="79" t="n"/>
      <c r="AFC243" s="79" t="n"/>
      <c r="AFD243" s="79" t="n"/>
      <c r="AFE243" s="79" t="n"/>
      <c r="AFF243" s="79" t="n"/>
      <c r="AFG243" s="79" t="n"/>
      <c r="AFH243" s="79" t="n"/>
      <c r="AFI243" s="79" t="n"/>
      <c r="AFJ243" s="79" t="n"/>
      <c r="AFK243" s="79" t="n"/>
      <c r="AFL243" s="79" t="n"/>
      <c r="AFM243" s="79" t="n"/>
      <c r="AFN243" s="79" t="n"/>
      <c r="AFO243" s="79" t="n"/>
      <c r="AFP243" s="79" t="n"/>
      <c r="AFQ243" s="79" t="n"/>
      <c r="AFR243" s="79" t="n"/>
      <c r="AFS243" s="79" t="n"/>
      <c r="AFT243" s="79" t="n"/>
      <c r="AFU243" s="79" t="n"/>
      <c r="AFV243" s="79" t="n"/>
      <c r="AFW243" s="79" t="n"/>
      <c r="AFX243" s="79" t="n"/>
      <c r="AFY243" s="79" t="n"/>
      <c r="AFZ243" s="79" t="n"/>
    </row>
    <row r="244">
      <c r="A244" s="78" t="n">
        <v>8</v>
      </c>
      <c r="B244" s="79" t="n"/>
      <c r="C244" s="79" t="n"/>
      <c r="D244" s="79" t="n"/>
      <c r="E244" s="79" t="n"/>
      <c r="F244" s="79" t="n"/>
      <c r="G244" s="79" t="n"/>
      <c r="H244" s="79" t="n"/>
      <c r="I244" s="79" t="n"/>
      <c r="J244" s="79" t="n"/>
      <c r="K244" s="79" t="n"/>
      <c r="L244" s="79" t="n"/>
      <c r="M244" s="79" t="n"/>
      <c r="N244" s="79" t="n"/>
      <c r="O244" s="79" t="n"/>
      <c r="P244" s="79" t="n"/>
      <c r="Q244" s="79" t="n"/>
      <c r="R244" s="79" t="n"/>
      <c r="S244" s="79" t="n"/>
      <c r="T244" s="79" t="n"/>
      <c r="U244" s="79" t="n"/>
      <c r="V244" s="79" t="n"/>
      <c r="W244" s="79" t="n"/>
      <c r="X244" s="79" t="n"/>
      <c r="Y244" s="79" t="n"/>
      <c r="Z244" s="79" t="n"/>
      <c r="AA244" s="79" t="n"/>
      <c r="AB244" s="79" t="n"/>
      <c r="AC244" s="79" t="n"/>
      <c r="AD244" s="79" t="n"/>
      <c r="AE244" s="79" t="n"/>
      <c r="AF244" s="79" t="n"/>
      <c r="AG244" s="79" t="n"/>
      <c r="AH244" s="79" t="n"/>
      <c r="AI244" s="79" t="n"/>
      <c r="AJ244" s="79" t="n"/>
      <c r="AK244" s="79" t="n"/>
      <c r="AL244" s="79" t="n"/>
      <c r="AM244" s="79" t="n"/>
      <c r="AN244" s="79" t="n"/>
      <c r="AO244" s="79" t="n"/>
      <c r="AR244" s="78" t="n">
        <v>8</v>
      </c>
      <c r="AS244" s="79" t="n"/>
      <c r="AT244" s="79" t="n"/>
      <c r="AU244" s="79" t="n"/>
      <c r="AV244" s="79" t="n"/>
      <c r="AW244" s="79" t="n"/>
      <c r="AX244" s="79" t="n"/>
      <c r="AY244" s="79" t="n"/>
      <c r="AZ244" s="79" t="n"/>
      <c r="BA244" s="79" t="n"/>
      <c r="BB244" s="79" t="n"/>
      <c r="BC244" s="79" t="n"/>
      <c r="BD244" s="79" t="n"/>
      <c r="BE244" s="79" t="n"/>
      <c r="BF244" s="79" t="n"/>
      <c r="BG244" s="79" t="n"/>
      <c r="BH244" s="79" t="n"/>
      <c r="BI244" s="79" t="n"/>
      <c r="BJ244" s="79" t="n"/>
      <c r="BK244" s="79" t="n"/>
      <c r="BL244" s="79" t="n"/>
      <c r="BM244" s="79" t="n"/>
      <c r="BN244" s="79" t="n"/>
      <c r="BO244" s="79" t="n"/>
      <c r="BP244" s="79" t="n"/>
      <c r="BQ244" s="79" t="n"/>
      <c r="BR244" s="79" t="n"/>
      <c r="BS244" s="79" t="n"/>
      <c r="BT244" s="79" t="n"/>
      <c r="BU244" s="79" t="n"/>
      <c r="BV244" s="79" t="n"/>
      <c r="BW244" s="79" t="n"/>
      <c r="BX244" s="79" t="n"/>
      <c r="BY244" s="79" t="n"/>
      <c r="BZ244" s="79" t="n"/>
      <c r="CA244" s="79" t="n"/>
      <c r="CB244" s="79" t="n"/>
      <c r="CC244" s="79" t="n"/>
      <c r="CD244" s="79" t="n"/>
      <c r="CE244" s="79" t="n"/>
      <c r="CF244" s="79" t="n"/>
      <c r="CI244" s="78" t="n">
        <v>8</v>
      </c>
      <c r="CJ244" s="79" t="n"/>
      <c r="CK244" s="79" t="n"/>
      <c r="CL244" s="79" t="n"/>
      <c r="CM244" s="79" t="n"/>
      <c r="CN244" s="79" t="n"/>
      <c r="CO244" s="79" t="n"/>
      <c r="CP244" s="79" t="n"/>
      <c r="CQ244" s="79" t="n"/>
      <c r="CR244" s="79" t="n"/>
      <c r="CS244" s="79" t="n"/>
      <c r="CT244" s="79" t="n"/>
      <c r="CU244" s="79" t="n"/>
      <c r="CV244" s="79" t="n"/>
      <c r="CW244" s="79" t="n"/>
      <c r="CX244" s="79" t="n"/>
      <c r="CY244" s="79" t="n"/>
      <c r="CZ244" s="79" t="n"/>
      <c r="DA244" s="79" t="n"/>
      <c r="DB244" s="79" t="n"/>
      <c r="DC244" s="79" t="n"/>
      <c r="DD244" s="79" t="n"/>
      <c r="DE244" s="79" t="n"/>
      <c r="DF244" s="79" t="n"/>
      <c r="DG244" s="79" t="n"/>
      <c r="DH244" s="79" t="n"/>
      <c r="DI244" s="79" t="n"/>
      <c r="DJ244" s="79" t="n"/>
      <c r="DK244" s="79" t="n"/>
      <c r="DL244" s="79" t="n"/>
      <c r="DM244" s="79" t="n"/>
      <c r="DN244" s="79" t="n"/>
      <c r="DO244" s="79" t="n"/>
      <c r="DP244" s="79" t="n"/>
      <c r="DQ244" s="79" t="n"/>
      <c r="DR244" s="79" t="n"/>
      <c r="DS244" s="79" t="n"/>
      <c r="DT244" s="79" t="n"/>
      <c r="DU244" s="79" t="n"/>
      <c r="DV244" s="79" t="n"/>
      <c r="DW244" s="79" t="n"/>
      <c r="DZ244" s="78" t="n">
        <v>8</v>
      </c>
      <c r="EA244" s="79" t="n"/>
      <c r="EB244" s="79" t="n"/>
      <c r="EC244" s="79" t="n"/>
      <c r="ED244" s="79" t="n"/>
      <c r="EE244" s="79" t="n"/>
      <c r="EF244" s="79" t="n"/>
      <c r="EG244" s="79" t="n"/>
      <c r="EH244" s="79" t="n"/>
      <c r="EI244" s="79" t="n"/>
      <c r="EJ244" s="79" t="n"/>
      <c r="EK244" s="79" t="n"/>
      <c r="EL244" s="79" t="n"/>
      <c r="EM244" s="79" t="n"/>
      <c r="EN244" s="79" t="n"/>
      <c r="EO244" s="79" t="n"/>
      <c r="EP244" s="79" t="n"/>
      <c r="EQ244" s="79" t="n"/>
      <c r="ER244" s="79" t="n"/>
      <c r="ES244" s="79" t="n"/>
      <c r="ET244" s="79" t="n"/>
      <c r="EU244" s="79" t="n"/>
      <c r="EV244" s="79" t="n"/>
      <c r="EW244" s="79" t="n"/>
      <c r="EX244" s="79" t="n"/>
      <c r="EY244" s="79" t="n"/>
      <c r="EZ244" s="79" t="n"/>
      <c r="FA244" s="79" t="n"/>
      <c r="FB244" s="79" t="n"/>
      <c r="FC244" s="79" t="n"/>
      <c r="FD244" s="79" t="n"/>
      <c r="FE244" s="79" t="n"/>
      <c r="FF244" s="79" t="n"/>
      <c r="FG244" s="79" t="n"/>
      <c r="FH244" s="79" t="n"/>
      <c r="FI244" s="79" t="n"/>
      <c r="FJ244" s="79" t="n"/>
      <c r="FK244" s="79" t="n"/>
      <c r="FL244" s="79" t="n"/>
      <c r="FM244" s="79" t="n"/>
      <c r="FN244" s="79" t="n"/>
      <c r="FQ244" s="78" t="n">
        <v>8</v>
      </c>
      <c r="FR244" s="79" t="n"/>
      <c r="FS244" s="79" t="n"/>
      <c r="FT244" s="79" t="n"/>
      <c r="FU244" s="79" t="n"/>
      <c r="FV244" s="79" t="n"/>
      <c r="FW244" s="79" t="n"/>
      <c r="FX244" s="79" t="n"/>
      <c r="FY244" s="79" t="n"/>
      <c r="FZ244" s="79" t="n"/>
      <c r="GA244" s="79" t="n"/>
      <c r="GB244" s="79" t="n"/>
      <c r="GC244" s="79" t="n"/>
      <c r="GD244" s="79" t="n"/>
      <c r="GE244" s="79" t="n"/>
      <c r="GF244" s="79" t="n"/>
      <c r="GG244" s="79" t="n"/>
      <c r="GH244" s="79" t="n"/>
      <c r="GI244" s="79" t="n"/>
      <c r="GJ244" s="79" t="n"/>
      <c r="GK244" s="79" t="n"/>
      <c r="GL244" s="79" t="n"/>
      <c r="GM244" s="79" t="n"/>
      <c r="GN244" s="79" t="n"/>
      <c r="GO244" s="79" t="n"/>
      <c r="GP244" s="79" t="n"/>
      <c r="GQ244" s="79" t="n"/>
      <c r="GR244" s="79" t="n"/>
      <c r="GS244" s="79" t="n"/>
      <c r="GT244" s="79" t="n"/>
      <c r="GU244" s="79" t="n"/>
      <c r="GV244" s="79" t="n"/>
      <c r="GW244" s="79" t="n"/>
      <c r="GX244" s="79" t="n"/>
      <c r="GY244" s="79" t="n"/>
      <c r="GZ244" s="79" t="n"/>
      <c r="HA244" s="79" t="n"/>
      <c r="HB244" s="79" t="n"/>
      <c r="HC244" s="79" t="n"/>
      <c r="HD244" s="79" t="n"/>
      <c r="HE244" s="79" t="n"/>
      <c r="HH244" s="78" t="n">
        <v>8</v>
      </c>
      <c r="HI244" s="79" t="n"/>
      <c r="HJ244" s="79" t="n"/>
      <c r="HK244" s="79" t="n"/>
      <c r="HL244" s="79" t="n"/>
      <c r="HM244" s="79" t="n"/>
      <c r="HN244" s="79" t="n"/>
      <c r="HO244" s="79" t="n"/>
      <c r="HP244" s="79" t="n"/>
      <c r="HQ244" s="79" t="n"/>
      <c r="HR244" s="79" t="n"/>
      <c r="HS244" s="79" t="n"/>
      <c r="HT244" s="79" t="n"/>
      <c r="HU244" s="79" t="n"/>
      <c r="HV244" s="79" t="n"/>
      <c r="HW244" s="79" t="n"/>
      <c r="HX244" s="79" t="n"/>
      <c r="HY244" s="79" t="n"/>
      <c r="HZ244" s="79" t="n"/>
      <c r="IA244" s="79" t="n"/>
      <c r="IB244" s="79" t="n"/>
      <c r="IC244" s="79" t="n"/>
      <c r="ID244" s="79" t="n"/>
      <c r="IE244" s="79" t="n"/>
      <c r="IF244" s="79" t="n"/>
      <c r="IG244" s="79" t="n"/>
      <c r="IH244" s="79" t="n"/>
      <c r="II244" s="79" t="n"/>
      <c r="IJ244" s="79" t="n"/>
      <c r="IK244" s="79" t="n"/>
      <c r="IL244" s="79" t="n"/>
      <c r="IM244" s="79" t="n"/>
      <c r="IN244" s="79" t="n"/>
      <c r="IO244" s="79" t="n"/>
      <c r="IP244" s="79" t="n"/>
      <c r="IQ244" s="79" t="n"/>
      <c r="IR244" s="79" t="n"/>
      <c r="IS244" s="79" t="n"/>
      <c r="IT244" s="79" t="n"/>
      <c r="IU244" s="79" t="n"/>
      <c r="IV244" s="79" t="n"/>
      <c r="IY244" s="78" t="n">
        <v>8</v>
      </c>
      <c r="IZ244" s="79" t="n"/>
      <c r="JA244" s="79" t="n"/>
      <c r="JB244" s="79" t="n"/>
      <c r="JC244" s="79" t="n"/>
      <c r="JD244" s="79" t="n"/>
      <c r="JE244" s="79" t="n"/>
      <c r="JF244" s="79" t="n"/>
      <c r="JG244" s="79" t="n"/>
      <c r="JH244" s="79" t="n"/>
      <c r="JI244" s="79" t="n"/>
      <c r="JJ244" s="79" t="n"/>
      <c r="JK244" s="79" t="n"/>
      <c r="JL244" s="79" t="n"/>
      <c r="JM244" s="79" t="n"/>
      <c r="JN244" s="79" t="n"/>
      <c r="JO244" s="79" t="n"/>
      <c r="JP244" s="79" t="n"/>
      <c r="JQ244" s="79" t="n"/>
      <c r="JR244" s="79" t="n"/>
      <c r="JS244" s="79" t="n"/>
      <c r="JT244" s="79" t="n"/>
      <c r="JU244" s="79" t="n"/>
      <c r="JV244" s="79" t="n"/>
      <c r="JW244" s="79" t="n"/>
      <c r="JX244" s="79" t="n"/>
      <c r="JY244" s="79" t="n"/>
      <c r="JZ244" s="79" t="n"/>
      <c r="KA244" s="79" t="n"/>
      <c r="KB244" s="79" t="n"/>
      <c r="KC244" s="79" t="n"/>
      <c r="KD244" s="79" t="n"/>
      <c r="KE244" s="79" t="n"/>
      <c r="KF244" s="79" t="n"/>
      <c r="KG244" s="79" t="n"/>
      <c r="KH244" s="79" t="n"/>
      <c r="KI244" s="79" t="n"/>
      <c r="KJ244" s="79" t="n"/>
      <c r="KK244" s="79" t="n"/>
      <c r="KL244" s="79" t="n"/>
      <c r="KM244" s="79" t="n"/>
      <c r="KP244" s="78" t="n">
        <v>8</v>
      </c>
      <c r="KQ244" s="79" t="n"/>
      <c r="KR244" s="79" t="n"/>
      <c r="KS244" s="79" t="n"/>
      <c r="KT244" s="79" t="n"/>
      <c r="KU244" s="79" t="n"/>
      <c r="KV244" s="79" t="n"/>
      <c r="KW244" s="79" t="n"/>
      <c r="KX244" s="79" t="n"/>
      <c r="KY244" s="79" t="n"/>
      <c r="KZ244" s="79" t="n"/>
      <c r="LA244" s="79" t="n"/>
      <c r="LB244" s="79" t="n"/>
      <c r="LC244" s="79" t="n"/>
      <c r="LD244" s="79" t="n"/>
      <c r="LE244" s="79" t="n"/>
      <c r="LF244" s="79" t="n"/>
      <c r="LG244" s="79" t="n"/>
      <c r="LH244" s="79" t="n"/>
      <c r="LI244" s="79" t="n"/>
      <c r="LJ244" s="79" t="n"/>
      <c r="LK244" s="79" t="n"/>
      <c r="LL244" s="79" t="n"/>
      <c r="LM244" s="79" t="n"/>
      <c r="LN244" s="79" t="n"/>
      <c r="LO244" s="79" t="n"/>
      <c r="LP244" s="79" t="n"/>
      <c r="LQ244" s="79" t="n"/>
      <c r="LR244" s="79" t="n"/>
      <c r="LS244" s="79" t="n"/>
      <c r="LT244" s="79" t="n"/>
      <c r="LU244" s="79" t="n"/>
      <c r="LV244" s="79" t="n"/>
      <c r="LW244" s="79" t="n"/>
      <c r="LX244" s="79" t="n"/>
      <c r="LY244" s="79" t="n"/>
      <c r="LZ244" s="79" t="n"/>
      <c r="MA244" s="79" t="n"/>
      <c r="MB244" s="79" t="n"/>
      <c r="MC244" s="79" t="n"/>
      <c r="MD244" s="79" t="n"/>
      <c r="MG244" s="78" t="n">
        <v>8</v>
      </c>
      <c r="MH244" s="79" t="n"/>
      <c r="MI244" s="79" t="n"/>
      <c r="MJ244" s="79" t="n"/>
      <c r="MK244" s="79" t="n"/>
      <c r="ML244" s="79" t="n"/>
      <c r="MM244" s="79" t="n"/>
      <c r="MN244" s="79" t="n"/>
      <c r="MO244" s="79" t="n"/>
      <c r="MP244" s="79" t="n"/>
      <c r="MQ244" s="79" t="n"/>
      <c r="MR244" s="79" t="n"/>
      <c r="MS244" s="79" t="n"/>
      <c r="MT244" s="79" t="n"/>
      <c r="MU244" s="79" t="n"/>
      <c r="MV244" s="79" t="n"/>
      <c r="MW244" s="79" t="n"/>
      <c r="MX244" s="79" t="n"/>
      <c r="MY244" s="79" t="n"/>
      <c r="MZ244" s="79" t="n"/>
      <c r="NA244" s="79" t="n"/>
      <c r="NB244" s="79" t="n"/>
      <c r="NC244" s="79" t="n"/>
      <c r="ND244" s="79" t="n"/>
      <c r="NE244" s="79" t="n"/>
      <c r="NF244" s="79" t="n"/>
      <c r="NG244" s="79" t="n"/>
      <c r="NH244" s="79" t="n"/>
      <c r="NI244" s="79" t="n"/>
      <c r="NJ244" s="79" t="n"/>
      <c r="NK244" s="79" t="n"/>
      <c r="NL244" s="79" t="n"/>
      <c r="NM244" s="79" t="n"/>
      <c r="NN244" s="79" t="n"/>
      <c r="NO244" s="79" t="n"/>
      <c r="NP244" s="79" t="n"/>
      <c r="NQ244" s="79" t="n"/>
      <c r="NR244" s="79" t="n"/>
      <c r="NS244" s="79" t="n"/>
      <c r="NT244" s="79" t="n"/>
      <c r="NU244" s="79" t="n"/>
      <c r="NX244" s="78" t="n">
        <v>8</v>
      </c>
      <c r="NY244" s="79" t="n"/>
      <c r="NZ244" s="79" t="n"/>
      <c r="OA244" s="79" t="n"/>
      <c r="OB244" s="79" t="n"/>
      <c r="OC244" s="79" t="n"/>
      <c r="OD244" s="79" t="n"/>
      <c r="OE244" s="79" t="n"/>
      <c r="OF244" s="79" t="n"/>
      <c r="OG244" s="79" t="n"/>
      <c r="OH244" s="79" t="n"/>
      <c r="OI244" s="79" t="n"/>
      <c r="OJ244" s="79" t="n"/>
      <c r="OK244" s="79" t="n"/>
      <c r="OL244" s="79" t="n"/>
      <c r="OM244" s="79" t="n"/>
      <c r="ON244" s="79" t="n"/>
      <c r="OO244" s="79" t="n"/>
      <c r="OP244" s="79" t="n"/>
      <c r="OQ244" s="79" t="n"/>
      <c r="OR244" s="79" t="n"/>
      <c r="OS244" s="79" t="n"/>
      <c r="OT244" s="79" t="n"/>
      <c r="OU244" s="79" t="n"/>
      <c r="OV244" s="79" t="n"/>
      <c r="OW244" s="79" t="n"/>
      <c r="OX244" s="79" t="n"/>
      <c r="OY244" s="79" t="n"/>
      <c r="OZ244" s="79" t="n"/>
      <c r="PA244" s="79" t="n"/>
      <c r="PB244" s="79" t="n"/>
      <c r="PC244" s="79" t="n"/>
      <c r="PD244" s="79" t="n"/>
      <c r="PE244" s="79" t="n"/>
      <c r="PF244" s="79" t="n"/>
      <c r="PG244" s="79" t="n"/>
      <c r="PH244" s="79" t="n"/>
      <c r="PI244" s="79" t="n"/>
      <c r="PJ244" s="79" t="n"/>
      <c r="PK244" s="79" t="n"/>
      <c r="PL244" s="79" t="n"/>
      <c r="PO244" s="78" t="n">
        <v>8</v>
      </c>
      <c r="PP244" s="79" t="n"/>
      <c r="PQ244" s="79" t="n"/>
      <c r="PR244" s="79" t="n"/>
      <c r="PS244" s="79" t="n"/>
      <c r="PT244" s="79" t="n"/>
      <c r="PU244" s="79" t="n"/>
      <c r="PV244" s="79" t="n"/>
      <c r="PW244" s="79" t="n"/>
      <c r="PX244" s="79" t="n"/>
      <c r="PY244" s="79" t="n"/>
      <c r="PZ244" s="79" t="n"/>
      <c r="QA244" s="79" t="n"/>
      <c r="QB244" s="79" t="n"/>
      <c r="QC244" s="79" t="n"/>
      <c r="QD244" s="79" t="n"/>
      <c r="QE244" s="79" t="n"/>
      <c r="QF244" s="79" t="n"/>
      <c r="QG244" s="79" t="n"/>
      <c r="QH244" s="79" t="n"/>
      <c r="QI244" s="79" t="n"/>
      <c r="QJ244" s="79" t="n"/>
      <c r="QK244" s="79" t="n"/>
      <c r="QL244" s="79" t="n"/>
      <c r="QM244" s="79" t="n"/>
      <c r="QN244" s="79" t="n"/>
      <c r="QO244" s="79" t="n"/>
      <c r="QP244" s="79" t="n"/>
      <c r="QQ244" s="79" t="n"/>
      <c r="QR244" s="79" t="n"/>
      <c r="QS244" s="79" t="n"/>
      <c r="QT244" s="79" t="n"/>
      <c r="QU244" s="79" t="n"/>
      <c r="QV244" s="79" t="n"/>
      <c r="QW244" s="79" t="n"/>
      <c r="QX244" s="79" t="n"/>
      <c r="QY244" s="79" t="n"/>
      <c r="QZ244" s="79" t="n"/>
      <c r="RA244" s="79" t="n"/>
      <c r="RB244" s="79" t="n"/>
      <c r="RC244" s="79" t="n"/>
      <c r="RF244" s="78" t="n">
        <v>8</v>
      </c>
      <c r="RG244" s="79" t="n"/>
      <c r="RH244" s="79" t="n"/>
      <c r="RI244" s="79" t="n"/>
      <c r="RJ244" s="79" t="n"/>
      <c r="RK244" s="79" t="n"/>
      <c r="RL244" s="79" t="n"/>
      <c r="RM244" s="79" t="n"/>
      <c r="RN244" s="79" t="n"/>
      <c r="RO244" s="79" t="n"/>
      <c r="RP244" s="79" t="n"/>
      <c r="RQ244" s="79" t="n"/>
      <c r="RR244" s="79" t="n"/>
      <c r="RS244" s="79" t="n"/>
      <c r="RT244" s="79" t="n"/>
      <c r="RU244" s="79" t="n"/>
      <c r="RV244" s="79" t="n"/>
      <c r="RW244" s="79" t="n"/>
      <c r="RX244" s="79" t="n"/>
      <c r="RY244" s="79" t="n"/>
      <c r="RZ244" s="79" t="n"/>
      <c r="SA244" s="79" t="n"/>
      <c r="SB244" s="79" t="n"/>
      <c r="SC244" s="79" t="n"/>
      <c r="SD244" s="79" t="n"/>
      <c r="SE244" s="79" t="n"/>
      <c r="SF244" s="79" t="n"/>
      <c r="SG244" s="79" t="n"/>
      <c r="SH244" s="79" t="n"/>
      <c r="SI244" s="79" t="n"/>
      <c r="SJ244" s="79" t="n"/>
      <c r="SK244" s="79" t="n"/>
      <c r="SL244" s="79" t="n"/>
      <c r="SM244" s="79" t="n"/>
      <c r="SN244" s="79" t="n"/>
      <c r="SO244" s="79" t="n"/>
      <c r="SP244" s="79" t="n"/>
      <c r="SQ244" s="79" t="n"/>
      <c r="SR244" s="79" t="n"/>
      <c r="SS244" s="79" t="n"/>
      <c r="ST244" s="79" t="n"/>
      <c r="SW244" s="78" t="n">
        <v>8</v>
      </c>
      <c r="SX244" s="79" t="n"/>
      <c r="SY244" s="79" t="n"/>
      <c r="SZ244" s="79" t="n"/>
      <c r="TA244" s="79" t="n"/>
      <c r="TB244" s="79" t="n"/>
      <c r="TC244" s="79" t="n"/>
      <c r="TD244" s="79" t="n"/>
      <c r="TE244" s="79" t="n"/>
      <c r="TF244" s="79" t="n"/>
      <c r="TG244" s="79" t="n"/>
      <c r="TH244" s="79" t="n"/>
      <c r="TI244" s="79" t="n"/>
      <c r="TJ244" s="79" t="n"/>
      <c r="TK244" s="79" t="n"/>
      <c r="TL244" s="79" t="n"/>
      <c r="TM244" s="79" t="n"/>
      <c r="TN244" s="79" t="n"/>
      <c r="TO244" s="79" t="n"/>
      <c r="TP244" s="79" t="n"/>
      <c r="TQ244" s="79" t="n"/>
      <c r="TR244" s="79" t="n"/>
      <c r="TS244" s="79" t="n"/>
      <c r="TT244" s="79" t="n"/>
      <c r="TU244" s="79" t="n"/>
      <c r="TV244" s="79" t="n"/>
      <c r="TW244" s="79" t="n"/>
      <c r="TX244" s="79" t="n"/>
      <c r="TY244" s="79" t="n"/>
      <c r="TZ244" s="79" t="n"/>
      <c r="UA244" s="79" t="n"/>
      <c r="UB244" s="79" t="n"/>
      <c r="UC244" s="79" t="n"/>
      <c r="UD244" s="79" t="n"/>
      <c r="UE244" s="79" t="n"/>
      <c r="UF244" s="79" t="n"/>
      <c r="UG244" s="79" t="n"/>
      <c r="UH244" s="79" t="n"/>
      <c r="UI244" s="79" t="n"/>
      <c r="UJ244" s="79" t="n"/>
      <c r="UK244" s="79" t="n"/>
      <c r="UN244" s="78" t="n">
        <v>8</v>
      </c>
      <c r="UO244" s="79" t="n"/>
      <c r="UP244" s="79" t="n"/>
      <c r="UQ244" s="79" t="n"/>
      <c r="UR244" s="79" t="n"/>
      <c r="US244" s="79" t="n"/>
      <c r="UT244" s="79" t="n"/>
      <c r="UU244" s="79" t="n"/>
      <c r="UV244" s="79" t="n"/>
      <c r="UW244" s="79" t="n"/>
      <c r="UX244" s="79" t="n"/>
      <c r="UY244" s="79" t="n"/>
      <c r="UZ244" s="79" t="n"/>
      <c r="VA244" s="79" t="n"/>
      <c r="VB244" s="79" t="n"/>
      <c r="VC244" s="79" t="n"/>
      <c r="VD244" s="79" t="n"/>
      <c r="VE244" s="79" t="n"/>
      <c r="VF244" s="79" t="n"/>
      <c r="VG244" s="79" t="n"/>
      <c r="VH244" s="79" t="n"/>
      <c r="VI244" s="79" t="n"/>
      <c r="VJ244" s="79" t="n"/>
      <c r="VK244" s="79" t="n"/>
      <c r="VL244" s="79" t="n"/>
      <c r="VM244" s="79" t="n"/>
      <c r="VN244" s="79" t="n"/>
      <c r="VO244" s="79" t="n"/>
      <c r="VP244" s="79" t="n"/>
      <c r="VQ244" s="79" t="n"/>
      <c r="VR244" s="79" t="n"/>
      <c r="VS244" s="79" t="n"/>
      <c r="VT244" s="79" t="n"/>
      <c r="VU244" s="79" t="n"/>
      <c r="VV244" s="79" t="n"/>
      <c r="VW244" s="79" t="n"/>
      <c r="VX244" s="79" t="n"/>
      <c r="VY244" s="79" t="n"/>
      <c r="VZ244" s="79" t="n"/>
      <c r="WA244" s="79" t="n"/>
      <c r="WB244" s="79" t="n"/>
      <c r="WE244" s="78" t="n">
        <v>8</v>
      </c>
      <c r="WF244" s="79" t="n"/>
      <c r="WG244" s="79" t="n"/>
      <c r="WH244" s="79" t="n"/>
      <c r="WI244" s="79" t="n"/>
      <c r="WJ244" s="79" t="n"/>
      <c r="WK244" s="79" t="n"/>
      <c r="WL244" s="79" t="n"/>
      <c r="WM244" s="79" t="n"/>
      <c r="WN244" s="79" t="n"/>
      <c r="WO244" s="79" t="n"/>
      <c r="WP244" s="79" t="n"/>
      <c r="WQ244" s="79" t="n"/>
      <c r="WR244" s="79" t="n"/>
      <c r="WS244" s="79" t="n"/>
      <c r="WT244" s="79" t="n"/>
      <c r="WU244" s="79" t="n"/>
      <c r="WV244" s="79" t="n"/>
      <c r="WW244" s="79" t="n"/>
      <c r="WX244" s="79" t="n"/>
      <c r="WY244" s="79" t="n"/>
      <c r="WZ244" s="79" t="n"/>
      <c r="XA244" s="79" t="n"/>
      <c r="XB244" s="79" t="n"/>
      <c r="XC244" s="79" t="n"/>
      <c r="XD244" s="79" t="n"/>
      <c r="XE244" s="79" t="n"/>
      <c r="XF244" s="79" t="n"/>
      <c r="XG244" s="79" t="n"/>
      <c r="XH244" s="79" t="n"/>
      <c r="XI244" s="79" t="n"/>
      <c r="XJ244" s="79" t="n"/>
      <c r="XK244" s="79" t="n"/>
      <c r="XL244" s="79" t="n"/>
      <c r="XM244" s="79" t="n"/>
      <c r="XN244" s="79" t="n"/>
      <c r="XO244" s="79" t="n"/>
      <c r="XP244" s="79" t="n"/>
      <c r="XQ244" s="79" t="n"/>
      <c r="XR244" s="79" t="n"/>
      <c r="XS244" s="79" t="n"/>
      <c r="XV244" s="78" t="n">
        <v>8</v>
      </c>
      <c r="XW244" s="79" t="n"/>
      <c r="XX244" s="79" t="n"/>
      <c r="XY244" s="79" t="n"/>
      <c r="XZ244" s="79" t="n"/>
      <c r="YA244" s="79" t="n"/>
      <c r="YB244" s="79" t="n"/>
      <c r="YC244" s="79" t="n"/>
      <c r="YD244" s="79" t="n"/>
      <c r="YE244" s="79" t="n"/>
      <c r="YF244" s="79" t="n"/>
      <c r="YG244" s="79" t="n"/>
      <c r="YH244" s="79" t="n"/>
      <c r="YI244" s="79" t="n"/>
      <c r="YJ244" s="79" t="n"/>
      <c r="YK244" s="79" t="n"/>
      <c r="YL244" s="79" t="n"/>
      <c r="YM244" s="79" t="n"/>
      <c r="YN244" s="79" t="n"/>
      <c r="YO244" s="79" t="n"/>
      <c r="YP244" s="79" t="n"/>
      <c r="YQ244" s="79" t="n"/>
      <c r="YR244" s="79" t="n"/>
      <c r="YS244" s="79" t="n"/>
      <c r="YT244" s="79" t="n"/>
      <c r="YU244" s="79" t="n"/>
      <c r="YV244" s="79" t="n"/>
      <c r="YW244" s="79" t="n"/>
      <c r="YX244" s="79" t="n"/>
      <c r="YY244" s="79" t="n"/>
      <c r="YZ244" s="79" t="n"/>
      <c r="ZA244" s="79" t="n"/>
      <c r="ZB244" s="79" t="n"/>
      <c r="ZC244" s="79" t="n"/>
      <c r="ZD244" s="79" t="n"/>
      <c r="ZE244" s="79" t="n"/>
      <c r="ZF244" s="79" t="n"/>
      <c r="ZG244" s="79" t="n"/>
      <c r="ZH244" s="79" t="n"/>
      <c r="ZI244" s="79" t="n"/>
      <c r="ZJ244" s="79" t="n"/>
      <c r="ZM244" s="78" t="n">
        <v>8</v>
      </c>
      <c r="ZN244" s="79" t="n"/>
      <c r="ZO244" s="79" t="n"/>
      <c r="ZP244" s="79" t="n"/>
      <c r="ZQ244" s="79" t="n"/>
      <c r="ZR244" s="79" t="n"/>
      <c r="ZS244" s="79" t="n"/>
      <c r="ZT244" s="79" t="n"/>
      <c r="ZU244" s="79" t="n"/>
      <c r="ZV244" s="79" t="n"/>
      <c r="ZW244" s="79" t="n"/>
      <c r="ZX244" s="79" t="n"/>
      <c r="ZY244" s="79" t="n"/>
      <c r="ZZ244" s="79" t="n"/>
      <c r="AAA244" s="79" t="n"/>
      <c r="AAB244" s="79" t="n"/>
      <c r="AAC244" s="79" t="n"/>
      <c r="AAD244" s="79" t="n"/>
      <c r="AAE244" s="79" t="n"/>
      <c r="AAF244" s="79" t="n"/>
      <c r="AAG244" s="79" t="n"/>
      <c r="AAH244" s="79" t="n"/>
      <c r="AAI244" s="79" t="n"/>
      <c r="AAJ244" s="79" t="n"/>
      <c r="AAK244" s="79" t="n"/>
      <c r="AAL244" s="79" t="n"/>
      <c r="AAM244" s="79" t="n"/>
      <c r="AAN244" s="79" t="n"/>
      <c r="AAO244" s="79" t="n"/>
      <c r="AAP244" s="79" t="n"/>
      <c r="AAQ244" s="79" t="n"/>
      <c r="AAR244" s="79" t="n"/>
      <c r="AAS244" s="79" t="n"/>
      <c r="AAT244" s="79" t="n"/>
      <c r="AAU244" s="79" t="n"/>
      <c r="AAV244" s="79" t="n"/>
      <c r="AAW244" s="79" t="n"/>
      <c r="AAX244" s="79" t="n"/>
      <c r="AAY244" s="79" t="n"/>
      <c r="AAZ244" s="79" t="n"/>
      <c r="ABA244" s="79" t="n"/>
      <c r="ABD244" s="78" t="n">
        <v>8</v>
      </c>
      <c r="ABE244" s="79" t="n"/>
      <c r="ABF244" s="79" t="n"/>
      <c r="ABG244" s="79" t="n"/>
      <c r="ABH244" s="79" t="n"/>
      <c r="ABI244" s="79" t="n"/>
      <c r="ABJ244" s="79" t="n"/>
      <c r="ABK244" s="79" t="n"/>
      <c r="ABL244" s="79" t="n"/>
      <c r="ABM244" s="79" t="n"/>
      <c r="ABN244" s="79" t="n"/>
      <c r="ABO244" s="79" t="n"/>
      <c r="ABP244" s="79" t="n"/>
      <c r="ABQ244" s="79" t="n"/>
      <c r="ABR244" s="79" t="n"/>
      <c r="ABS244" s="79" t="n"/>
      <c r="ABT244" s="79" t="n"/>
      <c r="ABU244" s="79" t="n"/>
      <c r="ABV244" s="79" t="n"/>
      <c r="ABW244" s="79" t="n"/>
      <c r="ABX244" s="79" t="n"/>
      <c r="ABY244" s="79" t="n"/>
      <c r="ABZ244" s="79" t="n"/>
      <c r="ACA244" s="79" t="n"/>
      <c r="ACB244" s="79" t="n"/>
      <c r="ACC244" s="79" t="n"/>
      <c r="ACD244" s="79" t="n"/>
      <c r="ACE244" s="79" t="n"/>
      <c r="ACF244" s="79" t="n"/>
      <c r="ACG244" s="79" t="n"/>
      <c r="ACH244" s="79" t="n"/>
      <c r="ACI244" s="79" t="n"/>
      <c r="ACJ244" s="79" t="n"/>
      <c r="ACK244" s="79" t="n"/>
      <c r="ACL244" s="79" t="n"/>
      <c r="ACM244" s="79" t="n"/>
      <c r="ACN244" s="79" t="n"/>
      <c r="ACO244" s="79" t="n"/>
      <c r="ACP244" s="79" t="n"/>
      <c r="ACQ244" s="79" t="n"/>
      <c r="ACR244" s="79" t="n"/>
      <c r="ACU244" s="78" t="n">
        <v>8</v>
      </c>
      <c r="ACV244" s="79" t="n"/>
      <c r="ACW244" s="79" t="n"/>
      <c r="ACX244" s="79" t="n"/>
      <c r="ACY244" s="79" t="n"/>
      <c r="ACZ244" s="79" t="n"/>
      <c r="ADA244" s="79" t="n"/>
      <c r="ADB244" s="79" t="n"/>
      <c r="ADC244" s="79" t="n"/>
      <c r="ADD244" s="79" t="n"/>
      <c r="ADE244" s="79" t="n"/>
      <c r="ADF244" s="79" t="n"/>
      <c r="ADG244" s="79" t="n"/>
      <c r="ADH244" s="79" t="n"/>
      <c r="ADI244" s="79" t="n"/>
      <c r="ADJ244" s="79" t="n"/>
      <c r="ADK244" s="79" t="n"/>
      <c r="ADL244" s="79" t="n"/>
      <c r="ADM244" s="79" t="n"/>
      <c r="ADN244" s="79" t="n"/>
      <c r="ADO244" s="79" t="n"/>
      <c r="ADP244" s="79" t="n"/>
      <c r="ADQ244" s="79" t="n"/>
      <c r="ADR244" s="79" t="n"/>
      <c r="ADS244" s="79" t="n"/>
      <c r="ADT244" s="79" t="n"/>
      <c r="ADU244" s="79" t="n"/>
      <c r="ADV244" s="79" t="n"/>
      <c r="ADW244" s="79" t="n"/>
      <c r="ADX244" s="79" t="n"/>
      <c r="ADY244" s="79" t="n"/>
      <c r="ADZ244" s="79" t="n"/>
      <c r="AEA244" s="79" t="n"/>
      <c r="AEB244" s="79" t="n"/>
      <c r="AEC244" s="79" t="n"/>
      <c r="AED244" s="79" t="n"/>
      <c r="AEE244" s="79" t="n"/>
      <c r="AEF244" s="79" t="n"/>
      <c r="AEG244" s="79" t="n"/>
      <c r="AEH244" s="79" t="n"/>
      <c r="AEI244" s="79" t="n"/>
      <c r="AEL244" s="78" t="n">
        <v>8</v>
      </c>
      <c r="AEM244" s="79" t="n"/>
      <c r="AEN244" s="79" t="n"/>
      <c r="AEO244" s="79" t="n"/>
      <c r="AEP244" s="79" t="n"/>
      <c r="AEQ244" s="79" t="n"/>
      <c r="AER244" s="79" t="n"/>
      <c r="AES244" s="79" t="n"/>
      <c r="AET244" s="79" t="n"/>
      <c r="AEU244" s="79" t="n"/>
      <c r="AEV244" s="79" t="n"/>
      <c r="AEW244" s="79" t="n"/>
      <c r="AEX244" s="79" t="n"/>
      <c r="AEY244" s="79" t="n"/>
      <c r="AEZ244" s="79" t="n"/>
      <c r="AFA244" s="79" t="n"/>
      <c r="AFB244" s="79" t="n"/>
      <c r="AFC244" s="79" t="n"/>
      <c r="AFD244" s="79" t="n"/>
      <c r="AFE244" s="79" t="n"/>
      <c r="AFF244" s="79" t="n"/>
      <c r="AFG244" s="79" t="n"/>
      <c r="AFH244" s="79" t="n"/>
      <c r="AFI244" s="79" t="n"/>
      <c r="AFJ244" s="79" t="n"/>
      <c r="AFK244" s="79" t="n"/>
      <c r="AFL244" s="79" t="n"/>
      <c r="AFM244" s="79" t="n"/>
      <c r="AFN244" s="79" t="n"/>
      <c r="AFO244" s="79" t="n"/>
      <c r="AFP244" s="79" t="n"/>
      <c r="AFQ244" s="79" t="n"/>
      <c r="AFR244" s="79" t="n"/>
      <c r="AFS244" s="79" t="n"/>
      <c r="AFT244" s="79" t="n"/>
      <c r="AFU244" s="79" t="n"/>
      <c r="AFV244" s="79" t="n"/>
      <c r="AFW244" s="79" t="n"/>
      <c r="AFX244" s="79" t="n"/>
      <c r="AFY244" s="79" t="n"/>
      <c r="AFZ244" s="79" t="n"/>
    </row>
    <row r="245">
      <c r="A245" s="78" t="n">
        <v>9</v>
      </c>
      <c r="B245" s="79" t="n"/>
      <c r="C245" s="79" t="n"/>
      <c r="D245" s="79" t="n"/>
      <c r="E245" s="79" t="n"/>
      <c r="F245" s="79" t="n"/>
      <c r="G245" s="79" t="n"/>
      <c r="H245" s="79" t="n"/>
      <c r="I245" s="79" t="n"/>
      <c r="J245" s="79" t="n"/>
      <c r="K245" s="79" t="n"/>
      <c r="L245" s="79" t="n"/>
      <c r="M245" s="79" t="n"/>
      <c r="N245" s="79" t="n"/>
      <c r="O245" s="79" t="n"/>
      <c r="P245" s="79" t="n"/>
      <c r="Q245" s="79" t="n"/>
      <c r="R245" s="79" t="n"/>
      <c r="S245" s="79" t="n"/>
      <c r="T245" s="79" t="n"/>
      <c r="U245" s="79" t="n"/>
      <c r="V245" s="79" t="n"/>
      <c r="W245" s="79" t="n"/>
      <c r="X245" s="79" t="n"/>
      <c r="Y245" s="79" t="n"/>
      <c r="Z245" s="79" t="n"/>
      <c r="AA245" s="79" t="n"/>
      <c r="AB245" s="79" t="n"/>
      <c r="AC245" s="79" t="n"/>
      <c r="AD245" s="79" t="n"/>
      <c r="AE245" s="79" t="n"/>
      <c r="AF245" s="79" t="n"/>
      <c r="AG245" s="79" t="n"/>
      <c r="AH245" s="79" t="n"/>
      <c r="AI245" s="79" t="n"/>
      <c r="AJ245" s="79" t="n"/>
      <c r="AK245" s="79" t="n"/>
      <c r="AL245" s="79" t="n"/>
      <c r="AM245" s="79" t="n"/>
      <c r="AN245" s="79" t="n"/>
      <c r="AO245" s="79" t="n"/>
      <c r="AR245" s="78" t="n">
        <v>9</v>
      </c>
      <c r="AS245" s="79" t="n"/>
      <c r="AT245" s="79" t="n"/>
      <c r="AU245" s="79" t="n"/>
      <c r="AV245" s="79" t="n"/>
      <c r="AW245" s="79" t="n"/>
      <c r="AX245" s="79" t="n"/>
      <c r="AY245" s="79" t="n"/>
      <c r="AZ245" s="79" t="n"/>
      <c r="BA245" s="79" t="n"/>
      <c r="BB245" s="79" t="n"/>
      <c r="BC245" s="79" t="n"/>
      <c r="BD245" s="79" t="n"/>
      <c r="BE245" s="79" t="n"/>
      <c r="BF245" s="79" t="n"/>
      <c r="BG245" s="79" t="n"/>
      <c r="BH245" s="79" t="n"/>
      <c r="BI245" s="79" t="n"/>
      <c r="BJ245" s="79" t="n"/>
      <c r="BK245" s="79" t="n"/>
      <c r="BL245" s="79" t="n"/>
      <c r="BM245" s="79" t="n"/>
      <c r="BN245" s="79" t="n"/>
      <c r="BO245" s="79" t="n"/>
      <c r="BP245" s="79" t="n"/>
      <c r="BQ245" s="79" t="n"/>
      <c r="BR245" s="79" t="n"/>
      <c r="BS245" s="79" t="n"/>
      <c r="BT245" s="79" t="n"/>
      <c r="BU245" s="79" t="n"/>
      <c r="BV245" s="79" t="n"/>
      <c r="BW245" s="79" t="n"/>
      <c r="BX245" s="79" t="n"/>
      <c r="BY245" s="79" t="n"/>
      <c r="BZ245" s="79" t="n"/>
      <c r="CA245" s="79" t="n"/>
      <c r="CB245" s="79" t="n"/>
      <c r="CC245" s="79" t="n"/>
      <c r="CD245" s="79" t="n"/>
      <c r="CE245" s="79" t="n"/>
      <c r="CF245" s="79" t="n"/>
      <c r="CI245" s="78" t="n">
        <v>9</v>
      </c>
      <c r="CJ245" s="79" t="n"/>
      <c r="CK245" s="79" t="n"/>
      <c r="CL245" s="79" t="n"/>
      <c r="CM245" s="79" t="n"/>
      <c r="CN245" s="79" t="n"/>
      <c r="CO245" s="79" t="n"/>
      <c r="CP245" s="79" t="n"/>
      <c r="CQ245" s="79" t="n"/>
      <c r="CR245" s="79" t="n"/>
      <c r="CS245" s="79" t="n"/>
      <c r="CT245" s="79" t="n"/>
      <c r="CU245" s="79" t="n"/>
      <c r="CV245" s="79" t="n"/>
      <c r="CW245" s="79" t="n"/>
      <c r="CX245" s="79" t="n"/>
      <c r="CY245" s="79" t="n"/>
      <c r="CZ245" s="79" t="n"/>
      <c r="DA245" s="79" t="n"/>
      <c r="DB245" s="79" t="n"/>
      <c r="DC245" s="79" t="n"/>
      <c r="DD245" s="79" t="n"/>
      <c r="DE245" s="79" t="n"/>
      <c r="DF245" s="79" t="n"/>
      <c r="DG245" s="79" t="n"/>
      <c r="DH245" s="79" t="n"/>
      <c r="DI245" s="79" t="n"/>
      <c r="DJ245" s="79" t="n"/>
      <c r="DK245" s="79" t="n"/>
      <c r="DL245" s="79" t="n"/>
      <c r="DM245" s="79" t="n"/>
      <c r="DN245" s="79" t="n"/>
      <c r="DO245" s="79" t="n"/>
      <c r="DP245" s="79" t="n"/>
      <c r="DQ245" s="79" t="n"/>
      <c r="DR245" s="79" t="n"/>
      <c r="DS245" s="79" t="n"/>
      <c r="DT245" s="79" t="n"/>
      <c r="DU245" s="79" t="n"/>
      <c r="DV245" s="79" t="n"/>
      <c r="DW245" s="79" t="n"/>
      <c r="DZ245" s="78" t="n">
        <v>9</v>
      </c>
      <c r="EA245" s="79" t="n"/>
      <c r="EB245" s="79" t="n"/>
      <c r="EC245" s="79" t="n"/>
      <c r="ED245" s="79" t="n"/>
      <c r="EE245" s="79" t="n"/>
      <c r="EF245" s="79" t="n"/>
      <c r="EG245" s="79" t="n"/>
      <c r="EH245" s="79" t="n"/>
      <c r="EI245" s="79" t="n"/>
      <c r="EJ245" s="79" t="n"/>
      <c r="EK245" s="79" t="n"/>
      <c r="EL245" s="79" t="n"/>
      <c r="EM245" s="79" t="n"/>
      <c r="EN245" s="79" t="n"/>
      <c r="EO245" s="79" t="n"/>
      <c r="EP245" s="79" t="n"/>
      <c r="EQ245" s="79" t="n"/>
      <c r="ER245" s="79" t="n"/>
      <c r="ES245" s="79" t="n"/>
      <c r="ET245" s="79" t="n"/>
      <c r="EU245" s="79" t="n"/>
      <c r="EV245" s="79" t="n"/>
      <c r="EW245" s="79" t="n"/>
      <c r="EX245" s="79" t="n"/>
      <c r="EY245" s="79" t="n"/>
      <c r="EZ245" s="79" t="n"/>
      <c r="FA245" s="79" t="n"/>
      <c r="FB245" s="79" t="n"/>
      <c r="FC245" s="79" t="n"/>
      <c r="FD245" s="79" t="n"/>
      <c r="FE245" s="79" t="n"/>
      <c r="FF245" s="79" t="n"/>
      <c r="FG245" s="79" t="n"/>
      <c r="FH245" s="79" t="n"/>
      <c r="FI245" s="79" t="n"/>
      <c r="FJ245" s="79" t="n"/>
      <c r="FK245" s="79" t="n"/>
      <c r="FL245" s="79" t="n"/>
      <c r="FM245" s="79" t="n"/>
      <c r="FN245" s="79" t="n"/>
      <c r="FQ245" s="78" t="n">
        <v>9</v>
      </c>
      <c r="FR245" s="79" t="n"/>
      <c r="FS245" s="79" t="n"/>
      <c r="FT245" s="79" t="n"/>
      <c r="FU245" s="79" t="n"/>
      <c r="FV245" s="79" t="n"/>
      <c r="FW245" s="79" t="n"/>
      <c r="FX245" s="79" t="n"/>
      <c r="FY245" s="79" t="n"/>
      <c r="FZ245" s="79" t="n"/>
      <c r="GA245" s="79" t="n"/>
      <c r="GB245" s="79" t="n"/>
      <c r="GC245" s="79" t="n"/>
      <c r="GD245" s="79" t="n"/>
      <c r="GE245" s="79" t="n"/>
      <c r="GF245" s="79" t="n"/>
      <c r="GG245" s="79" t="n"/>
      <c r="GH245" s="79" t="n"/>
      <c r="GI245" s="79" t="n"/>
      <c r="GJ245" s="79" t="n"/>
      <c r="GK245" s="79" t="n"/>
      <c r="GL245" s="79" t="n"/>
      <c r="GM245" s="79" t="n"/>
      <c r="GN245" s="79" t="n"/>
      <c r="GO245" s="79" t="n"/>
      <c r="GP245" s="79" t="n"/>
      <c r="GQ245" s="79" t="n"/>
      <c r="GR245" s="79" t="n"/>
      <c r="GS245" s="79" t="n"/>
      <c r="GT245" s="79" t="n"/>
      <c r="GU245" s="79" t="n"/>
      <c r="GV245" s="79" t="n"/>
      <c r="GW245" s="79" t="n"/>
      <c r="GX245" s="79" t="n"/>
      <c r="GY245" s="79" t="n"/>
      <c r="GZ245" s="79" t="n"/>
      <c r="HA245" s="79" t="n"/>
      <c r="HB245" s="79" t="n"/>
      <c r="HC245" s="79" t="n"/>
      <c r="HD245" s="79" t="n"/>
      <c r="HE245" s="79" t="n"/>
      <c r="HH245" s="78" t="n">
        <v>9</v>
      </c>
      <c r="HI245" s="79" t="n"/>
      <c r="HJ245" s="79" t="n"/>
      <c r="HK245" s="79" t="n"/>
      <c r="HL245" s="79" t="n"/>
      <c r="HM245" s="79" t="n"/>
      <c r="HN245" s="79" t="n"/>
      <c r="HO245" s="79" t="n"/>
      <c r="HP245" s="79" t="n"/>
      <c r="HQ245" s="79" t="n"/>
      <c r="HR245" s="79" t="n"/>
      <c r="HS245" s="79" t="n"/>
      <c r="HT245" s="79" t="n"/>
      <c r="HU245" s="79" t="n"/>
      <c r="HV245" s="79" t="n"/>
      <c r="HW245" s="79" t="n"/>
      <c r="HX245" s="79" t="n"/>
      <c r="HY245" s="79" t="n"/>
      <c r="HZ245" s="79" t="n"/>
      <c r="IA245" s="79" t="n"/>
      <c r="IB245" s="79" t="n"/>
      <c r="IC245" s="79" t="n"/>
      <c r="ID245" s="79" t="n"/>
      <c r="IE245" s="79" t="n"/>
      <c r="IF245" s="79" t="n"/>
      <c r="IG245" s="79" t="n"/>
      <c r="IH245" s="79" t="n"/>
      <c r="II245" s="79" t="n"/>
      <c r="IJ245" s="79" t="n"/>
      <c r="IK245" s="79" t="n"/>
      <c r="IL245" s="79" t="n"/>
      <c r="IM245" s="79" t="n"/>
      <c r="IN245" s="79" t="n"/>
      <c r="IO245" s="79" t="n"/>
      <c r="IP245" s="79" t="n"/>
      <c r="IQ245" s="79" t="n"/>
      <c r="IR245" s="79" t="n"/>
      <c r="IS245" s="79" t="n"/>
      <c r="IT245" s="79" t="n"/>
      <c r="IU245" s="79" t="n"/>
      <c r="IV245" s="79" t="n"/>
      <c r="IY245" s="78" t="n">
        <v>9</v>
      </c>
      <c r="IZ245" s="79" t="n"/>
      <c r="JA245" s="79" t="n"/>
      <c r="JB245" s="79" t="n"/>
      <c r="JC245" s="79" t="n"/>
      <c r="JD245" s="79" t="n"/>
      <c r="JE245" s="79" t="n"/>
      <c r="JF245" s="79" t="n"/>
      <c r="JG245" s="79" t="n"/>
      <c r="JH245" s="79" t="n"/>
      <c r="JI245" s="79" t="n"/>
      <c r="JJ245" s="79" t="n"/>
      <c r="JK245" s="79" t="n"/>
      <c r="JL245" s="79" t="n"/>
      <c r="JM245" s="79" t="n"/>
      <c r="JN245" s="79" t="n"/>
      <c r="JO245" s="79" t="n"/>
      <c r="JP245" s="79" t="n"/>
      <c r="JQ245" s="79" t="n"/>
      <c r="JR245" s="79" t="n"/>
      <c r="JS245" s="79" t="n"/>
      <c r="JT245" s="79" t="n"/>
      <c r="JU245" s="79" t="n"/>
      <c r="JV245" s="79" t="n"/>
      <c r="JW245" s="79" t="n"/>
      <c r="JX245" s="79" t="n"/>
      <c r="JY245" s="79" t="n"/>
      <c r="JZ245" s="79" t="n"/>
      <c r="KA245" s="79" t="n"/>
      <c r="KB245" s="79" t="n"/>
      <c r="KC245" s="79" t="n"/>
      <c r="KD245" s="79" t="n"/>
      <c r="KE245" s="79" t="n"/>
      <c r="KF245" s="79" t="n"/>
      <c r="KG245" s="79" t="n"/>
      <c r="KH245" s="79" t="n"/>
      <c r="KI245" s="79" t="n"/>
      <c r="KJ245" s="79" t="n"/>
      <c r="KK245" s="79" t="n"/>
      <c r="KL245" s="79" t="n"/>
      <c r="KM245" s="79" t="n"/>
      <c r="KP245" s="78" t="n">
        <v>9</v>
      </c>
      <c r="KQ245" s="79" t="n"/>
      <c r="KR245" s="79" t="n"/>
      <c r="KS245" s="79" t="n"/>
      <c r="KT245" s="79" t="n"/>
      <c r="KU245" s="79" t="n"/>
      <c r="KV245" s="79" t="n"/>
      <c r="KW245" s="79" t="n"/>
      <c r="KX245" s="79" t="n"/>
      <c r="KY245" s="79" t="n"/>
      <c r="KZ245" s="79" t="n"/>
      <c r="LA245" s="79" t="n"/>
      <c r="LB245" s="79" t="n"/>
      <c r="LC245" s="79" t="n"/>
      <c r="LD245" s="79" t="n"/>
      <c r="LE245" s="79" t="n"/>
      <c r="LF245" s="79" t="n"/>
      <c r="LG245" s="79" t="n"/>
      <c r="LH245" s="79" t="n"/>
      <c r="LI245" s="79" t="n"/>
      <c r="LJ245" s="79" t="n"/>
      <c r="LK245" s="79" t="n"/>
      <c r="LL245" s="79" t="n"/>
      <c r="LM245" s="79" t="n"/>
      <c r="LN245" s="79" t="n"/>
      <c r="LO245" s="79" t="n"/>
      <c r="LP245" s="79" t="n"/>
      <c r="LQ245" s="79" t="n"/>
      <c r="LR245" s="79" t="n"/>
      <c r="LS245" s="79" t="n"/>
      <c r="LT245" s="79" t="n"/>
      <c r="LU245" s="79" t="n"/>
      <c r="LV245" s="79" t="n"/>
      <c r="LW245" s="79" t="n"/>
      <c r="LX245" s="79" t="n"/>
      <c r="LY245" s="79" t="n"/>
      <c r="LZ245" s="79" t="n"/>
      <c r="MA245" s="79" t="n"/>
      <c r="MB245" s="79" t="n"/>
      <c r="MC245" s="79" t="n"/>
      <c r="MD245" s="79" t="n"/>
      <c r="MG245" s="78" t="n">
        <v>9</v>
      </c>
      <c r="MH245" s="79" t="n"/>
      <c r="MI245" s="79" t="n"/>
      <c r="MJ245" s="79" t="n"/>
      <c r="MK245" s="79" t="n"/>
      <c r="ML245" s="79" t="n"/>
      <c r="MM245" s="79" t="n"/>
      <c r="MN245" s="79" t="n"/>
      <c r="MO245" s="79" t="n"/>
      <c r="MP245" s="79" t="n"/>
      <c r="MQ245" s="79" t="n"/>
      <c r="MR245" s="79" t="n"/>
      <c r="MS245" s="79" t="n"/>
      <c r="MT245" s="79" t="n"/>
      <c r="MU245" s="79" t="n"/>
      <c r="MV245" s="79" t="n"/>
      <c r="MW245" s="79" t="n"/>
      <c r="MX245" s="79" t="n"/>
      <c r="MY245" s="79" t="n"/>
      <c r="MZ245" s="79" t="n"/>
      <c r="NA245" s="79" t="n"/>
      <c r="NB245" s="79" t="n"/>
      <c r="NC245" s="79" t="n"/>
      <c r="ND245" s="79" t="n"/>
      <c r="NE245" s="79" t="n"/>
      <c r="NF245" s="79" t="n"/>
      <c r="NG245" s="79" t="n"/>
      <c r="NH245" s="79" t="n"/>
      <c r="NI245" s="79" t="n"/>
      <c r="NJ245" s="79" t="n"/>
      <c r="NK245" s="79" t="n"/>
      <c r="NL245" s="79" t="n"/>
      <c r="NM245" s="79" t="n"/>
      <c r="NN245" s="79" t="n"/>
      <c r="NO245" s="79" t="n"/>
      <c r="NP245" s="79" t="n"/>
      <c r="NQ245" s="79" t="n"/>
      <c r="NR245" s="79" t="n"/>
      <c r="NS245" s="79" t="n"/>
      <c r="NT245" s="79" t="n"/>
      <c r="NU245" s="79" t="n"/>
      <c r="NX245" s="78" t="n">
        <v>9</v>
      </c>
      <c r="NY245" s="79" t="n"/>
      <c r="NZ245" s="79" t="n"/>
      <c r="OA245" s="79" t="n"/>
      <c r="OB245" s="79" t="n"/>
      <c r="OC245" s="79" t="n"/>
      <c r="OD245" s="79" t="n"/>
      <c r="OE245" s="79" t="n"/>
      <c r="OF245" s="79" t="n"/>
      <c r="OG245" s="79" t="n"/>
      <c r="OH245" s="79" t="n"/>
      <c r="OI245" s="79" t="n"/>
      <c r="OJ245" s="79" t="n"/>
      <c r="OK245" s="79" t="n"/>
      <c r="OL245" s="79" t="n"/>
      <c r="OM245" s="79" t="n"/>
      <c r="ON245" s="79" t="n"/>
      <c r="OO245" s="79" t="n"/>
      <c r="OP245" s="79" t="n"/>
      <c r="OQ245" s="79" t="n"/>
      <c r="OR245" s="79" t="n"/>
      <c r="OS245" s="79" t="n"/>
      <c r="OT245" s="79" t="n"/>
      <c r="OU245" s="79" t="n"/>
      <c r="OV245" s="79" t="n"/>
      <c r="OW245" s="79" t="n"/>
      <c r="OX245" s="79" t="n"/>
      <c r="OY245" s="79" t="n"/>
      <c r="OZ245" s="79" t="n"/>
      <c r="PA245" s="79" t="n"/>
      <c r="PB245" s="79" t="n"/>
      <c r="PC245" s="79" t="n"/>
      <c r="PD245" s="79" t="n"/>
      <c r="PE245" s="79" t="n"/>
      <c r="PF245" s="79" t="n"/>
      <c r="PG245" s="79" t="n"/>
      <c r="PH245" s="79" t="n"/>
      <c r="PI245" s="79" t="n"/>
      <c r="PJ245" s="79" t="n"/>
      <c r="PK245" s="79" t="n"/>
      <c r="PL245" s="79" t="n"/>
      <c r="PO245" s="78" t="n">
        <v>9</v>
      </c>
      <c r="PP245" s="79" t="n"/>
      <c r="PQ245" s="79" t="n"/>
      <c r="PR245" s="79" t="n"/>
      <c r="PS245" s="79" t="n"/>
      <c r="PT245" s="79" t="n"/>
      <c r="PU245" s="79" t="n"/>
      <c r="PV245" s="79" t="n"/>
      <c r="PW245" s="79" t="n"/>
      <c r="PX245" s="79" t="n"/>
      <c r="PY245" s="79" t="n"/>
      <c r="PZ245" s="79" t="n"/>
      <c r="QA245" s="79" t="n"/>
      <c r="QB245" s="79" t="n"/>
      <c r="QC245" s="79" t="n"/>
      <c r="QD245" s="79" t="n"/>
      <c r="QE245" s="79" t="n"/>
      <c r="QF245" s="79" t="n"/>
      <c r="QG245" s="79" t="n"/>
      <c r="QH245" s="79" t="n"/>
      <c r="QI245" s="79" t="n"/>
      <c r="QJ245" s="79" t="n"/>
      <c r="QK245" s="79" t="n"/>
      <c r="QL245" s="79" t="n"/>
      <c r="QM245" s="79" t="n"/>
      <c r="QN245" s="79" t="n"/>
      <c r="QO245" s="79" t="n"/>
      <c r="QP245" s="79" t="n"/>
      <c r="QQ245" s="79" t="n"/>
      <c r="QR245" s="79" t="n"/>
      <c r="QS245" s="79" t="n"/>
      <c r="QT245" s="79" t="n"/>
      <c r="QU245" s="79" t="n"/>
      <c r="QV245" s="79" t="n"/>
      <c r="QW245" s="79" t="n"/>
      <c r="QX245" s="79" t="n"/>
      <c r="QY245" s="79" t="n"/>
      <c r="QZ245" s="79" t="n"/>
      <c r="RA245" s="79" t="n"/>
      <c r="RB245" s="79" t="n"/>
      <c r="RC245" s="79" t="n"/>
      <c r="RF245" s="78" t="n">
        <v>9</v>
      </c>
      <c r="RG245" s="79" t="n"/>
      <c r="RH245" s="79" t="n"/>
      <c r="RI245" s="79" t="n"/>
      <c r="RJ245" s="79" t="n"/>
      <c r="RK245" s="79" t="n"/>
      <c r="RL245" s="79" t="n"/>
      <c r="RM245" s="79" t="n"/>
      <c r="RN245" s="79" t="n"/>
      <c r="RO245" s="79" t="n"/>
      <c r="RP245" s="79" t="n"/>
      <c r="RQ245" s="79" t="n"/>
      <c r="RR245" s="79" t="n"/>
      <c r="RS245" s="79" t="n"/>
      <c r="RT245" s="79" t="n"/>
      <c r="RU245" s="79" t="n"/>
      <c r="RV245" s="79" t="n"/>
      <c r="RW245" s="79" t="n"/>
      <c r="RX245" s="79" t="n"/>
      <c r="RY245" s="79" t="n"/>
      <c r="RZ245" s="79" t="n"/>
      <c r="SA245" s="79" t="n"/>
      <c r="SB245" s="79" t="n"/>
      <c r="SC245" s="79" t="n"/>
      <c r="SD245" s="79" t="n"/>
      <c r="SE245" s="79" t="n"/>
      <c r="SF245" s="79" t="n"/>
      <c r="SG245" s="79" t="n"/>
      <c r="SH245" s="79" t="n"/>
      <c r="SI245" s="79" t="n"/>
      <c r="SJ245" s="79" t="n"/>
      <c r="SK245" s="79" t="n"/>
      <c r="SL245" s="79" t="n"/>
      <c r="SM245" s="79" t="n"/>
      <c r="SN245" s="79" t="n"/>
      <c r="SO245" s="79" t="n"/>
      <c r="SP245" s="79" t="n"/>
      <c r="SQ245" s="79" t="n"/>
      <c r="SR245" s="79" t="n"/>
      <c r="SS245" s="79" t="n"/>
      <c r="ST245" s="79" t="n"/>
      <c r="SW245" s="78" t="n">
        <v>9</v>
      </c>
      <c r="SX245" s="79" t="n"/>
      <c r="SY245" s="79" t="n"/>
      <c r="SZ245" s="79" t="n"/>
      <c r="TA245" s="79" t="n"/>
      <c r="TB245" s="79" t="n"/>
      <c r="TC245" s="79" t="n"/>
      <c r="TD245" s="79" t="n"/>
      <c r="TE245" s="79" t="n"/>
      <c r="TF245" s="79" t="n"/>
      <c r="TG245" s="79" t="n"/>
      <c r="TH245" s="79" t="n"/>
      <c r="TI245" s="79" t="n"/>
      <c r="TJ245" s="79" t="n"/>
      <c r="TK245" s="79" t="n"/>
      <c r="TL245" s="79" t="n"/>
      <c r="TM245" s="79" t="n"/>
      <c r="TN245" s="79" t="n"/>
      <c r="TO245" s="79" t="n"/>
      <c r="TP245" s="79" t="n"/>
      <c r="TQ245" s="79" t="n"/>
      <c r="TR245" s="79" t="n"/>
      <c r="TS245" s="79" t="n"/>
      <c r="TT245" s="79" t="n"/>
      <c r="TU245" s="79" t="n"/>
      <c r="TV245" s="79" t="n"/>
      <c r="TW245" s="79" t="n"/>
      <c r="TX245" s="79" t="n"/>
      <c r="TY245" s="79" t="n"/>
      <c r="TZ245" s="79" t="n"/>
      <c r="UA245" s="79" t="n"/>
      <c r="UB245" s="79" t="n"/>
      <c r="UC245" s="79" t="n"/>
      <c r="UD245" s="79" t="n"/>
      <c r="UE245" s="79" t="n"/>
      <c r="UF245" s="79" t="n"/>
      <c r="UG245" s="79" t="n"/>
      <c r="UH245" s="79" t="n"/>
      <c r="UI245" s="79" t="n"/>
      <c r="UJ245" s="79" t="n"/>
      <c r="UK245" s="79" t="n"/>
      <c r="UN245" s="78" t="n">
        <v>9</v>
      </c>
      <c r="UO245" s="79" t="n"/>
      <c r="UP245" s="79" t="n"/>
      <c r="UQ245" s="79" t="n"/>
      <c r="UR245" s="79" t="n"/>
      <c r="US245" s="79" t="n"/>
      <c r="UT245" s="79" t="n"/>
      <c r="UU245" s="79" t="n"/>
      <c r="UV245" s="79" t="n"/>
      <c r="UW245" s="79" t="n"/>
      <c r="UX245" s="79" t="n"/>
      <c r="UY245" s="79" t="n"/>
      <c r="UZ245" s="79" t="n"/>
      <c r="VA245" s="79" t="n"/>
      <c r="VB245" s="79" t="n"/>
      <c r="VC245" s="79" t="n"/>
      <c r="VD245" s="79" t="n"/>
      <c r="VE245" s="79" t="n"/>
      <c r="VF245" s="79" t="n"/>
      <c r="VG245" s="79" t="n"/>
      <c r="VH245" s="79" t="n"/>
      <c r="VI245" s="79" t="n"/>
      <c r="VJ245" s="79" t="n"/>
      <c r="VK245" s="79" t="n"/>
      <c r="VL245" s="79" t="n"/>
      <c r="VM245" s="79" t="n"/>
      <c r="VN245" s="79" t="n"/>
      <c r="VO245" s="79" t="n"/>
      <c r="VP245" s="79" t="n"/>
      <c r="VQ245" s="79" t="n"/>
      <c r="VR245" s="79" t="n"/>
      <c r="VS245" s="79" t="n"/>
      <c r="VT245" s="79" t="n"/>
      <c r="VU245" s="79" t="n"/>
      <c r="VV245" s="79" t="n"/>
      <c r="VW245" s="79" t="n"/>
      <c r="VX245" s="79" t="n"/>
      <c r="VY245" s="79" t="n"/>
      <c r="VZ245" s="79" t="n"/>
      <c r="WA245" s="79" t="n"/>
      <c r="WB245" s="79" t="n"/>
      <c r="WE245" s="78" t="n">
        <v>9</v>
      </c>
      <c r="WF245" s="79" t="n"/>
      <c r="WG245" s="79" t="n"/>
      <c r="WH245" s="79" t="n"/>
      <c r="WI245" s="79" t="n"/>
      <c r="WJ245" s="79" t="n"/>
      <c r="WK245" s="79" t="n"/>
      <c r="WL245" s="79" t="n"/>
      <c r="WM245" s="79" t="n"/>
      <c r="WN245" s="79" t="n"/>
      <c r="WO245" s="79" t="n"/>
      <c r="WP245" s="79" t="n"/>
      <c r="WQ245" s="79" t="n"/>
      <c r="WR245" s="79" t="n"/>
      <c r="WS245" s="79" t="n"/>
      <c r="WT245" s="79" t="n"/>
      <c r="WU245" s="79" t="n"/>
      <c r="WV245" s="79" t="n"/>
      <c r="WW245" s="79" t="n"/>
      <c r="WX245" s="79" t="n"/>
      <c r="WY245" s="79" t="n"/>
      <c r="WZ245" s="79" t="n"/>
      <c r="XA245" s="79" t="n"/>
      <c r="XB245" s="79" t="n"/>
      <c r="XC245" s="79" t="n"/>
      <c r="XD245" s="79" t="n"/>
      <c r="XE245" s="79" t="n"/>
      <c r="XF245" s="79" t="n"/>
      <c r="XG245" s="79" t="n"/>
      <c r="XH245" s="79" t="n"/>
      <c r="XI245" s="79" t="n"/>
      <c r="XJ245" s="79" t="n"/>
      <c r="XK245" s="79" t="n"/>
      <c r="XL245" s="79" t="n"/>
      <c r="XM245" s="79" t="n"/>
      <c r="XN245" s="79" t="n"/>
      <c r="XO245" s="79" t="n"/>
      <c r="XP245" s="79" t="n"/>
      <c r="XQ245" s="79" t="n"/>
      <c r="XR245" s="79" t="n"/>
      <c r="XS245" s="79" t="n"/>
      <c r="XV245" s="78" t="n">
        <v>9</v>
      </c>
      <c r="XW245" s="79" t="n"/>
      <c r="XX245" s="79" t="n"/>
      <c r="XY245" s="79" t="n"/>
      <c r="XZ245" s="79" t="n"/>
      <c r="YA245" s="79" t="n"/>
      <c r="YB245" s="79" t="n"/>
      <c r="YC245" s="79" t="n"/>
      <c r="YD245" s="79" t="n"/>
      <c r="YE245" s="79" t="n"/>
      <c r="YF245" s="79" t="n"/>
      <c r="YG245" s="79" t="n"/>
      <c r="YH245" s="79" t="n"/>
      <c r="YI245" s="79" t="n"/>
      <c r="YJ245" s="79" t="n"/>
      <c r="YK245" s="79" t="n"/>
      <c r="YL245" s="79" t="n"/>
      <c r="YM245" s="79" t="n"/>
      <c r="YN245" s="79" t="n"/>
      <c r="YO245" s="79" t="n"/>
      <c r="YP245" s="79" t="n"/>
      <c r="YQ245" s="79" t="n"/>
      <c r="YR245" s="79" t="n"/>
      <c r="YS245" s="79" t="n"/>
      <c r="YT245" s="79" t="n"/>
      <c r="YU245" s="79" t="n"/>
      <c r="YV245" s="79" t="n"/>
      <c r="YW245" s="79" t="n"/>
      <c r="YX245" s="79" t="n"/>
      <c r="YY245" s="79" t="n"/>
      <c r="YZ245" s="79" t="n"/>
      <c r="ZA245" s="79" t="n"/>
      <c r="ZB245" s="79" t="n"/>
      <c r="ZC245" s="79" t="n"/>
      <c r="ZD245" s="79" t="n"/>
      <c r="ZE245" s="79" t="n"/>
      <c r="ZF245" s="79" t="n"/>
      <c r="ZG245" s="79" t="n"/>
      <c r="ZH245" s="79" t="n"/>
      <c r="ZI245" s="79" t="n"/>
      <c r="ZJ245" s="79" t="n"/>
      <c r="ZM245" s="78" t="n">
        <v>9</v>
      </c>
      <c r="ZN245" s="79" t="n"/>
      <c r="ZO245" s="79" t="n"/>
      <c r="ZP245" s="79" t="n"/>
      <c r="ZQ245" s="79" t="n"/>
      <c r="ZR245" s="79" t="n"/>
      <c r="ZS245" s="79" t="n"/>
      <c r="ZT245" s="79" t="n"/>
      <c r="ZU245" s="79" t="n"/>
      <c r="ZV245" s="79" t="n"/>
      <c r="ZW245" s="79" t="n"/>
      <c r="ZX245" s="79" t="n"/>
      <c r="ZY245" s="79" t="n"/>
      <c r="ZZ245" s="79" t="n"/>
      <c r="AAA245" s="79" t="n"/>
      <c r="AAB245" s="79" t="n"/>
      <c r="AAC245" s="79" t="n"/>
      <c r="AAD245" s="79" t="n"/>
      <c r="AAE245" s="79" t="n"/>
      <c r="AAF245" s="79" t="n"/>
      <c r="AAG245" s="79" t="n"/>
      <c r="AAH245" s="79" t="n"/>
      <c r="AAI245" s="79" t="n"/>
      <c r="AAJ245" s="79" t="n"/>
      <c r="AAK245" s="79" t="n"/>
      <c r="AAL245" s="79" t="n"/>
      <c r="AAM245" s="79" t="n"/>
      <c r="AAN245" s="79" t="n"/>
      <c r="AAO245" s="79" t="n"/>
      <c r="AAP245" s="79" t="n"/>
      <c r="AAQ245" s="79" t="n"/>
      <c r="AAR245" s="79" t="n"/>
      <c r="AAS245" s="79" t="n"/>
      <c r="AAT245" s="79" t="n"/>
      <c r="AAU245" s="79" t="n"/>
      <c r="AAV245" s="79" t="n"/>
      <c r="AAW245" s="79" t="n"/>
      <c r="AAX245" s="79" t="n"/>
      <c r="AAY245" s="79" t="n"/>
      <c r="AAZ245" s="79" t="n"/>
      <c r="ABA245" s="79" t="n"/>
      <c r="ABD245" s="78" t="n">
        <v>9</v>
      </c>
      <c r="ABE245" s="79" t="n"/>
      <c r="ABF245" s="79" t="n"/>
      <c r="ABG245" s="79" t="n"/>
      <c r="ABH245" s="79" t="n"/>
      <c r="ABI245" s="79" t="n"/>
      <c r="ABJ245" s="79" t="n"/>
      <c r="ABK245" s="79" t="n"/>
      <c r="ABL245" s="79" t="n"/>
      <c r="ABM245" s="79" t="n"/>
      <c r="ABN245" s="79" t="n"/>
      <c r="ABO245" s="79" t="n"/>
      <c r="ABP245" s="79" t="n"/>
      <c r="ABQ245" s="79" t="n"/>
      <c r="ABR245" s="79" t="n"/>
      <c r="ABS245" s="79" t="n"/>
      <c r="ABT245" s="79" t="n"/>
      <c r="ABU245" s="79" t="n"/>
      <c r="ABV245" s="79" t="n"/>
      <c r="ABW245" s="79" t="n"/>
      <c r="ABX245" s="79" t="n"/>
      <c r="ABY245" s="79" t="n"/>
      <c r="ABZ245" s="79" t="n"/>
      <c r="ACA245" s="79" t="n"/>
      <c r="ACB245" s="79" t="n"/>
      <c r="ACC245" s="79" t="n"/>
      <c r="ACD245" s="79" t="n"/>
      <c r="ACE245" s="79" t="n"/>
      <c r="ACF245" s="79" t="n"/>
      <c r="ACG245" s="79" t="n"/>
      <c r="ACH245" s="79" t="n"/>
      <c r="ACI245" s="79" t="n"/>
      <c r="ACJ245" s="79" t="n"/>
      <c r="ACK245" s="79" t="n"/>
      <c r="ACL245" s="79" t="n"/>
      <c r="ACM245" s="79" t="n"/>
      <c r="ACN245" s="79" t="n"/>
      <c r="ACO245" s="79" t="n"/>
      <c r="ACP245" s="79" t="n"/>
      <c r="ACQ245" s="79" t="n"/>
      <c r="ACR245" s="79" t="n"/>
      <c r="ACU245" s="78" t="n">
        <v>9</v>
      </c>
      <c r="ACV245" s="79" t="n"/>
      <c r="ACW245" s="79" t="n"/>
      <c r="ACX245" s="79" t="n"/>
      <c r="ACY245" s="79" t="n"/>
      <c r="ACZ245" s="79" t="n"/>
      <c r="ADA245" s="79" t="n"/>
      <c r="ADB245" s="79" t="n"/>
      <c r="ADC245" s="79" t="n"/>
      <c r="ADD245" s="79" t="n"/>
      <c r="ADE245" s="79" t="n"/>
      <c r="ADF245" s="79" t="n"/>
      <c r="ADG245" s="79" t="n"/>
      <c r="ADH245" s="79" t="n"/>
      <c r="ADI245" s="79" t="n"/>
      <c r="ADJ245" s="79" t="n"/>
      <c r="ADK245" s="79" t="n"/>
      <c r="ADL245" s="79" t="n"/>
      <c r="ADM245" s="79" t="n"/>
      <c r="ADN245" s="79" t="n"/>
      <c r="ADO245" s="79" t="n"/>
      <c r="ADP245" s="79" t="n"/>
      <c r="ADQ245" s="79" t="n"/>
      <c r="ADR245" s="79" t="n"/>
      <c r="ADS245" s="79" t="n"/>
      <c r="ADT245" s="79" t="n"/>
      <c r="ADU245" s="79" t="n"/>
      <c r="ADV245" s="79" t="n"/>
      <c r="ADW245" s="79" t="n"/>
      <c r="ADX245" s="79" t="n"/>
      <c r="ADY245" s="79" t="n"/>
      <c r="ADZ245" s="79" t="n"/>
      <c r="AEA245" s="79" t="n"/>
      <c r="AEB245" s="79" t="n"/>
      <c r="AEC245" s="79" t="n"/>
      <c r="AED245" s="79" t="n"/>
      <c r="AEE245" s="79" t="n"/>
      <c r="AEF245" s="79" t="n"/>
      <c r="AEG245" s="79" t="n"/>
      <c r="AEH245" s="79" t="n"/>
      <c r="AEI245" s="79" t="n"/>
      <c r="AEL245" s="78" t="n">
        <v>9</v>
      </c>
      <c r="AEM245" s="79" t="n"/>
      <c r="AEN245" s="79" t="n"/>
      <c r="AEO245" s="79" t="n"/>
      <c r="AEP245" s="79" t="n"/>
      <c r="AEQ245" s="79" t="n"/>
      <c r="AER245" s="79" t="n"/>
      <c r="AES245" s="79" t="n"/>
      <c r="AET245" s="79" t="n"/>
      <c r="AEU245" s="79" t="n"/>
      <c r="AEV245" s="79" t="n"/>
      <c r="AEW245" s="79" t="n"/>
      <c r="AEX245" s="79" t="n"/>
      <c r="AEY245" s="79" t="n"/>
      <c r="AEZ245" s="79" t="n"/>
      <c r="AFA245" s="79" t="n"/>
      <c r="AFB245" s="79" t="n"/>
      <c r="AFC245" s="79" t="n"/>
      <c r="AFD245" s="79" t="n"/>
      <c r="AFE245" s="79" t="n"/>
      <c r="AFF245" s="79" t="n"/>
      <c r="AFG245" s="79" t="n"/>
      <c r="AFH245" s="79" t="n"/>
      <c r="AFI245" s="79" t="n"/>
      <c r="AFJ245" s="79" t="n"/>
      <c r="AFK245" s="79" t="n"/>
      <c r="AFL245" s="79" t="n"/>
      <c r="AFM245" s="79" t="n"/>
      <c r="AFN245" s="79" t="n"/>
      <c r="AFO245" s="79" t="n"/>
      <c r="AFP245" s="79" t="n"/>
      <c r="AFQ245" s="79" t="n"/>
      <c r="AFR245" s="79" t="n"/>
      <c r="AFS245" s="79" t="n"/>
      <c r="AFT245" s="79" t="n"/>
      <c r="AFU245" s="79" t="n"/>
      <c r="AFV245" s="79" t="n"/>
      <c r="AFW245" s="79" t="n"/>
      <c r="AFX245" s="79" t="n"/>
      <c r="AFY245" s="79" t="n"/>
      <c r="AFZ245" s="79" t="n"/>
    </row>
    <row r="246">
      <c r="A246" s="78" t="n">
        <v>10</v>
      </c>
      <c r="B246" s="79" t="n"/>
      <c r="C246" s="79" t="n"/>
      <c r="D246" s="79" t="n"/>
      <c r="E246" s="79" t="n"/>
      <c r="F246" s="79" t="n"/>
      <c r="G246" s="79" t="n"/>
      <c r="H246" s="79" t="n"/>
      <c r="I246" s="79" t="n"/>
      <c r="J246" s="79" t="n"/>
      <c r="K246" s="79" t="n"/>
      <c r="L246" s="79" t="n"/>
      <c r="M246" s="79" t="n"/>
      <c r="N246" s="79" t="n"/>
      <c r="O246" s="79" t="n"/>
      <c r="P246" s="79" t="n"/>
      <c r="Q246" s="79" t="n"/>
      <c r="R246" s="79" t="n"/>
      <c r="S246" s="79" t="n"/>
      <c r="T246" s="79" t="n"/>
      <c r="U246" s="79" t="n"/>
      <c r="V246" s="79" t="n"/>
      <c r="W246" s="79" t="n"/>
      <c r="X246" s="79" t="n"/>
      <c r="Y246" s="79" t="n"/>
      <c r="Z246" s="79" t="n"/>
      <c r="AA246" s="79" t="n"/>
      <c r="AB246" s="79" t="n"/>
      <c r="AC246" s="79" t="n"/>
      <c r="AD246" s="79" t="n"/>
      <c r="AE246" s="79" t="n"/>
      <c r="AF246" s="79" t="n"/>
      <c r="AG246" s="79" t="n"/>
      <c r="AH246" s="79" t="n"/>
      <c r="AI246" s="79" t="n"/>
      <c r="AJ246" s="79" t="n"/>
      <c r="AK246" s="79" t="n"/>
      <c r="AL246" s="79" t="n"/>
      <c r="AM246" s="79" t="n"/>
      <c r="AN246" s="79" t="n"/>
      <c r="AO246" s="79" t="n"/>
      <c r="AR246" s="78" t="n">
        <v>10</v>
      </c>
      <c r="AS246" s="79" t="n"/>
      <c r="AT246" s="79" t="n"/>
      <c r="AU246" s="79" t="n"/>
      <c r="AV246" s="79" t="n"/>
      <c r="AW246" s="79" t="n"/>
      <c r="AX246" s="79" t="n"/>
      <c r="AY246" s="79" t="n"/>
      <c r="AZ246" s="79" t="n"/>
      <c r="BA246" s="79" t="n"/>
      <c r="BB246" s="79" t="n"/>
      <c r="BC246" s="79" t="n"/>
      <c r="BD246" s="79" t="n"/>
      <c r="BE246" s="79" t="n"/>
      <c r="BF246" s="79" t="n"/>
      <c r="BG246" s="79" t="n"/>
      <c r="BH246" s="79" t="n"/>
      <c r="BI246" s="79" t="n"/>
      <c r="BJ246" s="79" t="n"/>
      <c r="BK246" s="79" t="n"/>
      <c r="BL246" s="79" t="n"/>
      <c r="BM246" s="79" t="n"/>
      <c r="BN246" s="79" t="n"/>
      <c r="BO246" s="79" t="n"/>
      <c r="BP246" s="79" t="n"/>
      <c r="BQ246" s="79" t="n"/>
      <c r="BR246" s="79" t="n"/>
      <c r="BS246" s="79" t="n"/>
      <c r="BT246" s="79" t="n"/>
      <c r="BU246" s="79" t="n"/>
      <c r="BV246" s="79" t="n"/>
      <c r="BW246" s="79" t="n"/>
      <c r="BX246" s="79" t="n"/>
      <c r="BY246" s="79" t="n"/>
      <c r="BZ246" s="79" t="n"/>
      <c r="CA246" s="79" t="n"/>
      <c r="CB246" s="79" t="n"/>
      <c r="CC246" s="79" t="n"/>
      <c r="CD246" s="79" t="n"/>
      <c r="CE246" s="79" t="n"/>
      <c r="CF246" s="79" t="n"/>
      <c r="CI246" s="78" t="n">
        <v>10</v>
      </c>
      <c r="CJ246" s="79" t="n"/>
      <c r="CK246" s="79" t="n"/>
      <c r="CL246" s="79" t="n"/>
      <c r="CM246" s="79" t="n"/>
      <c r="CN246" s="79" t="n"/>
      <c r="CO246" s="79" t="n"/>
      <c r="CP246" s="79" t="n"/>
      <c r="CQ246" s="79" t="n"/>
      <c r="CR246" s="79" t="n"/>
      <c r="CS246" s="79" t="n"/>
      <c r="CT246" s="79" t="n"/>
      <c r="CU246" s="79" t="n"/>
      <c r="CV246" s="79" t="n"/>
      <c r="CW246" s="79" t="n"/>
      <c r="CX246" s="79" t="n"/>
      <c r="CY246" s="79" t="n"/>
      <c r="CZ246" s="79" t="n"/>
      <c r="DA246" s="79" t="n"/>
      <c r="DB246" s="79" t="n"/>
      <c r="DC246" s="79" t="n"/>
      <c r="DD246" s="79" t="n"/>
      <c r="DE246" s="79" t="n"/>
      <c r="DF246" s="79" t="n"/>
      <c r="DG246" s="79" t="n"/>
      <c r="DH246" s="79" t="n"/>
      <c r="DI246" s="79" t="n"/>
      <c r="DJ246" s="79" t="n"/>
      <c r="DK246" s="79" t="n"/>
      <c r="DL246" s="79" t="n"/>
      <c r="DM246" s="79" t="n"/>
      <c r="DN246" s="79" t="n"/>
      <c r="DO246" s="79" t="n"/>
      <c r="DP246" s="79" t="n"/>
      <c r="DQ246" s="79" t="n"/>
      <c r="DR246" s="79" t="n"/>
      <c r="DS246" s="79" t="n"/>
      <c r="DT246" s="79" t="n"/>
      <c r="DU246" s="79" t="n"/>
      <c r="DV246" s="79" t="n"/>
      <c r="DW246" s="79" t="n"/>
      <c r="DZ246" s="78" t="n">
        <v>10</v>
      </c>
      <c r="EA246" s="79" t="n"/>
      <c r="EB246" s="79" t="n"/>
      <c r="EC246" s="79" t="n"/>
      <c r="ED246" s="79" t="n"/>
      <c r="EE246" s="79" t="n"/>
      <c r="EF246" s="79" t="n"/>
      <c r="EG246" s="79" t="n"/>
      <c r="EH246" s="79" t="n"/>
      <c r="EI246" s="79" t="n"/>
      <c r="EJ246" s="79" t="n"/>
      <c r="EK246" s="79" t="n"/>
      <c r="EL246" s="79" t="n"/>
      <c r="EM246" s="79" t="n"/>
      <c r="EN246" s="79" t="n"/>
      <c r="EO246" s="79" t="n"/>
      <c r="EP246" s="79" t="n"/>
      <c r="EQ246" s="79" t="n"/>
      <c r="ER246" s="79" t="n"/>
      <c r="ES246" s="79" t="n"/>
      <c r="ET246" s="79" t="n"/>
      <c r="EU246" s="79" t="n"/>
      <c r="EV246" s="79" t="n"/>
      <c r="EW246" s="79" t="n"/>
      <c r="EX246" s="79" t="n"/>
      <c r="EY246" s="79" t="n"/>
      <c r="EZ246" s="79" t="n"/>
      <c r="FA246" s="79" t="n"/>
      <c r="FB246" s="79" t="n"/>
      <c r="FC246" s="79" t="n"/>
      <c r="FD246" s="79" t="n"/>
      <c r="FE246" s="79" t="n"/>
      <c r="FF246" s="79" t="n"/>
      <c r="FG246" s="79" t="n"/>
      <c r="FH246" s="79" t="n"/>
      <c r="FI246" s="79" t="n"/>
      <c r="FJ246" s="79" t="n"/>
      <c r="FK246" s="79" t="n"/>
      <c r="FL246" s="79" t="n"/>
      <c r="FM246" s="79" t="n"/>
      <c r="FN246" s="79" t="n"/>
      <c r="FQ246" s="78" t="n">
        <v>10</v>
      </c>
      <c r="FR246" s="79" t="n"/>
      <c r="FS246" s="79" t="n"/>
      <c r="FT246" s="79" t="n"/>
      <c r="FU246" s="79" t="n"/>
      <c r="FV246" s="79" t="n"/>
      <c r="FW246" s="79" t="n"/>
      <c r="FX246" s="79" t="n"/>
      <c r="FY246" s="79" t="n"/>
      <c r="FZ246" s="79" t="n"/>
      <c r="GA246" s="79" t="n"/>
      <c r="GB246" s="79" t="n"/>
      <c r="GC246" s="79" t="n"/>
      <c r="GD246" s="79" t="n"/>
      <c r="GE246" s="79" t="n"/>
      <c r="GF246" s="79" t="n"/>
      <c r="GG246" s="79" t="n"/>
      <c r="GH246" s="79" t="n"/>
      <c r="GI246" s="79" t="n"/>
      <c r="GJ246" s="79" t="n"/>
      <c r="GK246" s="79" t="n"/>
      <c r="GL246" s="79" t="n"/>
      <c r="GM246" s="79" t="n"/>
      <c r="GN246" s="79" t="n"/>
      <c r="GO246" s="79" t="n"/>
      <c r="GP246" s="79" t="n"/>
      <c r="GQ246" s="79" t="n"/>
      <c r="GR246" s="79" t="n"/>
      <c r="GS246" s="79" t="n"/>
      <c r="GT246" s="79" t="n"/>
      <c r="GU246" s="79" t="n"/>
      <c r="GV246" s="79" t="n"/>
      <c r="GW246" s="79" t="n"/>
      <c r="GX246" s="79" t="n"/>
      <c r="GY246" s="79" t="n"/>
      <c r="GZ246" s="79" t="n"/>
      <c r="HA246" s="79" t="n"/>
      <c r="HB246" s="79" t="n"/>
      <c r="HC246" s="79" t="n"/>
      <c r="HD246" s="79" t="n"/>
      <c r="HE246" s="79" t="n"/>
      <c r="HH246" s="78" t="n">
        <v>10</v>
      </c>
      <c r="HI246" s="79" t="n"/>
      <c r="HJ246" s="79" t="n"/>
      <c r="HK246" s="79" t="n"/>
      <c r="HL246" s="79" t="n"/>
      <c r="HM246" s="79" t="n"/>
      <c r="HN246" s="79" t="n"/>
      <c r="HO246" s="79" t="n"/>
      <c r="HP246" s="79" t="n"/>
      <c r="HQ246" s="79" t="n"/>
      <c r="HR246" s="79" t="n"/>
      <c r="HS246" s="79" t="n"/>
      <c r="HT246" s="79" t="n"/>
      <c r="HU246" s="79" t="n"/>
      <c r="HV246" s="79" t="n"/>
      <c r="HW246" s="79" t="n"/>
      <c r="HX246" s="79" t="n"/>
      <c r="HY246" s="79" t="n"/>
      <c r="HZ246" s="79" t="n"/>
      <c r="IA246" s="79" t="n"/>
      <c r="IB246" s="79" t="n"/>
      <c r="IC246" s="79" t="n"/>
      <c r="ID246" s="79" t="n"/>
      <c r="IE246" s="79" t="n"/>
      <c r="IF246" s="79" t="n"/>
      <c r="IG246" s="79" t="n"/>
      <c r="IH246" s="79" t="n"/>
      <c r="II246" s="79" t="n"/>
      <c r="IJ246" s="79" t="n"/>
      <c r="IK246" s="79" t="n"/>
      <c r="IL246" s="79" t="n"/>
      <c r="IM246" s="79" t="n"/>
      <c r="IN246" s="79" t="n"/>
      <c r="IO246" s="79" t="n"/>
      <c r="IP246" s="79" t="n"/>
      <c r="IQ246" s="79" t="n"/>
      <c r="IR246" s="79" t="n"/>
      <c r="IS246" s="79" t="n"/>
      <c r="IT246" s="79" t="n"/>
      <c r="IU246" s="79" t="n"/>
      <c r="IV246" s="79" t="n"/>
      <c r="IY246" s="78" t="n">
        <v>10</v>
      </c>
      <c r="IZ246" s="79" t="n"/>
      <c r="JA246" s="79" t="n"/>
      <c r="JB246" s="79" t="n"/>
      <c r="JC246" s="79" t="n"/>
      <c r="JD246" s="79" t="n"/>
      <c r="JE246" s="79" t="n"/>
      <c r="JF246" s="79" t="n"/>
      <c r="JG246" s="79" t="n"/>
      <c r="JH246" s="79" t="n"/>
      <c r="JI246" s="79" t="n"/>
      <c r="JJ246" s="79" t="n"/>
      <c r="JK246" s="79" t="n"/>
      <c r="JL246" s="79" t="n"/>
      <c r="JM246" s="79" t="n"/>
      <c r="JN246" s="79" t="n"/>
      <c r="JO246" s="79" t="n"/>
      <c r="JP246" s="79" t="n"/>
      <c r="JQ246" s="79" t="n"/>
      <c r="JR246" s="79" t="n"/>
      <c r="JS246" s="79" t="n"/>
      <c r="JT246" s="79" t="n"/>
      <c r="JU246" s="79" t="n"/>
      <c r="JV246" s="79" t="n"/>
      <c r="JW246" s="79" t="n"/>
      <c r="JX246" s="79" t="n"/>
      <c r="JY246" s="79" t="n"/>
      <c r="JZ246" s="79" t="n"/>
      <c r="KA246" s="79" t="n"/>
      <c r="KB246" s="79" t="n"/>
      <c r="KC246" s="79" t="n"/>
      <c r="KD246" s="79" t="n"/>
      <c r="KE246" s="79" t="n"/>
      <c r="KF246" s="79" t="n"/>
      <c r="KG246" s="79" t="n"/>
      <c r="KH246" s="79" t="n"/>
      <c r="KI246" s="79" t="n"/>
      <c r="KJ246" s="79" t="n"/>
      <c r="KK246" s="79" t="n"/>
      <c r="KL246" s="79" t="n"/>
      <c r="KM246" s="79" t="n"/>
      <c r="KP246" s="78" t="n">
        <v>10</v>
      </c>
      <c r="KQ246" s="79" t="n"/>
      <c r="KR246" s="79" t="n"/>
      <c r="KS246" s="79" t="n"/>
      <c r="KT246" s="79" t="n"/>
      <c r="KU246" s="79" t="n"/>
      <c r="KV246" s="79" t="n"/>
      <c r="KW246" s="79" t="n"/>
      <c r="KX246" s="79" t="n"/>
      <c r="KY246" s="79" t="n"/>
      <c r="KZ246" s="79" t="n"/>
      <c r="LA246" s="79" t="n"/>
      <c r="LB246" s="79" t="n"/>
      <c r="LC246" s="79" t="n"/>
      <c r="LD246" s="79" t="n"/>
      <c r="LE246" s="79" t="n"/>
      <c r="LF246" s="79" t="n"/>
      <c r="LG246" s="79" t="n"/>
      <c r="LH246" s="79" t="n"/>
      <c r="LI246" s="79" t="n"/>
      <c r="LJ246" s="79" t="n"/>
      <c r="LK246" s="79" t="n"/>
      <c r="LL246" s="79" t="n"/>
      <c r="LM246" s="79" t="n"/>
      <c r="LN246" s="79" t="n"/>
      <c r="LO246" s="79" t="n"/>
      <c r="LP246" s="79" t="n"/>
      <c r="LQ246" s="79" t="n"/>
      <c r="LR246" s="79" t="n"/>
      <c r="LS246" s="79" t="n"/>
      <c r="LT246" s="79" t="n"/>
      <c r="LU246" s="79" t="n"/>
      <c r="LV246" s="79" t="n"/>
      <c r="LW246" s="79" t="n"/>
      <c r="LX246" s="79" t="n"/>
      <c r="LY246" s="79" t="n"/>
      <c r="LZ246" s="79" t="n"/>
      <c r="MA246" s="79" t="n"/>
      <c r="MB246" s="79" t="n"/>
      <c r="MC246" s="79" t="n"/>
      <c r="MD246" s="79" t="n"/>
      <c r="MG246" s="78" t="n">
        <v>10</v>
      </c>
      <c r="MH246" s="79" t="n"/>
      <c r="MI246" s="79" t="n"/>
      <c r="MJ246" s="79" t="n"/>
      <c r="MK246" s="79" t="n"/>
      <c r="ML246" s="79" t="n"/>
      <c r="MM246" s="79" t="n"/>
      <c r="MN246" s="79" t="n"/>
      <c r="MO246" s="79" t="n"/>
      <c r="MP246" s="79" t="n"/>
      <c r="MQ246" s="79" t="n"/>
      <c r="MR246" s="79" t="n"/>
      <c r="MS246" s="79" t="n"/>
      <c r="MT246" s="79" t="n"/>
      <c r="MU246" s="79" t="n"/>
      <c r="MV246" s="79" t="n"/>
      <c r="MW246" s="79" t="n"/>
      <c r="MX246" s="79" t="n"/>
      <c r="MY246" s="79" t="n"/>
      <c r="MZ246" s="79" t="n"/>
      <c r="NA246" s="79" t="n"/>
      <c r="NB246" s="79" t="n"/>
      <c r="NC246" s="79" t="n"/>
      <c r="ND246" s="79" t="n"/>
      <c r="NE246" s="79" t="n"/>
      <c r="NF246" s="79" t="n"/>
      <c r="NG246" s="79" t="n"/>
      <c r="NH246" s="79" t="n"/>
      <c r="NI246" s="79" t="n"/>
      <c r="NJ246" s="79" t="n"/>
      <c r="NK246" s="79" t="n"/>
      <c r="NL246" s="79" t="n"/>
      <c r="NM246" s="79" t="n"/>
      <c r="NN246" s="79" t="n"/>
      <c r="NO246" s="79" t="n"/>
      <c r="NP246" s="79" t="n"/>
      <c r="NQ246" s="79" t="n"/>
      <c r="NR246" s="79" t="n"/>
      <c r="NS246" s="79" t="n"/>
      <c r="NT246" s="79" t="n"/>
      <c r="NU246" s="79" t="n"/>
      <c r="NX246" s="78" t="n">
        <v>10</v>
      </c>
      <c r="NY246" s="79" t="n"/>
      <c r="NZ246" s="79" t="n"/>
      <c r="OA246" s="79" t="n"/>
      <c r="OB246" s="79" t="n"/>
      <c r="OC246" s="79" t="n"/>
      <c r="OD246" s="79" t="n"/>
      <c r="OE246" s="79" t="n"/>
      <c r="OF246" s="79" t="n"/>
      <c r="OG246" s="79" t="n"/>
      <c r="OH246" s="79" t="n"/>
      <c r="OI246" s="79" t="n"/>
      <c r="OJ246" s="79" t="n"/>
      <c r="OK246" s="79" t="n"/>
      <c r="OL246" s="79" t="n"/>
      <c r="OM246" s="79" t="n"/>
      <c r="ON246" s="79" t="n"/>
      <c r="OO246" s="79" t="n"/>
      <c r="OP246" s="79" t="n"/>
      <c r="OQ246" s="79" t="n"/>
      <c r="OR246" s="79" t="n"/>
      <c r="OS246" s="79" t="n"/>
      <c r="OT246" s="79" t="n"/>
      <c r="OU246" s="79" t="n"/>
      <c r="OV246" s="79" t="n"/>
      <c r="OW246" s="79" t="n"/>
      <c r="OX246" s="79" t="n"/>
      <c r="OY246" s="79" t="n"/>
      <c r="OZ246" s="79" t="n"/>
      <c r="PA246" s="79" t="n"/>
      <c r="PB246" s="79" t="n"/>
      <c r="PC246" s="79" t="n"/>
      <c r="PD246" s="79" t="n"/>
      <c r="PE246" s="79" t="n"/>
      <c r="PF246" s="79" t="n"/>
      <c r="PG246" s="79" t="n"/>
      <c r="PH246" s="79" t="n"/>
      <c r="PI246" s="79" t="n"/>
      <c r="PJ246" s="79" t="n"/>
      <c r="PK246" s="79" t="n"/>
      <c r="PL246" s="79" t="n"/>
      <c r="PO246" s="78" t="n">
        <v>10</v>
      </c>
      <c r="PP246" s="79" t="n"/>
      <c r="PQ246" s="79" t="n"/>
      <c r="PR246" s="79" t="n"/>
      <c r="PS246" s="79" t="n"/>
      <c r="PT246" s="79" t="n"/>
      <c r="PU246" s="79" t="n"/>
      <c r="PV246" s="79" t="n"/>
      <c r="PW246" s="79" t="n"/>
      <c r="PX246" s="79" t="n"/>
      <c r="PY246" s="79" t="n"/>
      <c r="PZ246" s="79" t="n"/>
      <c r="QA246" s="79" t="n"/>
      <c r="QB246" s="79" t="n"/>
      <c r="QC246" s="79" t="n"/>
      <c r="QD246" s="79" t="n"/>
      <c r="QE246" s="79" t="n"/>
      <c r="QF246" s="79" t="n"/>
      <c r="QG246" s="79" t="n"/>
      <c r="QH246" s="79" t="n"/>
      <c r="QI246" s="79" t="n"/>
      <c r="QJ246" s="79" t="n"/>
      <c r="QK246" s="79" t="n"/>
      <c r="QL246" s="79" t="n"/>
      <c r="QM246" s="79" t="n"/>
      <c r="QN246" s="79" t="n"/>
      <c r="QO246" s="79" t="n"/>
      <c r="QP246" s="79" t="n"/>
      <c r="QQ246" s="79" t="n"/>
      <c r="QR246" s="79" t="n"/>
      <c r="QS246" s="79" t="n"/>
      <c r="QT246" s="79" t="n"/>
      <c r="QU246" s="79" t="n"/>
      <c r="QV246" s="79" t="n"/>
      <c r="QW246" s="79" t="n"/>
      <c r="QX246" s="79" t="n"/>
      <c r="QY246" s="79" t="n"/>
      <c r="QZ246" s="79" t="n"/>
      <c r="RA246" s="79" t="n"/>
      <c r="RB246" s="79" t="n"/>
      <c r="RC246" s="79" t="n"/>
      <c r="RF246" s="78" t="n">
        <v>10</v>
      </c>
      <c r="RG246" s="79" t="n"/>
      <c r="RH246" s="79" t="n"/>
      <c r="RI246" s="79" t="n"/>
      <c r="RJ246" s="79" t="n"/>
      <c r="RK246" s="79" t="n"/>
      <c r="RL246" s="79" t="n"/>
      <c r="RM246" s="79" t="n"/>
      <c r="RN246" s="79" t="n"/>
      <c r="RO246" s="79" t="n"/>
      <c r="RP246" s="79" t="n"/>
      <c r="RQ246" s="79" t="n"/>
      <c r="RR246" s="79" t="n"/>
      <c r="RS246" s="79" t="n"/>
      <c r="RT246" s="79" t="n"/>
      <c r="RU246" s="79" t="n"/>
      <c r="RV246" s="79" t="n"/>
      <c r="RW246" s="79" t="n"/>
      <c r="RX246" s="79" t="n"/>
      <c r="RY246" s="79" t="n"/>
      <c r="RZ246" s="79" t="n"/>
      <c r="SA246" s="79" t="n"/>
      <c r="SB246" s="79" t="n"/>
      <c r="SC246" s="79" t="n"/>
      <c r="SD246" s="79" t="n"/>
      <c r="SE246" s="79" t="n"/>
      <c r="SF246" s="79" t="n"/>
      <c r="SG246" s="79" t="n"/>
      <c r="SH246" s="79" t="n"/>
      <c r="SI246" s="79" t="n"/>
      <c r="SJ246" s="79" t="n"/>
      <c r="SK246" s="79" t="n"/>
      <c r="SL246" s="79" t="n"/>
      <c r="SM246" s="79" t="n"/>
      <c r="SN246" s="79" t="n"/>
      <c r="SO246" s="79" t="n"/>
      <c r="SP246" s="79" t="n"/>
      <c r="SQ246" s="79" t="n"/>
      <c r="SR246" s="79" t="n"/>
      <c r="SS246" s="79" t="n"/>
      <c r="ST246" s="79" t="n"/>
      <c r="SW246" s="78" t="n">
        <v>10</v>
      </c>
      <c r="SX246" s="79" t="n"/>
      <c r="SY246" s="79" t="n"/>
      <c r="SZ246" s="79" t="n"/>
      <c r="TA246" s="79" t="n"/>
      <c r="TB246" s="79" t="n"/>
      <c r="TC246" s="79" t="n"/>
      <c r="TD246" s="79" t="n"/>
      <c r="TE246" s="79" t="n"/>
      <c r="TF246" s="79" t="n"/>
      <c r="TG246" s="79" t="n"/>
      <c r="TH246" s="79" t="n"/>
      <c r="TI246" s="79" t="n"/>
      <c r="TJ246" s="79" t="n"/>
      <c r="TK246" s="79" t="n"/>
      <c r="TL246" s="79" t="n"/>
      <c r="TM246" s="79" t="n"/>
      <c r="TN246" s="79" t="n"/>
      <c r="TO246" s="79" t="n"/>
      <c r="TP246" s="79" t="n"/>
      <c r="TQ246" s="79" t="n"/>
      <c r="TR246" s="79" t="n"/>
      <c r="TS246" s="79" t="n"/>
      <c r="TT246" s="79" t="n"/>
      <c r="TU246" s="79" t="n"/>
      <c r="TV246" s="79" t="n"/>
      <c r="TW246" s="79" t="n"/>
      <c r="TX246" s="79" t="n"/>
      <c r="TY246" s="79" t="n"/>
      <c r="TZ246" s="79" t="n"/>
      <c r="UA246" s="79" t="n"/>
      <c r="UB246" s="79" t="n"/>
      <c r="UC246" s="79" t="n"/>
      <c r="UD246" s="79" t="n"/>
      <c r="UE246" s="79" t="n"/>
      <c r="UF246" s="79" t="n"/>
      <c r="UG246" s="79" t="n"/>
      <c r="UH246" s="79" t="n"/>
      <c r="UI246" s="79" t="n"/>
      <c r="UJ246" s="79" t="n"/>
      <c r="UK246" s="79" t="n"/>
      <c r="UN246" s="78" t="n">
        <v>10</v>
      </c>
      <c r="UO246" s="79" t="n"/>
      <c r="UP246" s="79" t="n"/>
      <c r="UQ246" s="79" t="n"/>
      <c r="UR246" s="79" t="n"/>
      <c r="US246" s="79" t="n"/>
      <c r="UT246" s="79" t="n"/>
      <c r="UU246" s="79" t="n"/>
      <c r="UV246" s="79" t="n"/>
      <c r="UW246" s="79" t="n"/>
      <c r="UX246" s="79" t="n"/>
      <c r="UY246" s="79" t="n"/>
      <c r="UZ246" s="79" t="n"/>
      <c r="VA246" s="79" t="n"/>
      <c r="VB246" s="79" t="n"/>
      <c r="VC246" s="79" t="n"/>
      <c r="VD246" s="79" t="n"/>
      <c r="VE246" s="79" t="n"/>
      <c r="VF246" s="79" t="n"/>
      <c r="VG246" s="79" t="n"/>
      <c r="VH246" s="79" t="n"/>
      <c r="VI246" s="79" t="n"/>
      <c r="VJ246" s="79" t="n"/>
      <c r="VK246" s="79" t="n"/>
      <c r="VL246" s="79" t="n"/>
      <c r="VM246" s="79" t="n"/>
      <c r="VN246" s="79" t="n"/>
      <c r="VO246" s="79" t="n"/>
      <c r="VP246" s="79" t="n"/>
      <c r="VQ246" s="79" t="n"/>
      <c r="VR246" s="79" t="n"/>
      <c r="VS246" s="79" t="n"/>
      <c r="VT246" s="79" t="n"/>
      <c r="VU246" s="79" t="n"/>
      <c r="VV246" s="79" t="n"/>
      <c r="VW246" s="79" t="n"/>
      <c r="VX246" s="79" t="n"/>
      <c r="VY246" s="79" t="n"/>
      <c r="VZ246" s="79" t="n"/>
      <c r="WA246" s="79" t="n"/>
      <c r="WB246" s="79" t="n"/>
      <c r="WE246" s="78" t="n">
        <v>10</v>
      </c>
      <c r="WF246" s="79" t="n"/>
      <c r="WG246" s="79" t="n"/>
      <c r="WH246" s="79" t="n"/>
      <c r="WI246" s="79" t="n"/>
      <c r="WJ246" s="79" t="n"/>
      <c r="WK246" s="79" t="n"/>
      <c r="WL246" s="79" t="n"/>
      <c r="WM246" s="79" t="n"/>
      <c r="WN246" s="79" t="n"/>
      <c r="WO246" s="79" t="n"/>
      <c r="WP246" s="79" t="n"/>
      <c r="WQ246" s="79" t="n"/>
      <c r="WR246" s="79" t="n"/>
      <c r="WS246" s="79" t="n"/>
      <c r="WT246" s="79" t="n"/>
      <c r="WU246" s="79" t="n"/>
      <c r="WV246" s="79" t="n"/>
      <c r="WW246" s="79" t="n"/>
      <c r="WX246" s="79" t="n"/>
      <c r="WY246" s="79" t="n"/>
      <c r="WZ246" s="79" t="n"/>
      <c r="XA246" s="79" t="n"/>
      <c r="XB246" s="79" t="n"/>
      <c r="XC246" s="79" t="n"/>
      <c r="XD246" s="79" t="n"/>
      <c r="XE246" s="79" t="n"/>
      <c r="XF246" s="79" t="n"/>
      <c r="XG246" s="79" t="n"/>
      <c r="XH246" s="79" t="n"/>
      <c r="XI246" s="79" t="n"/>
      <c r="XJ246" s="79" t="n"/>
      <c r="XK246" s="79" t="n"/>
      <c r="XL246" s="79" t="n"/>
      <c r="XM246" s="79" t="n"/>
      <c r="XN246" s="79" t="n"/>
      <c r="XO246" s="79" t="n"/>
      <c r="XP246" s="79" t="n"/>
      <c r="XQ246" s="79" t="n"/>
      <c r="XR246" s="79" t="n"/>
      <c r="XS246" s="79" t="n"/>
      <c r="XV246" s="78" t="n">
        <v>10</v>
      </c>
      <c r="XW246" s="79" t="n"/>
      <c r="XX246" s="79" t="n"/>
      <c r="XY246" s="79" t="n"/>
      <c r="XZ246" s="79" t="n"/>
      <c r="YA246" s="79" t="n"/>
      <c r="YB246" s="79" t="n"/>
      <c r="YC246" s="79" t="n"/>
      <c r="YD246" s="79" t="n"/>
      <c r="YE246" s="79" t="n"/>
      <c r="YF246" s="79" t="n"/>
      <c r="YG246" s="79" t="n"/>
      <c r="YH246" s="79" t="n"/>
      <c r="YI246" s="79" t="n"/>
      <c r="YJ246" s="79" t="n"/>
      <c r="YK246" s="79" t="n"/>
      <c r="YL246" s="79" t="n"/>
      <c r="YM246" s="79" t="n"/>
      <c r="YN246" s="79" t="n"/>
      <c r="YO246" s="79" t="n"/>
      <c r="YP246" s="79" t="n"/>
      <c r="YQ246" s="79" t="n"/>
      <c r="YR246" s="79" t="n"/>
      <c r="YS246" s="79" t="n"/>
      <c r="YT246" s="79" t="n"/>
      <c r="YU246" s="79" t="n"/>
      <c r="YV246" s="79" t="n"/>
      <c r="YW246" s="79" t="n"/>
      <c r="YX246" s="79" t="n"/>
      <c r="YY246" s="79" t="n"/>
      <c r="YZ246" s="79" t="n"/>
      <c r="ZA246" s="79" t="n"/>
      <c r="ZB246" s="79" t="n"/>
      <c r="ZC246" s="79" t="n"/>
      <c r="ZD246" s="79" t="n"/>
      <c r="ZE246" s="79" t="n"/>
      <c r="ZF246" s="79" t="n"/>
      <c r="ZG246" s="79" t="n"/>
      <c r="ZH246" s="79" t="n"/>
      <c r="ZI246" s="79" t="n"/>
      <c r="ZJ246" s="79" t="n"/>
      <c r="ZM246" s="78" t="n">
        <v>10</v>
      </c>
      <c r="ZN246" s="79" t="n"/>
      <c r="ZO246" s="79" t="n"/>
      <c r="ZP246" s="79" t="n"/>
      <c r="ZQ246" s="79" t="n"/>
      <c r="ZR246" s="79" t="n"/>
      <c r="ZS246" s="79" t="n"/>
      <c r="ZT246" s="79" t="n"/>
      <c r="ZU246" s="79" t="n"/>
      <c r="ZV246" s="79" t="n"/>
      <c r="ZW246" s="79" t="n"/>
      <c r="ZX246" s="79" t="n"/>
      <c r="ZY246" s="79" t="n"/>
      <c r="ZZ246" s="79" t="n"/>
      <c r="AAA246" s="79" t="n"/>
      <c r="AAB246" s="79" t="n"/>
      <c r="AAC246" s="79" t="n"/>
      <c r="AAD246" s="79" t="n"/>
      <c r="AAE246" s="79" t="n"/>
      <c r="AAF246" s="79" t="n"/>
      <c r="AAG246" s="79" t="n"/>
      <c r="AAH246" s="79" t="n"/>
      <c r="AAI246" s="79" t="n"/>
      <c r="AAJ246" s="79" t="n"/>
      <c r="AAK246" s="79" t="n"/>
      <c r="AAL246" s="79" t="n"/>
      <c r="AAM246" s="79" t="n"/>
      <c r="AAN246" s="79" t="n"/>
      <c r="AAO246" s="79" t="n"/>
      <c r="AAP246" s="79" t="n"/>
      <c r="AAQ246" s="79" t="n"/>
      <c r="AAR246" s="79" t="n"/>
      <c r="AAS246" s="79" t="n"/>
      <c r="AAT246" s="79" t="n"/>
      <c r="AAU246" s="79" t="n"/>
      <c r="AAV246" s="79" t="n"/>
      <c r="AAW246" s="79" t="n"/>
      <c r="AAX246" s="79" t="n"/>
      <c r="AAY246" s="79" t="n"/>
      <c r="AAZ246" s="79" t="n"/>
      <c r="ABA246" s="79" t="n"/>
      <c r="ABD246" s="78" t="n">
        <v>10</v>
      </c>
      <c r="ABE246" s="79" t="n"/>
      <c r="ABF246" s="79" t="n"/>
      <c r="ABG246" s="79" t="n"/>
      <c r="ABH246" s="79" t="n"/>
      <c r="ABI246" s="79" t="n"/>
      <c r="ABJ246" s="79" t="n"/>
      <c r="ABK246" s="79" t="n"/>
      <c r="ABL246" s="79" t="n"/>
      <c r="ABM246" s="79" t="n"/>
      <c r="ABN246" s="79" t="n"/>
      <c r="ABO246" s="79" t="n"/>
      <c r="ABP246" s="79" t="n"/>
      <c r="ABQ246" s="79" t="n"/>
      <c r="ABR246" s="79" t="n"/>
      <c r="ABS246" s="79" t="n"/>
      <c r="ABT246" s="79" t="n"/>
      <c r="ABU246" s="79" t="n"/>
      <c r="ABV246" s="79" t="n"/>
      <c r="ABW246" s="79" t="n"/>
      <c r="ABX246" s="79" t="n"/>
      <c r="ABY246" s="79" t="n"/>
      <c r="ABZ246" s="79" t="n"/>
      <c r="ACA246" s="79" t="n"/>
      <c r="ACB246" s="79" t="n"/>
      <c r="ACC246" s="79" t="n"/>
      <c r="ACD246" s="79" t="n"/>
      <c r="ACE246" s="79" t="n"/>
      <c r="ACF246" s="79" t="n"/>
      <c r="ACG246" s="79" t="n"/>
      <c r="ACH246" s="79" t="n"/>
      <c r="ACI246" s="79" t="n"/>
      <c r="ACJ246" s="79" t="n"/>
      <c r="ACK246" s="79" t="n"/>
      <c r="ACL246" s="79" t="n"/>
      <c r="ACM246" s="79" t="n"/>
      <c r="ACN246" s="79" t="n"/>
      <c r="ACO246" s="79" t="n"/>
      <c r="ACP246" s="79" t="n"/>
      <c r="ACQ246" s="79" t="n"/>
      <c r="ACR246" s="79" t="n"/>
      <c r="ACU246" s="78" t="n">
        <v>10</v>
      </c>
      <c r="ACV246" s="79" t="n"/>
      <c r="ACW246" s="79" t="n"/>
      <c r="ACX246" s="79" t="n"/>
      <c r="ACY246" s="79" t="n"/>
      <c r="ACZ246" s="79" t="n"/>
      <c r="ADA246" s="79" t="n"/>
      <c r="ADB246" s="79" t="n"/>
      <c r="ADC246" s="79" t="n"/>
      <c r="ADD246" s="79" t="n"/>
      <c r="ADE246" s="79" t="n"/>
      <c r="ADF246" s="79" t="n"/>
      <c r="ADG246" s="79" t="n"/>
      <c r="ADH246" s="79" t="n"/>
      <c r="ADI246" s="79" t="n"/>
      <c r="ADJ246" s="79" t="n"/>
      <c r="ADK246" s="79" t="n"/>
      <c r="ADL246" s="79" t="n"/>
      <c r="ADM246" s="79" t="n"/>
      <c r="ADN246" s="79" t="n"/>
      <c r="ADO246" s="79" t="n"/>
      <c r="ADP246" s="79" t="n"/>
      <c r="ADQ246" s="79" t="n"/>
      <c r="ADR246" s="79" t="n"/>
      <c r="ADS246" s="79" t="n"/>
      <c r="ADT246" s="79" t="n"/>
      <c r="ADU246" s="79" t="n"/>
      <c r="ADV246" s="79" t="n"/>
      <c r="ADW246" s="79" t="n"/>
      <c r="ADX246" s="79" t="n"/>
      <c r="ADY246" s="79" t="n"/>
      <c r="ADZ246" s="79" t="n"/>
      <c r="AEA246" s="79" t="n"/>
      <c r="AEB246" s="79" t="n"/>
      <c r="AEC246" s="79" t="n"/>
      <c r="AED246" s="79" t="n"/>
      <c r="AEE246" s="79" t="n"/>
      <c r="AEF246" s="79" t="n"/>
      <c r="AEG246" s="79" t="n"/>
      <c r="AEH246" s="79" t="n"/>
      <c r="AEI246" s="79" t="n"/>
      <c r="AEL246" s="78" t="n">
        <v>10</v>
      </c>
      <c r="AEM246" s="79" t="n"/>
      <c r="AEN246" s="79" t="n"/>
      <c r="AEO246" s="79" t="n"/>
      <c r="AEP246" s="79" t="n"/>
      <c r="AEQ246" s="79" t="n"/>
      <c r="AER246" s="79" t="n"/>
      <c r="AES246" s="79" t="n"/>
      <c r="AET246" s="79" t="n"/>
      <c r="AEU246" s="79" t="n"/>
      <c r="AEV246" s="79" t="n"/>
      <c r="AEW246" s="79" t="n"/>
      <c r="AEX246" s="79" t="n"/>
      <c r="AEY246" s="79" t="n"/>
      <c r="AEZ246" s="79" t="n"/>
      <c r="AFA246" s="79" t="n"/>
      <c r="AFB246" s="79" t="n"/>
      <c r="AFC246" s="79" t="n"/>
      <c r="AFD246" s="79" t="n"/>
      <c r="AFE246" s="79" t="n"/>
      <c r="AFF246" s="79" t="n"/>
      <c r="AFG246" s="79" t="n"/>
      <c r="AFH246" s="79" t="n"/>
      <c r="AFI246" s="79" t="n"/>
      <c r="AFJ246" s="79" t="n"/>
      <c r="AFK246" s="79" t="n"/>
      <c r="AFL246" s="79" t="n"/>
      <c r="AFM246" s="79" t="n"/>
      <c r="AFN246" s="79" t="n"/>
      <c r="AFO246" s="79" t="n"/>
      <c r="AFP246" s="79" t="n"/>
      <c r="AFQ246" s="79" t="n"/>
      <c r="AFR246" s="79" t="n"/>
      <c r="AFS246" s="79" t="n"/>
      <c r="AFT246" s="79" t="n"/>
      <c r="AFU246" s="79" t="n"/>
      <c r="AFV246" s="79" t="n"/>
      <c r="AFW246" s="79" t="n"/>
      <c r="AFX246" s="79" t="n"/>
      <c r="AFY246" s="79" t="n"/>
      <c r="AFZ246" s="79" t="n"/>
    </row>
    <row r="247">
      <c r="A247" s="78" t="n">
        <v>11</v>
      </c>
      <c r="B247" s="79" t="n"/>
      <c r="C247" s="79" t="n"/>
      <c r="D247" s="79" t="n"/>
      <c r="E247" s="79" t="n"/>
      <c r="F247" s="79" t="n"/>
      <c r="G247" s="79" t="n"/>
      <c r="H247" s="79" t="n"/>
      <c r="I247" s="79" t="n"/>
      <c r="J247" s="79" t="n"/>
      <c r="K247" s="79" t="n"/>
      <c r="L247" s="79" t="n"/>
      <c r="M247" s="79" t="n"/>
      <c r="N247" s="79" t="n"/>
      <c r="O247" s="79" t="n"/>
      <c r="P247" s="79" t="n"/>
      <c r="Q247" s="79" t="n"/>
      <c r="R247" s="79" t="n"/>
      <c r="S247" s="79" t="n"/>
      <c r="T247" s="79" t="n"/>
      <c r="U247" s="79" t="n"/>
      <c r="V247" s="79" t="n"/>
      <c r="W247" s="79" t="n"/>
      <c r="X247" s="79" t="n"/>
      <c r="Y247" s="79" t="n"/>
      <c r="Z247" s="79" t="n"/>
      <c r="AA247" s="79" t="n"/>
      <c r="AB247" s="79" t="n"/>
      <c r="AC247" s="79" t="n"/>
      <c r="AD247" s="79" t="n"/>
      <c r="AE247" s="79" t="n"/>
      <c r="AF247" s="79" t="n"/>
      <c r="AG247" s="79" t="n"/>
      <c r="AH247" s="79" t="n"/>
      <c r="AI247" s="79" t="n"/>
      <c r="AJ247" s="79" t="n"/>
      <c r="AK247" s="79" t="n"/>
      <c r="AL247" s="79" t="n"/>
      <c r="AM247" s="79" t="n"/>
      <c r="AN247" s="79" t="n"/>
      <c r="AO247" s="79" t="n"/>
      <c r="AR247" s="78" t="n">
        <v>11</v>
      </c>
      <c r="AS247" s="79" t="n"/>
      <c r="AT247" s="79" t="n"/>
      <c r="AU247" s="79" t="n"/>
      <c r="AV247" s="79" t="n"/>
      <c r="AW247" s="79" t="n"/>
      <c r="AX247" s="79" t="n"/>
      <c r="AY247" s="79" t="n"/>
      <c r="AZ247" s="79" t="n"/>
      <c r="BA247" s="79" t="n"/>
      <c r="BB247" s="79" t="n"/>
      <c r="BC247" s="79" t="n"/>
      <c r="BD247" s="79" t="n"/>
      <c r="BE247" s="79" t="n"/>
      <c r="BF247" s="79" t="n"/>
      <c r="BG247" s="79" t="n"/>
      <c r="BH247" s="79" t="n"/>
      <c r="BI247" s="79" t="n"/>
      <c r="BJ247" s="79" t="n"/>
      <c r="BK247" s="79" t="n"/>
      <c r="BL247" s="79" t="n"/>
      <c r="BM247" s="79" t="n"/>
      <c r="BN247" s="79" t="n"/>
      <c r="BO247" s="79" t="n"/>
      <c r="BP247" s="79" t="n"/>
      <c r="BQ247" s="79" t="n"/>
      <c r="BR247" s="79" t="n"/>
      <c r="BS247" s="79" t="n"/>
      <c r="BT247" s="79" t="n"/>
      <c r="BU247" s="79" t="n"/>
      <c r="BV247" s="79" t="n"/>
      <c r="BW247" s="79" t="n"/>
      <c r="BX247" s="79" t="n"/>
      <c r="BY247" s="79" t="n"/>
      <c r="BZ247" s="79" t="n"/>
      <c r="CA247" s="79" t="n"/>
      <c r="CB247" s="79" t="n"/>
      <c r="CC247" s="79" t="n"/>
      <c r="CD247" s="79" t="n"/>
      <c r="CE247" s="79" t="n"/>
      <c r="CF247" s="79" t="n"/>
      <c r="CI247" s="78" t="n">
        <v>11</v>
      </c>
      <c r="CJ247" s="79" t="n"/>
      <c r="CK247" s="79" t="n"/>
      <c r="CL247" s="79" t="n"/>
      <c r="CM247" s="79" t="n"/>
      <c r="CN247" s="79" t="n"/>
      <c r="CO247" s="79" t="n"/>
      <c r="CP247" s="79" t="n"/>
      <c r="CQ247" s="79" t="n"/>
      <c r="CR247" s="79" t="n"/>
      <c r="CS247" s="79" t="n"/>
      <c r="CT247" s="79" t="n"/>
      <c r="CU247" s="79" t="n"/>
      <c r="CV247" s="79" t="n"/>
      <c r="CW247" s="79" t="n"/>
      <c r="CX247" s="79" t="n"/>
      <c r="CY247" s="79" t="n"/>
      <c r="CZ247" s="79" t="n"/>
      <c r="DA247" s="79" t="n"/>
      <c r="DB247" s="79" t="n"/>
      <c r="DC247" s="79" t="n"/>
      <c r="DD247" s="79" t="n"/>
      <c r="DE247" s="79" t="n"/>
      <c r="DF247" s="79" t="n"/>
      <c r="DG247" s="79" t="n"/>
      <c r="DH247" s="79" t="n"/>
      <c r="DI247" s="79" t="n"/>
      <c r="DJ247" s="79" t="n"/>
      <c r="DK247" s="79" t="n"/>
      <c r="DL247" s="79" t="n"/>
      <c r="DM247" s="79" t="n"/>
      <c r="DN247" s="79" t="n"/>
      <c r="DO247" s="79" t="n"/>
      <c r="DP247" s="79" t="n"/>
      <c r="DQ247" s="79" t="n"/>
      <c r="DR247" s="79" t="n"/>
      <c r="DS247" s="79" t="n"/>
      <c r="DT247" s="79" t="n"/>
      <c r="DU247" s="79" t="n"/>
      <c r="DV247" s="79" t="n"/>
      <c r="DW247" s="79" t="n"/>
      <c r="DZ247" s="78" t="n">
        <v>11</v>
      </c>
      <c r="EA247" s="79" t="n"/>
      <c r="EB247" s="79" t="n"/>
      <c r="EC247" s="79" t="n"/>
      <c r="ED247" s="79" t="n"/>
      <c r="EE247" s="79" t="n"/>
      <c r="EF247" s="79" t="n"/>
      <c r="EG247" s="79" t="n"/>
      <c r="EH247" s="79" t="n"/>
      <c r="EI247" s="79" t="n"/>
      <c r="EJ247" s="79" t="n"/>
      <c r="EK247" s="79" t="n"/>
      <c r="EL247" s="79" t="n"/>
      <c r="EM247" s="79" t="n"/>
      <c r="EN247" s="79" t="n"/>
      <c r="EO247" s="79" t="n"/>
      <c r="EP247" s="79" t="n"/>
      <c r="EQ247" s="79" t="n"/>
      <c r="ER247" s="79" t="n"/>
      <c r="ES247" s="79" t="n"/>
      <c r="ET247" s="79" t="n"/>
      <c r="EU247" s="79" t="n"/>
      <c r="EV247" s="79" t="n"/>
      <c r="EW247" s="79" t="n"/>
      <c r="EX247" s="79" t="n"/>
      <c r="EY247" s="79" t="n"/>
      <c r="EZ247" s="79" t="n"/>
      <c r="FA247" s="79" t="n"/>
      <c r="FB247" s="79" t="n"/>
      <c r="FC247" s="79" t="n"/>
      <c r="FD247" s="79" t="n"/>
      <c r="FE247" s="79" t="n"/>
      <c r="FF247" s="79" t="n"/>
      <c r="FG247" s="79" t="n"/>
      <c r="FH247" s="79" t="n"/>
      <c r="FI247" s="79" t="n"/>
      <c r="FJ247" s="79" t="n"/>
      <c r="FK247" s="79" t="n"/>
      <c r="FL247" s="79" t="n"/>
      <c r="FM247" s="79" t="n"/>
      <c r="FN247" s="79" t="n"/>
      <c r="FQ247" s="78" t="n">
        <v>11</v>
      </c>
      <c r="FR247" s="79" t="n"/>
      <c r="FS247" s="79" t="n"/>
      <c r="FT247" s="79" t="n"/>
      <c r="FU247" s="79" t="n"/>
      <c r="FV247" s="79" t="n"/>
      <c r="FW247" s="79" t="n"/>
      <c r="FX247" s="79" t="n"/>
      <c r="FY247" s="79" t="n"/>
      <c r="FZ247" s="79" t="n"/>
      <c r="GA247" s="79" t="n"/>
      <c r="GB247" s="79" t="n"/>
      <c r="GC247" s="79" t="n"/>
      <c r="GD247" s="79" t="n"/>
      <c r="GE247" s="79" t="n"/>
      <c r="GF247" s="79" t="n"/>
      <c r="GG247" s="79" t="n"/>
      <c r="GH247" s="79" t="n"/>
      <c r="GI247" s="79" t="n"/>
      <c r="GJ247" s="79" t="n"/>
      <c r="GK247" s="79" t="n"/>
      <c r="GL247" s="79" t="n"/>
      <c r="GM247" s="79" t="n"/>
      <c r="GN247" s="79" t="n"/>
      <c r="GO247" s="79" t="n"/>
      <c r="GP247" s="79" t="n"/>
      <c r="GQ247" s="79" t="n"/>
      <c r="GR247" s="79" t="n"/>
      <c r="GS247" s="79" t="n"/>
      <c r="GT247" s="79" t="n"/>
      <c r="GU247" s="79" t="n"/>
      <c r="GV247" s="79" t="n"/>
      <c r="GW247" s="79" t="n"/>
      <c r="GX247" s="79" t="n"/>
      <c r="GY247" s="79" t="n"/>
      <c r="GZ247" s="79" t="n"/>
      <c r="HA247" s="79" t="n"/>
      <c r="HB247" s="79" t="n"/>
      <c r="HC247" s="79" t="n"/>
      <c r="HD247" s="79" t="n"/>
      <c r="HE247" s="79" t="n"/>
      <c r="HH247" s="78" t="n">
        <v>11</v>
      </c>
      <c r="HI247" s="79" t="n"/>
      <c r="HJ247" s="79" t="n"/>
      <c r="HK247" s="79" t="n"/>
      <c r="HL247" s="79" t="n"/>
      <c r="HM247" s="79" t="n"/>
      <c r="HN247" s="79" t="n"/>
      <c r="HO247" s="79" t="n"/>
      <c r="HP247" s="79" t="n"/>
      <c r="HQ247" s="79" t="n"/>
      <c r="HR247" s="79" t="n"/>
      <c r="HS247" s="79" t="n"/>
      <c r="HT247" s="79" t="n"/>
      <c r="HU247" s="79" t="n"/>
      <c r="HV247" s="79" t="n"/>
      <c r="HW247" s="79" t="n"/>
      <c r="HX247" s="79" t="n"/>
      <c r="HY247" s="79" t="n"/>
      <c r="HZ247" s="79" t="n"/>
      <c r="IA247" s="79" t="n"/>
      <c r="IB247" s="79" t="n"/>
      <c r="IC247" s="79" t="n"/>
      <c r="ID247" s="79" t="n"/>
      <c r="IE247" s="79" t="n"/>
      <c r="IF247" s="79" t="n"/>
      <c r="IG247" s="79" t="n"/>
      <c r="IH247" s="79" t="n"/>
      <c r="II247" s="79" t="n"/>
      <c r="IJ247" s="79" t="n"/>
      <c r="IK247" s="79" t="n"/>
      <c r="IL247" s="79" t="n"/>
      <c r="IM247" s="79" t="n"/>
      <c r="IN247" s="79" t="n"/>
      <c r="IO247" s="79" t="n"/>
      <c r="IP247" s="79" t="n"/>
      <c r="IQ247" s="79" t="n"/>
      <c r="IR247" s="79" t="n"/>
      <c r="IS247" s="79" t="n"/>
      <c r="IT247" s="79" t="n"/>
      <c r="IU247" s="79" t="n"/>
      <c r="IV247" s="79" t="n"/>
      <c r="IY247" s="78" t="n">
        <v>11</v>
      </c>
      <c r="IZ247" s="79" t="n"/>
      <c r="JA247" s="79" t="n"/>
      <c r="JB247" s="79" t="n"/>
      <c r="JC247" s="79" t="n"/>
      <c r="JD247" s="79" t="n"/>
      <c r="JE247" s="79" t="n"/>
      <c r="JF247" s="79" t="n"/>
      <c r="JG247" s="79" t="n"/>
      <c r="JH247" s="79" t="n"/>
      <c r="JI247" s="79" t="n"/>
      <c r="JJ247" s="79" t="n"/>
      <c r="JK247" s="79" t="n"/>
      <c r="JL247" s="79" t="n"/>
      <c r="JM247" s="79" t="n"/>
      <c r="JN247" s="79" t="n"/>
      <c r="JO247" s="79" t="n"/>
      <c r="JP247" s="79" t="n"/>
      <c r="JQ247" s="79" t="n"/>
      <c r="JR247" s="79" t="n"/>
      <c r="JS247" s="79" t="n"/>
      <c r="JT247" s="79" t="n"/>
      <c r="JU247" s="79" t="n"/>
      <c r="JV247" s="79" t="n"/>
      <c r="JW247" s="79" t="n"/>
      <c r="JX247" s="79" t="n"/>
      <c r="JY247" s="79" t="n"/>
      <c r="JZ247" s="79" t="n"/>
      <c r="KA247" s="79" t="n"/>
      <c r="KB247" s="79" t="n"/>
      <c r="KC247" s="79" t="n"/>
      <c r="KD247" s="79" t="n"/>
      <c r="KE247" s="79" t="n"/>
      <c r="KF247" s="79" t="n"/>
      <c r="KG247" s="79" t="n"/>
      <c r="KH247" s="79" t="n"/>
      <c r="KI247" s="79" t="n"/>
      <c r="KJ247" s="79" t="n"/>
      <c r="KK247" s="79" t="n"/>
      <c r="KL247" s="79" t="n"/>
      <c r="KM247" s="79" t="n"/>
      <c r="KP247" s="78" t="n">
        <v>11</v>
      </c>
      <c r="KQ247" s="79" t="n"/>
      <c r="KR247" s="79" t="n"/>
      <c r="KS247" s="79" t="n"/>
      <c r="KT247" s="79" t="n"/>
      <c r="KU247" s="79" t="n"/>
      <c r="KV247" s="79" t="n"/>
      <c r="KW247" s="79" t="n"/>
      <c r="KX247" s="79" t="n"/>
      <c r="KY247" s="79" t="n"/>
      <c r="KZ247" s="79" t="n"/>
      <c r="LA247" s="79" t="n"/>
      <c r="LB247" s="79" t="n"/>
      <c r="LC247" s="79" t="n"/>
      <c r="LD247" s="79" t="n"/>
      <c r="LE247" s="79" t="n"/>
      <c r="LF247" s="79" t="n"/>
      <c r="LG247" s="79" t="n"/>
      <c r="LH247" s="79" t="n"/>
      <c r="LI247" s="79" t="n"/>
      <c r="LJ247" s="79" t="n"/>
      <c r="LK247" s="79" t="n"/>
      <c r="LL247" s="79" t="n"/>
      <c r="LM247" s="79" t="n"/>
      <c r="LN247" s="79" t="n"/>
      <c r="LO247" s="79" t="n"/>
      <c r="LP247" s="79" t="n"/>
      <c r="LQ247" s="79" t="n"/>
      <c r="LR247" s="79" t="n"/>
      <c r="LS247" s="79" t="n"/>
      <c r="LT247" s="79" t="n"/>
      <c r="LU247" s="79" t="n"/>
      <c r="LV247" s="79" t="n"/>
      <c r="LW247" s="79" t="n"/>
      <c r="LX247" s="79" t="n"/>
      <c r="LY247" s="79" t="n"/>
      <c r="LZ247" s="79" t="n"/>
      <c r="MA247" s="79" t="n"/>
      <c r="MB247" s="79" t="n"/>
      <c r="MC247" s="79" t="n"/>
      <c r="MD247" s="79" t="n"/>
      <c r="MG247" s="78" t="n">
        <v>11</v>
      </c>
      <c r="MH247" s="79" t="n"/>
      <c r="MI247" s="79" t="n"/>
      <c r="MJ247" s="79" t="n"/>
      <c r="MK247" s="79" t="n"/>
      <c r="ML247" s="79" t="n"/>
      <c r="MM247" s="79" t="n"/>
      <c r="MN247" s="79" t="n"/>
      <c r="MO247" s="79" t="n"/>
      <c r="MP247" s="79" t="n"/>
      <c r="MQ247" s="79" t="n"/>
      <c r="MR247" s="79" t="n"/>
      <c r="MS247" s="79" t="n"/>
      <c r="MT247" s="79" t="n"/>
      <c r="MU247" s="79" t="n"/>
      <c r="MV247" s="79" t="n"/>
      <c r="MW247" s="79" t="n"/>
      <c r="MX247" s="79" t="n"/>
      <c r="MY247" s="79" t="n"/>
      <c r="MZ247" s="79" t="n"/>
      <c r="NA247" s="79" t="n"/>
      <c r="NB247" s="79" t="n"/>
      <c r="NC247" s="79" t="n"/>
      <c r="ND247" s="79" t="n"/>
      <c r="NE247" s="79" t="n"/>
      <c r="NF247" s="79" t="n"/>
      <c r="NG247" s="79" t="n"/>
      <c r="NH247" s="79" t="n"/>
      <c r="NI247" s="79" t="n"/>
      <c r="NJ247" s="79" t="n"/>
      <c r="NK247" s="79" t="n"/>
      <c r="NL247" s="79" t="n"/>
      <c r="NM247" s="79" t="n"/>
      <c r="NN247" s="79" t="n"/>
      <c r="NO247" s="79" t="n"/>
      <c r="NP247" s="79" t="n"/>
      <c r="NQ247" s="79" t="n"/>
      <c r="NR247" s="79" t="n"/>
      <c r="NS247" s="79" t="n"/>
      <c r="NT247" s="79" t="n"/>
      <c r="NU247" s="79" t="n"/>
      <c r="NX247" s="78" t="n">
        <v>11</v>
      </c>
      <c r="NY247" s="79" t="n"/>
      <c r="NZ247" s="79" t="n"/>
      <c r="OA247" s="79" t="n"/>
      <c r="OB247" s="79" t="n"/>
      <c r="OC247" s="79" t="n"/>
      <c r="OD247" s="79" t="n"/>
      <c r="OE247" s="79" t="n"/>
      <c r="OF247" s="79" t="n"/>
      <c r="OG247" s="79" t="n"/>
      <c r="OH247" s="79" t="n"/>
      <c r="OI247" s="79" t="n"/>
      <c r="OJ247" s="79" t="n"/>
      <c r="OK247" s="79" t="n"/>
      <c r="OL247" s="79" t="n"/>
      <c r="OM247" s="79" t="n"/>
      <c r="ON247" s="79" t="n"/>
      <c r="OO247" s="79" t="n"/>
      <c r="OP247" s="79" t="n"/>
      <c r="OQ247" s="79" t="n"/>
      <c r="OR247" s="79" t="n"/>
      <c r="OS247" s="79" t="n"/>
      <c r="OT247" s="79" t="n"/>
      <c r="OU247" s="79" t="n"/>
      <c r="OV247" s="79" t="n"/>
      <c r="OW247" s="79" t="n"/>
      <c r="OX247" s="79" t="n"/>
      <c r="OY247" s="79" t="n"/>
      <c r="OZ247" s="79" t="n"/>
      <c r="PA247" s="79" t="n"/>
      <c r="PB247" s="79" t="n"/>
      <c r="PC247" s="79" t="n"/>
      <c r="PD247" s="79" t="n"/>
      <c r="PE247" s="79" t="n"/>
      <c r="PF247" s="79" t="n"/>
      <c r="PG247" s="79" t="n"/>
      <c r="PH247" s="79" t="n"/>
      <c r="PI247" s="79" t="n"/>
      <c r="PJ247" s="79" t="n"/>
      <c r="PK247" s="79" t="n"/>
      <c r="PL247" s="79" t="n"/>
      <c r="PO247" s="78" t="n">
        <v>11</v>
      </c>
      <c r="PP247" s="79" t="n"/>
      <c r="PQ247" s="79" t="n"/>
      <c r="PR247" s="79" t="n"/>
      <c r="PS247" s="79" t="n"/>
      <c r="PT247" s="79" t="n"/>
      <c r="PU247" s="79" t="n"/>
      <c r="PV247" s="79" t="n"/>
      <c r="PW247" s="79" t="n"/>
      <c r="PX247" s="79" t="n"/>
      <c r="PY247" s="79" t="n"/>
      <c r="PZ247" s="79" t="n"/>
      <c r="QA247" s="79" t="n"/>
      <c r="QB247" s="79" t="n"/>
      <c r="QC247" s="79" t="n"/>
      <c r="QD247" s="79" t="n"/>
      <c r="QE247" s="79" t="n"/>
      <c r="QF247" s="79" t="n"/>
      <c r="QG247" s="79" t="n"/>
      <c r="QH247" s="79" t="n"/>
      <c r="QI247" s="79" t="n"/>
      <c r="QJ247" s="79" t="n"/>
      <c r="QK247" s="79" t="n"/>
      <c r="QL247" s="79" t="n"/>
      <c r="QM247" s="79" t="n"/>
      <c r="QN247" s="79" t="n"/>
      <c r="QO247" s="79" t="n"/>
      <c r="QP247" s="79" t="n"/>
      <c r="QQ247" s="79" t="n"/>
      <c r="QR247" s="79" t="n"/>
      <c r="QS247" s="79" t="n"/>
      <c r="QT247" s="79" t="n"/>
      <c r="QU247" s="79" t="n"/>
      <c r="QV247" s="79" t="n"/>
      <c r="QW247" s="79" t="n"/>
      <c r="QX247" s="79" t="n"/>
      <c r="QY247" s="79" t="n"/>
      <c r="QZ247" s="79" t="n"/>
      <c r="RA247" s="79" t="n"/>
      <c r="RB247" s="79" t="n"/>
      <c r="RC247" s="79" t="n"/>
      <c r="RF247" s="78" t="n">
        <v>11</v>
      </c>
      <c r="RG247" s="79" t="n"/>
      <c r="RH247" s="79" t="n"/>
      <c r="RI247" s="79" t="n"/>
      <c r="RJ247" s="79" t="n"/>
      <c r="RK247" s="79" t="n"/>
      <c r="RL247" s="79" t="n"/>
      <c r="RM247" s="79" t="n"/>
      <c r="RN247" s="79" t="n"/>
      <c r="RO247" s="79" t="n"/>
      <c r="RP247" s="79" t="n"/>
      <c r="RQ247" s="79" t="n"/>
      <c r="RR247" s="79" t="n"/>
      <c r="RS247" s="79" t="n"/>
      <c r="RT247" s="79" t="n"/>
      <c r="RU247" s="79" t="n"/>
      <c r="RV247" s="79" t="n"/>
      <c r="RW247" s="79" t="n"/>
      <c r="RX247" s="79" t="n"/>
      <c r="RY247" s="79" t="n"/>
      <c r="RZ247" s="79" t="n"/>
      <c r="SA247" s="79" t="n"/>
      <c r="SB247" s="79" t="n"/>
      <c r="SC247" s="79" t="n"/>
      <c r="SD247" s="79" t="n"/>
      <c r="SE247" s="79" t="n"/>
      <c r="SF247" s="79" t="n"/>
      <c r="SG247" s="79" t="n"/>
      <c r="SH247" s="79" t="n"/>
      <c r="SI247" s="79" t="n"/>
      <c r="SJ247" s="79" t="n"/>
      <c r="SK247" s="79" t="n"/>
      <c r="SL247" s="79" t="n"/>
      <c r="SM247" s="79" t="n"/>
      <c r="SN247" s="79" t="n"/>
      <c r="SO247" s="79" t="n"/>
      <c r="SP247" s="79" t="n"/>
      <c r="SQ247" s="79" t="n"/>
      <c r="SR247" s="79" t="n"/>
      <c r="SS247" s="79" t="n"/>
      <c r="ST247" s="79" t="n"/>
      <c r="SW247" s="78" t="n">
        <v>11</v>
      </c>
      <c r="SX247" s="79" t="n"/>
      <c r="SY247" s="79" t="n"/>
      <c r="SZ247" s="79" t="n"/>
      <c r="TA247" s="79" t="n"/>
      <c r="TB247" s="79" t="n"/>
      <c r="TC247" s="79" t="n"/>
      <c r="TD247" s="79" t="n"/>
      <c r="TE247" s="79" t="n"/>
      <c r="TF247" s="79" t="n"/>
      <c r="TG247" s="79" t="n"/>
      <c r="TH247" s="79" t="n"/>
      <c r="TI247" s="79" t="n"/>
      <c r="TJ247" s="79" t="n"/>
      <c r="TK247" s="79" t="n"/>
      <c r="TL247" s="79" t="n"/>
      <c r="TM247" s="79" t="n"/>
      <c r="TN247" s="79" t="n"/>
      <c r="TO247" s="79" t="n"/>
      <c r="TP247" s="79" t="n"/>
      <c r="TQ247" s="79" t="n"/>
      <c r="TR247" s="79" t="n"/>
      <c r="TS247" s="79" t="n"/>
      <c r="TT247" s="79" t="n"/>
      <c r="TU247" s="79" t="n"/>
      <c r="TV247" s="79" t="n"/>
      <c r="TW247" s="79" t="n"/>
      <c r="TX247" s="79" t="n"/>
      <c r="TY247" s="79" t="n"/>
      <c r="TZ247" s="79" t="n"/>
      <c r="UA247" s="79" t="n"/>
      <c r="UB247" s="79" t="n"/>
      <c r="UC247" s="79" t="n"/>
      <c r="UD247" s="79" t="n"/>
      <c r="UE247" s="79" t="n"/>
      <c r="UF247" s="79" t="n"/>
      <c r="UG247" s="79" t="n"/>
      <c r="UH247" s="79" t="n"/>
      <c r="UI247" s="79" t="n"/>
      <c r="UJ247" s="79" t="n"/>
      <c r="UK247" s="79" t="n"/>
      <c r="UN247" s="78" t="n">
        <v>11</v>
      </c>
      <c r="UO247" s="79" t="n"/>
      <c r="UP247" s="79" t="n"/>
      <c r="UQ247" s="79" t="n"/>
      <c r="UR247" s="79" t="n"/>
      <c r="US247" s="79" t="n"/>
      <c r="UT247" s="79" t="n"/>
      <c r="UU247" s="79" t="n"/>
      <c r="UV247" s="79" t="n"/>
      <c r="UW247" s="79" t="n"/>
      <c r="UX247" s="79" t="n"/>
      <c r="UY247" s="79" t="n"/>
      <c r="UZ247" s="79" t="n"/>
      <c r="VA247" s="79" t="n"/>
      <c r="VB247" s="79" t="n"/>
      <c r="VC247" s="79" t="n"/>
      <c r="VD247" s="79" t="n"/>
      <c r="VE247" s="79" t="n"/>
      <c r="VF247" s="79" t="n"/>
      <c r="VG247" s="79" t="n"/>
      <c r="VH247" s="79" t="n"/>
      <c r="VI247" s="79" t="n"/>
      <c r="VJ247" s="79" t="n"/>
      <c r="VK247" s="79" t="n"/>
      <c r="VL247" s="79" t="n"/>
      <c r="VM247" s="79" t="n"/>
      <c r="VN247" s="79" t="n"/>
      <c r="VO247" s="79" t="n"/>
      <c r="VP247" s="79" t="n"/>
      <c r="VQ247" s="79" t="n"/>
      <c r="VR247" s="79" t="n"/>
      <c r="VS247" s="79" t="n"/>
      <c r="VT247" s="79" t="n"/>
      <c r="VU247" s="79" t="n"/>
      <c r="VV247" s="79" t="n"/>
      <c r="VW247" s="79" t="n"/>
      <c r="VX247" s="79" t="n"/>
      <c r="VY247" s="79" t="n"/>
      <c r="VZ247" s="79" t="n"/>
      <c r="WA247" s="79" t="n"/>
      <c r="WB247" s="79" t="n"/>
      <c r="WE247" s="78" t="n">
        <v>11</v>
      </c>
      <c r="WF247" s="79" t="n"/>
      <c r="WG247" s="79" t="n"/>
      <c r="WH247" s="79" t="n"/>
      <c r="WI247" s="79" t="n"/>
      <c r="WJ247" s="79" t="n"/>
      <c r="WK247" s="79" t="n"/>
      <c r="WL247" s="79" t="n"/>
      <c r="WM247" s="79" t="n"/>
      <c r="WN247" s="79" t="n"/>
      <c r="WO247" s="79" t="n"/>
      <c r="WP247" s="79" t="n"/>
      <c r="WQ247" s="79" t="n"/>
      <c r="WR247" s="79" t="n"/>
      <c r="WS247" s="79" t="n"/>
      <c r="WT247" s="79" t="n"/>
      <c r="WU247" s="79" t="n"/>
      <c r="WV247" s="79" t="n"/>
      <c r="WW247" s="79" t="n"/>
      <c r="WX247" s="79" t="n"/>
      <c r="WY247" s="79" t="n"/>
      <c r="WZ247" s="79" t="n"/>
      <c r="XA247" s="79" t="n"/>
      <c r="XB247" s="79" t="n"/>
      <c r="XC247" s="79" t="n"/>
      <c r="XD247" s="79" t="n"/>
      <c r="XE247" s="79" t="n"/>
      <c r="XF247" s="79" t="n"/>
      <c r="XG247" s="79" t="n"/>
      <c r="XH247" s="79" t="n"/>
      <c r="XI247" s="79" t="n"/>
      <c r="XJ247" s="79" t="n"/>
      <c r="XK247" s="79" t="n"/>
      <c r="XL247" s="79" t="n"/>
      <c r="XM247" s="79" t="n"/>
      <c r="XN247" s="79" t="n"/>
      <c r="XO247" s="79" t="n"/>
      <c r="XP247" s="79" t="n"/>
      <c r="XQ247" s="79" t="n"/>
      <c r="XR247" s="79" t="n"/>
      <c r="XS247" s="79" t="n"/>
      <c r="XV247" s="78" t="n">
        <v>11</v>
      </c>
      <c r="XW247" s="79" t="n"/>
      <c r="XX247" s="79" t="n"/>
      <c r="XY247" s="79" t="n"/>
      <c r="XZ247" s="79" t="n"/>
      <c r="YA247" s="79" t="n"/>
      <c r="YB247" s="79" t="n"/>
      <c r="YC247" s="79" t="n"/>
      <c r="YD247" s="79" t="n"/>
      <c r="YE247" s="79" t="n"/>
      <c r="YF247" s="79" t="n"/>
      <c r="YG247" s="79" t="n"/>
      <c r="YH247" s="79" t="n"/>
      <c r="YI247" s="79" t="n"/>
      <c r="YJ247" s="79" t="n"/>
      <c r="YK247" s="79" t="n"/>
      <c r="YL247" s="79" t="n"/>
      <c r="YM247" s="79" t="n"/>
      <c r="YN247" s="79" t="n"/>
      <c r="YO247" s="79" t="n"/>
      <c r="YP247" s="79" t="n"/>
      <c r="YQ247" s="79" t="n"/>
      <c r="YR247" s="79" t="n"/>
      <c r="YS247" s="79" t="n"/>
      <c r="YT247" s="79" t="n"/>
      <c r="YU247" s="79" t="n"/>
      <c r="YV247" s="79" t="n"/>
      <c r="YW247" s="79" t="n"/>
      <c r="YX247" s="79" t="n"/>
      <c r="YY247" s="79" t="n"/>
      <c r="YZ247" s="79" t="n"/>
      <c r="ZA247" s="79" t="n"/>
      <c r="ZB247" s="79" t="n"/>
      <c r="ZC247" s="79" t="n"/>
      <c r="ZD247" s="79" t="n"/>
      <c r="ZE247" s="79" t="n"/>
      <c r="ZF247" s="79" t="n"/>
      <c r="ZG247" s="79" t="n"/>
      <c r="ZH247" s="79" t="n"/>
      <c r="ZI247" s="79" t="n"/>
      <c r="ZJ247" s="79" t="n"/>
      <c r="ZM247" s="78" t="n">
        <v>11</v>
      </c>
      <c r="ZN247" s="79" t="n"/>
      <c r="ZO247" s="79" t="n"/>
      <c r="ZP247" s="79" t="n"/>
      <c r="ZQ247" s="79" t="n"/>
      <c r="ZR247" s="79" t="n"/>
      <c r="ZS247" s="79" t="n"/>
      <c r="ZT247" s="79" t="n"/>
      <c r="ZU247" s="79" t="n"/>
      <c r="ZV247" s="79" t="n"/>
      <c r="ZW247" s="79" t="n"/>
      <c r="ZX247" s="79" t="n"/>
      <c r="ZY247" s="79" t="n"/>
      <c r="ZZ247" s="79" t="n"/>
      <c r="AAA247" s="79" t="n"/>
      <c r="AAB247" s="79" t="n"/>
      <c r="AAC247" s="79" t="n"/>
      <c r="AAD247" s="79" t="n"/>
      <c r="AAE247" s="79" t="n"/>
      <c r="AAF247" s="79" t="n"/>
      <c r="AAG247" s="79" t="n"/>
      <c r="AAH247" s="79" t="n"/>
      <c r="AAI247" s="79" t="n"/>
      <c r="AAJ247" s="79" t="n"/>
      <c r="AAK247" s="79" t="n"/>
      <c r="AAL247" s="79" t="n"/>
      <c r="AAM247" s="79" t="n"/>
      <c r="AAN247" s="79" t="n"/>
      <c r="AAO247" s="79" t="n"/>
      <c r="AAP247" s="79" t="n"/>
      <c r="AAQ247" s="79" t="n"/>
      <c r="AAR247" s="79" t="n"/>
      <c r="AAS247" s="79" t="n"/>
      <c r="AAT247" s="79" t="n"/>
      <c r="AAU247" s="79" t="n"/>
      <c r="AAV247" s="79" t="n"/>
      <c r="AAW247" s="79" t="n"/>
      <c r="AAX247" s="79" t="n"/>
      <c r="AAY247" s="79" t="n"/>
      <c r="AAZ247" s="79" t="n"/>
      <c r="ABA247" s="79" t="n"/>
      <c r="ABD247" s="78" t="n">
        <v>11</v>
      </c>
      <c r="ABE247" s="79" t="n"/>
      <c r="ABF247" s="79" t="n"/>
      <c r="ABG247" s="79" t="n"/>
      <c r="ABH247" s="79" t="n"/>
      <c r="ABI247" s="79" t="n"/>
      <c r="ABJ247" s="79" t="n"/>
      <c r="ABK247" s="79" t="n"/>
      <c r="ABL247" s="79" t="n"/>
      <c r="ABM247" s="79" t="n"/>
      <c r="ABN247" s="79" t="n"/>
      <c r="ABO247" s="79" t="n"/>
      <c r="ABP247" s="79" t="n"/>
      <c r="ABQ247" s="79" t="n"/>
      <c r="ABR247" s="79" t="n"/>
      <c r="ABS247" s="79" t="n"/>
      <c r="ABT247" s="79" t="n"/>
      <c r="ABU247" s="79" t="n"/>
      <c r="ABV247" s="79" t="n"/>
      <c r="ABW247" s="79" t="n"/>
      <c r="ABX247" s="79" t="n"/>
      <c r="ABY247" s="79" t="n"/>
      <c r="ABZ247" s="79" t="n"/>
      <c r="ACA247" s="79" t="n"/>
      <c r="ACB247" s="79" t="n"/>
      <c r="ACC247" s="79" t="n"/>
      <c r="ACD247" s="79" t="n"/>
      <c r="ACE247" s="79" t="n"/>
      <c r="ACF247" s="79" t="n"/>
      <c r="ACG247" s="79" t="n"/>
      <c r="ACH247" s="79" t="n"/>
      <c r="ACI247" s="79" t="n"/>
      <c r="ACJ247" s="79" t="n"/>
      <c r="ACK247" s="79" t="n"/>
      <c r="ACL247" s="79" t="n"/>
      <c r="ACM247" s="79" t="n"/>
      <c r="ACN247" s="79" t="n"/>
      <c r="ACO247" s="79" t="n"/>
      <c r="ACP247" s="79" t="n"/>
      <c r="ACQ247" s="79" t="n"/>
      <c r="ACR247" s="79" t="n"/>
      <c r="ACU247" s="78" t="n">
        <v>11</v>
      </c>
      <c r="ACV247" s="79" t="n"/>
      <c r="ACW247" s="79" t="n"/>
      <c r="ACX247" s="79" t="n"/>
      <c r="ACY247" s="79" t="n"/>
      <c r="ACZ247" s="79" t="n"/>
      <c r="ADA247" s="79" t="n"/>
      <c r="ADB247" s="79" t="n"/>
      <c r="ADC247" s="79" t="n"/>
      <c r="ADD247" s="79" t="n"/>
      <c r="ADE247" s="79" t="n"/>
      <c r="ADF247" s="79" t="n"/>
      <c r="ADG247" s="79" t="n"/>
      <c r="ADH247" s="79" t="n"/>
      <c r="ADI247" s="79" t="n"/>
      <c r="ADJ247" s="79" t="n"/>
      <c r="ADK247" s="79" t="n"/>
      <c r="ADL247" s="79" t="n"/>
      <c r="ADM247" s="79" t="n"/>
      <c r="ADN247" s="79" t="n"/>
      <c r="ADO247" s="79" t="n"/>
      <c r="ADP247" s="79" t="n"/>
      <c r="ADQ247" s="79" t="n"/>
      <c r="ADR247" s="79" t="n"/>
      <c r="ADS247" s="79" t="n"/>
      <c r="ADT247" s="79" t="n"/>
      <c r="ADU247" s="79" t="n"/>
      <c r="ADV247" s="79" t="n"/>
      <c r="ADW247" s="79" t="n"/>
      <c r="ADX247" s="79" t="n"/>
      <c r="ADY247" s="79" t="n"/>
      <c r="ADZ247" s="79" t="n"/>
      <c r="AEA247" s="79" t="n"/>
      <c r="AEB247" s="79" t="n"/>
      <c r="AEC247" s="79" t="n"/>
      <c r="AED247" s="79" t="n"/>
      <c r="AEE247" s="79" t="n"/>
      <c r="AEF247" s="79" t="n"/>
      <c r="AEG247" s="79" t="n"/>
      <c r="AEH247" s="79" t="n"/>
      <c r="AEI247" s="79" t="n"/>
      <c r="AEL247" s="78" t="n">
        <v>11</v>
      </c>
      <c r="AEM247" s="79" t="n"/>
      <c r="AEN247" s="79" t="n"/>
      <c r="AEO247" s="79" t="n"/>
      <c r="AEP247" s="79" t="n"/>
      <c r="AEQ247" s="79" t="n"/>
      <c r="AER247" s="79" t="n"/>
      <c r="AES247" s="79" t="n"/>
      <c r="AET247" s="79" t="n"/>
      <c r="AEU247" s="79" t="n"/>
      <c r="AEV247" s="79" t="n"/>
      <c r="AEW247" s="79" t="n"/>
      <c r="AEX247" s="79" t="n"/>
      <c r="AEY247" s="79" t="n"/>
      <c r="AEZ247" s="79" t="n"/>
      <c r="AFA247" s="79" t="n"/>
      <c r="AFB247" s="79" t="n"/>
      <c r="AFC247" s="79" t="n"/>
      <c r="AFD247" s="79" t="n"/>
      <c r="AFE247" s="79" t="n"/>
      <c r="AFF247" s="79" t="n"/>
      <c r="AFG247" s="79" t="n"/>
      <c r="AFH247" s="79" t="n"/>
      <c r="AFI247" s="79" t="n"/>
      <c r="AFJ247" s="79" t="n"/>
      <c r="AFK247" s="79" t="n"/>
      <c r="AFL247" s="79" t="n"/>
      <c r="AFM247" s="79" t="n"/>
      <c r="AFN247" s="79" t="n"/>
      <c r="AFO247" s="79" t="n"/>
      <c r="AFP247" s="79" t="n"/>
      <c r="AFQ247" s="79" t="n"/>
      <c r="AFR247" s="79" t="n"/>
      <c r="AFS247" s="79" t="n"/>
      <c r="AFT247" s="79" t="n"/>
      <c r="AFU247" s="79" t="n"/>
      <c r="AFV247" s="79" t="n"/>
      <c r="AFW247" s="79" t="n"/>
      <c r="AFX247" s="79" t="n"/>
      <c r="AFY247" s="79" t="n"/>
      <c r="AFZ247" s="79" t="n"/>
    </row>
    <row r="248">
      <c r="A248" s="78" t="n">
        <v>12</v>
      </c>
      <c r="B248" s="79" t="n"/>
      <c r="C248" s="79" t="n"/>
      <c r="D248" s="79" t="n"/>
      <c r="E248" s="79" t="n"/>
      <c r="F248" s="79" t="n"/>
      <c r="G248" s="79" t="n"/>
      <c r="H248" s="79" t="n"/>
      <c r="I248" s="79" t="n"/>
      <c r="J248" s="79" t="n"/>
      <c r="K248" s="79" t="n"/>
      <c r="L248" s="79" t="n"/>
      <c r="M248" s="79" t="n"/>
      <c r="N248" s="79" t="n"/>
      <c r="O248" s="79" t="n"/>
      <c r="P248" s="79" t="n"/>
      <c r="Q248" s="79" t="n"/>
      <c r="R248" s="79" t="n"/>
      <c r="S248" s="79" t="n"/>
      <c r="T248" s="79" t="n"/>
      <c r="U248" s="79" t="n"/>
      <c r="V248" s="79" t="n"/>
      <c r="W248" s="79" t="n"/>
      <c r="X248" s="79" t="n"/>
      <c r="Y248" s="79" t="n"/>
      <c r="Z248" s="79" t="n"/>
      <c r="AA248" s="79" t="n"/>
      <c r="AB248" s="79" t="n"/>
      <c r="AC248" s="79" t="n"/>
      <c r="AD248" s="79" t="n"/>
      <c r="AE248" s="79" t="n"/>
      <c r="AF248" s="79" t="n"/>
      <c r="AG248" s="79" t="n"/>
      <c r="AH248" s="79" t="n"/>
      <c r="AI248" s="79" t="n"/>
      <c r="AJ248" s="79" t="n"/>
      <c r="AK248" s="79" t="n"/>
      <c r="AL248" s="79" t="n"/>
      <c r="AM248" s="79" t="n"/>
      <c r="AN248" s="79" t="n"/>
      <c r="AO248" s="79" t="n"/>
      <c r="AR248" s="78" t="n">
        <v>12</v>
      </c>
      <c r="AS248" s="79" t="n"/>
      <c r="AT248" s="79" t="n"/>
      <c r="AU248" s="79" t="n"/>
      <c r="AV248" s="79" t="n"/>
      <c r="AW248" s="79" t="n"/>
      <c r="AX248" s="79" t="n"/>
      <c r="AY248" s="79" t="n"/>
      <c r="AZ248" s="79" t="n"/>
      <c r="BA248" s="79" t="n"/>
      <c r="BB248" s="79" t="n"/>
      <c r="BC248" s="79" t="n"/>
      <c r="BD248" s="79" t="n"/>
      <c r="BE248" s="79" t="n"/>
      <c r="BF248" s="79" t="n"/>
      <c r="BG248" s="79" t="n"/>
      <c r="BH248" s="79" t="n"/>
      <c r="BI248" s="79" t="n"/>
      <c r="BJ248" s="79" t="n"/>
      <c r="BK248" s="79" t="n"/>
      <c r="BL248" s="79" t="n"/>
      <c r="BM248" s="79" t="n"/>
      <c r="BN248" s="79" t="n"/>
      <c r="BO248" s="79" t="n"/>
      <c r="BP248" s="79" t="n"/>
      <c r="BQ248" s="79" t="n"/>
      <c r="BR248" s="79" t="n"/>
      <c r="BS248" s="79" t="n"/>
      <c r="BT248" s="79" t="n"/>
      <c r="BU248" s="79" t="n"/>
      <c r="BV248" s="79" t="n"/>
      <c r="BW248" s="79" t="n"/>
      <c r="BX248" s="79" t="n"/>
      <c r="BY248" s="79" t="n"/>
      <c r="BZ248" s="79" t="n"/>
      <c r="CA248" s="79" t="n"/>
      <c r="CB248" s="79" t="n"/>
      <c r="CC248" s="79" t="n"/>
      <c r="CD248" s="79" t="n"/>
      <c r="CE248" s="79" t="n"/>
      <c r="CF248" s="79" t="n"/>
      <c r="CI248" s="78" t="n">
        <v>12</v>
      </c>
      <c r="CJ248" s="79" t="n"/>
      <c r="CK248" s="79" t="n"/>
      <c r="CL248" s="79" t="n"/>
      <c r="CM248" s="79" t="n"/>
      <c r="CN248" s="79" t="n"/>
      <c r="CO248" s="79" t="n"/>
      <c r="CP248" s="79" t="n"/>
      <c r="CQ248" s="79" t="n"/>
      <c r="CR248" s="79" t="n"/>
      <c r="CS248" s="79" t="n"/>
      <c r="CT248" s="79" t="n"/>
      <c r="CU248" s="79" t="n"/>
      <c r="CV248" s="79" t="n"/>
      <c r="CW248" s="79" t="n"/>
      <c r="CX248" s="79" t="n"/>
      <c r="CY248" s="79" t="n"/>
      <c r="CZ248" s="79" t="n"/>
      <c r="DA248" s="79" t="n"/>
      <c r="DB248" s="79" t="n"/>
      <c r="DC248" s="79" t="n"/>
      <c r="DD248" s="79" t="n"/>
      <c r="DE248" s="79" t="n"/>
      <c r="DF248" s="79" t="n"/>
      <c r="DG248" s="79" t="n"/>
      <c r="DH248" s="79" t="n"/>
      <c r="DI248" s="79" t="n"/>
      <c r="DJ248" s="79" t="n"/>
      <c r="DK248" s="79" t="n"/>
      <c r="DL248" s="79" t="n"/>
      <c r="DM248" s="79" t="n"/>
      <c r="DN248" s="79" t="n"/>
      <c r="DO248" s="79" t="n"/>
      <c r="DP248" s="79" t="n"/>
      <c r="DQ248" s="79" t="n"/>
      <c r="DR248" s="79" t="n"/>
      <c r="DS248" s="79" t="n"/>
      <c r="DT248" s="79" t="n"/>
      <c r="DU248" s="79" t="n"/>
      <c r="DV248" s="79" t="n"/>
      <c r="DW248" s="79" t="n"/>
      <c r="DZ248" s="78" t="n">
        <v>12</v>
      </c>
      <c r="EA248" s="79" t="n"/>
      <c r="EB248" s="79" t="n"/>
      <c r="EC248" s="79" t="n"/>
      <c r="ED248" s="79" t="n"/>
      <c r="EE248" s="79" t="n"/>
      <c r="EF248" s="79" t="n"/>
      <c r="EG248" s="79" t="n"/>
      <c r="EH248" s="79" t="n"/>
      <c r="EI248" s="79" t="n"/>
      <c r="EJ248" s="79" t="n"/>
      <c r="EK248" s="79" t="n"/>
      <c r="EL248" s="79" t="n"/>
      <c r="EM248" s="79" t="n"/>
      <c r="EN248" s="79" t="n"/>
      <c r="EO248" s="79" t="n"/>
      <c r="EP248" s="79" t="n"/>
      <c r="EQ248" s="79" t="n"/>
      <c r="ER248" s="79" t="n"/>
      <c r="ES248" s="79" t="n"/>
      <c r="ET248" s="79" t="n"/>
      <c r="EU248" s="79" t="n"/>
      <c r="EV248" s="79" t="n"/>
      <c r="EW248" s="79" t="n"/>
      <c r="EX248" s="79" t="n"/>
      <c r="EY248" s="79" t="n"/>
      <c r="EZ248" s="79" t="n"/>
      <c r="FA248" s="79" t="n"/>
      <c r="FB248" s="79" t="n"/>
      <c r="FC248" s="79" t="n"/>
      <c r="FD248" s="79" t="n"/>
      <c r="FE248" s="79" t="n"/>
      <c r="FF248" s="79" t="n"/>
      <c r="FG248" s="79" t="n"/>
      <c r="FH248" s="79" t="n"/>
      <c r="FI248" s="79" t="n"/>
      <c r="FJ248" s="79" t="n"/>
      <c r="FK248" s="79" t="n"/>
      <c r="FL248" s="79" t="n"/>
      <c r="FM248" s="79" t="n"/>
      <c r="FN248" s="79" t="n"/>
      <c r="FQ248" s="78" t="n">
        <v>12</v>
      </c>
      <c r="FR248" s="79" t="n"/>
      <c r="FS248" s="79" t="n"/>
      <c r="FT248" s="79" t="n"/>
      <c r="FU248" s="79" t="n"/>
      <c r="FV248" s="79" t="n"/>
      <c r="FW248" s="79" t="n"/>
      <c r="FX248" s="79" t="n"/>
      <c r="FY248" s="79" t="n"/>
      <c r="FZ248" s="79" t="n"/>
      <c r="GA248" s="79" t="n"/>
      <c r="GB248" s="79" t="n"/>
      <c r="GC248" s="79" t="n"/>
      <c r="GD248" s="79" t="n"/>
      <c r="GE248" s="79" t="n"/>
      <c r="GF248" s="79" t="n"/>
      <c r="GG248" s="79" t="n"/>
      <c r="GH248" s="79" t="n"/>
      <c r="GI248" s="79" t="n"/>
      <c r="GJ248" s="79" t="n"/>
      <c r="GK248" s="79" t="n"/>
      <c r="GL248" s="79" t="n"/>
      <c r="GM248" s="79" t="n"/>
      <c r="GN248" s="79" t="n"/>
      <c r="GO248" s="79" t="n"/>
      <c r="GP248" s="79" t="n"/>
      <c r="GQ248" s="79" t="n"/>
      <c r="GR248" s="79" t="n"/>
      <c r="GS248" s="79" t="n"/>
      <c r="GT248" s="79" t="n"/>
      <c r="GU248" s="79" t="n"/>
      <c r="GV248" s="79" t="n"/>
      <c r="GW248" s="79" t="n"/>
      <c r="GX248" s="79" t="n"/>
      <c r="GY248" s="79" t="n"/>
      <c r="GZ248" s="79" t="n"/>
      <c r="HA248" s="79" t="n"/>
      <c r="HB248" s="79" t="n"/>
      <c r="HC248" s="79" t="n"/>
      <c r="HD248" s="79" t="n"/>
      <c r="HE248" s="79" t="n"/>
      <c r="HH248" s="78" t="n">
        <v>12</v>
      </c>
      <c r="HI248" s="79" t="n"/>
      <c r="HJ248" s="79" t="n"/>
      <c r="HK248" s="79" t="n"/>
      <c r="HL248" s="79" t="n"/>
      <c r="HM248" s="79" t="n"/>
      <c r="HN248" s="79" t="n"/>
      <c r="HO248" s="79" t="n"/>
      <c r="HP248" s="79" t="n"/>
      <c r="HQ248" s="79" t="n"/>
      <c r="HR248" s="79" t="n"/>
      <c r="HS248" s="79" t="n"/>
      <c r="HT248" s="79" t="n"/>
      <c r="HU248" s="79" t="n"/>
      <c r="HV248" s="79" t="n"/>
      <c r="HW248" s="79" t="n"/>
      <c r="HX248" s="79" t="n"/>
      <c r="HY248" s="79" t="n"/>
      <c r="HZ248" s="79" t="n"/>
      <c r="IA248" s="79" t="n"/>
      <c r="IB248" s="79" t="n"/>
      <c r="IC248" s="79" t="n"/>
      <c r="ID248" s="79" t="n"/>
      <c r="IE248" s="79" t="n"/>
      <c r="IF248" s="79" t="n"/>
      <c r="IG248" s="79" t="n"/>
      <c r="IH248" s="79" t="n"/>
      <c r="II248" s="79" t="n"/>
      <c r="IJ248" s="79" t="n"/>
      <c r="IK248" s="79" t="n"/>
      <c r="IL248" s="79" t="n"/>
      <c r="IM248" s="79" t="n"/>
      <c r="IN248" s="79" t="n"/>
      <c r="IO248" s="79" t="n"/>
      <c r="IP248" s="79" t="n"/>
      <c r="IQ248" s="79" t="n"/>
      <c r="IR248" s="79" t="n"/>
      <c r="IS248" s="79" t="n"/>
      <c r="IT248" s="79" t="n"/>
      <c r="IU248" s="79" t="n"/>
      <c r="IV248" s="79" t="n"/>
      <c r="IY248" s="78" t="n">
        <v>12</v>
      </c>
      <c r="IZ248" s="79" t="n"/>
      <c r="JA248" s="79" t="n"/>
      <c r="JB248" s="79" t="n"/>
      <c r="JC248" s="79" t="n"/>
      <c r="JD248" s="79" t="n"/>
      <c r="JE248" s="79" t="n"/>
      <c r="JF248" s="79" t="n"/>
      <c r="JG248" s="79" t="n"/>
      <c r="JH248" s="79" t="n"/>
      <c r="JI248" s="79" t="n"/>
      <c r="JJ248" s="79" t="n"/>
      <c r="JK248" s="79" t="n"/>
      <c r="JL248" s="79" t="n"/>
      <c r="JM248" s="79" t="n"/>
      <c r="JN248" s="79" t="n"/>
      <c r="JO248" s="79" t="n"/>
      <c r="JP248" s="79" t="n"/>
      <c r="JQ248" s="79" t="n"/>
      <c r="JR248" s="79" t="n"/>
      <c r="JS248" s="79" t="n"/>
      <c r="JT248" s="79" t="n"/>
      <c r="JU248" s="79" t="n"/>
      <c r="JV248" s="79" t="n"/>
      <c r="JW248" s="79" t="n"/>
      <c r="JX248" s="79" t="n"/>
      <c r="JY248" s="79" t="n"/>
      <c r="JZ248" s="79" t="n"/>
      <c r="KA248" s="79" t="n"/>
      <c r="KB248" s="79" t="n"/>
      <c r="KC248" s="79" t="n"/>
      <c r="KD248" s="79" t="n"/>
      <c r="KE248" s="79" t="n"/>
      <c r="KF248" s="79" t="n"/>
      <c r="KG248" s="79" t="n"/>
      <c r="KH248" s="79" t="n"/>
      <c r="KI248" s="79" t="n"/>
      <c r="KJ248" s="79" t="n"/>
      <c r="KK248" s="79" t="n"/>
      <c r="KL248" s="79" t="n"/>
      <c r="KM248" s="79" t="n"/>
      <c r="KP248" s="78" t="n">
        <v>12</v>
      </c>
      <c r="KQ248" s="79" t="n"/>
      <c r="KR248" s="79" t="n"/>
      <c r="KS248" s="79" t="n"/>
      <c r="KT248" s="79" t="n"/>
      <c r="KU248" s="79" t="n"/>
      <c r="KV248" s="79" t="n"/>
      <c r="KW248" s="79" t="n"/>
      <c r="KX248" s="79" t="n"/>
      <c r="KY248" s="79" t="n"/>
      <c r="KZ248" s="79" t="n"/>
      <c r="LA248" s="79" t="n"/>
      <c r="LB248" s="79" t="n"/>
      <c r="LC248" s="79" t="n"/>
      <c r="LD248" s="79" t="n"/>
      <c r="LE248" s="79" t="n"/>
      <c r="LF248" s="79" t="n"/>
      <c r="LG248" s="79" t="n"/>
      <c r="LH248" s="79" t="n"/>
      <c r="LI248" s="79" t="n"/>
      <c r="LJ248" s="79" t="n"/>
      <c r="LK248" s="79" t="n"/>
      <c r="LL248" s="79" t="n"/>
      <c r="LM248" s="79" t="n"/>
      <c r="LN248" s="79" t="n"/>
      <c r="LO248" s="79" t="n"/>
      <c r="LP248" s="79" t="n"/>
      <c r="LQ248" s="79" t="n"/>
      <c r="LR248" s="79" t="n"/>
      <c r="LS248" s="79" t="n"/>
      <c r="LT248" s="79" t="n"/>
      <c r="LU248" s="79" t="n"/>
      <c r="LV248" s="79" t="n"/>
      <c r="LW248" s="79" t="n"/>
      <c r="LX248" s="79" t="n"/>
      <c r="LY248" s="79" t="n"/>
      <c r="LZ248" s="79" t="n"/>
      <c r="MA248" s="79" t="n"/>
      <c r="MB248" s="79" t="n"/>
      <c r="MC248" s="79" t="n"/>
      <c r="MD248" s="79" t="n"/>
      <c r="MG248" s="78" t="n">
        <v>12</v>
      </c>
      <c r="MH248" s="79" t="n"/>
      <c r="MI248" s="79" t="n"/>
      <c r="MJ248" s="79" t="n"/>
      <c r="MK248" s="79" t="n"/>
      <c r="ML248" s="79" t="n"/>
      <c r="MM248" s="79" t="n"/>
      <c r="MN248" s="79" t="n"/>
      <c r="MO248" s="79" t="n"/>
      <c r="MP248" s="79" t="n"/>
      <c r="MQ248" s="79" t="n"/>
      <c r="MR248" s="79" t="n"/>
      <c r="MS248" s="79" t="n"/>
      <c r="MT248" s="79" t="n"/>
      <c r="MU248" s="79" t="n"/>
      <c r="MV248" s="79" t="n"/>
      <c r="MW248" s="79" t="n"/>
      <c r="MX248" s="79" t="n"/>
      <c r="MY248" s="79" t="n"/>
      <c r="MZ248" s="79" t="n"/>
      <c r="NA248" s="79" t="n"/>
      <c r="NB248" s="79" t="n"/>
      <c r="NC248" s="79" t="n"/>
      <c r="ND248" s="79" t="n"/>
      <c r="NE248" s="79" t="n"/>
      <c r="NF248" s="79" t="n"/>
      <c r="NG248" s="79" t="n"/>
      <c r="NH248" s="79" t="n"/>
      <c r="NI248" s="79" t="n"/>
      <c r="NJ248" s="79" t="n"/>
      <c r="NK248" s="79" t="n"/>
      <c r="NL248" s="79" t="n"/>
      <c r="NM248" s="79" t="n"/>
      <c r="NN248" s="79" t="n"/>
      <c r="NO248" s="79" t="n"/>
      <c r="NP248" s="79" t="n"/>
      <c r="NQ248" s="79" t="n"/>
      <c r="NR248" s="79" t="n"/>
      <c r="NS248" s="79" t="n"/>
      <c r="NT248" s="79" t="n"/>
      <c r="NU248" s="79" t="n"/>
      <c r="NX248" s="78" t="n">
        <v>12</v>
      </c>
      <c r="NY248" s="79" t="n"/>
      <c r="NZ248" s="79" t="n"/>
      <c r="OA248" s="79" t="n"/>
      <c r="OB248" s="79" t="n"/>
      <c r="OC248" s="79" t="n"/>
      <c r="OD248" s="79" t="n"/>
      <c r="OE248" s="79" t="n"/>
      <c r="OF248" s="79" t="n"/>
      <c r="OG248" s="79" t="n"/>
      <c r="OH248" s="79" t="n"/>
      <c r="OI248" s="79" t="n"/>
      <c r="OJ248" s="79" t="n"/>
      <c r="OK248" s="79" t="n"/>
      <c r="OL248" s="79" t="n"/>
      <c r="OM248" s="79" t="n"/>
      <c r="ON248" s="79" t="n"/>
      <c r="OO248" s="79" t="n"/>
      <c r="OP248" s="79" t="n"/>
      <c r="OQ248" s="79" t="n"/>
      <c r="OR248" s="79" t="n"/>
      <c r="OS248" s="79" t="n"/>
      <c r="OT248" s="79" t="n"/>
      <c r="OU248" s="79" t="n"/>
      <c r="OV248" s="79" t="n"/>
      <c r="OW248" s="79" t="n"/>
      <c r="OX248" s="79" t="n"/>
      <c r="OY248" s="79" t="n"/>
      <c r="OZ248" s="79" t="n"/>
      <c r="PA248" s="79" t="n"/>
      <c r="PB248" s="79" t="n"/>
      <c r="PC248" s="79" t="n"/>
      <c r="PD248" s="79" t="n"/>
      <c r="PE248" s="79" t="n"/>
      <c r="PF248" s="79" t="n"/>
      <c r="PG248" s="79" t="n"/>
      <c r="PH248" s="79" t="n"/>
      <c r="PI248" s="79" t="n"/>
      <c r="PJ248" s="79" t="n"/>
      <c r="PK248" s="79" t="n"/>
      <c r="PL248" s="79" t="n"/>
      <c r="PO248" s="78" t="n">
        <v>12</v>
      </c>
      <c r="PP248" s="79" t="n"/>
      <c r="PQ248" s="79" t="n"/>
      <c r="PR248" s="79" t="n"/>
      <c r="PS248" s="79" t="n"/>
      <c r="PT248" s="79" t="n"/>
      <c r="PU248" s="79" t="n"/>
      <c r="PV248" s="79" t="n"/>
      <c r="PW248" s="79" t="n"/>
      <c r="PX248" s="79" t="n"/>
      <c r="PY248" s="79" t="n"/>
      <c r="PZ248" s="79" t="n"/>
      <c r="QA248" s="79" t="n"/>
      <c r="QB248" s="79" t="n"/>
      <c r="QC248" s="79" t="n"/>
      <c r="QD248" s="79" t="n"/>
      <c r="QE248" s="79" t="n"/>
      <c r="QF248" s="79" t="n"/>
      <c r="QG248" s="79" t="n"/>
      <c r="QH248" s="79" t="n"/>
      <c r="QI248" s="79" t="n"/>
      <c r="QJ248" s="79" t="n"/>
      <c r="QK248" s="79" t="n"/>
      <c r="QL248" s="79" t="n"/>
      <c r="QM248" s="79" t="n"/>
      <c r="QN248" s="79" t="n"/>
      <c r="QO248" s="79" t="n"/>
      <c r="QP248" s="79" t="n"/>
      <c r="QQ248" s="79" t="n"/>
      <c r="QR248" s="79" t="n"/>
      <c r="QS248" s="79" t="n"/>
      <c r="QT248" s="79" t="n"/>
      <c r="QU248" s="79" t="n"/>
      <c r="QV248" s="79" t="n"/>
      <c r="QW248" s="79" t="n"/>
      <c r="QX248" s="79" t="n"/>
      <c r="QY248" s="79" t="n"/>
      <c r="QZ248" s="79" t="n"/>
      <c r="RA248" s="79" t="n"/>
      <c r="RB248" s="79" t="n"/>
      <c r="RC248" s="79" t="n"/>
      <c r="RF248" s="78" t="n">
        <v>12</v>
      </c>
      <c r="RG248" s="79" t="n"/>
      <c r="RH248" s="79" t="n"/>
      <c r="RI248" s="79" t="n"/>
      <c r="RJ248" s="79" t="n"/>
      <c r="RK248" s="79" t="n"/>
      <c r="RL248" s="79" t="n"/>
      <c r="RM248" s="79" t="n"/>
      <c r="RN248" s="79" t="n"/>
      <c r="RO248" s="79" t="n"/>
      <c r="RP248" s="79" t="n"/>
      <c r="RQ248" s="79" t="n"/>
      <c r="RR248" s="79" t="n"/>
      <c r="RS248" s="79" t="n"/>
      <c r="RT248" s="79" t="n"/>
      <c r="RU248" s="79" t="n"/>
      <c r="RV248" s="79" t="n"/>
      <c r="RW248" s="79" t="n"/>
      <c r="RX248" s="79" t="n"/>
      <c r="RY248" s="79" t="n"/>
      <c r="RZ248" s="79" t="n"/>
      <c r="SA248" s="79" t="n"/>
      <c r="SB248" s="79" t="n"/>
      <c r="SC248" s="79" t="n"/>
      <c r="SD248" s="79" t="n"/>
      <c r="SE248" s="79" t="n"/>
      <c r="SF248" s="79" t="n"/>
      <c r="SG248" s="79" t="n"/>
      <c r="SH248" s="79" t="n"/>
      <c r="SI248" s="79" t="n"/>
      <c r="SJ248" s="79" t="n"/>
      <c r="SK248" s="79" t="n"/>
      <c r="SL248" s="79" t="n"/>
      <c r="SM248" s="79" t="n"/>
      <c r="SN248" s="79" t="n"/>
      <c r="SO248" s="79" t="n"/>
      <c r="SP248" s="79" t="n"/>
      <c r="SQ248" s="79" t="n"/>
      <c r="SR248" s="79" t="n"/>
      <c r="SS248" s="79" t="n"/>
      <c r="ST248" s="79" t="n"/>
      <c r="SW248" s="78" t="n">
        <v>12</v>
      </c>
      <c r="SX248" s="79" t="n"/>
      <c r="SY248" s="79" t="n"/>
      <c r="SZ248" s="79" t="n"/>
      <c r="TA248" s="79" t="n"/>
      <c r="TB248" s="79" t="n"/>
      <c r="TC248" s="79" t="n"/>
      <c r="TD248" s="79" t="n"/>
      <c r="TE248" s="79" t="n"/>
      <c r="TF248" s="79" t="n"/>
      <c r="TG248" s="79" t="n"/>
      <c r="TH248" s="79" t="n"/>
      <c r="TI248" s="79" t="n"/>
      <c r="TJ248" s="79" t="n"/>
      <c r="TK248" s="79" t="n"/>
      <c r="TL248" s="79" t="n"/>
      <c r="TM248" s="79" t="n"/>
      <c r="TN248" s="79" t="n"/>
      <c r="TO248" s="79" t="n"/>
      <c r="TP248" s="79" t="n"/>
      <c r="TQ248" s="79" t="n"/>
      <c r="TR248" s="79" t="n"/>
      <c r="TS248" s="79" t="n"/>
      <c r="TT248" s="79" t="n"/>
      <c r="TU248" s="79" t="n"/>
      <c r="TV248" s="79" t="n"/>
      <c r="TW248" s="79" t="n"/>
      <c r="TX248" s="79" t="n"/>
      <c r="TY248" s="79" t="n"/>
      <c r="TZ248" s="79" t="n"/>
      <c r="UA248" s="79" t="n"/>
      <c r="UB248" s="79" t="n"/>
      <c r="UC248" s="79" t="n"/>
      <c r="UD248" s="79" t="n"/>
      <c r="UE248" s="79" t="n"/>
      <c r="UF248" s="79" t="n"/>
      <c r="UG248" s="79" t="n"/>
      <c r="UH248" s="79" t="n"/>
      <c r="UI248" s="79" t="n"/>
      <c r="UJ248" s="79" t="n"/>
      <c r="UK248" s="79" t="n"/>
      <c r="UN248" s="78" t="n">
        <v>12</v>
      </c>
      <c r="UO248" s="79" t="n"/>
      <c r="UP248" s="79" t="n"/>
      <c r="UQ248" s="79" t="n"/>
      <c r="UR248" s="79" t="n"/>
      <c r="US248" s="79" t="n"/>
      <c r="UT248" s="79" t="n"/>
      <c r="UU248" s="79" t="n"/>
      <c r="UV248" s="79" t="n"/>
      <c r="UW248" s="79" t="n"/>
      <c r="UX248" s="79" t="n"/>
      <c r="UY248" s="79" t="n"/>
      <c r="UZ248" s="79" t="n"/>
      <c r="VA248" s="79" t="n"/>
      <c r="VB248" s="79" t="n"/>
      <c r="VC248" s="79" t="n"/>
      <c r="VD248" s="79" t="n"/>
      <c r="VE248" s="79" t="n"/>
      <c r="VF248" s="79" t="n"/>
      <c r="VG248" s="79" t="n"/>
      <c r="VH248" s="79" t="n"/>
      <c r="VI248" s="79" t="n"/>
      <c r="VJ248" s="79" t="n"/>
      <c r="VK248" s="79" t="n"/>
      <c r="VL248" s="79" t="n"/>
      <c r="VM248" s="79" t="n"/>
      <c r="VN248" s="79" t="n"/>
      <c r="VO248" s="79" t="n"/>
      <c r="VP248" s="79" t="n"/>
      <c r="VQ248" s="79" t="n"/>
      <c r="VR248" s="79" t="n"/>
      <c r="VS248" s="79" t="n"/>
      <c r="VT248" s="79" t="n"/>
      <c r="VU248" s="79" t="n"/>
      <c r="VV248" s="79" t="n"/>
      <c r="VW248" s="79" t="n"/>
      <c r="VX248" s="79" t="n"/>
      <c r="VY248" s="79" t="n"/>
      <c r="VZ248" s="79" t="n"/>
      <c r="WA248" s="79" t="n"/>
      <c r="WB248" s="79" t="n"/>
      <c r="WE248" s="78" t="n">
        <v>12</v>
      </c>
      <c r="WF248" s="79" t="n"/>
      <c r="WG248" s="79" t="n"/>
      <c r="WH248" s="79" t="n"/>
      <c r="WI248" s="79" t="n"/>
      <c r="WJ248" s="79" t="n"/>
      <c r="WK248" s="79" t="n"/>
      <c r="WL248" s="79" t="n"/>
      <c r="WM248" s="79" t="n"/>
      <c r="WN248" s="79" t="n"/>
      <c r="WO248" s="79" t="n"/>
      <c r="WP248" s="79" t="n"/>
      <c r="WQ248" s="79" t="n"/>
      <c r="WR248" s="79" t="n"/>
      <c r="WS248" s="79" t="n"/>
      <c r="WT248" s="79" t="n"/>
      <c r="WU248" s="79" t="n"/>
      <c r="WV248" s="79" t="n"/>
      <c r="WW248" s="79" t="n"/>
      <c r="WX248" s="79" t="n"/>
      <c r="WY248" s="79" t="n"/>
      <c r="WZ248" s="79" t="n"/>
      <c r="XA248" s="79" t="n"/>
      <c r="XB248" s="79" t="n"/>
      <c r="XC248" s="79" t="n"/>
      <c r="XD248" s="79" t="n"/>
      <c r="XE248" s="79" t="n"/>
      <c r="XF248" s="79" t="n"/>
      <c r="XG248" s="79" t="n"/>
      <c r="XH248" s="79" t="n"/>
      <c r="XI248" s="79" t="n"/>
      <c r="XJ248" s="79" t="n"/>
      <c r="XK248" s="79" t="n"/>
      <c r="XL248" s="79" t="n"/>
      <c r="XM248" s="79" t="n"/>
      <c r="XN248" s="79" t="n"/>
      <c r="XO248" s="79" t="n"/>
      <c r="XP248" s="79" t="n"/>
      <c r="XQ248" s="79" t="n"/>
      <c r="XR248" s="79" t="n"/>
      <c r="XS248" s="79" t="n"/>
      <c r="XV248" s="78" t="n">
        <v>12</v>
      </c>
      <c r="XW248" s="79" t="n"/>
      <c r="XX248" s="79" t="n"/>
      <c r="XY248" s="79" t="n"/>
      <c r="XZ248" s="79" t="n"/>
      <c r="YA248" s="79" t="n"/>
      <c r="YB248" s="79" t="n"/>
      <c r="YC248" s="79" t="n"/>
      <c r="YD248" s="79" t="n"/>
      <c r="YE248" s="79" t="n"/>
      <c r="YF248" s="79" t="n"/>
      <c r="YG248" s="79" t="n"/>
      <c r="YH248" s="79" t="n"/>
      <c r="YI248" s="79" t="n"/>
      <c r="YJ248" s="79" t="n"/>
      <c r="YK248" s="79" t="n"/>
      <c r="YL248" s="79" t="n"/>
      <c r="YM248" s="79" t="n"/>
      <c r="YN248" s="79" t="n"/>
      <c r="YO248" s="79" t="n"/>
      <c r="YP248" s="79" t="n"/>
      <c r="YQ248" s="79" t="n"/>
      <c r="YR248" s="79" t="n"/>
      <c r="YS248" s="79" t="n"/>
      <c r="YT248" s="79" t="n"/>
      <c r="YU248" s="79" t="n"/>
      <c r="YV248" s="79" t="n"/>
      <c r="YW248" s="79" t="n"/>
      <c r="YX248" s="79" t="n"/>
      <c r="YY248" s="79" t="n"/>
      <c r="YZ248" s="79" t="n"/>
      <c r="ZA248" s="79" t="n"/>
      <c r="ZB248" s="79" t="n"/>
      <c r="ZC248" s="79" t="n"/>
      <c r="ZD248" s="79" t="n"/>
      <c r="ZE248" s="79" t="n"/>
      <c r="ZF248" s="79" t="n"/>
      <c r="ZG248" s="79" t="n"/>
      <c r="ZH248" s="79" t="n"/>
      <c r="ZI248" s="79" t="n"/>
      <c r="ZJ248" s="79" t="n"/>
      <c r="ZM248" s="78" t="n">
        <v>12</v>
      </c>
      <c r="ZN248" s="79" t="n"/>
      <c r="ZO248" s="79" t="n"/>
      <c r="ZP248" s="79" t="n"/>
      <c r="ZQ248" s="79" t="n"/>
      <c r="ZR248" s="79" t="n"/>
      <c r="ZS248" s="79" t="n"/>
      <c r="ZT248" s="79" t="n"/>
      <c r="ZU248" s="79" t="n"/>
      <c r="ZV248" s="79" t="n"/>
      <c r="ZW248" s="79" t="n"/>
      <c r="ZX248" s="79" t="n"/>
      <c r="ZY248" s="79" t="n"/>
      <c r="ZZ248" s="79" t="n"/>
      <c r="AAA248" s="79" t="n"/>
      <c r="AAB248" s="79" t="n"/>
      <c r="AAC248" s="79" t="n"/>
      <c r="AAD248" s="79" t="n"/>
      <c r="AAE248" s="79" t="n"/>
      <c r="AAF248" s="79" t="n"/>
      <c r="AAG248" s="79" t="n"/>
      <c r="AAH248" s="79" t="n"/>
      <c r="AAI248" s="79" t="n"/>
      <c r="AAJ248" s="79" t="n"/>
      <c r="AAK248" s="79" t="n"/>
      <c r="AAL248" s="79" t="n"/>
      <c r="AAM248" s="79" t="n"/>
      <c r="AAN248" s="79" t="n"/>
      <c r="AAO248" s="79" t="n"/>
      <c r="AAP248" s="79" t="n"/>
      <c r="AAQ248" s="79" t="n"/>
      <c r="AAR248" s="79" t="n"/>
      <c r="AAS248" s="79" t="n"/>
      <c r="AAT248" s="79" t="n"/>
      <c r="AAU248" s="79" t="n"/>
      <c r="AAV248" s="79" t="n"/>
      <c r="AAW248" s="79" t="n"/>
      <c r="AAX248" s="79" t="n"/>
      <c r="AAY248" s="79" t="n"/>
      <c r="AAZ248" s="79" t="n"/>
      <c r="ABA248" s="79" t="n"/>
      <c r="ABD248" s="78" t="n">
        <v>12</v>
      </c>
      <c r="ABE248" s="79" t="n"/>
      <c r="ABF248" s="79" t="n"/>
      <c r="ABG248" s="79" t="n"/>
      <c r="ABH248" s="79" t="n"/>
      <c r="ABI248" s="79" t="n"/>
      <c r="ABJ248" s="79" t="n"/>
      <c r="ABK248" s="79" t="n"/>
      <c r="ABL248" s="79" t="n"/>
      <c r="ABM248" s="79" t="n"/>
      <c r="ABN248" s="79" t="n"/>
      <c r="ABO248" s="79" t="n"/>
      <c r="ABP248" s="79" t="n"/>
      <c r="ABQ248" s="79" t="n"/>
      <c r="ABR248" s="79" t="n"/>
      <c r="ABS248" s="79" t="n"/>
      <c r="ABT248" s="79" t="n"/>
      <c r="ABU248" s="79" t="n"/>
      <c r="ABV248" s="79" t="n"/>
      <c r="ABW248" s="79" t="n"/>
      <c r="ABX248" s="79" t="n"/>
      <c r="ABY248" s="79" t="n"/>
      <c r="ABZ248" s="79" t="n"/>
      <c r="ACA248" s="79" t="n"/>
      <c r="ACB248" s="79" t="n"/>
      <c r="ACC248" s="79" t="n"/>
      <c r="ACD248" s="79" t="n"/>
      <c r="ACE248" s="79" t="n"/>
      <c r="ACF248" s="79" t="n"/>
      <c r="ACG248" s="79" t="n"/>
      <c r="ACH248" s="79" t="n"/>
      <c r="ACI248" s="79" t="n"/>
      <c r="ACJ248" s="79" t="n"/>
      <c r="ACK248" s="79" t="n"/>
      <c r="ACL248" s="79" t="n"/>
      <c r="ACM248" s="79" t="n"/>
      <c r="ACN248" s="79" t="n"/>
      <c r="ACO248" s="79" t="n"/>
      <c r="ACP248" s="79" t="n"/>
      <c r="ACQ248" s="79" t="n"/>
      <c r="ACR248" s="79" t="n"/>
      <c r="ACU248" s="78" t="n">
        <v>12</v>
      </c>
      <c r="ACV248" s="79" t="n"/>
      <c r="ACW248" s="79" t="n"/>
      <c r="ACX248" s="79" t="n"/>
      <c r="ACY248" s="79" t="n"/>
      <c r="ACZ248" s="79" t="n"/>
      <c r="ADA248" s="79" t="n"/>
      <c r="ADB248" s="79" t="n"/>
      <c r="ADC248" s="79" t="n"/>
      <c r="ADD248" s="79" t="n"/>
      <c r="ADE248" s="79" t="n"/>
      <c r="ADF248" s="79" t="n"/>
      <c r="ADG248" s="79" t="n"/>
      <c r="ADH248" s="79" t="n"/>
      <c r="ADI248" s="79" t="n"/>
      <c r="ADJ248" s="79" t="n"/>
      <c r="ADK248" s="79" t="n"/>
      <c r="ADL248" s="79" t="n"/>
      <c r="ADM248" s="79" t="n"/>
      <c r="ADN248" s="79" t="n"/>
      <c r="ADO248" s="79" t="n"/>
      <c r="ADP248" s="79" t="n"/>
      <c r="ADQ248" s="79" t="n"/>
      <c r="ADR248" s="79" t="n"/>
      <c r="ADS248" s="79" t="n"/>
      <c r="ADT248" s="79" t="n"/>
      <c r="ADU248" s="79" t="n"/>
      <c r="ADV248" s="79" t="n"/>
      <c r="ADW248" s="79" t="n"/>
      <c r="ADX248" s="79" t="n"/>
      <c r="ADY248" s="79" t="n"/>
      <c r="ADZ248" s="79" t="n"/>
      <c r="AEA248" s="79" t="n"/>
      <c r="AEB248" s="79" t="n"/>
      <c r="AEC248" s="79" t="n"/>
      <c r="AED248" s="79" t="n"/>
      <c r="AEE248" s="79" t="n"/>
      <c r="AEF248" s="79" t="n"/>
      <c r="AEG248" s="79" t="n"/>
      <c r="AEH248" s="79" t="n"/>
      <c r="AEI248" s="79" t="n"/>
      <c r="AEL248" s="78" t="n">
        <v>12</v>
      </c>
      <c r="AEM248" s="79" t="n"/>
      <c r="AEN248" s="79" t="n"/>
      <c r="AEO248" s="79" t="n"/>
      <c r="AEP248" s="79" t="n"/>
      <c r="AEQ248" s="79" t="n"/>
      <c r="AER248" s="79" t="n"/>
      <c r="AES248" s="79" t="n"/>
      <c r="AET248" s="79" t="n"/>
      <c r="AEU248" s="79" t="n"/>
      <c r="AEV248" s="79" t="n"/>
      <c r="AEW248" s="79" t="n"/>
      <c r="AEX248" s="79" t="n"/>
      <c r="AEY248" s="79" t="n"/>
      <c r="AEZ248" s="79" t="n"/>
      <c r="AFA248" s="79" t="n"/>
      <c r="AFB248" s="79" t="n"/>
      <c r="AFC248" s="79" t="n"/>
      <c r="AFD248" s="79" t="n"/>
      <c r="AFE248" s="79" t="n"/>
      <c r="AFF248" s="79" t="n"/>
      <c r="AFG248" s="79" t="n"/>
      <c r="AFH248" s="79" t="n"/>
      <c r="AFI248" s="79" t="n"/>
      <c r="AFJ248" s="79" t="n"/>
      <c r="AFK248" s="79" t="n"/>
      <c r="AFL248" s="79" t="n"/>
      <c r="AFM248" s="79" t="n"/>
      <c r="AFN248" s="79" t="n"/>
      <c r="AFO248" s="79" t="n"/>
      <c r="AFP248" s="79" t="n"/>
      <c r="AFQ248" s="79" t="n"/>
      <c r="AFR248" s="79" t="n"/>
      <c r="AFS248" s="79" t="n"/>
      <c r="AFT248" s="79" t="n"/>
      <c r="AFU248" s="79" t="n"/>
      <c r="AFV248" s="79" t="n"/>
      <c r="AFW248" s="79" t="n"/>
      <c r="AFX248" s="79" t="n"/>
      <c r="AFY248" s="79" t="n"/>
      <c r="AFZ248" s="79" t="n"/>
    </row>
    <row r="249">
      <c r="A249" s="78" t="n">
        <v>13</v>
      </c>
      <c r="B249" s="79" t="n"/>
      <c r="C249" s="79" t="n"/>
      <c r="D249" s="79" t="n"/>
      <c r="E249" s="79" t="n"/>
      <c r="F249" s="79" t="n"/>
      <c r="G249" s="79" t="n"/>
      <c r="H249" s="79" t="n"/>
      <c r="I249" s="79" t="n"/>
      <c r="J249" s="79" t="n"/>
      <c r="K249" s="79" t="n"/>
      <c r="L249" s="79" t="n"/>
      <c r="M249" s="79" t="n"/>
      <c r="N249" s="79" t="n"/>
      <c r="O249" s="79" t="n"/>
      <c r="P249" s="79" t="n"/>
      <c r="Q249" s="79" t="n"/>
      <c r="R249" s="79" t="n"/>
      <c r="S249" s="79" t="n"/>
      <c r="T249" s="79" t="n"/>
      <c r="U249" s="79" t="n"/>
      <c r="V249" s="79" t="n"/>
      <c r="W249" s="79" t="n"/>
      <c r="X249" s="79" t="n"/>
      <c r="Y249" s="79" t="n"/>
      <c r="Z249" s="79" t="n"/>
      <c r="AA249" s="79" t="n"/>
      <c r="AB249" s="79" t="n"/>
      <c r="AC249" s="79" t="n"/>
      <c r="AD249" s="79" t="n"/>
      <c r="AE249" s="79" t="n"/>
      <c r="AF249" s="79" t="n"/>
      <c r="AG249" s="79" t="n"/>
      <c r="AH249" s="79" t="n"/>
      <c r="AI249" s="79" t="n"/>
      <c r="AJ249" s="79" t="n"/>
      <c r="AK249" s="79" t="n"/>
      <c r="AL249" s="79" t="n"/>
      <c r="AM249" s="79" t="n"/>
      <c r="AN249" s="79" t="n"/>
      <c r="AO249" s="79" t="n"/>
      <c r="AR249" s="78" t="n">
        <v>13</v>
      </c>
      <c r="AS249" s="79" t="n"/>
      <c r="AT249" s="79" t="n"/>
      <c r="AU249" s="79" t="n"/>
      <c r="AV249" s="79" t="n"/>
      <c r="AW249" s="79" t="n"/>
      <c r="AX249" s="79" t="n"/>
      <c r="AY249" s="79" t="n"/>
      <c r="AZ249" s="79" t="n"/>
      <c r="BA249" s="79" t="n"/>
      <c r="BB249" s="79" t="n"/>
      <c r="BC249" s="79" t="n"/>
      <c r="BD249" s="79" t="n"/>
      <c r="BE249" s="79" t="n"/>
      <c r="BF249" s="79" t="n"/>
      <c r="BG249" s="79" t="n"/>
      <c r="BH249" s="79" t="n"/>
      <c r="BI249" s="79" t="n"/>
      <c r="BJ249" s="79" t="n"/>
      <c r="BK249" s="79" t="n"/>
      <c r="BL249" s="79" t="n"/>
      <c r="BM249" s="79" t="n"/>
      <c r="BN249" s="79" t="n"/>
      <c r="BO249" s="79" t="n"/>
      <c r="BP249" s="79" t="n"/>
      <c r="BQ249" s="79" t="n"/>
      <c r="BR249" s="79" t="n"/>
      <c r="BS249" s="79" t="n"/>
      <c r="BT249" s="79" t="n"/>
      <c r="BU249" s="79" t="n"/>
      <c r="BV249" s="79" t="n"/>
      <c r="BW249" s="79" t="n"/>
      <c r="BX249" s="79" t="n"/>
      <c r="BY249" s="79" t="n"/>
      <c r="BZ249" s="79" t="n"/>
      <c r="CA249" s="79" t="n"/>
      <c r="CB249" s="79" t="n"/>
      <c r="CC249" s="79" t="n"/>
      <c r="CD249" s="79" t="n"/>
      <c r="CE249" s="79" t="n"/>
      <c r="CF249" s="79" t="n"/>
      <c r="CI249" s="78" t="n">
        <v>13</v>
      </c>
      <c r="CJ249" s="79" t="n"/>
      <c r="CK249" s="79" t="n"/>
      <c r="CL249" s="79" t="n"/>
      <c r="CM249" s="79" t="n"/>
      <c r="CN249" s="79" t="n"/>
      <c r="CO249" s="79" t="n"/>
      <c r="CP249" s="79" t="n"/>
      <c r="CQ249" s="79" t="n"/>
      <c r="CR249" s="79" t="n"/>
      <c r="CS249" s="79" t="n"/>
      <c r="CT249" s="79" t="n"/>
      <c r="CU249" s="79" t="n"/>
      <c r="CV249" s="79" t="n"/>
      <c r="CW249" s="79" t="n"/>
      <c r="CX249" s="79" t="n"/>
      <c r="CY249" s="79" t="n"/>
      <c r="CZ249" s="79" t="n"/>
      <c r="DA249" s="79" t="n"/>
      <c r="DB249" s="79" t="n"/>
      <c r="DC249" s="79" t="n"/>
      <c r="DD249" s="79" t="n"/>
      <c r="DE249" s="79" t="n"/>
      <c r="DF249" s="79" t="n"/>
      <c r="DG249" s="79" t="n"/>
      <c r="DH249" s="79" t="n"/>
      <c r="DI249" s="79" t="n"/>
      <c r="DJ249" s="79" t="n"/>
      <c r="DK249" s="79" t="n"/>
      <c r="DL249" s="79" t="n"/>
      <c r="DM249" s="79" t="n"/>
      <c r="DN249" s="79" t="n"/>
      <c r="DO249" s="79" t="n"/>
      <c r="DP249" s="79" t="n"/>
      <c r="DQ249" s="79" t="n"/>
      <c r="DR249" s="79" t="n"/>
      <c r="DS249" s="79" t="n"/>
      <c r="DT249" s="79" t="n"/>
      <c r="DU249" s="79" t="n"/>
      <c r="DV249" s="79" t="n"/>
      <c r="DW249" s="79" t="n"/>
      <c r="DZ249" s="78" t="n">
        <v>13</v>
      </c>
      <c r="EA249" s="79" t="n"/>
      <c r="EB249" s="79" t="n"/>
      <c r="EC249" s="79" t="n"/>
      <c r="ED249" s="79" t="n"/>
      <c r="EE249" s="79" t="n"/>
      <c r="EF249" s="79" t="n"/>
      <c r="EG249" s="79" t="n"/>
      <c r="EH249" s="79" t="n"/>
      <c r="EI249" s="79" t="n"/>
      <c r="EJ249" s="79" t="n"/>
      <c r="EK249" s="79" t="n"/>
      <c r="EL249" s="79" t="n"/>
      <c r="EM249" s="79" t="n"/>
      <c r="EN249" s="79" t="n"/>
      <c r="EO249" s="79" t="n"/>
      <c r="EP249" s="79" t="n"/>
      <c r="EQ249" s="79" t="n"/>
      <c r="ER249" s="79" t="n"/>
      <c r="ES249" s="79" t="n"/>
      <c r="ET249" s="79" t="n"/>
      <c r="EU249" s="79" t="n"/>
      <c r="EV249" s="79" t="n"/>
      <c r="EW249" s="79" t="n"/>
      <c r="EX249" s="79" t="n"/>
      <c r="EY249" s="79" t="n"/>
      <c r="EZ249" s="79" t="n"/>
      <c r="FA249" s="79" t="n"/>
      <c r="FB249" s="79" t="n"/>
      <c r="FC249" s="79" t="n"/>
      <c r="FD249" s="79" t="n"/>
      <c r="FE249" s="79" t="n"/>
      <c r="FF249" s="79" t="n"/>
      <c r="FG249" s="79" t="n"/>
      <c r="FH249" s="79" t="n"/>
      <c r="FI249" s="79" t="n"/>
      <c r="FJ249" s="79" t="n"/>
      <c r="FK249" s="79" t="n"/>
      <c r="FL249" s="79" t="n"/>
      <c r="FM249" s="79" t="n"/>
      <c r="FN249" s="79" t="n"/>
      <c r="FQ249" s="78" t="n">
        <v>13</v>
      </c>
      <c r="FR249" s="79" t="n"/>
      <c r="FS249" s="79" t="n"/>
      <c r="FT249" s="79" t="n"/>
      <c r="FU249" s="79" t="n"/>
      <c r="FV249" s="79" t="n"/>
      <c r="FW249" s="79" t="n"/>
      <c r="FX249" s="79" t="n"/>
      <c r="FY249" s="79" t="n"/>
      <c r="FZ249" s="79" t="n"/>
      <c r="GA249" s="79" t="n"/>
      <c r="GB249" s="79" t="n"/>
      <c r="GC249" s="79" t="n"/>
      <c r="GD249" s="79" t="n"/>
      <c r="GE249" s="79" t="n"/>
      <c r="GF249" s="79" t="n"/>
      <c r="GG249" s="79" t="n"/>
      <c r="GH249" s="79" t="n"/>
      <c r="GI249" s="79" t="n"/>
      <c r="GJ249" s="79" t="n"/>
      <c r="GK249" s="79" t="n"/>
      <c r="GL249" s="79" t="n"/>
      <c r="GM249" s="79" t="n"/>
      <c r="GN249" s="79" t="n"/>
      <c r="GO249" s="79" t="n"/>
      <c r="GP249" s="79" t="n"/>
      <c r="GQ249" s="79" t="n"/>
      <c r="GR249" s="79" t="n"/>
      <c r="GS249" s="79" t="n"/>
      <c r="GT249" s="79" t="n"/>
      <c r="GU249" s="79" t="n"/>
      <c r="GV249" s="79" t="n"/>
      <c r="GW249" s="79" t="n"/>
      <c r="GX249" s="79" t="n"/>
      <c r="GY249" s="79" t="n"/>
      <c r="GZ249" s="79" t="n"/>
      <c r="HA249" s="79" t="n"/>
      <c r="HB249" s="79" t="n"/>
      <c r="HC249" s="79" t="n"/>
      <c r="HD249" s="79" t="n"/>
      <c r="HE249" s="79" t="n"/>
      <c r="HH249" s="78" t="n">
        <v>13</v>
      </c>
      <c r="HI249" s="79" t="n"/>
      <c r="HJ249" s="79" t="n"/>
      <c r="HK249" s="79" t="n"/>
      <c r="HL249" s="79" t="n"/>
      <c r="HM249" s="79" t="n"/>
      <c r="HN249" s="79" t="n"/>
      <c r="HO249" s="79" t="n"/>
      <c r="HP249" s="79" t="n"/>
      <c r="HQ249" s="79" t="n"/>
      <c r="HR249" s="79" t="n"/>
      <c r="HS249" s="79" t="n"/>
      <c r="HT249" s="79" t="n"/>
      <c r="HU249" s="79" t="n"/>
      <c r="HV249" s="79" t="n"/>
      <c r="HW249" s="79" t="n"/>
      <c r="HX249" s="79" t="n"/>
      <c r="HY249" s="79" t="n"/>
      <c r="HZ249" s="79" t="n"/>
      <c r="IA249" s="79" t="n"/>
      <c r="IB249" s="79" t="n"/>
      <c r="IC249" s="79" t="n"/>
      <c r="ID249" s="79" t="n"/>
      <c r="IE249" s="79" t="n"/>
      <c r="IF249" s="79" t="n"/>
      <c r="IG249" s="79" t="n"/>
      <c r="IH249" s="79" t="n"/>
      <c r="II249" s="79" t="n"/>
      <c r="IJ249" s="79" t="n"/>
      <c r="IK249" s="79" t="n"/>
      <c r="IL249" s="79" t="n"/>
      <c r="IM249" s="79" t="n"/>
      <c r="IN249" s="79" t="n"/>
      <c r="IO249" s="79" t="n"/>
      <c r="IP249" s="79" t="n"/>
      <c r="IQ249" s="79" t="n"/>
      <c r="IR249" s="79" t="n"/>
      <c r="IS249" s="79" t="n"/>
      <c r="IT249" s="79" t="n"/>
      <c r="IU249" s="79" t="n"/>
      <c r="IV249" s="79" t="n"/>
      <c r="IY249" s="78" t="n">
        <v>13</v>
      </c>
      <c r="IZ249" s="79" t="n"/>
      <c r="JA249" s="79" t="n"/>
      <c r="JB249" s="79" t="n"/>
      <c r="JC249" s="79" t="n"/>
      <c r="JD249" s="79" t="n"/>
      <c r="JE249" s="79" t="n"/>
      <c r="JF249" s="79" t="n"/>
      <c r="JG249" s="79" t="n"/>
      <c r="JH249" s="79" t="n"/>
      <c r="JI249" s="79" t="n"/>
      <c r="JJ249" s="79" t="n"/>
      <c r="JK249" s="79" t="n"/>
      <c r="JL249" s="79" t="n"/>
      <c r="JM249" s="79" t="n"/>
      <c r="JN249" s="79" t="n"/>
      <c r="JO249" s="79" t="n"/>
      <c r="JP249" s="79" t="n"/>
      <c r="JQ249" s="79" t="n"/>
      <c r="JR249" s="79" t="n"/>
      <c r="JS249" s="79" t="n"/>
      <c r="JT249" s="79" t="n"/>
      <c r="JU249" s="79" t="n"/>
      <c r="JV249" s="79" t="n"/>
      <c r="JW249" s="79" t="n"/>
      <c r="JX249" s="79" t="n"/>
      <c r="JY249" s="79" t="n"/>
      <c r="JZ249" s="79" t="n"/>
      <c r="KA249" s="79" t="n"/>
      <c r="KB249" s="79" t="n"/>
      <c r="KC249" s="79" t="n"/>
      <c r="KD249" s="79" t="n"/>
      <c r="KE249" s="79" t="n"/>
      <c r="KF249" s="79" t="n"/>
      <c r="KG249" s="79" t="n"/>
      <c r="KH249" s="79" t="n"/>
      <c r="KI249" s="79" t="n"/>
      <c r="KJ249" s="79" t="n"/>
      <c r="KK249" s="79" t="n"/>
      <c r="KL249" s="79" t="n"/>
      <c r="KM249" s="79" t="n"/>
      <c r="KP249" s="78" t="n">
        <v>13</v>
      </c>
      <c r="KQ249" s="79" t="n"/>
      <c r="KR249" s="79" t="n"/>
      <c r="KS249" s="79" t="n"/>
      <c r="KT249" s="79" t="n"/>
      <c r="KU249" s="79" t="n"/>
      <c r="KV249" s="79" t="n"/>
      <c r="KW249" s="79" t="n"/>
      <c r="KX249" s="79" t="n"/>
      <c r="KY249" s="79" t="n"/>
      <c r="KZ249" s="79" t="n"/>
      <c r="LA249" s="79" t="n"/>
      <c r="LB249" s="79" t="n"/>
      <c r="LC249" s="79" t="n"/>
      <c r="LD249" s="79" t="n"/>
      <c r="LE249" s="79" t="n"/>
      <c r="LF249" s="79" t="n"/>
      <c r="LG249" s="79" t="n"/>
      <c r="LH249" s="79" t="n"/>
      <c r="LI249" s="79" t="n"/>
      <c r="LJ249" s="79" t="n"/>
      <c r="LK249" s="79" t="n"/>
      <c r="LL249" s="79" t="n"/>
      <c r="LM249" s="79" t="n"/>
      <c r="LN249" s="79" t="n"/>
      <c r="LO249" s="79" t="n"/>
      <c r="LP249" s="79" t="n"/>
      <c r="LQ249" s="79" t="n"/>
      <c r="LR249" s="79" t="n"/>
      <c r="LS249" s="79" t="n"/>
      <c r="LT249" s="79" t="n"/>
      <c r="LU249" s="79" t="n"/>
      <c r="LV249" s="79" t="n"/>
      <c r="LW249" s="79" t="n"/>
      <c r="LX249" s="79" t="n"/>
      <c r="LY249" s="79" t="n"/>
      <c r="LZ249" s="79" t="n"/>
      <c r="MA249" s="79" t="n"/>
      <c r="MB249" s="79" t="n"/>
      <c r="MC249" s="79" t="n"/>
      <c r="MD249" s="79" t="n"/>
      <c r="MG249" s="78" t="n">
        <v>13</v>
      </c>
      <c r="MH249" s="79" t="n"/>
      <c r="MI249" s="79" t="n"/>
      <c r="MJ249" s="79" t="n"/>
      <c r="MK249" s="79" t="n"/>
      <c r="ML249" s="79" t="n"/>
      <c r="MM249" s="79" t="n"/>
      <c r="MN249" s="79" t="n"/>
      <c r="MO249" s="79" t="n"/>
      <c r="MP249" s="79" t="n"/>
      <c r="MQ249" s="79" t="n"/>
      <c r="MR249" s="79" t="n"/>
      <c r="MS249" s="79" t="n"/>
      <c r="MT249" s="79" t="n"/>
      <c r="MU249" s="79" t="n"/>
      <c r="MV249" s="79" t="n"/>
      <c r="MW249" s="79" t="n"/>
      <c r="MX249" s="79" t="n"/>
      <c r="MY249" s="79" t="n"/>
      <c r="MZ249" s="79" t="n"/>
      <c r="NA249" s="79" t="n"/>
      <c r="NB249" s="79" t="n"/>
      <c r="NC249" s="79" t="n"/>
      <c r="ND249" s="79" t="n"/>
      <c r="NE249" s="79" t="n"/>
      <c r="NF249" s="79" t="n"/>
      <c r="NG249" s="79" t="n"/>
      <c r="NH249" s="79" t="n"/>
      <c r="NI249" s="79" t="n"/>
      <c r="NJ249" s="79" t="n"/>
      <c r="NK249" s="79" t="n"/>
      <c r="NL249" s="79" t="n"/>
      <c r="NM249" s="79" t="n"/>
      <c r="NN249" s="79" t="n"/>
      <c r="NO249" s="79" t="n"/>
      <c r="NP249" s="79" t="n"/>
      <c r="NQ249" s="79" t="n"/>
      <c r="NR249" s="79" t="n"/>
      <c r="NS249" s="79" t="n"/>
      <c r="NT249" s="79" t="n"/>
      <c r="NU249" s="79" t="n"/>
      <c r="NX249" s="78" t="n">
        <v>13</v>
      </c>
      <c r="NY249" s="79" t="n"/>
      <c r="NZ249" s="79" t="n"/>
      <c r="OA249" s="79" t="n"/>
      <c r="OB249" s="79" t="n"/>
      <c r="OC249" s="79" t="n"/>
      <c r="OD249" s="79" t="n"/>
      <c r="OE249" s="79" t="n"/>
      <c r="OF249" s="79" t="n"/>
      <c r="OG249" s="79" t="n"/>
      <c r="OH249" s="79" t="n"/>
      <c r="OI249" s="79" t="n"/>
      <c r="OJ249" s="79" t="n"/>
      <c r="OK249" s="79" t="n"/>
      <c r="OL249" s="79" t="n"/>
      <c r="OM249" s="79" t="n"/>
      <c r="ON249" s="79" t="n"/>
      <c r="OO249" s="79" t="n"/>
      <c r="OP249" s="79" t="n"/>
      <c r="OQ249" s="79" t="n"/>
      <c r="OR249" s="79" t="n"/>
      <c r="OS249" s="79" t="n"/>
      <c r="OT249" s="79" t="n"/>
      <c r="OU249" s="79" t="n"/>
      <c r="OV249" s="79" t="n"/>
      <c r="OW249" s="79" t="n"/>
      <c r="OX249" s="79" t="n"/>
      <c r="OY249" s="79" t="n"/>
      <c r="OZ249" s="79" t="n"/>
      <c r="PA249" s="79" t="n"/>
      <c r="PB249" s="79" t="n"/>
      <c r="PC249" s="79" t="n"/>
      <c r="PD249" s="79" t="n"/>
      <c r="PE249" s="79" t="n"/>
      <c r="PF249" s="79" t="n"/>
      <c r="PG249" s="79" t="n"/>
      <c r="PH249" s="79" t="n"/>
      <c r="PI249" s="79" t="n"/>
      <c r="PJ249" s="79" t="n"/>
      <c r="PK249" s="79" t="n"/>
      <c r="PL249" s="79" t="n"/>
      <c r="PO249" s="78" t="n">
        <v>13</v>
      </c>
      <c r="PP249" s="79" t="n"/>
      <c r="PQ249" s="79" t="n"/>
      <c r="PR249" s="79" t="n"/>
      <c r="PS249" s="79" t="n"/>
      <c r="PT249" s="79" t="n"/>
      <c r="PU249" s="79" t="n"/>
      <c r="PV249" s="79" t="n"/>
      <c r="PW249" s="79" t="n"/>
      <c r="PX249" s="79" t="n"/>
      <c r="PY249" s="79" t="n"/>
      <c r="PZ249" s="79" t="n"/>
      <c r="QA249" s="79" t="n"/>
      <c r="QB249" s="79" t="n"/>
      <c r="QC249" s="79" t="n"/>
      <c r="QD249" s="79" t="n"/>
      <c r="QE249" s="79" t="n"/>
      <c r="QF249" s="79" t="n"/>
      <c r="QG249" s="79" t="n"/>
      <c r="QH249" s="79" t="n"/>
      <c r="QI249" s="79" t="n"/>
      <c r="QJ249" s="79" t="n"/>
      <c r="QK249" s="79" t="n"/>
      <c r="QL249" s="79" t="n"/>
      <c r="QM249" s="79" t="n"/>
      <c r="QN249" s="79" t="n"/>
      <c r="QO249" s="79" t="n"/>
      <c r="QP249" s="79" t="n"/>
      <c r="QQ249" s="79" t="n"/>
      <c r="QR249" s="79" t="n"/>
      <c r="QS249" s="79" t="n"/>
      <c r="QT249" s="79" t="n"/>
      <c r="QU249" s="79" t="n"/>
      <c r="QV249" s="79" t="n"/>
      <c r="QW249" s="79" t="n"/>
      <c r="QX249" s="79" t="n"/>
      <c r="QY249" s="79" t="n"/>
      <c r="QZ249" s="79" t="n"/>
      <c r="RA249" s="79" t="n"/>
      <c r="RB249" s="79" t="n"/>
      <c r="RC249" s="79" t="n"/>
      <c r="RF249" s="78" t="n">
        <v>13</v>
      </c>
      <c r="RG249" s="79" t="n"/>
      <c r="RH249" s="79" t="n"/>
      <c r="RI249" s="79" t="n"/>
      <c r="RJ249" s="79" t="n"/>
      <c r="RK249" s="79" t="n"/>
      <c r="RL249" s="79" t="n"/>
      <c r="RM249" s="79" t="n"/>
      <c r="RN249" s="79" t="n"/>
      <c r="RO249" s="79" t="n"/>
      <c r="RP249" s="79" t="n"/>
      <c r="RQ249" s="79" t="n"/>
      <c r="RR249" s="79" t="n"/>
      <c r="RS249" s="79" t="n"/>
      <c r="RT249" s="79" t="n"/>
      <c r="RU249" s="79" t="n"/>
      <c r="RV249" s="79" t="n"/>
      <c r="RW249" s="79" t="n"/>
      <c r="RX249" s="79" t="n"/>
      <c r="RY249" s="79" t="n"/>
      <c r="RZ249" s="79" t="n"/>
      <c r="SA249" s="79" t="n"/>
      <c r="SB249" s="79" t="n"/>
      <c r="SC249" s="79" t="n"/>
      <c r="SD249" s="79" t="n"/>
      <c r="SE249" s="79" t="n"/>
      <c r="SF249" s="79" t="n"/>
      <c r="SG249" s="79" t="n"/>
      <c r="SH249" s="79" t="n"/>
      <c r="SI249" s="79" t="n"/>
      <c r="SJ249" s="79" t="n"/>
      <c r="SK249" s="79" t="n"/>
      <c r="SL249" s="79" t="n"/>
      <c r="SM249" s="79" t="n"/>
      <c r="SN249" s="79" t="n"/>
      <c r="SO249" s="79" t="n"/>
      <c r="SP249" s="79" t="n"/>
      <c r="SQ249" s="79" t="n"/>
      <c r="SR249" s="79" t="n"/>
      <c r="SS249" s="79" t="n"/>
      <c r="ST249" s="79" t="n"/>
      <c r="SW249" s="78" t="n">
        <v>13</v>
      </c>
      <c r="SX249" s="79" t="n"/>
      <c r="SY249" s="79" t="n"/>
      <c r="SZ249" s="79" t="n"/>
      <c r="TA249" s="79" t="n"/>
      <c r="TB249" s="79" t="n"/>
      <c r="TC249" s="79" t="n"/>
      <c r="TD249" s="79" t="n"/>
      <c r="TE249" s="79" t="n"/>
      <c r="TF249" s="79" t="n"/>
      <c r="TG249" s="79" t="n"/>
      <c r="TH249" s="79" t="n"/>
      <c r="TI249" s="79" t="n"/>
      <c r="TJ249" s="79" t="n"/>
      <c r="TK249" s="79" t="n"/>
      <c r="TL249" s="79" t="n"/>
      <c r="TM249" s="79" t="n"/>
      <c r="TN249" s="79" t="n"/>
      <c r="TO249" s="79" t="n"/>
      <c r="TP249" s="79" t="n"/>
      <c r="TQ249" s="79" t="n"/>
      <c r="TR249" s="79" t="n"/>
      <c r="TS249" s="79" t="n"/>
      <c r="TT249" s="79" t="n"/>
      <c r="TU249" s="79" t="n"/>
      <c r="TV249" s="79" t="n"/>
      <c r="TW249" s="79" t="n"/>
      <c r="TX249" s="79" t="n"/>
      <c r="TY249" s="79" t="n"/>
      <c r="TZ249" s="79" t="n"/>
      <c r="UA249" s="79" t="n"/>
      <c r="UB249" s="79" t="n"/>
      <c r="UC249" s="79" t="n"/>
      <c r="UD249" s="79" t="n"/>
      <c r="UE249" s="79" t="n"/>
      <c r="UF249" s="79" t="n"/>
      <c r="UG249" s="79" t="n"/>
      <c r="UH249" s="79" t="n"/>
      <c r="UI249" s="79" t="n"/>
      <c r="UJ249" s="79" t="n"/>
      <c r="UK249" s="79" t="n"/>
      <c r="UN249" s="78" t="n">
        <v>13</v>
      </c>
      <c r="UO249" s="79" t="n"/>
      <c r="UP249" s="79" t="n"/>
      <c r="UQ249" s="79" t="n"/>
      <c r="UR249" s="79" t="n"/>
      <c r="US249" s="79" t="n"/>
      <c r="UT249" s="79" t="n"/>
      <c r="UU249" s="79" t="n"/>
      <c r="UV249" s="79" t="n"/>
      <c r="UW249" s="79" t="n"/>
      <c r="UX249" s="79" t="n"/>
      <c r="UY249" s="79" t="n"/>
      <c r="UZ249" s="79" t="n"/>
      <c r="VA249" s="79" t="n"/>
      <c r="VB249" s="79" t="n"/>
      <c r="VC249" s="79" t="n"/>
      <c r="VD249" s="79" t="n"/>
      <c r="VE249" s="79" t="n"/>
      <c r="VF249" s="79" t="n"/>
      <c r="VG249" s="79" t="n"/>
      <c r="VH249" s="79" t="n"/>
      <c r="VI249" s="79" t="n"/>
      <c r="VJ249" s="79" t="n"/>
      <c r="VK249" s="79" t="n"/>
      <c r="VL249" s="79" t="n"/>
      <c r="VM249" s="79" t="n"/>
      <c r="VN249" s="79" t="n"/>
      <c r="VO249" s="79" t="n"/>
      <c r="VP249" s="79" t="n"/>
      <c r="VQ249" s="79" t="n"/>
      <c r="VR249" s="79" t="n"/>
      <c r="VS249" s="79" t="n"/>
      <c r="VT249" s="79" t="n"/>
      <c r="VU249" s="79" t="n"/>
      <c r="VV249" s="79" t="n"/>
      <c r="VW249" s="79" t="n"/>
      <c r="VX249" s="79" t="n"/>
      <c r="VY249" s="79" t="n"/>
      <c r="VZ249" s="79" t="n"/>
      <c r="WA249" s="79" t="n"/>
      <c r="WB249" s="79" t="n"/>
      <c r="WE249" s="78" t="n">
        <v>13</v>
      </c>
      <c r="WF249" s="79" t="n"/>
      <c r="WG249" s="79" t="n"/>
      <c r="WH249" s="79" t="n"/>
      <c r="WI249" s="79" t="n"/>
      <c r="WJ249" s="79" t="n"/>
      <c r="WK249" s="79" t="n"/>
      <c r="WL249" s="79" t="n"/>
      <c r="WM249" s="79" t="n"/>
      <c r="WN249" s="79" t="n"/>
      <c r="WO249" s="79" t="n"/>
      <c r="WP249" s="79" t="n"/>
      <c r="WQ249" s="79" t="n"/>
      <c r="WR249" s="79" t="n"/>
      <c r="WS249" s="79" t="n"/>
      <c r="WT249" s="79" t="n"/>
      <c r="WU249" s="79" t="n"/>
      <c r="WV249" s="79" t="n"/>
      <c r="WW249" s="79" t="n"/>
      <c r="WX249" s="79" t="n"/>
      <c r="WY249" s="79" t="n"/>
      <c r="WZ249" s="79" t="n"/>
      <c r="XA249" s="79" t="n"/>
      <c r="XB249" s="79" t="n"/>
      <c r="XC249" s="79" t="n"/>
      <c r="XD249" s="79" t="n"/>
      <c r="XE249" s="79" t="n"/>
      <c r="XF249" s="79" t="n"/>
      <c r="XG249" s="79" t="n"/>
      <c r="XH249" s="79" t="n"/>
      <c r="XI249" s="79" t="n"/>
      <c r="XJ249" s="79" t="n"/>
      <c r="XK249" s="79" t="n"/>
      <c r="XL249" s="79" t="n"/>
      <c r="XM249" s="79" t="n"/>
      <c r="XN249" s="79" t="n"/>
      <c r="XO249" s="79" t="n"/>
      <c r="XP249" s="79" t="n"/>
      <c r="XQ249" s="79" t="n"/>
      <c r="XR249" s="79" t="n"/>
      <c r="XS249" s="79" t="n"/>
      <c r="XV249" s="78" t="n">
        <v>13</v>
      </c>
      <c r="XW249" s="79" t="n"/>
      <c r="XX249" s="79" t="n"/>
      <c r="XY249" s="79" t="n"/>
      <c r="XZ249" s="79" t="n"/>
      <c r="YA249" s="79" t="n"/>
      <c r="YB249" s="79" t="n"/>
      <c r="YC249" s="79" t="n"/>
      <c r="YD249" s="79" t="n"/>
      <c r="YE249" s="79" t="n"/>
      <c r="YF249" s="79" t="n"/>
      <c r="YG249" s="79" t="n"/>
      <c r="YH249" s="79" t="n"/>
      <c r="YI249" s="79" t="n"/>
      <c r="YJ249" s="79" t="n"/>
      <c r="YK249" s="79" t="n"/>
      <c r="YL249" s="79" t="n"/>
      <c r="YM249" s="79" t="n"/>
      <c r="YN249" s="79" t="n"/>
      <c r="YO249" s="79" t="n"/>
      <c r="YP249" s="79" t="n"/>
      <c r="YQ249" s="79" t="n"/>
      <c r="YR249" s="79" t="n"/>
      <c r="YS249" s="79" t="n"/>
      <c r="YT249" s="79" t="n"/>
      <c r="YU249" s="79" t="n"/>
      <c r="YV249" s="79" t="n"/>
      <c r="YW249" s="79" t="n"/>
      <c r="YX249" s="79" t="n"/>
      <c r="YY249" s="79" t="n"/>
      <c r="YZ249" s="79" t="n"/>
      <c r="ZA249" s="79" t="n"/>
      <c r="ZB249" s="79" t="n"/>
      <c r="ZC249" s="79" t="n"/>
      <c r="ZD249" s="79" t="n"/>
      <c r="ZE249" s="79" t="n"/>
      <c r="ZF249" s="79" t="n"/>
      <c r="ZG249" s="79" t="n"/>
      <c r="ZH249" s="79" t="n"/>
      <c r="ZI249" s="79" t="n"/>
      <c r="ZJ249" s="79" t="n"/>
      <c r="ZM249" s="78" t="n">
        <v>13</v>
      </c>
      <c r="ZN249" s="79" t="n"/>
      <c r="ZO249" s="79" t="n"/>
      <c r="ZP249" s="79" t="n"/>
      <c r="ZQ249" s="79" t="n"/>
      <c r="ZR249" s="79" t="n"/>
      <c r="ZS249" s="79" t="n"/>
      <c r="ZT249" s="79" t="n"/>
      <c r="ZU249" s="79" t="n"/>
      <c r="ZV249" s="79" t="n"/>
      <c r="ZW249" s="79" t="n"/>
      <c r="ZX249" s="79" t="n"/>
      <c r="ZY249" s="79" t="n"/>
      <c r="ZZ249" s="79" t="n"/>
      <c r="AAA249" s="79" t="n"/>
      <c r="AAB249" s="79" t="n"/>
      <c r="AAC249" s="79" t="n"/>
      <c r="AAD249" s="79" t="n"/>
      <c r="AAE249" s="79" t="n"/>
      <c r="AAF249" s="79" t="n"/>
      <c r="AAG249" s="79" t="n"/>
      <c r="AAH249" s="79" t="n"/>
      <c r="AAI249" s="79" t="n"/>
      <c r="AAJ249" s="79" t="n"/>
      <c r="AAK249" s="79" t="n"/>
      <c r="AAL249" s="79" t="n"/>
      <c r="AAM249" s="79" t="n"/>
      <c r="AAN249" s="79" t="n"/>
      <c r="AAO249" s="79" t="n"/>
      <c r="AAP249" s="79" t="n"/>
      <c r="AAQ249" s="79" t="n"/>
      <c r="AAR249" s="79" t="n"/>
      <c r="AAS249" s="79" t="n"/>
      <c r="AAT249" s="79" t="n"/>
      <c r="AAU249" s="79" t="n"/>
      <c r="AAV249" s="79" t="n"/>
      <c r="AAW249" s="79" t="n"/>
      <c r="AAX249" s="79" t="n"/>
      <c r="AAY249" s="79" t="n"/>
      <c r="AAZ249" s="79" t="n"/>
      <c r="ABA249" s="79" t="n"/>
      <c r="ABD249" s="78" t="n">
        <v>13</v>
      </c>
      <c r="ABE249" s="79" t="n"/>
      <c r="ABF249" s="79" t="n"/>
      <c r="ABG249" s="79" t="n"/>
      <c r="ABH249" s="79" t="n"/>
      <c r="ABI249" s="79" t="n"/>
      <c r="ABJ249" s="79" t="n"/>
      <c r="ABK249" s="79" t="n"/>
      <c r="ABL249" s="79" t="n"/>
      <c r="ABM249" s="79" t="n"/>
      <c r="ABN249" s="79" t="n"/>
      <c r="ABO249" s="79" t="n"/>
      <c r="ABP249" s="79" t="n"/>
      <c r="ABQ249" s="79" t="n"/>
      <c r="ABR249" s="79" t="n"/>
      <c r="ABS249" s="79" t="n"/>
      <c r="ABT249" s="79" t="n"/>
      <c r="ABU249" s="79" t="n"/>
      <c r="ABV249" s="79" t="n"/>
      <c r="ABW249" s="79" t="n"/>
      <c r="ABX249" s="79" t="n"/>
      <c r="ABY249" s="79" t="n"/>
      <c r="ABZ249" s="79" t="n"/>
      <c r="ACA249" s="79" t="n"/>
      <c r="ACB249" s="79" t="n"/>
      <c r="ACC249" s="79" t="n"/>
      <c r="ACD249" s="79" t="n"/>
      <c r="ACE249" s="79" t="n"/>
      <c r="ACF249" s="79" t="n"/>
      <c r="ACG249" s="79" t="n"/>
      <c r="ACH249" s="79" t="n"/>
      <c r="ACI249" s="79" t="n"/>
      <c r="ACJ249" s="79" t="n"/>
      <c r="ACK249" s="79" t="n"/>
      <c r="ACL249" s="79" t="n"/>
      <c r="ACM249" s="79" t="n"/>
      <c r="ACN249" s="79" t="n"/>
      <c r="ACO249" s="79" t="n"/>
      <c r="ACP249" s="79" t="n"/>
      <c r="ACQ249" s="79" t="n"/>
      <c r="ACR249" s="79" t="n"/>
      <c r="ACU249" s="78" t="n">
        <v>13</v>
      </c>
      <c r="ACV249" s="79" t="n"/>
      <c r="ACW249" s="79" t="n"/>
      <c r="ACX249" s="79" t="n"/>
      <c r="ACY249" s="79" t="n"/>
      <c r="ACZ249" s="79" t="n"/>
      <c r="ADA249" s="79" t="n"/>
      <c r="ADB249" s="79" t="n"/>
      <c r="ADC249" s="79" t="n"/>
      <c r="ADD249" s="79" t="n"/>
      <c r="ADE249" s="79" t="n"/>
      <c r="ADF249" s="79" t="n"/>
      <c r="ADG249" s="79" t="n"/>
      <c r="ADH249" s="79" t="n"/>
      <c r="ADI249" s="79" t="n"/>
      <c r="ADJ249" s="79" t="n"/>
      <c r="ADK249" s="79" t="n"/>
      <c r="ADL249" s="79" t="n"/>
      <c r="ADM249" s="79" t="n"/>
      <c r="ADN249" s="79" t="n"/>
      <c r="ADO249" s="79" t="n"/>
      <c r="ADP249" s="79" t="n"/>
      <c r="ADQ249" s="79" t="n"/>
      <c r="ADR249" s="79" t="n"/>
      <c r="ADS249" s="79" t="n"/>
      <c r="ADT249" s="79" t="n"/>
      <c r="ADU249" s="79" t="n"/>
      <c r="ADV249" s="79" t="n"/>
      <c r="ADW249" s="79" t="n"/>
      <c r="ADX249" s="79" t="n"/>
      <c r="ADY249" s="79" t="n"/>
      <c r="ADZ249" s="79" t="n"/>
      <c r="AEA249" s="79" t="n"/>
      <c r="AEB249" s="79" t="n"/>
      <c r="AEC249" s="79" t="n"/>
      <c r="AED249" s="79" t="n"/>
      <c r="AEE249" s="79" t="n"/>
      <c r="AEF249" s="79" t="n"/>
      <c r="AEG249" s="79" t="n"/>
      <c r="AEH249" s="79" t="n"/>
      <c r="AEI249" s="79" t="n"/>
      <c r="AEL249" s="78" t="n">
        <v>13</v>
      </c>
      <c r="AEM249" s="79" t="n"/>
      <c r="AEN249" s="79" t="n"/>
      <c r="AEO249" s="79" t="n"/>
      <c r="AEP249" s="79" t="n"/>
      <c r="AEQ249" s="79" t="n"/>
      <c r="AER249" s="79" t="n"/>
      <c r="AES249" s="79" t="n"/>
      <c r="AET249" s="79" t="n"/>
      <c r="AEU249" s="79" t="n"/>
      <c r="AEV249" s="79" t="n"/>
      <c r="AEW249" s="79" t="n"/>
      <c r="AEX249" s="79" t="n"/>
      <c r="AEY249" s="79" t="n"/>
      <c r="AEZ249" s="79" t="n"/>
      <c r="AFA249" s="79" t="n"/>
      <c r="AFB249" s="79" t="n"/>
      <c r="AFC249" s="79" t="n"/>
      <c r="AFD249" s="79" t="n"/>
      <c r="AFE249" s="79" t="n"/>
      <c r="AFF249" s="79" t="n"/>
      <c r="AFG249" s="79" t="n"/>
      <c r="AFH249" s="79" t="n"/>
      <c r="AFI249" s="79" t="n"/>
      <c r="AFJ249" s="79" t="n"/>
      <c r="AFK249" s="79" t="n"/>
      <c r="AFL249" s="79" t="n"/>
      <c r="AFM249" s="79" t="n"/>
      <c r="AFN249" s="79" t="n"/>
      <c r="AFO249" s="79" t="n"/>
      <c r="AFP249" s="79" t="n"/>
      <c r="AFQ249" s="79" t="n"/>
      <c r="AFR249" s="79" t="n"/>
      <c r="AFS249" s="79" t="n"/>
      <c r="AFT249" s="79" t="n"/>
      <c r="AFU249" s="79" t="n"/>
      <c r="AFV249" s="79" t="n"/>
      <c r="AFW249" s="79" t="n"/>
      <c r="AFX249" s="79" t="n"/>
      <c r="AFY249" s="79" t="n"/>
      <c r="AFZ249" s="79" t="n"/>
    </row>
    <row r="250">
      <c r="A250" s="78" t="n">
        <v>14</v>
      </c>
      <c r="B250" s="79" t="n"/>
      <c r="C250" s="79" t="n"/>
      <c r="D250" s="79" t="n"/>
      <c r="E250" s="79" t="n"/>
      <c r="F250" s="79" t="n"/>
      <c r="G250" s="79" t="n"/>
      <c r="H250" s="79" t="n"/>
      <c r="I250" s="79" t="n"/>
      <c r="J250" s="79" t="n"/>
      <c r="K250" s="79" t="n"/>
      <c r="L250" s="79" t="n"/>
      <c r="M250" s="79" t="n"/>
      <c r="N250" s="79" t="n"/>
      <c r="O250" s="79" t="n"/>
      <c r="P250" s="79" t="n"/>
      <c r="Q250" s="79" t="n"/>
      <c r="R250" s="79" t="n"/>
      <c r="S250" s="79" t="n"/>
      <c r="T250" s="79" t="n"/>
      <c r="U250" s="79" t="n"/>
      <c r="V250" s="79" t="n"/>
      <c r="W250" s="79" t="n"/>
      <c r="X250" s="79" t="n"/>
      <c r="Y250" s="79" t="n"/>
      <c r="Z250" s="79" t="n"/>
      <c r="AA250" s="79" t="n"/>
      <c r="AB250" s="79" t="n"/>
      <c r="AC250" s="79" t="n"/>
      <c r="AD250" s="79" t="n"/>
      <c r="AE250" s="79" t="n"/>
      <c r="AF250" s="79" t="n"/>
      <c r="AG250" s="79" t="n"/>
      <c r="AH250" s="79" t="n"/>
      <c r="AI250" s="79" t="n"/>
      <c r="AJ250" s="79" t="n"/>
      <c r="AK250" s="79" t="n"/>
      <c r="AL250" s="79" t="n"/>
      <c r="AM250" s="79" t="n"/>
      <c r="AN250" s="79" t="n"/>
      <c r="AO250" s="79" t="n"/>
      <c r="AR250" s="78" t="n">
        <v>14</v>
      </c>
      <c r="AS250" s="79" t="n"/>
      <c r="AT250" s="79" t="n"/>
      <c r="AU250" s="79" t="n"/>
      <c r="AV250" s="79" t="n"/>
      <c r="AW250" s="79" t="n"/>
      <c r="AX250" s="79" t="n"/>
      <c r="AY250" s="79" t="n"/>
      <c r="AZ250" s="79" t="n"/>
      <c r="BA250" s="79" t="n"/>
      <c r="BB250" s="79" t="n"/>
      <c r="BC250" s="79" t="n"/>
      <c r="BD250" s="79" t="n"/>
      <c r="BE250" s="79" t="n"/>
      <c r="BF250" s="79" t="n"/>
      <c r="BG250" s="79" t="n"/>
      <c r="BH250" s="79" t="n"/>
      <c r="BI250" s="79" t="n"/>
      <c r="BJ250" s="79" t="n"/>
      <c r="BK250" s="79" t="n"/>
      <c r="BL250" s="79" t="n"/>
      <c r="BM250" s="79" t="n"/>
      <c r="BN250" s="79" t="n"/>
      <c r="BO250" s="79" t="n"/>
      <c r="BP250" s="79" t="n"/>
      <c r="BQ250" s="79" t="n"/>
      <c r="BR250" s="79" t="n"/>
      <c r="BS250" s="79" t="n"/>
      <c r="BT250" s="79" t="n"/>
      <c r="BU250" s="79" t="n"/>
      <c r="BV250" s="79" t="n"/>
      <c r="BW250" s="79" t="n"/>
      <c r="BX250" s="79" t="n"/>
      <c r="BY250" s="79" t="n"/>
      <c r="BZ250" s="79" t="n"/>
      <c r="CA250" s="79" t="n"/>
      <c r="CB250" s="79" t="n"/>
      <c r="CC250" s="79" t="n"/>
      <c r="CD250" s="79" t="n"/>
      <c r="CE250" s="79" t="n"/>
      <c r="CF250" s="79" t="n"/>
      <c r="CI250" s="78" t="n">
        <v>14</v>
      </c>
      <c r="CJ250" s="79" t="n"/>
      <c r="CK250" s="79" t="n"/>
      <c r="CL250" s="79" t="n"/>
      <c r="CM250" s="79" t="n"/>
      <c r="CN250" s="79" t="n"/>
      <c r="CO250" s="79" t="n"/>
      <c r="CP250" s="79" t="n"/>
      <c r="CQ250" s="79" t="n"/>
      <c r="CR250" s="79" t="n"/>
      <c r="CS250" s="79" t="n"/>
      <c r="CT250" s="79" t="n"/>
      <c r="CU250" s="79" t="n"/>
      <c r="CV250" s="79" t="n"/>
      <c r="CW250" s="79" t="n"/>
      <c r="CX250" s="79" t="n"/>
      <c r="CY250" s="79" t="n"/>
      <c r="CZ250" s="79" t="n"/>
      <c r="DA250" s="79" t="n"/>
      <c r="DB250" s="79" t="n"/>
      <c r="DC250" s="79" t="n"/>
      <c r="DD250" s="79" t="n"/>
      <c r="DE250" s="79" t="n"/>
      <c r="DF250" s="79" t="n"/>
      <c r="DG250" s="79" t="n"/>
      <c r="DH250" s="79" t="n"/>
      <c r="DI250" s="79" t="n"/>
      <c r="DJ250" s="79" t="n"/>
      <c r="DK250" s="79" t="n"/>
      <c r="DL250" s="79" t="n"/>
      <c r="DM250" s="79" t="n"/>
      <c r="DN250" s="79" t="n"/>
      <c r="DO250" s="79" t="n"/>
      <c r="DP250" s="79" t="n"/>
      <c r="DQ250" s="79" t="n"/>
      <c r="DR250" s="79" t="n"/>
      <c r="DS250" s="79" t="n"/>
      <c r="DT250" s="79" t="n"/>
      <c r="DU250" s="79" t="n"/>
      <c r="DV250" s="79" t="n"/>
      <c r="DW250" s="79" t="n"/>
      <c r="DZ250" s="78" t="n">
        <v>14</v>
      </c>
      <c r="EA250" s="79" t="n"/>
      <c r="EB250" s="79" t="n"/>
      <c r="EC250" s="79" t="n"/>
      <c r="ED250" s="79" t="n"/>
      <c r="EE250" s="79" t="n"/>
      <c r="EF250" s="79" t="n"/>
      <c r="EG250" s="79" t="n"/>
      <c r="EH250" s="79" t="n"/>
      <c r="EI250" s="79" t="n"/>
      <c r="EJ250" s="79" t="n"/>
      <c r="EK250" s="79" t="n"/>
      <c r="EL250" s="79" t="n"/>
      <c r="EM250" s="79" t="n"/>
      <c r="EN250" s="79" t="n"/>
      <c r="EO250" s="79" t="n"/>
      <c r="EP250" s="79" t="n"/>
      <c r="EQ250" s="79" t="n"/>
      <c r="ER250" s="79" t="n"/>
      <c r="ES250" s="79" t="n"/>
      <c r="ET250" s="79" t="n"/>
      <c r="EU250" s="79" t="n"/>
      <c r="EV250" s="79" t="n"/>
      <c r="EW250" s="79" t="n"/>
      <c r="EX250" s="79" t="n"/>
      <c r="EY250" s="79" t="n"/>
      <c r="EZ250" s="79" t="n"/>
      <c r="FA250" s="79" t="n"/>
      <c r="FB250" s="79" t="n"/>
      <c r="FC250" s="79" t="n"/>
      <c r="FD250" s="79" t="n"/>
      <c r="FE250" s="79" t="n"/>
      <c r="FF250" s="79" t="n"/>
      <c r="FG250" s="79" t="n"/>
      <c r="FH250" s="79" t="n"/>
      <c r="FI250" s="79" t="n"/>
      <c r="FJ250" s="79" t="n"/>
      <c r="FK250" s="79" t="n"/>
      <c r="FL250" s="79" t="n"/>
      <c r="FM250" s="79" t="n"/>
      <c r="FN250" s="79" t="n"/>
      <c r="FQ250" s="78" t="n">
        <v>14</v>
      </c>
      <c r="FR250" s="79" t="n"/>
      <c r="FS250" s="79" t="n"/>
      <c r="FT250" s="79" t="n"/>
      <c r="FU250" s="79" t="n"/>
      <c r="FV250" s="79" t="n"/>
      <c r="FW250" s="79" t="n"/>
      <c r="FX250" s="79" t="n"/>
      <c r="FY250" s="79" t="n"/>
      <c r="FZ250" s="79" t="n"/>
      <c r="GA250" s="79" t="n"/>
      <c r="GB250" s="79" t="n"/>
      <c r="GC250" s="79" t="n"/>
      <c r="GD250" s="79" t="n"/>
      <c r="GE250" s="79" t="n"/>
      <c r="GF250" s="79" t="n"/>
      <c r="GG250" s="79" t="n"/>
      <c r="GH250" s="79" t="n"/>
      <c r="GI250" s="79" t="n"/>
      <c r="GJ250" s="79" t="n"/>
      <c r="GK250" s="79" t="n"/>
      <c r="GL250" s="79" t="n"/>
      <c r="GM250" s="79" t="n"/>
      <c r="GN250" s="79" t="n"/>
      <c r="GO250" s="79" t="n"/>
      <c r="GP250" s="79" t="n"/>
      <c r="GQ250" s="79" t="n"/>
      <c r="GR250" s="79" t="n"/>
      <c r="GS250" s="79" t="n"/>
      <c r="GT250" s="79" t="n"/>
      <c r="GU250" s="79" t="n"/>
      <c r="GV250" s="79" t="n"/>
      <c r="GW250" s="79" t="n"/>
      <c r="GX250" s="79" t="n"/>
      <c r="GY250" s="79" t="n"/>
      <c r="GZ250" s="79" t="n"/>
      <c r="HA250" s="79" t="n"/>
      <c r="HB250" s="79" t="n"/>
      <c r="HC250" s="79" t="n"/>
      <c r="HD250" s="79" t="n"/>
      <c r="HE250" s="79" t="n"/>
      <c r="HH250" s="78" t="n">
        <v>14</v>
      </c>
      <c r="HI250" s="79" t="n"/>
      <c r="HJ250" s="79" t="n"/>
      <c r="HK250" s="79" t="n"/>
      <c r="HL250" s="79" t="n"/>
      <c r="HM250" s="79" t="n"/>
      <c r="HN250" s="79" t="n"/>
      <c r="HO250" s="79" t="n"/>
      <c r="HP250" s="79" t="n"/>
      <c r="HQ250" s="79" t="n"/>
      <c r="HR250" s="79" t="n"/>
      <c r="HS250" s="79" t="n"/>
      <c r="HT250" s="79" t="n"/>
      <c r="HU250" s="79" t="n"/>
      <c r="HV250" s="79" t="n"/>
      <c r="HW250" s="79" t="n"/>
      <c r="HX250" s="79" t="n"/>
      <c r="HY250" s="79" t="n"/>
      <c r="HZ250" s="79" t="n"/>
      <c r="IA250" s="79" t="n"/>
      <c r="IB250" s="79" t="n"/>
      <c r="IC250" s="79" t="n"/>
      <c r="ID250" s="79" t="n"/>
      <c r="IE250" s="79" t="n"/>
      <c r="IF250" s="79" t="n"/>
      <c r="IG250" s="79" t="n"/>
      <c r="IH250" s="79" t="n"/>
      <c r="II250" s="79" t="n"/>
      <c r="IJ250" s="79" t="n"/>
      <c r="IK250" s="79" t="n"/>
      <c r="IL250" s="79" t="n"/>
      <c r="IM250" s="79" t="n"/>
      <c r="IN250" s="79" t="n"/>
      <c r="IO250" s="79" t="n"/>
      <c r="IP250" s="79" t="n"/>
      <c r="IQ250" s="79" t="n"/>
      <c r="IR250" s="79" t="n"/>
      <c r="IS250" s="79" t="n"/>
      <c r="IT250" s="79" t="n"/>
      <c r="IU250" s="79" t="n"/>
      <c r="IV250" s="79" t="n"/>
      <c r="IY250" s="78" t="n">
        <v>14</v>
      </c>
      <c r="IZ250" s="79" t="n"/>
      <c r="JA250" s="79" t="n"/>
      <c r="JB250" s="79" t="n"/>
      <c r="JC250" s="79" t="n"/>
      <c r="JD250" s="79" t="n"/>
      <c r="JE250" s="79" t="n"/>
      <c r="JF250" s="79" t="n"/>
      <c r="JG250" s="79" t="n"/>
      <c r="JH250" s="79" t="n"/>
      <c r="JI250" s="79" t="n"/>
      <c r="JJ250" s="79" t="n"/>
      <c r="JK250" s="79" t="n"/>
      <c r="JL250" s="79" t="n"/>
      <c r="JM250" s="79" t="n"/>
      <c r="JN250" s="79" t="n"/>
      <c r="JO250" s="79" t="n"/>
      <c r="JP250" s="79" t="n"/>
      <c r="JQ250" s="79" t="n"/>
      <c r="JR250" s="79" t="n"/>
      <c r="JS250" s="79" t="n"/>
      <c r="JT250" s="79" t="n"/>
      <c r="JU250" s="79" t="n"/>
      <c r="JV250" s="79" t="n"/>
      <c r="JW250" s="79" t="n"/>
      <c r="JX250" s="79" t="n"/>
      <c r="JY250" s="79" t="n"/>
      <c r="JZ250" s="79" t="n"/>
      <c r="KA250" s="79" t="n"/>
      <c r="KB250" s="79" t="n"/>
      <c r="KC250" s="79" t="n"/>
      <c r="KD250" s="79" t="n"/>
      <c r="KE250" s="79" t="n"/>
      <c r="KF250" s="79" t="n"/>
      <c r="KG250" s="79" t="n"/>
      <c r="KH250" s="79" t="n"/>
      <c r="KI250" s="79" t="n"/>
      <c r="KJ250" s="79" t="n"/>
      <c r="KK250" s="79" t="n"/>
      <c r="KL250" s="79" t="n"/>
      <c r="KM250" s="79" t="n"/>
      <c r="KP250" s="78" t="n">
        <v>14</v>
      </c>
      <c r="KQ250" s="79" t="n"/>
      <c r="KR250" s="79" t="n"/>
      <c r="KS250" s="79" t="n"/>
      <c r="KT250" s="79" t="n"/>
      <c r="KU250" s="79" t="n"/>
      <c r="KV250" s="79" t="n"/>
      <c r="KW250" s="79" t="n"/>
      <c r="KX250" s="79" t="n"/>
      <c r="KY250" s="79" t="n"/>
      <c r="KZ250" s="79" t="n"/>
      <c r="LA250" s="79" t="n"/>
      <c r="LB250" s="79" t="n"/>
      <c r="LC250" s="79" t="n"/>
      <c r="LD250" s="79" t="n"/>
      <c r="LE250" s="79" t="n"/>
      <c r="LF250" s="79" t="n"/>
      <c r="LG250" s="79" t="n"/>
      <c r="LH250" s="79" t="n"/>
      <c r="LI250" s="79" t="n"/>
      <c r="LJ250" s="79" t="n"/>
      <c r="LK250" s="79" t="n"/>
      <c r="LL250" s="79" t="n"/>
      <c r="LM250" s="79" t="n"/>
      <c r="LN250" s="79" t="n"/>
      <c r="LO250" s="79" t="n"/>
      <c r="LP250" s="79" t="n"/>
      <c r="LQ250" s="79" t="n"/>
      <c r="LR250" s="79" t="n"/>
      <c r="LS250" s="79" t="n"/>
      <c r="LT250" s="79" t="n"/>
      <c r="LU250" s="79" t="n"/>
      <c r="LV250" s="79" t="n"/>
      <c r="LW250" s="79" t="n"/>
      <c r="LX250" s="79" t="n"/>
      <c r="LY250" s="79" t="n"/>
      <c r="LZ250" s="79" t="n"/>
      <c r="MA250" s="79" t="n"/>
      <c r="MB250" s="79" t="n"/>
      <c r="MC250" s="79" t="n"/>
      <c r="MD250" s="79" t="n"/>
      <c r="MG250" s="78" t="n">
        <v>14</v>
      </c>
      <c r="MH250" s="79" t="n"/>
      <c r="MI250" s="79" t="n"/>
      <c r="MJ250" s="79" t="n"/>
      <c r="MK250" s="79" t="n"/>
      <c r="ML250" s="79" t="n"/>
      <c r="MM250" s="79" t="n"/>
      <c r="MN250" s="79" t="n"/>
      <c r="MO250" s="79" t="n"/>
      <c r="MP250" s="79" t="n"/>
      <c r="MQ250" s="79" t="n"/>
      <c r="MR250" s="79" t="n"/>
      <c r="MS250" s="79" t="n"/>
      <c r="MT250" s="79" t="n"/>
      <c r="MU250" s="79" t="n"/>
      <c r="MV250" s="79" t="n"/>
      <c r="MW250" s="79" t="n"/>
      <c r="MX250" s="79" t="n"/>
      <c r="MY250" s="79" t="n"/>
      <c r="MZ250" s="79" t="n"/>
      <c r="NA250" s="79" t="n"/>
      <c r="NB250" s="79" t="n"/>
      <c r="NC250" s="79" t="n"/>
      <c r="ND250" s="79" t="n"/>
      <c r="NE250" s="79" t="n"/>
      <c r="NF250" s="79" t="n"/>
      <c r="NG250" s="79" t="n"/>
      <c r="NH250" s="79" t="n"/>
      <c r="NI250" s="79" t="n"/>
      <c r="NJ250" s="79" t="n"/>
      <c r="NK250" s="79" t="n"/>
      <c r="NL250" s="79" t="n"/>
      <c r="NM250" s="79" t="n"/>
      <c r="NN250" s="79" t="n"/>
      <c r="NO250" s="79" t="n"/>
      <c r="NP250" s="79" t="n"/>
      <c r="NQ250" s="79" t="n"/>
      <c r="NR250" s="79" t="n"/>
      <c r="NS250" s="79" t="n"/>
      <c r="NT250" s="79" t="n"/>
      <c r="NU250" s="79" t="n"/>
      <c r="NX250" s="78" t="n">
        <v>14</v>
      </c>
      <c r="NY250" s="79" t="n"/>
      <c r="NZ250" s="79" t="n"/>
      <c r="OA250" s="79" t="n"/>
      <c r="OB250" s="79" t="n"/>
      <c r="OC250" s="79" t="n"/>
      <c r="OD250" s="79" t="n"/>
      <c r="OE250" s="79" t="n"/>
      <c r="OF250" s="79" t="n"/>
      <c r="OG250" s="79" t="n"/>
      <c r="OH250" s="79" t="n"/>
      <c r="OI250" s="79" t="n"/>
      <c r="OJ250" s="79" t="n"/>
      <c r="OK250" s="79" t="n"/>
      <c r="OL250" s="79" t="n"/>
      <c r="OM250" s="79" t="n"/>
      <c r="ON250" s="79" t="n"/>
      <c r="OO250" s="79" t="n"/>
      <c r="OP250" s="79" t="n"/>
      <c r="OQ250" s="79" t="n"/>
      <c r="OR250" s="79" t="n"/>
      <c r="OS250" s="79" t="n"/>
      <c r="OT250" s="79" t="n"/>
      <c r="OU250" s="79" t="n"/>
      <c r="OV250" s="79" t="n"/>
      <c r="OW250" s="79" t="n"/>
      <c r="OX250" s="79" t="n"/>
      <c r="OY250" s="79" t="n"/>
      <c r="OZ250" s="79" t="n"/>
      <c r="PA250" s="79" t="n"/>
      <c r="PB250" s="79" t="n"/>
      <c r="PC250" s="79" t="n"/>
      <c r="PD250" s="79" t="n"/>
      <c r="PE250" s="79" t="n"/>
      <c r="PF250" s="79" t="n"/>
      <c r="PG250" s="79" t="n"/>
      <c r="PH250" s="79" t="n"/>
      <c r="PI250" s="79" t="n"/>
      <c r="PJ250" s="79" t="n"/>
      <c r="PK250" s="79" t="n"/>
      <c r="PL250" s="79" t="n"/>
      <c r="PO250" s="78" t="n">
        <v>14</v>
      </c>
      <c r="PP250" s="79" t="n"/>
      <c r="PQ250" s="79" t="n"/>
      <c r="PR250" s="79" t="n"/>
      <c r="PS250" s="79" t="n"/>
      <c r="PT250" s="79" t="n"/>
      <c r="PU250" s="79" t="n"/>
      <c r="PV250" s="79" t="n"/>
      <c r="PW250" s="79" t="n"/>
      <c r="PX250" s="79" t="n"/>
      <c r="PY250" s="79" t="n"/>
      <c r="PZ250" s="79" t="n"/>
      <c r="QA250" s="79" t="n"/>
      <c r="QB250" s="79" t="n"/>
      <c r="QC250" s="79" t="n"/>
      <c r="QD250" s="79" t="n"/>
      <c r="QE250" s="79" t="n"/>
      <c r="QF250" s="79" t="n"/>
      <c r="QG250" s="79" t="n"/>
      <c r="QH250" s="79" t="n"/>
      <c r="QI250" s="79" t="n"/>
      <c r="QJ250" s="79" t="n"/>
      <c r="QK250" s="79" t="n"/>
      <c r="QL250" s="79" t="n"/>
      <c r="QM250" s="79" t="n"/>
      <c r="QN250" s="79" t="n"/>
      <c r="QO250" s="79" t="n"/>
      <c r="QP250" s="79" t="n"/>
      <c r="QQ250" s="79" t="n"/>
      <c r="QR250" s="79" t="n"/>
      <c r="QS250" s="79" t="n"/>
      <c r="QT250" s="79" t="n"/>
      <c r="QU250" s="79" t="n"/>
      <c r="QV250" s="79" t="n"/>
      <c r="QW250" s="79" t="n"/>
      <c r="QX250" s="79" t="n"/>
      <c r="QY250" s="79" t="n"/>
      <c r="QZ250" s="79" t="n"/>
      <c r="RA250" s="79" t="n"/>
      <c r="RB250" s="79" t="n"/>
      <c r="RC250" s="79" t="n"/>
      <c r="RF250" s="78" t="n">
        <v>14</v>
      </c>
      <c r="RG250" s="79" t="n"/>
      <c r="RH250" s="79" t="n"/>
      <c r="RI250" s="79" t="n"/>
      <c r="RJ250" s="79" t="n"/>
      <c r="RK250" s="79" t="n"/>
      <c r="RL250" s="79" t="n"/>
      <c r="RM250" s="79" t="n"/>
      <c r="RN250" s="79" t="n"/>
      <c r="RO250" s="79" t="n"/>
      <c r="RP250" s="79" t="n"/>
      <c r="RQ250" s="79" t="n"/>
      <c r="RR250" s="79" t="n"/>
      <c r="RS250" s="79" t="n"/>
      <c r="RT250" s="79" t="n"/>
      <c r="RU250" s="79" t="n"/>
      <c r="RV250" s="79" t="n"/>
      <c r="RW250" s="79" t="n"/>
      <c r="RX250" s="79" t="n"/>
      <c r="RY250" s="79" t="n"/>
      <c r="RZ250" s="79" t="n"/>
      <c r="SA250" s="79" t="n"/>
      <c r="SB250" s="79" t="n"/>
      <c r="SC250" s="79" t="n"/>
      <c r="SD250" s="79" t="n"/>
      <c r="SE250" s="79" t="n"/>
      <c r="SF250" s="79" t="n"/>
      <c r="SG250" s="79" t="n"/>
      <c r="SH250" s="79" t="n"/>
      <c r="SI250" s="79" t="n"/>
      <c r="SJ250" s="79" t="n"/>
      <c r="SK250" s="79" t="n"/>
      <c r="SL250" s="79" t="n"/>
      <c r="SM250" s="79" t="n"/>
      <c r="SN250" s="79" t="n"/>
      <c r="SO250" s="79" t="n"/>
      <c r="SP250" s="79" t="n"/>
      <c r="SQ250" s="79" t="n"/>
      <c r="SR250" s="79" t="n"/>
      <c r="SS250" s="79" t="n"/>
      <c r="ST250" s="79" t="n"/>
      <c r="SW250" s="78" t="n">
        <v>14</v>
      </c>
      <c r="SX250" s="79" t="n"/>
      <c r="SY250" s="79" t="n"/>
      <c r="SZ250" s="79" t="n"/>
      <c r="TA250" s="79" t="n"/>
      <c r="TB250" s="79" t="n"/>
      <c r="TC250" s="79" t="n"/>
      <c r="TD250" s="79" t="n"/>
      <c r="TE250" s="79" t="n"/>
      <c r="TF250" s="79" t="n"/>
      <c r="TG250" s="79" t="n"/>
      <c r="TH250" s="79" t="n"/>
      <c r="TI250" s="79" t="n"/>
      <c r="TJ250" s="79" t="n"/>
      <c r="TK250" s="79" t="n"/>
      <c r="TL250" s="79" t="n"/>
      <c r="TM250" s="79" t="n"/>
      <c r="TN250" s="79" t="n"/>
      <c r="TO250" s="79" t="n"/>
      <c r="TP250" s="79" t="n"/>
      <c r="TQ250" s="79" t="n"/>
      <c r="TR250" s="79" t="n"/>
      <c r="TS250" s="79" t="n"/>
      <c r="TT250" s="79" t="n"/>
      <c r="TU250" s="79" t="n"/>
      <c r="TV250" s="79" t="n"/>
      <c r="TW250" s="79" t="n"/>
      <c r="TX250" s="79" t="n"/>
      <c r="TY250" s="79" t="n"/>
      <c r="TZ250" s="79" t="n"/>
      <c r="UA250" s="79" t="n"/>
      <c r="UB250" s="79" t="n"/>
      <c r="UC250" s="79" t="n"/>
      <c r="UD250" s="79" t="n"/>
      <c r="UE250" s="79" t="n"/>
      <c r="UF250" s="79" t="n"/>
      <c r="UG250" s="79" t="n"/>
      <c r="UH250" s="79" t="n"/>
      <c r="UI250" s="79" t="n"/>
      <c r="UJ250" s="79" t="n"/>
      <c r="UK250" s="79" t="n"/>
      <c r="UN250" s="78" t="n">
        <v>14</v>
      </c>
      <c r="UO250" s="79" t="n"/>
      <c r="UP250" s="79" t="n"/>
      <c r="UQ250" s="79" t="n"/>
      <c r="UR250" s="79" t="n"/>
      <c r="US250" s="79" t="n"/>
      <c r="UT250" s="79" t="n"/>
      <c r="UU250" s="79" t="n"/>
      <c r="UV250" s="79" t="n"/>
      <c r="UW250" s="79" t="n"/>
      <c r="UX250" s="79" t="n"/>
      <c r="UY250" s="79" t="n"/>
      <c r="UZ250" s="79" t="n"/>
      <c r="VA250" s="79" t="n"/>
      <c r="VB250" s="79" t="n"/>
      <c r="VC250" s="79" t="n"/>
      <c r="VD250" s="79" t="n"/>
      <c r="VE250" s="79" t="n"/>
      <c r="VF250" s="79" t="n"/>
      <c r="VG250" s="79" t="n"/>
      <c r="VH250" s="79" t="n"/>
      <c r="VI250" s="79" t="n"/>
      <c r="VJ250" s="79" t="n"/>
      <c r="VK250" s="79" t="n"/>
      <c r="VL250" s="79" t="n"/>
      <c r="VM250" s="79" t="n"/>
      <c r="VN250" s="79" t="n"/>
      <c r="VO250" s="79" t="n"/>
      <c r="VP250" s="79" t="n"/>
      <c r="VQ250" s="79" t="n"/>
      <c r="VR250" s="79" t="n"/>
      <c r="VS250" s="79" t="n"/>
      <c r="VT250" s="79" t="n"/>
      <c r="VU250" s="79" t="n"/>
      <c r="VV250" s="79" t="n"/>
      <c r="VW250" s="79" t="n"/>
      <c r="VX250" s="79" t="n"/>
      <c r="VY250" s="79" t="n"/>
      <c r="VZ250" s="79" t="n"/>
      <c r="WA250" s="79" t="n"/>
      <c r="WB250" s="79" t="n"/>
      <c r="WE250" s="78" t="n">
        <v>14</v>
      </c>
      <c r="WF250" s="79" t="n"/>
      <c r="WG250" s="79" t="n"/>
      <c r="WH250" s="79" t="n"/>
      <c r="WI250" s="79" t="n"/>
      <c r="WJ250" s="79" t="n"/>
      <c r="WK250" s="79" t="n"/>
      <c r="WL250" s="79" t="n"/>
      <c r="WM250" s="79" t="n"/>
      <c r="WN250" s="79" t="n"/>
      <c r="WO250" s="79" t="n"/>
      <c r="WP250" s="79" t="n"/>
      <c r="WQ250" s="79" t="n"/>
      <c r="WR250" s="79" t="n"/>
      <c r="WS250" s="79" t="n"/>
      <c r="WT250" s="79" t="n"/>
      <c r="WU250" s="79" t="n"/>
      <c r="WV250" s="79" t="n"/>
      <c r="WW250" s="79" t="n"/>
      <c r="WX250" s="79" t="n"/>
      <c r="WY250" s="79" t="n"/>
      <c r="WZ250" s="79" t="n"/>
      <c r="XA250" s="79" t="n"/>
      <c r="XB250" s="79" t="n"/>
      <c r="XC250" s="79" t="n"/>
      <c r="XD250" s="79" t="n"/>
      <c r="XE250" s="79" t="n"/>
      <c r="XF250" s="79" t="n"/>
      <c r="XG250" s="79" t="n"/>
      <c r="XH250" s="79" t="n"/>
      <c r="XI250" s="79" t="n"/>
      <c r="XJ250" s="79" t="n"/>
      <c r="XK250" s="79" t="n"/>
      <c r="XL250" s="79" t="n"/>
      <c r="XM250" s="79" t="n"/>
      <c r="XN250" s="79" t="n"/>
      <c r="XO250" s="79" t="n"/>
      <c r="XP250" s="79" t="n"/>
      <c r="XQ250" s="79" t="n"/>
      <c r="XR250" s="79" t="n"/>
      <c r="XS250" s="79" t="n"/>
      <c r="XV250" s="78" t="n">
        <v>14</v>
      </c>
      <c r="XW250" s="79" t="n"/>
      <c r="XX250" s="79" t="n"/>
      <c r="XY250" s="79" t="n"/>
      <c r="XZ250" s="79" t="n"/>
      <c r="YA250" s="79" t="n"/>
      <c r="YB250" s="79" t="n"/>
      <c r="YC250" s="79" t="n"/>
      <c r="YD250" s="79" t="n"/>
      <c r="YE250" s="79" t="n"/>
      <c r="YF250" s="79" t="n"/>
      <c r="YG250" s="79" t="n"/>
      <c r="YH250" s="79" t="n"/>
      <c r="YI250" s="79" t="n"/>
      <c r="YJ250" s="79" t="n"/>
      <c r="YK250" s="79" t="n"/>
      <c r="YL250" s="79" t="n"/>
      <c r="YM250" s="79" t="n"/>
      <c r="YN250" s="79" t="n"/>
      <c r="YO250" s="79" t="n"/>
      <c r="YP250" s="79" t="n"/>
      <c r="YQ250" s="79" t="n"/>
      <c r="YR250" s="79" t="n"/>
      <c r="YS250" s="79" t="n"/>
      <c r="YT250" s="79" t="n"/>
      <c r="YU250" s="79" t="n"/>
      <c r="YV250" s="79" t="n"/>
      <c r="YW250" s="79" t="n"/>
      <c r="YX250" s="79" t="n"/>
      <c r="YY250" s="79" t="n"/>
      <c r="YZ250" s="79" t="n"/>
      <c r="ZA250" s="79" t="n"/>
      <c r="ZB250" s="79" t="n"/>
      <c r="ZC250" s="79" t="n"/>
      <c r="ZD250" s="79" t="n"/>
      <c r="ZE250" s="79" t="n"/>
      <c r="ZF250" s="79" t="n"/>
      <c r="ZG250" s="79" t="n"/>
      <c r="ZH250" s="79" t="n"/>
      <c r="ZI250" s="79" t="n"/>
      <c r="ZJ250" s="79" t="n"/>
      <c r="ZM250" s="78" t="n">
        <v>14</v>
      </c>
      <c r="ZN250" s="79" t="n"/>
      <c r="ZO250" s="79" t="n"/>
      <c r="ZP250" s="79" t="n"/>
      <c r="ZQ250" s="79" t="n"/>
      <c r="ZR250" s="79" t="n"/>
      <c r="ZS250" s="79" t="n"/>
      <c r="ZT250" s="79" t="n"/>
      <c r="ZU250" s="79" t="n"/>
      <c r="ZV250" s="79" t="n"/>
      <c r="ZW250" s="79" t="n"/>
      <c r="ZX250" s="79" t="n"/>
      <c r="ZY250" s="79" t="n"/>
      <c r="ZZ250" s="79" t="n"/>
      <c r="AAA250" s="79" t="n"/>
      <c r="AAB250" s="79" t="n"/>
      <c r="AAC250" s="79" t="n"/>
      <c r="AAD250" s="79" t="n"/>
      <c r="AAE250" s="79" t="n"/>
      <c r="AAF250" s="79" t="n"/>
      <c r="AAG250" s="79" t="n"/>
      <c r="AAH250" s="79" t="n"/>
      <c r="AAI250" s="79" t="n"/>
      <c r="AAJ250" s="79" t="n"/>
      <c r="AAK250" s="79" t="n"/>
      <c r="AAL250" s="79" t="n"/>
      <c r="AAM250" s="79" t="n"/>
      <c r="AAN250" s="79" t="n"/>
      <c r="AAO250" s="79" t="n"/>
      <c r="AAP250" s="79" t="n"/>
      <c r="AAQ250" s="79" t="n"/>
      <c r="AAR250" s="79" t="n"/>
      <c r="AAS250" s="79" t="n"/>
      <c r="AAT250" s="79" t="n"/>
      <c r="AAU250" s="79" t="n"/>
      <c r="AAV250" s="79" t="n"/>
      <c r="AAW250" s="79" t="n"/>
      <c r="AAX250" s="79" t="n"/>
      <c r="AAY250" s="79" t="n"/>
      <c r="AAZ250" s="79" t="n"/>
      <c r="ABA250" s="79" t="n"/>
      <c r="ABD250" s="78" t="n">
        <v>14</v>
      </c>
      <c r="ABE250" s="79" t="n"/>
      <c r="ABF250" s="79" t="n"/>
      <c r="ABG250" s="79" t="n"/>
      <c r="ABH250" s="79" t="n"/>
      <c r="ABI250" s="79" t="n"/>
      <c r="ABJ250" s="79" t="n"/>
      <c r="ABK250" s="79" t="n"/>
      <c r="ABL250" s="79" t="n"/>
      <c r="ABM250" s="79" t="n"/>
      <c r="ABN250" s="79" t="n"/>
      <c r="ABO250" s="79" t="n"/>
      <c r="ABP250" s="79" t="n"/>
      <c r="ABQ250" s="79" t="n"/>
      <c r="ABR250" s="79" t="n"/>
      <c r="ABS250" s="79" t="n"/>
      <c r="ABT250" s="79" t="n"/>
      <c r="ABU250" s="79" t="n"/>
      <c r="ABV250" s="79" t="n"/>
      <c r="ABW250" s="79" t="n"/>
      <c r="ABX250" s="79" t="n"/>
      <c r="ABY250" s="79" t="n"/>
      <c r="ABZ250" s="79" t="n"/>
      <c r="ACA250" s="79" t="n"/>
      <c r="ACB250" s="79" t="n"/>
      <c r="ACC250" s="79" t="n"/>
      <c r="ACD250" s="79" t="n"/>
      <c r="ACE250" s="79" t="n"/>
      <c r="ACF250" s="79" t="n"/>
      <c r="ACG250" s="79" t="n"/>
      <c r="ACH250" s="79" t="n"/>
      <c r="ACI250" s="79" t="n"/>
      <c r="ACJ250" s="79" t="n"/>
      <c r="ACK250" s="79" t="n"/>
      <c r="ACL250" s="79" t="n"/>
      <c r="ACM250" s="79" t="n"/>
      <c r="ACN250" s="79" t="n"/>
      <c r="ACO250" s="79" t="n"/>
      <c r="ACP250" s="79" t="n"/>
      <c r="ACQ250" s="79" t="n"/>
      <c r="ACR250" s="79" t="n"/>
      <c r="ACU250" s="78" t="n">
        <v>14</v>
      </c>
      <c r="ACV250" s="79" t="n"/>
      <c r="ACW250" s="79" t="n"/>
      <c r="ACX250" s="79" t="n"/>
      <c r="ACY250" s="79" t="n"/>
      <c r="ACZ250" s="79" t="n"/>
      <c r="ADA250" s="79" t="n"/>
      <c r="ADB250" s="79" t="n"/>
      <c r="ADC250" s="79" t="n"/>
      <c r="ADD250" s="79" t="n"/>
      <c r="ADE250" s="79" t="n"/>
      <c r="ADF250" s="79" t="n"/>
      <c r="ADG250" s="79" t="n"/>
      <c r="ADH250" s="79" t="n"/>
      <c r="ADI250" s="79" t="n"/>
      <c r="ADJ250" s="79" t="n"/>
      <c r="ADK250" s="79" t="n"/>
      <c r="ADL250" s="79" t="n"/>
      <c r="ADM250" s="79" t="n"/>
      <c r="ADN250" s="79" t="n"/>
      <c r="ADO250" s="79" t="n"/>
      <c r="ADP250" s="79" t="n"/>
      <c r="ADQ250" s="79" t="n"/>
      <c r="ADR250" s="79" t="n"/>
      <c r="ADS250" s="79" t="n"/>
      <c r="ADT250" s="79" t="n"/>
      <c r="ADU250" s="79" t="n"/>
      <c r="ADV250" s="79" t="n"/>
      <c r="ADW250" s="79" t="n"/>
      <c r="ADX250" s="79" t="n"/>
      <c r="ADY250" s="79" t="n"/>
      <c r="ADZ250" s="79" t="n"/>
      <c r="AEA250" s="79" t="n"/>
      <c r="AEB250" s="79" t="n"/>
      <c r="AEC250" s="79" t="n"/>
      <c r="AED250" s="79" t="n"/>
      <c r="AEE250" s="79" t="n"/>
      <c r="AEF250" s="79" t="n"/>
      <c r="AEG250" s="79" t="n"/>
      <c r="AEH250" s="79" t="n"/>
      <c r="AEI250" s="79" t="n"/>
      <c r="AEL250" s="78" t="n">
        <v>14</v>
      </c>
      <c r="AEM250" s="79" t="n"/>
      <c r="AEN250" s="79" t="n"/>
      <c r="AEO250" s="79" t="n"/>
      <c r="AEP250" s="79" t="n"/>
      <c r="AEQ250" s="79" t="n"/>
      <c r="AER250" s="79" t="n"/>
      <c r="AES250" s="79" t="n"/>
      <c r="AET250" s="79" t="n"/>
      <c r="AEU250" s="79" t="n"/>
      <c r="AEV250" s="79" t="n"/>
      <c r="AEW250" s="79" t="n"/>
      <c r="AEX250" s="79" t="n"/>
      <c r="AEY250" s="79" t="n"/>
      <c r="AEZ250" s="79" t="n"/>
      <c r="AFA250" s="79" t="n"/>
      <c r="AFB250" s="79" t="n"/>
      <c r="AFC250" s="79" t="n"/>
      <c r="AFD250" s="79" t="n"/>
      <c r="AFE250" s="79" t="n"/>
      <c r="AFF250" s="79" t="n"/>
      <c r="AFG250" s="79" t="n"/>
      <c r="AFH250" s="79" t="n"/>
      <c r="AFI250" s="79" t="n"/>
      <c r="AFJ250" s="79" t="n"/>
      <c r="AFK250" s="79" t="n"/>
      <c r="AFL250" s="79" t="n"/>
      <c r="AFM250" s="79" t="n"/>
      <c r="AFN250" s="79" t="n"/>
      <c r="AFO250" s="79" t="n"/>
      <c r="AFP250" s="79" t="n"/>
      <c r="AFQ250" s="79" t="n"/>
      <c r="AFR250" s="79" t="n"/>
      <c r="AFS250" s="79" t="n"/>
      <c r="AFT250" s="79" t="n"/>
      <c r="AFU250" s="79" t="n"/>
      <c r="AFV250" s="79" t="n"/>
      <c r="AFW250" s="79" t="n"/>
      <c r="AFX250" s="79" t="n"/>
      <c r="AFY250" s="79" t="n"/>
      <c r="AFZ250" s="79" t="n"/>
    </row>
    <row r="251">
      <c r="A251" s="78" t="n">
        <v>15</v>
      </c>
      <c r="B251" s="79" t="n"/>
      <c r="C251" s="79" t="n"/>
      <c r="D251" s="79" t="n"/>
      <c r="E251" s="79" t="n"/>
      <c r="F251" s="79" t="n"/>
      <c r="G251" s="79" t="n"/>
      <c r="H251" s="79" t="n"/>
      <c r="I251" s="79" t="n"/>
      <c r="J251" s="79" t="n"/>
      <c r="K251" s="79" t="n"/>
      <c r="L251" s="79" t="n"/>
      <c r="M251" s="79" t="n"/>
      <c r="N251" s="79" t="n"/>
      <c r="O251" s="79" t="n"/>
      <c r="P251" s="79" t="n"/>
      <c r="Q251" s="79" t="n"/>
      <c r="R251" s="79" t="n"/>
      <c r="S251" s="79" t="n"/>
      <c r="T251" s="79" t="n"/>
      <c r="U251" s="79" t="n"/>
      <c r="V251" s="79" t="n"/>
      <c r="W251" s="79" t="n"/>
      <c r="X251" s="79" t="n"/>
      <c r="Y251" s="79" t="n"/>
      <c r="Z251" s="79" t="n"/>
      <c r="AA251" s="79" t="n"/>
      <c r="AB251" s="79" t="n"/>
      <c r="AC251" s="79" t="n"/>
      <c r="AD251" s="79" t="n"/>
      <c r="AE251" s="79" t="n"/>
      <c r="AF251" s="79" t="n"/>
      <c r="AG251" s="79" t="n"/>
      <c r="AH251" s="79" t="n"/>
      <c r="AI251" s="79" t="n"/>
      <c r="AJ251" s="79" t="n"/>
      <c r="AK251" s="79" t="n"/>
      <c r="AL251" s="79" t="n"/>
      <c r="AM251" s="79" t="n"/>
      <c r="AN251" s="79" t="n"/>
      <c r="AO251" s="79" t="n"/>
      <c r="AR251" s="78" t="n">
        <v>15</v>
      </c>
      <c r="AS251" s="79" t="n"/>
      <c r="AT251" s="79" t="n"/>
      <c r="AU251" s="79" t="n"/>
      <c r="AV251" s="79" t="n"/>
      <c r="AW251" s="79" t="n"/>
      <c r="AX251" s="79" t="n"/>
      <c r="AY251" s="79" t="n"/>
      <c r="AZ251" s="79" t="n"/>
      <c r="BA251" s="79" t="n"/>
      <c r="BB251" s="79" t="n"/>
      <c r="BC251" s="79" t="n"/>
      <c r="BD251" s="79" t="n"/>
      <c r="BE251" s="79" t="n"/>
      <c r="BF251" s="79" t="n"/>
      <c r="BG251" s="79" t="n"/>
      <c r="BH251" s="79" t="n"/>
      <c r="BI251" s="79" t="n"/>
      <c r="BJ251" s="79" t="n"/>
      <c r="BK251" s="79" t="n"/>
      <c r="BL251" s="79" t="n"/>
      <c r="BM251" s="79" t="n"/>
      <c r="BN251" s="79" t="n"/>
      <c r="BO251" s="79" t="n"/>
      <c r="BP251" s="79" t="n"/>
      <c r="BQ251" s="79" t="n"/>
      <c r="BR251" s="79" t="n"/>
      <c r="BS251" s="79" t="n"/>
      <c r="BT251" s="79" t="n"/>
      <c r="BU251" s="79" t="n"/>
      <c r="BV251" s="79" t="n"/>
      <c r="BW251" s="79" t="n"/>
      <c r="BX251" s="79" t="n"/>
      <c r="BY251" s="79" t="n"/>
      <c r="BZ251" s="79" t="n"/>
      <c r="CA251" s="79" t="n"/>
      <c r="CB251" s="79" t="n"/>
      <c r="CC251" s="79" t="n"/>
      <c r="CD251" s="79" t="n"/>
      <c r="CE251" s="79" t="n"/>
      <c r="CF251" s="79" t="n"/>
      <c r="CI251" s="78" t="n">
        <v>15</v>
      </c>
      <c r="CJ251" s="79" t="n"/>
      <c r="CK251" s="79" t="n"/>
      <c r="CL251" s="79" t="n"/>
      <c r="CM251" s="79" t="n"/>
      <c r="CN251" s="79" t="n"/>
      <c r="CO251" s="79" t="n"/>
      <c r="CP251" s="79" t="n"/>
      <c r="CQ251" s="79" t="n"/>
      <c r="CR251" s="79" t="n"/>
      <c r="CS251" s="79" t="n"/>
      <c r="CT251" s="79" t="n"/>
      <c r="CU251" s="79" t="n"/>
      <c r="CV251" s="79" t="n"/>
      <c r="CW251" s="79" t="n"/>
      <c r="CX251" s="79" t="n"/>
      <c r="CY251" s="79" t="n"/>
      <c r="CZ251" s="79" t="n"/>
      <c r="DA251" s="79" t="n"/>
      <c r="DB251" s="79" t="n"/>
      <c r="DC251" s="79" t="n"/>
      <c r="DD251" s="79" t="n"/>
      <c r="DE251" s="79" t="n"/>
      <c r="DF251" s="79" t="n"/>
      <c r="DG251" s="79" t="n"/>
      <c r="DH251" s="79" t="n"/>
      <c r="DI251" s="79" t="n"/>
      <c r="DJ251" s="79" t="n"/>
      <c r="DK251" s="79" t="n"/>
      <c r="DL251" s="79" t="n"/>
      <c r="DM251" s="79" t="n"/>
      <c r="DN251" s="79" t="n"/>
      <c r="DO251" s="79" t="n"/>
      <c r="DP251" s="79" t="n"/>
      <c r="DQ251" s="79" t="n"/>
      <c r="DR251" s="79" t="n"/>
      <c r="DS251" s="79" t="n"/>
      <c r="DT251" s="79" t="n"/>
      <c r="DU251" s="79" t="n"/>
      <c r="DV251" s="79" t="n"/>
      <c r="DW251" s="79" t="n"/>
      <c r="DZ251" s="78" t="n">
        <v>15</v>
      </c>
      <c r="EA251" s="79" t="n"/>
      <c r="EB251" s="79" t="n"/>
      <c r="EC251" s="79" t="n"/>
      <c r="ED251" s="79" t="n"/>
      <c r="EE251" s="79" t="n"/>
      <c r="EF251" s="79" t="n"/>
      <c r="EG251" s="79" t="n"/>
      <c r="EH251" s="79" t="n"/>
      <c r="EI251" s="79" t="n"/>
      <c r="EJ251" s="79" t="n"/>
      <c r="EK251" s="79" t="n"/>
      <c r="EL251" s="79" t="n"/>
      <c r="EM251" s="79" t="n"/>
      <c r="EN251" s="79" t="n"/>
      <c r="EO251" s="79" t="n"/>
      <c r="EP251" s="79" t="n"/>
      <c r="EQ251" s="79" t="n"/>
      <c r="ER251" s="79" t="n"/>
      <c r="ES251" s="79" t="n"/>
      <c r="ET251" s="79" t="n"/>
      <c r="EU251" s="79" t="n"/>
      <c r="EV251" s="79" t="n"/>
      <c r="EW251" s="79" t="n"/>
      <c r="EX251" s="79" t="n"/>
      <c r="EY251" s="79" t="n"/>
      <c r="EZ251" s="79" t="n"/>
      <c r="FA251" s="79" t="n"/>
      <c r="FB251" s="79" t="n"/>
      <c r="FC251" s="79" t="n"/>
      <c r="FD251" s="79" t="n"/>
      <c r="FE251" s="79" t="n"/>
      <c r="FF251" s="79" t="n"/>
      <c r="FG251" s="79" t="n"/>
      <c r="FH251" s="79" t="n"/>
      <c r="FI251" s="79" t="n"/>
      <c r="FJ251" s="79" t="n"/>
      <c r="FK251" s="79" t="n"/>
      <c r="FL251" s="79" t="n"/>
      <c r="FM251" s="79" t="n"/>
      <c r="FN251" s="79" t="n"/>
      <c r="FQ251" s="78" t="n">
        <v>15</v>
      </c>
      <c r="FR251" s="79" t="n"/>
      <c r="FS251" s="79" t="n"/>
      <c r="FT251" s="79" t="n"/>
      <c r="FU251" s="79" t="n"/>
      <c r="FV251" s="79" t="n"/>
      <c r="FW251" s="79" t="n"/>
      <c r="FX251" s="79" t="n"/>
      <c r="FY251" s="79" t="n"/>
      <c r="FZ251" s="79" t="n"/>
      <c r="GA251" s="79" t="n"/>
      <c r="GB251" s="79" t="n"/>
      <c r="GC251" s="79" t="n"/>
      <c r="GD251" s="79" t="n"/>
      <c r="GE251" s="79" t="n"/>
      <c r="GF251" s="79" t="n"/>
      <c r="GG251" s="79" t="n"/>
      <c r="GH251" s="79" t="n"/>
      <c r="GI251" s="79" t="n"/>
      <c r="GJ251" s="79" t="n"/>
      <c r="GK251" s="79" t="n"/>
      <c r="GL251" s="79" t="n"/>
      <c r="GM251" s="79" t="n"/>
      <c r="GN251" s="79" t="n"/>
      <c r="GO251" s="79" t="n"/>
      <c r="GP251" s="79" t="n"/>
      <c r="GQ251" s="79" t="n"/>
      <c r="GR251" s="79" t="n"/>
      <c r="GS251" s="79" t="n"/>
      <c r="GT251" s="79" t="n"/>
      <c r="GU251" s="79" t="n"/>
      <c r="GV251" s="79" t="n"/>
      <c r="GW251" s="79" t="n"/>
      <c r="GX251" s="79" t="n"/>
      <c r="GY251" s="79" t="n"/>
      <c r="GZ251" s="79" t="n"/>
      <c r="HA251" s="79" t="n"/>
      <c r="HB251" s="79" t="n"/>
      <c r="HC251" s="79" t="n"/>
      <c r="HD251" s="79" t="n"/>
      <c r="HE251" s="79" t="n"/>
      <c r="HH251" s="78" t="n">
        <v>15</v>
      </c>
      <c r="HI251" s="79" t="n"/>
      <c r="HJ251" s="79" t="n"/>
      <c r="HK251" s="79" t="n"/>
      <c r="HL251" s="79" t="n"/>
      <c r="HM251" s="79" t="n"/>
      <c r="HN251" s="79" t="n"/>
      <c r="HO251" s="79" t="n"/>
      <c r="HP251" s="79" t="n"/>
      <c r="HQ251" s="79" t="n"/>
      <c r="HR251" s="79" t="n"/>
      <c r="HS251" s="79" t="n"/>
      <c r="HT251" s="79" t="n"/>
      <c r="HU251" s="79" t="n"/>
      <c r="HV251" s="79" t="n"/>
      <c r="HW251" s="79" t="n"/>
      <c r="HX251" s="79" t="n"/>
      <c r="HY251" s="79" t="n"/>
      <c r="HZ251" s="79" t="n"/>
      <c r="IA251" s="79" t="n"/>
      <c r="IB251" s="79" t="n"/>
      <c r="IC251" s="79" t="n"/>
      <c r="ID251" s="79" t="n"/>
      <c r="IE251" s="79" t="n"/>
      <c r="IF251" s="79" t="n"/>
      <c r="IG251" s="79" t="n"/>
      <c r="IH251" s="79" t="n"/>
      <c r="II251" s="79" t="n"/>
      <c r="IJ251" s="79" t="n"/>
      <c r="IK251" s="79" t="n"/>
      <c r="IL251" s="79" t="n"/>
      <c r="IM251" s="79" t="n"/>
      <c r="IN251" s="79" t="n"/>
      <c r="IO251" s="79" t="n"/>
      <c r="IP251" s="79" t="n"/>
      <c r="IQ251" s="79" t="n"/>
      <c r="IR251" s="79" t="n"/>
      <c r="IS251" s="79" t="n"/>
      <c r="IT251" s="79" t="n"/>
      <c r="IU251" s="79" t="n"/>
      <c r="IV251" s="79" t="n"/>
      <c r="IY251" s="78" t="n">
        <v>15</v>
      </c>
      <c r="IZ251" s="79" t="n"/>
      <c r="JA251" s="79" t="n"/>
      <c r="JB251" s="79" t="n"/>
      <c r="JC251" s="79" t="n"/>
      <c r="JD251" s="79" t="n"/>
      <c r="JE251" s="79" t="n"/>
      <c r="JF251" s="79" t="n"/>
      <c r="JG251" s="79" t="n"/>
      <c r="JH251" s="79" t="n"/>
      <c r="JI251" s="79" t="n"/>
      <c r="JJ251" s="79" t="n"/>
      <c r="JK251" s="79" t="n"/>
      <c r="JL251" s="79" t="n"/>
      <c r="JM251" s="79" t="n"/>
      <c r="JN251" s="79" t="n"/>
      <c r="JO251" s="79" t="n"/>
      <c r="JP251" s="79" t="n"/>
      <c r="JQ251" s="79" t="n"/>
      <c r="JR251" s="79" t="n"/>
      <c r="JS251" s="79" t="n"/>
      <c r="JT251" s="79" t="n"/>
      <c r="JU251" s="79" t="n"/>
      <c r="JV251" s="79" t="n"/>
      <c r="JW251" s="79" t="n"/>
      <c r="JX251" s="79" t="n"/>
      <c r="JY251" s="79" t="n"/>
      <c r="JZ251" s="79" t="n"/>
      <c r="KA251" s="79" t="n"/>
      <c r="KB251" s="79" t="n"/>
      <c r="KC251" s="79" t="n"/>
      <c r="KD251" s="79" t="n"/>
      <c r="KE251" s="79" t="n"/>
      <c r="KF251" s="79" t="n"/>
      <c r="KG251" s="79" t="n"/>
      <c r="KH251" s="79" t="n"/>
      <c r="KI251" s="79" t="n"/>
      <c r="KJ251" s="79" t="n"/>
      <c r="KK251" s="79" t="n"/>
      <c r="KL251" s="79" t="n"/>
      <c r="KM251" s="79" t="n"/>
      <c r="KP251" s="78" t="n">
        <v>15</v>
      </c>
      <c r="KQ251" s="79" t="n"/>
      <c r="KR251" s="79" t="n"/>
      <c r="KS251" s="79" t="n"/>
      <c r="KT251" s="79" t="n"/>
      <c r="KU251" s="79" t="n"/>
      <c r="KV251" s="79" t="n"/>
      <c r="KW251" s="79" t="n"/>
      <c r="KX251" s="79" t="n"/>
      <c r="KY251" s="79" t="n"/>
      <c r="KZ251" s="79" t="n"/>
      <c r="LA251" s="79" t="n"/>
      <c r="LB251" s="79" t="n"/>
      <c r="LC251" s="79" t="n"/>
      <c r="LD251" s="79" t="n"/>
      <c r="LE251" s="79" t="n"/>
      <c r="LF251" s="79" t="n"/>
      <c r="LG251" s="79" t="n"/>
      <c r="LH251" s="79" t="n"/>
      <c r="LI251" s="79" t="n"/>
      <c r="LJ251" s="79" t="n"/>
      <c r="LK251" s="79" t="n"/>
      <c r="LL251" s="79" t="n"/>
      <c r="LM251" s="79" t="n"/>
      <c r="LN251" s="79" t="n"/>
      <c r="LO251" s="79" t="n"/>
      <c r="LP251" s="79" t="n"/>
      <c r="LQ251" s="79" t="n"/>
      <c r="LR251" s="79" t="n"/>
      <c r="LS251" s="79" t="n"/>
      <c r="LT251" s="79" t="n"/>
      <c r="LU251" s="79" t="n"/>
      <c r="LV251" s="79" t="n"/>
      <c r="LW251" s="79" t="n"/>
      <c r="LX251" s="79" t="n"/>
      <c r="LY251" s="79" t="n"/>
      <c r="LZ251" s="79" t="n"/>
      <c r="MA251" s="79" t="n"/>
      <c r="MB251" s="79" t="n"/>
      <c r="MC251" s="79" t="n"/>
      <c r="MD251" s="79" t="n"/>
      <c r="MG251" s="78" t="n">
        <v>15</v>
      </c>
      <c r="MH251" s="79" t="n"/>
      <c r="MI251" s="79" t="n"/>
      <c r="MJ251" s="79" t="n"/>
      <c r="MK251" s="79" t="n"/>
      <c r="ML251" s="79" t="n"/>
      <c r="MM251" s="79" t="n"/>
      <c r="MN251" s="79" t="n"/>
      <c r="MO251" s="79" t="n"/>
      <c r="MP251" s="79" t="n"/>
      <c r="MQ251" s="79" t="n"/>
      <c r="MR251" s="79" t="n"/>
      <c r="MS251" s="79" t="n"/>
      <c r="MT251" s="79" t="n"/>
      <c r="MU251" s="79" t="n"/>
      <c r="MV251" s="79" t="n"/>
      <c r="MW251" s="79" t="n"/>
      <c r="MX251" s="79" t="n"/>
      <c r="MY251" s="79" t="n"/>
      <c r="MZ251" s="79" t="n"/>
      <c r="NA251" s="79" t="n"/>
      <c r="NB251" s="79" t="n"/>
      <c r="NC251" s="79" t="n"/>
      <c r="ND251" s="79" t="n"/>
      <c r="NE251" s="79" t="n"/>
      <c r="NF251" s="79" t="n"/>
      <c r="NG251" s="79" t="n"/>
      <c r="NH251" s="79" t="n"/>
      <c r="NI251" s="79" t="n"/>
      <c r="NJ251" s="79" t="n"/>
      <c r="NK251" s="79" t="n"/>
      <c r="NL251" s="79" t="n"/>
      <c r="NM251" s="79" t="n"/>
      <c r="NN251" s="79" t="n"/>
      <c r="NO251" s="79" t="n"/>
      <c r="NP251" s="79" t="n"/>
      <c r="NQ251" s="79" t="n"/>
      <c r="NR251" s="79" t="n"/>
      <c r="NS251" s="79" t="n"/>
      <c r="NT251" s="79" t="n"/>
      <c r="NU251" s="79" t="n"/>
      <c r="NX251" s="78" t="n">
        <v>15</v>
      </c>
      <c r="NY251" s="79" t="n"/>
      <c r="NZ251" s="79" t="n"/>
      <c r="OA251" s="79" t="n"/>
      <c r="OB251" s="79" t="n"/>
      <c r="OC251" s="79" t="n"/>
      <c r="OD251" s="79" t="n"/>
      <c r="OE251" s="79" t="n"/>
      <c r="OF251" s="79" t="n"/>
      <c r="OG251" s="79" t="n"/>
      <c r="OH251" s="79" t="n"/>
      <c r="OI251" s="79" t="n"/>
      <c r="OJ251" s="79" t="n"/>
      <c r="OK251" s="79" t="n"/>
      <c r="OL251" s="79" t="n"/>
      <c r="OM251" s="79" t="n"/>
      <c r="ON251" s="79" t="n"/>
      <c r="OO251" s="79" t="n"/>
      <c r="OP251" s="79" t="n"/>
      <c r="OQ251" s="79" t="n"/>
      <c r="OR251" s="79" t="n"/>
      <c r="OS251" s="79" t="n"/>
      <c r="OT251" s="79" t="n"/>
      <c r="OU251" s="79" t="n"/>
      <c r="OV251" s="79" t="n"/>
      <c r="OW251" s="79" t="n"/>
      <c r="OX251" s="79" t="n"/>
      <c r="OY251" s="79" t="n"/>
      <c r="OZ251" s="79" t="n"/>
      <c r="PA251" s="79" t="n"/>
      <c r="PB251" s="79" t="n"/>
      <c r="PC251" s="79" t="n"/>
      <c r="PD251" s="79" t="n"/>
      <c r="PE251" s="79" t="n"/>
      <c r="PF251" s="79" t="n"/>
      <c r="PG251" s="79" t="n"/>
      <c r="PH251" s="79" t="n"/>
      <c r="PI251" s="79" t="n"/>
      <c r="PJ251" s="79" t="n"/>
      <c r="PK251" s="79" t="n"/>
      <c r="PL251" s="79" t="n"/>
      <c r="PO251" s="78" t="n">
        <v>15</v>
      </c>
      <c r="PP251" s="79" t="n"/>
      <c r="PQ251" s="79" t="n"/>
      <c r="PR251" s="79" t="n"/>
      <c r="PS251" s="79" t="n"/>
      <c r="PT251" s="79" t="n"/>
      <c r="PU251" s="79" t="n"/>
      <c r="PV251" s="79" t="n"/>
      <c r="PW251" s="79" t="n"/>
      <c r="PX251" s="79" t="n"/>
      <c r="PY251" s="79" t="n"/>
      <c r="PZ251" s="79" t="n"/>
      <c r="QA251" s="79" t="n"/>
      <c r="QB251" s="79" t="n"/>
      <c r="QC251" s="79" t="n"/>
      <c r="QD251" s="79" t="n"/>
      <c r="QE251" s="79" t="n"/>
      <c r="QF251" s="79" t="n"/>
      <c r="QG251" s="79" t="n"/>
      <c r="QH251" s="79" t="n"/>
      <c r="QI251" s="79" t="n"/>
      <c r="QJ251" s="79" t="n"/>
      <c r="QK251" s="79" t="n"/>
      <c r="QL251" s="79" t="n"/>
      <c r="QM251" s="79" t="n"/>
      <c r="QN251" s="79" t="n"/>
      <c r="QO251" s="79" t="n"/>
      <c r="QP251" s="79" t="n"/>
      <c r="QQ251" s="79" t="n"/>
      <c r="QR251" s="79" t="n"/>
      <c r="QS251" s="79" t="n"/>
      <c r="QT251" s="79" t="n"/>
      <c r="QU251" s="79" t="n"/>
      <c r="QV251" s="79" t="n"/>
      <c r="QW251" s="79" t="n"/>
      <c r="QX251" s="79" t="n"/>
      <c r="QY251" s="79" t="n"/>
      <c r="QZ251" s="79" t="n"/>
      <c r="RA251" s="79" t="n"/>
      <c r="RB251" s="79" t="n"/>
      <c r="RC251" s="79" t="n"/>
      <c r="RF251" s="78" t="n">
        <v>15</v>
      </c>
      <c r="RG251" s="79" t="n"/>
      <c r="RH251" s="79" t="n"/>
      <c r="RI251" s="79" t="n"/>
      <c r="RJ251" s="79" t="n"/>
      <c r="RK251" s="79" t="n"/>
      <c r="RL251" s="79" t="n"/>
      <c r="RM251" s="79" t="n"/>
      <c r="RN251" s="79" t="n"/>
      <c r="RO251" s="79" t="n"/>
      <c r="RP251" s="79" t="n"/>
      <c r="RQ251" s="79" t="n"/>
      <c r="RR251" s="79" t="n"/>
      <c r="RS251" s="79" t="n"/>
      <c r="RT251" s="79" t="n"/>
      <c r="RU251" s="79" t="n"/>
      <c r="RV251" s="79" t="n"/>
      <c r="RW251" s="79" t="n"/>
      <c r="RX251" s="79" t="n"/>
      <c r="RY251" s="79" t="n"/>
      <c r="RZ251" s="79" t="n"/>
      <c r="SA251" s="79" t="n"/>
      <c r="SB251" s="79" t="n"/>
      <c r="SC251" s="79" t="n"/>
      <c r="SD251" s="79" t="n"/>
      <c r="SE251" s="79" t="n"/>
      <c r="SF251" s="79" t="n"/>
      <c r="SG251" s="79" t="n"/>
      <c r="SH251" s="79" t="n"/>
      <c r="SI251" s="79" t="n"/>
      <c r="SJ251" s="79" t="n"/>
      <c r="SK251" s="79" t="n"/>
      <c r="SL251" s="79" t="n"/>
      <c r="SM251" s="79" t="n"/>
      <c r="SN251" s="79" t="n"/>
      <c r="SO251" s="79" t="n"/>
      <c r="SP251" s="79" t="n"/>
      <c r="SQ251" s="79" t="n"/>
      <c r="SR251" s="79" t="n"/>
      <c r="SS251" s="79" t="n"/>
      <c r="ST251" s="79" t="n"/>
      <c r="SW251" s="78" t="n">
        <v>15</v>
      </c>
      <c r="SX251" s="79" t="n"/>
      <c r="SY251" s="79" t="n"/>
      <c r="SZ251" s="79" t="n"/>
      <c r="TA251" s="79" t="n"/>
      <c r="TB251" s="79" t="n"/>
      <c r="TC251" s="79" t="n"/>
      <c r="TD251" s="79" t="n"/>
      <c r="TE251" s="79" t="n"/>
      <c r="TF251" s="79" t="n"/>
      <c r="TG251" s="79" t="n"/>
      <c r="TH251" s="79" t="n"/>
      <c r="TI251" s="79" t="n"/>
      <c r="TJ251" s="79" t="n"/>
      <c r="TK251" s="79" t="n"/>
      <c r="TL251" s="79" t="n"/>
      <c r="TM251" s="79" t="n"/>
      <c r="TN251" s="79" t="n"/>
      <c r="TO251" s="79" t="n"/>
      <c r="TP251" s="79" t="n"/>
      <c r="TQ251" s="79" t="n"/>
      <c r="TR251" s="79" t="n"/>
      <c r="TS251" s="79" t="n"/>
      <c r="TT251" s="79" t="n"/>
      <c r="TU251" s="79" t="n"/>
      <c r="TV251" s="79" t="n"/>
      <c r="TW251" s="79" t="n"/>
      <c r="TX251" s="79" t="n"/>
      <c r="TY251" s="79" t="n"/>
      <c r="TZ251" s="79" t="n"/>
      <c r="UA251" s="79" t="n"/>
      <c r="UB251" s="79" t="n"/>
      <c r="UC251" s="79" t="n"/>
      <c r="UD251" s="79" t="n"/>
      <c r="UE251" s="79" t="n"/>
      <c r="UF251" s="79" t="n"/>
      <c r="UG251" s="79" t="n"/>
      <c r="UH251" s="79" t="n"/>
      <c r="UI251" s="79" t="n"/>
      <c r="UJ251" s="79" t="n"/>
      <c r="UK251" s="79" t="n"/>
      <c r="UN251" s="78" t="n">
        <v>15</v>
      </c>
      <c r="UO251" s="79" t="n"/>
      <c r="UP251" s="79" t="n"/>
      <c r="UQ251" s="79" t="n"/>
      <c r="UR251" s="79" t="n"/>
      <c r="US251" s="79" t="n"/>
      <c r="UT251" s="79" t="n"/>
      <c r="UU251" s="79" t="n"/>
      <c r="UV251" s="79" t="n"/>
      <c r="UW251" s="79" t="n"/>
      <c r="UX251" s="79" t="n"/>
      <c r="UY251" s="79" t="n"/>
      <c r="UZ251" s="79" t="n"/>
      <c r="VA251" s="79" t="n"/>
      <c r="VB251" s="79" t="n"/>
      <c r="VC251" s="79" t="n"/>
      <c r="VD251" s="79" t="n"/>
      <c r="VE251" s="79" t="n"/>
      <c r="VF251" s="79" t="n"/>
      <c r="VG251" s="79" t="n"/>
      <c r="VH251" s="79" t="n"/>
      <c r="VI251" s="79" t="n"/>
      <c r="VJ251" s="79" t="n"/>
      <c r="VK251" s="79" t="n"/>
      <c r="VL251" s="79" t="n"/>
      <c r="VM251" s="79" t="n"/>
      <c r="VN251" s="79" t="n"/>
      <c r="VO251" s="79" t="n"/>
      <c r="VP251" s="79" t="n"/>
      <c r="VQ251" s="79" t="n"/>
      <c r="VR251" s="79" t="n"/>
      <c r="VS251" s="79" t="n"/>
      <c r="VT251" s="79" t="n"/>
      <c r="VU251" s="79" t="n"/>
      <c r="VV251" s="79" t="n"/>
      <c r="VW251" s="79" t="n"/>
      <c r="VX251" s="79" t="n"/>
      <c r="VY251" s="79" t="n"/>
      <c r="VZ251" s="79" t="n"/>
      <c r="WA251" s="79" t="n"/>
      <c r="WB251" s="79" t="n"/>
      <c r="WE251" s="78" t="n">
        <v>15</v>
      </c>
      <c r="WF251" s="79" t="n"/>
      <c r="WG251" s="79" t="n"/>
      <c r="WH251" s="79" t="n"/>
      <c r="WI251" s="79" t="n"/>
      <c r="WJ251" s="79" t="n"/>
      <c r="WK251" s="79" t="n"/>
      <c r="WL251" s="79" t="n"/>
      <c r="WM251" s="79" t="n"/>
      <c r="WN251" s="79" t="n"/>
      <c r="WO251" s="79" t="n"/>
      <c r="WP251" s="79" t="n"/>
      <c r="WQ251" s="79" t="n"/>
      <c r="WR251" s="79" t="n"/>
      <c r="WS251" s="79" t="n"/>
      <c r="WT251" s="79" t="n"/>
      <c r="WU251" s="79" t="n"/>
      <c r="WV251" s="79" t="n"/>
      <c r="WW251" s="79" t="n"/>
      <c r="WX251" s="79" t="n"/>
      <c r="WY251" s="79" t="n"/>
      <c r="WZ251" s="79" t="n"/>
      <c r="XA251" s="79" t="n"/>
      <c r="XB251" s="79" t="n"/>
      <c r="XC251" s="79" t="n"/>
      <c r="XD251" s="79" t="n"/>
      <c r="XE251" s="79" t="n"/>
      <c r="XF251" s="79" t="n"/>
      <c r="XG251" s="79" t="n"/>
      <c r="XH251" s="79" t="n"/>
      <c r="XI251" s="79" t="n"/>
      <c r="XJ251" s="79" t="n"/>
      <c r="XK251" s="79" t="n"/>
      <c r="XL251" s="79" t="n"/>
      <c r="XM251" s="79" t="n"/>
      <c r="XN251" s="79" t="n"/>
      <c r="XO251" s="79" t="n"/>
      <c r="XP251" s="79" t="n"/>
      <c r="XQ251" s="79" t="n"/>
      <c r="XR251" s="79" t="n"/>
      <c r="XS251" s="79" t="n"/>
      <c r="XV251" s="78" t="n">
        <v>15</v>
      </c>
      <c r="XW251" s="79" t="n"/>
      <c r="XX251" s="79" t="n"/>
      <c r="XY251" s="79" t="n"/>
      <c r="XZ251" s="79" t="n"/>
      <c r="YA251" s="79" t="n"/>
      <c r="YB251" s="79" t="n"/>
      <c r="YC251" s="79" t="n"/>
      <c r="YD251" s="79" t="n"/>
      <c r="YE251" s="79" t="n"/>
      <c r="YF251" s="79" t="n"/>
      <c r="YG251" s="79" t="n"/>
      <c r="YH251" s="79" t="n"/>
      <c r="YI251" s="79" t="n"/>
      <c r="YJ251" s="79" t="n"/>
      <c r="YK251" s="79" t="n"/>
      <c r="YL251" s="79" t="n"/>
      <c r="YM251" s="79" t="n"/>
      <c r="YN251" s="79" t="n"/>
      <c r="YO251" s="79" t="n"/>
      <c r="YP251" s="79" t="n"/>
      <c r="YQ251" s="79" t="n"/>
      <c r="YR251" s="79" t="n"/>
      <c r="YS251" s="79" t="n"/>
      <c r="YT251" s="79" t="n"/>
      <c r="YU251" s="79" t="n"/>
      <c r="YV251" s="79" t="n"/>
      <c r="YW251" s="79" t="n"/>
      <c r="YX251" s="79" t="n"/>
      <c r="YY251" s="79" t="n"/>
      <c r="YZ251" s="79" t="n"/>
      <c r="ZA251" s="79" t="n"/>
      <c r="ZB251" s="79" t="n"/>
      <c r="ZC251" s="79" t="n"/>
      <c r="ZD251" s="79" t="n"/>
      <c r="ZE251" s="79" t="n"/>
      <c r="ZF251" s="79" t="n"/>
      <c r="ZG251" s="79" t="n"/>
      <c r="ZH251" s="79" t="n"/>
      <c r="ZI251" s="79" t="n"/>
      <c r="ZJ251" s="79" t="n"/>
      <c r="ZM251" s="78" t="n">
        <v>15</v>
      </c>
      <c r="ZN251" s="79" t="n"/>
      <c r="ZO251" s="79" t="n"/>
      <c r="ZP251" s="79" t="n"/>
      <c r="ZQ251" s="79" t="n"/>
      <c r="ZR251" s="79" t="n"/>
      <c r="ZS251" s="79" t="n"/>
      <c r="ZT251" s="79" t="n"/>
      <c r="ZU251" s="79" t="n"/>
      <c r="ZV251" s="79" t="n"/>
      <c r="ZW251" s="79" t="n"/>
      <c r="ZX251" s="79" t="n"/>
      <c r="ZY251" s="79" t="n"/>
      <c r="ZZ251" s="79" t="n"/>
      <c r="AAA251" s="79" t="n"/>
      <c r="AAB251" s="79" t="n"/>
      <c r="AAC251" s="79" t="n"/>
      <c r="AAD251" s="79" t="n"/>
      <c r="AAE251" s="79" t="n"/>
      <c r="AAF251" s="79" t="n"/>
      <c r="AAG251" s="79" t="n"/>
      <c r="AAH251" s="79" t="n"/>
      <c r="AAI251" s="79" t="n"/>
      <c r="AAJ251" s="79" t="n"/>
      <c r="AAK251" s="79" t="n"/>
      <c r="AAL251" s="79" t="n"/>
      <c r="AAM251" s="79" t="n"/>
      <c r="AAN251" s="79" t="n"/>
      <c r="AAO251" s="79" t="n"/>
      <c r="AAP251" s="79" t="n"/>
      <c r="AAQ251" s="79" t="n"/>
      <c r="AAR251" s="79" t="n"/>
      <c r="AAS251" s="79" t="n"/>
      <c r="AAT251" s="79" t="n"/>
      <c r="AAU251" s="79" t="n"/>
      <c r="AAV251" s="79" t="n"/>
      <c r="AAW251" s="79" t="n"/>
      <c r="AAX251" s="79" t="n"/>
      <c r="AAY251" s="79" t="n"/>
      <c r="AAZ251" s="79" t="n"/>
      <c r="ABA251" s="79" t="n"/>
      <c r="ABD251" s="78" t="n">
        <v>15</v>
      </c>
      <c r="ABE251" s="79" t="n"/>
      <c r="ABF251" s="79" t="n"/>
      <c r="ABG251" s="79" t="n"/>
      <c r="ABH251" s="79" t="n"/>
      <c r="ABI251" s="79" t="n"/>
      <c r="ABJ251" s="79" t="n"/>
      <c r="ABK251" s="79" t="n"/>
      <c r="ABL251" s="79" t="n"/>
      <c r="ABM251" s="79" t="n"/>
      <c r="ABN251" s="79" t="n"/>
      <c r="ABO251" s="79" t="n"/>
      <c r="ABP251" s="79" t="n"/>
      <c r="ABQ251" s="79" t="n"/>
      <c r="ABR251" s="79" t="n"/>
      <c r="ABS251" s="79" t="n"/>
      <c r="ABT251" s="79" t="n"/>
      <c r="ABU251" s="79" t="n"/>
      <c r="ABV251" s="79" t="n"/>
      <c r="ABW251" s="79" t="n"/>
      <c r="ABX251" s="79" t="n"/>
      <c r="ABY251" s="79" t="n"/>
      <c r="ABZ251" s="79" t="n"/>
      <c r="ACA251" s="79" t="n"/>
      <c r="ACB251" s="79" t="n"/>
      <c r="ACC251" s="79" t="n"/>
      <c r="ACD251" s="79" t="n"/>
      <c r="ACE251" s="79" t="n"/>
      <c r="ACF251" s="79" t="n"/>
      <c r="ACG251" s="79" t="n"/>
      <c r="ACH251" s="79" t="n"/>
      <c r="ACI251" s="79" t="n"/>
      <c r="ACJ251" s="79" t="n"/>
      <c r="ACK251" s="79" t="n"/>
      <c r="ACL251" s="79" t="n"/>
      <c r="ACM251" s="79" t="n"/>
      <c r="ACN251" s="79" t="n"/>
      <c r="ACO251" s="79" t="n"/>
      <c r="ACP251" s="79" t="n"/>
      <c r="ACQ251" s="79" t="n"/>
      <c r="ACR251" s="79" t="n"/>
      <c r="ACU251" s="78" t="n">
        <v>15</v>
      </c>
      <c r="ACV251" s="79" t="n"/>
      <c r="ACW251" s="79" t="n"/>
      <c r="ACX251" s="79" t="n"/>
      <c r="ACY251" s="79" t="n"/>
      <c r="ACZ251" s="79" t="n"/>
      <c r="ADA251" s="79" t="n"/>
      <c r="ADB251" s="79" t="n"/>
      <c r="ADC251" s="79" t="n"/>
      <c r="ADD251" s="79" t="n"/>
      <c r="ADE251" s="79" t="n"/>
      <c r="ADF251" s="79" t="n"/>
      <c r="ADG251" s="79" t="n"/>
      <c r="ADH251" s="79" t="n"/>
      <c r="ADI251" s="79" t="n"/>
      <c r="ADJ251" s="79" t="n"/>
      <c r="ADK251" s="79" t="n"/>
      <c r="ADL251" s="79" t="n"/>
      <c r="ADM251" s="79" t="n"/>
      <c r="ADN251" s="79" t="n"/>
      <c r="ADO251" s="79" t="n"/>
      <c r="ADP251" s="79" t="n"/>
      <c r="ADQ251" s="79" t="n"/>
      <c r="ADR251" s="79" t="n"/>
      <c r="ADS251" s="79" t="n"/>
      <c r="ADT251" s="79" t="n"/>
      <c r="ADU251" s="79" t="n"/>
      <c r="ADV251" s="79" t="n"/>
      <c r="ADW251" s="79" t="n"/>
      <c r="ADX251" s="79" t="n"/>
      <c r="ADY251" s="79" t="n"/>
      <c r="ADZ251" s="79" t="n"/>
      <c r="AEA251" s="79" t="n"/>
      <c r="AEB251" s="79" t="n"/>
      <c r="AEC251" s="79" t="n"/>
      <c r="AED251" s="79" t="n"/>
      <c r="AEE251" s="79" t="n"/>
      <c r="AEF251" s="79" t="n"/>
      <c r="AEG251" s="79" t="n"/>
      <c r="AEH251" s="79" t="n"/>
      <c r="AEI251" s="79" t="n"/>
      <c r="AEL251" s="78" t="n">
        <v>15</v>
      </c>
      <c r="AEM251" s="79" t="n"/>
      <c r="AEN251" s="79" t="n"/>
      <c r="AEO251" s="79" t="n"/>
      <c r="AEP251" s="79" t="n"/>
      <c r="AEQ251" s="79" t="n"/>
      <c r="AER251" s="79" t="n"/>
      <c r="AES251" s="79" t="n"/>
      <c r="AET251" s="79" t="n"/>
      <c r="AEU251" s="79" t="n"/>
      <c r="AEV251" s="79" t="n"/>
      <c r="AEW251" s="79" t="n"/>
      <c r="AEX251" s="79" t="n"/>
      <c r="AEY251" s="79" t="n"/>
      <c r="AEZ251" s="79" t="n"/>
      <c r="AFA251" s="79" t="n"/>
      <c r="AFB251" s="79" t="n"/>
      <c r="AFC251" s="79" t="n"/>
      <c r="AFD251" s="79" t="n"/>
      <c r="AFE251" s="79" t="n"/>
      <c r="AFF251" s="79" t="n"/>
      <c r="AFG251" s="79" t="n"/>
      <c r="AFH251" s="79" t="n"/>
      <c r="AFI251" s="79" t="n"/>
      <c r="AFJ251" s="79" t="n"/>
      <c r="AFK251" s="79" t="n"/>
      <c r="AFL251" s="79" t="n"/>
      <c r="AFM251" s="79" t="n"/>
      <c r="AFN251" s="79" t="n"/>
      <c r="AFO251" s="79" t="n"/>
      <c r="AFP251" s="79" t="n"/>
      <c r="AFQ251" s="79" t="n"/>
      <c r="AFR251" s="79" t="n"/>
      <c r="AFS251" s="79" t="n"/>
      <c r="AFT251" s="79" t="n"/>
      <c r="AFU251" s="79" t="n"/>
      <c r="AFV251" s="79" t="n"/>
      <c r="AFW251" s="79" t="n"/>
      <c r="AFX251" s="79" t="n"/>
      <c r="AFY251" s="79" t="n"/>
      <c r="AFZ251" s="79" t="n"/>
    </row>
    <row r="252">
      <c r="A252" s="78" t="n">
        <v>16</v>
      </c>
      <c r="B252" s="79" t="n"/>
      <c r="C252" s="79" t="n"/>
      <c r="D252" s="79" t="n"/>
      <c r="E252" s="79" t="n"/>
      <c r="F252" s="79" t="n"/>
      <c r="G252" s="79" t="n"/>
      <c r="H252" s="79" t="n"/>
      <c r="I252" s="79" t="n"/>
      <c r="J252" s="79" t="n"/>
      <c r="K252" s="79" t="n"/>
      <c r="L252" s="79" t="n"/>
      <c r="M252" s="79" t="n"/>
      <c r="N252" s="79" t="n"/>
      <c r="O252" s="79" t="n"/>
      <c r="P252" s="79" t="n"/>
      <c r="Q252" s="79" t="n"/>
      <c r="R252" s="79" t="n"/>
      <c r="S252" s="79" t="n"/>
      <c r="T252" s="79" t="n"/>
      <c r="U252" s="79" t="n"/>
      <c r="V252" s="79" t="n"/>
      <c r="W252" s="79" t="n"/>
      <c r="X252" s="79" t="n"/>
      <c r="Y252" s="79" t="n"/>
      <c r="Z252" s="79" t="n"/>
      <c r="AA252" s="79" t="n"/>
      <c r="AB252" s="79" t="n"/>
      <c r="AC252" s="79" t="n"/>
      <c r="AD252" s="79" t="n"/>
      <c r="AE252" s="79" t="n"/>
      <c r="AF252" s="79" t="n"/>
      <c r="AG252" s="79" t="n"/>
      <c r="AH252" s="79" t="n"/>
      <c r="AI252" s="79" t="n"/>
      <c r="AJ252" s="79" t="n"/>
      <c r="AK252" s="79" t="n"/>
      <c r="AL252" s="79" t="n"/>
      <c r="AM252" s="79" t="n"/>
      <c r="AN252" s="79" t="n"/>
      <c r="AO252" s="79" t="n"/>
      <c r="AR252" s="78" t="n">
        <v>16</v>
      </c>
      <c r="AS252" s="79" t="n"/>
      <c r="AT252" s="79" t="n"/>
      <c r="AU252" s="79" t="n"/>
      <c r="AV252" s="79" t="n"/>
      <c r="AW252" s="79" t="n"/>
      <c r="AX252" s="79" t="n"/>
      <c r="AY252" s="79" t="n"/>
      <c r="AZ252" s="79" t="n"/>
      <c r="BA252" s="79" t="n"/>
      <c r="BB252" s="79" t="n"/>
      <c r="BC252" s="79" t="n"/>
      <c r="BD252" s="79" t="n"/>
      <c r="BE252" s="79" t="n"/>
      <c r="BF252" s="79" t="n"/>
      <c r="BG252" s="79" t="n"/>
      <c r="BH252" s="79" t="n"/>
      <c r="BI252" s="79" t="n"/>
      <c r="BJ252" s="79" t="n"/>
      <c r="BK252" s="79" t="n"/>
      <c r="BL252" s="79" t="n"/>
      <c r="BM252" s="79" t="n"/>
      <c r="BN252" s="79" t="n"/>
      <c r="BO252" s="79" t="n"/>
      <c r="BP252" s="79" t="n"/>
      <c r="BQ252" s="79" t="n"/>
      <c r="BR252" s="79" t="n"/>
      <c r="BS252" s="79" t="n"/>
      <c r="BT252" s="79" t="n"/>
      <c r="BU252" s="79" t="n"/>
      <c r="BV252" s="79" t="n"/>
      <c r="BW252" s="79" t="n"/>
      <c r="BX252" s="79" t="n"/>
      <c r="BY252" s="79" t="n"/>
      <c r="BZ252" s="79" t="n"/>
      <c r="CA252" s="79" t="n"/>
      <c r="CB252" s="79" t="n"/>
      <c r="CC252" s="79" t="n"/>
      <c r="CD252" s="79" t="n"/>
      <c r="CE252" s="79" t="n"/>
      <c r="CF252" s="79" t="n"/>
      <c r="CI252" s="78" t="n">
        <v>16</v>
      </c>
      <c r="CJ252" s="79" t="n"/>
      <c r="CK252" s="79" t="n"/>
      <c r="CL252" s="79" t="n"/>
      <c r="CM252" s="79" t="n"/>
      <c r="CN252" s="79" t="n"/>
      <c r="CO252" s="79" t="n"/>
      <c r="CP252" s="79" t="n"/>
      <c r="CQ252" s="79" t="n"/>
      <c r="CR252" s="79" t="n"/>
      <c r="CS252" s="79" t="n"/>
      <c r="CT252" s="79" t="n"/>
      <c r="CU252" s="79" t="n"/>
      <c r="CV252" s="79" t="n"/>
      <c r="CW252" s="79" t="n"/>
      <c r="CX252" s="79" t="n"/>
      <c r="CY252" s="79" t="n"/>
      <c r="CZ252" s="79" t="n"/>
      <c r="DA252" s="79" t="n"/>
      <c r="DB252" s="79" t="n"/>
      <c r="DC252" s="79" t="n"/>
      <c r="DD252" s="79" t="n"/>
      <c r="DE252" s="79" t="n"/>
      <c r="DF252" s="79" t="n"/>
      <c r="DG252" s="79" t="n"/>
      <c r="DH252" s="79" t="n"/>
      <c r="DI252" s="79" t="n"/>
      <c r="DJ252" s="79" t="n"/>
      <c r="DK252" s="79" t="n"/>
      <c r="DL252" s="79" t="n"/>
      <c r="DM252" s="79" t="n"/>
      <c r="DN252" s="79" t="n"/>
      <c r="DO252" s="79" t="n"/>
      <c r="DP252" s="79" t="n"/>
      <c r="DQ252" s="79" t="n"/>
      <c r="DR252" s="79" t="n"/>
      <c r="DS252" s="79" t="n"/>
      <c r="DT252" s="79" t="n"/>
      <c r="DU252" s="79" t="n"/>
      <c r="DV252" s="79" t="n"/>
      <c r="DW252" s="79" t="n"/>
      <c r="DZ252" s="78" t="n">
        <v>16</v>
      </c>
      <c r="EA252" s="79" t="n"/>
      <c r="EB252" s="79" t="n"/>
      <c r="EC252" s="79" t="n"/>
      <c r="ED252" s="79" t="n"/>
      <c r="EE252" s="79" t="n"/>
      <c r="EF252" s="79" t="n"/>
      <c r="EG252" s="79" t="n"/>
      <c r="EH252" s="79" t="n"/>
      <c r="EI252" s="79" t="n"/>
      <c r="EJ252" s="79" t="n"/>
      <c r="EK252" s="79" t="n"/>
      <c r="EL252" s="79" t="n"/>
      <c r="EM252" s="79" t="n"/>
      <c r="EN252" s="79" t="n"/>
      <c r="EO252" s="79" t="n"/>
      <c r="EP252" s="79" t="n"/>
      <c r="EQ252" s="79" t="n"/>
      <c r="ER252" s="79" t="n"/>
      <c r="ES252" s="79" t="n"/>
      <c r="ET252" s="79" t="n"/>
      <c r="EU252" s="79" t="n"/>
      <c r="EV252" s="79" t="n"/>
      <c r="EW252" s="79" t="n"/>
      <c r="EX252" s="79" t="n"/>
      <c r="EY252" s="79" t="n"/>
      <c r="EZ252" s="79" t="n"/>
      <c r="FA252" s="79" t="n"/>
      <c r="FB252" s="79" t="n"/>
      <c r="FC252" s="79" t="n"/>
      <c r="FD252" s="79" t="n"/>
      <c r="FE252" s="79" t="n"/>
      <c r="FF252" s="79" t="n"/>
      <c r="FG252" s="79" t="n"/>
      <c r="FH252" s="79" t="n"/>
      <c r="FI252" s="79" t="n"/>
      <c r="FJ252" s="79" t="n"/>
      <c r="FK252" s="79" t="n"/>
      <c r="FL252" s="79" t="n"/>
      <c r="FM252" s="79" t="n"/>
      <c r="FN252" s="79" t="n"/>
      <c r="FQ252" s="78" t="n">
        <v>16</v>
      </c>
      <c r="FR252" s="79" t="n"/>
      <c r="FS252" s="79" t="n"/>
      <c r="FT252" s="79" t="n"/>
      <c r="FU252" s="79" t="n"/>
      <c r="FV252" s="79" t="n"/>
      <c r="FW252" s="79" t="n"/>
      <c r="FX252" s="79" t="n"/>
      <c r="FY252" s="79" t="n"/>
      <c r="FZ252" s="79" t="n"/>
      <c r="GA252" s="79" t="n"/>
      <c r="GB252" s="79" t="n"/>
      <c r="GC252" s="79" t="n"/>
      <c r="GD252" s="79" t="n"/>
      <c r="GE252" s="79" t="n"/>
      <c r="GF252" s="79" t="n"/>
      <c r="GG252" s="79" t="n"/>
      <c r="GH252" s="79" t="n"/>
      <c r="GI252" s="79" t="n"/>
      <c r="GJ252" s="79" t="n"/>
      <c r="GK252" s="79" t="n"/>
      <c r="GL252" s="79" t="n"/>
      <c r="GM252" s="79" t="n"/>
      <c r="GN252" s="79" t="n"/>
      <c r="GO252" s="79" t="n"/>
      <c r="GP252" s="79" t="n"/>
      <c r="GQ252" s="79" t="n"/>
      <c r="GR252" s="79" t="n"/>
      <c r="GS252" s="79" t="n"/>
      <c r="GT252" s="79" t="n"/>
      <c r="GU252" s="79" t="n"/>
      <c r="GV252" s="79" t="n"/>
      <c r="GW252" s="79" t="n"/>
      <c r="GX252" s="79" t="n"/>
      <c r="GY252" s="79" t="n"/>
      <c r="GZ252" s="79" t="n"/>
      <c r="HA252" s="79" t="n"/>
      <c r="HB252" s="79" t="n"/>
      <c r="HC252" s="79" t="n"/>
      <c r="HD252" s="79" t="n"/>
      <c r="HE252" s="79" t="n"/>
      <c r="HH252" s="78" t="n">
        <v>16</v>
      </c>
      <c r="HI252" s="79" t="n"/>
      <c r="HJ252" s="79" t="n"/>
      <c r="HK252" s="79" t="n"/>
      <c r="HL252" s="79" t="n"/>
      <c r="HM252" s="79" t="n"/>
      <c r="HN252" s="79" t="n"/>
      <c r="HO252" s="79" t="n"/>
      <c r="HP252" s="79" t="n"/>
      <c r="HQ252" s="79" t="n"/>
      <c r="HR252" s="79" t="n"/>
      <c r="HS252" s="79" t="n"/>
      <c r="HT252" s="79" t="n"/>
      <c r="HU252" s="79" t="n"/>
      <c r="HV252" s="79" t="n"/>
      <c r="HW252" s="79" t="n"/>
      <c r="HX252" s="79" t="n"/>
      <c r="HY252" s="79" t="n"/>
      <c r="HZ252" s="79" t="n"/>
      <c r="IA252" s="79" t="n"/>
      <c r="IB252" s="79" t="n"/>
      <c r="IC252" s="79" t="n"/>
      <c r="ID252" s="79" t="n"/>
      <c r="IE252" s="79" t="n"/>
      <c r="IF252" s="79" t="n"/>
      <c r="IG252" s="79" t="n"/>
      <c r="IH252" s="79" t="n"/>
      <c r="II252" s="79" t="n"/>
      <c r="IJ252" s="79" t="n"/>
      <c r="IK252" s="79" t="n"/>
      <c r="IL252" s="79" t="n"/>
      <c r="IM252" s="79" t="n"/>
      <c r="IN252" s="79" t="n"/>
      <c r="IO252" s="79" t="n"/>
      <c r="IP252" s="79" t="n"/>
      <c r="IQ252" s="79" t="n"/>
      <c r="IR252" s="79" t="n"/>
      <c r="IS252" s="79" t="n"/>
      <c r="IT252" s="79" t="n"/>
      <c r="IU252" s="79" t="n"/>
      <c r="IV252" s="79" t="n"/>
      <c r="IY252" s="78" t="n">
        <v>16</v>
      </c>
      <c r="IZ252" s="79" t="n"/>
      <c r="JA252" s="79" t="n"/>
      <c r="JB252" s="79" t="n"/>
      <c r="JC252" s="79" t="n"/>
      <c r="JD252" s="79" t="n"/>
      <c r="JE252" s="79" t="n"/>
      <c r="JF252" s="79" t="n"/>
      <c r="JG252" s="79" t="n"/>
      <c r="JH252" s="79" t="n"/>
      <c r="JI252" s="79" t="n"/>
      <c r="JJ252" s="79" t="n"/>
      <c r="JK252" s="79" t="n"/>
      <c r="JL252" s="79" t="n"/>
      <c r="JM252" s="79" t="n"/>
      <c r="JN252" s="79" t="n"/>
      <c r="JO252" s="79" t="n"/>
      <c r="JP252" s="79" t="n"/>
      <c r="JQ252" s="79" t="n"/>
      <c r="JR252" s="79" t="n"/>
      <c r="JS252" s="79" t="n"/>
      <c r="JT252" s="79" t="n"/>
      <c r="JU252" s="79" t="n"/>
      <c r="JV252" s="79" t="n"/>
      <c r="JW252" s="79" t="n"/>
      <c r="JX252" s="79" t="n"/>
      <c r="JY252" s="79" t="n"/>
      <c r="JZ252" s="79" t="n"/>
      <c r="KA252" s="79" t="n"/>
      <c r="KB252" s="79" t="n"/>
      <c r="KC252" s="79" t="n"/>
      <c r="KD252" s="79" t="n"/>
      <c r="KE252" s="79" t="n"/>
      <c r="KF252" s="79" t="n"/>
      <c r="KG252" s="79" t="n"/>
      <c r="KH252" s="79" t="n"/>
      <c r="KI252" s="79" t="n"/>
      <c r="KJ252" s="79" t="n"/>
      <c r="KK252" s="79" t="n"/>
      <c r="KL252" s="79" t="n"/>
      <c r="KM252" s="79" t="n"/>
      <c r="KP252" s="78" t="n">
        <v>16</v>
      </c>
      <c r="KQ252" s="79" t="n"/>
      <c r="KR252" s="79" t="n"/>
      <c r="KS252" s="79" t="n"/>
      <c r="KT252" s="79" t="n"/>
      <c r="KU252" s="79" t="n"/>
      <c r="KV252" s="79" t="n"/>
      <c r="KW252" s="79" t="n"/>
      <c r="KX252" s="79" t="n"/>
      <c r="KY252" s="79" t="n"/>
      <c r="KZ252" s="79" t="n"/>
      <c r="LA252" s="79" t="n"/>
      <c r="LB252" s="79" t="n"/>
      <c r="LC252" s="79" t="n"/>
      <c r="LD252" s="79" t="n"/>
      <c r="LE252" s="79" t="n"/>
      <c r="LF252" s="79" t="n"/>
      <c r="LG252" s="79" t="n"/>
      <c r="LH252" s="79" t="n"/>
      <c r="LI252" s="79" t="n"/>
      <c r="LJ252" s="79" t="n"/>
      <c r="LK252" s="79" t="n"/>
      <c r="LL252" s="79" t="n"/>
      <c r="LM252" s="79" t="n"/>
      <c r="LN252" s="79" t="n"/>
      <c r="LO252" s="79" t="n"/>
      <c r="LP252" s="79" t="n"/>
      <c r="LQ252" s="79" t="n"/>
      <c r="LR252" s="79" t="n"/>
      <c r="LS252" s="79" t="n"/>
      <c r="LT252" s="79" t="n"/>
      <c r="LU252" s="79" t="n"/>
      <c r="LV252" s="79" t="n"/>
      <c r="LW252" s="79" t="n"/>
      <c r="LX252" s="79" t="n"/>
      <c r="LY252" s="79" t="n"/>
      <c r="LZ252" s="79" t="n"/>
      <c r="MA252" s="79" t="n"/>
      <c r="MB252" s="79" t="n"/>
      <c r="MC252" s="79" t="n"/>
      <c r="MD252" s="79" t="n"/>
      <c r="MG252" s="78" t="n">
        <v>16</v>
      </c>
      <c r="MH252" s="79" t="n"/>
      <c r="MI252" s="79" t="n"/>
      <c r="MJ252" s="79" t="n"/>
      <c r="MK252" s="79" t="n"/>
      <c r="ML252" s="79" t="n"/>
      <c r="MM252" s="79" t="n"/>
      <c r="MN252" s="79" t="n"/>
      <c r="MO252" s="79" t="n"/>
      <c r="MP252" s="79" t="n"/>
      <c r="MQ252" s="79" t="n"/>
      <c r="MR252" s="79" t="n"/>
      <c r="MS252" s="79" t="n"/>
      <c r="MT252" s="79" t="n"/>
      <c r="MU252" s="79" t="n"/>
      <c r="MV252" s="79" t="n"/>
      <c r="MW252" s="79" t="n"/>
      <c r="MX252" s="79" t="n"/>
      <c r="MY252" s="79" t="n"/>
      <c r="MZ252" s="79" t="n"/>
      <c r="NA252" s="79" t="n"/>
      <c r="NB252" s="79" t="n"/>
      <c r="NC252" s="79" t="n"/>
      <c r="ND252" s="79" t="n"/>
      <c r="NE252" s="79" t="n"/>
      <c r="NF252" s="79" t="n"/>
      <c r="NG252" s="79" t="n"/>
      <c r="NH252" s="79" t="n"/>
      <c r="NI252" s="79" t="n"/>
      <c r="NJ252" s="79" t="n"/>
      <c r="NK252" s="79" t="n"/>
      <c r="NL252" s="79" t="n"/>
      <c r="NM252" s="79" t="n"/>
      <c r="NN252" s="79" t="n"/>
      <c r="NO252" s="79" t="n"/>
      <c r="NP252" s="79" t="n"/>
      <c r="NQ252" s="79" t="n"/>
      <c r="NR252" s="79" t="n"/>
      <c r="NS252" s="79" t="n"/>
      <c r="NT252" s="79" t="n"/>
      <c r="NU252" s="79" t="n"/>
      <c r="NX252" s="78" t="n">
        <v>16</v>
      </c>
      <c r="NY252" s="79" t="n"/>
      <c r="NZ252" s="79" t="n"/>
      <c r="OA252" s="79" t="n"/>
      <c r="OB252" s="79" t="n"/>
      <c r="OC252" s="79" t="n"/>
      <c r="OD252" s="79" t="n"/>
      <c r="OE252" s="79" t="n"/>
      <c r="OF252" s="79" t="n"/>
      <c r="OG252" s="79" t="n"/>
      <c r="OH252" s="79" t="n"/>
      <c r="OI252" s="79" t="n"/>
      <c r="OJ252" s="79" t="n"/>
      <c r="OK252" s="79" t="n"/>
      <c r="OL252" s="79" t="n"/>
      <c r="OM252" s="79" t="n"/>
      <c r="ON252" s="79" t="n"/>
      <c r="OO252" s="79" t="n"/>
      <c r="OP252" s="79" t="n"/>
      <c r="OQ252" s="79" t="n"/>
      <c r="OR252" s="79" t="n"/>
      <c r="OS252" s="79" t="n"/>
      <c r="OT252" s="79" t="n"/>
      <c r="OU252" s="79" t="n"/>
      <c r="OV252" s="79" t="n"/>
      <c r="OW252" s="79" t="n"/>
      <c r="OX252" s="79" t="n"/>
      <c r="OY252" s="79" t="n"/>
      <c r="OZ252" s="79" t="n"/>
      <c r="PA252" s="79" t="n"/>
      <c r="PB252" s="79" t="n"/>
      <c r="PC252" s="79" t="n"/>
      <c r="PD252" s="79" t="n"/>
      <c r="PE252" s="79" t="n"/>
      <c r="PF252" s="79" t="n"/>
      <c r="PG252" s="79" t="n"/>
      <c r="PH252" s="79" t="n"/>
      <c r="PI252" s="79" t="n"/>
      <c r="PJ252" s="79" t="n"/>
      <c r="PK252" s="79" t="n"/>
      <c r="PL252" s="79" t="n"/>
      <c r="PO252" s="78" t="n">
        <v>16</v>
      </c>
      <c r="PP252" s="79" t="n"/>
      <c r="PQ252" s="79" t="n"/>
      <c r="PR252" s="79" t="n"/>
      <c r="PS252" s="79" t="n"/>
      <c r="PT252" s="79" t="n"/>
      <c r="PU252" s="79" t="n"/>
      <c r="PV252" s="79" t="n"/>
      <c r="PW252" s="79" t="n"/>
      <c r="PX252" s="79" t="n"/>
      <c r="PY252" s="79" t="n"/>
      <c r="PZ252" s="79" t="n"/>
      <c r="QA252" s="79" t="n"/>
      <c r="QB252" s="79" t="n"/>
      <c r="QC252" s="79" t="n"/>
      <c r="QD252" s="79" t="n"/>
      <c r="QE252" s="79" t="n"/>
      <c r="QF252" s="79" t="n"/>
      <c r="QG252" s="79" t="n"/>
      <c r="QH252" s="79" t="n"/>
      <c r="QI252" s="79" t="n"/>
      <c r="QJ252" s="79" t="n"/>
      <c r="QK252" s="79" t="n"/>
      <c r="QL252" s="79" t="n"/>
      <c r="QM252" s="79" t="n"/>
      <c r="QN252" s="79" t="n"/>
      <c r="QO252" s="79" t="n"/>
      <c r="QP252" s="79" t="n"/>
      <c r="QQ252" s="79" t="n"/>
      <c r="QR252" s="79" t="n"/>
      <c r="QS252" s="79" t="n"/>
      <c r="QT252" s="79" t="n"/>
      <c r="QU252" s="79" t="n"/>
      <c r="QV252" s="79" t="n"/>
      <c r="QW252" s="79" t="n"/>
      <c r="QX252" s="79" t="n"/>
      <c r="QY252" s="79" t="n"/>
      <c r="QZ252" s="79" t="n"/>
      <c r="RA252" s="79" t="n"/>
      <c r="RB252" s="79" t="n"/>
      <c r="RC252" s="79" t="n"/>
      <c r="RF252" s="78" t="n">
        <v>16</v>
      </c>
      <c r="RG252" s="79" t="n"/>
      <c r="RH252" s="79" t="n"/>
      <c r="RI252" s="79" t="n"/>
      <c r="RJ252" s="79" t="n"/>
      <c r="RK252" s="79" t="n"/>
      <c r="RL252" s="79" t="n"/>
      <c r="RM252" s="79" t="n"/>
      <c r="RN252" s="79" t="n"/>
      <c r="RO252" s="79" t="n"/>
      <c r="RP252" s="79" t="n"/>
      <c r="RQ252" s="79" t="n"/>
      <c r="RR252" s="79" t="n"/>
      <c r="RS252" s="79" t="n"/>
      <c r="RT252" s="79" t="n"/>
      <c r="RU252" s="79" t="n"/>
      <c r="RV252" s="79" t="n"/>
      <c r="RW252" s="79" t="n"/>
      <c r="RX252" s="79" t="n"/>
      <c r="RY252" s="79" t="n"/>
      <c r="RZ252" s="79" t="n"/>
      <c r="SA252" s="79" t="n"/>
      <c r="SB252" s="79" t="n"/>
      <c r="SC252" s="79" t="n"/>
      <c r="SD252" s="79" t="n"/>
      <c r="SE252" s="79" t="n"/>
      <c r="SF252" s="79" t="n"/>
      <c r="SG252" s="79" t="n"/>
      <c r="SH252" s="79" t="n"/>
      <c r="SI252" s="79" t="n"/>
      <c r="SJ252" s="79" t="n"/>
      <c r="SK252" s="79" t="n"/>
      <c r="SL252" s="79" t="n"/>
      <c r="SM252" s="79" t="n"/>
      <c r="SN252" s="79" t="n"/>
      <c r="SO252" s="79" t="n"/>
      <c r="SP252" s="79" t="n"/>
      <c r="SQ252" s="79" t="n"/>
      <c r="SR252" s="79" t="n"/>
      <c r="SS252" s="79" t="n"/>
      <c r="ST252" s="79" t="n"/>
      <c r="SW252" s="78" t="n">
        <v>16</v>
      </c>
      <c r="SX252" s="79" t="n"/>
      <c r="SY252" s="79" t="n"/>
      <c r="SZ252" s="79" t="n"/>
      <c r="TA252" s="79" t="n"/>
      <c r="TB252" s="79" t="n"/>
      <c r="TC252" s="79" t="n"/>
      <c r="TD252" s="79" t="n"/>
      <c r="TE252" s="79" t="n"/>
      <c r="TF252" s="79" t="n"/>
      <c r="TG252" s="79" t="n"/>
      <c r="TH252" s="79" t="n"/>
      <c r="TI252" s="79" t="n"/>
      <c r="TJ252" s="79" t="n"/>
      <c r="TK252" s="79" t="n"/>
      <c r="TL252" s="79" t="n"/>
      <c r="TM252" s="79" t="n"/>
      <c r="TN252" s="79" t="n"/>
      <c r="TO252" s="79" t="n"/>
      <c r="TP252" s="79" t="n"/>
      <c r="TQ252" s="79" t="n"/>
      <c r="TR252" s="79" t="n"/>
      <c r="TS252" s="79" t="n"/>
      <c r="TT252" s="79" t="n"/>
      <c r="TU252" s="79" t="n"/>
      <c r="TV252" s="79" t="n"/>
      <c r="TW252" s="79" t="n"/>
      <c r="TX252" s="79" t="n"/>
      <c r="TY252" s="79" t="n"/>
      <c r="TZ252" s="79" t="n"/>
      <c r="UA252" s="79" t="n"/>
      <c r="UB252" s="79" t="n"/>
      <c r="UC252" s="79" t="n"/>
      <c r="UD252" s="79" t="n"/>
      <c r="UE252" s="79" t="n"/>
      <c r="UF252" s="79" t="n"/>
      <c r="UG252" s="79" t="n"/>
      <c r="UH252" s="79" t="n"/>
      <c r="UI252" s="79" t="n"/>
      <c r="UJ252" s="79" t="n"/>
      <c r="UK252" s="79" t="n"/>
      <c r="UN252" s="78" t="n">
        <v>16</v>
      </c>
      <c r="UO252" s="79" t="n"/>
      <c r="UP252" s="79" t="n"/>
      <c r="UQ252" s="79" t="n"/>
      <c r="UR252" s="79" t="n"/>
      <c r="US252" s="79" t="n"/>
      <c r="UT252" s="79" t="n"/>
      <c r="UU252" s="79" t="n"/>
      <c r="UV252" s="79" t="n"/>
      <c r="UW252" s="79" t="n"/>
      <c r="UX252" s="79" t="n"/>
      <c r="UY252" s="79" t="n"/>
      <c r="UZ252" s="79" t="n"/>
      <c r="VA252" s="79" t="n"/>
      <c r="VB252" s="79" t="n"/>
      <c r="VC252" s="79" t="n"/>
      <c r="VD252" s="79" t="n"/>
      <c r="VE252" s="79" t="n"/>
      <c r="VF252" s="79" t="n"/>
      <c r="VG252" s="79" t="n"/>
      <c r="VH252" s="79" t="n"/>
      <c r="VI252" s="79" t="n"/>
      <c r="VJ252" s="79" t="n"/>
      <c r="VK252" s="79" t="n"/>
      <c r="VL252" s="79" t="n"/>
      <c r="VM252" s="79" t="n"/>
      <c r="VN252" s="79" t="n"/>
      <c r="VO252" s="79" t="n"/>
      <c r="VP252" s="79" t="n"/>
      <c r="VQ252" s="79" t="n"/>
      <c r="VR252" s="79" t="n"/>
      <c r="VS252" s="79" t="n"/>
      <c r="VT252" s="79" t="n"/>
      <c r="VU252" s="79" t="n"/>
      <c r="VV252" s="79" t="n"/>
      <c r="VW252" s="79" t="n"/>
      <c r="VX252" s="79" t="n"/>
      <c r="VY252" s="79" t="n"/>
      <c r="VZ252" s="79" t="n"/>
      <c r="WA252" s="79" t="n"/>
      <c r="WB252" s="79" t="n"/>
      <c r="WE252" s="78" t="n">
        <v>16</v>
      </c>
      <c r="WF252" s="79" t="n"/>
      <c r="WG252" s="79" t="n"/>
      <c r="WH252" s="79" t="n"/>
      <c r="WI252" s="79" t="n"/>
      <c r="WJ252" s="79" t="n"/>
      <c r="WK252" s="79" t="n"/>
      <c r="WL252" s="79" t="n"/>
      <c r="WM252" s="79" t="n"/>
      <c r="WN252" s="79" t="n"/>
      <c r="WO252" s="79" t="n"/>
      <c r="WP252" s="79" t="n"/>
      <c r="WQ252" s="79" t="n"/>
      <c r="WR252" s="79" t="n"/>
      <c r="WS252" s="79" t="n"/>
      <c r="WT252" s="79" t="n"/>
      <c r="WU252" s="79" t="n"/>
      <c r="WV252" s="79" t="n"/>
      <c r="WW252" s="79" t="n"/>
      <c r="WX252" s="79" t="n"/>
      <c r="WY252" s="79" t="n"/>
      <c r="WZ252" s="79" t="n"/>
      <c r="XA252" s="79" t="n"/>
      <c r="XB252" s="79" t="n"/>
      <c r="XC252" s="79" t="n"/>
      <c r="XD252" s="79" t="n"/>
      <c r="XE252" s="79" t="n"/>
      <c r="XF252" s="79" t="n"/>
      <c r="XG252" s="79" t="n"/>
      <c r="XH252" s="79" t="n"/>
      <c r="XI252" s="79" t="n"/>
      <c r="XJ252" s="79" t="n"/>
      <c r="XK252" s="79" t="n"/>
      <c r="XL252" s="79" t="n"/>
      <c r="XM252" s="79" t="n"/>
      <c r="XN252" s="79" t="n"/>
      <c r="XO252" s="79" t="n"/>
      <c r="XP252" s="79" t="n"/>
      <c r="XQ252" s="79" t="n"/>
      <c r="XR252" s="79" t="n"/>
      <c r="XS252" s="79" t="n"/>
      <c r="XV252" s="78" t="n">
        <v>16</v>
      </c>
      <c r="XW252" s="79" t="n"/>
      <c r="XX252" s="79" t="n"/>
      <c r="XY252" s="79" t="n"/>
      <c r="XZ252" s="79" t="n"/>
      <c r="YA252" s="79" t="n"/>
      <c r="YB252" s="79" t="n"/>
      <c r="YC252" s="79" t="n"/>
      <c r="YD252" s="79" t="n"/>
      <c r="YE252" s="79" t="n"/>
      <c r="YF252" s="79" t="n"/>
      <c r="YG252" s="79" t="n"/>
      <c r="YH252" s="79" t="n"/>
      <c r="YI252" s="79" t="n"/>
      <c r="YJ252" s="79" t="n"/>
      <c r="YK252" s="79" t="n"/>
      <c r="YL252" s="79" t="n"/>
      <c r="YM252" s="79" t="n"/>
      <c r="YN252" s="79" t="n"/>
      <c r="YO252" s="79" t="n"/>
      <c r="YP252" s="79" t="n"/>
      <c r="YQ252" s="79" t="n"/>
      <c r="YR252" s="79" t="n"/>
      <c r="YS252" s="79" t="n"/>
      <c r="YT252" s="79" t="n"/>
      <c r="YU252" s="79" t="n"/>
      <c r="YV252" s="79" t="n"/>
      <c r="YW252" s="79" t="n"/>
      <c r="YX252" s="79" t="n"/>
      <c r="YY252" s="79" t="n"/>
      <c r="YZ252" s="79" t="n"/>
      <c r="ZA252" s="79" t="n"/>
      <c r="ZB252" s="79" t="n"/>
      <c r="ZC252" s="79" t="n"/>
      <c r="ZD252" s="79" t="n"/>
      <c r="ZE252" s="79" t="n"/>
      <c r="ZF252" s="79" t="n"/>
      <c r="ZG252" s="79" t="n"/>
      <c r="ZH252" s="79" t="n"/>
      <c r="ZI252" s="79" t="n"/>
      <c r="ZJ252" s="79" t="n"/>
      <c r="ZM252" s="78" t="n">
        <v>16</v>
      </c>
      <c r="ZN252" s="79" t="n"/>
      <c r="ZO252" s="79" t="n"/>
      <c r="ZP252" s="79" t="n"/>
      <c r="ZQ252" s="79" t="n"/>
      <c r="ZR252" s="79" t="n"/>
      <c r="ZS252" s="79" t="n"/>
      <c r="ZT252" s="79" t="n"/>
      <c r="ZU252" s="79" t="n"/>
      <c r="ZV252" s="79" t="n"/>
      <c r="ZW252" s="79" t="n"/>
      <c r="ZX252" s="79" t="n"/>
      <c r="ZY252" s="79" t="n"/>
      <c r="ZZ252" s="79" t="n"/>
      <c r="AAA252" s="79" t="n"/>
      <c r="AAB252" s="79" t="n"/>
      <c r="AAC252" s="79" t="n"/>
      <c r="AAD252" s="79" t="n"/>
      <c r="AAE252" s="79" t="n"/>
      <c r="AAF252" s="79" t="n"/>
      <c r="AAG252" s="79" t="n"/>
      <c r="AAH252" s="79" t="n"/>
      <c r="AAI252" s="79" t="n"/>
      <c r="AAJ252" s="79" t="n"/>
      <c r="AAK252" s="79" t="n"/>
      <c r="AAL252" s="79" t="n"/>
      <c r="AAM252" s="79" t="n"/>
      <c r="AAN252" s="79" t="n"/>
      <c r="AAO252" s="79" t="n"/>
      <c r="AAP252" s="79" t="n"/>
      <c r="AAQ252" s="79" t="n"/>
      <c r="AAR252" s="79" t="n"/>
      <c r="AAS252" s="79" t="n"/>
      <c r="AAT252" s="79" t="n"/>
      <c r="AAU252" s="79" t="n"/>
      <c r="AAV252" s="79" t="n"/>
      <c r="AAW252" s="79" t="n"/>
      <c r="AAX252" s="79" t="n"/>
      <c r="AAY252" s="79" t="n"/>
      <c r="AAZ252" s="79" t="n"/>
      <c r="ABA252" s="79" t="n"/>
      <c r="ABD252" s="78" t="n">
        <v>16</v>
      </c>
      <c r="ABE252" s="79" t="n"/>
      <c r="ABF252" s="79" t="n"/>
      <c r="ABG252" s="79" t="n"/>
      <c r="ABH252" s="79" t="n"/>
      <c r="ABI252" s="79" t="n"/>
      <c r="ABJ252" s="79" t="n"/>
      <c r="ABK252" s="79" t="n"/>
      <c r="ABL252" s="79" t="n"/>
      <c r="ABM252" s="79" t="n"/>
      <c r="ABN252" s="79" t="n"/>
      <c r="ABO252" s="79" t="n"/>
      <c r="ABP252" s="79" t="n"/>
      <c r="ABQ252" s="79" t="n"/>
      <c r="ABR252" s="79" t="n"/>
      <c r="ABS252" s="79" t="n"/>
      <c r="ABT252" s="79" t="n"/>
      <c r="ABU252" s="79" t="n"/>
      <c r="ABV252" s="79" t="n"/>
      <c r="ABW252" s="79" t="n"/>
      <c r="ABX252" s="79" t="n"/>
      <c r="ABY252" s="79" t="n"/>
      <c r="ABZ252" s="79" t="n"/>
      <c r="ACA252" s="79" t="n"/>
      <c r="ACB252" s="79" t="n"/>
      <c r="ACC252" s="79" t="n"/>
      <c r="ACD252" s="79" t="n"/>
      <c r="ACE252" s="79" t="n"/>
      <c r="ACF252" s="79" t="n"/>
      <c r="ACG252" s="79" t="n"/>
      <c r="ACH252" s="79" t="n"/>
      <c r="ACI252" s="79" t="n"/>
      <c r="ACJ252" s="79" t="n"/>
      <c r="ACK252" s="79" t="n"/>
      <c r="ACL252" s="79" t="n"/>
      <c r="ACM252" s="79" t="n"/>
      <c r="ACN252" s="79" t="n"/>
      <c r="ACO252" s="79" t="n"/>
      <c r="ACP252" s="79" t="n"/>
      <c r="ACQ252" s="79" t="n"/>
      <c r="ACR252" s="79" t="n"/>
      <c r="ACU252" s="78" t="n">
        <v>16</v>
      </c>
      <c r="ACV252" s="79" t="n"/>
      <c r="ACW252" s="79" t="n"/>
      <c r="ACX252" s="79" t="n"/>
      <c r="ACY252" s="79" t="n"/>
      <c r="ACZ252" s="79" t="n"/>
      <c r="ADA252" s="79" t="n"/>
      <c r="ADB252" s="79" t="n"/>
      <c r="ADC252" s="79" t="n"/>
      <c r="ADD252" s="79" t="n"/>
      <c r="ADE252" s="79" t="n"/>
      <c r="ADF252" s="79" t="n"/>
      <c r="ADG252" s="79" t="n"/>
      <c r="ADH252" s="79" t="n"/>
      <c r="ADI252" s="79" t="n"/>
      <c r="ADJ252" s="79" t="n"/>
      <c r="ADK252" s="79" t="n"/>
      <c r="ADL252" s="79" t="n"/>
      <c r="ADM252" s="79" t="n"/>
      <c r="ADN252" s="79" t="n"/>
      <c r="ADO252" s="79" t="n"/>
      <c r="ADP252" s="79" t="n"/>
      <c r="ADQ252" s="79" t="n"/>
      <c r="ADR252" s="79" t="n"/>
      <c r="ADS252" s="79" t="n"/>
      <c r="ADT252" s="79" t="n"/>
      <c r="ADU252" s="79" t="n"/>
      <c r="ADV252" s="79" t="n"/>
      <c r="ADW252" s="79" t="n"/>
      <c r="ADX252" s="79" t="n"/>
      <c r="ADY252" s="79" t="n"/>
      <c r="ADZ252" s="79" t="n"/>
      <c r="AEA252" s="79" t="n"/>
      <c r="AEB252" s="79" t="n"/>
      <c r="AEC252" s="79" t="n"/>
      <c r="AED252" s="79" t="n"/>
      <c r="AEE252" s="79" t="n"/>
      <c r="AEF252" s="79" t="n"/>
      <c r="AEG252" s="79" t="n"/>
      <c r="AEH252" s="79" t="n"/>
      <c r="AEI252" s="79" t="n"/>
      <c r="AEL252" s="78" t="n">
        <v>16</v>
      </c>
      <c r="AEM252" s="79" t="n"/>
      <c r="AEN252" s="79" t="n"/>
      <c r="AEO252" s="79" t="n"/>
      <c r="AEP252" s="79" t="n"/>
      <c r="AEQ252" s="79" t="n"/>
      <c r="AER252" s="79" t="n"/>
      <c r="AES252" s="79" t="n"/>
      <c r="AET252" s="79" t="n"/>
      <c r="AEU252" s="79" t="n"/>
      <c r="AEV252" s="79" t="n"/>
      <c r="AEW252" s="79" t="n"/>
      <c r="AEX252" s="79" t="n"/>
      <c r="AEY252" s="79" t="n"/>
      <c r="AEZ252" s="79" t="n"/>
      <c r="AFA252" s="79" t="n"/>
      <c r="AFB252" s="79" t="n"/>
      <c r="AFC252" s="79" t="n"/>
      <c r="AFD252" s="79" t="n"/>
      <c r="AFE252" s="79" t="n"/>
      <c r="AFF252" s="79" t="n"/>
      <c r="AFG252" s="79" t="n"/>
      <c r="AFH252" s="79" t="n"/>
      <c r="AFI252" s="79" t="n"/>
      <c r="AFJ252" s="79" t="n"/>
      <c r="AFK252" s="79" t="n"/>
      <c r="AFL252" s="79" t="n"/>
      <c r="AFM252" s="79" t="n"/>
      <c r="AFN252" s="79" t="n"/>
      <c r="AFO252" s="79" t="n"/>
      <c r="AFP252" s="79" t="n"/>
      <c r="AFQ252" s="79" t="n"/>
      <c r="AFR252" s="79" t="n"/>
      <c r="AFS252" s="79" t="n"/>
      <c r="AFT252" s="79" t="n"/>
      <c r="AFU252" s="79" t="n"/>
      <c r="AFV252" s="79" t="n"/>
      <c r="AFW252" s="79" t="n"/>
      <c r="AFX252" s="79" t="n"/>
      <c r="AFY252" s="79" t="n"/>
      <c r="AFZ252" s="79" t="n"/>
    </row>
    <row r="253">
      <c r="A253" s="78" t="n">
        <v>17</v>
      </c>
      <c r="B253" s="79" t="n"/>
      <c r="C253" s="79" t="n"/>
      <c r="D253" s="79" t="n"/>
      <c r="E253" s="79" t="n"/>
      <c r="F253" s="79" t="n"/>
      <c r="G253" s="79" t="n"/>
      <c r="H253" s="79" t="n"/>
      <c r="I253" s="79" t="n"/>
      <c r="J253" s="79" t="n"/>
      <c r="K253" s="79" t="n"/>
      <c r="L253" s="79" t="n"/>
      <c r="M253" s="79" t="n"/>
      <c r="N253" s="79" t="n"/>
      <c r="O253" s="79" t="n"/>
      <c r="P253" s="79" t="n"/>
      <c r="Q253" s="79" t="n"/>
      <c r="R253" s="79" t="n"/>
      <c r="S253" s="79" t="n"/>
      <c r="T253" s="79" t="n"/>
      <c r="U253" s="79" t="n"/>
      <c r="V253" s="79" t="n"/>
      <c r="W253" s="79" t="n"/>
      <c r="X253" s="79" t="n"/>
      <c r="Y253" s="79" t="n"/>
      <c r="Z253" s="79" t="n"/>
      <c r="AA253" s="79" t="n"/>
      <c r="AB253" s="79" t="n"/>
      <c r="AC253" s="79" t="n"/>
      <c r="AD253" s="79" t="n"/>
      <c r="AE253" s="79" t="n"/>
      <c r="AF253" s="79" t="n"/>
      <c r="AG253" s="79" t="n"/>
      <c r="AH253" s="79" t="n"/>
      <c r="AI253" s="79" t="n"/>
      <c r="AJ253" s="79" t="n"/>
      <c r="AK253" s="79" t="n"/>
      <c r="AL253" s="79" t="n"/>
      <c r="AM253" s="79" t="n"/>
      <c r="AN253" s="79" t="n"/>
      <c r="AO253" s="79" t="n"/>
      <c r="AR253" s="78" t="n">
        <v>17</v>
      </c>
      <c r="AS253" s="79" t="n"/>
      <c r="AT253" s="79" t="n"/>
      <c r="AU253" s="79" t="n"/>
      <c r="AV253" s="79" t="n"/>
      <c r="AW253" s="79" t="n"/>
      <c r="AX253" s="79" t="n"/>
      <c r="AY253" s="79" t="n"/>
      <c r="AZ253" s="79" t="n"/>
      <c r="BA253" s="79" t="n"/>
      <c r="BB253" s="79" t="n"/>
      <c r="BC253" s="79" t="n"/>
      <c r="BD253" s="79" t="n"/>
      <c r="BE253" s="79" t="n"/>
      <c r="BF253" s="79" t="n"/>
      <c r="BG253" s="79" t="n"/>
      <c r="BH253" s="79" t="n"/>
      <c r="BI253" s="79" t="n"/>
      <c r="BJ253" s="79" t="n"/>
      <c r="BK253" s="79" t="n"/>
      <c r="BL253" s="79" t="n"/>
      <c r="BM253" s="79" t="n"/>
      <c r="BN253" s="79" t="n"/>
      <c r="BO253" s="79" t="n"/>
      <c r="BP253" s="79" t="n"/>
      <c r="BQ253" s="79" t="n"/>
      <c r="BR253" s="79" t="n"/>
      <c r="BS253" s="79" t="n"/>
      <c r="BT253" s="79" t="n"/>
      <c r="BU253" s="79" t="n"/>
      <c r="BV253" s="79" t="n"/>
      <c r="BW253" s="79" t="n"/>
      <c r="BX253" s="79" t="n"/>
      <c r="BY253" s="79" t="n"/>
      <c r="BZ253" s="79" t="n"/>
      <c r="CA253" s="79" t="n"/>
      <c r="CB253" s="79" t="n"/>
      <c r="CC253" s="79" t="n"/>
      <c r="CD253" s="79" t="n"/>
      <c r="CE253" s="79" t="n"/>
      <c r="CF253" s="79" t="n"/>
      <c r="CI253" s="78" t="n">
        <v>17</v>
      </c>
      <c r="CJ253" s="79" t="n"/>
      <c r="CK253" s="79" t="n"/>
      <c r="CL253" s="79" t="n"/>
      <c r="CM253" s="79" t="n"/>
      <c r="CN253" s="79" t="n"/>
      <c r="CO253" s="79" t="n"/>
      <c r="CP253" s="79" t="n"/>
      <c r="CQ253" s="79" t="n"/>
      <c r="CR253" s="79" t="n"/>
      <c r="CS253" s="79" t="n"/>
      <c r="CT253" s="79" t="n"/>
      <c r="CU253" s="79" t="n"/>
      <c r="CV253" s="79" t="n"/>
      <c r="CW253" s="79" t="n"/>
      <c r="CX253" s="79" t="n"/>
      <c r="CY253" s="79" t="n"/>
      <c r="CZ253" s="79" t="n"/>
      <c r="DA253" s="79" t="n"/>
      <c r="DB253" s="79" t="n"/>
      <c r="DC253" s="79" t="n"/>
      <c r="DD253" s="79" t="n"/>
      <c r="DE253" s="79" t="n"/>
      <c r="DF253" s="79" t="n"/>
      <c r="DG253" s="79" t="n"/>
      <c r="DH253" s="79" t="n"/>
      <c r="DI253" s="79" t="n"/>
      <c r="DJ253" s="79" t="n"/>
      <c r="DK253" s="79" t="n"/>
      <c r="DL253" s="79" t="n"/>
      <c r="DM253" s="79" t="n"/>
      <c r="DN253" s="79" t="n"/>
      <c r="DO253" s="79" t="n"/>
      <c r="DP253" s="79" t="n"/>
      <c r="DQ253" s="79" t="n"/>
      <c r="DR253" s="79" t="n"/>
      <c r="DS253" s="79" t="n"/>
      <c r="DT253" s="79" t="n"/>
      <c r="DU253" s="79" t="n"/>
      <c r="DV253" s="79" t="n"/>
      <c r="DW253" s="79" t="n"/>
      <c r="DZ253" s="78" t="n">
        <v>17</v>
      </c>
      <c r="EA253" s="79" t="n"/>
      <c r="EB253" s="79" t="n"/>
      <c r="EC253" s="79" t="n"/>
      <c r="ED253" s="79" t="n"/>
      <c r="EE253" s="79" t="n"/>
      <c r="EF253" s="79" t="n"/>
      <c r="EG253" s="79" t="n"/>
      <c r="EH253" s="79" t="n"/>
      <c r="EI253" s="79" t="n"/>
      <c r="EJ253" s="79" t="n"/>
      <c r="EK253" s="79" t="n"/>
      <c r="EL253" s="79" t="n"/>
      <c r="EM253" s="79" t="n"/>
      <c r="EN253" s="79" t="n"/>
      <c r="EO253" s="79" t="n"/>
      <c r="EP253" s="79" t="n"/>
      <c r="EQ253" s="79" t="n"/>
      <c r="ER253" s="79" t="n"/>
      <c r="ES253" s="79" t="n"/>
      <c r="ET253" s="79" t="n"/>
      <c r="EU253" s="79" t="n"/>
      <c r="EV253" s="79" t="n"/>
      <c r="EW253" s="79" t="n"/>
      <c r="EX253" s="79" t="n"/>
      <c r="EY253" s="79" t="n"/>
      <c r="EZ253" s="79" t="n"/>
      <c r="FA253" s="79" t="n"/>
      <c r="FB253" s="79" t="n"/>
      <c r="FC253" s="79" t="n"/>
      <c r="FD253" s="79" t="n"/>
      <c r="FE253" s="79" t="n"/>
      <c r="FF253" s="79" t="n"/>
      <c r="FG253" s="79" t="n"/>
      <c r="FH253" s="79" t="n"/>
      <c r="FI253" s="79" t="n"/>
      <c r="FJ253" s="79" t="n"/>
      <c r="FK253" s="79" t="n"/>
      <c r="FL253" s="79" t="n"/>
      <c r="FM253" s="79" t="n"/>
      <c r="FN253" s="79" t="n"/>
      <c r="FQ253" s="78" t="n">
        <v>17</v>
      </c>
      <c r="FR253" s="79" t="n"/>
      <c r="FS253" s="79" t="n"/>
      <c r="FT253" s="79" t="n"/>
      <c r="FU253" s="79" t="n"/>
      <c r="FV253" s="79" t="n"/>
      <c r="FW253" s="79" t="n"/>
      <c r="FX253" s="79" t="n"/>
      <c r="FY253" s="79" t="n"/>
      <c r="FZ253" s="79" t="n"/>
      <c r="GA253" s="79" t="n"/>
      <c r="GB253" s="79" t="n"/>
      <c r="GC253" s="79" t="n"/>
      <c r="GD253" s="79" t="n"/>
      <c r="GE253" s="79" t="n"/>
      <c r="GF253" s="79" t="n"/>
      <c r="GG253" s="79" t="n"/>
      <c r="GH253" s="79" t="n"/>
      <c r="GI253" s="79" t="n"/>
      <c r="GJ253" s="79" t="n"/>
      <c r="GK253" s="79" t="n"/>
      <c r="GL253" s="79" t="n"/>
      <c r="GM253" s="79" t="n"/>
      <c r="GN253" s="79" t="n"/>
      <c r="GO253" s="79" t="n"/>
      <c r="GP253" s="79" t="n"/>
      <c r="GQ253" s="79" t="n"/>
      <c r="GR253" s="79" t="n"/>
      <c r="GS253" s="79" t="n"/>
      <c r="GT253" s="79" t="n"/>
      <c r="GU253" s="79" t="n"/>
      <c r="GV253" s="79" t="n"/>
      <c r="GW253" s="79" t="n"/>
      <c r="GX253" s="79" t="n"/>
      <c r="GY253" s="79" t="n"/>
      <c r="GZ253" s="79" t="n"/>
      <c r="HA253" s="79" t="n"/>
      <c r="HB253" s="79" t="n"/>
      <c r="HC253" s="79" t="n"/>
      <c r="HD253" s="79" t="n"/>
      <c r="HE253" s="79" t="n"/>
      <c r="HH253" s="78" t="n">
        <v>17</v>
      </c>
      <c r="HI253" s="79" t="n"/>
      <c r="HJ253" s="79" t="n"/>
      <c r="HK253" s="79" t="n"/>
      <c r="HL253" s="79" t="n"/>
      <c r="HM253" s="79" t="n"/>
      <c r="HN253" s="79" t="n"/>
      <c r="HO253" s="79" t="n"/>
      <c r="HP253" s="79" t="n"/>
      <c r="HQ253" s="79" t="n"/>
      <c r="HR253" s="79" t="n"/>
      <c r="HS253" s="79" t="n"/>
      <c r="HT253" s="79" t="n"/>
      <c r="HU253" s="79" t="n"/>
      <c r="HV253" s="79" t="n"/>
      <c r="HW253" s="79" t="n"/>
      <c r="HX253" s="79" t="n"/>
      <c r="HY253" s="79" t="n"/>
      <c r="HZ253" s="79" t="n"/>
      <c r="IA253" s="79" t="n"/>
      <c r="IB253" s="79" t="n"/>
      <c r="IC253" s="79" t="n"/>
      <c r="ID253" s="79" t="n"/>
      <c r="IE253" s="79" t="n"/>
      <c r="IF253" s="79" t="n"/>
      <c r="IG253" s="79" t="n"/>
      <c r="IH253" s="79" t="n"/>
      <c r="II253" s="79" t="n"/>
      <c r="IJ253" s="79" t="n"/>
      <c r="IK253" s="79" t="n"/>
      <c r="IL253" s="79" t="n"/>
      <c r="IM253" s="79" t="n"/>
      <c r="IN253" s="79" t="n"/>
      <c r="IO253" s="79" t="n"/>
      <c r="IP253" s="79" t="n"/>
      <c r="IQ253" s="79" t="n"/>
      <c r="IR253" s="79" t="n"/>
      <c r="IS253" s="79" t="n"/>
      <c r="IT253" s="79" t="n"/>
      <c r="IU253" s="79" t="n"/>
      <c r="IV253" s="79" t="n"/>
      <c r="IY253" s="78" t="n">
        <v>17</v>
      </c>
      <c r="IZ253" s="79" t="n"/>
      <c r="JA253" s="79" t="n"/>
      <c r="JB253" s="79" t="n"/>
      <c r="JC253" s="79" t="n"/>
      <c r="JD253" s="79" t="n"/>
      <c r="JE253" s="79" t="n"/>
      <c r="JF253" s="79" t="n"/>
      <c r="JG253" s="79" t="n"/>
      <c r="JH253" s="79" t="n"/>
      <c r="JI253" s="79" t="n"/>
      <c r="JJ253" s="79" t="n"/>
      <c r="JK253" s="79" t="n"/>
      <c r="JL253" s="79" t="n"/>
      <c r="JM253" s="79" t="n"/>
      <c r="JN253" s="79" t="n"/>
      <c r="JO253" s="79" t="n"/>
      <c r="JP253" s="79" t="n"/>
      <c r="JQ253" s="79" t="n"/>
      <c r="JR253" s="79" t="n"/>
      <c r="JS253" s="79" t="n"/>
      <c r="JT253" s="79" t="n"/>
      <c r="JU253" s="79" t="n"/>
      <c r="JV253" s="79" t="n"/>
      <c r="JW253" s="79" t="n"/>
      <c r="JX253" s="79" t="n"/>
      <c r="JY253" s="79" t="n"/>
      <c r="JZ253" s="79" t="n"/>
      <c r="KA253" s="79" t="n"/>
      <c r="KB253" s="79" t="n"/>
      <c r="KC253" s="79" t="n"/>
      <c r="KD253" s="79" t="n"/>
      <c r="KE253" s="79" t="n"/>
      <c r="KF253" s="79" t="n"/>
      <c r="KG253" s="79" t="n"/>
      <c r="KH253" s="79" t="n"/>
      <c r="KI253" s="79" t="n"/>
      <c r="KJ253" s="79" t="n"/>
      <c r="KK253" s="79" t="n"/>
      <c r="KL253" s="79" t="n"/>
      <c r="KM253" s="79" t="n"/>
      <c r="KP253" s="78" t="n">
        <v>17</v>
      </c>
      <c r="KQ253" s="79" t="n"/>
      <c r="KR253" s="79" t="n"/>
      <c r="KS253" s="79" t="n"/>
      <c r="KT253" s="79" t="n"/>
      <c r="KU253" s="79" t="n"/>
      <c r="KV253" s="79" t="n"/>
      <c r="KW253" s="79" t="n"/>
      <c r="KX253" s="79" t="n"/>
      <c r="KY253" s="79" t="n"/>
      <c r="KZ253" s="79" t="n"/>
      <c r="LA253" s="79" t="n"/>
      <c r="LB253" s="79" t="n"/>
      <c r="LC253" s="79" t="n"/>
      <c r="LD253" s="79" t="n"/>
      <c r="LE253" s="79" t="n"/>
      <c r="LF253" s="79" t="n"/>
      <c r="LG253" s="79" t="n"/>
      <c r="LH253" s="79" t="n"/>
      <c r="LI253" s="79" t="n"/>
      <c r="LJ253" s="79" t="n"/>
      <c r="LK253" s="79" t="n"/>
      <c r="LL253" s="79" t="n"/>
      <c r="LM253" s="79" t="n"/>
      <c r="LN253" s="79" t="n"/>
      <c r="LO253" s="79" t="n"/>
      <c r="LP253" s="79" t="n"/>
      <c r="LQ253" s="79" t="n"/>
      <c r="LR253" s="79" t="n"/>
      <c r="LS253" s="79" t="n"/>
      <c r="LT253" s="79" t="n"/>
      <c r="LU253" s="79" t="n"/>
      <c r="LV253" s="79" t="n"/>
      <c r="LW253" s="79" t="n"/>
      <c r="LX253" s="79" t="n"/>
      <c r="LY253" s="79" t="n"/>
      <c r="LZ253" s="79" t="n"/>
      <c r="MA253" s="79" t="n"/>
      <c r="MB253" s="79" t="n"/>
      <c r="MC253" s="79" t="n"/>
      <c r="MD253" s="79" t="n"/>
      <c r="MG253" s="78" t="n">
        <v>17</v>
      </c>
      <c r="MH253" s="79" t="n"/>
      <c r="MI253" s="79" t="n"/>
      <c r="MJ253" s="79" t="n"/>
      <c r="MK253" s="79" t="n"/>
      <c r="ML253" s="79" t="n"/>
      <c r="MM253" s="79" t="n"/>
      <c r="MN253" s="79" t="n"/>
      <c r="MO253" s="79" t="n"/>
      <c r="MP253" s="79" t="n"/>
      <c r="MQ253" s="79" t="n"/>
      <c r="MR253" s="79" t="n"/>
      <c r="MS253" s="79" t="n"/>
      <c r="MT253" s="79" t="n"/>
      <c r="MU253" s="79" t="n"/>
      <c r="MV253" s="79" t="n"/>
      <c r="MW253" s="79" t="n"/>
      <c r="MX253" s="79" t="n"/>
      <c r="MY253" s="79" t="n"/>
      <c r="MZ253" s="79" t="n"/>
      <c r="NA253" s="79" t="n"/>
      <c r="NB253" s="79" t="n"/>
      <c r="NC253" s="79" t="n"/>
      <c r="ND253" s="79" t="n"/>
      <c r="NE253" s="79" t="n"/>
      <c r="NF253" s="79" t="n"/>
      <c r="NG253" s="79" t="n"/>
      <c r="NH253" s="79" t="n"/>
      <c r="NI253" s="79" t="n"/>
      <c r="NJ253" s="79" t="n"/>
      <c r="NK253" s="79" t="n"/>
      <c r="NL253" s="79" t="n"/>
      <c r="NM253" s="79" t="n"/>
      <c r="NN253" s="79" t="n"/>
      <c r="NO253" s="79" t="n"/>
      <c r="NP253" s="79" t="n"/>
      <c r="NQ253" s="79" t="n"/>
      <c r="NR253" s="79" t="n"/>
      <c r="NS253" s="79" t="n"/>
      <c r="NT253" s="79" t="n"/>
      <c r="NU253" s="79" t="n"/>
      <c r="NX253" s="78" t="n">
        <v>17</v>
      </c>
      <c r="NY253" s="79" t="n"/>
      <c r="NZ253" s="79" t="n"/>
      <c r="OA253" s="79" t="n"/>
      <c r="OB253" s="79" t="n"/>
      <c r="OC253" s="79" t="n"/>
      <c r="OD253" s="79" t="n"/>
      <c r="OE253" s="79" t="n"/>
      <c r="OF253" s="79" t="n"/>
      <c r="OG253" s="79" t="n"/>
      <c r="OH253" s="79" t="n"/>
      <c r="OI253" s="79" t="n"/>
      <c r="OJ253" s="79" t="n"/>
      <c r="OK253" s="79" t="n"/>
      <c r="OL253" s="79" t="n"/>
      <c r="OM253" s="79" t="n"/>
      <c r="ON253" s="79" t="n"/>
      <c r="OO253" s="79" t="n"/>
      <c r="OP253" s="79" t="n"/>
      <c r="OQ253" s="79" t="n"/>
      <c r="OR253" s="79" t="n"/>
      <c r="OS253" s="79" t="n"/>
      <c r="OT253" s="79" t="n"/>
      <c r="OU253" s="79" t="n"/>
      <c r="OV253" s="79" t="n"/>
      <c r="OW253" s="79" t="n"/>
      <c r="OX253" s="79" t="n"/>
      <c r="OY253" s="79" t="n"/>
      <c r="OZ253" s="79" t="n"/>
      <c r="PA253" s="79" t="n"/>
      <c r="PB253" s="79" t="n"/>
      <c r="PC253" s="79" t="n"/>
      <c r="PD253" s="79" t="n"/>
      <c r="PE253" s="79" t="n"/>
      <c r="PF253" s="79" t="n"/>
      <c r="PG253" s="79" t="n"/>
      <c r="PH253" s="79" t="n"/>
      <c r="PI253" s="79" t="n"/>
      <c r="PJ253" s="79" t="n"/>
      <c r="PK253" s="79" t="n"/>
      <c r="PL253" s="79" t="n"/>
      <c r="PO253" s="78" t="n">
        <v>17</v>
      </c>
      <c r="PP253" s="79" t="n"/>
      <c r="PQ253" s="79" t="n"/>
      <c r="PR253" s="79" t="n"/>
      <c r="PS253" s="79" t="n"/>
      <c r="PT253" s="79" t="n"/>
      <c r="PU253" s="79" t="n"/>
      <c r="PV253" s="79" t="n"/>
      <c r="PW253" s="79" t="n"/>
      <c r="PX253" s="79" t="n"/>
      <c r="PY253" s="79" t="n"/>
      <c r="PZ253" s="79" t="n"/>
      <c r="QA253" s="79" t="n"/>
      <c r="QB253" s="79" t="n"/>
      <c r="QC253" s="79" t="n"/>
      <c r="QD253" s="79" t="n"/>
      <c r="QE253" s="79" t="n"/>
      <c r="QF253" s="79" t="n"/>
      <c r="QG253" s="79" t="n"/>
      <c r="QH253" s="79" t="n"/>
      <c r="QI253" s="79" t="n"/>
      <c r="QJ253" s="79" t="n"/>
      <c r="QK253" s="79" t="n"/>
      <c r="QL253" s="79" t="n"/>
      <c r="QM253" s="79" t="n"/>
      <c r="QN253" s="79" t="n"/>
      <c r="QO253" s="79" t="n"/>
      <c r="QP253" s="79" t="n"/>
      <c r="QQ253" s="79" t="n"/>
      <c r="QR253" s="79" t="n"/>
      <c r="QS253" s="79" t="n"/>
      <c r="QT253" s="79" t="n"/>
      <c r="QU253" s="79" t="n"/>
      <c r="QV253" s="79" t="n"/>
      <c r="QW253" s="79" t="n"/>
      <c r="QX253" s="79" t="n"/>
      <c r="QY253" s="79" t="n"/>
      <c r="QZ253" s="79" t="n"/>
      <c r="RA253" s="79" t="n"/>
      <c r="RB253" s="79" t="n"/>
      <c r="RC253" s="79" t="n"/>
      <c r="RF253" s="78" t="n">
        <v>17</v>
      </c>
      <c r="RG253" s="79" t="n"/>
      <c r="RH253" s="79" t="n"/>
      <c r="RI253" s="79" t="n"/>
      <c r="RJ253" s="79" t="n"/>
      <c r="RK253" s="79" t="n"/>
      <c r="RL253" s="79" t="n"/>
      <c r="RM253" s="79" t="n"/>
      <c r="RN253" s="79" t="n"/>
      <c r="RO253" s="79" t="n"/>
      <c r="RP253" s="79" t="n"/>
      <c r="RQ253" s="79" t="n"/>
      <c r="RR253" s="79" t="n"/>
      <c r="RS253" s="79" t="n"/>
      <c r="RT253" s="79" t="n"/>
      <c r="RU253" s="79" t="n"/>
      <c r="RV253" s="79" t="n"/>
      <c r="RW253" s="79" t="n"/>
      <c r="RX253" s="79" t="n"/>
      <c r="RY253" s="79" t="n"/>
      <c r="RZ253" s="79" t="n"/>
      <c r="SA253" s="79" t="n"/>
      <c r="SB253" s="79" t="n"/>
      <c r="SC253" s="79" t="n"/>
      <c r="SD253" s="79" t="n"/>
      <c r="SE253" s="79" t="n"/>
      <c r="SF253" s="79" t="n"/>
      <c r="SG253" s="79" t="n"/>
      <c r="SH253" s="79" t="n"/>
      <c r="SI253" s="79" t="n"/>
      <c r="SJ253" s="79" t="n"/>
      <c r="SK253" s="79" t="n"/>
      <c r="SL253" s="79" t="n"/>
      <c r="SM253" s="79" t="n"/>
      <c r="SN253" s="79" t="n"/>
      <c r="SO253" s="79" t="n"/>
      <c r="SP253" s="79" t="n"/>
      <c r="SQ253" s="79" t="n"/>
      <c r="SR253" s="79" t="n"/>
      <c r="SS253" s="79" t="n"/>
      <c r="ST253" s="79" t="n"/>
      <c r="SW253" s="78" t="n">
        <v>17</v>
      </c>
      <c r="SX253" s="79" t="n"/>
      <c r="SY253" s="79" t="n"/>
      <c r="SZ253" s="79" t="n"/>
      <c r="TA253" s="79" t="n"/>
      <c r="TB253" s="79" t="n"/>
      <c r="TC253" s="79" t="n"/>
      <c r="TD253" s="79" t="n"/>
      <c r="TE253" s="79" t="n"/>
      <c r="TF253" s="79" t="n"/>
      <c r="TG253" s="79" t="n"/>
      <c r="TH253" s="79" t="n"/>
      <c r="TI253" s="79" t="n"/>
      <c r="TJ253" s="79" t="n"/>
      <c r="TK253" s="79" t="n"/>
      <c r="TL253" s="79" t="n"/>
      <c r="TM253" s="79" t="n"/>
      <c r="TN253" s="79" t="n"/>
      <c r="TO253" s="79" t="n"/>
      <c r="TP253" s="79" t="n"/>
      <c r="TQ253" s="79" t="n"/>
      <c r="TR253" s="79" t="n"/>
      <c r="TS253" s="79" t="n"/>
      <c r="TT253" s="79" t="n"/>
      <c r="TU253" s="79" t="n"/>
      <c r="TV253" s="79" t="n"/>
      <c r="TW253" s="79" t="n"/>
      <c r="TX253" s="79" t="n"/>
      <c r="TY253" s="79" t="n"/>
      <c r="TZ253" s="79" t="n"/>
      <c r="UA253" s="79" t="n"/>
      <c r="UB253" s="79" t="n"/>
      <c r="UC253" s="79" t="n"/>
      <c r="UD253" s="79" t="n"/>
      <c r="UE253" s="79" t="n"/>
      <c r="UF253" s="79" t="n"/>
      <c r="UG253" s="79" t="n"/>
      <c r="UH253" s="79" t="n"/>
      <c r="UI253" s="79" t="n"/>
      <c r="UJ253" s="79" t="n"/>
      <c r="UK253" s="79" t="n"/>
      <c r="UN253" s="78" t="n">
        <v>17</v>
      </c>
      <c r="UO253" s="79" t="n"/>
      <c r="UP253" s="79" t="n"/>
      <c r="UQ253" s="79" t="n"/>
      <c r="UR253" s="79" t="n"/>
      <c r="US253" s="79" t="n"/>
      <c r="UT253" s="79" t="n"/>
      <c r="UU253" s="79" t="n"/>
      <c r="UV253" s="79" t="n"/>
      <c r="UW253" s="79" t="n"/>
      <c r="UX253" s="79" t="n"/>
      <c r="UY253" s="79" t="n"/>
      <c r="UZ253" s="79" t="n"/>
      <c r="VA253" s="79" t="n"/>
      <c r="VB253" s="79" t="n"/>
      <c r="VC253" s="79" t="n"/>
      <c r="VD253" s="79" t="n"/>
      <c r="VE253" s="79" t="n"/>
      <c r="VF253" s="79" t="n"/>
      <c r="VG253" s="79" t="n"/>
      <c r="VH253" s="79" t="n"/>
      <c r="VI253" s="79" t="n"/>
      <c r="VJ253" s="79" t="n"/>
      <c r="VK253" s="79" t="n"/>
      <c r="VL253" s="79" t="n"/>
      <c r="VM253" s="79" t="n"/>
      <c r="VN253" s="79" t="n"/>
      <c r="VO253" s="79" t="n"/>
      <c r="VP253" s="79" t="n"/>
      <c r="VQ253" s="79" t="n"/>
      <c r="VR253" s="79" t="n"/>
      <c r="VS253" s="79" t="n"/>
      <c r="VT253" s="79" t="n"/>
      <c r="VU253" s="79" t="n"/>
      <c r="VV253" s="79" t="n"/>
      <c r="VW253" s="79" t="n"/>
      <c r="VX253" s="79" t="n"/>
      <c r="VY253" s="79" t="n"/>
      <c r="VZ253" s="79" t="n"/>
      <c r="WA253" s="79" t="n"/>
      <c r="WB253" s="79" t="n"/>
      <c r="WE253" s="78" t="n">
        <v>17</v>
      </c>
      <c r="WF253" s="79" t="n"/>
      <c r="WG253" s="79" t="n"/>
      <c r="WH253" s="79" t="n"/>
      <c r="WI253" s="79" t="n"/>
      <c r="WJ253" s="79" t="n"/>
      <c r="WK253" s="79" t="n"/>
      <c r="WL253" s="79" t="n"/>
      <c r="WM253" s="79" t="n"/>
      <c r="WN253" s="79" t="n"/>
      <c r="WO253" s="79" t="n"/>
      <c r="WP253" s="79" t="n"/>
      <c r="WQ253" s="79" t="n"/>
      <c r="WR253" s="79" t="n"/>
      <c r="WS253" s="79" t="n"/>
      <c r="WT253" s="79" t="n"/>
      <c r="WU253" s="79" t="n"/>
      <c r="WV253" s="79" t="n"/>
      <c r="WW253" s="79" t="n"/>
      <c r="WX253" s="79" t="n"/>
      <c r="WY253" s="79" t="n"/>
      <c r="WZ253" s="79" t="n"/>
      <c r="XA253" s="79" t="n"/>
      <c r="XB253" s="79" t="n"/>
      <c r="XC253" s="79" t="n"/>
      <c r="XD253" s="79" t="n"/>
      <c r="XE253" s="79" t="n"/>
      <c r="XF253" s="79" t="n"/>
      <c r="XG253" s="79" t="n"/>
      <c r="XH253" s="79" t="n"/>
      <c r="XI253" s="79" t="n"/>
      <c r="XJ253" s="79" t="n"/>
      <c r="XK253" s="79" t="n"/>
      <c r="XL253" s="79" t="n"/>
      <c r="XM253" s="79" t="n"/>
      <c r="XN253" s="79" t="n"/>
      <c r="XO253" s="79" t="n"/>
      <c r="XP253" s="79" t="n"/>
      <c r="XQ253" s="79" t="n"/>
      <c r="XR253" s="79" t="n"/>
      <c r="XS253" s="79" t="n"/>
      <c r="XV253" s="78" t="n">
        <v>17</v>
      </c>
      <c r="XW253" s="79" t="n"/>
      <c r="XX253" s="79" t="n"/>
      <c r="XY253" s="79" t="n"/>
      <c r="XZ253" s="79" t="n"/>
      <c r="YA253" s="79" t="n"/>
      <c r="YB253" s="79" t="n"/>
      <c r="YC253" s="79" t="n"/>
      <c r="YD253" s="79" t="n"/>
      <c r="YE253" s="79" t="n"/>
      <c r="YF253" s="79" t="n"/>
      <c r="YG253" s="79" t="n"/>
      <c r="YH253" s="79" t="n"/>
      <c r="YI253" s="79" t="n"/>
      <c r="YJ253" s="79" t="n"/>
      <c r="YK253" s="79" t="n"/>
      <c r="YL253" s="79" t="n"/>
      <c r="YM253" s="79" t="n"/>
      <c r="YN253" s="79" t="n"/>
      <c r="YO253" s="79" t="n"/>
      <c r="YP253" s="79" t="n"/>
      <c r="YQ253" s="79" t="n"/>
      <c r="YR253" s="79" t="n"/>
      <c r="YS253" s="79" t="n"/>
      <c r="YT253" s="79" t="n"/>
      <c r="YU253" s="79" t="n"/>
      <c r="YV253" s="79" t="n"/>
      <c r="YW253" s="79" t="n"/>
      <c r="YX253" s="79" t="n"/>
      <c r="YY253" s="79" t="n"/>
      <c r="YZ253" s="79" t="n"/>
      <c r="ZA253" s="79" t="n"/>
      <c r="ZB253" s="79" t="n"/>
      <c r="ZC253" s="79" t="n"/>
      <c r="ZD253" s="79" t="n"/>
      <c r="ZE253" s="79" t="n"/>
      <c r="ZF253" s="79" t="n"/>
      <c r="ZG253" s="79" t="n"/>
      <c r="ZH253" s="79" t="n"/>
      <c r="ZI253" s="79" t="n"/>
      <c r="ZJ253" s="79" t="n"/>
      <c r="ZM253" s="78" t="n">
        <v>17</v>
      </c>
      <c r="ZN253" s="79" t="n"/>
      <c r="ZO253" s="79" t="n"/>
      <c r="ZP253" s="79" t="n"/>
      <c r="ZQ253" s="79" t="n"/>
      <c r="ZR253" s="79" t="n"/>
      <c r="ZS253" s="79" t="n"/>
      <c r="ZT253" s="79" t="n"/>
      <c r="ZU253" s="79" t="n"/>
      <c r="ZV253" s="79" t="n"/>
      <c r="ZW253" s="79" t="n"/>
      <c r="ZX253" s="79" t="n"/>
      <c r="ZY253" s="79" t="n"/>
      <c r="ZZ253" s="79" t="n"/>
      <c r="AAA253" s="79" t="n"/>
      <c r="AAB253" s="79" t="n"/>
      <c r="AAC253" s="79" t="n"/>
      <c r="AAD253" s="79" t="n"/>
      <c r="AAE253" s="79" t="n"/>
      <c r="AAF253" s="79" t="n"/>
      <c r="AAG253" s="79" t="n"/>
      <c r="AAH253" s="79" t="n"/>
      <c r="AAI253" s="79" t="n"/>
      <c r="AAJ253" s="79" t="n"/>
      <c r="AAK253" s="79" t="n"/>
      <c r="AAL253" s="79" t="n"/>
      <c r="AAM253" s="79" t="n"/>
      <c r="AAN253" s="79" t="n"/>
      <c r="AAO253" s="79" t="n"/>
      <c r="AAP253" s="79" t="n"/>
      <c r="AAQ253" s="79" t="n"/>
      <c r="AAR253" s="79" t="n"/>
      <c r="AAS253" s="79" t="n"/>
      <c r="AAT253" s="79" t="n"/>
      <c r="AAU253" s="79" t="n"/>
      <c r="AAV253" s="79" t="n"/>
      <c r="AAW253" s="79" t="n"/>
      <c r="AAX253" s="79" t="n"/>
      <c r="AAY253" s="79" t="n"/>
      <c r="AAZ253" s="79" t="n"/>
      <c r="ABA253" s="79" t="n"/>
      <c r="ABD253" s="78" t="n">
        <v>17</v>
      </c>
      <c r="ABE253" s="79" t="n"/>
      <c r="ABF253" s="79" t="n"/>
      <c r="ABG253" s="79" t="n"/>
      <c r="ABH253" s="79" t="n"/>
      <c r="ABI253" s="79" t="n"/>
      <c r="ABJ253" s="79" t="n"/>
      <c r="ABK253" s="79" t="n"/>
      <c r="ABL253" s="79" t="n"/>
      <c r="ABM253" s="79" t="n"/>
      <c r="ABN253" s="79" t="n"/>
      <c r="ABO253" s="79" t="n"/>
      <c r="ABP253" s="79" t="n"/>
      <c r="ABQ253" s="79" t="n"/>
      <c r="ABR253" s="79" t="n"/>
      <c r="ABS253" s="79" t="n"/>
      <c r="ABT253" s="79" t="n"/>
      <c r="ABU253" s="79" t="n"/>
      <c r="ABV253" s="79" t="n"/>
      <c r="ABW253" s="79" t="n"/>
      <c r="ABX253" s="79" t="n"/>
      <c r="ABY253" s="79" t="n"/>
      <c r="ABZ253" s="79" t="n"/>
      <c r="ACA253" s="79" t="n"/>
      <c r="ACB253" s="79" t="n"/>
      <c r="ACC253" s="79" t="n"/>
      <c r="ACD253" s="79" t="n"/>
      <c r="ACE253" s="79" t="n"/>
      <c r="ACF253" s="79" t="n"/>
      <c r="ACG253" s="79" t="n"/>
      <c r="ACH253" s="79" t="n"/>
      <c r="ACI253" s="79" t="n"/>
      <c r="ACJ253" s="79" t="n"/>
      <c r="ACK253" s="79" t="n"/>
      <c r="ACL253" s="79" t="n"/>
      <c r="ACM253" s="79" t="n"/>
      <c r="ACN253" s="79" t="n"/>
      <c r="ACO253" s="79" t="n"/>
      <c r="ACP253" s="79" t="n"/>
      <c r="ACQ253" s="79" t="n"/>
      <c r="ACR253" s="79" t="n"/>
      <c r="ACU253" s="78" t="n">
        <v>17</v>
      </c>
      <c r="ACV253" s="79" t="n"/>
      <c r="ACW253" s="79" t="n"/>
      <c r="ACX253" s="79" t="n"/>
      <c r="ACY253" s="79" t="n"/>
      <c r="ACZ253" s="79" t="n"/>
      <c r="ADA253" s="79" t="n"/>
      <c r="ADB253" s="79" t="n"/>
      <c r="ADC253" s="79" t="n"/>
      <c r="ADD253" s="79" t="n"/>
      <c r="ADE253" s="79" t="n"/>
      <c r="ADF253" s="79" t="n"/>
      <c r="ADG253" s="79" t="n"/>
      <c r="ADH253" s="79" t="n"/>
      <c r="ADI253" s="79" t="n"/>
      <c r="ADJ253" s="79" t="n"/>
      <c r="ADK253" s="79" t="n"/>
      <c r="ADL253" s="79" t="n"/>
      <c r="ADM253" s="79" t="n"/>
      <c r="ADN253" s="79" t="n"/>
      <c r="ADO253" s="79" t="n"/>
      <c r="ADP253" s="79" t="n"/>
      <c r="ADQ253" s="79" t="n"/>
      <c r="ADR253" s="79" t="n"/>
      <c r="ADS253" s="79" t="n"/>
      <c r="ADT253" s="79" t="n"/>
      <c r="ADU253" s="79" t="n"/>
      <c r="ADV253" s="79" t="n"/>
      <c r="ADW253" s="79" t="n"/>
      <c r="ADX253" s="79" t="n"/>
      <c r="ADY253" s="79" t="n"/>
      <c r="ADZ253" s="79" t="n"/>
      <c r="AEA253" s="79" t="n"/>
      <c r="AEB253" s="79" t="n"/>
      <c r="AEC253" s="79" t="n"/>
      <c r="AED253" s="79" t="n"/>
      <c r="AEE253" s="79" t="n"/>
      <c r="AEF253" s="79" t="n"/>
      <c r="AEG253" s="79" t="n"/>
      <c r="AEH253" s="79" t="n"/>
      <c r="AEI253" s="79" t="n"/>
      <c r="AEL253" s="78" t="n">
        <v>17</v>
      </c>
      <c r="AEM253" s="79" t="n"/>
      <c r="AEN253" s="79" t="n"/>
      <c r="AEO253" s="79" t="n"/>
      <c r="AEP253" s="79" t="n"/>
      <c r="AEQ253" s="79" t="n"/>
      <c r="AER253" s="79" t="n"/>
      <c r="AES253" s="79" t="n"/>
      <c r="AET253" s="79" t="n"/>
      <c r="AEU253" s="79" t="n"/>
      <c r="AEV253" s="79" t="n"/>
      <c r="AEW253" s="79" t="n"/>
      <c r="AEX253" s="79" t="n"/>
      <c r="AEY253" s="79" t="n"/>
      <c r="AEZ253" s="79" t="n"/>
      <c r="AFA253" s="79" t="n"/>
      <c r="AFB253" s="79" t="n"/>
      <c r="AFC253" s="79" t="n"/>
      <c r="AFD253" s="79" t="n"/>
      <c r="AFE253" s="79" t="n"/>
      <c r="AFF253" s="79" t="n"/>
      <c r="AFG253" s="79" t="n"/>
      <c r="AFH253" s="79" t="n"/>
      <c r="AFI253" s="79" t="n"/>
      <c r="AFJ253" s="79" t="n"/>
      <c r="AFK253" s="79" t="n"/>
      <c r="AFL253" s="79" t="n"/>
      <c r="AFM253" s="79" t="n"/>
      <c r="AFN253" s="79" t="n"/>
      <c r="AFO253" s="79" t="n"/>
      <c r="AFP253" s="79" t="n"/>
      <c r="AFQ253" s="79" t="n"/>
      <c r="AFR253" s="79" t="n"/>
      <c r="AFS253" s="79" t="n"/>
      <c r="AFT253" s="79" t="n"/>
      <c r="AFU253" s="79" t="n"/>
      <c r="AFV253" s="79" t="n"/>
      <c r="AFW253" s="79" t="n"/>
      <c r="AFX253" s="79" t="n"/>
      <c r="AFY253" s="79" t="n"/>
      <c r="AFZ253" s="79" t="n"/>
    </row>
    <row r="254">
      <c r="A254" s="78" t="n">
        <v>18</v>
      </c>
      <c r="B254" s="79" t="n"/>
      <c r="C254" s="79" t="n"/>
      <c r="D254" s="79" t="n"/>
      <c r="E254" s="79" t="n"/>
      <c r="F254" s="79" t="n"/>
      <c r="G254" s="79" t="n"/>
      <c r="H254" s="79" t="n"/>
      <c r="I254" s="79" t="n"/>
      <c r="J254" s="79" t="n"/>
      <c r="K254" s="79" t="n"/>
      <c r="L254" s="79" t="n"/>
      <c r="M254" s="79" t="n"/>
      <c r="N254" s="79" t="n"/>
      <c r="O254" s="79" t="n"/>
      <c r="P254" s="79" t="n"/>
      <c r="Q254" s="79" t="n"/>
      <c r="R254" s="79" t="n"/>
      <c r="S254" s="79" t="n"/>
      <c r="T254" s="79" t="n"/>
      <c r="U254" s="79" t="n"/>
      <c r="V254" s="79" t="n"/>
      <c r="W254" s="79" t="n"/>
      <c r="X254" s="79" t="n"/>
      <c r="Y254" s="79" t="n"/>
      <c r="Z254" s="79" t="n"/>
      <c r="AA254" s="79" t="n"/>
      <c r="AB254" s="79" t="n"/>
      <c r="AC254" s="79" t="n"/>
      <c r="AD254" s="79" t="n"/>
      <c r="AE254" s="79" t="n"/>
      <c r="AF254" s="79" t="n"/>
      <c r="AG254" s="79" t="n"/>
      <c r="AH254" s="79" t="n"/>
      <c r="AI254" s="79" t="n"/>
      <c r="AJ254" s="79" t="n"/>
      <c r="AK254" s="79" t="n"/>
      <c r="AL254" s="79" t="n"/>
      <c r="AM254" s="79" t="n"/>
      <c r="AN254" s="79" t="n"/>
      <c r="AO254" s="79" t="n"/>
      <c r="AR254" s="78" t="n">
        <v>18</v>
      </c>
      <c r="AS254" s="79" t="n"/>
      <c r="AT254" s="79" t="n"/>
      <c r="AU254" s="79" t="n"/>
      <c r="AV254" s="79" t="n"/>
      <c r="AW254" s="79" t="n"/>
      <c r="AX254" s="79" t="n"/>
      <c r="AY254" s="79" t="n"/>
      <c r="AZ254" s="79" t="n"/>
      <c r="BA254" s="79" t="n"/>
      <c r="BB254" s="79" t="n"/>
      <c r="BC254" s="79" t="n"/>
      <c r="BD254" s="79" t="n"/>
      <c r="BE254" s="79" t="n"/>
      <c r="BF254" s="79" t="n"/>
      <c r="BG254" s="79" t="n"/>
      <c r="BH254" s="79" t="n"/>
      <c r="BI254" s="79" t="n"/>
      <c r="BJ254" s="79" t="n"/>
      <c r="BK254" s="79" t="n"/>
      <c r="BL254" s="79" t="n"/>
      <c r="BM254" s="79" t="n"/>
      <c r="BN254" s="79" t="n"/>
      <c r="BO254" s="79" t="n"/>
      <c r="BP254" s="79" t="n"/>
      <c r="BQ254" s="79" t="n"/>
      <c r="BR254" s="79" t="n"/>
      <c r="BS254" s="79" t="n"/>
      <c r="BT254" s="79" t="n"/>
      <c r="BU254" s="79" t="n"/>
      <c r="BV254" s="79" t="n"/>
      <c r="BW254" s="79" t="n"/>
      <c r="BX254" s="79" t="n"/>
      <c r="BY254" s="79" t="n"/>
      <c r="BZ254" s="79" t="n"/>
      <c r="CA254" s="79" t="n"/>
      <c r="CB254" s="79" t="n"/>
      <c r="CC254" s="79" t="n"/>
      <c r="CD254" s="79" t="n"/>
      <c r="CE254" s="79" t="n"/>
      <c r="CF254" s="79" t="n"/>
      <c r="CI254" s="78" t="n">
        <v>18</v>
      </c>
      <c r="CJ254" s="79" t="n"/>
      <c r="CK254" s="79" t="n"/>
      <c r="CL254" s="79" t="n"/>
      <c r="CM254" s="79" t="n"/>
      <c r="CN254" s="79" t="n"/>
      <c r="CO254" s="79" t="n"/>
      <c r="CP254" s="79" t="n"/>
      <c r="CQ254" s="79" t="n"/>
      <c r="CR254" s="79" t="n"/>
      <c r="CS254" s="79" t="n"/>
      <c r="CT254" s="79" t="n"/>
      <c r="CU254" s="79" t="n"/>
      <c r="CV254" s="79" t="n"/>
      <c r="CW254" s="79" t="n"/>
      <c r="CX254" s="79" t="n"/>
      <c r="CY254" s="79" t="n"/>
      <c r="CZ254" s="79" t="n"/>
      <c r="DA254" s="79" t="n"/>
      <c r="DB254" s="79" t="n"/>
      <c r="DC254" s="79" t="n"/>
      <c r="DD254" s="79" t="n"/>
      <c r="DE254" s="79" t="n"/>
      <c r="DF254" s="79" t="n"/>
      <c r="DG254" s="79" t="n"/>
      <c r="DH254" s="79" t="n"/>
      <c r="DI254" s="79" t="n"/>
      <c r="DJ254" s="79" t="n"/>
      <c r="DK254" s="79" t="n"/>
      <c r="DL254" s="79" t="n"/>
      <c r="DM254" s="79" t="n"/>
      <c r="DN254" s="79" t="n"/>
      <c r="DO254" s="79" t="n"/>
      <c r="DP254" s="79" t="n"/>
      <c r="DQ254" s="79" t="n"/>
      <c r="DR254" s="79" t="n"/>
      <c r="DS254" s="79" t="n"/>
      <c r="DT254" s="79" t="n"/>
      <c r="DU254" s="79" t="n"/>
      <c r="DV254" s="79" t="n"/>
      <c r="DW254" s="79" t="n"/>
      <c r="DZ254" s="78" t="n">
        <v>18</v>
      </c>
      <c r="EA254" s="79" t="n"/>
      <c r="EB254" s="79" t="n"/>
      <c r="EC254" s="79" t="n"/>
      <c r="ED254" s="79" t="n"/>
      <c r="EE254" s="79" t="n"/>
      <c r="EF254" s="79" t="n"/>
      <c r="EG254" s="79" t="n"/>
      <c r="EH254" s="79" t="n"/>
      <c r="EI254" s="79" t="n"/>
      <c r="EJ254" s="79" t="n"/>
      <c r="EK254" s="79" t="n"/>
      <c r="EL254" s="79" t="n"/>
      <c r="EM254" s="79" t="n"/>
      <c r="EN254" s="79" t="n"/>
      <c r="EO254" s="79" t="n"/>
      <c r="EP254" s="79" t="n"/>
      <c r="EQ254" s="79" t="n"/>
      <c r="ER254" s="79" t="n"/>
      <c r="ES254" s="79" t="n"/>
      <c r="ET254" s="79" t="n"/>
      <c r="EU254" s="79" t="n"/>
      <c r="EV254" s="79" t="n"/>
      <c r="EW254" s="79" t="n"/>
      <c r="EX254" s="79" t="n"/>
      <c r="EY254" s="79" t="n"/>
      <c r="EZ254" s="79" t="n"/>
      <c r="FA254" s="79" t="n"/>
      <c r="FB254" s="79" t="n"/>
      <c r="FC254" s="79" t="n"/>
      <c r="FD254" s="79" t="n"/>
      <c r="FE254" s="79" t="n"/>
      <c r="FF254" s="79" t="n"/>
      <c r="FG254" s="79" t="n"/>
      <c r="FH254" s="79" t="n"/>
      <c r="FI254" s="79" t="n"/>
      <c r="FJ254" s="79" t="n"/>
      <c r="FK254" s="79" t="n"/>
      <c r="FL254" s="79" t="n"/>
      <c r="FM254" s="79" t="n"/>
      <c r="FN254" s="79" t="n"/>
      <c r="FQ254" s="78" t="n">
        <v>18</v>
      </c>
      <c r="FR254" s="79" t="n"/>
      <c r="FS254" s="79" t="n"/>
      <c r="FT254" s="79" t="n"/>
      <c r="FU254" s="79" t="n"/>
      <c r="FV254" s="79" t="n"/>
      <c r="FW254" s="79" t="n"/>
      <c r="FX254" s="79" t="n"/>
      <c r="FY254" s="79" t="n"/>
      <c r="FZ254" s="79" t="n"/>
      <c r="GA254" s="79" t="n"/>
      <c r="GB254" s="79" t="n"/>
      <c r="GC254" s="79" t="n"/>
      <c r="GD254" s="79" t="n"/>
      <c r="GE254" s="79" t="n"/>
      <c r="GF254" s="79" t="n"/>
      <c r="GG254" s="79" t="n"/>
      <c r="GH254" s="79" t="n"/>
      <c r="GI254" s="79" t="n"/>
      <c r="GJ254" s="79" t="n"/>
      <c r="GK254" s="79" t="n"/>
      <c r="GL254" s="79" t="n"/>
      <c r="GM254" s="79" t="n"/>
      <c r="GN254" s="79" t="n"/>
      <c r="GO254" s="79" t="n"/>
      <c r="GP254" s="79" t="n"/>
      <c r="GQ254" s="79" t="n"/>
      <c r="GR254" s="79" t="n"/>
      <c r="GS254" s="79" t="n"/>
      <c r="GT254" s="79" t="n"/>
      <c r="GU254" s="79" t="n"/>
      <c r="GV254" s="79" t="n"/>
      <c r="GW254" s="79" t="n"/>
      <c r="GX254" s="79" t="n"/>
      <c r="GY254" s="79" t="n"/>
      <c r="GZ254" s="79" t="n"/>
      <c r="HA254" s="79" t="n"/>
      <c r="HB254" s="79" t="n"/>
      <c r="HC254" s="79" t="n"/>
      <c r="HD254" s="79" t="n"/>
      <c r="HE254" s="79" t="n"/>
      <c r="HH254" s="78" t="n">
        <v>18</v>
      </c>
      <c r="HI254" s="79" t="n"/>
      <c r="HJ254" s="79" t="n"/>
      <c r="HK254" s="79" t="n"/>
      <c r="HL254" s="79" t="n"/>
      <c r="HM254" s="79" t="n"/>
      <c r="HN254" s="79" t="n"/>
      <c r="HO254" s="79" t="n"/>
      <c r="HP254" s="79" t="n"/>
      <c r="HQ254" s="79" t="n"/>
      <c r="HR254" s="79" t="n"/>
      <c r="HS254" s="79" t="n"/>
      <c r="HT254" s="79" t="n"/>
      <c r="HU254" s="79" t="n"/>
      <c r="HV254" s="79" t="n"/>
      <c r="HW254" s="79" t="n"/>
      <c r="HX254" s="79" t="n"/>
      <c r="HY254" s="79" t="n"/>
      <c r="HZ254" s="79" t="n"/>
      <c r="IA254" s="79" t="n"/>
      <c r="IB254" s="79" t="n"/>
      <c r="IC254" s="79" t="n"/>
      <c r="ID254" s="79" t="n"/>
      <c r="IE254" s="79" t="n"/>
      <c r="IF254" s="79" t="n"/>
      <c r="IG254" s="79" t="n"/>
      <c r="IH254" s="79" t="n"/>
      <c r="II254" s="79" t="n"/>
      <c r="IJ254" s="79" t="n"/>
      <c r="IK254" s="79" t="n"/>
      <c r="IL254" s="79" t="n"/>
      <c r="IM254" s="79" t="n"/>
      <c r="IN254" s="79" t="n"/>
      <c r="IO254" s="79" t="n"/>
      <c r="IP254" s="79" t="n"/>
      <c r="IQ254" s="79" t="n"/>
      <c r="IR254" s="79" t="n"/>
      <c r="IS254" s="79" t="n"/>
      <c r="IT254" s="79" t="n"/>
      <c r="IU254" s="79" t="n"/>
      <c r="IV254" s="79" t="n"/>
      <c r="IY254" s="78" t="n">
        <v>18</v>
      </c>
      <c r="IZ254" s="79" t="n"/>
      <c r="JA254" s="79" t="n"/>
      <c r="JB254" s="79" t="n"/>
      <c r="JC254" s="79" t="n"/>
      <c r="JD254" s="79" t="n"/>
      <c r="JE254" s="79" t="n"/>
      <c r="JF254" s="79" t="n"/>
      <c r="JG254" s="79" t="n"/>
      <c r="JH254" s="79" t="n"/>
      <c r="JI254" s="79" t="n"/>
      <c r="JJ254" s="79" t="n"/>
      <c r="JK254" s="79" t="n"/>
      <c r="JL254" s="79" t="n"/>
      <c r="JM254" s="79" t="n"/>
      <c r="JN254" s="79" t="n"/>
      <c r="JO254" s="79" t="n"/>
      <c r="JP254" s="79" t="n"/>
      <c r="JQ254" s="79" t="n"/>
      <c r="JR254" s="79" t="n"/>
      <c r="JS254" s="79" t="n"/>
      <c r="JT254" s="79" t="n"/>
      <c r="JU254" s="79" t="n"/>
      <c r="JV254" s="79" t="n"/>
      <c r="JW254" s="79" t="n"/>
      <c r="JX254" s="79" t="n"/>
      <c r="JY254" s="79" t="n"/>
      <c r="JZ254" s="79" t="n"/>
      <c r="KA254" s="79" t="n"/>
      <c r="KB254" s="79" t="n"/>
      <c r="KC254" s="79" t="n"/>
      <c r="KD254" s="79" t="n"/>
      <c r="KE254" s="79" t="n"/>
      <c r="KF254" s="79" t="n"/>
      <c r="KG254" s="79" t="n"/>
      <c r="KH254" s="79" t="n"/>
      <c r="KI254" s="79" t="n"/>
      <c r="KJ254" s="79" t="n"/>
      <c r="KK254" s="79" t="n"/>
      <c r="KL254" s="79" t="n"/>
      <c r="KM254" s="79" t="n"/>
      <c r="KP254" s="78" t="n">
        <v>18</v>
      </c>
      <c r="KQ254" s="79" t="n"/>
      <c r="KR254" s="79" t="n"/>
      <c r="KS254" s="79" t="n"/>
      <c r="KT254" s="79" t="n"/>
      <c r="KU254" s="79" t="n"/>
      <c r="KV254" s="79" t="n"/>
      <c r="KW254" s="79" t="n"/>
      <c r="KX254" s="79" t="n"/>
      <c r="KY254" s="79" t="n"/>
      <c r="KZ254" s="79" t="n"/>
      <c r="LA254" s="79" t="n"/>
      <c r="LB254" s="79" t="n"/>
      <c r="LC254" s="79" t="n"/>
      <c r="LD254" s="79" t="n"/>
      <c r="LE254" s="79" t="n"/>
      <c r="LF254" s="79" t="n"/>
      <c r="LG254" s="79" t="n"/>
      <c r="LH254" s="79" t="n"/>
      <c r="LI254" s="79" t="n"/>
      <c r="LJ254" s="79" t="n"/>
      <c r="LK254" s="79" t="n"/>
      <c r="LL254" s="79" t="n"/>
      <c r="LM254" s="79" t="n"/>
      <c r="LN254" s="79" t="n"/>
      <c r="LO254" s="79" t="n"/>
      <c r="LP254" s="79" t="n"/>
      <c r="LQ254" s="79" t="n"/>
      <c r="LR254" s="79" t="n"/>
      <c r="LS254" s="79" t="n"/>
      <c r="LT254" s="79" t="n"/>
      <c r="LU254" s="79" t="n"/>
      <c r="LV254" s="79" t="n"/>
      <c r="LW254" s="79" t="n"/>
      <c r="LX254" s="79" t="n"/>
      <c r="LY254" s="79" t="n"/>
      <c r="LZ254" s="79" t="n"/>
      <c r="MA254" s="79" t="n"/>
      <c r="MB254" s="79" t="n"/>
      <c r="MC254" s="79" t="n"/>
      <c r="MD254" s="79" t="n"/>
      <c r="MG254" s="78" t="n">
        <v>18</v>
      </c>
      <c r="MH254" s="79" t="n"/>
      <c r="MI254" s="79" t="n"/>
      <c r="MJ254" s="79" t="n"/>
      <c r="MK254" s="79" t="n"/>
      <c r="ML254" s="79" t="n"/>
      <c r="MM254" s="79" t="n"/>
      <c r="MN254" s="79" t="n"/>
      <c r="MO254" s="79" t="n"/>
      <c r="MP254" s="79" t="n"/>
      <c r="MQ254" s="79" t="n"/>
      <c r="MR254" s="79" t="n"/>
      <c r="MS254" s="79" t="n"/>
      <c r="MT254" s="79" t="n"/>
      <c r="MU254" s="79" t="n"/>
      <c r="MV254" s="79" t="n"/>
      <c r="MW254" s="79" t="n"/>
      <c r="MX254" s="79" t="n"/>
      <c r="MY254" s="79" t="n"/>
      <c r="MZ254" s="79" t="n"/>
      <c r="NA254" s="79" t="n"/>
      <c r="NB254" s="79" t="n"/>
      <c r="NC254" s="79" t="n"/>
      <c r="ND254" s="79" t="n"/>
      <c r="NE254" s="79" t="n"/>
      <c r="NF254" s="79" t="n"/>
      <c r="NG254" s="79" t="n"/>
      <c r="NH254" s="79" t="n"/>
      <c r="NI254" s="79" t="n"/>
      <c r="NJ254" s="79" t="n"/>
      <c r="NK254" s="79" t="n"/>
      <c r="NL254" s="79" t="n"/>
      <c r="NM254" s="79" t="n"/>
      <c r="NN254" s="79" t="n"/>
      <c r="NO254" s="79" t="n"/>
      <c r="NP254" s="79" t="n"/>
      <c r="NQ254" s="79" t="n"/>
      <c r="NR254" s="79" t="n"/>
      <c r="NS254" s="79" t="n"/>
      <c r="NT254" s="79" t="n"/>
      <c r="NU254" s="79" t="n"/>
      <c r="NX254" s="78" t="n">
        <v>18</v>
      </c>
      <c r="NY254" s="79" t="n"/>
      <c r="NZ254" s="79" t="n"/>
      <c r="OA254" s="79" t="n"/>
      <c r="OB254" s="79" t="n"/>
      <c r="OC254" s="79" t="n"/>
      <c r="OD254" s="79" t="n"/>
      <c r="OE254" s="79" t="n"/>
      <c r="OF254" s="79" t="n"/>
      <c r="OG254" s="79" t="n"/>
      <c r="OH254" s="79" t="n"/>
      <c r="OI254" s="79" t="n"/>
      <c r="OJ254" s="79" t="n"/>
      <c r="OK254" s="79" t="n"/>
      <c r="OL254" s="79" t="n"/>
      <c r="OM254" s="79" t="n"/>
      <c r="ON254" s="79" t="n"/>
      <c r="OO254" s="79" t="n"/>
      <c r="OP254" s="79" t="n"/>
      <c r="OQ254" s="79" t="n"/>
      <c r="OR254" s="79" t="n"/>
      <c r="OS254" s="79" t="n"/>
      <c r="OT254" s="79" t="n"/>
      <c r="OU254" s="79" t="n"/>
      <c r="OV254" s="79" t="n"/>
      <c r="OW254" s="79" t="n"/>
      <c r="OX254" s="79" t="n"/>
      <c r="OY254" s="79" t="n"/>
      <c r="OZ254" s="79" t="n"/>
      <c r="PA254" s="79" t="n"/>
      <c r="PB254" s="79" t="n"/>
      <c r="PC254" s="79" t="n"/>
      <c r="PD254" s="79" t="n"/>
      <c r="PE254" s="79" t="n"/>
      <c r="PF254" s="79" t="n"/>
      <c r="PG254" s="79" t="n"/>
      <c r="PH254" s="79" t="n"/>
      <c r="PI254" s="79" t="n"/>
      <c r="PJ254" s="79" t="n"/>
      <c r="PK254" s="79" t="n"/>
      <c r="PL254" s="79" t="n"/>
      <c r="PO254" s="78" t="n">
        <v>18</v>
      </c>
      <c r="PP254" s="79" t="n"/>
      <c r="PQ254" s="79" t="n"/>
      <c r="PR254" s="79" t="n"/>
      <c r="PS254" s="79" t="n"/>
      <c r="PT254" s="79" t="n"/>
      <c r="PU254" s="79" t="n"/>
      <c r="PV254" s="79" t="n"/>
      <c r="PW254" s="79" t="n"/>
      <c r="PX254" s="79" t="n"/>
      <c r="PY254" s="79" t="n"/>
      <c r="PZ254" s="79" t="n"/>
      <c r="QA254" s="79" t="n"/>
      <c r="QB254" s="79" t="n"/>
      <c r="QC254" s="79" t="n"/>
      <c r="QD254" s="79" t="n"/>
      <c r="QE254" s="79" t="n"/>
      <c r="QF254" s="79" t="n"/>
      <c r="QG254" s="79" t="n"/>
      <c r="QH254" s="79" t="n"/>
      <c r="QI254" s="79" t="n"/>
      <c r="QJ254" s="79" t="n"/>
      <c r="QK254" s="79" t="n"/>
      <c r="QL254" s="79" t="n"/>
      <c r="QM254" s="79" t="n"/>
      <c r="QN254" s="79" t="n"/>
      <c r="QO254" s="79" t="n"/>
      <c r="QP254" s="79" t="n"/>
      <c r="QQ254" s="79" t="n"/>
      <c r="QR254" s="79" t="n"/>
      <c r="QS254" s="79" t="n"/>
      <c r="QT254" s="79" t="n"/>
      <c r="QU254" s="79" t="n"/>
      <c r="QV254" s="79" t="n"/>
      <c r="QW254" s="79" t="n"/>
      <c r="QX254" s="79" t="n"/>
      <c r="QY254" s="79" t="n"/>
      <c r="QZ254" s="79" t="n"/>
      <c r="RA254" s="79" t="n"/>
      <c r="RB254" s="79" t="n"/>
      <c r="RC254" s="79" t="n"/>
      <c r="RF254" s="78" t="n">
        <v>18</v>
      </c>
      <c r="RG254" s="79" t="n"/>
      <c r="RH254" s="79" t="n"/>
      <c r="RI254" s="79" t="n"/>
      <c r="RJ254" s="79" t="n"/>
      <c r="RK254" s="79" t="n"/>
      <c r="RL254" s="79" t="n"/>
      <c r="RM254" s="79" t="n"/>
      <c r="RN254" s="79" t="n"/>
      <c r="RO254" s="79" t="n"/>
      <c r="RP254" s="79" t="n"/>
      <c r="RQ254" s="79" t="n"/>
      <c r="RR254" s="79" t="n"/>
      <c r="RS254" s="79" t="n"/>
      <c r="RT254" s="79" t="n"/>
      <c r="RU254" s="79" t="n"/>
      <c r="RV254" s="79" t="n"/>
      <c r="RW254" s="79" t="n"/>
      <c r="RX254" s="79" t="n"/>
      <c r="RY254" s="79" t="n"/>
      <c r="RZ254" s="79" t="n"/>
      <c r="SA254" s="79" t="n"/>
      <c r="SB254" s="79" t="n"/>
      <c r="SC254" s="79" t="n"/>
      <c r="SD254" s="79" t="n"/>
      <c r="SE254" s="79" t="n"/>
      <c r="SF254" s="79" t="n"/>
      <c r="SG254" s="79" t="n"/>
      <c r="SH254" s="79" t="n"/>
      <c r="SI254" s="79" t="n"/>
      <c r="SJ254" s="79" t="n"/>
      <c r="SK254" s="79" t="n"/>
      <c r="SL254" s="79" t="n"/>
      <c r="SM254" s="79" t="n"/>
      <c r="SN254" s="79" t="n"/>
      <c r="SO254" s="79" t="n"/>
      <c r="SP254" s="79" t="n"/>
      <c r="SQ254" s="79" t="n"/>
      <c r="SR254" s="79" t="n"/>
      <c r="SS254" s="79" t="n"/>
      <c r="ST254" s="79" t="n"/>
      <c r="SW254" s="78" t="n">
        <v>18</v>
      </c>
      <c r="SX254" s="79" t="n"/>
      <c r="SY254" s="79" t="n"/>
      <c r="SZ254" s="79" t="n"/>
      <c r="TA254" s="79" t="n"/>
      <c r="TB254" s="79" t="n"/>
      <c r="TC254" s="79" t="n"/>
      <c r="TD254" s="79" t="n"/>
      <c r="TE254" s="79" t="n"/>
      <c r="TF254" s="79" t="n"/>
      <c r="TG254" s="79" t="n"/>
      <c r="TH254" s="79" t="n"/>
      <c r="TI254" s="79" t="n"/>
      <c r="TJ254" s="79" t="n"/>
      <c r="TK254" s="79" t="n"/>
      <c r="TL254" s="79" t="n"/>
      <c r="TM254" s="79" t="n"/>
      <c r="TN254" s="79" t="n"/>
      <c r="TO254" s="79" t="n"/>
      <c r="TP254" s="79" t="n"/>
      <c r="TQ254" s="79" t="n"/>
      <c r="TR254" s="79" t="n"/>
      <c r="TS254" s="79" t="n"/>
      <c r="TT254" s="79" t="n"/>
      <c r="TU254" s="79" t="n"/>
      <c r="TV254" s="79" t="n"/>
      <c r="TW254" s="79" t="n"/>
      <c r="TX254" s="79" t="n"/>
      <c r="TY254" s="79" t="n"/>
      <c r="TZ254" s="79" t="n"/>
      <c r="UA254" s="79" t="n"/>
      <c r="UB254" s="79" t="n"/>
      <c r="UC254" s="79" t="n"/>
      <c r="UD254" s="79" t="n"/>
      <c r="UE254" s="79" t="n"/>
      <c r="UF254" s="79" t="n"/>
      <c r="UG254" s="79" t="n"/>
      <c r="UH254" s="79" t="n"/>
      <c r="UI254" s="79" t="n"/>
      <c r="UJ254" s="79" t="n"/>
      <c r="UK254" s="79" t="n"/>
      <c r="UN254" s="78" t="n">
        <v>18</v>
      </c>
      <c r="UO254" s="79" t="n"/>
      <c r="UP254" s="79" t="n"/>
      <c r="UQ254" s="79" t="n"/>
      <c r="UR254" s="79" t="n"/>
      <c r="US254" s="79" t="n"/>
      <c r="UT254" s="79" t="n"/>
      <c r="UU254" s="79" t="n"/>
      <c r="UV254" s="79" t="n"/>
      <c r="UW254" s="79" t="n"/>
      <c r="UX254" s="79" t="n"/>
      <c r="UY254" s="79" t="n"/>
      <c r="UZ254" s="79" t="n"/>
      <c r="VA254" s="79" t="n"/>
      <c r="VB254" s="79" t="n"/>
      <c r="VC254" s="79" t="n"/>
      <c r="VD254" s="79" t="n"/>
      <c r="VE254" s="79" t="n"/>
      <c r="VF254" s="79" t="n"/>
      <c r="VG254" s="79" t="n"/>
      <c r="VH254" s="79" t="n"/>
      <c r="VI254" s="79" t="n"/>
      <c r="VJ254" s="79" t="n"/>
      <c r="VK254" s="79" t="n"/>
      <c r="VL254" s="79" t="n"/>
      <c r="VM254" s="79" t="n"/>
      <c r="VN254" s="79" t="n"/>
      <c r="VO254" s="79" t="n"/>
      <c r="VP254" s="79" t="n"/>
      <c r="VQ254" s="79" t="n"/>
      <c r="VR254" s="79" t="n"/>
      <c r="VS254" s="79" t="n"/>
      <c r="VT254" s="79" t="n"/>
      <c r="VU254" s="79" t="n"/>
      <c r="VV254" s="79" t="n"/>
      <c r="VW254" s="79" t="n"/>
      <c r="VX254" s="79" t="n"/>
      <c r="VY254" s="79" t="n"/>
      <c r="VZ254" s="79" t="n"/>
      <c r="WA254" s="79" t="n"/>
      <c r="WB254" s="79" t="n"/>
      <c r="WE254" s="78" t="n">
        <v>18</v>
      </c>
      <c r="WF254" s="79" t="n"/>
      <c r="WG254" s="79" t="n"/>
      <c r="WH254" s="79" t="n"/>
      <c r="WI254" s="79" t="n"/>
      <c r="WJ254" s="79" t="n"/>
      <c r="WK254" s="79" t="n"/>
      <c r="WL254" s="79" t="n"/>
      <c r="WM254" s="79" t="n"/>
      <c r="WN254" s="79" t="n"/>
      <c r="WO254" s="79" t="n"/>
      <c r="WP254" s="79" t="n"/>
      <c r="WQ254" s="79" t="n"/>
      <c r="WR254" s="79" t="n"/>
      <c r="WS254" s="79" t="n"/>
      <c r="WT254" s="79" t="n"/>
      <c r="WU254" s="79" t="n"/>
      <c r="WV254" s="79" t="n"/>
      <c r="WW254" s="79" t="n"/>
      <c r="WX254" s="79" t="n"/>
      <c r="WY254" s="79" t="n"/>
      <c r="WZ254" s="79" t="n"/>
      <c r="XA254" s="79" t="n"/>
      <c r="XB254" s="79" t="n"/>
      <c r="XC254" s="79" t="n"/>
      <c r="XD254" s="79" t="n"/>
      <c r="XE254" s="79" t="n"/>
      <c r="XF254" s="79" t="n"/>
      <c r="XG254" s="79" t="n"/>
      <c r="XH254" s="79" t="n"/>
      <c r="XI254" s="79" t="n"/>
      <c r="XJ254" s="79" t="n"/>
      <c r="XK254" s="79" t="n"/>
      <c r="XL254" s="79" t="n"/>
      <c r="XM254" s="79" t="n"/>
      <c r="XN254" s="79" t="n"/>
      <c r="XO254" s="79" t="n"/>
      <c r="XP254" s="79" t="n"/>
      <c r="XQ254" s="79" t="n"/>
      <c r="XR254" s="79" t="n"/>
      <c r="XS254" s="79" t="n"/>
      <c r="XV254" s="78" t="n">
        <v>18</v>
      </c>
      <c r="XW254" s="79" t="n"/>
      <c r="XX254" s="79" t="n"/>
      <c r="XY254" s="79" t="n"/>
      <c r="XZ254" s="79" t="n"/>
      <c r="YA254" s="79" t="n"/>
      <c r="YB254" s="79" t="n"/>
      <c r="YC254" s="79" t="n"/>
      <c r="YD254" s="79" t="n"/>
      <c r="YE254" s="79" t="n"/>
      <c r="YF254" s="79" t="n"/>
      <c r="YG254" s="79" t="n"/>
      <c r="YH254" s="79" t="n"/>
      <c r="YI254" s="79" t="n"/>
      <c r="YJ254" s="79" t="n"/>
      <c r="YK254" s="79" t="n"/>
      <c r="YL254" s="79" t="n"/>
      <c r="YM254" s="79" t="n"/>
      <c r="YN254" s="79" t="n"/>
      <c r="YO254" s="79" t="n"/>
      <c r="YP254" s="79" t="n"/>
      <c r="YQ254" s="79" t="n"/>
      <c r="YR254" s="79" t="n"/>
      <c r="YS254" s="79" t="n"/>
      <c r="YT254" s="79" t="n"/>
      <c r="YU254" s="79" t="n"/>
      <c r="YV254" s="79" t="n"/>
      <c r="YW254" s="79" t="n"/>
      <c r="YX254" s="79" t="n"/>
      <c r="YY254" s="79" t="n"/>
      <c r="YZ254" s="79" t="n"/>
      <c r="ZA254" s="79" t="n"/>
      <c r="ZB254" s="79" t="n"/>
      <c r="ZC254" s="79" t="n"/>
      <c r="ZD254" s="79" t="n"/>
      <c r="ZE254" s="79" t="n"/>
      <c r="ZF254" s="79" t="n"/>
      <c r="ZG254" s="79" t="n"/>
      <c r="ZH254" s="79" t="n"/>
      <c r="ZI254" s="79" t="n"/>
      <c r="ZJ254" s="79" t="n"/>
      <c r="ZM254" s="78" t="n">
        <v>18</v>
      </c>
      <c r="ZN254" s="79" t="n"/>
      <c r="ZO254" s="79" t="n"/>
      <c r="ZP254" s="79" t="n"/>
      <c r="ZQ254" s="79" t="n"/>
      <c r="ZR254" s="79" t="n"/>
      <c r="ZS254" s="79" t="n"/>
      <c r="ZT254" s="79" t="n"/>
      <c r="ZU254" s="79" t="n"/>
      <c r="ZV254" s="79" t="n"/>
      <c r="ZW254" s="79" t="n"/>
      <c r="ZX254" s="79" t="n"/>
      <c r="ZY254" s="79" t="n"/>
      <c r="ZZ254" s="79" t="n"/>
      <c r="AAA254" s="79" t="n"/>
      <c r="AAB254" s="79" t="n"/>
      <c r="AAC254" s="79" t="n"/>
      <c r="AAD254" s="79" t="n"/>
      <c r="AAE254" s="79" t="n"/>
      <c r="AAF254" s="79" t="n"/>
      <c r="AAG254" s="79" t="n"/>
      <c r="AAH254" s="79" t="n"/>
      <c r="AAI254" s="79" t="n"/>
      <c r="AAJ254" s="79" t="n"/>
      <c r="AAK254" s="79" t="n"/>
      <c r="AAL254" s="79" t="n"/>
      <c r="AAM254" s="79" t="n"/>
      <c r="AAN254" s="79" t="n"/>
      <c r="AAO254" s="79" t="n"/>
      <c r="AAP254" s="79" t="n"/>
      <c r="AAQ254" s="79" t="n"/>
      <c r="AAR254" s="79" t="n"/>
      <c r="AAS254" s="79" t="n"/>
      <c r="AAT254" s="79" t="n"/>
      <c r="AAU254" s="79" t="n"/>
      <c r="AAV254" s="79" t="n"/>
      <c r="AAW254" s="79" t="n"/>
      <c r="AAX254" s="79" t="n"/>
      <c r="AAY254" s="79" t="n"/>
      <c r="AAZ254" s="79" t="n"/>
      <c r="ABA254" s="79" t="n"/>
      <c r="ABD254" s="78" t="n">
        <v>18</v>
      </c>
      <c r="ABE254" s="79" t="n"/>
      <c r="ABF254" s="79" t="n"/>
      <c r="ABG254" s="79" t="n"/>
      <c r="ABH254" s="79" t="n"/>
      <c r="ABI254" s="79" t="n"/>
      <c r="ABJ254" s="79" t="n"/>
      <c r="ABK254" s="79" t="n"/>
      <c r="ABL254" s="79" t="n"/>
      <c r="ABM254" s="79" t="n"/>
      <c r="ABN254" s="79" t="n"/>
      <c r="ABO254" s="79" t="n"/>
      <c r="ABP254" s="79" t="n"/>
      <c r="ABQ254" s="79" t="n"/>
      <c r="ABR254" s="79" t="n"/>
      <c r="ABS254" s="79" t="n"/>
      <c r="ABT254" s="79" t="n"/>
      <c r="ABU254" s="79" t="n"/>
      <c r="ABV254" s="79" t="n"/>
      <c r="ABW254" s="79" t="n"/>
      <c r="ABX254" s="79" t="n"/>
      <c r="ABY254" s="79" t="n"/>
      <c r="ABZ254" s="79" t="n"/>
      <c r="ACA254" s="79" t="n"/>
      <c r="ACB254" s="79" t="n"/>
      <c r="ACC254" s="79" t="n"/>
      <c r="ACD254" s="79" t="n"/>
      <c r="ACE254" s="79" t="n"/>
      <c r="ACF254" s="79" t="n"/>
      <c r="ACG254" s="79" t="n"/>
      <c r="ACH254" s="79" t="n"/>
      <c r="ACI254" s="79" t="n"/>
      <c r="ACJ254" s="79" t="n"/>
      <c r="ACK254" s="79" t="n"/>
      <c r="ACL254" s="79" t="n"/>
      <c r="ACM254" s="79" t="n"/>
      <c r="ACN254" s="79" t="n"/>
      <c r="ACO254" s="79" t="n"/>
      <c r="ACP254" s="79" t="n"/>
      <c r="ACQ254" s="79" t="n"/>
      <c r="ACR254" s="79" t="n"/>
      <c r="ACU254" s="78" t="n">
        <v>18</v>
      </c>
      <c r="ACV254" s="79" t="n"/>
      <c r="ACW254" s="79" t="n"/>
      <c r="ACX254" s="79" t="n"/>
      <c r="ACY254" s="79" t="n"/>
      <c r="ACZ254" s="79" t="n"/>
      <c r="ADA254" s="79" t="n"/>
      <c r="ADB254" s="79" t="n"/>
      <c r="ADC254" s="79" t="n"/>
      <c r="ADD254" s="79" t="n"/>
      <c r="ADE254" s="79" t="n"/>
      <c r="ADF254" s="79" t="n"/>
      <c r="ADG254" s="79" t="n"/>
      <c r="ADH254" s="79" t="n"/>
      <c r="ADI254" s="79" t="n"/>
      <c r="ADJ254" s="79" t="n"/>
      <c r="ADK254" s="79" t="n"/>
      <c r="ADL254" s="79" t="n"/>
      <c r="ADM254" s="79" t="n"/>
      <c r="ADN254" s="79" t="n"/>
      <c r="ADO254" s="79" t="n"/>
      <c r="ADP254" s="79" t="n"/>
      <c r="ADQ254" s="79" t="n"/>
      <c r="ADR254" s="79" t="n"/>
      <c r="ADS254" s="79" t="n"/>
      <c r="ADT254" s="79" t="n"/>
      <c r="ADU254" s="79" t="n"/>
      <c r="ADV254" s="79" t="n"/>
      <c r="ADW254" s="79" t="n"/>
      <c r="ADX254" s="79" t="n"/>
      <c r="ADY254" s="79" t="n"/>
      <c r="ADZ254" s="79" t="n"/>
      <c r="AEA254" s="79" t="n"/>
      <c r="AEB254" s="79" t="n"/>
      <c r="AEC254" s="79" t="n"/>
      <c r="AED254" s="79" t="n"/>
      <c r="AEE254" s="79" t="n"/>
      <c r="AEF254" s="79" t="n"/>
      <c r="AEG254" s="79" t="n"/>
      <c r="AEH254" s="79" t="n"/>
      <c r="AEI254" s="79" t="n"/>
      <c r="AEL254" s="78" t="n">
        <v>18</v>
      </c>
      <c r="AEM254" s="79" t="n"/>
      <c r="AEN254" s="79" t="n"/>
      <c r="AEO254" s="79" t="n"/>
      <c r="AEP254" s="79" t="n"/>
      <c r="AEQ254" s="79" t="n"/>
      <c r="AER254" s="79" t="n"/>
      <c r="AES254" s="79" t="n"/>
      <c r="AET254" s="79" t="n"/>
      <c r="AEU254" s="79" t="n"/>
      <c r="AEV254" s="79" t="n"/>
      <c r="AEW254" s="79" t="n"/>
      <c r="AEX254" s="79" t="n"/>
      <c r="AEY254" s="79" t="n"/>
      <c r="AEZ254" s="79" t="n"/>
      <c r="AFA254" s="79" t="n"/>
      <c r="AFB254" s="79" t="n"/>
      <c r="AFC254" s="79" t="n"/>
      <c r="AFD254" s="79" t="n"/>
      <c r="AFE254" s="79" t="n"/>
      <c r="AFF254" s="79" t="n"/>
      <c r="AFG254" s="79" t="n"/>
      <c r="AFH254" s="79" t="n"/>
      <c r="AFI254" s="79" t="n"/>
      <c r="AFJ254" s="79" t="n"/>
      <c r="AFK254" s="79" t="n"/>
      <c r="AFL254" s="79" t="n"/>
      <c r="AFM254" s="79" t="n"/>
      <c r="AFN254" s="79" t="n"/>
      <c r="AFO254" s="79" t="n"/>
      <c r="AFP254" s="79" t="n"/>
      <c r="AFQ254" s="79" t="n"/>
      <c r="AFR254" s="79" t="n"/>
      <c r="AFS254" s="79" t="n"/>
      <c r="AFT254" s="79" t="n"/>
      <c r="AFU254" s="79" t="n"/>
      <c r="AFV254" s="79" t="n"/>
      <c r="AFW254" s="79" t="n"/>
      <c r="AFX254" s="79" t="n"/>
      <c r="AFY254" s="79" t="n"/>
      <c r="AFZ254" s="79" t="n"/>
    </row>
    <row r="255">
      <c r="A255" s="78" t="n">
        <v>19</v>
      </c>
      <c r="B255" s="79" t="n"/>
      <c r="C255" s="79" t="n"/>
      <c r="D255" s="79" t="n"/>
      <c r="E255" s="79" t="n"/>
      <c r="F255" s="79" t="n"/>
      <c r="G255" s="79" t="n"/>
      <c r="H255" s="79" t="n"/>
      <c r="I255" s="79" t="n"/>
      <c r="J255" s="79" t="n"/>
      <c r="K255" s="79" t="n"/>
      <c r="L255" s="79" t="n"/>
      <c r="M255" s="79" t="n"/>
      <c r="N255" s="79" t="n"/>
      <c r="O255" s="79" t="n"/>
      <c r="P255" s="79" t="n"/>
      <c r="Q255" s="79" t="n"/>
      <c r="R255" s="79" t="n"/>
      <c r="S255" s="79" t="n"/>
      <c r="T255" s="79" t="n"/>
      <c r="U255" s="79" t="n"/>
      <c r="V255" s="79" t="n"/>
      <c r="W255" s="79" t="n"/>
      <c r="X255" s="79" t="n"/>
      <c r="Y255" s="79" t="n"/>
      <c r="Z255" s="79" t="n"/>
      <c r="AA255" s="79" t="n"/>
      <c r="AB255" s="79" t="n"/>
      <c r="AC255" s="79" t="n"/>
      <c r="AD255" s="79" t="n"/>
      <c r="AE255" s="79" t="n"/>
      <c r="AF255" s="79" t="n"/>
      <c r="AG255" s="79" t="n"/>
      <c r="AH255" s="79" t="n"/>
      <c r="AI255" s="79" t="n"/>
      <c r="AJ255" s="79" t="n"/>
      <c r="AK255" s="79" t="n"/>
      <c r="AL255" s="79" t="n"/>
      <c r="AM255" s="79" t="n"/>
      <c r="AN255" s="79" t="n"/>
      <c r="AO255" s="79" t="n"/>
      <c r="AR255" s="78" t="n">
        <v>19</v>
      </c>
      <c r="AS255" s="79" t="n"/>
      <c r="AT255" s="79" t="n"/>
      <c r="AU255" s="79" t="n"/>
      <c r="AV255" s="79" t="n"/>
      <c r="AW255" s="79" t="n"/>
      <c r="AX255" s="79" t="n"/>
      <c r="AY255" s="79" t="n"/>
      <c r="AZ255" s="79" t="n"/>
      <c r="BA255" s="79" t="n"/>
      <c r="BB255" s="79" t="n"/>
      <c r="BC255" s="79" t="n"/>
      <c r="BD255" s="79" t="n"/>
      <c r="BE255" s="79" t="n"/>
      <c r="BF255" s="79" t="n"/>
      <c r="BG255" s="79" t="n"/>
      <c r="BH255" s="79" t="n"/>
      <c r="BI255" s="79" t="n"/>
      <c r="BJ255" s="79" t="n"/>
      <c r="BK255" s="79" t="n"/>
      <c r="BL255" s="79" t="n"/>
      <c r="BM255" s="79" t="n"/>
      <c r="BN255" s="79" t="n"/>
      <c r="BO255" s="79" t="n"/>
      <c r="BP255" s="79" t="n"/>
      <c r="BQ255" s="79" t="n"/>
      <c r="BR255" s="79" t="n"/>
      <c r="BS255" s="79" t="n"/>
      <c r="BT255" s="79" t="n"/>
      <c r="BU255" s="79" t="n"/>
      <c r="BV255" s="79" t="n"/>
      <c r="BW255" s="79" t="n"/>
      <c r="BX255" s="79" t="n"/>
      <c r="BY255" s="79" t="n"/>
      <c r="BZ255" s="79" t="n"/>
      <c r="CA255" s="79" t="n"/>
      <c r="CB255" s="79" t="n"/>
      <c r="CC255" s="79" t="n"/>
      <c r="CD255" s="79" t="n"/>
      <c r="CE255" s="79" t="n"/>
      <c r="CF255" s="79" t="n"/>
      <c r="CI255" s="78" t="n">
        <v>19</v>
      </c>
      <c r="CJ255" s="79" t="n"/>
      <c r="CK255" s="79" t="n"/>
      <c r="CL255" s="79" t="n"/>
      <c r="CM255" s="79" t="n"/>
      <c r="CN255" s="79" t="n"/>
      <c r="CO255" s="79" t="n"/>
      <c r="CP255" s="79" t="n"/>
      <c r="CQ255" s="79" t="n"/>
      <c r="CR255" s="79" t="n"/>
      <c r="CS255" s="79" t="n"/>
      <c r="CT255" s="79" t="n"/>
      <c r="CU255" s="79" t="n"/>
      <c r="CV255" s="79" t="n"/>
      <c r="CW255" s="79" t="n"/>
      <c r="CX255" s="79" t="n"/>
      <c r="CY255" s="79" t="n"/>
      <c r="CZ255" s="79" t="n"/>
      <c r="DA255" s="79" t="n"/>
      <c r="DB255" s="79" t="n"/>
      <c r="DC255" s="79" t="n"/>
      <c r="DD255" s="79" t="n"/>
      <c r="DE255" s="79" t="n"/>
      <c r="DF255" s="79" t="n"/>
      <c r="DG255" s="79" t="n"/>
      <c r="DH255" s="79" t="n"/>
      <c r="DI255" s="79" t="n"/>
      <c r="DJ255" s="79" t="n"/>
      <c r="DK255" s="79" t="n"/>
      <c r="DL255" s="79" t="n"/>
      <c r="DM255" s="79" t="n"/>
      <c r="DN255" s="79" t="n"/>
      <c r="DO255" s="79" t="n"/>
      <c r="DP255" s="79" t="n"/>
      <c r="DQ255" s="79" t="n"/>
      <c r="DR255" s="79" t="n"/>
      <c r="DS255" s="79" t="n"/>
      <c r="DT255" s="79" t="n"/>
      <c r="DU255" s="79" t="n"/>
      <c r="DV255" s="79" t="n"/>
      <c r="DW255" s="79" t="n"/>
      <c r="DZ255" s="78" t="n">
        <v>19</v>
      </c>
      <c r="EA255" s="79" t="n"/>
      <c r="EB255" s="79" t="n"/>
      <c r="EC255" s="79" t="n"/>
      <c r="ED255" s="79" t="n"/>
      <c r="EE255" s="79" t="n"/>
      <c r="EF255" s="79" t="n"/>
      <c r="EG255" s="79" t="n"/>
      <c r="EH255" s="79" t="n"/>
      <c r="EI255" s="79" t="n"/>
      <c r="EJ255" s="79" t="n"/>
      <c r="EK255" s="79" t="n"/>
      <c r="EL255" s="79" t="n"/>
      <c r="EM255" s="79" t="n"/>
      <c r="EN255" s="79" t="n"/>
      <c r="EO255" s="79" t="n"/>
      <c r="EP255" s="79" t="n"/>
      <c r="EQ255" s="79" t="n"/>
      <c r="ER255" s="79" t="n"/>
      <c r="ES255" s="79" t="n"/>
      <c r="ET255" s="79" t="n"/>
      <c r="EU255" s="79" t="n"/>
      <c r="EV255" s="79" t="n"/>
      <c r="EW255" s="79" t="n"/>
      <c r="EX255" s="79" t="n"/>
      <c r="EY255" s="79" t="n"/>
      <c r="EZ255" s="79" t="n"/>
      <c r="FA255" s="79" t="n"/>
      <c r="FB255" s="79" t="n"/>
      <c r="FC255" s="79" t="n"/>
      <c r="FD255" s="79" t="n"/>
      <c r="FE255" s="79" t="n"/>
      <c r="FF255" s="79" t="n"/>
      <c r="FG255" s="79" t="n"/>
      <c r="FH255" s="79" t="n"/>
      <c r="FI255" s="79" t="n"/>
      <c r="FJ255" s="79" t="n"/>
      <c r="FK255" s="79" t="n"/>
      <c r="FL255" s="79" t="n"/>
      <c r="FM255" s="79" t="n"/>
      <c r="FN255" s="79" t="n"/>
      <c r="FQ255" s="78" t="n">
        <v>19</v>
      </c>
      <c r="FR255" s="79" t="n"/>
      <c r="FS255" s="79" t="n"/>
      <c r="FT255" s="79" t="n"/>
      <c r="FU255" s="79" t="n"/>
      <c r="FV255" s="79" t="n"/>
      <c r="FW255" s="79" t="n"/>
      <c r="FX255" s="79" t="n"/>
      <c r="FY255" s="79" t="n"/>
      <c r="FZ255" s="79" t="n"/>
      <c r="GA255" s="79" t="n"/>
      <c r="GB255" s="79" t="n"/>
      <c r="GC255" s="79" t="n"/>
      <c r="GD255" s="79" t="n"/>
      <c r="GE255" s="79" t="n"/>
      <c r="GF255" s="79" t="n"/>
      <c r="GG255" s="79" t="n"/>
      <c r="GH255" s="79" t="n"/>
      <c r="GI255" s="79" t="n"/>
      <c r="GJ255" s="79" t="n"/>
      <c r="GK255" s="79" t="n"/>
      <c r="GL255" s="79" t="n"/>
      <c r="GM255" s="79" t="n"/>
      <c r="GN255" s="79" t="n"/>
      <c r="GO255" s="79" t="n"/>
      <c r="GP255" s="79" t="n"/>
      <c r="GQ255" s="79" t="n"/>
      <c r="GR255" s="79" t="n"/>
      <c r="GS255" s="79" t="n"/>
      <c r="GT255" s="79" t="n"/>
      <c r="GU255" s="79" t="n"/>
      <c r="GV255" s="79" t="n"/>
      <c r="GW255" s="79" t="n"/>
      <c r="GX255" s="79" t="n"/>
      <c r="GY255" s="79" t="n"/>
      <c r="GZ255" s="79" t="n"/>
      <c r="HA255" s="79" t="n"/>
      <c r="HB255" s="79" t="n"/>
      <c r="HC255" s="79" t="n"/>
      <c r="HD255" s="79" t="n"/>
      <c r="HE255" s="79" t="n"/>
      <c r="HH255" s="78" t="n">
        <v>19</v>
      </c>
      <c r="HI255" s="79" t="n"/>
      <c r="HJ255" s="79" t="n"/>
      <c r="HK255" s="79" t="n"/>
      <c r="HL255" s="79" t="n"/>
      <c r="HM255" s="79" t="n"/>
      <c r="HN255" s="79" t="n"/>
      <c r="HO255" s="79" t="n"/>
      <c r="HP255" s="79" t="n"/>
      <c r="HQ255" s="79" t="n"/>
      <c r="HR255" s="79" t="n"/>
      <c r="HS255" s="79" t="n"/>
      <c r="HT255" s="79" t="n"/>
      <c r="HU255" s="79" t="n"/>
      <c r="HV255" s="79" t="n"/>
      <c r="HW255" s="79" t="n"/>
      <c r="HX255" s="79" t="n"/>
      <c r="HY255" s="79" t="n"/>
      <c r="HZ255" s="79" t="n"/>
      <c r="IA255" s="79" t="n"/>
      <c r="IB255" s="79" t="n"/>
      <c r="IC255" s="79" t="n"/>
      <c r="ID255" s="79" t="n"/>
      <c r="IE255" s="79" t="n"/>
      <c r="IF255" s="79" t="n"/>
      <c r="IG255" s="79" t="n"/>
      <c r="IH255" s="79" t="n"/>
      <c r="II255" s="79" t="n"/>
      <c r="IJ255" s="79" t="n"/>
      <c r="IK255" s="79" t="n"/>
      <c r="IL255" s="79" t="n"/>
      <c r="IM255" s="79" t="n"/>
      <c r="IN255" s="79" t="n"/>
      <c r="IO255" s="79" t="n"/>
      <c r="IP255" s="79" t="n"/>
      <c r="IQ255" s="79" t="n"/>
      <c r="IR255" s="79" t="n"/>
      <c r="IS255" s="79" t="n"/>
      <c r="IT255" s="79" t="n"/>
      <c r="IU255" s="79" t="n"/>
      <c r="IV255" s="79" t="n"/>
      <c r="IY255" s="78" t="n">
        <v>19</v>
      </c>
      <c r="IZ255" s="79" t="n"/>
      <c r="JA255" s="79" t="n"/>
      <c r="JB255" s="79" t="n"/>
      <c r="JC255" s="79" t="n"/>
      <c r="JD255" s="79" t="n"/>
      <c r="JE255" s="79" t="n"/>
      <c r="JF255" s="79" t="n"/>
      <c r="JG255" s="79" t="n"/>
      <c r="JH255" s="79" t="n"/>
      <c r="JI255" s="79" t="n"/>
      <c r="JJ255" s="79" t="n"/>
      <c r="JK255" s="79" t="n"/>
      <c r="JL255" s="79" t="n"/>
      <c r="JM255" s="79" t="n"/>
      <c r="JN255" s="79" t="n"/>
      <c r="JO255" s="79" t="n"/>
      <c r="JP255" s="79" t="n"/>
      <c r="JQ255" s="79" t="n"/>
      <c r="JR255" s="79" t="n"/>
      <c r="JS255" s="79" t="n"/>
      <c r="JT255" s="79" t="n"/>
      <c r="JU255" s="79" t="n"/>
      <c r="JV255" s="79" t="n"/>
      <c r="JW255" s="79" t="n"/>
      <c r="JX255" s="79" t="n"/>
      <c r="JY255" s="79" t="n"/>
      <c r="JZ255" s="79" t="n"/>
      <c r="KA255" s="79" t="n"/>
      <c r="KB255" s="79" t="n"/>
      <c r="KC255" s="79" t="n"/>
      <c r="KD255" s="79" t="n"/>
      <c r="KE255" s="79" t="n"/>
      <c r="KF255" s="79" t="n"/>
      <c r="KG255" s="79" t="n"/>
      <c r="KH255" s="79" t="n"/>
      <c r="KI255" s="79" t="n"/>
      <c r="KJ255" s="79" t="n"/>
      <c r="KK255" s="79" t="n"/>
      <c r="KL255" s="79" t="n"/>
      <c r="KM255" s="79" t="n"/>
      <c r="KP255" s="78" t="n">
        <v>19</v>
      </c>
      <c r="KQ255" s="79" t="n"/>
      <c r="KR255" s="79" t="n"/>
      <c r="KS255" s="79" t="n"/>
      <c r="KT255" s="79" t="n"/>
      <c r="KU255" s="79" t="n"/>
      <c r="KV255" s="79" t="n"/>
      <c r="KW255" s="79" t="n"/>
      <c r="KX255" s="79" t="n"/>
      <c r="KY255" s="79" t="n"/>
      <c r="KZ255" s="79" t="n"/>
      <c r="LA255" s="79" t="n"/>
      <c r="LB255" s="79" t="n"/>
      <c r="LC255" s="79" t="n"/>
      <c r="LD255" s="79" t="n"/>
      <c r="LE255" s="79" t="n"/>
      <c r="LF255" s="79" t="n"/>
      <c r="LG255" s="79" t="n"/>
      <c r="LH255" s="79" t="n"/>
      <c r="LI255" s="79" t="n"/>
      <c r="LJ255" s="79" t="n"/>
      <c r="LK255" s="79" t="n"/>
      <c r="LL255" s="79" t="n"/>
      <c r="LM255" s="79" t="n"/>
      <c r="LN255" s="79" t="n"/>
      <c r="LO255" s="79" t="n"/>
      <c r="LP255" s="79" t="n"/>
      <c r="LQ255" s="79" t="n"/>
      <c r="LR255" s="79" t="n"/>
      <c r="LS255" s="79" t="n"/>
      <c r="LT255" s="79" t="n"/>
      <c r="LU255" s="79" t="n"/>
      <c r="LV255" s="79" t="n"/>
      <c r="LW255" s="79" t="n"/>
      <c r="LX255" s="79" t="n"/>
      <c r="LY255" s="79" t="n"/>
      <c r="LZ255" s="79" t="n"/>
      <c r="MA255" s="79" t="n"/>
      <c r="MB255" s="79" t="n"/>
      <c r="MC255" s="79" t="n"/>
      <c r="MD255" s="79" t="n"/>
      <c r="MG255" s="78" t="n">
        <v>19</v>
      </c>
      <c r="MH255" s="79" t="n"/>
      <c r="MI255" s="79" t="n"/>
      <c r="MJ255" s="79" t="n"/>
      <c r="MK255" s="79" t="n"/>
      <c r="ML255" s="79" t="n"/>
      <c r="MM255" s="79" t="n"/>
      <c r="MN255" s="79" t="n"/>
      <c r="MO255" s="79" t="n"/>
      <c r="MP255" s="79" t="n"/>
      <c r="MQ255" s="79" t="n"/>
      <c r="MR255" s="79" t="n"/>
      <c r="MS255" s="79" t="n"/>
      <c r="MT255" s="79" t="n"/>
      <c r="MU255" s="79" t="n"/>
      <c r="MV255" s="79" t="n"/>
      <c r="MW255" s="79" t="n"/>
      <c r="MX255" s="79" t="n"/>
      <c r="MY255" s="79" t="n"/>
      <c r="MZ255" s="79" t="n"/>
      <c r="NA255" s="79" t="n"/>
      <c r="NB255" s="79" t="n"/>
      <c r="NC255" s="79" t="n"/>
      <c r="ND255" s="79" t="n"/>
      <c r="NE255" s="79" t="n"/>
      <c r="NF255" s="79" t="n"/>
      <c r="NG255" s="79" t="n"/>
      <c r="NH255" s="79" t="n"/>
      <c r="NI255" s="79" t="n"/>
      <c r="NJ255" s="79" t="n"/>
      <c r="NK255" s="79" t="n"/>
      <c r="NL255" s="79" t="n"/>
      <c r="NM255" s="79" t="n"/>
      <c r="NN255" s="79" t="n"/>
      <c r="NO255" s="79" t="n"/>
      <c r="NP255" s="79" t="n"/>
      <c r="NQ255" s="79" t="n"/>
      <c r="NR255" s="79" t="n"/>
      <c r="NS255" s="79" t="n"/>
      <c r="NT255" s="79" t="n"/>
      <c r="NU255" s="79" t="n"/>
      <c r="NX255" s="78" t="n">
        <v>19</v>
      </c>
      <c r="NY255" s="79" t="n"/>
      <c r="NZ255" s="79" t="n"/>
      <c r="OA255" s="79" t="n"/>
      <c r="OB255" s="79" t="n"/>
      <c r="OC255" s="79" t="n"/>
      <c r="OD255" s="79" t="n"/>
      <c r="OE255" s="79" t="n"/>
      <c r="OF255" s="79" t="n"/>
      <c r="OG255" s="79" t="n"/>
      <c r="OH255" s="79" t="n"/>
      <c r="OI255" s="79" t="n"/>
      <c r="OJ255" s="79" t="n"/>
      <c r="OK255" s="79" t="n"/>
      <c r="OL255" s="79" t="n"/>
      <c r="OM255" s="79" t="n"/>
      <c r="ON255" s="79" t="n"/>
      <c r="OO255" s="79" t="n"/>
      <c r="OP255" s="79" t="n"/>
      <c r="OQ255" s="79" t="n"/>
      <c r="OR255" s="79" t="n"/>
      <c r="OS255" s="79" t="n"/>
      <c r="OT255" s="79" t="n"/>
      <c r="OU255" s="79" t="n"/>
      <c r="OV255" s="79" t="n"/>
      <c r="OW255" s="79" t="n"/>
      <c r="OX255" s="79" t="n"/>
      <c r="OY255" s="79" t="n"/>
      <c r="OZ255" s="79" t="n"/>
      <c r="PA255" s="79" t="n"/>
      <c r="PB255" s="79" t="n"/>
      <c r="PC255" s="79" t="n"/>
      <c r="PD255" s="79" t="n"/>
      <c r="PE255" s="79" t="n"/>
      <c r="PF255" s="79" t="n"/>
      <c r="PG255" s="79" t="n"/>
      <c r="PH255" s="79" t="n"/>
      <c r="PI255" s="79" t="n"/>
      <c r="PJ255" s="79" t="n"/>
      <c r="PK255" s="79" t="n"/>
      <c r="PL255" s="79" t="n"/>
      <c r="PO255" s="78" t="n">
        <v>19</v>
      </c>
      <c r="PP255" s="79" t="n"/>
      <c r="PQ255" s="79" t="n"/>
      <c r="PR255" s="79" t="n"/>
      <c r="PS255" s="79" t="n"/>
      <c r="PT255" s="79" t="n"/>
      <c r="PU255" s="79" t="n"/>
      <c r="PV255" s="79" t="n"/>
      <c r="PW255" s="79" t="n"/>
      <c r="PX255" s="79" t="n"/>
      <c r="PY255" s="79" t="n"/>
      <c r="PZ255" s="79" t="n"/>
      <c r="QA255" s="79" t="n"/>
      <c r="QB255" s="79" t="n"/>
      <c r="QC255" s="79" t="n"/>
      <c r="QD255" s="79" t="n"/>
      <c r="QE255" s="79" t="n"/>
      <c r="QF255" s="79" t="n"/>
      <c r="QG255" s="79" t="n"/>
      <c r="QH255" s="79" t="n"/>
      <c r="QI255" s="79" t="n"/>
      <c r="QJ255" s="79" t="n"/>
      <c r="QK255" s="79" t="n"/>
      <c r="QL255" s="79" t="n"/>
      <c r="QM255" s="79" t="n"/>
      <c r="QN255" s="79" t="n"/>
      <c r="QO255" s="79" t="n"/>
      <c r="QP255" s="79" t="n"/>
      <c r="QQ255" s="79" t="n"/>
      <c r="QR255" s="79" t="n"/>
      <c r="QS255" s="79" t="n"/>
      <c r="QT255" s="79" t="n"/>
      <c r="QU255" s="79" t="n"/>
      <c r="QV255" s="79" t="n"/>
      <c r="QW255" s="79" t="n"/>
      <c r="QX255" s="79" t="n"/>
      <c r="QY255" s="79" t="n"/>
      <c r="QZ255" s="79" t="n"/>
      <c r="RA255" s="79" t="n"/>
      <c r="RB255" s="79" t="n"/>
      <c r="RC255" s="79" t="n"/>
      <c r="RF255" s="78" t="n">
        <v>19</v>
      </c>
      <c r="RG255" s="79" t="n"/>
      <c r="RH255" s="79" t="n"/>
      <c r="RI255" s="79" t="n"/>
      <c r="RJ255" s="79" t="n"/>
      <c r="RK255" s="79" t="n"/>
      <c r="RL255" s="79" t="n"/>
      <c r="RM255" s="79" t="n"/>
      <c r="RN255" s="79" t="n"/>
      <c r="RO255" s="79" t="n"/>
      <c r="RP255" s="79" t="n"/>
      <c r="RQ255" s="79" t="n"/>
      <c r="RR255" s="79" t="n"/>
      <c r="RS255" s="79" t="n"/>
      <c r="RT255" s="79" t="n"/>
      <c r="RU255" s="79" t="n"/>
      <c r="RV255" s="79" t="n"/>
      <c r="RW255" s="79" t="n"/>
      <c r="RX255" s="79" t="n"/>
      <c r="RY255" s="79" t="n"/>
      <c r="RZ255" s="79" t="n"/>
      <c r="SA255" s="79" t="n"/>
      <c r="SB255" s="79" t="n"/>
      <c r="SC255" s="79" t="n"/>
      <c r="SD255" s="79" t="n"/>
      <c r="SE255" s="79" t="n"/>
      <c r="SF255" s="79" t="n"/>
      <c r="SG255" s="79" t="n"/>
      <c r="SH255" s="79" t="n"/>
      <c r="SI255" s="79" t="n"/>
      <c r="SJ255" s="79" t="n"/>
      <c r="SK255" s="79" t="n"/>
      <c r="SL255" s="79" t="n"/>
      <c r="SM255" s="79" t="n"/>
      <c r="SN255" s="79" t="n"/>
      <c r="SO255" s="79" t="n"/>
      <c r="SP255" s="79" t="n"/>
      <c r="SQ255" s="79" t="n"/>
      <c r="SR255" s="79" t="n"/>
      <c r="SS255" s="79" t="n"/>
      <c r="ST255" s="79" t="n"/>
      <c r="SW255" s="78" t="n">
        <v>19</v>
      </c>
      <c r="SX255" s="79" t="n"/>
      <c r="SY255" s="79" t="n"/>
      <c r="SZ255" s="79" t="n"/>
      <c r="TA255" s="79" t="n"/>
      <c r="TB255" s="79" t="n"/>
      <c r="TC255" s="79" t="n"/>
      <c r="TD255" s="79" t="n"/>
      <c r="TE255" s="79" t="n"/>
      <c r="TF255" s="79" t="n"/>
      <c r="TG255" s="79" t="n"/>
      <c r="TH255" s="79" t="n"/>
      <c r="TI255" s="79" t="n"/>
      <c r="TJ255" s="79" t="n"/>
      <c r="TK255" s="79" t="n"/>
      <c r="TL255" s="79" t="n"/>
      <c r="TM255" s="79" t="n"/>
      <c r="TN255" s="79" t="n"/>
      <c r="TO255" s="79" t="n"/>
      <c r="TP255" s="79" t="n"/>
      <c r="TQ255" s="79" t="n"/>
      <c r="TR255" s="79" t="n"/>
      <c r="TS255" s="79" t="n"/>
      <c r="TT255" s="79" t="n"/>
      <c r="TU255" s="79" t="n"/>
      <c r="TV255" s="79" t="n"/>
      <c r="TW255" s="79" t="n"/>
      <c r="TX255" s="79" t="n"/>
      <c r="TY255" s="79" t="n"/>
      <c r="TZ255" s="79" t="n"/>
      <c r="UA255" s="79" t="n"/>
      <c r="UB255" s="79" t="n"/>
      <c r="UC255" s="79" t="n"/>
      <c r="UD255" s="79" t="n"/>
      <c r="UE255" s="79" t="n"/>
      <c r="UF255" s="79" t="n"/>
      <c r="UG255" s="79" t="n"/>
      <c r="UH255" s="79" t="n"/>
      <c r="UI255" s="79" t="n"/>
      <c r="UJ255" s="79" t="n"/>
      <c r="UK255" s="79" t="n"/>
      <c r="UN255" s="78" t="n">
        <v>19</v>
      </c>
      <c r="UO255" s="79" t="n"/>
      <c r="UP255" s="79" t="n"/>
      <c r="UQ255" s="79" t="n"/>
      <c r="UR255" s="79" t="n"/>
      <c r="US255" s="79" t="n"/>
      <c r="UT255" s="79" t="n"/>
      <c r="UU255" s="79" t="n"/>
      <c r="UV255" s="79" t="n"/>
      <c r="UW255" s="79" t="n"/>
      <c r="UX255" s="79" t="n"/>
      <c r="UY255" s="79" t="n"/>
      <c r="UZ255" s="79" t="n"/>
      <c r="VA255" s="79" t="n"/>
      <c r="VB255" s="79" t="n"/>
      <c r="VC255" s="79" t="n"/>
      <c r="VD255" s="79" t="n"/>
      <c r="VE255" s="79" t="n"/>
      <c r="VF255" s="79" t="n"/>
      <c r="VG255" s="79" t="n"/>
      <c r="VH255" s="79" t="n"/>
      <c r="VI255" s="79" t="n"/>
      <c r="VJ255" s="79" t="n"/>
      <c r="VK255" s="79" t="n"/>
      <c r="VL255" s="79" t="n"/>
      <c r="VM255" s="79" t="n"/>
      <c r="VN255" s="79" t="n"/>
      <c r="VO255" s="79" t="n"/>
      <c r="VP255" s="79" t="n"/>
      <c r="VQ255" s="79" t="n"/>
      <c r="VR255" s="79" t="n"/>
      <c r="VS255" s="79" t="n"/>
      <c r="VT255" s="79" t="n"/>
      <c r="VU255" s="79" t="n"/>
      <c r="VV255" s="79" t="n"/>
      <c r="VW255" s="79" t="n"/>
      <c r="VX255" s="79" t="n"/>
      <c r="VY255" s="79" t="n"/>
      <c r="VZ255" s="79" t="n"/>
      <c r="WA255" s="79" t="n"/>
      <c r="WB255" s="79" t="n"/>
      <c r="WE255" s="78" t="n">
        <v>19</v>
      </c>
      <c r="WF255" s="79" t="n"/>
      <c r="WG255" s="79" t="n"/>
      <c r="WH255" s="79" t="n"/>
      <c r="WI255" s="79" t="n"/>
      <c r="WJ255" s="79" t="n"/>
      <c r="WK255" s="79" t="n"/>
      <c r="WL255" s="79" t="n"/>
      <c r="WM255" s="79" t="n"/>
      <c r="WN255" s="79" t="n"/>
      <c r="WO255" s="79" t="n"/>
      <c r="WP255" s="79" t="n"/>
      <c r="WQ255" s="79" t="n"/>
      <c r="WR255" s="79" t="n"/>
      <c r="WS255" s="79" t="n"/>
      <c r="WT255" s="79" t="n"/>
      <c r="WU255" s="79" t="n"/>
      <c r="WV255" s="79" t="n"/>
      <c r="WW255" s="79" t="n"/>
      <c r="WX255" s="79" t="n"/>
      <c r="WY255" s="79" t="n"/>
      <c r="WZ255" s="79" t="n"/>
      <c r="XA255" s="79" t="n"/>
      <c r="XB255" s="79" t="n"/>
      <c r="XC255" s="79" t="n"/>
      <c r="XD255" s="79" t="n"/>
      <c r="XE255" s="79" t="n"/>
      <c r="XF255" s="79" t="n"/>
      <c r="XG255" s="79" t="n"/>
      <c r="XH255" s="79" t="n"/>
      <c r="XI255" s="79" t="n"/>
      <c r="XJ255" s="79" t="n"/>
      <c r="XK255" s="79" t="n"/>
      <c r="XL255" s="79" t="n"/>
      <c r="XM255" s="79" t="n"/>
      <c r="XN255" s="79" t="n"/>
      <c r="XO255" s="79" t="n"/>
      <c r="XP255" s="79" t="n"/>
      <c r="XQ255" s="79" t="n"/>
      <c r="XR255" s="79" t="n"/>
      <c r="XS255" s="79" t="n"/>
      <c r="XV255" s="78" t="n">
        <v>19</v>
      </c>
      <c r="XW255" s="79" t="n"/>
      <c r="XX255" s="79" t="n"/>
      <c r="XY255" s="79" t="n"/>
      <c r="XZ255" s="79" t="n"/>
      <c r="YA255" s="79" t="n"/>
      <c r="YB255" s="79" t="n"/>
      <c r="YC255" s="79" t="n"/>
      <c r="YD255" s="79" t="n"/>
      <c r="YE255" s="79" t="n"/>
      <c r="YF255" s="79" t="n"/>
      <c r="YG255" s="79" t="n"/>
      <c r="YH255" s="79" t="n"/>
      <c r="YI255" s="79" t="n"/>
      <c r="YJ255" s="79" t="n"/>
      <c r="YK255" s="79" t="n"/>
      <c r="YL255" s="79" t="n"/>
      <c r="YM255" s="79" t="n"/>
      <c r="YN255" s="79" t="n"/>
      <c r="YO255" s="79" t="n"/>
      <c r="YP255" s="79" t="n"/>
      <c r="YQ255" s="79" t="n"/>
      <c r="YR255" s="79" t="n"/>
      <c r="YS255" s="79" t="n"/>
      <c r="YT255" s="79" t="n"/>
      <c r="YU255" s="79" t="n"/>
      <c r="YV255" s="79" t="n"/>
      <c r="YW255" s="79" t="n"/>
      <c r="YX255" s="79" t="n"/>
      <c r="YY255" s="79" t="n"/>
      <c r="YZ255" s="79" t="n"/>
      <c r="ZA255" s="79" t="n"/>
      <c r="ZB255" s="79" t="n"/>
      <c r="ZC255" s="79" t="n"/>
      <c r="ZD255" s="79" t="n"/>
      <c r="ZE255" s="79" t="n"/>
      <c r="ZF255" s="79" t="n"/>
      <c r="ZG255" s="79" t="n"/>
      <c r="ZH255" s="79" t="n"/>
      <c r="ZI255" s="79" t="n"/>
      <c r="ZJ255" s="79" t="n"/>
      <c r="ZM255" s="78" t="n">
        <v>19</v>
      </c>
      <c r="ZN255" s="79" t="n"/>
      <c r="ZO255" s="79" t="n"/>
      <c r="ZP255" s="79" t="n"/>
      <c r="ZQ255" s="79" t="n"/>
      <c r="ZR255" s="79" t="n"/>
      <c r="ZS255" s="79" t="n"/>
      <c r="ZT255" s="79" t="n"/>
      <c r="ZU255" s="79" t="n"/>
      <c r="ZV255" s="79" t="n"/>
      <c r="ZW255" s="79" t="n"/>
      <c r="ZX255" s="79" t="n"/>
      <c r="ZY255" s="79" t="n"/>
      <c r="ZZ255" s="79" t="n"/>
      <c r="AAA255" s="79" t="n"/>
      <c r="AAB255" s="79" t="n"/>
      <c r="AAC255" s="79" t="n"/>
      <c r="AAD255" s="79" t="n"/>
      <c r="AAE255" s="79" t="n"/>
      <c r="AAF255" s="79" t="n"/>
      <c r="AAG255" s="79" t="n"/>
      <c r="AAH255" s="79" t="n"/>
      <c r="AAI255" s="79" t="n"/>
      <c r="AAJ255" s="79" t="n"/>
      <c r="AAK255" s="79" t="n"/>
      <c r="AAL255" s="79" t="n"/>
      <c r="AAM255" s="79" t="n"/>
      <c r="AAN255" s="79" t="n"/>
      <c r="AAO255" s="79" t="n"/>
      <c r="AAP255" s="79" t="n"/>
      <c r="AAQ255" s="79" t="n"/>
      <c r="AAR255" s="79" t="n"/>
      <c r="AAS255" s="79" t="n"/>
      <c r="AAT255" s="79" t="n"/>
      <c r="AAU255" s="79" t="n"/>
      <c r="AAV255" s="79" t="n"/>
      <c r="AAW255" s="79" t="n"/>
      <c r="AAX255" s="79" t="n"/>
      <c r="AAY255" s="79" t="n"/>
      <c r="AAZ255" s="79" t="n"/>
      <c r="ABA255" s="79" t="n"/>
      <c r="ABD255" s="78" t="n">
        <v>19</v>
      </c>
      <c r="ABE255" s="79" t="n"/>
      <c r="ABF255" s="79" t="n"/>
      <c r="ABG255" s="79" t="n"/>
      <c r="ABH255" s="79" t="n"/>
      <c r="ABI255" s="79" t="n"/>
      <c r="ABJ255" s="79" t="n"/>
      <c r="ABK255" s="79" t="n"/>
      <c r="ABL255" s="79" t="n"/>
      <c r="ABM255" s="79" t="n"/>
      <c r="ABN255" s="79" t="n"/>
      <c r="ABO255" s="79" t="n"/>
      <c r="ABP255" s="79" t="n"/>
      <c r="ABQ255" s="79" t="n"/>
      <c r="ABR255" s="79" t="n"/>
      <c r="ABS255" s="79" t="n"/>
      <c r="ABT255" s="79" t="n"/>
      <c r="ABU255" s="79" t="n"/>
      <c r="ABV255" s="79" t="n"/>
      <c r="ABW255" s="79" t="n"/>
      <c r="ABX255" s="79" t="n"/>
      <c r="ABY255" s="79" t="n"/>
      <c r="ABZ255" s="79" t="n"/>
      <c r="ACA255" s="79" t="n"/>
      <c r="ACB255" s="79" t="n"/>
      <c r="ACC255" s="79" t="n"/>
      <c r="ACD255" s="79" t="n"/>
      <c r="ACE255" s="79" t="n"/>
      <c r="ACF255" s="79" t="n"/>
      <c r="ACG255" s="79" t="n"/>
      <c r="ACH255" s="79" t="n"/>
      <c r="ACI255" s="79" t="n"/>
      <c r="ACJ255" s="79" t="n"/>
      <c r="ACK255" s="79" t="n"/>
      <c r="ACL255" s="79" t="n"/>
      <c r="ACM255" s="79" t="n"/>
      <c r="ACN255" s="79" t="n"/>
      <c r="ACO255" s="79" t="n"/>
      <c r="ACP255" s="79" t="n"/>
      <c r="ACQ255" s="79" t="n"/>
      <c r="ACR255" s="79" t="n"/>
      <c r="ACU255" s="78" t="n">
        <v>19</v>
      </c>
      <c r="ACV255" s="79" t="n"/>
      <c r="ACW255" s="79" t="n"/>
      <c r="ACX255" s="79" t="n"/>
      <c r="ACY255" s="79" t="n"/>
      <c r="ACZ255" s="79" t="n"/>
      <c r="ADA255" s="79" t="n"/>
      <c r="ADB255" s="79" t="n"/>
      <c r="ADC255" s="79" t="n"/>
      <c r="ADD255" s="79" t="n"/>
      <c r="ADE255" s="79" t="n"/>
      <c r="ADF255" s="79" t="n"/>
      <c r="ADG255" s="79" t="n"/>
      <c r="ADH255" s="79" t="n"/>
      <c r="ADI255" s="79" t="n"/>
      <c r="ADJ255" s="79" t="n"/>
      <c r="ADK255" s="79" t="n"/>
      <c r="ADL255" s="79" t="n"/>
      <c r="ADM255" s="79" t="n"/>
      <c r="ADN255" s="79" t="n"/>
      <c r="ADO255" s="79" t="n"/>
      <c r="ADP255" s="79" t="n"/>
      <c r="ADQ255" s="79" t="n"/>
      <c r="ADR255" s="79" t="n"/>
      <c r="ADS255" s="79" t="n"/>
      <c r="ADT255" s="79" t="n"/>
      <c r="ADU255" s="79" t="n"/>
      <c r="ADV255" s="79" t="n"/>
      <c r="ADW255" s="79" t="n"/>
      <c r="ADX255" s="79" t="n"/>
      <c r="ADY255" s="79" t="n"/>
      <c r="ADZ255" s="79" t="n"/>
      <c r="AEA255" s="79" t="n"/>
      <c r="AEB255" s="79" t="n"/>
      <c r="AEC255" s="79" t="n"/>
      <c r="AED255" s="79" t="n"/>
      <c r="AEE255" s="79" t="n"/>
      <c r="AEF255" s="79" t="n"/>
      <c r="AEG255" s="79" t="n"/>
      <c r="AEH255" s="79" t="n"/>
      <c r="AEI255" s="79" t="n"/>
      <c r="AEL255" s="78" t="n">
        <v>19</v>
      </c>
      <c r="AEM255" s="79" t="n"/>
      <c r="AEN255" s="79" t="n"/>
      <c r="AEO255" s="79" t="n"/>
      <c r="AEP255" s="79" t="n"/>
      <c r="AEQ255" s="79" t="n"/>
      <c r="AER255" s="79" t="n"/>
      <c r="AES255" s="79" t="n"/>
      <c r="AET255" s="79" t="n"/>
      <c r="AEU255" s="79" t="n"/>
      <c r="AEV255" s="79" t="n"/>
      <c r="AEW255" s="79" t="n"/>
      <c r="AEX255" s="79" t="n"/>
      <c r="AEY255" s="79" t="n"/>
      <c r="AEZ255" s="79" t="n"/>
      <c r="AFA255" s="79" t="n"/>
      <c r="AFB255" s="79" t="n"/>
      <c r="AFC255" s="79" t="n"/>
      <c r="AFD255" s="79" t="n"/>
      <c r="AFE255" s="79" t="n"/>
      <c r="AFF255" s="79" t="n"/>
      <c r="AFG255" s="79" t="n"/>
      <c r="AFH255" s="79" t="n"/>
      <c r="AFI255" s="79" t="n"/>
      <c r="AFJ255" s="79" t="n"/>
      <c r="AFK255" s="79" t="n"/>
      <c r="AFL255" s="79" t="n"/>
      <c r="AFM255" s="79" t="n"/>
      <c r="AFN255" s="79" t="n"/>
      <c r="AFO255" s="79" t="n"/>
      <c r="AFP255" s="79" t="n"/>
      <c r="AFQ255" s="79" t="n"/>
      <c r="AFR255" s="79" t="n"/>
      <c r="AFS255" s="79" t="n"/>
      <c r="AFT255" s="79" t="n"/>
      <c r="AFU255" s="79" t="n"/>
      <c r="AFV255" s="79" t="n"/>
      <c r="AFW255" s="79" t="n"/>
      <c r="AFX255" s="79" t="n"/>
      <c r="AFY255" s="79" t="n"/>
      <c r="AFZ255" s="79" t="n"/>
    </row>
    <row r="256">
      <c r="A256" s="78" t="n">
        <v>20</v>
      </c>
      <c r="B256" s="79" t="n"/>
      <c r="C256" s="79" t="n"/>
      <c r="D256" s="79" t="n"/>
      <c r="E256" s="79" t="n"/>
      <c r="F256" s="79" t="n"/>
      <c r="G256" s="79" t="n"/>
      <c r="H256" s="79" t="n"/>
      <c r="I256" s="79" t="n"/>
      <c r="J256" s="79" t="n"/>
      <c r="K256" s="79" t="n"/>
      <c r="L256" s="79" t="n"/>
      <c r="M256" s="79" t="n"/>
      <c r="N256" s="79" t="n"/>
      <c r="O256" s="79" t="n"/>
      <c r="P256" s="79" t="n"/>
      <c r="Q256" s="79" t="n"/>
      <c r="R256" s="79" t="n"/>
      <c r="S256" s="79" t="n"/>
      <c r="T256" s="79" t="n"/>
      <c r="U256" s="79" t="n"/>
      <c r="V256" s="79" t="n"/>
      <c r="W256" s="79" t="n"/>
      <c r="X256" s="79" t="n"/>
      <c r="Y256" s="79" t="n"/>
      <c r="Z256" s="79" t="n"/>
      <c r="AA256" s="79" t="n"/>
      <c r="AB256" s="79" t="n"/>
      <c r="AC256" s="79" t="n"/>
      <c r="AD256" s="79" t="n"/>
      <c r="AE256" s="79" t="n"/>
      <c r="AF256" s="79" t="n"/>
      <c r="AG256" s="79" t="n"/>
      <c r="AH256" s="79" t="n"/>
      <c r="AI256" s="79" t="n"/>
      <c r="AJ256" s="79" t="n"/>
      <c r="AK256" s="79" t="n"/>
      <c r="AL256" s="79" t="n"/>
      <c r="AM256" s="79" t="n"/>
      <c r="AN256" s="79" t="n"/>
      <c r="AO256" s="79" t="n"/>
      <c r="AR256" s="78" t="n">
        <v>20</v>
      </c>
      <c r="AS256" s="79" t="n"/>
      <c r="AT256" s="79" t="n"/>
      <c r="AU256" s="79" t="n"/>
      <c r="AV256" s="79" t="n"/>
      <c r="AW256" s="79" t="n"/>
      <c r="AX256" s="79" t="n"/>
      <c r="AY256" s="79" t="n"/>
      <c r="AZ256" s="79" t="n"/>
      <c r="BA256" s="79" t="n"/>
      <c r="BB256" s="79" t="n"/>
      <c r="BC256" s="79" t="n"/>
      <c r="BD256" s="79" t="n"/>
      <c r="BE256" s="79" t="n"/>
      <c r="BF256" s="79" t="n"/>
      <c r="BG256" s="79" t="n"/>
      <c r="BH256" s="79" t="n"/>
      <c r="BI256" s="79" t="n"/>
      <c r="BJ256" s="79" t="n"/>
      <c r="BK256" s="79" t="n"/>
      <c r="BL256" s="79" t="n"/>
      <c r="BM256" s="79" t="n"/>
      <c r="BN256" s="79" t="n"/>
      <c r="BO256" s="79" t="n"/>
      <c r="BP256" s="79" t="n"/>
      <c r="BQ256" s="79" t="n"/>
      <c r="BR256" s="79" t="n"/>
      <c r="BS256" s="79" t="n"/>
      <c r="BT256" s="79" t="n"/>
      <c r="BU256" s="79" t="n"/>
      <c r="BV256" s="79" t="n"/>
      <c r="BW256" s="79" t="n"/>
      <c r="BX256" s="79" t="n"/>
      <c r="BY256" s="79" t="n"/>
      <c r="BZ256" s="79" t="n"/>
      <c r="CA256" s="79" t="n"/>
      <c r="CB256" s="79" t="n"/>
      <c r="CC256" s="79" t="n"/>
      <c r="CD256" s="79" t="n"/>
      <c r="CE256" s="79" t="n"/>
      <c r="CF256" s="79" t="n"/>
      <c r="CI256" s="78" t="n">
        <v>20</v>
      </c>
      <c r="CJ256" s="79" t="n"/>
      <c r="CK256" s="79" t="n"/>
      <c r="CL256" s="79" t="n"/>
      <c r="CM256" s="79" t="n"/>
      <c r="CN256" s="79" t="n"/>
      <c r="CO256" s="79" t="n"/>
      <c r="CP256" s="79" t="n"/>
      <c r="CQ256" s="79" t="n"/>
      <c r="CR256" s="79" t="n"/>
      <c r="CS256" s="79" t="n"/>
      <c r="CT256" s="79" t="n"/>
      <c r="CU256" s="79" t="n"/>
      <c r="CV256" s="79" t="n"/>
      <c r="CW256" s="79" t="n"/>
      <c r="CX256" s="79" t="n"/>
      <c r="CY256" s="79" t="n"/>
      <c r="CZ256" s="79" t="n"/>
      <c r="DA256" s="79" t="n"/>
      <c r="DB256" s="79" t="n"/>
      <c r="DC256" s="79" t="n"/>
      <c r="DD256" s="79" t="n"/>
      <c r="DE256" s="79" t="n"/>
      <c r="DF256" s="79" t="n"/>
      <c r="DG256" s="79" t="n"/>
      <c r="DH256" s="79" t="n"/>
      <c r="DI256" s="79" t="n"/>
      <c r="DJ256" s="79" t="n"/>
      <c r="DK256" s="79" t="n"/>
      <c r="DL256" s="79" t="n"/>
      <c r="DM256" s="79" t="n"/>
      <c r="DN256" s="79" t="n"/>
      <c r="DO256" s="79" t="n"/>
      <c r="DP256" s="79" t="n"/>
      <c r="DQ256" s="79" t="n"/>
      <c r="DR256" s="79" t="n"/>
      <c r="DS256" s="79" t="n"/>
      <c r="DT256" s="79" t="n"/>
      <c r="DU256" s="79" t="n"/>
      <c r="DV256" s="79" t="n"/>
      <c r="DW256" s="79" t="n"/>
      <c r="DZ256" s="78" t="n">
        <v>20</v>
      </c>
      <c r="EA256" s="79" t="n"/>
      <c r="EB256" s="79" t="n"/>
      <c r="EC256" s="79" t="n"/>
      <c r="ED256" s="79" t="n"/>
      <c r="EE256" s="79" t="n"/>
      <c r="EF256" s="79" t="n"/>
      <c r="EG256" s="79" t="n"/>
      <c r="EH256" s="79" t="n"/>
      <c r="EI256" s="79" t="n"/>
      <c r="EJ256" s="79" t="n"/>
      <c r="EK256" s="79" t="n"/>
      <c r="EL256" s="79" t="n"/>
      <c r="EM256" s="79" t="n"/>
      <c r="EN256" s="79" t="n"/>
      <c r="EO256" s="79" t="n"/>
      <c r="EP256" s="79" t="n"/>
      <c r="EQ256" s="79" t="n"/>
      <c r="ER256" s="79" t="n"/>
      <c r="ES256" s="79" t="n"/>
      <c r="ET256" s="79" t="n"/>
      <c r="EU256" s="79" t="n"/>
      <c r="EV256" s="79" t="n"/>
      <c r="EW256" s="79" t="n"/>
      <c r="EX256" s="79" t="n"/>
      <c r="EY256" s="79" t="n"/>
      <c r="EZ256" s="79" t="n"/>
      <c r="FA256" s="79" t="n"/>
      <c r="FB256" s="79" t="n"/>
      <c r="FC256" s="79" t="n"/>
      <c r="FD256" s="79" t="n"/>
      <c r="FE256" s="79" t="n"/>
      <c r="FF256" s="79" t="n"/>
      <c r="FG256" s="79" t="n"/>
      <c r="FH256" s="79" t="n"/>
      <c r="FI256" s="79" t="n"/>
      <c r="FJ256" s="79" t="n"/>
      <c r="FK256" s="79" t="n"/>
      <c r="FL256" s="79" t="n"/>
      <c r="FM256" s="79" t="n"/>
      <c r="FN256" s="79" t="n"/>
      <c r="FQ256" s="78" t="n">
        <v>20</v>
      </c>
      <c r="FR256" s="79" t="n"/>
      <c r="FS256" s="79" t="n"/>
      <c r="FT256" s="79" t="n"/>
      <c r="FU256" s="79" t="n"/>
      <c r="FV256" s="79" t="n"/>
      <c r="FW256" s="79" t="n"/>
      <c r="FX256" s="79" t="n"/>
      <c r="FY256" s="79" t="n"/>
      <c r="FZ256" s="79" t="n"/>
      <c r="GA256" s="79" t="n"/>
      <c r="GB256" s="79" t="n"/>
      <c r="GC256" s="79" t="n"/>
      <c r="GD256" s="79" t="n"/>
      <c r="GE256" s="79" t="n"/>
      <c r="GF256" s="79" t="n"/>
      <c r="GG256" s="79" t="n"/>
      <c r="GH256" s="79" t="n"/>
      <c r="GI256" s="79" t="n"/>
      <c r="GJ256" s="79" t="n"/>
      <c r="GK256" s="79" t="n"/>
      <c r="GL256" s="79" t="n"/>
      <c r="GM256" s="79" t="n"/>
      <c r="GN256" s="79" t="n"/>
      <c r="GO256" s="79" t="n"/>
      <c r="GP256" s="79" t="n"/>
      <c r="GQ256" s="79" t="n"/>
      <c r="GR256" s="79" t="n"/>
      <c r="GS256" s="79" t="n"/>
      <c r="GT256" s="79" t="n"/>
      <c r="GU256" s="79" t="n"/>
      <c r="GV256" s="79" t="n"/>
      <c r="GW256" s="79" t="n"/>
      <c r="GX256" s="79" t="n"/>
      <c r="GY256" s="79" t="n"/>
      <c r="GZ256" s="79" t="n"/>
      <c r="HA256" s="79" t="n"/>
      <c r="HB256" s="79" t="n"/>
      <c r="HC256" s="79" t="n"/>
      <c r="HD256" s="79" t="n"/>
      <c r="HE256" s="79" t="n"/>
      <c r="HH256" s="78" t="n">
        <v>20</v>
      </c>
      <c r="HI256" s="79" t="n"/>
      <c r="HJ256" s="79" t="n"/>
      <c r="HK256" s="79" t="n"/>
      <c r="HL256" s="79" t="n"/>
      <c r="HM256" s="79" t="n"/>
      <c r="HN256" s="79" t="n"/>
      <c r="HO256" s="79" t="n"/>
      <c r="HP256" s="79" t="n"/>
      <c r="HQ256" s="79" t="n"/>
      <c r="HR256" s="79" t="n"/>
      <c r="HS256" s="79" t="n"/>
      <c r="HT256" s="79" t="n"/>
      <c r="HU256" s="79" t="n"/>
      <c r="HV256" s="79" t="n"/>
      <c r="HW256" s="79" t="n"/>
      <c r="HX256" s="79" t="n"/>
      <c r="HY256" s="79" t="n"/>
      <c r="HZ256" s="79" t="n"/>
      <c r="IA256" s="79" t="n"/>
      <c r="IB256" s="79" t="n"/>
      <c r="IC256" s="79" t="n"/>
      <c r="ID256" s="79" t="n"/>
      <c r="IE256" s="79" t="n"/>
      <c r="IF256" s="79" t="n"/>
      <c r="IG256" s="79" t="n"/>
      <c r="IH256" s="79" t="n"/>
      <c r="II256" s="79" t="n"/>
      <c r="IJ256" s="79" t="n"/>
      <c r="IK256" s="79" t="n"/>
      <c r="IL256" s="79" t="n"/>
      <c r="IM256" s="79" t="n"/>
      <c r="IN256" s="79" t="n"/>
      <c r="IO256" s="79" t="n"/>
      <c r="IP256" s="79" t="n"/>
      <c r="IQ256" s="79" t="n"/>
      <c r="IR256" s="79" t="n"/>
      <c r="IS256" s="79" t="n"/>
      <c r="IT256" s="79" t="n"/>
      <c r="IU256" s="79" t="n"/>
      <c r="IV256" s="79" t="n"/>
      <c r="IY256" s="78" t="n">
        <v>20</v>
      </c>
      <c r="IZ256" s="79" t="n"/>
      <c r="JA256" s="79" t="n"/>
      <c r="JB256" s="79" t="n"/>
      <c r="JC256" s="79" t="n"/>
      <c r="JD256" s="79" t="n"/>
      <c r="JE256" s="79" t="n"/>
      <c r="JF256" s="79" t="n"/>
      <c r="JG256" s="79" t="n"/>
      <c r="JH256" s="79" t="n"/>
      <c r="JI256" s="79" t="n"/>
      <c r="JJ256" s="79" t="n"/>
      <c r="JK256" s="79" t="n"/>
      <c r="JL256" s="79" t="n"/>
      <c r="JM256" s="79" t="n"/>
      <c r="JN256" s="79" t="n"/>
      <c r="JO256" s="79" t="n"/>
      <c r="JP256" s="79" t="n"/>
      <c r="JQ256" s="79" t="n"/>
      <c r="JR256" s="79" t="n"/>
      <c r="JS256" s="79" t="n"/>
      <c r="JT256" s="79" t="n"/>
      <c r="JU256" s="79" t="n"/>
      <c r="JV256" s="79" t="n"/>
      <c r="JW256" s="79" t="n"/>
      <c r="JX256" s="79" t="n"/>
      <c r="JY256" s="79" t="n"/>
      <c r="JZ256" s="79" t="n"/>
      <c r="KA256" s="79" t="n"/>
      <c r="KB256" s="79" t="n"/>
      <c r="KC256" s="79" t="n"/>
      <c r="KD256" s="79" t="n"/>
      <c r="KE256" s="79" t="n"/>
      <c r="KF256" s="79" t="n"/>
      <c r="KG256" s="79" t="n"/>
      <c r="KH256" s="79" t="n"/>
      <c r="KI256" s="79" t="n"/>
      <c r="KJ256" s="79" t="n"/>
      <c r="KK256" s="79" t="n"/>
      <c r="KL256" s="79" t="n"/>
      <c r="KM256" s="79" t="n"/>
      <c r="KP256" s="78" t="n">
        <v>20</v>
      </c>
      <c r="KQ256" s="79" t="n"/>
      <c r="KR256" s="79" t="n"/>
      <c r="KS256" s="79" t="n"/>
      <c r="KT256" s="79" t="n"/>
      <c r="KU256" s="79" t="n"/>
      <c r="KV256" s="79" t="n"/>
      <c r="KW256" s="79" t="n"/>
      <c r="KX256" s="79" t="n"/>
      <c r="KY256" s="79" t="n"/>
      <c r="KZ256" s="79" t="n"/>
      <c r="LA256" s="79" t="n"/>
      <c r="LB256" s="79" t="n"/>
      <c r="LC256" s="79" t="n"/>
      <c r="LD256" s="79" t="n"/>
      <c r="LE256" s="79" t="n"/>
      <c r="LF256" s="79" t="n"/>
      <c r="LG256" s="79" t="n"/>
      <c r="LH256" s="79" t="n"/>
      <c r="LI256" s="79" t="n"/>
      <c r="LJ256" s="79" t="n"/>
      <c r="LK256" s="79" t="n"/>
      <c r="LL256" s="79" t="n"/>
      <c r="LM256" s="79" t="n"/>
      <c r="LN256" s="79" t="n"/>
      <c r="LO256" s="79" t="n"/>
      <c r="LP256" s="79" t="n"/>
      <c r="LQ256" s="79" t="n"/>
      <c r="LR256" s="79" t="n"/>
      <c r="LS256" s="79" t="n"/>
      <c r="LT256" s="79" t="n"/>
      <c r="LU256" s="79" t="n"/>
      <c r="LV256" s="79" t="n"/>
      <c r="LW256" s="79" t="n"/>
      <c r="LX256" s="79" t="n"/>
      <c r="LY256" s="79" t="n"/>
      <c r="LZ256" s="79" t="n"/>
      <c r="MA256" s="79" t="n"/>
      <c r="MB256" s="79" t="n"/>
      <c r="MC256" s="79" t="n"/>
      <c r="MD256" s="79" t="n"/>
      <c r="MG256" s="78" t="n">
        <v>20</v>
      </c>
      <c r="MH256" s="79" t="n"/>
      <c r="MI256" s="79" t="n"/>
      <c r="MJ256" s="79" t="n"/>
      <c r="MK256" s="79" t="n"/>
      <c r="ML256" s="79" t="n"/>
      <c r="MM256" s="79" t="n"/>
      <c r="MN256" s="79" t="n"/>
      <c r="MO256" s="79" t="n"/>
      <c r="MP256" s="79" t="n"/>
      <c r="MQ256" s="79" t="n"/>
      <c r="MR256" s="79" t="n"/>
      <c r="MS256" s="79" t="n"/>
      <c r="MT256" s="79" t="n"/>
      <c r="MU256" s="79" t="n"/>
      <c r="MV256" s="79" t="n"/>
      <c r="MW256" s="79" t="n"/>
      <c r="MX256" s="79" t="n"/>
      <c r="MY256" s="79" t="n"/>
      <c r="MZ256" s="79" t="n"/>
      <c r="NA256" s="79" t="n"/>
      <c r="NB256" s="79" t="n"/>
      <c r="NC256" s="79" t="n"/>
      <c r="ND256" s="79" t="n"/>
      <c r="NE256" s="79" t="n"/>
      <c r="NF256" s="79" t="n"/>
      <c r="NG256" s="79" t="n"/>
      <c r="NH256" s="79" t="n"/>
      <c r="NI256" s="79" t="n"/>
      <c r="NJ256" s="79" t="n"/>
      <c r="NK256" s="79" t="n"/>
      <c r="NL256" s="79" t="n"/>
      <c r="NM256" s="79" t="n"/>
      <c r="NN256" s="79" t="n"/>
      <c r="NO256" s="79" t="n"/>
      <c r="NP256" s="79" t="n"/>
      <c r="NQ256" s="79" t="n"/>
      <c r="NR256" s="79" t="n"/>
      <c r="NS256" s="79" t="n"/>
      <c r="NT256" s="79" t="n"/>
      <c r="NU256" s="79" t="n"/>
      <c r="NX256" s="78" t="n">
        <v>20</v>
      </c>
      <c r="NY256" s="79" t="n"/>
      <c r="NZ256" s="79" t="n"/>
      <c r="OA256" s="79" t="n"/>
      <c r="OB256" s="79" t="n"/>
      <c r="OC256" s="79" t="n"/>
      <c r="OD256" s="79" t="n"/>
      <c r="OE256" s="79" t="n"/>
      <c r="OF256" s="79" t="n"/>
      <c r="OG256" s="79" t="n"/>
      <c r="OH256" s="79" t="n"/>
      <c r="OI256" s="79" t="n"/>
      <c r="OJ256" s="79" t="n"/>
      <c r="OK256" s="79" t="n"/>
      <c r="OL256" s="79" t="n"/>
      <c r="OM256" s="79" t="n"/>
      <c r="ON256" s="79" t="n"/>
      <c r="OO256" s="79" t="n"/>
      <c r="OP256" s="79" t="n"/>
      <c r="OQ256" s="79" t="n"/>
      <c r="OR256" s="79" t="n"/>
      <c r="OS256" s="79" t="n"/>
      <c r="OT256" s="79" t="n"/>
      <c r="OU256" s="79" t="n"/>
      <c r="OV256" s="79" t="n"/>
      <c r="OW256" s="79" t="n"/>
      <c r="OX256" s="79" t="n"/>
      <c r="OY256" s="79" t="n"/>
      <c r="OZ256" s="79" t="n"/>
      <c r="PA256" s="79" t="n"/>
      <c r="PB256" s="79" t="n"/>
      <c r="PC256" s="79" t="n"/>
      <c r="PD256" s="79" t="n"/>
      <c r="PE256" s="79" t="n"/>
      <c r="PF256" s="79" t="n"/>
      <c r="PG256" s="79" t="n"/>
      <c r="PH256" s="79" t="n"/>
      <c r="PI256" s="79" t="n"/>
      <c r="PJ256" s="79" t="n"/>
      <c r="PK256" s="79" t="n"/>
      <c r="PL256" s="79" t="n"/>
      <c r="PO256" s="78" t="n">
        <v>20</v>
      </c>
      <c r="PP256" s="79" t="n"/>
      <c r="PQ256" s="79" t="n"/>
      <c r="PR256" s="79" t="n"/>
      <c r="PS256" s="79" t="n"/>
      <c r="PT256" s="79" t="n"/>
      <c r="PU256" s="79" t="n"/>
      <c r="PV256" s="79" t="n"/>
      <c r="PW256" s="79" t="n"/>
      <c r="PX256" s="79" t="n"/>
      <c r="PY256" s="79" t="n"/>
      <c r="PZ256" s="79" t="n"/>
      <c r="QA256" s="79" t="n"/>
      <c r="QB256" s="79" t="n"/>
      <c r="QC256" s="79" t="n"/>
      <c r="QD256" s="79" t="n"/>
      <c r="QE256" s="79" t="n"/>
      <c r="QF256" s="79" t="n"/>
      <c r="QG256" s="79" t="n"/>
      <c r="QH256" s="79" t="n"/>
      <c r="QI256" s="79" t="n"/>
      <c r="QJ256" s="79" t="n"/>
      <c r="QK256" s="79" t="n"/>
      <c r="QL256" s="79" t="n"/>
      <c r="QM256" s="79" t="n"/>
      <c r="QN256" s="79" t="n"/>
      <c r="QO256" s="79" t="n"/>
      <c r="QP256" s="79" t="n"/>
      <c r="QQ256" s="79" t="n"/>
      <c r="QR256" s="79" t="n"/>
      <c r="QS256" s="79" t="n"/>
      <c r="QT256" s="79" t="n"/>
      <c r="QU256" s="79" t="n"/>
      <c r="QV256" s="79" t="n"/>
      <c r="QW256" s="79" t="n"/>
      <c r="QX256" s="79" t="n"/>
      <c r="QY256" s="79" t="n"/>
      <c r="QZ256" s="79" t="n"/>
      <c r="RA256" s="79" t="n"/>
      <c r="RB256" s="79" t="n"/>
      <c r="RC256" s="79" t="n"/>
      <c r="RF256" s="78" t="n">
        <v>20</v>
      </c>
      <c r="RG256" s="79" t="n"/>
      <c r="RH256" s="79" t="n"/>
      <c r="RI256" s="79" t="n"/>
      <c r="RJ256" s="79" t="n"/>
      <c r="RK256" s="79" t="n"/>
      <c r="RL256" s="79" t="n"/>
      <c r="RM256" s="79" t="n"/>
      <c r="RN256" s="79" t="n"/>
      <c r="RO256" s="79" t="n"/>
      <c r="RP256" s="79" t="n"/>
      <c r="RQ256" s="79" t="n"/>
      <c r="RR256" s="79" t="n"/>
      <c r="RS256" s="79" t="n"/>
      <c r="RT256" s="79" t="n"/>
      <c r="RU256" s="79" t="n"/>
      <c r="RV256" s="79" t="n"/>
      <c r="RW256" s="79" t="n"/>
      <c r="RX256" s="79" t="n"/>
      <c r="RY256" s="79" t="n"/>
      <c r="RZ256" s="79" t="n"/>
      <c r="SA256" s="79" t="n"/>
      <c r="SB256" s="79" t="n"/>
      <c r="SC256" s="79" t="n"/>
      <c r="SD256" s="79" t="n"/>
      <c r="SE256" s="79" t="n"/>
      <c r="SF256" s="79" t="n"/>
      <c r="SG256" s="79" t="n"/>
      <c r="SH256" s="79" t="n"/>
      <c r="SI256" s="79" t="n"/>
      <c r="SJ256" s="79" t="n"/>
      <c r="SK256" s="79" t="n"/>
      <c r="SL256" s="79" t="n"/>
      <c r="SM256" s="79" t="n"/>
      <c r="SN256" s="79" t="n"/>
      <c r="SO256" s="79" t="n"/>
      <c r="SP256" s="79" t="n"/>
      <c r="SQ256" s="79" t="n"/>
      <c r="SR256" s="79" t="n"/>
      <c r="SS256" s="79" t="n"/>
      <c r="ST256" s="79" t="n"/>
      <c r="SW256" s="78" t="n">
        <v>20</v>
      </c>
      <c r="SX256" s="79" t="n"/>
      <c r="SY256" s="79" t="n"/>
      <c r="SZ256" s="79" t="n"/>
      <c r="TA256" s="79" t="n"/>
      <c r="TB256" s="79" t="n"/>
      <c r="TC256" s="79" t="n"/>
      <c r="TD256" s="79" t="n"/>
      <c r="TE256" s="79" t="n"/>
      <c r="TF256" s="79" t="n"/>
      <c r="TG256" s="79" t="n"/>
      <c r="TH256" s="79" t="n"/>
      <c r="TI256" s="79" t="n"/>
      <c r="TJ256" s="79" t="n"/>
      <c r="TK256" s="79" t="n"/>
      <c r="TL256" s="79" t="n"/>
      <c r="TM256" s="79" t="n"/>
      <c r="TN256" s="79" t="n"/>
      <c r="TO256" s="79" t="n"/>
      <c r="TP256" s="79" t="n"/>
      <c r="TQ256" s="79" t="n"/>
      <c r="TR256" s="79" t="n"/>
      <c r="TS256" s="79" t="n"/>
      <c r="TT256" s="79" t="n"/>
      <c r="TU256" s="79" t="n"/>
      <c r="TV256" s="79" t="n"/>
      <c r="TW256" s="79" t="n"/>
      <c r="TX256" s="79" t="n"/>
      <c r="TY256" s="79" t="n"/>
      <c r="TZ256" s="79" t="n"/>
      <c r="UA256" s="79" t="n"/>
      <c r="UB256" s="79" t="n"/>
      <c r="UC256" s="79" t="n"/>
      <c r="UD256" s="79" t="n"/>
      <c r="UE256" s="79" t="n"/>
      <c r="UF256" s="79" t="n"/>
      <c r="UG256" s="79" t="n"/>
      <c r="UH256" s="79" t="n"/>
      <c r="UI256" s="79" t="n"/>
      <c r="UJ256" s="79" t="n"/>
      <c r="UK256" s="79" t="n"/>
      <c r="UN256" s="78" t="n">
        <v>20</v>
      </c>
      <c r="UO256" s="79" t="n"/>
      <c r="UP256" s="79" t="n"/>
      <c r="UQ256" s="79" t="n"/>
      <c r="UR256" s="79" t="n"/>
      <c r="US256" s="79" t="n"/>
      <c r="UT256" s="79" t="n"/>
      <c r="UU256" s="79" t="n"/>
      <c r="UV256" s="79" t="n"/>
      <c r="UW256" s="79" t="n"/>
      <c r="UX256" s="79" t="n"/>
      <c r="UY256" s="79" t="n"/>
      <c r="UZ256" s="79" t="n"/>
      <c r="VA256" s="79" t="n"/>
      <c r="VB256" s="79" t="n"/>
      <c r="VC256" s="79" t="n"/>
      <c r="VD256" s="79" t="n"/>
      <c r="VE256" s="79" t="n"/>
      <c r="VF256" s="79" t="n"/>
      <c r="VG256" s="79" t="n"/>
      <c r="VH256" s="79" t="n"/>
      <c r="VI256" s="79" t="n"/>
      <c r="VJ256" s="79" t="n"/>
      <c r="VK256" s="79" t="n"/>
      <c r="VL256" s="79" t="n"/>
      <c r="VM256" s="79" t="n"/>
      <c r="VN256" s="79" t="n"/>
      <c r="VO256" s="79" t="n"/>
      <c r="VP256" s="79" t="n"/>
      <c r="VQ256" s="79" t="n"/>
      <c r="VR256" s="79" t="n"/>
      <c r="VS256" s="79" t="n"/>
      <c r="VT256" s="79" t="n"/>
      <c r="VU256" s="79" t="n"/>
      <c r="VV256" s="79" t="n"/>
      <c r="VW256" s="79" t="n"/>
      <c r="VX256" s="79" t="n"/>
      <c r="VY256" s="79" t="n"/>
      <c r="VZ256" s="79" t="n"/>
      <c r="WA256" s="79" t="n"/>
      <c r="WB256" s="79" t="n"/>
      <c r="WE256" s="78" t="n">
        <v>20</v>
      </c>
      <c r="WF256" s="79" t="n"/>
      <c r="WG256" s="79" t="n"/>
      <c r="WH256" s="79" t="n"/>
      <c r="WI256" s="79" t="n"/>
      <c r="WJ256" s="79" t="n"/>
      <c r="WK256" s="79" t="n"/>
      <c r="WL256" s="79" t="n"/>
      <c r="WM256" s="79" t="n"/>
      <c r="WN256" s="79" t="n"/>
      <c r="WO256" s="79" t="n"/>
      <c r="WP256" s="79" t="n"/>
      <c r="WQ256" s="79" t="n"/>
      <c r="WR256" s="79" t="n"/>
      <c r="WS256" s="79" t="n"/>
      <c r="WT256" s="79" t="n"/>
      <c r="WU256" s="79" t="n"/>
      <c r="WV256" s="79" t="n"/>
      <c r="WW256" s="79" t="n"/>
      <c r="WX256" s="79" t="n"/>
      <c r="WY256" s="79" t="n"/>
      <c r="WZ256" s="79" t="n"/>
      <c r="XA256" s="79" t="n"/>
      <c r="XB256" s="79" t="n"/>
      <c r="XC256" s="79" t="n"/>
      <c r="XD256" s="79" t="n"/>
      <c r="XE256" s="79" t="n"/>
      <c r="XF256" s="79" t="n"/>
      <c r="XG256" s="79" t="n"/>
      <c r="XH256" s="79" t="n"/>
      <c r="XI256" s="79" t="n"/>
      <c r="XJ256" s="79" t="n"/>
      <c r="XK256" s="79" t="n"/>
      <c r="XL256" s="79" t="n"/>
      <c r="XM256" s="79" t="n"/>
      <c r="XN256" s="79" t="n"/>
      <c r="XO256" s="79" t="n"/>
      <c r="XP256" s="79" t="n"/>
      <c r="XQ256" s="79" t="n"/>
      <c r="XR256" s="79" t="n"/>
      <c r="XS256" s="79" t="n"/>
      <c r="XV256" s="78" t="n">
        <v>20</v>
      </c>
      <c r="XW256" s="79" t="n"/>
      <c r="XX256" s="79" t="n"/>
      <c r="XY256" s="79" t="n"/>
      <c r="XZ256" s="79" t="n"/>
      <c r="YA256" s="79" t="n"/>
      <c r="YB256" s="79" t="n"/>
      <c r="YC256" s="79" t="n"/>
      <c r="YD256" s="79" t="n"/>
      <c r="YE256" s="79" t="n"/>
      <c r="YF256" s="79" t="n"/>
      <c r="YG256" s="79" t="n"/>
      <c r="YH256" s="79" t="n"/>
      <c r="YI256" s="79" t="n"/>
      <c r="YJ256" s="79" t="n"/>
      <c r="YK256" s="79" t="n"/>
      <c r="YL256" s="79" t="n"/>
      <c r="YM256" s="79" t="n"/>
      <c r="YN256" s="79" t="n"/>
      <c r="YO256" s="79" t="n"/>
      <c r="YP256" s="79" t="n"/>
      <c r="YQ256" s="79" t="n"/>
      <c r="YR256" s="79" t="n"/>
      <c r="YS256" s="79" t="n"/>
      <c r="YT256" s="79" t="n"/>
      <c r="YU256" s="79" t="n"/>
      <c r="YV256" s="79" t="n"/>
      <c r="YW256" s="79" t="n"/>
      <c r="YX256" s="79" t="n"/>
      <c r="YY256" s="79" t="n"/>
      <c r="YZ256" s="79" t="n"/>
      <c r="ZA256" s="79" t="n"/>
      <c r="ZB256" s="79" t="n"/>
      <c r="ZC256" s="79" t="n"/>
      <c r="ZD256" s="79" t="n"/>
      <c r="ZE256" s="79" t="n"/>
      <c r="ZF256" s="79" t="n"/>
      <c r="ZG256" s="79" t="n"/>
      <c r="ZH256" s="79" t="n"/>
      <c r="ZI256" s="79" t="n"/>
      <c r="ZJ256" s="79" t="n"/>
      <c r="ZM256" s="78" t="n">
        <v>20</v>
      </c>
      <c r="ZN256" s="79" t="n"/>
      <c r="ZO256" s="79" t="n"/>
      <c r="ZP256" s="79" t="n"/>
      <c r="ZQ256" s="79" t="n"/>
      <c r="ZR256" s="79" t="n"/>
      <c r="ZS256" s="79" t="n"/>
      <c r="ZT256" s="79" t="n"/>
      <c r="ZU256" s="79" t="n"/>
      <c r="ZV256" s="79" t="n"/>
      <c r="ZW256" s="79" t="n"/>
      <c r="ZX256" s="79" t="n"/>
      <c r="ZY256" s="79" t="n"/>
      <c r="ZZ256" s="79" t="n"/>
      <c r="AAA256" s="79" t="n"/>
      <c r="AAB256" s="79" t="n"/>
      <c r="AAC256" s="79" t="n"/>
      <c r="AAD256" s="79" t="n"/>
      <c r="AAE256" s="79" t="n"/>
      <c r="AAF256" s="79" t="n"/>
      <c r="AAG256" s="79" t="n"/>
      <c r="AAH256" s="79" t="n"/>
      <c r="AAI256" s="79" t="n"/>
      <c r="AAJ256" s="79" t="n"/>
      <c r="AAK256" s="79" t="n"/>
      <c r="AAL256" s="79" t="n"/>
      <c r="AAM256" s="79" t="n"/>
      <c r="AAN256" s="79" t="n"/>
      <c r="AAO256" s="79" t="n"/>
      <c r="AAP256" s="79" t="n"/>
      <c r="AAQ256" s="79" t="n"/>
      <c r="AAR256" s="79" t="n"/>
      <c r="AAS256" s="79" t="n"/>
      <c r="AAT256" s="79" t="n"/>
      <c r="AAU256" s="79" t="n"/>
      <c r="AAV256" s="79" t="n"/>
      <c r="AAW256" s="79" t="n"/>
      <c r="AAX256" s="79" t="n"/>
      <c r="AAY256" s="79" t="n"/>
      <c r="AAZ256" s="79" t="n"/>
      <c r="ABA256" s="79" t="n"/>
      <c r="ABD256" s="78" t="n">
        <v>20</v>
      </c>
      <c r="ABE256" s="79" t="n"/>
      <c r="ABF256" s="79" t="n"/>
      <c r="ABG256" s="79" t="n"/>
      <c r="ABH256" s="79" t="n"/>
      <c r="ABI256" s="79" t="n"/>
      <c r="ABJ256" s="79" t="n"/>
      <c r="ABK256" s="79" t="n"/>
      <c r="ABL256" s="79" t="n"/>
      <c r="ABM256" s="79" t="n"/>
      <c r="ABN256" s="79" t="n"/>
      <c r="ABO256" s="79" t="n"/>
      <c r="ABP256" s="79" t="n"/>
      <c r="ABQ256" s="79" t="n"/>
      <c r="ABR256" s="79" t="n"/>
      <c r="ABS256" s="79" t="n"/>
      <c r="ABT256" s="79" t="n"/>
      <c r="ABU256" s="79" t="n"/>
      <c r="ABV256" s="79" t="n"/>
      <c r="ABW256" s="79" t="n"/>
      <c r="ABX256" s="79" t="n"/>
      <c r="ABY256" s="79" t="n"/>
      <c r="ABZ256" s="79" t="n"/>
      <c r="ACA256" s="79" t="n"/>
      <c r="ACB256" s="79" t="n"/>
      <c r="ACC256" s="79" t="n"/>
      <c r="ACD256" s="79" t="n"/>
      <c r="ACE256" s="79" t="n"/>
      <c r="ACF256" s="79" t="n"/>
      <c r="ACG256" s="79" t="n"/>
      <c r="ACH256" s="79" t="n"/>
      <c r="ACI256" s="79" t="n"/>
      <c r="ACJ256" s="79" t="n"/>
      <c r="ACK256" s="79" t="n"/>
      <c r="ACL256" s="79" t="n"/>
      <c r="ACM256" s="79" t="n"/>
      <c r="ACN256" s="79" t="n"/>
      <c r="ACO256" s="79" t="n"/>
      <c r="ACP256" s="79" t="n"/>
      <c r="ACQ256" s="79" t="n"/>
      <c r="ACR256" s="79" t="n"/>
      <c r="ACU256" s="78" t="n">
        <v>20</v>
      </c>
      <c r="ACV256" s="79" t="n"/>
      <c r="ACW256" s="79" t="n"/>
      <c r="ACX256" s="79" t="n"/>
      <c r="ACY256" s="79" t="n"/>
      <c r="ACZ256" s="79" t="n"/>
      <c r="ADA256" s="79" t="n"/>
      <c r="ADB256" s="79" t="n"/>
      <c r="ADC256" s="79" t="n"/>
      <c r="ADD256" s="79" t="n"/>
      <c r="ADE256" s="79" t="n"/>
      <c r="ADF256" s="79" t="n"/>
      <c r="ADG256" s="79" t="n"/>
      <c r="ADH256" s="79" t="n"/>
      <c r="ADI256" s="79" t="n"/>
      <c r="ADJ256" s="79" t="n"/>
      <c r="ADK256" s="79" t="n"/>
      <c r="ADL256" s="79" t="n"/>
      <c r="ADM256" s="79" t="n"/>
      <c r="ADN256" s="79" t="n"/>
      <c r="ADO256" s="79" t="n"/>
      <c r="ADP256" s="79" t="n"/>
      <c r="ADQ256" s="79" t="n"/>
      <c r="ADR256" s="79" t="n"/>
      <c r="ADS256" s="79" t="n"/>
      <c r="ADT256" s="79" t="n"/>
      <c r="ADU256" s="79" t="n"/>
      <c r="ADV256" s="79" t="n"/>
      <c r="ADW256" s="79" t="n"/>
      <c r="ADX256" s="79" t="n"/>
      <c r="ADY256" s="79" t="n"/>
      <c r="ADZ256" s="79" t="n"/>
      <c r="AEA256" s="79" t="n"/>
      <c r="AEB256" s="79" t="n"/>
      <c r="AEC256" s="79" t="n"/>
      <c r="AED256" s="79" t="n"/>
      <c r="AEE256" s="79" t="n"/>
      <c r="AEF256" s="79" t="n"/>
      <c r="AEG256" s="79" t="n"/>
      <c r="AEH256" s="79" t="n"/>
      <c r="AEI256" s="79" t="n"/>
      <c r="AEL256" s="78" t="n">
        <v>20</v>
      </c>
      <c r="AEM256" s="79" t="n"/>
      <c r="AEN256" s="79" t="n"/>
      <c r="AEO256" s="79" t="n"/>
      <c r="AEP256" s="79" t="n"/>
      <c r="AEQ256" s="79" t="n"/>
      <c r="AER256" s="79" t="n"/>
      <c r="AES256" s="79" t="n"/>
      <c r="AET256" s="79" t="n"/>
      <c r="AEU256" s="79" t="n"/>
      <c r="AEV256" s="79" t="n"/>
      <c r="AEW256" s="79" t="n"/>
      <c r="AEX256" s="79" t="n"/>
      <c r="AEY256" s="79" t="n"/>
      <c r="AEZ256" s="79" t="n"/>
      <c r="AFA256" s="79" t="n"/>
      <c r="AFB256" s="79" t="n"/>
      <c r="AFC256" s="79" t="n"/>
      <c r="AFD256" s="79" t="n"/>
      <c r="AFE256" s="79" t="n"/>
      <c r="AFF256" s="79" t="n"/>
      <c r="AFG256" s="79" t="n"/>
      <c r="AFH256" s="79" t="n"/>
      <c r="AFI256" s="79" t="n"/>
      <c r="AFJ256" s="79" t="n"/>
      <c r="AFK256" s="79" t="n"/>
      <c r="AFL256" s="79" t="n"/>
      <c r="AFM256" s="79" t="n"/>
      <c r="AFN256" s="79" t="n"/>
      <c r="AFO256" s="79" t="n"/>
      <c r="AFP256" s="79" t="n"/>
      <c r="AFQ256" s="79" t="n"/>
      <c r="AFR256" s="79" t="n"/>
      <c r="AFS256" s="79" t="n"/>
      <c r="AFT256" s="79" t="n"/>
      <c r="AFU256" s="79" t="n"/>
      <c r="AFV256" s="79" t="n"/>
      <c r="AFW256" s="79" t="n"/>
      <c r="AFX256" s="79" t="n"/>
      <c r="AFY256" s="79" t="n"/>
      <c r="AFZ256" s="79" t="n"/>
    </row>
    <row r="257">
      <c r="A257" s="78" t="n">
        <v>21</v>
      </c>
      <c r="B257" s="79" t="n"/>
      <c r="C257" s="79" t="n"/>
      <c r="D257" s="79" t="n"/>
      <c r="E257" s="79" t="n"/>
      <c r="F257" s="79" t="n"/>
      <c r="G257" s="79" t="n"/>
      <c r="H257" s="79" t="n"/>
      <c r="I257" s="79" t="n"/>
      <c r="J257" s="79" t="n"/>
      <c r="K257" s="79" t="n"/>
      <c r="L257" s="79" t="n"/>
      <c r="M257" s="79" t="n"/>
      <c r="N257" s="79" t="n"/>
      <c r="O257" s="79" t="n"/>
      <c r="P257" s="79" t="n"/>
      <c r="Q257" s="79" t="n"/>
      <c r="R257" s="79" t="n"/>
      <c r="S257" s="79" t="n"/>
      <c r="T257" s="79" t="n"/>
      <c r="U257" s="79" t="n"/>
      <c r="V257" s="79" t="n"/>
      <c r="W257" s="79" t="n"/>
      <c r="X257" s="79" t="n"/>
      <c r="Y257" s="79" t="n"/>
      <c r="Z257" s="79" t="n"/>
      <c r="AA257" s="79" t="n"/>
      <c r="AB257" s="79" t="n"/>
      <c r="AC257" s="79" t="n"/>
      <c r="AD257" s="79" t="n"/>
      <c r="AE257" s="79" t="n"/>
      <c r="AF257" s="79" t="n"/>
      <c r="AG257" s="79" t="n"/>
      <c r="AH257" s="79" t="n"/>
      <c r="AI257" s="79" t="n"/>
      <c r="AJ257" s="79" t="n"/>
      <c r="AK257" s="79" t="n"/>
      <c r="AL257" s="79" t="n"/>
      <c r="AM257" s="79" t="n"/>
      <c r="AN257" s="79" t="n"/>
      <c r="AO257" s="79" t="n"/>
      <c r="AR257" s="78" t="n">
        <v>21</v>
      </c>
      <c r="AS257" s="79" t="n"/>
      <c r="AT257" s="79" t="n"/>
      <c r="AU257" s="79" t="n"/>
      <c r="AV257" s="79" t="n"/>
      <c r="AW257" s="79" t="n"/>
      <c r="AX257" s="79" t="n"/>
      <c r="AY257" s="79" t="n"/>
      <c r="AZ257" s="79" t="n"/>
      <c r="BA257" s="79" t="n"/>
      <c r="BB257" s="79" t="n"/>
      <c r="BC257" s="79" t="n"/>
      <c r="BD257" s="79" t="n"/>
      <c r="BE257" s="79" t="n"/>
      <c r="BF257" s="79" t="n"/>
      <c r="BG257" s="79" t="n"/>
      <c r="BH257" s="79" t="n"/>
      <c r="BI257" s="79" t="n"/>
      <c r="BJ257" s="79" t="n"/>
      <c r="BK257" s="79" t="n"/>
      <c r="BL257" s="79" t="n"/>
      <c r="BM257" s="79" t="n"/>
      <c r="BN257" s="79" t="n"/>
      <c r="BO257" s="79" t="n"/>
      <c r="BP257" s="79" t="n"/>
      <c r="BQ257" s="79" t="n"/>
      <c r="BR257" s="79" t="n"/>
      <c r="BS257" s="79" t="n"/>
      <c r="BT257" s="79" t="n"/>
      <c r="BU257" s="79" t="n"/>
      <c r="BV257" s="79" t="n"/>
      <c r="BW257" s="79" t="n"/>
      <c r="BX257" s="79" t="n"/>
      <c r="BY257" s="79" t="n"/>
      <c r="BZ257" s="79" t="n"/>
      <c r="CA257" s="79" t="n"/>
      <c r="CB257" s="79" t="n"/>
      <c r="CC257" s="79" t="n"/>
      <c r="CD257" s="79" t="n"/>
      <c r="CE257" s="79" t="n"/>
      <c r="CF257" s="79" t="n"/>
      <c r="CI257" s="78" t="n">
        <v>21</v>
      </c>
      <c r="CJ257" s="79" t="n"/>
      <c r="CK257" s="79" t="n"/>
      <c r="CL257" s="79" t="n"/>
      <c r="CM257" s="79" t="n"/>
      <c r="CN257" s="79" t="n"/>
      <c r="CO257" s="79" t="n"/>
      <c r="CP257" s="79" t="n"/>
      <c r="CQ257" s="79" t="n"/>
      <c r="CR257" s="79" t="n"/>
      <c r="CS257" s="79" t="n"/>
      <c r="CT257" s="79" t="n"/>
      <c r="CU257" s="79" t="n"/>
      <c r="CV257" s="79" t="n"/>
      <c r="CW257" s="79" t="n"/>
      <c r="CX257" s="79" t="n"/>
      <c r="CY257" s="79" t="n"/>
      <c r="CZ257" s="79" t="n"/>
      <c r="DA257" s="79" t="n"/>
      <c r="DB257" s="79" t="n"/>
      <c r="DC257" s="79" t="n"/>
      <c r="DD257" s="79" t="n"/>
      <c r="DE257" s="79" t="n"/>
      <c r="DF257" s="79" t="n"/>
      <c r="DG257" s="79" t="n"/>
      <c r="DH257" s="79" t="n"/>
      <c r="DI257" s="79" t="n"/>
      <c r="DJ257" s="79" t="n"/>
      <c r="DK257" s="79" t="n"/>
      <c r="DL257" s="79" t="n"/>
      <c r="DM257" s="79" t="n"/>
      <c r="DN257" s="79" t="n"/>
      <c r="DO257" s="79" t="n"/>
      <c r="DP257" s="79" t="n"/>
      <c r="DQ257" s="79" t="n"/>
      <c r="DR257" s="79" t="n"/>
      <c r="DS257" s="79" t="n"/>
      <c r="DT257" s="79" t="n"/>
      <c r="DU257" s="79" t="n"/>
      <c r="DV257" s="79" t="n"/>
      <c r="DW257" s="79" t="n"/>
      <c r="DZ257" s="78" t="n">
        <v>21</v>
      </c>
      <c r="EA257" s="79" t="n"/>
      <c r="EB257" s="79" t="n"/>
      <c r="EC257" s="79" t="n"/>
      <c r="ED257" s="79" t="n"/>
      <c r="EE257" s="79" t="n"/>
      <c r="EF257" s="79" t="n"/>
      <c r="EG257" s="79" t="n"/>
      <c r="EH257" s="79" t="n"/>
      <c r="EI257" s="79" t="n"/>
      <c r="EJ257" s="79" t="n"/>
      <c r="EK257" s="79" t="n"/>
      <c r="EL257" s="79" t="n"/>
      <c r="EM257" s="79" t="n"/>
      <c r="EN257" s="79" t="n"/>
      <c r="EO257" s="79" t="n"/>
      <c r="EP257" s="79" t="n"/>
      <c r="EQ257" s="79" t="n"/>
      <c r="ER257" s="79" t="n"/>
      <c r="ES257" s="79" t="n"/>
      <c r="ET257" s="79" t="n"/>
      <c r="EU257" s="79" t="n"/>
      <c r="EV257" s="79" t="n"/>
      <c r="EW257" s="79" t="n"/>
      <c r="EX257" s="79" t="n"/>
      <c r="EY257" s="79" t="n"/>
      <c r="EZ257" s="79" t="n"/>
      <c r="FA257" s="79" t="n"/>
      <c r="FB257" s="79" t="n"/>
      <c r="FC257" s="79" t="n"/>
      <c r="FD257" s="79" t="n"/>
      <c r="FE257" s="79" t="n"/>
      <c r="FF257" s="79" t="n"/>
      <c r="FG257" s="79" t="n"/>
      <c r="FH257" s="79" t="n"/>
      <c r="FI257" s="79" t="n"/>
      <c r="FJ257" s="79" t="n"/>
      <c r="FK257" s="79" t="n"/>
      <c r="FL257" s="79" t="n"/>
      <c r="FM257" s="79" t="n"/>
      <c r="FN257" s="79" t="n"/>
      <c r="FQ257" s="78" t="n">
        <v>21</v>
      </c>
      <c r="FR257" s="79" t="n"/>
      <c r="FS257" s="79" t="n"/>
      <c r="FT257" s="79" t="n"/>
      <c r="FU257" s="79" t="n"/>
      <c r="FV257" s="79" t="n"/>
      <c r="FW257" s="79" t="n"/>
      <c r="FX257" s="79" t="n"/>
      <c r="FY257" s="79" t="n"/>
      <c r="FZ257" s="79" t="n"/>
      <c r="GA257" s="79" t="n"/>
      <c r="GB257" s="79" t="n"/>
      <c r="GC257" s="79" t="n"/>
      <c r="GD257" s="79" t="n"/>
      <c r="GE257" s="79" t="n"/>
      <c r="GF257" s="79" t="n"/>
      <c r="GG257" s="79" t="n"/>
      <c r="GH257" s="79" t="n"/>
      <c r="GI257" s="79" t="n"/>
      <c r="GJ257" s="79" t="n"/>
      <c r="GK257" s="79" t="n"/>
      <c r="GL257" s="79" t="n"/>
      <c r="GM257" s="79" t="n"/>
      <c r="GN257" s="79" t="n"/>
      <c r="GO257" s="79" t="n"/>
      <c r="GP257" s="79" t="n"/>
      <c r="GQ257" s="79" t="n"/>
      <c r="GR257" s="79" t="n"/>
      <c r="GS257" s="79" t="n"/>
      <c r="GT257" s="79" t="n"/>
      <c r="GU257" s="79" t="n"/>
      <c r="GV257" s="79" t="n"/>
      <c r="GW257" s="79" t="n"/>
      <c r="GX257" s="79" t="n"/>
      <c r="GY257" s="79" t="n"/>
      <c r="GZ257" s="79" t="n"/>
      <c r="HA257" s="79" t="n"/>
      <c r="HB257" s="79" t="n"/>
      <c r="HC257" s="79" t="n"/>
      <c r="HD257" s="79" t="n"/>
      <c r="HE257" s="79" t="n"/>
      <c r="HH257" s="78" t="n">
        <v>21</v>
      </c>
      <c r="HI257" s="79" t="n"/>
      <c r="HJ257" s="79" t="n"/>
      <c r="HK257" s="79" t="n"/>
      <c r="HL257" s="79" t="n"/>
      <c r="HM257" s="79" t="n"/>
      <c r="HN257" s="79" t="n"/>
      <c r="HO257" s="79" t="n"/>
      <c r="HP257" s="79" t="n"/>
      <c r="HQ257" s="79" t="n"/>
      <c r="HR257" s="79" t="n"/>
      <c r="HS257" s="79" t="n"/>
      <c r="HT257" s="79" t="n"/>
      <c r="HU257" s="79" t="n"/>
      <c r="HV257" s="79" t="n"/>
      <c r="HW257" s="79" t="n"/>
      <c r="HX257" s="79" t="n"/>
      <c r="HY257" s="79" t="n"/>
      <c r="HZ257" s="79" t="n"/>
      <c r="IA257" s="79" t="n"/>
      <c r="IB257" s="79" t="n"/>
      <c r="IC257" s="79" t="n"/>
      <c r="ID257" s="79" t="n"/>
      <c r="IE257" s="79" t="n"/>
      <c r="IF257" s="79" t="n"/>
      <c r="IG257" s="79" t="n"/>
      <c r="IH257" s="79" t="n"/>
      <c r="II257" s="79" t="n"/>
      <c r="IJ257" s="79" t="n"/>
      <c r="IK257" s="79" t="n"/>
      <c r="IL257" s="79" t="n"/>
      <c r="IM257" s="79" t="n"/>
      <c r="IN257" s="79" t="n"/>
      <c r="IO257" s="79" t="n"/>
      <c r="IP257" s="79" t="n"/>
      <c r="IQ257" s="79" t="n"/>
      <c r="IR257" s="79" t="n"/>
      <c r="IS257" s="79" t="n"/>
      <c r="IT257" s="79" t="n"/>
      <c r="IU257" s="79" t="n"/>
      <c r="IV257" s="79" t="n"/>
      <c r="IY257" s="78" t="n">
        <v>21</v>
      </c>
      <c r="IZ257" s="79" t="n"/>
      <c r="JA257" s="79" t="n"/>
      <c r="JB257" s="79" t="n"/>
      <c r="JC257" s="79" t="n"/>
      <c r="JD257" s="79" t="n"/>
      <c r="JE257" s="79" t="n"/>
      <c r="JF257" s="79" t="n"/>
      <c r="JG257" s="79" t="n"/>
      <c r="JH257" s="79" t="n"/>
      <c r="JI257" s="79" t="n"/>
      <c r="JJ257" s="79" t="n"/>
      <c r="JK257" s="79" t="n"/>
      <c r="JL257" s="79" t="n"/>
      <c r="JM257" s="79" t="n"/>
      <c r="JN257" s="79" t="n"/>
      <c r="JO257" s="79" t="n"/>
      <c r="JP257" s="79" t="n"/>
      <c r="JQ257" s="79" t="n"/>
      <c r="JR257" s="79" t="n"/>
      <c r="JS257" s="79" t="n"/>
      <c r="JT257" s="79" t="n"/>
      <c r="JU257" s="79" t="n"/>
      <c r="JV257" s="79" t="n"/>
      <c r="JW257" s="79" t="n"/>
      <c r="JX257" s="79" t="n"/>
      <c r="JY257" s="79" t="n"/>
      <c r="JZ257" s="79" t="n"/>
      <c r="KA257" s="79" t="n"/>
      <c r="KB257" s="79" t="n"/>
      <c r="KC257" s="79" t="n"/>
      <c r="KD257" s="79" t="n"/>
      <c r="KE257" s="79" t="n"/>
      <c r="KF257" s="79" t="n"/>
      <c r="KG257" s="79" t="n"/>
      <c r="KH257" s="79" t="n"/>
      <c r="KI257" s="79" t="n"/>
      <c r="KJ257" s="79" t="n"/>
      <c r="KK257" s="79" t="n"/>
      <c r="KL257" s="79" t="n"/>
      <c r="KM257" s="79" t="n"/>
      <c r="KP257" s="78" t="n">
        <v>21</v>
      </c>
      <c r="KQ257" s="79" t="n"/>
      <c r="KR257" s="79" t="n"/>
      <c r="KS257" s="79" t="n"/>
      <c r="KT257" s="79" t="n"/>
      <c r="KU257" s="79" t="n"/>
      <c r="KV257" s="79" t="n"/>
      <c r="KW257" s="79" t="n"/>
      <c r="KX257" s="79" t="n"/>
      <c r="KY257" s="79" t="n"/>
      <c r="KZ257" s="79" t="n"/>
      <c r="LA257" s="79" t="n"/>
      <c r="LB257" s="79" t="n"/>
      <c r="LC257" s="79" t="n"/>
      <c r="LD257" s="79" t="n"/>
      <c r="LE257" s="79" t="n"/>
      <c r="LF257" s="79" t="n"/>
      <c r="LG257" s="79" t="n"/>
      <c r="LH257" s="79" t="n"/>
      <c r="LI257" s="79" t="n"/>
      <c r="LJ257" s="79" t="n"/>
      <c r="LK257" s="79" t="n"/>
      <c r="LL257" s="79" t="n"/>
      <c r="LM257" s="79" t="n"/>
      <c r="LN257" s="79" t="n"/>
      <c r="LO257" s="79" t="n"/>
      <c r="LP257" s="79" t="n"/>
      <c r="LQ257" s="79" t="n"/>
      <c r="LR257" s="79" t="n"/>
      <c r="LS257" s="79" t="n"/>
      <c r="LT257" s="79" t="n"/>
      <c r="LU257" s="79" t="n"/>
      <c r="LV257" s="79" t="n"/>
      <c r="LW257" s="79" t="n"/>
      <c r="LX257" s="79" t="n"/>
      <c r="LY257" s="79" t="n"/>
      <c r="LZ257" s="79" t="n"/>
      <c r="MA257" s="79" t="n"/>
      <c r="MB257" s="79" t="n"/>
      <c r="MC257" s="79" t="n"/>
      <c r="MD257" s="79" t="n"/>
      <c r="MG257" s="78" t="n">
        <v>21</v>
      </c>
      <c r="MH257" s="79" t="n"/>
      <c r="MI257" s="79" t="n"/>
      <c r="MJ257" s="79" t="n"/>
      <c r="MK257" s="79" t="n"/>
      <c r="ML257" s="79" t="n"/>
      <c r="MM257" s="79" t="n"/>
      <c r="MN257" s="79" t="n"/>
      <c r="MO257" s="79" t="n"/>
      <c r="MP257" s="79" t="n"/>
      <c r="MQ257" s="79" t="n"/>
      <c r="MR257" s="79" t="n"/>
      <c r="MS257" s="79" t="n"/>
      <c r="MT257" s="79" t="n"/>
      <c r="MU257" s="79" t="n"/>
      <c r="MV257" s="79" t="n"/>
      <c r="MW257" s="79" t="n"/>
      <c r="MX257" s="79" t="n"/>
      <c r="MY257" s="79" t="n"/>
      <c r="MZ257" s="79" t="n"/>
      <c r="NA257" s="79" t="n"/>
      <c r="NB257" s="79" t="n"/>
      <c r="NC257" s="79" t="n"/>
      <c r="ND257" s="79" t="n"/>
      <c r="NE257" s="79" t="n"/>
      <c r="NF257" s="79" t="n"/>
      <c r="NG257" s="79" t="n"/>
      <c r="NH257" s="79" t="n"/>
      <c r="NI257" s="79" t="n"/>
      <c r="NJ257" s="79" t="n"/>
      <c r="NK257" s="79" t="n"/>
      <c r="NL257" s="79" t="n"/>
      <c r="NM257" s="79" t="n"/>
      <c r="NN257" s="79" t="n"/>
      <c r="NO257" s="79" t="n"/>
      <c r="NP257" s="79" t="n"/>
      <c r="NQ257" s="79" t="n"/>
      <c r="NR257" s="79" t="n"/>
      <c r="NS257" s="79" t="n"/>
      <c r="NT257" s="79" t="n"/>
      <c r="NU257" s="79" t="n"/>
      <c r="NX257" s="78" t="n">
        <v>21</v>
      </c>
      <c r="NY257" s="79" t="n"/>
      <c r="NZ257" s="79" t="n"/>
      <c r="OA257" s="79" t="n"/>
      <c r="OB257" s="79" t="n"/>
      <c r="OC257" s="79" t="n"/>
      <c r="OD257" s="79" t="n"/>
      <c r="OE257" s="79" t="n"/>
      <c r="OF257" s="79" t="n"/>
      <c r="OG257" s="79" t="n"/>
      <c r="OH257" s="79" t="n"/>
      <c r="OI257" s="79" t="n"/>
      <c r="OJ257" s="79" t="n"/>
      <c r="OK257" s="79" t="n"/>
      <c r="OL257" s="79" t="n"/>
      <c r="OM257" s="79" t="n"/>
      <c r="ON257" s="79" t="n"/>
      <c r="OO257" s="79" t="n"/>
      <c r="OP257" s="79" t="n"/>
      <c r="OQ257" s="79" t="n"/>
      <c r="OR257" s="79" t="n"/>
      <c r="OS257" s="79" t="n"/>
      <c r="OT257" s="79" t="n"/>
      <c r="OU257" s="79" t="n"/>
      <c r="OV257" s="79" t="n"/>
      <c r="OW257" s="79" t="n"/>
      <c r="OX257" s="79" t="n"/>
      <c r="OY257" s="79" t="n"/>
      <c r="OZ257" s="79" t="n"/>
      <c r="PA257" s="79" t="n"/>
      <c r="PB257" s="79" t="n"/>
      <c r="PC257" s="79" t="n"/>
      <c r="PD257" s="79" t="n"/>
      <c r="PE257" s="79" t="n"/>
      <c r="PF257" s="79" t="n"/>
      <c r="PG257" s="79" t="n"/>
      <c r="PH257" s="79" t="n"/>
      <c r="PI257" s="79" t="n"/>
      <c r="PJ257" s="79" t="n"/>
      <c r="PK257" s="79" t="n"/>
      <c r="PL257" s="79" t="n"/>
      <c r="PO257" s="78" t="n">
        <v>21</v>
      </c>
      <c r="PP257" s="79" t="n"/>
      <c r="PQ257" s="79" t="n"/>
      <c r="PR257" s="79" t="n"/>
      <c r="PS257" s="79" t="n"/>
      <c r="PT257" s="79" t="n"/>
      <c r="PU257" s="79" t="n"/>
      <c r="PV257" s="79" t="n"/>
      <c r="PW257" s="79" t="n"/>
      <c r="PX257" s="79" t="n"/>
      <c r="PY257" s="79" t="n"/>
      <c r="PZ257" s="79" t="n"/>
      <c r="QA257" s="79" t="n"/>
      <c r="QB257" s="79" t="n"/>
      <c r="QC257" s="79" t="n"/>
      <c r="QD257" s="79" t="n"/>
      <c r="QE257" s="79" t="n"/>
      <c r="QF257" s="79" t="n"/>
      <c r="QG257" s="79" t="n"/>
      <c r="QH257" s="79" t="n"/>
      <c r="QI257" s="79" t="n"/>
      <c r="QJ257" s="79" t="n"/>
      <c r="QK257" s="79" t="n"/>
      <c r="QL257" s="79" t="n"/>
      <c r="QM257" s="79" t="n"/>
      <c r="QN257" s="79" t="n"/>
      <c r="QO257" s="79" t="n"/>
      <c r="QP257" s="79" t="n"/>
      <c r="QQ257" s="79" t="n"/>
      <c r="QR257" s="79" t="n"/>
      <c r="QS257" s="79" t="n"/>
      <c r="QT257" s="79" t="n"/>
      <c r="QU257" s="79" t="n"/>
      <c r="QV257" s="79" t="n"/>
      <c r="QW257" s="79" t="n"/>
      <c r="QX257" s="79" t="n"/>
      <c r="QY257" s="79" t="n"/>
      <c r="QZ257" s="79" t="n"/>
      <c r="RA257" s="79" t="n"/>
      <c r="RB257" s="79" t="n"/>
      <c r="RC257" s="79" t="n"/>
      <c r="RF257" s="78" t="n">
        <v>21</v>
      </c>
      <c r="RG257" s="79" t="n"/>
      <c r="RH257" s="79" t="n"/>
      <c r="RI257" s="79" t="n"/>
      <c r="RJ257" s="79" t="n"/>
      <c r="RK257" s="79" t="n"/>
      <c r="RL257" s="79" t="n"/>
      <c r="RM257" s="79" t="n"/>
      <c r="RN257" s="79" t="n"/>
      <c r="RO257" s="79" t="n"/>
      <c r="RP257" s="79" t="n"/>
      <c r="RQ257" s="79" t="n"/>
      <c r="RR257" s="79" t="n"/>
      <c r="RS257" s="79" t="n"/>
      <c r="RT257" s="79" t="n"/>
      <c r="RU257" s="79" t="n"/>
      <c r="RV257" s="79" t="n"/>
      <c r="RW257" s="79" t="n"/>
      <c r="RX257" s="79" t="n"/>
      <c r="RY257" s="79" t="n"/>
      <c r="RZ257" s="79" t="n"/>
      <c r="SA257" s="79" t="n"/>
      <c r="SB257" s="79" t="n"/>
      <c r="SC257" s="79" t="n"/>
      <c r="SD257" s="79" t="n"/>
      <c r="SE257" s="79" t="n"/>
      <c r="SF257" s="79" t="n"/>
      <c r="SG257" s="79" t="n"/>
      <c r="SH257" s="79" t="n"/>
      <c r="SI257" s="79" t="n"/>
      <c r="SJ257" s="79" t="n"/>
      <c r="SK257" s="79" t="n"/>
      <c r="SL257" s="79" t="n"/>
      <c r="SM257" s="79" t="n"/>
      <c r="SN257" s="79" t="n"/>
      <c r="SO257" s="79" t="n"/>
      <c r="SP257" s="79" t="n"/>
      <c r="SQ257" s="79" t="n"/>
      <c r="SR257" s="79" t="n"/>
      <c r="SS257" s="79" t="n"/>
      <c r="ST257" s="79" t="n"/>
      <c r="SW257" s="78" t="n">
        <v>21</v>
      </c>
      <c r="SX257" s="79" t="n"/>
      <c r="SY257" s="79" t="n"/>
      <c r="SZ257" s="79" t="n"/>
      <c r="TA257" s="79" t="n"/>
      <c r="TB257" s="79" t="n"/>
      <c r="TC257" s="79" t="n"/>
      <c r="TD257" s="79" t="n"/>
      <c r="TE257" s="79" t="n"/>
      <c r="TF257" s="79" t="n"/>
      <c r="TG257" s="79" t="n"/>
      <c r="TH257" s="79" t="n"/>
      <c r="TI257" s="79" t="n"/>
      <c r="TJ257" s="79" t="n"/>
      <c r="TK257" s="79" t="n"/>
      <c r="TL257" s="79" t="n"/>
      <c r="TM257" s="79" t="n"/>
      <c r="TN257" s="79" t="n"/>
      <c r="TO257" s="79" t="n"/>
      <c r="TP257" s="79" t="n"/>
      <c r="TQ257" s="79" t="n"/>
      <c r="TR257" s="79" t="n"/>
      <c r="TS257" s="79" t="n"/>
      <c r="TT257" s="79" t="n"/>
      <c r="TU257" s="79" t="n"/>
      <c r="TV257" s="79" t="n"/>
      <c r="TW257" s="79" t="n"/>
      <c r="TX257" s="79" t="n"/>
      <c r="TY257" s="79" t="n"/>
      <c r="TZ257" s="79" t="n"/>
      <c r="UA257" s="79" t="n"/>
      <c r="UB257" s="79" t="n"/>
      <c r="UC257" s="79" t="n"/>
      <c r="UD257" s="79" t="n"/>
      <c r="UE257" s="79" t="n"/>
      <c r="UF257" s="79" t="n"/>
      <c r="UG257" s="79" t="n"/>
      <c r="UH257" s="79" t="n"/>
      <c r="UI257" s="79" t="n"/>
      <c r="UJ257" s="79" t="n"/>
      <c r="UK257" s="79" t="n"/>
      <c r="UN257" s="78" t="n">
        <v>21</v>
      </c>
      <c r="UO257" s="79" t="n"/>
      <c r="UP257" s="79" t="n"/>
      <c r="UQ257" s="79" t="n"/>
      <c r="UR257" s="79" t="n"/>
      <c r="US257" s="79" t="n"/>
      <c r="UT257" s="79" t="n"/>
      <c r="UU257" s="79" t="n"/>
      <c r="UV257" s="79" t="n"/>
      <c r="UW257" s="79" t="n"/>
      <c r="UX257" s="79" t="n"/>
      <c r="UY257" s="79" t="n"/>
      <c r="UZ257" s="79" t="n"/>
      <c r="VA257" s="79" t="n"/>
      <c r="VB257" s="79" t="n"/>
      <c r="VC257" s="79" t="n"/>
      <c r="VD257" s="79" t="n"/>
      <c r="VE257" s="79" t="n"/>
      <c r="VF257" s="79" t="n"/>
      <c r="VG257" s="79" t="n"/>
      <c r="VH257" s="79" t="n"/>
      <c r="VI257" s="79" t="n"/>
      <c r="VJ257" s="79" t="n"/>
      <c r="VK257" s="79" t="n"/>
      <c r="VL257" s="79" t="n"/>
      <c r="VM257" s="79" t="n"/>
      <c r="VN257" s="79" t="n"/>
      <c r="VO257" s="79" t="n"/>
      <c r="VP257" s="79" t="n"/>
      <c r="VQ257" s="79" t="n"/>
      <c r="VR257" s="79" t="n"/>
      <c r="VS257" s="79" t="n"/>
      <c r="VT257" s="79" t="n"/>
      <c r="VU257" s="79" t="n"/>
      <c r="VV257" s="79" t="n"/>
      <c r="VW257" s="79" t="n"/>
      <c r="VX257" s="79" t="n"/>
      <c r="VY257" s="79" t="n"/>
      <c r="VZ257" s="79" t="n"/>
      <c r="WA257" s="79" t="n"/>
      <c r="WB257" s="79" t="n"/>
      <c r="WE257" s="78" t="n">
        <v>21</v>
      </c>
      <c r="WF257" s="79" t="n"/>
      <c r="WG257" s="79" t="n"/>
      <c r="WH257" s="79" t="n"/>
      <c r="WI257" s="79" t="n"/>
      <c r="WJ257" s="79" t="n"/>
      <c r="WK257" s="79" t="n"/>
      <c r="WL257" s="79" t="n"/>
      <c r="WM257" s="79" t="n"/>
      <c r="WN257" s="79" t="n"/>
      <c r="WO257" s="79" t="n"/>
      <c r="WP257" s="79" t="n"/>
      <c r="WQ257" s="79" t="n"/>
      <c r="WR257" s="79" t="n"/>
      <c r="WS257" s="79" t="n"/>
      <c r="WT257" s="79" t="n"/>
      <c r="WU257" s="79" t="n"/>
      <c r="WV257" s="79" t="n"/>
      <c r="WW257" s="79" t="n"/>
      <c r="WX257" s="79" t="n"/>
      <c r="WY257" s="79" t="n"/>
      <c r="WZ257" s="79" t="n"/>
      <c r="XA257" s="79" t="n"/>
      <c r="XB257" s="79" t="n"/>
      <c r="XC257" s="79" t="n"/>
      <c r="XD257" s="79" t="n"/>
      <c r="XE257" s="79" t="n"/>
      <c r="XF257" s="79" t="n"/>
      <c r="XG257" s="79" t="n"/>
      <c r="XH257" s="79" t="n"/>
      <c r="XI257" s="79" t="n"/>
      <c r="XJ257" s="79" t="n"/>
      <c r="XK257" s="79" t="n"/>
      <c r="XL257" s="79" t="n"/>
      <c r="XM257" s="79" t="n"/>
      <c r="XN257" s="79" t="n"/>
      <c r="XO257" s="79" t="n"/>
      <c r="XP257" s="79" t="n"/>
      <c r="XQ257" s="79" t="n"/>
      <c r="XR257" s="79" t="n"/>
      <c r="XS257" s="79" t="n"/>
      <c r="XV257" s="78" t="n">
        <v>21</v>
      </c>
      <c r="XW257" s="79" t="n"/>
      <c r="XX257" s="79" t="n"/>
      <c r="XY257" s="79" t="n"/>
      <c r="XZ257" s="79" t="n"/>
      <c r="YA257" s="79" t="n"/>
      <c r="YB257" s="79" t="n"/>
      <c r="YC257" s="79" t="n"/>
      <c r="YD257" s="79" t="n"/>
      <c r="YE257" s="79" t="n"/>
      <c r="YF257" s="79" t="n"/>
      <c r="YG257" s="79" t="n"/>
      <c r="YH257" s="79" t="n"/>
      <c r="YI257" s="79" t="n"/>
      <c r="YJ257" s="79" t="n"/>
      <c r="YK257" s="79" t="n"/>
      <c r="YL257" s="79" t="n"/>
      <c r="YM257" s="79" t="n"/>
      <c r="YN257" s="79" t="n"/>
      <c r="YO257" s="79" t="n"/>
      <c r="YP257" s="79" t="n"/>
      <c r="YQ257" s="79" t="n"/>
      <c r="YR257" s="79" t="n"/>
      <c r="YS257" s="79" t="n"/>
      <c r="YT257" s="79" t="n"/>
      <c r="YU257" s="79" t="n"/>
      <c r="YV257" s="79" t="n"/>
      <c r="YW257" s="79" t="n"/>
      <c r="YX257" s="79" t="n"/>
      <c r="YY257" s="79" t="n"/>
      <c r="YZ257" s="79" t="n"/>
      <c r="ZA257" s="79" t="n"/>
      <c r="ZB257" s="79" t="n"/>
      <c r="ZC257" s="79" t="n"/>
      <c r="ZD257" s="79" t="n"/>
      <c r="ZE257" s="79" t="n"/>
      <c r="ZF257" s="79" t="n"/>
      <c r="ZG257" s="79" t="n"/>
      <c r="ZH257" s="79" t="n"/>
      <c r="ZI257" s="79" t="n"/>
      <c r="ZJ257" s="79" t="n"/>
      <c r="ZM257" s="78" t="n">
        <v>21</v>
      </c>
      <c r="ZN257" s="79" t="n"/>
      <c r="ZO257" s="79" t="n"/>
      <c r="ZP257" s="79" t="n"/>
      <c r="ZQ257" s="79" t="n"/>
      <c r="ZR257" s="79" t="n"/>
      <c r="ZS257" s="79" t="n"/>
      <c r="ZT257" s="79" t="n"/>
      <c r="ZU257" s="79" t="n"/>
      <c r="ZV257" s="79" t="n"/>
      <c r="ZW257" s="79" t="n"/>
      <c r="ZX257" s="79" t="n"/>
      <c r="ZY257" s="79" t="n"/>
      <c r="ZZ257" s="79" t="n"/>
      <c r="AAA257" s="79" t="n"/>
      <c r="AAB257" s="79" t="n"/>
      <c r="AAC257" s="79" t="n"/>
      <c r="AAD257" s="79" t="n"/>
      <c r="AAE257" s="79" t="n"/>
      <c r="AAF257" s="79" t="n"/>
      <c r="AAG257" s="79" t="n"/>
      <c r="AAH257" s="79" t="n"/>
      <c r="AAI257" s="79" t="n"/>
      <c r="AAJ257" s="79" t="n"/>
      <c r="AAK257" s="79" t="n"/>
      <c r="AAL257" s="79" t="n"/>
      <c r="AAM257" s="79" t="n"/>
      <c r="AAN257" s="79" t="n"/>
      <c r="AAO257" s="79" t="n"/>
      <c r="AAP257" s="79" t="n"/>
      <c r="AAQ257" s="79" t="n"/>
      <c r="AAR257" s="79" t="n"/>
      <c r="AAS257" s="79" t="n"/>
      <c r="AAT257" s="79" t="n"/>
      <c r="AAU257" s="79" t="n"/>
      <c r="AAV257" s="79" t="n"/>
      <c r="AAW257" s="79" t="n"/>
      <c r="AAX257" s="79" t="n"/>
      <c r="AAY257" s="79" t="n"/>
      <c r="AAZ257" s="79" t="n"/>
      <c r="ABA257" s="79" t="n"/>
      <c r="ABD257" s="78" t="n">
        <v>21</v>
      </c>
      <c r="ABE257" s="79" t="n"/>
      <c r="ABF257" s="79" t="n"/>
      <c r="ABG257" s="79" t="n"/>
      <c r="ABH257" s="79" t="n"/>
      <c r="ABI257" s="79" t="n"/>
      <c r="ABJ257" s="79" t="n"/>
      <c r="ABK257" s="79" t="n"/>
      <c r="ABL257" s="79" t="n"/>
      <c r="ABM257" s="79" t="n"/>
      <c r="ABN257" s="79" t="n"/>
      <c r="ABO257" s="79" t="n"/>
      <c r="ABP257" s="79" t="n"/>
      <c r="ABQ257" s="79" t="n"/>
      <c r="ABR257" s="79" t="n"/>
      <c r="ABS257" s="79" t="n"/>
      <c r="ABT257" s="79" t="n"/>
      <c r="ABU257" s="79" t="n"/>
      <c r="ABV257" s="79" t="n"/>
      <c r="ABW257" s="79" t="n"/>
      <c r="ABX257" s="79" t="n"/>
      <c r="ABY257" s="79" t="n"/>
      <c r="ABZ257" s="79" t="n"/>
      <c r="ACA257" s="79" t="n"/>
      <c r="ACB257" s="79" t="n"/>
      <c r="ACC257" s="79" t="n"/>
      <c r="ACD257" s="79" t="n"/>
      <c r="ACE257" s="79" t="n"/>
      <c r="ACF257" s="79" t="n"/>
      <c r="ACG257" s="79" t="n"/>
      <c r="ACH257" s="79" t="n"/>
      <c r="ACI257" s="79" t="n"/>
      <c r="ACJ257" s="79" t="n"/>
      <c r="ACK257" s="79" t="n"/>
      <c r="ACL257" s="79" t="n"/>
      <c r="ACM257" s="79" t="n"/>
      <c r="ACN257" s="79" t="n"/>
      <c r="ACO257" s="79" t="n"/>
      <c r="ACP257" s="79" t="n"/>
      <c r="ACQ257" s="79" t="n"/>
      <c r="ACR257" s="79" t="n"/>
      <c r="ACU257" s="78" t="n">
        <v>21</v>
      </c>
      <c r="ACV257" s="79" t="n"/>
      <c r="ACW257" s="79" t="n"/>
      <c r="ACX257" s="79" t="n"/>
      <c r="ACY257" s="79" t="n"/>
      <c r="ACZ257" s="79" t="n"/>
      <c r="ADA257" s="79" t="n"/>
      <c r="ADB257" s="79" t="n"/>
      <c r="ADC257" s="79" t="n"/>
      <c r="ADD257" s="79" t="n"/>
      <c r="ADE257" s="79" t="n"/>
      <c r="ADF257" s="79" t="n"/>
      <c r="ADG257" s="79" t="n"/>
      <c r="ADH257" s="79" t="n"/>
      <c r="ADI257" s="79" t="n"/>
      <c r="ADJ257" s="79" t="n"/>
      <c r="ADK257" s="79" t="n"/>
      <c r="ADL257" s="79" t="n"/>
      <c r="ADM257" s="79" t="n"/>
      <c r="ADN257" s="79" t="n"/>
      <c r="ADO257" s="79" t="n"/>
      <c r="ADP257" s="79" t="n"/>
      <c r="ADQ257" s="79" t="n"/>
      <c r="ADR257" s="79" t="n"/>
      <c r="ADS257" s="79" t="n"/>
      <c r="ADT257" s="79" t="n"/>
      <c r="ADU257" s="79" t="n"/>
      <c r="ADV257" s="79" t="n"/>
      <c r="ADW257" s="79" t="n"/>
      <c r="ADX257" s="79" t="n"/>
      <c r="ADY257" s="79" t="n"/>
      <c r="ADZ257" s="79" t="n"/>
      <c r="AEA257" s="79" t="n"/>
      <c r="AEB257" s="79" t="n"/>
      <c r="AEC257" s="79" t="n"/>
      <c r="AED257" s="79" t="n"/>
      <c r="AEE257" s="79" t="n"/>
      <c r="AEF257" s="79" t="n"/>
      <c r="AEG257" s="79" t="n"/>
      <c r="AEH257" s="79" t="n"/>
      <c r="AEI257" s="79" t="n"/>
      <c r="AEL257" s="78" t="n">
        <v>21</v>
      </c>
      <c r="AEM257" s="79" t="n"/>
      <c r="AEN257" s="79" t="n"/>
      <c r="AEO257" s="79" t="n"/>
      <c r="AEP257" s="79" t="n"/>
      <c r="AEQ257" s="79" t="n"/>
      <c r="AER257" s="79" t="n"/>
      <c r="AES257" s="79" t="n"/>
      <c r="AET257" s="79" t="n"/>
      <c r="AEU257" s="79" t="n"/>
      <c r="AEV257" s="79" t="n"/>
      <c r="AEW257" s="79" t="n"/>
      <c r="AEX257" s="79" t="n"/>
      <c r="AEY257" s="79" t="n"/>
      <c r="AEZ257" s="79" t="n"/>
      <c r="AFA257" s="79" t="n"/>
      <c r="AFB257" s="79" t="n"/>
      <c r="AFC257" s="79" t="n"/>
      <c r="AFD257" s="79" t="n"/>
      <c r="AFE257" s="79" t="n"/>
      <c r="AFF257" s="79" t="n"/>
      <c r="AFG257" s="79" t="n"/>
      <c r="AFH257" s="79" t="n"/>
      <c r="AFI257" s="79" t="n"/>
      <c r="AFJ257" s="79" t="n"/>
      <c r="AFK257" s="79" t="n"/>
      <c r="AFL257" s="79" t="n"/>
      <c r="AFM257" s="79" t="n"/>
      <c r="AFN257" s="79" t="n"/>
      <c r="AFO257" s="79" t="n"/>
      <c r="AFP257" s="79" t="n"/>
      <c r="AFQ257" s="79" t="n"/>
      <c r="AFR257" s="79" t="n"/>
      <c r="AFS257" s="79" t="n"/>
      <c r="AFT257" s="79" t="n"/>
      <c r="AFU257" s="79" t="n"/>
      <c r="AFV257" s="79" t="n"/>
      <c r="AFW257" s="79" t="n"/>
      <c r="AFX257" s="79" t="n"/>
      <c r="AFY257" s="79" t="n"/>
      <c r="AFZ257" s="79" t="n"/>
    </row>
    <row r="258">
      <c r="A258" s="78" t="n">
        <v>22</v>
      </c>
      <c r="B258" s="79" t="n"/>
      <c r="C258" s="79" t="n"/>
      <c r="D258" s="79" t="n"/>
      <c r="E258" s="79" t="n"/>
      <c r="F258" s="79" t="n"/>
      <c r="G258" s="79" t="n"/>
      <c r="H258" s="79" t="n"/>
      <c r="I258" s="79" t="n"/>
      <c r="J258" s="79" t="n"/>
      <c r="K258" s="79" t="n"/>
      <c r="L258" s="79" t="n"/>
      <c r="M258" s="79" t="n"/>
      <c r="N258" s="79" t="n"/>
      <c r="O258" s="79" t="n"/>
      <c r="P258" s="79" t="n"/>
      <c r="Q258" s="79" t="n"/>
      <c r="R258" s="79" t="n"/>
      <c r="S258" s="79" t="n"/>
      <c r="T258" s="79" t="n"/>
      <c r="U258" s="79" t="n"/>
      <c r="V258" s="79" t="n"/>
      <c r="W258" s="79" t="n"/>
      <c r="X258" s="79" t="n"/>
      <c r="Y258" s="79" t="n"/>
      <c r="Z258" s="79" t="n"/>
      <c r="AA258" s="79" t="n"/>
      <c r="AB258" s="79" t="n"/>
      <c r="AC258" s="79" t="n"/>
      <c r="AD258" s="79" t="n"/>
      <c r="AE258" s="79" t="n"/>
      <c r="AF258" s="79" t="n"/>
      <c r="AG258" s="79" t="n"/>
      <c r="AH258" s="79" t="n"/>
      <c r="AI258" s="79" t="n"/>
      <c r="AJ258" s="79" t="n"/>
      <c r="AK258" s="79" t="n"/>
      <c r="AL258" s="79" t="n"/>
      <c r="AM258" s="79" t="n"/>
      <c r="AN258" s="79" t="n"/>
      <c r="AO258" s="79" t="n"/>
      <c r="AR258" s="78" t="n">
        <v>22</v>
      </c>
      <c r="AS258" s="79" t="n"/>
      <c r="AT258" s="79" t="n"/>
      <c r="AU258" s="79" t="n"/>
      <c r="AV258" s="79" t="n"/>
      <c r="AW258" s="79" t="n"/>
      <c r="AX258" s="79" t="n"/>
      <c r="AY258" s="79" t="n"/>
      <c r="AZ258" s="79" t="n"/>
      <c r="BA258" s="79" t="n"/>
      <c r="BB258" s="79" t="n"/>
      <c r="BC258" s="79" t="n"/>
      <c r="BD258" s="79" t="n"/>
      <c r="BE258" s="79" t="n"/>
      <c r="BF258" s="79" t="n"/>
      <c r="BG258" s="79" t="n"/>
      <c r="BH258" s="79" t="n"/>
      <c r="BI258" s="79" t="n"/>
      <c r="BJ258" s="79" t="n"/>
      <c r="BK258" s="79" t="n"/>
      <c r="BL258" s="79" t="n"/>
      <c r="BM258" s="79" t="n"/>
      <c r="BN258" s="79" t="n"/>
      <c r="BO258" s="79" t="n"/>
      <c r="BP258" s="79" t="n"/>
      <c r="BQ258" s="79" t="n"/>
      <c r="BR258" s="79" t="n"/>
      <c r="BS258" s="79" t="n"/>
      <c r="BT258" s="79" t="n"/>
      <c r="BU258" s="79" t="n"/>
      <c r="BV258" s="79" t="n"/>
      <c r="BW258" s="79" t="n"/>
      <c r="BX258" s="79" t="n"/>
      <c r="BY258" s="79" t="n"/>
      <c r="BZ258" s="79" t="n"/>
      <c r="CA258" s="79" t="n"/>
      <c r="CB258" s="79" t="n"/>
      <c r="CC258" s="79" t="n"/>
      <c r="CD258" s="79" t="n"/>
      <c r="CE258" s="79" t="n"/>
      <c r="CF258" s="79" t="n"/>
      <c r="CI258" s="78" t="n">
        <v>22</v>
      </c>
      <c r="CJ258" s="79" t="n"/>
      <c r="CK258" s="79" t="n"/>
      <c r="CL258" s="79" t="n"/>
      <c r="CM258" s="79" t="n"/>
      <c r="CN258" s="79" t="n"/>
      <c r="CO258" s="79" t="n"/>
      <c r="CP258" s="79" t="n"/>
      <c r="CQ258" s="79" t="n"/>
      <c r="CR258" s="79" t="n"/>
      <c r="CS258" s="79" t="n"/>
      <c r="CT258" s="79" t="n"/>
      <c r="CU258" s="79" t="n"/>
      <c r="CV258" s="79" t="n"/>
      <c r="CW258" s="79" t="n"/>
      <c r="CX258" s="79" t="n"/>
      <c r="CY258" s="79" t="n"/>
      <c r="CZ258" s="79" t="n"/>
      <c r="DA258" s="79" t="n"/>
      <c r="DB258" s="79" t="n"/>
      <c r="DC258" s="79" t="n"/>
      <c r="DD258" s="79" t="n"/>
      <c r="DE258" s="79" t="n"/>
      <c r="DF258" s="79" t="n"/>
      <c r="DG258" s="79" t="n"/>
      <c r="DH258" s="79" t="n"/>
      <c r="DI258" s="79" t="n"/>
      <c r="DJ258" s="79" t="n"/>
      <c r="DK258" s="79" t="n"/>
      <c r="DL258" s="79" t="n"/>
      <c r="DM258" s="79" t="n"/>
      <c r="DN258" s="79" t="n"/>
      <c r="DO258" s="79" t="n"/>
      <c r="DP258" s="79" t="n"/>
      <c r="DQ258" s="79" t="n"/>
      <c r="DR258" s="79" t="n"/>
      <c r="DS258" s="79" t="n"/>
      <c r="DT258" s="79" t="n"/>
      <c r="DU258" s="79" t="n"/>
      <c r="DV258" s="79" t="n"/>
      <c r="DW258" s="79" t="n"/>
      <c r="DZ258" s="78" t="n">
        <v>22</v>
      </c>
      <c r="EA258" s="79" t="n"/>
      <c r="EB258" s="79" t="n"/>
      <c r="EC258" s="79" t="n"/>
      <c r="ED258" s="79" t="n"/>
      <c r="EE258" s="79" t="n"/>
      <c r="EF258" s="79" t="n"/>
      <c r="EG258" s="79" t="n"/>
      <c r="EH258" s="79" t="n"/>
      <c r="EI258" s="79" t="n"/>
      <c r="EJ258" s="79" t="n"/>
      <c r="EK258" s="79" t="n"/>
      <c r="EL258" s="79" t="n"/>
      <c r="EM258" s="79" t="n"/>
      <c r="EN258" s="79" t="n"/>
      <c r="EO258" s="79" t="n"/>
      <c r="EP258" s="79" t="n"/>
      <c r="EQ258" s="79" t="n"/>
      <c r="ER258" s="79" t="n"/>
      <c r="ES258" s="79" t="n"/>
      <c r="ET258" s="79" t="n"/>
      <c r="EU258" s="79" t="n"/>
      <c r="EV258" s="79" t="n"/>
      <c r="EW258" s="79" t="n"/>
      <c r="EX258" s="79" t="n"/>
      <c r="EY258" s="79" t="n"/>
      <c r="EZ258" s="79" t="n"/>
      <c r="FA258" s="79" t="n"/>
      <c r="FB258" s="79" t="n"/>
      <c r="FC258" s="79" t="n"/>
      <c r="FD258" s="79" t="n"/>
      <c r="FE258" s="79" t="n"/>
      <c r="FF258" s="79" t="n"/>
      <c r="FG258" s="79" t="n"/>
      <c r="FH258" s="79" t="n"/>
      <c r="FI258" s="79" t="n"/>
      <c r="FJ258" s="79" t="n"/>
      <c r="FK258" s="79" t="n"/>
      <c r="FL258" s="79" t="n"/>
      <c r="FM258" s="79" t="n"/>
      <c r="FN258" s="79" t="n"/>
      <c r="FQ258" s="78" t="n">
        <v>22</v>
      </c>
      <c r="FR258" s="79" t="n"/>
      <c r="FS258" s="79" t="n"/>
      <c r="FT258" s="79" t="n"/>
      <c r="FU258" s="79" t="n"/>
      <c r="FV258" s="79" t="n"/>
      <c r="FW258" s="79" t="n"/>
      <c r="FX258" s="79" t="n"/>
      <c r="FY258" s="79" t="n"/>
      <c r="FZ258" s="79" t="n"/>
      <c r="GA258" s="79" t="n"/>
      <c r="GB258" s="79" t="n"/>
      <c r="GC258" s="79" t="n"/>
      <c r="GD258" s="79" t="n"/>
      <c r="GE258" s="79" t="n"/>
      <c r="GF258" s="79" t="n"/>
      <c r="GG258" s="79" t="n"/>
      <c r="GH258" s="79" t="n"/>
      <c r="GI258" s="79" t="n"/>
      <c r="GJ258" s="79" t="n"/>
      <c r="GK258" s="79" t="n"/>
      <c r="GL258" s="79" t="n"/>
      <c r="GM258" s="79" t="n"/>
      <c r="GN258" s="79" t="n"/>
      <c r="GO258" s="79" t="n"/>
      <c r="GP258" s="79" t="n"/>
      <c r="GQ258" s="79" t="n"/>
      <c r="GR258" s="79" t="n"/>
      <c r="GS258" s="79" t="n"/>
      <c r="GT258" s="79" t="n"/>
      <c r="GU258" s="79" t="n"/>
      <c r="GV258" s="79" t="n"/>
      <c r="GW258" s="79" t="n"/>
      <c r="GX258" s="79" t="n"/>
      <c r="GY258" s="79" t="n"/>
      <c r="GZ258" s="79" t="n"/>
      <c r="HA258" s="79" t="n"/>
      <c r="HB258" s="79" t="n"/>
      <c r="HC258" s="79" t="n"/>
      <c r="HD258" s="79" t="n"/>
      <c r="HE258" s="79" t="n"/>
      <c r="HH258" s="78" t="n">
        <v>22</v>
      </c>
      <c r="HI258" s="79" t="n"/>
      <c r="HJ258" s="79" t="n"/>
      <c r="HK258" s="79" t="n"/>
      <c r="HL258" s="79" t="n"/>
      <c r="HM258" s="79" t="n"/>
      <c r="HN258" s="79" t="n"/>
      <c r="HO258" s="79" t="n"/>
      <c r="HP258" s="79" t="n"/>
      <c r="HQ258" s="79" t="n"/>
      <c r="HR258" s="79" t="n"/>
      <c r="HS258" s="79" t="n"/>
      <c r="HT258" s="79" t="n"/>
      <c r="HU258" s="79" t="n"/>
      <c r="HV258" s="79" t="n"/>
      <c r="HW258" s="79" t="n"/>
      <c r="HX258" s="79" t="n"/>
      <c r="HY258" s="79" t="n"/>
      <c r="HZ258" s="79" t="n"/>
      <c r="IA258" s="79" t="n"/>
      <c r="IB258" s="79" t="n"/>
      <c r="IC258" s="79" t="n"/>
      <c r="ID258" s="79" t="n"/>
      <c r="IE258" s="79" t="n"/>
      <c r="IF258" s="79" t="n"/>
      <c r="IG258" s="79" t="n"/>
      <c r="IH258" s="79" t="n"/>
      <c r="II258" s="79" t="n"/>
      <c r="IJ258" s="79" t="n"/>
      <c r="IK258" s="79" t="n"/>
      <c r="IL258" s="79" t="n"/>
      <c r="IM258" s="79" t="n"/>
      <c r="IN258" s="79" t="n"/>
      <c r="IO258" s="79" t="n"/>
      <c r="IP258" s="79" t="n"/>
      <c r="IQ258" s="79" t="n"/>
      <c r="IR258" s="79" t="n"/>
      <c r="IS258" s="79" t="n"/>
      <c r="IT258" s="79" t="n"/>
      <c r="IU258" s="79" t="n"/>
      <c r="IV258" s="79" t="n"/>
      <c r="IY258" s="78" t="n">
        <v>22</v>
      </c>
      <c r="IZ258" s="79" t="n"/>
      <c r="JA258" s="79" t="n"/>
      <c r="JB258" s="79" t="n"/>
      <c r="JC258" s="79" t="n"/>
      <c r="JD258" s="79" t="n"/>
      <c r="JE258" s="79" t="n"/>
      <c r="JF258" s="79" t="n"/>
      <c r="JG258" s="79" t="n"/>
      <c r="JH258" s="79" t="n"/>
      <c r="JI258" s="79" t="n"/>
      <c r="JJ258" s="79" t="n"/>
      <c r="JK258" s="79" t="n"/>
      <c r="JL258" s="79" t="n"/>
      <c r="JM258" s="79" t="n"/>
      <c r="JN258" s="79" t="n"/>
      <c r="JO258" s="79" t="n"/>
      <c r="JP258" s="79" t="n"/>
      <c r="JQ258" s="79" t="n"/>
      <c r="JR258" s="79" t="n"/>
      <c r="JS258" s="79" t="n"/>
      <c r="JT258" s="79" t="n"/>
      <c r="JU258" s="79" t="n"/>
      <c r="JV258" s="79" t="n"/>
      <c r="JW258" s="79" t="n"/>
      <c r="JX258" s="79" t="n"/>
      <c r="JY258" s="79" t="n"/>
      <c r="JZ258" s="79" t="n"/>
      <c r="KA258" s="79" t="n"/>
      <c r="KB258" s="79" t="n"/>
      <c r="KC258" s="79" t="n"/>
      <c r="KD258" s="79" t="n"/>
      <c r="KE258" s="79" t="n"/>
      <c r="KF258" s="79" t="n"/>
      <c r="KG258" s="79" t="n"/>
      <c r="KH258" s="79" t="n"/>
      <c r="KI258" s="79" t="n"/>
      <c r="KJ258" s="79" t="n"/>
      <c r="KK258" s="79" t="n"/>
      <c r="KL258" s="79" t="n"/>
      <c r="KM258" s="79" t="n"/>
      <c r="KP258" s="78" t="n">
        <v>22</v>
      </c>
      <c r="KQ258" s="79" t="n"/>
      <c r="KR258" s="79" t="n"/>
      <c r="KS258" s="79" t="n"/>
      <c r="KT258" s="79" t="n"/>
      <c r="KU258" s="79" t="n"/>
      <c r="KV258" s="79" t="n"/>
      <c r="KW258" s="79" t="n"/>
      <c r="KX258" s="79" t="n"/>
      <c r="KY258" s="79" t="n"/>
      <c r="KZ258" s="79" t="n"/>
      <c r="LA258" s="79" t="n"/>
      <c r="LB258" s="79" t="n"/>
      <c r="LC258" s="79" t="n"/>
      <c r="LD258" s="79" t="n"/>
      <c r="LE258" s="79" t="n"/>
      <c r="LF258" s="79" t="n"/>
      <c r="LG258" s="79" t="n"/>
      <c r="LH258" s="79" t="n"/>
      <c r="LI258" s="79" t="n"/>
      <c r="LJ258" s="79" t="n"/>
      <c r="LK258" s="79" t="n"/>
      <c r="LL258" s="79" t="n"/>
      <c r="LM258" s="79" t="n"/>
      <c r="LN258" s="79" t="n"/>
      <c r="LO258" s="79" t="n"/>
      <c r="LP258" s="79" t="n"/>
      <c r="LQ258" s="79" t="n"/>
      <c r="LR258" s="79" t="n"/>
      <c r="LS258" s="79" t="n"/>
      <c r="LT258" s="79" t="n"/>
      <c r="LU258" s="79" t="n"/>
      <c r="LV258" s="79" t="n"/>
      <c r="LW258" s="79" t="n"/>
      <c r="LX258" s="79" t="n"/>
      <c r="LY258" s="79" t="n"/>
      <c r="LZ258" s="79" t="n"/>
      <c r="MA258" s="79" t="n"/>
      <c r="MB258" s="79" t="n"/>
      <c r="MC258" s="79" t="n"/>
      <c r="MD258" s="79" t="n"/>
      <c r="MG258" s="78" t="n">
        <v>22</v>
      </c>
      <c r="MH258" s="79" t="n"/>
      <c r="MI258" s="79" t="n"/>
      <c r="MJ258" s="79" t="n"/>
      <c r="MK258" s="79" t="n"/>
      <c r="ML258" s="79" t="n"/>
      <c r="MM258" s="79" t="n"/>
      <c r="MN258" s="79" t="n"/>
      <c r="MO258" s="79" t="n"/>
      <c r="MP258" s="79" t="n"/>
      <c r="MQ258" s="79" t="n"/>
      <c r="MR258" s="79" t="n"/>
      <c r="MS258" s="79" t="n"/>
      <c r="MT258" s="79" t="n"/>
      <c r="MU258" s="79" t="n"/>
      <c r="MV258" s="79" t="n"/>
      <c r="MW258" s="79" t="n"/>
      <c r="MX258" s="79" t="n"/>
      <c r="MY258" s="79" t="n"/>
      <c r="MZ258" s="79" t="n"/>
      <c r="NA258" s="79" t="n"/>
      <c r="NB258" s="79" t="n"/>
      <c r="NC258" s="79" t="n"/>
      <c r="ND258" s="79" t="n"/>
      <c r="NE258" s="79" t="n"/>
      <c r="NF258" s="79" t="n"/>
      <c r="NG258" s="79" t="n"/>
      <c r="NH258" s="79" t="n"/>
      <c r="NI258" s="79" t="n"/>
      <c r="NJ258" s="79" t="n"/>
      <c r="NK258" s="79" t="n"/>
      <c r="NL258" s="79" t="n"/>
      <c r="NM258" s="79" t="n"/>
      <c r="NN258" s="79" t="n"/>
      <c r="NO258" s="79" t="n"/>
      <c r="NP258" s="79" t="n"/>
      <c r="NQ258" s="79" t="n"/>
      <c r="NR258" s="79" t="n"/>
      <c r="NS258" s="79" t="n"/>
      <c r="NT258" s="79" t="n"/>
      <c r="NU258" s="79" t="n"/>
      <c r="NX258" s="78" t="n">
        <v>22</v>
      </c>
      <c r="NY258" s="79" t="n"/>
      <c r="NZ258" s="79" t="n"/>
      <c r="OA258" s="79" t="n"/>
      <c r="OB258" s="79" t="n"/>
      <c r="OC258" s="79" t="n"/>
      <c r="OD258" s="79" t="n"/>
      <c r="OE258" s="79" t="n"/>
      <c r="OF258" s="79" t="n"/>
      <c r="OG258" s="79" t="n"/>
      <c r="OH258" s="79" t="n"/>
      <c r="OI258" s="79" t="n"/>
      <c r="OJ258" s="79" t="n"/>
      <c r="OK258" s="79" t="n"/>
      <c r="OL258" s="79" t="n"/>
      <c r="OM258" s="79" t="n"/>
      <c r="ON258" s="79" t="n"/>
      <c r="OO258" s="79" t="n"/>
      <c r="OP258" s="79" t="n"/>
      <c r="OQ258" s="79" t="n"/>
      <c r="OR258" s="79" t="n"/>
      <c r="OS258" s="79" t="n"/>
      <c r="OT258" s="79" t="n"/>
      <c r="OU258" s="79" t="n"/>
      <c r="OV258" s="79" t="n"/>
      <c r="OW258" s="79" t="n"/>
      <c r="OX258" s="79" t="n"/>
      <c r="OY258" s="79" t="n"/>
      <c r="OZ258" s="79" t="n"/>
      <c r="PA258" s="79" t="n"/>
      <c r="PB258" s="79" t="n"/>
      <c r="PC258" s="79" t="n"/>
      <c r="PD258" s="79" t="n"/>
      <c r="PE258" s="79" t="n"/>
      <c r="PF258" s="79" t="n"/>
      <c r="PG258" s="79" t="n"/>
      <c r="PH258" s="79" t="n"/>
      <c r="PI258" s="79" t="n"/>
      <c r="PJ258" s="79" t="n"/>
      <c r="PK258" s="79" t="n"/>
      <c r="PL258" s="79" t="n"/>
      <c r="PO258" s="78" t="n">
        <v>22</v>
      </c>
      <c r="PP258" s="79" t="n"/>
      <c r="PQ258" s="79" t="n"/>
      <c r="PR258" s="79" t="n"/>
      <c r="PS258" s="79" t="n"/>
      <c r="PT258" s="79" t="n"/>
      <c r="PU258" s="79" t="n"/>
      <c r="PV258" s="79" t="n"/>
      <c r="PW258" s="79" t="n"/>
      <c r="PX258" s="79" t="n"/>
      <c r="PY258" s="79" t="n"/>
      <c r="PZ258" s="79" t="n"/>
      <c r="QA258" s="79" t="n"/>
      <c r="QB258" s="79" t="n"/>
      <c r="QC258" s="79" t="n"/>
      <c r="QD258" s="79" t="n"/>
      <c r="QE258" s="79" t="n"/>
      <c r="QF258" s="79" t="n"/>
      <c r="QG258" s="79" t="n"/>
      <c r="QH258" s="79" t="n"/>
      <c r="QI258" s="79" t="n"/>
      <c r="QJ258" s="79" t="n"/>
      <c r="QK258" s="79" t="n"/>
      <c r="QL258" s="79" t="n"/>
      <c r="QM258" s="79" t="n"/>
      <c r="QN258" s="79" t="n"/>
      <c r="QO258" s="79" t="n"/>
      <c r="QP258" s="79" t="n"/>
      <c r="QQ258" s="79" t="n"/>
      <c r="QR258" s="79" t="n"/>
      <c r="QS258" s="79" t="n"/>
      <c r="QT258" s="79" t="n"/>
      <c r="QU258" s="79" t="n"/>
      <c r="QV258" s="79" t="n"/>
      <c r="QW258" s="79" t="n"/>
      <c r="QX258" s="79" t="n"/>
      <c r="QY258" s="79" t="n"/>
      <c r="QZ258" s="79" t="n"/>
      <c r="RA258" s="79" t="n"/>
      <c r="RB258" s="79" t="n"/>
      <c r="RC258" s="79" t="n"/>
      <c r="RF258" s="78" t="n">
        <v>22</v>
      </c>
      <c r="RG258" s="79" t="n"/>
      <c r="RH258" s="79" t="n"/>
      <c r="RI258" s="79" t="n"/>
      <c r="RJ258" s="79" t="n"/>
      <c r="RK258" s="79" t="n"/>
      <c r="RL258" s="79" t="n"/>
      <c r="RM258" s="79" t="n"/>
      <c r="RN258" s="79" t="n"/>
      <c r="RO258" s="79" t="n"/>
      <c r="RP258" s="79" t="n"/>
      <c r="RQ258" s="79" t="n"/>
      <c r="RR258" s="79" t="n"/>
      <c r="RS258" s="79" t="n"/>
      <c r="RT258" s="79" t="n"/>
      <c r="RU258" s="79" t="n"/>
      <c r="RV258" s="79" t="n"/>
      <c r="RW258" s="79" t="n"/>
      <c r="RX258" s="79" t="n"/>
      <c r="RY258" s="79" t="n"/>
      <c r="RZ258" s="79" t="n"/>
      <c r="SA258" s="79" t="n"/>
      <c r="SB258" s="79" t="n"/>
      <c r="SC258" s="79" t="n"/>
      <c r="SD258" s="79" t="n"/>
      <c r="SE258" s="79" t="n"/>
      <c r="SF258" s="79" t="n"/>
      <c r="SG258" s="79" t="n"/>
      <c r="SH258" s="79" t="n"/>
      <c r="SI258" s="79" t="n"/>
      <c r="SJ258" s="79" t="n"/>
      <c r="SK258" s="79" t="n"/>
      <c r="SL258" s="79" t="n"/>
      <c r="SM258" s="79" t="n"/>
      <c r="SN258" s="79" t="n"/>
      <c r="SO258" s="79" t="n"/>
      <c r="SP258" s="79" t="n"/>
      <c r="SQ258" s="79" t="n"/>
      <c r="SR258" s="79" t="n"/>
      <c r="SS258" s="79" t="n"/>
      <c r="ST258" s="79" t="n"/>
      <c r="SW258" s="78" t="n">
        <v>22</v>
      </c>
      <c r="SX258" s="79" t="n"/>
      <c r="SY258" s="79" t="n"/>
      <c r="SZ258" s="79" t="n"/>
      <c r="TA258" s="79" t="n"/>
      <c r="TB258" s="79" t="n"/>
      <c r="TC258" s="79" t="n"/>
      <c r="TD258" s="79" t="n"/>
      <c r="TE258" s="79" t="n"/>
      <c r="TF258" s="79" t="n"/>
      <c r="TG258" s="79" t="n"/>
      <c r="TH258" s="79" t="n"/>
      <c r="TI258" s="79" t="n"/>
      <c r="TJ258" s="79" t="n"/>
      <c r="TK258" s="79" t="n"/>
      <c r="TL258" s="79" t="n"/>
      <c r="TM258" s="79" t="n"/>
      <c r="TN258" s="79" t="n"/>
      <c r="TO258" s="79" t="n"/>
      <c r="TP258" s="79" t="n"/>
      <c r="TQ258" s="79" t="n"/>
      <c r="TR258" s="79" t="n"/>
      <c r="TS258" s="79" t="n"/>
      <c r="TT258" s="79" t="n"/>
      <c r="TU258" s="79" t="n"/>
      <c r="TV258" s="79" t="n"/>
      <c r="TW258" s="79" t="n"/>
      <c r="TX258" s="79" t="n"/>
      <c r="TY258" s="79" t="n"/>
      <c r="TZ258" s="79" t="n"/>
      <c r="UA258" s="79" t="n"/>
      <c r="UB258" s="79" t="n"/>
      <c r="UC258" s="79" t="n"/>
      <c r="UD258" s="79" t="n"/>
      <c r="UE258" s="79" t="n"/>
      <c r="UF258" s="79" t="n"/>
      <c r="UG258" s="79" t="n"/>
      <c r="UH258" s="79" t="n"/>
      <c r="UI258" s="79" t="n"/>
      <c r="UJ258" s="79" t="n"/>
      <c r="UK258" s="79" t="n"/>
      <c r="UN258" s="78" t="n">
        <v>22</v>
      </c>
      <c r="UO258" s="79" t="n"/>
      <c r="UP258" s="79" t="n"/>
      <c r="UQ258" s="79" t="n"/>
      <c r="UR258" s="79" t="n"/>
      <c r="US258" s="79" t="n"/>
      <c r="UT258" s="79" t="n"/>
      <c r="UU258" s="79" t="n"/>
      <c r="UV258" s="79" t="n"/>
      <c r="UW258" s="79" t="n"/>
      <c r="UX258" s="79" t="n"/>
      <c r="UY258" s="79" t="n"/>
      <c r="UZ258" s="79" t="n"/>
      <c r="VA258" s="79" t="n"/>
      <c r="VB258" s="79" t="n"/>
      <c r="VC258" s="79" t="n"/>
      <c r="VD258" s="79" t="n"/>
      <c r="VE258" s="79" t="n"/>
      <c r="VF258" s="79" t="n"/>
      <c r="VG258" s="79" t="n"/>
      <c r="VH258" s="79" t="n"/>
      <c r="VI258" s="79" t="n"/>
      <c r="VJ258" s="79" t="n"/>
      <c r="VK258" s="79" t="n"/>
      <c r="VL258" s="79" t="n"/>
      <c r="VM258" s="79" t="n"/>
      <c r="VN258" s="79" t="n"/>
      <c r="VO258" s="79" t="n"/>
      <c r="VP258" s="79" t="n"/>
      <c r="VQ258" s="79" t="n"/>
      <c r="VR258" s="79" t="n"/>
      <c r="VS258" s="79" t="n"/>
      <c r="VT258" s="79" t="n"/>
      <c r="VU258" s="79" t="n"/>
      <c r="VV258" s="79" t="n"/>
      <c r="VW258" s="79" t="n"/>
      <c r="VX258" s="79" t="n"/>
      <c r="VY258" s="79" t="n"/>
      <c r="VZ258" s="79" t="n"/>
      <c r="WA258" s="79" t="n"/>
      <c r="WB258" s="79" t="n"/>
      <c r="WE258" s="78" t="n">
        <v>22</v>
      </c>
      <c r="WF258" s="79" t="n"/>
      <c r="WG258" s="79" t="n"/>
      <c r="WH258" s="79" t="n"/>
      <c r="WI258" s="79" t="n"/>
      <c r="WJ258" s="79" t="n"/>
      <c r="WK258" s="79" t="n"/>
      <c r="WL258" s="79" t="n"/>
      <c r="WM258" s="79" t="n"/>
      <c r="WN258" s="79" t="n"/>
      <c r="WO258" s="79" t="n"/>
      <c r="WP258" s="79" t="n"/>
      <c r="WQ258" s="79" t="n"/>
      <c r="WR258" s="79" t="n"/>
      <c r="WS258" s="79" t="n"/>
      <c r="WT258" s="79" t="n"/>
      <c r="WU258" s="79" t="n"/>
      <c r="WV258" s="79" t="n"/>
      <c r="WW258" s="79" t="n"/>
      <c r="WX258" s="79" t="n"/>
      <c r="WY258" s="79" t="n"/>
      <c r="WZ258" s="79" t="n"/>
      <c r="XA258" s="79" t="n"/>
      <c r="XB258" s="79" t="n"/>
      <c r="XC258" s="79" t="n"/>
      <c r="XD258" s="79" t="n"/>
      <c r="XE258" s="79" t="n"/>
      <c r="XF258" s="79" t="n"/>
      <c r="XG258" s="79" t="n"/>
      <c r="XH258" s="79" t="n"/>
      <c r="XI258" s="79" t="n"/>
      <c r="XJ258" s="79" t="n"/>
      <c r="XK258" s="79" t="n"/>
      <c r="XL258" s="79" t="n"/>
      <c r="XM258" s="79" t="n"/>
      <c r="XN258" s="79" t="n"/>
      <c r="XO258" s="79" t="n"/>
      <c r="XP258" s="79" t="n"/>
      <c r="XQ258" s="79" t="n"/>
      <c r="XR258" s="79" t="n"/>
      <c r="XS258" s="79" t="n"/>
      <c r="XV258" s="78" t="n">
        <v>22</v>
      </c>
      <c r="XW258" s="79" t="n"/>
      <c r="XX258" s="79" t="n"/>
      <c r="XY258" s="79" t="n"/>
      <c r="XZ258" s="79" t="n"/>
      <c r="YA258" s="79" t="n"/>
      <c r="YB258" s="79" t="n"/>
      <c r="YC258" s="79" t="n"/>
      <c r="YD258" s="79" t="n"/>
      <c r="YE258" s="79" t="n"/>
      <c r="YF258" s="79" t="n"/>
      <c r="YG258" s="79" t="n"/>
      <c r="YH258" s="79" t="n"/>
      <c r="YI258" s="79" t="n"/>
      <c r="YJ258" s="79" t="n"/>
      <c r="YK258" s="79" t="n"/>
      <c r="YL258" s="79" t="n"/>
      <c r="YM258" s="79" t="n"/>
      <c r="YN258" s="79" t="n"/>
      <c r="YO258" s="79" t="n"/>
      <c r="YP258" s="79" t="n"/>
      <c r="YQ258" s="79" t="n"/>
      <c r="YR258" s="79" t="n"/>
      <c r="YS258" s="79" t="n"/>
      <c r="YT258" s="79" t="n"/>
      <c r="YU258" s="79" t="n"/>
      <c r="YV258" s="79" t="n"/>
      <c r="YW258" s="79" t="n"/>
      <c r="YX258" s="79" t="n"/>
      <c r="YY258" s="79" t="n"/>
      <c r="YZ258" s="79" t="n"/>
      <c r="ZA258" s="79" t="n"/>
      <c r="ZB258" s="79" t="n"/>
      <c r="ZC258" s="79" t="n"/>
      <c r="ZD258" s="79" t="n"/>
      <c r="ZE258" s="79" t="n"/>
      <c r="ZF258" s="79" t="n"/>
      <c r="ZG258" s="79" t="n"/>
      <c r="ZH258" s="79" t="n"/>
      <c r="ZI258" s="79" t="n"/>
      <c r="ZJ258" s="79" t="n"/>
      <c r="ZM258" s="78" t="n">
        <v>22</v>
      </c>
      <c r="ZN258" s="79" t="n"/>
      <c r="ZO258" s="79" t="n"/>
      <c r="ZP258" s="79" t="n"/>
      <c r="ZQ258" s="79" t="n"/>
      <c r="ZR258" s="79" t="n"/>
      <c r="ZS258" s="79" t="n"/>
      <c r="ZT258" s="79" t="n"/>
      <c r="ZU258" s="79" t="n"/>
      <c r="ZV258" s="79" t="n"/>
      <c r="ZW258" s="79" t="n"/>
      <c r="ZX258" s="79" t="n"/>
      <c r="ZY258" s="79" t="n"/>
      <c r="ZZ258" s="79" t="n"/>
      <c r="AAA258" s="79" t="n"/>
      <c r="AAB258" s="79" t="n"/>
      <c r="AAC258" s="79" t="n"/>
      <c r="AAD258" s="79" t="n"/>
      <c r="AAE258" s="79" t="n"/>
      <c r="AAF258" s="79" t="n"/>
      <c r="AAG258" s="79" t="n"/>
      <c r="AAH258" s="79" t="n"/>
      <c r="AAI258" s="79" t="n"/>
      <c r="AAJ258" s="79" t="n"/>
      <c r="AAK258" s="79" t="n"/>
      <c r="AAL258" s="79" t="n"/>
      <c r="AAM258" s="79" t="n"/>
      <c r="AAN258" s="79" t="n"/>
      <c r="AAO258" s="79" t="n"/>
      <c r="AAP258" s="79" t="n"/>
      <c r="AAQ258" s="79" t="n"/>
      <c r="AAR258" s="79" t="n"/>
      <c r="AAS258" s="79" t="n"/>
      <c r="AAT258" s="79" t="n"/>
      <c r="AAU258" s="79" t="n"/>
      <c r="AAV258" s="79" t="n"/>
      <c r="AAW258" s="79" t="n"/>
      <c r="AAX258" s="79" t="n"/>
      <c r="AAY258" s="79" t="n"/>
      <c r="AAZ258" s="79" t="n"/>
      <c r="ABA258" s="79" t="n"/>
      <c r="ABD258" s="78" t="n">
        <v>22</v>
      </c>
      <c r="ABE258" s="79" t="n"/>
      <c r="ABF258" s="79" t="n"/>
      <c r="ABG258" s="79" t="n"/>
      <c r="ABH258" s="79" t="n"/>
      <c r="ABI258" s="79" t="n"/>
      <c r="ABJ258" s="79" t="n"/>
      <c r="ABK258" s="79" t="n"/>
      <c r="ABL258" s="79" t="n"/>
      <c r="ABM258" s="79" t="n"/>
      <c r="ABN258" s="79" t="n"/>
      <c r="ABO258" s="79" t="n"/>
      <c r="ABP258" s="79" t="n"/>
      <c r="ABQ258" s="79" t="n"/>
      <c r="ABR258" s="79" t="n"/>
      <c r="ABS258" s="79" t="n"/>
      <c r="ABT258" s="79" t="n"/>
      <c r="ABU258" s="79" t="n"/>
      <c r="ABV258" s="79" t="n"/>
      <c r="ABW258" s="79" t="n"/>
      <c r="ABX258" s="79" t="n"/>
      <c r="ABY258" s="79" t="n"/>
      <c r="ABZ258" s="79" t="n"/>
      <c r="ACA258" s="79" t="n"/>
      <c r="ACB258" s="79" t="n"/>
      <c r="ACC258" s="79" t="n"/>
      <c r="ACD258" s="79" t="n"/>
      <c r="ACE258" s="79" t="n"/>
      <c r="ACF258" s="79" t="n"/>
      <c r="ACG258" s="79" t="n"/>
      <c r="ACH258" s="79" t="n"/>
      <c r="ACI258" s="79" t="n"/>
      <c r="ACJ258" s="79" t="n"/>
      <c r="ACK258" s="79" t="n"/>
      <c r="ACL258" s="79" t="n"/>
      <c r="ACM258" s="79" t="n"/>
      <c r="ACN258" s="79" t="n"/>
      <c r="ACO258" s="79" t="n"/>
      <c r="ACP258" s="79" t="n"/>
      <c r="ACQ258" s="79" t="n"/>
      <c r="ACR258" s="79" t="n"/>
      <c r="ACU258" s="78" t="n">
        <v>22</v>
      </c>
      <c r="ACV258" s="79" t="n"/>
      <c r="ACW258" s="79" t="n"/>
      <c r="ACX258" s="79" t="n"/>
      <c r="ACY258" s="79" t="n"/>
      <c r="ACZ258" s="79" t="n"/>
      <c r="ADA258" s="79" t="n"/>
      <c r="ADB258" s="79" t="n"/>
      <c r="ADC258" s="79" t="n"/>
      <c r="ADD258" s="79" t="n"/>
      <c r="ADE258" s="79" t="n"/>
      <c r="ADF258" s="79" t="n"/>
      <c r="ADG258" s="79" t="n"/>
      <c r="ADH258" s="79" t="n"/>
      <c r="ADI258" s="79" t="n"/>
      <c r="ADJ258" s="79" t="n"/>
      <c r="ADK258" s="79" t="n"/>
      <c r="ADL258" s="79" t="n"/>
      <c r="ADM258" s="79" t="n"/>
      <c r="ADN258" s="79" t="n"/>
      <c r="ADO258" s="79" t="n"/>
      <c r="ADP258" s="79" t="n"/>
      <c r="ADQ258" s="79" t="n"/>
      <c r="ADR258" s="79" t="n"/>
      <c r="ADS258" s="79" t="n"/>
      <c r="ADT258" s="79" t="n"/>
      <c r="ADU258" s="79" t="n"/>
      <c r="ADV258" s="79" t="n"/>
      <c r="ADW258" s="79" t="n"/>
      <c r="ADX258" s="79" t="n"/>
      <c r="ADY258" s="79" t="n"/>
      <c r="ADZ258" s="79" t="n"/>
      <c r="AEA258" s="79" t="n"/>
      <c r="AEB258" s="79" t="n"/>
      <c r="AEC258" s="79" t="n"/>
      <c r="AED258" s="79" t="n"/>
      <c r="AEE258" s="79" t="n"/>
      <c r="AEF258" s="79" t="n"/>
      <c r="AEG258" s="79" t="n"/>
      <c r="AEH258" s="79" t="n"/>
      <c r="AEI258" s="79" t="n"/>
      <c r="AEL258" s="78" t="n">
        <v>22</v>
      </c>
      <c r="AEM258" s="79" t="n"/>
      <c r="AEN258" s="79" t="n"/>
      <c r="AEO258" s="79" t="n"/>
      <c r="AEP258" s="79" t="n"/>
      <c r="AEQ258" s="79" t="n"/>
      <c r="AER258" s="79" t="n"/>
      <c r="AES258" s="79" t="n"/>
      <c r="AET258" s="79" t="n"/>
      <c r="AEU258" s="79" t="n"/>
      <c r="AEV258" s="79" t="n"/>
      <c r="AEW258" s="79" t="n"/>
      <c r="AEX258" s="79" t="n"/>
      <c r="AEY258" s="79" t="n"/>
      <c r="AEZ258" s="79" t="n"/>
      <c r="AFA258" s="79" t="n"/>
      <c r="AFB258" s="79" t="n"/>
      <c r="AFC258" s="79" t="n"/>
      <c r="AFD258" s="79" t="n"/>
      <c r="AFE258" s="79" t="n"/>
      <c r="AFF258" s="79" t="n"/>
      <c r="AFG258" s="79" t="n"/>
      <c r="AFH258" s="79" t="n"/>
      <c r="AFI258" s="79" t="n"/>
      <c r="AFJ258" s="79" t="n"/>
      <c r="AFK258" s="79" t="n"/>
      <c r="AFL258" s="79" t="n"/>
      <c r="AFM258" s="79" t="n"/>
      <c r="AFN258" s="79" t="n"/>
      <c r="AFO258" s="79" t="n"/>
      <c r="AFP258" s="79" t="n"/>
      <c r="AFQ258" s="79" t="n"/>
      <c r="AFR258" s="79" t="n"/>
      <c r="AFS258" s="79" t="n"/>
      <c r="AFT258" s="79" t="n"/>
      <c r="AFU258" s="79" t="n"/>
      <c r="AFV258" s="79" t="n"/>
      <c r="AFW258" s="79" t="n"/>
      <c r="AFX258" s="79" t="n"/>
      <c r="AFY258" s="79" t="n"/>
      <c r="AFZ258" s="79" t="n"/>
    </row>
    <row r="259">
      <c r="A259" s="78" t="n">
        <v>23</v>
      </c>
      <c r="B259" s="79" t="n"/>
      <c r="C259" s="79" t="n"/>
      <c r="D259" s="79" t="n"/>
      <c r="E259" s="79" t="n"/>
      <c r="F259" s="79" t="n"/>
      <c r="G259" s="79" t="n"/>
      <c r="H259" s="79" t="n"/>
      <c r="I259" s="79" t="n"/>
      <c r="J259" s="79" t="n"/>
      <c r="K259" s="79" t="n"/>
      <c r="L259" s="79" t="n"/>
      <c r="M259" s="79" t="n"/>
      <c r="N259" s="79" t="n"/>
      <c r="O259" s="79" t="n"/>
      <c r="P259" s="79" t="n"/>
      <c r="Q259" s="79" t="n"/>
      <c r="R259" s="79" t="n"/>
      <c r="S259" s="79" t="n"/>
      <c r="T259" s="79" t="n"/>
      <c r="U259" s="79" t="n"/>
      <c r="V259" s="79" t="n"/>
      <c r="W259" s="79" t="n"/>
      <c r="X259" s="79" t="n"/>
      <c r="Y259" s="79" t="n"/>
      <c r="Z259" s="79" t="n"/>
      <c r="AA259" s="79" t="n"/>
      <c r="AB259" s="79" t="n"/>
      <c r="AC259" s="79" t="n"/>
      <c r="AD259" s="79" t="n"/>
      <c r="AE259" s="79" t="n"/>
      <c r="AF259" s="79" t="n"/>
      <c r="AG259" s="79" t="n"/>
      <c r="AH259" s="79" t="n"/>
      <c r="AI259" s="79" t="n"/>
      <c r="AJ259" s="79" t="n"/>
      <c r="AK259" s="79" t="n"/>
      <c r="AL259" s="79" t="n"/>
      <c r="AM259" s="79" t="n"/>
      <c r="AN259" s="79" t="n"/>
      <c r="AO259" s="79" t="n"/>
      <c r="AR259" s="78" t="n">
        <v>23</v>
      </c>
      <c r="AS259" s="79" t="n"/>
      <c r="AT259" s="79" t="n"/>
      <c r="AU259" s="79" t="n"/>
      <c r="AV259" s="79" t="n"/>
      <c r="AW259" s="79" t="n"/>
      <c r="AX259" s="79" t="n"/>
      <c r="AY259" s="79" t="n"/>
      <c r="AZ259" s="79" t="n"/>
      <c r="BA259" s="79" t="n"/>
      <c r="BB259" s="79" t="n"/>
      <c r="BC259" s="79" t="n"/>
      <c r="BD259" s="79" t="n"/>
      <c r="BE259" s="79" t="n"/>
      <c r="BF259" s="79" t="n"/>
      <c r="BG259" s="79" t="n"/>
      <c r="BH259" s="79" t="n"/>
      <c r="BI259" s="79" t="n"/>
      <c r="BJ259" s="79" t="n"/>
      <c r="BK259" s="79" t="n"/>
      <c r="BL259" s="79" t="n"/>
      <c r="BM259" s="79" t="n"/>
      <c r="BN259" s="79" t="n"/>
      <c r="BO259" s="79" t="n"/>
      <c r="BP259" s="79" t="n"/>
      <c r="BQ259" s="79" t="n"/>
      <c r="BR259" s="79" t="n"/>
      <c r="BS259" s="79" t="n"/>
      <c r="BT259" s="79" t="n"/>
      <c r="BU259" s="79" t="n"/>
      <c r="BV259" s="79" t="n"/>
      <c r="BW259" s="79" t="n"/>
      <c r="BX259" s="79" t="n"/>
      <c r="BY259" s="79" t="n"/>
      <c r="BZ259" s="79" t="n"/>
      <c r="CA259" s="79" t="n"/>
      <c r="CB259" s="79" t="n"/>
      <c r="CC259" s="79" t="n"/>
      <c r="CD259" s="79" t="n"/>
      <c r="CE259" s="79" t="n"/>
      <c r="CF259" s="79" t="n"/>
      <c r="CI259" s="78" t="n">
        <v>23</v>
      </c>
      <c r="CJ259" s="79" t="n"/>
      <c r="CK259" s="79" t="n"/>
      <c r="CL259" s="79" t="n"/>
      <c r="CM259" s="79" t="n"/>
      <c r="CN259" s="79" t="n"/>
      <c r="CO259" s="79" t="n"/>
      <c r="CP259" s="79" t="n"/>
      <c r="CQ259" s="79" t="n"/>
      <c r="CR259" s="79" t="n"/>
      <c r="CS259" s="79" t="n"/>
      <c r="CT259" s="79" t="n"/>
      <c r="CU259" s="79" t="n"/>
      <c r="CV259" s="79" t="n"/>
      <c r="CW259" s="79" t="n"/>
      <c r="CX259" s="79" t="n"/>
      <c r="CY259" s="79" t="n"/>
      <c r="CZ259" s="79" t="n"/>
      <c r="DA259" s="79" t="n"/>
      <c r="DB259" s="79" t="n"/>
      <c r="DC259" s="79" t="n"/>
      <c r="DD259" s="79" t="n"/>
      <c r="DE259" s="79" t="n"/>
      <c r="DF259" s="79" t="n"/>
      <c r="DG259" s="79" t="n"/>
      <c r="DH259" s="79" t="n"/>
      <c r="DI259" s="79" t="n"/>
      <c r="DJ259" s="79" t="n"/>
      <c r="DK259" s="79" t="n"/>
      <c r="DL259" s="79" t="n"/>
      <c r="DM259" s="79" t="n"/>
      <c r="DN259" s="79" t="n"/>
      <c r="DO259" s="79" t="n"/>
      <c r="DP259" s="79" t="n"/>
      <c r="DQ259" s="79" t="n"/>
      <c r="DR259" s="79" t="n"/>
      <c r="DS259" s="79" t="n"/>
      <c r="DT259" s="79" t="n"/>
      <c r="DU259" s="79" t="n"/>
      <c r="DV259" s="79" t="n"/>
      <c r="DW259" s="79" t="n"/>
      <c r="DZ259" s="78" t="n">
        <v>23</v>
      </c>
      <c r="EA259" s="79" t="n"/>
      <c r="EB259" s="79" t="n"/>
      <c r="EC259" s="79" t="n"/>
      <c r="ED259" s="79" t="n"/>
      <c r="EE259" s="79" t="n"/>
      <c r="EF259" s="79" t="n"/>
      <c r="EG259" s="79" t="n"/>
      <c r="EH259" s="79" t="n"/>
      <c r="EI259" s="79" t="n"/>
      <c r="EJ259" s="79" t="n"/>
      <c r="EK259" s="79" t="n"/>
      <c r="EL259" s="79" t="n"/>
      <c r="EM259" s="79" t="n"/>
      <c r="EN259" s="79" t="n"/>
      <c r="EO259" s="79" t="n"/>
      <c r="EP259" s="79" t="n"/>
      <c r="EQ259" s="79" t="n"/>
      <c r="ER259" s="79" t="n"/>
      <c r="ES259" s="79" t="n"/>
      <c r="ET259" s="79" t="n"/>
      <c r="EU259" s="79" t="n"/>
      <c r="EV259" s="79" t="n"/>
      <c r="EW259" s="79" t="n"/>
      <c r="EX259" s="79" t="n"/>
      <c r="EY259" s="79" t="n"/>
      <c r="EZ259" s="79" t="n"/>
      <c r="FA259" s="79" t="n"/>
      <c r="FB259" s="79" t="n"/>
      <c r="FC259" s="79" t="n"/>
      <c r="FD259" s="79" t="n"/>
      <c r="FE259" s="79" t="n"/>
      <c r="FF259" s="79" t="n"/>
      <c r="FG259" s="79" t="n"/>
      <c r="FH259" s="79" t="n"/>
      <c r="FI259" s="79" t="n"/>
      <c r="FJ259" s="79" t="n"/>
      <c r="FK259" s="79" t="n"/>
      <c r="FL259" s="79" t="n"/>
      <c r="FM259" s="79" t="n"/>
      <c r="FN259" s="79" t="n"/>
      <c r="FQ259" s="78" t="n">
        <v>23</v>
      </c>
      <c r="FR259" s="79" t="n"/>
      <c r="FS259" s="79" t="n"/>
      <c r="FT259" s="79" t="n"/>
      <c r="FU259" s="79" t="n"/>
      <c r="FV259" s="79" t="n"/>
      <c r="FW259" s="79" t="n"/>
      <c r="FX259" s="79" t="n"/>
      <c r="FY259" s="79" t="n"/>
      <c r="FZ259" s="79" t="n"/>
      <c r="GA259" s="79" t="n"/>
      <c r="GB259" s="79" t="n"/>
      <c r="GC259" s="79" t="n"/>
      <c r="GD259" s="79" t="n"/>
      <c r="GE259" s="79" t="n"/>
      <c r="GF259" s="79" t="n"/>
      <c r="GG259" s="79" t="n"/>
      <c r="GH259" s="79" t="n"/>
      <c r="GI259" s="79" t="n"/>
      <c r="GJ259" s="79" t="n"/>
      <c r="GK259" s="79" t="n"/>
      <c r="GL259" s="79" t="n"/>
      <c r="GM259" s="79" t="n"/>
      <c r="GN259" s="79" t="n"/>
      <c r="GO259" s="79" t="n"/>
      <c r="GP259" s="79" t="n"/>
      <c r="GQ259" s="79" t="n"/>
      <c r="GR259" s="79" t="n"/>
      <c r="GS259" s="79" t="n"/>
      <c r="GT259" s="79" t="n"/>
      <c r="GU259" s="79" t="n"/>
      <c r="GV259" s="79" t="n"/>
      <c r="GW259" s="79" t="n"/>
      <c r="GX259" s="79" t="n"/>
      <c r="GY259" s="79" t="n"/>
      <c r="GZ259" s="79" t="n"/>
      <c r="HA259" s="79" t="n"/>
      <c r="HB259" s="79" t="n"/>
      <c r="HC259" s="79" t="n"/>
      <c r="HD259" s="79" t="n"/>
      <c r="HE259" s="79" t="n"/>
      <c r="HH259" s="78" t="n">
        <v>23</v>
      </c>
      <c r="HI259" s="79" t="n"/>
      <c r="HJ259" s="79" t="n"/>
      <c r="HK259" s="79" t="n"/>
      <c r="HL259" s="79" t="n"/>
      <c r="HM259" s="79" t="n"/>
      <c r="HN259" s="79" t="n"/>
      <c r="HO259" s="79" t="n"/>
      <c r="HP259" s="79" t="n"/>
      <c r="HQ259" s="79" t="n"/>
      <c r="HR259" s="79" t="n"/>
      <c r="HS259" s="79" t="n"/>
      <c r="HT259" s="79" t="n"/>
      <c r="HU259" s="79" t="n"/>
      <c r="HV259" s="79" t="n"/>
      <c r="HW259" s="79" t="n"/>
      <c r="HX259" s="79" t="n"/>
      <c r="HY259" s="79" t="n"/>
      <c r="HZ259" s="79" t="n"/>
      <c r="IA259" s="79" t="n"/>
      <c r="IB259" s="79" t="n"/>
      <c r="IC259" s="79" t="n"/>
      <c r="ID259" s="79" t="n"/>
      <c r="IE259" s="79" t="n"/>
      <c r="IF259" s="79" t="n"/>
      <c r="IG259" s="79" t="n"/>
      <c r="IH259" s="79" t="n"/>
      <c r="II259" s="79" t="n"/>
      <c r="IJ259" s="79" t="n"/>
      <c r="IK259" s="79" t="n"/>
      <c r="IL259" s="79" t="n"/>
      <c r="IM259" s="79" t="n"/>
      <c r="IN259" s="79" t="n"/>
      <c r="IO259" s="79" t="n"/>
      <c r="IP259" s="79" t="n"/>
      <c r="IQ259" s="79" t="n"/>
      <c r="IR259" s="79" t="n"/>
      <c r="IS259" s="79" t="n"/>
      <c r="IT259" s="79" t="n"/>
      <c r="IU259" s="79" t="n"/>
      <c r="IV259" s="79" t="n"/>
      <c r="IY259" s="78" t="n">
        <v>23</v>
      </c>
      <c r="IZ259" s="79" t="n"/>
      <c r="JA259" s="79" t="n"/>
      <c r="JB259" s="79" t="n"/>
      <c r="JC259" s="79" t="n"/>
      <c r="JD259" s="79" t="n"/>
      <c r="JE259" s="79" t="n"/>
      <c r="JF259" s="79" t="n"/>
      <c r="JG259" s="79" t="n"/>
      <c r="JH259" s="79" t="n"/>
      <c r="JI259" s="79" t="n"/>
      <c r="JJ259" s="79" t="n"/>
      <c r="JK259" s="79" t="n"/>
      <c r="JL259" s="79" t="n"/>
      <c r="JM259" s="79" t="n"/>
      <c r="JN259" s="79" t="n"/>
      <c r="JO259" s="79" t="n"/>
      <c r="JP259" s="79" t="n"/>
      <c r="JQ259" s="79" t="n"/>
      <c r="JR259" s="79" t="n"/>
      <c r="JS259" s="79" t="n"/>
      <c r="JT259" s="79" t="n"/>
      <c r="JU259" s="79" t="n"/>
      <c r="JV259" s="79" t="n"/>
      <c r="JW259" s="79" t="n"/>
      <c r="JX259" s="79" t="n"/>
      <c r="JY259" s="79" t="n"/>
      <c r="JZ259" s="79" t="n"/>
      <c r="KA259" s="79" t="n"/>
      <c r="KB259" s="79" t="n"/>
      <c r="KC259" s="79" t="n"/>
      <c r="KD259" s="79" t="n"/>
      <c r="KE259" s="79" t="n"/>
      <c r="KF259" s="79" t="n"/>
      <c r="KG259" s="79" t="n"/>
      <c r="KH259" s="79" t="n"/>
      <c r="KI259" s="79" t="n"/>
      <c r="KJ259" s="79" t="n"/>
      <c r="KK259" s="79" t="n"/>
      <c r="KL259" s="79" t="n"/>
      <c r="KM259" s="79" t="n"/>
      <c r="KP259" s="78" t="n">
        <v>23</v>
      </c>
      <c r="KQ259" s="79" t="n"/>
      <c r="KR259" s="79" t="n"/>
      <c r="KS259" s="79" t="n"/>
      <c r="KT259" s="79" t="n"/>
      <c r="KU259" s="79" t="n"/>
      <c r="KV259" s="79" t="n"/>
      <c r="KW259" s="79" t="n"/>
      <c r="KX259" s="79" t="n"/>
      <c r="KY259" s="79" t="n"/>
      <c r="KZ259" s="79" t="n"/>
      <c r="LA259" s="79" t="n"/>
      <c r="LB259" s="79" t="n"/>
      <c r="LC259" s="79" t="n"/>
      <c r="LD259" s="79" t="n"/>
      <c r="LE259" s="79" t="n"/>
      <c r="LF259" s="79" t="n"/>
      <c r="LG259" s="79" t="n"/>
      <c r="LH259" s="79" t="n"/>
      <c r="LI259" s="79" t="n"/>
      <c r="LJ259" s="79" t="n"/>
      <c r="LK259" s="79" t="n"/>
      <c r="LL259" s="79" t="n"/>
      <c r="LM259" s="79" t="n"/>
      <c r="LN259" s="79" t="n"/>
      <c r="LO259" s="79" t="n"/>
      <c r="LP259" s="79" t="n"/>
      <c r="LQ259" s="79" t="n"/>
      <c r="LR259" s="79" t="n"/>
      <c r="LS259" s="79" t="n"/>
      <c r="LT259" s="79" t="n"/>
      <c r="LU259" s="79" t="n"/>
      <c r="LV259" s="79" t="n"/>
      <c r="LW259" s="79" t="n"/>
      <c r="LX259" s="79" t="n"/>
      <c r="LY259" s="79" t="n"/>
      <c r="LZ259" s="79" t="n"/>
      <c r="MA259" s="79" t="n"/>
      <c r="MB259" s="79" t="n"/>
      <c r="MC259" s="79" t="n"/>
      <c r="MD259" s="79" t="n"/>
      <c r="MG259" s="78" t="n">
        <v>23</v>
      </c>
      <c r="MH259" s="79" t="n"/>
      <c r="MI259" s="79" t="n"/>
      <c r="MJ259" s="79" t="n"/>
      <c r="MK259" s="79" t="n"/>
      <c r="ML259" s="79" t="n"/>
      <c r="MM259" s="79" t="n"/>
      <c r="MN259" s="79" t="n"/>
      <c r="MO259" s="79" t="n"/>
      <c r="MP259" s="79" t="n"/>
      <c r="MQ259" s="79" t="n"/>
      <c r="MR259" s="79" t="n"/>
      <c r="MS259" s="79" t="n"/>
      <c r="MT259" s="79" t="n"/>
      <c r="MU259" s="79" t="n"/>
      <c r="MV259" s="79" t="n"/>
      <c r="MW259" s="79" t="n"/>
      <c r="MX259" s="79" t="n"/>
      <c r="MY259" s="79" t="n"/>
      <c r="MZ259" s="79" t="n"/>
      <c r="NA259" s="79" t="n"/>
      <c r="NB259" s="79" t="n"/>
      <c r="NC259" s="79" t="n"/>
      <c r="ND259" s="79" t="n"/>
      <c r="NE259" s="79" t="n"/>
      <c r="NF259" s="79" t="n"/>
      <c r="NG259" s="79" t="n"/>
      <c r="NH259" s="79" t="n"/>
      <c r="NI259" s="79" t="n"/>
      <c r="NJ259" s="79" t="n"/>
      <c r="NK259" s="79" t="n"/>
      <c r="NL259" s="79" t="n"/>
      <c r="NM259" s="79" t="n"/>
      <c r="NN259" s="79" t="n"/>
      <c r="NO259" s="79" t="n"/>
      <c r="NP259" s="79" t="n"/>
      <c r="NQ259" s="79" t="n"/>
      <c r="NR259" s="79" t="n"/>
      <c r="NS259" s="79" t="n"/>
      <c r="NT259" s="79" t="n"/>
      <c r="NU259" s="79" t="n"/>
      <c r="NX259" s="78" t="n">
        <v>23</v>
      </c>
      <c r="NY259" s="79" t="n"/>
      <c r="NZ259" s="79" t="n"/>
      <c r="OA259" s="79" t="n"/>
      <c r="OB259" s="79" t="n"/>
      <c r="OC259" s="79" t="n"/>
      <c r="OD259" s="79" t="n"/>
      <c r="OE259" s="79" t="n"/>
      <c r="OF259" s="79" t="n"/>
      <c r="OG259" s="79" t="n"/>
      <c r="OH259" s="79" t="n"/>
      <c r="OI259" s="79" t="n"/>
      <c r="OJ259" s="79" t="n"/>
      <c r="OK259" s="79" t="n"/>
      <c r="OL259" s="79" t="n"/>
      <c r="OM259" s="79" t="n"/>
      <c r="ON259" s="79" t="n"/>
      <c r="OO259" s="79" t="n"/>
      <c r="OP259" s="79" t="n"/>
      <c r="OQ259" s="79" t="n"/>
      <c r="OR259" s="79" t="n"/>
      <c r="OS259" s="79" t="n"/>
      <c r="OT259" s="79" t="n"/>
      <c r="OU259" s="79" t="n"/>
      <c r="OV259" s="79" t="n"/>
      <c r="OW259" s="79" t="n"/>
      <c r="OX259" s="79" t="n"/>
      <c r="OY259" s="79" t="n"/>
      <c r="OZ259" s="79" t="n"/>
      <c r="PA259" s="79" t="n"/>
      <c r="PB259" s="79" t="n"/>
      <c r="PC259" s="79" t="n"/>
      <c r="PD259" s="79" t="n"/>
      <c r="PE259" s="79" t="n"/>
      <c r="PF259" s="79" t="n"/>
      <c r="PG259" s="79" t="n"/>
      <c r="PH259" s="79" t="n"/>
      <c r="PI259" s="79" t="n"/>
      <c r="PJ259" s="79" t="n"/>
      <c r="PK259" s="79" t="n"/>
      <c r="PL259" s="79" t="n"/>
      <c r="PO259" s="78" t="n">
        <v>23</v>
      </c>
      <c r="PP259" s="79" t="n"/>
      <c r="PQ259" s="79" t="n"/>
      <c r="PR259" s="79" t="n"/>
      <c r="PS259" s="79" t="n"/>
      <c r="PT259" s="79" t="n"/>
      <c r="PU259" s="79" t="n"/>
      <c r="PV259" s="79" t="n"/>
      <c r="PW259" s="79" t="n"/>
      <c r="PX259" s="79" t="n"/>
      <c r="PY259" s="79" t="n"/>
      <c r="PZ259" s="79" t="n"/>
      <c r="QA259" s="79" t="n"/>
      <c r="QB259" s="79" t="n"/>
      <c r="QC259" s="79" t="n"/>
      <c r="QD259" s="79" t="n"/>
      <c r="QE259" s="79" t="n"/>
      <c r="QF259" s="79" t="n"/>
      <c r="QG259" s="79" t="n"/>
      <c r="QH259" s="79" t="n"/>
      <c r="QI259" s="79" t="n"/>
      <c r="QJ259" s="79" t="n"/>
      <c r="QK259" s="79" t="n"/>
      <c r="QL259" s="79" t="n"/>
      <c r="QM259" s="79" t="n"/>
      <c r="QN259" s="79" t="n"/>
      <c r="QO259" s="79" t="n"/>
      <c r="QP259" s="79" t="n"/>
      <c r="QQ259" s="79" t="n"/>
      <c r="QR259" s="79" t="n"/>
      <c r="QS259" s="79" t="n"/>
      <c r="QT259" s="79" t="n"/>
      <c r="QU259" s="79" t="n"/>
      <c r="QV259" s="79" t="n"/>
      <c r="QW259" s="79" t="n"/>
      <c r="QX259" s="79" t="n"/>
      <c r="QY259" s="79" t="n"/>
      <c r="QZ259" s="79" t="n"/>
      <c r="RA259" s="79" t="n"/>
      <c r="RB259" s="79" t="n"/>
      <c r="RC259" s="79" t="n"/>
      <c r="RF259" s="78" t="n">
        <v>23</v>
      </c>
      <c r="RG259" s="79" t="n"/>
      <c r="RH259" s="79" t="n"/>
      <c r="RI259" s="79" t="n"/>
      <c r="RJ259" s="79" t="n"/>
      <c r="RK259" s="79" t="n"/>
      <c r="RL259" s="79" t="n"/>
      <c r="RM259" s="79" t="n"/>
      <c r="RN259" s="79" t="n"/>
      <c r="RO259" s="79" t="n"/>
      <c r="RP259" s="79" t="n"/>
      <c r="RQ259" s="79" t="n"/>
      <c r="RR259" s="79" t="n"/>
      <c r="RS259" s="79" t="n"/>
      <c r="RT259" s="79" t="n"/>
      <c r="RU259" s="79" t="n"/>
      <c r="RV259" s="79" t="n"/>
      <c r="RW259" s="79" t="n"/>
      <c r="RX259" s="79" t="n"/>
      <c r="RY259" s="79" t="n"/>
      <c r="RZ259" s="79" t="n"/>
      <c r="SA259" s="79" t="n"/>
      <c r="SB259" s="79" t="n"/>
      <c r="SC259" s="79" t="n"/>
      <c r="SD259" s="79" t="n"/>
      <c r="SE259" s="79" t="n"/>
      <c r="SF259" s="79" t="n"/>
      <c r="SG259" s="79" t="n"/>
      <c r="SH259" s="79" t="n"/>
      <c r="SI259" s="79" t="n"/>
      <c r="SJ259" s="79" t="n"/>
      <c r="SK259" s="79" t="n"/>
      <c r="SL259" s="79" t="n"/>
      <c r="SM259" s="79" t="n"/>
      <c r="SN259" s="79" t="n"/>
      <c r="SO259" s="79" t="n"/>
      <c r="SP259" s="79" t="n"/>
      <c r="SQ259" s="79" t="n"/>
      <c r="SR259" s="79" t="n"/>
      <c r="SS259" s="79" t="n"/>
      <c r="ST259" s="79" t="n"/>
      <c r="SW259" s="78" t="n">
        <v>23</v>
      </c>
      <c r="SX259" s="79" t="n"/>
      <c r="SY259" s="79" t="n"/>
      <c r="SZ259" s="79" t="n"/>
      <c r="TA259" s="79" t="n"/>
      <c r="TB259" s="79" t="n"/>
      <c r="TC259" s="79" t="n"/>
      <c r="TD259" s="79" t="n"/>
      <c r="TE259" s="79" t="n"/>
      <c r="TF259" s="79" t="n"/>
      <c r="TG259" s="79" t="n"/>
      <c r="TH259" s="79" t="n"/>
      <c r="TI259" s="79" t="n"/>
      <c r="TJ259" s="79" t="n"/>
      <c r="TK259" s="79" t="n"/>
      <c r="TL259" s="79" t="n"/>
      <c r="TM259" s="79" t="n"/>
      <c r="TN259" s="79" t="n"/>
      <c r="TO259" s="79" t="n"/>
      <c r="TP259" s="79" t="n"/>
      <c r="TQ259" s="79" t="n"/>
      <c r="TR259" s="79" t="n"/>
      <c r="TS259" s="79" t="n"/>
      <c r="TT259" s="79" t="n"/>
      <c r="TU259" s="79" t="n"/>
      <c r="TV259" s="79" t="n"/>
      <c r="TW259" s="79" t="n"/>
      <c r="TX259" s="79" t="n"/>
      <c r="TY259" s="79" t="n"/>
      <c r="TZ259" s="79" t="n"/>
      <c r="UA259" s="79" t="n"/>
      <c r="UB259" s="79" t="n"/>
      <c r="UC259" s="79" t="n"/>
      <c r="UD259" s="79" t="n"/>
      <c r="UE259" s="79" t="n"/>
      <c r="UF259" s="79" t="n"/>
      <c r="UG259" s="79" t="n"/>
      <c r="UH259" s="79" t="n"/>
      <c r="UI259" s="79" t="n"/>
      <c r="UJ259" s="79" t="n"/>
      <c r="UK259" s="79" t="n"/>
      <c r="UN259" s="78" t="n">
        <v>23</v>
      </c>
      <c r="UO259" s="79" t="n"/>
      <c r="UP259" s="79" t="n"/>
      <c r="UQ259" s="79" t="n"/>
      <c r="UR259" s="79" t="n"/>
      <c r="US259" s="79" t="n"/>
      <c r="UT259" s="79" t="n"/>
      <c r="UU259" s="79" t="n"/>
      <c r="UV259" s="79" t="n"/>
      <c r="UW259" s="79" t="n"/>
      <c r="UX259" s="79" t="n"/>
      <c r="UY259" s="79" t="n"/>
      <c r="UZ259" s="79" t="n"/>
      <c r="VA259" s="79" t="n"/>
      <c r="VB259" s="79" t="n"/>
      <c r="VC259" s="79" t="n"/>
      <c r="VD259" s="79" t="n"/>
      <c r="VE259" s="79" t="n"/>
      <c r="VF259" s="79" t="n"/>
      <c r="VG259" s="79" t="n"/>
      <c r="VH259" s="79" t="n"/>
      <c r="VI259" s="79" t="n"/>
      <c r="VJ259" s="79" t="n"/>
      <c r="VK259" s="79" t="n"/>
      <c r="VL259" s="79" t="n"/>
      <c r="VM259" s="79" t="n"/>
      <c r="VN259" s="79" t="n"/>
      <c r="VO259" s="79" t="n"/>
      <c r="VP259" s="79" t="n"/>
      <c r="VQ259" s="79" t="n"/>
      <c r="VR259" s="79" t="n"/>
      <c r="VS259" s="79" t="n"/>
      <c r="VT259" s="79" t="n"/>
      <c r="VU259" s="79" t="n"/>
      <c r="VV259" s="79" t="n"/>
      <c r="VW259" s="79" t="n"/>
      <c r="VX259" s="79" t="n"/>
      <c r="VY259" s="79" t="n"/>
      <c r="VZ259" s="79" t="n"/>
      <c r="WA259" s="79" t="n"/>
      <c r="WB259" s="79" t="n"/>
      <c r="WE259" s="78" t="n">
        <v>23</v>
      </c>
      <c r="WF259" s="79" t="n"/>
      <c r="WG259" s="79" t="n"/>
      <c r="WH259" s="79" t="n"/>
      <c r="WI259" s="79" t="n"/>
      <c r="WJ259" s="79" t="n"/>
      <c r="WK259" s="79" t="n"/>
      <c r="WL259" s="79" t="n"/>
      <c r="WM259" s="79" t="n"/>
      <c r="WN259" s="79" t="n"/>
      <c r="WO259" s="79" t="n"/>
      <c r="WP259" s="79" t="n"/>
      <c r="WQ259" s="79" t="n"/>
      <c r="WR259" s="79" t="n"/>
      <c r="WS259" s="79" t="n"/>
      <c r="WT259" s="79" t="n"/>
      <c r="WU259" s="79" t="n"/>
      <c r="WV259" s="79" t="n"/>
      <c r="WW259" s="79" t="n"/>
      <c r="WX259" s="79" t="n"/>
      <c r="WY259" s="79" t="n"/>
      <c r="WZ259" s="79" t="n"/>
      <c r="XA259" s="79" t="n"/>
      <c r="XB259" s="79" t="n"/>
      <c r="XC259" s="79" t="n"/>
      <c r="XD259" s="79" t="n"/>
      <c r="XE259" s="79" t="n"/>
      <c r="XF259" s="79" t="n"/>
      <c r="XG259" s="79" t="n"/>
      <c r="XH259" s="79" t="n"/>
      <c r="XI259" s="79" t="n"/>
      <c r="XJ259" s="79" t="n"/>
      <c r="XK259" s="79" t="n"/>
      <c r="XL259" s="79" t="n"/>
      <c r="XM259" s="79" t="n"/>
      <c r="XN259" s="79" t="n"/>
      <c r="XO259" s="79" t="n"/>
      <c r="XP259" s="79" t="n"/>
      <c r="XQ259" s="79" t="n"/>
      <c r="XR259" s="79" t="n"/>
      <c r="XS259" s="79" t="n"/>
      <c r="XV259" s="78" t="n">
        <v>23</v>
      </c>
      <c r="XW259" s="79" t="n"/>
      <c r="XX259" s="79" t="n"/>
      <c r="XY259" s="79" t="n"/>
      <c r="XZ259" s="79" t="n"/>
      <c r="YA259" s="79" t="n"/>
      <c r="YB259" s="79" t="n"/>
      <c r="YC259" s="79" t="n"/>
      <c r="YD259" s="79" t="n"/>
      <c r="YE259" s="79" t="n"/>
      <c r="YF259" s="79" t="n"/>
      <c r="YG259" s="79" t="n"/>
      <c r="YH259" s="79" t="n"/>
      <c r="YI259" s="79" t="n"/>
      <c r="YJ259" s="79" t="n"/>
      <c r="YK259" s="79" t="n"/>
      <c r="YL259" s="79" t="n"/>
      <c r="YM259" s="79" t="n"/>
      <c r="YN259" s="79" t="n"/>
      <c r="YO259" s="79" t="n"/>
      <c r="YP259" s="79" t="n"/>
      <c r="YQ259" s="79" t="n"/>
      <c r="YR259" s="79" t="n"/>
      <c r="YS259" s="79" t="n"/>
      <c r="YT259" s="79" t="n"/>
      <c r="YU259" s="79" t="n"/>
      <c r="YV259" s="79" t="n"/>
      <c r="YW259" s="79" t="n"/>
      <c r="YX259" s="79" t="n"/>
      <c r="YY259" s="79" t="n"/>
      <c r="YZ259" s="79" t="n"/>
      <c r="ZA259" s="79" t="n"/>
      <c r="ZB259" s="79" t="n"/>
      <c r="ZC259" s="79" t="n"/>
      <c r="ZD259" s="79" t="n"/>
      <c r="ZE259" s="79" t="n"/>
      <c r="ZF259" s="79" t="n"/>
      <c r="ZG259" s="79" t="n"/>
      <c r="ZH259" s="79" t="n"/>
      <c r="ZI259" s="79" t="n"/>
      <c r="ZJ259" s="79" t="n"/>
      <c r="ZM259" s="78" t="n">
        <v>23</v>
      </c>
      <c r="ZN259" s="79" t="n"/>
      <c r="ZO259" s="79" t="n"/>
      <c r="ZP259" s="79" t="n"/>
      <c r="ZQ259" s="79" t="n"/>
      <c r="ZR259" s="79" t="n"/>
      <c r="ZS259" s="79" t="n"/>
      <c r="ZT259" s="79" t="n"/>
      <c r="ZU259" s="79" t="n"/>
      <c r="ZV259" s="79" t="n"/>
      <c r="ZW259" s="79" t="n"/>
      <c r="ZX259" s="79" t="n"/>
      <c r="ZY259" s="79" t="n"/>
      <c r="ZZ259" s="79" t="n"/>
      <c r="AAA259" s="79" t="n"/>
      <c r="AAB259" s="79" t="n"/>
      <c r="AAC259" s="79" t="n"/>
      <c r="AAD259" s="79" t="n"/>
      <c r="AAE259" s="79" t="n"/>
      <c r="AAF259" s="79" t="n"/>
      <c r="AAG259" s="79" t="n"/>
      <c r="AAH259" s="79" t="n"/>
      <c r="AAI259" s="79" t="n"/>
      <c r="AAJ259" s="79" t="n"/>
      <c r="AAK259" s="79" t="n"/>
      <c r="AAL259" s="79" t="n"/>
      <c r="AAM259" s="79" t="n"/>
      <c r="AAN259" s="79" t="n"/>
      <c r="AAO259" s="79" t="n"/>
      <c r="AAP259" s="79" t="n"/>
      <c r="AAQ259" s="79" t="n"/>
      <c r="AAR259" s="79" t="n"/>
      <c r="AAS259" s="79" t="n"/>
      <c r="AAT259" s="79" t="n"/>
      <c r="AAU259" s="79" t="n"/>
      <c r="AAV259" s="79" t="n"/>
      <c r="AAW259" s="79" t="n"/>
      <c r="AAX259" s="79" t="n"/>
      <c r="AAY259" s="79" t="n"/>
      <c r="AAZ259" s="79" t="n"/>
      <c r="ABA259" s="79" t="n"/>
      <c r="ABD259" s="78" t="n">
        <v>23</v>
      </c>
      <c r="ABE259" s="79" t="n"/>
      <c r="ABF259" s="79" t="n"/>
      <c r="ABG259" s="79" t="n"/>
      <c r="ABH259" s="79" t="n"/>
      <c r="ABI259" s="79" t="n"/>
      <c r="ABJ259" s="79" t="n"/>
      <c r="ABK259" s="79" t="n"/>
      <c r="ABL259" s="79" t="n"/>
      <c r="ABM259" s="79" t="n"/>
      <c r="ABN259" s="79" t="n"/>
      <c r="ABO259" s="79" t="n"/>
      <c r="ABP259" s="79" t="n"/>
      <c r="ABQ259" s="79" t="n"/>
      <c r="ABR259" s="79" t="n"/>
      <c r="ABS259" s="79" t="n"/>
      <c r="ABT259" s="79" t="n"/>
      <c r="ABU259" s="79" t="n"/>
      <c r="ABV259" s="79" t="n"/>
      <c r="ABW259" s="79" t="n"/>
      <c r="ABX259" s="79" t="n"/>
      <c r="ABY259" s="79" t="n"/>
      <c r="ABZ259" s="79" t="n"/>
      <c r="ACA259" s="79" t="n"/>
      <c r="ACB259" s="79" t="n"/>
      <c r="ACC259" s="79" t="n"/>
      <c r="ACD259" s="79" t="n"/>
      <c r="ACE259" s="79" t="n"/>
      <c r="ACF259" s="79" t="n"/>
      <c r="ACG259" s="79" t="n"/>
      <c r="ACH259" s="79" t="n"/>
      <c r="ACI259" s="79" t="n"/>
      <c r="ACJ259" s="79" t="n"/>
      <c r="ACK259" s="79" t="n"/>
      <c r="ACL259" s="79" t="n"/>
      <c r="ACM259" s="79" t="n"/>
      <c r="ACN259" s="79" t="n"/>
      <c r="ACO259" s="79" t="n"/>
      <c r="ACP259" s="79" t="n"/>
      <c r="ACQ259" s="79" t="n"/>
      <c r="ACR259" s="79" t="n"/>
      <c r="ACU259" s="78" t="n">
        <v>23</v>
      </c>
      <c r="ACV259" s="79" t="n"/>
      <c r="ACW259" s="79" t="n"/>
      <c r="ACX259" s="79" t="n"/>
      <c r="ACY259" s="79" t="n"/>
      <c r="ACZ259" s="79" t="n"/>
      <c r="ADA259" s="79" t="n"/>
      <c r="ADB259" s="79" t="n"/>
      <c r="ADC259" s="79" t="n"/>
      <c r="ADD259" s="79" t="n"/>
      <c r="ADE259" s="79" t="n"/>
      <c r="ADF259" s="79" t="n"/>
      <c r="ADG259" s="79" t="n"/>
      <c r="ADH259" s="79" t="n"/>
      <c r="ADI259" s="79" t="n"/>
      <c r="ADJ259" s="79" t="n"/>
      <c r="ADK259" s="79" t="n"/>
      <c r="ADL259" s="79" t="n"/>
      <c r="ADM259" s="79" t="n"/>
      <c r="ADN259" s="79" t="n"/>
      <c r="ADO259" s="79" t="n"/>
      <c r="ADP259" s="79" t="n"/>
      <c r="ADQ259" s="79" t="n"/>
      <c r="ADR259" s="79" t="n"/>
      <c r="ADS259" s="79" t="n"/>
      <c r="ADT259" s="79" t="n"/>
      <c r="ADU259" s="79" t="n"/>
      <c r="ADV259" s="79" t="n"/>
      <c r="ADW259" s="79" t="n"/>
      <c r="ADX259" s="79" t="n"/>
      <c r="ADY259" s="79" t="n"/>
      <c r="ADZ259" s="79" t="n"/>
      <c r="AEA259" s="79" t="n"/>
      <c r="AEB259" s="79" t="n"/>
      <c r="AEC259" s="79" t="n"/>
      <c r="AED259" s="79" t="n"/>
      <c r="AEE259" s="79" t="n"/>
      <c r="AEF259" s="79" t="n"/>
      <c r="AEG259" s="79" t="n"/>
      <c r="AEH259" s="79" t="n"/>
      <c r="AEI259" s="79" t="n"/>
      <c r="AEL259" s="78" t="n">
        <v>23</v>
      </c>
      <c r="AEM259" s="79" t="n"/>
      <c r="AEN259" s="79" t="n"/>
      <c r="AEO259" s="79" t="n"/>
      <c r="AEP259" s="79" t="n"/>
      <c r="AEQ259" s="79" t="n"/>
      <c r="AER259" s="79" t="n"/>
      <c r="AES259" s="79" t="n"/>
      <c r="AET259" s="79" t="n"/>
      <c r="AEU259" s="79" t="n"/>
      <c r="AEV259" s="79" t="n"/>
      <c r="AEW259" s="79" t="n"/>
      <c r="AEX259" s="79" t="n"/>
      <c r="AEY259" s="79" t="n"/>
      <c r="AEZ259" s="79" t="n"/>
      <c r="AFA259" s="79" t="n"/>
      <c r="AFB259" s="79" t="n"/>
      <c r="AFC259" s="79" t="n"/>
      <c r="AFD259" s="79" t="n"/>
      <c r="AFE259" s="79" t="n"/>
      <c r="AFF259" s="79" t="n"/>
      <c r="AFG259" s="79" t="n"/>
      <c r="AFH259" s="79" t="n"/>
      <c r="AFI259" s="79" t="n"/>
      <c r="AFJ259" s="79" t="n"/>
      <c r="AFK259" s="79" t="n"/>
      <c r="AFL259" s="79" t="n"/>
      <c r="AFM259" s="79" t="n"/>
      <c r="AFN259" s="79" t="n"/>
      <c r="AFO259" s="79" t="n"/>
      <c r="AFP259" s="79" t="n"/>
      <c r="AFQ259" s="79" t="n"/>
      <c r="AFR259" s="79" t="n"/>
      <c r="AFS259" s="79" t="n"/>
      <c r="AFT259" s="79" t="n"/>
      <c r="AFU259" s="79" t="n"/>
      <c r="AFV259" s="79" t="n"/>
      <c r="AFW259" s="79" t="n"/>
      <c r="AFX259" s="79" t="n"/>
      <c r="AFY259" s="79" t="n"/>
      <c r="AFZ259" s="79" t="n"/>
    </row>
    <row r="260">
      <c r="A260" s="78" t="n">
        <v>24</v>
      </c>
      <c r="B260" s="79" t="n"/>
      <c r="C260" s="79" t="n"/>
      <c r="D260" s="79" t="n"/>
      <c r="E260" s="79" t="n"/>
      <c r="F260" s="79" t="n"/>
      <c r="G260" s="79" t="n"/>
      <c r="H260" s="79" t="n"/>
      <c r="I260" s="79" t="n"/>
      <c r="J260" s="79" t="n"/>
      <c r="K260" s="79" t="n"/>
      <c r="L260" s="79" t="n"/>
      <c r="M260" s="79" t="n"/>
      <c r="N260" s="79" t="n"/>
      <c r="O260" s="79" t="n"/>
      <c r="P260" s="79" t="n"/>
      <c r="Q260" s="79" t="n"/>
      <c r="R260" s="79" t="n"/>
      <c r="S260" s="79" t="n"/>
      <c r="T260" s="79" t="n"/>
      <c r="U260" s="79" t="n"/>
      <c r="V260" s="79" t="n"/>
      <c r="W260" s="79" t="n"/>
      <c r="X260" s="79" t="n"/>
      <c r="Y260" s="79" t="n"/>
      <c r="Z260" s="79" t="n"/>
      <c r="AA260" s="79" t="n"/>
      <c r="AB260" s="79" t="n"/>
      <c r="AC260" s="79" t="n"/>
      <c r="AD260" s="79" t="n"/>
      <c r="AE260" s="79" t="n"/>
      <c r="AF260" s="79" t="n"/>
      <c r="AG260" s="79" t="n"/>
      <c r="AH260" s="79" t="n"/>
      <c r="AI260" s="79" t="n"/>
      <c r="AJ260" s="79" t="n"/>
      <c r="AK260" s="79" t="n"/>
      <c r="AL260" s="79" t="n"/>
      <c r="AM260" s="79" t="n"/>
      <c r="AN260" s="79" t="n"/>
      <c r="AO260" s="79" t="n"/>
      <c r="AR260" s="78" t="n">
        <v>24</v>
      </c>
      <c r="AS260" s="79" t="n"/>
      <c r="AT260" s="79" t="n"/>
      <c r="AU260" s="79" t="n"/>
      <c r="AV260" s="79" t="n"/>
      <c r="AW260" s="79" t="n"/>
      <c r="AX260" s="79" t="n"/>
      <c r="AY260" s="79" t="n"/>
      <c r="AZ260" s="79" t="n"/>
      <c r="BA260" s="79" t="n"/>
      <c r="BB260" s="79" t="n"/>
      <c r="BC260" s="79" t="n"/>
      <c r="BD260" s="79" t="n"/>
      <c r="BE260" s="79" t="n"/>
      <c r="BF260" s="79" t="n"/>
      <c r="BG260" s="79" t="n"/>
      <c r="BH260" s="79" t="n"/>
      <c r="BI260" s="79" t="n"/>
      <c r="BJ260" s="79" t="n"/>
      <c r="BK260" s="79" t="n"/>
      <c r="BL260" s="79" t="n"/>
      <c r="BM260" s="79" t="n"/>
      <c r="BN260" s="79" t="n"/>
      <c r="BO260" s="79" t="n"/>
      <c r="BP260" s="79" t="n"/>
      <c r="BQ260" s="79" t="n"/>
      <c r="BR260" s="79" t="n"/>
      <c r="BS260" s="79" t="n"/>
      <c r="BT260" s="79" t="n"/>
      <c r="BU260" s="79" t="n"/>
      <c r="BV260" s="79" t="n"/>
      <c r="BW260" s="79" t="n"/>
      <c r="BX260" s="79" t="n"/>
      <c r="BY260" s="79" t="n"/>
      <c r="BZ260" s="79" t="n"/>
      <c r="CA260" s="79" t="n"/>
      <c r="CB260" s="79" t="n"/>
      <c r="CC260" s="79" t="n"/>
      <c r="CD260" s="79" t="n"/>
      <c r="CE260" s="79" t="n"/>
      <c r="CF260" s="79" t="n"/>
      <c r="CI260" s="78" t="n">
        <v>24</v>
      </c>
      <c r="CJ260" s="79" t="n"/>
      <c r="CK260" s="79" t="n"/>
      <c r="CL260" s="79" t="n"/>
      <c r="CM260" s="79" t="n"/>
      <c r="CN260" s="79" t="n"/>
      <c r="CO260" s="79" t="n"/>
      <c r="CP260" s="79" t="n"/>
      <c r="CQ260" s="79" t="n"/>
      <c r="CR260" s="79" t="n"/>
      <c r="CS260" s="79" t="n"/>
      <c r="CT260" s="79" t="n"/>
      <c r="CU260" s="79" t="n"/>
      <c r="CV260" s="79" t="n"/>
      <c r="CW260" s="79" t="n"/>
      <c r="CX260" s="79" t="n"/>
      <c r="CY260" s="79" t="n"/>
      <c r="CZ260" s="79" t="n"/>
      <c r="DA260" s="79" t="n"/>
      <c r="DB260" s="79" t="n"/>
      <c r="DC260" s="79" t="n"/>
      <c r="DD260" s="79" t="n"/>
      <c r="DE260" s="79" t="n"/>
      <c r="DF260" s="79" t="n"/>
      <c r="DG260" s="79" t="n"/>
      <c r="DH260" s="79" t="n"/>
      <c r="DI260" s="79" t="n"/>
      <c r="DJ260" s="79" t="n"/>
      <c r="DK260" s="79" t="n"/>
      <c r="DL260" s="79" t="n"/>
      <c r="DM260" s="79" t="n"/>
      <c r="DN260" s="79" t="n"/>
      <c r="DO260" s="79" t="n"/>
      <c r="DP260" s="79" t="n"/>
      <c r="DQ260" s="79" t="n"/>
      <c r="DR260" s="79" t="n"/>
      <c r="DS260" s="79" t="n"/>
      <c r="DT260" s="79" t="n"/>
      <c r="DU260" s="79" t="n"/>
      <c r="DV260" s="79" t="n"/>
      <c r="DW260" s="79" t="n"/>
      <c r="DZ260" s="78" t="n">
        <v>24</v>
      </c>
      <c r="EA260" s="79" t="n"/>
      <c r="EB260" s="79" t="n"/>
      <c r="EC260" s="79" t="n"/>
      <c r="ED260" s="79" t="n"/>
      <c r="EE260" s="79" t="n"/>
      <c r="EF260" s="79" t="n"/>
      <c r="EG260" s="79" t="n"/>
      <c r="EH260" s="79" t="n"/>
      <c r="EI260" s="79" t="n"/>
      <c r="EJ260" s="79" t="n"/>
      <c r="EK260" s="79" t="n"/>
      <c r="EL260" s="79" t="n"/>
      <c r="EM260" s="79" t="n"/>
      <c r="EN260" s="79" t="n"/>
      <c r="EO260" s="79" t="n"/>
      <c r="EP260" s="79" t="n"/>
      <c r="EQ260" s="79" t="n"/>
      <c r="ER260" s="79" t="n"/>
      <c r="ES260" s="79" t="n"/>
      <c r="ET260" s="79" t="n"/>
      <c r="EU260" s="79" t="n"/>
      <c r="EV260" s="79" t="n"/>
      <c r="EW260" s="79" t="n"/>
      <c r="EX260" s="79" t="n"/>
      <c r="EY260" s="79" t="n"/>
      <c r="EZ260" s="79" t="n"/>
      <c r="FA260" s="79" t="n"/>
      <c r="FB260" s="79" t="n"/>
      <c r="FC260" s="79" t="n"/>
      <c r="FD260" s="79" t="n"/>
      <c r="FE260" s="79" t="n"/>
      <c r="FF260" s="79" t="n"/>
      <c r="FG260" s="79" t="n"/>
      <c r="FH260" s="79" t="n"/>
      <c r="FI260" s="79" t="n"/>
      <c r="FJ260" s="79" t="n"/>
      <c r="FK260" s="79" t="n"/>
      <c r="FL260" s="79" t="n"/>
      <c r="FM260" s="79" t="n"/>
      <c r="FN260" s="79" t="n"/>
      <c r="FQ260" s="78" t="n">
        <v>24</v>
      </c>
      <c r="FR260" s="79" t="n"/>
      <c r="FS260" s="79" t="n"/>
      <c r="FT260" s="79" t="n"/>
      <c r="FU260" s="79" t="n"/>
      <c r="FV260" s="79" t="n"/>
      <c r="FW260" s="79" t="n"/>
      <c r="FX260" s="79" t="n"/>
      <c r="FY260" s="79" t="n"/>
      <c r="FZ260" s="79" t="n"/>
      <c r="GA260" s="79" t="n"/>
      <c r="GB260" s="79" t="n"/>
      <c r="GC260" s="79" t="n"/>
      <c r="GD260" s="79" t="n"/>
      <c r="GE260" s="79" t="n"/>
      <c r="GF260" s="79" t="n"/>
      <c r="GG260" s="79" t="n"/>
      <c r="GH260" s="79" t="n"/>
      <c r="GI260" s="79" t="n"/>
      <c r="GJ260" s="79" t="n"/>
      <c r="GK260" s="79" t="n"/>
      <c r="GL260" s="79" t="n"/>
      <c r="GM260" s="79" t="n"/>
      <c r="GN260" s="79" t="n"/>
      <c r="GO260" s="79" t="n"/>
      <c r="GP260" s="79" t="n"/>
      <c r="GQ260" s="79" t="n"/>
      <c r="GR260" s="79" t="n"/>
      <c r="GS260" s="79" t="n"/>
      <c r="GT260" s="79" t="n"/>
      <c r="GU260" s="79" t="n"/>
      <c r="GV260" s="79" t="n"/>
      <c r="GW260" s="79" t="n"/>
      <c r="GX260" s="79" t="n"/>
      <c r="GY260" s="79" t="n"/>
      <c r="GZ260" s="79" t="n"/>
      <c r="HA260" s="79" t="n"/>
      <c r="HB260" s="79" t="n"/>
      <c r="HC260" s="79" t="n"/>
      <c r="HD260" s="79" t="n"/>
      <c r="HE260" s="79" t="n"/>
      <c r="HH260" s="78" t="n">
        <v>24</v>
      </c>
      <c r="HI260" s="79" t="n"/>
      <c r="HJ260" s="79" t="n"/>
      <c r="HK260" s="79" t="n"/>
      <c r="HL260" s="79" t="n"/>
      <c r="HM260" s="79" t="n"/>
      <c r="HN260" s="79" t="n"/>
      <c r="HO260" s="79" t="n"/>
      <c r="HP260" s="79" t="n"/>
      <c r="HQ260" s="79" t="n"/>
      <c r="HR260" s="79" t="n"/>
      <c r="HS260" s="79" t="n"/>
      <c r="HT260" s="79" t="n"/>
      <c r="HU260" s="79" t="n"/>
      <c r="HV260" s="79" t="n"/>
      <c r="HW260" s="79" t="n"/>
      <c r="HX260" s="79" t="n"/>
      <c r="HY260" s="79" t="n"/>
      <c r="HZ260" s="79" t="n"/>
      <c r="IA260" s="79" t="n"/>
      <c r="IB260" s="79" t="n"/>
      <c r="IC260" s="79" t="n"/>
      <c r="ID260" s="79" t="n"/>
      <c r="IE260" s="79" t="n"/>
      <c r="IF260" s="79" t="n"/>
      <c r="IG260" s="79" t="n"/>
      <c r="IH260" s="79" t="n"/>
      <c r="II260" s="79" t="n"/>
      <c r="IJ260" s="79" t="n"/>
      <c r="IK260" s="79" t="n"/>
      <c r="IL260" s="79" t="n"/>
      <c r="IM260" s="79" t="n"/>
      <c r="IN260" s="79" t="n"/>
      <c r="IO260" s="79" t="n"/>
      <c r="IP260" s="79" t="n"/>
      <c r="IQ260" s="79" t="n"/>
      <c r="IR260" s="79" t="n"/>
      <c r="IS260" s="79" t="n"/>
      <c r="IT260" s="79" t="n"/>
      <c r="IU260" s="79" t="n"/>
      <c r="IV260" s="79" t="n"/>
      <c r="IY260" s="78" t="n">
        <v>24</v>
      </c>
      <c r="IZ260" s="79" t="n"/>
      <c r="JA260" s="79" t="n"/>
      <c r="JB260" s="79" t="n"/>
      <c r="JC260" s="79" t="n"/>
      <c r="JD260" s="79" t="n"/>
      <c r="JE260" s="79" t="n"/>
      <c r="JF260" s="79" t="n"/>
      <c r="JG260" s="79" t="n"/>
      <c r="JH260" s="79" t="n"/>
      <c r="JI260" s="79" t="n"/>
      <c r="JJ260" s="79" t="n"/>
      <c r="JK260" s="79" t="n"/>
      <c r="JL260" s="79" t="n"/>
      <c r="JM260" s="79" t="n"/>
      <c r="JN260" s="79" t="n"/>
      <c r="JO260" s="79" t="n"/>
      <c r="JP260" s="79" t="n"/>
      <c r="JQ260" s="79" t="n"/>
      <c r="JR260" s="79" t="n"/>
      <c r="JS260" s="79" t="n"/>
      <c r="JT260" s="79" t="n"/>
      <c r="JU260" s="79" t="n"/>
      <c r="JV260" s="79" t="n"/>
      <c r="JW260" s="79" t="n"/>
      <c r="JX260" s="79" t="n"/>
      <c r="JY260" s="79" t="n"/>
      <c r="JZ260" s="79" t="n"/>
      <c r="KA260" s="79" t="n"/>
      <c r="KB260" s="79" t="n"/>
      <c r="KC260" s="79" t="n"/>
      <c r="KD260" s="79" t="n"/>
      <c r="KE260" s="79" t="n"/>
      <c r="KF260" s="79" t="n"/>
      <c r="KG260" s="79" t="n"/>
      <c r="KH260" s="79" t="n"/>
      <c r="KI260" s="79" t="n"/>
      <c r="KJ260" s="79" t="n"/>
      <c r="KK260" s="79" t="n"/>
      <c r="KL260" s="79" t="n"/>
      <c r="KM260" s="79" t="n"/>
      <c r="KP260" s="78" t="n">
        <v>24</v>
      </c>
      <c r="KQ260" s="79" t="n"/>
      <c r="KR260" s="79" t="n"/>
      <c r="KS260" s="79" t="n"/>
      <c r="KT260" s="79" t="n"/>
      <c r="KU260" s="79" t="n"/>
      <c r="KV260" s="79" t="n"/>
      <c r="KW260" s="79" t="n"/>
      <c r="KX260" s="79" t="n"/>
      <c r="KY260" s="79" t="n"/>
      <c r="KZ260" s="79" t="n"/>
      <c r="LA260" s="79" t="n"/>
      <c r="LB260" s="79" t="n"/>
      <c r="LC260" s="79" t="n"/>
      <c r="LD260" s="79" t="n"/>
      <c r="LE260" s="79" t="n"/>
      <c r="LF260" s="79" t="n"/>
      <c r="LG260" s="79" t="n"/>
      <c r="LH260" s="79" t="n"/>
      <c r="LI260" s="79" t="n"/>
      <c r="LJ260" s="79" t="n"/>
      <c r="LK260" s="79" t="n"/>
      <c r="LL260" s="79" t="n"/>
      <c r="LM260" s="79" t="n"/>
      <c r="LN260" s="79" t="n"/>
      <c r="LO260" s="79" t="n"/>
      <c r="LP260" s="79" t="n"/>
      <c r="LQ260" s="79" t="n"/>
      <c r="LR260" s="79" t="n"/>
      <c r="LS260" s="79" t="n"/>
      <c r="LT260" s="79" t="n"/>
      <c r="LU260" s="79" t="n"/>
      <c r="LV260" s="79" t="n"/>
      <c r="LW260" s="79" t="n"/>
      <c r="LX260" s="79" t="n"/>
      <c r="LY260" s="79" t="n"/>
      <c r="LZ260" s="79" t="n"/>
      <c r="MA260" s="79" t="n"/>
      <c r="MB260" s="79" t="n"/>
      <c r="MC260" s="79" t="n"/>
      <c r="MD260" s="79" t="n"/>
      <c r="MG260" s="78" t="n">
        <v>24</v>
      </c>
      <c r="MH260" s="79" t="n"/>
      <c r="MI260" s="79" t="n"/>
      <c r="MJ260" s="79" t="n"/>
      <c r="MK260" s="79" t="n"/>
      <c r="ML260" s="79" t="n"/>
      <c r="MM260" s="79" t="n"/>
      <c r="MN260" s="79" t="n"/>
      <c r="MO260" s="79" t="n"/>
      <c r="MP260" s="79" t="n"/>
      <c r="MQ260" s="79" t="n"/>
      <c r="MR260" s="79" t="n"/>
      <c r="MS260" s="79" t="n"/>
      <c r="MT260" s="79" t="n"/>
      <c r="MU260" s="79" t="n"/>
      <c r="MV260" s="79" t="n"/>
      <c r="MW260" s="79" t="n"/>
      <c r="MX260" s="79" t="n"/>
      <c r="MY260" s="79" t="n"/>
      <c r="MZ260" s="79" t="n"/>
      <c r="NA260" s="79" t="n"/>
      <c r="NB260" s="79" t="n"/>
      <c r="NC260" s="79" t="n"/>
      <c r="ND260" s="79" t="n"/>
      <c r="NE260" s="79" t="n"/>
      <c r="NF260" s="79" t="n"/>
      <c r="NG260" s="79" t="n"/>
      <c r="NH260" s="79" t="n"/>
      <c r="NI260" s="79" t="n"/>
      <c r="NJ260" s="79" t="n"/>
      <c r="NK260" s="79" t="n"/>
      <c r="NL260" s="79" t="n"/>
      <c r="NM260" s="79" t="n"/>
      <c r="NN260" s="79" t="n"/>
      <c r="NO260" s="79" t="n"/>
      <c r="NP260" s="79" t="n"/>
      <c r="NQ260" s="79" t="n"/>
      <c r="NR260" s="79" t="n"/>
      <c r="NS260" s="79" t="n"/>
      <c r="NT260" s="79" t="n"/>
      <c r="NU260" s="79" t="n"/>
      <c r="NX260" s="78" t="n">
        <v>24</v>
      </c>
      <c r="NY260" s="79" t="n"/>
      <c r="NZ260" s="79" t="n"/>
      <c r="OA260" s="79" t="n"/>
      <c r="OB260" s="79" t="n"/>
      <c r="OC260" s="79" t="n"/>
      <c r="OD260" s="79" t="n"/>
      <c r="OE260" s="79" t="n"/>
      <c r="OF260" s="79" t="n"/>
      <c r="OG260" s="79" t="n"/>
      <c r="OH260" s="79" t="n"/>
      <c r="OI260" s="79" t="n"/>
      <c r="OJ260" s="79" t="n"/>
      <c r="OK260" s="79" t="n"/>
      <c r="OL260" s="79" t="n"/>
      <c r="OM260" s="79" t="n"/>
      <c r="ON260" s="79" t="n"/>
      <c r="OO260" s="79" t="n"/>
      <c r="OP260" s="79" t="n"/>
      <c r="OQ260" s="79" t="n"/>
      <c r="OR260" s="79" t="n"/>
      <c r="OS260" s="79" t="n"/>
      <c r="OT260" s="79" t="n"/>
      <c r="OU260" s="79" t="n"/>
      <c r="OV260" s="79" t="n"/>
      <c r="OW260" s="79" t="n"/>
      <c r="OX260" s="79" t="n"/>
      <c r="OY260" s="79" t="n"/>
      <c r="OZ260" s="79" t="n"/>
      <c r="PA260" s="79" t="n"/>
      <c r="PB260" s="79" t="n"/>
      <c r="PC260" s="79" t="n"/>
      <c r="PD260" s="79" t="n"/>
      <c r="PE260" s="79" t="n"/>
      <c r="PF260" s="79" t="n"/>
      <c r="PG260" s="79" t="n"/>
      <c r="PH260" s="79" t="n"/>
      <c r="PI260" s="79" t="n"/>
      <c r="PJ260" s="79" t="n"/>
      <c r="PK260" s="79" t="n"/>
      <c r="PL260" s="79" t="n"/>
      <c r="PO260" s="78" t="n">
        <v>24</v>
      </c>
      <c r="PP260" s="79" t="n"/>
      <c r="PQ260" s="79" t="n"/>
      <c r="PR260" s="79" t="n"/>
      <c r="PS260" s="79" t="n"/>
      <c r="PT260" s="79" t="n"/>
      <c r="PU260" s="79" t="n"/>
      <c r="PV260" s="79" t="n"/>
      <c r="PW260" s="79" t="n"/>
      <c r="PX260" s="79" t="n"/>
      <c r="PY260" s="79" t="n"/>
      <c r="PZ260" s="79" t="n"/>
      <c r="QA260" s="79" t="n"/>
      <c r="QB260" s="79" t="n"/>
      <c r="QC260" s="79" t="n"/>
      <c r="QD260" s="79" t="n"/>
      <c r="QE260" s="79" t="n"/>
      <c r="QF260" s="79" t="n"/>
      <c r="QG260" s="79" t="n"/>
      <c r="QH260" s="79" t="n"/>
      <c r="QI260" s="79" t="n"/>
      <c r="QJ260" s="79" t="n"/>
      <c r="QK260" s="79" t="n"/>
      <c r="QL260" s="79" t="n"/>
      <c r="QM260" s="79" t="n"/>
      <c r="QN260" s="79" t="n"/>
      <c r="QO260" s="79" t="n"/>
      <c r="QP260" s="79" t="n"/>
      <c r="QQ260" s="79" t="n"/>
      <c r="QR260" s="79" t="n"/>
      <c r="QS260" s="79" t="n"/>
      <c r="QT260" s="79" t="n"/>
      <c r="QU260" s="79" t="n"/>
      <c r="QV260" s="79" t="n"/>
      <c r="QW260" s="79" t="n"/>
      <c r="QX260" s="79" t="n"/>
      <c r="QY260" s="79" t="n"/>
      <c r="QZ260" s="79" t="n"/>
      <c r="RA260" s="79" t="n"/>
      <c r="RB260" s="79" t="n"/>
      <c r="RC260" s="79" t="n"/>
      <c r="RF260" s="78" t="n">
        <v>24</v>
      </c>
      <c r="RG260" s="79" t="n"/>
      <c r="RH260" s="79" t="n"/>
      <c r="RI260" s="79" t="n"/>
      <c r="RJ260" s="79" t="n"/>
      <c r="RK260" s="79" t="n"/>
      <c r="RL260" s="79" t="n"/>
      <c r="RM260" s="79" t="n"/>
      <c r="RN260" s="79" t="n"/>
      <c r="RO260" s="79" t="n"/>
      <c r="RP260" s="79" t="n"/>
      <c r="RQ260" s="79" t="n"/>
      <c r="RR260" s="79" t="n"/>
      <c r="RS260" s="79" t="n"/>
      <c r="RT260" s="79" t="n"/>
      <c r="RU260" s="79" t="n"/>
      <c r="RV260" s="79" t="n"/>
      <c r="RW260" s="79" t="n"/>
      <c r="RX260" s="79" t="n"/>
      <c r="RY260" s="79" t="n"/>
      <c r="RZ260" s="79" t="n"/>
      <c r="SA260" s="79" t="n"/>
      <c r="SB260" s="79" t="n"/>
      <c r="SC260" s="79" t="n"/>
      <c r="SD260" s="79" t="n"/>
      <c r="SE260" s="79" t="n"/>
      <c r="SF260" s="79" t="n"/>
      <c r="SG260" s="79" t="n"/>
      <c r="SH260" s="79" t="n"/>
      <c r="SI260" s="79" t="n"/>
      <c r="SJ260" s="79" t="n"/>
      <c r="SK260" s="79" t="n"/>
      <c r="SL260" s="79" t="n"/>
      <c r="SM260" s="79" t="n"/>
      <c r="SN260" s="79" t="n"/>
      <c r="SO260" s="79" t="n"/>
      <c r="SP260" s="79" t="n"/>
      <c r="SQ260" s="79" t="n"/>
      <c r="SR260" s="79" t="n"/>
      <c r="SS260" s="79" t="n"/>
      <c r="ST260" s="79" t="n"/>
      <c r="SW260" s="78" t="n">
        <v>24</v>
      </c>
      <c r="SX260" s="79" t="n"/>
      <c r="SY260" s="79" t="n"/>
      <c r="SZ260" s="79" t="n"/>
      <c r="TA260" s="79" t="n"/>
      <c r="TB260" s="79" t="n"/>
      <c r="TC260" s="79" t="n"/>
      <c r="TD260" s="79" t="n"/>
      <c r="TE260" s="79" t="n"/>
      <c r="TF260" s="79" t="n"/>
      <c r="TG260" s="79" t="n"/>
      <c r="TH260" s="79" t="n"/>
      <c r="TI260" s="79" t="n"/>
      <c r="TJ260" s="79" t="n"/>
      <c r="TK260" s="79" t="n"/>
      <c r="TL260" s="79" t="n"/>
      <c r="TM260" s="79" t="n"/>
      <c r="TN260" s="79" t="n"/>
      <c r="TO260" s="79" t="n"/>
      <c r="TP260" s="79" t="n"/>
      <c r="TQ260" s="79" t="n"/>
      <c r="TR260" s="79" t="n"/>
      <c r="TS260" s="79" t="n"/>
      <c r="TT260" s="79" t="n"/>
      <c r="TU260" s="79" t="n"/>
      <c r="TV260" s="79" t="n"/>
      <c r="TW260" s="79" t="n"/>
      <c r="TX260" s="79" t="n"/>
      <c r="TY260" s="79" t="n"/>
      <c r="TZ260" s="79" t="n"/>
      <c r="UA260" s="79" t="n"/>
      <c r="UB260" s="79" t="n"/>
      <c r="UC260" s="79" t="n"/>
      <c r="UD260" s="79" t="n"/>
      <c r="UE260" s="79" t="n"/>
      <c r="UF260" s="79" t="n"/>
      <c r="UG260" s="79" t="n"/>
      <c r="UH260" s="79" t="n"/>
      <c r="UI260" s="79" t="n"/>
      <c r="UJ260" s="79" t="n"/>
      <c r="UK260" s="79" t="n"/>
      <c r="UN260" s="78" t="n">
        <v>24</v>
      </c>
      <c r="UO260" s="79" t="n"/>
      <c r="UP260" s="79" t="n"/>
      <c r="UQ260" s="79" t="n"/>
      <c r="UR260" s="79" t="n"/>
      <c r="US260" s="79" t="n"/>
      <c r="UT260" s="79" t="n"/>
      <c r="UU260" s="79" t="n"/>
      <c r="UV260" s="79" t="n"/>
      <c r="UW260" s="79" t="n"/>
      <c r="UX260" s="79" t="n"/>
      <c r="UY260" s="79" t="n"/>
      <c r="UZ260" s="79" t="n"/>
      <c r="VA260" s="79" t="n"/>
      <c r="VB260" s="79" t="n"/>
      <c r="VC260" s="79" t="n"/>
      <c r="VD260" s="79" t="n"/>
      <c r="VE260" s="79" t="n"/>
      <c r="VF260" s="79" t="n"/>
      <c r="VG260" s="79" t="n"/>
      <c r="VH260" s="79" t="n"/>
      <c r="VI260" s="79" t="n"/>
      <c r="VJ260" s="79" t="n"/>
      <c r="VK260" s="79" t="n"/>
      <c r="VL260" s="79" t="n"/>
      <c r="VM260" s="79" t="n"/>
      <c r="VN260" s="79" t="n"/>
      <c r="VO260" s="79" t="n"/>
      <c r="VP260" s="79" t="n"/>
      <c r="VQ260" s="79" t="n"/>
      <c r="VR260" s="79" t="n"/>
      <c r="VS260" s="79" t="n"/>
      <c r="VT260" s="79" t="n"/>
      <c r="VU260" s="79" t="n"/>
      <c r="VV260" s="79" t="n"/>
      <c r="VW260" s="79" t="n"/>
      <c r="VX260" s="79" t="n"/>
      <c r="VY260" s="79" t="n"/>
      <c r="VZ260" s="79" t="n"/>
      <c r="WA260" s="79" t="n"/>
      <c r="WB260" s="79" t="n"/>
      <c r="WE260" s="78" t="n">
        <v>24</v>
      </c>
      <c r="WF260" s="79" t="n"/>
      <c r="WG260" s="79" t="n"/>
      <c r="WH260" s="79" t="n"/>
      <c r="WI260" s="79" t="n"/>
      <c r="WJ260" s="79" t="n"/>
      <c r="WK260" s="79" t="n"/>
      <c r="WL260" s="79" t="n"/>
      <c r="WM260" s="79" t="n"/>
      <c r="WN260" s="79" t="n"/>
      <c r="WO260" s="79" t="n"/>
      <c r="WP260" s="79" t="n"/>
      <c r="WQ260" s="79" t="n"/>
      <c r="WR260" s="79" t="n"/>
      <c r="WS260" s="79" t="n"/>
      <c r="WT260" s="79" t="n"/>
      <c r="WU260" s="79" t="n"/>
      <c r="WV260" s="79" t="n"/>
      <c r="WW260" s="79" t="n"/>
      <c r="WX260" s="79" t="n"/>
      <c r="WY260" s="79" t="n"/>
      <c r="WZ260" s="79" t="n"/>
      <c r="XA260" s="79" t="n"/>
      <c r="XB260" s="79" t="n"/>
      <c r="XC260" s="79" t="n"/>
      <c r="XD260" s="79" t="n"/>
      <c r="XE260" s="79" t="n"/>
      <c r="XF260" s="79" t="n"/>
      <c r="XG260" s="79" t="n"/>
      <c r="XH260" s="79" t="n"/>
      <c r="XI260" s="79" t="n"/>
      <c r="XJ260" s="79" t="n"/>
      <c r="XK260" s="79" t="n"/>
      <c r="XL260" s="79" t="n"/>
      <c r="XM260" s="79" t="n"/>
      <c r="XN260" s="79" t="n"/>
      <c r="XO260" s="79" t="n"/>
      <c r="XP260" s="79" t="n"/>
      <c r="XQ260" s="79" t="n"/>
      <c r="XR260" s="79" t="n"/>
      <c r="XS260" s="79" t="n"/>
      <c r="XV260" s="78" t="n">
        <v>24</v>
      </c>
      <c r="XW260" s="79" t="n"/>
      <c r="XX260" s="79" t="n"/>
      <c r="XY260" s="79" t="n"/>
      <c r="XZ260" s="79" t="n"/>
      <c r="YA260" s="79" t="n"/>
      <c r="YB260" s="79" t="n"/>
      <c r="YC260" s="79" t="n"/>
      <c r="YD260" s="79" t="n"/>
      <c r="YE260" s="79" t="n"/>
      <c r="YF260" s="79" t="n"/>
      <c r="YG260" s="79" t="n"/>
      <c r="YH260" s="79" t="n"/>
      <c r="YI260" s="79" t="n"/>
      <c r="YJ260" s="79" t="n"/>
      <c r="YK260" s="79" t="n"/>
      <c r="YL260" s="79" t="n"/>
      <c r="YM260" s="79" t="n"/>
      <c r="YN260" s="79" t="n"/>
      <c r="YO260" s="79" t="n"/>
      <c r="YP260" s="79" t="n"/>
      <c r="YQ260" s="79" t="n"/>
      <c r="YR260" s="79" t="n"/>
      <c r="YS260" s="79" t="n"/>
      <c r="YT260" s="79" t="n"/>
      <c r="YU260" s="79" t="n"/>
      <c r="YV260" s="79" t="n"/>
      <c r="YW260" s="79" t="n"/>
      <c r="YX260" s="79" t="n"/>
      <c r="YY260" s="79" t="n"/>
      <c r="YZ260" s="79" t="n"/>
      <c r="ZA260" s="79" t="n"/>
      <c r="ZB260" s="79" t="n"/>
      <c r="ZC260" s="79" t="n"/>
      <c r="ZD260" s="79" t="n"/>
      <c r="ZE260" s="79" t="n"/>
      <c r="ZF260" s="79" t="n"/>
      <c r="ZG260" s="79" t="n"/>
      <c r="ZH260" s="79" t="n"/>
      <c r="ZI260" s="79" t="n"/>
      <c r="ZJ260" s="79" t="n"/>
      <c r="ZM260" s="78" t="n">
        <v>24</v>
      </c>
      <c r="ZN260" s="79" t="n"/>
      <c r="ZO260" s="79" t="n"/>
      <c r="ZP260" s="79" t="n"/>
      <c r="ZQ260" s="79" t="n"/>
      <c r="ZR260" s="79" t="n"/>
      <c r="ZS260" s="79" t="n"/>
      <c r="ZT260" s="79" t="n"/>
      <c r="ZU260" s="79" t="n"/>
      <c r="ZV260" s="79" t="n"/>
      <c r="ZW260" s="79" t="n"/>
      <c r="ZX260" s="79" t="n"/>
      <c r="ZY260" s="79" t="n"/>
      <c r="ZZ260" s="79" t="n"/>
      <c r="AAA260" s="79" t="n"/>
      <c r="AAB260" s="79" t="n"/>
      <c r="AAC260" s="79" t="n"/>
      <c r="AAD260" s="79" t="n"/>
      <c r="AAE260" s="79" t="n"/>
      <c r="AAF260" s="79" t="n"/>
      <c r="AAG260" s="79" t="n"/>
      <c r="AAH260" s="79" t="n"/>
      <c r="AAI260" s="79" t="n"/>
      <c r="AAJ260" s="79" t="n"/>
      <c r="AAK260" s="79" t="n"/>
      <c r="AAL260" s="79" t="n"/>
      <c r="AAM260" s="79" t="n"/>
      <c r="AAN260" s="79" t="n"/>
      <c r="AAO260" s="79" t="n"/>
      <c r="AAP260" s="79" t="n"/>
      <c r="AAQ260" s="79" t="n"/>
      <c r="AAR260" s="79" t="n"/>
      <c r="AAS260" s="79" t="n"/>
      <c r="AAT260" s="79" t="n"/>
      <c r="AAU260" s="79" t="n"/>
      <c r="AAV260" s="79" t="n"/>
      <c r="AAW260" s="79" t="n"/>
      <c r="AAX260" s="79" t="n"/>
      <c r="AAY260" s="79" t="n"/>
      <c r="AAZ260" s="79" t="n"/>
      <c r="ABA260" s="79" t="n"/>
      <c r="ABD260" s="78" t="n">
        <v>24</v>
      </c>
      <c r="ABE260" s="79" t="n"/>
      <c r="ABF260" s="79" t="n"/>
      <c r="ABG260" s="79" t="n"/>
      <c r="ABH260" s="79" t="n"/>
      <c r="ABI260" s="79" t="n"/>
      <c r="ABJ260" s="79" t="n"/>
      <c r="ABK260" s="79" t="n"/>
      <c r="ABL260" s="79" t="n"/>
      <c r="ABM260" s="79" t="n"/>
      <c r="ABN260" s="79" t="n"/>
      <c r="ABO260" s="79" t="n"/>
      <c r="ABP260" s="79" t="n"/>
      <c r="ABQ260" s="79" t="n"/>
      <c r="ABR260" s="79" t="n"/>
      <c r="ABS260" s="79" t="n"/>
      <c r="ABT260" s="79" t="n"/>
      <c r="ABU260" s="79" t="n"/>
      <c r="ABV260" s="79" t="n"/>
      <c r="ABW260" s="79" t="n"/>
      <c r="ABX260" s="79" t="n"/>
      <c r="ABY260" s="79" t="n"/>
      <c r="ABZ260" s="79" t="n"/>
      <c r="ACA260" s="79" t="n"/>
      <c r="ACB260" s="79" t="n"/>
      <c r="ACC260" s="79" t="n"/>
      <c r="ACD260" s="79" t="n"/>
      <c r="ACE260" s="79" t="n"/>
      <c r="ACF260" s="79" t="n"/>
      <c r="ACG260" s="79" t="n"/>
      <c r="ACH260" s="79" t="n"/>
      <c r="ACI260" s="79" t="n"/>
      <c r="ACJ260" s="79" t="n"/>
      <c r="ACK260" s="79" t="n"/>
      <c r="ACL260" s="79" t="n"/>
      <c r="ACM260" s="79" t="n"/>
      <c r="ACN260" s="79" t="n"/>
      <c r="ACO260" s="79" t="n"/>
      <c r="ACP260" s="79" t="n"/>
      <c r="ACQ260" s="79" t="n"/>
      <c r="ACR260" s="79" t="n"/>
      <c r="ACU260" s="78" t="n">
        <v>24</v>
      </c>
      <c r="ACV260" s="79" t="n"/>
      <c r="ACW260" s="79" t="n"/>
      <c r="ACX260" s="79" t="n"/>
      <c r="ACY260" s="79" t="n"/>
      <c r="ACZ260" s="79" t="n"/>
      <c r="ADA260" s="79" t="n"/>
      <c r="ADB260" s="79" t="n"/>
      <c r="ADC260" s="79" t="n"/>
      <c r="ADD260" s="79" t="n"/>
      <c r="ADE260" s="79" t="n"/>
      <c r="ADF260" s="79" t="n"/>
      <c r="ADG260" s="79" t="n"/>
      <c r="ADH260" s="79" t="n"/>
      <c r="ADI260" s="79" t="n"/>
      <c r="ADJ260" s="79" t="n"/>
      <c r="ADK260" s="79" t="n"/>
      <c r="ADL260" s="79" t="n"/>
      <c r="ADM260" s="79" t="n"/>
      <c r="ADN260" s="79" t="n"/>
      <c r="ADO260" s="79" t="n"/>
      <c r="ADP260" s="79" t="n"/>
      <c r="ADQ260" s="79" t="n"/>
      <c r="ADR260" s="79" t="n"/>
      <c r="ADS260" s="79" t="n"/>
      <c r="ADT260" s="79" t="n"/>
      <c r="ADU260" s="79" t="n"/>
      <c r="ADV260" s="79" t="n"/>
      <c r="ADW260" s="79" t="n"/>
      <c r="ADX260" s="79" t="n"/>
      <c r="ADY260" s="79" t="n"/>
      <c r="ADZ260" s="79" t="n"/>
      <c r="AEA260" s="79" t="n"/>
      <c r="AEB260" s="79" t="n"/>
      <c r="AEC260" s="79" t="n"/>
      <c r="AED260" s="79" t="n"/>
      <c r="AEE260" s="79" t="n"/>
      <c r="AEF260" s="79" t="n"/>
      <c r="AEG260" s="79" t="n"/>
      <c r="AEH260" s="79" t="n"/>
      <c r="AEI260" s="79" t="n"/>
      <c r="AEL260" s="78" t="n">
        <v>24</v>
      </c>
      <c r="AEM260" s="79" t="n"/>
      <c r="AEN260" s="79" t="n"/>
      <c r="AEO260" s="79" t="n"/>
      <c r="AEP260" s="79" t="n"/>
      <c r="AEQ260" s="79" t="n"/>
      <c r="AER260" s="79" t="n"/>
      <c r="AES260" s="79" t="n"/>
      <c r="AET260" s="79" t="n"/>
      <c r="AEU260" s="79" t="n"/>
      <c r="AEV260" s="79" t="n"/>
      <c r="AEW260" s="79" t="n"/>
      <c r="AEX260" s="79" t="n"/>
      <c r="AEY260" s="79" t="n"/>
      <c r="AEZ260" s="79" t="n"/>
      <c r="AFA260" s="79" t="n"/>
      <c r="AFB260" s="79" t="n"/>
      <c r="AFC260" s="79" t="n"/>
      <c r="AFD260" s="79" t="n"/>
      <c r="AFE260" s="79" t="n"/>
      <c r="AFF260" s="79" t="n"/>
      <c r="AFG260" s="79" t="n"/>
      <c r="AFH260" s="79" t="n"/>
      <c r="AFI260" s="79" t="n"/>
      <c r="AFJ260" s="79" t="n"/>
      <c r="AFK260" s="79" t="n"/>
      <c r="AFL260" s="79" t="n"/>
      <c r="AFM260" s="79" t="n"/>
      <c r="AFN260" s="79" t="n"/>
      <c r="AFO260" s="79" t="n"/>
      <c r="AFP260" s="79" t="n"/>
      <c r="AFQ260" s="79" t="n"/>
      <c r="AFR260" s="79" t="n"/>
      <c r="AFS260" s="79" t="n"/>
      <c r="AFT260" s="79" t="n"/>
      <c r="AFU260" s="79" t="n"/>
      <c r="AFV260" s="79" t="n"/>
      <c r="AFW260" s="79" t="n"/>
      <c r="AFX260" s="79" t="n"/>
      <c r="AFY260" s="79" t="n"/>
      <c r="AFZ260" s="79" t="n"/>
    </row>
    <row r="261">
      <c r="A261" s="78" t="n">
        <v>25</v>
      </c>
      <c r="B261" s="79" t="n"/>
      <c r="C261" s="79" t="n"/>
      <c r="D261" s="79" t="n"/>
      <c r="E261" s="79" t="n"/>
      <c r="F261" s="79" t="n"/>
      <c r="G261" s="79" t="n"/>
      <c r="H261" s="79" t="n"/>
      <c r="I261" s="79" t="n"/>
      <c r="J261" s="79" t="n"/>
      <c r="K261" s="79" t="n"/>
      <c r="L261" s="79" t="n"/>
      <c r="M261" s="79" t="n"/>
      <c r="N261" s="79" t="n"/>
      <c r="O261" s="79" t="n"/>
      <c r="P261" s="79" t="n"/>
      <c r="Q261" s="79" t="n"/>
      <c r="R261" s="79" t="n"/>
      <c r="S261" s="79" t="n"/>
      <c r="T261" s="79" t="n"/>
      <c r="U261" s="79" t="n"/>
      <c r="V261" s="79" t="n"/>
      <c r="W261" s="79" t="n"/>
      <c r="X261" s="79" t="n"/>
      <c r="Y261" s="79" t="n"/>
      <c r="Z261" s="79" t="n"/>
      <c r="AA261" s="79" t="n"/>
      <c r="AB261" s="79" t="n"/>
      <c r="AC261" s="79" t="n"/>
      <c r="AD261" s="79" t="n"/>
      <c r="AE261" s="79" t="n"/>
      <c r="AF261" s="79" t="n"/>
      <c r="AG261" s="79" t="n"/>
      <c r="AH261" s="79" t="n"/>
      <c r="AI261" s="79" t="n"/>
      <c r="AJ261" s="79" t="n"/>
      <c r="AK261" s="79" t="n"/>
      <c r="AL261" s="79" t="n"/>
      <c r="AM261" s="79" t="n"/>
      <c r="AN261" s="79" t="n"/>
      <c r="AO261" s="79" t="n"/>
      <c r="AR261" s="78" t="n">
        <v>25</v>
      </c>
      <c r="AS261" s="79" t="n"/>
      <c r="AT261" s="79" t="n"/>
      <c r="AU261" s="79" t="n"/>
      <c r="AV261" s="79" t="n"/>
      <c r="AW261" s="79" t="n"/>
      <c r="AX261" s="79" t="n"/>
      <c r="AY261" s="79" t="n"/>
      <c r="AZ261" s="79" t="n"/>
      <c r="BA261" s="79" t="n"/>
      <c r="BB261" s="79" t="n"/>
      <c r="BC261" s="79" t="n"/>
      <c r="BD261" s="79" t="n"/>
      <c r="BE261" s="79" t="n"/>
      <c r="BF261" s="79" t="n"/>
      <c r="BG261" s="79" t="n"/>
      <c r="BH261" s="79" t="n"/>
      <c r="BI261" s="79" t="n"/>
      <c r="BJ261" s="79" t="n"/>
      <c r="BK261" s="79" t="n"/>
      <c r="BL261" s="79" t="n"/>
      <c r="BM261" s="79" t="n"/>
      <c r="BN261" s="79" t="n"/>
      <c r="BO261" s="79" t="n"/>
      <c r="BP261" s="79" t="n"/>
      <c r="BQ261" s="79" t="n"/>
      <c r="BR261" s="79" t="n"/>
      <c r="BS261" s="79" t="n"/>
      <c r="BT261" s="79" t="n"/>
      <c r="BU261" s="79" t="n"/>
      <c r="BV261" s="79" t="n"/>
      <c r="BW261" s="79" t="n"/>
      <c r="BX261" s="79" t="n"/>
      <c r="BY261" s="79" t="n"/>
      <c r="BZ261" s="79" t="n"/>
      <c r="CA261" s="79" t="n"/>
      <c r="CB261" s="79" t="n"/>
      <c r="CC261" s="79" t="n"/>
      <c r="CD261" s="79" t="n"/>
      <c r="CE261" s="79" t="n"/>
      <c r="CF261" s="79" t="n"/>
      <c r="CI261" s="78" t="n">
        <v>25</v>
      </c>
      <c r="CJ261" s="79" t="n"/>
      <c r="CK261" s="79" t="n"/>
      <c r="CL261" s="79" t="n"/>
      <c r="CM261" s="79" t="n"/>
      <c r="CN261" s="79" t="n"/>
      <c r="CO261" s="79" t="n"/>
      <c r="CP261" s="79" t="n"/>
      <c r="CQ261" s="79" t="n"/>
      <c r="CR261" s="79" t="n"/>
      <c r="CS261" s="79" t="n"/>
      <c r="CT261" s="79" t="n"/>
      <c r="CU261" s="79" t="n"/>
      <c r="CV261" s="79" t="n"/>
      <c r="CW261" s="79" t="n"/>
      <c r="CX261" s="79" t="n"/>
      <c r="CY261" s="79" t="n"/>
      <c r="CZ261" s="79" t="n"/>
      <c r="DA261" s="79" t="n"/>
      <c r="DB261" s="79" t="n"/>
      <c r="DC261" s="79" t="n"/>
      <c r="DD261" s="79" t="n"/>
      <c r="DE261" s="79" t="n"/>
      <c r="DF261" s="79" t="n"/>
      <c r="DG261" s="79" t="n"/>
      <c r="DH261" s="79" t="n"/>
      <c r="DI261" s="79" t="n"/>
      <c r="DJ261" s="79" t="n"/>
      <c r="DK261" s="79" t="n"/>
      <c r="DL261" s="79" t="n"/>
      <c r="DM261" s="79" t="n"/>
      <c r="DN261" s="79" t="n"/>
      <c r="DO261" s="79" t="n"/>
      <c r="DP261" s="79" t="n"/>
      <c r="DQ261" s="79" t="n"/>
      <c r="DR261" s="79" t="n"/>
      <c r="DS261" s="79" t="n"/>
      <c r="DT261" s="79" t="n"/>
      <c r="DU261" s="79" t="n"/>
      <c r="DV261" s="79" t="n"/>
      <c r="DW261" s="79" t="n"/>
      <c r="DZ261" s="78" t="n">
        <v>25</v>
      </c>
      <c r="EA261" s="79" t="n"/>
      <c r="EB261" s="79" t="n"/>
      <c r="EC261" s="79" t="n"/>
      <c r="ED261" s="79" t="n"/>
      <c r="EE261" s="79" t="n"/>
      <c r="EF261" s="79" t="n"/>
      <c r="EG261" s="79" t="n"/>
      <c r="EH261" s="79" t="n"/>
      <c r="EI261" s="79" t="n"/>
      <c r="EJ261" s="79" t="n"/>
      <c r="EK261" s="79" t="n"/>
      <c r="EL261" s="79" t="n"/>
      <c r="EM261" s="79" t="n"/>
      <c r="EN261" s="79" t="n"/>
      <c r="EO261" s="79" t="n"/>
      <c r="EP261" s="79" t="n"/>
      <c r="EQ261" s="79" t="n"/>
      <c r="ER261" s="79" t="n"/>
      <c r="ES261" s="79" t="n"/>
      <c r="ET261" s="79" t="n"/>
      <c r="EU261" s="79" t="n"/>
      <c r="EV261" s="79" t="n"/>
      <c r="EW261" s="79" t="n"/>
      <c r="EX261" s="79" t="n"/>
      <c r="EY261" s="79" t="n"/>
      <c r="EZ261" s="79" t="n"/>
      <c r="FA261" s="79" t="n"/>
      <c r="FB261" s="79" t="n"/>
      <c r="FC261" s="79" t="n"/>
      <c r="FD261" s="79" t="n"/>
      <c r="FE261" s="79" t="n"/>
      <c r="FF261" s="79" t="n"/>
      <c r="FG261" s="79" t="n"/>
      <c r="FH261" s="79" t="n"/>
      <c r="FI261" s="79" t="n"/>
      <c r="FJ261" s="79" t="n"/>
      <c r="FK261" s="79" t="n"/>
      <c r="FL261" s="79" t="n"/>
      <c r="FM261" s="79" t="n"/>
      <c r="FN261" s="79" t="n"/>
      <c r="FQ261" s="78" t="n">
        <v>25</v>
      </c>
      <c r="FR261" s="79" t="n"/>
      <c r="FS261" s="79" t="n"/>
      <c r="FT261" s="79" t="n"/>
      <c r="FU261" s="79" t="n"/>
      <c r="FV261" s="79" t="n"/>
      <c r="FW261" s="79" t="n"/>
      <c r="FX261" s="79" t="n"/>
      <c r="FY261" s="79" t="n"/>
      <c r="FZ261" s="79" t="n"/>
      <c r="GA261" s="79" t="n"/>
      <c r="GB261" s="79" t="n"/>
      <c r="GC261" s="79" t="n"/>
      <c r="GD261" s="79" t="n"/>
      <c r="GE261" s="79" t="n"/>
      <c r="GF261" s="79" t="n"/>
      <c r="GG261" s="79" t="n"/>
      <c r="GH261" s="79" t="n"/>
      <c r="GI261" s="79" t="n"/>
      <c r="GJ261" s="79" t="n"/>
      <c r="GK261" s="79" t="n"/>
      <c r="GL261" s="79" t="n"/>
      <c r="GM261" s="79" t="n"/>
      <c r="GN261" s="79" t="n"/>
      <c r="GO261" s="79" t="n"/>
      <c r="GP261" s="79" t="n"/>
      <c r="GQ261" s="79" t="n"/>
      <c r="GR261" s="79" t="n"/>
      <c r="GS261" s="79" t="n"/>
      <c r="GT261" s="79" t="n"/>
      <c r="GU261" s="79" t="n"/>
      <c r="GV261" s="79" t="n"/>
      <c r="GW261" s="79" t="n"/>
      <c r="GX261" s="79" t="n"/>
      <c r="GY261" s="79" t="n"/>
      <c r="GZ261" s="79" t="n"/>
      <c r="HA261" s="79" t="n"/>
      <c r="HB261" s="79" t="n"/>
      <c r="HC261" s="79" t="n"/>
      <c r="HD261" s="79" t="n"/>
      <c r="HE261" s="79" t="n"/>
      <c r="HH261" s="78" t="n">
        <v>25</v>
      </c>
      <c r="HI261" s="79" t="n"/>
      <c r="HJ261" s="79" t="n"/>
      <c r="HK261" s="79" t="n"/>
      <c r="HL261" s="79" t="n"/>
      <c r="HM261" s="79" t="n"/>
      <c r="HN261" s="79" t="n"/>
      <c r="HO261" s="79" t="n"/>
      <c r="HP261" s="79" t="n"/>
      <c r="HQ261" s="79" t="n"/>
      <c r="HR261" s="79" t="n"/>
      <c r="HS261" s="79" t="n"/>
      <c r="HT261" s="79" t="n"/>
      <c r="HU261" s="79" t="n"/>
      <c r="HV261" s="79" t="n"/>
      <c r="HW261" s="79" t="n"/>
      <c r="HX261" s="79" t="n"/>
      <c r="HY261" s="79" t="n"/>
      <c r="HZ261" s="79" t="n"/>
      <c r="IA261" s="79" t="n"/>
      <c r="IB261" s="79" t="n"/>
      <c r="IC261" s="79" t="n"/>
      <c r="ID261" s="79" t="n"/>
      <c r="IE261" s="79" t="n"/>
      <c r="IF261" s="79" t="n"/>
      <c r="IG261" s="79" t="n"/>
      <c r="IH261" s="79" t="n"/>
      <c r="II261" s="79" t="n"/>
      <c r="IJ261" s="79" t="n"/>
      <c r="IK261" s="79" t="n"/>
      <c r="IL261" s="79" t="n"/>
      <c r="IM261" s="79" t="n"/>
      <c r="IN261" s="79" t="n"/>
      <c r="IO261" s="79" t="n"/>
      <c r="IP261" s="79" t="n"/>
      <c r="IQ261" s="79" t="n"/>
      <c r="IR261" s="79" t="n"/>
      <c r="IS261" s="79" t="n"/>
      <c r="IT261" s="79" t="n"/>
      <c r="IU261" s="79" t="n"/>
      <c r="IV261" s="79" t="n"/>
      <c r="IY261" s="78" t="n">
        <v>25</v>
      </c>
      <c r="IZ261" s="79" t="n"/>
      <c r="JA261" s="79" t="n"/>
      <c r="JB261" s="79" t="n"/>
      <c r="JC261" s="79" t="n"/>
      <c r="JD261" s="79" t="n"/>
      <c r="JE261" s="79" t="n"/>
      <c r="JF261" s="79" t="n"/>
      <c r="JG261" s="79" t="n"/>
      <c r="JH261" s="79" t="n"/>
      <c r="JI261" s="79" t="n"/>
      <c r="JJ261" s="79" t="n"/>
      <c r="JK261" s="79" t="n"/>
      <c r="JL261" s="79" t="n"/>
      <c r="JM261" s="79" t="n"/>
      <c r="JN261" s="79" t="n"/>
      <c r="JO261" s="79" t="n"/>
      <c r="JP261" s="79" t="n"/>
      <c r="JQ261" s="79" t="n"/>
      <c r="JR261" s="79" t="n"/>
      <c r="JS261" s="79" t="n"/>
      <c r="JT261" s="79" t="n"/>
      <c r="JU261" s="79" t="n"/>
      <c r="JV261" s="79" t="n"/>
      <c r="JW261" s="79" t="n"/>
      <c r="JX261" s="79" t="n"/>
      <c r="JY261" s="79" t="n"/>
      <c r="JZ261" s="79" t="n"/>
      <c r="KA261" s="79" t="n"/>
      <c r="KB261" s="79" t="n"/>
      <c r="KC261" s="79" t="n"/>
      <c r="KD261" s="79" t="n"/>
      <c r="KE261" s="79" t="n"/>
      <c r="KF261" s="79" t="n"/>
      <c r="KG261" s="79" t="n"/>
      <c r="KH261" s="79" t="n"/>
      <c r="KI261" s="79" t="n"/>
      <c r="KJ261" s="79" t="n"/>
      <c r="KK261" s="79" t="n"/>
      <c r="KL261" s="79" t="n"/>
      <c r="KM261" s="79" t="n"/>
      <c r="KP261" s="78" t="n">
        <v>25</v>
      </c>
      <c r="KQ261" s="79" t="n"/>
      <c r="KR261" s="79" t="n"/>
      <c r="KS261" s="79" t="n"/>
      <c r="KT261" s="79" t="n"/>
      <c r="KU261" s="79" t="n"/>
      <c r="KV261" s="79" t="n"/>
      <c r="KW261" s="79" t="n"/>
      <c r="KX261" s="79" t="n"/>
      <c r="KY261" s="79" t="n"/>
      <c r="KZ261" s="79" t="n"/>
      <c r="LA261" s="79" t="n"/>
      <c r="LB261" s="79" t="n"/>
      <c r="LC261" s="79" t="n"/>
      <c r="LD261" s="79" t="n"/>
      <c r="LE261" s="79" t="n"/>
      <c r="LF261" s="79" t="n"/>
      <c r="LG261" s="79" t="n"/>
      <c r="LH261" s="79" t="n"/>
      <c r="LI261" s="79" t="n"/>
      <c r="LJ261" s="79" t="n"/>
      <c r="LK261" s="79" t="n"/>
      <c r="LL261" s="79" t="n"/>
      <c r="LM261" s="79" t="n"/>
      <c r="LN261" s="79" t="n"/>
      <c r="LO261" s="79" t="n"/>
      <c r="LP261" s="79" t="n"/>
      <c r="LQ261" s="79" t="n"/>
      <c r="LR261" s="79" t="n"/>
      <c r="LS261" s="79" t="n"/>
      <c r="LT261" s="79" t="n"/>
      <c r="LU261" s="79" t="n"/>
      <c r="LV261" s="79" t="n"/>
      <c r="LW261" s="79" t="n"/>
      <c r="LX261" s="79" t="n"/>
      <c r="LY261" s="79" t="n"/>
      <c r="LZ261" s="79" t="n"/>
      <c r="MA261" s="79" t="n"/>
      <c r="MB261" s="79" t="n"/>
      <c r="MC261" s="79" t="n"/>
      <c r="MD261" s="79" t="n"/>
      <c r="MG261" s="78" t="n">
        <v>25</v>
      </c>
      <c r="MH261" s="79" t="n"/>
      <c r="MI261" s="79" t="n"/>
      <c r="MJ261" s="79" t="n"/>
      <c r="MK261" s="79" t="n"/>
      <c r="ML261" s="79" t="n"/>
      <c r="MM261" s="79" t="n"/>
      <c r="MN261" s="79" t="n"/>
      <c r="MO261" s="79" t="n"/>
      <c r="MP261" s="79" t="n"/>
      <c r="MQ261" s="79" t="n"/>
      <c r="MR261" s="79" t="n"/>
      <c r="MS261" s="79" t="n"/>
      <c r="MT261" s="79" t="n"/>
      <c r="MU261" s="79" t="n"/>
      <c r="MV261" s="79" t="n"/>
      <c r="MW261" s="79" t="n"/>
      <c r="MX261" s="79" t="n"/>
      <c r="MY261" s="79" t="n"/>
      <c r="MZ261" s="79" t="n"/>
      <c r="NA261" s="79" t="n"/>
      <c r="NB261" s="79" t="n"/>
      <c r="NC261" s="79" t="n"/>
      <c r="ND261" s="79" t="n"/>
      <c r="NE261" s="79" t="n"/>
      <c r="NF261" s="79" t="n"/>
      <c r="NG261" s="79" t="n"/>
      <c r="NH261" s="79" t="n"/>
      <c r="NI261" s="79" t="n"/>
      <c r="NJ261" s="79" t="n"/>
      <c r="NK261" s="79" t="n"/>
      <c r="NL261" s="79" t="n"/>
      <c r="NM261" s="79" t="n"/>
      <c r="NN261" s="79" t="n"/>
      <c r="NO261" s="79" t="n"/>
      <c r="NP261" s="79" t="n"/>
      <c r="NQ261" s="79" t="n"/>
      <c r="NR261" s="79" t="n"/>
      <c r="NS261" s="79" t="n"/>
      <c r="NT261" s="79" t="n"/>
      <c r="NU261" s="79" t="n"/>
      <c r="NX261" s="78" t="n">
        <v>25</v>
      </c>
      <c r="NY261" s="79" t="n"/>
      <c r="NZ261" s="79" t="n"/>
      <c r="OA261" s="79" t="n"/>
      <c r="OB261" s="79" t="n"/>
      <c r="OC261" s="79" t="n"/>
      <c r="OD261" s="79" t="n"/>
      <c r="OE261" s="79" t="n"/>
      <c r="OF261" s="79" t="n"/>
      <c r="OG261" s="79" t="n"/>
      <c r="OH261" s="79" t="n"/>
      <c r="OI261" s="79" t="n"/>
      <c r="OJ261" s="79" t="n"/>
      <c r="OK261" s="79" t="n"/>
      <c r="OL261" s="79" t="n"/>
      <c r="OM261" s="79" t="n"/>
      <c r="ON261" s="79" t="n"/>
      <c r="OO261" s="79" t="n"/>
      <c r="OP261" s="79" t="n"/>
      <c r="OQ261" s="79" t="n"/>
      <c r="OR261" s="79" t="n"/>
      <c r="OS261" s="79" t="n"/>
      <c r="OT261" s="79" t="n"/>
      <c r="OU261" s="79" t="n"/>
      <c r="OV261" s="79" t="n"/>
      <c r="OW261" s="79" t="n"/>
      <c r="OX261" s="79" t="n"/>
      <c r="OY261" s="79" t="n"/>
      <c r="OZ261" s="79" t="n"/>
      <c r="PA261" s="79" t="n"/>
      <c r="PB261" s="79" t="n"/>
      <c r="PC261" s="79" t="n"/>
      <c r="PD261" s="79" t="n"/>
      <c r="PE261" s="79" t="n"/>
      <c r="PF261" s="79" t="n"/>
      <c r="PG261" s="79" t="n"/>
      <c r="PH261" s="79" t="n"/>
      <c r="PI261" s="79" t="n"/>
      <c r="PJ261" s="79" t="n"/>
      <c r="PK261" s="79" t="n"/>
      <c r="PL261" s="79" t="n"/>
      <c r="PO261" s="78" t="n">
        <v>25</v>
      </c>
      <c r="PP261" s="79" t="n"/>
      <c r="PQ261" s="79" t="n"/>
      <c r="PR261" s="79" t="n"/>
      <c r="PS261" s="79" t="n"/>
      <c r="PT261" s="79" t="n"/>
      <c r="PU261" s="79" t="n"/>
      <c r="PV261" s="79" t="n"/>
      <c r="PW261" s="79" t="n"/>
      <c r="PX261" s="79" t="n"/>
      <c r="PY261" s="79" t="n"/>
      <c r="PZ261" s="79" t="n"/>
      <c r="QA261" s="79" t="n"/>
      <c r="QB261" s="79" t="n"/>
      <c r="QC261" s="79" t="n"/>
      <c r="QD261" s="79" t="n"/>
      <c r="QE261" s="79" t="n"/>
      <c r="QF261" s="79" t="n"/>
      <c r="QG261" s="79" t="n"/>
      <c r="QH261" s="79" t="n"/>
      <c r="QI261" s="79" t="n"/>
      <c r="QJ261" s="79" t="n"/>
      <c r="QK261" s="79" t="n"/>
      <c r="QL261" s="79" t="n"/>
      <c r="QM261" s="79" t="n"/>
      <c r="QN261" s="79" t="n"/>
      <c r="QO261" s="79" t="n"/>
      <c r="QP261" s="79" t="n"/>
      <c r="QQ261" s="79" t="n"/>
      <c r="QR261" s="79" t="n"/>
      <c r="QS261" s="79" t="n"/>
      <c r="QT261" s="79" t="n"/>
      <c r="QU261" s="79" t="n"/>
      <c r="QV261" s="79" t="n"/>
      <c r="QW261" s="79" t="n"/>
      <c r="QX261" s="79" t="n"/>
      <c r="QY261" s="79" t="n"/>
      <c r="QZ261" s="79" t="n"/>
      <c r="RA261" s="79" t="n"/>
      <c r="RB261" s="79" t="n"/>
      <c r="RC261" s="79" t="n"/>
      <c r="RF261" s="78" t="n">
        <v>25</v>
      </c>
      <c r="RG261" s="79" t="n"/>
      <c r="RH261" s="79" t="n"/>
      <c r="RI261" s="79" t="n"/>
      <c r="RJ261" s="79" t="n"/>
      <c r="RK261" s="79" t="n"/>
      <c r="RL261" s="79" t="n"/>
      <c r="RM261" s="79" t="n"/>
      <c r="RN261" s="79" t="n"/>
      <c r="RO261" s="79" t="n"/>
      <c r="RP261" s="79" t="n"/>
      <c r="RQ261" s="79" t="n"/>
      <c r="RR261" s="79" t="n"/>
      <c r="RS261" s="79" t="n"/>
      <c r="RT261" s="79" t="n"/>
      <c r="RU261" s="79" t="n"/>
      <c r="RV261" s="79" t="n"/>
      <c r="RW261" s="79" t="n"/>
      <c r="RX261" s="79" t="n"/>
      <c r="RY261" s="79" t="n"/>
      <c r="RZ261" s="79" t="n"/>
      <c r="SA261" s="79" t="n"/>
      <c r="SB261" s="79" t="n"/>
      <c r="SC261" s="79" t="n"/>
      <c r="SD261" s="79" t="n"/>
      <c r="SE261" s="79" t="n"/>
      <c r="SF261" s="79" t="n"/>
      <c r="SG261" s="79" t="n"/>
      <c r="SH261" s="79" t="n"/>
      <c r="SI261" s="79" t="n"/>
      <c r="SJ261" s="79" t="n"/>
      <c r="SK261" s="79" t="n"/>
      <c r="SL261" s="79" t="n"/>
      <c r="SM261" s="79" t="n"/>
      <c r="SN261" s="79" t="n"/>
      <c r="SO261" s="79" t="n"/>
      <c r="SP261" s="79" t="n"/>
      <c r="SQ261" s="79" t="n"/>
      <c r="SR261" s="79" t="n"/>
      <c r="SS261" s="79" t="n"/>
      <c r="ST261" s="79" t="n"/>
      <c r="SW261" s="78" t="n">
        <v>25</v>
      </c>
      <c r="SX261" s="79" t="n"/>
      <c r="SY261" s="79" t="n"/>
      <c r="SZ261" s="79" t="n"/>
      <c r="TA261" s="79" t="n"/>
      <c r="TB261" s="79" t="n"/>
      <c r="TC261" s="79" t="n"/>
      <c r="TD261" s="79" t="n"/>
      <c r="TE261" s="79" t="n"/>
      <c r="TF261" s="79" t="n"/>
      <c r="TG261" s="79" t="n"/>
      <c r="TH261" s="79" t="n"/>
      <c r="TI261" s="79" t="n"/>
      <c r="TJ261" s="79" t="n"/>
      <c r="TK261" s="79" t="n"/>
      <c r="TL261" s="79" t="n"/>
      <c r="TM261" s="79" t="n"/>
      <c r="TN261" s="79" t="n"/>
      <c r="TO261" s="79" t="n"/>
      <c r="TP261" s="79" t="n"/>
      <c r="TQ261" s="79" t="n"/>
      <c r="TR261" s="79" t="n"/>
      <c r="TS261" s="79" t="n"/>
      <c r="TT261" s="79" t="n"/>
      <c r="TU261" s="79" t="n"/>
      <c r="TV261" s="79" t="n"/>
      <c r="TW261" s="79" t="n"/>
      <c r="TX261" s="79" t="n"/>
      <c r="TY261" s="79" t="n"/>
      <c r="TZ261" s="79" t="n"/>
      <c r="UA261" s="79" t="n"/>
      <c r="UB261" s="79" t="n"/>
      <c r="UC261" s="79" t="n"/>
      <c r="UD261" s="79" t="n"/>
      <c r="UE261" s="79" t="n"/>
      <c r="UF261" s="79" t="n"/>
      <c r="UG261" s="79" t="n"/>
      <c r="UH261" s="79" t="n"/>
      <c r="UI261" s="79" t="n"/>
      <c r="UJ261" s="79" t="n"/>
      <c r="UK261" s="79" t="n"/>
      <c r="UN261" s="78" t="n">
        <v>25</v>
      </c>
      <c r="UO261" s="79" t="n"/>
      <c r="UP261" s="79" t="n"/>
      <c r="UQ261" s="79" t="n"/>
      <c r="UR261" s="79" t="n"/>
      <c r="US261" s="79" t="n"/>
      <c r="UT261" s="79" t="n"/>
      <c r="UU261" s="79" t="n"/>
      <c r="UV261" s="79" t="n"/>
      <c r="UW261" s="79" t="n"/>
      <c r="UX261" s="79" t="n"/>
      <c r="UY261" s="79" t="n"/>
      <c r="UZ261" s="79" t="n"/>
      <c r="VA261" s="79" t="n"/>
      <c r="VB261" s="79" t="n"/>
      <c r="VC261" s="79" t="n"/>
      <c r="VD261" s="79" t="n"/>
      <c r="VE261" s="79" t="n"/>
      <c r="VF261" s="79" t="n"/>
      <c r="VG261" s="79" t="n"/>
      <c r="VH261" s="79" t="n"/>
      <c r="VI261" s="79" t="n"/>
      <c r="VJ261" s="79" t="n"/>
      <c r="VK261" s="79" t="n"/>
      <c r="VL261" s="79" t="n"/>
      <c r="VM261" s="79" t="n"/>
      <c r="VN261" s="79" t="n"/>
      <c r="VO261" s="79" t="n"/>
      <c r="VP261" s="79" t="n"/>
      <c r="VQ261" s="79" t="n"/>
      <c r="VR261" s="79" t="n"/>
      <c r="VS261" s="79" t="n"/>
      <c r="VT261" s="79" t="n"/>
      <c r="VU261" s="79" t="n"/>
      <c r="VV261" s="79" t="n"/>
      <c r="VW261" s="79" t="n"/>
      <c r="VX261" s="79" t="n"/>
      <c r="VY261" s="79" t="n"/>
      <c r="VZ261" s="79" t="n"/>
      <c r="WA261" s="79" t="n"/>
      <c r="WB261" s="79" t="n"/>
      <c r="WE261" s="78" t="n">
        <v>25</v>
      </c>
      <c r="WF261" s="79" t="n"/>
      <c r="WG261" s="79" t="n"/>
      <c r="WH261" s="79" t="n"/>
      <c r="WI261" s="79" t="n"/>
      <c r="WJ261" s="79" t="n"/>
      <c r="WK261" s="79" t="n"/>
      <c r="WL261" s="79" t="n"/>
      <c r="WM261" s="79" t="n"/>
      <c r="WN261" s="79" t="n"/>
      <c r="WO261" s="79" t="n"/>
      <c r="WP261" s="79" t="n"/>
      <c r="WQ261" s="79" t="n"/>
      <c r="WR261" s="79" t="n"/>
      <c r="WS261" s="79" t="n"/>
      <c r="WT261" s="79" t="n"/>
      <c r="WU261" s="79" t="n"/>
      <c r="WV261" s="79" t="n"/>
      <c r="WW261" s="79" t="n"/>
      <c r="WX261" s="79" t="n"/>
      <c r="WY261" s="79" t="n"/>
      <c r="WZ261" s="79" t="n"/>
      <c r="XA261" s="79" t="n"/>
      <c r="XB261" s="79" t="n"/>
      <c r="XC261" s="79" t="n"/>
      <c r="XD261" s="79" t="n"/>
      <c r="XE261" s="79" t="n"/>
      <c r="XF261" s="79" t="n"/>
      <c r="XG261" s="79" t="n"/>
      <c r="XH261" s="79" t="n"/>
      <c r="XI261" s="79" t="n"/>
      <c r="XJ261" s="79" t="n"/>
      <c r="XK261" s="79" t="n"/>
      <c r="XL261" s="79" t="n"/>
      <c r="XM261" s="79" t="n"/>
      <c r="XN261" s="79" t="n"/>
      <c r="XO261" s="79" t="n"/>
      <c r="XP261" s="79" t="n"/>
      <c r="XQ261" s="79" t="n"/>
      <c r="XR261" s="79" t="n"/>
      <c r="XS261" s="79" t="n"/>
      <c r="XV261" s="78" t="n">
        <v>25</v>
      </c>
      <c r="XW261" s="79" t="n"/>
      <c r="XX261" s="79" t="n"/>
      <c r="XY261" s="79" t="n"/>
      <c r="XZ261" s="79" t="n"/>
      <c r="YA261" s="79" t="n"/>
      <c r="YB261" s="79" t="n"/>
      <c r="YC261" s="79" t="n"/>
      <c r="YD261" s="79" t="n"/>
      <c r="YE261" s="79" t="n"/>
      <c r="YF261" s="79" t="n"/>
      <c r="YG261" s="79" t="n"/>
      <c r="YH261" s="79" t="n"/>
      <c r="YI261" s="79" t="n"/>
      <c r="YJ261" s="79" t="n"/>
      <c r="YK261" s="79" t="n"/>
      <c r="YL261" s="79" t="n"/>
      <c r="YM261" s="79" t="n"/>
      <c r="YN261" s="79" t="n"/>
      <c r="YO261" s="79" t="n"/>
      <c r="YP261" s="79" t="n"/>
      <c r="YQ261" s="79" t="n"/>
      <c r="YR261" s="79" t="n"/>
      <c r="YS261" s="79" t="n"/>
      <c r="YT261" s="79" t="n"/>
      <c r="YU261" s="79" t="n"/>
      <c r="YV261" s="79" t="n"/>
      <c r="YW261" s="79" t="n"/>
      <c r="YX261" s="79" t="n"/>
      <c r="YY261" s="79" t="n"/>
      <c r="YZ261" s="79" t="n"/>
      <c r="ZA261" s="79" t="n"/>
      <c r="ZB261" s="79" t="n"/>
      <c r="ZC261" s="79" t="n"/>
      <c r="ZD261" s="79" t="n"/>
      <c r="ZE261" s="79" t="n"/>
      <c r="ZF261" s="79" t="n"/>
      <c r="ZG261" s="79" t="n"/>
      <c r="ZH261" s="79" t="n"/>
      <c r="ZI261" s="79" t="n"/>
      <c r="ZJ261" s="79" t="n"/>
      <c r="ZM261" s="78" t="n">
        <v>25</v>
      </c>
      <c r="ZN261" s="79" t="n"/>
      <c r="ZO261" s="79" t="n"/>
      <c r="ZP261" s="79" t="n"/>
      <c r="ZQ261" s="79" t="n"/>
      <c r="ZR261" s="79" t="n"/>
      <c r="ZS261" s="79" t="n"/>
      <c r="ZT261" s="79" t="n"/>
      <c r="ZU261" s="79" t="n"/>
      <c r="ZV261" s="79" t="n"/>
      <c r="ZW261" s="79" t="n"/>
      <c r="ZX261" s="79" t="n"/>
      <c r="ZY261" s="79" t="n"/>
      <c r="ZZ261" s="79" t="n"/>
      <c r="AAA261" s="79" t="n"/>
      <c r="AAB261" s="79" t="n"/>
      <c r="AAC261" s="79" t="n"/>
      <c r="AAD261" s="79" t="n"/>
      <c r="AAE261" s="79" t="n"/>
      <c r="AAF261" s="79" t="n"/>
      <c r="AAG261" s="79" t="n"/>
      <c r="AAH261" s="79" t="n"/>
      <c r="AAI261" s="79" t="n"/>
      <c r="AAJ261" s="79" t="n"/>
      <c r="AAK261" s="79" t="n"/>
      <c r="AAL261" s="79" t="n"/>
      <c r="AAM261" s="79" t="n"/>
      <c r="AAN261" s="79" t="n"/>
      <c r="AAO261" s="79" t="n"/>
      <c r="AAP261" s="79" t="n"/>
      <c r="AAQ261" s="79" t="n"/>
      <c r="AAR261" s="79" t="n"/>
      <c r="AAS261" s="79" t="n"/>
      <c r="AAT261" s="79" t="n"/>
      <c r="AAU261" s="79" t="n"/>
      <c r="AAV261" s="79" t="n"/>
      <c r="AAW261" s="79" t="n"/>
      <c r="AAX261" s="79" t="n"/>
      <c r="AAY261" s="79" t="n"/>
      <c r="AAZ261" s="79" t="n"/>
      <c r="ABA261" s="79" t="n"/>
      <c r="ABD261" s="78" t="n">
        <v>25</v>
      </c>
      <c r="ABE261" s="79" t="n"/>
      <c r="ABF261" s="79" t="n"/>
      <c r="ABG261" s="79" t="n"/>
      <c r="ABH261" s="79" t="n"/>
      <c r="ABI261" s="79" t="n"/>
      <c r="ABJ261" s="79" t="n"/>
      <c r="ABK261" s="79" t="n"/>
      <c r="ABL261" s="79" t="n"/>
      <c r="ABM261" s="79" t="n"/>
      <c r="ABN261" s="79" t="n"/>
      <c r="ABO261" s="79" t="n"/>
      <c r="ABP261" s="79" t="n"/>
      <c r="ABQ261" s="79" t="n"/>
      <c r="ABR261" s="79" t="n"/>
      <c r="ABS261" s="79" t="n"/>
      <c r="ABT261" s="79" t="n"/>
      <c r="ABU261" s="79" t="n"/>
      <c r="ABV261" s="79" t="n"/>
      <c r="ABW261" s="79" t="n"/>
      <c r="ABX261" s="79" t="n"/>
      <c r="ABY261" s="79" t="n"/>
      <c r="ABZ261" s="79" t="n"/>
      <c r="ACA261" s="79" t="n"/>
      <c r="ACB261" s="79" t="n"/>
      <c r="ACC261" s="79" t="n"/>
      <c r="ACD261" s="79" t="n"/>
      <c r="ACE261" s="79" t="n"/>
      <c r="ACF261" s="79" t="n"/>
      <c r="ACG261" s="79" t="n"/>
      <c r="ACH261" s="79" t="n"/>
      <c r="ACI261" s="79" t="n"/>
      <c r="ACJ261" s="79" t="n"/>
      <c r="ACK261" s="79" t="n"/>
      <c r="ACL261" s="79" t="n"/>
      <c r="ACM261" s="79" t="n"/>
      <c r="ACN261" s="79" t="n"/>
      <c r="ACO261" s="79" t="n"/>
      <c r="ACP261" s="79" t="n"/>
      <c r="ACQ261" s="79" t="n"/>
      <c r="ACR261" s="79" t="n"/>
      <c r="ACU261" s="78" t="n">
        <v>25</v>
      </c>
      <c r="ACV261" s="79" t="n"/>
      <c r="ACW261" s="79" t="n"/>
      <c r="ACX261" s="79" t="n"/>
      <c r="ACY261" s="79" t="n"/>
      <c r="ACZ261" s="79" t="n"/>
      <c r="ADA261" s="79" t="n"/>
      <c r="ADB261" s="79" t="n"/>
      <c r="ADC261" s="79" t="n"/>
      <c r="ADD261" s="79" t="n"/>
      <c r="ADE261" s="79" t="n"/>
      <c r="ADF261" s="79" t="n"/>
      <c r="ADG261" s="79" t="n"/>
      <c r="ADH261" s="79" t="n"/>
      <c r="ADI261" s="79" t="n"/>
      <c r="ADJ261" s="79" t="n"/>
      <c r="ADK261" s="79" t="n"/>
      <c r="ADL261" s="79" t="n"/>
      <c r="ADM261" s="79" t="n"/>
      <c r="ADN261" s="79" t="n"/>
      <c r="ADO261" s="79" t="n"/>
      <c r="ADP261" s="79" t="n"/>
      <c r="ADQ261" s="79" t="n"/>
      <c r="ADR261" s="79" t="n"/>
      <c r="ADS261" s="79" t="n"/>
      <c r="ADT261" s="79" t="n"/>
      <c r="ADU261" s="79" t="n"/>
      <c r="ADV261" s="79" t="n"/>
      <c r="ADW261" s="79" t="n"/>
      <c r="ADX261" s="79" t="n"/>
      <c r="ADY261" s="79" t="n"/>
      <c r="ADZ261" s="79" t="n"/>
      <c r="AEA261" s="79" t="n"/>
      <c r="AEB261" s="79" t="n"/>
      <c r="AEC261" s="79" t="n"/>
      <c r="AED261" s="79" t="n"/>
      <c r="AEE261" s="79" t="n"/>
      <c r="AEF261" s="79" t="n"/>
      <c r="AEG261" s="79" t="n"/>
      <c r="AEH261" s="79" t="n"/>
      <c r="AEI261" s="79" t="n"/>
      <c r="AEL261" s="78" t="n">
        <v>25</v>
      </c>
      <c r="AEM261" s="79" t="n"/>
      <c r="AEN261" s="79" t="n"/>
      <c r="AEO261" s="79" t="n"/>
      <c r="AEP261" s="79" t="n"/>
      <c r="AEQ261" s="79" t="n"/>
      <c r="AER261" s="79" t="n"/>
      <c r="AES261" s="79" t="n"/>
      <c r="AET261" s="79" t="n"/>
      <c r="AEU261" s="79" t="n"/>
      <c r="AEV261" s="79" t="n"/>
      <c r="AEW261" s="79" t="n"/>
      <c r="AEX261" s="79" t="n"/>
      <c r="AEY261" s="79" t="n"/>
      <c r="AEZ261" s="79" t="n"/>
      <c r="AFA261" s="79" t="n"/>
      <c r="AFB261" s="79" t="n"/>
      <c r="AFC261" s="79" t="n"/>
      <c r="AFD261" s="79" t="n"/>
      <c r="AFE261" s="79" t="n"/>
      <c r="AFF261" s="79" t="n"/>
      <c r="AFG261" s="79" t="n"/>
      <c r="AFH261" s="79" t="n"/>
      <c r="AFI261" s="79" t="n"/>
      <c r="AFJ261" s="79" t="n"/>
      <c r="AFK261" s="79" t="n"/>
      <c r="AFL261" s="79" t="n"/>
      <c r="AFM261" s="79" t="n"/>
      <c r="AFN261" s="79" t="n"/>
      <c r="AFO261" s="79" t="n"/>
      <c r="AFP261" s="79" t="n"/>
      <c r="AFQ261" s="79" t="n"/>
      <c r="AFR261" s="79" t="n"/>
      <c r="AFS261" s="79" t="n"/>
      <c r="AFT261" s="79" t="n"/>
      <c r="AFU261" s="79" t="n"/>
      <c r="AFV261" s="79" t="n"/>
      <c r="AFW261" s="79" t="n"/>
      <c r="AFX261" s="79" t="n"/>
      <c r="AFY261" s="79" t="n"/>
      <c r="AFZ261" s="79" t="n"/>
    </row>
    <row r="262">
      <c r="A262" s="78" t="n">
        <v>26</v>
      </c>
      <c r="B262" s="79" t="n"/>
      <c r="C262" s="79" t="n"/>
      <c r="D262" s="79" t="n"/>
      <c r="E262" s="79" t="n"/>
      <c r="F262" s="79" t="n"/>
      <c r="G262" s="79" t="n"/>
      <c r="H262" s="79" t="n"/>
      <c r="I262" s="79" t="n"/>
      <c r="J262" s="79" t="n"/>
      <c r="K262" s="79" t="n"/>
      <c r="L262" s="79" t="n"/>
      <c r="M262" s="79" t="n"/>
      <c r="N262" s="79" t="n"/>
      <c r="O262" s="79" t="n"/>
      <c r="P262" s="79" t="n"/>
      <c r="Q262" s="79" t="n"/>
      <c r="R262" s="79" t="n"/>
      <c r="S262" s="79" t="n"/>
      <c r="T262" s="79" t="n"/>
      <c r="U262" s="79" t="n"/>
      <c r="V262" s="79" t="n"/>
      <c r="W262" s="79" t="n"/>
      <c r="X262" s="79" t="n"/>
      <c r="Y262" s="79" t="n"/>
      <c r="Z262" s="79" t="n"/>
      <c r="AA262" s="79" t="n"/>
      <c r="AB262" s="79" t="n"/>
      <c r="AC262" s="79" t="n"/>
      <c r="AD262" s="79" t="n"/>
      <c r="AE262" s="79" t="n"/>
      <c r="AF262" s="79" t="n"/>
      <c r="AG262" s="79" t="n"/>
      <c r="AH262" s="79" t="n"/>
      <c r="AI262" s="79" t="n"/>
      <c r="AJ262" s="79" t="n"/>
      <c r="AK262" s="79" t="n"/>
      <c r="AL262" s="79" t="n"/>
      <c r="AM262" s="79" t="n"/>
      <c r="AN262" s="79" t="n"/>
      <c r="AO262" s="79" t="n"/>
      <c r="AR262" s="78" t="n">
        <v>26</v>
      </c>
      <c r="AS262" s="79" t="n"/>
      <c r="AT262" s="79" t="n"/>
      <c r="AU262" s="79" t="n"/>
      <c r="AV262" s="79" t="n"/>
      <c r="AW262" s="79" t="n"/>
      <c r="AX262" s="79" t="n"/>
      <c r="AY262" s="79" t="n"/>
      <c r="AZ262" s="79" t="n"/>
      <c r="BA262" s="79" t="n"/>
      <c r="BB262" s="79" t="n"/>
      <c r="BC262" s="79" t="n"/>
      <c r="BD262" s="79" t="n"/>
      <c r="BE262" s="79" t="n"/>
      <c r="BF262" s="79" t="n"/>
      <c r="BG262" s="79" t="n"/>
      <c r="BH262" s="79" t="n"/>
      <c r="BI262" s="79" t="n"/>
      <c r="BJ262" s="79" t="n"/>
      <c r="BK262" s="79" t="n"/>
      <c r="BL262" s="79" t="n"/>
      <c r="BM262" s="79" t="n"/>
      <c r="BN262" s="79" t="n"/>
      <c r="BO262" s="79" t="n"/>
      <c r="BP262" s="79" t="n"/>
      <c r="BQ262" s="79" t="n"/>
      <c r="BR262" s="79" t="n"/>
      <c r="BS262" s="79" t="n"/>
      <c r="BT262" s="79" t="n"/>
      <c r="BU262" s="79" t="n"/>
      <c r="BV262" s="79" t="n"/>
      <c r="BW262" s="79" t="n"/>
      <c r="BX262" s="79" t="n"/>
      <c r="BY262" s="79" t="n"/>
      <c r="BZ262" s="79" t="n"/>
      <c r="CA262" s="79" t="n"/>
      <c r="CB262" s="79" t="n"/>
      <c r="CC262" s="79" t="n"/>
      <c r="CD262" s="79" t="n"/>
      <c r="CE262" s="79" t="n"/>
      <c r="CF262" s="79" t="n"/>
      <c r="CI262" s="78" t="n">
        <v>26</v>
      </c>
      <c r="CJ262" s="79" t="n"/>
      <c r="CK262" s="79" t="n"/>
      <c r="CL262" s="79" t="n"/>
      <c r="CM262" s="79" t="n"/>
      <c r="CN262" s="79" t="n"/>
      <c r="CO262" s="79" t="n"/>
      <c r="CP262" s="79" t="n"/>
      <c r="CQ262" s="79" t="n"/>
      <c r="CR262" s="79" t="n"/>
      <c r="CS262" s="79" t="n"/>
      <c r="CT262" s="79" t="n"/>
      <c r="CU262" s="79" t="n"/>
      <c r="CV262" s="79" t="n"/>
      <c r="CW262" s="79" t="n"/>
      <c r="CX262" s="79" t="n"/>
      <c r="CY262" s="79" t="n"/>
      <c r="CZ262" s="79" t="n"/>
      <c r="DA262" s="79" t="n"/>
      <c r="DB262" s="79" t="n"/>
      <c r="DC262" s="79" t="n"/>
      <c r="DD262" s="79" t="n"/>
      <c r="DE262" s="79" t="n"/>
      <c r="DF262" s="79" t="n"/>
      <c r="DG262" s="79" t="n"/>
      <c r="DH262" s="79" t="n"/>
      <c r="DI262" s="79" t="n"/>
      <c r="DJ262" s="79" t="n"/>
      <c r="DK262" s="79" t="n"/>
      <c r="DL262" s="79" t="n"/>
      <c r="DM262" s="79" t="n"/>
      <c r="DN262" s="79" t="n"/>
      <c r="DO262" s="79" t="n"/>
      <c r="DP262" s="79" t="n"/>
      <c r="DQ262" s="79" t="n"/>
      <c r="DR262" s="79" t="n"/>
      <c r="DS262" s="79" t="n"/>
      <c r="DT262" s="79" t="n"/>
      <c r="DU262" s="79" t="n"/>
      <c r="DV262" s="79" t="n"/>
      <c r="DW262" s="79" t="n"/>
      <c r="DZ262" s="78" t="n">
        <v>26</v>
      </c>
      <c r="EA262" s="79" t="n"/>
      <c r="EB262" s="79" t="n"/>
      <c r="EC262" s="79" t="n"/>
      <c r="ED262" s="79" t="n"/>
      <c r="EE262" s="79" t="n"/>
      <c r="EF262" s="79" t="n"/>
      <c r="EG262" s="79" t="n"/>
      <c r="EH262" s="79" t="n"/>
      <c r="EI262" s="79" t="n"/>
      <c r="EJ262" s="79" t="n"/>
      <c r="EK262" s="79" t="n"/>
      <c r="EL262" s="79" t="n"/>
      <c r="EM262" s="79" t="n"/>
      <c r="EN262" s="79" t="n"/>
      <c r="EO262" s="79" t="n"/>
      <c r="EP262" s="79" t="n"/>
      <c r="EQ262" s="79" t="n"/>
      <c r="ER262" s="79" t="n"/>
      <c r="ES262" s="79" t="n"/>
      <c r="ET262" s="79" t="n"/>
      <c r="EU262" s="79" t="n"/>
      <c r="EV262" s="79" t="n"/>
      <c r="EW262" s="79" t="n"/>
      <c r="EX262" s="79" t="n"/>
      <c r="EY262" s="79" t="n"/>
      <c r="EZ262" s="79" t="n"/>
      <c r="FA262" s="79" t="n"/>
      <c r="FB262" s="79" t="n"/>
      <c r="FC262" s="79" t="n"/>
      <c r="FD262" s="79" t="n"/>
      <c r="FE262" s="79" t="n"/>
      <c r="FF262" s="79" t="n"/>
      <c r="FG262" s="79" t="n"/>
      <c r="FH262" s="79" t="n"/>
      <c r="FI262" s="79" t="n"/>
      <c r="FJ262" s="79" t="n"/>
      <c r="FK262" s="79" t="n"/>
      <c r="FL262" s="79" t="n"/>
      <c r="FM262" s="79" t="n"/>
      <c r="FN262" s="79" t="n"/>
      <c r="FQ262" s="78" t="n">
        <v>26</v>
      </c>
      <c r="FR262" s="79" t="n"/>
      <c r="FS262" s="79" t="n"/>
      <c r="FT262" s="79" t="n"/>
      <c r="FU262" s="79" t="n"/>
      <c r="FV262" s="79" t="n"/>
      <c r="FW262" s="79" t="n"/>
      <c r="FX262" s="79" t="n"/>
      <c r="FY262" s="79" t="n"/>
      <c r="FZ262" s="79" t="n"/>
      <c r="GA262" s="79" t="n"/>
      <c r="GB262" s="79" t="n"/>
      <c r="GC262" s="79" t="n"/>
      <c r="GD262" s="79" t="n"/>
      <c r="GE262" s="79" t="n"/>
      <c r="GF262" s="79" t="n"/>
      <c r="GG262" s="79" t="n"/>
      <c r="GH262" s="79" t="n"/>
      <c r="GI262" s="79" t="n"/>
      <c r="GJ262" s="79" t="n"/>
      <c r="GK262" s="79" t="n"/>
      <c r="GL262" s="79" t="n"/>
      <c r="GM262" s="79" t="n"/>
      <c r="GN262" s="79" t="n"/>
      <c r="GO262" s="79" t="n"/>
      <c r="GP262" s="79" t="n"/>
      <c r="GQ262" s="79" t="n"/>
      <c r="GR262" s="79" t="n"/>
      <c r="GS262" s="79" t="n"/>
      <c r="GT262" s="79" t="n"/>
      <c r="GU262" s="79" t="n"/>
      <c r="GV262" s="79" t="n"/>
      <c r="GW262" s="79" t="n"/>
      <c r="GX262" s="79" t="n"/>
      <c r="GY262" s="79" t="n"/>
      <c r="GZ262" s="79" t="n"/>
      <c r="HA262" s="79" t="n"/>
      <c r="HB262" s="79" t="n"/>
      <c r="HC262" s="79" t="n"/>
      <c r="HD262" s="79" t="n"/>
      <c r="HE262" s="79" t="n"/>
      <c r="HH262" s="78" t="n">
        <v>26</v>
      </c>
      <c r="HI262" s="79" t="n"/>
      <c r="HJ262" s="79" t="n"/>
      <c r="HK262" s="79" t="n"/>
      <c r="HL262" s="79" t="n"/>
      <c r="HM262" s="79" t="n"/>
      <c r="HN262" s="79" t="n"/>
      <c r="HO262" s="79" t="n"/>
      <c r="HP262" s="79" t="n"/>
      <c r="HQ262" s="79" t="n"/>
      <c r="HR262" s="79" t="n"/>
      <c r="HS262" s="79" t="n"/>
      <c r="HT262" s="79" t="n"/>
      <c r="HU262" s="79" t="n"/>
      <c r="HV262" s="79" t="n"/>
      <c r="HW262" s="79" t="n"/>
      <c r="HX262" s="79" t="n"/>
      <c r="HY262" s="79" t="n"/>
      <c r="HZ262" s="79" t="n"/>
      <c r="IA262" s="79" t="n"/>
      <c r="IB262" s="79" t="n"/>
      <c r="IC262" s="79" t="n"/>
      <c r="ID262" s="79" t="n"/>
      <c r="IE262" s="79" t="n"/>
      <c r="IF262" s="79" t="n"/>
      <c r="IG262" s="79" t="n"/>
      <c r="IH262" s="79" t="n"/>
      <c r="II262" s="79" t="n"/>
      <c r="IJ262" s="79" t="n"/>
      <c r="IK262" s="79" t="n"/>
      <c r="IL262" s="79" t="n"/>
      <c r="IM262" s="79" t="n"/>
      <c r="IN262" s="79" t="n"/>
      <c r="IO262" s="79" t="n"/>
      <c r="IP262" s="79" t="n"/>
      <c r="IQ262" s="79" t="n"/>
      <c r="IR262" s="79" t="n"/>
      <c r="IS262" s="79" t="n"/>
      <c r="IT262" s="79" t="n"/>
      <c r="IU262" s="79" t="n"/>
      <c r="IV262" s="79" t="n"/>
      <c r="IY262" s="78" t="n">
        <v>26</v>
      </c>
      <c r="IZ262" s="79" t="n"/>
      <c r="JA262" s="79" t="n"/>
      <c r="JB262" s="79" t="n"/>
      <c r="JC262" s="79" t="n"/>
      <c r="JD262" s="79" t="n"/>
      <c r="JE262" s="79" t="n"/>
      <c r="JF262" s="79" t="n"/>
      <c r="JG262" s="79" t="n"/>
      <c r="JH262" s="79" t="n"/>
      <c r="JI262" s="79" t="n"/>
      <c r="JJ262" s="79" t="n"/>
      <c r="JK262" s="79" t="n"/>
      <c r="JL262" s="79" t="n"/>
      <c r="JM262" s="79" t="n"/>
      <c r="JN262" s="79" t="n"/>
      <c r="JO262" s="79" t="n"/>
      <c r="JP262" s="79" t="n"/>
      <c r="JQ262" s="79" t="n"/>
      <c r="JR262" s="79" t="n"/>
      <c r="JS262" s="79" t="n"/>
      <c r="JT262" s="79" t="n"/>
      <c r="JU262" s="79" t="n"/>
      <c r="JV262" s="79" t="n"/>
      <c r="JW262" s="79" t="n"/>
      <c r="JX262" s="79" t="n"/>
      <c r="JY262" s="79" t="n"/>
      <c r="JZ262" s="79" t="n"/>
      <c r="KA262" s="79" t="n"/>
      <c r="KB262" s="79" t="n"/>
      <c r="KC262" s="79" t="n"/>
      <c r="KD262" s="79" t="n"/>
      <c r="KE262" s="79" t="n"/>
      <c r="KF262" s="79" t="n"/>
      <c r="KG262" s="79" t="n"/>
      <c r="KH262" s="79" t="n"/>
      <c r="KI262" s="79" t="n"/>
      <c r="KJ262" s="79" t="n"/>
      <c r="KK262" s="79" t="n"/>
      <c r="KL262" s="79" t="n"/>
      <c r="KM262" s="79" t="n"/>
      <c r="KP262" s="78" t="n">
        <v>26</v>
      </c>
      <c r="KQ262" s="79" t="n"/>
      <c r="KR262" s="79" t="n"/>
      <c r="KS262" s="79" t="n"/>
      <c r="KT262" s="79" t="n"/>
      <c r="KU262" s="79" t="n"/>
      <c r="KV262" s="79" t="n"/>
      <c r="KW262" s="79" t="n"/>
      <c r="KX262" s="79" t="n"/>
      <c r="KY262" s="79" t="n"/>
      <c r="KZ262" s="79" t="n"/>
      <c r="LA262" s="79" t="n"/>
      <c r="LB262" s="79" t="n"/>
      <c r="LC262" s="79" t="n"/>
      <c r="LD262" s="79" t="n"/>
      <c r="LE262" s="79" t="n"/>
      <c r="LF262" s="79" t="n"/>
      <c r="LG262" s="79" t="n"/>
      <c r="LH262" s="79" t="n"/>
      <c r="LI262" s="79" t="n"/>
      <c r="LJ262" s="79" t="n"/>
      <c r="LK262" s="79" t="n"/>
      <c r="LL262" s="79" t="n"/>
      <c r="LM262" s="79" t="n"/>
      <c r="LN262" s="79" t="n"/>
      <c r="LO262" s="79" t="n"/>
      <c r="LP262" s="79" t="n"/>
      <c r="LQ262" s="79" t="n"/>
      <c r="LR262" s="79" t="n"/>
      <c r="LS262" s="79" t="n"/>
      <c r="LT262" s="79" t="n"/>
      <c r="LU262" s="79" t="n"/>
      <c r="LV262" s="79" t="n"/>
      <c r="LW262" s="79" t="n"/>
      <c r="LX262" s="79" t="n"/>
      <c r="LY262" s="79" t="n"/>
      <c r="LZ262" s="79" t="n"/>
      <c r="MA262" s="79" t="n"/>
      <c r="MB262" s="79" t="n"/>
      <c r="MC262" s="79" t="n"/>
      <c r="MD262" s="79" t="n"/>
      <c r="MG262" s="78" t="n">
        <v>26</v>
      </c>
      <c r="MH262" s="79" t="n"/>
      <c r="MI262" s="79" t="n"/>
      <c r="MJ262" s="79" t="n"/>
      <c r="MK262" s="79" t="n"/>
      <c r="ML262" s="79" t="n"/>
      <c r="MM262" s="79" t="n"/>
      <c r="MN262" s="79" t="n"/>
      <c r="MO262" s="79" t="n"/>
      <c r="MP262" s="79" t="n"/>
      <c r="MQ262" s="79" t="n"/>
      <c r="MR262" s="79" t="n"/>
      <c r="MS262" s="79" t="n"/>
      <c r="MT262" s="79" t="n"/>
      <c r="MU262" s="79" t="n"/>
      <c r="MV262" s="79" t="n"/>
      <c r="MW262" s="79" t="n"/>
      <c r="MX262" s="79" t="n"/>
      <c r="MY262" s="79" t="n"/>
      <c r="MZ262" s="79" t="n"/>
      <c r="NA262" s="79" t="n"/>
      <c r="NB262" s="79" t="n"/>
      <c r="NC262" s="79" t="n"/>
      <c r="ND262" s="79" t="n"/>
      <c r="NE262" s="79" t="n"/>
      <c r="NF262" s="79" t="n"/>
      <c r="NG262" s="79" t="n"/>
      <c r="NH262" s="79" t="n"/>
      <c r="NI262" s="79" t="n"/>
      <c r="NJ262" s="79" t="n"/>
      <c r="NK262" s="79" t="n"/>
      <c r="NL262" s="79" t="n"/>
      <c r="NM262" s="79" t="n"/>
      <c r="NN262" s="79" t="n"/>
      <c r="NO262" s="79" t="n"/>
      <c r="NP262" s="79" t="n"/>
      <c r="NQ262" s="79" t="n"/>
      <c r="NR262" s="79" t="n"/>
      <c r="NS262" s="79" t="n"/>
      <c r="NT262" s="79" t="n"/>
      <c r="NU262" s="79" t="n"/>
      <c r="NX262" s="78" t="n">
        <v>26</v>
      </c>
      <c r="NY262" s="79" t="n"/>
      <c r="NZ262" s="79" t="n"/>
      <c r="OA262" s="79" t="n"/>
      <c r="OB262" s="79" t="n"/>
      <c r="OC262" s="79" t="n"/>
      <c r="OD262" s="79" t="n"/>
      <c r="OE262" s="79" t="n"/>
      <c r="OF262" s="79" t="n"/>
      <c r="OG262" s="79" t="n"/>
      <c r="OH262" s="79" t="n"/>
      <c r="OI262" s="79" t="n"/>
      <c r="OJ262" s="79" t="n"/>
      <c r="OK262" s="79" t="n"/>
      <c r="OL262" s="79" t="n"/>
      <c r="OM262" s="79" t="n"/>
      <c r="ON262" s="79" t="n"/>
      <c r="OO262" s="79" t="n"/>
      <c r="OP262" s="79" t="n"/>
      <c r="OQ262" s="79" t="n"/>
      <c r="OR262" s="79" t="n"/>
      <c r="OS262" s="79" t="n"/>
      <c r="OT262" s="79" t="n"/>
      <c r="OU262" s="79" t="n"/>
      <c r="OV262" s="79" t="n"/>
      <c r="OW262" s="79" t="n"/>
      <c r="OX262" s="79" t="n"/>
      <c r="OY262" s="79" t="n"/>
      <c r="OZ262" s="79" t="n"/>
      <c r="PA262" s="79" t="n"/>
      <c r="PB262" s="79" t="n"/>
      <c r="PC262" s="79" t="n"/>
      <c r="PD262" s="79" t="n"/>
      <c r="PE262" s="79" t="n"/>
      <c r="PF262" s="79" t="n"/>
      <c r="PG262" s="79" t="n"/>
      <c r="PH262" s="79" t="n"/>
      <c r="PI262" s="79" t="n"/>
      <c r="PJ262" s="79" t="n"/>
      <c r="PK262" s="79" t="n"/>
      <c r="PL262" s="79" t="n"/>
      <c r="PO262" s="78" t="n">
        <v>26</v>
      </c>
      <c r="PP262" s="79" t="n"/>
      <c r="PQ262" s="79" t="n"/>
      <c r="PR262" s="79" t="n"/>
      <c r="PS262" s="79" t="n"/>
      <c r="PT262" s="79" t="n"/>
      <c r="PU262" s="79" t="n"/>
      <c r="PV262" s="79" t="n"/>
      <c r="PW262" s="79" t="n"/>
      <c r="PX262" s="79" t="n"/>
      <c r="PY262" s="79" t="n"/>
      <c r="PZ262" s="79" t="n"/>
      <c r="QA262" s="79" t="n"/>
      <c r="QB262" s="79" t="n"/>
      <c r="QC262" s="79" t="n"/>
      <c r="QD262" s="79" t="n"/>
      <c r="QE262" s="79" t="n"/>
      <c r="QF262" s="79" t="n"/>
      <c r="QG262" s="79" t="n"/>
      <c r="QH262" s="79" t="n"/>
      <c r="QI262" s="79" t="n"/>
      <c r="QJ262" s="79" t="n"/>
      <c r="QK262" s="79" t="n"/>
      <c r="QL262" s="79" t="n"/>
      <c r="QM262" s="79" t="n"/>
      <c r="QN262" s="79" t="n"/>
      <c r="QO262" s="79" t="n"/>
      <c r="QP262" s="79" t="n"/>
      <c r="QQ262" s="79" t="n"/>
      <c r="QR262" s="79" t="n"/>
      <c r="QS262" s="79" t="n"/>
      <c r="QT262" s="79" t="n"/>
      <c r="QU262" s="79" t="n"/>
      <c r="QV262" s="79" t="n"/>
      <c r="QW262" s="79" t="n"/>
      <c r="QX262" s="79" t="n"/>
      <c r="QY262" s="79" t="n"/>
      <c r="QZ262" s="79" t="n"/>
      <c r="RA262" s="79" t="n"/>
      <c r="RB262" s="79" t="n"/>
      <c r="RC262" s="79" t="n"/>
      <c r="RF262" s="78" t="n">
        <v>26</v>
      </c>
      <c r="RG262" s="79" t="n"/>
      <c r="RH262" s="79" t="n"/>
      <c r="RI262" s="79" t="n"/>
      <c r="RJ262" s="79" t="n"/>
      <c r="RK262" s="79" t="n"/>
      <c r="RL262" s="79" t="n"/>
      <c r="RM262" s="79" t="n"/>
      <c r="RN262" s="79" t="n"/>
      <c r="RO262" s="79" t="n"/>
      <c r="RP262" s="79" t="n"/>
      <c r="RQ262" s="79" t="n"/>
      <c r="RR262" s="79" t="n"/>
      <c r="RS262" s="79" t="n"/>
      <c r="RT262" s="79" t="n"/>
      <c r="RU262" s="79" t="n"/>
      <c r="RV262" s="79" t="n"/>
      <c r="RW262" s="79" t="n"/>
      <c r="RX262" s="79" t="n"/>
      <c r="RY262" s="79" t="n"/>
      <c r="RZ262" s="79" t="n"/>
      <c r="SA262" s="79" t="n"/>
      <c r="SB262" s="79" t="n"/>
      <c r="SC262" s="79" t="n"/>
      <c r="SD262" s="79" t="n"/>
      <c r="SE262" s="79" t="n"/>
      <c r="SF262" s="79" t="n"/>
      <c r="SG262" s="79" t="n"/>
      <c r="SH262" s="79" t="n"/>
      <c r="SI262" s="79" t="n"/>
      <c r="SJ262" s="79" t="n"/>
      <c r="SK262" s="79" t="n"/>
      <c r="SL262" s="79" t="n"/>
      <c r="SM262" s="79" t="n"/>
      <c r="SN262" s="79" t="n"/>
      <c r="SO262" s="79" t="n"/>
      <c r="SP262" s="79" t="n"/>
      <c r="SQ262" s="79" t="n"/>
      <c r="SR262" s="79" t="n"/>
      <c r="SS262" s="79" t="n"/>
      <c r="ST262" s="79" t="n"/>
      <c r="SW262" s="78" t="n">
        <v>26</v>
      </c>
      <c r="SX262" s="79" t="n"/>
      <c r="SY262" s="79" t="n"/>
      <c r="SZ262" s="79" t="n"/>
      <c r="TA262" s="79" t="n"/>
      <c r="TB262" s="79" t="n"/>
      <c r="TC262" s="79" t="n"/>
      <c r="TD262" s="79" t="n"/>
      <c r="TE262" s="79" t="n"/>
      <c r="TF262" s="79" t="n"/>
      <c r="TG262" s="79" t="n"/>
      <c r="TH262" s="79" t="n"/>
      <c r="TI262" s="79" t="n"/>
      <c r="TJ262" s="79" t="n"/>
      <c r="TK262" s="79" t="n"/>
      <c r="TL262" s="79" t="n"/>
      <c r="TM262" s="79" t="n"/>
      <c r="TN262" s="79" t="n"/>
      <c r="TO262" s="79" t="n"/>
      <c r="TP262" s="79" t="n"/>
      <c r="TQ262" s="79" t="n"/>
      <c r="TR262" s="79" t="n"/>
      <c r="TS262" s="79" t="n"/>
      <c r="TT262" s="79" t="n"/>
      <c r="TU262" s="79" t="n"/>
      <c r="TV262" s="79" t="n"/>
      <c r="TW262" s="79" t="n"/>
      <c r="TX262" s="79" t="n"/>
      <c r="TY262" s="79" t="n"/>
      <c r="TZ262" s="79" t="n"/>
      <c r="UA262" s="79" t="n"/>
      <c r="UB262" s="79" t="n"/>
      <c r="UC262" s="79" t="n"/>
      <c r="UD262" s="79" t="n"/>
      <c r="UE262" s="79" t="n"/>
      <c r="UF262" s="79" t="n"/>
      <c r="UG262" s="79" t="n"/>
      <c r="UH262" s="79" t="n"/>
      <c r="UI262" s="79" t="n"/>
      <c r="UJ262" s="79" t="n"/>
      <c r="UK262" s="79" t="n"/>
      <c r="UN262" s="78" t="n">
        <v>26</v>
      </c>
      <c r="UO262" s="79" t="n"/>
      <c r="UP262" s="79" t="n"/>
      <c r="UQ262" s="79" t="n"/>
      <c r="UR262" s="79" t="n"/>
      <c r="US262" s="79" t="n"/>
      <c r="UT262" s="79" t="n"/>
      <c r="UU262" s="79" t="n"/>
      <c r="UV262" s="79" t="n"/>
      <c r="UW262" s="79" t="n"/>
      <c r="UX262" s="79" t="n"/>
      <c r="UY262" s="79" t="n"/>
      <c r="UZ262" s="79" t="n"/>
      <c r="VA262" s="79" t="n"/>
      <c r="VB262" s="79" t="n"/>
      <c r="VC262" s="79" t="n"/>
      <c r="VD262" s="79" t="n"/>
      <c r="VE262" s="79" t="n"/>
      <c r="VF262" s="79" t="n"/>
      <c r="VG262" s="79" t="n"/>
      <c r="VH262" s="79" t="n"/>
      <c r="VI262" s="79" t="n"/>
      <c r="VJ262" s="79" t="n"/>
      <c r="VK262" s="79" t="n"/>
      <c r="VL262" s="79" t="n"/>
      <c r="VM262" s="79" t="n"/>
      <c r="VN262" s="79" t="n"/>
      <c r="VO262" s="79" t="n"/>
      <c r="VP262" s="79" t="n"/>
      <c r="VQ262" s="79" t="n"/>
      <c r="VR262" s="79" t="n"/>
      <c r="VS262" s="79" t="n"/>
      <c r="VT262" s="79" t="n"/>
      <c r="VU262" s="79" t="n"/>
      <c r="VV262" s="79" t="n"/>
      <c r="VW262" s="79" t="n"/>
      <c r="VX262" s="79" t="n"/>
      <c r="VY262" s="79" t="n"/>
      <c r="VZ262" s="79" t="n"/>
      <c r="WA262" s="79" t="n"/>
      <c r="WB262" s="79" t="n"/>
      <c r="WE262" s="78" t="n">
        <v>26</v>
      </c>
      <c r="WF262" s="79" t="n"/>
      <c r="WG262" s="79" t="n"/>
      <c r="WH262" s="79" t="n"/>
      <c r="WI262" s="79" t="n"/>
      <c r="WJ262" s="79" t="n"/>
      <c r="WK262" s="79" t="n"/>
      <c r="WL262" s="79" t="n"/>
      <c r="WM262" s="79" t="n"/>
      <c r="WN262" s="79" t="n"/>
      <c r="WO262" s="79" t="n"/>
      <c r="WP262" s="79" t="n"/>
      <c r="WQ262" s="79" t="n"/>
      <c r="WR262" s="79" t="n"/>
      <c r="WS262" s="79" t="n"/>
      <c r="WT262" s="79" t="n"/>
      <c r="WU262" s="79" t="n"/>
      <c r="WV262" s="79" t="n"/>
      <c r="WW262" s="79" t="n"/>
      <c r="WX262" s="79" t="n"/>
      <c r="WY262" s="79" t="n"/>
      <c r="WZ262" s="79" t="n"/>
      <c r="XA262" s="79" t="n"/>
      <c r="XB262" s="79" t="n"/>
      <c r="XC262" s="79" t="n"/>
      <c r="XD262" s="79" t="n"/>
      <c r="XE262" s="79" t="n"/>
      <c r="XF262" s="79" t="n"/>
      <c r="XG262" s="79" t="n"/>
      <c r="XH262" s="79" t="n"/>
      <c r="XI262" s="79" t="n"/>
      <c r="XJ262" s="79" t="n"/>
      <c r="XK262" s="79" t="n"/>
      <c r="XL262" s="79" t="n"/>
      <c r="XM262" s="79" t="n"/>
      <c r="XN262" s="79" t="n"/>
      <c r="XO262" s="79" t="n"/>
      <c r="XP262" s="79" t="n"/>
      <c r="XQ262" s="79" t="n"/>
      <c r="XR262" s="79" t="n"/>
      <c r="XS262" s="79" t="n"/>
      <c r="XV262" s="78" t="n">
        <v>26</v>
      </c>
      <c r="XW262" s="79" t="n"/>
      <c r="XX262" s="79" t="n"/>
      <c r="XY262" s="79" t="n"/>
      <c r="XZ262" s="79" t="n"/>
      <c r="YA262" s="79" t="n"/>
      <c r="YB262" s="79" t="n"/>
      <c r="YC262" s="79" t="n"/>
      <c r="YD262" s="79" t="n"/>
      <c r="YE262" s="79" t="n"/>
      <c r="YF262" s="79" t="n"/>
      <c r="YG262" s="79" t="n"/>
      <c r="YH262" s="79" t="n"/>
      <c r="YI262" s="79" t="n"/>
      <c r="YJ262" s="79" t="n"/>
      <c r="YK262" s="79" t="n"/>
      <c r="YL262" s="79" t="n"/>
      <c r="YM262" s="79" t="n"/>
      <c r="YN262" s="79" t="n"/>
      <c r="YO262" s="79" t="n"/>
      <c r="YP262" s="79" t="n"/>
      <c r="YQ262" s="79" t="n"/>
      <c r="YR262" s="79" t="n"/>
      <c r="YS262" s="79" t="n"/>
      <c r="YT262" s="79" t="n"/>
      <c r="YU262" s="79" t="n"/>
      <c r="YV262" s="79" t="n"/>
      <c r="YW262" s="79" t="n"/>
      <c r="YX262" s="79" t="n"/>
      <c r="YY262" s="79" t="n"/>
      <c r="YZ262" s="79" t="n"/>
      <c r="ZA262" s="79" t="n"/>
      <c r="ZB262" s="79" t="n"/>
      <c r="ZC262" s="79" t="n"/>
      <c r="ZD262" s="79" t="n"/>
      <c r="ZE262" s="79" t="n"/>
      <c r="ZF262" s="79" t="n"/>
      <c r="ZG262" s="79" t="n"/>
      <c r="ZH262" s="79" t="n"/>
      <c r="ZI262" s="79" t="n"/>
      <c r="ZJ262" s="79" t="n"/>
      <c r="ZM262" s="78" t="n">
        <v>26</v>
      </c>
      <c r="ZN262" s="79" t="n"/>
      <c r="ZO262" s="79" t="n"/>
      <c r="ZP262" s="79" t="n"/>
      <c r="ZQ262" s="79" t="n"/>
      <c r="ZR262" s="79" t="n"/>
      <c r="ZS262" s="79" t="n"/>
      <c r="ZT262" s="79" t="n"/>
      <c r="ZU262" s="79" t="n"/>
      <c r="ZV262" s="79" t="n"/>
      <c r="ZW262" s="79" t="n"/>
      <c r="ZX262" s="79" t="n"/>
      <c r="ZY262" s="79" t="n"/>
      <c r="ZZ262" s="79" t="n"/>
      <c r="AAA262" s="79" t="n"/>
      <c r="AAB262" s="79" t="n"/>
      <c r="AAC262" s="79" t="n"/>
      <c r="AAD262" s="79" t="n"/>
      <c r="AAE262" s="79" t="n"/>
      <c r="AAF262" s="79" t="n"/>
      <c r="AAG262" s="79" t="n"/>
      <c r="AAH262" s="79" t="n"/>
      <c r="AAI262" s="79" t="n"/>
      <c r="AAJ262" s="79" t="n"/>
      <c r="AAK262" s="79" t="n"/>
      <c r="AAL262" s="79" t="n"/>
      <c r="AAM262" s="79" t="n"/>
      <c r="AAN262" s="79" t="n"/>
      <c r="AAO262" s="79" t="n"/>
      <c r="AAP262" s="79" t="n"/>
      <c r="AAQ262" s="79" t="n"/>
      <c r="AAR262" s="79" t="n"/>
      <c r="AAS262" s="79" t="n"/>
      <c r="AAT262" s="79" t="n"/>
      <c r="AAU262" s="79" t="n"/>
      <c r="AAV262" s="79" t="n"/>
      <c r="AAW262" s="79" t="n"/>
      <c r="AAX262" s="79" t="n"/>
      <c r="AAY262" s="79" t="n"/>
      <c r="AAZ262" s="79" t="n"/>
      <c r="ABA262" s="79" t="n"/>
      <c r="ABD262" s="78" t="n">
        <v>26</v>
      </c>
      <c r="ABE262" s="79" t="n"/>
      <c r="ABF262" s="79" t="n"/>
      <c r="ABG262" s="79" t="n"/>
      <c r="ABH262" s="79" t="n"/>
      <c r="ABI262" s="79" t="n"/>
      <c r="ABJ262" s="79" t="n"/>
      <c r="ABK262" s="79" t="n"/>
      <c r="ABL262" s="79" t="n"/>
      <c r="ABM262" s="79" t="n"/>
      <c r="ABN262" s="79" t="n"/>
      <c r="ABO262" s="79" t="n"/>
      <c r="ABP262" s="79" t="n"/>
      <c r="ABQ262" s="79" t="n"/>
      <c r="ABR262" s="79" t="n"/>
      <c r="ABS262" s="79" t="n"/>
      <c r="ABT262" s="79" t="n"/>
      <c r="ABU262" s="79" t="n"/>
      <c r="ABV262" s="79" t="n"/>
      <c r="ABW262" s="79" t="n"/>
      <c r="ABX262" s="79" t="n"/>
      <c r="ABY262" s="79" t="n"/>
      <c r="ABZ262" s="79" t="n"/>
      <c r="ACA262" s="79" t="n"/>
      <c r="ACB262" s="79" t="n"/>
      <c r="ACC262" s="79" t="n"/>
      <c r="ACD262" s="79" t="n"/>
      <c r="ACE262" s="79" t="n"/>
      <c r="ACF262" s="79" t="n"/>
      <c r="ACG262" s="79" t="n"/>
      <c r="ACH262" s="79" t="n"/>
      <c r="ACI262" s="79" t="n"/>
      <c r="ACJ262" s="79" t="n"/>
      <c r="ACK262" s="79" t="n"/>
      <c r="ACL262" s="79" t="n"/>
      <c r="ACM262" s="79" t="n"/>
      <c r="ACN262" s="79" t="n"/>
      <c r="ACO262" s="79" t="n"/>
      <c r="ACP262" s="79" t="n"/>
      <c r="ACQ262" s="79" t="n"/>
      <c r="ACR262" s="79" t="n"/>
      <c r="ACU262" s="78" t="n">
        <v>26</v>
      </c>
      <c r="ACV262" s="79" t="n"/>
      <c r="ACW262" s="79" t="n"/>
      <c r="ACX262" s="79" t="n"/>
      <c r="ACY262" s="79" t="n"/>
      <c r="ACZ262" s="79" t="n"/>
      <c r="ADA262" s="79" t="n"/>
      <c r="ADB262" s="79" t="n"/>
      <c r="ADC262" s="79" t="n"/>
      <c r="ADD262" s="79" t="n"/>
      <c r="ADE262" s="79" t="n"/>
      <c r="ADF262" s="79" t="n"/>
      <c r="ADG262" s="79" t="n"/>
      <c r="ADH262" s="79" t="n"/>
      <c r="ADI262" s="79" t="n"/>
      <c r="ADJ262" s="79" t="n"/>
      <c r="ADK262" s="79" t="n"/>
      <c r="ADL262" s="79" t="n"/>
      <c r="ADM262" s="79" t="n"/>
      <c r="ADN262" s="79" t="n"/>
      <c r="ADO262" s="79" t="n"/>
      <c r="ADP262" s="79" t="n"/>
      <c r="ADQ262" s="79" t="n"/>
      <c r="ADR262" s="79" t="n"/>
      <c r="ADS262" s="79" t="n"/>
      <c r="ADT262" s="79" t="n"/>
      <c r="ADU262" s="79" t="n"/>
      <c r="ADV262" s="79" t="n"/>
      <c r="ADW262" s="79" t="n"/>
      <c r="ADX262" s="79" t="n"/>
      <c r="ADY262" s="79" t="n"/>
      <c r="ADZ262" s="79" t="n"/>
      <c r="AEA262" s="79" t="n"/>
      <c r="AEB262" s="79" t="n"/>
      <c r="AEC262" s="79" t="n"/>
      <c r="AED262" s="79" t="n"/>
      <c r="AEE262" s="79" t="n"/>
      <c r="AEF262" s="79" t="n"/>
      <c r="AEG262" s="79" t="n"/>
      <c r="AEH262" s="79" t="n"/>
      <c r="AEI262" s="79" t="n"/>
      <c r="AEL262" s="78" t="n">
        <v>26</v>
      </c>
      <c r="AEM262" s="79" t="n"/>
      <c r="AEN262" s="79" t="n"/>
      <c r="AEO262" s="79" t="n"/>
      <c r="AEP262" s="79" t="n"/>
      <c r="AEQ262" s="79" t="n"/>
      <c r="AER262" s="79" t="n"/>
      <c r="AES262" s="79" t="n"/>
      <c r="AET262" s="79" t="n"/>
      <c r="AEU262" s="79" t="n"/>
      <c r="AEV262" s="79" t="n"/>
      <c r="AEW262" s="79" t="n"/>
      <c r="AEX262" s="79" t="n"/>
      <c r="AEY262" s="79" t="n"/>
      <c r="AEZ262" s="79" t="n"/>
      <c r="AFA262" s="79" t="n"/>
      <c r="AFB262" s="79" t="n"/>
      <c r="AFC262" s="79" t="n"/>
      <c r="AFD262" s="79" t="n"/>
      <c r="AFE262" s="79" t="n"/>
      <c r="AFF262" s="79" t="n"/>
      <c r="AFG262" s="79" t="n"/>
      <c r="AFH262" s="79" t="n"/>
      <c r="AFI262" s="79" t="n"/>
      <c r="AFJ262" s="79" t="n"/>
      <c r="AFK262" s="79" t="n"/>
      <c r="AFL262" s="79" t="n"/>
      <c r="AFM262" s="79" t="n"/>
      <c r="AFN262" s="79" t="n"/>
      <c r="AFO262" s="79" t="n"/>
      <c r="AFP262" s="79" t="n"/>
      <c r="AFQ262" s="79" t="n"/>
      <c r="AFR262" s="79" t="n"/>
      <c r="AFS262" s="79" t="n"/>
      <c r="AFT262" s="79" t="n"/>
      <c r="AFU262" s="79" t="n"/>
      <c r="AFV262" s="79" t="n"/>
      <c r="AFW262" s="79" t="n"/>
      <c r="AFX262" s="79" t="n"/>
      <c r="AFY262" s="79" t="n"/>
      <c r="AFZ262" s="79" t="n"/>
    </row>
    <row r="263">
      <c r="A263" s="78" t="n">
        <v>27</v>
      </c>
      <c r="B263" s="79" t="n"/>
      <c r="C263" s="79" t="n"/>
      <c r="D263" s="79" t="n"/>
      <c r="E263" s="79" t="n"/>
      <c r="F263" s="79" t="n"/>
      <c r="G263" s="79" t="n"/>
      <c r="H263" s="79" t="n"/>
      <c r="I263" s="79" t="n"/>
      <c r="J263" s="79" t="n"/>
      <c r="K263" s="79" t="n"/>
      <c r="L263" s="79" t="n"/>
      <c r="M263" s="79" t="n"/>
      <c r="N263" s="79" t="n"/>
      <c r="O263" s="79" t="n"/>
      <c r="P263" s="79" t="n"/>
      <c r="Q263" s="79" t="n"/>
      <c r="R263" s="79" t="n"/>
      <c r="S263" s="79" t="n"/>
      <c r="T263" s="79" t="n"/>
      <c r="U263" s="79" t="n"/>
      <c r="V263" s="79" t="n"/>
      <c r="W263" s="79" t="n"/>
      <c r="X263" s="79" t="n"/>
      <c r="Y263" s="79" t="n"/>
      <c r="Z263" s="79" t="n"/>
      <c r="AA263" s="79" t="n"/>
      <c r="AB263" s="79" t="n"/>
      <c r="AC263" s="79" t="n"/>
      <c r="AD263" s="79" t="n"/>
      <c r="AE263" s="79" t="n"/>
      <c r="AF263" s="79" t="n"/>
      <c r="AG263" s="79" t="n"/>
      <c r="AH263" s="79" t="n"/>
      <c r="AI263" s="79" t="n"/>
      <c r="AJ263" s="79" t="n"/>
      <c r="AK263" s="79" t="n"/>
      <c r="AL263" s="79" t="n"/>
      <c r="AM263" s="79" t="n"/>
      <c r="AN263" s="79" t="n"/>
      <c r="AO263" s="79" t="n"/>
      <c r="AR263" s="78" t="n">
        <v>27</v>
      </c>
      <c r="AS263" s="79" t="n"/>
      <c r="AT263" s="79" t="n"/>
      <c r="AU263" s="79" t="n"/>
      <c r="AV263" s="79" t="n"/>
      <c r="AW263" s="79" t="n"/>
      <c r="AX263" s="79" t="n"/>
      <c r="AY263" s="79" t="n"/>
      <c r="AZ263" s="79" t="n"/>
      <c r="BA263" s="79" t="n"/>
      <c r="BB263" s="79" t="n"/>
      <c r="BC263" s="79" t="n"/>
      <c r="BD263" s="79" t="n"/>
      <c r="BE263" s="79" t="n"/>
      <c r="BF263" s="79" t="n"/>
      <c r="BG263" s="79" t="n"/>
      <c r="BH263" s="79" t="n"/>
      <c r="BI263" s="79" t="n"/>
      <c r="BJ263" s="79" t="n"/>
      <c r="BK263" s="79" t="n"/>
      <c r="BL263" s="79" t="n"/>
      <c r="BM263" s="79" t="n"/>
      <c r="BN263" s="79" t="n"/>
      <c r="BO263" s="79" t="n"/>
      <c r="BP263" s="79" t="n"/>
      <c r="BQ263" s="79" t="n"/>
      <c r="BR263" s="79" t="n"/>
      <c r="BS263" s="79" t="n"/>
      <c r="BT263" s="79" t="n"/>
      <c r="BU263" s="79" t="n"/>
      <c r="BV263" s="79" t="n"/>
      <c r="BW263" s="79" t="n"/>
      <c r="BX263" s="79" t="n"/>
      <c r="BY263" s="79" t="n"/>
      <c r="BZ263" s="79" t="n"/>
      <c r="CA263" s="79" t="n"/>
      <c r="CB263" s="79" t="n"/>
      <c r="CC263" s="79" t="n"/>
      <c r="CD263" s="79" t="n"/>
      <c r="CE263" s="79" t="n"/>
      <c r="CF263" s="79" t="n"/>
      <c r="CI263" s="78" t="n">
        <v>27</v>
      </c>
      <c r="CJ263" s="79" t="n"/>
      <c r="CK263" s="79" t="n"/>
      <c r="CL263" s="79" t="n"/>
      <c r="CM263" s="79" t="n"/>
      <c r="CN263" s="79" t="n"/>
      <c r="CO263" s="79" t="n"/>
      <c r="CP263" s="79" t="n"/>
      <c r="CQ263" s="79" t="n"/>
      <c r="CR263" s="79" t="n"/>
      <c r="CS263" s="79" t="n"/>
      <c r="CT263" s="79" t="n"/>
      <c r="CU263" s="79" t="n"/>
      <c r="CV263" s="79" t="n"/>
      <c r="CW263" s="79" t="n"/>
      <c r="CX263" s="79" t="n"/>
      <c r="CY263" s="79" t="n"/>
      <c r="CZ263" s="79" t="n"/>
      <c r="DA263" s="79" t="n"/>
      <c r="DB263" s="79" t="n"/>
      <c r="DC263" s="79" t="n"/>
      <c r="DD263" s="79" t="n"/>
      <c r="DE263" s="79" t="n"/>
      <c r="DF263" s="79" t="n"/>
      <c r="DG263" s="79" t="n"/>
      <c r="DH263" s="79" t="n"/>
      <c r="DI263" s="79" t="n"/>
      <c r="DJ263" s="79" t="n"/>
      <c r="DK263" s="79" t="n"/>
      <c r="DL263" s="79" t="n"/>
      <c r="DM263" s="79" t="n"/>
      <c r="DN263" s="79" t="n"/>
      <c r="DO263" s="79" t="n"/>
      <c r="DP263" s="79" t="n"/>
      <c r="DQ263" s="79" t="n"/>
      <c r="DR263" s="79" t="n"/>
      <c r="DS263" s="79" t="n"/>
      <c r="DT263" s="79" t="n"/>
      <c r="DU263" s="79" t="n"/>
      <c r="DV263" s="79" t="n"/>
      <c r="DW263" s="79" t="n"/>
      <c r="DZ263" s="78" t="n">
        <v>27</v>
      </c>
      <c r="EA263" s="79" t="n"/>
      <c r="EB263" s="79" t="n"/>
      <c r="EC263" s="79" t="n"/>
      <c r="ED263" s="79" t="n"/>
      <c r="EE263" s="79" t="n"/>
      <c r="EF263" s="79" t="n"/>
      <c r="EG263" s="79" t="n"/>
      <c r="EH263" s="79" t="n"/>
      <c r="EI263" s="79" t="n"/>
      <c r="EJ263" s="79" t="n"/>
      <c r="EK263" s="79" t="n"/>
      <c r="EL263" s="79" t="n"/>
      <c r="EM263" s="79" t="n"/>
      <c r="EN263" s="79" t="n"/>
      <c r="EO263" s="79" t="n"/>
      <c r="EP263" s="79" t="n"/>
      <c r="EQ263" s="79" t="n"/>
      <c r="ER263" s="79" t="n"/>
      <c r="ES263" s="79" t="n"/>
      <c r="ET263" s="79" t="n"/>
      <c r="EU263" s="79" t="n"/>
      <c r="EV263" s="79" t="n"/>
      <c r="EW263" s="79" t="n"/>
      <c r="EX263" s="79" t="n"/>
      <c r="EY263" s="79" t="n"/>
      <c r="EZ263" s="79" t="n"/>
      <c r="FA263" s="79" t="n"/>
      <c r="FB263" s="79" t="n"/>
      <c r="FC263" s="79" t="n"/>
      <c r="FD263" s="79" t="n"/>
      <c r="FE263" s="79" t="n"/>
      <c r="FF263" s="79" t="n"/>
      <c r="FG263" s="79" t="n"/>
      <c r="FH263" s="79" t="n"/>
      <c r="FI263" s="79" t="n"/>
      <c r="FJ263" s="79" t="n"/>
      <c r="FK263" s="79" t="n"/>
      <c r="FL263" s="79" t="n"/>
      <c r="FM263" s="79" t="n"/>
      <c r="FN263" s="79" t="n"/>
      <c r="FQ263" s="78" t="n">
        <v>27</v>
      </c>
      <c r="FR263" s="79" t="n"/>
      <c r="FS263" s="79" t="n"/>
      <c r="FT263" s="79" t="n"/>
      <c r="FU263" s="79" t="n"/>
      <c r="FV263" s="79" t="n"/>
      <c r="FW263" s="79" t="n"/>
      <c r="FX263" s="79" t="n"/>
      <c r="FY263" s="79" t="n"/>
      <c r="FZ263" s="79" t="n"/>
      <c r="GA263" s="79" t="n"/>
      <c r="GB263" s="79" t="n"/>
      <c r="GC263" s="79" t="n"/>
      <c r="GD263" s="79" t="n"/>
      <c r="GE263" s="79" t="n"/>
      <c r="GF263" s="79" t="n"/>
      <c r="GG263" s="79" t="n"/>
      <c r="GH263" s="79" t="n"/>
      <c r="GI263" s="79" t="n"/>
      <c r="GJ263" s="79" t="n"/>
      <c r="GK263" s="79" t="n"/>
      <c r="GL263" s="79" t="n"/>
      <c r="GM263" s="79" t="n"/>
      <c r="GN263" s="79" t="n"/>
      <c r="GO263" s="79" t="n"/>
      <c r="GP263" s="79" t="n"/>
      <c r="GQ263" s="79" t="n"/>
      <c r="GR263" s="79" t="n"/>
      <c r="GS263" s="79" t="n"/>
      <c r="GT263" s="79" t="n"/>
      <c r="GU263" s="79" t="n"/>
      <c r="GV263" s="79" t="n"/>
      <c r="GW263" s="79" t="n"/>
      <c r="GX263" s="79" t="n"/>
      <c r="GY263" s="79" t="n"/>
      <c r="GZ263" s="79" t="n"/>
      <c r="HA263" s="79" t="n"/>
      <c r="HB263" s="79" t="n"/>
      <c r="HC263" s="79" t="n"/>
      <c r="HD263" s="79" t="n"/>
      <c r="HE263" s="79" t="n"/>
      <c r="HH263" s="78" t="n">
        <v>27</v>
      </c>
      <c r="HI263" s="79" t="n"/>
      <c r="HJ263" s="79" t="n"/>
      <c r="HK263" s="79" t="n"/>
      <c r="HL263" s="79" t="n"/>
      <c r="HM263" s="79" t="n"/>
      <c r="HN263" s="79" t="n"/>
      <c r="HO263" s="79" t="n"/>
      <c r="HP263" s="79" t="n"/>
      <c r="HQ263" s="79" t="n"/>
      <c r="HR263" s="79" t="n"/>
      <c r="HS263" s="79" t="n"/>
      <c r="HT263" s="79" t="n"/>
      <c r="HU263" s="79" t="n"/>
      <c r="HV263" s="79" t="n"/>
      <c r="HW263" s="79" t="n"/>
      <c r="HX263" s="79" t="n"/>
      <c r="HY263" s="79" t="n"/>
      <c r="HZ263" s="79" t="n"/>
      <c r="IA263" s="79" t="n"/>
      <c r="IB263" s="79" t="n"/>
      <c r="IC263" s="79" t="n"/>
      <c r="ID263" s="79" t="n"/>
      <c r="IE263" s="79" t="n"/>
      <c r="IF263" s="79" t="n"/>
      <c r="IG263" s="79" t="n"/>
      <c r="IH263" s="79" t="n"/>
      <c r="II263" s="79" t="n"/>
      <c r="IJ263" s="79" t="n"/>
      <c r="IK263" s="79" t="n"/>
      <c r="IL263" s="79" t="n"/>
      <c r="IM263" s="79" t="n"/>
      <c r="IN263" s="79" t="n"/>
      <c r="IO263" s="79" t="n"/>
      <c r="IP263" s="79" t="n"/>
      <c r="IQ263" s="79" t="n"/>
      <c r="IR263" s="79" t="n"/>
      <c r="IS263" s="79" t="n"/>
      <c r="IT263" s="79" t="n"/>
      <c r="IU263" s="79" t="n"/>
      <c r="IV263" s="79" t="n"/>
      <c r="IY263" s="78" t="n">
        <v>27</v>
      </c>
      <c r="IZ263" s="79" t="n"/>
      <c r="JA263" s="79" t="n"/>
      <c r="JB263" s="79" t="n"/>
      <c r="JC263" s="79" t="n"/>
      <c r="JD263" s="79" t="n"/>
      <c r="JE263" s="79" t="n"/>
      <c r="JF263" s="79" t="n"/>
      <c r="JG263" s="79" t="n"/>
      <c r="JH263" s="79" t="n"/>
      <c r="JI263" s="79" t="n"/>
      <c r="JJ263" s="79" t="n"/>
      <c r="JK263" s="79" t="n"/>
      <c r="JL263" s="79" t="n"/>
      <c r="JM263" s="79" t="n"/>
      <c r="JN263" s="79" t="n"/>
      <c r="JO263" s="79" t="n"/>
      <c r="JP263" s="79" t="n"/>
      <c r="JQ263" s="79" t="n"/>
      <c r="JR263" s="79" t="n"/>
      <c r="JS263" s="79" t="n"/>
      <c r="JT263" s="79" t="n"/>
      <c r="JU263" s="79" t="n"/>
      <c r="JV263" s="79" t="n"/>
      <c r="JW263" s="79" t="n"/>
      <c r="JX263" s="79" t="n"/>
      <c r="JY263" s="79" t="n"/>
      <c r="JZ263" s="79" t="n"/>
      <c r="KA263" s="79" t="n"/>
      <c r="KB263" s="79" t="n"/>
      <c r="KC263" s="79" t="n"/>
      <c r="KD263" s="79" t="n"/>
      <c r="KE263" s="79" t="n"/>
      <c r="KF263" s="79" t="n"/>
      <c r="KG263" s="79" t="n"/>
      <c r="KH263" s="79" t="n"/>
      <c r="KI263" s="79" t="n"/>
      <c r="KJ263" s="79" t="n"/>
      <c r="KK263" s="79" t="n"/>
      <c r="KL263" s="79" t="n"/>
      <c r="KM263" s="79" t="n"/>
      <c r="KP263" s="78" t="n">
        <v>27</v>
      </c>
      <c r="KQ263" s="79" t="n"/>
      <c r="KR263" s="79" t="n"/>
      <c r="KS263" s="79" t="n"/>
      <c r="KT263" s="79" t="n"/>
      <c r="KU263" s="79" t="n"/>
      <c r="KV263" s="79" t="n"/>
      <c r="KW263" s="79" t="n"/>
      <c r="KX263" s="79" t="n"/>
      <c r="KY263" s="79" t="n"/>
      <c r="KZ263" s="79" t="n"/>
      <c r="LA263" s="79" t="n"/>
      <c r="LB263" s="79" t="n"/>
      <c r="LC263" s="79" t="n"/>
      <c r="LD263" s="79" t="n"/>
      <c r="LE263" s="79" t="n"/>
      <c r="LF263" s="79" t="n"/>
      <c r="LG263" s="79" t="n"/>
      <c r="LH263" s="79" t="n"/>
      <c r="LI263" s="79" t="n"/>
      <c r="LJ263" s="79" t="n"/>
      <c r="LK263" s="79" t="n"/>
      <c r="LL263" s="79" t="n"/>
      <c r="LM263" s="79" t="n"/>
      <c r="LN263" s="79" t="n"/>
      <c r="LO263" s="79" t="n"/>
      <c r="LP263" s="79" t="n"/>
      <c r="LQ263" s="79" t="n"/>
      <c r="LR263" s="79" t="n"/>
      <c r="LS263" s="79" t="n"/>
      <c r="LT263" s="79" t="n"/>
      <c r="LU263" s="79" t="n"/>
      <c r="LV263" s="79" t="n"/>
      <c r="LW263" s="79" t="n"/>
      <c r="LX263" s="79" t="n"/>
      <c r="LY263" s="79" t="n"/>
      <c r="LZ263" s="79" t="n"/>
      <c r="MA263" s="79" t="n"/>
      <c r="MB263" s="79" t="n"/>
      <c r="MC263" s="79" t="n"/>
      <c r="MD263" s="79" t="n"/>
      <c r="MG263" s="78" t="n">
        <v>27</v>
      </c>
      <c r="MH263" s="79" t="n"/>
      <c r="MI263" s="79" t="n"/>
      <c r="MJ263" s="79" t="n"/>
      <c r="MK263" s="79" t="n"/>
      <c r="ML263" s="79" t="n"/>
      <c r="MM263" s="79" t="n"/>
      <c r="MN263" s="79" t="n"/>
      <c r="MO263" s="79" t="n"/>
      <c r="MP263" s="79" t="n"/>
      <c r="MQ263" s="79" t="n"/>
      <c r="MR263" s="79" t="n"/>
      <c r="MS263" s="79" t="n"/>
      <c r="MT263" s="79" t="n"/>
      <c r="MU263" s="79" t="n"/>
      <c r="MV263" s="79" t="n"/>
      <c r="MW263" s="79" t="n"/>
      <c r="MX263" s="79" t="n"/>
      <c r="MY263" s="79" t="n"/>
      <c r="MZ263" s="79" t="n"/>
      <c r="NA263" s="79" t="n"/>
      <c r="NB263" s="79" t="n"/>
      <c r="NC263" s="79" t="n"/>
      <c r="ND263" s="79" t="n"/>
      <c r="NE263" s="79" t="n"/>
      <c r="NF263" s="79" t="n"/>
      <c r="NG263" s="79" t="n"/>
      <c r="NH263" s="79" t="n"/>
      <c r="NI263" s="79" t="n"/>
      <c r="NJ263" s="79" t="n"/>
      <c r="NK263" s="79" t="n"/>
      <c r="NL263" s="79" t="n"/>
      <c r="NM263" s="79" t="n"/>
      <c r="NN263" s="79" t="n"/>
      <c r="NO263" s="79" t="n"/>
      <c r="NP263" s="79" t="n"/>
      <c r="NQ263" s="79" t="n"/>
      <c r="NR263" s="79" t="n"/>
      <c r="NS263" s="79" t="n"/>
      <c r="NT263" s="79" t="n"/>
      <c r="NU263" s="79" t="n"/>
      <c r="NX263" s="78" t="n">
        <v>27</v>
      </c>
      <c r="NY263" s="79" t="n"/>
      <c r="NZ263" s="79" t="n"/>
      <c r="OA263" s="79" t="n"/>
      <c r="OB263" s="79" t="n"/>
      <c r="OC263" s="79" t="n"/>
      <c r="OD263" s="79" t="n"/>
      <c r="OE263" s="79" t="n"/>
      <c r="OF263" s="79" t="n"/>
      <c r="OG263" s="79" t="n"/>
      <c r="OH263" s="79" t="n"/>
      <c r="OI263" s="79" t="n"/>
      <c r="OJ263" s="79" t="n"/>
      <c r="OK263" s="79" t="n"/>
      <c r="OL263" s="79" t="n"/>
      <c r="OM263" s="79" t="n"/>
      <c r="ON263" s="79" t="n"/>
      <c r="OO263" s="79" t="n"/>
      <c r="OP263" s="79" t="n"/>
      <c r="OQ263" s="79" t="n"/>
      <c r="OR263" s="79" t="n"/>
      <c r="OS263" s="79" t="n"/>
      <c r="OT263" s="79" t="n"/>
      <c r="OU263" s="79" t="n"/>
      <c r="OV263" s="79" t="n"/>
      <c r="OW263" s="79" t="n"/>
      <c r="OX263" s="79" t="n"/>
      <c r="OY263" s="79" t="n"/>
      <c r="OZ263" s="79" t="n"/>
      <c r="PA263" s="79" t="n"/>
      <c r="PB263" s="79" t="n"/>
      <c r="PC263" s="79" t="n"/>
      <c r="PD263" s="79" t="n"/>
      <c r="PE263" s="79" t="n"/>
      <c r="PF263" s="79" t="n"/>
      <c r="PG263" s="79" t="n"/>
      <c r="PH263" s="79" t="n"/>
      <c r="PI263" s="79" t="n"/>
      <c r="PJ263" s="79" t="n"/>
      <c r="PK263" s="79" t="n"/>
      <c r="PL263" s="79" t="n"/>
      <c r="PO263" s="78" t="n">
        <v>27</v>
      </c>
      <c r="PP263" s="79" t="n"/>
      <c r="PQ263" s="79" t="n"/>
      <c r="PR263" s="79" t="n"/>
      <c r="PS263" s="79" t="n"/>
      <c r="PT263" s="79" t="n"/>
      <c r="PU263" s="79" t="n"/>
      <c r="PV263" s="79" t="n"/>
      <c r="PW263" s="79" t="n"/>
      <c r="PX263" s="79" t="n"/>
      <c r="PY263" s="79" t="n"/>
      <c r="PZ263" s="79" t="n"/>
      <c r="QA263" s="79" t="n"/>
      <c r="QB263" s="79" t="n"/>
      <c r="QC263" s="79" t="n"/>
      <c r="QD263" s="79" t="n"/>
      <c r="QE263" s="79" t="n"/>
      <c r="QF263" s="79" t="n"/>
      <c r="QG263" s="79" t="n"/>
      <c r="QH263" s="79" t="n"/>
      <c r="QI263" s="79" t="n"/>
      <c r="QJ263" s="79" t="n"/>
      <c r="QK263" s="79" t="n"/>
      <c r="QL263" s="79" t="n"/>
      <c r="QM263" s="79" t="n"/>
      <c r="QN263" s="79" t="n"/>
      <c r="QO263" s="79" t="n"/>
      <c r="QP263" s="79" t="n"/>
      <c r="QQ263" s="79" t="n"/>
      <c r="QR263" s="79" t="n"/>
      <c r="QS263" s="79" t="n"/>
      <c r="QT263" s="79" t="n"/>
      <c r="QU263" s="79" t="n"/>
      <c r="QV263" s="79" t="n"/>
      <c r="QW263" s="79" t="n"/>
      <c r="QX263" s="79" t="n"/>
      <c r="QY263" s="79" t="n"/>
      <c r="QZ263" s="79" t="n"/>
      <c r="RA263" s="79" t="n"/>
      <c r="RB263" s="79" t="n"/>
      <c r="RC263" s="79" t="n"/>
      <c r="RF263" s="78" t="n">
        <v>27</v>
      </c>
      <c r="RG263" s="79" t="n"/>
      <c r="RH263" s="79" t="n"/>
      <c r="RI263" s="79" t="n"/>
      <c r="RJ263" s="79" t="n"/>
      <c r="RK263" s="79" t="n"/>
      <c r="RL263" s="79" t="n"/>
      <c r="RM263" s="79" t="n"/>
      <c r="RN263" s="79" t="n"/>
      <c r="RO263" s="79" t="n"/>
      <c r="RP263" s="79" t="n"/>
      <c r="RQ263" s="79" t="n"/>
      <c r="RR263" s="79" t="n"/>
      <c r="RS263" s="79" t="n"/>
      <c r="RT263" s="79" t="n"/>
      <c r="RU263" s="79" t="n"/>
      <c r="RV263" s="79" t="n"/>
      <c r="RW263" s="79" t="n"/>
      <c r="RX263" s="79" t="n"/>
      <c r="RY263" s="79" t="n"/>
      <c r="RZ263" s="79" t="n"/>
      <c r="SA263" s="79" t="n"/>
      <c r="SB263" s="79" t="n"/>
      <c r="SC263" s="79" t="n"/>
      <c r="SD263" s="79" t="n"/>
      <c r="SE263" s="79" t="n"/>
      <c r="SF263" s="79" t="n"/>
      <c r="SG263" s="79" t="n"/>
      <c r="SH263" s="79" t="n"/>
      <c r="SI263" s="79" t="n"/>
      <c r="SJ263" s="79" t="n"/>
      <c r="SK263" s="79" t="n"/>
      <c r="SL263" s="79" t="n"/>
      <c r="SM263" s="79" t="n"/>
      <c r="SN263" s="79" t="n"/>
      <c r="SO263" s="79" t="n"/>
      <c r="SP263" s="79" t="n"/>
      <c r="SQ263" s="79" t="n"/>
      <c r="SR263" s="79" t="n"/>
      <c r="SS263" s="79" t="n"/>
      <c r="ST263" s="79" t="n"/>
      <c r="SW263" s="78" t="n">
        <v>27</v>
      </c>
      <c r="SX263" s="79" t="n"/>
      <c r="SY263" s="79" t="n"/>
      <c r="SZ263" s="79" t="n"/>
      <c r="TA263" s="79" t="n"/>
      <c r="TB263" s="79" t="n"/>
      <c r="TC263" s="79" t="n"/>
      <c r="TD263" s="79" t="n"/>
      <c r="TE263" s="79" t="n"/>
      <c r="TF263" s="79" t="n"/>
      <c r="TG263" s="79" t="n"/>
      <c r="TH263" s="79" t="n"/>
      <c r="TI263" s="79" t="n"/>
      <c r="TJ263" s="79" t="n"/>
      <c r="TK263" s="79" t="n"/>
      <c r="TL263" s="79" t="n"/>
      <c r="TM263" s="79" t="n"/>
      <c r="TN263" s="79" t="n"/>
      <c r="TO263" s="79" t="n"/>
      <c r="TP263" s="79" t="n"/>
      <c r="TQ263" s="79" t="n"/>
      <c r="TR263" s="79" t="n"/>
      <c r="TS263" s="79" t="n"/>
      <c r="TT263" s="79" t="n"/>
      <c r="TU263" s="79" t="n"/>
      <c r="TV263" s="79" t="n"/>
      <c r="TW263" s="79" t="n"/>
      <c r="TX263" s="79" t="n"/>
      <c r="TY263" s="79" t="n"/>
      <c r="TZ263" s="79" t="n"/>
      <c r="UA263" s="79" t="n"/>
      <c r="UB263" s="79" t="n"/>
      <c r="UC263" s="79" t="n"/>
      <c r="UD263" s="79" t="n"/>
      <c r="UE263" s="79" t="n"/>
      <c r="UF263" s="79" t="n"/>
      <c r="UG263" s="79" t="n"/>
      <c r="UH263" s="79" t="n"/>
      <c r="UI263" s="79" t="n"/>
      <c r="UJ263" s="79" t="n"/>
      <c r="UK263" s="79" t="n"/>
      <c r="UN263" s="78" t="n">
        <v>27</v>
      </c>
      <c r="UO263" s="79" t="n"/>
      <c r="UP263" s="79" t="n"/>
      <c r="UQ263" s="79" t="n"/>
      <c r="UR263" s="79" t="n"/>
      <c r="US263" s="79" t="n"/>
      <c r="UT263" s="79" t="n"/>
      <c r="UU263" s="79" t="n"/>
      <c r="UV263" s="79" t="n"/>
      <c r="UW263" s="79" t="n"/>
      <c r="UX263" s="79" t="n"/>
      <c r="UY263" s="79" t="n"/>
      <c r="UZ263" s="79" t="n"/>
      <c r="VA263" s="79" t="n"/>
      <c r="VB263" s="79" t="n"/>
      <c r="VC263" s="79" t="n"/>
      <c r="VD263" s="79" t="n"/>
      <c r="VE263" s="79" t="n"/>
      <c r="VF263" s="79" t="n"/>
      <c r="VG263" s="79" t="n"/>
      <c r="VH263" s="79" t="n"/>
      <c r="VI263" s="79" t="n"/>
      <c r="VJ263" s="79" t="n"/>
      <c r="VK263" s="79" t="n"/>
      <c r="VL263" s="79" t="n"/>
      <c r="VM263" s="79" t="n"/>
      <c r="VN263" s="79" t="n"/>
      <c r="VO263" s="79" t="n"/>
      <c r="VP263" s="79" t="n"/>
      <c r="VQ263" s="79" t="n"/>
      <c r="VR263" s="79" t="n"/>
      <c r="VS263" s="79" t="n"/>
      <c r="VT263" s="79" t="n"/>
      <c r="VU263" s="79" t="n"/>
      <c r="VV263" s="79" t="n"/>
      <c r="VW263" s="79" t="n"/>
      <c r="VX263" s="79" t="n"/>
      <c r="VY263" s="79" t="n"/>
      <c r="VZ263" s="79" t="n"/>
      <c r="WA263" s="79" t="n"/>
      <c r="WB263" s="79" t="n"/>
      <c r="WE263" s="78" t="n">
        <v>27</v>
      </c>
      <c r="WF263" s="79" t="n"/>
      <c r="WG263" s="79" t="n"/>
      <c r="WH263" s="79" t="n"/>
      <c r="WI263" s="79" t="n"/>
      <c r="WJ263" s="79" t="n"/>
      <c r="WK263" s="79" t="n"/>
      <c r="WL263" s="79" t="n"/>
      <c r="WM263" s="79" t="n"/>
      <c r="WN263" s="79" t="n"/>
      <c r="WO263" s="79" t="n"/>
      <c r="WP263" s="79" t="n"/>
      <c r="WQ263" s="79" t="n"/>
      <c r="WR263" s="79" t="n"/>
      <c r="WS263" s="79" t="n"/>
      <c r="WT263" s="79" t="n"/>
      <c r="WU263" s="79" t="n"/>
      <c r="WV263" s="79" t="n"/>
      <c r="WW263" s="79" t="n"/>
      <c r="WX263" s="79" t="n"/>
      <c r="WY263" s="79" t="n"/>
      <c r="WZ263" s="79" t="n"/>
      <c r="XA263" s="79" t="n"/>
      <c r="XB263" s="79" t="n"/>
      <c r="XC263" s="79" t="n"/>
      <c r="XD263" s="79" t="n"/>
      <c r="XE263" s="79" t="n"/>
      <c r="XF263" s="79" t="n"/>
      <c r="XG263" s="79" t="n"/>
      <c r="XH263" s="79" t="n"/>
      <c r="XI263" s="79" t="n"/>
      <c r="XJ263" s="79" t="n"/>
      <c r="XK263" s="79" t="n"/>
      <c r="XL263" s="79" t="n"/>
      <c r="XM263" s="79" t="n"/>
      <c r="XN263" s="79" t="n"/>
      <c r="XO263" s="79" t="n"/>
      <c r="XP263" s="79" t="n"/>
      <c r="XQ263" s="79" t="n"/>
      <c r="XR263" s="79" t="n"/>
      <c r="XS263" s="79" t="n"/>
      <c r="XV263" s="78" t="n">
        <v>27</v>
      </c>
      <c r="XW263" s="79" t="n"/>
      <c r="XX263" s="79" t="n"/>
      <c r="XY263" s="79" t="n"/>
      <c r="XZ263" s="79" t="n"/>
      <c r="YA263" s="79" t="n"/>
      <c r="YB263" s="79" t="n"/>
      <c r="YC263" s="79" t="n"/>
      <c r="YD263" s="79" t="n"/>
      <c r="YE263" s="79" t="n"/>
      <c r="YF263" s="79" t="n"/>
      <c r="YG263" s="79" t="n"/>
      <c r="YH263" s="79" t="n"/>
      <c r="YI263" s="79" t="n"/>
      <c r="YJ263" s="79" t="n"/>
      <c r="YK263" s="79" t="n"/>
      <c r="YL263" s="79" t="n"/>
      <c r="YM263" s="79" t="n"/>
      <c r="YN263" s="79" t="n"/>
      <c r="YO263" s="79" t="n"/>
      <c r="YP263" s="79" t="n"/>
      <c r="YQ263" s="79" t="n"/>
      <c r="YR263" s="79" t="n"/>
      <c r="YS263" s="79" t="n"/>
      <c r="YT263" s="79" t="n"/>
      <c r="YU263" s="79" t="n"/>
      <c r="YV263" s="79" t="n"/>
      <c r="YW263" s="79" t="n"/>
      <c r="YX263" s="79" t="n"/>
      <c r="YY263" s="79" t="n"/>
      <c r="YZ263" s="79" t="n"/>
      <c r="ZA263" s="79" t="n"/>
      <c r="ZB263" s="79" t="n"/>
      <c r="ZC263" s="79" t="n"/>
      <c r="ZD263" s="79" t="n"/>
      <c r="ZE263" s="79" t="n"/>
      <c r="ZF263" s="79" t="n"/>
      <c r="ZG263" s="79" t="n"/>
      <c r="ZH263" s="79" t="n"/>
      <c r="ZI263" s="79" t="n"/>
      <c r="ZJ263" s="79" t="n"/>
      <c r="ZM263" s="78" t="n">
        <v>27</v>
      </c>
      <c r="ZN263" s="79" t="n"/>
      <c r="ZO263" s="79" t="n"/>
      <c r="ZP263" s="79" t="n"/>
      <c r="ZQ263" s="79" t="n"/>
      <c r="ZR263" s="79" t="n"/>
      <c r="ZS263" s="79" t="n"/>
      <c r="ZT263" s="79" t="n"/>
      <c r="ZU263" s="79" t="n"/>
      <c r="ZV263" s="79" t="n"/>
      <c r="ZW263" s="79" t="n"/>
      <c r="ZX263" s="79" t="n"/>
      <c r="ZY263" s="79" t="n"/>
      <c r="ZZ263" s="79" t="n"/>
      <c r="AAA263" s="79" t="n"/>
      <c r="AAB263" s="79" t="n"/>
      <c r="AAC263" s="79" t="n"/>
      <c r="AAD263" s="79" t="n"/>
      <c r="AAE263" s="79" t="n"/>
      <c r="AAF263" s="79" t="n"/>
      <c r="AAG263" s="79" t="n"/>
      <c r="AAH263" s="79" t="n"/>
      <c r="AAI263" s="79" t="n"/>
      <c r="AAJ263" s="79" t="n"/>
      <c r="AAK263" s="79" t="n"/>
      <c r="AAL263" s="79" t="n"/>
      <c r="AAM263" s="79" t="n"/>
      <c r="AAN263" s="79" t="n"/>
      <c r="AAO263" s="79" t="n"/>
      <c r="AAP263" s="79" t="n"/>
      <c r="AAQ263" s="79" t="n"/>
      <c r="AAR263" s="79" t="n"/>
      <c r="AAS263" s="79" t="n"/>
      <c r="AAT263" s="79" t="n"/>
      <c r="AAU263" s="79" t="n"/>
      <c r="AAV263" s="79" t="n"/>
      <c r="AAW263" s="79" t="n"/>
      <c r="AAX263" s="79" t="n"/>
      <c r="AAY263" s="79" t="n"/>
      <c r="AAZ263" s="79" t="n"/>
      <c r="ABA263" s="79" t="n"/>
      <c r="ABD263" s="78" t="n">
        <v>27</v>
      </c>
      <c r="ABE263" s="79" t="n"/>
      <c r="ABF263" s="79" t="n"/>
      <c r="ABG263" s="79" t="n"/>
      <c r="ABH263" s="79" t="n"/>
      <c r="ABI263" s="79" t="n"/>
      <c r="ABJ263" s="79" t="n"/>
      <c r="ABK263" s="79" t="n"/>
      <c r="ABL263" s="79" t="n"/>
      <c r="ABM263" s="79" t="n"/>
      <c r="ABN263" s="79" t="n"/>
      <c r="ABO263" s="79" t="n"/>
      <c r="ABP263" s="79" t="n"/>
      <c r="ABQ263" s="79" t="n"/>
      <c r="ABR263" s="79" t="n"/>
      <c r="ABS263" s="79" t="n"/>
      <c r="ABT263" s="79" t="n"/>
      <c r="ABU263" s="79" t="n"/>
      <c r="ABV263" s="79" t="n"/>
      <c r="ABW263" s="79" t="n"/>
      <c r="ABX263" s="79" t="n"/>
      <c r="ABY263" s="79" t="n"/>
      <c r="ABZ263" s="79" t="n"/>
      <c r="ACA263" s="79" t="n"/>
      <c r="ACB263" s="79" t="n"/>
      <c r="ACC263" s="79" t="n"/>
      <c r="ACD263" s="79" t="n"/>
      <c r="ACE263" s="79" t="n"/>
      <c r="ACF263" s="79" t="n"/>
      <c r="ACG263" s="79" t="n"/>
      <c r="ACH263" s="79" t="n"/>
      <c r="ACI263" s="79" t="n"/>
      <c r="ACJ263" s="79" t="n"/>
      <c r="ACK263" s="79" t="n"/>
      <c r="ACL263" s="79" t="n"/>
      <c r="ACM263" s="79" t="n"/>
      <c r="ACN263" s="79" t="n"/>
      <c r="ACO263" s="79" t="n"/>
      <c r="ACP263" s="79" t="n"/>
      <c r="ACQ263" s="79" t="n"/>
      <c r="ACR263" s="79" t="n"/>
      <c r="ACU263" s="78" t="n">
        <v>27</v>
      </c>
      <c r="ACV263" s="79" t="n"/>
      <c r="ACW263" s="79" t="n"/>
      <c r="ACX263" s="79" t="n"/>
      <c r="ACY263" s="79" t="n"/>
      <c r="ACZ263" s="79" t="n"/>
      <c r="ADA263" s="79" t="n"/>
      <c r="ADB263" s="79" t="n"/>
      <c r="ADC263" s="79" t="n"/>
      <c r="ADD263" s="79" t="n"/>
      <c r="ADE263" s="79" t="n"/>
      <c r="ADF263" s="79" t="n"/>
      <c r="ADG263" s="79" t="n"/>
      <c r="ADH263" s="79" t="n"/>
      <c r="ADI263" s="79" t="n"/>
      <c r="ADJ263" s="79" t="n"/>
      <c r="ADK263" s="79" t="n"/>
      <c r="ADL263" s="79" t="n"/>
      <c r="ADM263" s="79" t="n"/>
      <c r="ADN263" s="79" t="n"/>
      <c r="ADO263" s="79" t="n"/>
      <c r="ADP263" s="79" t="n"/>
      <c r="ADQ263" s="79" t="n"/>
      <c r="ADR263" s="79" t="n"/>
      <c r="ADS263" s="79" t="n"/>
      <c r="ADT263" s="79" t="n"/>
      <c r="ADU263" s="79" t="n"/>
      <c r="ADV263" s="79" t="n"/>
      <c r="ADW263" s="79" t="n"/>
      <c r="ADX263" s="79" t="n"/>
      <c r="ADY263" s="79" t="n"/>
      <c r="ADZ263" s="79" t="n"/>
      <c r="AEA263" s="79" t="n"/>
      <c r="AEB263" s="79" t="n"/>
      <c r="AEC263" s="79" t="n"/>
      <c r="AED263" s="79" t="n"/>
      <c r="AEE263" s="79" t="n"/>
      <c r="AEF263" s="79" t="n"/>
      <c r="AEG263" s="79" t="n"/>
      <c r="AEH263" s="79" t="n"/>
      <c r="AEI263" s="79" t="n"/>
      <c r="AEL263" s="78" t="n">
        <v>27</v>
      </c>
      <c r="AEM263" s="79" t="n"/>
      <c r="AEN263" s="79" t="n"/>
      <c r="AEO263" s="79" t="n"/>
      <c r="AEP263" s="79" t="n"/>
      <c r="AEQ263" s="79" t="n"/>
      <c r="AER263" s="79" t="n"/>
      <c r="AES263" s="79" t="n"/>
      <c r="AET263" s="79" t="n"/>
      <c r="AEU263" s="79" t="n"/>
      <c r="AEV263" s="79" t="n"/>
      <c r="AEW263" s="79" t="n"/>
      <c r="AEX263" s="79" t="n"/>
      <c r="AEY263" s="79" t="n"/>
      <c r="AEZ263" s="79" t="n"/>
      <c r="AFA263" s="79" t="n"/>
      <c r="AFB263" s="79" t="n"/>
      <c r="AFC263" s="79" t="n"/>
      <c r="AFD263" s="79" t="n"/>
      <c r="AFE263" s="79" t="n"/>
      <c r="AFF263" s="79" t="n"/>
      <c r="AFG263" s="79" t="n"/>
      <c r="AFH263" s="79" t="n"/>
      <c r="AFI263" s="79" t="n"/>
      <c r="AFJ263" s="79" t="n"/>
      <c r="AFK263" s="79" t="n"/>
      <c r="AFL263" s="79" t="n"/>
      <c r="AFM263" s="79" t="n"/>
      <c r="AFN263" s="79" t="n"/>
      <c r="AFO263" s="79" t="n"/>
      <c r="AFP263" s="79" t="n"/>
      <c r="AFQ263" s="79" t="n"/>
      <c r="AFR263" s="79" t="n"/>
      <c r="AFS263" s="79" t="n"/>
      <c r="AFT263" s="79" t="n"/>
      <c r="AFU263" s="79" t="n"/>
      <c r="AFV263" s="79" t="n"/>
      <c r="AFW263" s="79" t="n"/>
      <c r="AFX263" s="79" t="n"/>
      <c r="AFY263" s="79" t="n"/>
      <c r="AFZ263" s="79" t="n"/>
    </row>
    <row r="264">
      <c r="A264" s="78" t="n">
        <v>28</v>
      </c>
      <c r="B264" s="79" t="n"/>
      <c r="C264" s="79" t="n"/>
      <c r="D264" s="79" t="n"/>
      <c r="E264" s="79" t="n"/>
      <c r="F264" s="79" t="n"/>
      <c r="G264" s="79" t="n"/>
      <c r="H264" s="79" t="n"/>
      <c r="I264" s="79" t="n"/>
      <c r="J264" s="79" t="n"/>
      <c r="K264" s="79" t="n"/>
      <c r="L264" s="79" t="n"/>
      <c r="M264" s="79" t="n"/>
      <c r="N264" s="79" t="n"/>
      <c r="O264" s="79" t="n"/>
      <c r="P264" s="79" t="n"/>
      <c r="Q264" s="79" t="n"/>
      <c r="R264" s="79" t="n"/>
      <c r="S264" s="79" t="n"/>
      <c r="T264" s="79" t="n"/>
      <c r="U264" s="79" t="n"/>
      <c r="V264" s="79" t="n"/>
      <c r="W264" s="79" t="n"/>
      <c r="X264" s="79" t="n"/>
      <c r="Y264" s="79" t="n"/>
      <c r="Z264" s="79" t="n"/>
      <c r="AA264" s="79" t="n"/>
      <c r="AB264" s="79" t="n"/>
      <c r="AC264" s="79" t="n"/>
      <c r="AD264" s="79" t="n"/>
      <c r="AE264" s="79" t="n"/>
      <c r="AF264" s="79" t="n"/>
      <c r="AG264" s="79" t="n"/>
      <c r="AH264" s="79" t="n"/>
      <c r="AI264" s="79" t="n"/>
      <c r="AJ264" s="79" t="n"/>
      <c r="AK264" s="79" t="n"/>
      <c r="AL264" s="79" t="n"/>
      <c r="AM264" s="79" t="n"/>
      <c r="AN264" s="79" t="n"/>
      <c r="AO264" s="79" t="n"/>
      <c r="AR264" s="78" t="n">
        <v>28</v>
      </c>
      <c r="AS264" s="79" t="n"/>
      <c r="AT264" s="79" t="n"/>
      <c r="AU264" s="79" t="n"/>
      <c r="AV264" s="79" t="n"/>
      <c r="AW264" s="79" t="n"/>
      <c r="AX264" s="79" t="n"/>
      <c r="AY264" s="79" t="n"/>
      <c r="AZ264" s="79" t="n"/>
      <c r="BA264" s="79" t="n"/>
      <c r="BB264" s="79" t="n"/>
      <c r="BC264" s="79" t="n"/>
      <c r="BD264" s="79" t="n"/>
      <c r="BE264" s="79" t="n"/>
      <c r="BF264" s="79" t="n"/>
      <c r="BG264" s="79" t="n"/>
      <c r="BH264" s="79" t="n"/>
      <c r="BI264" s="79" t="n"/>
      <c r="BJ264" s="79" t="n"/>
      <c r="BK264" s="79" t="n"/>
      <c r="BL264" s="79" t="n"/>
      <c r="BM264" s="79" t="n"/>
      <c r="BN264" s="79" t="n"/>
      <c r="BO264" s="79" t="n"/>
      <c r="BP264" s="79" t="n"/>
      <c r="BQ264" s="79" t="n"/>
      <c r="BR264" s="79" t="n"/>
      <c r="BS264" s="79" t="n"/>
      <c r="BT264" s="79" t="n"/>
      <c r="BU264" s="79" t="n"/>
      <c r="BV264" s="79" t="n"/>
      <c r="BW264" s="79" t="n"/>
      <c r="BX264" s="79" t="n"/>
      <c r="BY264" s="79" t="n"/>
      <c r="BZ264" s="79" t="n"/>
      <c r="CA264" s="79" t="n"/>
      <c r="CB264" s="79" t="n"/>
      <c r="CC264" s="79" t="n"/>
      <c r="CD264" s="79" t="n"/>
      <c r="CE264" s="79" t="n"/>
      <c r="CF264" s="79" t="n"/>
      <c r="CI264" s="78" t="n">
        <v>28</v>
      </c>
      <c r="CJ264" s="79" t="n"/>
      <c r="CK264" s="79" t="n"/>
      <c r="CL264" s="79" t="n"/>
      <c r="CM264" s="79" t="n"/>
      <c r="CN264" s="79" t="n"/>
      <c r="CO264" s="79" t="n"/>
      <c r="CP264" s="79" t="n"/>
      <c r="CQ264" s="79" t="n"/>
      <c r="CR264" s="79" t="n"/>
      <c r="CS264" s="79" t="n"/>
      <c r="CT264" s="79" t="n"/>
      <c r="CU264" s="79" t="n"/>
      <c r="CV264" s="79" t="n"/>
      <c r="CW264" s="79" t="n"/>
      <c r="CX264" s="79" t="n"/>
      <c r="CY264" s="79" t="n"/>
      <c r="CZ264" s="79" t="n"/>
      <c r="DA264" s="79" t="n"/>
      <c r="DB264" s="79" t="n"/>
      <c r="DC264" s="79" t="n"/>
      <c r="DD264" s="79" t="n"/>
      <c r="DE264" s="79" t="n"/>
      <c r="DF264" s="79" t="n"/>
      <c r="DG264" s="79" t="n"/>
      <c r="DH264" s="79" t="n"/>
      <c r="DI264" s="79" t="n"/>
      <c r="DJ264" s="79" t="n"/>
      <c r="DK264" s="79" t="n"/>
      <c r="DL264" s="79" t="n"/>
      <c r="DM264" s="79" t="n"/>
      <c r="DN264" s="79" t="n"/>
      <c r="DO264" s="79" t="n"/>
      <c r="DP264" s="79" t="n"/>
      <c r="DQ264" s="79" t="n"/>
      <c r="DR264" s="79" t="n"/>
      <c r="DS264" s="79" t="n"/>
      <c r="DT264" s="79" t="n"/>
      <c r="DU264" s="79" t="n"/>
      <c r="DV264" s="79" t="n"/>
      <c r="DW264" s="79" t="n"/>
      <c r="DZ264" s="78" t="n">
        <v>28</v>
      </c>
      <c r="EA264" s="79" t="n"/>
      <c r="EB264" s="79" t="n"/>
      <c r="EC264" s="79" t="n"/>
      <c r="ED264" s="79" t="n"/>
      <c r="EE264" s="79" t="n"/>
      <c r="EF264" s="79" t="n"/>
      <c r="EG264" s="79" t="n"/>
      <c r="EH264" s="79" t="n"/>
      <c r="EI264" s="79" t="n"/>
      <c r="EJ264" s="79" t="n"/>
      <c r="EK264" s="79" t="n"/>
      <c r="EL264" s="79" t="n"/>
      <c r="EM264" s="79" t="n"/>
      <c r="EN264" s="79" t="n"/>
      <c r="EO264" s="79" t="n"/>
      <c r="EP264" s="79" t="n"/>
      <c r="EQ264" s="79" t="n"/>
      <c r="ER264" s="79" t="n"/>
      <c r="ES264" s="79" t="n"/>
      <c r="ET264" s="79" t="n"/>
      <c r="EU264" s="79" t="n"/>
      <c r="EV264" s="79" t="n"/>
      <c r="EW264" s="79" t="n"/>
      <c r="EX264" s="79" t="n"/>
      <c r="EY264" s="79" t="n"/>
      <c r="EZ264" s="79" t="n"/>
      <c r="FA264" s="79" t="n"/>
      <c r="FB264" s="79" t="n"/>
      <c r="FC264" s="79" t="n"/>
      <c r="FD264" s="79" t="n"/>
      <c r="FE264" s="79" t="n"/>
      <c r="FF264" s="79" t="n"/>
      <c r="FG264" s="79" t="n"/>
      <c r="FH264" s="79" t="n"/>
      <c r="FI264" s="79" t="n"/>
      <c r="FJ264" s="79" t="n"/>
      <c r="FK264" s="79" t="n"/>
      <c r="FL264" s="79" t="n"/>
      <c r="FM264" s="79" t="n"/>
      <c r="FN264" s="79" t="n"/>
      <c r="FQ264" s="78" t="n">
        <v>28</v>
      </c>
      <c r="FR264" s="79" t="n"/>
      <c r="FS264" s="79" t="n"/>
      <c r="FT264" s="79" t="n"/>
      <c r="FU264" s="79" t="n"/>
      <c r="FV264" s="79" t="n"/>
      <c r="FW264" s="79" t="n"/>
      <c r="FX264" s="79" t="n"/>
      <c r="FY264" s="79" t="n"/>
      <c r="FZ264" s="79" t="n"/>
      <c r="GA264" s="79" t="n"/>
      <c r="GB264" s="79" t="n"/>
      <c r="GC264" s="79" t="n"/>
      <c r="GD264" s="79" t="n"/>
      <c r="GE264" s="79" t="n"/>
      <c r="GF264" s="79" t="n"/>
      <c r="GG264" s="79" t="n"/>
      <c r="GH264" s="79" t="n"/>
      <c r="GI264" s="79" t="n"/>
      <c r="GJ264" s="79" t="n"/>
      <c r="GK264" s="79" t="n"/>
      <c r="GL264" s="79" t="n"/>
      <c r="GM264" s="79" t="n"/>
      <c r="GN264" s="79" t="n"/>
      <c r="GO264" s="79" t="n"/>
      <c r="GP264" s="79" t="n"/>
      <c r="GQ264" s="79" t="n"/>
      <c r="GR264" s="79" t="n"/>
      <c r="GS264" s="79" t="n"/>
      <c r="GT264" s="79" t="n"/>
      <c r="GU264" s="79" t="n"/>
      <c r="GV264" s="79" t="n"/>
      <c r="GW264" s="79" t="n"/>
      <c r="GX264" s="79" t="n"/>
      <c r="GY264" s="79" t="n"/>
      <c r="GZ264" s="79" t="n"/>
      <c r="HA264" s="79" t="n"/>
      <c r="HB264" s="79" t="n"/>
      <c r="HC264" s="79" t="n"/>
      <c r="HD264" s="79" t="n"/>
      <c r="HE264" s="79" t="n"/>
      <c r="HH264" s="78" t="n">
        <v>28</v>
      </c>
      <c r="HI264" s="79" t="n"/>
      <c r="HJ264" s="79" t="n"/>
      <c r="HK264" s="79" t="n"/>
      <c r="HL264" s="79" t="n"/>
      <c r="HM264" s="79" t="n"/>
      <c r="HN264" s="79" t="n"/>
      <c r="HO264" s="79" t="n"/>
      <c r="HP264" s="79" t="n"/>
      <c r="HQ264" s="79" t="n"/>
      <c r="HR264" s="79" t="n"/>
      <c r="HS264" s="79" t="n"/>
      <c r="HT264" s="79" t="n"/>
      <c r="HU264" s="79" t="n"/>
      <c r="HV264" s="79" t="n"/>
      <c r="HW264" s="79" t="n"/>
      <c r="HX264" s="79" t="n"/>
      <c r="HY264" s="79" t="n"/>
      <c r="HZ264" s="79" t="n"/>
      <c r="IA264" s="79" t="n"/>
      <c r="IB264" s="79" t="n"/>
      <c r="IC264" s="79" t="n"/>
      <c r="ID264" s="79" t="n"/>
      <c r="IE264" s="79" t="n"/>
      <c r="IF264" s="79" t="n"/>
      <c r="IG264" s="79" t="n"/>
      <c r="IH264" s="79" t="n"/>
      <c r="II264" s="79" t="n"/>
      <c r="IJ264" s="79" t="n"/>
      <c r="IK264" s="79" t="n"/>
      <c r="IL264" s="79" t="n"/>
      <c r="IM264" s="79" t="n"/>
      <c r="IN264" s="79" t="n"/>
      <c r="IO264" s="79" t="n"/>
      <c r="IP264" s="79" t="n"/>
      <c r="IQ264" s="79" t="n"/>
      <c r="IR264" s="79" t="n"/>
      <c r="IS264" s="79" t="n"/>
      <c r="IT264" s="79" t="n"/>
      <c r="IU264" s="79" t="n"/>
      <c r="IV264" s="79" t="n"/>
      <c r="IY264" s="78" t="n">
        <v>28</v>
      </c>
      <c r="IZ264" s="79" t="n"/>
      <c r="JA264" s="79" t="n"/>
      <c r="JB264" s="79" t="n"/>
      <c r="JC264" s="79" t="n"/>
      <c r="JD264" s="79" t="n"/>
      <c r="JE264" s="79" t="n"/>
      <c r="JF264" s="79" t="n"/>
      <c r="JG264" s="79" t="n"/>
      <c r="JH264" s="79" t="n"/>
      <c r="JI264" s="79" t="n"/>
      <c r="JJ264" s="79" t="n"/>
      <c r="JK264" s="79" t="n"/>
      <c r="JL264" s="79" t="n"/>
      <c r="JM264" s="79" t="n"/>
      <c r="JN264" s="79" t="n"/>
      <c r="JO264" s="79" t="n"/>
      <c r="JP264" s="79" t="n"/>
      <c r="JQ264" s="79" t="n"/>
      <c r="JR264" s="79" t="n"/>
      <c r="JS264" s="79" t="n"/>
      <c r="JT264" s="79" t="n"/>
      <c r="JU264" s="79" t="n"/>
      <c r="JV264" s="79" t="n"/>
      <c r="JW264" s="79" t="n"/>
      <c r="JX264" s="79" t="n"/>
      <c r="JY264" s="79" t="n"/>
      <c r="JZ264" s="79" t="n"/>
      <c r="KA264" s="79" t="n"/>
      <c r="KB264" s="79" t="n"/>
      <c r="KC264" s="79" t="n"/>
      <c r="KD264" s="79" t="n"/>
      <c r="KE264" s="79" t="n"/>
      <c r="KF264" s="79" t="n"/>
      <c r="KG264" s="79" t="n"/>
      <c r="KH264" s="79" t="n"/>
      <c r="KI264" s="79" t="n"/>
      <c r="KJ264" s="79" t="n"/>
      <c r="KK264" s="79" t="n"/>
      <c r="KL264" s="79" t="n"/>
      <c r="KM264" s="79" t="n"/>
      <c r="KP264" s="78" t="n">
        <v>28</v>
      </c>
      <c r="KQ264" s="79" t="n"/>
      <c r="KR264" s="79" t="n"/>
      <c r="KS264" s="79" t="n"/>
      <c r="KT264" s="79" t="n"/>
      <c r="KU264" s="79" t="n"/>
      <c r="KV264" s="79" t="n"/>
      <c r="KW264" s="79" t="n"/>
      <c r="KX264" s="79" t="n"/>
      <c r="KY264" s="79" t="n"/>
      <c r="KZ264" s="79" t="n"/>
      <c r="LA264" s="79" t="n"/>
      <c r="LB264" s="79" t="n"/>
      <c r="LC264" s="79" t="n"/>
      <c r="LD264" s="79" t="n"/>
      <c r="LE264" s="79" t="n"/>
      <c r="LF264" s="79" t="n"/>
      <c r="LG264" s="79" t="n"/>
      <c r="LH264" s="79" t="n"/>
      <c r="LI264" s="79" t="n"/>
      <c r="LJ264" s="79" t="n"/>
      <c r="LK264" s="79" t="n"/>
      <c r="LL264" s="79" t="n"/>
      <c r="LM264" s="79" t="n"/>
      <c r="LN264" s="79" t="n"/>
      <c r="LO264" s="79" t="n"/>
      <c r="LP264" s="79" t="n"/>
      <c r="LQ264" s="79" t="n"/>
      <c r="LR264" s="79" t="n"/>
      <c r="LS264" s="79" t="n"/>
      <c r="LT264" s="79" t="n"/>
      <c r="LU264" s="79" t="n"/>
      <c r="LV264" s="79" t="n"/>
      <c r="LW264" s="79" t="n"/>
      <c r="LX264" s="79" t="n"/>
      <c r="LY264" s="79" t="n"/>
      <c r="LZ264" s="79" t="n"/>
      <c r="MA264" s="79" t="n"/>
      <c r="MB264" s="79" t="n"/>
      <c r="MC264" s="79" t="n"/>
      <c r="MD264" s="79" t="n"/>
      <c r="MG264" s="78" t="n">
        <v>28</v>
      </c>
      <c r="MH264" s="79" t="n"/>
      <c r="MI264" s="79" t="n"/>
      <c r="MJ264" s="79" t="n"/>
      <c r="MK264" s="79" t="n"/>
      <c r="ML264" s="79" t="n"/>
      <c r="MM264" s="79" t="n"/>
      <c r="MN264" s="79" t="n"/>
      <c r="MO264" s="79" t="n"/>
      <c r="MP264" s="79" t="n"/>
      <c r="MQ264" s="79" t="n"/>
      <c r="MR264" s="79" t="n"/>
      <c r="MS264" s="79" t="n"/>
      <c r="MT264" s="79" t="n"/>
      <c r="MU264" s="79" t="n"/>
      <c r="MV264" s="79" t="n"/>
      <c r="MW264" s="79" t="n"/>
      <c r="MX264" s="79" t="n"/>
      <c r="MY264" s="79" t="n"/>
      <c r="MZ264" s="79" t="n"/>
      <c r="NA264" s="79" t="n"/>
      <c r="NB264" s="79" t="n"/>
      <c r="NC264" s="79" t="n"/>
      <c r="ND264" s="79" t="n"/>
      <c r="NE264" s="79" t="n"/>
      <c r="NF264" s="79" t="n"/>
      <c r="NG264" s="79" t="n"/>
      <c r="NH264" s="79" t="n"/>
      <c r="NI264" s="79" t="n"/>
      <c r="NJ264" s="79" t="n"/>
      <c r="NK264" s="79" t="n"/>
      <c r="NL264" s="79" t="n"/>
      <c r="NM264" s="79" t="n"/>
      <c r="NN264" s="79" t="n"/>
      <c r="NO264" s="79" t="n"/>
      <c r="NP264" s="79" t="n"/>
      <c r="NQ264" s="79" t="n"/>
      <c r="NR264" s="79" t="n"/>
      <c r="NS264" s="79" t="n"/>
      <c r="NT264" s="79" t="n"/>
      <c r="NU264" s="79" t="n"/>
      <c r="NX264" s="78" t="n">
        <v>28</v>
      </c>
      <c r="NY264" s="79" t="n"/>
      <c r="NZ264" s="79" t="n"/>
      <c r="OA264" s="79" t="n"/>
      <c r="OB264" s="79" t="n"/>
      <c r="OC264" s="79" t="n"/>
      <c r="OD264" s="79" t="n"/>
      <c r="OE264" s="79" t="n"/>
      <c r="OF264" s="79" t="n"/>
      <c r="OG264" s="79" t="n"/>
      <c r="OH264" s="79" t="n"/>
      <c r="OI264" s="79" t="n"/>
      <c r="OJ264" s="79" t="n"/>
      <c r="OK264" s="79" t="n"/>
      <c r="OL264" s="79" t="n"/>
      <c r="OM264" s="79" t="n"/>
      <c r="ON264" s="79" t="n"/>
      <c r="OO264" s="79" t="n"/>
      <c r="OP264" s="79" t="n"/>
      <c r="OQ264" s="79" t="n"/>
      <c r="OR264" s="79" t="n"/>
      <c r="OS264" s="79" t="n"/>
      <c r="OT264" s="79" t="n"/>
      <c r="OU264" s="79" t="n"/>
      <c r="OV264" s="79" t="n"/>
      <c r="OW264" s="79" t="n"/>
      <c r="OX264" s="79" t="n"/>
      <c r="OY264" s="79" t="n"/>
      <c r="OZ264" s="79" t="n"/>
      <c r="PA264" s="79" t="n"/>
      <c r="PB264" s="79" t="n"/>
      <c r="PC264" s="79" t="n"/>
      <c r="PD264" s="79" t="n"/>
      <c r="PE264" s="79" t="n"/>
      <c r="PF264" s="79" t="n"/>
      <c r="PG264" s="79" t="n"/>
      <c r="PH264" s="79" t="n"/>
      <c r="PI264" s="79" t="n"/>
      <c r="PJ264" s="79" t="n"/>
      <c r="PK264" s="79" t="n"/>
      <c r="PL264" s="79" t="n"/>
      <c r="PO264" s="78" t="n">
        <v>28</v>
      </c>
      <c r="PP264" s="79" t="n"/>
      <c r="PQ264" s="79" t="n"/>
      <c r="PR264" s="79" t="n"/>
      <c r="PS264" s="79" t="n"/>
      <c r="PT264" s="79" t="n"/>
      <c r="PU264" s="79" t="n"/>
      <c r="PV264" s="79" t="n"/>
      <c r="PW264" s="79" t="n"/>
      <c r="PX264" s="79" t="n"/>
      <c r="PY264" s="79" t="n"/>
      <c r="PZ264" s="79" t="n"/>
      <c r="QA264" s="79" t="n"/>
      <c r="QB264" s="79" t="n"/>
      <c r="QC264" s="79" t="n"/>
      <c r="QD264" s="79" t="n"/>
      <c r="QE264" s="79" t="n"/>
      <c r="QF264" s="79" t="n"/>
      <c r="QG264" s="79" t="n"/>
      <c r="QH264" s="79" t="n"/>
      <c r="QI264" s="79" t="n"/>
      <c r="QJ264" s="79" t="n"/>
      <c r="QK264" s="79" t="n"/>
      <c r="QL264" s="79" t="n"/>
      <c r="QM264" s="79" t="n"/>
      <c r="QN264" s="79" t="n"/>
      <c r="QO264" s="79" t="n"/>
      <c r="QP264" s="79" t="n"/>
      <c r="QQ264" s="79" t="n"/>
      <c r="QR264" s="79" t="n"/>
      <c r="QS264" s="79" t="n"/>
      <c r="QT264" s="79" t="n"/>
      <c r="QU264" s="79" t="n"/>
      <c r="QV264" s="79" t="n"/>
      <c r="QW264" s="79" t="n"/>
      <c r="QX264" s="79" t="n"/>
      <c r="QY264" s="79" t="n"/>
      <c r="QZ264" s="79" t="n"/>
      <c r="RA264" s="79" t="n"/>
      <c r="RB264" s="79" t="n"/>
      <c r="RC264" s="79" t="n"/>
      <c r="RF264" s="78" t="n">
        <v>28</v>
      </c>
      <c r="RG264" s="79" t="n"/>
      <c r="RH264" s="79" t="n"/>
      <c r="RI264" s="79" t="n"/>
      <c r="RJ264" s="79" t="n"/>
      <c r="RK264" s="79" t="n"/>
      <c r="RL264" s="79" t="n"/>
      <c r="RM264" s="79" t="n"/>
      <c r="RN264" s="79" t="n"/>
      <c r="RO264" s="79" t="n"/>
      <c r="RP264" s="79" t="n"/>
      <c r="RQ264" s="79" t="n"/>
      <c r="RR264" s="79" t="n"/>
      <c r="RS264" s="79" t="n"/>
      <c r="RT264" s="79" t="n"/>
      <c r="RU264" s="79" t="n"/>
      <c r="RV264" s="79" t="n"/>
      <c r="RW264" s="79" t="n"/>
      <c r="RX264" s="79" t="n"/>
      <c r="RY264" s="79" t="n"/>
      <c r="RZ264" s="79" t="n"/>
      <c r="SA264" s="79" t="n"/>
      <c r="SB264" s="79" t="n"/>
      <c r="SC264" s="79" t="n"/>
      <c r="SD264" s="79" t="n"/>
      <c r="SE264" s="79" t="n"/>
      <c r="SF264" s="79" t="n"/>
      <c r="SG264" s="79" t="n"/>
      <c r="SH264" s="79" t="n"/>
      <c r="SI264" s="79" t="n"/>
      <c r="SJ264" s="79" t="n"/>
      <c r="SK264" s="79" t="n"/>
      <c r="SL264" s="79" t="n"/>
      <c r="SM264" s="79" t="n"/>
      <c r="SN264" s="79" t="n"/>
      <c r="SO264" s="79" t="n"/>
      <c r="SP264" s="79" t="n"/>
      <c r="SQ264" s="79" t="n"/>
      <c r="SR264" s="79" t="n"/>
      <c r="SS264" s="79" t="n"/>
      <c r="ST264" s="79" t="n"/>
      <c r="SW264" s="78" t="n">
        <v>28</v>
      </c>
      <c r="SX264" s="79" t="n"/>
      <c r="SY264" s="79" t="n"/>
      <c r="SZ264" s="79" t="n"/>
      <c r="TA264" s="79" t="n"/>
      <c r="TB264" s="79" t="n"/>
      <c r="TC264" s="79" t="n"/>
      <c r="TD264" s="79" t="n"/>
      <c r="TE264" s="79" t="n"/>
      <c r="TF264" s="79" t="n"/>
      <c r="TG264" s="79" t="n"/>
      <c r="TH264" s="79" t="n"/>
      <c r="TI264" s="79" t="n"/>
      <c r="TJ264" s="79" t="n"/>
      <c r="TK264" s="79" t="n"/>
      <c r="TL264" s="79" t="n"/>
      <c r="TM264" s="79" t="n"/>
      <c r="TN264" s="79" t="n"/>
      <c r="TO264" s="79" t="n"/>
      <c r="TP264" s="79" t="n"/>
      <c r="TQ264" s="79" t="n"/>
      <c r="TR264" s="79" t="n"/>
      <c r="TS264" s="79" t="n"/>
      <c r="TT264" s="79" t="n"/>
      <c r="TU264" s="79" t="n"/>
      <c r="TV264" s="79" t="n"/>
      <c r="TW264" s="79" t="n"/>
      <c r="TX264" s="79" t="n"/>
      <c r="TY264" s="79" t="n"/>
      <c r="TZ264" s="79" t="n"/>
      <c r="UA264" s="79" t="n"/>
      <c r="UB264" s="79" t="n"/>
      <c r="UC264" s="79" t="n"/>
      <c r="UD264" s="79" t="n"/>
      <c r="UE264" s="79" t="n"/>
      <c r="UF264" s="79" t="n"/>
      <c r="UG264" s="79" t="n"/>
      <c r="UH264" s="79" t="n"/>
      <c r="UI264" s="79" t="n"/>
      <c r="UJ264" s="79" t="n"/>
      <c r="UK264" s="79" t="n"/>
      <c r="UN264" s="78" t="n">
        <v>28</v>
      </c>
      <c r="UO264" s="79" t="n"/>
      <c r="UP264" s="79" t="n"/>
      <c r="UQ264" s="79" t="n"/>
      <c r="UR264" s="79" t="n"/>
      <c r="US264" s="79" t="n"/>
      <c r="UT264" s="79" t="n"/>
      <c r="UU264" s="79" t="n"/>
      <c r="UV264" s="79" t="n"/>
      <c r="UW264" s="79" t="n"/>
      <c r="UX264" s="79" t="n"/>
      <c r="UY264" s="79" t="n"/>
      <c r="UZ264" s="79" t="n"/>
      <c r="VA264" s="79" t="n"/>
      <c r="VB264" s="79" t="n"/>
      <c r="VC264" s="79" t="n"/>
      <c r="VD264" s="79" t="n"/>
      <c r="VE264" s="79" t="n"/>
      <c r="VF264" s="79" t="n"/>
      <c r="VG264" s="79" t="n"/>
      <c r="VH264" s="79" t="n"/>
      <c r="VI264" s="79" t="n"/>
      <c r="VJ264" s="79" t="n"/>
      <c r="VK264" s="79" t="n"/>
      <c r="VL264" s="79" t="n"/>
      <c r="VM264" s="79" t="n"/>
      <c r="VN264" s="79" t="n"/>
      <c r="VO264" s="79" t="n"/>
      <c r="VP264" s="79" t="n"/>
      <c r="VQ264" s="79" t="n"/>
      <c r="VR264" s="79" t="n"/>
      <c r="VS264" s="79" t="n"/>
      <c r="VT264" s="79" t="n"/>
      <c r="VU264" s="79" t="n"/>
      <c r="VV264" s="79" t="n"/>
      <c r="VW264" s="79" t="n"/>
      <c r="VX264" s="79" t="n"/>
      <c r="VY264" s="79" t="n"/>
      <c r="VZ264" s="79" t="n"/>
      <c r="WA264" s="79" t="n"/>
      <c r="WB264" s="79" t="n"/>
      <c r="WE264" s="78" t="n">
        <v>28</v>
      </c>
      <c r="WF264" s="79" t="n"/>
      <c r="WG264" s="79" t="n"/>
      <c r="WH264" s="79" t="n"/>
      <c r="WI264" s="79" t="n"/>
      <c r="WJ264" s="79" t="n"/>
      <c r="WK264" s="79" t="n"/>
      <c r="WL264" s="79" t="n"/>
      <c r="WM264" s="79" t="n"/>
      <c r="WN264" s="79" t="n"/>
      <c r="WO264" s="79" t="n"/>
      <c r="WP264" s="79" t="n"/>
      <c r="WQ264" s="79" t="n"/>
      <c r="WR264" s="79" t="n"/>
      <c r="WS264" s="79" t="n"/>
      <c r="WT264" s="79" t="n"/>
      <c r="WU264" s="79" t="n"/>
      <c r="WV264" s="79" t="n"/>
      <c r="WW264" s="79" t="n"/>
      <c r="WX264" s="79" t="n"/>
      <c r="WY264" s="79" t="n"/>
      <c r="WZ264" s="79" t="n"/>
      <c r="XA264" s="79" t="n"/>
      <c r="XB264" s="79" t="n"/>
      <c r="XC264" s="79" t="n"/>
      <c r="XD264" s="79" t="n"/>
      <c r="XE264" s="79" t="n"/>
      <c r="XF264" s="79" t="n"/>
      <c r="XG264" s="79" t="n"/>
      <c r="XH264" s="79" t="n"/>
      <c r="XI264" s="79" t="n"/>
      <c r="XJ264" s="79" t="n"/>
      <c r="XK264" s="79" t="n"/>
      <c r="XL264" s="79" t="n"/>
      <c r="XM264" s="79" t="n"/>
      <c r="XN264" s="79" t="n"/>
      <c r="XO264" s="79" t="n"/>
      <c r="XP264" s="79" t="n"/>
      <c r="XQ264" s="79" t="n"/>
      <c r="XR264" s="79" t="n"/>
      <c r="XS264" s="79" t="n"/>
      <c r="XV264" s="78" t="n">
        <v>28</v>
      </c>
      <c r="XW264" s="79" t="n"/>
      <c r="XX264" s="79" t="n"/>
      <c r="XY264" s="79" t="n"/>
      <c r="XZ264" s="79" t="n"/>
      <c r="YA264" s="79" t="n"/>
      <c r="YB264" s="79" t="n"/>
      <c r="YC264" s="79" t="n"/>
      <c r="YD264" s="79" t="n"/>
      <c r="YE264" s="79" t="n"/>
      <c r="YF264" s="79" t="n"/>
      <c r="YG264" s="79" t="n"/>
      <c r="YH264" s="79" t="n"/>
      <c r="YI264" s="79" t="n"/>
      <c r="YJ264" s="79" t="n"/>
      <c r="YK264" s="79" t="n"/>
      <c r="YL264" s="79" t="n"/>
      <c r="YM264" s="79" t="n"/>
      <c r="YN264" s="79" t="n"/>
      <c r="YO264" s="79" t="n"/>
      <c r="YP264" s="79" t="n"/>
      <c r="YQ264" s="79" t="n"/>
      <c r="YR264" s="79" t="n"/>
      <c r="YS264" s="79" t="n"/>
      <c r="YT264" s="79" t="n"/>
      <c r="YU264" s="79" t="n"/>
      <c r="YV264" s="79" t="n"/>
      <c r="YW264" s="79" t="n"/>
      <c r="YX264" s="79" t="n"/>
      <c r="YY264" s="79" t="n"/>
      <c r="YZ264" s="79" t="n"/>
      <c r="ZA264" s="79" t="n"/>
      <c r="ZB264" s="79" t="n"/>
      <c r="ZC264" s="79" t="n"/>
      <c r="ZD264" s="79" t="n"/>
      <c r="ZE264" s="79" t="n"/>
      <c r="ZF264" s="79" t="n"/>
      <c r="ZG264" s="79" t="n"/>
      <c r="ZH264" s="79" t="n"/>
      <c r="ZI264" s="79" t="n"/>
      <c r="ZJ264" s="79" t="n"/>
      <c r="ZM264" s="78" t="n">
        <v>28</v>
      </c>
      <c r="ZN264" s="79" t="n"/>
      <c r="ZO264" s="79" t="n"/>
      <c r="ZP264" s="79" t="n"/>
      <c r="ZQ264" s="79" t="n"/>
      <c r="ZR264" s="79" t="n"/>
      <c r="ZS264" s="79" t="n"/>
      <c r="ZT264" s="79" t="n"/>
      <c r="ZU264" s="79" t="n"/>
      <c r="ZV264" s="79" t="n"/>
      <c r="ZW264" s="79" t="n"/>
      <c r="ZX264" s="79" t="n"/>
      <c r="ZY264" s="79" t="n"/>
      <c r="ZZ264" s="79" t="n"/>
      <c r="AAA264" s="79" t="n"/>
      <c r="AAB264" s="79" t="n"/>
      <c r="AAC264" s="79" t="n"/>
      <c r="AAD264" s="79" t="n"/>
      <c r="AAE264" s="79" t="n"/>
      <c r="AAF264" s="79" t="n"/>
      <c r="AAG264" s="79" t="n"/>
      <c r="AAH264" s="79" t="n"/>
      <c r="AAI264" s="79" t="n"/>
      <c r="AAJ264" s="79" t="n"/>
      <c r="AAK264" s="79" t="n"/>
      <c r="AAL264" s="79" t="n"/>
      <c r="AAM264" s="79" t="n"/>
      <c r="AAN264" s="79" t="n"/>
      <c r="AAO264" s="79" t="n"/>
      <c r="AAP264" s="79" t="n"/>
      <c r="AAQ264" s="79" t="n"/>
      <c r="AAR264" s="79" t="n"/>
      <c r="AAS264" s="79" t="n"/>
      <c r="AAT264" s="79" t="n"/>
      <c r="AAU264" s="79" t="n"/>
      <c r="AAV264" s="79" t="n"/>
      <c r="AAW264" s="79" t="n"/>
      <c r="AAX264" s="79" t="n"/>
      <c r="AAY264" s="79" t="n"/>
      <c r="AAZ264" s="79" t="n"/>
      <c r="ABA264" s="79" t="n"/>
      <c r="ABD264" s="78" t="n">
        <v>28</v>
      </c>
      <c r="ABE264" s="79" t="n"/>
      <c r="ABF264" s="79" t="n"/>
      <c r="ABG264" s="79" t="n"/>
      <c r="ABH264" s="79" t="n"/>
      <c r="ABI264" s="79" t="n"/>
      <c r="ABJ264" s="79" t="n"/>
      <c r="ABK264" s="79" t="n"/>
      <c r="ABL264" s="79" t="n"/>
      <c r="ABM264" s="79" t="n"/>
      <c r="ABN264" s="79" t="n"/>
      <c r="ABO264" s="79" t="n"/>
      <c r="ABP264" s="79" t="n"/>
      <c r="ABQ264" s="79" t="n"/>
      <c r="ABR264" s="79" t="n"/>
      <c r="ABS264" s="79" t="n"/>
      <c r="ABT264" s="79" t="n"/>
      <c r="ABU264" s="79" t="n"/>
      <c r="ABV264" s="79" t="n"/>
      <c r="ABW264" s="79" t="n"/>
      <c r="ABX264" s="79" t="n"/>
      <c r="ABY264" s="79" t="n"/>
      <c r="ABZ264" s="79" t="n"/>
      <c r="ACA264" s="79" t="n"/>
      <c r="ACB264" s="79" t="n"/>
      <c r="ACC264" s="79" t="n"/>
      <c r="ACD264" s="79" t="n"/>
      <c r="ACE264" s="79" t="n"/>
      <c r="ACF264" s="79" t="n"/>
      <c r="ACG264" s="79" t="n"/>
      <c r="ACH264" s="79" t="n"/>
      <c r="ACI264" s="79" t="n"/>
      <c r="ACJ264" s="79" t="n"/>
      <c r="ACK264" s="79" t="n"/>
      <c r="ACL264" s="79" t="n"/>
      <c r="ACM264" s="79" t="n"/>
      <c r="ACN264" s="79" t="n"/>
      <c r="ACO264" s="79" t="n"/>
      <c r="ACP264" s="79" t="n"/>
      <c r="ACQ264" s="79" t="n"/>
      <c r="ACR264" s="79" t="n"/>
      <c r="ACU264" s="78" t="n">
        <v>28</v>
      </c>
      <c r="ACV264" s="79" t="n"/>
      <c r="ACW264" s="79" t="n"/>
      <c r="ACX264" s="79" t="n"/>
      <c r="ACY264" s="79" t="n"/>
      <c r="ACZ264" s="79" t="n"/>
      <c r="ADA264" s="79" t="n"/>
      <c r="ADB264" s="79" t="n"/>
      <c r="ADC264" s="79" t="n"/>
      <c r="ADD264" s="79" t="n"/>
      <c r="ADE264" s="79" t="n"/>
      <c r="ADF264" s="79" t="n"/>
      <c r="ADG264" s="79" t="n"/>
      <c r="ADH264" s="79" t="n"/>
      <c r="ADI264" s="79" t="n"/>
      <c r="ADJ264" s="79" t="n"/>
      <c r="ADK264" s="79" t="n"/>
      <c r="ADL264" s="79" t="n"/>
      <c r="ADM264" s="79" t="n"/>
      <c r="ADN264" s="79" t="n"/>
      <c r="ADO264" s="79" t="n"/>
      <c r="ADP264" s="79" t="n"/>
      <c r="ADQ264" s="79" t="n"/>
      <c r="ADR264" s="79" t="n"/>
      <c r="ADS264" s="79" t="n"/>
      <c r="ADT264" s="79" t="n"/>
      <c r="ADU264" s="79" t="n"/>
      <c r="ADV264" s="79" t="n"/>
      <c r="ADW264" s="79" t="n"/>
      <c r="ADX264" s="79" t="n"/>
      <c r="ADY264" s="79" t="n"/>
      <c r="ADZ264" s="79" t="n"/>
      <c r="AEA264" s="79" t="n"/>
      <c r="AEB264" s="79" t="n"/>
      <c r="AEC264" s="79" t="n"/>
      <c r="AED264" s="79" t="n"/>
      <c r="AEE264" s="79" t="n"/>
      <c r="AEF264" s="79" t="n"/>
      <c r="AEG264" s="79" t="n"/>
      <c r="AEH264" s="79" t="n"/>
      <c r="AEI264" s="79" t="n"/>
      <c r="AEL264" s="78" t="n">
        <v>28</v>
      </c>
      <c r="AEM264" s="79" t="n"/>
      <c r="AEN264" s="79" t="n"/>
      <c r="AEO264" s="79" t="n"/>
      <c r="AEP264" s="79" t="n"/>
      <c r="AEQ264" s="79" t="n"/>
      <c r="AER264" s="79" t="n"/>
      <c r="AES264" s="79" t="n"/>
      <c r="AET264" s="79" t="n"/>
      <c r="AEU264" s="79" t="n"/>
      <c r="AEV264" s="79" t="n"/>
      <c r="AEW264" s="79" t="n"/>
      <c r="AEX264" s="79" t="n"/>
      <c r="AEY264" s="79" t="n"/>
      <c r="AEZ264" s="79" t="n"/>
      <c r="AFA264" s="79" t="n"/>
      <c r="AFB264" s="79" t="n"/>
      <c r="AFC264" s="79" t="n"/>
      <c r="AFD264" s="79" t="n"/>
      <c r="AFE264" s="79" t="n"/>
      <c r="AFF264" s="79" t="n"/>
      <c r="AFG264" s="79" t="n"/>
      <c r="AFH264" s="79" t="n"/>
      <c r="AFI264" s="79" t="n"/>
      <c r="AFJ264" s="79" t="n"/>
      <c r="AFK264" s="79" t="n"/>
      <c r="AFL264" s="79" t="n"/>
      <c r="AFM264" s="79" t="n"/>
      <c r="AFN264" s="79" t="n"/>
      <c r="AFO264" s="79" t="n"/>
      <c r="AFP264" s="79" t="n"/>
      <c r="AFQ264" s="79" t="n"/>
      <c r="AFR264" s="79" t="n"/>
      <c r="AFS264" s="79" t="n"/>
      <c r="AFT264" s="79" t="n"/>
      <c r="AFU264" s="79" t="n"/>
      <c r="AFV264" s="79" t="n"/>
      <c r="AFW264" s="79" t="n"/>
      <c r="AFX264" s="79" t="n"/>
      <c r="AFY264" s="79" t="n"/>
      <c r="AFZ264" s="79" t="n"/>
    </row>
    <row r="265">
      <c r="A265" s="78" t="n">
        <v>29</v>
      </c>
      <c r="B265" s="79" t="n"/>
      <c r="C265" s="79" t="n"/>
      <c r="D265" s="79" t="n"/>
      <c r="E265" s="79" t="n"/>
      <c r="F265" s="79" t="n"/>
      <c r="G265" s="79" t="n"/>
      <c r="H265" s="79" t="n"/>
      <c r="I265" s="79" t="n"/>
      <c r="J265" s="79" t="n"/>
      <c r="K265" s="79" t="n"/>
      <c r="L265" s="79" t="n"/>
      <c r="M265" s="79" t="n"/>
      <c r="N265" s="79" t="n"/>
      <c r="O265" s="79" t="n"/>
      <c r="P265" s="79" t="n"/>
      <c r="Q265" s="79" t="n"/>
      <c r="R265" s="79" t="n"/>
      <c r="S265" s="79" t="n"/>
      <c r="T265" s="79" t="n"/>
      <c r="U265" s="79" t="n"/>
      <c r="V265" s="79" t="n"/>
      <c r="W265" s="79" t="n"/>
      <c r="X265" s="79" t="n"/>
      <c r="Y265" s="79" t="n"/>
      <c r="Z265" s="79" t="n"/>
      <c r="AA265" s="79" t="n"/>
      <c r="AB265" s="79" t="n"/>
      <c r="AC265" s="79" t="n"/>
      <c r="AD265" s="79" t="n"/>
      <c r="AE265" s="79" t="n"/>
      <c r="AF265" s="79" t="n"/>
      <c r="AG265" s="79" t="n"/>
      <c r="AH265" s="79" t="n"/>
      <c r="AI265" s="79" t="n"/>
      <c r="AJ265" s="79" t="n"/>
      <c r="AK265" s="79" t="n"/>
      <c r="AL265" s="79" t="n"/>
      <c r="AM265" s="79" t="n"/>
      <c r="AN265" s="79" t="n"/>
      <c r="AO265" s="79" t="n"/>
      <c r="AR265" s="78" t="n">
        <v>29</v>
      </c>
      <c r="AS265" s="79" t="n"/>
      <c r="AT265" s="79" t="n"/>
      <c r="AU265" s="79" t="n"/>
      <c r="AV265" s="79" t="n"/>
      <c r="AW265" s="79" t="n"/>
      <c r="AX265" s="79" t="n"/>
      <c r="AY265" s="79" t="n"/>
      <c r="AZ265" s="79" t="n"/>
      <c r="BA265" s="79" t="n"/>
      <c r="BB265" s="79" t="n"/>
      <c r="BC265" s="79" t="n"/>
      <c r="BD265" s="79" t="n"/>
      <c r="BE265" s="79" t="n"/>
      <c r="BF265" s="79" t="n"/>
      <c r="BG265" s="79" t="n"/>
      <c r="BH265" s="79" t="n"/>
      <c r="BI265" s="79" t="n"/>
      <c r="BJ265" s="79" t="n"/>
      <c r="BK265" s="79" t="n"/>
      <c r="BL265" s="79" t="n"/>
      <c r="BM265" s="79" t="n"/>
      <c r="BN265" s="79" t="n"/>
      <c r="BO265" s="79" t="n"/>
      <c r="BP265" s="79" t="n"/>
      <c r="BQ265" s="79" t="n"/>
      <c r="BR265" s="79" t="n"/>
      <c r="BS265" s="79" t="n"/>
      <c r="BT265" s="79" t="n"/>
      <c r="BU265" s="79" t="n"/>
      <c r="BV265" s="79" t="n"/>
      <c r="BW265" s="79" t="n"/>
      <c r="BX265" s="79" t="n"/>
      <c r="BY265" s="79" t="n"/>
      <c r="BZ265" s="79" t="n"/>
      <c r="CA265" s="79" t="n"/>
      <c r="CB265" s="79" t="n"/>
      <c r="CC265" s="79" t="n"/>
      <c r="CD265" s="79" t="n"/>
      <c r="CE265" s="79" t="n"/>
      <c r="CF265" s="79" t="n"/>
      <c r="CI265" s="78" t="n">
        <v>29</v>
      </c>
      <c r="CJ265" s="79" t="n"/>
      <c r="CK265" s="79" t="n"/>
      <c r="CL265" s="79" t="n"/>
      <c r="CM265" s="79" t="n"/>
      <c r="CN265" s="79" t="n"/>
      <c r="CO265" s="79" t="n"/>
      <c r="CP265" s="79" t="n"/>
      <c r="CQ265" s="79" t="n"/>
      <c r="CR265" s="79" t="n"/>
      <c r="CS265" s="79" t="n"/>
      <c r="CT265" s="79" t="n"/>
      <c r="CU265" s="79" t="n"/>
      <c r="CV265" s="79" t="n"/>
      <c r="CW265" s="79" t="n"/>
      <c r="CX265" s="79" t="n"/>
      <c r="CY265" s="79" t="n"/>
      <c r="CZ265" s="79" t="n"/>
      <c r="DA265" s="79" t="n"/>
      <c r="DB265" s="79" t="n"/>
      <c r="DC265" s="79" t="n"/>
      <c r="DD265" s="79" t="n"/>
      <c r="DE265" s="79" t="n"/>
      <c r="DF265" s="79" t="n"/>
      <c r="DG265" s="79" t="n"/>
      <c r="DH265" s="79" t="n"/>
      <c r="DI265" s="79" t="n"/>
      <c r="DJ265" s="79" t="n"/>
      <c r="DK265" s="79" t="n"/>
      <c r="DL265" s="79" t="n"/>
      <c r="DM265" s="79" t="n"/>
      <c r="DN265" s="79" t="n"/>
      <c r="DO265" s="79" t="n"/>
      <c r="DP265" s="79" t="n"/>
      <c r="DQ265" s="79" t="n"/>
      <c r="DR265" s="79" t="n"/>
      <c r="DS265" s="79" t="n"/>
      <c r="DT265" s="79" t="n"/>
      <c r="DU265" s="79" t="n"/>
      <c r="DV265" s="79" t="n"/>
      <c r="DW265" s="79" t="n"/>
      <c r="DZ265" s="78" t="n">
        <v>29</v>
      </c>
      <c r="EA265" s="79" t="n"/>
      <c r="EB265" s="79" t="n"/>
      <c r="EC265" s="79" t="n"/>
      <c r="ED265" s="79" t="n"/>
      <c r="EE265" s="79" t="n"/>
      <c r="EF265" s="79" t="n"/>
      <c r="EG265" s="79" t="n"/>
      <c r="EH265" s="79" t="n"/>
      <c r="EI265" s="79" t="n"/>
      <c r="EJ265" s="79" t="n"/>
      <c r="EK265" s="79" t="n"/>
      <c r="EL265" s="79" t="n"/>
      <c r="EM265" s="79" t="n"/>
      <c r="EN265" s="79" t="n"/>
      <c r="EO265" s="79" t="n"/>
      <c r="EP265" s="79" t="n"/>
      <c r="EQ265" s="79" t="n"/>
      <c r="ER265" s="79" t="n"/>
      <c r="ES265" s="79" t="n"/>
      <c r="ET265" s="79" t="n"/>
      <c r="EU265" s="79" t="n"/>
      <c r="EV265" s="79" t="n"/>
      <c r="EW265" s="79" t="n"/>
      <c r="EX265" s="79" t="n"/>
      <c r="EY265" s="79" t="n"/>
      <c r="EZ265" s="79" t="n"/>
      <c r="FA265" s="79" t="n"/>
      <c r="FB265" s="79" t="n"/>
      <c r="FC265" s="79" t="n"/>
      <c r="FD265" s="79" t="n"/>
      <c r="FE265" s="79" t="n"/>
      <c r="FF265" s="79" t="n"/>
      <c r="FG265" s="79" t="n"/>
      <c r="FH265" s="79" t="n"/>
      <c r="FI265" s="79" t="n"/>
      <c r="FJ265" s="79" t="n"/>
      <c r="FK265" s="79" t="n"/>
      <c r="FL265" s="79" t="n"/>
      <c r="FM265" s="79" t="n"/>
      <c r="FN265" s="79" t="n"/>
      <c r="FQ265" s="78" t="n">
        <v>29</v>
      </c>
      <c r="FR265" s="79" t="n"/>
      <c r="FS265" s="79" t="n"/>
      <c r="FT265" s="79" t="n"/>
      <c r="FU265" s="79" t="n"/>
      <c r="FV265" s="79" t="n"/>
      <c r="FW265" s="79" t="n"/>
      <c r="FX265" s="79" t="n"/>
      <c r="FY265" s="79" t="n"/>
      <c r="FZ265" s="79" t="n"/>
      <c r="GA265" s="79" t="n"/>
      <c r="GB265" s="79" t="n"/>
      <c r="GC265" s="79" t="n"/>
      <c r="GD265" s="79" t="n"/>
      <c r="GE265" s="79" t="n"/>
      <c r="GF265" s="79" t="n"/>
      <c r="GG265" s="79" t="n"/>
      <c r="GH265" s="79" t="n"/>
      <c r="GI265" s="79" t="n"/>
      <c r="GJ265" s="79" t="n"/>
      <c r="GK265" s="79" t="n"/>
      <c r="GL265" s="79" t="n"/>
      <c r="GM265" s="79" t="n"/>
      <c r="GN265" s="79" t="n"/>
      <c r="GO265" s="79" t="n"/>
      <c r="GP265" s="79" t="n"/>
      <c r="GQ265" s="79" t="n"/>
      <c r="GR265" s="79" t="n"/>
      <c r="GS265" s="79" t="n"/>
      <c r="GT265" s="79" t="n"/>
      <c r="GU265" s="79" t="n"/>
      <c r="GV265" s="79" t="n"/>
      <c r="GW265" s="79" t="n"/>
      <c r="GX265" s="79" t="n"/>
      <c r="GY265" s="79" t="n"/>
      <c r="GZ265" s="79" t="n"/>
      <c r="HA265" s="79" t="n"/>
      <c r="HB265" s="79" t="n"/>
      <c r="HC265" s="79" t="n"/>
      <c r="HD265" s="79" t="n"/>
      <c r="HE265" s="79" t="n"/>
      <c r="HH265" s="78" t="n">
        <v>29</v>
      </c>
      <c r="HI265" s="79" t="n"/>
      <c r="HJ265" s="79" t="n"/>
      <c r="HK265" s="79" t="n"/>
      <c r="HL265" s="79" t="n"/>
      <c r="HM265" s="79" t="n"/>
      <c r="HN265" s="79" t="n"/>
      <c r="HO265" s="79" t="n"/>
      <c r="HP265" s="79" t="n"/>
      <c r="HQ265" s="79" t="n"/>
      <c r="HR265" s="79" t="n"/>
      <c r="HS265" s="79" t="n"/>
      <c r="HT265" s="79" t="n"/>
      <c r="HU265" s="79" t="n"/>
      <c r="HV265" s="79" t="n"/>
      <c r="HW265" s="79" t="n"/>
      <c r="HX265" s="79" t="n"/>
      <c r="HY265" s="79" t="n"/>
      <c r="HZ265" s="79" t="n"/>
      <c r="IA265" s="79" t="n"/>
      <c r="IB265" s="79" t="n"/>
      <c r="IC265" s="79" t="n"/>
      <c r="ID265" s="79" t="n"/>
      <c r="IE265" s="79" t="n"/>
      <c r="IF265" s="79" t="n"/>
      <c r="IG265" s="79" t="n"/>
      <c r="IH265" s="79" t="n"/>
      <c r="II265" s="79" t="n"/>
      <c r="IJ265" s="79" t="n"/>
      <c r="IK265" s="79" t="n"/>
      <c r="IL265" s="79" t="n"/>
      <c r="IM265" s="79" t="n"/>
      <c r="IN265" s="79" t="n"/>
      <c r="IO265" s="79" t="n"/>
      <c r="IP265" s="79" t="n"/>
      <c r="IQ265" s="79" t="n"/>
      <c r="IR265" s="79" t="n"/>
      <c r="IS265" s="79" t="n"/>
      <c r="IT265" s="79" t="n"/>
      <c r="IU265" s="79" t="n"/>
      <c r="IV265" s="79" t="n"/>
      <c r="IY265" s="78" t="n">
        <v>29</v>
      </c>
      <c r="IZ265" s="79" t="n"/>
      <c r="JA265" s="79" t="n"/>
      <c r="JB265" s="79" t="n"/>
      <c r="JC265" s="79" t="n"/>
      <c r="JD265" s="79" t="n"/>
      <c r="JE265" s="79" t="n"/>
      <c r="JF265" s="79" t="n"/>
      <c r="JG265" s="79" t="n"/>
      <c r="JH265" s="79" t="n"/>
      <c r="JI265" s="79" t="n"/>
      <c r="JJ265" s="79" t="n"/>
      <c r="JK265" s="79" t="n"/>
      <c r="JL265" s="79" t="n"/>
      <c r="JM265" s="79" t="n"/>
      <c r="JN265" s="79" t="n"/>
      <c r="JO265" s="79" t="n"/>
      <c r="JP265" s="79" t="n"/>
      <c r="JQ265" s="79" t="n"/>
      <c r="JR265" s="79" t="n"/>
      <c r="JS265" s="79" t="n"/>
      <c r="JT265" s="79" t="n"/>
      <c r="JU265" s="79" t="n"/>
      <c r="JV265" s="79" t="n"/>
      <c r="JW265" s="79" t="n"/>
      <c r="JX265" s="79" t="n"/>
      <c r="JY265" s="79" t="n"/>
      <c r="JZ265" s="79" t="n"/>
      <c r="KA265" s="79" t="n"/>
      <c r="KB265" s="79" t="n"/>
      <c r="KC265" s="79" t="n"/>
      <c r="KD265" s="79" t="n"/>
      <c r="KE265" s="79" t="n"/>
      <c r="KF265" s="79" t="n"/>
      <c r="KG265" s="79" t="n"/>
      <c r="KH265" s="79" t="n"/>
      <c r="KI265" s="79" t="n"/>
      <c r="KJ265" s="79" t="n"/>
      <c r="KK265" s="79" t="n"/>
      <c r="KL265" s="79" t="n"/>
      <c r="KM265" s="79" t="n"/>
      <c r="KP265" s="78" t="n">
        <v>29</v>
      </c>
      <c r="KQ265" s="79" t="n"/>
      <c r="KR265" s="79" t="n"/>
      <c r="KS265" s="79" t="n"/>
      <c r="KT265" s="79" t="n"/>
      <c r="KU265" s="79" t="n"/>
      <c r="KV265" s="79" t="n"/>
      <c r="KW265" s="79" t="n"/>
      <c r="KX265" s="79" t="n"/>
      <c r="KY265" s="79" t="n"/>
      <c r="KZ265" s="79" t="n"/>
      <c r="LA265" s="79" t="n"/>
      <c r="LB265" s="79" t="n"/>
      <c r="LC265" s="79" t="n"/>
      <c r="LD265" s="79" t="n"/>
      <c r="LE265" s="79" t="n"/>
      <c r="LF265" s="79" t="n"/>
      <c r="LG265" s="79" t="n"/>
      <c r="LH265" s="79" t="n"/>
      <c r="LI265" s="79" t="n"/>
      <c r="LJ265" s="79" t="n"/>
      <c r="LK265" s="79" t="n"/>
      <c r="LL265" s="79" t="n"/>
      <c r="LM265" s="79" t="n"/>
      <c r="LN265" s="79" t="n"/>
      <c r="LO265" s="79" t="n"/>
      <c r="LP265" s="79" t="n"/>
      <c r="LQ265" s="79" t="n"/>
      <c r="LR265" s="79" t="n"/>
      <c r="LS265" s="79" t="n"/>
      <c r="LT265" s="79" t="n"/>
      <c r="LU265" s="79" t="n"/>
      <c r="LV265" s="79" t="n"/>
      <c r="LW265" s="79" t="n"/>
      <c r="LX265" s="79" t="n"/>
      <c r="LY265" s="79" t="n"/>
      <c r="LZ265" s="79" t="n"/>
      <c r="MA265" s="79" t="n"/>
      <c r="MB265" s="79" t="n"/>
      <c r="MC265" s="79" t="n"/>
      <c r="MD265" s="79" t="n"/>
      <c r="MG265" s="78" t="n">
        <v>29</v>
      </c>
      <c r="MH265" s="79" t="n"/>
      <c r="MI265" s="79" t="n"/>
      <c r="MJ265" s="79" t="n"/>
      <c r="MK265" s="79" t="n"/>
      <c r="ML265" s="79" t="n"/>
      <c r="MM265" s="79" t="n"/>
      <c r="MN265" s="79" t="n"/>
      <c r="MO265" s="79" t="n"/>
      <c r="MP265" s="79" t="n"/>
      <c r="MQ265" s="79" t="n"/>
      <c r="MR265" s="79" t="n"/>
      <c r="MS265" s="79" t="n"/>
      <c r="MT265" s="79" t="n"/>
      <c r="MU265" s="79" t="n"/>
      <c r="MV265" s="79" t="n"/>
      <c r="MW265" s="79" t="n"/>
      <c r="MX265" s="79" t="n"/>
      <c r="MY265" s="79" t="n"/>
      <c r="MZ265" s="79" t="n"/>
      <c r="NA265" s="79" t="n"/>
      <c r="NB265" s="79" t="n"/>
      <c r="NC265" s="79" t="n"/>
      <c r="ND265" s="79" t="n"/>
      <c r="NE265" s="79" t="n"/>
      <c r="NF265" s="79" t="n"/>
      <c r="NG265" s="79" t="n"/>
      <c r="NH265" s="79" t="n"/>
      <c r="NI265" s="79" t="n"/>
      <c r="NJ265" s="79" t="n"/>
      <c r="NK265" s="79" t="n"/>
      <c r="NL265" s="79" t="n"/>
      <c r="NM265" s="79" t="n"/>
      <c r="NN265" s="79" t="n"/>
      <c r="NO265" s="79" t="n"/>
      <c r="NP265" s="79" t="n"/>
      <c r="NQ265" s="79" t="n"/>
      <c r="NR265" s="79" t="n"/>
      <c r="NS265" s="79" t="n"/>
      <c r="NT265" s="79" t="n"/>
      <c r="NU265" s="79" t="n"/>
      <c r="NX265" s="78" t="n">
        <v>29</v>
      </c>
      <c r="NY265" s="79" t="n"/>
      <c r="NZ265" s="79" t="n"/>
      <c r="OA265" s="79" t="n"/>
      <c r="OB265" s="79" t="n"/>
      <c r="OC265" s="79" t="n"/>
      <c r="OD265" s="79" t="n"/>
      <c r="OE265" s="79" t="n"/>
      <c r="OF265" s="79" t="n"/>
      <c r="OG265" s="79" t="n"/>
      <c r="OH265" s="79" t="n"/>
      <c r="OI265" s="79" t="n"/>
      <c r="OJ265" s="79" t="n"/>
      <c r="OK265" s="79" t="n"/>
      <c r="OL265" s="79" t="n"/>
      <c r="OM265" s="79" t="n"/>
      <c r="ON265" s="79" t="n"/>
      <c r="OO265" s="79" t="n"/>
      <c r="OP265" s="79" t="n"/>
      <c r="OQ265" s="79" t="n"/>
      <c r="OR265" s="79" t="n"/>
      <c r="OS265" s="79" t="n"/>
      <c r="OT265" s="79" t="n"/>
      <c r="OU265" s="79" t="n"/>
      <c r="OV265" s="79" t="n"/>
      <c r="OW265" s="79" t="n"/>
      <c r="OX265" s="79" t="n"/>
      <c r="OY265" s="79" t="n"/>
      <c r="OZ265" s="79" t="n"/>
      <c r="PA265" s="79" t="n"/>
      <c r="PB265" s="79" t="n"/>
      <c r="PC265" s="79" t="n"/>
      <c r="PD265" s="79" t="n"/>
      <c r="PE265" s="79" t="n"/>
      <c r="PF265" s="79" t="n"/>
      <c r="PG265" s="79" t="n"/>
      <c r="PH265" s="79" t="n"/>
      <c r="PI265" s="79" t="n"/>
      <c r="PJ265" s="79" t="n"/>
      <c r="PK265" s="79" t="n"/>
      <c r="PL265" s="79" t="n"/>
      <c r="PO265" s="78" t="n">
        <v>29</v>
      </c>
      <c r="PP265" s="79" t="n"/>
      <c r="PQ265" s="79" t="n"/>
      <c r="PR265" s="79" t="n"/>
      <c r="PS265" s="79" t="n"/>
      <c r="PT265" s="79" t="n"/>
      <c r="PU265" s="79" t="n"/>
      <c r="PV265" s="79" t="n"/>
      <c r="PW265" s="79" t="n"/>
      <c r="PX265" s="79" t="n"/>
      <c r="PY265" s="79" t="n"/>
      <c r="PZ265" s="79" t="n"/>
      <c r="QA265" s="79" t="n"/>
      <c r="QB265" s="79" t="n"/>
      <c r="QC265" s="79" t="n"/>
      <c r="QD265" s="79" t="n"/>
      <c r="QE265" s="79" t="n"/>
      <c r="QF265" s="79" t="n"/>
      <c r="QG265" s="79" t="n"/>
      <c r="QH265" s="79" t="n"/>
      <c r="QI265" s="79" t="n"/>
      <c r="QJ265" s="79" t="n"/>
      <c r="QK265" s="79" t="n"/>
      <c r="QL265" s="79" t="n"/>
      <c r="QM265" s="79" t="n"/>
      <c r="QN265" s="79" t="n"/>
      <c r="QO265" s="79" t="n"/>
      <c r="QP265" s="79" t="n"/>
      <c r="QQ265" s="79" t="n"/>
      <c r="QR265" s="79" t="n"/>
      <c r="QS265" s="79" t="n"/>
      <c r="QT265" s="79" t="n"/>
      <c r="QU265" s="79" t="n"/>
      <c r="QV265" s="79" t="n"/>
      <c r="QW265" s="79" t="n"/>
      <c r="QX265" s="79" t="n"/>
      <c r="QY265" s="79" t="n"/>
      <c r="QZ265" s="79" t="n"/>
      <c r="RA265" s="79" t="n"/>
      <c r="RB265" s="79" t="n"/>
      <c r="RC265" s="79" t="n"/>
      <c r="RF265" s="78" t="n">
        <v>29</v>
      </c>
      <c r="RG265" s="79" t="n"/>
      <c r="RH265" s="79" t="n"/>
      <c r="RI265" s="79" t="n"/>
      <c r="RJ265" s="79" t="n"/>
      <c r="RK265" s="79" t="n"/>
      <c r="RL265" s="79" t="n"/>
      <c r="RM265" s="79" t="n"/>
      <c r="RN265" s="79" t="n"/>
      <c r="RO265" s="79" t="n"/>
      <c r="RP265" s="79" t="n"/>
      <c r="RQ265" s="79" t="n"/>
      <c r="RR265" s="79" t="n"/>
      <c r="RS265" s="79" t="n"/>
      <c r="RT265" s="79" t="n"/>
      <c r="RU265" s="79" t="n"/>
      <c r="RV265" s="79" t="n"/>
      <c r="RW265" s="79" t="n"/>
      <c r="RX265" s="79" t="n"/>
      <c r="RY265" s="79" t="n"/>
      <c r="RZ265" s="79" t="n"/>
      <c r="SA265" s="79" t="n"/>
      <c r="SB265" s="79" t="n"/>
      <c r="SC265" s="79" t="n"/>
      <c r="SD265" s="79" t="n"/>
      <c r="SE265" s="79" t="n"/>
      <c r="SF265" s="79" t="n"/>
      <c r="SG265" s="79" t="n"/>
      <c r="SH265" s="79" t="n"/>
      <c r="SI265" s="79" t="n"/>
      <c r="SJ265" s="79" t="n"/>
      <c r="SK265" s="79" t="n"/>
      <c r="SL265" s="79" t="n"/>
      <c r="SM265" s="79" t="n"/>
      <c r="SN265" s="79" t="n"/>
      <c r="SO265" s="79" t="n"/>
      <c r="SP265" s="79" t="n"/>
      <c r="SQ265" s="79" t="n"/>
      <c r="SR265" s="79" t="n"/>
      <c r="SS265" s="79" t="n"/>
      <c r="ST265" s="79" t="n"/>
      <c r="SW265" s="78" t="n">
        <v>29</v>
      </c>
      <c r="SX265" s="79" t="n"/>
      <c r="SY265" s="79" t="n"/>
      <c r="SZ265" s="79" t="n"/>
      <c r="TA265" s="79" t="n"/>
      <c r="TB265" s="79" t="n"/>
      <c r="TC265" s="79" t="n"/>
      <c r="TD265" s="79" t="n"/>
      <c r="TE265" s="79" t="n"/>
      <c r="TF265" s="79" t="n"/>
      <c r="TG265" s="79" t="n"/>
      <c r="TH265" s="79" t="n"/>
      <c r="TI265" s="79" t="n"/>
      <c r="TJ265" s="79" t="n"/>
      <c r="TK265" s="79" t="n"/>
      <c r="TL265" s="79" t="n"/>
      <c r="TM265" s="79" t="n"/>
      <c r="TN265" s="79" t="n"/>
      <c r="TO265" s="79" t="n"/>
      <c r="TP265" s="79" t="n"/>
      <c r="TQ265" s="79" t="n"/>
      <c r="TR265" s="79" t="n"/>
      <c r="TS265" s="79" t="n"/>
      <c r="TT265" s="79" t="n"/>
      <c r="TU265" s="79" t="n"/>
      <c r="TV265" s="79" t="n"/>
      <c r="TW265" s="79" t="n"/>
      <c r="TX265" s="79" t="n"/>
      <c r="TY265" s="79" t="n"/>
      <c r="TZ265" s="79" t="n"/>
      <c r="UA265" s="79" t="n"/>
      <c r="UB265" s="79" t="n"/>
      <c r="UC265" s="79" t="n"/>
      <c r="UD265" s="79" t="n"/>
      <c r="UE265" s="79" t="n"/>
      <c r="UF265" s="79" t="n"/>
      <c r="UG265" s="79" t="n"/>
      <c r="UH265" s="79" t="n"/>
      <c r="UI265" s="79" t="n"/>
      <c r="UJ265" s="79" t="n"/>
      <c r="UK265" s="79" t="n"/>
      <c r="UN265" s="78" t="n">
        <v>29</v>
      </c>
      <c r="UO265" s="79" t="n"/>
      <c r="UP265" s="79" t="n"/>
      <c r="UQ265" s="79" t="n"/>
      <c r="UR265" s="79" t="n"/>
      <c r="US265" s="79" t="n"/>
      <c r="UT265" s="79" t="n"/>
      <c r="UU265" s="79" t="n"/>
      <c r="UV265" s="79" t="n"/>
      <c r="UW265" s="79" t="n"/>
      <c r="UX265" s="79" t="n"/>
      <c r="UY265" s="79" t="n"/>
      <c r="UZ265" s="79" t="n"/>
      <c r="VA265" s="79" t="n"/>
      <c r="VB265" s="79" t="n"/>
      <c r="VC265" s="79" t="n"/>
      <c r="VD265" s="79" t="n"/>
      <c r="VE265" s="79" t="n"/>
      <c r="VF265" s="79" t="n"/>
      <c r="VG265" s="79" t="n"/>
      <c r="VH265" s="79" t="n"/>
      <c r="VI265" s="79" t="n"/>
      <c r="VJ265" s="79" t="n"/>
      <c r="VK265" s="79" t="n"/>
      <c r="VL265" s="79" t="n"/>
      <c r="VM265" s="79" t="n"/>
      <c r="VN265" s="79" t="n"/>
      <c r="VO265" s="79" t="n"/>
      <c r="VP265" s="79" t="n"/>
      <c r="VQ265" s="79" t="n"/>
      <c r="VR265" s="79" t="n"/>
      <c r="VS265" s="79" t="n"/>
      <c r="VT265" s="79" t="n"/>
      <c r="VU265" s="79" t="n"/>
      <c r="VV265" s="79" t="n"/>
      <c r="VW265" s="79" t="n"/>
      <c r="VX265" s="79" t="n"/>
      <c r="VY265" s="79" t="n"/>
      <c r="VZ265" s="79" t="n"/>
      <c r="WA265" s="79" t="n"/>
      <c r="WB265" s="79" t="n"/>
      <c r="WE265" s="78" t="n">
        <v>29</v>
      </c>
      <c r="WF265" s="79" t="n"/>
      <c r="WG265" s="79" t="n"/>
      <c r="WH265" s="79" t="n"/>
      <c r="WI265" s="79" t="n"/>
      <c r="WJ265" s="79" t="n"/>
      <c r="WK265" s="79" t="n"/>
      <c r="WL265" s="79" t="n"/>
      <c r="WM265" s="79" t="n"/>
      <c r="WN265" s="79" t="n"/>
      <c r="WO265" s="79" t="n"/>
      <c r="WP265" s="79" t="n"/>
      <c r="WQ265" s="79" t="n"/>
      <c r="WR265" s="79" t="n"/>
      <c r="WS265" s="79" t="n"/>
      <c r="WT265" s="79" t="n"/>
      <c r="WU265" s="79" t="n"/>
      <c r="WV265" s="79" t="n"/>
      <c r="WW265" s="79" t="n"/>
      <c r="WX265" s="79" t="n"/>
      <c r="WY265" s="79" t="n"/>
      <c r="WZ265" s="79" t="n"/>
      <c r="XA265" s="79" t="n"/>
      <c r="XB265" s="79" t="n"/>
      <c r="XC265" s="79" t="n"/>
      <c r="XD265" s="79" t="n"/>
      <c r="XE265" s="79" t="n"/>
      <c r="XF265" s="79" t="n"/>
      <c r="XG265" s="79" t="n"/>
      <c r="XH265" s="79" t="n"/>
      <c r="XI265" s="79" t="n"/>
      <c r="XJ265" s="79" t="n"/>
      <c r="XK265" s="79" t="n"/>
      <c r="XL265" s="79" t="n"/>
      <c r="XM265" s="79" t="n"/>
      <c r="XN265" s="79" t="n"/>
      <c r="XO265" s="79" t="n"/>
      <c r="XP265" s="79" t="n"/>
      <c r="XQ265" s="79" t="n"/>
      <c r="XR265" s="79" t="n"/>
      <c r="XS265" s="79" t="n"/>
      <c r="XV265" s="78" t="n">
        <v>29</v>
      </c>
      <c r="XW265" s="79" t="n"/>
      <c r="XX265" s="79" t="n"/>
      <c r="XY265" s="79" t="n"/>
      <c r="XZ265" s="79" t="n"/>
      <c r="YA265" s="79" t="n"/>
      <c r="YB265" s="79" t="n"/>
      <c r="YC265" s="79" t="n"/>
      <c r="YD265" s="79" t="n"/>
      <c r="YE265" s="79" t="n"/>
      <c r="YF265" s="79" t="n"/>
      <c r="YG265" s="79" t="n"/>
      <c r="YH265" s="79" t="n"/>
      <c r="YI265" s="79" t="n"/>
      <c r="YJ265" s="79" t="n"/>
      <c r="YK265" s="79" t="n"/>
      <c r="YL265" s="79" t="n"/>
      <c r="YM265" s="79" t="n"/>
      <c r="YN265" s="79" t="n"/>
      <c r="YO265" s="79" t="n"/>
      <c r="YP265" s="79" t="n"/>
      <c r="YQ265" s="79" t="n"/>
      <c r="YR265" s="79" t="n"/>
      <c r="YS265" s="79" t="n"/>
      <c r="YT265" s="79" t="n"/>
      <c r="YU265" s="79" t="n"/>
      <c r="YV265" s="79" t="n"/>
      <c r="YW265" s="79" t="n"/>
      <c r="YX265" s="79" t="n"/>
      <c r="YY265" s="79" t="n"/>
      <c r="YZ265" s="79" t="n"/>
      <c r="ZA265" s="79" t="n"/>
      <c r="ZB265" s="79" t="n"/>
      <c r="ZC265" s="79" t="n"/>
      <c r="ZD265" s="79" t="n"/>
      <c r="ZE265" s="79" t="n"/>
      <c r="ZF265" s="79" t="n"/>
      <c r="ZG265" s="79" t="n"/>
      <c r="ZH265" s="79" t="n"/>
      <c r="ZI265" s="79" t="n"/>
      <c r="ZJ265" s="79" t="n"/>
      <c r="ZM265" s="78" t="n">
        <v>29</v>
      </c>
      <c r="ZN265" s="79" t="n"/>
      <c r="ZO265" s="79" t="n"/>
      <c r="ZP265" s="79" t="n"/>
      <c r="ZQ265" s="79" t="n"/>
      <c r="ZR265" s="79" t="n"/>
      <c r="ZS265" s="79" t="n"/>
      <c r="ZT265" s="79" t="n"/>
      <c r="ZU265" s="79" t="n"/>
      <c r="ZV265" s="79" t="n"/>
      <c r="ZW265" s="79" t="n"/>
      <c r="ZX265" s="79" t="n"/>
      <c r="ZY265" s="79" t="n"/>
      <c r="ZZ265" s="79" t="n"/>
      <c r="AAA265" s="79" t="n"/>
      <c r="AAB265" s="79" t="n"/>
      <c r="AAC265" s="79" t="n"/>
      <c r="AAD265" s="79" t="n"/>
      <c r="AAE265" s="79" t="n"/>
      <c r="AAF265" s="79" t="n"/>
      <c r="AAG265" s="79" t="n"/>
      <c r="AAH265" s="79" t="n"/>
      <c r="AAI265" s="79" t="n"/>
      <c r="AAJ265" s="79" t="n"/>
      <c r="AAK265" s="79" t="n"/>
      <c r="AAL265" s="79" t="n"/>
      <c r="AAM265" s="79" t="n"/>
      <c r="AAN265" s="79" t="n"/>
      <c r="AAO265" s="79" t="n"/>
      <c r="AAP265" s="79" t="n"/>
      <c r="AAQ265" s="79" t="n"/>
      <c r="AAR265" s="79" t="n"/>
      <c r="AAS265" s="79" t="n"/>
      <c r="AAT265" s="79" t="n"/>
      <c r="AAU265" s="79" t="n"/>
      <c r="AAV265" s="79" t="n"/>
      <c r="AAW265" s="79" t="n"/>
      <c r="AAX265" s="79" t="n"/>
      <c r="AAY265" s="79" t="n"/>
      <c r="AAZ265" s="79" t="n"/>
      <c r="ABA265" s="79" t="n"/>
      <c r="ABD265" s="78" t="n">
        <v>29</v>
      </c>
      <c r="ABE265" s="79" t="n"/>
      <c r="ABF265" s="79" t="n"/>
      <c r="ABG265" s="79" t="n"/>
      <c r="ABH265" s="79" t="n"/>
      <c r="ABI265" s="79" t="n"/>
      <c r="ABJ265" s="79" t="n"/>
      <c r="ABK265" s="79" t="n"/>
      <c r="ABL265" s="79" t="n"/>
      <c r="ABM265" s="79" t="n"/>
      <c r="ABN265" s="79" t="n"/>
      <c r="ABO265" s="79" t="n"/>
      <c r="ABP265" s="79" t="n"/>
      <c r="ABQ265" s="79" t="n"/>
      <c r="ABR265" s="79" t="n"/>
      <c r="ABS265" s="79" t="n"/>
      <c r="ABT265" s="79" t="n"/>
      <c r="ABU265" s="79" t="n"/>
      <c r="ABV265" s="79" t="n"/>
      <c r="ABW265" s="79" t="n"/>
      <c r="ABX265" s="79" t="n"/>
      <c r="ABY265" s="79" t="n"/>
      <c r="ABZ265" s="79" t="n"/>
      <c r="ACA265" s="79" t="n"/>
      <c r="ACB265" s="79" t="n"/>
      <c r="ACC265" s="79" t="n"/>
      <c r="ACD265" s="79" t="n"/>
      <c r="ACE265" s="79" t="n"/>
      <c r="ACF265" s="79" t="n"/>
      <c r="ACG265" s="79" t="n"/>
      <c r="ACH265" s="79" t="n"/>
      <c r="ACI265" s="79" t="n"/>
      <c r="ACJ265" s="79" t="n"/>
      <c r="ACK265" s="79" t="n"/>
      <c r="ACL265" s="79" t="n"/>
      <c r="ACM265" s="79" t="n"/>
      <c r="ACN265" s="79" t="n"/>
      <c r="ACO265" s="79" t="n"/>
      <c r="ACP265" s="79" t="n"/>
      <c r="ACQ265" s="79" t="n"/>
      <c r="ACR265" s="79" t="n"/>
      <c r="ACU265" s="78" t="n">
        <v>29</v>
      </c>
      <c r="ACV265" s="79" t="n"/>
      <c r="ACW265" s="79" t="n"/>
      <c r="ACX265" s="79" t="n"/>
      <c r="ACY265" s="79" t="n"/>
      <c r="ACZ265" s="79" t="n"/>
      <c r="ADA265" s="79" t="n"/>
      <c r="ADB265" s="79" t="n"/>
      <c r="ADC265" s="79" t="n"/>
      <c r="ADD265" s="79" t="n"/>
      <c r="ADE265" s="79" t="n"/>
      <c r="ADF265" s="79" t="n"/>
      <c r="ADG265" s="79" t="n"/>
      <c r="ADH265" s="79" t="n"/>
      <c r="ADI265" s="79" t="n"/>
      <c r="ADJ265" s="79" t="n"/>
      <c r="ADK265" s="79" t="n"/>
      <c r="ADL265" s="79" t="n"/>
      <c r="ADM265" s="79" t="n"/>
      <c r="ADN265" s="79" t="n"/>
      <c r="ADO265" s="79" t="n"/>
      <c r="ADP265" s="79" t="n"/>
      <c r="ADQ265" s="79" t="n"/>
      <c r="ADR265" s="79" t="n"/>
      <c r="ADS265" s="79" t="n"/>
      <c r="ADT265" s="79" t="n"/>
      <c r="ADU265" s="79" t="n"/>
      <c r="ADV265" s="79" t="n"/>
      <c r="ADW265" s="79" t="n"/>
      <c r="ADX265" s="79" t="n"/>
      <c r="ADY265" s="79" t="n"/>
      <c r="ADZ265" s="79" t="n"/>
      <c r="AEA265" s="79" t="n"/>
      <c r="AEB265" s="79" t="n"/>
      <c r="AEC265" s="79" t="n"/>
      <c r="AED265" s="79" t="n"/>
      <c r="AEE265" s="79" t="n"/>
      <c r="AEF265" s="79" t="n"/>
      <c r="AEG265" s="79" t="n"/>
      <c r="AEH265" s="79" t="n"/>
      <c r="AEI265" s="79" t="n"/>
      <c r="AEL265" s="78" t="n">
        <v>29</v>
      </c>
      <c r="AEM265" s="79" t="n"/>
      <c r="AEN265" s="79" t="n"/>
      <c r="AEO265" s="79" t="n"/>
      <c r="AEP265" s="79" t="n"/>
      <c r="AEQ265" s="79" t="n"/>
      <c r="AER265" s="79" t="n"/>
      <c r="AES265" s="79" t="n"/>
      <c r="AET265" s="79" t="n"/>
      <c r="AEU265" s="79" t="n"/>
      <c r="AEV265" s="79" t="n"/>
      <c r="AEW265" s="79" t="n"/>
      <c r="AEX265" s="79" t="n"/>
      <c r="AEY265" s="79" t="n"/>
      <c r="AEZ265" s="79" t="n"/>
      <c r="AFA265" s="79" t="n"/>
      <c r="AFB265" s="79" t="n"/>
      <c r="AFC265" s="79" t="n"/>
      <c r="AFD265" s="79" t="n"/>
      <c r="AFE265" s="79" t="n"/>
      <c r="AFF265" s="79" t="n"/>
      <c r="AFG265" s="79" t="n"/>
      <c r="AFH265" s="79" t="n"/>
      <c r="AFI265" s="79" t="n"/>
      <c r="AFJ265" s="79" t="n"/>
      <c r="AFK265" s="79" t="n"/>
      <c r="AFL265" s="79" t="n"/>
      <c r="AFM265" s="79" t="n"/>
      <c r="AFN265" s="79" t="n"/>
      <c r="AFO265" s="79" t="n"/>
      <c r="AFP265" s="79" t="n"/>
      <c r="AFQ265" s="79" t="n"/>
      <c r="AFR265" s="79" t="n"/>
      <c r="AFS265" s="79" t="n"/>
      <c r="AFT265" s="79" t="n"/>
      <c r="AFU265" s="79" t="n"/>
      <c r="AFV265" s="79" t="n"/>
      <c r="AFW265" s="79" t="n"/>
      <c r="AFX265" s="79" t="n"/>
      <c r="AFY265" s="79" t="n"/>
      <c r="AFZ265" s="79" t="n"/>
    </row>
    <row r="266">
      <c r="A266" s="78" t="n">
        <v>30</v>
      </c>
      <c r="B266" s="79" t="n"/>
      <c r="C266" s="79" t="n"/>
      <c r="D266" s="79" t="n"/>
      <c r="E266" s="79" t="n"/>
      <c r="F266" s="79" t="n"/>
      <c r="G266" s="79" t="n"/>
      <c r="H266" s="79" t="n"/>
      <c r="I266" s="79" t="n"/>
      <c r="J266" s="79" t="n"/>
      <c r="K266" s="79" t="n"/>
      <c r="L266" s="79" t="n"/>
      <c r="M266" s="79" t="n"/>
      <c r="N266" s="79" t="n"/>
      <c r="O266" s="79" t="n"/>
      <c r="P266" s="79" t="n"/>
      <c r="Q266" s="79" t="n"/>
      <c r="R266" s="79" t="n"/>
      <c r="S266" s="79" t="n"/>
      <c r="T266" s="79" t="n"/>
      <c r="U266" s="79" t="n"/>
      <c r="V266" s="79" t="n"/>
      <c r="W266" s="79" t="n"/>
      <c r="X266" s="79" t="n"/>
      <c r="Y266" s="79" t="n"/>
      <c r="Z266" s="79" t="n"/>
      <c r="AA266" s="79" t="n"/>
      <c r="AB266" s="79" t="n"/>
      <c r="AC266" s="79" t="n"/>
      <c r="AD266" s="79" t="n"/>
      <c r="AE266" s="79" t="n"/>
      <c r="AF266" s="79" t="n"/>
      <c r="AG266" s="79" t="n"/>
      <c r="AH266" s="79" t="n"/>
      <c r="AI266" s="79" t="n"/>
      <c r="AJ266" s="79" t="n"/>
      <c r="AK266" s="79" t="n"/>
      <c r="AL266" s="79" t="n"/>
      <c r="AM266" s="79" t="n"/>
      <c r="AN266" s="79" t="n"/>
      <c r="AO266" s="79" t="n"/>
      <c r="AR266" s="78" t="n">
        <v>30</v>
      </c>
      <c r="AS266" s="79" t="n"/>
      <c r="AT266" s="79" t="n"/>
      <c r="AU266" s="79" t="n"/>
      <c r="AV266" s="79" t="n"/>
      <c r="AW266" s="79" t="n"/>
      <c r="AX266" s="79" t="n"/>
      <c r="AY266" s="79" t="n"/>
      <c r="AZ266" s="79" t="n"/>
      <c r="BA266" s="79" t="n"/>
      <c r="BB266" s="79" t="n"/>
      <c r="BC266" s="79" t="n"/>
      <c r="BD266" s="79" t="n"/>
      <c r="BE266" s="79" t="n"/>
      <c r="BF266" s="79" t="n"/>
      <c r="BG266" s="79" t="n"/>
      <c r="BH266" s="79" t="n"/>
      <c r="BI266" s="79" t="n"/>
      <c r="BJ266" s="79" t="n"/>
      <c r="BK266" s="79" t="n"/>
      <c r="BL266" s="79" t="n"/>
      <c r="BM266" s="79" t="n"/>
      <c r="BN266" s="79" t="n"/>
      <c r="BO266" s="79" t="n"/>
      <c r="BP266" s="79" t="n"/>
      <c r="BQ266" s="79" t="n"/>
      <c r="BR266" s="79" t="n"/>
      <c r="BS266" s="79" t="n"/>
      <c r="BT266" s="79" t="n"/>
      <c r="BU266" s="79" t="n"/>
      <c r="BV266" s="79" t="n"/>
      <c r="BW266" s="79" t="n"/>
      <c r="BX266" s="79" t="n"/>
      <c r="BY266" s="79" t="n"/>
      <c r="BZ266" s="79" t="n"/>
      <c r="CA266" s="79" t="n"/>
      <c r="CB266" s="79" t="n"/>
      <c r="CC266" s="79" t="n"/>
      <c r="CD266" s="79" t="n"/>
      <c r="CE266" s="79" t="n"/>
      <c r="CF266" s="79" t="n"/>
      <c r="CI266" s="78" t="n">
        <v>30</v>
      </c>
      <c r="CJ266" s="79" t="n"/>
      <c r="CK266" s="79" t="n"/>
      <c r="CL266" s="79" t="n"/>
      <c r="CM266" s="79" t="n"/>
      <c r="CN266" s="79" t="n"/>
      <c r="CO266" s="79" t="n"/>
      <c r="CP266" s="79" t="n"/>
      <c r="CQ266" s="79" t="n"/>
      <c r="CR266" s="79" t="n"/>
      <c r="CS266" s="79" t="n"/>
      <c r="CT266" s="79" t="n"/>
      <c r="CU266" s="79" t="n"/>
      <c r="CV266" s="79" t="n"/>
      <c r="CW266" s="79" t="n"/>
      <c r="CX266" s="79" t="n"/>
      <c r="CY266" s="79" t="n"/>
      <c r="CZ266" s="79" t="n"/>
      <c r="DA266" s="79" t="n"/>
      <c r="DB266" s="79" t="n"/>
      <c r="DC266" s="79" t="n"/>
      <c r="DD266" s="79" t="n"/>
      <c r="DE266" s="79" t="n"/>
      <c r="DF266" s="79" t="n"/>
      <c r="DG266" s="79" t="n"/>
      <c r="DH266" s="79" t="n"/>
      <c r="DI266" s="79" t="n"/>
      <c r="DJ266" s="79" t="n"/>
      <c r="DK266" s="79" t="n"/>
      <c r="DL266" s="79" t="n"/>
      <c r="DM266" s="79" t="n"/>
      <c r="DN266" s="79" t="n"/>
      <c r="DO266" s="79" t="n"/>
      <c r="DP266" s="79" t="n"/>
      <c r="DQ266" s="79" t="n"/>
      <c r="DR266" s="79" t="n"/>
      <c r="DS266" s="79" t="n"/>
      <c r="DT266" s="79" t="n"/>
      <c r="DU266" s="79" t="n"/>
      <c r="DV266" s="79" t="n"/>
      <c r="DW266" s="79" t="n"/>
      <c r="DZ266" s="78" t="n">
        <v>30</v>
      </c>
      <c r="EA266" s="79" t="n"/>
      <c r="EB266" s="79" t="n"/>
      <c r="EC266" s="79" t="n"/>
      <c r="ED266" s="79" t="n"/>
      <c r="EE266" s="79" t="n"/>
      <c r="EF266" s="79" t="n"/>
      <c r="EG266" s="79" t="n"/>
      <c r="EH266" s="79" t="n"/>
      <c r="EI266" s="79" t="n"/>
      <c r="EJ266" s="79" t="n"/>
      <c r="EK266" s="79" t="n"/>
      <c r="EL266" s="79" t="n"/>
      <c r="EM266" s="79" t="n"/>
      <c r="EN266" s="79" t="n"/>
      <c r="EO266" s="79" t="n"/>
      <c r="EP266" s="79" t="n"/>
      <c r="EQ266" s="79" t="n"/>
      <c r="ER266" s="79" t="n"/>
      <c r="ES266" s="79" t="n"/>
      <c r="ET266" s="79" t="n"/>
      <c r="EU266" s="79" t="n"/>
      <c r="EV266" s="79" t="n"/>
      <c r="EW266" s="79" t="n"/>
      <c r="EX266" s="79" t="n"/>
      <c r="EY266" s="79" t="n"/>
      <c r="EZ266" s="79" t="n"/>
      <c r="FA266" s="79" t="n"/>
      <c r="FB266" s="79" t="n"/>
      <c r="FC266" s="79" t="n"/>
      <c r="FD266" s="79" t="n"/>
      <c r="FE266" s="79" t="n"/>
      <c r="FF266" s="79" t="n"/>
      <c r="FG266" s="79" t="n"/>
      <c r="FH266" s="79" t="n"/>
      <c r="FI266" s="79" t="n"/>
      <c r="FJ266" s="79" t="n"/>
      <c r="FK266" s="79" t="n"/>
      <c r="FL266" s="79" t="n"/>
      <c r="FM266" s="79" t="n"/>
      <c r="FN266" s="79" t="n"/>
      <c r="FQ266" s="78" t="n">
        <v>30</v>
      </c>
      <c r="FR266" s="79" t="n"/>
      <c r="FS266" s="79" t="n"/>
      <c r="FT266" s="79" t="n"/>
      <c r="FU266" s="79" t="n"/>
      <c r="FV266" s="79" t="n"/>
      <c r="FW266" s="79" t="n"/>
      <c r="FX266" s="79" t="n"/>
      <c r="FY266" s="79" t="n"/>
      <c r="FZ266" s="79" t="n"/>
      <c r="GA266" s="79" t="n"/>
      <c r="GB266" s="79" t="n"/>
      <c r="GC266" s="79" t="n"/>
      <c r="GD266" s="79" t="n"/>
      <c r="GE266" s="79" t="n"/>
      <c r="GF266" s="79" t="n"/>
      <c r="GG266" s="79" t="n"/>
      <c r="GH266" s="79" t="n"/>
      <c r="GI266" s="79" t="n"/>
      <c r="GJ266" s="79" t="n"/>
      <c r="GK266" s="79" t="n"/>
      <c r="GL266" s="79" t="n"/>
      <c r="GM266" s="79" t="n"/>
      <c r="GN266" s="79" t="n"/>
      <c r="GO266" s="79" t="n"/>
      <c r="GP266" s="79" t="n"/>
      <c r="GQ266" s="79" t="n"/>
      <c r="GR266" s="79" t="n"/>
      <c r="GS266" s="79" t="n"/>
      <c r="GT266" s="79" t="n"/>
      <c r="GU266" s="79" t="n"/>
      <c r="GV266" s="79" t="n"/>
      <c r="GW266" s="79" t="n"/>
      <c r="GX266" s="79" t="n"/>
      <c r="GY266" s="79" t="n"/>
      <c r="GZ266" s="79" t="n"/>
      <c r="HA266" s="79" t="n"/>
      <c r="HB266" s="79" t="n"/>
      <c r="HC266" s="79" t="n"/>
      <c r="HD266" s="79" t="n"/>
      <c r="HE266" s="79" t="n"/>
      <c r="HH266" s="78" t="n">
        <v>30</v>
      </c>
      <c r="HI266" s="79" t="n"/>
      <c r="HJ266" s="79" t="n"/>
      <c r="HK266" s="79" t="n"/>
      <c r="HL266" s="79" t="n"/>
      <c r="HM266" s="79" t="n"/>
      <c r="HN266" s="79" t="n"/>
      <c r="HO266" s="79" t="n"/>
      <c r="HP266" s="79" t="n"/>
      <c r="HQ266" s="79" t="n"/>
      <c r="HR266" s="79" t="n"/>
      <c r="HS266" s="79" t="n"/>
      <c r="HT266" s="79" t="n"/>
      <c r="HU266" s="79" t="n"/>
      <c r="HV266" s="79" t="n"/>
      <c r="HW266" s="79" t="n"/>
      <c r="HX266" s="79" t="n"/>
      <c r="HY266" s="79" t="n"/>
      <c r="HZ266" s="79" t="n"/>
      <c r="IA266" s="79" t="n"/>
      <c r="IB266" s="79" t="n"/>
      <c r="IC266" s="79" t="n"/>
      <c r="ID266" s="79" t="n"/>
      <c r="IE266" s="79" t="n"/>
      <c r="IF266" s="79" t="n"/>
      <c r="IG266" s="79" t="n"/>
      <c r="IH266" s="79" t="n"/>
      <c r="II266" s="79" t="n"/>
      <c r="IJ266" s="79" t="n"/>
      <c r="IK266" s="79" t="n"/>
      <c r="IL266" s="79" t="n"/>
      <c r="IM266" s="79" t="n"/>
      <c r="IN266" s="79" t="n"/>
      <c r="IO266" s="79" t="n"/>
      <c r="IP266" s="79" t="n"/>
      <c r="IQ266" s="79" t="n"/>
      <c r="IR266" s="79" t="n"/>
      <c r="IS266" s="79" t="n"/>
      <c r="IT266" s="79" t="n"/>
      <c r="IU266" s="79" t="n"/>
      <c r="IV266" s="79" t="n"/>
      <c r="IY266" s="78" t="n">
        <v>30</v>
      </c>
      <c r="IZ266" s="79" t="n"/>
      <c r="JA266" s="79" t="n"/>
      <c r="JB266" s="79" t="n"/>
      <c r="JC266" s="79" t="n"/>
      <c r="JD266" s="79" t="n"/>
      <c r="JE266" s="79" t="n"/>
      <c r="JF266" s="79" t="n"/>
      <c r="JG266" s="79" t="n"/>
      <c r="JH266" s="79" t="n"/>
      <c r="JI266" s="79" t="n"/>
      <c r="JJ266" s="79" t="n"/>
      <c r="JK266" s="79" t="n"/>
      <c r="JL266" s="79" t="n"/>
      <c r="JM266" s="79" t="n"/>
      <c r="JN266" s="79" t="n"/>
      <c r="JO266" s="79" t="n"/>
      <c r="JP266" s="79" t="n"/>
      <c r="JQ266" s="79" t="n"/>
      <c r="JR266" s="79" t="n"/>
      <c r="JS266" s="79" t="n"/>
      <c r="JT266" s="79" t="n"/>
      <c r="JU266" s="79" t="n"/>
      <c r="JV266" s="79" t="n"/>
      <c r="JW266" s="79" t="n"/>
      <c r="JX266" s="79" t="n"/>
      <c r="JY266" s="79" t="n"/>
      <c r="JZ266" s="79" t="n"/>
      <c r="KA266" s="79" t="n"/>
      <c r="KB266" s="79" t="n"/>
      <c r="KC266" s="79" t="n"/>
      <c r="KD266" s="79" t="n"/>
      <c r="KE266" s="79" t="n"/>
      <c r="KF266" s="79" t="n"/>
      <c r="KG266" s="79" t="n"/>
      <c r="KH266" s="79" t="n"/>
      <c r="KI266" s="79" t="n"/>
      <c r="KJ266" s="79" t="n"/>
      <c r="KK266" s="79" t="n"/>
      <c r="KL266" s="79" t="n"/>
      <c r="KM266" s="79" t="n"/>
      <c r="KP266" s="78" t="n">
        <v>30</v>
      </c>
      <c r="KQ266" s="79" t="n"/>
      <c r="KR266" s="79" t="n"/>
      <c r="KS266" s="79" t="n"/>
      <c r="KT266" s="79" t="n"/>
      <c r="KU266" s="79" t="n"/>
      <c r="KV266" s="79" t="n"/>
      <c r="KW266" s="79" t="n"/>
      <c r="KX266" s="79" t="n"/>
      <c r="KY266" s="79" t="n"/>
      <c r="KZ266" s="79" t="n"/>
      <c r="LA266" s="79" t="n"/>
      <c r="LB266" s="79" t="n"/>
      <c r="LC266" s="79" t="n"/>
      <c r="LD266" s="79" t="n"/>
      <c r="LE266" s="79" t="n"/>
      <c r="LF266" s="79" t="n"/>
      <c r="LG266" s="79" t="n"/>
      <c r="LH266" s="79" t="n"/>
      <c r="LI266" s="79" t="n"/>
      <c r="LJ266" s="79" t="n"/>
      <c r="LK266" s="79" t="n"/>
      <c r="LL266" s="79" t="n"/>
      <c r="LM266" s="79" t="n"/>
      <c r="LN266" s="79" t="n"/>
      <c r="LO266" s="79" t="n"/>
      <c r="LP266" s="79" t="n"/>
      <c r="LQ266" s="79" t="n"/>
      <c r="LR266" s="79" t="n"/>
      <c r="LS266" s="79" t="n"/>
      <c r="LT266" s="79" t="n"/>
      <c r="LU266" s="79" t="n"/>
      <c r="LV266" s="79" t="n"/>
      <c r="LW266" s="79" t="n"/>
      <c r="LX266" s="79" t="n"/>
      <c r="LY266" s="79" t="n"/>
      <c r="LZ266" s="79" t="n"/>
      <c r="MA266" s="79" t="n"/>
      <c r="MB266" s="79" t="n"/>
      <c r="MC266" s="79" t="n"/>
      <c r="MD266" s="79" t="n"/>
      <c r="MG266" s="78" t="n">
        <v>30</v>
      </c>
      <c r="MH266" s="79" t="n"/>
      <c r="MI266" s="79" t="n"/>
      <c r="MJ266" s="79" t="n"/>
      <c r="MK266" s="79" t="n"/>
      <c r="ML266" s="79" t="n"/>
      <c r="MM266" s="79" t="n"/>
      <c r="MN266" s="79" t="n"/>
      <c r="MO266" s="79" t="n"/>
      <c r="MP266" s="79" t="n"/>
      <c r="MQ266" s="79" t="n"/>
      <c r="MR266" s="79" t="n"/>
      <c r="MS266" s="79" t="n"/>
      <c r="MT266" s="79" t="n"/>
      <c r="MU266" s="79" t="n"/>
      <c r="MV266" s="79" t="n"/>
      <c r="MW266" s="79" t="n"/>
      <c r="MX266" s="79" t="n"/>
      <c r="MY266" s="79" t="n"/>
      <c r="MZ266" s="79" t="n"/>
      <c r="NA266" s="79" t="n"/>
      <c r="NB266" s="79" t="n"/>
      <c r="NC266" s="79" t="n"/>
      <c r="ND266" s="79" t="n"/>
      <c r="NE266" s="79" t="n"/>
      <c r="NF266" s="79" t="n"/>
      <c r="NG266" s="79" t="n"/>
      <c r="NH266" s="79" t="n"/>
      <c r="NI266" s="79" t="n"/>
      <c r="NJ266" s="79" t="n"/>
      <c r="NK266" s="79" t="n"/>
      <c r="NL266" s="79" t="n"/>
      <c r="NM266" s="79" t="n"/>
      <c r="NN266" s="79" t="n"/>
      <c r="NO266" s="79" t="n"/>
      <c r="NP266" s="79" t="n"/>
      <c r="NQ266" s="79" t="n"/>
      <c r="NR266" s="79" t="n"/>
      <c r="NS266" s="79" t="n"/>
      <c r="NT266" s="79" t="n"/>
      <c r="NU266" s="79" t="n"/>
      <c r="NX266" s="78" t="n">
        <v>30</v>
      </c>
      <c r="NY266" s="79" t="n"/>
      <c r="NZ266" s="79" t="n"/>
      <c r="OA266" s="79" t="n"/>
      <c r="OB266" s="79" t="n"/>
      <c r="OC266" s="79" t="n"/>
      <c r="OD266" s="79" t="n"/>
      <c r="OE266" s="79" t="n"/>
      <c r="OF266" s="79" t="n"/>
      <c r="OG266" s="79" t="n"/>
      <c r="OH266" s="79" t="n"/>
      <c r="OI266" s="79" t="n"/>
      <c r="OJ266" s="79" t="n"/>
      <c r="OK266" s="79" t="n"/>
      <c r="OL266" s="79" t="n"/>
      <c r="OM266" s="79" t="n"/>
      <c r="ON266" s="79" t="n"/>
      <c r="OO266" s="79" t="n"/>
      <c r="OP266" s="79" t="n"/>
      <c r="OQ266" s="79" t="n"/>
      <c r="OR266" s="79" t="n"/>
      <c r="OS266" s="79" t="n"/>
      <c r="OT266" s="79" t="n"/>
      <c r="OU266" s="79" t="n"/>
      <c r="OV266" s="79" t="n"/>
      <c r="OW266" s="79" t="n"/>
      <c r="OX266" s="79" t="n"/>
      <c r="OY266" s="79" t="n"/>
      <c r="OZ266" s="79" t="n"/>
      <c r="PA266" s="79" t="n"/>
      <c r="PB266" s="79" t="n"/>
      <c r="PC266" s="79" t="n"/>
      <c r="PD266" s="79" t="n"/>
      <c r="PE266" s="79" t="n"/>
      <c r="PF266" s="79" t="n"/>
      <c r="PG266" s="79" t="n"/>
      <c r="PH266" s="79" t="n"/>
      <c r="PI266" s="79" t="n"/>
      <c r="PJ266" s="79" t="n"/>
      <c r="PK266" s="79" t="n"/>
      <c r="PL266" s="79" t="n"/>
      <c r="PO266" s="78" t="n">
        <v>30</v>
      </c>
      <c r="PP266" s="79" t="n"/>
      <c r="PQ266" s="79" t="n"/>
      <c r="PR266" s="79" t="n"/>
      <c r="PS266" s="79" t="n"/>
      <c r="PT266" s="79" t="n"/>
      <c r="PU266" s="79" t="n"/>
      <c r="PV266" s="79" t="n"/>
      <c r="PW266" s="79" t="n"/>
      <c r="PX266" s="79" t="n"/>
      <c r="PY266" s="79" t="n"/>
      <c r="PZ266" s="79" t="n"/>
      <c r="QA266" s="79" t="n"/>
      <c r="QB266" s="79" t="n"/>
      <c r="QC266" s="79" t="n"/>
      <c r="QD266" s="79" t="n"/>
      <c r="QE266" s="79" t="n"/>
      <c r="QF266" s="79" t="n"/>
      <c r="QG266" s="79" t="n"/>
      <c r="QH266" s="79" t="n"/>
      <c r="QI266" s="79" t="n"/>
      <c r="QJ266" s="79" t="n"/>
      <c r="QK266" s="79" t="n"/>
      <c r="QL266" s="79" t="n"/>
      <c r="QM266" s="79" t="n"/>
      <c r="QN266" s="79" t="n"/>
      <c r="QO266" s="79" t="n"/>
      <c r="QP266" s="79" t="n"/>
      <c r="QQ266" s="79" t="n"/>
      <c r="QR266" s="79" t="n"/>
      <c r="QS266" s="79" t="n"/>
      <c r="QT266" s="79" t="n"/>
      <c r="QU266" s="79" t="n"/>
      <c r="QV266" s="79" t="n"/>
      <c r="QW266" s="79" t="n"/>
      <c r="QX266" s="79" t="n"/>
      <c r="QY266" s="79" t="n"/>
      <c r="QZ266" s="79" t="n"/>
      <c r="RA266" s="79" t="n"/>
      <c r="RB266" s="79" t="n"/>
      <c r="RC266" s="79" t="n"/>
      <c r="RF266" s="78" t="n">
        <v>30</v>
      </c>
      <c r="RG266" s="79" t="n"/>
      <c r="RH266" s="79" t="n"/>
      <c r="RI266" s="79" t="n"/>
      <c r="RJ266" s="79" t="n"/>
      <c r="RK266" s="79" t="n"/>
      <c r="RL266" s="79" t="n"/>
      <c r="RM266" s="79" t="n"/>
      <c r="RN266" s="79" t="n"/>
      <c r="RO266" s="79" t="n"/>
      <c r="RP266" s="79" t="n"/>
      <c r="RQ266" s="79" t="n"/>
      <c r="RR266" s="79" t="n"/>
      <c r="RS266" s="79" t="n"/>
      <c r="RT266" s="79" t="n"/>
      <c r="RU266" s="79" t="n"/>
      <c r="RV266" s="79" t="n"/>
      <c r="RW266" s="79" t="n"/>
      <c r="RX266" s="79" t="n"/>
      <c r="RY266" s="79" t="n"/>
      <c r="RZ266" s="79" t="n"/>
      <c r="SA266" s="79" t="n"/>
      <c r="SB266" s="79" t="n"/>
      <c r="SC266" s="79" t="n"/>
      <c r="SD266" s="79" t="n"/>
      <c r="SE266" s="79" t="n"/>
      <c r="SF266" s="79" t="n"/>
      <c r="SG266" s="79" t="n"/>
      <c r="SH266" s="79" t="n"/>
      <c r="SI266" s="79" t="n"/>
      <c r="SJ266" s="79" t="n"/>
      <c r="SK266" s="79" t="n"/>
      <c r="SL266" s="79" t="n"/>
      <c r="SM266" s="79" t="n"/>
      <c r="SN266" s="79" t="n"/>
      <c r="SO266" s="79" t="n"/>
      <c r="SP266" s="79" t="n"/>
      <c r="SQ266" s="79" t="n"/>
      <c r="SR266" s="79" t="n"/>
      <c r="SS266" s="79" t="n"/>
      <c r="ST266" s="79" t="n"/>
      <c r="SW266" s="78" t="n">
        <v>30</v>
      </c>
      <c r="SX266" s="79" t="n"/>
      <c r="SY266" s="79" t="n"/>
      <c r="SZ266" s="79" t="n"/>
      <c r="TA266" s="79" t="n"/>
      <c r="TB266" s="79" t="n"/>
      <c r="TC266" s="79" t="n"/>
      <c r="TD266" s="79" t="n"/>
      <c r="TE266" s="79" t="n"/>
      <c r="TF266" s="79" t="n"/>
      <c r="TG266" s="79" t="n"/>
      <c r="TH266" s="79" t="n"/>
      <c r="TI266" s="79" t="n"/>
      <c r="TJ266" s="79" t="n"/>
      <c r="TK266" s="79" t="n"/>
      <c r="TL266" s="79" t="n"/>
      <c r="TM266" s="79" t="n"/>
      <c r="TN266" s="79" t="n"/>
      <c r="TO266" s="79" t="n"/>
      <c r="TP266" s="79" t="n"/>
      <c r="TQ266" s="79" t="n"/>
      <c r="TR266" s="79" t="n"/>
      <c r="TS266" s="79" t="n"/>
      <c r="TT266" s="79" t="n"/>
      <c r="TU266" s="79" t="n"/>
      <c r="TV266" s="79" t="n"/>
      <c r="TW266" s="79" t="n"/>
      <c r="TX266" s="79" t="n"/>
      <c r="TY266" s="79" t="n"/>
      <c r="TZ266" s="79" t="n"/>
      <c r="UA266" s="79" t="n"/>
      <c r="UB266" s="79" t="n"/>
      <c r="UC266" s="79" t="n"/>
      <c r="UD266" s="79" t="n"/>
      <c r="UE266" s="79" t="n"/>
      <c r="UF266" s="79" t="n"/>
      <c r="UG266" s="79" t="n"/>
      <c r="UH266" s="79" t="n"/>
      <c r="UI266" s="79" t="n"/>
      <c r="UJ266" s="79" t="n"/>
      <c r="UK266" s="79" t="n"/>
      <c r="UN266" s="78" t="n">
        <v>30</v>
      </c>
      <c r="UO266" s="79" t="n"/>
      <c r="UP266" s="79" t="n"/>
      <c r="UQ266" s="79" t="n"/>
      <c r="UR266" s="79" t="n"/>
      <c r="US266" s="79" t="n"/>
      <c r="UT266" s="79" t="n"/>
      <c r="UU266" s="79" t="n"/>
      <c r="UV266" s="79" t="n"/>
      <c r="UW266" s="79" t="n"/>
      <c r="UX266" s="79" t="n"/>
      <c r="UY266" s="79" t="n"/>
      <c r="UZ266" s="79" t="n"/>
      <c r="VA266" s="79" t="n"/>
      <c r="VB266" s="79" t="n"/>
      <c r="VC266" s="79" t="n"/>
      <c r="VD266" s="79" t="n"/>
      <c r="VE266" s="79" t="n"/>
      <c r="VF266" s="79" t="n"/>
      <c r="VG266" s="79" t="n"/>
      <c r="VH266" s="79" t="n"/>
      <c r="VI266" s="79" t="n"/>
      <c r="VJ266" s="79" t="n"/>
      <c r="VK266" s="79" t="n"/>
      <c r="VL266" s="79" t="n"/>
      <c r="VM266" s="79" t="n"/>
      <c r="VN266" s="79" t="n"/>
      <c r="VO266" s="79" t="n"/>
      <c r="VP266" s="79" t="n"/>
      <c r="VQ266" s="79" t="n"/>
      <c r="VR266" s="79" t="n"/>
      <c r="VS266" s="79" t="n"/>
      <c r="VT266" s="79" t="n"/>
      <c r="VU266" s="79" t="n"/>
      <c r="VV266" s="79" t="n"/>
      <c r="VW266" s="79" t="n"/>
      <c r="VX266" s="79" t="n"/>
      <c r="VY266" s="79" t="n"/>
      <c r="VZ266" s="79" t="n"/>
      <c r="WA266" s="79" t="n"/>
      <c r="WB266" s="79" t="n"/>
      <c r="WE266" s="78" t="n">
        <v>30</v>
      </c>
      <c r="WF266" s="79" t="n"/>
      <c r="WG266" s="79" t="n"/>
      <c r="WH266" s="79" t="n"/>
      <c r="WI266" s="79" t="n"/>
      <c r="WJ266" s="79" t="n"/>
      <c r="WK266" s="79" t="n"/>
      <c r="WL266" s="79" t="n"/>
      <c r="WM266" s="79" t="n"/>
      <c r="WN266" s="79" t="n"/>
      <c r="WO266" s="79" t="n"/>
      <c r="WP266" s="79" t="n"/>
      <c r="WQ266" s="79" t="n"/>
      <c r="WR266" s="79" t="n"/>
      <c r="WS266" s="79" t="n"/>
      <c r="WT266" s="79" t="n"/>
      <c r="WU266" s="79" t="n"/>
      <c r="WV266" s="79" t="n"/>
      <c r="WW266" s="79" t="n"/>
      <c r="WX266" s="79" t="n"/>
      <c r="WY266" s="79" t="n"/>
      <c r="WZ266" s="79" t="n"/>
      <c r="XA266" s="79" t="n"/>
      <c r="XB266" s="79" t="n"/>
      <c r="XC266" s="79" t="n"/>
      <c r="XD266" s="79" t="n"/>
      <c r="XE266" s="79" t="n"/>
      <c r="XF266" s="79" t="n"/>
      <c r="XG266" s="79" t="n"/>
      <c r="XH266" s="79" t="n"/>
      <c r="XI266" s="79" t="n"/>
      <c r="XJ266" s="79" t="n"/>
      <c r="XK266" s="79" t="n"/>
      <c r="XL266" s="79" t="n"/>
      <c r="XM266" s="79" t="n"/>
      <c r="XN266" s="79" t="n"/>
      <c r="XO266" s="79" t="n"/>
      <c r="XP266" s="79" t="n"/>
      <c r="XQ266" s="79" t="n"/>
      <c r="XR266" s="79" t="n"/>
      <c r="XS266" s="79" t="n"/>
      <c r="XV266" s="78" t="n">
        <v>30</v>
      </c>
      <c r="XW266" s="79" t="n"/>
      <c r="XX266" s="79" t="n"/>
      <c r="XY266" s="79" t="n"/>
      <c r="XZ266" s="79" t="n"/>
      <c r="YA266" s="79" t="n"/>
      <c r="YB266" s="79" t="n"/>
      <c r="YC266" s="79" t="n"/>
      <c r="YD266" s="79" t="n"/>
      <c r="YE266" s="79" t="n"/>
      <c r="YF266" s="79" t="n"/>
      <c r="YG266" s="79" t="n"/>
      <c r="YH266" s="79" t="n"/>
      <c r="YI266" s="79" t="n"/>
      <c r="YJ266" s="79" t="n"/>
      <c r="YK266" s="79" t="n"/>
      <c r="YL266" s="79" t="n"/>
      <c r="YM266" s="79" t="n"/>
      <c r="YN266" s="79" t="n"/>
      <c r="YO266" s="79" t="n"/>
      <c r="YP266" s="79" t="n"/>
      <c r="YQ266" s="79" t="n"/>
      <c r="YR266" s="79" t="n"/>
      <c r="YS266" s="79" t="n"/>
      <c r="YT266" s="79" t="n"/>
      <c r="YU266" s="79" t="n"/>
      <c r="YV266" s="79" t="n"/>
      <c r="YW266" s="79" t="n"/>
      <c r="YX266" s="79" t="n"/>
      <c r="YY266" s="79" t="n"/>
      <c r="YZ266" s="79" t="n"/>
      <c r="ZA266" s="79" t="n"/>
      <c r="ZB266" s="79" t="n"/>
      <c r="ZC266" s="79" t="n"/>
      <c r="ZD266" s="79" t="n"/>
      <c r="ZE266" s="79" t="n"/>
      <c r="ZF266" s="79" t="n"/>
      <c r="ZG266" s="79" t="n"/>
      <c r="ZH266" s="79" t="n"/>
      <c r="ZI266" s="79" t="n"/>
      <c r="ZJ266" s="79" t="n"/>
      <c r="ZM266" s="78" t="n">
        <v>30</v>
      </c>
      <c r="ZN266" s="79" t="n"/>
      <c r="ZO266" s="79" t="n"/>
      <c r="ZP266" s="79" t="n"/>
      <c r="ZQ266" s="79" t="n"/>
      <c r="ZR266" s="79" t="n"/>
      <c r="ZS266" s="79" t="n"/>
      <c r="ZT266" s="79" t="n"/>
      <c r="ZU266" s="79" t="n"/>
      <c r="ZV266" s="79" t="n"/>
      <c r="ZW266" s="79" t="n"/>
      <c r="ZX266" s="79" t="n"/>
      <c r="ZY266" s="79" t="n"/>
      <c r="ZZ266" s="79" t="n"/>
      <c r="AAA266" s="79" t="n"/>
      <c r="AAB266" s="79" t="n"/>
      <c r="AAC266" s="79" t="n"/>
      <c r="AAD266" s="79" t="n"/>
      <c r="AAE266" s="79" t="n"/>
      <c r="AAF266" s="79" t="n"/>
      <c r="AAG266" s="79" t="n"/>
      <c r="AAH266" s="79" t="n"/>
      <c r="AAI266" s="79" t="n"/>
      <c r="AAJ266" s="79" t="n"/>
      <c r="AAK266" s="79" t="n"/>
      <c r="AAL266" s="79" t="n"/>
      <c r="AAM266" s="79" t="n"/>
      <c r="AAN266" s="79" t="n"/>
      <c r="AAO266" s="79" t="n"/>
      <c r="AAP266" s="79" t="n"/>
      <c r="AAQ266" s="79" t="n"/>
      <c r="AAR266" s="79" t="n"/>
      <c r="AAS266" s="79" t="n"/>
      <c r="AAT266" s="79" t="n"/>
      <c r="AAU266" s="79" t="n"/>
      <c r="AAV266" s="79" t="n"/>
      <c r="AAW266" s="79" t="n"/>
      <c r="AAX266" s="79" t="n"/>
      <c r="AAY266" s="79" t="n"/>
      <c r="AAZ266" s="79" t="n"/>
      <c r="ABA266" s="79" t="n"/>
      <c r="ABD266" s="78" t="n">
        <v>30</v>
      </c>
      <c r="ABE266" s="79" t="n"/>
      <c r="ABF266" s="79" t="n"/>
      <c r="ABG266" s="79" t="n"/>
      <c r="ABH266" s="79" t="n"/>
      <c r="ABI266" s="79" t="n"/>
      <c r="ABJ266" s="79" t="n"/>
      <c r="ABK266" s="79" t="n"/>
      <c r="ABL266" s="79" t="n"/>
      <c r="ABM266" s="79" t="n"/>
      <c r="ABN266" s="79" t="n"/>
      <c r="ABO266" s="79" t="n"/>
      <c r="ABP266" s="79" t="n"/>
      <c r="ABQ266" s="79" t="n"/>
      <c r="ABR266" s="79" t="n"/>
      <c r="ABS266" s="79" t="n"/>
      <c r="ABT266" s="79" t="n"/>
      <c r="ABU266" s="79" t="n"/>
      <c r="ABV266" s="79" t="n"/>
      <c r="ABW266" s="79" t="n"/>
      <c r="ABX266" s="79" t="n"/>
      <c r="ABY266" s="79" t="n"/>
      <c r="ABZ266" s="79" t="n"/>
      <c r="ACA266" s="79" t="n"/>
      <c r="ACB266" s="79" t="n"/>
      <c r="ACC266" s="79" t="n"/>
      <c r="ACD266" s="79" t="n"/>
      <c r="ACE266" s="79" t="n"/>
      <c r="ACF266" s="79" t="n"/>
      <c r="ACG266" s="79" t="n"/>
      <c r="ACH266" s="79" t="n"/>
      <c r="ACI266" s="79" t="n"/>
      <c r="ACJ266" s="79" t="n"/>
      <c r="ACK266" s="79" t="n"/>
      <c r="ACL266" s="79" t="n"/>
      <c r="ACM266" s="79" t="n"/>
      <c r="ACN266" s="79" t="n"/>
      <c r="ACO266" s="79" t="n"/>
      <c r="ACP266" s="79" t="n"/>
      <c r="ACQ266" s="79" t="n"/>
      <c r="ACR266" s="79" t="n"/>
      <c r="ACU266" s="78" t="n">
        <v>30</v>
      </c>
      <c r="ACV266" s="79" t="n"/>
      <c r="ACW266" s="79" t="n"/>
      <c r="ACX266" s="79" t="n"/>
      <c r="ACY266" s="79" t="n"/>
      <c r="ACZ266" s="79" t="n"/>
      <c r="ADA266" s="79" t="n"/>
      <c r="ADB266" s="79" t="n"/>
      <c r="ADC266" s="79" t="n"/>
      <c r="ADD266" s="79" t="n"/>
      <c r="ADE266" s="79" t="n"/>
      <c r="ADF266" s="79" t="n"/>
      <c r="ADG266" s="79" t="n"/>
      <c r="ADH266" s="79" t="n"/>
      <c r="ADI266" s="79" t="n"/>
      <c r="ADJ266" s="79" t="n"/>
      <c r="ADK266" s="79" t="n"/>
      <c r="ADL266" s="79" t="n"/>
      <c r="ADM266" s="79" t="n"/>
      <c r="ADN266" s="79" t="n"/>
      <c r="ADO266" s="79" t="n"/>
      <c r="ADP266" s="79" t="n"/>
      <c r="ADQ266" s="79" t="n"/>
      <c r="ADR266" s="79" t="n"/>
      <c r="ADS266" s="79" t="n"/>
      <c r="ADT266" s="79" t="n"/>
      <c r="ADU266" s="79" t="n"/>
      <c r="ADV266" s="79" t="n"/>
      <c r="ADW266" s="79" t="n"/>
      <c r="ADX266" s="79" t="n"/>
      <c r="ADY266" s="79" t="n"/>
      <c r="ADZ266" s="79" t="n"/>
      <c r="AEA266" s="79" t="n"/>
      <c r="AEB266" s="79" t="n"/>
      <c r="AEC266" s="79" t="n"/>
      <c r="AED266" s="79" t="n"/>
      <c r="AEE266" s="79" t="n"/>
      <c r="AEF266" s="79" t="n"/>
      <c r="AEG266" s="79" t="n"/>
      <c r="AEH266" s="79" t="n"/>
      <c r="AEI266" s="79" t="n"/>
      <c r="AEL266" s="78" t="n">
        <v>30</v>
      </c>
      <c r="AEM266" s="79" t="n"/>
      <c r="AEN266" s="79" t="n"/>
      <c r="AEO266" s="79" t="n"/>
      <c r="AEP266" s="79" t="n"/>
      <c r="AEQ266" s="79" t="n"/>
      <c r="AER266" s="79" t="n"/>
      <c r="AES266" s="79" t="n"/>
      <c r="AET266" s="79" t="n"/>
      <c r="AEU266" s="79" t="n"/>
      <c r="AEV266" s="79" t="n"/>
      <c r="AEW266" s="79" t="n"/>
      <c r="AEX266" s="79" t="n"/>
      <c r="AEY266" s="79" t="n"/>
      <c r="AEZ266" s="79" t="n"/>
      <c r="AFA266" s="79" t="n"/>
      <c r="AFB266" s="79" t="n"/>
      <c r="AFC266" s="79" t="n"/>
      <c r="AFD266" s="79" t="n"/>
      <c r="AFE266" s="79" t="n"/>
      <c r="AFF266" s="79" t="n"/>
      <c r="AFG266" s="79" t="n"/>
      <c r="AFH266" s="79" t="n"/>
      <c r="AFI266" s="79" t="n"/>
      <c r="AFJ266" s="79" t="n"/>
      <c r="AFK266" s="79" t="n"/>
      <c r="AFL266" s="79" t="n"/>
      <c r="AFM266" s="79" t="n"/>
      <c r="AFN266" s="79" t="n"/>
      <c r="AFO266" s="79" t="n"/>
      <c r="AFP266" s="79" t="n"/>
      <c r="AFQ266" s="79" t="n"/>
      <c r="AFR266" s="79" t="n"/>
      <c r="AFS266" s="79" t="n"/>
      <c r="AFT266" s="79" t="n"/>
      <c r="AFU266" s="79" t="n"/>
      <c r="AFV266" s="79" t="n"/>
      <c r="AFW266" s="79" t="n"/>
      <c r="AFX266" s="79" t="n"/>
      <c r="AFY266" s="79" t="n"/>
      <c r="AFZ266" s="79" t="n"/>
    </row>
    <row r="267">
      <c r="A267" s="78" t="n">
        <v>31</v>
      </c>
      <c r="B267" s="79" t="n"/>
      <c r="C267" s="79" t="n"/>
      <c r="D267" s="79" t="n"/>
      <c r="E267" s="79" t="n"/>
      <c r="F267" s="79" t="n"/>
      <c r="G267" s="79" t="n"/>
      <c r="H267" s="79" t="n"/>
      <c r="I267" s="79" t="n"/>
      <c r="J267" s="79" t="n"/>
      <c r="K267" s="79" t="n"/>
      <c r="L267" s="79" t="n"/>
      <c r="M267" s="79" t="n"/>
      <c r="N267" s="79" t="n"/>
      <c r="O267" s="79" t="n"/>
      <c r="P267" s="79" t="n"/>
      <c r="Q267" s="79" t="n"/>
      <c r="R267" s="79" t="n"/>
      <c r="S267" s="79" t="n"/>
      <c r="T267" s="79" t="n"/>
      <c r="U267" s="79" t="n"/>
      <c r="V267" s="79" t="n"/>
      <c r="W267" s="79" t="n"/>
      <c r="X267" s="79" t="n"/>
      <c r="Y267" s="79" t="n"/>
      <c r="Z267" s="79" t="n"/>
      <c r="AA267" s="79" t="n"/>
      <c r="AB267" s="79" t="n"/>
      <c r="AC267" s="79" t="n"/>
      <c r="AD267" s="79" t="n"/>
      <c r="AE267" s="79" t="n"/>
      <c r="AF267" s="79" t="n"/>
      <c r="AG267" s="79" t="n"/>
      <c r="AH267" s="79" t="n"/>
      <c r="AI267" s="79" t="n"/>
      <c r="AJ267" s="79" t="n"/>
      <c r="AK267" s="79" t="n"/>
      <c r="AL267" s="79" t="n"/>
      <c r="AM267" s="79" t="n"/>
      <c r="AN267" s="79" t="n"/>
      <c r="AO267" s="79" t="n"/>
      <c r="AR267" s="78" t="n">
        <v>31</v>
      </c>
      <c r="AS267" s="79" t="n"/>
      <c r="AT267" s="79" t="n"/>
      <c r="AU267" s="79" t="n"/>
      <c r="AV267" s="79" t="n"/>
      <c r="AW267" s="79" t="n"/>
      <c r="AX267" s="79" t="n"/>
      <c r="AY267" s="79" t="n"/>
      <c r="AZ267" s="79" t="n"/>
      <c r="BA267" s="79" t="n"/>
      <c r="BB267" s="79" t="n"/>
      <c r="BC267" s="79" t="n"/>
      <c r="BD267" s="79" t="n"/>
      <c r="BE267" s="79" t="n"/>
      <c r="BF267" s="79" t="n"/>
      <c r="BG267" s="79" t="n"/>
      <c r="BH267" s="79" t="n"/>
      <c r="BI267" s="79" t="n"/>
      <c r="BJ267" s="79" t="n"/>
      <c r="BK267" s="79" t="n"/>
      <c r="BL267" s="79" t="n"/>
      <c r="BM267" s="79" t="n"/>
      <c r="BN267" s="79" t="n"/>
      <c r="BO267" s="79" t="n"/>
      <c r="BP267" s="79" t="n"/>
      <c r="BQ267" s="79" t="n"/>
      <c r="BR267" s="79" t="n"/>
      <c r="BS267" s="79" t="n"/>
      <c r="BT267" s="79" t="n"/>
      <c r="BU267" s="79" t="n"/>
      <c r="BV267" s="79" t="n"/>
      <c r="BW267" s="79" t="n"/>
      <c r="BX267" s="79" t="n"/>
      <c r="BY267" s="79" t="n"/>
      <c r="BZ267" s="79" t="n"/>
      <c r="CA267" s="79" t="n"/>
      <c r="CB267" s="79" t="n"/>
      <c r="CC267" s="79" t="n"/>
      <c r="CD267" s="79" t="n"/>
      <c r="CE267" s="79" t="n"/>
      <c r="CF267" s="79" t="n"/>
      <c r="CI267" s="78" t="n">
        <v>31</v>
      </c>
      <c r="CJ267" s="79" t="n"/>
      <c r="CK267" s="79" t="n"/>
      <c r="CL267" s="79" t="n"/>
      <c r="CM267" s="79" t="n"/>
      <c r="CN267" s="79" t="n"/>
      <c r="CO267" s="79" t="n"/>
      <c r="CP267" s="79" t="n"/>
      <c r="CQ267" s="79" t="n"/>
      <c r="CR267" s="79" t="n"/>
      <c r="CS267" s="79" t="n"/>
      <c r="CT267" s="79" t="n"/>
      <c r="CU267" s="79" t="n"/>
      <c r="CV267" s="79" t="n"/>
      <c r="CW267" s="79" t="n"/>
      <c r="CX267" s="79" t="n"/>
      <c r="CY267" s="79" t="n"/>
      <c r="CZ267" s="79" t="n"/>
      <c r="DA267" s="79" t="n"/>
      <c r="DB267" s="79" t="n"/>
      <c r="DC267" s="79" t="n"/>
      <c r="DD267" s="79" t="n"/>
      <c r="DE267" s="79" t="n"/>
      <c r="DF267" s="79" t="n"/>
      <c r="DG267" s="79" t="n"/>
      <c r="DH267" s="79" t="n"/>
      <c r="DI267" s="79" t="n"/>
      <c r="DJ267" s="79" t="n"/>
      <c r="DK267" s="79" t="n"/>
      <c r="DL267" s="79" t="n"/>
      <c r="DM267" s="79" t="n"/>
      <c r="DN267" s="79" t="n"/>
      <c r="DO267" s="79" t="n"/>
      <c r="DP267" s="79" t="n"/>
      <c r="DQ267" s="79" t="n"/>
      <c r="DR267" s="79" t="n"/>
      <c r="DS267" s="79" t="n"/>
      <c r="DT267" s="79" t="n"/>
      <c r="DU267" s="79" t="n"/>
      <c r="DV267" s="79" t="n"/>
      <c r="DW267" s="79" t="n"/>
      <c r="DZ267" s="78" t="n">
        <v>31</v>
      </c>
      <c r="EA267" s="79" t="n"/>
      <c r="EB267" s="79" t="n"/>
      <c r="EC267" s="79" t="n"/>
      <c r="ED267" s="79" t="n"/>
      <c r="EE267" s="79" t="n"/>
      <c r="EF267" s="79" t="n"/>
      <c r="EG267" s="79" t="n"/>
      <c r="EH267" s="79" t="n"/>
      <c r="EI267" s="79" t="n"/>
      <c r="EJ267" s="79" t="n"/>
      <c r="EK267" s="79" t="n"/>
      <c r="EL267" s="79" t="n"/>
      <c r="EM267" s="79" t="n"/>
      <c r="EN267" s="79" t="n"/>
      <c r="EO267" s="79" t="n"/>
      <c r="EP267" s="79" t="n"/>
      <c r="EQ267" s="79" t="n"/>
      <c r="ER267" s="79" t="n"/>
      <c r="ES267" s="79" t="n"/>
      <c r="ET267" s="79" t="n"/>
      <c r="EU267" s="79" t="n"/>
      <c r="EV267" s="79" t="n"/>
      <c r="EW267" s="79" t="n"/>
      <c r="EX267" s="79" t="n"/>
      <c r="EY267" s="79" t="n"/>
      <c r="EZ267" s="79" t="n"/>
      <c r="FA267" s="79" t="n"/>
      <c r="FB267" s="79" t="n"/>
      <c r="FC267" s="79" t="n"/>
      <c r="FD267" s="79" t="n"/>
      <c r="FE267" s="79" t="n"/>
      <c r="FF267" s="79" t="n"/>
      <c r="FG267" s="79" t="n"/>
      <c r="FH267" s="79" t="n"/>
      <c r="FI267" s="79" t="n"/>
      <c r="FJ267" s="79" t="n"/>
      <c r="FK267" s="79" t="n"/>
      <c r="FL267" s="79" t="n"/>
      <c r="FM267" s="79" t="n"/>
      <c r="FN267" s="79" t="n"/>
      <c r="FQ267" s="78" t="n">
        <v>31</v>
      </c>
      <c r="FR267" s="79" t="n"/>
      <c r="FS267" s="79" t="n"/>
      <c r="FT267" s="79" t="n"/>
      <c r="FU267" s="79" t="n"/>
      <c r="FV267" s="79" t="n"/>
      <c r="FW267" s="79" t="n"/>
      <c r="FX267" s="79" t="n"/>
      <c r="FY267" s="79" t="n"/>
      <c r="FZ267" s="79" t="n"/>
      <c r="GA267" s="79" t="n"/>
      <c r="GB267" s="79" t="n"/>
      <c r="GC267" s="79" t="n"/>
      <c r="GD267" s="79" t="n"/>
      <c r="GE267" s="79" t="n"/>
      <c r="GF267" s="79" t="n"/>
      <c r="GG267" s="79" t="n"/>
      <c r="GH267" s="79" t="n"/>
      <c r="GI267" s="79" t="n"/>
      <c r="GJ267" s="79" t="n"/>
      <c r="GK267" s="79" t="n"/>
      <c r="GL267" s="79" t="n"/>
      <c r="GM267" s="79" t="n"/>
      <c r="GN267" s="79" t="n"/>
      <c r="GO267" s="79" t="n"/>
      <c r="GP267" s="79" t="n"/>
      <c r="GQ267" s="79" t="n"/>
      <c r="GR267" s="79" t="n"/>
      <c r="GS267" s="79" t="n"/>
      <c r="GT267" s="79" t="n"/>
      <c r="GU267" s="79" t="n"/>
      <c r="GV267" s="79" t="n"/>
      <c r="GW267" s="79" t="n"/>
      <c r="GX267" s="79" t="n"/>
      <c r="GY267" s="79" t="n"/>
      <c r="GZ267" s="79" t="n"/>
      <c r="HA267" s="79" t="n"/>
      <c r="HB267" s="79" t="n"/>
      <c r="HC267" s="79" t="n"/>
      <c r="HD267" s="79" t="n"/>
      <c r="HE267" s="79" t="n"/>
      <c r="HH267" s="78" t="n">
        <v>31</v>
      </c>
      <c r="HI267" s="79" t="n"/>
      <c r="HJ267" s="79" t="n"/>
      <c r="HK267" s="79" t="n"/>
      <c r="HL267" s="79" t="n"/>
      <c r="HM267" s="79" t="n"/>
      <c r="HN267" s="79" t="n"/>
      <c r="HO267" s="79" t="n"/>
      <c r="HP267" s="79" t="n"/>
      <c r="HQ267" s="79" t="n"/>
      <c r="HR267" s="79" t="n"/>
      <c r="HS267" s="79" t="n"/>
      <c r="HT267" s="79" t="n"/>
      <c r="HU267" s="79" t="n"/>
      <c r="HV267" s="79" t="n"/>
      <c r="HW267" s="79" t="n"/>
      <c r="HX267" s="79" t="n"/>
      <c r="HY267" s="79" t="n"/>
      <c r="HZ267" s="79" t="n"/>
      <c r="IA267" s="79" t="n"/>
      <c r="IB267" s="79" t="n"/>
      <c r="IC267" s="79" t="n"/>
      <c r="ID267" s="79" t="n"/>
      <c r="IE267" s="79" t="n"/>
      <c r="IF267" s="79" t="n"/>
      <c r="IG267" s="79" t="n"/>
      <c r="IH267" s="79" t="n"/>
      <c r="II267" s="79" t="n"/>
      <c r="IJ267" s="79" t="n"/>
      <c r="IK267" s="79" t="n"/>
      <c r="IL267" s="79" t="n"/>
      <c r="IM267" s="79" t="n"/>
      <c r="IN267" s="79" t="n"/>
      <c r="IO267" s="79" t="n"/>
      <c r="IP267" s="79" t="n"/>
      <c r="IQ267" s="79" t="n"/>
      <c r="IR267" s="79" t="n"/>
      <c r="IS267" s="79" t="n"/>
      <c r="IT267" s="79" t="n"/>
      <c r="IU267" s="79" t="n"/>
      <c r="IV267" s="79" t="n"/>
      <c r="IY267" s="78" t="n">
        <v>31</v>
      </c>
      <c r="IZ267" s="79" t="n"/>
      <c r="JA267" s="79" t="n"/>
      <c r="JB267" s="79" t="n"/>
      <c r="JC267" s="79" t="n"/>
      <c r="JD267" s="79" t="n"/>
      <c r="JE267" s="79" t="n"/>
      <c r="JF267" s="79" t="n"/>
      <c r="JG267" s="79" t="n"/>
      <c r="JH267" s="79" t="n"/>
      <c r="JI267" s="79" t="n"/>
      <c r="JJ267" s="79" t="n"/>
      <c r="JK267" s="79" t="n"/>
      <c r="JL267" s="79" t="n"/>
      <c r="JM267" s="79" t="n"/>
      <c r="JN267" s="79" t="n"/>
      <c r="JO267" s="79" t="n"/>
      <c r="JP267" s="79" t="n"/>
      <c r="JQ267" s="79" t="n"/>
      <c r="JR267" s="79" t="n"/>
      <c r="JS267" s="79" t="n"/>
      <c r="JT267" s="79" t="n"/>
      <c r="JU267" s="79" t="n"/>
      <c r="JV267" s="79" t="n"/>
      <c r="JW267" s="79" t="n"/>
      <c r="JX267" s="79" t="n"/>
      <c r="JY267" s="79" t="n"/>
      <c r="JZ267" s="79" t="n"/>
      <c r="KA267" s="79" t="n"/>
      <c r="KB267" s="79" t="n"/>
      <c r="KC267" s="79" t="n"/>
      <c r="KD267" s="79" t="n"/>
      <c r="KE267" s="79" t="n"/>
      <c r="KF267" s="79" t="n"/>
      <c r="KG267" s="79" t="n"/>
      <c r="KH267" s="79" t="n"/>
      <c r="KI267" s="79" t="n"/>
      <c r="KJ267" s="79" t="n"/>
      <c r="KK267" s="79" t="n"/>
      <c r="KL267" s="79" t="n"/>
      <c r="KM267" s="79" t="n"/>
      <c r="KP267" s="78" t="n">
        <v>31</v>
      </c>
      <c r="KQ267" s="79" t="n"/>
      <c r="KR267" s="79" t="n"/>
      <c r="KS267" s="79" t="n"/>
      <c r="KT267" s="79" t="n"/>
      <c r="KU267" s="79" t="n"/>
      <c r="KV267" s="79" t="n"/>
      <c r="KW267" s="79" t="n"/>
      <c r="KX267" s="79" t="n"/>
      <c r="KY267" s="79" t="n"/>
      <c r="KZ267" s="79" t="n"/>
      <c r="LA267" s="79" t="n"/>
      <c r="LB267" s="79" t="n"/>
      <c r="LC267" s="79" t="n"/>
      <c r="LD267" s="79" t="n"/>
      <c r="LE267" s="79" t="n"/>
      <c r="LF267" s="79" t="n"/>
      <c r="LG267" s="79" t="n"/>
      <c r="LH267" s="79" t="n"/>
      <c r="LI267" s="79" t="n"/>
      <c r="LJ267" s="79" t="n"/>
      <c r="LK267" s="79" t="n"/>
      <c r="LL267" s="79" t="n"/>
      <c r="LM267" s="79" t="n"/>
      <c r="LN267" s="79" t="n"/>
      <c r="LO267" s="79" t="n"/>
      <c r="LP267" s="79" t="n"/>
      <c r="LQ267" s="79" t="n"/>
      <c r="LR267" s="79" t="n"/>
      <c r="LS267" s="79" t="n"/>
      <c r="LT267" s="79" t="n"/>
      <c r="LU267" s="79" t="n"/>
      <c r="LV267" s="79" t="n"/>
      <c r="LW267" s="79" t="n"/>
      <c r="LX267" s="79" t="n"/>
      <c r="LY267" s="79" t="n"/>
      <c r="LZ267" s="79" t="n"/>
      <c r="MA267" s="79" t="n"/>
      <c r="MB267" s="79" t="n"/>
      <c r="MC267" s="79" t="n"/>
      <c r="MD267" s="79" t="n"/>
      <c r="MG267" s="78" t="n">
        <v>31</v>
      </c>
      <c r="MH267" s="79" t="n"/>
      <c r="MI267" s="79" t="n"/>
      <c r="MJ267" s="79" t="n"/>
      <c r="MK267" s="79" t="n"/>
      <c r="ML267" s="79" t="n"/>
      <c r="MM267" s="79" t="n"/>
      <c r="MN267" s="79" t="n"/>
      <c r="MO267" s="79" t="n"/>
      <c r="MP267" s="79" t="n"/>
      <c r="MQ267" s="79" t="n"/>
      <c r="MR267" s="79" t="n"/>
      <c r="MS267" s="79" t="n"/>
      <c r="MT267" s="79" t="n"/>
      <c r="MU267" s="79" t="n"/>
      <c r="MV267" s="79" t="n"/>
      <c r="MW267" s="79" t="n"/>
      <c r="MX267" s="79" t="n"/>
      <c r="MY267" s="79" t="n"/>
      <c r="MZ267" s="79" t="n"/>
      <c r="NA267" s="79" t="n"/>
      <c r="NB267" s="79" t="n"/>
      <c r="NC267" s="79" t="n"/>
      <c r="ND267" s="79" t="n"/>
      <c r="NE267" s="79" t="n"/>
      <c r="NF267" s="79" t="n"/>
      <c r="NG267" s="79" t="n"/>
      <c r="NH267" s="79" t="n"/>
      <c r="NI267" s="79" t="n"/>
      <c r="NJ267" s="79" t="n"/>
      <c r="NK267" s="79" t="n"/>
      <c r="NL267" s="79" t="n"/>
      <c r="NM267" s="79" t="n"/>
      <c r="NN267" s="79" t="n"/>
      <c r="NO267" s="79" t="n"/>
      <c r="NP267" s="79" t="n"/>
      <c r="NQ267" s="79" t="n"/>
      <c r="NR267" s="79" t="n"/>
      <c r="NS267" s="79" t="n"/>
      <c r="NT267" s="79" t="n"/>
      <c r="NU267" s="79" t="n"/>
      <c r="NX267" s="78" t="n">
        <v>31</v>
      </c>
      <c r="NY267" s="79" t="n"/>
      <c r="NZ267" s="79" t="n"/>
      <c r="OA267" s="79" t="n"/>
      <c r="OB267" s="79" t="n"/>
      <c r="OC267" s="79" t="n"/>
      <c r="OD267" s="79" t="n"/>
      <c r="OE267" s="79" t="n"/>
      <c r="OF267" s="79" t="n"/>
      <c r="OG267" s="79" t="n"/>
      <c r="OH267" s="79" t="n"/>
      <c r="OI267" s="79" t="n"/>
      <c r="OJ267" s="79" t="n"/>
      <c r="OK267" s="79" t="n"/>
      <c r="OL267" s="79" t="n"/>
      <c r="OM267" s="79" t="n"/>
      <c r="ON267" s="79" t="n"/>
      <c r="OO267" s="79" t="n"/>
      <c r="OP267" s="79" t="n"/>
      <c r="OQ267" s="79" t="n"/>
      <c r="OR267" s="79" t="n"/>
      <c r="OS267" s="79" t="n"/>
      <c r="OT267" s="79" t="n"/>
      <c r="OU267" s="79" t="n"/>
      <c r="OV267" s="79" t="n"/>
      <c r="OW267" s="79" t="n"/>
      <c r="OX267" s="79" t="n"/>
      <c r="OY267" s="79" t="n"/>
      <c r="OZ267" s="79" t="n"/>
      <c r="PA267" s="79" t="n"/>
      <c r="PB267" s="79" t="n"/>
      <c r="PC267" s="79" t="n"/>
      <c r="PD267" s="79" t="n"/>
      <c r="PE267" s="79" t="n"/>
      <c r="PF267" s="79" t="n"/>
      <c r="PG267" s="79" t="n"/>
      <c r="PH267" s="79" t="n"/>
      <c r="PI267" s="79" t="n"/>
      <c r="PJ267" s="79" t="n"/>
      <c r="PK267" s="79" t="n"/>
      <c r="PL267" s="79" t="n"/>
      <c r="PO267" s="78" t="n">
        <v>31</v>
      </c>
      <c r="PP267" s="79" t="n"/>
      <c r="PQ267" s="79" t="n"/>
      <c r="PR267" s="79" t="n"/>
      <c r="PS267" s="79" t="n"/>
      <c r="PT267" s="79" t="n"/>
      <c r="PU267" s="79" t="n"/>
      <c r="PV267" s="79" t="n"/>
      <c r="PW267" s="79" t="n"/>
      <c r="PX267" s="79" t="n"/>
      <c r="PY267" s="79" t="n"/>
      <c r="PZ267" s="79" t="n"/>
      <c r="QA267" s="79" t="n"/>
      <c r="QB267" s="79" t="n"/>
      <c r="QC267" s="79" t="n"/>
      <c r="QD267" s="79" t="n"/>
      <c r="QE267" s="79" t="n"/>
      <c r="QF267" s="79" t="n"/>
      <c r="QG267" s="79" t="n"/>
      <c r="QH267" s="79" t="n"/>
      <c r="QI267" s="79" t="n"/>
      <c r="QJ267" s="79" t="n"/>
      <c r="QK267" s="79" t="n"/>
      <c r="QL267" s="79" t="n"/>
      <c r="QM267" s="79" t="n"/>
      <c r="QN267" s="79" t="n"/>
      <c r="QO267" s="79" t="n"/>
      <c r="QP267" s="79" t="n"/>
      <c r="QQ267" s="79" t="n"/>
      <c r="QR267" s="79" t="n"/>
      <c r="QS267" s="79" t="n"/>
      <c r="QT267" s="79" t="n"/>
      <c r="QU267" s="79" t="n"/>
      <c r="QV267" s="79" t="n"/>
      <c r="QW267" s="79" t="n"/>
      <c r="QX267" s="79" t="n"/>
      <c r="QY267" s="79" t="n"/>
      <c r="QZ267" s="79" t="n"/>
      <c r="RA267" s="79" t="n"/>
      <c r="RB267" s="79" t="n"/>
      <c r="RC267" s="79" t="n"/>
      <c r="RF267" s="78" t="n">
        <v>31</v>
      </c>
      <c r="RG267" s="79" t="n"/>
      <c r="RH267" s="79" t="n"/>
      <c r="RI267" s="79" t="n"/>
      <c r="RJ267" s="79" t="n"/>
      <c r="RK267" s="79" t="n"/>
      <c r="RL267" s="79" t="n"/>
      <c r="RM267" s="79" t="n"/>
      <c r="RN267" s="79" t="n"/>
      <c r="RO267" s="79" t="n"/>
      <c r="RP267" s="79" t="n"/>
      <c r="RQ267" s="79" t="n"/>
      <c r="RR267" s="79" t="n"/>
      <c r="RS267" s="79" t="n"/>
      <c r="RT267" s="79" t="n"/>
      <c r="RU267" s="79" t="n"/>
      <c r="RV267" s="79" t="n"/>
      <c r="RW267" s="79" t="n"/>
      <c r="RX267" s="79" t="n"/>
      <c r="RY267" s="79" t="n"/>
      <c r="RZ267" s="79" t="n"/>
      <c r="SA267" s="79" t="n"/>
      <c r="SB267" s="79" t="n"/>
      <c r="SC267" s="79" t="n"/>
      <c r="SD267" s="79" t="n"/>
      <c r="SE267" s="79" t="n"/>
      <c r="SF267" s="79" t="n"/>
      <c r="SG267" s="79" t="n"/>
      <c r="SH267" s="79" t="n"/>
      <c r="SI267" s="79" t="n"/>
      <c r="SJ267" s="79" t="n"/>
      <c r="SK267" s="79" t="n"/>
      <c r="SL267" s="79" t="n"/>
      <c r="SM267" s="79" t="n"/>
      <c r="SN267" s="79" t="n"/>
      <c r="SO267" s="79" t="n"/>
      <c r="SP267" s="79" t="n"/>
      <c r="SQ267" s="79" t="n"/>
      <c r="SR267" s="79" t="n"/>
      <c r="SS267" s="79" t="n"/>
      <c r="ST267" s="79" t="n"/>
      <c r="SW267" s="78" t="n">
        <v>31</v>
      </c>
      <c r="SX267" s="79" t="n"/>
      <c r="SY267" s="79" t="n"/>
      <c r="SZ267" s="79" t="n"/>
      <c r="TA267" s="79" t="n"/>
      <c r="TB267" s="79" t="n"/>
      <c r="TC267" s="79" t="n"/>
      <c r="TD267" s="79" t="n"/>
      <c r="TE267" s="79" t="n"/>
      <c r="TF267" s="79" t="n"/>
      <c r="TG267" s="79" t="n"/>
      <c r="TH267" s="79" t="n"/>
      <c r="TI267" s="79" t="n"/>
      <c r="TJ267" s="79" t="n"/>
      <c r="TK267" s="79" t="n"/>
      <c r="TL267" s="79" t="n"/>
      <c r="TM267" s="79" t="n"/>
      <c r="TN267" s="79" t="n"/>
      <c r="TO267" s="79" t="n"/>
      <c r="TP267" s="79" t="n"/>
      <c r="TQ267" s="79" t="n"/>
      <c r="TR267" s="79" t="n"/>
      <c r="TS267" s="79" t="n"/>
      <c r="TT267" s="79" t="n"/>
      <c r="TU267" s="79" t="n"/>
      <c r="TV267" s="79" t="n"/>
      <c r="TW267" s="79" t="n"/>
      <c r="TX267" s="79" t="n"/>
      <c r="TY267" s="79" t="n"/>
      <c r="TZ267" s="79" t="n"/>
      <c r="UA267" s="79" t="n"/>
      <c r="UB267" s="79" t="n"/>
      <c r="UC267" s="79" t="n"/>
      <c r="UD267" s="79" t="n"/>
      <c r="UE267" s="79" t="n"/>
      <c r="UF267" s="79" t="n"/>
      <c r="UG267" s="79" t="n"/>
      <c r="UH267" s="79" t="n"/>
      <c r="UI267" s="79" t="n"/>
      <c r="UJ267" s="79" t="n"/>
      <c r="UK267" s="79" t="n"/>
      <c r="UN267" s="78" t="n">
        <v>31</v>
      </c>
      <c r="UO267" s="79" t="n"/>
      <c r="UP267" s="79" t="n"/>
      <c r="UQ267" s="79" t="n"/>
      <c r="UR267" s="79" t="n"/>
      <c r="US267" s="79" t="n"/>
      <c r="UT267" s="79" t="n"/>
      <c r="UU267" s="79" t="n"/>
      <c r="UV267" s="79" t="n"/>
      <c r="UW267" s="79" t="n"/>
      <c r="UX267" s="79" t="n"/>
      <c r="UY267" s="79" t="n"/>
      <c r="UZ267" s="79" t="n"/>
      <c r="VA267" s="79" t="n"/>
      <c r="VB267" s="79" t="n"/>
      <c r="VC267" s="79" t="n"/>
      <c r="VD267" s="79" t="n"/>
      <c r="VE267" s="79" t="n"/>
      <c r="VF267" s="79" t="n"/>
      <c r="VG267" s="79" t="n"/>
      <c r="VH267" s="79" t="n"/>
      <c r="VI267" s="79" t="n"/>
      <c r="VJ267" s="79" t="n"/>
      <c r="VK267" s="79" t="n"/>
      <c r="VL267" s="79" t="n"/>
      <c r="VM267" s="79" t="n"/>
      <c r="VN267" s="79" t="n"/>
      <c r="VO267" s="79" t="n"/>
      <c r="VP267" s="79" t="n"/>
      <c r="VQ267" s="79" t="n"/>
      <c r="VR267" s="79" t="n"/>
      <c r="VS267" s="79" t="n"/>
      <c r="VT267" s="79" t="n"/>
      <c r="VU267" s="79" t="n"/>
      <c r="VV267" s="79" t="n"/>
      <c r="VW267" s="79" t="n"/>
      <c r="VX267" s="79" t="n"/>
      <c r="VY267" s="79" t="n"/>
      <c r="VZ267" s="79" t="n"/>
      <c r="WA267" s="79" t="n"/>
      <c r="WB267" s="79" t="n"/>
      <c r="WE267" s="78" t="n">
        <v>31</v>
      </c>
      <c r="WF267" s="79" t="n"/>
      <c r="WG267" s="79" t="n"/>
      <c r="WH267" s="79" t="n"/>
      <c r="WI267" s="79" t="n"/>
      <c r="WJ267" s="79" t="n"/>
      <c r="WK267" s="79" t="n"/>
      <c r="WL267" s="79" t="n"/>
      <c r="WM267" s="79" t="n"/>
      <c r="WN267" s="79" t="n"/>
      <c r="WO267" s="79" t="n"/>
      <c r="WP267" s="79" t="n"/>
      <c r="WQ267" s="79" t="n"/>
      <c r="WR267" s="79" t="n"/>
      <c r="WS267" s="79" t="n"/>
      <c r="WT267" s="79" t="n"/>
      <c r="WU267" s="79" t="n"/>
      <c r="WV267" s="79" t="n"/>
      <c r="WW267" s="79" t="n"/>
      <c r="WX267" s="79" t="n"/>
      <c r="WY267" s="79" t="n"/>
      <c r="WZ267" s="79" t="n"/>
      <c r="XA267" s="79" t="n"/>
      <c r="XB267" s="79" t="n"/>
      <c r="XC267" s="79" t="n"/>
      <c r="XD267" s="79" t="n"/>
      <c r="XE267" s="79" t="n"/>
      <c r="XF267" s="79" t="n"/>
      <c r="XG267" s="79" t="n"/>
      <c r="XH267" s="79" t="n"/>
      <c r="XI267" s="79" t="n"/>
      <c r="XJ267" s="79" t="n"/>
      <c r="XK267" s="79" t="n"/>
      <c r="XL267" s="79" t="n"/>
      <c r="XM267" s="79" t="n"/>
      <c r="XN267" s="79" t="n"/>
      <c r="XO267" s="79" t="n"/>
      <c r="XP267" s="79" t="n"/>
      <c r="XQ267" s="79" t="n"/>
      <c r="XR267" s="79" t="n"/>
      <c r="XS267" s="79" t="n"/>
      <c r="XV267" s="78" t="n">
        <v>31</v>
      </c>
      <c r="XW267" s="79" t="n"/>
      <c r="XX267" s="79" t="n"/>
      <c r="XY267" s="79" t="n"/>
      <c r="XZ267" s="79" t="n"/>
      <c r="YA267" s="79" t="n"/>
      <c r="YB267" s="79" t="n"/>
      <c r="YC267" s="79" t="n"/>
      <c r="YD267" s="79" t="n"/>
      <c r="YE267" s="79" t="n"/>
      <c r="YF267" s="79" t="n"/>
      <c r="YG267" s="79" t="n"/>
      <c r="YH267" s="79" t="n"/>
      <c r="YI267" s="79" t="n"/>
      <c r="YJ267" s="79" t="n"/>
      <c r="YK267" s="79" t="n"/>
      <c r="YL267" s="79" t="n"/>
      <c r="YM267" s="79" t="n"/>
      <c r="YN267" s="79" t="n"/>
      <c r="YO267" s="79" t="n"/>
      <c r="YP267" s="79" t="n"/>
      <c r="YQ267" s="79" t="n"/>
      <c r="YR267" s="79" t="n"/>
      <c r="YS267" s="79" t="n"/>
      <c r="YT267" s="79" t="n"/>
      <c r="YU267" s="79" t="n"/>
      <c r="YV267" s="79" t="n"/>
      <c r="YW267" s="79" t="n"/>
      <c r="YX267" s="79" t="n"/>
      <c r="YY267" s="79" t="n"/>
      <c r="YZ267" s="79" t="n"/>
      <c r="ZA267" s="79" t="n"/>
      <c r="ZB267" s="79" t="n"/>
      <c r="ZC267" s="79" t="n"/>
      <c r="ZD267" s="79" t="n"/>
      <c r="ZE267" s="79" t="n"/>
      <c r="ZF267" s="79" t="n"/>
      <c r="ZG267" s="79" t="n"/>
      <c r="ZH267" s="79" t="n"/>
      <c r="ZI267" s="79" t="n"/>
      <c r="ZJ267" s="79" t="n"/>
      <c r="ZM267" s="78" t="n">
        <v>31</v>
      </c>
      <c r="ZN267" s="79" t="n"/>
      <c r="ZO267" s="79" t="n"/>
      <c r="ZP267" s="79" t="n"/>
      <c r="ZQ267" s="79" t="n"/>
      <c r="ZR267" s="79" t="n"/>
      <c r="ZS267" s="79" t="n"/>
      <c r="ZT267" s="79" t="n"/>
      <c r="ZU267" s="79" t="n"/>
      <c r="ZV267" s="79" t="n"/>
      <c r="ZW267" s="79" t="n"/>
      <c r="ZX267" s="79" t="n"/>
      <c r="ZY267" s="79" t="n"/>
      <c r="ZZ267" s="79" t="n"/>
      <c r="AAA267" s="79" t="n"/>
      <c r="AAB267" s="79" t="n"/>
      <c r="AAC267" s="79" t="n"/>
      <c r="AAD267" s="79" t="n"/>
      <c r="AAE267" s="79" t="n"/>
      <c r="AAF267" s="79" t="n"/>
      <c r="AAG267" s="79" t="n"/>
      <c r="AAH267" s="79" t="n"/>
      <c r="AAI267" s="79" t="n"/>
      <c r="AAJ267" s="79" t="n"/>
      <c r="AAK267" s="79" t="n"/>
      <c r="AAL267" s="79" t="n"/>
      <c r="AAM267" s="79" t="n"/>
      <c r="AAN267" s="79" t="n"/>
      <c r="AAO267" s="79" t="n"/>
      <c r="AAP267" s="79" t="n"/>
      <c r="AAQ267" s="79" t="n"/>
      <c r="AAR267" s="79" t="n"/>
      <c r="AAS267" s="79" t="n"/>
      <c r="AAT267" s="79" t="n"/>
      <c r="AAU267" s="79" t="n"/>
      <c r="AAV267" s="79" t="n"/>
      <c r="AAW267" s="79" t="n"/>
      <c r="AAX267" s="79" t="n"/>
      <c r="AAY267" s="79" t="n"/>
      <c r="AAZ267" s="79" t="n"/>
      <c r="ABA267" s="79" t="n"/>
      <c r="ABD267" s="78" t="n">
        <v>31</v>
      </c>
      <c r="ABE267" s="79" t="n"/>
      <c r="ABF267" s="79" t="n"/>
      <c r="ABG267" s="79" t="n"/>
      <c r="ABH267" s="79" t="n"/>
      <c r="ABI267" s="79" t="n"/>
      <c r="ABJ267" s="79" t="n"/>
      <c r="ABK267" s="79" t="n"/>
      <c r="ABL267" s="79" t="n"/>
      <c r="ABM267" s="79" t="n"/>
      <c r="ABN267" s="79" t="n"/>
      <c r="ABO267" s="79" t="n"/>
      <c r="ABP267" s="79" t="n"/>
      <c r="ABQ267" s="79" t="n"/>
      <c r="ABR267" s="79" t="n"/>
      <c r="ABS267" s="79" t="n"/>
      <c r="ABT267" s="79" t="n"/>
      <c r="ABU267" s="79" t="n"/>
      <c r="ABV267" s="79" t="n"/>
      <c r="ABW267" s="79" t="n"/>
      <c r="ABX267" s="79" t="n"/>
      <c r="ABY267" s="79" t="n"/>
      <c r="ABZ267" s="79" t="n"/>
      <c r="ACA267" s="79" t="n"/>
      <c r="ACB267" s="79" t="n"/>
      <c r="ACC267" s="79" t="n"/>
      <c r="ACD267" s="79" t="n"/>
      <c r="ACE267" s="79" t="n"/>
      <c r="ACF267" s="79" t="n"/>
      <c r="ACG267" s="79" t="n"/>
      <c r="ACH267" s="79" t="n"/>
      <c r="ACI267" s="79" t="n"/>
      <c r="ACJ267" s="79" t="n"/>
      <c r="ACK267" s="79" t="n"/>
      <c r="ACL267" s="79" t="n"/>
      <c r="ACM267" s="79" t="n"/>
      <c r="ACN267" s="79" t="n"/>
      <c r="ACO267" s="79" t="n"/>
      <c r="ACP267" s="79" t="n"/>
      <c r="ACQ267" s="79" t="n"/>
      <c r="ACR267" s="79" t="n"/>
      <c r="ACU267" s="78" t="n">
        <v>31</v>
      </c>
      <c r="ACV267" s="79" t="n"/>
      <c r="ACW267" s="79" t="n"/>
      <c r="ACX267" s="79" t="n"/>
      <c r="ACY267" s="79" t="n"/>
      <c r="ACZ267" s="79" t="n"/>
      <c r="ADA267" s="79" t="n"/>
      <c r="ADB267" s="79" t="n"/>
      <c r="ADC267" s="79" t="n"/>
      <c r="ADD267" s="79" t="n"/>
      <c r="ADE267" s="79" t="n"/>
      <c r="ADF267" s="79" t="n"/>
      <c r="ADG267" s="79" t="n"/>
      <c r="ADH267" s="79" t="n"/>
      <c r="ADI267" s="79" t="n"/>
      <c r="ADJ267" s="79" t="n"/>
      <c r="ADK267" s="79" t="n"/>
      <c r="ADL267" s="79" t="n"/>
      <c r="ADM267" s="79" t="n"/>
      <c r="ADN267" s="79" t="n"/>
      <c r="ADO267" s="79" t="n"/>
      <c r="ADP267" s="79" t="n"/>
      <c r="ADQ267" s="79" t="n"/>
      <c r="ADR267" s="79" t="n"/>
      <c r="ADS267" s="79" t="n"/>
      <c r="ADT267" s="79" t="n"/>
      <c r="ADU267" s="79" t="n"/>
      <c r="ADV267" s="79" t="n"/>
      <c r="ADW267" s="79" t="n"/>
      <c r="ADX267" s="79" t="n"/>
      <c r="ADY267" s="79" t="n"/>
      <c r="ADZ267" s="79" t="n"/>
      <c r="AEA267" s="79" t="n"/>
      <c r="AEB267" s="79" t="n"/>
      <c r="AEC267" s="79" t="n"/>
      <c r="AED267" s="79" t="n"/>
      <c r="AEE267" s="79" t="n"/>
      <c r="AEF267" s="79" t="n"/>
      <c r="AEG267" s="79" t="n"/>
      <c r="AEH267" s="79" t="n"/>
      <c r="AEI267" s="79" t="n"/>
      <c r="AEL267" s="78" t="n">
        <v>31</v>
      </c>
      <c r="AEM267" s="79" t="n"/>
      <c r="AEN267" s="79" t="n"/>
      <c r="AEO267" s="79" t="n"/>
      <c r="AEP267" s="79" t="n"/>
      <c r="AEQ267" s="79" t="n"/>
      <c r="AER267" s="79" t="n"/>
      <c r="AES267" s="79" t="n"/>
      <c r="AET267" s="79" t="n"/>
      <c r="AEU267" s="79" t="n"/>
      <c r="AEV267" s="79" t="n"/>
      <c r="AEW267" s="79" t="n"/>
      <c r="AEX267" s="79" t="n"/>
      <c r="AEY267" s="79" t="n"/>
      <c r="AEZ267" s="79" t="n"/>
      <c r="AFA267" s="79" t="n"/>
      <c r="AFB267" s="79" t="n"/>
      <c r="AFC267" s="79" t="n"/>
      <c r="AFD267" s="79" t="n"/>
      <c r="AFE267" s="79" t="n"/>
      <c r="AFF267" s="79" t="n"/>
      <c r="AFG267" s="79" t="n"/>
      <c r="AFH267" s="79" t="n"/>
      <c r="AFI267" s="79" t="n"/>
      <c r="AFJ267" s="79" t="n"/>
      <c r="AFK267" s="79" t="n"/>
      <c r="AFL267" s="79" t="n"/>
      <c r="AFM267" s="79" t="n"/>
      <c r="AFN267" s="79" t="n"/>
      <c r="AFO267" s="79" t="n"/>
      <c r="AFP267" s="79" t="n"/>
      <c r="AFQ267" s="79" t="n"/>
      <c r="AFR267" s="79" t="n"/>
      <c r="AFS267" s="79" t="n"/>
      <c r="AFT267" s="79" t="n"/>
      <c r="AFU267" s="79" t="n"/>
      <c r="AFV267" s="79" t="n"/>
      <c r="AFW267" s="79" t="n"/>
      <c r="AFX267" s="79" t="n"/>
      <c r="AFY267" s="79" t="n"/>
      <c r="AFZ267" s="79" t="n"/>
    </row>
    <row r="268">
      <c r="A268" s="78" t="n">
        <v>32</v>
      </c>
      <c r="B268" s="79" t="n"/>
      <c r="C268" s="79" t="n"/>
      <c r="D268" s="79" t="n"/>
      <c r="E268" s="79" t="n"/>
      <c r="F268" s="79" t="n"/>
      <c r="G268" s="79" t="n"/>
      <c r="H268" s="79" t="n"/>
      <c r="I268" s="79" t="n"/>
      <c r="J268" s="79" t="n"/>
      <c r="K268" s="79" t="n"/>
      <c r="L268" s="79" t="n"/>
      <c r="M268" s="79" t="n"/>
      <c r="N268" s="79" t="n"/>
      <c r="O268" s="79" t="n"/>
      <c r="P268" s="79" t="n"/>
      <c r="Q268" s="79" t="n"/>
      <c r="R268" s="79" t="n"/>
      <c r="S268" s="79" t="n"/>
      <c r="T268" s="79" t="n"/>
      <c r="U268" s="79" t="n"/>
      <c r="V268" s="79" t="n"/>
      <c r="W268" s="79" t="n"/>
      <c r="X268" s="79" t="n"/>
      <c r="Y268" s="79" t="n"/>
      <c r="Z268" s="79" t="n"/>
      <c r="AA268" s="79" t="n"/>
      <c r="AB268" s="79" t="n"/>
      <c r="AC268" s="79" t="n"/>
      <c r="AD268" s="79" t="n"/>
      <c r="AE268" s="79" t="n"/>
      <c r="AF268" s="79" t="n"/>
      <c r="AG268" s="79" t="n"/>
      <c r="AH268" s="79" t="n"/>
      <c r="AI268" s="79" t="n"/>
      <c r="AJ268" s="79" t="n"/>
      <c r="AK268" s="79" t="n"/>
      <c r="AL268" s="79" t="n"/>
      <c r="AM268" s="79" t="n"/>
      <c r="AN268" s="79" t="n"/>
      <c r="AO268" s="79" t="n"/>
      <c r="AR268" s="78" t="n">
        <v>32</v>
      </c>
      <c r="AS268" s="79" t="n"/>
      <c r="AT268" s="79" t="n"/>
      <c r="AU268" s="79" t="n"/>
      <c r="AV268" s="79" t="n"/>
      <c r="AW268" s="79" t="n"/>
      <c r="AX268" s="79" t="n"/>
      <c r="AY268" s="79" t="n"/>
      <c r="AZ268" s="79" t="n"/>
      <c r="BA268" s="79" t="n"/>
      <c r="BB268" s="79" t="n"/>
      <c r="BC268" s="79" t="n"/>
      <c r="BD268" s="79" t="n"/>
      <c r="BE268" s="79" t="n"/>
      <c r="BF268" s="79" t="n"/>
      <c r="BG268" s="79" t="n"/>
      <c r="BH268" s="79" t="n"/>
      <c r="BI268" s="79" t="n"/>
      <c r="BJ268" s="79" t="n"/>
      <c r="BK268" s="79" t="n"/>
      <c r="BL268" s="79" t="n"/>
      <c r="BM268" s="79" t="n"/>
      <c r="BN268" s="79" t="n"/>
      <c r="BO268" s="79" t="n"/>
      <c r="BP268" s="79" t="n"/>
      <c r="BQ268" s="79" t="n"/>
      <c r="BR268" s="79" t="n"/>
      <c r="BS268" s="79" t="n"/>
      <c r="BT268" s="79" t="n"/>
      <c r="BU268" s="79" t="n"/>
      <c r="BV268" s="79" t="n"/>
      <c r="BW268" s="79" t="n"/>
      <c r="BX268" s="79" t="n"/>
      <c r="BY268" s="79" t="n"/>
      <c r="BZ268" s="79" t="n"/>
      <c r="CA268" s="79" t="n"/>
      <c r="CB268" s="79" t="n"/>
      <c r="CC268" s="79" t="n"/>
      <c r="CD268" s="79" t="n"/>
      <c r="CE268" s="79" t="n"/>
      <c r="CF268" s="79" t="n"/>
      <c r="CI268" s="78" t="n">
        <v>32</v>
      </c>
      <c r="CJ268" s="79" t="n"/>
      <c r="CK268" s="79" t="n"/>
      <c r="CL268" s="79" t="n"/>
      <c r="CM268" s="79" t="n"/>
      <c r="CN268" s="79" t="n"/>
      <c r="CO268" s="79" t="n"/>
      <c r="CP268" s="79" t="n"/>
      <c r="CQ268" s="79" t="n"/>
      <c r="CR268" s="79" t="n"/>
      <c r="CS268" s="79" t="n"/>
      <c r="CT268" s="79" t="n"/>
      <c r="CU268" s="79" t="n"/>
      <c r="CV268" s="79" t="n"/>
      <c r="CW268" s="79" t="n"/>
      <c r="CX268" s="79" t="n"/>
      <c r="CY268" s="79" t="n"/>
      <c r="CZ268" s="79" t="n"/>
      <c r="DA268" s="79" t="n"/>
      <c r="DB268" s="79" t="n"/>
      <c r="DC268" s="79" t="n"/>
      <c r="DD268" s="79" t="n"/>
      <c r="DE268" s="79" t="n"/>
      <c r="DF268" s="79" t="n"/>
      <c r="DG268" s="79" t="n"/>
      <c r="DH268" s="79" t="n"/>
      <c r="DI268" s="79" t="n"/>
      <c r="DJ268" s="79" t="n"/>
      <c r="DK268" s="79" t="n"/>
      <c r="DL268" s="79" t="n"/>
      <c r="DM268" s="79" t="n"/>
      <c r="DN268" s="79" t="n"/>
      <c r="DO268" s="79" t="n"/>
      <c r="DP268" s="79" t="n"/>
      <c r="DQ268" s="79" t="n"/>
      <c r="DR268" s="79" t="n"/>
      <c r="DS268" s="79" t="n"/>
      <c r="DT268" s="79" t="n"/>
      <c r="DU268" s="79" t="n"/>
      <c r="DV268" s="79" t="n"/>
      <c r="DW268" s="79" t="n"/>
      <c r="DZ268" s="78" t="n">
        <v>32</v>
      </c>
      <c r="EA268" s="79" t="n"/>
      <c r="EB268" s="79" t="n"/>
      <c r="EC268" s="79" t="n"/>
      <c r="ED268" s="79" t="n"/>
      <c r="EE268" s="79" t="n"/>
      <c r="EF268" s="79" t="n"/>
      <c r="EG268" s="79" t="n"/>
      <c r="EH268" s="79" t="n"/>
      <c r="EI268" s="79" t="n"/>
      <c r="EJ268" s="79" t="n"/>
      <c r="EK268" s="79" t="n"/>
      <c r="EL268" s="79" t="n"/>
      <c r="EM268" s="79" t="n"/>
      <c r="EN268" s="79" t="n"/>
      <c r="EO268" s="79" t="n"/>
      <c r="EP268" s="79" t="n"/>
      <c r="EQ268" s="79" t="n"/>
      <c r="ER268" s="79" t="n"/>
      <c r="ES268" s="79" t="n"/>
      <c r="ET268" s="79" t="n"/>
      <c r="EU268" s="79" t="n"/>
      <c r="EV268" s="79" t="n"/>
      <c r="EW268" s="79" t="n"/>
      <c r="EX268" s="79" t="n"/>
      <c r="EY268" s="79" t="n"/>
      <c r="EZ268" s="79" t="n"/>
      <c r="FA268" s="79" t="n"/>
      <c r="FB268" s="79" t="n"/>
      <c r="FC268" s="79" t="n"/>
      <c r="FD268" s="79" t="n"/>
      <c r="FE268" s="79" t="n"/>
      <c r="FF268" s="79" t="n"/>
      <c r="FG268" s="79" t="n"/>
      <c r="FH268" s="79" t="n"/>
      <c r="FI268" s="79" t="n"/>
      <c r="FJ268" s="79" t="n"/>
      <c r="FK268" s="79" t="n"/>
      <c r="FL268" s="79" t="n"/>
      <c r="FM268" s="79" t="n"/>
      <c r="FN268" s="79" t="n"/>
      <c r="FQ268" s="78" t="n">
        <v>32</v>
      </c>
      <c r="FR268" s="79" t="n"/>
      <c r="FS268" s="79" t="n"/>
      <c r="FT268" s="79" t="n"/>
      <c r="FU268" s="79" t="n"/>
      <c r="FV268" s="79" t="n"/>
      <c r="FW268" s="79" t="n"/>
      <c r="FX268" s="79" t="n"/>
      <c r="FY268" s="79" t="n"/>
      <c r="FZ268" s="79" t="n"/>
      <c r="GA268" s="79" t="n"/>
      <c r="GB268" s="79" t="n"/>
      <c r="GC268" s="79" t="n"/>
      <c r="GD268" s="79" t="n"/>
      <c r="GE268" s="79" t="n"/>
      <c r="GF268" s="79" t="n"/>
      <c r="GG268" s="79" t="n"/>
      <c r="GH268" s="79" t="n"/>
      <c r="GI268" s="79" t="n"/>
      <c r="GJ268" s="79" t="n"/>
      <c r="GK268" s="79" t="n"/>
      <c r="GL268" s="79" t="n"/>
      <c r="GM268" s="79" t="n"/>
      <c r="GN268" s="79" t="n"/>
      <c r="GO268" s="79" t="n"/>
      <c r="GP268" s="79" t="n"/>
      <c r="GQ268" s="79" t="n"/>
      <c r="GR268" s="79" t="n"/>
      <c r="GS268" s="79" t="n"/>
      <c r="GT268" s="79" t="n"/>
      <c r="GU268" s="79" t="n"/>
      <c r="GV268" s="79" t="n"/>
      <c r="GW268" s="79" t="n"/>
      <c r="GX268" s="79" t="n"/>
      <c r="GY268" s="79" t="n"/>
      <c r="GZ268" s="79" t="n"/>
      <c r="HA268" s="79" t="n"/>
      <c r="HB268" s="79" t="n"/>
      <c r="HC268" s="79" t="n"/>
      <c r="HD268" s="79" t="n"/>
      <c r="HE268" s="79" t="n"/>
      <c r="HH268" s="78" t="n">
        <v>32</v>
      </c>
      <c r="HI268" s="79" t="n"/>
      <c r="HJ268" s="79" t="n"/>
      <c r="HK268" s="79" t="n"/>
      <c r="HL268" s="79" t="n"/>
      <c r="HM268" s="79" t="n"/>
      <c r="HN268" s="79" t="n"/>
      <c r="HO268" s="79" t="n"/>
      <c r="HP268" s="79" t="n"/>
      <c r="HQ268" s="79" t="n"/>
      <c r="HR268" s="79" t="n"/>
      <c r="HS268" s="79" t="n"/>
      <c r="HT268" s="79" t="n"/>
      <c r="HU268" s="79" t="n"/>
      <c r="HV268" s="79" t="n"/>
      <c r="HW268" s="79" t="n"/>
      <c r="HX268" s="79" t="n"/>
      <c r="HY268" s="79" t="n"/>
      <c r="HZ268" s="79" t="n"/>
      <c r="IA268" s="79" t="n"/>
      <c r="IB268" s="79" t="n"/>
      <c r="IC268" s="79" t="n"/>
      <c r="ID268" s="79" t="n"/>
      <c r="IE268" s="79" t="n"/>
      <c r="IF268" s="79" t="n"/>
      <c r="IG268" s="79" t="n"/>
      <c r="IH268" s="79" t="n"/>
      <c r="II268" s="79" t="n"/>
      <c r="IJ268" s="79" t="n"/>
      <c r="IK268" s="79" t="n"/>
      <c r="IL268" s="79" t="n"/>
      <c r="IM268" s="79" t="n"/>
      <c r="IN268" s="79" t="n"/>
      <c r="IO268" s="79" t="n"/>
      <c r="IP268" s="79" t="n"/>
      <c r="IQ268" s="79" t="n"/>
      <c r="IR268" s="79" t="n"/>
      <c r="IS268" s="79" t="n"/>
      <c r="IT268" s="79" t="n"/>
      <c r="IU268" s="79" t="n"/>
      <c r="IV268" s="79" t="n"/>
      <c r="IY268" s="78" t="n">
        <v>32</v>
      </c>
      <c r="IZ268" s="79" t="n"/>
      <c r="JA268" s="79" t="n"/>
      <c r="JB268" s="79" t="n"/>
      <c r="JC268" s="79" t="n"/>
      <c r="JD268" s="79" t="n"/>
      <c r="JE268" s="79" t="n"/>
      <c r="JF268" s="79" t="n"/>
      <c r="JG268" s="79" t="n"/>
      <c r="JH268" s="79" t="n"/>
      <c r="JI268" s="79" t="n"/>
      <c r="JJ268" s="79" t="n"/>
      <c r="JK268" s="79" t="n"/>
      <c r="JL268" s="79" t="n"/>
      <c r="JM268" s="79" t="n"/>
      <c r="JN268" s="79" t="n"/>
      <c r="JO268" s="79" t="n"/>
      <c r="JP268" s="79" t="n"/>
      <c r="JQ268" s="79" t="n"/>
      <c r="JR268" s="79" t="n"/>
      <c r="JS268" s="79" t="n"/>
      <c r="JT268" s="79" t="n"/>
      <c r="JU268" s="79" t="n"/>
      <c r="JV268" s="79" t="n"/>
      <c r="JW268" s="79" t="n"/>
      <c r="JX268" s="79" t="n"/>
      <c r="JY268" s="79" t="n"/>
      <c r="JZ268" s="79" t="n"/>
      <c r="KA268" s="79" t="n"/>
      <c r="KB268" s="79" t="n"/>
      <c r="KC268" s="79" t="n"/>
      <c r="KD268" s="79" t="n"/>
      <c r="KE268" s="79" t="n"/>
      <c r="KF268" s="79" t="n"/>
      <c r="KG268" s="79" t="n"/>
      <c r="KH268" s="79" t="n"/>
      <c r="KI268" s="79" t="n"/>
      <c r="KJ268" s="79" t="n"/>
      <c r="KK268" s="79" t="n"/>
      <c r="KL268" s="79" t="n"/>
      <c r="KM268" s="79" t="n"/>
      <c r="KP268" s="78" t="n">
        <v>32</v>
      </c>
      <c r="KQ268" s="79" t="n"/>
      <c r="KR268" s="79" t="n"/>
      <c r="KS268" s="79" t="n"/>
      <c r="KT268" s="79" t="n"/>
      <c r="KU268" s="79" t="n"/>
      <c r="KV268" s="79" t="n"/>
      <c r="KW268" s="79" t="n"/>
      <c r="KX268" s="79" t="n"/>
      <c r="KY268" s="79" t="n"/>
      <c r="KZ268" s="79" t="n"/>
      <c r="LA268" s="79" t="n"/>
      <c r="LB268" s="79" t="n"/>
      <c r="LC268" s="79" t="n"/>
      <c r="LD268" s="79" t="n"/>
      <c r="LE268" s="79" t="n"/>
      <c r="LF268" s="79" t="n"/>
      <c r="LG268" s="79" t="n"/>
      <c r="LH268" s="79" t="n"/>
      <c r="LI268" s="79" t="n"/>
      <c r="LJ268" s="79" t="n"/>
      <c r="LK268" s="79" t="n"/>
      <c r="LL268" s="79" t="n"/>
      <c r="LM268" s="79" t="n"/>
      <c r="LN268" s="79" t="n"/>
      <c r="LO268" s="79" t="n"/>
      <c r="LP268" s="79" t="n"/>
      <c r="LQ268" s="79" t="n"/>
      <c r="LR268" s="79" t="n"/>
      <c r="LS268" s="79" t="n"/>
      <c r="LT268" s="79" t="n"/>
      <c r="LU268" s="79" t="n"/>
      <c r="LV268" s="79" t="n"/>
      <c r="LW268" s="79" t="n"/>
      <c r="LX268" s="79" t="n"/>
      <c r="LY268" s="79" t="n"/>
      <c r="LZ268" s="79" t="n"/>
      <c r="MA268" s="79" t="n"/>
      <c r="MB268" s="79" t="n"/>
      <c r="MC268" s="79" t="n"/>
      <c r="MD268" s="79" t="n"/>
      <c r="MG268" s="78" t="n">
        <v>32</v>
      </c>
      <c r="MH268" s="79" t="n"/>
      <c r="MI268" s="79" t="n"/>
      <c r="MJ268" s="79" t="n"/>
      <c r="MK268" s="79" t="n"/>
      <c r="ML268" s="79" t="n"/>
      <c r="MM268" s="79" t="n"/>
      <c r="MN268" s="79" t="n"/>
      <c r="MO268" s="79" t="n"/>
      <c r="MP268" s="79" t="n"/>
      <c r="MQ268" s="79" t="n"/>
      <c r="MR268" s="79" t="n"/>
      <c r="MS268" s="79" t="n"/>
      <c r="MT268" s="79" t="n"/>
      <c r="MU268" s="79" t="n"/>
      <c r="MV268" s="79" t="n"/>
      <c r="MW268" s="79" t="n"/>
      <c r="MX268" s="79" t="n"/>
      <c r="MY268" s="79" t="n"/>
      <c r="MZ268" s="79" t="n"/>
      <c r="NA268" s="79" t="n"/>
      <c r="NB268" s="79" t="n"/>
      <c r="NC268" s="79" t="n"/>
      <c r="ND268" s="79" t="n"/>
      <c r="NE268" s="79" t="n"/>
      <c r="NF268" s="79" t="n"/>
      <c r="NG268" s="79" t="n"/>
      <c r="NH268" s="79" t="n"/>
      <c r="NI268" s="79" t="n"/>
      <c r="NJ268" s="79" t="n"/>
      <c r="NK268" s="79" t="n"/>
      <c r="NL268" s="79" t="n"/>
      <c r="NM268" s="79" t="n"/>
      <c r="NN268" s="79" t="n"/>
      <c r="NO268" s="79" t="n"/>
      <c r="NP268" s="79" t="n"/>
      <c r="NQ268" s="79" t="n"/>
      <c r="NR268" s="79" t="n"/>
      <c r="NS268" s="79" t="n"/>
      <c r="NT268" s="79" t="n"/>
      <c r="NU268" s="79" t="n"/>
      <c r="NX268" s="78" t="n">
        <v>32</v>
      </c>
      <c r="NY268" s="79" t="n"/>
      <c r="NZ268" s="79" t="n"/>
      <c r="OA268" s="79" t="n"/>
      <c r="OB268" s="79" t="n"/>
      <c r="OC268" s="79" t="n"/>
      <c r="OD268" s="79" t="n"/>
      <c r="OE268" s="79" t="n"/>
      <c r="OF268" s="79" t="n"/>
      <c r="OG268" s="79" t="n"/>
      <c r="OH268" s="79" t="n"/>
      <c r="OI268" s="79" t="n"/>
      <c r="OJ268" s="79" t="n"/>
      <c r="OK268" s="79" t="n"/>
      <c r="OL268" s="79" t="n"/>
      <c r="OM268" s="79" t="n"/>
      <c r="ON268" s="79" t="n"/>
      <c r="OO268" s="79" t="n"/>
      <c r="OP268" s="79" t="n"/>
      <c r="OQ268" s="79" t="n"/>
      <c r="OR268" s="79" t="n"/>
      <c r="OS268" s="79" t="n"/>
      <c r="OT268" s="79" t="n"/>
      <c r="OU268" s="79" t="n"/>
      <c r="OV268" s="79" t="n"/>
      <c r="OW268" s="79" t="n"/>
      <c r="OX268" s="79" t="n"/>
      <c r="OY268" s="79" t="n"/>
      <c r="OZ268" s="79" t="n"/>
      <c r="PA268" s="79" t="n"/>
      <c r="PB268" s="79" t="n"/>
      <c r="PC268" s="79" t="n"/>
      <c r="PD268" s="79" t="n"/>
      <c r="PE268" s="79" t="n"/>
      <c r="PF268" s="79" t="n"/>
      <c r="PG268" s="79" t="n"/>
      <c r="PH268" s="79" t="n"/>
      <c r="PI268" s="79" t="n"/>
      <c r="PJ268" s="79" t="n"/>
      <c r="PK268" s="79" t="n"/>
      <c r="PL268" s="79" t="n"/>
      <c r="PO268" s="78" t="n">
        <v>32</v>
      </c>
      <c r="PP268" s="79" t="n"/>
      <c r="PQ268" s="79" t="n"/>
      <c r="PR268" s="79" t="n"/>
      <c r="PS268" s="79" t="n"/>
      <c r="PT268" s="79" t="n"/>
      <c r="PU268" s="79" t="n"/>
      <c r="PV268" s="79" t="n"/>
      <c r="PW268" s="79" t="n"/>
      <c r="PX268" s="79" t="n"/>
      <c r="PY268" s="79" t="n"/>
      <c r="PZ268" s="79" t="n"/>
      <c r="QA268" s="79" t="n"/>
      <c r="QB268" s="79" t="n"/>
      <c r="QC268" s="79" t="n"/>
      <c r="QD268" s="79" t="n"/>
      <c r="QE268" s="79" t="n"/>
      <c r="QF268" s="79" t="n"/>
      <c r="QG268" s="79" t="n"/>
      <c r="QH268" s="79" t="n"/>
      <c r="QI268" s="79" t="n"/>
      <c r="QJ268" s="79" t="n"/>
      <c r="QK268" s="79" t="n"/>
      <c r="QL268" s="79" t="n"/>
      <c r="QM268" s="79" t="n"/>
      <c r="QN268" s="79" t="n"/>
      <c r="QO268" s="79" t="n"/>
      <c r="QP268" s="79" t="n"/>
      <c r="QQ268" s="79" t="n"/>
      <c r="QR268" s="79" t="n"/>
      <c r="QS268" s="79" t="n"/>
      <c r="QT268" s="79" t="n"/>
      <c r="QU268" s="79" t="n"/>
      <c r="QV268" s="79" t="n"/>
      <c r="QW268" s="79" t="n"/>
      <c r="QX268" s="79" t="n"/>
      <c r="QY268" s="79" t="n"/>
      <c r="QZ268" s="79" t="n"/>
      <c r="RA268" s="79" t="n"/>
      <c r="RB268" s="79" t="n"/>
      <c r="RC268" s="79" t="n"/>
      <c r="RF268" s="78" t="n">
        <v>32</v>
      </c>
      <c r="RG268" s="79" t="n"/>
      <c r="RH268" s="79" t="n"/>
      <c r="RI268" s="79" t="n"/>
      <c r="RJ268" s="79" t="n"/>
      <c r="RK268" s="79" t="n"/>
      <c r="RL268" s="79" t="n"/>
      <c r="RM268" s="79" t="n"/>
      <c r="RN268" s="79" t="n"/>
      <c r="RO268" s="79" t="n"/>
      <c r="RP268" s="79" t="n"/>
      <c r="RQ268" s="79" t="n"/>
      <c r="RR268" s="79" t="n"/>
      <c r="RS268" s="79" t="n"/>
      <c r="RT268" s="79" t="n"/>
      <c r="RU268" s="79" t="n"/>
      <c r="RV268" s="79" t="n"/>
      <c r="RW268" s="79" t="n"/>
      <c r="RX268" s="79" t="n"/>
      <c r="RY268" s="79" t="n"/>
      <c r="RZ268" s="79" t="n"/>
      <c r="SA268" s="79" t="n"/>
      <c r="SB268" s="79" t="n"/>
      <c r="SC268" s="79" t="n"/>
      <c r="SD268" s="79" t="n"/>
      <c r="SE268" s="79" t="n"/>
      <c r="SF268" s="79" t="n"/>
      <c r="SG268" s="79" t="n"/>
      <c r="SH268" s="79" t="n"/>
      <c r="SI268" s="79" t="n"/>
      <c r="SJ268" s="79" t="n"/>
      <c r="SK268" s="79" t="n"/>
      <c r="SL268" s="79" t="n"/>
      <c r="SM268" s="79" t="n"/>
      <c r="SN268" s="79" t="n"/>
      <c r="SO268" s="79" t="n"/>
      <c r="SP268" s="79" t="n"/>
      <c r="SQ268" s="79" t="n"/>
      <c r="SR268" s="79" t="n"/>
      <c r="SS268" s="79" t="n"/>
      <c r="ST268" s="79" t="n"/>
      <c r="SW268" s="78" t="n">
        <v>32</v>
      </c>
      <c r="SX268" s="79" t="n"/>
      <c r="SY268" s="79" t="n"/>
      <c r="SZ268" s="79" t="n"/>
      <c r="TA268" s="79" t="n"/>
      <c r="TB268" s="79" t="n"/>
      <c r="TC268" s="79" t="n"/>
      <c r="TD268" s="79" t="n"/>
      <c r="TE268" s="79" t="n"/>
      <c r="TF268" s="79" t="n"/>
      <c r="TG268" s="79" t="n"/>
      <c r="TH268" s="79" t="n"/>
      <c r="TI268" s="79" t="n"/>
      <c r="TJ268" s="79" t="n"/>
      <c r="TK268" s="79" t="n"/>
      <c r="TL268" s="79" t="n"/>
      <c r="TM268" s="79" t="n"/>
      <c r="TN268" s="79" t="n"/>
      <c r="TO268" s="79" t="n"/>
      <c r="TP268" s="79" t="n"/>
      <c r="TQ268" s="79" t="n"/>
      <c r="TR268" s="79" t="n"/>
      <c r="TS268" s="79" t="n"/>
      <c r="TT268" s="79" t="n"/>
      <c r="TU268" s="79" t="n"/>
      <c r="TV268" s="79" t="n"/>
      <c r="TW268" s="79" t="n"/>
      <c r="TX268" s="79" t="n"/>
      <c r="TY268" s="79" t="n"/>
      <c r="TZ268" s="79" t="n"/>
      <c r="UA268" s="79" t="n"/>
      <c r="UB268" s="79" t="n"/>
      <c r="UC268" s="79" t="n"/>
      <c r="UD268" s="79" t="n"/>
      <c r="UE268" s="79" t="n"/>
      <c r="UF268" s="79" t="n"/>
      <c r="UG268" s="79" t="n"/>
      <c r="UH268" s="79" t="n"/>
      <c r="UI268" s="79" t="n"/>
      <c r="UJ268" s="79" t="n"/>
      <c r="UK268" s="79" t="n"/>
      <c r="UN268" s="78" t="n">
        <v>32</v>
      </c>
      <c r="UO268" s="79" t="n"/>
      <c r="UP268" s="79" t="n"/>
      <c r="UQ268" s="79" t="n"/>
      <c r="UR268" s="79" t="n"/>
      <c r="US268" s="79" t="n"/>
      <c r="UT268" s="79" t="n"/>
      <c r="UU268" s="79" t="n"/>
      <c r="UV268" s="79" t="n"/>
      <c r="UW268" s="79" t="n"/>
      <c r="UX268" s="79" t="n"/>
      <c r="UY268" s="79" t="n"/>
      <c r="UZ268" s="79" t="n"/>
      <c r="VA268" s="79" t="n"/>
      <c r="VB268" s="79" t="n"/>
      <c r="VC268" s="79" t="n"/>
      <c r="VD268" s="79" t="n"/>
      <c r="VE268" s="79" t="n"/>
      <c r="VF268" s="79" t="n"/>
      <c r="VG268" s="79" t="n"/>
      <c r="VH268" s="79" t="n"/>
      <c r="VI268" s="79" t="n"/>
      <c r="VJ268" s="79" t="n"/>
      <c r="VK268" s="79" t="n"/>
      <c r="VL268" s="79" t="n"/>
      <c r="VM268" s="79" t="n"/>
      <c r="VN268" s="79" t="n"/>
      <c r="VO268" s="79" t="n"/>
      <c r="VP268" s="79" t="n"/>
      <c r="VQ268" s="79" t="n"/>
      <c r="VR268" s="79" t="n"/>
      <c r="VS268" s="79" t="n"/>
      <c r="VT268" s="79" t="n"/>
      <c r="VU268" s="79" t="n"/>
      <c r="VV268" s="79" t="n"/>
      <c r="VW268" s="79" t="n"/>
      <c r="VX268" s="79" t="n"/>
      <c r="VY268" s="79" t="n"/>
      <c r="VZ268" s="79" t="n"/>
      <c r="WA268" s="79" t="n"/>
      <c r="WB268" s="79" t="n"/>
      <c r="WE268" s="78" t="n">
        <v>32</v>
      </c>
      <c r="WF268" s="79" t="n"/>
      <c r="WG268" s="79" t="n"/>
      <c r="WH268" s="79" t="n"/>
      <c r="WI268" s="79" t="n"/>
      <c r="WJ268" s="79" t="n"/>
      <c r="WK268" s="79" t="n"/>
      <c r="WL268" s="79" t="n"/>
      <c r="WM268" s="79" t="n"/>
      <c r="WN268" s="79" t="n"/>
      <c r="WO268" s="79" t="n"/>
      <c r="WP268" s="79" t="n"/>
      <c r="WQ268" s="79" t="n"/>
      <c r="WR268" s="79" t="n"/>
      <c r="WS268" s="79" t="n"/>
      <c r="WT268" s="79" t="n"/>
      <c r="WU268" s="79" t="n"/>
      <c r="WV268" s="79" t="n"/>
      <c r="WW268" s="79" t="n"/>
      <c r="WX268" s="79" t="n"/>
      <c r="WY268" s="79" t="n"/>
      <c r="WZ268" s="79" t="n"/>
      <c r="XA268" s="79" t="n"/>
      <c r="XB268" s="79" t="n"/>
      <c r="XC268" s="79" t="n"/>
      <c r="XD268" s="79" t="n"/>
      <c r="XE268" s="79" t="n"/>
      <c r="XF268" s="79" t="n"/>
      <c r="XG268" s="79" t="n"/>
      <c r="XH268" s="79" t="n"/>
      <c r="XI268" s="79" t="n"/>
      <c r="XJ268" s="79" t="n"/>
      <c r="XK268" s="79" t="n"/>
      <c r="XL268" s="79" t="n"/>
      <c r="XM268" s="79" t="n"/>
      <c r="XN268" s="79" t="n"/>
      <c r="XO268" s="79" t="n"/>
      <c r="XP268" s="79" t="n"/>
      <c r="XQ268" s="79" t="n"/>
      <c r="XR268" s="79" t="n"/>
      <c r="XS268" s="79" t="n"/>
      <c r="XV268" s="78" t="n">
        <v>32</v>
      </c>
      <c r="XW268" s="79" t="n"/>
      <c r="XX268" s="79" t="n"/>
      <c r="XY268" s="79" t="n"/>
      <c r="XZ268" s="79" t="n"/>
      <c r="YA268" s="79" t="n"/>
      <c r="YB268" s="79" t="n"/>
      <c r="YC268" s="79" t="n"/>
      <c r="YD268" s="79" t="n"/>
      <c r="YE268" s="79" t="n"/>
      <c r="YF268" s="79" t="n"/>
      <c r="YG268" s="79" t="n"/>
      <c r="YH268" s="79" t="n"/>
      <c r="YI268" s="79" t="n"/>
      <c r="YJ268" s="79" t="n"/>
      <c r="YK268" s="79" t="n"/>
      <c r="YL268" s="79" t="n"/>
      <c r="YM268" s="79" t="n"/>
      <c r="YN268" s="79" t="n"/>
      <c r="YO268" s="79" t="n"/>
      <c r="YP268" s="79" t="n"/>
      <c r="YQ268" s="79" t="n"/>
      <c r="YR268" s="79" t="n"/>
      <c r="YS268" s="79" t="n"/>
      <c r="YT268" s="79" t="n"/>
      <c r="YU268" s="79" t="n"/>
      <c r="YV268" s="79" t="n"/>
      <c r="YW268" s="79" t="n"/>
      <c r="YX268" s="79" t="n"/>
      <c r="YY268" s="79" t="n"/>
      <c r="YZ268" s="79" t="n"/>
      <c r="ZA268" s="79" t="n"/>
      <c r="ZB268" s="79" t="n"/>
      <c r="ZC268" s="79" t="n"/>
      <c r="ZD268" s="79" t="n"/>
      <c r="ZE268" s="79" t="n"/>
      <c r="ZF268" s="79" t="n"/>
      <c r="ZG268" s="79" t="n"/>
      <c r="ZH268" s="79" t="n"/>
      <c r="ZI268" s="79" t="n"/>
      <c r="ZJ268" s="79" t="n"/>
      <c r="ZM268" s="78" t="n">
        <v>32</v>
      </c>
      <c r="ZN268" s="79" t="n"/>
      <c r="ZO268" s="79" t="n"/>
      <c r="ZP268" s="79" t="n"/>
      <c r="ZQ268" s="79" t="n"/>
      <c r="ZR268" s="79" t="n"/>
      <c r="ZS268" s="79" t="n"/>
      <c r="ZT268" s="79" t="n"/>
      <c r="ZU268" s="79" t="n"/>
      <c r="ZV268" s="79" t="n"/>
      <c r="ZW268" s="79" t="n"/>
      <c r="ZX268" s="79" t="n"/>
      <c r="ZY268" s="79" t="n"/>
      <c r="ZZ268" s="79" t="n"/>
      <c r="AAA268" s="79" t="n"/>
      <c r="AAB268" s="79" t="n"/>
      <c r="AAC268" s="79" t="n"/>
      <c r="AAD268" s="79" t="n"/>
      <c r="AAE268" s="79" t="n"/>
      <c r="AAF268" s="79" t="n"/>
      <c r="AAG268" s="79" t="n"/>
      <c r="AAH268" s="79" t="n"/>
      <c r="AAI268" s="79" t="n"/>
      <c r="AAJ268" s="79" t="n"/>
      <c r="AAK268" s="79" t="n"/>
      <c r="AAL268" s="79" t="n"/>
      <c r="AAM268" s="79" t="n"/>
      <c r="AAN268" s="79" t="n"/>
      <c r="AAO268" s="79" t="n"/>
      <c r="AAP268" s="79" t="n"/>
      <c r="AAQ268" s="79" t="n"/>
      <c r="AAR268" s="79" t="n"/>
      <c r="AAS268" s="79" t="n"/>
      <c r="AAT268" s="79" t="n"/>
      <c r="AAU268" s="79" t="n"/>
      <c r="AAV268" s="79" t="n"/>
      <c r="AAW268" s="79" t="n"/>
      <c r="AAX268" s="79" t="n"/>
      <c r="AAY268" s="79" t="n"/>
      <c r="AAZ268" s="79" t="n"/>
      <c r="ABA268" s="79" t="n"/>
      <c r="ABD268" s="78" t="n">
        <v>32</v>
      </c>
      <c r="ABE268" s="79" t="n"/>
      <c r="ABF268" s="79" t="n"/>
      <c r="ABG268" s="79" t="n"/>
      <c r="ABH268" s="79" t="n"/>
      <c r="ABI268" s="79" t="n"/>
      <c r="ABJ268" s="79" t="n"/>
      <c r="ABK268" s="79" t="n"/>
      <c r="ABL268" s="79" t="n"/>
      <c r="ABM268" s="79" t="n"/>
      <c r="ABN268" s="79" t="n"/>
      <c r="ABO268" s="79" t="n"/>
      <c r="ABP268" s="79" t="n"/>
      <c r="ABQ268" s="79" t="n"/>
      <c r="ABR268" s="79" t="n"/>
      <c r="ABS268" s="79" t="n"/>
      <c r="ABT268" s="79" t="n"/>
      <c r="ABU268" s="79" t="n"/>
      <c r="ABV268" s="79" t="n"/>
      <c r="ABW268" s="79" t="n"/>
      <c r="ABX268" s="79" t="n"/>
      <c r="ABY268" s="79" t="n"/>
      <c r="ABZ268" s="79" t="n"/>
      <c r="ACA268" s="79" t="n"/>
      <c r="ACB268" s="79" t="n"/>
      <c r="ACC268" s="79" t="n"/>
      <c r="ACD268" s="79" t="n"/>
      <c r="ACE268" s="79" t="n"/>
      <c r="ACF268" s="79" t="n"/>
      <c r="ACG268" s="79" t="n"/>
      <c r="ACH268" s="79" t="n"/>
      <c r="ACI268" s="79" t="n"/>
      <c r="ACJ268" s="79" t="n"/>
      <c r="ACK268" s="79" t="n"/>
      <c r="ACL268" s="79" t="n"/>
      <c r="ACM268" s="79" t="n"/>
      <c r="ACN268" s="79" t="n"/>
      <c r="ACO268" s="79" t="n"/>
      <c r="ACP268" s="79" t="n"/>
      <c r="ACQ268" s="79" t="n"/>
      <c r="ACR268" s="79" t="n"/>
      <c r="ACU268" s="78" t="n">
        <v>32</v>
      </c>
      <c r="ACV268" s="79" t="n"/>
      <c r="ACW268" s="79" t="n"/>
      <c r="ACX268" s="79" t="n"/>
      <c r="ACY268" s="79" t="n"/>
      <c r="ACZ268" s="79" t="n"/>
      <c r="ADA268" s="79" t="n"/>
      <c r="ADB268" s="79" t="n"/>
      <c r="ADC268" s="79" t="n"/>
      <c r="ADD268" s="79" t="n"/>
      <c r="ADE268" s="79" t="n"/>
      <c r="ADF268" s="79" t="n"/>
      <c r="ADG268" s="79" t="n"/>
      <c r="ADH268" s="79" t="n"/>
      <c r="ADI268" s="79" t="n"/>
      <c r="ADJ268" s="79" t="n"/>
      <c r="ADK268" s="79" t="n"/>
      <c r="ADL268" s="79" t="n"/>
      <c r="ADM268" s="79" t="n"/>
      <c r="ADN268" s="79" t="n"/>
      <c r="ADO268" s="79" t="n"/>
      <c r="ADP268" s="79" t="n"/>
      <c r="ADQ268" s="79" t="n"/>
      <c r="ADR268" s="79" t="n"/>
      <c r="ADS268" s="79" t="n"/>
      <c r="ADT268" s="79" t="n"/>
      <c r="ADU268" s="79" t="n"/>
      <c r="ADV268" s="79" t="n"/>
      <c r="ADW268" s="79" t="n"/>
      <c r="ADX268" s="79" t="n"/>
      <c r="ADY268" s="79" t="n"/>
      <c r="ADZ268" s="79" t="n"/>
      <c r="AEA268" s="79" t="n"/>
      <c r="AEB268" s="79" t="n"/>
      <c r="AEC268" s="79" t="n"/>
      <c r="AED268" s="79" t="n"/>
      <c r="AEE268" s="79" t="n"/>
      <c r="AEF268" s="79" t="n"/>
      <c r="AEG268" s="79" t="n"/>
      <c r="AEH268" s="79" t="n"/>
      <c r="AEI268" s="79" t="n"/>
      <c r="AEL268" s="78" t="n">
        <v>32</v>
      </c>
      <c r="AEM268" s="79" t="n"/>
      <c r="AEN268" s="79" t="n"/>
      <c r="AEO268" s="79" t="n"/>
      <c r="AEP268" s="79" t="n"/>
      <c r="AEQ268" s="79" t="n"/>
      <c r="AER268" s="79" t="n"/>
      <c r="AES268" s="79" t="n"/>
      <c r="AET268" s="79" t="n"/>
      <c r="AEU268" s="79" t="n"/>
      <c r="AEV268" s="79" t="n"/>
      <c r="AEW268" s="79" t="n"/>
      <c r="AEX268" s="79" t="n"/>
      <c r="AEY268" s="79" t="n"/>
      <c r="AEZ268" s="79" t="n"/>
      <c r="AFA268" s="79" t="n"/>
      <c r="AFB268" s="79" t="n"/>
      <c r="AFC268" s="79" t="n"/>
      <c r="AFD268" s="79" t="n"/>
      <c r="AFE268" s="79" t="n"/>
      <c r="AFF268" s="79" t="n"/>
      <c r="AFG268" s="79" t="n"/>
      <c r="AFH268" s="79" t="n"/>
      <c r="AFI268" s="79" t="n"/>
      <c r="AFJ268" s="79" t="n"/>
      <c r="AFK268" s="79" t="n"/>
      <c r="AFL268" s="79" t="n"/>
      <c r="AFM268" s="79" t="n"/>
      <c r="AFN268" s="79" t="n"/>
      <c r="AFO268" s="79" t="n"/>
      <c r="AFP268" s="79" t="n"/>
      <c r="AFQ268" s="79" t="n"/>
      <c r="AFR268" s="79" t="n"/>
      <c r="AFS268" s="79" t="n"/>
      <c r="AFT268" s="79" t="n"/>
      <c r="AFU268" s="79" t="n"/>
      <c r="AFV268" s="79" t="n"/>
      <c r="AFW268" s="79" t="n"/>
      <c r="AFX268" s="79" t="n"/>
      <c r="AFY268" s="79" t="n"/>
      <c r="AFZ268" s="79" t="n"/>
    </row>
    <row r="269">
      <c r="A269" s="78" t="n">
        <v>33</v>
      </c>
      <c r="B269" s="79" t="n"/>
      <c r="C269" s="79" t="n"/>
      <c r="D269" s="79" t="n"/>
      <c r="E269" s="79" t="n"/>
      <c r="F269" s="79" t="n"/>
      <c r="G269" s="79" t="n"/>
      <c r="H269" s="79" t="n"/>
      <c r="I269" s="79" t="n"/>
      <c r="J269" s="79" t="n"/>
      <c r="K269" s="79" t="n"/>
      <c r="L269" s="79" t="n"/>
      <c r="M269" s="79" t="n"/>
      <c r="N269" s="79" t="n"/>
      <c r="O269" s="79" t="n"/>
      <c r="P269" s="79" t="n"/>
      <c r="Q269" s="79" t="n"/>
      <c r="R269" s="79" t="n"/>
      <c r="S269" s="79" t="n"/>
      <c r="T269" s="79" t="n"/>
      <c r="U269" s="79" t="n"/>
      <c r="V269" s="79" t="n"/>
      <c r="W269" s="79" t="n"/>
      <c r="X269" s="79" t="n"/>
      <c r="Y269" s="79" t="n"/>
      <c r="Z269" s="79" t="n"/>
      <c r="AA269" s="79" t="n"/>
      <c r="AB269" s="79" t="n"/>
      <c r="AC269" s="79" t="n"/>
      <c r="AD269" s="79" t="n"/>
      <c r="AE269" s="79" t="n"/>
      <c r="AF269" s="79" t="n"/>
      <c r="AG269" s="79" t="n"/>
      <c r="AH269" s="79" t="n"/>
      <c r="AI269" s="79" t="n"/>
      <c r="AJ269" s="79" t="n"/>
      <c r="AK269" s="79" t="n"/>
      <c r="AL269" s="79" t="n"/>
      <c r="AM269" s="79" t="n"/>
      <c r="AN269" s="79" t="n"/>
      <c r="AO269" s="79" t="n"/>
      <c r="AR269" s="78" t="n">
        <v>33</v>
      </c>
      <c r="AS269" s="79" t="n"/>
      <c r="AT269" s="79" t="n"/>
      <c r="AU269" s="79" t="n"/>
      <c r="AV269" s="79" t="n"/>
      <c r="AW269" s="79" t="n"/>
      <c r="AX269" s="79" t="n"/>
      <c r="AY269" s="79" t="n"/>
      <c r="AZ269" s="79" t="n"/>
      <c r="BA269" s="79" t="n"/>
      <c r="BB269" s="79" t="n"/>
      <c r="BC269" s="79" t="n"/>
      <c r="BD269" s="79" t="n"/>
      <c r="BE269" s="79" t="n"/>
      <c r="BF269" s="79" t="n"/>
      <c r="BG269" s="79" t="n"/>
      <c r="BH269" s="79" t="n"/>
      <c r="BI269" s="79" t="n"/>
      <c r="BJ269" s="79" t="n"/>
      <c r="BK269" s="79" t="n"/>
      <c r="BL269" s="79" t="n"/>
      <c r="BM269" s="79" t="n"/>
      <c r="BN269" s="79" t="n"/>
      <c r="BO269" s="79" t="n"/>
      <c r="BP269" s="79" t="n"/>
      <c r="BQ269" s="79" t="n"/>
      <c r="BR269" s="79" t="n"/>
      <c r="BS269" s="79" t="n"/>
      <c r="BT269" s="79" t="n"/>
      <c r="BU269" s="79" t="n"/>
      <c r="BV269" s="79" t="n"/>
      <c r="BW269" s="79" t="n"/>
      <c r="BX269" s="79" t="n"/>
      <c r="BY269" s="79" t="n"/>
      <c r="BZ269" s="79" t="n"/>
      <c r="CA269" s="79" t="n"/>
      <c r="CB269" s="79" t="n"/>
      <c r="CC269" s="79" t="n"/>
      <c r="CD269" s="79" t="n"/>
      <c r="CE269" s="79" t="n"/>
      <c r="CF269" s="79" t="n"/>
      <c r="CI269" s="78" t="n">
        <v>33</v>
      </c>
      <c r="CJ269" s="79" t="n"/>
      <c r="CK269" s="79" t="n"/>
      <c r="CL269" s="79" t="n"/>
      <c r="CM269" s="79" t="n"/>
      <c r="CN269" s="79" t="n"/>
      <c r="CO269" s="79" t="n"/>
      <c r="CP269" s="79" t="n"/>
      <c r="CQ269" s="79" t="n"/>
      <c r="CR269" s="79" t="n"/>
      <c r="CS269" s="79" t="n"/>
      <c r="CT269" s="79" t="n"/>
      <c r="CU269" s="79" t="n"/>
      <c r="CV269" s="79" t="n"/>
      <c r="CW269" s="79" t="n"/>
      <c r="CX269" s="79" t="n"/>
      <c r="CY269" s="79" t="n"/>
      <c r="CZ269" s="79" t="n"/>
      <c r="DA269" s="79" t="n"/>
      <c r="DB269" s="79" t="n"/>
      <c r="DC269" s="79" t="n"/>
      <c r="DD269" s="79" t="n"/>
      <c r="DE269" s="79" t="n"/>
      <c r="DF269" s="79" t="n"/>
      <c r="DG269" s="79" t="n"/>
      <c r="DH269" s="79" t="n"/>
      <c r="DI269" s="79" t="n"/>
      <c r="DJ269" s="79" t="n"/>
      <c r="DK269" s="79" t="n"/>
      <c r="DL269" s="79" t="n"/>
      <c r="DM269" s="79" t="n"/>
      <c r="DN269" s="79" t="n"/>
      <c r="DO269" s="79" t="n"/>
      <c r="DP269" s="79" t="n"/>
      <c r="DQ269" s="79" t="n"/>
      <c r="DR269" s="79" t="n"/>
      <c r="DS269" s="79" t="n"/>
      <c r="DT269" s="79" t="n"/>
      <c r="DU269" s="79" t="n"/>
      <c r="DV269" s="79" t="n"/>
      <c r="DW269" s="79" t="n"/>
      <c r="DZ269" s="78" t="n">
        <v>33</v>
      </c>
      <c r="EA269" s="79" t="n"/>
      <c r="EB269" s="79" t="n"/>
      <c r="EC269" s="79" t="n"/>
      <c r="ED269" s="79" t="n"/>
      <c r="EE269" s="79" t="n"/>
      <c r="EF269" s="79" t="n"/>
      <c r="EG269" s="79" t="n"/>
      <c r="EH269" s="79" t="n"/>
      <c r="EI269" s="79" t="n"/>
      <c r="EJ269" s="79" t="n"/>
      <c r="EK269" s="79" t="n"/>
      <c r="EL269" s="79" t="n"/>
      <c r="EM269" s="79" t="n"/>
      <c r="EN269" s="79" t="n"/>
      <c r="EO269" s="79" t="n"/>
      <c r="EP269" s="79" t="n"/>
      <c r="EQ269" s="79" t="n"/>
      <c r="ER269" s="79" t="n"/>
      <c r="ES269" s="79" t="n"/>
      <c r="ET269" s="79" t="n"/>
      <c r="EU269" s="79" t="n"/>
      <c r="EV269" s="79" t="n"/>
      <c r="EW269" s="79" t="n"/>
      <c r="EX269" s="79" t="n"/>
      <c r="EY269" s="79" t="n"/>
      <c r="EZ269" s="79" t="n"/>
      <c r="FA269" s="79" t="n"/>
      <c r="FB269" s="79" t="n"/>
      <c r="FC269" s="79" t="n"/>
      <c r="FD269" s="79" t="n"/>
      <c r="FE269" s="79" t="n"/>
      <c r="FF269" s="79" t="n"/>
      <c r="FG269" s="79" t="n"/>
      <c r="FH269" s="79" t="n"/>
      <c r="FI269" s="79" t="n"/>
      <c r="FJ269" s="79" t="n"/>
      <c r="FK269" s="79" t="n"/>
      <c r="FL269" s="79" t="n"/>
      <c r="FM269" s="79" t="n"/>
      <c r="FN269" s="79" t="n"/>
      <c r="FQ269" s="78" t="n">
        <v>33</v>
      </c>
      <c r="FR269" s="79" t="n"/>
      <c r="FS269" s="79" t="n"/>
      <c r="FT269" s="79" t="n"/>
      <c r="FU269" s="79" t="n"/>
      <c r="FV269" s="79" t="n"/>
      <c r="FW269" s="79" t="n"/>
      <c r="FX269" s="79" t="n"/>
      <c r="FY269" s="79" t="n"/>
      <c r="FZ269" s="79" t="n"/>
      <c r="GA269" s="79" t="n"/>
      <c r="GB269" s="79" t="n"/>
      <c r="GC269" s="79" t="n"/>
      <c r="GD269" s="79" t="n"/>
      <c r="GE269" s="79" t="n"/>
      <c r="GF269" s="79" t="n"/>
      <c r="GG269" s="79" t="n"/>
      <c r="GH269" s="79" t="n"/>
      <c r="GI269" s="79" t="n"/>
      <c r="GJ269" s="79" t="n"/>
      <c r="GK269" s="79" t="n"/>
      <c r="GL269" s="79" t="n"/>
      <c r="GM269" s="79" t="n"/>
      <c r="GN269" s="79" t="n"/>
      <c r="GO269" s="79" t="n"/>
      <c r="GP269" s="79" t="n"/>
      <c r="GQ269" s="79" t="n"/>
      <c r="GR269" s="79" t="n"/>
      <c r="GS269" s="79" t="n"/>
      <c r="GT269" s="79" t="n"/>
      <c r="GU269" s="79" t="n"/>
      <c r="GV269" s="79" t="n"/>
      <c r="GW269" s="79" t="n"/>
      <c r="GX269" s="79" t="n"/>
      <c r="GY269" s="79" t="n"/>
      <c r="GZ269" s="79" t="n"/>
      <c r="HA269" s="79" t="n"/>
      <c r="HB269" s="79" t="n"/>
      <c r="HC269" s="79" t="n"/>
      <c r="HD269" s="79" t="n"/>
      <c r="HE269" s="79" t="n"/>
      <c r="HH269" s="78" t="n">
        <v>33</v>
      </c>
      <c r="HI269" s="79" t="n"/>
      <c r="HJ269" s="79" t="n"/>
      <c r="HK269" s="79" t="n"/>
      <c r="HL269" s="79" t="n"/>
      <c r="HM269" s="79" t="n"/>
      <c r="HN269" s="79" t="n"/>
      <c r="HO269" s="79" t="n"/>
      <c r="HP269" s="79" t="n"/>
      <c r="HQ269" s="79" t="n"/>
      <c r="HR269" s="79" t="n"/>
      <c r="HS269" s="79" t="n"/>
      <c r="HT269" s="79" t="n"/>
      <c r="HU269" s="79" t="n"/>
      <c r="HV269" s="79" t="n"/>
      <c r="HW269" s="79" t="n"/>
      <c r="HX269" s="79" t="n"/>
      <c r="HY269" s="79" t="n"/>
      <c r="HZ269" s="79" t="n"/>
      <c r="IA269" s="79" t="n"/>
      <c r="IB269" s="79" t="n"/>
      <c r="IC269" s="79" t="n"/>
      <c r="ID269" s="79" t="n"/>
      <c r="IE269" s="79" t="n"/>
      <c r="IF269" s="79" t="n"/>
      <c r="IG269" s="79" t="n"/>
      <c r="IH269" s="79" t="n"/>
      <c r="II269" s="79" t="n"/>
      <c r="IJ269" s="79" t="n"/>
      <c r="IK269" s="79" t="n"/>
      <c r="IL269" s="79" t="n"/>
      <c r="IM269" s="79" t="n"/>
      <c r="IN269" s="79" t="n"/>
      <c r="IO269" s="79" t="n"/>
      <c r="IP269" s="79" t="n"/>
      <c r="IQ269" s="79" t="n"/>
      <c r="IR269" s="79" t="n"/>
      <c r="IS269" s="79" t="n"/>
      <c r="IT269" s="79" t="n"/>
      <c r="IU269" s="79" t="n"/>
      <c r="IV269" s="79" t="n"/>
      <c r="IY269" s="78" t="n">
        <v>33</v>
      </c>
      <c r="IZ269" s="79" t="n"/>
      <c r="JA269" s="79" t="n"/>
      <c r="JB269" s="79" t="n"/>
      <c r="JC269" s="79" t="n"/>
      <c r="JD269" s="79" t="n"/>
      <c r="JE269" s="79" t="n"/>
      <c r="JF269" s="79" t="n"/>
      <c r="JG269" s="79" t="n"/>
      <c r="JH269" s="79" t="n"/>
      <c r="JI269" s="79" t="n"/>
      <c r="JJ269" s="79" t="n"/>
      <c r="JK269" s="79" t="n"/>
      <c r="JL269" s="79" t="n"/>
      <c r="JM269" s="79" t="n"/>
      <c r="JN269" s="79" t="n"/>
      <c r="JO269" s="79" t="n"/>
      <c r="JP269" s="79" t="n"/>
      <c r="JQ269" s="79" t="n"/>
      <c r="JR269" s="79" t="n"/>
      <c r="JS269" s="79" t="n"/>
      <c r="JT269" s="79" t="n"/>
      <c r="JU269" s="79" t="n"/>
      <c r="JV269" s="79" t="n"/>
      <c r="JW269" s="79" t="n"/>
      <c r="JX269" s="79" t="n"/>
      <c r="JY269" s="79" t="n"/>
      <c r="JZ269" s="79" t="n"/>
      <c r="KA269" s="79" t="n"/>
      <c r="KB269" s="79" t="n"/>
      <c r="KC269" s="79" t="n"/>
      <c r="KD269" s="79" t="n"/>
      <c r="KE269" s="79" t="n"/>
      <c r="KF269" s="79" t="n"/>
      <c r="KG269" s="79" t="n"/>
      <c r="KH269" s="79" t="n"/>
      <c r="KI269" s="79" t="n"/>
      <c r="KJ269" s="79" t="n"/>
      <c r="KK269" s="79" t="n"/>
      <c r="KL269" s="79" t="n"/>
      <c r="KM269" s="79" t="n"/>
      <c r="KP269" s="78" t="n">
        <v>33</v>
      </c>
      <c r="KQ269" s="79" t="n"/>
      <c r="KR269" s="79" t="n"/>
      <c r="KS269" s="79" t="n"/>
      <c r="KT269" s="79" t="n"/>
      <c r="KU269" s="79" t="n"/>
      <c r="KV269" s="79" t="n"/>
      <c r="KW269" s="79" t="n"/>
      <c r="KX269" s="79" t="n"/>
      <c r="KY269" s="79" t="n"/>
      <c r="KZ269" s="79" t="n"/>
      <c r="LA269" s="79" t="n"/>
      <c r="LB269" s="79" t="n"/>
      <c r="LC269" s="79" t="n"/>
      <c r="LD269" s="79" t="n"/>
      <c r="LE269" s="79" t="n"/>
      <c r="LF269" s="79" t="n"/>
      <c r="LG269" s="79" t="n"/>
      <c r="LH269" s="79" t="n"/>
      <c r="LI269" s="79" t="n"/>
      <c r="LJ269" s="79" t="n"/>
      <c r="LK269" s="79" t="n"/>
      <c r="LL269" s="79" t="n"/>
      <c r="LM269" s="79" t="n"/>
      <c r="LN269" s="79" t="n"/>
      <c r="LO269" s="79" t="n"/>
      <c r="LP269" s="79" t="n"/>
      <c r="LQ269" s="79" t="n"/>
      <c r="LR269" s="79" t="n"/>
      <c r="LS269" s="79" t="n"/>
      <c r="LT269" s="79" t="n"/>
      <c r="LU269" s="79" t="n"/>
      <c r="LV269" s="79" t="n"/>
      <c r="LW269" s="79" t="n"/>
      <c r="LX269" s="79" t="n"/>
      <c r="LY269" s="79" t="n"/>
      <c r="LZ269" s="79" t="n"/>
      <c r="MA269" s="79" t="n"/>
      <c r="MB269" s="79" t="n"/>
      <c r="MC269" s="79" t="n"/>
      <c r="MD269" s="79" t="n"/>
      <c r="MG269" s="78" t="n">
        <v>33</v>
      </c>
      <c r="MH269" s="79" t="n"/>
      <c r="MI269" s="79" t="n"/>
      <c r="MJ269" s="79" t="n"/>
      <c r="MK269" s="79" t="n"/>
      <c r="ML269" s="79" t="n"/>
      <c r="MM269" s="79" t="n"/>
      <c r="MN269" s="79" t="n"/>
      <c r="MO269" s="79" t="n"/>
      <c r="MP269" s="79" t="n"/>
      <c r="MQ269" s="79" t="n"/>
      <c r="MR269" s="79" t="n"/>
      <c r="MS269" s="79" t="n"/>
      <c r="MT269" s="79" t="n"/>
      <c r="MU269" s="79" t="n"/>
      <c r="MV269" s="79" t="n"/>
      <c r="MW269" s="79" t="n"/>
      <c r="MX269" s="79" t="n"/>
      <c r="MY269" s="79" t="n"/>
      <c r="MZ269" s="79" t="n"/>
      <c r="NA269" s="79" t="n"/>
      <c r="NB269" s="79" t="n"/>
      <c r="NC269" s="79" t="n"/>
      <c r="ND269" s="79" t="n"/>
      <c r="NE269" s="79" t="n"/>
      <c r="NF269" s="79" t="n"/>
      <c r="NG269" s="79" t="n"/>
      <c r="NH269" s="79" t="n"/>
      <c r="NI269" s="79" t="n"/>
      <c r="NJ269" s="79" t="n"/>
      <c r="NK269" s="79" t="n"/>
      <c r="NL269" s="79" t="n"/>
      <c r="NM269" s="79" t="n"/>
      <c r="NN269" s="79" t="n"/>
      <c r="NO269" s="79" t="n"/>
      <c r="NP269" s="79" t="n"/>
      <c r="NQ269" s="79" t="n"/>
      <c r="NR269" s="79" t="n"/>
      <c r="NS269" s="79" t="n"/>
      <c r="NT269" s="79" t="n"/>
      <c r="NU269" s="79" t="n"/>
      <c r="NX269" s="78" t="n">
        <v>33</v>
      </c>
      <c r="NY269" s="79" t="n"/>
      <c r="NZ269" s="79" t="n"/>
      <c r="OA269" s="79" t="n"/>
      <c r="OB269" s="79" t="n"/>
      <c r="OC269" s="79" t="n"/>
      <c r="OD269" s="79" t="n"/>
      <c r="OE269" s="79" t="n"/>
      <c r="OF269" s="79" t="n"/>
      <c r="OG269" s="79" t="n"/>
      <c r="OH269" s="79" t="n"/>
      <c r="OI269" s="79" t="n"/>
      <c r="OJ269" s="79" t="n"/>
      <c r="OK269" s="79" t="n"/>
      <c r="OL269" s="79" t="n"/>
      <c r="OM269" s="79" t="n"/>
      <c r="ON269" s="79" t="n"/>
      <c r="OO269" s="79" t="n"/>
      <c r="OP269" s="79" t="n"/>
      <c r="OQ269" s="79" t="n"/>
      <c r="OR269" s="79" t="n"/>
      <c r="OS269" s="79" t="n"/>
      <c r="OT269" s="79" t="n"/>
      <c r="OU269" s="79" t="n"/>
      <c r="OV269" s="79" t="n"/>
      <c r="OW269" s="79" t="n"/>
      <c r="OX269" s="79" t="n"/>
      <c r="OY269" s="79" t="n"/>
      <c r="OZ269" s="79" t="n"/>
      <c r="PA269" s="79" t="n"/>
      <c r="PB269" s="79" t="n"/>
      <c r="PC269" s="79" t="n"/>
      <c r="PD269" s="79" t="n"/>
      <c r="PE269" s="79" t="n"/>
      <c r="PF269" s="79" t="n"/>
      <c r="PG269" s="79" t="n"/>
      <c r="PH269" s="79" t="n"/>
      <c r="PI269" s="79" t="n"/>
      <c r="PJ269" s="79" t="n"/>
      <c r="PK269" s="79" t="n"/>
      <c r="PL269" s="79" t="n"/>
      <c r="PO269" s="78" t="n">
        <v>33</v>
      </c>
      <c r="PP269" s="79" t="n"/>
      <c r="PQ269" s="79" t="n"/>
      <c r="PR269" s="79" t="n"/>
      <c r="PS269" s="79" t="n"/>
      <c r="PT269" s="79" t="n"/>
      <c r="PU269" s="79" t="n"/>
      <c r="PV269" s="79" t="n"/>
      <c r="PW269" s="79" t="n"/>
      <c r="PX269" s="79" t="n"/>
      <c r="PY269" s="79" t="n"/>
      <c r="PZ269" s="79" t="n"/>
      <c r="QA269" s="79" t="n"/>
      <c r="QB269" s="79" t="n"/>
      <c r="QC269" s="79" t="n"/>
      <c r="QD269" s="79" t="n"/>
      <c r="QE269" s="79" t="n"/>
      <c r="QF269" s="79" t="n"/>
      <c r="QG269" s="79" t="n"/>
      <c r="QH269" s="79" t="n"/>
      <c r="QI269" s="79" t="n"/>
      <c r="QJ269" s="79" t="n"/>
      <c r="QK269" s="79" t="n"/>
      <c r="QL269" s="79" t="n"/>
      <c r="QM269" s="79" t="n"/>
      <c r="QN269" s="79" t="n"/>
      <c r="QO269" s="79" t="n"/>
      <c r="QP269" s="79" t="n"/>
      <c r="QQ269" s="79" t="n"/>
      <c r="QR269" s="79" t="n"/>
      <c r="QS269" s="79" t="n"/>
      <c r="QT269" s="79" t="n"/>
      <c r="QU269" s="79" t="n"/>
      <c r="QV269" s="79" t="n"/>
      <c r="QW269" s="79" t="n"/>
      <c r="QX269" s="79" t="n"/>
      <c r="QY269" s="79" t="n"/>
      <c r="QZ269" s="79" t="n"/>
      <c r="RA269" s="79" t="n"/>
      <c r="RB269" s="79" t="n"/>
      <c r="RC269" s="79" t="n"/>
      <c r="RF269" s="78" t="n">
        <v>33</v>
      </c>
      <c r="RG269" s="79" t="n"/>
      <c r="RH269" s="79" t="n"/>
      <c r="RI269" s="79" t="n"/>
      <c r="RJ269" s="79" t="n"/>
      <c r="RK269" s="79" t="n"/>
      <c r="RL269" s="79" t="n"/>
      <c r="RM269" s="79" t="n"/>
      <c r="RN269" s="79" t="n"/>
      <c r="RO269" s="79" t="n"/>
      <c r="RP269" s="79" t="n"/>
      <c r="RQ269" s="79" t="n"/>
      <c r="RR269" s="79" t="n"/>
      <c r="RS269" s="79" t="n"/>
      <c r="RT269" s="79" t="n"/>
      <c r="RU269" s="79" t="n"/>
      <c r="RV269" s="79" t="n"/>
      <c r="RW269" s="79" t="n"/>
      <c r="RX269" s="79" t="n"/>
      <c r="RY269" s="79" t="n"/>
      <c r="RZ269" s="79" t="n"/>
      <c r="SA269" s="79" t="n"/>
      <c r="SB269" s="79" t="n"/>
      <c r="SC269" s="79" t="n"/>
      <c r="SD269" s="79" t="n"/>
      <c r="SE269" s="79" t="n"/>
      <c r="SF269" s="79" t="n"/>
      <c r="SG269" s="79" t="n"/>
      <c r="SH269" s="79" t="n"/>
      <c r="SI269" s="79" t="n"/>
      <c r="SJ269" s="79" t="n"/>
      <c r="SK269" s="79" t="n"/>
      <c r="SL269" s="79" t="n"/>
      <c r="SM269" s="79" t="n"/>
      <c r="SN269" s="79" t="n"/>
      <c r="SO269" s="79" t="n"/>
      <c r="SP269" s="79" t="n"/>
      <c r="SQ269" s="79" t="n"/>
      <c r="SR269" s="79" t="n"/>
      <c r="SS269" s="79" t="n"/>
      <c r="ST269" s="79" t="n"/>
      <c r="SW269" s="78" t="n">
        <v>33</v>
      </c>
      <c r="SX269" s="79" t="n"/>
      <c r="SY269" s="79" t="n"/>
      <c r="SZ269" s="79" t="n"/>
      <c r="TA269" s="79" t="n"/>
      <c r="TB269" s="79" t="n"/>
      <c r="TC269" s="79" t="n"/>
      <c r="TD269" s="79" t="n"/>
      <c r="TE269" s="79" t="n"/>
      <c r="TF269" s="79" t="n"/>
      <c r="TG269" s="79" t="n"/>
      <c r="TH269" s="79" t="n"/>
      <c r="TI269" s="79" t="n"/>
      <c r="TJ269" s="79" t="n"/>
      <c r="TK269" s="79" t="n"/>
      <c r="TL269" s="79" t="n"/>
      <c r="TM269" s="79" t="n"/>
      <c r="TN269" s="79" t="n"/>
      <c r="TO269" s="79" t="n"/>
      <c r="TP269" s="79" t="n"/>
      <c r="TQ269" s="79" t="n"/>
      <c r="TR269" s="79" t="n"/>
      <c r="TS269" s="79" t="n"/>
      <c r="TT269" s="79" t="n"/>
      <c r="TU269" s="79" t="n"/>
      <c r="TV269" s="79" t="n"/>
      <c r="TW269" s="79" t="n"/>
      <c r="TX269" s="79" t="n"/>
      <c r="TY269" s="79" t="n"/>
      <c r="TZ269" s="79" t="n"/>
      <c r="UA269" s="79" t="n"/>
      <c r="UB269" s="79" t="n"/>
      <c r="UC269" s="79" t="n"/>
      <c r="UD269" s="79" t="n"/>
      <c r="UE269" s="79" t="n"/>
      <c r="UF269" s="79" t="n"/>
      <c r="UG269" s="79" t="n"/>
      <c r="UH269" s="79" t="n"/>
      <c r="UI269" s="79" t="n"/>
      <c r="UJ269" s="79" t="n"/>
      <c r="UK269" s="79" t="n"/>
      <c r="UN269" s="78" t="n">
        <v>33</v>
      </c>
      <c r="UO269" s="79" t="n"/>
      <c r="UP269" s="79" t="n"/>
      <c r="UQ269" s="79" t="n"/>
      <c r="UR269" s="79" t="n"/>
      <c r="US269" s="79" t="n"/>
      <c r="UT269" s="79" t="n"/>
      <c r="UU269" s="79" t="n"/>
      <c r="UV269" s="79" t="n"/>
      <c r="UW269" s="79" t="n"/>
      <c r="UX269" s="79" t="n"/>
      <c r="UY269" s="79" t="n"/>
      <c r="UZ269" s="79" t="n"/>
      <c r="VA269" s="79" t="n"/>
      <c r="VB269" s="79" t="n"/>
      <c r="VC269" s="79" t="n"/>
      <c r="VD269" s="79" t="n"/>
      <c r="VE269" s="79" t="n"/>
      <c r="VF269" s="79" t="n"/>
      <c r="VG269" s="79" t="n"/>
      <c r="VH269" s="79" t="n"/>
      <c r="VI269" s="79" t="n"/>
      <c r="VJ269" s="79" t="n"/>
      <c r="VK269" s="79" t="n"/>
      <c r="VL269" s="79" t="n"/>
      <c r="VM269" s="79" t="n"/>
      <c r="VN269" s="79" t="n"/>
      <c r="VO269" s="79" t="n"/>
      <c r="VP269" s="79" t="n"/>
      <c r="VQ269" s="79" t="n"/>
      <c r="VR269" s="79" t="n"/>
      <c r="VS269" s="79" t="n"/>
      <c r="VT269" s="79" t="n"/>
      <c r="VU269" s="79" t="n"/>
      <c r="VV269" s="79" t="n"/>
      <c r="VW269" s="79" t="n"/>
      <c r="VX269" s="79" t="n"/>
      <c r="VY269" s="79" t="n"/>
      <c r="VZ269" s="79" t="n"/>
      <c r="WA269" s="79" t="n"/>
      <c r="WB269" s="79" t="n"/>
      <c r="WE269" s="78" t="n">
        <v>33</v>
      </c>
      <c r="WF269" s="79" t="n"/>
      <c r="WG269" s="79" t="n"/>
      <c r="WH269" s="79" t="n"/>
      <c r="WI269" s="79" t="n"/>
      <c r="WJ269" s="79" t="n"/>
      <c r="WK269" s="79" t="n"/>
      <c r="WL269" s="79" t="n"/>
      <c r="WM269" s="79" t="n"/>
      <c r="WN269" s="79" t="n"/>
      <c r="WO269" s="79" t="n"/>
      <c r="WP269" s="79" t="n"/>
      <c r="WQ269" s="79" t="n"/>
      <c r="WR269" s="79" t="n"/>
      <c r="WS269" s="79" t="n"/>
      <c r="WT269" s="79" t="n"/>
      <c r="WU269" s="79" t="n"/>
      <c r="WV269" s="79" t="n"/>
      <c r="WW269" s="79" t="n"/>
      <c r="WX269" s="79" t="n"/>
      <c r="WY269" s="79" t="n"/>
      <c r="WZ269" s="79" t="n"/>
      <c r="XA269" s="79" t="n"/>
      <c r="XB269" s="79" t="n"/>
      <c r="XC269" s="79" t="n"/>
      <c r="XD269" s="79" t="n"/>
      <c r="XE269" s="79" t="n"/>
      <c r="XF269" s="79" t="n"/>
      <c r="XG269" s="79" t="n"/>
      <c r="XH269" s="79" t="n"/>
      <c r="XI269" s="79" t="n"/>
      <c r="XJ269" s="79" t="n"/>
      <c r="XK269" s="79" t="n"/>
      <c r="XL269" s="79" t="n"/>
      <c r="XM269" s="79" t="n"/>
      <c r="XN269" s="79" t="n"/>
      <c r="XO269" s="79" t="n"/>
      <c r="XP269" s="79" t="n"/>
      <c r="XQ269" s="79" t="n"/>
      <c r="XR269" s="79" t="n"/>
      <c r="XS269" s="79" t="n"/>
      <c r="XV269" s="78" t="n">
        <v>33</v>
      </c>
      <c r="XW269" s="79" t="n"/>
      <c r="XX269" s="79" t="n"/>
      <c r="XY269" s="79" t="n"/>
      <c r="XZ269" s="79" t="n"/>
      <c r="YA269" s="79" t="n"/>
      <c r="YB269" s="79" t="n"/>
      <c r="YC269" s="79" t="n"/>
      <c r="YD269" s="79" t="n"/>
      <c r="YE269" s="79" t="n"/>
      <c r="YF269" s="79" t="n"/>
      <c r="YG269" s="79" t="n"/>
      <c r="YH269" s="79" t="n"/>
      <c r="YI269" s="79" t="n"/>
      <c r="YJ269" s="79" t="n"/>
      <c r="YK269" s="79" t="n"/>
      <c r="YL269" s="79" t="n"/>
      <c r="YM269" s="79" t="n"/>
      <c r="YN269" s="79" t="n"/>
      <c r="YO269" s="79" t="n"/>
      <c r="YP269" s="79" t="n"/>
      <c r="YQ269" s="79" t="n"/>
      <c r="YR269" s="79" t="n"/>
      <c r="YS269" s="79" t="n"/>
      <c r="YT269" s="79" t="n"/>
      <c r="YU269" s="79" t="n"/>
      <c r="YV269" s="79" t="n"/>
      <c r="YW269" s="79" t="n"/>
      <c r="YX269" s="79" t="n"/>
      <c r="YY269" s="79" t="n"/>
      <c r="YZ269" s="79" t="n"/>
      <c r="ZA269" s="79" t="n"/>
      <c r="ZB269" s="79" t="n"/>
      <c r="ZC269" s="79" t="n"/>
      <c r="ZD269" s="79" t="n"/>
      <c r="ZE269" s="79" t="n"/>
      <c r="ZF269" s="79" t="n"/>
      <c r="ZG269" s="79" t="n"/>
      <c r="ZH269" s="79" t="n"/>
      <c r="ZI269" s="79" t="n"/>
      <c r="ZJ269" s="79" t="n"/>
      <c r="ZM269" s="78" t="n">
        <v>33</v>
      </c>
      <c r="ZN269" s="79" t="n"/>
      <c r="ZO269" s="79" t="n"/>
      <c r="ZP269" s="79" t="n"/>
      <c r="ZQ269" s="79" t="n"/>
      <c r="ZR269" s="79" t="n"/>
      <c r="ZS269" s="79" t="n"/>
      <c r="ZT269" s="79" t="n"/>
      <c r="ZU269" s="79" t="n"/>
      <c r="ZV269" s="79" t="n"/>
      <c r="ZW269" s="79" t="n"/>
      <c r="ZX269" s="79" t="n"/>
      <c r="ZY269" s="79" t="n"/>
      <c r="ZZ269" s="79" t="n"/>
      <c r="AAA269" s="79" t="n"/>
      <c r="AAB269" s="79" t="n"/>
      <c r="AAC269" s="79" t="n"/>
      <c r="AAD269" s="79" t="n"/>
      <c r="AAE269" s="79" t="n"/>
      <c r="AAF269" s="79" t="n"/>
      <c r="AAG269" s="79" t="n"/>
      <c r="AAH269" s="79" t="n"/>
      <c r="AAI269" s="79" t="n"/>
      <c r="AAJ269" s="79" t="n"/>
      <c r="AAK269" s="79" t="n"/>
      <c r="AAL269" s="79" t="n"/>
      <c r="AAM269" s="79" t="n"/>
      <c r="AAN269" s="79" t="n"/>
      <c r="AAO269" s="79" t="n"/>
      <c r="AAP269" s="79" t="n"/>
      <c r="AAQ269" s="79" t="n"/>
      <c r="AAR269" s="79" t="n"/>
      <c r="AAS269" s="79" t="n"/>
      <c r="AAT269" s="79" t="n"/>
      <c r="AAU269" s="79" t="n"/>
      <c r="AAV269" s="79" t="n"/>
      <c r="AAW269" s="79" t="n"/>
      <c r="AAX269" s="79" t="n"/>
      <c r="AAY269" s="79" t="n"/>
      <c r="AAZ269" s="79" t="n"/>
      <c r="ABA269" s="79" t="n"/>
      <c r="ABD269" s="78" t="n">
        <v>33</v>
      </c>
      <c r="ABE269" s="79" t="n"/>
      <c r="ABF269" s="79" t="n"/>
      <c r="ABG269" s="79" t="n"/>
      <c r="ABH269" s="79" t="n"/>
      <c r="ABI269" s="79" t="n"/>
      <c r="ABJ269" s="79" t="n"/>
      <c r="ABK269" s="79" t="n"/>
      <c r="ABL269" s="79" t="n"/>
      <c r="ABM269" s="79" t="n"/>
      <c r="ABN269" s="79" t="n"/>
      <c r="ABO269" s="79" t="n"/>
      <c r="ABP269" s="79" t="n"/>
      <c r="ABQ269" s="79" t="n"/>
      <c r="ABR269" s="79" t="n"/>
      <c r="ABS269" s="79" t="n"/>
      <c r="ABT269" s="79" t="n"/>
      <c r="ABU269" s="79" t="n"/>
      <c r="ABV269" s="79" t="n"/>
      <c r="ABW269" s="79" t="n"/>
      <c r="ABX269" s="79" t="n"/>
      <c r="ABY269" s="79" t="n"/>
      <c r="ABZ269" s="79" t="n"/>
      <c r="ACA269" s="79" t="n"/>
      <c r="ACB269" s="79" t="n"/>
      <c r="ACC269" s="79" t="n"/>
      <c r="ACD269" s="79" t="n"/>
      <c r="ACE269" s="79" t="n"/>
      <c r="ACF269" s="79" t="n"/>
      <c r="ACG269" s="79" t="n"/>
      <c r="ACH269" s="79" t="n"/>
      <c r="ACI269" s="79" t="n"/>
      <c r="ACJ269" s="79" t="n"/>
      <c r="ACK269" s="79" t="n"/>
      <c r="ACL269" s="79" t="n"/>
      <c r="ACM269" s="79" t="n"/>
      <c r="ACN269" s="79" t="n"/>
      <c r="ACO269" s="79" t="n"/>
      <c r="ACP269" s="79" t="n"/>
      <c r="ACQ269" s="79" t="n"/>
      <c r="ACR269" s="79" t="n"/>
      <c r="ACU269" s="78" t="n">
        <v>33</v>
      </c>
      <c r="ACV269" s="79" t="n"/>
      <c r="ACW269" s="79" t="n"/>
      <c r="ACX269" s="79" t="n"/>
      <c r="ACY269" s="79" t="n"/>
      <c r="ACZ269" s="79" t="n"/>
      <c r="ADA269" s="79" t="n"/>
      <c r="ADB269" s="79" t="n"/>
      <c r="ADC269" s="79" t="n"/>
      <c r="ADD269" s="79" t="n"/>
      <c r="ADE269" s="79" t="n"/>
      <c r="ADF269" s="79" t="n"/>
      <c r="ADG269" s="79" t="n"/>
      <c r="ADH269" s="79" t="n"/>
      <c r="ADI269" s="79" t="n"/>
      <c r="ADJ269" s="79" t="n"/>
      <c r="ADK269" s="79" t="n"/>
      <c r="ADL269" s="79" t="n"/>
      <c r="ADM269" s="79" t="n"/>
      <c r="ADN269" s="79" t="n"/>
      <c r="ADO269" s="79" t="n"/>
      <c r="ADP269" s="79" t="n"/>
      <c r="ADQ269" s="79" t="n"/>
      <c r="ADR269" s="79" t="n"/>
      <c r="ADS269" s="79" t="n"/>
      <c r="ADT269" s="79" t="n"/>
      <c r="ADU269" s="79" t="n"/>
      <c r="ADV269" s="79" t="n"/>
      <c r="ADW269" s="79" t="n"/>
      <c r="ADX269" s="79" t="n"/>
      <c r="ADY269" s="79" t="n"/>
      <c r="ADZ269" s="79" t="n"/>
      <c r="AEA269" s="79" t="n"/>
      <c r="AEB269" s="79" t="n"/>
      <c r="AEC269" s="79" t="n"/>
      <c r="AED269" s="79" t="n"/>
      <c r="AEE269" s="79" t="n"/>
      <c r="AEF269" s="79" t="n"/>
      <c r="AEG269" s="79" t="n"/>
      <c r="AEH269" s="79" t="n"/>
      <c r="AEI269" s="79" t="n"/>
      <c r="AEL269" s="78" t="n">
        <v>33</v>
      </c>
      <c r="AEM269" s="79" t="n"/>
      <c r="AEN269" s="79" t="n"/>
      <c r="AEO269" s="79" t="n"/>
      <c r="AEP269" s="79" t="n"/>
      <c r="AEQ269" s="79" t="n"/>
      <c r="AER269" s="79" t="n"/>
      <c r="AES269" s="79" t="n"/>
      <c r="AET269" s="79" t="n"/>
      <c r="AEU269" s="79" t="n"/>
      <c r="AEV269" s="79" t="n"/>
      <c r="AEW269" s="79" t="n"/>
      <c r="AEX269" s="79" t="n"/>
      <c r="AEY269" s="79" t="n"/>
      <c r="AEZ269" s="79" t="n"/>
      <c r="AFA269" s="79" t="n"/>
      <c r="AFB269" s="79" t="n"/>
      <c r="AFC269" s="79" t="n"/>
      <c r="AFD269" s="79" t="n"/>
      <c r="AFE269" s="79" t="n"/>
      <c r="AFF269" s="79" t="n"/>
      <c r="AFG269" s="79" t="n"/>
      <c r="AFH269" s="79" t="n"/>
      <c r="AFI269" s="79" t="n"/>
      <c r="AFJ269" s="79" t="n"/>
      <c r="AFK269" s="79" t="n"/>
      <c r="AFL269" s="79" t="n"/>
      <c r="AFM269" s="79" t="n"/>
      <c r="AFN269" s="79" t="n"/>
      <c r="AFO269" s="79" t="n"/>
      <c r="AFP269" s="79" t="n"/>
      <c r="AFQ269" s="79" t="n"/>
      <c r="AFR269" s="79" t="n"/>
      <c r="AFS269" s="79" t="n"/>
      <c r="AFT269" s="79" t="n"/>
      <c r="AFU269" s="79" t="n"/>
      <c r="AFV269" s="79" t="n"/>
      <c r="AFW269" s="79" t="n"/>
      <c r="AFX269" s="79" t="n"/>
      <c r="AFY269" s="79" t="n"/>
      <c r="AFZ269" s="79" t="n"/>
    </row>
    <row r="270">
      <c r="A270" s="78" t="n">
        <v>34</v>
      </c>
      <c r="B270" s="79" t="n"/>
      <c r="C270" s="79" t="n"/>
      <c r="D270" s="79" t="n"/>
      <c r="E270" s="79" t="n"/>
      <c r="F270" s="79" t="n"/>
      <c r="G270" s="79" t="n"/>
      <c r="H270" s="79" t="n"/>
      <c r="I270" s="79" t="n"/>
      <c r="J270" s="79" t="n"/>
      <c r="K270" s="79" t="n"/>
      <c r="L270" s="79" t="n"/>
      <c r="M270" s="79" t="n"/>
      <c r="N270" s="79" t="n"/>
      <c r="O270" s="79" t="n"/>
      <c r="P270" s="79" t="n"/>
      <c r="Q270" s="79" t="n"/>
      <c r="R270" s="79" t="n"/>
      <c r="S270" s="79" t="n"/>
      <c r="T270" s="79" t="n"/>
      <c r="U270" s="79" t="n"/>
      <c r="V270" s="79" t="n"/>
      <c r="W270" s="79" t="n"/>
      <c r="X270" s="79" t="n"/>
      <c r="Y270" s="79" t="n"/>
      <c r="Z270" s="79" t="n"/>
      <c r="AA270" s="79" t="n"/>
      <c r="AB270" s="79" t="n"/>
      <c r="AC270" s="79" t="n"/>
      <c r="AD270" s="79" t="n"/>
      <c r="AE270" s="79" t="n"/>
      <c r="AF270" s="79" t="n"/>
      <c r="AG270" s="79" t="n"/>
      <c r="AH270" s="79" t="n"/>
      <c r="AI270" s="79" t="n"/>
      <c r="AJ270" s="79" t="n"/>
      <c r="AK270" s="79" t="n"/>
      <c r="AL270" s="79" t="n"/>
      <c r="AM270" s="79" t="n"/>
      <c r="AN270" s="79" t="n"/>
      <c r="AO270" s="79" t="n"/>
      <c r="AR270" s="78" t="n">
        <v>34</v>
      </c>
      <c r="AS270" s="79" t="n"/>
      <c r="AT270" s="79" t="n"/>
      <c r="AU270" s="79" t="n"/>
      <c r="AV270" s="79" t="n"/>
      <c r="AW270" s="79" t="n"/>
      <c r="AX270" s="79" t="n"/>
      <c r="AY270" s="79" t="n"/>
      <c r="AZ270" s="79" t="n"/>
      <c r="BA270" s="79" t="n"/>
      <c r="BB270" s="79" t="n"/>
      <c r="BC270" s="79" t="n"/>
      <c r="BD270" s="79" t="n"/>
      <c r="BE270" s="79" t="n"/>
      <c r="BF270" s="79" t="n"/>
      <c r="BG270" s="79" t="n"/>
      <c r="BH270" s="79" t="n"/>
      <c r="BI270" s="79" t="n"/>
      <c r="BJ270" s="79" t="n"/>
      <c r="BK270" s="79" t="n"/>
      <c r="BL270" s="79" t="n"/>
      <c r="BM270" s="79" t="n"/>
      <c r="BN270" s="79" t="n"/>
      <c r="BO270" s="79" t="n"/>
      <c r="BP270" s="79" t="n"/>
      <c r="BQ270" s="79" t="n"/>
      <c r="BR270" s="79" t="n"/>
      <c r="BS270" s="79" t="n"/>
      <c r="BT270" s="79" t="n"/>
      <c r="BU270" s="79" t="n"/>
      <c r="BV270" s="79" t="n"/>
      <c r="BW270" s="79" t="n"/>
      <c r="BX270" s="79" t="n"/>
      <c r="BY270" s="79" t="n"/>
      <c r="BZ270" s="79" t="n"/>
      <c r="CA270" s="79" t="n"/>
      <c r="CB270" s="79" t="n"/>
      <c r="CC270" s="79" t="n"/>
      <c r="CD270" s="79" t="n"/>
      <c r="CE270" s="79" t="n"/>
      <c r="CF270" s="79" t="n"/>
      <c r="CI270" s="78" t="n">
        <v>34</v>
      </c>
      <c r="CJ270" s="79" t="n"/>
      <c r="CK270" s="79" t="n"/>
      <c r="CL270" s="79" t="n"/>
      <c r="CM270" s="79" t="n"/>
      <c r="CN270" s="79" t="n"/>
      <c r="CO270" s="79" t="n"/>
      <c r="CP270" s="79" t="n"/>
      <c r="CQ270" s="79" t="n"/>
      <c r="CR270" s="79" t="n"/>
      <c r="CS270" s="79" t="n"/>
      <c r="CT270" s="79" t="n"/>
      <c r="CU270" s="79" t="n"/>
      <c r="CV270" s="79" t="n"/>
      <c r="CW270" s="79" t="n"/>
      <c r="CX270" s="79" t="n"/>
      <c r="CY270" s="79" t="n"/>
      <c r="CZ270" s="79" t="n"/>
      <c r="DA270" s="79" t="n"/>
      <c r="DB270" s="79" t="n"/>
      <c r="DC270" s="79" t="n"/>
      <c r="DD270" s="79" t="n"/>
      <c r="DE270" s="79" t="n"/>
      <c r="DF270" s="79" t="n"/>
      <c r="DG270" s="79" t="n"/>
      <c r="DH270" s="79" t="n"/>
      <c r="DI270" s="79" t="n"/>
      <c r="DJ270" s="79" t="n"/>
      <c r="DK270" s="79" t="n"/>
      <c r="DL270" s="79" t="n"/>
      <c r="DM270" s="79" t="n"/>
      <c r="DN270" s="79" t="n"/>
      <c r="DO270" s="79" t="n"/>
      <c r="DP270" s="79" t="n"/>
      <c r="DQ270" s="79" t="n"/>
      <c r="DR270" s="79" t="n"/>
      <c r="DS270" s="79" t="n"/>
      <c r="DT270" s="79" t="n"/>
      <c r="DU270" s="79" t="n"/>
      <c r="DV270" s="79" t="n"/>
      <c r="DW270" s="79" t="n"/>
      <c r="DZ270" s="78" t="n">
        <v>34</v>
      </c>
      <c r="EA270" s="79" t="n"/>
      <c r="EB270" s="79" t="n"/>
      <c r="EC270" s="79" t="n"/>
      <c r="ED270" s="79" t="n"/>
      <c r="EE270" s="79" t="n"/>
      <c r="EF270" s="79" t="n"/>
      <c r="EG270" s="79" t="n"/>
      <c r="EH270" s="79" t="n"/>
      <c r="EI270" s="79" t="n"/>
      <c r="EJ270" s="79" t="n"/>
      <c r="EK270" s="79" t="n"/>
      <c r="EL270" s="79" t="n"/>
      <c r="EM270" s="79" t="n"/>
      <c r="EN270" s="79" t="n"/>
      <c r="EO270" s="79" t="n"/>
      <c r="EP270" s="79" t="n"/>
      <c r="EQ270" s="79" t="n"/>
      <c r="ER270" s="79" t="n"/>
      <c r="ES270" s="79" t="n"/>
      <c r="ET270" s="79" t="n"/>
      <c r="EU270" s="79" t="n"/>
      <c r="EV270" s="79" t="n"/>
      <c r="EW270" s="79" t="n"/>
      <c r="EX270" s="79" t="n"/>
      <c r="EY270" s="79" t="n"/>
      <c r="EZ270" s="79" t="n"/>
      <c r="FA270" s="79" t="n"/>
      <c r="FB270" s="79" t="n"/>
      <c r="FC270" s="79" t="n"/>
      <c r="FD270" s="79" t="n"/>
      <c r="FE270" s="79" t="n"/>
      <c r="FF270" s="79" t="n"/>
      <c r="FG270" s="79" t="n"/>
      <c r="FH270" s="79" t="n"/>
      <c r="FI270" s="79" t="n"/>
      <c r="FJ270" s="79" t="n"/>
      <c r="FK270" s="79" t="n"/>
      <c r="FL270" s="79" t="n"/>
      <c r="FM270" s="79" t="n"/>
      <c r="FN270" s="79" t="n"/>
      <c r="FQ270" s="78" t="n">
        <v>34</v>
      </c>
      <c r="FR270" s="79" t="n"/>
      <c r="FS270" s="79" t="n"/>
      <c r="FT270" s="79" t="n"/>
      <c r="FU270" s="79" t="n"/>
      <c r="FV270" s="79" t="n"/>
      <c r="FW270" s="79" t="n"/>
      <c r="FX270" s="79" t="n"/>
      <c r="FY270" s="79" t="n"/>
      <c r="FZ270" s="79" t="n"/>
      <c r="GA270" s="79" t="n"/>
      <c r="GB270" s="79" t="n"/>
      <c r="GC270" s="79" t="n"/>
      <c r="GD270" s="79" t="n"/>
      <c r="GE270" s="79" t="n"/>
      <c r="GF270" s="79" t="n"/>
      <c r="GG270" s="79" t="n"/>
      <c r="GH270" s="79" t="n"/>
      <c r="GI270" s="79" t="n"/>
      <c r="GJ270" s="79" t="n"/>
      <c r="GK270" s="79" t="n"/>
      <c r="GL270" s="79" t="n"/>
      <c r="GM270" s="79" t="n"/>
      <c r="GN270" s="79" t="n"/>
      <c r="GO270" s="79" t="n"/>
      <c r="GP270" s="79" t="n"/>
      <c r="GQ270" s="79" t="n"/>
      <c r="GR270" s="79" t="n"/>
      <c r="GS270" s="79" t="n"/>
      <c r="GT270" s="79" t="n"/>
      <c r="GU270" s="79" t="n"/>
      <c r="GV270" s="79" t="n"/>
      <c r="GW270" s="79" t="n"/>
      <c r="GX270" s="79" t="n"/>
      <c r="GY270" s="79" t="n"/>
      <c r="GZ270" s="79" t="n"/>
      <c r="HA270" s="79" t="n"/>
      <c r="HB270" s="79" t="n"/>
      <c r="HC270" s="79" t="n"/>
      <c r="HD270" s="79" t="n"/>
      <c r="HE270" s="79" t="n"/>
      <c r="HH270" s="78" t="n">
        <v>34</v>
      </c>
      <c r="HI270" s="79" t="n"/>
      <c r="HJ270" s="79" t="n"/>
      <c r="HK270" s="79" t="n"/>
      <c r="HL270" s="79" t="n"/>
      <c r="HM270" s="79" t="n"/>
      <c r="HN270" s="79" t="n"/>
      <c r="HO270" s="79" t="n"/>
      <c r="HP270" s="79" t="n"/>
      <c r="HQ270" s="79" t="n"/>
      <c r="HR270" s="79" t="n"/>
      <c r="HS270" s="79" t="n"/>
      <c r="HT270" s="79" t="n"/>
      <c r="HU270" s="79" t="n"/>
      <c r="HV270" s="79" t="n"/>
      <c r="HW270" s="79" t="n"/>
      <c r="HX270" s="79" t="n"/>
      <c r="HY270" s="79" t="n"/>
      <c r="HZ270" s="79" t="n"/>
      <c r="IA270" s="79" t="n"/>
      <c r="IB270" s="79" t="n"/>
      <c r="IC270" s="79" t="n"/>
      <c r="ID270" s="79" t="n"/>
      <c r="IE270" s="79" t="n"/>
      <c r="IF270" s="79" t="n"/>
      <c r="IG270" s="79" t="n"/>
      <c r="IH270" s="79" t="n"/>
      <c r="II270" s="79" t="n"/>
      <c r="IJ270" s="79" t="n"/>
      <c r="IK270" s="79" t="n"/>
      <c r="IL270" s="79" t="n"/>
      <c r="IM270" s="79" t="n"/>
      <c r="IN270" s="79" t="n"/>
      <c r="IO270" s="79" t="n"/>
      <c r="IP270" s="79" t="n"/>
      <c r="IQ270" s="79" t="n"/>
      <c r="IR270" s="79" t="n"/>
      <c r="IS270" s="79" t="n"/>
      <c r="IT270" s="79" t="n"/>
      <c r="IU270" s="79" t="n"/>
      <c r="IV270" s="79" t="n"/>
      <c r="IY270" s="78" t="n">
        <v>34</v>
      </c>
      <c r="IZ270" s="79" t="n"/>
      <c r="JA270" s="79" t="n"/>
      <c r="JB270" s="79" t="n"/>
      <c r="JC270" s="79" t="n"/>
      <c r="JD270" s="79" t="n"/>
      <c r="JE270" s="79" t="n"/>
      <c r="JF270" s="79" t="n"/>
      <c r="JG270" s="79" t="n"/>
      <c r="JH270" s="79" t="n"/>
      <c r="JI270" s="79" t="n"/>
      <c r="JJ270" s="79" t="n"/>
      <c r="JK270" s="79" t="n"/>
      <c r="JL270" s="79" t="n"/>
      <c r="JM270" s="79" t="n"/>
      <c r="JN270" s="79" t="n"/>
      <c r="JO270" s="79" t="n"/>
      <c r="JP270" s="79" t="n"/>
      <c r="JQ270" s="79" t="n"/>
      <c r="JR270" s="79" t="n"/>
      <c r="JS270" s="79" t="n"/>
      <c r="JT270" s="79" t="n"/>
      <c r="JU270" s="79" t="n"/>
      <c r="JV270" s="79" t="n"/>
      <c r="JW270" s="79" t="n"/>
      <c r="JX270" s="79" t="n"/>
      <c r="JY270" s="79" t="n"/>
      <c r="JZ270" s="79" t="n"/>
      <c r="KA270" s="79" t="n"/>
      <c r="KB270" s="79" t="n"/>
      <c r="KC270" s="79" t="n"/>
      <c r="KD270" s="79" t="n"/>
      <c r="KE270" s="79" t="n"/>
      <c r="KF270" s="79" t="n"/>
      <c r="KG270" s="79" t="n"/>
      <c r="KH270" s="79" t="n"/>
      <c r="KI270" s="79" t="n"/>
      <c r="KJ270" s="79" t="n"/>
      <c r="KK270" s="79" t="n"/>
      <c r="KL270" s="79" t="n"/>
      <c r="KM270" s="79" t="n"/>
      <c r="KP270" s="78" t="n">
        <v>34</v>
      </c>
      <c r="KQ270" s="79" t="n"/>
      <c r="KR270" s="79" t="n"/>
      <c r="KS270" s="79" t="n"/>
      <c r="KT270" s="79" t="n"/>
      <c r="KU270" s="79" t="n"/>
      <c r="KV270" s="79" t="n"/>
      <c r="KW270" s="79" t="n"/>
      <c r="KX270" s="79" t="n"/>
      <c r="KY270" s="79" t="n"/>
      <c r="KZ270" s="79" t="n"/>
      <c r="LA270" s="79" t="n"/>
      <c r="LB270" s="79" t="n"/>
      <c r="LC270" s="79" t="n"/>
      <c r="LD270" s="79" t="n"/>
      <c r="LE270" s="79" t="n"/>
      <c r="LF270" s="79" t="n"/>
      <c r="LG270" s="79" t="n"/>
      <c r="LH270" s="79" t="n"/>
      <c r="LI270" s="79" t="n"/>
      <c r="LJ270" s="79" t="n"/>
      <c r="LK270" s="79" t="n"/>
      <c r="LL270" s="79" t="n"/>
      <c r="LM270" s="79" t="n"/>
      <c r="LN270" s="79" t="n"/>
      <c r="LO270" s="79" t="n"/>
      <c r="LP270" s="79" t="n"/>
      <c r="LQ270" s="79" t="n"/>
      <c r="LR270" s="79" t="n"/>
      <c r="LS270" s="79" t="n"/>
      <c r="LT270" s="79" t="n"/>
      <c r="LU270" s="79" t="n"/>
      <c r="LV270" s="79" t="n"/>
      <c r="LW270" s="79" t="n"/>
      <c r="LX270" s="79" t="n"/>
      <c r="LY270" s="79" t="n"/>
      <c r="LZ270" s="79" t="n"/>
      <c r="MA270" s="79" t="n"/>
      <c r="MB270" s="79" t="n"/>
      <c r="MC270" s="79" t="n"/>
      <c r="MD270" s="79" t="n"/>
      <c r="MG270" s="78" t="n">
        <v>34</v>
      </c>
      <c r="MH270" s="79" t="n"/>
      <c r="MI270" s="79" t="n"/>
      <c r="MJ270" s="79" t="n"/>
      <c r="MK270" s="79" t="n"/>
      <c r="ML270" s="79" t="n"/>
      <c r="MM270" s="79" t="n"/>
      <c r="MN270" s="79" t="n"/>
      <c r="MO270" s="79" t="n"/>
      <c r="MP270" s="79" t="n"/>
      <c r="MQ270" s="79" t="n"/>
      <c r="MR270" s="79" t="n"/>
      <c r="MS270" s="79" t="n"/>
      <c r="MT270" s="79" t="n"/>
      <c r="MU270" s="79" t="n"/>
      <c r="MV270" s="79" t="n"/>
      <c r="MW270" s="79" t="n"/>
      <c r="MX270" s="79" t="n"/>
      <c r="MY270" s="79" t="n"/>
      <c r="MZ270" s="79" t="n"/>
      <c r="NA270" s="79" t="n"/>
      <c r="NB270" s="79" t="n"/>
      <c r="NC270" s="79" t="n"/>
      <c r="ND270" s="79" t="n"/>
      <c r="NE270" s="79" t="n"/>
      <c r="NF270" s="79" t="n"/>
      <c r="NG270" s="79" t="n"/>
      <c r="NH270" s="79" t="n"/>
      <c r="NI270" s="79" t="n"/>
      <c r="NJ270" s="79" t="n"/>
      <c r="NK270" s="79" t="n"/>
      <c r="NL270" s="79" t="n"/>
      <c r="NM270" s="79" t="n"/>
      <c r="NN270" s="79" t="n"/>
      <c r="NO270" s="79" t="n"/>
      <c r="NP270" s="79" t="n"/>
      <c r="NQ270" s="79" t="n"/>
      <c r="NR270" s="79" t="n"/>
      <c r="NS270" s="79" t="n"/>
      <c r="NT270" s="79" t="n"/>
      <c r="NU270" s="79" t="n"/>
      <c r="NX270" s="78" t="n">
        <v>34</v>
      </c>
      <c r="NY270" s="79" t="n"/>
      <c r="NZ270" s="79" t="n"/>
      <c r="OA270" s="79" t="n"/>
      <c r="OB270" s="79" t="n"/>
      <c r="OC270" s="79" t="n"/>
      <c r="OD270" s="79" t="n"/>
      <c r="OE270" s="79" t="n"/>
      <c r="OF270" s="79" t="n"/>
      <c r="OG270" s="79" t="n"/>
      <c r="OH270" s="79" t="n"/>
      <c r="OI270" s="79" t="n"/>
      <c r="OJ270" s="79" t="n"/>
      <c r="OK270" s="79" t="n"/>
      <c r="OL270" s="79" t="n"/>
      <c r="OM270" s="79" t="n"/>
      <c r="ON270" s="79" t="n"/>
      <c r="OO270" s="79" t="n"/>
      <c r="OP270" s="79" t="n"/>
      <c r="OQ270" s="79" t="n"/>
      <c r="OR270" s="79" t="n"/>
      <c r="OS270" s="79" t="n"/>
      <c r="OT270" s="79" t="n"/>
      <c r="OU270" s="79" t="n"/>
      <c r="OV270" s="79" t="n"/>
      <c r="OW270" s="79" t="n"/>
      <c r="OX270" s="79" t="n"/>
      <c r="OY270" s="79" t="n"/>
      <c r="OZ270" s="79" t="n"/>
      <c r="PA270" s="79" t="n"/>
      <c r="PB270" s="79" t="n"/>
      <c r="PC270" s="79" t="n"/>
      <c r="PD270" s="79" t="n"/>
      <c r="PE270" s="79" t="n"/>
      <c r="PF270" s="79" t="n"/>
      <c r="PG270" s="79" t="n"/>
      <c r="PH270" s="79" t="n"/>
      <c r="PI270" s="79" t="n"/>
      <c r="PJ270" s="79" t="n"/>
      <c r="PK270" s="79" t="n"/>
      <c r="PL270" s="79" t="n"/>
      <c r="PO270" s="78" t="n">
        <v>34</v>
      </c>
      <c r="PP270" s="79" t="n"/>
      <c r="PQ270" s="79" t="n"/>
      <c r="PR270" s="79" t="n"/>
      <c r="PS270" s="79" t="n"/>
      <c r="PT270" s="79" t="n"/>
      <c r="PU270" s="79" t="n"/>
      <c r="PV270" s="79" t="n"/>
      <c r="PW270" s="79" t="n"/>
      <c r="PX270" s="79" t="n"/>
      <c r="PY270" s="79" t="n"/>
      <c r="PZ270" s="79" t="n"/>
      <c r="QA270" s="79" t="n"/>
      <c r="QB270" s="79" t="n"/>
      <c r="QC270" s="79" t="n"/>
      <c r="QD270" s="79" t="n"/>
      <c r="QE270" s="79" t="n"/>
      <c r="QF270" s="79" t="n"/>
      <c r="QG270" s="79" t="n"/>
      <c r="QH270" s="79" t="n"/>
      <c r="QI270" s="79" t="n"/>
      <c r="QJ270" s="79" t="n"/>
      <c r="QK270" s="79" t="n"/>
      <c r="QL270" s="79" t="n"/>
      <c r="QM270" s="79" t="n"/>
      <c r="QN270" s="79" t="n"/>
      <c r="QO270" s="79" t="n"/>
      <c r="QP270" s="79" t="n"/>
      <c r="QQ270" s="79" t="n"/>
      <c r="QR270" s="79" t="n"/>
      <c r="QS270" s="79" t="n"/>
      <c r="QT270" s="79" t="n"/>
      <c r="QU270" s="79" t="n"/>
      <c r="QV270" s="79" t="n"/>
      <c r="QW270" s="79" t="n"/>
      <c r="QX270" s="79" t="n"/>
      <c r="QY270" s="79" t="n"/>
      <c r="QZ270" s="79" t="n"/>
      <c r="RA270" s="79" t="n"/>
      <c r="RB270" s="79" t="n"/>
      <c r="RC270" s="79" t="n"/>
      <c r="RF270" s="78" t="n">
        <v>34</v>
      </c>
      <c r="RG270" s="79" t="n"/>
      <c r="RH270" s="79" t="n"/>
      <c r="RI270" s="79" t="n"/>
      <c r="RJ270" s="79" t="n"/>
      <c r="RK270" s="79" t="n"/>
      <c r="RL270" s="79" t="n"/>
      <c r="RM270" s="79" t="n"/>
      <c r="RN270" s="79" t="n"/>
      <c r="RO270" s="79" t="n"/>
      <c r="RP270" s="79" t="n"/>
      <c r="RQ270" s="79" t="n"/>
      <c r="RR270" s="79" t="n"/>
      <c r="RS270" s="79" t="n"/>
      <c r="RT270" s="79" t="n"/>
      <c r="RU270" s="79" t="n"/>
      <c r="RV270" s="79" t="n"/>
      <c r="RW270" s="79" t="n"/>
      <c r="RX270" s="79" t="n"/>
      <c r="RY270" s="79" t="n"/>
      <c r="RZ270" s="79" t="n"/>
      <c r="SA270" s="79" t="n"/>
      <c r="SB270" s="79" t="n"/>
      <c r="SC270" s="79" t="n"/>
      <c r="SD270" s="79" t="n"/>
      <c r="SE270" s="79" t="n"/>
      <c r="SF270" s="79" t="n"/>
      <c r="SG270" s="79" t="n"/>
      <c r="SH270" s="79" t="n"/>
      <c r="SI270" s="79" t="n"/>
      <c r="SJ270" s="79" t="n"/>
      <c r="SK270" s="79" t="n"/>
      <c r="SL270" s="79" t="n"/>
      <c r="SM270" s="79" t="n"/>
      <c r="SN270" s="79" t="n"/>
      <c r="SO270" s="79" t="n"/>
      <c r="SP270" s="79" t="n"/>
      <c r="SQ270" s="79" t="n"/>
      <c r="SR270" s="79" t="n"/>
      <c r="SS270" s="79" t="n"/>
      <c r="ST270" s="79" t="n"/>
      <c r="SW270" s="78" t="n">
        <v>34</v>
      </c>
      <c r="SX270" s="79" t="n"/>
      <c r="SY270" s="79" t="n"/>
      <c r="SZ270" s="79" t="n"/>
      <c r="TA270" s="79" t="n"/>
      <c r="TB270" s="79" t="n"/>
      <c r="TC270" s="79" t="n"/>
      <c r="TD270" s="79" t="n"/>
      <c r="TE270" s="79" t="n"/>
      <c r="TF270" s="79" t="n"/>
      <c r="TG270" s="79" t="n"/>
      <c r="TH270" s="79" t="n"/>
      <c r="TI270" s="79" t="n"/>
      <c r="TJ270" s="79" t="n"/>
      <c r="TK270" s="79" t="n"/>
      <c r="TL270" s="79" t="n"/>
      <c r="TM270" s="79" t="n"/>
      <c r="TN270" s="79" t="n"/>
      <c r="TO270" s="79" t="n"/>
      <c r="TP270" s="79" t="n"/>
      <c r="TQ270" s="79" t="n"/>
      <c r="TR270" s="79" t="n"/>
      <c r="TS270" s="79" t="n"/>
      <c r="TT270" s="79" t="n"/>
      <c r="TU270" s="79" t="n"/>
      <c r="TV270" s="79" t="n"/>
      <c r="TW270" s="79" t="n"/>
      <c r="TX270" s="79" t="n"/>
      <c r="TY270" s="79" t="n"/>
      <c r="TZ270" s="79" t="n"/>
      <c r="UA270" s="79" t="n"/>
      <c r="UB270" s="79" t="n"/>
      <c r="UC270" s="79" t="n"/>
      <c r="UD270" s="79" t="n"/>
      <c r="UE270" s="79" t="n"/>
      <c r="UF270" s="79" t="n"/>
      <c r="UG270" s="79" t="n"/>
      <c r="UH270" s="79" t="n"/>
      <c r="UI270" s="79" t="n"/>
      <c r="UJ270" s="79" t="n"/>
      <c r="UK270" s="79" t="n"/>
      <c r="UN270" s="78" t="n">
        <v>34</v>
      </c>
      <c r="UO270" s="79" t="n"/>
      <c r="UP270" s="79" t="n"/>
      <c r="UQ270" s="79" t="n"/>
      <c r="UR270" s="79" t="n"/>
      <c r="US270" s="79" t="n"/>
      <c r="UT270" s="79" t="n"/>
      <c r="UU270" s="79" t="n"/>
      <c r="UV270" s="79" t="n"/>
      <c r="UW270" s="79" t="n"/>
      <c r="UX270" s="79" t="n"/>
      <c r="UY270" s="79" t="n"/>
      <c r="UZ270" s="79" t="n"/>
      <c r="VA270" s="79" t="n"/>
      <c r="VB270" s="79" t="n"/>
      <c r="VC270" s="79" t="n"/>
      <c r="VD270" s="79" t="n"/>
      <c r="VE270" s="79" t="n"/>
      <c r="VF270" s="79" t="n"/>
      <c r="VG270" s="79" t="n"/>
      <c r="VH270" s="79" t="n"/>
      <c r="VI270" s="79" t="n"/>
      <c r="VJ270" s="79" t="n"/>
      <c r="VK270" s="79" t="n"/>
      <c r="VL270" s="79" t="n"/>
      <c r="VM270" s="79" t="n"/>
      <c r="VN270" s="79" t="n"/>
      <c r="VO270" s="79" t="n"/>
      <c r="VP270" s="79" t="n"/>
      <c r="VQ270" s="79" t="n"/>
      <c r="VR270" s="79" t="n"/>
      <c r="VS270" s="79" t="n"/>
      <c r="VT270" s="79" t="n"/>
      <c r="VU270" s="79" t="n"/>
      <c r="VV270" s="79" t="n"/>
      <c r="VW270" s="79" t="n"/>
      <c r="VX270" s="79" t="n"/>
      <c r="VY270" s="79" t="n"/>
      <c r="VZ270" s="79" t="n"/>
      <c r="WA270" s="79" t="n"/>
      <c r="WB270" s="79" t="n"/>
      <c r="WE270" s="78" t="n">
        <v>34</v>
      </c>
      <c r="WF270" s="79" t="n"/>
      <c r="WG270" s="79" t="n"/>
      <c r="WH270" s="79" t="n"/>
      <c r="WI270" s="79" t="n"/>
      <c r="WJ270" s="79" t="n"/>
      <c r="WK270" s="79" t="n"/>
      <c r="WL270" s="79" t="n"/>
      <c r="WM270" s="79" t="n"/>
      <c r="WN270" s="79" t="n"/>
      <c r="WO270" s="79" t="n"/>
      <c r="WP270" s="79" t="n"/>
      <c r="WQ270" s="79" t="n"/>
      <c r="WR270" s="79" t="n"/>
      <c r="WS270" s="79" t="n"/>
      <c r="WT270" s="79" t="n"/>
      <c r="WU270" s="79" t="n"/>
      <c r="WV270" s="79" t="n"/>
      <c r="WW270" s="79" t="n"/>
      <c r="WX270" s="79" t="n"/>
      <c r="WY270" s="79" t="n"/>
      <c r="WZ270" s="79" t="n"/>
      <c r="XA270" s="79" t="n"/>
      <c r="XB270" s="79" t="n"/>
      <c r="XC270" s="79" t="n"/>
      <c r="XD270" s="79" t="n"/>
      <c r="XE270" s="79" t="n"/>
      <c r="XF270" s="79" t="n"/>
      <c r="XG270" s="79" t="n"/>
      <c r="XH270" s="79" t="n"/>
      <c r="XI270" s="79" t="n"/>
      <c r="XJ270" s="79" t="n"/>
      <c r="XK270" s="79" t="n"/>
      <c r="XL270" s="79" t="n"/>
      <c r="XM270" s="79" t="n"/>
      <c r="XN270" s="79" t="n"/>
      <c r="XO270" s="79" t="n"/>
      <c r="XP270" s="79" t="n"/>
      <c r="XQ270" s="79" t="n"/>
      <c r="XR270" s="79" t="n"/>
      <c r="XS270" s="79" t="n"/>
      <c r="XV270" s="78" t="n">
        <v>34</v>
      </c>
      <c r="XW270" s="79" t="n"/>
      <c r="XX270" s="79" t="n"/>
      <c r="XY270" s="79" t="n"/>
      <c r="XZ270" s="79" t="n"/>
      <c r="YA270" s="79" t="n"/>
      <c r="YB270" s="79" t="n"/>
      <c r="YC270" s="79" t="n"/>
      <c r="YD270" s="79" t="n"/>
      <c r="YE270" s="79" t="n"/>
      <c r="YF270" s="79" t="n"/>
      <c r="YG270" s="79" t="n"/>
      <c r="YH270" s="79" t="n"/>
      <c r="YI270" s="79" t="n"/>
      <c r="YJ270" s="79" t="n"/>
      <c r="YK270" s="79" t="n"/>
      <c r="YL270" s="79" t="n"/>
      <c r="YM270" s="79" t="n"/>
      <c r="YN270" s="79" t="n"/>
      <c r="YO270" s="79" t="n"/>
      <c r="YP270" s="79" t="n"/>
      <c r="YQ270" s="79" t="n"/>
      <c r="YR270" s="79" t="n"/>
      <c r="YS270" s="79" t="n"/>
      <c r="YT270" s="79" t="n"/>
      <c r="YU270" s="79" t="n"/>
      <c r="YV270" s="79" t="n"/>
      <c r="YW270" s="79" t="n"/>
      <c r="YX270" s="79" t="n"/>
      <c r="YY270" s="79" t="n"/>
      <c r="YZ270" s="79" t="n"/>
      <c r="ZA270" s="79" t="n"/>
      <c r="ZB270" s="79" t="n"/>
      <c r="ZC270" s="79" t="n"/>
      <c r="ZD270" s="79" t="n"/>
      <c r="ZE270" s="79" t="n"/>
      <c r="ZF270" s="79" t="n"/>
      <c r="ZG270" s="79" t="n"/>
      <c r="ZH270" s="79" t="n"/>
      <c r="ZI270" s="79" t="n"/>
      <c r="ZJ270" s="79" t="n"/>
      <c r="ZM270" s="78" t="n">
        <v>34</v>
      </c>
      <c r="ZN270" s="79" t="n"/>
      <c r="ZO270" s="79" t="n"/>
      <c r="ZP270" s="79" t="n"/>
      <c r="ZQ270" s="79" t="n"/>
      <c r="ZR270" s="79" t="n"/>
      <c r="ZS270" s="79" t="n"/>
      <c r="ZT270" s="79" t="n"/>
      <c r="ZU270" s="79" t="n"/>
      <c r="ZV270" s="79" t="n"/>
      <c r="ZW270" s="79" t="n"/>
      <c r="ZX270" s="79" t="n"/>
      <c r="ZY270" s="79" t="n"/>
      <c r="ZZ270" s="79" t="n"/>
      <c r="AAA270" s="79" t="n"/>
      <c r="AAB270" s="79" t="n"/>
      <c r="AAC270" s="79" t="n"/>
      <c r="AAD270" s="79" t="n"/>
      <c r="AAE270" s="79" t="n"/>
      <c r="AAF270" s="79" t="n"/>
      <c r="AAG270" s="79" t="n"/>
      <c r="AAH270" s="79" t="n"/>
      <c r="AAI270" s="79" t="n"/>
      <c r="AAJ270" s="79" t="n"/>
      <c r="AAK270" s="79" t="n"/>
      <c r="AAL270" s="79" t="n"/>
      <c r="AAM270" s="79" t="n"/>
      <c r="AAN270" s="79" t="n"/>
      <c r="AAO270" s="79" t="n"/>
      <c r="AAP270" s="79" t="n"/>
      <c r="AAQ270" s="79" t="n"/>
      <c r="AAR270" s="79" t="n"/>
      <c r="AAS270" s="79" t="n"/>
      <c r="AAT270" s="79" t="n"/>
      <c r="AAU270" s="79" t="n"/>
      <c r="AAV270" s="79" t="n"/>
      <c r="AAW270" s="79" t="n"/>
      <c r="AAX270" s="79" t="n"/>
      <c r="AAY270" s="79" t="n"/>
      <c r="AAZ270" s="79" t="n"/>
      <c r="ABA270" s="79" t="n"/>
      <c r="ABD270" s="78" t="n">
        <v>34</v>
      </c>
      <c r="ABE270" s="79" t="n"/>
      <c r="ABF270" s="79" t="n"/>
      <c r="ABG270" s="79" t="n"/>
      <c r="ABH270" s="79" t="n"/>
      <c r="ABI270" s="79" t="n"/>
      <c r="ABJ270" s="79" t="n"/>
      <c r="ABK270" s="79" t="n"/>
      <c r="ABL270" s="79" t="n"/>
      <c r="ABM270" s="79" t="n"/>
      <c r="ABN270" s="79" t="n"/>
      <c r="ABO270" s="79" t="n"/>
      <c r="ABP270" s="79" t="n"/>
      <c r="ABQ270" s="79" t="n"/>
      <c r="ABR270" s="79" t="n"/>
      <c r="ABS270" s="79" t="n"/>
      <c r="ABT270" s="79" t="n"/>
      <c r="ABU270" s="79" t="n"/>
      <c r="ABV270" s="79" t="n"/>
      <c r="ABW270" s="79" t="n"/>
      <c r="ABX270" s="79" t="n"/>
      <c r="ABY270" s="79" t="n"/>
      <c r="ABZ270" s="79" t="n"/>
      <c r="ACA270" s="79" t="n"/>
      <c r="ACB270" s="79" t="n"/>
      <c r="ACC270" s="79" t="n"/>
      <c r="ACD270" s="79" t="n"/>
      <c r="ACE270" s="79" t="n"/>
      <c r="ACF270" s="79" t="n"/>
      <c r="ACG270" s="79" t="n"/>
      <c r="ACH270" s="79" t="n"/>
      <c r="ACI270" s="79" t="n"/>
      <c r="ACJ270" s="79" t="n"/>
      <c r="ACK270" s="79" t="n"/>
      <c r="ACL270" s="79" t="n"/>
      <c r="ACM270" s="79" t="n"/>
      <c r="ACN270" s="79" t="n"/>
      <c r="ACO270" s="79" t="n"/>
      <c r="ACP270" s="79" t="n"/>
      <c r="ACQ270" s="79" t="n"/>
      <c r="ACR270" s="79" t="n"/>
      <c r="ACU270" s="78" t="n">
        <v>34</v>
      </c>
      <c r="ACV270" s="79" t="n"/>
      <c r="ACW270" s="79" t="n"/>
      <c r="ACX270" s="79" t="n"/>
      <c r="ACY270" s="79" t="n"/>
      <c r="ACZ270" s="79" t="n"/>
      <c r="ADA270" s="79" t="n"/>
      <c r="ADB270" s="79" t="n"/>
      <c r="ADC270" s="79" t="n"/>
      <c r="ADD270" s="79" t="n"/>
      <c r="ADE270" s="79" t="n"/>
      <c r="ADF270" s="79" t="n"/>
      <c r="ADG270" s="79" t="n"/>
      <c r="ADH270" s="79" t="n"/>
      <c r="ADI270" s="79" t="n"/>
      <c r="ADJ270" s="79" t="n"/>
      <c r="ADK270" s="79" t="n"/>
      <c r="ADL270" s="79" t="n"/>
      <c r="ADM270" s="79" t="n"/>
      <c r="ADN270" s="79" t="n"/>
      <c r="ADO270" s="79" t="n"/>
      <c r="ADP270" s="79" t="n"/>
      <c r="ADQ270" s="79" t="n"/>
      <c r="ADR270" s="79" t="n"/>
      <c r="ADS270" s="79" t="n"/>
      <c r="ADT270" s="79" t="n"/>
      <c r="ADU270" s="79" t="n"/>
      <c r="ADV270" s="79" t="n"/>
      <c r="ADW270" s="79" t="n"/>
      <c r="ADX270" s="79" t="n"/>
      <c r="ADY270" s="79" t="n"/>
      <c r="ADZ270" s="79" t="n"/>
      <c r="AEA270" s="79" t="n"/>
      <c r="AEB270" s="79" t="n"/>
      <c r="AEC270" s="79" t="n"/>
      <c r="AED270" s="79" t="n"/>
      <c r="AEE270" s="79" t="n"/>
      <c r="AEF270" s="79" t="n"/>
      <c r="AEG270" s="79" t="n"/>
      <c r="AEH270" s="79" t="n"/>
      <c r="AEI270" s="79" t="n"/>
      <c r="AEL270" s="78" t="n">
        <v>34</v>
      </c>
      <c r="AEM270" s="79" t="n"/>
      <c r="AEN270" s="79" t="n"/>
      <c r="AEO270" s="79" t="n"/>
      <c r="AEP270" s="79" t="n"/>
      <c r="AEQ270" s="79" t="n"/>
      <c r="AER270" s="79" t="n"/>
      <c r="AES270" s="79" t="n"/>
      <c r="AET270" s="79" t="n"/>
      <c r="AEU270" s="79" t="n"/>
      <c r="AEV270" s="79" t="n"/>
      <c r="AEW270" s="79" t="n"/>
      <c r="AEX270" s="79" t="n"/>
      <c r="AEY270" s="79" t="n"/>
      <c r="AEZ270" s="79" t="n"/>
      <c r="AFA270" s="79" t="n"/>
      <c r="AFB270" s="79" t="n"/>
      <c r="AFC270" s="79" t="n"/>
      <c r="AFD270" s="79" t="n"/>
      <c r="AFE270" s="79" t="n"/>
      <c r="AFF270" s="79" t="n"/>
      <c r="AFG270" s="79" t="n"/>
      <c r="AFH270" s="79" t="n"/>
      <c r="AFI270" s="79" t="n"/>
      <c r="AFJ270" s="79" t="n"/>
      <c r="AFK270" s="79" t="n"/>
      <c r="AFL270" s="79" t="n"/>
      <c r="AFM270" s="79" t="n"/>
      <c r="AFN270" s="79" t="n"/>
      <c r="AFO270" s="79" t="n"/>
      <c r="AFP270" s="79" t="n"/>
      <c r="AFQ270" s="79" t="n"/>
      <c r="AFR270" s="79" t="n"/>
      <c r="AFS270" s="79" t="n"/>
      <c r="AFT270" s="79" t="n"/>
      <c r="AFU270" s="79" t="n"/>
      <c r="AFV270" s="79" t="n"/>
      <c r="AFW270" s="79" t="n"/>
      <c r="AFX270" s="79" t="n"/>
      <c r="AFY270" s="79" t="n"/>
      <c r="AFZ270" s="79" t="n"/>
    </row>
    <row r="271">
      <c r="A271" s="78" t="n">
        <v>35</v>
      </c>
      <c r="B271" s="79" t="n"/>
      <c r="C271" s="79" t="n"/>
      <c r="D271" s="79" t="n"/>
      <c r="E271" s="79" t="n"/>
      <c r="F271" s="79" t="n"/>
      <c r="G271" s="79" t="n"/>
      <c r="H271" s="79" t="n"/>
      <c r="I271" s="79" t="n"/>
      <c r="J271" s="79" t="n"/>
      <c r="K271" s="79" t="n"/>
      <c r="L271" s="79" t="n"/>
      <c r="M271" s="79" t="n"/>
      <c r="N271" s="79" t="n"/>
      <c r="O271" s="79" t="n"/>
      <c r="P271" s="79" t="n"/>
      <c r="Q271" s="79" t="n"/>
      <c r="R271" s="79" t="n"/>
      <c r="S271" s="79" t="n"/>
      <c r="T271" s="79" t="n"/>
      <c r="U271" s="79" t="n"/>
      <c r="V271" s="79" t="n"/>
      <c r="W271" s="79" t="n"/>
      <c r="X271" s="79" t="n"/>
      <c r="Y271" s="79" t="n"/>
      <c r="Z271" s="79" t="n"/>
      <c r="AA271" s="79" t="n"/>
      <c r="AB271" s="79" t="n"/>
      <c r="AC271" s="79" t="n"/>
      <c r="AD271" s="79" t="n"/>
      <c r="AE271" s="79" t="n"/>
      <c r="AF271" s="79" t="n"/>
      <c r="AG271" s="79" t="n"/>
      <c r="AH271" s="79" t="n"/>
      <c r="AI271" s="79" t="n"/>
      <c r="AJ271" s="79" t="n"/>
      <c r="AK271" s="79" t="n"/>
      <c r="AL271" s="79" t="n"/>
      <c r="AM271" s="79" t="n"/>
      <c r="AN271" s="79" t="n"/>
      <c r="AO271" s="79" t="n"/>
      <c r="AR271" s="78" t="n">
        <v>35</v>
      </c>
      <c r="AS271" s="79" t="n"/>
      <c r="AT271" s="79" t="n"/>
      <c r="AU271" s="79" t="n"/>
      <c r="AV271" s="79" t="n"/>
      <c r="AW271" s="79" t="n"/>
      <c r="AX271" s="79" t="n"/>
      <c r="AY271" s="79" t="n"/>
      <c r="AZ271" s="79" t="n"/>
      <c r="BA271" s="79" t="n"/>
      <c r="BB271" s="79" t="n"/>
      <c r="BC271" s="79" t="n"/>
      <c r="BD271" s="79" t="n"/>
      <c r="BE271" s="79" t="n"/>
      <c r="BF271" s="79" t="n"/>
      <c r="BG271" s="79" t="n"/>
      <c r="BH271" s="79" t="n"/>
      <c r="BI271" s="79" t="n"/>
      <c r="BJ271" s="79" t="n"/>
      <c r="BK271" s="79" t="n"/>
      <c r="BL271" s="79" t="n"/>
      <c r="BM271" s="79" t="n"/>
      <c r="BN271" s="79" t="n"/>
      <c r="BO271" s="79" t="n"/>
      <c r="BP271" s="79" t="n"/>
      <c r="BQ271" s="79" t="n"/>
      <c r="BR271" s="79" t="n"/>
      <c r="BS271" s="79" t="n"/>
      <c r="BT271" s="79" t="n"/>
      <c r="BU271" s="79" t="n"/>
      <c r="BV271" s="79" t="n"/>
      <c r="BW271" s="79" t="n"/>
      <c r="BX271" s="79" t="n"/>
      <c r="BY271" s="79" t="n"/>
      <c r="BZ271" s="79" t="n"/>
      <c r="CA271" s="79" t="n"/>
      <c r="CB271" s="79" t="n"/>
      <c r="CC271" s="79" t="n"/>
      <c r="CD271" s="79" t="n"/>
      <c r="CE271" s="79" t="n"/>
      <c r="CF271" s="79" t="n"/>
      <c r="CI271" s="78" t="n">
        <v>35</v>
      </c>
      <c r="CJ271" s="79" t="n"/>
      <c r="CK271" s="79" t="n"/>
      <c r="CL271" s="79" t="n"/>
      <c r="CM271" s="79" t="n"/>
      <c r="CN271" s="79" t="n"/>
      <c r="CO271" s="79" t="n"/>
      <c r="CP271" s="79" t="n"/>
      <c r="CQ271" s="79" t="n"/>
      <c r="CR271" s="79" t="n"/>
      <c r="CS271" s="79" t="n"/>
      <c r="CT271" s="79" t="n"/>
      <c r="CU271" s="79" t="n"/>
      <c r="CV271" s="79" t="n"/>
      <c r="CW271" s="79" t="n"/>
      <c r="CX271" s="79" t="n"/>
      <c r="CY271" s="79" t="n"/>
      <c r="CZ271" s="79" t="n"/>
      <c r="DA271" s="79" t="n"/>
      <c r="DB271" s="79" t="n"/>
      <c r="DC271" s="79" t="n"/>
      <c r="DD271" s="79" t="n"/>
      <c r="DE271" s="79" t="n"/>
      <c r="DF271" s="79" t="n"/>
      <c r="DG271" s="79" t="n"/>
      <c r="DH271" s="79" t="n"/>
      <c r="DI271" s="79" t="n"/>
      <c r="DJ271" s="79" t="n"/>
      <c r="DK271" s="79" t="n"/>
      <c r="DL271" s="79" t="n"/>
      <c r="DM271" s="79" t="n"/>
      <c r="DN271" s="79" t="n"/>
      <c r="DO271" s="79" t="n"/>
      <c r="DP271" s="79" t="n"/>
      <c r="DQ271" s="79" t="n"/>
      <c r="DR271" s="79" t="n"/>
      <c r="DS271" s="79" t="n"/>
      <c r="DT271" s="79" t="n"/>
      <c r="DU271" s="79" t="n"/>
      <c r="DV271" s="79" t="n"/>
      <c r="DW271" s="79" t="n"/>
      <c r="DZ271" s="78" t="n">
        <v>35</v>
      </c>
      <c r="EA271" s="79" t="n"/>
      <c r="EB271" s="79" t="n"/>
      <c r="EC271" s="79" t="n"/>
      <c r="ED271" s="79" t="n"/>
      <c r="EE271" s="79" t="n"/>
      <c r="EF271" s="79" t="n"/>
      <c r="EG271" s="79" t="n"/>
      <c r="EH271" s="79" t="n"/>
      <c r="EI271" s="79" t="n"/>
      <c r="EJ271" s="79" t="n"/>
      <c r="EK271" s="79" t="n"/>
      <c r="EL271" s="79" t="n"/>
      <c r="EM271" s="79" t="n"/>
      <c r="EN271" s="79" t="n"/>
      <c r="EO271" s="79" t="n"/>
      <c r="EP271" s="79" t="n"/>
      <c r="EQ271" s="79" t="n"/>
      <c r="ER271" s="79" t="n"/>
      <c r="ES271" s="79" t="n"/>
      <c r="ET271" s="79" t="n"/>
      <c r="EU271" s="79" t="n"/>
      <c r="EV271" s="79" t="n"/>
      <c r="EW271" s="79" t="n"/>
      <c r="EX271" s="79" t="n"/>
      <c r="EY271" s="79" t="n"/>
      <c r="EZ271" s="79" t="n"/>
      <c r="FA271" s="79" t="n"/>
      <c r="FB271" s="79" t="n"/>
      <c r="FC271" s="79" t="n"/>
      <c r="FD271" s="79" t="n"/>
      <c r="FE271" s="79" t="n"/>
      <c r="FF271" s="79" t="n"/>
      <c r="FG271" s="79" t="n"/>
      <c r="FH271" s="79" t="n"/>
      <c r="FI271" s="79" t="n"/>
      <c r="FJ271" s="79" t="n"/>
      <c r="FK271" s="79" t="n"/>
      <c r="FL271" s="79" t="n"/>
      <c r="FM271" s="79" t="n"/>
      <c r="FN271" s="79" t="n"/>
      <c r="FQ271" s="78" t="n">
        <v>35</v>
      </c>
      <c r="FR271" s="79" t="n"/>
      <c r="FS271" s="79" t="n"/>
      <c r="FT271" s="79" t="n"/>
      <c r="FU271" s="79" t="n"/>
      <c r="FV271" s="79" t="n"/>
      <c r="FW271" s="79" t="n"/>
      <c r="FX271" s="79" t="n"/>
      <c r="FY271" s="79" t="n"/>
      <c r="FZ271" s="79" t="n"/>
      <c r="GA271" s="79" t="n"/>
      <c r="GB271" s="79" t="n"/>
      <c r="GC271" s="79" t="n"/>
      <c r="GD271" s="79" t="n"/>
      <c r="GE271" s="79" t="n"/>
      <c r="GF271" s="79" t="n"/>
      <c r="GG271" s="79" t="n"/>
      <c r="GH271" s="79" t="n"/>
      <c r="GI271" s="79" t="n"/>
      <c r="GJ271" s="79" t="n"/>
      <c r="GK271" s="79" t="n"/>
      <c r="GL271" s="79" t="n"/>
      <c r="GM271" s="79" t="n"/>
      <c r="GN271" s="79" t="n"/>
      <c r="GO271" s="79" t="n"/>
      <c r="GP271" s="79" t="n"/>
      <c r="GQ271" s="79" t="n"/>
      <c r="GR271" s="79" t="n"/>
      <c r="GS271" s="79" t="n"/>
      <c r="GT271" s="79" t="n"/>
      <c r="GU271" s="79" t="n"/>
      <c r="GV271" s="79" t="n"/>
      <c r="GW271" s="79" t="n"/>
      <c r="GX271" s="79" t="n"/>
      <c r="GY271" s="79" t="n"/>
      <c r="GZ271" s="79" t="n"/>
      <c r="HA271" s="79" t="n"/>
      <c r="HB271" s="79" t="n"/>
      <c r="HC271" s="79" t="n"/>
      <c r="HD271" s="79" t="n"/>
      <c r="HE271" s="79" t="n"/>
      <c r="HH271" s="78" t="n">
        <v>35</v>
      </c>
      <c r="HI271" s="79" t="n"/>
      <c r="HJ271" s="79" t="n"/>
      <c r="HK271" s="79" t="n"/>
      <c r="HL271" s="79" t="n"/>
      <c r="HM271" s="79" t="n"/>
      <c r="HN271" s="79" t="n"/>
      <c r="HO271" s="79" t="n"/>
      <c r="HP271" s="79" t="n"/>
      <c r="HQ271" s="79" t="n"/>
      <c r="HR271" s="79" t="n"/>
      <c r="HS271" s="79" t="n"/>
      <c r="HT271" s="79" t="n"/>
      <c r="HU271" s="79" t="n"/>
      <c r="HV271" s="79" t="n"/>
      <c r="HW271" s="79" t="n"/>
      <c r="HX271" s="79" t="n"/>
      <c r="HY271" s="79" t="n"/>
      <c r="HZ271" s="79" t="n"/>
      <c r="IA271" s="79" t="n"/>
      <c r="IB271" s="79" t="n"/>
      <c r="IC271" s="79" t="n"/>
      <c r="ID271" s="79" t="n"/>
      <c r="IE271" s="79" t="n"/>
      <c r="IF271" s="79" t="n"/>
      <c r="IG271" s="79" t="n"/>
      <c r="IH271" s="79" t="n"/>
      <c r="II271" s="79" t="n"/>
      <c r="IJ271" s="79" t="n"/>
      <c r="IK271" s="79" t="n"/>
      <c r="IL271" s="79" t="n"/>
      <c r="IM271" s="79" t="n"/>
      <c r="IN271" s="79" t="n"/>
      <c r="IO271" s="79" t="n"/>
      <c r="IP271" s="79" t="n"/>
      <c r="IQ271" s="79" t="n"/>
      <c r="IR271" s="79" t="n"/>
      <c r="IS271" s="79" t="n"/>
      <c r="IT271" s="79" t="n"/>
      <c r="IU271" s="79" t="n"/>
      <c r="IV271" s="79" t="n"/>
      <c r="IY271" s="78" t="n">
        <v>35</v>
      </c>
      <c r="IZ271" s="79" t="n"/>
      <c r="JA271" s="79" t="n"/>
      <c r="JB271" s="79" t="n"/>
      <c r="JC271" s="79" t="n"/>
      <c r="JD271" s="79" t="n"/>
      <c r="JE271" s="79" t="n"/>
      <c r="JF271" s="79" t="n"/>
      <c r="JG271" s="79" t="n"/>
      <c r="JH271" s="79" t="n"/>
      <c r="JI271" s="79" t="n"/>
      <c r="JJ271" s="79" t="n"/>
      <c r="JK271" s="79" t="n"/>
      <c r="JL271" s="79" t="n"/>
      <c r="JM271" s="79" t="n"/>
      <c r="JN271" s="79" t="n"/>
      <c r="JO271" s="79" t="n"/>
      <c r="JP271" s="79" t="n"/>
      <c r="JQ271" s="79" t="n"/>
      <c r="JR271" s="79" t="n"/>
      <c r="JS271" s="79" t="n"/>
      <c r="JT271" s="79" t="n"/>
      <c r="JU271" s="79" t="n"/>
      <c r="JV271" s="79" t="n"/>
      <c r="JW271" s="79" t="n"/>
      <c r="JX271" s="79" t="n"/>
      <c r="JY271" s="79" t="n"/>
      <c r="JZ271" s="79" t="n"/>
      <c r="KA271" s="79" t="n"/>
      <c r="KB271" s="79" t="n"/>
      <c r="KC271" s="79" t="n"/>
      <c r="KD271" s="79" t="n"/>
      <c r="KE271" s="79" t="n"/>
      <c r="KF271" s="79" t="n"/>
      <c r="KG271" s="79" t="n"/>
      <c r="KH271" s="79" t="n"/>
      <c r="KI271" s="79" t="n"/>
      <c r="KJ271" s="79" t="n"/>
      <c r="KK271" s="79" t="n"/>
      <c r="KL271" s="79" t="n"/>
      <c r="KM271" s="79" t="n"/>
      <c r="KP271" s="78" t="n">
        <v>35</v>
      </c>
      <c r="KQ271" s="79" t="n"/>
      <c r="KR271" s="79" t="n"/>
      <c r="KS271" s="79" t="n"/>
      <c r="KT271" s="79" t="n"/>
      <c r="KU271" s="79" t="n"/>
      <c r="KV271" s="79" t="n"/>
      <c r="KW271" s="79" t="n"/>
      <c r="KX271" s="79" t="n"/>
      <c r="KY271" s="79" t="n"/>
      <c r="KZ271" s="79" t="n"/>
      <c r="LA271" s="79" t="n"/>
      <c r="LB271" s="79" t="n"/>
      <c r="LC271" s="79" t="n"/>
      <c r="LD271" s="79" t="n"/>
      <c r="LE271" s="79" t="n"/>
      <c r="LF271" s="79" t="n"/>
      <c r="LG271" s="79" t="n"/>
      <c r="LH271" s="79" t="n"/>
      <c r="LI271" s="79" t="n"/>
      <c r="LJ271" s="79" t="n"/>
      <c r="LK271" s="79" t="n"/>
      <c r="LL271" s="79" t="n"/>
      <c r="LM271" s="79" t="n"/>
      <c r="LN271" s="79" t="n"/>
      <c r="LO271" s="79" t="n"/>
      <c r="LP271" s="79" t="n"/>
      <c r="LQ271" s="79" t="n"/>
      <c r="LR271" s="79" t="n"/>
      <c r="LS271" s="79" t="n"/>
      <c r="LT271" s="79" t="n"/>
      <c r="LU271" s="79" t="n"/>
      <c r="LV271" s="79" t="n"/>
      <c r="LW271" s="79" t="n"/>
      <c r="LX271" s="79" t="n"/>
      <c r="LY271" s="79" t="n"/>
      <c r="LZ271" s="79" t="n"/>
      <c r="MA271" s="79" t="n"/>
      <c r="MB271" s="79" t="n"/>
      <c r="MC271" s="79" t="n"/>
      <c r="MD271" s="79" t="n"/>
      <c r="MG271" s="78" t="n">
        <v>35</v>
      </c>
      <c r="MH271" s="79" t="n"/>
      <c r="MI271" s="79" t="n"/>
      <c r="MJ271" s="79" t="n"/>
      <c r="MK271" s="79" t="n"/>
      <c r="ML271" s="79" t="n"/>
      <c r="MM271" s="79" t="n"/>
      <c r="MN271" s="79" t="n"/>
      <c r="MO271" s="79" t="n"/>
      <c r="MP271" s="79" t="n"/>
      <c r="MQ271" s="79" t="n"/>
      <c r="MR271" s="79" t="n"/>
      <c r="MS271" s="79" t="n"/>
      <c r="MT271" s="79" t="n"/>
      <c r="MU271" s="79" t="n"/>
      <c r="MV271" s="79" t="n"/>
      <c r="MW271" s="79" t="n"/>
      <c r="MX271" s="79" t="n"/>
      <c r="MY271" s="79" t="n"/>
      <c r="MZ271" s="79" t="n"/>
      <c r="NA271" s="79" t="n"/>
      <c r="NB271" s="79" t="n"/>
      <c r="NC271" s="79" t="n"/>
      <c r="ND271" s="79" t="n"/>
      <c r="NE271" s="79" t="n"/>
      <c r="NF271" s="79" t="n"/>
      <c r="NG271" s="79" t="n"/>
      <c r="NH271" s="79" t="n"/>
      <c r="NI271" s="79" t="n"/>
      <c r="NJ271" s="79" t="n"/>
      <c r="NK271" s="79" t="n"/>
      <c r="NL271" s="79" t="n"/>
      <c r="NM271" s="79" t="n"/>
      <c r="NN271" s="79" t="n"/>
      <c r="NO271" s="79" t="n"/>
      <c r="NP271" s="79" t="n"/>
      <c r="NQ271" s="79" t="n"/>
      <c r="NR271" s="79" t="n"/>
      <c r="NS271" s="79" t="n"/>
      <c r="NT271" s="79" t="n"/>
      <c r="NU271" s="79" t="n"/>
      <c r="NX271" s="78" t="n">
        <v>35</v>
      </c>
      <c r="NY271" s="79" t="n"/>
      <c r="NZ271" s="79" t="n"/>
      <c r="OA271" s="79" t="n"/>
      <c r="OB271" s="79" t="n"/>
      <c r="OC271" s="79" t="n"/>
      <c r="OD271" s="79" t="n"/>
      <c r="OE271" s="79" t="n"/>
      <c r="OF271" s="79" t="n"/>
      <c r="OG271" s="79" t="n"/>
      <c r="OH271" s="79" t="n"/>
      <c r="OI271" s="79" t="n"/>
      <c r="OJ271" s="79" t="n"/>
      <c r="OK271" s="79" t="n"/>
      <c r="OL271" s="79" t="n"/>
      <c r="OM271" s="79" t="n"/>
      <c r="ON271" s="79" t="n"/>
      <c r="OO271" s="79" t="n"/>
      <c r="OP271" s="79" t="n"/>
      <c r="OQ271" s="79" t="n"/>
      <c r="OR271" s="79" t="n"/>
      <c r="OS271" s="79" t="n"/>
      <c r="OT271" s="79" t="n"/>
      <c r="OU271" s="79" t="n"/>
      <c r="OV271" s="79" t="n"/>
      <c r="OW271" s="79" t="n"/>
      <c r="OX271" s="79" t="n"/>
      <c r="OY271" s="79" t="n"/>
      <c r="OZ271" s="79" t="n"/>
      <c r="PA271" s="79" t="n"/>
      <c r="PB271" s="79" t="n"/>
      <c r="PC271" s="79" t="n"/>
      <c r="PD271" s="79" t="n"/>
      <c r="PE271" s="79" t="n"/>
      <c r="PF271" s="79" t="n"/>
      <c r="PG271" s="79" t="n"/>
      <c r="PH271" s="79" t="n"/>
      <c r="PI271" s="79" t="n"/>
      <c r="PJ271" s="79" t="n"/>
      <c r="PK271" s="79" t="n"/>
      <c r="PL271" s="79" t="n"/>
      <c r="PO271" s="78" t="n">
        <v>35</v>
      </c>
      <c r="PP271" s="79" t="n"/>
      <c r="PQ271" s="79" t="n"/>
      <c r="PR271" s="79" t="n"/>
      <c r="PS271" s="79" t="n"/>
      <c r="PT271" s="79" t="n"/>
      <c r="PU271" s="79" t="n"/>
      <c r="PV271" s="79" t="n"/>
      <c r="PW271" s="79" t="n"/>
      <c r="PX271" s="79" t="n"/>
      <c r="PY271" s="79" t="n"/>
      <c r="PZ271" s="79" t="n"/>
      <c r="QA271" s="79" t="n"/>
      <c r="QB271" s="79" t="n"/>
      <c r="QC271" s="79" t="n"/>
      <c r="QD271" s="79" t="n"/>
      <c r="QE271" s="79" t="n"/>
      <c r="QF271" s="79" t="n"/>
      <c r="QG271" s="79" t="n"/>
      <c r="QH271" s="79" t="n"/>
      <c r="QI271" s="79" t="n"/>
      <c r="QJ271" s="79" t="n"/>
      <c r="QK271" s="79" t="n"/>
      <c r="QL271" s="79" t="n"/>
      <c r="QM271" s="79" t="n"/>
      <c r="QN271" s="79" t="n"/>
      <c r="QO271" s="79" t="n"/>
      <c r="QP271" s="79" t="n"/>
      <c r="QQ271" s="79" t="n"/>
      <c r="QR271" s="79" t="n"/>
      <c r="QS271" s="79" t="n"/>
      <c r="QT271" s="79" t="n"/>
      <c r="QU271" s="79" t="n"/>
      <c r="QV271" s="79" t="n"/>
      <c r="QW271" s="79" t="n"/>
      <c r="QX271" s="79" t="n"/>
      <c r="QY271" s="79" t="n"/>
      <c r="QZ271" s="79" t="n"/>
      <c r="RA271" s="79" t="n"/>
      <c r="RB271" s="79" t="n"/>
      <c r="RC271" s="79" t="n"/>
      <c r="RF271" s="78" t="n">
        <v>35</v>
      </c>
      <c r="RG271" s="79" t="n"/>
      <c r="RH271" s="79" t="n"/>
      <c r="RI271" s="79" t="n"/>
      <c r="RJ271" s="79" t="n"/>
      <c r="RK271" s="79" t="n"/>
      <c r="RL271" s="79" t="n"/>
      <c r="RM271" s="79" t="n"/>
      <c r="RN271" s="79" t="n"/>
      <c r="RO271" s="79" t="n"/>
      <c r="RP271" s="79" t="n"/>
      <c r="RQ271" s="79" t="n"/>
      <c r="RR271" s="79" t="n"/>
      <c r="RS271" s="79" t="n"/>
      <c r="RT271" s="79" t="n"/>
      <c r="RU271" s="79" t="n"/>
      <c r="RV271" s="79" t="n"/>
      <c r="RW271" s="79" t="n"/>
      <c r="RX271" s="79" t="n"/>
      <c r="RY271" s="79" t="n"/>
      <c r="RZ271" s="79" t="n"/>
      <c r="SA271" s="79" t="n"/>
      <c r="SB271" s="79" t="n"/>
      <c r="SC271" s="79" t="n"/>
      <c r="SD271" s="79" t="n"/>
      <c r="SE271" s="79" t="n"/>
      <c r="SF271" s="79" t="n"/>
      <c r="SG271" s="79" t="n"/>
      <c r="SH271" s="79" t="n"/>
      <c r="SI271" s="79" t="n"/>
      <c r="SJ271" s="79" t="n"/>
      <c r="SK271" s="79" t="n"/>
      <c r="SL271" s="79" t="n"/>
      <c r="SM271" s="79" t="n"/>
      <c r="SN271" s="79" t="n"/>
      <c r="SO271" s="79" t="n"/>
      <c r="SP271" s="79" t="n"/>
      <c r="SQ271" s="79" t="n"/>
      <c r="SR271" s="79" t="n"/>
      <c r="SS271" s="79" t="n"/>
      <c r="ST271" s="79" t="n"/>
      <c r="SW271" s="78" t="n">
        <v>35</v>
      </c>
      <c r="SX271" s="79" t="n"/>
      <c r="SY271" s="79" t="n"/>
      <c r="SZ271" s="79" t="n"/>
      <c r="TA271" s="79" t="n"/>
      <c r="TB271" s="79" t="n"/>
      <c r="TC271" s="79" t="n"/>
      <c r="TD271" s="79" t="n"/>
      <c r="TE271" s="79" t="n"/>
      <c r="TF271" s="79" t="n"/>
      <c r="TG271" s="79" t="n"/>
      <c r="TH271" s="79" t="n"/>
      <c r="TI271" s="79" t="n"/>
      <c r="TJ271" s="79" t="n"/>
      <c r="TK271" s="79" t="n"/>
      <c r="TL271" s="79" t="n"/>
      <c r="TM271" s="79" t="n"/>
      <c r="TN271" s="79" t="n"/>
      <c r="TO271" s="79" t="n"/>
      <c r="TP271" s="79" t="n"/>
      <c r="TQ271" s="79" t="n"/>
      <c r="TR271" s="79" t="n"/>
      <c r="TS271" s="79" t="n"/>
      <c r="TT271" s="79" t="n"/>
      <c r="TU271" s="79" t="n"/>
      <c r="TV271" s="79" t="n"/>
      <c r="TW271" s="79" t="n"/>
      <c r="TX271" s="79" t="n"/>
      <c r="TY271" s="79" t="n"/>
      <c r="TZ271" s="79" t="n"/>
      <c r="UA271" s="79" t="n"/>
      <c r="UB271" s="79" t="n"/>
      <c r="UC271" s="79" t="n"/>
      <c r="UD271" s="79" t="n"/>
      <c r="UE271" s="79" t="n"/>
      <c r="UF271" s="79" t="n"/>
      <c r="UG271" s="79" t="n"/>
      <c r="UH271" s="79" t="n"/>
      <c r="UI271" s="79" t="n"/>
      <c r="UJ271" s="79" t="n"/>
      <c r="UK271" s="79" t="n"/>
      <c r="UN271" s="78" t="n">
        <v>35</v>
      </c>
      <c r="UO271" s="79" t="n"/>
      <c r="UP271" s="79" t="n"/>
      <c r="UQ271" s="79" t="n"/>
      <c r="UR271" s="79" t="n"/>
      <c r="US271" s="79" t="n"/>
      <c r="UT271" s="79" t="n"/>
      <c r="UU271" s="79" t="n"/>
      <c r="UV271" s="79" t="n"/>
      <c r="UW271" s="79" t="n"/>
      <c r="UX271" s="79" t="n"/>
      <c r="UY271" s="79" t="n"/>
      <c r="UZ271" s="79" t="n"/>
      <c r="VA271" s="79" t="n"/>
      <c r="VB271" s="79" t="n"/>
      <c r="VC271" s="79" t="n"/>
      <c r="VD271" s="79" t="n"/>
      <c r="VE271" s="79" t="n"/>
      <c r="VF271" s="79" t="n"/>
      <c r="VG271" s="79" t="n"/>
      <c r="VH271" s="79" t="n"/>
      <c r="VI271" s="79" t="n"/>
      <c r="VJ271" s="79" t="n"/>
      <c r="VK271" s="79" t="n"/>
      <c r="VL271" s="79" t="n"/>
      <c r="VM271" s="79" t="n"/>
      <c r="VN271" s="79" t="n"/>
      <c r="VO271" s="79" t="n"/>
      <c r="VP271" s="79" t="n"/>
      <c r="VQ271" s="79" t="n"/>
      <c r="VR271" s="79" t="n"/>
      <c r="VS271" s="79" t="n"/>
      <c r="VT271" s="79" t="n"/>
      <c r="VU271" s="79" t="n"/>
      <c r="VV271" s="79" t="n"/>
      <c r="VW271" s="79" t="n"/>
      <c r="VX271" s="79" t="n"/>
      <c r="VY271" s="79" t="n"/>
      <c r="VZ271" s="79" t="n"/>
      <c r="WA271" s="79" t="n"/>
      <c r="WB271" s="79" t="n"/>
      <c r="WE271" s="78" t="n">
        <v>35</v>
      </c>
      <c r="WF271" s="79" t="n"/>
      <c r="WG271" s="79" t="n"/>
      <c r="WH271" s="79" t="n"/>
      <c r="WI271" s="79" t="n"/>
      <c r="WJ271" s="79" t="n"/>
      <c r="WK271" s="79" t="n"/>
      <c r="WL271" s="79" t="n"/>
      <c r="WM271" s="79" t="n"/>
      <c r="WN271" s="79" t="n"/>
      <c r="WO271" s="79" t="n"/>
      <c r="WP271" s="79" t="n"/>
      <c r="WQ271" s="79" t="n"/>
      <c r="WR271" s="79" t="n"/>
      <c r="WS271" s="79" t="n"/>
      <c r="WT271" s="79" t="n"/>
      <c r="WU271" s="79" t="n"/>
      <c r="WV271" s="79" t="n"/>
      <c r="WW271" s="79" t="n"/>
      <c r="WX271" s="79" t="n"/>
      <c r="WY271" s="79" t="n"/>
      <c r="WZ271" s="79" t="n"/>
      <c r="XA271" s="79" t="n"/>
      <c r="XB271" s="79" t="n"/>
      <c r="XC271" s="79" t="n"/>
      <c r="XD271" s="79" t="n"/>
      <c r="XE271" s="79" t="n"/>
      <c r="XF271" s="79" t="n"/>
      <c r="XG271" s="79" t="n"/>
      <c r="XH271" s="79" t="n"/>
      <c r="XI271" s="79" t="n"/>
      <c r="XJ271" s="79" t="n"/>
      <c r="XK271" s="79" t="n"/>
      <c r="XL271" s="79" t="n"/>
      <c r="XM271" s="79" t="n"/>
      <c r="XN271" s="79" t="n"/>
      <c r="XO271" s="79" t="n"/>
      <c r="XP271" s="79" t="n"/>
      <c r="XQ271" s="79" t="n"/>
      <c r="XR271" s="79" t="n"/>
      <c r="XS271" s="79" t="n"/>
      <c r="XV271" s="78" t="n">
        <v>35</v>
      </c>
      <c r="XW271" s="79" t="n"/>
      <c r="XX271" s="79" t="n"/>
      <c r="XY271" s="79" t="n"/>
      <c r="XZ271" s="79" t="n"/>
      <c r="YA271" s="79" t="n"/>
      <c r="YB271" s="79" t="n"/>
      <c r="YC271" s="79" t="n"/>
      <c r="YD271" s="79" t="n"/>
      <c r="YE271" s="79" t="n"/>
      <c r="YF271" s="79" t="n"/>
      <c r="YG271" s="79" t="n"/>
      <c r="YH271" s="79" t="n"/>
      <c r="YI271" s="79" t="n"/>
      <c r="YJ271" s="79" t="n"/>
      <c r="YK271" s="79" t="n"/>
      <c r="YL271" s="79" t="n"/>
      <c r="YM271" s="79" t="n"/>
      <c r="YN271" s="79" t="n"/>
      <c r="YO271" s="79" t="n"/>
      <c r="YP271" s="79" t="n"/>
      <c r="YQ271" s="79" t="n"/>
      <c r="YR271" s="79" t="n"/>
      <c r="YS271" s="79" t="n"/>
      <c r="YT271" s="79" t="n"/>
      <c r="YU271" s="79" t="n"/>
      <c r="YV271" s="79" t="n"/>
      <c r="YW271" s="79" t="n"/>
      <c r="YX271" s="79" t="n"/>
      <c r="YY271" s="79" t="n"/>
      <c r="YZ271" s="79" t="n"/>
      <c r="ZA271" s="79" t="n"/>
      <c r="ZB271" s="79" t="n"/>
      <c r="ZC271" s="79" t="n"/>
      <c r="ZD271" s="79" t="n"/>
      <c r="ZE271" s="79" t="n"/>
      <c r="ZF271" s="79" t="n"/>
      <c r="ZG271" s="79" t="n"/>
      <c r="ZH271" s="79" t="n"/>
      <c r="ZI271" s="79" t="n"/>
      <c r="ZJ271" s="79" t="n"/>
      <c r="ZM271" s="78" t="n">
        <v>35</v>
      </c>
      <c r="ZN271" s="79" t="n"/>
      <c r="ZO271" s="79" t="n"/>
      <c r="ZP271" s="79" t="n"/>
      <c r="ZQ271" s="79" t="n"/>
      <c r="ZR271" s="79" t="n"/>
      <c r="ZS271" s="79" t="n"/>
      <c r="ZT271" s="79" t="n"/>
      <c r="ZU271" s="79" t="n"/>
      <c r="ZV271" s="79" t="n"/>
      <c r="ZW271" s="79" t="n"/>
      <c r="ZX271" s="79" t="n"/>
      <c r="ZY271" s="79" t="n"/>
      <c r="ZZ271" s="79" t="n"/>
      <c r="AAA271" s="79" t="n"/>
      <c r="AAB271" s="79" t="n"/>
      <c r="AAC271" s="79" t="n"/>
      <c r="AAD271" s="79" t="n"/>
      <c r="AAE271" s="79" t="n"/>
      <c r="AAF271" s="79" t="n"/>
      <c r="AAG271" s="79" t="n"/>
      <c r="AAH271" s="79" t="n"/>
      <c r="AAI271" s="79" t="n"/>
      <c r="AAJ271" s="79" t="n"/>
      <c r="AAK271" s="79" t="n"/>
      <c r="AAL271" s="79" t="n"/>
      <c r="AAM271" s="79" t="n"/>
      <c r="AAN271" s="79" t="n"/>
      <c r="AAO271" s="79" t="n"/>
      <c r="AAP271" s="79" t="n"/>
      <c r="AAQ271" s="79" t="n"/>
      <c r="AAR271" s="79" t="n"/>
      <c r="AAS271" s="79" t="n"/>
      <c r="AAT271" s="79" t="n"/>
      <c r="AAU271" s="79" t="n"/>
      <c r="AAV271" s="79" t="n"/>
      <c r="AAW271" s="79" t="n"/>
      <c r="AAX271" s="79" t="n"/>
      <c r="AAY271" s="79" t="n"/>
      <c r="AAZ271" s="79" t="n"/>
      <c r="ABA271" s="79" t="n"/>
      <c r="ABD271" s="78" t="n">
        <v>35</v>
      </c>
      <c r="ABE271" s="79" t="n"/>
      <c r="ABF271" s="79" t="n"/>
      <c r="ABG271" s="79" t="n"/>
      <c r="ABH271" s="79" t="n"/>
      <c r="ABI271" s="79" t="n"/>
      <c r="ABJ271" s="79" t="n"/>
      <c r="ABK271" s="79" t="n"/>
      <c r="ABL271" s="79" t="n"/>
      <c r="ABM271" s="79" t="n"/>
      <c r="ABN271" s="79" t="n"/>
      <c r="ABO271" s="79" t="n"/>
      <c r="ABP271" s="79" t="n"/>
      <c r="ABQ271" s="79" t="n"/>
      <c r="ABR271" s="79" t="n"/>
      <c r="ABS271" s="79" t="n"/>
      <c r="ABT271" s="79" t="n"/>
      <c r="ABU271" s="79" t="n"/>
      <c r="ABV271" s="79" t="n"/>
      <c r="ABW271" s="79" t="n"/>
      <c r="ABX271" s="79" t="n"/>
      <c r="ABY271" s="79" t="n"/>
      <c r="ABZ271" s="79" t="n"/>
      <c r="ACA271" s="79" t="n"/>
      <c r="ACB271" s="79" t="n"/>
      <c r="ACC271" s="79" t="n"/>
      <c r="ACD271" s="79" t="n"/>
      <c r="ACE271" s="79" t="n"/>
      <c r="ACF271" s="79" t="n"/>
      <c r="ACG271" s="79" t="n"/>
      <c r="ACH271" s="79" t="n"/>
      <c r="ACI271" s="79" t="n"/>
      <c r="ACJ271" s="79" t="n"/>
      <c r="ACK271" s="79" t="n"/>
      <c r="ACL271" s="79" t="n"/>
      <c r="ACM271" s="79" t="n"/>
      <c r="ACN271" s="79" t="n"/>
      <c r="ACO271" s="79" t="n"/>
      <c r="ACP271" s="79" t="n"/>
      <c r="ACQ271" s="79" t="n"/>
      <c r="ACR271" s="79" t="n"/>
      <c r="ACU271" s="78" t="n">
        <v>35</v>
      </c>
      <c r="ACV271" s="79" t="n"/>
      <c r="ACW271" s="79" t="n"/>
      <c r="ACX271" s="79" t="n"/>
      <c r="ACY271" s="79" t="n"/>
      <c r="ACZ271" s="79" t="n"/>
      <c r="ADA271" s="79" t="n"/>
      <c r="ADB271" s="79" t="n"/>
      <c r="ADC271" s="79" t="n"/>
      <c r="ADD271" s="79" t="n"/>
      <c r="ADE271" s="79" t="n"/>
      <c r="ADF271" s="79" t="n"/>
      <c r="ADG271" s="79" t="n"/>
      <c r="ADH271" s="79" t="n"/>
      <c r="ADI271" s="79" t="n"/>
      <c r="ADJ271" s="79" t="n"/>
      <c r="ADK271" s="79" t="n"/>
      <c r="ADL271" s="79" t="n"/>
      <c r="ADM271" s="79" t="n"/>
      <c r="ADN271" s="79" t="n"/>
      <c r="ADO271" s="79" t="n"/>
      <c r="ADP271" s="79" t="n"/>
      <c r="ADQ271" s="79" t="n"/>
      <c r="ADR271" s="79" t="n"/>
      <c r="ADS271" s="79" t="n"/>
      <c r="ADT271" s="79" t="n"/>
      <c r="ADU271" s="79" t="n"/>
      <c r="ADV271" s="79" t="n"/>
      <c r="ADW271" s="79" t="n"/>
      <c r="ADX271" s="79" t="n"/>
      <c r="ADY271" s="79" t="n"/>
      <c r="ADZ271" s="79" t="n"/>
      <c r="AEA271" s="79" t="n"/>
      <c r="AEB271" s="79" t="n"/>
      <c r="AEC271" s="79" t="n"/>
      <c r="AED271" s="79" t="n"/>
      <c r="AEE271" s="79" t="n"/>
      <c r="AEF271" s="79" t="n"/>
      <c r="AEG271" s="79" t="n"/>
      <c r="AEH271" s="79" t="n"/>
      <c r="AEI271" s="79" t="n"/>
      <c r="AEL271" s="78" t="n">
        <v>35</v>
      </c>
      <c r="AEM271" s="79" t="n"/>
      <c r="AEN271" s="79" t="n"/>
      <c r="AEO271" s="79" t="n"/>
      <c r="AEP271" s="79" t="n"/>
      <c r="AEQ271" s="79" t="n"/>
      <c r="AER271" s="79" t="n"/>
      <c r="AES271" s="79" t="n"/>
      <c r="AET271" s="79" t="n"/>
      <c r="AEU271" s="79" t="n"/>
      <c r="AEV271" s="79" t="n"/>
      <c r="AEW271" s="79" t="n"/>
      <c r="AEX271" s="79" t="n"/>
      <c r="AEY271" s="79" t="n"/>
      <c r="AEZ271" s="79" t="n"/>
      <c r="AFA271" s="79" t="n"/>
      <c r="AFB271" s="79" t="n"/>
      <c r="AFC271" s="79" t="n"/>
      <c r="AFD271" s="79" t="n"/>
      <c r="AFE271" s="79" t="n"/>
      <c r="AFF271" s="79" t="n"/>
      <c r="AFG271" s="79" t="n"/>
      <c r="AFH271" s="79" t="n"/>
      <c r="AFI271" s="79" t="n"/>
      <c r="AFJ271" s="79" t="n"/>
      <c r="AFK271" s="79" t="n"/>
      <c r="AFL271" s="79" t="n"/>
      <c r="AFM271" s="79" t="n"/>
      <c r="AFN271" s="79" t="n"/>
      <c r="AFO271" s="79" t="n"/>
      <c r="AFP271" s="79" t="n"/>
      <c r="AFQ271" s="79" t="n"/>
      <c r="AFR271" s="79" t="n"/>
      <c r="AFS271" s="79" t="n"/>
      <c r="AFT271" s="79" t="n"/>
      <c r="AFU271" s="79" t="n"/>
      <c r="AFV271" s="79" t="n"/>
      <c r="AFW271" s="79" t="n"/>
      <c r="AFX271" s="79" t="n"/>
      <c r="AFY271" s="79" t="n"/>
      <c r="AFZ271" s="79" t="n"/>
    </row>
    <row r="272">
      <c r="A272" s="78" t="n">
        <v>36</v>
      </c>
      <c r="B272" s="79" t="n"/>
      <c r="C272" s="79" t="n"/>
      <c r="D272" s="79" t="n"/>
      <c r="E272" s="79" t="n"/>
      <c r="F272" s="79" t="n"/>
      <c r="G272" s="79" t="n"/>
      <c r="H272" s="79" t="n"/>
      <c r="I272" s="79" t="n"/>
      <c r="J272" s="79" t="n"/>
      <c r="K272" s="79" t="n"/>
      <c r="L272" s="79" t="n"/>
      <c r="M272" s="79" t="n"/>
      <c r="N272" s="79" t="n"/>
      <c r="O272" s="79" t="n"/>
      <c r="P272" s="79" t="n"/>
      <c r="Q272" s="79" t="n"/>
      <c r="R272" s="79" t="n"/>
      <c r="S272" s="79" t="n"/>
      <c r="T272" s="79" t="n"/>
      <c r="U272" s="79" t="n"/>
      <c r="V272" s="79" t="n"/>
      <c r="W272" s="79" t="n"/>
      <c r="X272" s="79" t="n"/>
      <c r="Y272" s="79" t="n"/>
      <c r="Z272" s="79" t="n"/>
      <c r="AA272" s="79" t="n"/>
      <c r="AB272" s="79" t="n"/>
      <c r="AC272" s="79" t="n"/>
      <c r="AD272" s="79" t="n"/>
      <c r="AE272" s="79" t="n"/>
      <c r="AF272" s="79" t="n"/>
      <c r="AG272" s="79" t="n"/>
      <c r="AH272" s="79" t="n"/>
      <c r="AI272" s="79" t="n"/>
      <c r="AJ272" s="79" t="n"/>
      <c r="AK272" s="79" t="n"/>
      <c r="AL272" s="79" t="n"/>
      <c r="AM272" s="79" t="n"/>
      <c r="AN272" s="79" t="n"/>
      <c r="AO272" s="79" t="n"/>
      <c r="AR272" s="78" t="n">
        <v>36</v>
      </c>
      <c r="AS272" s="79" t="n"/>
      <c r="AT272" s="79" t="n"/>
      <c r="AU272" s="79" t="n"/>
      <c r="AV272" s="79" t="n"/>
      <c r="AW272" s="79" t="n"/>
      <c r="AX272" s="79" t="n"/>
      <c r="AY272" s="79" t="n"/>
      <c r="AZ272" s="79" t="n"/>
      <c r="BA272" s="79" t="n"/>
      <c r="BB272" s="79" t="n"/>
      <c r="BC272" s="79" t="n"/>
      <c r="BD272" s="79" t="n"/>
      <c r="BE272" s="79" t="n"/>
      <c r="BF272" s="79" t="n"/>
      <c r="BG272" s="79" t="n"/>
      <c r="BH272" s="79" t="n"/>
      <c r="BI272" s="79" t="n"/>
      <c r="BJ272" s="79" t="n"/>
      <c r="BK272" s="79" t="n"/>
      <c r="BL272" s="79" t="n"/>
      <c r="BM272" s="79" t="n"/>
      <c r="BN272" s="79" t="n"/>
      <c r="BO272" s="79" t="n"/>
      <c r="BP272" s="79" t="n"/>
      <c r="BQ272" s="79" t="n"/>
      <c r="BR272" s="79" t="n"/>
      <c r="BS272" s="79" t="n"/>
      <c r="BT272" s="79" t="n"/>
      <c r="BU272" s="79" t="n"/>
      <c r="BV272" s="79" t="n"/>
      <c r="BW272" s="79" t="n"/>
      <c r="BX272" s="79" t="n"/>
      <c r="BY272" s="79" t="n"/>
      <c r="BZ272" s="79" t="n"/>
      <c r="CA272" s="79" t="n"/>
      <c r="CB272" s="79" t="n"/>
      <c r="CC272" s="79" t="n"/>
      <c r="CD272" s="79" t="n"/>
      <c r="CE272" s="79" t="n"/>
      <c r="CF272" s="79" t="n"/>
      <c r="CI272" s="78" t="n">
        <v>36</v>
      </c>
      <c r="CJ272" s="79" t="n"/>
      <c r="CK272" s="79" t="n"/>
      <c r="CL272" s="79" t="n"/>
      <c r="CM272" s="79" t="n"/>
      <c r="CN272" s="79" t="n"/>
      <c r="CO272" s="79" t="n"/>
      <c r="CP272" s="79" t="n"/>
      <c r="CQ272" s="79" t="n"/>
      <c r="CR272" s="79" t="n"/>
      <c r="CS272" s="79" t="n"/>
      <c r="CT272" s="79" t="n"/>
      <c r="CU272" s="79" t="n"/>
      <c r="CV272" s="79" t="n"/>
      <c r="CW272" s="79" t="n"/>
      <c r="CX272" s="79" t="n"/>
      <c r="CY272" s="79" t="n"/>
      <c r="CZ272" s="79" t="n"/>
      <c r="DA272" s="79" t="n"/>
      <c r="DB272" s="79" t="n"/>
      <c r="DC272" s="79" t="n"/>
      <c r="DD272" s="79" t="n"/>
      <c r="DE272" s="79" t="n"/>
      <c r="DF272" s="79" t="n"/>
      <c r="DG272" s="79" t="n"/>
      <c r="DH272" s="79" t="n"/>
      <c r="DI272" s="79" t="n"/>
      <c r="DJ272" s="79" t="n"/>
      <c r="DK272" s="79" t="n"/>
      <c r="DL272" s="79" t="n"/>
      <c r="DM272" s="79" t="n"/>
      <c r="DN272" s="79" t="n"/>
      <c r="DO272" s="79" t="n"/>
      <c r="DP272" s="79" t="n"/>
      <c r="DQ272" s="79" t="n"/>
      <c r="DR272" s="79" t="n"/>
      <c r="DS272" s="79" t="n"/>
      <c r="DT272" s="79" t="n"/>
      <c r="DU272" s="79" t="n"/>
      <c r="DV272" s="79" t="n"/>
      <c r="DW272" s="79" t="n"/>
      <c r="DZ272" s="78" t="n">
        <v>36</v>
      </c>
      <c r="EA272" s="79" t="n"/>
      <c r="EB272" s="79" t="n"/>
      <c r="EC272" s="79" t="n"/>
      <c r="ED272" s="79" t="n"/>
      <c r="EE272" s="79" t="n"/>
      <c r="EF272" s="79" t="n"/>
      <c r="EG272" s="79" t="n"/>
      <c r="EH272" s="79" t="n"/>
      <c r="EI272" s="79" t="n"/>
      <c r="EJ272" s="79" t="n"/>
      <c r="EK272" s="79" t="n"/>
      <c r="EL272" s="79" t="n"/>
      <c r="EM272" s="79" t="n"/>
      <c r="EN272" s="79" t="n"/>
      <c r="EO272" s="79" t="n"/>
      <c r="EP272" s="79" t="n"/>
      <c r="EQ272" s="79" t="n"/>
      <c r="ER272" s="79" t="n"/>
      <c r="ES272" s="79" t="n"/>
      <c r="ET272" s="79" t="n"/>
      <c r="EU272" s="79" t="n"/>
      <c r="EV272" s="79" t="n"/>
      <c r="EW272" s="79" t="n"/>
      <c r="EX272" s="79" t="n"/>
      <c r="EY272" s="79" t="n"/>
      <c r="EZ272" s="79" t="n"/>
      <c r="FA272" s="79" t="n"/>
      <c r="FB272" s="79" t="n"/>
      <c r="FC272" s="79" t="n"/>
      <c r="FD272" s="79" t="n"/>
      <c r="FE272" s="79" t="n"/>
      <c r="FF272" s="79" t="n"/>
      <c r="FG272" s="79" t="n"/>
      <c r="FH272" s="79" t="n"/>
      <c r="FI272" s="79" t="n"/>
      <c r="FJ272" s="79" t="n"/>
      <c r="FK272" s="79" t="n"/>
      <c r="FL272" s="79" t="n"/>
      <c r="FM272" s="79" t="n"/>
      <c r="FN272" s="79" t="n"/>
      <c r="FQ272" s="78" t="n">
        <v>36</v>
      </c>
      <c r="FR272" s="79" t="n"/>
      <c r="FS272" s="79" t="n"/>
      <c r="FT272" s="79" t="n"/>
      <c r="FU272" s="79" t="n"/>
      <c r="FV272" s="79" t="n"/>
      <c r="FW272" s="79" t="n"/>
      <c r="FX272" s="79" t="n"/>
      <c r="FY272" s="79" t="n"/>
      <c r="FZ272" s="79" t="n"/>
      <c r="GA272" s="79" t="n"/>
      <c r="GB272" s="79" t="n"/>
      <c r="GC272" s="79" t="n"/>
      <c r="GD272" s="79" t="n"/>
      <c r="GE272" s="79" t="n"/>
      <c r="GF272" s="79" t="n"/>
      <c r="GG272" s="79" t="n"/>
      <c r="GH272" s="79" t="n"/>
      <c r="GI272" s="79" t="n"/>
      <c r="GJ272" s="79" t="n"/>
      <c r="GK272" s="79" t="n"/>
      <c r="GL272" s="79" t="n"/>
      <c r="GM272" s="79" t="n"/>
      <c r="GN272" s="79" t="n"/>
      <c r="GO272" s="79" t="n"/>
      <c r="GP272" s="79" t="n"/>
      <c r="GQ272" s="79" t="n"/>
      <c r="GR272" s="79" t="n"/>
      <c r="GS272" s="79" t="n"/>
      <c r="GT272" s="79" t="n"/>
      <c r="GU272" s="79" t="n"/>
      <c r="GV272" s="79" t="n"/>
      <c r="GW272" s="79" t="n"/>
      <c r="GX272" s="79" t="n"/>
      <c r="GY272" s="79" t="n"/>
      <c r="GZ272" s="79" t="n"/>
      <c r="HA272" s="79" t="n"/>
      <c r="HB272" s="79" t="n"/>
      <c r="HC272" s="79" t="n"/>
      <c r="HD272" s="79" t="n"/>
      <c r="HE272" s="79" t="n"/>
      <c r="HH272" s="78" t="n">
        <v>36</v>
      </c>
      <c r="HI272" s="79" t="n"/>
      <c r="HJ272" s="79" t="n"/>
      <c r="HK272" s="79" t="n"/>
      <c r="HL272" s="79" t="n"/>
      <c r="HM272" s="79" t="n"/>
      <c r="HN272" s="79" t="n"/>
      <c r="HO272" s="79" t="n"/>
      <c r="HP272" s="79" t="n"/>
      <c r="HQ272" s="79" t="n"/>
      <c r="HR272" s="79" t="n"/>
      <c r="HS272" s="79" t="n"/>
      <c r="HT272" s="79" t="n"/>
      <c r="HU272" s="79" t="n"/>
      <c r="HV272" s="79" t="n"/>
      <c r="HW272" s="79" t="n"/>
      <c r="HX272" s="79" t="n"/>
      <c r="HY272" s="79" t="n"/>
      <c r="HZ272" s="79" t="n"/>
      <c r="IA272" s="79" t="n"/>
      <c r="IB272" s="79" t="n"/>
      <c r="IC272" s="79" t="n"/>
      <c r="ID272" s="79" t="n"/>
      <c r="IE272" s="79" t="n"/>
      <c r="IF272" s="79" t="n"/>
      <c r="IG272" s="79" t="n"/>
      <c r="IH272" s="79" t="n"/>
      <c r="II272" s="79" t="n"/>
      <c r="IJ272" s="79" t="n"/>
      <c r="IK272" s="79" t="n"/>
      <c r="IL272" s="79" t="n"/>
      <c r="IM272" s="79" t="n"/>
      <c r="IN272" s="79" t="n"/>
      <c r="IO272" s="79" t="n"/>
      <c r="IP272" s="79" t="n"/>
      <c r="IQ272" s="79" t="n"/>
      <c r="IR272" s="79" t="n"/>
      <c r="IS272" s="79" t="n"/>
      <c r="IT272" s="79" t="n"/>
      <c r="IU272" s="79" t="n"/>
      <c r="IV272" s="79" t="n"/>
      <c r="IY272" s="78" t="n">
        <v>36</v>
      </c>
      <c r="IZ272" s="79" t="n"/>
      <c r="JA272" s="79" t="n"/>
      <c r="JB272" s="79" t="n"/>
      <c r="JC272" s="79" t="n"/>
      <c r="JD272" s="79" t="n"/>
      <c r="JE272" s="79" t="n"/>
      <c r="JF272" s="79" t="n"/>
      <c r="JG272" s="79" t="n"/>
      <c r="JH272" s="79" t="n"/>
      <c r="JI272" s="79" t="n"/>
      <c r="JJ272" s="79" t="n"/>
      <c r="JK272" s="79" t="n"/>
      <c r="JL272" s="79" t="n"/>
      <c r="JM272" s="79" t="n"/>
      <c r="JN272" s="79" t="n"/>
      <c r="JO272" s="79" t="n"/>
      <c r="JP272" s="79" t="n"/>
      <c r="JQ272" s="79" t="n"/>
      <c r="JR272" s="79" t="n"/>
      <c r="JS272" s="79" t="n"/>
      <c r="JT272" s="79" t="n"/>
      <c r="JU272" s="79" t="n"/>
      <c r="JV272" s="79" t="n"/>
      <c r="JW272" s="79" t="n"/>
      <c r="JX272" s="79" t="n"/>
      <c r="JY272" s="79" t="n"/>
      <c r="JZ272" s="79" t="n"/>
      <c r="KA272" s="79" t="n"/>
      <c r="KB272" s="79" t="n"/>
      <c r="KC272" s="79" t="n"/>
      <c r="KD272" s="79" t="n"/>
      <c r="KE272" s="79" t="n"/>
      <c r="KF272" s="79" t="n"/>
      <c r="KG272" s="79" t="n"/>
      <c r="KH272" s="79" t="n"/>
      <c r="KI272" s="79" t="n"/>
      <c r="KJ272" s="79" t="n"/>
      <c r="KK272" s="79" t="n"/>
      <c r="KL272" s="79" t="n"/>
      <c r="KM272" s="79" t="n"/>
      <c r="KP272" s="78" t="n">
        <v>36</v>
      </c>
      <c r="KQ272" s="79" t="n"/>
      <c r="KR272" s="79" t="n"/>
      <c r="KS272" s="79" t="n"/>
      <c r="KT272" s="79" t="n"/>
      <c r="KU272" s="79" t="n"/>
      <c r="KV272" s="79" t="n"/>
      <c r="KW272" s="79" t="n"/>
      <c r="KX272" s="79" t="n"/>
      <c r="KY272" s="79" t="n"/>
      <c r="KZ272" s="79" t="n"/>
      <c r="LA272" s="79" t="n"/>
      <c r="LB272" s="79" t="n"/>
      <c r="LC272" s="79" t="n"/>
      <c r="LD272" s="79" t="n"/>
      <c r="LE272" s="79" t="n"/>
      <c r="LF272" s="79" t="n"/>
      <c r="LG272" s="79" t="n"/>
      <c r="LH272" s="79" t="n"/>
      <c r="LI272" s="79" t="n"/>
      <c r="LJ272" s="79" t="n"/>
      <c r="LK272" s="79" t="n"/>
      <c r="LL272" s="79" t="n"/>
      <c r="LM272" s="79" t="n"/>
      <c r="LN272" s="79" t="n"/>
      <c r="LO272" s="79" t="n"/>
      <c r="LP272" s="79" t="n"/>
      <c r="LQ272" s="79" t="n"/>
      <c r="LR272" s="79" t="n"/>
      <c r="LS272" s="79" t="n"/>
      <c r="LT272" s="79" t="n"/>
      <c r="LU272" s="79" t="n"/>
      <c r="LV272" s="79" t="n"/>
      <c r="LW272" s="79" t="n"/>
      <c r="LX272" s="79" t="n"/>
      <c r="LY272" s="79" t="n"/>
      <c r="LZ272" s="79" t="n"/>
      <c r="MA272" s="79" t="n"/>
      <c r="MB272" s="79" t="n"/>
      <c r="MC272" s="79" t="n"/>
      <c r="MD272" s="79" t="n"/>
      <c r="MG272" s="78" t="n">
        <v>36</v>
      </c>
      <c r="MH272" s="79" t="n"/>
      <c r="MI272" s="79" t="n"/>
      <c r="MJ272" s="79" t="n"/>
      <c r="MK272" s="79" t="n"/>
      <c r="ML272" s="79" t="n"/>
      <c r="MM272" s="79" t="n"/>
      <c r="MN272" s="79" t="n"/>
      <c r="MO272" s="79" t="n"/>
      <c r="MP272" s="79" t="n"/>
      <c r="MQ272" s="79" t="n"/>
      <c r="MR272" s="79" t="n"/>
      <c r="MS272" s="79" t="n"/>
      <c r="MT272" s="79" t="n"/>
      <c r="MU272" s="79" t="n"/>
      <c r="MV272" s="79" t="n"/>
      <c r="MW272" s="79" t="n"/>
      <c r="MX272" s="79" t="n"/>
      <c r="MY272" s="79" t="n"/>
      <c r="MZ272" s="79" t="n"/>
      <c r="NA272" s="79" t="n"/>
      <c r="NB272" s="79" t="n"/>
      <c r="NC272" s="79" t="n"/>
      <c r="ND272" s="79" t="n"/>
      <c r="NE272" s="79" t="n"/>
      <c r="NF272" s="79" t="n"/>
      <c r="NG272" s="79" t="n"/>
      <c r="NH272" s="79" t="n"/>
      <c r="NI272" s="79" t="n"/>
      <c r="NJ272" s="79" t="n"/>
      <c r="NK272" s="79" t="n"/>
      <c r="NL272" s="79" t="n"/>
      <c r="NM272" s="79" t="n"/>
      <c r="NN272" s="79" t="n"/>
      <c r="NO272" s="79" t="n"/>
      <c r="NP272" s="79" t="n"/>
      <c r="NQ272" s="79" t="n"/>
      <c r="NR272" s="79" t="n"/>
      <c r="NS272" s="79" t="n"/>
      <c r="NT272" s="79" t="n"/>
      <c r="NU272" s="79" t="n"/>
      <c r="NX272" s="78" t="n">
        <v>36</v>
      </c>
      <c r="NY272" s="79" t="n"/>
      <c r="NZ272" s="79" t="n"/>
      <c r="OA272" s="79" t="n"/>
      <c r="OB272" s="79" t="n"/>
      <c r="OC272" s="79" t="n"/>
      <c r="OD272" s="79" t="n"/>
      <c r="OE272" s="79" t="n"/>
      <c r="OF272" s="79" t="n"/>
      <c r="OG272" s="79" t="n"/>
      <c r="OH272" s="79" t="n"/>
      <c r="OI272" s="79" t="n"/>
      <c r="OJ272" s="79" t="n"/>
      <c r="OK272" s="79" t="n"/>
      <c r="OL272" s="79" t="n"/>
      <c r="OM272" s="79" t="n"/>
      <c r="ON272" s="79" t="n"/>
      <c r="OO272" s="79" t="n"/>
      <c r="OP272" s="79" t="n"/>
      <c r="OQ272" s="79" t="n"/>
      <c r="OR272" s="79" t="n"/>
      <c r="OS272" s="79" t="n"/>
      <c r="OT272" s="79" t="n"/>
      <c r="OU272" s="79" t="n"/>
      <c r="OV272" s="79" t="n"/>
      <c r="OW272" s="79" t="n"/>
      <c r="OX272" s="79" t="n"/>
      <c r="OY272" s="79" t="n"/>
      <c r="OZ272" s="79" t="n"/>
      <c r="PA272" s="79" t="n"/>
      <c r="PB272" s="79" t="n"/>
      <c r="PC272" s="79" t="n"/>
      <c r="PD272" s="79" t="n"/>
      <c r="PE272" s="79" t="n"/>
      <c r="PF272" s="79" t="n"/>
      <c r="PG272" s="79" t="n"/>
      <c r="PH272" s="79" t="n"/>
      <c r="PI272" s="79" t="n"/>
      <c r="PJ272" s="79" t="n"/>
      <c r="PK272" s="79" t="n"/>
      <c r="PL272" s="79" t="n"/>
      <c r="PO272" s="78" t="n">
        <v>36</v>
      </c>
      <c r="PP272" s="79" t="n"/>
      <c r="PQ272" s="79" t="n"/>
      <c r="PR272" s="79" t="n"/>
      <c r="PS272" s="79" t="n"/>
      <c r="PT272" s="79" t="n"/>
      <c r="PU272" s="79" t="n"/>
      <c r="PV272" s="79" t="n"/>
      <c r="PW272" s="79" t="n"/>
      <c r="PX272" s="79" t="n"/>
      <c r="PY272" s="79" t="n"/>
      <c r="PZ272" s="79" t="n"/>
      <c r="QA272" s="79" t="n"/>
      <c r="QB272" s="79" t="n"/>
      <c r="QC272" s="79" t="n"/>
      <c r="QD272" s="79" t="n"/>
      <c r="QE272" s="79" t="n"/>
      <c r="QF272" s="79" t="n"/>
      <c r="QG272" s="79" t="n"/>
      <c r="QH272" s="79" t="n"/>
      <c r="QI272" s="79" t="n"/>
      <c r="QJ272" s="79" t="n"/>
      <c r="QK272" s="79" t="n"/>
      <c r="QL272" s="79" t="n"/>
      <c r="QM272" s="79" t="n"/>
      <c r="QN272" s="79" t="n"/>
      <c r="QO272" s="79" t="n"/>
      <c r="QP272" s="79" t="n"/>
      <c r="QQ272" s="79" t="n"/>
      <c r="QR272" s="79" t="n"/>
      <c r="QS272" s="79" t="n"/>
      <c r="QT272" s="79" t="n"/>
      <c r="QU272" s="79" t="n"/>
      <c r="QV272" s="79" t="n"/>
      <c r="QW272" s="79" t="n"/>
      <c r="QX272" s="79" t="n"/>
      <c r="QY272" s="79" t="n"/>
      <c r="QZ272" s="79" t="n"/>
      <c r="RA272" s="79" t="n"/>
      <c r="RB272" s="79" t="n"/>
      <c r="RC272" s="79" t="n"/>
      <c r="RF272" s="78" t="n">
        <v>36</v>
      </c>
      <c r="RG272" s="79" t="n"/>
      <c r="RH272" s="79" t="n"/>
      <c r="RI272" s="79" t="n"/>
      <c r="RJ272" s="79" t="n"/>
      <c r="RK272" s="79" t="n"/>
      <c r="RL272" s="79" t="n"/>
      <c r="RM272" s="79" t="n"/>
      <c r="RN272" s="79" t="n"/>
      <c r="RO272" s="79" t="n"/>
      <c r="RP272" s="79" t="n"/>
      <c r="RQ272" s="79" t="n"/>
      <c r="RR272" s="79" t="n"/>
      <c r="RS272" s="79" t="n"/>
      <c r="RT272" s="79" t="n"/>
      <c r="RU272" s="79" t="n"/>
      <c r="RV272" s="79" t="n"/>
      <c r="RW272" s="79" t="n"/>
      <c r="RX272" s="79" t="n"/>
      <c r="RY272" s="79" t="n"/>
      <c r="RZ272" s="79" t="n"/>
      <c r="SA272" s="79" t="n"/>
      <c r="SB272" s="79" t="n"/>
      <c r="SC272" s="79" t="n"/>
      <c r="SD272" s="79" t="n"/>
      <c r="SE272" s="79" t="n"/>
      <c r="SF272" s="79" t="n"/>
      <c r="SG272" s="79" t="n"/>
      <c r="SH272" s="79" t="n"/>
      <c r="SI272" s="79" t="n"/>
      <c r="SJ272" s="79" t="n"/>
      <c r="SK272" s="79" t="n"/>
      <c r="SL272" s="79" t="n"/>
      <c r="SM272" s="79" t="n"/>
      <c r="SN272" s="79" t="n"/>
      <c r="SO272" s="79" t="n"/>
      <c r="SP272" s="79" t="n"/>
      <c r="SQ272" s="79" t="n"/>
      <c r="SR272" s="79" t="n"/>
      <c r="SS272" s="79" t="n"/>
      <c r="ST272" s="79" t="n"/>
      <c r="SW272" s="78" t="n">
        <v>36</v>
      </c>
      <c r="SX272" s="79" t="n"/>
      <c r="SY272" s="79" t="n"/>
      <c r="SZ272" s="79" t="n"/>
      <c r="TA272" s="79" t="n"/>
      <c r="TB272" s="79" t="n"/>
      <c r="TC272" s="79" t="n"/>
      <c r="TD272" s="79" t="n"/>
      <c r="TE272" s="79" t="n"/>
      <c r="TF272" s="79" t="n"/>
      <c r="TG272" s="79" t="n"/>
      <c r="TH272" s="79" t="n"/>
      <c r="TI272" s="79" t="n"/>
      <c r="TJ272" s="79" t="n"/>
      <c r="TK272" s="79" t="n"/>
      <c r="TL272" s="79" t="n"/>
      <c r="TM272" s="79" t="n"/>
      <c r="TN272" s="79" t="n"/>
      <c r="TO272" s="79" t="n"/>
      <c r="TP272" s="79" t="n"/>
      <c r="TQ272" s="79" t="n"/>
      <c r="TR272" s="79" t="n"/>
      <c r="TS272" s="79" t="n"/>
      <c r="TT272" s="79" t="n"/>
      <c r="TU272" s="79" t="n"/>
      <c r="TV272" s="79" t="n"/>
      <c r="TW272" s="79" t="n"/>
      <c r="TX272" s="79" t="n"/>
      <c r="TY272" s="79" t="n"/>
      <c r="TZ272" s="79" t="n"/>
      <c r="UA272" s="79" t="n"/>
      <c r="UB272" s="79" t="n"/>
      <c r="UC272" s="79" t="n"/>
      <c r="UD272" s="79" t="n"/>
      <c r="UE272" s="79" t="n"/>
      <c r="UF272" s="79" t="n"/>
      <c r="UG272" s="79" t="n"/>
      <c r="UH272" s="79" t="n"/>
      <c r="UI272" s="79" t="n"/>
      <c r="UJ272" s="79" t="n"/>
      <c r="UK272" s="79" t="n"/>
      <c r="UN272" s="78" t="n">
        <v>36</v>
      </c>
      <c r="UO272" s="79" t="n"/>
      <c r="UP272" s="79" t="n"/>
      <c r="UQ272" s="79" t="n"/>
      <c r="UR272" s="79" t="n"/>
      <c r="US272" s="79" t="n"/>
      <c r="UT272" s="79" t="n"/>
      <c r="UU272" s="79" t="n"/>
      <c r="UV272" s="79" t="n"/>
      <c r="UW272" s="79" t="n"/>
      <c r="UX272" s="79" t="n"/>
      <c r="UY272" s="79" t="n"/>
      <c r="UZ272" s="79" t="n"/>
      <c r="VA272" s="79" t="n"/>
      <c r="VB272" s="79" t="n"/>
      <c r="VC272" s="79" t="n"/>
      <c r="VD272" s="79" t="n"/>
      <c r="VE272" s="79" t="n"/>
      <c r="VF272" s="79" t="n"/>
      <c r="VG272" s="79" t="n"/>
      <c r="VH272" s="79" t="n"/>
      <c r="VI272" s="79" t="n"/>
      <c r="VJ272" s="79" t="n"/>
      <c r="VK272" s="79" t="n"/>
      <c r="VL272" s="79" t="n"/>
      <c r="VM272" s="79" t="n"/>
      <c r="VN272" s="79" t="n"/>
      <c r="VO272" s="79" t="n"/>
      <c r="VP272" s="79" t="n"/>
      <c r="VQ272" s="79" t="n"/>
      <c r="VR272" s="79" t="n"/>
      <c r="VS272" s="79" t="n"/>
      <c r="VT272" s="79" t="n"/>
      <c r="VU272" s="79" t="n"/>
      <c r="VV272" s="79" t="n"/>
      <c r="VW272" s="79" t="n"/>
      <c r="VX272" s="79" t="n"/>
      <c r="VY272" s="79" t="n"/>
      <c r="VZ272" s="79" t="n"/>
      <c r="WA272" s="79" t="n"/>
      <c r="WB272" s="79" t="n"/>
      <c r="WE272" s="78" t="n">
        <v>36</v>
      </c>
      <c r="WF272" s="79" t="n"/>
      <c r="WG272" s="79" t="n"/>
      <c r="WH272" s="79" t="n"/>
      <c r="WI272" s="79" t="n"/>
      <c r="WJ272" s="79" t="n"/>
      <c r="WK272" s="79" t="n"/>
      <c r="WL272" s="79" t="n"/>
      <c r="WM272" s="79" t="n"/>
      <c r="WN272" s="79" t="n"/>
      <c r="WO272" s="79" t="n"/>
      <c r="WP272" s="79" t="n"/>
      <c r="WQ272" s="79" t="n"/>
      <c r="WR272" s="79" t="n"/>
      <c r="WS272" s="79" t="n"/>
      <c r="WT272" s="79" t="n"/>
      <c r="WU272" s="79" t="n"/>
      <c r="WV272" s="79" t="n"/>
      <c r="WW272" s="79" t="n"/>
      <c r="WX272" s="79" t="n"/>
      <c r="WY272" s="79" t="n"/>
      <c r="WZ272" s="79" t="n"/>
      <c r="XA272" s="79" t="n"/>
      <c r="XB272" s="79" t="n"/>
      <c r="XC272" s="79" t="n"/>
      <c r="XD272" s="79" t="n"/>
      <c r="XE272" s="79" t="n"/>
      <c r="XF272" s="79" t="n"/>
      <c r="XG272" s="79" t="n"/>
      <c r="XH272" s="79" t="n"/>
      <c r="XI272" s="79" t="n"/>
      <c r="XJ272" s="79" t="n"/>
      <c r="XK272" s="79" t="n"/>
      <c r="XL272" s="79" t="n"/>
      <c r="XM272" s="79" t="n"/>
      <c r="XN272" s="79" t="n"/>
      <c r="XO272" s="79" t="n"/>
      <c r="XP272" s="79" t="n"/>
      <c r="XQ272" s="79" t="n"/>
      <c r="XR272" s="79" t="n"/>
      <c r="XS272" s="79" t="n"/>
      <c r="XV272" s="78" t="n">
        <v>36</v>
      </c>
      <c r="XW272" s="79" t="n"/>
      <c r="XX272" s="79" t="n"/>
      <c r="XY272" s="79" t="n"/>
      <c r="XZ272" s="79" t="n"/>
      <c r="YA272" s="79" t="n"/>
      <c r="YB272" s="79" t="n"/>
      <c r="YC272" s="79" t="n"/>
      <c r="YD272" s="79" t="n"/>
      <c r="YE272" s="79" t="n"/>
      <c r="YF272" s="79" t="n"/>
      <c r="YG272" s="79" t="n"/>
      <c r="YH272" s="79" t="n"/>
      <c r="YI272" s="79" t="n"/>
      <c r="YJ272" s="79" t="n"/>
      <c r="YK272" s="79" t="n"/>
      <c r="YL272" s="79" t="n"/>
      <c r="YM272" s="79" t="n"/>
      <c r="YN272" s="79" t="n"/>
      <c r="YO272" s="79" t="n"/>
      <c r="YP272" s="79" t="n"/>
      <c r="YQ272" s="79" t="n"/>
      <c r="YR272" s="79" t="n"/>
      <c r="YS272" s="79" t="n"/>
      <c r="YT272" s="79" t="n"/>
      <c r="YU272" s="79" t="n"/>
      <c r="YV272" s="79" t="n"/>
      <c r="YW272" s="79" t="n"/>
      <c r="YX272" s="79" t="n"/>
      <c r="YY272" s="79" t="n"/>
      <c r="YZ272" s="79" t="n"/>
      <c r="ZA272" s="79" t="n"/>
      <c r="ZB272" s="79" t="n"/>
      <c r="ZC272" s="79" t="n"/>
      <c r="ZD272" s="79" t="n"/>
      <c r="ZE272" s="79" t="n"/>
      <c r="ZF272" s="79" t="n"/>
      <c r="ZG272" s="79" t="n"/>
      <c r="ZH272" s="79" t="n"/>
      <c r="ZI272" s="79" t="n"/>
      <c r="ZJ272" s="79" t="n"/>
      <c r="ZM272" s="78" t="n">
        <v>36</v>
      </c>
      <c r="ZN272" s="79" t="n"/>
      <c r="ZO272" s="79" t="n"/>
      <c r="ZP272" s="79" t="n"/>
      <c r="ZQ272" s="79" t="n"/>
      <c r="ZR272" s="79" t="n"/>
      <c r="ZS272" s="79" t="n"/>
      <c r="ZT272" s="79" t="n"/>
      <c r="ZU272" s="79" t="n"/>
      <c r="ZV272" s="79" t="n"/>
      <c r="ZW272" s="79" t="n"/>
      <c r="ZX272" s="79" t="n"/>
      <c r="ZY272" s="79" t="n"/>
      <c r="ZZ272" s="79" t="n"/>
      <c r="AAA272" s="79" t="n"/>
      <c r="AAB272" s="79" t="n"/>
      <c r="AAC272" s="79" t="n"/>
      <c r="AAD272" s="79" t="n"/>
      <c r="AAE272" s="79" t="n"/>
      <c r="AAF272" s="79" t="n"/>
      <c r="AAG272" s="79" t="n"/>
      <c r="AAH272" s="79" t="n"/>
      <c r="AAI272" s="79" t="n"/>
      <c r="AAJ272" s="79" t="n"/>
      <c r="AAK272" s="79" t="n"/>
      <c r="AAL272" s="79" t="n"/>
      <c r="AAM272" s="79" t="n"/>
      <c r="AAN272" s="79" t="n"/>
      <c r="AAO272" s="79" t="n"/>
      <c r="AAP272" s="79" t="n"/>
      <c r="AAQ272" s="79" t="n"/>
      <c r="AAR272" s="79" t="n"/>
      <c r="AAS272" s="79" t="n"/>
      <c r="AAT272" s="79" t="n"/>
      <c r="AAU272" s="79" t="n"/>
      <c r="AAV272" s="79" t="n"/>
      <c r="AAW272" s="79" t="n"/>
      <c r="AAX272" s="79" t="n"/>
      <c r="AAY272" s="79" t="n"/>
      <c r="AAZ272" s="79" t="n"/>
      <c r="ABA272" s="79" t="n"/>
      <c r="ABD272" s="78" t="n">
        <v>36</v>
      </c>
      <c r="ABE272" s="79" t="n"/>
      <c r="ABF272" s="79" t="n"/>
      <c r="ABG272" s="79" t="n"/>
      <c r="ABH272" s="79" t="n"/>
      <c r="ABI272" s="79" t="n"/>
      <c r="ABJ272" s="79" t="n"/>
      <c r="ABK272" s="79" t="n"/>
      <c r="ABL272" s="79" t="n"/>
      <c r="ABM272" s="79" t="n"/>
      <c r="ABN272" s="79" t="n"/>
      <c r="ABO272" s="79" t="n"/>
      <c r="ABP272" s="79" t="n"/>
      <c r="ABQ272" s="79" t="n"/>
      <c r="ABR272" s="79" t="n"/>
      <c r="ABS272" s="79" t="n"/>
      <c r="ABT272" s="79" t="n"/>
      <c r="ABU272" s="79" t="n"/>
      <c r="ABV272" s="79" t="n"/>
      <c r="ABW272" s="79" t="n"/>
      <c r="ABX272" s="79" t="n"/>
      <c r="ABY272" s="79" t="n"/>
      <c r="ABZ272" s="79" t="n"/>
      <c r="ACA272" s="79" t="n"/>
      <c r="ACB272" s="79" t="n"/>
      <c r="ACC272" s="79" t="n"/>
      <c r="ACD272" s="79" t="n"/>
      <c r="ACE272" s="79" t="n"/>
      <c r="ACF272" s="79" t="n"/>
      <c r="ACG272" s="79" t="n"/>
      <c r="ACH272" s="79" t="n"/>
      <c r="ACI272" s="79" t="n"/>
      <c r="ACJ272" s="79" t="n"/>
      <c r="ACK272" s="79" t="n"/>
      <c r="ACL272" s="79" t="n"/>
      <c r="ACM272" s="79" t="n"/>
      <c r="ACN272" s="79" t="n"/>
      <c r="ACO272" s="79" t="n"/>
      <c r="ACP272" s="79" t="n"/>
      <c r="ACQ272" s="79" t="n"/>
      <c r="ACR272" s="79" t="n"/>
      <c r="ACU272" s="78" t="n">
        <v>36</v>
      </c>
      <c r="ACV272" s="79" t="n"/>
      <c r="ACW272" s="79" t="n"/>
      <c r="ACX272" s="79" t="n"/>
      <c r="ACY272" s="79" t="n"/>
      <c r="ACZ272" s="79" t="n"/>
      <c r="ADA272" s="79" t="n"/>
      <c r="ADB272" s="79" t="n"/>
      <c r="ADC272" s="79" t="n"/>
      <c r="ADD272" s="79" t="n"/>
      <c r="ADE272" s="79" t="n"/>
      <c r="ADF272" s="79" t="n"/>
      <c r="ADG272" s="79" t="n"/>
      <c r="ADH272" s="79" t="n"/>
      <c r="ADI272" s="79" t="n"/>
      <c r="ADJ272" s="79" t="n"/>
      <c r="ADK272" s="79" t="n"/>
      <c r="ADL272" s="79" t="n"/>
      <c r="ADM272" s="79" t="n"/>
      <c r="ADN272" s="79" t="n"/>
      <c r="ADO272" s="79" t="n"/>
      <c r="ADP272" s="79" t="n"/>
      <c r="ADQ272" s="79" t="n"/>
      <c r="ADR272" s="79" t="n"/>
      <c r="ADS272" s="79" t="n"/>
      <c r="ADT272" s="79" t="n"/>
      <c r="ADU272" s="79" t="n"/>
      <c r="ADV272" s="79" t="n"/>
      <c r="ADW272" s="79" t="n"/>
      <c r="ADX272" s="79" t="n"/>
      <c r="ADY272" s="79" t="n"/>
      <c r="ADZ272" s="79" t="n"/>
      <c r="AEA272" s="79" t="n"/>
      <c r="AEB272" s="79" t="n"/>
      <c r="AEC272" s="79" t="n"/>
      <c r="AED272" s="79" t="n"/>
      <c r="AEE272" s="79" t="n"/>
      <c r="AEF272" s="79" t="n"/>
      <c r="AEG272" s="79" t="n"/>
      <c r="AEH272" s="79" t="n"/>
      <c r="AEI272" s="79" t="n"/>
      <c r="AEL272" s="78" t="n">
        <v>36</v>
      </c>
      <c r="AEM272" s="79" t="n"/>
      <c r="AEN272" s="79" t="n"/>
      <c r="AEO272" s="79" t="n"/>
      <c r="AEP272" s="79" t="n"/>
      <c r="AEQ272" s="79" t="n"/>
      <c r="AER272" s="79" t="n"/>
      <c r="AES272" s="79" t="n"/>
      <c r="AET272" s="79" t="n"/>
      <c r="AEU272" s="79" t="n"/>
      <c r="AEV272" s="79" t="n"/>
      <c r="AEW272" s="79" t="n"/>
      <c r="AEX272" s="79" t="n"/>
      <c r="AEY272" s="79" t="n"/>
      <c r="AEZ272" s="79" t="n"/>
      <c r="AFA272" s="79" t="n"/>
      <c r="AFB272" s="79" t="n"/>
      <c r="AFC272" s="79" t="n"/>
      <c r="AFD272" s="79" t="n"/>
      <c r="AFE272" s="79" t="n"/>
      <c r="AFF272" s="79" t="n"/>
      <c r="AFG272" s="79" t="n"/>
      <c r="AFH272" s="79" t="n"/>
      <c r="AFI272" s="79" t="n"/>
      <c r="AFJ272" s="79" t="n"/>
      <c r="AFK272" s="79" t="n"/>
      <c r="AFL272" s="79" t="n"/>
      <c r="AFM272" s="79" t="n"/>
      <c r="AFN272" s="79" t="n"/>
      <c r="AFO272" s="79" t="n"/>
      <c r="AFP272" s="79" t="n"/>
      <c r="AFQ272" s="79" t="n"/>
      <c r="AFR272" s="79" t="n"/>
      <c r="AFS272" s="79" t="n"/>
      <c r="AFT272" s="79" t="n"/>
      <c r="AFU272" s="79" t="n"/>
      <c r="AFV272" s="79" t="n"/>
      <c r="AFW272" s="79" t="n"/>
      <c r="AFX272" s="79" t="n"/>
      <c r="AFY272" s="79" t="n"/>
      <c r="AFZ272" s="79" t="n"/>
    </row>
    <row r="273">
      <c r="A273" s="78" t="n">
        <v>37</v>
      </c>
      <c r="B273" s="79" t="n"/>
      <c r="C273" s="79" t="n"/>
      <c r="D273" s="79" t="n"/>
      <c r="E273" s="79" t="n"/>
      <c r="F273" s="79" t="n"/>
      <c r="G273" s="79" t="n"/>
      <c r="H273" s="79" t="n"/>
      <c r="I273" s="79" t="n"/>
      <c r="J273" s="79" t="n"/>
      <c r="K273" s="79" t="n"/>
      <c r="L273" s="79" t="n"/>
      <c r="M273" s="79" t="n"/>
      <c r="N273" s="79" t="n"/>
      <c r="O273" s="79" t="n"/>
      <c r="P273" s="79" t="n"/>
      <c r="Q273" s="79" t="n"/>
      <c r="R273" s="79" t="n"/>
      <c r="S273" s="79" t="n"/>
      <c r="T273" s="79" t="n"/>
      <c r="U273" s="79" t="n"/>
      <c r="V273" s="79" t="n"/>
      <c r="W273" s="79" t="n"/>
      <c r="X273" s="79" t="n"/>
      <c r="Y273" s="79" t="n"/>
      <c r="Z273" s="79" t="n"/>
      <c r="AA273" s="79" t="n"/>
      <c r="AB273" s="79" t="n"/>
      <c r="AC273" s="79" t="n"/>
      <c r="AD273" s="79" t="n"/>
      <c r="AE273" s="79" t="n"/>
      <c r="AF273" s="79" t="n"/>
      <c r="AG273" s="79" t="n"/>
      <c r="AH273" s="79" t="n"/>
      <c r="AI273" s="79" t="n"/>
      <c r="AJ273" s="79" t="n"/>
      <c r="AK273" s="79" t="n"/>
      <c r="AL273" s="79" t="n"/>
      <c r="AM273" s="79" t="n"/>
      <c r="AN273" s="79" t="n"/>
      <c r="AO273" s="79" t="n"/>
      <c r="AR273" s="78" t="n">
        <v>37</v>
      </c>
      <c r="AS273" s="79" t="n"/>
      <c r="AT273" s="79" t="n"/>
      <c r="AU273" s="79" t="n"/>
      <c r="AV273" s="79" t="n"/>
      <c r="AW273" s="79" t="n"/>
      <c r="AX273" s="79" t="n"/>
      <c r="AY273" s="79" t="n"/>
      <c r="AZ273" s="79" t="n"/>
      <c r="BA273" s="79" t="n"/>
      <c r="BB273" s="79" t="n"/>
      <c r="BC273" s="79" t="n"/>
      <c r="BD273" s="79" t="n"/>
      <c r="BE273" s="79" t="n"/>
      <c r="BF273" s="79" t="n"/>
      <c r="BG273" s="79" t="n"/>
      <c r="BH273" s="79" t="n"/>
      <c r="BI273" s="79" t="n"/>
      <c r="BJ273" s="79" t="n"/>
      <c r="BK273" s="79" t="n"/>
      <c r="BL273" s="79" t="n"/>
      <c r="BM273" s="79" t="n"/>
      <c r="BN273" s="79" t="n"/>
      <c r="BO273" s="79" t="n"/>
      <c r="BP273" s="79" t="n"/>
      <c r="BQ273" s="79" t="n"/>
      <c r="BR273" s="79" t="n"/>
      <c r="BS273" s="79" t="n"/>
      <c r="BT273" s="79" t="n"/>
      <c r="BU273" s="79" t="n"/>
      <c r="BV273" s="79" t="n"/>
      <c r="BW273" s="79" t="n"/>
      <c r="BX273" s="79" t="n"/>
      <c r="BY273" s="79" t="n"/>
      <c r="BZ273" s="79" t="n"/>
      <c r="CA273" s="79" t="n"/>
      <c r="CB273" s="79" t="n"/>
      <c r="CC273" s="79" t="n"/>
      <c r="CD273" s="79" t="n"/>
      <c r="CE273" s="79" t="n"/>
      <c r="CF273" s="79" t="n"/>
      <c r="CI273" s="78" t="n">
        <v>37</v>
      </c>
      <c r="CJ273" s="79" t="n"/>
      <c r="CK273" s="79" t="n"/>
      <c r="CL273" s="79" t="n"/>
      <c r="CM273" s="79" t="n"/>
      <c r="CN273" s="79" t="n"/>
      <c r="CO273" s="79" t="n"/>
      <c r="CP273" s="79" t="n"/>
      <c r="CQ273" s="79" t="n"/>
      <c r="CR273" s="79" t="n"/>
      <c r="CS273" s="79" t="n"/>
      <c r="CT273" s="79" t="n"/>
      <c r="CU273" s="79" t="n"/>
      <c r="CV273" s="79" t="n"/>
      <c r="CW273" s="79" t="n"/>
      <c r="CX273" s="79" t="n"/>
      <c r="CY273" s="79" t="n"/>
      <c r="CZ273" s="79" t="n"/>
      <c r="DA273" s="79" t="n"/>
      <c r="DB273" s="79" t="n"/>
      <c r="DC273" s="79" t="n"/>
      <c r="DD273" s="79" t="n"/>
      <c r="DE273" s="79" t="n"/>
      <c r="DF273" s="79" t="n"/>
      <c r="DG273" s="79" t="n"/>
      <c r="DH273" s="79" t="n"/>
      <c r="DI273" s="79" t="n"/>
      <c r="DJ273" s="79" t="n"/>
      <c r="DK273" s="79" t="n"/>
      <c r="DL273" s="79" t="n"/>
      <c r="DM273" s="79" t="n"/>
      <c r="DN273" s="79" t="n"/>
      <c r="DO273" s="79" t="n"/>
      <c r="DP273" s="79" t="n"/>
      <c r="DQ273" s="79" t="n"/>
      <c r="DR273" s="79" t="n"/>
      <c r="DS273" s="79" t="n"/>
      <c r="DT273" s="79" t="n"/>
      <c r="DU273" s="79" t="n"/>
      <c r="DV273" s="79" t="n"/>
      <c r="DW273" s="79" t="n"/>
      <c r="DZ273" s="78" t="n">
        <v>37</v>
      </c>
      <c r="EA273" s="79" t="n"/>
      <c r="EB273" s="79" t="n"/>
      <c r="EC273" s="79" t="n"/>
      <c r="ED273" s="79" t="n"/>
      <c r="EE273" s="79" t="n"/>
      <c r="EF273" s="79" t="n"/>
      <c r="EG273" s="79" t="n"/>
      <c r="EH273" s="79" t="n"/>
      <c r="EI273" s="79" t="n"/>
      <c r="EJ273" s="79" t="n"/>
      <c r="EK273" s="79" t="n"/>
      <c r="EL273" s="79" t="n"/>
      <c r="EM273" s="79" t="n"/>
      <c r="EN273" s="79" t="n"/>
      <c r="EO273" s="79" t="n"/>
      <c r="EP273" s="79" t="n"/>
      <c r="EQ273" s="79" t="n"/>
      <c r="ER273" s="79" t="n"/>
      <c r="ES273" s="79" t="n"/>
      <c r="ET273" s="79" t="n"/>
      <c r="EU273" s="79" t="n"/>
      <c r="EV273" s="79" t="n"/>
      <c r="EW273" s="79" t="n"/>
      <c r="EX273" s="79" t="n"/>
      <c r="EY273" s="79" t="n"/>
      <c r="EZ273" s="79" t="n"/>
      <c r="FA273" s="79" t="n"/>
      <c r="FB273" s="79" t="n"/>
      <c r="FC273" s="79" t="n"/>
      <c r="FD273" s="79" t="n"/>
      <c r="FE273" s="79" t="n"/>
      <c r="FF273" s="79" t="n"/>
      <c r="FG273" s="79" t="n"/>
      <c r="FH273" s="79" t="n"/>
      <c r="FI273" s="79" t="n"/>
      <c r="FJ273" s="79" t="n"/>
      <c r="FK273" s="79" t="n"/>
      <c r="FL273" s="79" t="n"/>
      <c r="FM273" s="79" t="n"/>
      <c r="FN273" s="79" t="n"/>
      <c r="FQ273" s="78" t="n">
        <v>37</v>
      </c>
      <c r="FR273" s="79" t="n"/>
      <c r="FS273" s="79" t="n"/>
      <c r="FT273" s="79" t="n"/>
      <c r="FU273" s="79" t="n"/>
      <c r="FV273" s="79" t="n"/>
      <c r="FW273" s="79" t="n"/>
      <c r="FX273" s="79" t="n"/>
      <c r="FY273" s="79" t="n"/>
      <c r="FZ273" s="79" t="n"/>
      <c r="GA273" s="79" t="n"/>
      <c r="GB273" s="79" t="n"/>
      <c r="GC273" s="79" t="n"/>
      <c r="GD273" s="79" t="n"/>
      <c r="GE273" s="79" t="n"/>
      <c r="GF273" s="79" t="n"/>
      <c r="GG273" s="79" t="n"/>
      <c r="GH273" s="79" t="n"/>
      <c r="GI273" s="79" t="n"/>
      <c r="GJ273" s="79" t="n"/>
      <c r="GK273" s="79" t="n"/>
      <c r="GL273" s="79" t="n"/>
      <c r="GM273" s="79" t="n"/>
      <c r="GN273" s="79" t="n"/>
      <c r="GO273" s="79" t="n"/>
      <c r="GP273" s="79" t="n"/>
      <c r="GQ273" s="79" t="n"/>
      <c r="GR273" s="79" t="n"/>
      <c r="GS273" s="79" t="n"/>
      <c r="GT273" s="79" t="n"/>
      <c r="GU273" s="79" t="n"/>
      <c r="GV273" s="79" t="n"/>
      <c r="GW273" s="79" t="n"/>
      <c r="GX273" s="79" t="n"/>
      <c r="GY273" s="79" t="n"/>
      <c r="GZ273" s="79" t="n"/>
      <c r="HA273" s="79" t="n"/>
      <c r="HB273" s="79" t="n"/>
      <c r="HC273" s="79" t="n"/>
      <c r="HD273" s="79" t="n"/>
      <c r="HE273" s="79" t="n"/>
      <c r="HH273" s="78" t="n">
        <v>37</v>
      </c>
      <c r="HI273" s="79" t="n"/>
      <c r="HJ273" s="79" t="n"/>
      <c r="HK273" s="79" t="n"/>
      <c r="HL273" s="79" t="n"/>
      <c r="HM273" s="79" t="n"/>
      <c r="HN273" s="79" t="n"/>
      <c r="HO273" s="79" t="n"/>
      <c r="HP273" s="79" t="n"/>
      <c r="HQ273" s="79" t="n"/>
      <c r="HR273" s="79" t="n"/>
      <c r="HS273" s="79" t="n"/>
      <c r="HT273" s="79" t="n"/>
      <c r="HU273" s="79" t="n"/>
      <c r="HV273" s="79" t="n"/>
      <c r="HW273" s="79" t="n"/>
      <c r="HX273" s="79" t="n"/>
      <c r="HY273" s="79" t="n"/>
      <c r="HZ273" s="79" t="n"/>
      <c r="IA273" s="79" t="n"/>
      <c r="IB273" s="79" t="n"/>
      <c r="IC273" s="79" t="n"/>
      <c r="ID273" s="79" t="n"/>
      <c r="IE273" s="79" t="n"/>
      <c r="IF273" s="79" t="n"/>
      <c r="IG273" s="79" t="n"/>
      <c r="IH273" s="79" t="n"/>
      <c r="II273" s="79" t="n"/>
      <c r="IJ273" s="79" t="n"/>
      <c r="IK273" s="79" t="n"/>
      <c r="IL273" s="79" t="n"/>
      <c r="IM273" s="79" t="n"/>
      <c r="IN273" s="79" t="n"/>
      <c r="IO273" s="79" t="n"/>
      <c r="IP273" s="79" t="n"/>
      <c r="IQ273" s="79" t="n"/>
      <c r="IR273" s="79" t="n"/>
      <c r="IS273" s="79" t="n"/>
      <c r="IT273" s="79" t="n"/>
      <c r="IU273" s="79" t="n"/>
      <c r="IV273" s="79" t="n"/>
      <c r="IY273" s="78" t="n">
        <v>37</v>
      </c>
      <c r="IZ273" s="79" t="n"/>
      <c r="JA273" s="79" t="n"/>
      <c r="JB273" s="79" t="n"/>
      <c r="JC273" s="79" t="n"/>
      <c r="JD273" s="79" t="n"/>
      <c r="JE273" s="79" t="n"/>
      <c r="JF273" s="79" t="n"/>
      <c r="JG273" s="79" t="n"/>
      <c r="JH273" s="79" t="n"/>
      <c r="JI273" s="79" t="n"/>
      <c r="JJ273" s="79" t="n"/>
      <c r="JK273" s="79" t="n"/>
      <c r="JL273" s="79" t="n"/>
      <c r="JM273" s="79" t="n"/>
      <c r="JN273" s="79" t="n"/>
      <c r="JO273" s="79" t="n"/>
      <c r="JP273" s="79" t="n"/>
      <c r="JQ273" s="79" t="n"/>
      <c r="JR273" s="79" t="n"/>
      <c r="JS273" s="79" t="n"/>
      <c r="JT273" s="79" t="n"/>
      <c r="JU273" s="79" t="n"/>
      <c r="JV273" s="79" t="n"/>
      <c r="JW273" s="79" t="n"/>
      <c r="JX273" s="79" t="n"/>
      <c r="JY273" s="79" t="n"/>
      <c r="JZ273" s="79" t="n"/>
      <c r="KA273" s="79" t="n"/>
      <c r="KB273" s="79" t="n"/>
      <c r="KC273" s="79" t="n"/>
      <c r="KD273" s="79" t="n"/>
      <c r="KE273" s="79" t="n"/>
      <c r="KF273" s="79" t="n"/>
      <c r="KG273" s="79" t="n"/>
      <c r="KH273" s="79" t="n"/>
      <c r="KI273" s="79" t="n"/>
      <c r="KJ273" s="79" t="n"/>
      <c r="KK273" s="79" t="n"/>
      <c r="KL273" s="79" t="n"/>
      <c r="KM273" s="79" t="n"/>
      <c r="KP273" s="78" t="n">
        <v>37</v>
      </c>
      <c r="KQ273" s="79" t="n"/>
      <c r="KR273" s="79" t="n"/>
      <c r="KS273" s="79" t="n"/>
      <c r="KT273" s="79" t="n"/>
      <c r="KU273" s="79" t="n"/>
      <c r="KV273" s="79" t="n"/>
      <c r="KW273" s="79" t="n"/>
      <c r="KX273" s="79" t="n"/>
      <c r="KY273" s="79" t="n"/>
      <c r="KZ273" s="79" t="n"/>
      <c r="LA273" s="79" t="n"/>
      <c r="LB273" s="79" t="n"/>
      <c r="LC273" s="79" t="n"/>
      <c r="LD273" s="79" t="n"/>
      <c r="LE273" s="79" t="n"/>
      <c r="LF273" s="79" t="n"/>
      <c r="LG273" s="79" t="n"/>
      <c r="LH273" s="79" t="n"/>
      <c r="LI273" s="79" t="n"/>
      <c r="LJ273" s="79" t="n"/>
      <c r="LK273" s="79" t="n"/>
      <c r="LL273" s="79" t="n"/>
      <c r="LM273" s="79" t="n"/>
      <c r="LN273" s="79" t="n"/>
      <c r="LO273" s="79" t="n"/>
      <c r="LP273" s="79" t="n"/>
      <c r="LQ273" s="79" t="n"/>
      <c r="LR273" s="79" t="n"/>
      <c r="LS273" s="79" t="n"/>
      <c r="LT273" s="79" t="n"/>
      <c r="LU273" s="79" t="n"/>
      <c r="LV273" s="79" t="n"/>
      <c r="LW273" s="79" t="n"/>
      <c r="LX273" s="79" t="n"/>
      <c r="LY273" s="79" t="n"/>
      <c r="LZ273" s="79" t="n"/>
      <c r="MA273" s="79" t="n"/>
      <c r="MB273" s="79" t="n"/>
      <c r="MC273" s="79" t="n"/>
      <c r="MD273" s="79" t="n"/>
      <c r="MG273" s="78" t="n">
        <v>37</v>
      </c>
      <c r="MH273" s="79" t="n"/>
      <c r="MI273" s="79" t="n"/>
      <c r="MJ273" s="79" t="n"/>
      <c r="MK273" s="79" t="n"/>
      <c r="ML273" s="79" t="n"/>
      <c r="MM273" s="79" t="n"/>
      <c r="MN273" s="79" t="n"/>
      <c r="MO273" s="79" t="n"/>
      <c r="MP273" s="79" t="n"/>
      <c r="MQ273" s="79" t="n"/>
      <c r="MR273" s="79" t="n"/>
      <c r="MS273" s="79" t="n"/>
      <c r="MT273" s="79" t="n"/>
      <c r="MU273" s="79" t="n"/>
      <c r="MV273" s="79" t="n"/>
      <c r="MW273" s="79" t="n"/>
      <c r="MX273" s="79" t="n"/>
      <c r="MY273" s="79" t="n"/>
      <c r="MZ273" s="79" t="n"/>
      <c r="NA273" s="79" t="n"/>
      <c r="NB273" s="79" t="n"/>
      <c r="NC273" s="79" t="n"/>
      <c r="ND273" s="79" t="n"/>
      <c r="NE273" s="79" t="n"/>
      <c r="NF273" s="79" t="n"/>
      <c r="NG273" s="79" t="n"/>
      <c r="NH273" s="79" t="n"/>
      <c r="NI273" s="79" t="n"/>
      <c r="NJ273" s="79" t="n"/>
      <c r="NK273" s="79" t="n"/>
      <c r="NL273" s="79" t="n"/>
      <c r="NM273" s="79" t="n"/>
      <c r="NN273" s="79" t="n"/>
      <c r="NO273" s="79" t="n"/>
      <c r="NP273" s="79" t="n"/>
      <c r="NQ273" s="79" t="n"/>
      <c r="NR273" s="79" t="n"/>
      <c r="NS273" s="79" t="n"/>
      <c r="NT273" s="79" t="n"/>
      <c r="NU273" s="79" t="n"/>
      <c r="NX273" s="78" t="n">
        <v>37</v>
      </c>
      <c r="NY273" s="79" t="n"/>
      <c r="NZ273" s="79" t="n"/>
      <c r="OA273" s="79" t="n"/>
      <c r="OB273" s="79" t="n"/>
      <c r="OC273" s="79" t="n"/>
      <c r="OD273" s="79" t="n"/>
      <c r="OE273" s="79" t="n"/>
      <c r="OF273" s="79" t="n"/>
      <c r="OG273" s="79" t="n"/>
      <c r="OH273" s="79" t="n"/>
      <c r="OI273" s="79" t="n"/>
      <c r="OJ273" s="79" t="n"/>
      <c r="OK273" s="79" t="n"/>
      <c r="OL273" s="79" t="n"/>
      <c r="OM273" s="79" t="n"/>
      <c r="ON273" s="79" t="n"/>
      <c r="OO273" s="79" t="n"/>
      <c r="OP273" s="79" t="n"/>
      <c r="OQ273" s="79" t="n"/>
      <c r="OR273" s="79" t="n"/>
      <c r="OS273" s="79" t="n"/>
      <c r="OT273" s="79" t="n"/>
      <c r="OU273" s="79" t="n"/>
      <c r="OV273" s="79" t="n"/>
      <c r="OW273" s="79" t="n"/>
      <c r="OX273" s="79" t="n"/>
      <c r="OY273" s="79" t="n"/>
      <c r="OZ273" s="79" t="n"/>
      <c r="PA273" s="79" t="n"/>
      <c r="PB273" s="79" t="n"/>
      <c r="PC273" s="79" t="n"/>
      <c r="PD273" s="79" t="n"/>
      <c r="PE273" s="79" t="n"/>
      <c r="PF273" s="79" t="n"/>
      <c r="PG273" s="79" t="n"/>
      <c r="PH273" s="79" t="n"/>
      <c r="PI273" s="79" t="n"/>
      <c r="PJ273" s="79" t="n"/>
      <c r="PK273" s="79" t="n"/>
      <c r="PL273" s="79" t="n"/>
      <c r="PO273" s="78" t="n">
        <v>37</v>
      </c>
      <c r="PP273" s="79" t="n"/>
      <c r="PQ273" s="79" t="n"/>
      <c r="PR273" s="79" t="n"/>
      <c r="PS273" s="79" t="n"/>
      <c r="PT273" s="79" t="n"/>
      <c r="PU273" s="79" t="n"/>
      <c r="PV273" s="79" t="n"/>
      <c r="PW273" s="79" t="n"/>
      <c r="PX273" s="79" t="n"/>
      <c r="PY273" s="79" t="n"/>
      <c r="PZ273" s="79" t="n"/>
      <c r="QA273" s="79" t="n"/>
      <c r="QB273" s="79" t="n"/>
      <c r="QC273" s="79" t="n"/>
      <c r="QD273" s="79" t="n"/>
      <c r="QE273" s="79" t="n"/>
      <c r="QF273" s="79" t="n"/>
      <c r="QG273" s="79" t="n"/>
      <c r="QH273" s="79" t="n"/>
      <c r="QI273" s="79" t="n"/>
      <c r="QJ273" s="79" t="n"/>
      <c r="QK273" s="79" t="n"/>
      <c r="QL273" s="79" t="n"/>
      <c r="QM273" s="79" t="n"/>
      <c r="QN273" s="79" t="n"/>
      <c r="QO273" s="79" t="n"/>
      <c r="QP273" s="79" t="n"/>
      <c r="QQ273" s="79" t="n"/>
      <c r="QR273" s="79" t="n"/>
      <c r="QS273" s="79" t="n"/>
      <c r="QT273" s="79" t="n"/>
      <c r="QU273" s="79" t="n"/>
      <c r="QV273" s="79" t="n"/>
      <c r="QW273" s="79" t="n"/>
      <c r="QX273" s="79" t="n"/>
      <c r="QY273" s="79" t="n"/>
      <c r="QZ273" s="79" t="n"/>
      <c r="RA273" s="79" t="n"/>
      <c r="RB273" s="79" t="n"/>
      <c r="RC273" s="79" t="n"/>
      <c r="RF273" s="78" t="n">
        <v>37</v>
      </c>
      <c r="RG273" s="79" t="n"/>
      <c r="RH273" s="79" t="n"/>
      <c r="RI273" s="79" t="n"/>
      <c r="RJ273" s="79" t="n"/>
      <c r="RK273" s="79" t="n"/>
      <c r="RL273" s="79" t="n"/>
      <c r="RM273" s="79" t="n"/>
      <c r="RN273" s="79" t="n"/>
      <c r="RO273" s="79" t="n"/>
      <c r="RP273" s="79" t="n"/>
      <c r="RQ273" s="79" t="n"/>
      <c r="RR273" s="79" t="n"/>
      <c r="RS273" s="79" t="n"/>
      <c r="RT273" s="79" t="n"/>
      <c r="RU273" s="79" t="n"/>
      <c r="RV273" s="79" t="n"/>
      <c r="RW273" s="79" t="n"/>
      <c r="RX273" s="79" t="n"/>
      <c r="RY273" s="79" t="n"/>
      <c r="RZ273" s="79" t="n"/>
      <c r="SA273" s="79" t="n"/>
      <c r="SB273" s="79" t="n"/>
      <c r="SC273" s="79" t="n"/>
      <c r="SD273" s="79" t="n"/>
      <c r="SE273" s="79" t="n"/>
      <c r="SF273" s="79" t="n"/>
      <c r="SG273" s="79" t="n"/>
      <c r="SH273" s="79" t="n"/>
      <c r="SI273" s="79" t="n"/>
      <c r="SJ273" s="79" t="n"/>
      <c r="SK273" s="79" t="n"/>
      <c r="SL273" s="79" t="n"/>
      <c r="SM273" s="79" t="n"/>
      <c r="SN273" s="79" t="n"/>
      <c r="SO273" s="79" t="n"/>
      <c r="SP273" s="79" t="n"/>
      <c r="SQ273" s="79" t="n"/>
      <c r="SR273" s="79" t="n"/>
      <c r="SS273" s="79" t="n"/>
      <c r="ST273" s="79" t="n"/>
      <c r="SW273" s="78" t="n">
        <v>37</v>
      </c>
      <c r="SX273" s="79" t="n"/>
      <c r="SY273" s="79" t="n"/>
      <c r="SZ273" s="79" t="n"/>
      <c r="TA273" s="79" t="n"/>
      <c r="TB273" s="79" t="n"/>
      <c r="TC273" s="79" t="n"/>
      <c r="TD273" s="79" t="n"/>
      <c r="TE273" s="79" t="n"/>
      <c r="TF273" s="79" t="n"/>
      <c r="TG273" s="79" t="n"/>
      <c r="TH273" s="79" t="n"/>
      <c r="TI273" s="79" t="n"/>
      <c r="TJ273" s="79" t="n"/>
      <c r="TK273" s="79" t="n"/>
      <c r="TL273" s="79" t="n"/>
      <c r="TM273" s="79" t="n"/>
      <c r="TN273" s="79" t="n"/>
      <c r="TO273" s="79" t="n"/>
      <c r="TP273" s="79" t="n"/>
      <c r="TQ273" s="79" t="n"/>
      <c r="TR273" s="79" t="n"/>
      <c r="TS273" s="79" t="n"/>
      <c r="TT273" s="79" t="n"/>
      <c r="TU273" s="79" t="n"/>
      <c r="TV273" s="79" t="n"/>
      <c r="TW273" s="79" t="n"/>
      <c r="TX273" s="79" t="n"/>
      <c r="TY273" s="79" t="n"/>
      <c r="TZ273" s="79" t="n"/>
      <c r="UA273" s="79" t="n"/>
      <c r="UB273" s="79" t="n"/>
      <c r="UC273" s="79" t="n"/>
      <c r="UD273" s="79" t="n"/>
      <c r="UE273" s="79" t="n"/>
      <c r="UF273" s="79" t="n"/>
      <c r="UG273" s="79" t="n"/>
      <c r="UH273" s="79" t="n"/>
      <c r="UI273" s="79" t="n"/>
      <c r="UJ273" s="79" t="n"/>
      <c r="UK273" s="79" t="n"/>
      <c r="UN273" s="78" t="n">
        <v>37</v>
      </c>
      <c r="UO273" s="79" t="n"/>
      <c r="UP273" s="79" t="n"/>
      <c r="UQ273" s="79" t="n"/>
      <c r="UR273" s="79" t="n"/>
      <c r="US273" s="79" t="n"/>
      <c r="UT273" s="79" t="n"/>
      <c r="UU273" s="79" t="n"/>
      <c r="UV273" s="79" t="n"/>
      <c r="UW273" s="79" t="n"/>
      <c r="UX273" s="79" t="n"/>
      <c r="UY273" s="79" t="n"/>
      <c r="UZ273" s="79" t="n"/>
      <c r="VA273" s="79" t="n"/>
      <c r="VB273" s="79" t="n"/>
      <c r="VC273" s="79" t="n"/>
      <c r="VD273" s="79" t="n"/>
      <c r="VE273" s="79" t="n"/>
      <c r="VF273" s="79" t="n"/>
      <c r="VG273" s="79" t="n"/>
      <c r="VH273" s="79" t="n"/>
      <c r="VI273" s="79" t="n"/>
      <c r="VJ273" s="79" t="n"/>
      <c r="VK273" s="79" t="n"/>
      <c r="VL273" s="79" t="n"/>
      <c r="VM273" s="79" t="n"/>
      <c r="VN273" s="79" t="n"/>
      <c r="VO273" s="79" t="n"/>
      <c r="VP273" s="79" t="n"/>
      <c r="VQ273" s="79" t="n"/>
      <c r="VR273" s="79" t="n"/>
      <c r="VS273" s="79" t="n"/>
      <c r="VT273" s="79" t="n"/>
      <c r="VU273" s="79" t="n"/>
      <c r="VV273" s="79" t="n"/>
      <c r="VW273" s="79" t="n"/>
      <c r="VX273" s="79" t="n"/>
      <c r="VY273" s="79" t="n"/>
      <c r="VZ273" s="79" t="n"/>
      <c r="WA273" s="79" t="n"/>
      <c r="WB273" s="79" t="n"/>
      <c r="WE273" s="78" t="n">
        <v>37</v>
      </c>
      <c r="WF273" s="79" t="n"/>
      <c r="WG273" s="79" t="n"/>
      <c r="WH273" s="79" t="n"/>
      <c r="WI273" s="79" t="n"/>
      <c r="WJ273" s="79" t="n"/>
      <c r="WK273" s="79" t="n"/>
      <c r="WL273" s="79" t="n"/>
      <c r="WM273" s="79" t="n"/>
      <c r="WN273" s="79" t="n"/>
      <c r="WO273" s="79" t="n"/>
      <c r="WP273" s="79" t="n"/>
      <c r="WQ273" s="79" t="n"/>
      <c r="WR273" s="79" t="n"/>
      <c r="WS273" s="79" t="n"/>
      <c r="WT273" s="79" t="n"/>
      <c r="WU273" s="79" t="n"/>
      <c r="WV273" s="79" t="n"/>
      <c r="WW273" s="79" t="n"/>
      <c r="WX273" s="79" t="n"/>
      <c r="WY273" s="79" t="n"/>
      <c r="WZ273" s="79" t="n"/>
      <c r="XA273" s="79" t="n"/>
      <c r="XB273" s="79" t="n"/>
      <c r="XC273" s="79" t="n"/>
      <c r="XD273" s="79" t="n"/>
      <c r="XE273" s="79" t="n"/>
      <c r="XF273" s="79" t="n"/>
      <c r="XG273" s="79" t="n"/>
      <c r="XH273" s="79" t="n"/>
      <c r="XI273" s="79" t="n"/>
      <c r="XJ273" s="79" t="n"/>
      <c r="XK273" s="79" t="n"/>
      <c r="XL273" s="79" t="n"/>
      <c r="XM273" s="79" t="n"/>
      <c r="XN273" s="79" t="n"/>
      <c r="XO273" s="79" t="n"/>
      <c r="XP273" s="79" t="n"/>
      <c r="XQ273" s="79" t="n"/>
      <c r="XR273" s="79" t="n"/>
      <c r="XS273" s="79" t="n"/>
      <c r="XV273" s="78" t="n">
        <v>37</v>
      </c>
      <c r="XW273" s="79" t="n"/>
      <c r="XX273" s="79" t="n"/>
      <c r="XY273" s="79" t="n"/>
      <c r="XZ273" s="79" t="n"/>
      <c r="YA273" s="79" t="n"/>
      <c r="YB273" s="79" t="n"/>
      <c r="YC273" s="79" t="n"/>
      <c r="YD273" s="79" t="n"/>
      <c r="YE273" s="79" t="n"/>
      <c r="YF273" s="79" t="n"/>
      <c r="YG273" s="79" t="n"/>
      <c r="YH273" s="79" t="n"/>
      <c r="YI273" s="79" t="n"/>
      <c r="YJ273" s="79" t="n"/>
      <c r="YK273" s="79" t="n"/>
      <c r="YL273" s="79" t="n"/>
      <c r="YM273" s="79" t="n"/>
      <c r="YN273" s="79" t="n"/>
      <c r="YO273" s="79" t="n"/>
      <c r="YP273" s="79" t="n"/>
      <c r="YQ273" s="79" t="n"/>
      <c r="YR273" s="79" t="n"/>
      <c r="YS273" s="79" t="n"/>
      <c r="YT273" s="79" t="n"/>
      <c r="YU273" s="79" t="n"/>
      <c r="YV273" s="79" t="n"/>
      <c r="YW273" s="79" t="n"/>
      <c r="YX273" s="79" t="n"/>
      <c r="YY273" s="79" t="n"/>
      <c r="YZ273" s="79" t="n"/>
      <c r="ZA273" s="79" t="n"/>
      <c r="ZB273" s="79" t="n"/>
      <c r="ZC273" s="79" t="n"/>
      <c r="ZD273" s="79" t="n"/>
      <c r="ZE273" s="79" t="n"/>
      <c r="ZF273" s="79" t="n"/>
      <c r="ZG273" s="79" t="n"/>
      <c r="ZH273" s="79" t="n"/>
      <c r="ZI273" s="79" t="n"/>
      <c r="ZJ273" s="79" t="n"/>
      <c r="ZM273" s="78" t="n">
        <v>37</v>
      </c>
      <c r="ZN273" s="79" t="n"/>
      <c r="ZO273" s="79" t="n"/>
      <c r="ZP273" s="79" t="n"/>
      <c r="ZQ273" s="79" t="n"/>
      <c r="ZR273" s="79" t="n"/>
      <c r="ZS273" s="79" t="n"/>
      <c r="ZT273" s="79" t="n"/>
      <c r="ZU273" s="79" t="n"/>
      <c r="ZV273" s="79" t="n"/>
      <c r="ZW273" s="79" t="n"/>
      <c r="ZX273" s="79" t="n"/>
      <c r="ZY273" s="79" t="n"/>
      <c r="ZZ273" s="79" t="n"/>
      <c r="AAA273" s="79" t="n"/>
      <c r="AAB273" s="79" t="n"/>
      <c r="AAC273" s="79" t="n"/>
      <c r="AAD273" s="79" t="n"/>
      <c r="AAE273" s="79" t="n"/>
      <c r="AAF273" s="79" t="n"/>
      <c r="AAG273" s="79" t="n"/>
      <c r="AAH273" s="79" t="n"/>
      <c r="AAI273" s="79" t="n"/>
      <c r="AAJ273" s="79" t="n"/>
      <c r="AAK273" s="79" t="n"/>
      <c r="AAL273" s="79" t="n"/>
      <c r="AAM273" s="79" t="n"/>
      <c r="AAN273" s="79" t="n"/>
      <c r="AAO273" s="79" t="n"/>
      <c r="AAP273" s="79" t="n"/>
      <c r="AAQ273" s="79" t="n"/>
      <c r="AAR273" s="79" t="n"/>
      <c r="AAS273" s="79" t="n"/>
      <c r="AAT273" s="79" t="n"/>
      <c r="AAU273" s="79" t="n"/>
      <c r="AAV273" s="79" t="n"/>
      <c r="AAW273" s="79" t="n"/>
      <c r="AAX273" s="79" t="n"/>
      <c r="AAY273" s="79" t="n"/>
      <c r="AAZ273" s="79" t="n"/>
      <c r="ABA273" s="79" t="n"/>
      <c r="ABD273" s="78" t="n">
        <v>37</v>
      </c>
      <c r="ABE273" s="79" t="n"/>
      <c r="ABF273" s="79" t="n"/>
      <c r="ABG273" s="79" t="n"/>
      <c r="ABH273" s="79" t="n"/>
      <c r="ABI273" s="79" t="n"/>
      <c r="ABJ273" s="79" t="n"/>
      <c r="ABK273" s="79" t="n"/>
      <c r="ABL273" s="79" t="n"/>
      <c r="ABM273" s="79" t="n"/>
      <c r="ABN273" s="79" t="n"/>
      <c r="ABO273" s="79" t="n"/>
      <c r="ABP273" s="79" t="n"/>
      <c r="ABQ273" s="79" t="n"/>
      <c r="ABR273" s="79" t="n"/>
      <c r="ABS273" s="79" t="n"/>
      <c r="ABT273" s="79" t="n"/>
      <c r="ABU273" s="79" t="n"/>
      <c r="ABV273" s="79" t="n"/>
      <c r="ABW273" s="79" t="n"/>
      <c r="ABX273" s="79" t="n"/>
      <c r="ABY273" s="79" t="n"/>
      <c r="ABZ273" s="79" t="n"/>
      <c r="ACA273" s="79" t="n"/>
      <c r="ACB273" s="79" t="n"/>
      <c r="ACC273" s="79" t="n"/>
      <c r="ACD273" s="79" t="n"/>
      <c r="ACE273" s="79" t="n"/>
      <c r="ACF273" s="79" t="n"/>
      <c r="ACG273" s="79" t="n"/>
      <c r="ACH273" s="79" t="n"/>
      <c r="ACI273" s="79" t="n"/>
      <c r="ACJ273" s="79" t="n"/>
      <c r="ACK273" s="79" t="n"/>
      <c r="ACL273" s="79" t="n"/>
      <c r="ACM273" s="79" t="n"/>
      <c r="ACN273" s="79" t="n"/>
      <c r="ACO273" s="79" t="n"/>
      <c r="ACP273" s="79" t="n"/>
      <c r="ACQ273" s="79" t="n"/>
      <c r="ACR273" s="79" t="n"/>
      <c r="ACU273" s="78" t="n">
        <v>37</v>
      </c>
      <c r="ACV273" s="79" t="n"/>
      <c r="ACW273" s="79" t="n"/>
      <c r="ACX273" s="79" t="n"/>
      <c r="ACY273" s="79" t="n"/>
      <c r="ACZ273" s="79" t="n"/>
      <c r="ADA273" s="79" t="n"/>
      <c r="ADB273" s="79" t="n"/>
      <c r="ADC273" s="79" t="n"/>
      <c r="ADD273" s="79" t="n"/>
      <c r="ADE273" s="79" t="n"/>
      <c r="ADF273" s="79" t="n"/>
      <c r="ADG273" s="79" t="n"/>
      <c r="ADH273" s="79" t="n"/>
      <c r="ADI273" s="79" t="n"/>
      <c r="ADJ273" s="79" t="n"/>
      <c r="ADK273" s="79" t="n"/>
      <c r="ADL273" s="79" t="n"/>
      <c r="ADM273" s="79" t="n"/>
      <c r="ADN273" s="79" t="n"/>
      <c r="ADO273" s="79" t="n"/>
      <c r="ADP273" s="79" t="n"/>
      <c r="ADQ273" s="79" t="n"/>
      <c r="ADR273" s="79" t="n"/>
      <c r="ADS273" s="79" t="n"/>
      <c r="ADT273" s="79" t="n"/>
      <c r="ADU273" s="79" t="n"/>
      <c r="ADV273" s="79" t="n"/>
      <c r="ADW273" s="79" t="n"/>
      <c r="ADX273" s="79" t="n"/>
      <c r="ADY273" s="79" t="n"/>
      <c r="ADZ273" s="79" t="n"/>
      <c r="AEA273" s="79" t="n"/>
      <c r="AEB273" s="79" t="n"/>
      <c r="AEC273" s="79" t="n"/>
      <c r="AED273" s="79" t="n"/>
      <c r="AEE273" s="79" t="n"/>
      <c r="AEF273" s="79" t="n"/>
      <c r="AEG273" s="79" t="n"/>
      <c r="AEH273" s="79" t="n"/>
      <c r="AEI273" s="79" t="n"/>
      <c r="AEL273" s="78" t="n">
        <v>37</v>
      </c>
      <c r="AEM273" s="79" t="n"/>
      <c r="AEN273" s="79" t="n"/>
      <c r="AEO273" s="79" t="n"/>
      <c r="AEP273" s="79" t="n"/>
      <c r="AEQ273" s="79" t="n"/>
      <c r="AER273" s="79" t="n"/>
      <c r="AES273" s="79" t="n"/>
      <c r="AET273" s="79" t="n"/>
      <c r="AEU273" s="79" t="n"/>
      <c r="AEV273" s="79" t="n"/>
      <c r="AEW273" s="79" t="n"/>
      <c r="AEX273" s="79" t="n"/>
      <c r="AEY273" s="79" t="n"/>
      <c r="AEZ273" s="79" t="n"/>
      <c r="AFA273" s="79" t="n"/>
      <c r="AFB273" s="79" t="n"/>
      <c r="AFC273" s="79" t="n"/>
      <c r="AFD273" s="79" t="n"/>
      <c r="AFE273" s="79" t="n"/>
      <c r="AFF273" s="79" t="n"/>
      <c r="AFG273" s="79" t="n"/>
      <c r="AFH273" s="79" t="n"/>
      <c r="AFI273" s="79" t="n"/>
      <c r="AFJ273" s="79" t="n"/>
      <c r="AFK273" s="79" t="n"/>
      <c r="AFL273" s="79" t="n"/>
      <c r="AFM273" s="79" t="n"/>
      <c r="AFN273" s="79" t="n"/>
      <c r="AFO273" s="79" t="n"/>
      <c r="AFP273" s="79" t="n"/>
      <c r="AFQ273" s="79" t="n"/>
      <c r="AFR273" s="79" t="n"/>
      <c r="AFS273" s="79" t="n"/>
      <c r="AFT273" s="79" t="n"/>
      <c r="AFU273" s="79" t="n"/>
      <c r="AFV273" s="79" t="n"/>
      <c r="AFW273" s="79" t="n"/>
      <c r="AFX273" s="79" t="n"/>
      <c r="AFY273" s="79" t="n"/>
      <c r="AFZ273" s="79" t="n"/>
    </row>
    <row r="274">
      <c r="A274" s="78" t="n">
        <v>38</v>
      </c>
      <c r="B274" s="79" t="n"/>
      <c r="C274" s="79" t="n"/>
      <c r="D274" s="79" t="n"/>
      <c r="E274" s="79" t="n"/>
      <c r="F274" s="79" t="n"/>
      <c r="G274" s="79" t="n"/>
      <c r="H274" s="79" t="n"/>
      <c r="I274" s="79" t="n"/>
      <c r="J274" s="79" t="n"/>
      <c r="K274" s="79" t="n"/>
      <c r="L274" s="79" t="n"/>
      <c r="M274" s="79" t="n"/>
      <c r="N274" s="79" t="n"/>
      <c r="O274" s="79" t="n"/>
      <c r="P274" s="79" t="n"/>
      <c r="Q274" s="79" t="n"/>
      <c r="R274" s="79" t="n"/>
      <c r="S274" s="79" t="n"/>
      <c r="T274" s="79" t="n"/>
      <c r="U274" s="79" t="n"/>
      <c r="V274" s="79" t="n"/>
      <c r="W274" s="79" t="n"/>
      <c r="X274" s="79" t="n"/>
      <c r="Y274" s="79" t="n"/>
      <c r="Z274" s="79" t="n"/>
      <c r="AA274" s="79" t="n"/>
      <c r="AB274" s="79" t="n"/>
      <c r="AC274" s="79" t="n"/>
      <c r="AD274" s="79" t="n"/>
      <c r="AE274" s="79" t="n"/>
      <c r="AF274" s="79" t="n"/>
      <c r="AG274" s="79" t="n"/>
      <c r="AH274" s="79" t="n"/>
      <c r="AI274" s="79" t="n"/>
      <c r="AJ274" s="79" t="n"/>
      <c r="AK274" s="79" t="n"/>
      <c r="AL274" s="79" t="n"/>
      <c r="AM274" s="79" t="n"/>
      <c r="AN274" s="79" t="n"/>
      <c r="AO274" s="79" t="n"/>
      <c r="AR274" s="78" t="n">
        <v>38</v>
      </c>
      <c r="AS274" s="79" t="n"/>
      <c r="AT274" s="79" t="n"/>
      <c r="AU274" s="79" t="n"/>
      <c r="AV274" s="79" t="n"/>
      <c r="AW274" s="79" t="n"/>
      <c r="AX274" s="79" t="n"/>
      <c r="AY274" s="79" t="n"/>
      <c r="AZ274" s="79" t="n"/>
      <c r="BA274" s="79" t="n"/>
      <c r="BB274" s="79" t="n"/>
      <c r="BC274" s="79" t="n"/>
      <c r="BD274" s="79" t="n"/>
      <c r="BE274" s="79" t="n"/>
      <c r="BF274" s="79" t="n"/>
      <c r="BG274" s="79" t="n"/>
      <c r="BH274" s="79" t="n"/>
      <c r="BI274" s="79" t="n"/>
      <c r="BJ274" s="79" t="n"/>
      <c r="BK274" s="79" t="n"/>
      <c r="BL274" s="79" t="n"/>
      <c r="BM274" s="79" t="n"/>
      <c r="BN274" s="79" t="n"/>
      <c r="BO274" s="79" t="n"/>
      <c r="BP274" s="79" t="n"/>
      <c r="BQ274" s="79" t="n"/>
      <c r="BR274" s="79" t="n"/>
      <c r="BS274" s="79" t="n"/>
      <c r="BT274" s="79" t="n"/>
      <c r="BU274" s="79" t="n"/>
      <c r="BV274" s="79" t="n"/>
      <c r="BW274" s="79" t="n"/>
      <c r="BX274" s="79" t="n"/>
      <c r="BY274" s="79" t="n"/>
      <c r="BZ274" s="79" t="n"/>
      <c r="CA274" s="79" t="n"/>
      <c r="CB274" s="79" t="n"/>
      <c r="CC274" s="79" t="n"/>
      <c r="CD274" s="79" t="n"/>
      <c r="CE274" s="79" t="n"/>
      <c r="CF274" s="79" t="n"/>
      <c r="CI274" s="78" t="n">
        <v>38</v>
      </c>
      <c r="CJ274" s="79" t="n"/>
      <c r="CK274" s="79" t="n"/>
      <c r="CL274" s="79" t="n"/>
      <c r="CM274" s="79" t="n"/>
      <c r="CN274" s="79" t="n"/>
      <c r="CO274" s="79" t="n"/>
      <c r="CP274" s="79" t="n"/>
      <c r="CQ274" s="79" t="n"/>
      <c r="CR274" s="79" t="n"/>
      <c r="CS274" s="79" t="n"/>
      <c r="CT274" s="79" t="n"/>
      <c r="CU274" s="79" t="n"/>
      <c r="CV274" s="79" t="n"/>
      <c r="CW274" s="79" t="n"/>
      <c r="CX274" s="79" t="n"/>
      <c r="CY274" s="79" t="n"/>
      <c r="CZ274" s="79" t="n"/>
      <c r="DA274" s="79" t="n"/>
      <c r="DB274" s="79" t="n"/>
      <c r="DC274" s="79" t="n"/>
      <c r="DD274" s="79" t="n"/>
      <c r="DE274" s="79" t="n"/>
      <c r="DF274" s="79" t="n"/>
      <c r="DG274" s="79" t="n"/>
      <c r="DH274" s="79" t="n"/>
      <c r="DI274" s="79" t="n"/>
      <c r="DJ274" s="79" t="n"/>
      <c r="DK274" s="79" t="n"/>
      <c r="DL274" s="79" t="n"/>
      <c r="DM274" s="79" t="n"/>
      <c r="DN274" s="79" t="n"/>
      <c r="DO274" s="79" t="n"/>
      <c r="DP274" s="79" t="n"/>
      <c r="DQ274" s="79" t="n"/>
      <c r="DR274" s="79" t="n"/>
      <c r="DS274" s="79" t="n"/>
      <c r="DT274" s="79" t="n"/>
      <c r="DU274" s="79" t="n"/>
      <c r="DV274" s="79" t="n"/>
      <c r="DW274" s="79" t="n"/>
      <c r="DZ274" s="78" t="n">
        <v>38</v>
      </c>
      <c r="EA274" s="79" t="n"/>
      <c r="EB274" s="79" t="n"/>
      <c r="EC274" s="79" t="n"/>
      <c r="ED274" s="79" t="n"/>
      <c r="EE274" s="79" t="n"/>
      <c r="EF274" s="79" t="n"/>
      <c r="EG274" s="79" t="n"/>
      <c r="EH274" s="79" t="n"/>
      <c r="EI274" s="79" t="n"/>
      <c r="EJ274" s="79" t="n"/>
      <c r="EK274" s="79" t="n"/>
      <c r="EL274" s="79" t="n"/>
      <c r="EM274" s="79" t="n"/>
      <c r="EN274" s="79" t="n"/>
      <c r="EO274" s="79" t="n"/>
      <c r="EP274" s="79" t="n"/>
      <c r="EQ274" s="79" t="n"/>
      <c r="ER274" s="79" t="n"/>
      <c r="ES274" s="79" t="n"/>
      <c r="ET274" s="79" t="n"/>
      <c r="EU274" s="79" t="n"/>
      <c r="EV274" s="79" t="n"/>
      <c r="EW274" s="79" t="n"/>
      <c r="EX274" s="79" t="n"/>
      <c r="EY274" s="79" t="n"/>
      <c r="EZ274" s="79" t="n"/>
      <c r="FA274" s="79" t="n"/>
      <c r="FB274" s="79" t="n"/>
      <c r="FC274" s="79" t="n"/>
      <c r="FD274" s="79" t="n"/>
      <c r="FE274" s="79" t="n"/>
      <c r="FF274" s="79" t="n"/>
      <c r="FG274" s="79" t="n"/>
      <c r="FH274" s="79" t="n"/>
      <c r="FI274" s="79" t="n"/>
      <c r="FJ274" s="79" t="n"/>
      <c r="FK274" s="79" t="n"/>
      <c r="FL274" s="79" t="n"/>
      <c r="FM274" s="79" t="n"/>
      <c r="FN274" s="79" t="n"/>
      <c r="FQ274" s="78" t="n">
        <v>38</v>
      </c>
      <c r="FR274" s="79" t="n"/>
      <c r="FS274" s="79" t="n"/>
      <c r="FT274" s="79" t="n"/>
      <c r="FU274" s="79" t="n"/>
      <c r="FV274" s="79" t="n"/>
      <c r="FW274" s="79" t="n"/>
      <c r="FX274" s="79" t="n"/>
      <c r="FY274" s="79" t="n"/>
      <c r="FZ274" s="79" t="n"/>
      <c r="GA274" s="79" t="n"/>
      <c r="GB274" s="79" t="n"/>
      <c r="GC274" s="79" t="n"/>
      <c r="GD274" s="79" t="n"/>
      <c r="GE274" s="79" t="n"/>
      <c r="GF274" s="79" t="n"/>
      <c r="GG274" s="79" t="n"/>
      <c r="GH274" s="79" t="n"/>
      <c r="GI274" s="79" t="n"/>
      <c r="GJ274" s="79" t="n"/>
      <c r="GK274" s="79" t="n"/>
      <c r="GL274" s="79" t="n"/>
      <c r="GM274" s="79" t="n"/>
      <c r="GN274" s="79" t="n"/>
      <c r="GO274" s="79" t="n"/>
      <c r="GP274" s="79" t="n"/>
      <c r="GQ274" s="79" t="n"/>
      <c r="GR274" s="79" t="n"/>
      <c r="GS274" s="79" t="n"/>
      <c r="GT274" s="79" t="n"/>
      <c r="GU274" s="79" t="n"/>
      <c r="GV274" s="79" t="n"/>
      <c r="GW274" s="79" t="n"/>
      <c r="GX274" s="79" t="n"/>
      <c r="GY274" s="79" t="n"/>
      <c r="GZ274" s="79" t="n"/>
      <c r="HA274" s="79" t="n"/>
      <c r="HB274" s="79" t="n"/>
      <c r="HC274" s="79" t="n"/>
      <c r="HD274" s="79" t="n"/>
      <c r="HE274" s="79" t="n"/>
      <c r="HH274" s="78" t="n">
        <v>38</v>
      </c>
      <c r="HI274" s="79" t="n"/>
      <c r="HJ274" s="79" t="n"/>
      <c r="HK274" s="79" t="n"/>
      <c r="HL274" s="79" t="n"/>
      <c r="HM274" s="79" t="n"/>
      <c r="HN274" s="79" t="n"/>
      <c r="HO274" s="79" t="n"/>
      <c r="HP274" s="79" t="n"/>
      <c r="HQ274" s="79" t="n"/>
      <c r="HR274" s="79" t="n"/>
      <c r="HS274" s="79" t="n"/>
      <c r="HT274" s="79" t="n"/>
      <c r="HU274" s="79" t="n"/>
      <c r="HV274" s="79" t="n"/>
      <c r="HW274" s="79" t="n"/>
      <c r="HX274" s="79" t="n"/>
      <c r="HY274" s="79" t="n"/>
      <c r="HZ274" s="79" t="n"/>
      <c r="IA274" s="79" t="n"/>
      <c r="IB274" s="79" t="n"/>
      <c r="IC274" s="79" t="n"/>
      <c r="ID274" s="79" t="n"/>
      <c r="IE274" s="79" t="n"/>
      <c r="IF274" s="79" t="n"/>
      <c r="IG274" s="79" t="n"/>
      <c r="IH274" s="79" t="n"/>
      <c r="II274" s="79" t="n"/>
      <c r="IJ274" s="79" t="n"/>
      <c r="IK274" s="79" t="n"/>
      <c r="IL274" s="79" t="n"/>
      <c r="IM274" s="79" t="n"/>
      <c r="IN274" s="79" t="n"/>
      <c r="IO274" s="79" t="n"/>
      <c r="IP274" s="79" t="n"/>
      <c r="IQ274" s="79" t="n"/>
      <c r="IR274" s="79" t="n"/>
      <c r="IS274" s="79" t="n"/>
      <c r="IT274" s="79" t="n"/>
      <c r="IU274" s="79" t="n"/>
      <c r="IV274" s="79" t="n"/>
      <c r="IY274" s="78" t="n">
        <v>38</v>
      </c>
      <c r="IZ274" s="79" t="n"/>
      <c r="JA274" s="79" t="n"/>
      <c r="JB274" s="79" t="n"/>
      <c r="JC274" s="79" t="n"/>
      <c r="JD274" s="79" t="n"/>
      <c r="JE274" s="79" t="n"/>
      <c r="JF274" s="79" t="n"/>
      <c r="JG274" s="79" t="n"/>
      <c r="JH274" s="79" t="n"/>
      <c r="JI274" s="79" t="n"/>
      <c r="JJ274" s="79" t="n"/>
      <c r="JK274" s="79" t="n"/>
      <c r="JL274" s="79" t="n"/>
      <c r="JM274" s="79" t="n"/>
      <c r="JN274" s="79" t="n"/>
      <c r="JO274" s="79" t="n"/>
      <c r="JP274" s="79" t="n"/>
      <c r="JQ274" s="79" t="n"/>
      <c r="JR274" s="79" t="n"/>
      <c r="JS274" s="79" t="n"/>
      <c r="JT274" s="79" t="n"/>
      <c r="JU274" s="79" t="n"/>
      <c r="JV274" s="79" t="n"/>
      <c r="JW274" s="79" t="n"/>
      <c r="JX274" s="79" t="n"/>
      <c r="JY274" s="79" t="n"/>
      <c r="JZ274" s="79" t="n"/>
      <c r="KA274" s="79" t="n"/>
      <c r="KB274" s="79" t="n"/>
      <c r="KC274" s="79" t="n"/>
      <c r="KD274" s="79" t="n"/>
      <c r="KE274" s="79" t="n"/>
      <c r="KF274" s="79" t="n"/>
      <c r="KG274" s="79" t="n"/>
      <c r="KH274" s="79" t="n"/>
      <c r="KI274" s="79" t="n"/>
      <c r="KJ274" s="79" t="n"/>
      <c r="KK274" s="79" t="n"/>
      <c r="KL274" s="79" t="n"/>
      <c r="KM274" s="79" t="n"/>
      <c r="KP274" s="78" t="n">
        <v>38</v>
      </c>
      <c r="KQ274" s="79" t="n"/>
      <c r="KR274" s="79" t="n"/>
      <c r="KS274" s="79" t="n"/>
      <c r="KT274" s="79" t="n"/>
      <c r="KU274" s="79" t="n"/>
      <c r="KV274" s="79" t="n"/>
      <c r="KW274" s="79" t="n"/>
      <c r="KX274" s="79" t="n"/>
      <c r="KY274" s="79" t="n"/>
      <c r="KZ274" s="79" t="n"/>
      <c r="LA274" s="79" t="n"/>
      <c r="LB274" s="79" t="n"/>
      <c r="LC274" s="79" t="n"/>
      <c r="LD274" s="79" t="n"/>
      <c r="LE274" s="79" t="n"/>
      <c r="LF274" s="79" t="n"/>
      <c r="LG274" s="79" t="n"/>
      <c r="LH274" s="79" t="n"/>
      <c r="LI274" s="79" t="n"/>
      <c r="LJ274" s="79" t="n"/>
      <c r="LK274" s="79" t="n"/>
      <c r="LL274" s="79" t="n"/>
      <c r="LM274" s="79" t="n"/>
      <c r="LN274" s="79" t="n"/>
      <c r="LO274" s="79" t="n"/>
      <c r="LP274" s="79" t="n"/>
      <c r="LQ274" s="79" t="n"/>
      <c r="LR274" s="79" t="n"/>
      <c r="LS274" s="79" t="n"/>
      <c r="LT274" s="79" t="n"/>
      <c r="LU274" s="79" t="n"/>
      <c r="LV274" s="79" t="n"/>
      <c r="LW274" s="79" t="n"/>
      <c r="LX274" s="79" t="n"/>
      <c r="LY274" s="79" t="n"/>
      <c r="LZ274" s="79" t="n"/>
      <c r="MA274" s="79" t="n"/>
      <c r="MB274" s="79" t="n"/>
      <c r="MC274" s="79" t="n"/>
      <c r="MD274" s="79" t="n"/>
      <c r="MG274" s="78" t="n">
        <v>38</v>
      </c>
      <c r="MH274" s="79" t="n"/>
      <c r="MI274" s="79" t="n"/>
      <c r="MJ274" s="79" t="n"/>
      <c r="MK274" s="79" t="n"/>
      <c r="ML274" s="79" t="n"/>
      <c r="MM274" s="79" t="n"/>
      <c r="MN274" s="79" t="n"/>
      <c r="MO274" s="79" t="n"/>
      <c r="MP274" s="79" t="n"/>
      <c r="MQ274" s="79" t="n"/>
      <c r="MR274" s="79" t="n"/>
      <c r="MS274" s="79" t="n"/>
      <c r="MT274" s="79" t="n"/>
      <c r="MU274" s="79" t="n"/>
      <c r="MV274" s="79" t="n"/>
      <c r="MW274" s="79" t="n"/>
      <c r="MX274" s="79" t="n"/>
      <c r="MY274" s="79" t="n"/>
      <c r="MZ274" s="79" t="n"/>
      <c r="NA274" s="79" t="n"/>
      <c r="NB274" s="79" t="n"/>
      <c r="NC274" s="79" t="n"/>
      <c r="ND274" s="79" t="n"/>
      <c r="NE274" s="79" t="n"/>
      <c r="NF274" s="79" t="n"/>
      <c r="NG274" s="79" t="n"/>
      <c r="NH274" s="79" t="n"/>
      <c r="NI274" s="79" t="n"/>
      <c r="NJ274" s="79" t="n"/>
      <c r="NK274" s="79" t="n"/>
      <c r="NL274" s="79" t="n"/>
      <c r="NM274" s="79" t="n"/>
      <c r="NN274" s="79" t="n"/>
      <c r="NO274" s="79" t="n"/>
      <c r="NP274" s="79" t="n"/>
      <c r="NQ274" s="79" t="n"/>
      <c r="NR274" s="79" t="n"/>
      <c r="NS274" s="79" t="n"/>
      <c r="NT274" s="79" t="n"/>
      <c r="NU274" s="79" t="n"/>
      <c r="NX274" s="78" t="n">
        <v>38</v>
      </c>
      <c r="NY274" s="79" t="n"/>
      <c r="NZ274" s="79" t="n"/>
      <c r="OA274" s="79" t="n"/>
      <c r="OB274" s="79" t="n"/>
      <c r="OC274" s="79" t="n"/>
      <c r="OD274" s="79" t="n"/>
      <c r="OE274" s="79" t="n"/>
      <c r="OF274" s="79" t="n"/>
      <c r="OG274" s="79" t="n"/>
      <c r="OH274" s="79" t="n"/>
      <c r="OI274" s="79" t="n"/>
      <c r="OJ274" s="79" t="n"/>
      <c r="OK274" s="79" t="n"/>
      <c r="OL274" s="79" t="n"/>
      <c r="OM274" s="79" t="n"/>
      <c r="ON274" s="79" t="n"/>
      <c r="OO274" s="79" t="n"/>
      <c r="OP274" s="79" t="n"/>
      <c r="OQ274" s="79" t="n"/>
      <c r="OR274" s="79" t="n"/>
      <c r="OS274" s="79" t="n"/>
      <c r="OT274" s="79" t="n"/>
      <c r="OU274" s="79" t="n"/>
      <c r="OV274" s="79" t="n"/>
      <c r="OW274" s="79" t="n"/>
      <c r="OX274" s="79" t="n"/>
      <c r="OY274" s="79" t="n"/>
      <c r="OZ274" s="79" t="n"/>
      <c r="PA274" s="79" t="n"/>
      <c r="PB274" s="79" t="n"/>
      <c r="PC274" s="79" t="n"/>
      <c r="PD274" s="79" t="n"/>
      <c r="PE274" s="79" t="n"/>
      <c r="PF274" s="79" t="n"/>
      <c r="PG274" s="79" t="n"/>
      <c r="PH274" s="79" t="n"/>
      <c r="PI274" s="79" t="n"/>
      <c r="PJ274" s="79" t="n"/>
      <c r="PK274" s="79" t="n"/>
      <c r="PL274" s="79" t="n"/>
      <c r="PO274" s="78" t="n">
        <v>38</v>
      </c>
      <c r="PP274" s="79" t="n"/>
      <c r="PQ274" s="79" t="n"/>
      <c r="PR274" s="79" t="n"/>
      <c r="PS274" s="79" t="n"/>
      <c r="PT274" s="79" t="n"/>
      <c r="PU274" s="79" t="n"/>
      <c r="PV274" s="79" t="n"/>
      <c r="PW274" s="79" t="n"/>
      <c r="PX274" s="79" t="n"/>
      <c r="PY274" s="79" t="n"/>
      <c r="PZ274" s="79" t="n"/>
      <c r="QA274" s="79" t="n"/>
      <c r="QB274" s="79" t="n"/>
      <c r="QC274" s="79" t="n"/>
      <c r="QD274" s="79" t="n"/>
      <c r="QE274" s="79" t="n"/>
      <c r="QF274" s="79" t="n"/>
      <c r="QG274" s="79" t="n"/>
      <c r="QH274" s="79" t="n"/>
      <c r="QI274" s="79" t="n"/>
      <c r="QJ274" s="79" t="n"/>
      <c r="QK274" s="79" t="n"/>
      <c r="QL274" s="79" t="n"/>
      <c r="QM274" s="79" t="n"/>
      <c r="QN274" s="79" t="n"/>
      <c r="QO274" s="79" t="n"/>
      <c r="QP274" s="79" t="n"/>
      <c r="QQ274" s="79" t="n"/>
      <c r="QR274" s="79" t="n"/>
      <c r="QS274" s="79" t="n"/>
      <c r="QT274" s="79" t="n"/>
      <c r="QU274" s="79" t="n"/>
      <c r="QV274" s="79" t="n"/>
      <c r="QW274" s="79" t="n"/>
      <c r="QX274" s="79" t="n"/>
      <c r="QY274" s="79" t="n"/>
      <c r="QZ274" s="79" t="n"/>
      <c r="RA274" s="79" t="n"/>
      <c r="RB274" s="79" t="n"/>
      <c r="RC274" s="79" t="n"/>
      <c r="RF274" s="78" t="n">
        <v>38</v>
      </c>
      <c r="RG274" s="79" t="n"/>
      <c r="RH274" s="79" t="n"/>
      <c r="RI274" s="79" t="n"/>
      <c r="RJ274" s="79" t="n"/>
      <c r="RK274" s="79" t="n"/>
      <c r="RL274" s="79" t="n"/>
      <c r="RM274" s="79" t="n"/>
      <c r="RN274" s="79" t="n"/>
      <c r="RO274" s="79" t="n"/>
      <c r="RP274" s="79" t="n"/>
      <c r="RQ274" s="79" t="n"/>
      <c r="RR274" s="79" t="n"/>
      <c r="RS274" s="79" t="n"/>
      <c r="RT274" s="79" t="n"/>
      <c r="RU274" s="79" t="n"/>
      <c r="RV274" s="79" t="n"/>
      <c r="RW274" s="79" t="n"/>
      <c r="RX274" s="79" t="n"/>
      <c r="RY274" s="79" t="n"/>
      <c r="RZ274" s="79" t="n"/>
      <c r="SA274" s="79" t="n"/>
      <c r="SB274" s="79" t="n"/>
      <c r="SC274" s="79" t="n"/>
      <c r="SD274" s="79" t="n"/>
      <c r="SE274" s="79" t="n"/>
      <c r="SF274" s="79" t="n"/>
      <c r="SG274" s="79" t="n"/>
      <c r="SH274" s="79" t="n"/>
      <c r="SI274" s="79" t="n"/>
      <c r="SJ274" s="79" t="n"/>
      <c r="SK274" s="79" t="n"/>
      <c r="SL274" s="79" t="n"/>
      <c r="SM274" s="79" t="n"/>
      <c r="SN274" s="79" t="n"/>
      <c r="SO274" s="79" t="n"/>
      <c r="SP274" s="79" t="n"/>
      <c r="SQ274" s="79" t="n"/>
      <c r="SR274" s="79" t="n"/>
      <c r="SS274" s="79" t="n"/>
      <c r="ST274" s="79" t="n"/>
      <c r="SW274" s="78" t="n">
        <v>38</v>
      </c>
      <c r="SX274" s="79" t="n"/>
      <c r="SY274" s="79" t="n"/>
      <c r="SZ274" s="79" t="n"/>
      <c r="TA274" s="79" t="n"/>
      <c r="TB274" s="79" t="n"/>
      <c r="TC274" s="79" t="n"/>
      <c r="TD274" s="79" t="n"/>
      <c r="TE274" s="79" t="n"/>
      <c r="TF274" s="79" t="n"/>
      <c r="TG274" s="79" t="n"/>
      <c r="TH274" s="79" t="n"/>
      <c r="TI274" s="79" t="n"/>
      <c r="TJ274" s="79" t="n"/>
      <c r="TK274" s="79" t="n"/>
      <c r="TL274" s="79" t="n"/>
      <c r="TM274" s="79" t="n"/>
      <c r="TN274" s="79" t="n"/>
      <c r="TO274" s="79" t="n"/>
      <c r="TP274" s="79" t="n"/>
      <c r="TQ274" s="79" t="n"/>
      <c r="TR274" s="79" t="n"/>
      <c r="TS274" s="79" t="n"/>
      <c r="TT274" s="79" t="n"/>
      <c r="TU274" s="79" t="n"/>
      <c r="TV274" s="79" t="n"/>
      <c r="TW274" s="79" t="n"/>
      <c r="TX274" s="79" t="n"/>
      <c r="TY274" s="79" t="n"/>
      <c r="TZ274" s="79" t="n"/>
      <c r="UA274" s="79" t="n"/>
      <c r="UB274" s="79" t="n"/>
      <c r="UC274" s="79" t="n"/>
      <c r="UD274" s="79" t="n"/>
      <c r="UE274" s="79" t="n"/>
      <c r="UF274" s="79" t="n"/>
      <c r="UG274" s="79" t="n"/>
      <c r="UH274" s="79" t="n"/>
      <c r="UI274" s="79" t="n"/>
      <c r="UJ274" s="79" t="n"/>
      <c r="UK274" s="79" t="n"/>
      <c r="UN274" s="78" t="n">
        <v>38</v>
      </c>
      <c r="UO274" s="79" t="n"/>
      <c r="UP274" s="79" t="n"/>
      <c r="UQ274" s="79" t="n"/>
      <c r="UR274" s="79" t="n"/>
      <c r="US274" s="79" t="n"/>
      <c r="UT274" s="79" t="n"/>
      <c r="UU274" s="79" t="n"/>
      <c r="UV274" s="79" t="n"/>
      <c r="UW274" s="79" t="n"/>
      <c r="UX274" s="79" t="n"/>
      <c r="UY274" s="79" t="n"/>
      <c r="UZ274" s="79" t="n"/>
      <c r="VA274" s="79" t="n"/>
      <c r="VB274" s="79" t="n"/>
      <c r="VC274" s="79" t="n"/>
      <c r="VD274" s="79" t="n"/>
      <c r="VE274" s="79" t="n"/>
      <c r="VF274" s="79" t="n"/>
      <c r="VG274" s="79" t="n"/>
      <c r="VH274" s="79" t="n"/>
      <c r="VI274" s="79" t="n"/>
      <c r="VJ274" s="79" t="n"/>
      <c r="VK274" s="79" t="n"/>
      <c r="VL274" s="79" t="n"/>
      <c r="VM274" s="79" t="n"/>
      <c r="VN274" s="79" t="n"/>
      <c r="VO274" s="79" t="n"/>
      <c r="VP274" s="79" t="n"/>
      <c r="VQ274" s="79" t="n"/>
      <c r="VR274" s="79" t="n"/>
      <c r="VS274" s="79" t="n"/>
      <c r="VT274" s="79" t="n"/>
      <c r="VU274" s="79" t="n"/>
      <c r="VV274" s="79" t="n"/>
      <c r="VW274" s="79" t="n"/>
      <c r="VX274" s="79" t="n"/>
      <c r="VY274" s="79" t="n"/>
      <c r="VZ274" s="79" t="n"/>
      <c r="WA274" s="79" t="n"/>
      <c r="WB274" s="79" t="n"/>
      <c r="WE274" s="78" t="n">
        <v>38</v>
      </c>
      <c r="WF274" s="79" t="n"/>
      <c r="WG274" s="79" t="n"/>
      <c r="WH274" s="79" t="n"/>
      <c r="WI274" s="79" t="n"/>
      <c r="WJ274" s="79" t="n"/>
      <c r="WK274" s="79" t="n"/>
      <c r="WL274" s="79" t="n"/>
      <c r="WM274" s="79" t="n"/>
      <c r="WN274" s="79" t="n"/>
      <c r="WO274" s="79" t="n"/>
      <c r="WP274" s="79" t="n"/>
      <c r="WQ274" s="79" t="n"/>
      <c r="WR274" s="79" t="n"/>
      <c r="WS274" s="79" t="n"/>
      <c r="WT274" s="79" t="n"/>
      <c r="WU274" s="79" t="n"/>
      <c r="WV274" s="79" t="n"/>
      <c r="WW274" s="79" t="n"/>
      <c r="WX274" s="79" t="n"/>
      <c r="WY274" s="79" t="n"/>
      <c r="WZ274" s="79" t="n"/>
      <c r="XA274" s="79" t="n"/>
      <c r="XB274" s="79" t="n"/>
      <c r="XC274" s="79" t="n"/>
      <c r="XD274" s="79" t="n"/>
      <c r="XE274" s="79" t="n"/>
      <c r="XF274" s="79" t="n"/>
      <c r="XG274" s="79" t="n"/>
      <c r="XH274" s="79" t="n"/>
      <c r="XI274" s="79" t="n"/>
      <c r="XJ274" s="79" t="n"/>
      <c r="XK274" s="79" t="n"/>
      <c r="XL274" s="79" t="n"/>
      <c r="XM274" s="79" t="n"/>
      <c r="XN274" s="79" t="n"/>
      <c r="XO274" s="79" t="n"/>
      <c r="XP274" s="79" t="n"/>
      <c r="XQ274" s="79" t="n"/>
      <c r="XR274" s="79" t="n"/>
      <c r="XS274" s="79" t="n"/>
      <c r="XV274" s="78" t="n">
        <v>38</v>
      </c>
      <c r="XW274" s="79" t="n"/>
      <c r="XX274" s="79" t="n"/>
      <c r="XY274" s="79" t="n"/>
      <c r="XZ274" s="79" t="n"/>
      <c r="YA274" s="79" t="n"/>
      <c r="YB274" s="79" t="n"/>
      <c r="YC274" s="79" t="n"/>
      <c r="YD274" s="79" t="n"/>
      <c r="YE274" s="79" t="n"/>
      <c r="YF274" s="79" t="n"/>
      <c r="YG274" s="79" t="n"/>
      <c r="YH274" s="79" t="n"/>
      <c r="YI274" s="79" t="n"/>
      <c r="YJ274" s="79" t="n"/>
      <c r="YK274" s="79" t="n"/>
      <c r="YL274" s="79" t="n"/>
      <c r="YM274" s="79" t="n"/>
      <c r="YN274" s="79" t="n"/>
      <c r="YO274" s="79" t="n"/>
      <c r="YP274" s="79" t="n"/>
      <c r="YQ274" s="79" t="n"/>
      <c r="YR274" s="79" t="n"/>
      <c r="YS274" s="79" t="n"/>
      <c r="YT274" s="79" t="n"/>
      <c r="YU274" s="79" t="n"/>
      <c r="YV274" s="79" t="n"/>
      <c r="YW274" s="79" t="n"/>
      <c r="YX274" s="79" t="n"/>
      <c r="YY274" s="79" t="n"/>
      <c r="YZ274" s="79" t="n"/>
      <c r="ZA274" s="79" t="n"/>
      <c r="ZB274" s="79" t="n"/>
      <c r="ZC274" s="79" t="n"/>
      <c r="ZD274" s="79" t="n"/>
      <c r="ZE274" s="79" t="n"/>
      <c r="ZF274" s="79" t="n"/>
      <c r="ZG274" s="79" t="n"/>
      <c r="ZH274" s="79" t="n"/>
      <c r="ZI274" s="79" t="n"/>
      <c r="ZJ274" s="79" t="n"/>
      <c r="ZM274" s="78" t="n">
        <v>38</v>
      </c>
      <c r="ZN274" s="79" t="n"/>
      <c r="ZO274" s="79" t="n"/>
      <c r="ZP274" s="79" t="n"/>
      <c r="ZQ274" s="79" t="n"/>
      <c r="ZR274" s="79" t="n"/>
      <c r="ZS274" s="79" t="n"/>
      <c r="ZT274" s="79" t="n"/>
      <c r="ZU274" s="79" t="n"/>
      <c r="ZV274" s="79" t="n"/>
      <c r="ZW274" s="79" t="n"/>
      <c r="ZX274" s="79" t="n"/>
      <c r="ZY274" s="79" t="n"/>
      <c r="ZZ274" s="79" t="n"/>
      <c r="AAA274" s="79" t="n"/>
      <c r="AAB274" s="79" t="n"/>
      <c r="AAC274" s="79" t="n"/>
      <c r="AAD274" s="79" t="n"/>
      <c r="AAE274" s="79" t="n"/>
      <c r="AAF274" s="79" t="n"/>
      <c r="AAG274" s="79" t="n"/>
      <c r="AAH274" s="79" t="n"/>
      <c r="AAI274" s="79" t="n"/>
      <c r="AAJ274" s="79" t="n"/>
      <c r="AAK274" s="79" t="n"/>
      <c r="AAL274" s="79" t="n"/>
      <c r="AAM274" s="79" t="n"/>
      <c r="AAN274" s="79" t="n"/>
      <c r="AAO274" s="79" t="n"/>
      <c r="AAP274" s="79" t="n"/>
      <c r="AAQ274" s="79" t="n"/>
      <c r="AAR274" s="79" t="n"/>
      <c r="AAS274" s="79" t="n"/>
      <c r="AAT274" s="79" t="n"/>
      <c r="AAU274" s="79" t="n"/>
      <c r="AAV274" s="79" t="n"/>
      <c r="AAW274" s="79" t="n"/>
      <c r="AAX274" s="79" t="n"/>
      <c r="AAY274" s="79" t="n"/>
      <c r="AAZ274" s="79" t="n"/>
      <c r="ABA274" s="79" t="n"/>
      <c r="ABD274" s="78" t="n">
        <v>38</v>
      </c>
      <c r="ABE274" s="79" t="n"/>
      <c r="ABF274" s="79" t="n"/>
      <c r="ABG274" s="79" t="n"/>
      <c r="ABH274" s="79" t="n"/>
      <c r="ABI274" s="79" t="n"/>
      <c r="ABJ274" s="79" t="n"/>
      <c r="ABK274" s="79" t="n"/>
      <c r="ABL274" s="79" t="n"/>
      <c r="ABM274" s="79" t="n"/>
      <c r="ABN274" s="79" t="n"/>
      <c r="ABO274" s="79" t="n"/>
      <c r="ABP274" s="79" t="n"/>
      <c r="ABQ274" s="79" t="n"/>
      <c r="ABR274" s="79" t="n"/>
      <c r="ABS274" s="79" t="n"/>
      <c r="ABT274" s="79" t="n"/>
      <c r="ABU274" s="79" t="n"/>
      <c r="ABV274" s="79" t="n"/>
      <c r="ABW274" s="79" t="n"/>
      <c r="ABX274" s="79" t="n"/>
      <c r="ABY274" s="79" t="n"/>
      <c r="ABZ274" s="79" t="n"/>
      <c r="ACA274" s="79" t="n"/>
      <c r="ACB274" s="79" t="n"/>
      <c r="ACC274" s="79" t="n"/>
      <c r="ACD274" s="79" t="n"/>
      <c r="ACE274" s="79" t="n"/>
      <c r="ACF274" s="79" t="n"/>
      <c r="ACG274" s="79" t="n"/>
      <c r="ACH274" s="79" t="n"/>
      <c r="ACI274" s="79" t="n"/>
      <c r="ACJ274" s="79" t="n"/>
      <c r="ACK274" s="79" t="n"/>
      <c r="ACL274" s="79" t="n"/>
      <c r="ACM274" s="79" t="n"/>
      <c r="ACN274" s="79" t="n"/>
      <c r="ACO274" s="79" t="n"/>
      <c r="ACP274" s="79" t="n"/>
      <c r="ACQ274" s="79" t="n"/>
      <c r="ACR274" s="79" t="n"/>
      <c r="ACU274" s="78" t="n">
        <v>38</v>
      </c>
      <c r="ACV274" s="79" t="n"/>
      <c r="ACW274" s="79" t="n"/>
      <c r="ACX274" s="79" t="n"/>
      <c r="ACY274" s="79" t="n"/>
      <c r="ACZ274" s="79" t="n"/>
      <c r="ADA274" s="79" t="n"/>
      <c r="ADB274" s="79" t="n"/>
      <c r="ADC274" s="79" t="n"/>
      <c r="ADD274" s="79" t="n"/>
      <c r="ADE274" s="79" t="n"/>
      <c r="ADF274" s="79" t="n"/>
      <c r="ADG274" s="79" t="n"/>
      <c r="ADH274" s="79" t="n"/>
      <c r="ADI274" s="79" t="n"/>
      <c r="ADJ274" s="79" t="n"/>
      <c r="ADK274" s="79" t="n"/>
      <c r="ADL274" s="79" t="n"/>
      <c r="ADM274" s="79" t="n"/>
      <c r="ADN274" s="79" t="n"/>
      <c r="ADO274" s="79" t="n"/>
      <c r="ADP274" s="79" t="n"/>
      <c r="ADQ274" s="79" t="n"/>
      <c r="ADR274" s="79" t="n"/>
      <c r="ADS274" s="79" t="n"/>
      <c r="ADT274" s="79" t="n"/>
      <c r="ADU274" s="79" t="n"/>
      <c r="ADV274" s="79" t="n"/>
      <c r="ADW274" s="79" t="n"/>
      <c r="ADX274" s="79" t="n"/>
      <c r="ADY274" s="79" t="n"/>
      <c r="ADZ274" s="79" t="n"/>
      <c r="AEA274" s="79" t="n"/>
      <c r="AEB274" s="79" t="n"/>
      <c r="AEC274" s="79" t="n"/>
      <c r="AED274" s="79" t="n"/>
      <c r="AEE274" s="79" t="n"/>
      <c r="AEF274" s="79" t="n"/>
      <c r="AEG274" s="79" t="n"/>
      <c r="AEH274" s="79" t="n"/>
      <c r="AEI274" s="79" t="n"/>
      <c r="AEL274" s="78" t="n">
        <v>38</v>
      </c>
      <c r="AEM274" s="79" t="n"/>
      <c r="AEN274" s="79" t="n"/>
      <c r="AEO274" s="79" t="n"/>
      <c r="AEP274" s="79" t="n"/>
      <c r="AEQ274" s="79" t="n"/>
      <c r="AER274" s="79" t="n"/>
      <c r="AES274" s="79" t="n"/>
      <c r="AET274" s="79" t="n"/>
      <c r="AEU274" s="79" t="n"/>
      <c r="AEV274" s="79" t="n"/>
      <c r="AEW274" s="79" t="n"/>
      <c r="AEX274" s="79" t="n"/>
      <c r="AEY274" s="79" t="n"/>
      <c r="AEZ274" s="79" t="n"/>
      <c r="AFA274" s="79" t="n"/>
      <c r="AFB274" s="79" t="n"/>
      <c r="AFC274" s="79" t="n"/>
      <c r="AFD274" s="79" t="n"/>
      <c r="AFE274" s="79" t="n"/>
      <c r="AFF274" s="79" t="n"/>
      <c r="AFG274" s="79" t="n"/>
      <c r="AFH274" s="79" t="n"/>
      <c r="AFI274" s="79" t="n"/>
      <c r="AFJ274" s="79" t="n"/>
      <c r="AFK274" s="79" t="n"/>
      <c r="AFL274" s="79" t="n"/>
      <c r="AFM274" s="79" t="n"/>
      <c r="AFN274" s="79" t="n"/>
      <c r="AFO274" s="79" t="n"/>
      <c r="AFP274" s="79" t="n"/>
      <c r="AFQ274" s="79" t="n"/>
      <c r="AFR274" s="79" t="n"/>
      <c r="AFS274" s="79" t="n"/>
      <c r="AFT274" s="79" t="n"/>
      <c r="AFU274" s="79" t="n"/>
      <c r="AFV274" s="79" t="n"/>
      <c r="AFW274" s="79" t="n"/>
      <c r="AFX274" s="79" t="n"/>
      <c r="AFY274" s="79" t="n"/>
      <c r="AFZ274" s="79" t="n"/>
    </row>
    <row r="275">
      <c r="A275" s="78" t="n">
        <v>39</v>
      </c>
      <c r="B275" s="79" t="n"/>
      <c r="C275" s="79" t="n"/>
      <c r="D275" s="79" t="n"/>
      <c r="E275" s="79" t="n"/>
      <c r="F275" s="79" t="n"/>
      <c r="G275" s="79" t="n"/>
      <c r="H275" s="79" t="n"/>
      <c r="I275" s="79" t="n"/>
      <c r="J275" s="79" t="n"/>
      <c r="K275" s="79" t="n"/>
      <c r="L275" s="79" t="n"/>
      <c r="M275" s="79" t="n"/>
      <c r="N275" s="79" t="n"/>
      <c r="O275" s="79" t="n"/>
      <c r="P275" s="79" t="n"/>
      <c r="Q275" s="79" t="n"/>
      <c r="R275" s="79" t="n"/>
      <c r="S275" s="79" t="n"/>
      <c r="T275" s="79" t="n"/>
      <c r="U275" s="79" t="n"/>
      <c r="V275" s="79" t="n"/>
      <c r="W275" s="79" t="n"/>
      <c r="X275" s="79" t="n"/>
      <c r="Y275" s="79" t="n"/>
      <c r="Z275" s="79" t="n"/>
      <c r="AA275" s="79" t="n"/>
      <c r="AB275" s="79" t="n"/>
      <c r="AC275" s="79" t="n"/>
      <c r="AD275" s="79" t="n"/>
      <c r="AE275" s="79" t="n"/>
      <c r="AF275" s="79" t="n"/>
      <c r="AG275" s="79" t="n"/>
      <c r="AH275" s="79" t="n"/>
      <c r="AI275" s="79" t="n"/>
      <c r="AJ275" s="79" t="n"/>
      <c r="AK275" s="79" t="n"/>
      <c r="AL275" s="79" t="n"/>
      <c r="AM275" s="79" t="n"/>
      <c r="AN275" s="79" t="n"/>
      <c r="AO275" s="79" t="n"/>
      <c r="AR275" s="78" t="n">
        <v>39</v>
      </c>
      <c r="AS275" s="79" t="n"/>
      <c r="AT275" s="79" t="n"/>
      <c r="AU275" s="79" t="n"/>
      <c r="AV275" s="79" t="n"/>
      <c r="AW275" s="79" t="n"/>
      <c r="AX275" s="79" t="n"/>
      <c r="AY275" s="79" t="n"/>
      <c r="AZ275" s="79" t="n"/>
      <c r="BA275" s="79" t="n"/>
      <c r="BB275" s="79" t="n"/>
      <c r="BC275" s="79" t="n"/>
      <c r="BD275" s="79" t="n"/>
      <c r="BE275" s="79" t="n"/>
      <c r="BF275" s="79" t="n"/>
      <c r="BG275" s="79" t="n"/>
      <c r="BH275" s="79" t="n"/>
      <c r="BI275" s="79" t="n"/>
      <c r="BJ275" s="79" t="n"/>
      <c r="BK275" s="79" t="n"/>
      <c r="BL275" s="79" t="n"/>
      <c r="BM275" s="79" t="n"/>
      <c r="BN275" s="79" t="n"/>
      <c r="BO275" s="79" t="n"/>
      <c r="BP275" s="79" t="n"/>
      <c r="BQ275" s="79" t="n"/>
      <c r="BR275" s="79" t="n"/>
      <c r="BS275" s="79" t="n"/>
      <c r="BT275" s="79" t="n"/>
      <c r="BU275" s="79" t="n"/>
      <c r="BV275" s="79" t="n"/>
      <c r="BW275" s="79" t="n"/>
      <c r="BX275" s="79" t="n"/>
      <c r="BY275" s="79" t="n"/>
      <c r="BZ275" s="79" t="n"/>
      <c r="CA275" s="79" t="n"/>
      <c r="CB275" s="79" t="n"/>
      <c r="CC275" s="79" t="n"/>
      <c r="CD275" s="79" t="n"/>
      <c r="CE275" s="79" t="n"/>
      <c r="CF275" s="79" t="n"/>
      <c r="CI275" s="78" t="n">
        <v>39</v>
      </c>
      <c r="CJ275" s="79" t="n"/>
      <c r="CK275" s="79" t="n"/>
      <c r="CL275" s="79" t="n"/>
      <c r="CM275" s="79" t="n"/>
      <c r="CN275" s="79" t="n"/>
      <c r="CO275" s="79" t="n"/>
      <c r="CP275" s="79" t="n"/>
      <c r="CQ275" s="79" t="n"/>
      <c r="CR275" s="79" t="n"/>
      <c r="CS275" s="79" t="n"/>
      <c r="CT275" s="79" t="n"/>
      <c r="CU275" s="79" t="n"/>
      <c r="CV275" s="79" t="n"/>
      <c r="CW275" s="79" t="n"/>
      <c r="CX275" s="79" t="n"/>
      <c r="CY275" s="79" t="n"/>
      <c r="CZ275" s="79" t="n"/>
      <c r="DA275" s="79" t="n"/>
      <c r="DB275" s="79" t="n"/>
      <c r="DC275" s="79" t="n"/>
      <c r="DD275" s="79" t="n"/>
      <c r="DE275" s="79" t="n"/>
      <c r="DF275" s="79" t="n"/>
      <c r="DG275" s="79" t="n"/>
      <c r="DH275" s="79" t="n"/>
      <c r="DI275" s="79" t="n"/>
      <c r="DJ275" s="79" t="n"/>
      <c r="DK275" s="79" t="n"/>
      <c r="DL275" s="79" t="n"/>
      <c r="DM275" s="79" t="n"/>
      <c r="DN275" s="79" t="n"/>
      <c r="DO275" s="79" t="n"/>
      <c r="DP275" s="79" t="n"/>
      <c r="DQ275" s="79" t="n"/>
      <c r="DR275" s="79" t="n"/>
      <c r="DS275" s="79" t="n"/>
      <c r="DT275" s="79" t="n"/>
      <c r="DU275" s="79" t="n"/>
      <c r="DV275" s="79" t="n"/>
      <c r="DW275" s="79" t="n"/>
      <c r="DZ275" s="78" t="n">
        <v>39</v>
      </c>
      <c r="EA275" s="79" t="n"/>
      <c r="EB275" s="79" t="n"/>
      <c r="EC275" s="79" t="n"/>
      <c r="ED275" s="79" t="n"/>
      <c r="EE275" s="79" t="n"/>
      <c r="EF275" s="79" t="n"/>
      <c r="EG275" s="79" t="n"/>
      <c r="EH275" s="79" t="n"/>
      <c r="EI275" s="79" t="n"/>
      <c r="EJ275" s="79" t="n"/>
      <c r="EK275" s="79" t="n"/>
      <c r="EL275" s="79" t="n"/>
      <c r="EM275" s="79" t="n"/>
      <c r="EN275" s="79" t="n"/>
      <c r="EO275" s="79" t="n"/>
      <c r="EP275" s="79" t="n"/>
      <c r="EQ275" s="79" t="n"/>
      <c r="ER275" s="79" t="n"/>
      <c r="ES275" s="79" t="n"/>
      <c r="ET275" s="79" t="n"/>
      <c r="EU275" s="79" t="n"/>
      <c r="EV275" s="79" t="n"/>
      <c r="EW275" s="79" t="n"/>
      <c r="EX275" s="79" t="n"/>
      <c r="EY275" s="79" t="n"/>
      <c r="EZ275" s="79" t="n"/>
      <c r="FA275" s="79" t="n"/>
      <c r="FB275" s="79" t="n"/>
      <c r="FC275" s="79" t="n"/>
      <c r="FD275" s="79" t="n"/>
      <c r="FE275" s="79" t="n"/>
      <c r="FF275" s="79" t="n"/>
      <c r="FG275" s="79" t="n"/>
      <c r="FH275" s="79" t="n"/>
      <c r="FI275" s="79" t="n"/>
      <c r="FJ275" s="79" t="n"/>
      <c r="FK275" s="79" t="n"/>
      <c r="FL275" s="79" t="n"/>
      <c r="FM275" s="79" t="n"/>
      <c r="FN275" s="79" t="n"/>
      <c r="FQ275" s="78" t="n">
        <v>39</v>
      </c>
      <c r="FR275" s="79" t="n"/>
      <c r="FS275" s="79" t="n"/>
      <c r="FT275" s="79" t="n"/>
      <c r="FU275" s="79" t="n"/>
      <c r="FV275" s="79" t="n"/>
      <c r="FW275" s="79" t="n"/>
      <c r="FX275" s="79" t="n"/>
      <c r="FY275" s="79" t="n"/>
      <c r="FZ275" s="79" t="n"/>
      <c r="GA275" s="79" t="n"/>
      <c r="GB275" s="79" t="n"/>
      <c r="GC275" s="79" t="n"/>
      <c r="GD275" s="79" t="n"/>
      <c r="GE275" s="79" t="n"/>
      <c r="GF275" s="79" t="n"/>
      <c r="GG275" s="79" t="n"/>
      <c r="GH275" s="79" t="n"/>
      <c r="GI275" s="79" t="n"/>
      <c r="GJ275" s="79" t="n"/>
      <c r="GK275" s="79" t="n"/>
      <c r="GL275" s="79" t="n"/>
      <c r="GM275" s="79" t="n"/>
      <c r="GN275" s="79" t="n"/>
      <c r="GO275" s="79" t="n"/>
      <c r="GP275" s="79" t="n"/>
      <c r="GQ275" s="79" t="n"/>
      <c r="GR275" s="79" t="n"/>
      <c r="GS275" s="79" t="n"/>
      <c r="GT275" s="79" t="n"/>
      <c r="GU275" s="79" t="n"/>
      <c r="GV275" s="79" t="n"/>
      <c r="GW275" s="79" t="n"/>
      <c r="GX275" s="79" t="n"/>
      <c r="GY275" s="79" t="n"/>
      <c r="GZ275" s="79" t="n"/>
      <c r="HA275" s="79" t="n"/>
      <c r="HB275" s="79" t="n"/>
      <c r="HC275" s="79" t="n"/>
      <c r="HD275" s="79" t="n"/>
      <c r="HE275" s="79" t="n"/>
      <c r="HH275" s="78" t="n">
        <v>39</v>
      </c>
      <c r="HI275" s="79" t="n"/>
      <c r="HJ275" s="79" t="n"/>
      <c r="HK275" s="79" t="n"/>
      <c r="HL275" s="79" t="n"/>
      <c r="HM275" s="79" t="n"/>
      <c r="HN275" s="79" t="n"/>
      <c r="HO275" s="79" t="n"/>
      <c r="HP275" s="79" t="n"/>
      <c r="HQ275" s="79" t="n"/>
      <c r="HR275" s="79" t="n"/>
      <c r="HS275" s="79" t="n"/>
      <c r="HT275" s="79" t="n"/>
      <c r="HU275" s="79" t="n"/>
      <c r="HV275" s="79" t="n"/>
      <c r="HW275" s="79" t="n"/>
      <c r="HX275" s="79" t="n"/>
      <c r="HY275" s="79" t="n"/>
      <c r="HZ275" s="79" t="n"/>
      <c r="IA275" s="79" t="n"/>
      <c r="IB275" s="79" t="n"/>
      <c r="IC275" s="79" t="n"/>
      <c r="ID275" s="79" t="n"/>
      <c r="IE275" s="79" t="n"/>
      <c r="IF275" s="79" t="n"/>
      <c r="IG275" s="79" t="n"/>
      <c r="IH275" s="79" t="n"/>
      <c r="II275" s="79" t="n"/>
      <c r="IJ275" s="79" t="n"/>
      <c r="IK275" s="79" t="n"/>
      <c r="IL275" s="79" t="n"/>
      <c r="IM275" s="79" t="n"/>
      <c r="IN275" s="79" t="n"/>
      <c r="IO275" s="79" t="n"/>
      <c r="IP275" s="79" t="n"/>
      <c r="IQ275" s="79" t="n"/>
      <c r="IR275" s="79" t="n"/>
      <c r="IS275" s="79" t="n"/>
      <c r="IT275" s="79" t="n"/>
      <c r="IU275" s="79" t="n"/>
      <c r="IV275" s="79" t="n"/>
      <c r="IY275" s="78" t="n">
        <v>39</v>
      </c>
      <c r="IZ275" s="79" t="n"/>
      <c r="JA275" s="79" t="n"/>
      <c r="JB275" s="79" t="n"/>
      <c r="JC275" s="79" t="n"/>
      <c r="JD275" s="79" t="n"/>
      <c r="JE275" s="79" t="n"/>
      <c r="JF275" s="79" t="n"/>
      <c r="JG275" s="79" t="n"/>
      <c r="JH275" s="79" t="n"/>
      <c r="JI275" s="79" t="n"/>
      <c r="JJ275" s="79" t="n"/>
      <c r="JK275" s="79" t="n"/>
      <c r="JL275" s="79" t="n"/>
      <c r="JM275" s="79" t="n"/>
      <c r="JN275" s="79" t="n"/>
      <c r="JO275" s="79" t="n"/>
      <c r="JP275" s="79" t="n"/>
      <c r="JQ275" s="79" t="n"/>
      <c r="JR275" s="79" t="n"/>
      <c r="JS275" s="79" t="n"/>
      <c r="JT275" s="79" t="n"/>
      <c r="JU275" s="79" t="n"/>
      <c r="JV275" s="79" t="n"/>
      <c r="JW275" s="79" t="n"/>
      <c r="JX275" s="79" t="n"/>
      <c r="JY275" s="79" t="n"/>
      <c r="JZ275" s="79" t="n"/>
      <c r="KA275" s="79" t="n"/>
      <c r="KB275" s="79" t="n"/>
      <c r="KC275" s="79" t="n"/>
      <c r="KD275" s="79" t="n"/>
      <c r="KE275" s="79" t="n"/>
      <c r="KF275" s="79" t="n"/>
      <c r="KG275" s="79" t="n"/>
      <c r="KH275" s="79" t="n"/>
      <c r="KI275" s="79" t="n"/>
      <c r="KJ275" s="79" t="n"/>
      <c r="KK275" s="79" t="n"/>
      <c r="KL275" s="79" t="n"/>
      <c r="KM275" s="79" t="n"/>
      <c r="KP275" s="78" t="n">
        <v>39</v>
      </c>
      <c r="KQ275" s="79" t="n"/>
      <c r="KR275" s="79" t="n"/>
      <c r="KS275" s="79" t="n"/>
      <c r="KT275" s="79" t="n"/>
      <c r="KU275" s="79" t="n"/>
      <c r="KV275" s="79" t="n"/>
      <c r="KW275" s="79" t="n"/>
      <c r="KX275" s="79" t="n"/>
      <c r="KY275" s="79" t="n"/>
      <c r="KZ275" s="79" t="n"/>
      <c r="LA275" s="79" t="n"/>
      <c r="LB275" s="79" t="n"/>
      <c r="LC275" s="79" t="n"/>
      <c r="LD275" s="79" t="n"/>
      <c r="LE275" s="79" t="n"/>
      <c r="LF275" s="79" t="n"/>
      <c r="LG275" s="79" t="n"/>
      <c r="LH275" s="79" t="n"/>
      <c r="LI275" s="79" t="n"/>
      <c r="LJ275" s="79" t="n"/>
      <c r="LK275" s="79" t="n"/>
      <c r="LL275" s="79" t="n"/>
      <c r="LM275" s="79" t="n"/>
      <c r="LN275" s="79" t="n"/>
      <c r="LO275" s="79" t="n"/>
      <c r="LP275" s="79" t="n"/>
      <c r="LQ275" s="79" t="n"/>
      <c r="LR275" s="79" t="n"/>
      <c r="LS275" s="79" t="n"/>
      <c r="LT275" s="79" t="n"/>
      <c r="LU275" s="79" t="n"/>
      <c r="LV275" s="79" t="n"/>
      <c r="LW275" s="79" t="n"/>
      <c r="LX275" s="79" t="n"/>
      <c r="LY275" s="79" t="n"/>
      <c r="LZ275" s="79" t="n"/>
      <c r="MA275" s="79" t="n"/>
      <c r="MB275" s="79" t="n"/>
      <c r="MC275" s="79" t="n"/>
      <c r="MD275" s="79" t="n"/>
      <c r="MG275" s="78" t="n">
        <v>39</v>
      </c>
      <c r="MH275" s="79" t="n"/>
      <c r="MI275" s="79" t="n"/>
      <c r="MJ275" s="79" t="n"/>
      <c r="MK275" s="79" t="n"/>
      <c r="ML275" s="79" t="n"/>
      <c r="MM275" s="79" t="n"/>
      <c r="MN275" s="79" t="n"/>
      <c r="MO275" s="79" t="n"/>
      <c r="MP275" s="79" t="n"/>
      <c r="MQ275" s="79" t="n"/>
      <c r="MR275" s="79" t="n"/>
      <c r="MS275" s="79" t="n"/>
      <c r="MT275" s="79" t="n"/>
      <c r="MU275" s="79" t="n"/>
      <c r="MV275" s="79" t="n"/>
      <c r="MW275" s="79" t="n"/>
      <c r="MX275" s="79" t="n"/>
      <c r="MY275" s="79" t="n"/>
      <c r="MZ275" s="79" t="n"/>
      <c r="NA275" s="79" t="n"/>
      <c r="NB275" s="79" t="n"/>
      <c r="NC275" s="79" t="n"/>
      <c r="ND275" s="79" t="n"/>
      <c r="NE275" s="79" t="n"/>
      <c r="NF275" s="79" t="n"/>
      <c r="NG275" s="79" t="n"/>
      <c r="NH275" s="79" t="n"/>
      <c r="NI275" s="79" t="n"/>
      <c r="NJ275" s="79" t="n"/>
      <c r="NK275" s="79" t="n"/>
      <c r="NL275" s="79" t="n"/>
      <c r="NM275" s="79" t="n"/>
      <c r="NN275" s="79" t="n"/>
      <c r="NO275" s="79" t="n"/>
      <c r="NP275" s="79" t="n"/>
      <c r="NQ275" s="79" t="n"/>
      <c r="NR275" s="79" t="n"/>
      <c r="NS275" s="79" t="n"/>
      <c r="NT275" s="79" t="n"/>
      <c r="NU275" s="79" t="n"/>
      <c r="NX275" s="78" t="n">
        <v>39</v>
      </c>
      <c r="NY275" s="79" t="n"/>
      <c r="NZ275" s="79" t="n"/>
      <c r="OA275" s="79" t="n"/>
      <c r="OB275" s="79" t="n"/>
      <c r="OC275" s="79" t="n"/>
      <c r="OD275" s="79" t="n"/>
      <c r="OE275" s="79" t="n"/>
      <c r="OF275" s="79" t="n"/>
      <c r="OG275" s="79" t="n"/>
      <c r="OH275" s="79" t="n"/>
      <c r="OI275" s="79" t="n"/>
      <c r="OJ275" s="79" t="n"/>
      <c r="OK275" s="79" t="n"/>
      <c r="OL275" s="79" t="n"/>
      <c r="OM275" s="79" t="n"/>
      <c r="ON275" s="79" t="n"/>
      <c r="OO275" s="79" t="n"/>
      <c r="OP275" s="79" t="n"/>
      <c r="OQ275" s="79" t="n"/>
      <c r="OR275" s="79" t="n"/>
      <c r="OS275" s="79" t="n"/>
      <c r="OT275" s="79" t="n"/>
      <c r="OU275" s="79" t="n"/>
      <c r="OV275" s="79" t="n"/>
      <c r="OW275" s="79" t="n"/>
      <c r="OX275" s="79" t="n"/>
      <c r="OY275" s="79" t="n"/>
      <c r="OZ275" s="79" t="n"/>
      <c r="PA275" s="79" t="n"/>
      <c r="PB275" s="79" t="n"/>
      <c r="PC275" s="79" t="n"/>
      <c r="PD275" s="79" t="n"/>
      <c r="PE275" s="79" t="n"/>
      <c r="PF275" s="79" t="n"/>
      <c r="PG275" s="79" t="n"/>
      <c r="PH275" s="79" t="n"/>
      <c r="PI275" s="79" t="n"/>
      <c r="PJ275" s="79" t="n"/>
      <c r="PK275" s="79" t="n"/>
      <c r="PL275" s="79" t="n"/>
      <c r="PO275" s="78" t="n">
        <v>39</v>
      </c>
      <c r="PP275" s="79" t="n"/>
      <c r="PQ275" s="79" t="n"/>
      <c r="PR275" s="79" t="n"/>
      <c r="PS275" s="79" t="n"/>
      <c r="PT275" s="79" t="n"/>
      <c r="PU275" s="79" t="n"/>
      <c r="PV275" s="79" t="n"/>
      <c r="PW275" s="79" t="n"/>
      <c r="PX275" s="79" t="n"/>
      <c r="PY275" s="79" t="n"/>
      <c r="PZ275" s="79" t="n"/>
      <c r="QA275" s="79" t="n"/>
      <c r="QB275" s="79" t="n"/>
      <c r="QC275" s="79" t="n"/>
      <c r="QD275" s="79" t="n"/>
      <c r="QE275" s="79" t="n"/>
      <c r="QF275" s="79" t="n"/>
      <c r="QG275" s="79" t="n"/>
      <c r="QH275" s="79" t="n"/>
      <c r="QI275" s="79" t="n"/>
      <c r="QJ275" s="79" t="n"/>
      <c r="QK275" s="79" t="n"/>
      <c r="QL275" s="79" t="n"/>
      <c r="QM275" s="79" t="n"/>
      <c r="QN275" s="79" t="n"/>
      <c r="QO275" s="79" t="n"/>
      <c r="QP275" s="79" t="n"/>
      <c r="QQ275" s="79" t="n"/>
      <c r="QR275" s="79" t="n"/>
      <c r="QS275" s="79" t="n"/>
      <c r="QT275" s="79" t="n"/>
      <c r="QU275" s="79" t="n"/>
      <c r="QV275" s="79" t="n"/>
      <c r="QW275" s="79" t="n"/>
      <c r="QX275" s="79" t="n"/>
      <c r="QY275" s="79" t="n"/>
      <c r="QZ275" s="79" t="n"/>
      <c r="RA275" s="79" t="n"/>
      <c r="RB275" s="79" t="n"/>
      <c r="RC275" s="79" t="n"/>
      <c r="RF275" s="78" t="n">
        <v>39</v>
      </c>
      <c r="RG275" s="79" t="n"/>
      <c r="RH275" s="79" t="n"/>
      <c r="RI275" s="79" t="n"/>
      <c r="RJ275" s="79" t="n"/>
      <c r="RK275" s="79" t="n"/>
      <c r="RL275" s="79" t="n"/>
      <c r="RM275" s="79" t="n"/>
      <c r="RN275" s="79" t="n"/>
      <c r="RO275" s="79" t="n"/>
      <c r="RP275" s="79" t="n"/>
      <c r="RQ275" s="79" t="n"/>
      <c r="RR275" s="79" t="n"/>
      <c r="RS275" s="79" t="n"/>
      <c r="RT275" s="79" t="n"/>
      <c r="RU275" s="79" t="n"/>
      <c r="RV275" s="79" t="n"/>
      <c r="RW275" s="79" t="n"/>
      <c r="RX275" s="79" t="n"/>
      <c r="RY275" s="79" t="n"/>
      <c r="RZ275" s="79" t="n"/>
      <c r="SA275" s="79" t="n"/>
      <c r="SB275" s="79" t="n"/>
      <c r="SC275" s="79" t="n"/>
      <c r="SD275" s="79" t="n"/>
      <c r="SE275" s="79" t="n"/>
      <c r="SF275" s="79" t="n"/>
      <c r="SG275" s="79" t="n"/>
      <c r="SH275" s="79" t="n"/>
      <c r="SI275" s="79" t="n"/>
      <c r="SJ275" s="79" t="n"/>
      <c r="SK275" s="79" t="n"/>
      <c r="SL275" s="79" t="n"/>
      <c r="SM275" s="79" t="n"/>
      <c r="SN275" s="79" t="n"/>
      <c r="SO275" s="79" t="n"/>
      <c r="SP275" s="79" t="n"/>
      <c r="SQ275" s="79" t="n"/>
      <c r="SR275" s="79" t="n"/>
      <c r="SS275" s="79" t="n"/>
      <c r="ST275" s="79" t="n"/>
      <c r="SW275" s="78" t="n">
        <v>39</v>
      </c>
      <c r="SX275" s="79" t="n"/>
      <c r="SY275" s="79" t="n"/>
      <c r="SZ275" s="79" t="n"/>
      <c r="TA275" s="79" t="n"/>
      <c r="TB275" s="79" t="n"/>
      <c r="TC275" s="79" t="n"/>
      <c r="TD275" s="79" t="n"/>
      <c r="TE275" s="79" t="n"/>
      <c r="TF275" s="79" t="n"/>
      <c r="TG275" s="79" t="n"/>
      <c r="TH275" s="79" t="n"/>
      <c r="TI275" s="79" t="n"/>
      <c r="TJ275" s="79" t="n"/>
      <c r="TK275" s="79" t="n"/>
      <c r="TL275" s="79" t="n"/>
      <c r="TM275" s="79" t="n"/>
      <c r="TN275" s="79" t="n"/>
      <c r="TO275" s="79" t="n"/>
      <c r="TP275" s="79" t="n"/>
      <c r="TQ275" s="79" t="n"/>
      <c r="TR275" s="79" t="n"/>
      <c r="TS275" s="79" t="n"/>
      <c r="TT275" s="79" t="n"/>
      <c r="TU275" s="79" t="n"/>
      <c r="TV275" s="79" t="n"/>
      <c r="TW275" s="79" t="n"/>
      <c r="TX275" s="79" t="n"/>
      <c r="TY275" s="79" t="n"/>
      <c r="TZ275" s="79" t="n"/>
      <c r="UA275" s="79" t="n"/>
      <c r="UB275" s="79" t="n"/>
      <c r="UC275" s="79" t="n"/>
      <c r="UD275" s="79" t="n"/>
      <c r="UE275" s="79" t="n"/>
      <c r="UF275" s="79" t="n"/>
      <c r="UG275" s="79" t="n"/>
      <c r="UH275" s="79" t="n"/>
      <c r="UI275" s="79" t="n"/>
      <c r="UJ275" s="79" t="n"/>
      <c r="UK275" s="79" t="n"/>
      <c r="UN275" s="78" t="n">
        <v>39</v>
      </c>
      <c r="UO275" s="79" t="n"/>
      <c r="UP275" s="79" t="n"/>
      <c r="UQ275" s="79" t="n"/>
      <c r="UR275" s="79" t="n"/>
      <c r="US275" s="79" t="n"/>
      <c r="UT275" s="79" t="n"/>
      <c r="UU275" s="79" t="n"/>
      <c r="UV275" s="79" t="n"/>
      <c r="UW275" s="79" t="n"/>
      <c r="UX275" s="79" t="n"/>
      <c r="UY275" s="79" t="n"/>
      <c r="UZ275" s="79" t="n"/>
      <c r="VA275" s="79" t="n"/>
      <c r="VB275" s="79" t="n"/>
      <c r="VC275" s="79" t="n"/>
      <c r="VD275" s="79" t="n"/>
      <c r="VE275" s="79" t="n"/>
      <c r="VF275" s="79" t="n"/>
      <c r="VG275" s="79" t="n"/>
      <c r="VH275" s="79" t="n"/>
      <c r="VI275" s="79" t="n"/>
      <c r="VJ275" s="79" t="n"/>
      <c r="VK275" s="79" t="n"/>
      <c r="VL275" s="79" t="n"/>
      <c r="VM275" s="79" t="n"/>
      <c r="VN275" s="79" t="n"/>
      <c r="VO275" s="79" t="n"/>
      <c r="VP275" s="79" t="n"/>
      <c r="VQ275" s="79" t="n"/>
      <c r="VR275" s="79" t="n"/>
      <c r="VS275" s="79" t="n"/>
      <c r="VT275" s="79" t="n"/>
      <c r="VU275" s="79" t="n"/>
      <c r="VV275" s="79" t="n"/>
      <c r="VW275" s="79" t="n"/>
      <c r="VX275" s="79" t="n"/>
      <c r="VY275" s="79" t="n"/>
      <c r="VZ275" s="79" t="n"/>
      <c r="WA275" s="79" t="n"/>
      <c r="WB275" s="79" t="n"/>
      <c r="WE275" s="78" t="n">
        <v>39</v>
      </c>
      <c r="WF275" s="79" t="n"/>
      <c r="WG275" s="79" t="n"/>
      <c r="WH275" s="79" t="n"/>
      <c r="WI275" s="79" t="n"/>
      <c r="WJ275" s="79" t="n"/>
      <c r="WK275" s="79" t="n"/>
      <c r="WL275" s="79" t="n"/>
      <c r="WM275" s="79" t="n"/>
      <c r="WN275" s="79" t="n"/>
      <c r="WO275" s="79" t="n"/>
      <c r="WP275" s="79" t="n"/>
      <c r="WQ275" s="79" t="n"/>
      <c r="WR275" s="79" t="n"/>
      <c r="WS275" s="79" t="n"/>
      <c r="WT275" s="79" t="n"/>
      <c r="WU275" s="79" t="n"/>
      <c r="WV275" s="79" t="n"/>
      <c r="WW275" s="79" t="n"/>
      <c r="WX275" s="79" t="n"/>
      <c r="WY275" s="79" t="n"/>
      <c r="WZ275" s="79" t="n"/>
      <c r="XA275" s="79" t="n"/>
      <c r="XB275" s="79" t="n"/>
      <c r="XC275" s="79" t="n"/>
      <c r="XD275" s="79" t="n"/>
      <c r="XE275" s="79" t="n"/>
      <c r="XF275" s="79" t="n"/>
      <c r="XG275" s="79" t="n"/>
      <c r="XH275" s="79" t="n"/>
      <c r="XI275" s="79" t="n"/>
      <c r="XJ275" s="79" t="n"/>
      <c r="XK275" s="79" t="n"/>
      <c r="XL275" s="79" t="n"/>
      <c r="XM275" s="79" t="n"/>
      <c r="XN275" s="79" t="n"/>
      <c r="XO275" s="79" t="n"/>
      <c r="XP275" s="79" t="n"/>
      <c r="XQ275" s="79" t="n"/>
      <c r="XR275" s="79" t="n"/>
      <c r="XS275" s="79" t="n"/>
      <c r="XV275" s="78" t="n">
        <v>39</v>
      </c>
      <c r="XW275" s="79" t="n"/>
      <c r="XX275" s="79" t="n"/>
      <c r="XY275" s="79" t="n"/>
      <c r="XZ275" s="79" t="n"/>
      <c r="YA275" s="79" t="n"/>
      <c r="YB275" s="79" t="n"/>
      <c r="YC275" s="79" t="n"/>
      <c r="YD275" s="79" t="n"/>
      <c r="YE275" s="79" t="n"/>
      <c r="YF275" s="79" t="n"/>
      <c r="YG275" s="79" t="n"/>
      <c r="YH275" s="79" t="n"/>
      <c r="YI275" s="79" t="n"/>
      <c r="YJ275" s="79" t="n"/>
      <c r="YK275" s="79" t="n"/>
      <c r="YL275" s="79" t="n"/>
      <c r="YM275" s="79" t="n"/>
      <c r="YN275" s="79" t="n"/>
      <c r="YO275" s="79" t="n"/>
      <c r="YP275" s="79" t="n"/>
      <c r="YQ275" s="79" t="n"/>
      <c r="YR275" s="79" t="n"/>
      <c r="YS275" s="79" t="n"/>
      <c r="YT275" s="79" t="n"/>
      <c r="YU275" s="79" t="n"/>
      <c r="YV275" s="79" t="n"/>
      <c r="YW275" s="79" t="n"/>
      <c r="YX275" s="79" t="n"/>
      <c r="YY275" s="79" t="n"/>
      <c r="YZ275" s="79" t="n"/>
      <c r="ZA275" s="79" t="n"/>
      <c r="ZB275" s="79" t="n"/>
      <c r="ZC275" s="79" t="n"/>
      <c r="ZD275" s="79" t="n"/>
      <c r="ZE275" s="79" t="n"/>
      <c r="ZF275" s="79" t="n"/>
      <c r="ZG275" s="79" t="n"/>
      <c r="ZH275" s="79" t="n"/>
      <c r="ZI275" s="79" t="n"/>
      <c r="ZJ275" s="79" t="n"/>
      <c r="ZM275" s="78" t="n">
        <v>39</v>
      </c>
      <c r="ZN275" s="79" t="n"/>
      <c r="ZO275" s="79" t="n"/>
      <c r="ZP275" s="79" t="n"/>
      <c r="ZQ275" s="79" t="n"/>
      <c r="ZR275" s="79" t="n"/>
      <c r="ZS275" s="79" t="n"/>
      <c r="ZT275" s="79" t="n"/>
      <c r="ZU275" s="79" t="n"/>
      <c r="ZV275" s="79" t="n"/>
      <c r="ZW275" s="79" t="n"/>
      <c r="ZX275" s="79" t="n"/>
      <c r="ZY275" s="79" t="n"/>
      <c r="ZZ275" s="79" t="n"/>
      <c r="AAA275" s="79" t="n"/>
      <c r="AAB275" s="79" t="n"/>
      <c r="AAC275" s="79" t="n"/>
      <c r="AAD275" s="79" t="n"/>
      <c r="AAE275" s="79" t="n"/>
      <c r="AAF275" s="79" t="n"/>
      <c r="AAG275" s="79" t="n"/>
      <c r="AAH275" s="79" t="n"/>
      <c r="AAI275" s="79" t="n"/>
      <c r="AAJ275" s="79" t="n"/>
      <c r="AAK275" s="79" t="n"/>
      <c r="AAL275" s="79" t="n"/>
      <c r="AAM275" s="79" t="n"/>
      <c r="AAN275" s="79" t="n"/>
      <c r="AAO275" s="79" t="n"/>
      <c r="AAP275" s="79" t="n"/>
      <c r="AAQ275" s="79" t="n"/>
      <c r="AAR275" s="79" t="n"/>
      <c r="AAS275" s="79" t="n"/>
      <c r="AAT275" s="79" t="n"/>
      <c r="AAU275" s="79" t="n"/>
      <c r="AAV275" s="79" t="n"/>
      <c r="AAW275" s="79" t="n"/>
      <c r="AAX275" s="79" t="n"/>
      <c r="AAY275" s="79" t="n"/>
      <c r="AAZ275" s="79" t="n"/>
      <c r="ABA275" s="79" t="n"/>
      <c r="ABD275" s="78" t="n">
        <v>39</v>
      </c>
      <c r="ABE275" s="79" t="n"/>
      <c r="ABF275" s="79" t="n"/>
      <c r="ABG275" s="79" t="n"/>
      <c r="ABH275" s="79" t="n"/>
      <c r="ABI275" s="79" t="n"/>
      <c r="ABJ275" s="79" t="n"/>
      <c r="ABK275" s="79" t="n"/>
      <c r="ABL275" s="79" t="n"/>
      <c r="ABM275" s="79" t="n"/>
      <c r="ABN275" s="79" t="n"/>
      <c r="ABO275" s="79" t="n"/>
      <c r="ABP275" s="79" t="n"/>
      <c r="ABQ275" s="79" t="n"/>
      <c r="ABR275" s="79" t="n"/>
      <c r="ABS275" s="79" t="n"/>
      <c r="ABT275" s="79" t="n"/>
      <c r="ABU275" s="79" t="n"/>
      <c r="ABV275" s="79" t="n"/>
      <c r="ABW275" s="79" t="n"/>
      <c r="ABX275" s="79" t="n"/>
      <c r="ABY275" s="79" t="n"/>
      <c r="ABZ275" s="79" t="n"/>
      <c r="ACA275" s="79" t="n"/>
      <c r="ACB275" s="79" t="n"/>
      <c r="ACC275" s="79" t="n"/>
      <c r="ACD275" s="79" t="n"/>
      <c r="ACE275" s="79" t="n"/>
      <c r="ACF275" s="79" t="n"/>
      <c r="ACG275" s="79" t="n"/>
      <c r="ACH275" s="79" t="n"/>
      <c r="ACI275" s="79" t="n"/>
      <c r="ACJ275" s="79" t="n"/>
      <c r="ACK275" s="79" t="n"/>
      <c r="ACL275" s="79" t="n"/>
      <c r="ACM275" s="79" t="n"/>
      <c r="ACN275" s="79" t="n"/>
      <c r="ACO275" s="79" t="n"/>
      <c r="ACP275" s="79" t="n"/>
      <c r="ACQ275" s="79" t="n"/>
      <c r="ACR275" s="79" t="n"/>
      <c r="ACU275" s="78" t="n">
        <v>39</v>
      </c>
      <c r="ACV275" s="79" t="n"/>
      <c r="ACW275" s="79" t="n"/>
      <c r="ACX275" s="79" t="n"/>
      <c r="ACY275" s="79" t="n"/>
      <c r="ACZ275" s="79" t="n"/>
      <c r="ADA275" s="79" t="n"/>
      <c r="ADB275" s="79" t="n"/>
      <c r="ADC275" s="79" t="n"/>
      <c r="ADD275" s="79" t="n"/>
      <c r="ADE275" s="79" t="n"/>
      <c r="ADF275" s="79" t="n"/>
      <c r="ADG275" s="79" t="n"/>
      <c r="ADH275" s="79" t="n"/>
      <c r="ADI275" s="79" t="n"/>
      <c r="ADJ275" s="79" t="n"/>
      <c r="ADK275" s="79" t="n"/>
      <c r="ADL275" s="79" t="n"/>
      <c r="ADM275" s="79" t="n"/>
      <c r="ADN275" s="79" t="n"/>
      <c r="ADO275" s="79" t="n"/>
      <c r="ADP275" s="79" t="n"/>
      <c r="ADQ275" s="79" t="n"/>
      <c r="ADR275" s="79" t="n"/>
      <c r="ADS275" s="79" t="n"/>
      <c r="ADT275" s="79" t="n"/>
      <c r="ADU275" s="79" t="n"/>
      <c r="ADV275" s="79" t="n"/>
      <c r="ADW275" s="79" t="n"/>
      <c r="ADX275" s="79" t="n"/>
      <c r="ADY275" s="79" t="n"/>
      <c r="ADZ275" s="79" t="n"/>
      <c r="AEA275" s="79" t="n"/>
      <c r="AEB275" s="79" t="n"/>
      <c r="AEC275" s="79" t="n"/>
      <c r="AED275" s="79" t="n"/>
      <c r="AEE275" s="79" t="n"/>
      <c r="AEF275" s="79" t="n"/>
      <c r="AEG275" s="79" t="n"/>
      <c r="AEH275" s="79" t="n"/>
      <c r="AEI275" s="79" t="n"/>
      <c r="AEL275" s="78" t="n">
        <v>39</v>
      </c>
      <c r="AEM275" s="79" t="n"/>
      <c r="AEN275" s="79" t="n"/>
      <c r="AEO275" s="79" t="n"/>
      <c r="AEP275" s="79" t="n"/>
      <c r="AEQ275" s="79" t="n"/>
      <c r="AER275" s="79" t="n"/>
      <c r="AES275" s="79" t="n"/>
      <c r="AET275" s="79" t="n"/>
      <c r="AEU275" s="79" t="n"/>
      <c r="AEV275" s="79" t="n"/>
      <c r="AEW275" s="79" t="n"/>
      <c r="AEX275" s="79" t="n"/>
      <c r="AEY275" s="79" t="n"/>
      <c r="AEZ275" s="79" t="n"/>
      <c r="AFA275" s="79" t="n"/>
      <c r="AFB275" s="79" t="n"/>
      <c r="AFC275" s="79" t="n"/>
      <c r="AFD275" s="79" t="n"/>
      <c r="AFE275" s="79" t="n"/>
      <c r="AFF275" s="79" t="n"/>
      <c r="AFG275" s="79" t="n"/>
      <c r="AFH275" s="79" t="n"/>
      <c r="AFI275" s="79" t="n"/>
      <c r="AFJ275" s="79" t="n"/>
      <c r="AFK275" s="79" t="n"/>
      <c r="AFL275" s="79" t="n"/>
      <c r="AFM275" s="79" t="n"/>
      <c r="AFN275" s="79" t="n"/>
      <c r="AFO275" s="79" t="n"/>
      <c r="AFP275" s="79" t="n"/>
      <c r="AFQ275" s="79" t="n"/>
      <c r="AFR275" s="79" t="n"/>
      <c r="AFS275" s="79" t="n"/>
      <c r="AFT275" s="79" t="n"/>
      <c r="AFU275" s="79" t="n"/>
      <c r="AFV275" s="79" t="n"/>
      <c r="AFW275" s="79" t="n"/>
      <c r="AFX275" s="79" t="n"/>
      <c r="AFY275" s="79" t="n"/>
      <c r="AFZ275" s="79" t="n"/>
    </row>
    <row r="276">
      <c r="A276" s="78" t="n">
        <v>40</v>
      </c>
      <c r="B276" s="79" t="n"/>
      <c r="C276" s="79" t="n"/>
      <c r="D276" s="79" t="n"/>
      <c r="E276" s="79" t="n"/>
      <c r="F276" s="79" t="n"/>
      <c r="G276" s="79" t="n"/>
      <c r="H276" s="79" t="n"/>
      <c r="I276" s="79" t="n"/>
      <c r="J276" s="79" t="n"/>
      <c r="K276" s="79" t="n"/>
      <c r="L276" s="79" t="n"/>
      <c r="M276" s="79" t="n"/>
      <c r="N276" s="79" t="n"/>
      <c r="O276" s="79" t="n"/>
      <c r="P276" s="79" t="n"/>
      <c r="Q276" s="79" t="n"/>
      <c r="R276" s="79" t="n"/>
      <c r="S276" s="79" t="n"/>
      <c r="T276" s="79" t="n"/>
      <c r="U276" s="79" t="n"/>
      <c r="V276" s="79" t="n"/>
      <c r="W276" s="79" t="n"/>
      <c r="X276" s="79" t="n"/>
      <c r="Y276" s="79" t="n"/>
      <c r="Z276" s="79" t="n"/>
      <c r="AA276" s="79" t="n"/>
      <c r="AB276" s="79" t="n"/>
      <c r="AC276" s="79" t="n"/>
      <c r="AD276" s="79" t="n"/>
      <c r="AE276" s="79" t="n"/>
      <c r="AF276" s="79" t="n"/>
      <c r="AG276" s="79" t="n"/>
      <c r="AH276" s="79" t="n"/>
      <c r="AI276" s="79" t="n"/>
      <c r="AJ276" s="79" t="n"/>
      <c r="AK276" s="79" t="n"/>
      <c r="AL276" s="79" t="n"/>
      <c r="AM276" s="79" t="n"/>
      <c r="AN276" s="79" t="n"/>
      <c r="AO276" s="79" t="n"/>
      <c r="AR276" s="78" t="n">
        <v>40</v>
      </c>
      <c r="AS276" s="79" t="n"/>
      <c r="AT276" s="79" t="n"/>
      <c r="AU276" s="79" t="n"/>
      <c r="AV276" s="79" t="n"/>
      <c r="AW276" s="79" t="n"/>
      <c r="AX276" s="79" t="n"/>
      <c r="AY276" s="79" t="n"/>
      <c r="AZ276" s="79" t="n"/>
      <c r="BA276" s="79" t="n"/>
      <c r="BB276" s="79" t="n"/>
      <c r="BC276" s="79" t="n"/>
      <c r="BD276" s="79" t="n"/>
      <c r="BE276" s="79" t="n"/>
      <c r="BF276" s="79" t="n"/>
      <c r="BG276" s="79" t="n"/>
      <c r="BH276" s="79" t="n"/>
      <c r="BI276" s="79" t="n"/>
      <c r="BJ276" s="79" t="n"/>
      <c r="BK276" s="79" t="n"/>
      <c r="BL276" s="79" t="n"/>
      <c r="BM276" s="79" t="n"/>
      <c r="BN276" s="79" t="n"/>
      <c r="BO276" s="79" t="n"/>
      <c r="BP276" s="79" t="n"/>
      <c r="BQ276" s="79" t="n"/>
      <c r="BR276" s="79" t="n"/>
      <c r="BS276" s="79" t="n"/>
      <c r="BT276" s="79" t="n"/>
      <c r="BU276" s="79" t="n"/>
      <c r="BV276" s="79" t="n"/>
      <c r="BW276" s="79" t="n"/>
      <c r="BX276" s="79" t="n"/>
      <c r="BY276" s="79" t="n"/>
      <c r="BZ276" s="79" t="n"/>
      <c r="CA276" s="79" t="n"/>
      <c r="CB276" s="79" t="n"/>
      <c r="CC276" s="79" t="n"/>
      <c r="CD276" s="79" t="n"/>
      <c r="CE276" s="79" t="n"/>
      <c r="CF276" s="79" t="n"/>
      <c r="CI276" s="78" t="n">
        <v>40</v>
      </c>
      <c r="CJ276" s="79" t="n"/>
      <c r="CK276" s="79" t="n"/>
      <c r="CL276" s="79" t="n"/>
      <c r="CM276" s="79" t="n"/>
      <c r="CN276" s="79" t="n"/>
      <c r="CO276" s="79" t="n"/>
      <c r="CP276" s="79" t="n"/>
      <c r="CQ276" s="79" t="n"/>
      <c r="CR276" s="79" t="n"/>
      <c r="CS276" s="79" t="n"/>
      <c r="CT276" s="79" t="n"/>
      <c r="CU276" s="79" t="n"/>
      <c r="CV276" s="79" t="n"/>
      <c r="CW276" s="79" t="n"/>
      <c r="CX276" s="79" t="n"/>
      <c r="CY276" s="79" t="n"/>
      <c r="CZ276" s="79" t="n"/>
      <c r="DA276" s="79" t="n"/>
      <c r="DB276" s="79" t="n"/>
      <c r="DC276" s="79" t="n"/>
      <c r="DD276" s="79" t="n"/>
      <c r="DE276" s="79" t="n"/>
      <c r="DF276" s="79" t="n"/>
      <c r="DG276" s="79" t="n"/>
      <c r="DH276" s="79" t="n"/>
      <c r="DI276" s="79" t="n"/>
      <c r="DJ276" s="79" t="n"/>
      <c r="DK276" s="79" t="n"/>
      <c r="DL276" s="79" t="n"/>
      <c r="DM276" s="79" t="n"/>
      <c r="DN276" s="79" t="n"/>
      <c r="DO276" s="79" t="n"/>
      <c r="DP276" s="79" t="n"/>
      <c r="DQ276" s="79" t="n"/>
      <c r="DR276" s="79" t="n"/>
      <c r="DS276" s="79" t="n"/>
      <c r="DT276" s="79" t="n"/>
      <c r="DU276" s="79" t="n"/>
      <c r="DV276" s="79" t="n"/>
      <c r="DW276" s="79" t="n"/>
      <c r="DZ276" s="78" t="n">
        <v>40</v>
      </c>
      <c r="EA276" s="79" t="n"/>
      <c r="EB276" s="79" t="n"/>
      <c r="EC276" s="79" t="n"/>
      <c r="ED276" s="79" t="n"/>
      <c r="EE276" s="79" t="n"/>
      <c r="EF276" s="79" t="n"/>
      <c r="EG276" s="79" t="n"/>
      <c r="EH276" s="79" t="n"/>
      <c r="EI276" s="79" t="n"/>
      <c r="EJ276" s="79" t="n"/>
      <c r="EK276" s="79" t="n"/>
      <c r="EL276" s="79" t="n"/>
      <c r="EM276" s="79" t="n"/>
      <c r="EN276" s="79" t="n"/>
      <c r="EO276" s="79" t="n"/>
      <c r="EP276" s="79" t="n"/>
      <c r="EQ276" s="79" t="n"/>
      <c r="ER276" s="79" t="n"/>
      <c r="ES276" s="79" t="n"/>
      <c r="ET276" s="79" t="n"/>
      <c r="EU276" s="79" t="n"/>
      <c r="EV276" s="79" t="n"/>
      <c r="EW276" s="79" t="n"/>
      <c r="EX276" s="79" t="n"/>
      <c r="EY276" s="79" t="n"/>
      <c r="EZ276" s="79" t="n"/>
      <c r="FA276" s="79" t="n"/>
      <c r="FB276" s="79" t="n"/>
      <c r="FC276" s="79" t="n"/>
      <c r="FD276" s="79" t="n"/>
      <c r="FE276" s="79" t="n"/>
      <c r="FF276" s="79" t="n"/>
      <c r="FG276" s="79" t="n"/>
      <c r="FH276" s="79" t="n"/>
      <c r="FI276" s="79" t="n"/>
      <c r="FJ276" s="79" t="n"/>
      <c r="FK276" s="79" t="n"/>
      <c r="FL276" s="79" t="n"/>
      <c r="FM276" s="79" t="n"/>
      <c r="FN276" s="79" t="n"/>
      <c r="FQ276" s="78" t="n">
        <v>40</v>
      </c>
      <c r="FR276" s="79" t="n"/>
      <c r="FS276" s="79" t="n"/>
      <c r="FT276" s="79" t="n"/>
      <c r="FU276" s="79" t="n"/>
      <c r="FV276" s="79" t="n"/>
      <c r="FW276" s="79" t="n"/>
      <c r="FX276" s="79" t="n"/>
      <c r="FY276" s="79" t="n"/>
      <c r="FZ276" s="79" t="n"/>
      <c r="GA276" s="79" t="n"/>
      <c r="GB276" s="79" t="n"/>
      <c r="GC276" s="79" t="n"/>
      <c r="GD276" s="79" t="n"/>
      <c r="GE276" s="79" t="n"/>
      <c r="GF276" s="79" t="n"/>
      <c r="GG276" s="79" t="n"/>
      <c r="GH276" s="79" t="n"/>
      <c r="GI276" s="79" t="n"/>
      <c r="GJ276" s="79" t="n"/>
      <c r="GK276" s="79" t="n"/>
      <c r="GL276" s="79" t="n"/>
      <c r="GM276" s="79" t="n"/>
      <c r="GN276" s="79" t="n"/>
      <c r="GO276" s="79" t="n"/>
      <c r="GP276" s="79" t="n"/>
      <c r="GQ276" s="79" t="n"/>
      <c r="GR276" s="79" t="n"/>
      <c r="GS276" s="79" t="n"/>
      <c r="GT276" s="79" t="n"/>
      <c r="GU276" s="79" t="n"/>
      <c r="GV276" s="79" t="n"/>
      <c r="GW276" s="79" t="n"/>
      <c r="GX276" s="79" t="n"/>
      <c r="GY276" s="79" t="n"/>
      <c r="GZ276" s="79" t="n"/>
      <c r="HA276" s="79" t="n"/>
      <c r="HB276" s="79" t="n"/>
      <c r="HC276" s="79" t="n"/>
      <c r="HD276" s="79" t="n"/>
      <c r="HE276" s="79" t="n"/>
      <c r="HH276" s="78" t="n">
        <v>40</v>
      </c>
      <c r="HI276" s="79" t="n"/>
      <c r="HJ276" s="79" t="n"/>
      <c r="HK276" s="79" t="n"/>
      <c r="HL276" s="79" t="n"/>
      <c r="HM276" s="79" t="n"/>
      <c r="HN276" s="79" t="n"/>
      <c r="HO276" s="79" t="n"/>
      <c r="HP276" s="79" t="n"/>
      <c r="HQ276" s="79" t="n"/>
      <c r="HR276" s="79" t="n"/>
      <c r="HS276" s="79" t="n"/>
      <c r="HT276" s="79" t="n"/>
      <c r="HU276" s="79" t="n"/>
      <c r="HV276" s="79" t="n"/>
      <c r="HW276" s="79" t="n"/>
      <c r="HX276" s="79" t="n"/>
      <c r="HY276" s="79" t="n"/>
      <c r="HZ276" s="79" t="n"/>
      <c r="IA276" s="79" t="n"/>
      <c r="IB276" s="79" t="n"/>
      <c r="IC276" s="79" t="n"/>
      <c r="ID276" s="79" t="n"/>
      <c r="IE276" s="79" t="n"/>
      <c r="IF276" s="79" t="n"/>
      <c r="IG276" s="79" t="n"/>
      <c r="IH276" s="79" t="n"/>
      <c r="II276" s="79" t="n"/>
      <c r="IJ276" s="79" t="n"/>
      <c r="IK276" s="79" t="n"/>
      <c r="IL276" s="79" t="n"/>
      <c r="IM276" s="79" t="n"/>
      <c r="IN276" s="79" t="n"/>
      <c r="IO276" s="79" t="n"/>
      <c r="IP276" s="79" t="n"/>
      <c r="IQ276" s="79" t="n"/>
      <c r="IR276" s="79" t="n"/>
      <c r="IS276" s="79" t="n"/>
      <c r="IT276" s="79" t="n"/>
      <c r="IU276" s="79" t="n"/>
      <c r="IV276" s="79" t="n"/>
      <c r="IY276" s="78" t="n">
        <v>40</v>
      </c>
      <c r="IZ276" s="79" t="n"/>
      <c r="JA276" s="79" t="n"/>
      <c r="JB276" s="79" t="n"/>
      <c r="JC276" s="79" t="n"/>
      <c r="JD276" s="79" t="n"/>
      <c r="JE276" s="79" t="n"/>
      <c r="JF276" s="79" t="n"/>
      <c r="JG276" s="79" t="n"/>
      <c r="JH276" s="79" t="n"/>
      <c r="JI276" s="79" t="n"/>
      <c r="JJ276" s="79" t="n"/>
      <c r="JK276" s="79" t="n"/>
      <c r="JL276" s="79" t="n"/>
      <c r="JM276" s="79" t="n"/>
      <c r="JN276" s="79" t="n"/>
      <c r="JO276" s="79" t="n"/>
      <c r="JP276" s="79" t="n"/>
      <c r="JQ276" s="79" t="n"/>
      <c r="JR276" s="79" t="n"/>
      <c r="JS276" s="79" t="n"/>
      <c r="JT276" s="79" t="n"/>
      <c r="JU276" s="79" t="n"/>
      <c r="JV276" s="79" t="n"/>
      <c r="JW276" s="79" t="n"/>
      <c r="JX276" s="79" t="n"/>
      <c r="JY276" s="79" t="n"/>
      <c r="JZ276" s="79" t="n"/>
      <c r="KA276" s="79" t="n"/>
      <c r="KB276" s="79" t="n"/>
      <c r="KC276" s="79" t="n"/>
      <c r="KD276" s="79" t="n"/>
      <c r="KE276" s="79" t="n"/>
      <c r="KF276" s="79" t="n"/>
      <c r="KG276" s="79" t="n"/>
      <c r="KH276" s="79" t="n"/>
      <c r="KI276" s="79" t="n"/>
      <c r="KJ276" s="79" t="n"/>
      <c r="KK276" s="79" t="n"/>
      <c r="KL276" s="79" t="n"/>
      <c r="KM276" s="79" t="n"/>
      <c r="KP276" s="78" t="n">
        <v>40</v>
      </c>
      <c r="KQ276" s="79" t="n"/>
      <c r="KR276" s="79" t="n"/>
      <c r="KS276" s="79" t="n"/>
      <c r="KT276" s="79" t="n"/>
      <c r="KU276" s="79" t="n"/>
      <c r="KV276" s="79" t="n"/>
      <c r="KW276" s="79" t="n"/>
      <c r="KX276" s="79" t="n"/>
      <c r="KY276" s="79" t="n"/>
      <c r="KZ276" s="79" t="n"/>
      <c r="LA276" s="79" t="n"/>
      <c r="LB276" s="79" t="n"/>
      <c r="LC276" s="79" t="n"/>
      <c r="LD276" s="79" t="n"/>
      <c r="LE276" s="79" t="n"/>
      <c r="LF276" s="79" t="n"/>
      <c r="LG276" s="79" t="n"/>
      <c r="LH276" s="79" t="n"/>
      <c r="LI276" s="79" t="n"/>
      <c r="LJ276" s="79" t="n"/>
      <c r="LK276" s="79" t="n"/>
      <c r="LL276" s="79" t="n"/>
      <c r="LM276" s="79" t="n"/>
      <c r="LN276" s="79" t="n"/>
      <c r="LO276" s="79" t="n"/>
      <c r="LP276" s="79" t="n"/>
      <c r="LQ276" s="79" t="n"/>
      <c r="LR276" s="79" t="n"/>
      <c r="LS276" s="79" t="n"/>
      <c r="LT276" s="79" t="n"/>
      <c r="LU276" s="79" t="n"/>
      <c r="LV276" s="79" t="n"/>
      <c r="LW276" s="79" t="n"/>
      <c r="LX276" s="79" t="n"/>
      <c r="LY276" s="79" t="n"/>
      <c r="LZ276" s="79" t="n"/>
      <c r="MA276" s="79" t="n"/>
      <c r="MB276" s="79" t="n"/>
      <c r="MC276" s="79" t="n"/>
      <c r="MD276" s="79" t="n"/>
      <c r="MG276" s="78" t="n">
        <v>40</v>
      </c>
      <c r="MH276" s="79" t="n"/>
      <c r="MI276" s="79" t="n"/>
      <c r="MJ276" s="79" t="n"/>
      <c r="MK276" s="79" t="n"/>
      <c r="ML276" s="79" t="n"/>
      <c r="MM276" s="79" t="n"/>
      <c r="MN276" s="79" t="n"/>
      <c r="MO276" s="79" t="n"/>
      <c r="MP276" s="79" t="n"/>
      <c r="MQ276" s="79" t="n"/>
      <c r="MR276" s="79" t="n"/>
      <c r="MS276" s="79" t="n"/>
      <c r="MT276" s="79" t="n"/>
      <c r="MU276" s="79" t="n"/>
      <c r="MV276" s="79" t="n"/>
      <c r="MW276" s="79" t="n"/>
      <c r="MX276" s="79" t="n"/>
      <c r="MY276" s="79" t="n"/>
      <c r="MZ276" s="79" t="n"/>
      <c r="NA276" s="79" t="n"/>
      <c r="NB276" s="79" t="n"/>
      <c r="NC276" s="79" t="n"/>
      <c r="ND276" s="79" t="n"/>
      <c r="NE276" s="79" t="n"/>
      <c r="NF276" s="79" t="n"/>
      <c r="NG276" s="79" t="n"/>
      <c r="NH276" s="79" t="n"/>
      <c r="NI276" s="79" t="n"/>
      <c r="NJ276" s="79" t="n"/>
      <c r="NK276" s="79" t="n"/>
      <c r="NL276" s="79" t="n"/>
      <c r="NM276" s="79" t="n"/>
      <c r="NN276" s="79" t="n"/>
      <c r="NO276" s="79" t="n"/>
      <c r="NP276" s="79" t="n"/>
      <c r="NQ276" s="79" t="n"/>
      <c r="NR276" s="79" t="n"/>
      <c r="NS276" s="79" t="n"/>
      <c r="NT276" s="79" t="n"/>
      <c r="NU276" s="79" t="n"/>
      <c r="NX276" s="78" t="n">
        <v>40</v>
      </c>
      <c r="NY276" s="79" t="n"/>
      <c r="NZ276" s="79" t="n"/>
      <c r="OA276" s="79" t="n"/>
      <c r="OB276" s="79" t="n"/>
      <c r="OC276" s="79" t="n"/>
      <c r="OD276" s="79" t="n"/>
      <c r="OE276" s="79" t="n"/>
      <c r="OF276" s="79" t="n"/>
      <c r="OG276" s="79" t="n"/>
      <c r="OH276" s="79" t="n"/>
      <c r="OI276" s="79" t="n"/>
      <c r="OJ276" s="79" t="n"/>
      <c r="OK276" s="79" t="n"/>
      <c r="OL276" s="79" t="n"/>
      <c r="OM276" s="79" t="n"/>
      <c r="ON276" s="79" t="n"/>
      <c r="OO276" s="79" t="n"/>
      <c r="OP276" s="79" t="n"/>
      <c r="OQ276" s="79" t="n"/>
      <c r="OR276" s="79" t="n"/>
      <c r="OS276" s="79" t="n"/>
      <c r="OT276" s="79" t="n"/>
      <c r="OU276" s="79" t="n"/>
      <c r="OV276" s="79" t="n"/>
      <c r="OW276" s="79" t="n"/>
      <c r="OX276" s="79" t="n"/>
      <c r="OY276" s="79" t="n"/>
      <c r="OZ276" s="79" t="n"/>
      <c r="PA276" s="79" t="n"/>
      <c r="PB276" s="79" t="n"/>
      <c r="PC276" s="79" t="n"/>
      <c r="PD276" s="79" t="n"/>
      <c r="PE276" s="79" t="n"/>
      <c r="PF276" s="79" t="n"/>
      <c r="PG276" s="79" t="n"/>
      <c r="PH276" s="79" t="n"/>
      <c r="PI276" s="79" t="n"/>
      <c r="PJ276" s="79" t="n"/>
      <c r="PK276" s="79" t="n"/>
      <c r="PL276" s="79" t="n"/>
      <c r="PO276" s="78" t="n">
        <v>40</v>
      </c>
      <c r="PP276" s="79" t="n"/>
      <c r="PQ276" s="79" t="n"/>
      <c r="PR276" s="79" t="n"/>
      <c r="PS276" s="79" t="n"/>
      <c r="PT276" s="79" t="n"/>
      <c r="PU276" s="79" t="n"/>
      <c r="PV276" s="79" t="n"/>
      <c r="PW276" s="79" t="n"/>
      <c r="PX276" s="79" t="n"/>
      <c r="PY276" s="79" t="n"/>
      <c r="PZ276" s="79" t="n"/>
      <c r="QA276" s="79" t="n"/>
      <c r="QB276" s="79" t="n"/>
      <c r="QC276" s="79" t="n"/>
      <c r="QD276" s="79" t="n"/>
      <c r="QE276" s="79" t="n"/>
      <c r="QF276" s="79" t="n"/>
      <c r="QG276" s="79" t="n"/>
      <c r="QH276" s="79" t="n"/>
      <c r="QI276" s="79" t="n"/>
      <c r="QJ276" s="79" t="n"/>
      <c r="QK276" s="79" t="n"/>
      <c r="QL276" s="79" t="n"/>
      <c r="QM276" s="79" t="n"/>
      <c r="QN276" s="79" t="n"/>
      <c r="QO276" s="79" t="n"/>
      <c r="QP276" s="79" t="n"/>
      <c r="QQ276" s="79" t="n"/>
      <c r="QR276" s="79" t="n"/>
      <c r="QS276" s="79" t="n"/>
      <c r="QT276" s="79" t="n"/>
      <c r="QU276" s="79" t="n"/>
      <c r="QV276" s="79" t="n"/>
      <c r="QW276" s="79" t="n"/>
      <c r="QX276" s="79" t="n"/>
      <c r="QY276" s="79" t="n"/>
      <c r="QZ276" s="79" t="n"/>
      <c r="RA276" s="79" t="n"/>
      <c r="RB276" s="79" t="n"/>
      <c r="RC276" s="79" t="n"/>
      <c r="RF276" s="78" t="n">
        <v>40</v>
      </c>
      <c r="RG276" s="79" t="n"/>
      <c r="RH276" s="79" t="n"/>
      <c r="RI276" s="79" t="n"/>
      <c r="RJ276" s="79" t="n"/>
      <c r="RK276" s="79" t="n"/>
      <c r="RL276" s="79" t="n"/>
      <c r="RM276" s="79" t="n"/>
      <c r="RN276" s="79" t="n"/>
      <c r="RO276" s="79" t="n"/>
      <c r="RP276" s="79" t="n"/>
      <c r="RQ276" s="79" t="n"/>
      <c r="RR276" s="79" t="n"/>
      <c r="RS276" s="79" t="n"/>
      <c r="RT276" s="79" t="n"/>
      <c r="RU276" s="79" t="n"/>
      <c r="RV276" s="79" t="n"/>
      <c r="RW276" s="79" t="n"/>
      <c r="RX276" s="79" t="n"/>
      <c r="RY276" s="79" t="n"/>
      <c r="RZ276" s="79" t="n"/>
      <c r="SA276" s="79" t="n"/>
      <c r="SB276" s="79" t="n"/>
      <c r="SC276" s="79" t="n"/>
      <c r="SD276" s="79" t="n"/>
      <c r="SE276" s="79" t="n"/>
      <c r="SF276" s="79" t="n"/>
      <c r="SG276" s="79" t="n"/>
      <c r="SH276" s="79" t="n"/>
      <c r="SI276" s="79" t="n"/>
      <c r="SJ276" s="79" t="n"/>
      <c r="SK276" s="79" t="n"/>
      <c r="SL276" s="79" t="n"/>
      <c r="SM276" s="79" t="n"/>
      <c r="SN276" s="79" t="n"/>
      <c r="SO276" s="79" t="n"/>
      <c r="SP276" s="79" t="n"/>
      <c r="SQ276" s="79" t="n"/>
      <c r="SR276" s="79" t="n"/>
      <c r="SS276" s="79" t="n"/>
      <c r="ST276" s="79" t="n"/>
      <c r="SW276" s="78" t="n">
        <v>40</v>
      </c>
      <c r="SX276" s="79" t="n"/>
      <c r="SY276" s="79" t="n"/>
      <c r="SZ276" s="79" t="n"/>
      <c r="TA276" s="79" t="n"/>
      <c r="TB276" s="79" t="n"/>
      <c r="TC276" s="79" t="n"/>
      <c r="TD276" s="79" t="n"/>
      <c r="TE276" s="79" t="n"/>
      <c r="TF276" s="79" t="n"/>
      <c r="TG276" s="79" t="n"/>
      <c r="TH276" s="79" t="n"/>
      <c r="TI276" s="79" t="n"/>
      <c r="TJ276" s="79" t="n"/>
      <c r="TK276" s="79" t="n"/>
      <c r="TL276" s="79" t="n"/>
      <c r="TM276" s="79" t="n"/>
      <c r="TN276" s="79" t="n"/>
      <c r="TO276" s="79" t="n"/>
      <c r="TP276" s="79" t="n"/>
      <c r="TQ276" s="79" t="n"/>
      <c r="TR276" s="79" t="n"/>
      <c r="TS276" s="79" t="n"/>
      <c r="TT276" s="79" t="n"/>
      <c r="TU276" s="79" t="n"/>
      <c r="TV276" s="79" t="n"/>
      <c r="TW276" s="79" t="n"/>
      <c r="TX276" s="79" t="n"/>
      <c r="TY276" s="79" t="n"/>
      <c r="TZ276" s="79" t="n"/>
      <c r="UA276" s="79" t="n"/>
      <c r="UB276" s="79" t="n"/>
      <c r="UC276" s="79" t="n"/>
      <c r="UD276" s="79" t="n"/>
      <c r="UE276" s="79" t="n"/>
      <c r="UF276" s="79" t="n"/>
      <c r="UG276" s="79" t="n"/>
      <c r="UH276" s="79" t="n"/>
      <c r="UI276" s="79" t="n"/>
      <c r="UJ276" s="79" t="n"/>
      <c r="UK276" s="79" t="n"/>
      <c r="UN276" s="78" t="n">
        <v>40</v>
      </c>
      <c r="UO276" s="79" t="n"/>
      <c r="UP276" s="79" t="n"/>
      <c r="UQ276" s="79" t="n"/>
      <c r="UR276" s="79" t="n"/>
      <c r="US276" s="79" t="n"/>
      <c r="UT276" s="79" t="n"/>
      <c r="UU276" s="79" t="n"/>
      <c r="UV276" s="79" t="n"/>
      <c r="UW276" s="79" t="n"/>
      <c r="UX276" s="79" t="n"/>
      <c r="UY276" s="79" t="n"/>
      <c r="UZ276" s="79" t="n"/>
      <c r="VA276" s="79" t="n"/>
      <c r="VB276" s="79" t="n"/>
      <c r="VC276" s="79" t="n"/>
      <c r="VD276" s="79" t="n"/>
      <c r="VE276" s="79" t="n"/>
      <c r="VF276" s="79" t="n"/>
      <c r="VG276" s="79" t="n"/>
      <c r="VH276" s="79" t="n"/>
      <c r="VI276" s="79" t="n"/>
      <c r="VJ276" s="79" t="n"/>
      <c r="VK276" s="79" t="n"/>
      <c r="VL276" s="79" t="n"/>
      <c r="VM276" s="79" t="n"/>
      <c r="VN276" s="79" t="n"/>
      <c r="VO276" s="79" t="n"/>
      <c r="VP276" s="79" t="n"/>
      <c r="VQ276" s="79" t="n"/>
      <c r="VR276" s="79" t="n"/>
      <c r="VS276" s="79" t="n"/>
      <c r="VT276" s="79" t="n"/>
      <c r="VU276" s="79" t="n"/>
      <c r="VV276" s="79" t="n"/>
      <c r="VW276" s="79" t="n"/>
      <c r="VX276" s="79" t="n"/>
      <c r="VY276" s="79" t="n"/>
      <c r="VZ276" s="79" t="n"/>
      <c r="WA276" s="79" t="n"/>
      <c r="WB276" s="79" t="n"/>
      <c r="WE276" s="78" t="n">
        <v>40</v>
      </c>
      <c r="WF276" s="79" t="n"/>
      <c r="WG276" s="79" t="n"/>
      <c r="WH276" s="79" t="n"/>
      <c r="WI276" s="79" t="n"/>
      <c r="WJ276" s="79" t="n"/>
      <c r="WK276" s="79" t="n"/>
      <c r="WL276" s="79" t="n"/>
      <c r="WM276" s="79" t="n"/>
      <c r="WN276" s="79" t="n"/>
      <c r="WO276" s="79" t="n"/>
      <c r="WP276" s="79" t="n"/>
      <c r="WQ276" s="79" t="n"/>
      <c r="WR276" s="79" t="n"/>
      <c r="WS276" s="79" t="n"/>
      <c r="WT276" s="79" t="n"/>
      <c r="WU276" s="79" t="n"/>
      <c r="WV276" s="79" t="n"/>
      <c r="WW276" s="79" t="n"/>
      <c r="WX276" s="79" t="n"/>
      <c r="WY276" s="79" t="n"/>
      <c r="WZ276" s="79" t="n"/>
      <c r="XA276" s="79" t="n"/>
      <c r="XB276" s="79" t="n"/>
      <c r="XC276" s="79" t="n"/>
      <c r="XD276" s="79" t="n"/>
      <c r="XE276" s="79" t="n"/>
      <c r="XF276" s="79" t="n"/>
      <c r="XG276" s="79" t="n"/>
      <c r="XH276" s="79" t="n"/>
      <c r="XI276" s="79" t="n"/>
      <c r="XJ276" s="79" t="n"/>
      <c r="XK276" s="79" t="n"/>
      <c r="XL276" s="79" t="n"/>
      <c r="XM276" s="79" t="n"/>
      <c r="XN276" s="79" t="n"/>
      <c r="XO276" s="79" t="n"/>
      <c r="XP276" s="79" t="n"/>
      <c r="XQ276" s="79" t="n"/>
      <c r="XR276" s="79" t="n"/>
      <c r="XS276" s="79" t="n"/>
      <c r="XV276" s="78" t="n">
        <v>40</v>
      </c>
      <c r="XW276" s="79" t="n"/>
      <c r="XX276" s="79" t="n"/>
      <c r="XY276" s="79" t="n"/>
      <c r="XZ276" s="79" t="n"/>
      <c r="YA276" s="79" t="n"/>
      <c r="YB276" s="79" t="n"/>
      <c r="YC276" s="79" t="n"/>
      <c r="YD276" s="79" t="n"/>
      <c r="YE276" s="79" t="n"/>
      <c r="YF276" s="79" t="n"/>
      <c r="YG276" s="79" t="n"/>
      <c r="YH276" s="79" t="n"/>
      <c r="YI276" s="79" t="n"/>
      <c r="YJ276" s="79" t="n"/>
      <c r="YK276" s="79" t="n"/>
      <c r="YL276" s="79" t="n"/>
      <c r="YM276" s="79" t="n"/>
      <c r="YN276" s="79" t="n"/>
      <c r="YO276" s="79" t="n"/>
      <c r="YP276" s="79" t="n"/>
      <c r="YQ276" s="79" t="n"/>
      <c r="YR276" s="79" t="n"/>
      <c r="YS276" s="79" t="n"/>
      <c r="YT276" s="79" t="n"/>
      <c r="YU276" s="79" t="n"/>
      <c r="YV276" s="79" t="n"/>
      <c r="YW276" s="79" t="n"/>
      <c r="YX276" s="79" t="n"/>
      <c r="YY276" s="79" t="n"/>
      <c r="YZ276" s="79" t="n"/>
      <c r="ZA276" s="79" t="n"/>
      <c r="ZB276" s="79" t="n"/>
      <c r="ZC276" s="79" t="n"/>
      <c r="ZD276" s="79" t="n"/>
      <c r="ZE276" s="79" t="n"/>
      <c r="ZF276" s="79" t="n"/>
      <c r="ZG276" s="79" t="n"/>
      <c r="ZH276" s="79" t="n"/>
      <c r="ZI276" s="79" t="n"/>
      <c r="ZJ276" s="79" t="n"/>
      <c r="ZM276" s="78" t="n">
        <v>40</v>
      </c>
      <c r="ZN276" s="79" t="n"/>
      <c r="ZO276" s="79" t="n"/>
      <c r="ZP276" s="79" t="n"/>
      <c r="ZQ276" s="79" t="n"/>
      <c r="ZR276" s="79" t="n"/>
      <c r="ZS276" s="79" t="n"/>
      <c r="ZT276" s="79" t="n"/>
      <c r="ZU276" s="79" t="n"/>
      <c r="ZV276" s="79" t="n"/>
      <c r="ZW276" s="79" t="n"/>
      <c r="ZX276" s="79" t="n"/>
      <c r="ZY276" s="79" t="n"/>
      <c r="ZZ276" s="79" t="n"/>
      <c r="AAA276" s="79" t="n"/>
      <c r="AAB276" s="79" t="n"/>
      <c r="AAC276" s="79" t="n"/>
      <c r="AAD276" s="79" t="n"/>
      <c r="AAE276" s="79" t="n"/>
      <c r="AAF276" s="79" t="n"/>
      <c r="AAG276" s="79" t="n"/>
      <c r="AAH276" s="79" t="n"/>
      <c r="AAI276" s="79" t="n"/>
      <c r="AAJ276" s="79" t="n"/>
      <c r="AAK276" s="79" t="n"/>
      <c r="AAL276" s="79" t="n"/>
      <c r="AAM276" s="79" t="n"/>
      <c r="AAN276" s="79" t="n"/>
      <c r="AAO276" s="79" t="n"/>
      <c r="AAP276" s="79" t="n"/>
      <c r="AAQ276" s="79" t="n"/>
      <c r="AAR276" s="79" t="n"/>
      <c r="AAS276" s="79" t="n"/>
      <c r="AAT276" s="79" t="n"/>
      <c r="AAU276" s="79" t="n"/>
      <c r="AAV276" s="79" t="n"/>
      <c r="AAW276" s="79" t="n"/>
      <c r="AAX276" s="79" t="n"/>
      <c r="AAY276" s="79" t="n"/>
      <c r="AAZ276" s="79" t="n"/>
      <c r="ABA276" s="79" t="n"/>
      <c r="ABD276" s="78" t="n">
        <v>40</v>
      </c>
      <c r="ABE276" s="79" t="n"/>
      <c r="ABF276" s="79" t="n"/>
      <c r="ABG276" s="79" t="n"/>
      <c r="ABH276" s="79" t="n"/>
      <c r="ABI276" s="79" t="n"/>
      <c r="ABJ276" s="79" t="n"/>
      <c r="ABK276" s="79" t="n"/>
      <c r="ABL276" s="79" t="n"/>
      <c r="ABM276" s="79" t="n"/>
      <c r="ABN276" s="79" t="n"/>
      <c r="ABO276" s="79" t="n"/>
      <c r="ABP276" s="79" t="n"/>
      <c r="ABQ276" s="79" t="n"/>
      <c r="ABR276" s="79" t="n"/>
      <c r="ABS276" s="79" t="n"/>
      <c r="ABT276" s="79" t="n"/>
      <c r="ABU276" s="79" t="n"/>
      <c r="ABV276" s="79" t="n"/>
      <c r="ABW276" s="79" t="n"/>
      <c r="ABX276" s="79" t="n"/>
      <c r="ABY276" s="79" t="n"/>
      <c r="ABZ276" s="79" t="n"/>
      <c r="ACA276" s="79" t="n"/>
      <c r="ACB276" s="79" t="n"/>
      <c r="ACC276" s="79" t="n"/>
      <c r="ACD276" s="79" t="n"/>
      <c r="ACE276" s="79" t="n"/>
      <c r="ACF276" s="79" t="n"/>
      <c r="ACG276" s="79" t="n"/>
      <c r="ACH276" s="79" t="n"/>
      <c r="ACI276" s="79" t="n"/>
      <c r="ACJ276" s="79" t="n"/>
      <c r="ACK276" s="79" t="n"/>
      <c r="ACL276" s="79" t="n"/>
      <c r="ACM276" s="79" t="n"/>
      <c r="ACN276" s="79" t="n"/>
      <c r="ACO276" s="79" t="n"/>
      <c r="ACP276" s="79" t="n"/>
      <c r="ACQ276" s="79" t="n"/>
      <c r="ACR276" s="79" t="n"/>
      <c r="ACU276" s="78" t="n">
        <v>40</v>
      </c>
      <c r="ACV276" s="79" t="n"/>
      <c r="ACW276" s="79" t="n"/>
      <c r="ACX276" s="79" t="n"/>
      <c r="ACY276" s="79" t="n"/>
      <c r="ACZ276" s="79" t="n"/>
      <c r="ADA276" s="79" t="n"/>
      <c r="ADB276" s="79" t="n"/>
      <c r="ADC276" s="79" t="n"/>
      <c r="ADD276" s="79" t="n"/>
      <c r="ADE276" s="79" t="n"/>
      <c r="ADF276" s="79" t="n"/>
      <c r="ADG276" s="79" t="n"/>
      <c r="ADH276" s="79" t="n"/>
      <c r="ADI276" s="79" t="n"/>
      <c r="ADJ276" s="79" t="n"/>
      <c r="ADK276" s="79" t="n"/>
      <c r="ADL276" s="79" t="n"/>
      <c r="ADM276" s="79" t="n"/>
      <c r="ADN276" s="79" t="n"/>
      <c r="ADO276" s="79" t="n"/>
      <c r="ADP276" s="79" t="n"/>
      <c r="ADQ276" s="79" t="n"/>
      <c r="ADR276" s="79" t="n"/>
      <c r="ADS276" s="79" t="n"/>
      <c r="ADT276" s="79" t="n"/>
      <c r="ADU276" s="79" t="n"/>
      <c r="ADV276" s="79" t="n"/>
      <c r="ADW276" s="79" t="n"/>
      <c r="ADX276" s="79" t="n"/>
      <c r="ADY276" s="79" t="n"/>
      <c r="ADZ276" s="79" t="n"/>
      <c r="AEA276" s="79" t="n"/>
      <c r="AEB276" s="79" t="n"/>
      <c r="AEC276" s="79" t="n"/>
      <c r="AED276" s="79" t="n"/>
      <c r="AEE276" s="79" t="n"/>
      <c r="AEF276" s="79" t="n"/>
      <c r="AEG276" s="79" t="n"/>
      <c r="AEH276" s="79" t="n"/>
      <c r="AEI276" s="79" t="n"/>
      <c r="AEL276" s="78" t="n">
        <v>40</v>
      </c>
      <c r="AEM276" s="79" t="n"/>
      <c r="AEN276" s="79" t="n"/>
      <c r="AEO276" s="79" t="n"/>
      <c r="AEP276" s="79" t="n"/>
      <c r="AEQ276" s="79" t="n"/>
      <c r="AER276" s="79" t="n"/>
      <c r="AES276" s="79" t="n"/>
      <c r="AET276" s="79" t="n"/>
      <c r="AEU276" s="79" t="n"/>
      <c r="AEV276" s="79" t="n"/>
      <c r="AEW276" s="79" t="n"/>
      <c r="AEX276" s="79" t="n"/>
      <c r="AEY276" s="79" t="n"/>
      <c r="AEZ276" s="79" t="n"/>
      <c r="AFA276" s="79" t="n"/>
      <c r="AFB276" s="79" t="n"/>
      <c r="AFC276" s="79" t="n"/>
      <c r="AFD276" s="79" t="n"/>
      <c r="AFE276" s="79" t="n"/>
      <c r="AFF276" s="79" t="n"/>
      <c r="AFG276" s="79" t="n"/>
      <c r="AFH276" s="79" t="n"/>
      <c r="AFI276" s="79" t="n"/>
      <c r="AFJ276" s="79" t="n"/>
      <c r="AFK276" s="79" t="n"/>
      <c r="AFL276" s="79" t="n"/>
      <c r="AFM276" s="79" t="n"/>
      <c r="AFN276" s="79" t="n"/>
      <c r="AFO276" s="79" t="n"/>
      <c r="AFP276" s="79" t="n"/>
      <c r="AFQ276" s="79" t="n"/>
      <c r="AFR276" s="79" t="n"/>
      <c r="AFS276" s="79" t="n"/>
      <c r="AFT276" s="79" t="n"/>
      <c r="AFU276" s="79" t="n"/>
      <c r="AFV276" s="79" t="n"/>
      <c r="AFW276" s="79" t="n"/>
      <c r="AFX276" s="79" t="n"/>
      <c r="AFY276" s="79" t="n"/>
      <c r="AFZ276" s="79" t="n"/>
    </row>
    <row r="279">
      <c r="B279" s="87" t="inlineStr">
        <is>
          <t>Matrice 7: STOCK NBV PERFORMING (dopo ECL)</t>
        </is>
      </c>
      <c r="AS279" s="87" t="inlineStr">
        <is>
          <t>Matrice 7: STOCK NBV PERFORMING (dopo ECL)</t>
        </is>
      </c>
      <c r="CJ279" s="87" t="inlineStr">
        <is>
          <t>Matrice 7: STOCK NBV PERFORMING (dopo ECL)</t>
        </is>
      </c>
      <c r="EA279" s="87" t="inlineStr">
        <is>
          <t>Matrice 7: STOCK NBV PERFORMING (dopo ECL)</t>
        </is>
      </c>
      <c r="FR279" s="87" t="inlineStr">
        <is>
          <t>Matrice 7: STOCK NBV PERFORMING (dopo ECL)</t>
        </is>
      </c>
      <c r="HI279" s="87" t="inlineStr">
        <is>
          <t>Matrice 7: STOCK NBV PERFORMING (dopo ECL)</t>
        </is>
      </c>
      <c r="IZ279" s="87" t="inlineStr">
        <is>
          <t>Matrice 7: STOCK NBV PERFORMING (dopo ECL)</t>
        </is>
      </c>
      <c r="KQ279" s="87" t="inlineStr">
        <is>
          <t>Matrice 7: STOCK NBV PERFORMING (dopo ECL)</t>
        </is>
      </c>
      <c r="MH279" s="87" t="inlineStr">
        <is>
          <t>Matrice 7: STOCK NBV PERFORMING (dopo ECL)</t>
        </is>
      </c>
      <c r="NY279" s="87" t="inlineStr">
        <is>
          <t>Matrice 7: STOCK NBV PERFORMING (dopo ECL)</t>
        </is>
      </c>
      <c r="PP279" s="87" t="inlineStr">
        <is>
          <t>Matrice 7: STOCK NBV PERFORMING (dopo ECL)</t>
        </is>
      </c>
      <c r="RG279" s="87" t="inlineStr">
        <is>
          <t>Matrice 7: STOCK NBV PERFORMING (dopo ECL)</t>
        </is>
      </c>
      <c r="SX279" s="87" t="inlineStr">
        <is>
          <t>Matrice 7: STOCK NBV PERFORMING (dopo ECL)</t>
        </is>
      </c>
      <c r="UO279" s="87" t="inlineStr">
        <is>
          <t>Matrice 7: STOCK NBV PERFORMING (dopo ECL)</t>
        </is>
      </c>
      <c r="WF279" s="87" t="inlineStr">
        <is>
          <t>Matrice 7: STOCK NBV PERFORMING (dopo ECL)</t>
        </is>
      </c>
      <c r="XW279" s="87" t="inlineStr">
        <is>
          <t>Matrice 7: STOCK NBV PERFORMING (dopo ECL)</t>
        </is>
      </c>
      <c r="ZN279" s="87" t="inlineStr">
        <is>
          <t>Matrice 7: STOCK NBV PERFORMING (dopo ECL)</t>
        </is>
      </c>
      <c r="ABE279" s="87" t="inlineStr">
        <is>
          <t>Matrice 7: STOCK NBV PERFORMING (dopo ECL)</t>
        </is>
      </c>
      <c r="ACV279" s="87" t="inlineStr">
        <is>
          <t>Matrice 7: STOCK NBV PERFORMING (dopo ECL)</t>
        </is>
      </c>
      <c r="AEM279" s="87" t="inlineStr">
        <is>
          <t>Matrice 7: STOCK NBV PERFORMING (dopo ECL)</t>
        </is>
      </c>
    </row>
    <row r="281">
      <c r="A281" s="84" t="inlineStr">
        <is>
          <t>ANNI</t>
        </is>
      </c>
      <c r="B281" s="84" t="inlineStr">
        <is>
          <t>Anno 1</t>
        </is>
      </c>
      <c r="C281" s="81" t="n"/>
      <c r="D281" s="81" t="n"/>
      <c r="E281" s="82" t="n"/>
      <c r="F281" s="84" t="inlineStr">
        <is>
          <t>Anno 2</t>
        </is>
      </c>
      <c r="G281" s="81" t="n"/>
      <c r="H281" s="81" t="n"/>
      <c r="I281" s="82" t="n"/>
      <c r="J281" s="84" t="inlineStr">
        <is>
          <t>Anno 3</t>
        </is>
      </c>
      <c r="K281" s="81" t="n"/>
      <c r="L281" s="81" t="n"/>
      <c r="M281" s="82" t="n"/>
      <c r="N281" s="84" t="inlineStr">
        <is>
          <t>Anno 4</t>
        </is>
      </c>
      <c r="O281" s="81" t="n"/>
      <c r="P281" s="81" t="n"/>
      <c r="Q281" s="82" t="n"/>
      <c r="R281" s="84" t="inlineStr">
        <is>
          <t>Anno 5</t>
        </is>
      </c>
      <c r="S281" s="81" t="n"/>
      <c r="T281" s="81" t="n"/>
      <c r="U281" s="82" t="n"/>
      <c r="V281" s="84" t="inlineStr">
        <is>
          <t>Anno 6</t>
        </is>
      </c>
      <c r="W281" s="81" t="n"/>
      <c r="X281" s="81" t="n"/>
      <c r="Y281" s="82" t="n"/>
      <c r="Z281" s="84" t="inlineStr">
        <is>
          <t>Anno 7</t>
        </is>
      </c>
      <c r="AA281" s="81" t="n"/>
      <c r="AB281" s="81" t="n"/>
      <c r="AC281" s="82" t="n"/>
      <c r="AD281" s="84" t="inlineStr">
        <is>
          <t>Anno 8</t>
        </is>
      </c>
      <c r="AE281" s="81" t="n"/>
      <c r="AF281" s="81" t="n"/>
      <c r="AG281" s="82" t="n"/>
      <c r="AH281" s="84" t="inlineStr">
        <is>
          <t>Anno 9</t>
        </is>
      </c>
      <c r="AI281" s="81" t="n"/>
      <c r="AJ281" s="81" t="n"/>
      <c r="AK281" s="82" t="n"/>
      <c r="AL281" s="84" t="inlineStr">
        <is>
          <t>Anno 10</t>
        </is>
      </c>
      <c r="AM281" s="81" t="n"/>
      <c r="AN281" s="81" t="n"/>
      <c r="AO281" s="82" t="n"/>
      <c r="AR281" s="84" t="inlineStr">
        <is>
          <t>ANNI</t>
        </is>
      </c>
      <c r="AS281" s="84" t="inlineStr">
        <is>
          <t>Anno 1</t>
        </is>
      </c>
      <c r="AT281" s="81" t="n"/>
      <c r="AU281" s="81" t="n"/>
      <c r="AV281" s="82" t="n"/>
      <c r="AW281" s="84" t="inlineStr">
        <is>
          <t>Anno 2</t>
        </is>
      </c>
      <c r="AX281" s="81" t="n"/>
      <c r="AY281" s="81" t="n"/>
      <c r="AZ281" s="82" t="n"/>
      <c r="BA281" s="84" t="inlineStr">
        <is>
          <t>Anno 3</t>
        </is>
      </c>
      <c r="BB281" s="81" t="n"/>
      <c r="BC281" s="81" t="n"/>
      <c r="BD281" s="82" t="n"/>
      <c r="BE281" s="84" t="inlineStr">
        <is>
          <t>Anno 4</t>
        </is>
      </c>
      <c r="BF281" s="81" t="n"/>
      <c r="BG281" s="81" t="n"/>
      <c r="BH281" s="82" t="n"/>
      <c r="BI281" s="84" t="inlineStr">
        <is>
          <t>Anno 5</t>
        </is>
      </c>
      <c r="BJ281" s="81" t="n"/>
      <c r="BK281" s="81" t="n"/>
      <c r="BL281" s="82" t="n"/>
      <c r="BM281" s="84" t="inlineStr">
        <is>
          <t>Anno 6</t>
        </is>
      </c>
      <c r="BN281" s="81" t="n"/>
      <c r="BO281" s="81" t="n"/>
      <c r="BP281" s="82" t="n"/>
      <c r="BQ281" s="84" t="inlineStr">
        <is>
          <t>Anno 7</t>
        </is>
      </c>
      <c r="BR281" s="81" t="n"/>
      <c r="BS281" s="81" t="n"/>
      <c r="BT281" s="82" t="n"/>
      <c r="BU281" s="84" t="inlineStr">
        <is>
          <t>Anno 8</t>
        </is>
      </c>
      <c r="BV281" s="81" t="n"/>
      <c r="BW281" s="81" t="n"/>
      <c r="BX281" s="82" t="n"/>
      <c r="BY281" s="84" t="inlineStr">
        <is>
          <t>Anno 9</t>
        </is>
      </c>
      <c r="BZ281" s="81" t="n"/>
      <c r="CA281" s="81" t="n"/>
      <c r="CB281" s="82" t="n"/>
      <c r="CC281" s="84" t="inlineStr">
        <is>
          <t>Anno 10</t>
        </is>
      </c>
      <c r="CD281" s="81" t="n"/>
      <c r="CE281" s="81" t="n"/>
      <c r="CF281" s="82" t="n"/>
      <c r="CI281" s="84" t="inlineStr">
        <is>
          <t>ANNI</t>
        </is>
      </c>
      <c r="CJ281" s="84" t="inlineStr">
        <is>
          <t>Anno 1</t>
        </is>
      </c>
      <c r="CK281" s="81" t="n"/>
      <c r="CL281" s="81" t="n"/>
      <c r="CM281" s="82" t="n"/>
      <c r="CN281" s="84" t="inlineStr">
        <is>
          <t>Anno 2</t>
        </is>
      </c>
      <c r="CO281" s="81" t="n"/>
      <c r="CP281" s="81" t="n"/>
      <c r="CQ281" s="82" t="n"/>
      <c r="CR281" s="84" t="inlineStr">
        <is>
          <t>Anno 3</t>
        </is>
      </c>
      <c r="CS281" s="81" t="n"/>
      <c r="CT281" s="81" t="n"/>
      <c r="CU281" s="82" t="n"/>
      <c r="CV281" s="84" t="inlineStr">
        <is>
          <t>Anno 4</t>
        </is>
      </c>
      <c r="CW281" s="81" t="n"/>
      <c r="CX281" s="81" t="n"/>
      <c r="CY281" s="82" t="n"/>
      <c r="CZ281" s="84" t="inlineStr">
        <is>
          <t>Anno 5</t>
        </is>
      </c>
      <c r="DA281" s="81" t="n"/>
      <c r="DB281" s="81" t="n"/>
      <c r="DC281" s="82" t="n"/>
      <c r="DD281" s="84" t="inlineStr">
        <is>
          <t>Anno 6</t>
        </is>
      </c>
      <c r="DE281" s="81" t="n"/>
      <c r="DF281" s="81" t="n"/>
      <c r="DG281" s="82" t="n"/>
      <c r="DH281" s="84" t="inlineStr">
        <is>
          <t>Anno 7</t>
        </is>
      </c>
      <c r="DI281" s="81" t="n"/>
      <c r="DJ281" s="81" t="n"/>
      <c r="DK281" s="82" t="n"/>
      <c r="DL281" s="84" t="inlineStr">
        <is>
          <t>Anno 8</t>
        </is>
      </c>
      <c r="DM281" s="81" t="n"/>
      <c r="DN281" s="81" t="n"/>
      <c r="DO281" s="82" t="n"/>
      <c r="DP281" s="84" t="inlineStr">
        <is>
          <t>Anno 9</t>
        </is>
      </c>
      <c r="DQ281" s="81" t="n"/>
      <c r="DR281" s="81" t="n"/>
      <c r="DS281" s="82" t="n"/>
      <c r="DT281" s="84" t="inlineStr">
        <is>
          <t>Anno 10</t>
        </is>
      </c>
      <c r="DU281" s="81" t="n"/>
      <c r="DV281" s="81" t="n"/>
      <c r="DW281" s="82" t="n"/>
      <c r="DZ281" s="84" t="inlineStr">
        <is>
          <t>ANNI</t>
        </is>
      </c>
      <c r="EA281" s="84" t="inlineStr">
        <is>
          <t>Anno 1</t>
        </is>
      </c>
      <c r="EB281" s="81" t="n"/>
      <c r="EC281" s="81" t="n"/>
      <c r="ED281" s="82" t="n"/>
      <c r="EE281" s="84" t="inlineStr">
        <is>
          <t>Anno 2</t>
        </is>
      </c>
      <c r="EF281" s="81" t="n"/>
      <c r="EG281" s="81" t="n"/>
      <c r="EH281" s="82" t="n"/>
      <c r="EI281" s="84" t="inlineStr">
        <is>
          <t>Anno 3</t>
        </is>
      </c>
      <c r="EJ281" s="81" t="n"/>
      <c r="EK281" s="81" t="n"/>
      <c r="EL281" s="82" t="n"/>
      <c r="EM281" s="84" t="inlineStr">
        <is>
          <t>Anno 4</t>
        </is>
      </c>
      <c r="EN281" s="81" t="n"/>
      <c r="EO281" s="81" t="n"/>
      <c r="EP281" s="82" t="n"/>
      <c r="EQ281" s="84" t="inlineStr">
        <is>
          <t>Anno 5</t>
        </is>
      </c>
      <c r="ER281" s="81" t="n"/>
      <c r="ES281" s="81" t="n"/>
      <c r="ET281" s="82" t="n"/>
      <c r="EU281" s="84" t="inlineStr">
        <is>
          <t>Anno 6</t>
        </is>
      </c>
      <c r="EV281" s="81" t="n"/>
      <c r="EW281" s="81" t="n"/>
      <c r="EX281" s="82" t="n"/>
      <c r="EY281" s="84" t="inlineStr">
        <is>
          <t>Anno 7</t>
        </is>
      </c>
      <c r="EZ281" s="81" t="n"/>
      <c r="FA281" s="81" t="n"/>
      <c r="FB281" s="82" t="n"/>
      <c r="FC281" s="84" t="inlineStr">
        <is>
          <t>Anno 8</t>
        </is>
      </c>
      <c r="FD281" s="81" t="n"/>
      <c r="FE281" s="81" t="n"/>
      <c r="FF281" s="82" t="n"/>
      <c r="FG281" s="84" t="inlineStr">
        <is>
          <t>Anno 9</t>
        </is>
      </c>
      <c r="FH281" s="81" t="n"/>
      <c r="FI281" s="81" t="n"/>
      <c r="FJ281" s="82" t="n"/>
      <c r="FK281" s="84" t="inlineStr">
        <is>
          <t>Anno 10</t>
        </is>
      </c>
      <c r="FL281" s="81" t="n"/>
      <c r="FM281" s="81" t="n"/>
      <c r="FN281" s="82" t="n"/>
      <c r="FQ281" s="84" t="inlineStr">
        <is>
          <t>ANNI</t>
        </is>
      </c>
      <c r="FR281" s="84" t="inlineStr">
        <is>
          <t>Anno 1</t>
        </is>
      </c>
      <c r="FS281" s="81" t="n"/>
      <c r="FT281" s="81" t="n"/>
      <c r="FU281" s="82" t="n"/>
      <c r="FV281" s="84" t="inlineStr">
        <is>
          <t>Anno 2</t>
        </is>
      </c>
      <c r="FW281" s="81" t="n"/>
      <c r="FX281" s="81" t="n"/>
      <c r="FY281" s="82" t="n"/>
      <c r="FZ281" s="84" t="inlineStr">
        <is>
          <t>Anno 3</t>
        </is>
      </c>
      <c r="GA281" s="81" t="n"/>
      <c r="GB281" s="81" t="n"/>
      <c r="GC281" s="82" t="n"/>
      <c r="GD281" s="84" t="inlineStr">
        <is>
          <t>Anno 4</t>
        </is>
      </c>
      <c r="GE281" s="81" t="n"/>
      <c r="GF281" s="81" t="n"/>
      <c r="GG281" s="82" t="n"/>
      <c r="GH281" s="84" t="inlineStr">
        <is>
          <t>Anno 5</t>
        </is>
      </c>
      <c r="GI281" s="81" t="n"/>
      <c r="GJ281" s="81" t="n"/>
      <c r="GK281" s="82" t="n"/>
      <c r="GL281" s="84" t="inlineStr">
        <is>
          <t>Anno 6</t>
        </is>
      </c>
      <c r="GM281" s="81" t="n"/>
      <c r="GN281" s="81" t="n"/>
      <c r="GO281" s="82" t="n"/>
      <c r="GP281" s="84" t="inlineStr">
        <is>
          <t>Anno 7</t>
        </is>
      </c>
      <c r="GQ281" s="81" t="n"/>
      <c r="GR281" s="81" t="n"/>
      <c r="GS281" s="82" t="n"/>
      <c r="GT281" s="84" t="inlineStr">
        <is>
          <t>Anno 8</t>
        </is>
      </c>
      <c r="GU281" s="81" t="n"/>
      <c r="GV281" s="81" t="n"/>
      <c r="GW281" s="82" t="n"/>
      <c r="GX281" s="84" t="inlineStr">
        <is>
          <t>Anno 9</t>
        </is>
      </c>
      <c r="GY281" s="81" t="n"/>
      <c r="GZ281" s="81" t="n"/>
      <c r="HA281" s="82" t="n"/>
      <c r="HB281" s="84" t="inlineStr">
        <is>
          <t>Anno 10</t>
        </is>
      </c>
      <c r="HC281" s="81" t="n"/>
      <c r="HD281" s="81" t="n"/>
      <c r="HE281" s="82" t="n"/>
      <c r="HH281" s="84" t="inlineStr">
        <is>
          <t>ANNI</t>
        </is>
      </c>
      <c r="HI281" s="84" t="inlineStr">
        <is>
          <t>Anno 1</t>
        </is>
      </c>
      <c r="HJ281" s="81" t="n"/>
      <c r="HK281" s="81" t="n"/>
      <c r="HL281" s="82" t="n"/>
      <c r="HM281" s="84" t="inlineStr">
        <is>
          <t>Anno 2</t>
        </is>
      </c>
      <c r="HN281" s="81" t="n"/>
      <c r="HO281" s="81" t="n"/>
      <c r="HP281" s="82" t="n"/>
      <c r="HQ281" s="84" t="inlineStr">
        <is>
          <t>Anno 3</t>
        </is>
      </c>
      <c r="HR281" s="81" t="n"/>
      <c r="HS281" s="81" t="n"/>
      <c r="HT281" s="82" t="n"/>
      <c r="HU281" s="84" t="inlineStr">
        <is>
          <t>Anno 4</t>
        </is>
      </c>
      <c r="HV281" s="81" t="n"/>
      <c r="HW281" s="81" t="n"/>
      <c r="HX281" s="82" t="n"/>
      <c r="HY281" s="84" t="inlineStr">
        <is>
          <t>Anno 5</t>
        </is>
      </c>
      <c r="HZ281" s="81" t="n"/>
      <c r="IA281" s="81" t="n"/>
      <c r="IB281" s="82" t="n"/>
      <c r="IC281" s="84" t="inlineStr">
        <is>
          <t>Anno 6</t>
        </is>
      </c>
      <c r="ID281" s="81" t="n"/>
      <c r="IE281" s="81" t="n"/>
      <c r="IF281" s="82" t="n"/>
      <c r="IG281" s="84" t="inlineStr">
        <is>
          <t>Anno 7</t>
        </is>
      </c>
      <c r="IH281" s="81" t="n"/>
      <c r="II281" s="81" t="n"/>
      <c r="IJ281" s="82" t="n"/>
      <c r="IK281" s="84" t="inlineStr">
        <is>
          <t>Anno 8</t>
        </is>
      </c>
      <c r="IL281" s="81" t="n"/>
      <c r="IM281" s="81" t="n"/>
      <c r="IN281" s="82" t="n"/>
      <c r="IO281" s="84" t="inlineStr">
        <is>
          <t>Anno 9</t>
        </is>
      </c>
      <c r="IP281" s="81" t="n"/>
      <c r="IQ281" s="81" t="n"/>
      <c r="IR281" s="82" t="n"/>
      <c r="IS281" s="84" t="inlineStr">
        <is>
          <t>Anno 10</t>
        </is>
      </c>
      <c r="IT281" s="81" t="n"/>
      <c r="IU281" s="81" t="n"/>
      <c r="IV281" s="82" t="n"/>
      <c r="IY281" s="84" t="inlineStr">
        <is>
          <t>ANNI</t>
        </is>
      </c>
      <c r="IZ281" s="84" t="inlineStr">
        <is>
          <t>Anno 1</t>
        </is>
      </c>
      <c r="JA281" s="81" t="n"/>
      <c r="JB281" s="81" t="n"/>
      <c r="JC281" s="82" t="n"/>
      <c r="JD281" s="84" t="inlineStr">
        <is>
          <t>Anno 2</t>
        </is>
      </c>
      <c r="JE281" s="81" t="n"/>
      <c r="JF281" s="81" t="n"/>
      <c r="JG281" s="82" t="n"/>
      <c r="JH281" s="84" t="inlineStr">
        <is>
          <t>Anno 3</t>
        </is>
      </c>
      <c r="JI281" s="81" t="n"/>
      <c r="JJ281" s="81" t="n"/>
      <c r="JK281" s="82" t="n"/>
      <c r="JL281" s="84" t="inlineStr">
        <is>
          <t>Anno 4</t>
        </is>
      </c>
      <c r="JM281" s="81" t="n"/>
      <c r="JN281" s="81" t="n"/>
      <c r="JO281" s="82" t="n"/>
      <c r="JP281" s="84" t="inlineStr">
        <is>
          <t>Anno 5</t>
        </is>
      </c>
      <c r="JQ281" s="81" t="n"/>
      <c r="JR281" s="81" t="n"/>
      <c r="JS281" s="82" t="n"/>
      <c r="JT281" s="84" t="inlineStr">
        <is>
          <t>Anno 6</t>
        </is>
      </c>
      <c r="JU281" s="81" t="n"/>
      <c r="JV281" s="81" t="n"/>
      <c r="JW281" s="82" t="n"/>
      <c r="JX281" s="84" t="inlineStr">
        <is>
          <t>Anno 7</t>
        </is>
      </c>
      <c r="JY281" s="81" t="n"/>
      <c r="JZ281" s="81" t="n"/>
      <c r="KA281" s="82" t="n"/>
      <c r="KB281" s="84" t="inlineStr">
        <is>
          <t>Anno 8</t>
        </is>
      </c>
      <c r="KC281" s="81" t="n"/>
      <c r="KD281" s="81" t="n"/>
      <c r="KE281" s="82" t="n"/>
      <c r="KF281" s="84" t="inlineStr">
        <is>
          <t>Anno 9</t>
        </is>
      </c>
      <c r="KG281" s="81" t="n"/>
      <c r="KH281" s="81" t="n"/>
      <c r="KI281" s="82" t="n"/>
      <c r="KJ281" s="84" t="inlineStr">
        <is>
          <t>Anno 10</t>
        </is>
      </c>
      <c r="KK281" s="81" t="n"/>
      <c r="KL281" s="81" t="n"/>
      <c r="KM281" s="82" t="n"/>
      <c r="KP281" s="84" t="inlineStr">
        <is>
          <t>ANNI</t>
        </is>
      </c>
      <c r="KQ281" s="84" t="inlineStr">
        <is>
          <t>Anno 1</t>
        </is>
      </c>
      <c r="KR281" s="81" t="n"/>
      <c r="KS281" s="81" t="n"/>
      <c r="KT281" s="82" t="n"/>
      <c r="KU281" s="84" t="inlineStr">
        <is>
          <t>Anno 2</t>
        </is>
      </c>
      <c r="KV281" s="81" t="n"/>
      <c r="KW281" s="81" t="n"/>
      <c r="KX281" s="82" t="n"/>
      <c r="KY281" s="84" t="inlineStr">
        <is>
          <t>Anno 3</t>
        </is>
      </c>
      <c r="KZ281" s="81" t="n"/>
      <c r="LA281" s="81" t="n"/>
      <c r="LB281" s="82" t="n"/>
      <c r="LC281" s="84" t="inlineStr">
        <is>
          <t>Anno 4</t>
        </is>
      </c>
      <c r="LD281" s="81" t="n"/>
      <c r="LE281" s="81" t="n"/>
      <c r="LF281" s="82" t="n"/>
      <c r="LG281" s="84" t="inlineStr">
        <is>
          <t>Anno 5</t>
        </is>
      </c>
      <c r="LH281" s="81" t="n"/>
      <c r="LI281" s="81" t="n"/>
      <c r="LJ281" s="82" t="n"/>
      <c r="LK281" s="84" t="inlineStr">
        <is>
          <t>Anno 6</t>
        </is>
      </c>
      <c r="LL281" s="81" t="n"/>
      <c r="LM281" s="81" t="n"/>
      <c r="LN281" s="82" t="n"/>
      <c r="LO281" s="84" t="inlineStr">
        <is>
          <t>Anno 7</t>
        </is>
      </c>
      <c r="LP281" s="81" t="n"/>
      <c r="LQ281" s="81" t="n"/>
      <c r="LR281" s="82" t="n"/>
      <c r="LS281" s="84" t="inlineStr">
        <is>
          <t>Anno 8</t>
        </is>
      </c>
      <c r="LT281" s="81" t="n"/>
      <c r="LU281" s="81" t="n"/>
      <c r="LV281" s="82" t="n"/>
      <c r="LW281" s="84" t="inlineStr">
        <is>
          <t>Anno 9</t>
        </is>
      </c>
      <c r="LX281" s="81" t="n"/>
      <c r="LY281" s="81" t="n"/>
      <c r="LZ281" s="82" t="n"/>
      <c r="MA281" s="84" t="inlineStr">
        <is>
          <t>Anno 10</t>
        </is>
      </c>
      <c r="MB281" s="81" t="n"/>
      <c r="MC281" s="81" t="n"/>
      <c r="MD281" s="82" t="n"/>
      <c r="MG281" s="84" t="inlineStr">
        <is>
          <t>ANNI</t>
        </is>
      </c>
      <c r="MH281" s="84" t="inlineStr">
        <is>
          <t>Anno 1</t>
        </is>
      </c>
      <c r="MI281" s="81" t="n"/>
      <c r="MJ281" s="81" t="n"/>
      <c r="MK281" s="82" t="n"/>
      <c r="ML281" s="84" t="inlineStr">
        <is>
          <t>Anno 2</t>
        </is>
      </c>
      <c r="MM281" s="81" t="n"/>
      <c r="MN281" s="81" t="n"/>
      <c r="MO281" s="82" t="n"/>
      <c r="MP281" s="84" t="inlineStr">
        <is>
          <t>Anno 3</t>
        </is>
      </c>
      <c r="MQ281" s="81" t="n"/>
      <c r="MR281" s="81" t="n"/>
      <c r="MS281" s="82" t="n"/>
      <c r="MT281" s="84" t="inlineStr">
        <is>
          <t>Anno 4</t>
        </is>
      </c>
      <c r="MU281" s="81" t="n"/>
      <c r="MV281" s="81" t="n"/>
      <c r="MW281" s="82" t="n"/>
      <c r="MX281" s="84" t="inlineStr">
        <is>
          <t>Anno 5</t>
        </is>
      </c>
      <c r="MY281" s="81" t="n"/>
      <c r="MZ281" s="81" t="n"/>
      <c r="NA281" s="82" t="n"/>
      <c r="NB281" s="84" t="inlineStr">
        <is>
          <t>Anno 6</t>
        </is>
      </c>
      <c r="NC281" s="81" t="n"/>
      <c r="ND281" s="81" t="n"/>
      <c r="NE281" s="82" t="n"/>
      <c r="NF281" s="84" t="inlineStr">
        <is>
          <t>Anno 7</t>
        </is>
      </c>
      <c r="NG281" s="81" t="n"/>
      <c r="NH281" s="81" t="n"/>
      <c r="NI281" s="82" t="n"/>
      <c r="NJ281" s="84" t="inlineStr">
        <is>
          <t>Anno 8</t>
        </is>
      </c>
      <c r="NK281" s="81" t="n"/>
      <c r="NL281" s="81" t="n"/>
      <c r="NM281" s="82" t="n"/>
      <c r="NN281" s="84" t="inlineStr">
        <is>
          <t>Anno 9</t>
        </is>
      </c>
      <c r="NO281" s="81" t="n"/>
      <c r="NP281" s="81" t="n"/>
      <c r="NQ281" s="82" t="n"/>
      <c r="NR281" s="84" t="inlineStr">
        <is>
          <t>Anno 10</t>
        </is>
      </c>
      <c r="NS281" s="81" t="n"/>
      <c r="NT281" s="81" t="n"/>
      <c r="NU281" s="82" t="n"/>
      <c r="NX281" s="84" t="inlineStr">
        <is>
          <t>ANNI</t>
        </is>
      </c>
      <c r="NY281" s="84" t="inlineStr">
        <is>
          <t>Anno 1</t>
        </is>
      </c>
      <c r="NZ281" s="81" t="n"/>
      <c r="OA281" s="81" t="n"/>
      <c r="OB281" s="82" t="n"/>
      <c r="OC281" s="84" t="inlineStr">
        <is>
          <t>Anno 2</t>
        </is>
      </c>
      <c r="OD281" s="81" t="n"/>
      <c r="OE281" s="81" t="n"/>
      <c r="OF281" s="82" t="n"/>
      <c r="OG281" s="84" t="inlineStr">
        <is>
          <t>Anno 3</t>
        </is>
      </c>
      <c r="OH281" s="81" t="n"/>
      <c r="OI281" s="81" t="n"/>
      <c r="OJ281" s="82" t="n"/>
      <c r="OK281" s="84" t="inlineStr">
        <is>
          <t>Anno 4</t>
        </is>
      </c>
      <c r="OL281" s="81" t="n"/>
      <c r="OM281" s="81" t="n"/>
      <c r="ON281" s="82" t="n"/>
      <c r="OO281" s="84" t="inlineStr">
        <is>
          <t>Anno 5</t>
        </is>
      </c>
      <c r="OP281" s="81" t="n"/>
      <c r="OQ281" s="81" t="n"/>
      <c r="OR281" s="82" t="n"/>
      <c r="OS281" s="84" t="inlineStr">
        <is>
          <t>Anno 6</t>
        </is>
      </c>
      <c r="OT281" s="81" t="n"/>
      <c r="OU281" s="81" t="n"/>
      <c r="OV281" s="82" t="n"/>
      <c r="OW281" s="84" t="inlineStr">
        <is>
          <t>Anno 7</t>
        </is>
      </c>
      <c r="OX281" s="81" t="n"/>
      <c r="OY281" s="81" t="n"/>
      <c r="OZ281" s="82" t="n"/>
      <c r="PA281" s="84" t="inlineStr">
        <is>
          <t>Anno 8</t>
        </is>
      </c>
      <c r="PB281" s="81" t="n"/>
      <c r="PC281" s="81" t="n"/>
      <c r="PD281" s="82" t="n"/>
      <c r="PE281" s="84" t="inlineStr">
        <is>
          <t>Anno 9</t>
        </is>
      </c>
      <c r="PF281" s="81" t="n"/>
      <c r="PG281" s="81" t="n"/>
      <c r="PH281" s="82" t="n"/>
      <c r="PI281" s="84" t="inlineStr">
        <is>
          <t>Anno 10</t>
        </is>
      </c>
      <c r="PJ281" s="81" t="n"/>
      <c r="PK281" s="81" t="n"/>
      <c r="PL281" s="82" t="n"/>
      <c r="PO281" s="84" t="inlineStr">
        <is>
          <t>ANNI</t>
        </is>
      </c>
      <c r="PP281" s="84" t="inlineStr">
        <is>
          <t>Anno 1</t>
        </is>
      </c>
      <c r="PQ281" s="81" t="n"/>
      <c r="PR281" s="81" t="n"/>
      <c r="PS281" s="82" t="n"/>
      <c r="PT281" s="84" t="inlineStr">
        <is>
          <t>Anno 2</t>
        </is>
      </c>
      <c r="PU281" s="81" t="n"/>
      <c r="PV281" s="81" t="n"/>
      <c r="PW281" s="82" t="n"/>
      <c r="PX281" s="84" t="inlineStr">
        <is>
          <t>Anno 3</t>
        </is>
      </c>
      <c r="PY281" s="81" t="n"/>
      <c r="PZ281" s="81" t="n"/>
      <c r="QA281" s="82" t="n"/>
      <c r="QB281" s="84" t="inlineStr">
        <is>
          <t>Anno 4</t>
        </is>
      </c>
      <c r="QC281" s="81" t="n"/>
      <c r="QD281" s="81" t="n"/>
      <c r="QE281" s="82" t="n"/>
      <c r="QF281" s="84" t="inlineStr">
        <is>
          <t>Anno 5</t>
        </is>
      </c>
      <c r="QG281" s="81" t="n"/>
      <c r="QH281" s="81" t="n"/>
      <c r="QI281" s="82" t="n"/>
      <c r="QJ281" s="84" t="inlineStr">
        <is>
          <t>Anno 6</t>
        </is>
      </c>
      <c r="QK281" s="81" t="n"/>
      <c r="QL281" s="81" t="n"/>
      <c r="QM281" s="82" t="n"/>
      <c r="QN281" s="84" t="inlineStr">
        <is>
          <t>Anno 7</t>
        </is>
      </c>
      <c r="QO281" s="81" t="n"/>
      <c r="QP281" s="81" t="n"/>
      <c r="QQ281" s="82" t="n"/>
      <c r="QR281" s="84" t="inlineStr">
        <is>
          <t>Anno 8</t>
        </is>
      </c>
      <c r="QS281" s="81" t="n"/>
      <c r="QT281" s="81" t="n"/>
      <c r="QU281" s="82" t="n"/>
      <c r="QV281" s="84" t="inlineStr">
        <is>
          <t>Anno 9</t>
        </is>
      </c>
      <c r="QW281" s="81" t="n"/>
      <c r="QX281" s="81" t="n"/>
      <c r="QY281" s="82" t="n"/>
      <c r="QZ281" s="84" t="inlineStr">
        <is>
          <t>Anno 10</t>
        </is>
      </c>
      <c r="RA281" s="81" t="n"/>
      <c r="RB281" s="81" t="n"/>
      <c r="RC281" s="82" t="n"/>
      <c r="RF281" s="84" t="inlineStr">
        <is>
          <t>ANNI</t>
        </is>
      </c>
      <c r="RG281" s="84" t="inlineStr">
        <is>
          <t>Anno 1</t>
        </is>
      </c>
      <c r="RH281" s="81" t="n"/>
      <c r="RI281" s="81" t="n"/>
      <c r="RJ281" s="82" t="n"/>
      <c r="RK281" s="84" t="inlineStr">
        <is>
          <t>Anno 2</t>
        </is>
      </c>
      <c r="RL281" s="81" t="n"/>
      <c r="RM281" s="81" t="n"/>
      <c r="RN281" s="82" t="n"/>
      <c r="RO281" s="84" t="inlineStr">
        <is>
          <t>Anno 3</t>
        </is>
      </c>
      <c r="RP281" s="81" t="n"/>
      <c r="RQ281" s="81" t="n"/>
      <c r="RR281" s="82" t="n"/>
      <c r="RS281" s="84" t="inlineStr">
        <is>
          <t>Anno 4</t>
        </is>
      </c>
      <c r="RT281" s="81" t="n"/>
      <c r="RU281" s="81" t="n"/>
      <c r="RV281" s="82" t="n"/>
      <c r="RW281" s="84" t="inlineStr">
        <is>
          <t>Anno 5</t>
        </is>
      </c>
      <c r="RX281" s="81" t="n"/>
      <c r="RY281" s="81" t="n"/>
      <c r="RZ281" s="82" t="n"/>
      <c r="SA281" s="84" t="inlineStr">
        <is>
          <t>Anno 6</t>
        </is>
      </c>
      <c r="SB281" s="81" t="n"/>
      <c r="SC281" s="81" t="n"/>
      <c r="SD281" s="82" t="n"/>
      <c r="SE281" s="84" t="inlineStr">
        <is>
          <t>Anno 7</t>
        </is>
      </c>
      <c r="SF281" s="81" t="n"/>
      <c r="SG281" s="81" t="n"/>
      <c r="SH281" s="82" t="n"/>
      <c r="SI281" s="84" t="inlineStr">
        <is>
          <t>Anno 8</t>
        </is>
      </c>
      <c r="SJ281" s="81" t="n"/>
      <c r="SK281" s="81" t="n"/>
      <c r="SL281" s="82" t="n"/>
      <c r="SM281" s="84" t="inlineStr">
        <is>
          <t>Anno 9</t>
        </is>
      </c>
      <c r="SN281" s="81" t="n"/>
      <c r="SO281" s="81" t="n"/>
      <c r="SP281" s="82" t="n"/>
      <c r="SQ281" s="84" t="inlineStr">
        <is>
          <t>Anno 10</t>
        </is>
      </c>
      <c r="SR281" s="81" t="n"/>
      <c r="SS281" s="81" t="n"/>
      <c r="ST281" s="82" t="n"/>
      <c r="SW281" s="84" t="inlineStr">
        <is>
          <t>ANNI</t>
        </is>
      </c>
      <c r="SX281" s="84" t="inlineStr">
        <is>
          <t>Anno 1</t>
        </is>
      </c>
      <c r="SY281" s="81" t="n"/>
      <c r="SZ281" s="81" t="n"/>
      <c r="TA281" s="82" t="n"/>
      <c r="TB281" s="84" t="inlineStr">
        <is>
          <t>Anno 2</t>
        </is>
      </c>
      <c r="TC281" s="81" t="n"/>
      <c r="TD281" s="81" t="n"/>
      <c r="TE281" s="82" t="n"/>
      <c r="TF281" s="84" t="inlineStr">
        <is>
          <t>Anno 3</t>
        </is>
      </c>
      <c r="TG281" s="81" t="n"/>
      <c r="TH281" s="81" t="n"/>
      <c r="TI281" s="82" t="n"/>
      <c r="TJ281" s="84" t="inlineStr">
        <is>
          <t>Anno 4</t>
        </is>
      </c>
      <c r="TK281" s="81" t="n"/>
      <c r="TL281" s="81" t="n"/>
      <c r="TM281" s="82" t="n"/>
      <c r="TN281" s="84" t="inlineStr">
        <is>
          <t>Anno 5</t>
        </is>
      </c>
      <c r="TO281" s="81" t="n"/>
      <c r="TP281" s="81" t="n"/>
      <c r="TQ281" s="82" t="n"/>
      <c r="TR281" s="84" t="inlineStr">
        <is>
          <t>Anno 6</t>
        </is>
      </c>
      <c r="TS281" s="81" t="n"/>
      <c r="TT281" s="81" t="n"/>
      <c r="TU281" s="82" t="n"/>
      <c r="TV281" s="84" t="inlineStr">
        <is>
          <t>Anno 7</t>
        </is>
      </c>
      <c r="TW281" s="81" t="n"/>
      <c r="TX281" s="81" t="n"/>
      <c r="TY281" s="82" t="n"/>
      <c r="TZ281" s="84" t="inlineStr">
        <is>
          <t>Anno 8</t>
        </is>
      </c>
      <c r="UA281" s="81" t="n"/>
      <c r="UB281" s="81" t="n"/>
      <c r="UC281" s="82" t="n"/>
      <c r="UD281" s="84" t="inlineStr">
        <is>
          <t>Anno 9</t>
        </is>
      </c>
      <c r="UE281" s="81" t="n"/>
      <c r="UF281" s="81" t="n"/>
      <c r="UG281" s="82" t="n"/>
      <c r="UH281" s="84" t="inlineStr">
        <is>
          <t>Anno 10</t>
        </is>
      </c>
      <c r="UI281" s="81" t="n"/>
      <c r="UJ281" s="81" t="n"/>
      <c r="UK281" s="82" t="n"/>
      <c r="UN281" s="84" t="inlineStr">
        <is>
          <t>ANNI</t>
        </is>
      </c>
      <c r="UO281" s="84" t="inlineStr">
        <is>
          <t>Anno 1</t>
        </is>
      </c>
      <c r="UP281" s="81" t="n"/>
      <c r="UQ281" s="81" t="n"/>
      <c r="UR281" s="82" t="n"/>
      <c r="US281" s="84" t="inlineStr">
        <is>
          <t>Anno 2</t>
        </is>
      </c>
      <c r="UT281" s="81" t="n"/>
      <c r="UU281" s="81" t="n"/>
      <c r="UV281" s="82" t="n"/>
      <c r="UW281" s="84" t="inlineStr">
        <is>
          <t>Anno 3</t>
        </is>
      </c>
      <c r="UX281" s="81" t="n"/>
      <c r="UY281" s="81" t="n"/>
      <c r="UZ281" s="82" t="n"/>
      <c r="VA281" s="84" t="inlineStr">
        <is>
          <t>Anno 4</t>
        </is>
      </c>
      <c r="VB281" s="81" t="n"/>
      <c r="VC281" s="81" t="n"/>
      <c r="VD281" s="82" t="n"/>
      <c r="VE281" s="84" t="inlineStr">
        <is>
          <t>Anno 5</t>
        </is>
      </c>
      <c r="VF281" s="81" t="n"/>
      <c r="VG281" s="81" t="n"/>
      <c r="VH281" s="82" t="n"/>
      <c r="VI281" s="84" t="inlineStr">
        <is>
          <t>Anno 6</t>
        </is>
      </c>
      <c r="VJ281" s="81" t="n"/>
      <c r="VK281" s="81" t="n"/>
      <c r="VL281" s="82" t="n"/>
      <c r="VM281" s="84" t="inlineStr">
        <is>
          <t>Anno 7</t>
        </is>
      </c>
      <c r="VN281" s="81" t="n"/>
      <c r="VO281" s="81" t="n"/>
      <c r="VP281" s="82" t="n"/>
      <c r="VQ281" s="84" t="inlineStr">
        <is>
          <t>Anno 8</t>
        </is>
      </c>
      <c r="VR281" s="81" t="n"/>
      <c r="VS281" s="81" t="n"/>
      <c r="VT281" s="82" t="n"/>
      <c r="VU281" s="84" t="inlineStr">
        <is>
          <t>Anno 9</t>
        </is>
      </c>
      <c r="VV281" s="81" t="n"/>
      <c r="VW281" s="81" t="n"/>
      <c r="VX281" s="82" t="n"/>
      <c r="VY281" s="84" t="inlineStr">
        <is>
          <t>Anno 10</t>
        </is>
      </c>
      <c r="VZ281" s="81" t="n"/>
      <c r="WA281" s="81" t="n"/>
      <c r="WB281" s="82" t="n"/>
      <c r="WE281" s="84" t="inlineStr">
        <is>
          <t>ANNI</t>
        </is>
      </c>
      <c r="WF281" s="84" t="inlineStr">
        <is>
          <t>Anno 1</t>
        </is>
      </c>
      <c r="WG281" s="81" t="n"/>
      <c r="WH281" s="81" t="n"/>
      <c r="WI281" s="82" t="n"/>
      <c r="WJ281" s="84" t="inlineStr">
        <is>
          <t>Anno 2</t>
        </is>
      </c>
      <c r="WK281" s="81" t="n"/>
      <c r="WL281" s="81" t="n"/>
      <c r="WM281" s="82" t="n"/>
      <c r="WN281" s="84" t="inlineStr">
        <is>
          <t>Anno 3</t>
        </is>
      </c>
      <c r="WO281" s="81" t="n"/>
      <c r="WP281" s="81" t="n"/>
      <c r="WQ281" s="82" t="n"/>
      <c r="WR281" s="84" t="inlineStr">
        <is>
          <t>Anno 4</t>
        </is>
      </c>
      <c r="WS281" s="81" t="n"/>
      <c r="WT281" s="81" t="n"/>
      <c r="WU281" s="82" t="n"/>
      <c r="WV281" s="84" t="inlineStr">
        <is>
          <t>Anno 5</t>
        </is>
      </c>
      <c r="WW281" s="81" t="n"/>
      <c r="WX281" s="81" t="n"/>
      <c r="WY281" s="82" t="n"/>
      <c r="WZ281" s="84" t="inlineStr">
        <is>
          <t>Anno 6</t>
        </is>
      </c>
      <c r="XA281" s="81" t="n"/>
      <c r="XB281" s="81" t="n"/>
      <c r="XC281" s="82" t="n"/>
      <c r="XD281" s="84" t="inlineStr">
        <is>
          <t>Anno 7</t>
        </is>
      </c>
      <c r="XE281" s="81" t="n"/>
      <c r="XF281" s="81" t="n"/>
      <c r="XG281" s="82" t="n"/>
      <c r="XH281" s="84" t="inlineStr">
        <is>
          <t>Anno 8</t>
        </is>
      </c>
      <c r="XI281" s="81" t="n"/>
      <c r="XJ281" s="81" t="n"/>
      <c r="XK281" s="82" t="n"/>
      <c r="XL281" s="84" t="inlineStr">
        <is>
          <t>Anno 9</t>
        </is>
      </c>
      <c r="XM281" s="81" t="n"/>
      <c r="XN281" s="81" t="n"/>
      <c r="XO281" s="82" t="n"/>
      <c r="XP281" s="84" t="inlineStr">
        <is>
          <t>Anno 10</t>
        </is>
      </c>
      <c r="XQ281" s="81" t="n"/>
      <c r="XR281" s="81" t="n"/>
      <c r="XS281" s="82" t="n"/>
      <c r="XV281" s="84" t="inlineStr">
        <is>
          <t>ANNI</t>
        </is>
      </c>
      <c r="XW281" s="84" t="inlineStr">
        <is>
          <t>Anno 1</t>
        </is>
      </c>
      <c r="XX281" s="81" t="n"/>
      <c r="XY281" s="81" t="n"/>
      <c r="XZ281" s="82" t="n"/>
      <c r="YA281" s="84" t="inlineStr">
        <is>
          <t>Anno 2</t>
        </is>
      </c>
      <c r="YB281" s="81" t="n"/>
      <c r="YC281" s="81" t="n"/>
      <c r="YD281" s="82" t="n"/>
      <c r="YE281" s="84" t="inlineStr">
        <is>
          <t>Anno 3</t>
        </is>
      </c>
      <c r="YF281" s="81" t="n"/>
      <c r="YG281" s="81" t="n"/>
      <c r="YH281" s="82" t="n"/>
      <c r="YI281" s="84" t="inlineStr">
        <is>
          <t>Anno 4</t>
        </is>
      </c>
      <c r="YJ281" s="81" t="n"/>
      <c r="YK281" s="81" t="n"/>
      <c r="YL281" s="82" t="n"/>
      <c r="YM281" s="84" t="inlineStr">
        <is>
          <t>Anno 5</t>
        </is>
      </c>
      <c r="YN281" s="81" t="n"/>
      <c r="YO281" s="81" t="n"/>
      <c r="YP281" s="82" t="n"/>
      <c r="YQ281" s="84" t="inlineStr">
        <is>
          <t>Anno 6</t>
        </is>
      </c>
      <c r="YR281" s="81" t="n"/>
      <c r="YS281" s="81" t="n"/>
      <c r="YT281" s="82" t="n"/>
      <c r="YU281" s="84" t="inlineStr">
        <is>
          <t>Anno 7</t>
        </is>
      </c>
      <c r="YV281" s="81" t="n"/>
      <c r="YW281" s="81" t="n"/>
      <c r="YX281" s="82" t="n"/>
      <c r="YY281" s="84" t="inlineStr">
        <is>
          <t>Anno 8</t>
        </is>
      </c>
      <c r="YZ281" s="81" t="n"/>
      <c r="ZA281" s="81" t="n"/>
      <c r="ZB281" s="82" t="n"/>
      <c r="ZC281" s="84" t="inlineStr">
        <is>
          <t>Anno 9</t>
        </is>
      </c>
      <c r="ZD281" s="81" t="n"/>
      <c r="ZE281" s="81" t="n"/>
      <c r="ZF281" s="82" t="n"/>
      <c r="ZG281" s="84" t="inlineStr">
        <is>
          <t>Anno 10</t>
        </is>
      </c>
      <c r="ZH281" s="81" t="n"/>
      <c r="ZI281" s="81" t="n"/>
      <c r="ZJ281" s="82" t="n"/>
      <c r="ZM281" s="84" t="inlineStr">
        <is>
          <t>ANNI</t>
        </is>
      </c>
      <c r="ZN281" s="84" t="inlineStr">
        <is>
          <t>Anno 1</t>
        </is>
      </c>
      <c r="ZO281" s="81" t="n"/>
      <c r="ZP281" s="81" t="n"/>
      <c r="ZQ281" s="82" t="n"/>
      <c r="ZR281" s="84" t="inlineStr">
        <is>
          <t>Anno 2</t>
        </is>
      </c>
      <c r="ZS281" s="81" t="n"/>
      <c r="ZT281" s="81" t="n"/>
      <c r="ZU281" s="82" t="n"/>
      <c r="ZV281" s="84" t="inlineStr">
        <is>
          <t>Anno 3</t>
        </is>
      </c>
      <c r="ZW281" s="81" t="n"/>
      <c r="ZX281" s="81" t="n"/>
      <c r="ZY281" s="82" t="n"/>
      <c r="ZZ281" s="84" t="inlineStr">
        <is>
          <t>Anno 4</t>
        </is>
      </c>
      <c r="AAA281" s="81" t="n"/>
      <c r="AAB281" s="81" t="n"/>
      <c r="AAC281" s="82" t="n"/>
      <c r="AAD281" s="84" t="inlineStr">
        <is>
          <t>Anno 5</t>
        </is>
      </c>
      <c r="AAE281" s="81" t="n"/>
      <c r="AAF281" s="81" t="n"/>
      <c r="AAG281" s="82" t="n"/>
      <c r="AAH281" s="84" t="inlineStr">
        <is>
          <t>Anno 6</t>
        </is>
      </c>
      <c r="AAI281" s="81" t="n"/>
      <c r="AAJ281" s="81" t="n"/>
      <c r="AAK281" s="82" t="n"/>
      <c r="AAL281" s="84" t="inlineStr">
        <is>
          <t>Anno 7</t>
        </is>
      </c>
      <c r="AAM281" s="81" t="n"/>
      <c r="AAN281" s="81" t="n"/>
      <c r="AAO281" s="82" t="n"/>
      <c r="AAP281" s="84" t="inlineStr">
        <is>
          <t>Anno 8</t>
        </is>
      </c>
      <c r="AAQ281" s="81" t="n"/>
      <c r="AAR281" s="81" t="n"/>
      <c r="AAS281" s="82" t="n"/>
      <c r="AAT281" s="84" t="inlineStr">
        <is>
          <t>Anno 9</t>
        </is>
      </c>
      <c r="AAU281" s="81" t="n"/>
      <c r="AAV281" s="81" t="n"/>
      <c r="AAW281" s="82" t="n"/>
      <c r="AAX281" s="84" t="inlineStr">
        <is>
          <t>Anno 10</t>
        </is>
      </c>
      <c r="AAY281" s="81" t="n"/>
      <c r="AAZ281" s="81" t="n"/>
      <c r="ABA281" s="82" t="n"/>
      <c r="ABD281" s="84" t="inlineStr">
        <is>
          <t>ANNI</t>
        </is>
      </c>
      <c r="ABE281" s="84" t="inlineStr">
        <is>
          <t>Anno 1</t>
        </is>
      </c>
      <c r="ABF281" s="81" t="n"/>
      <c r="ABG281" s="81" t="n"/>
      <c r="ABH281" s="82" t="n"/>
      <c r="ABI281" s="84" t="inlineStr">
        <is>
          <t>Anno 2</t>
        </is>
      </c>
      <c r="ABJ281" s="81" t="n"/>
      <c r="ABK281" s="81" t="n"/>
      <c r="ABL281" s="82" t="n"/>
      <c r="ABM281" s="84" t="inlineStr">
        <is>
          <t>Anno 3</t>
        </is>
      </c>
      <c r="ABN281" s="81" t="n"/>
      <c r="ABO281" s="81" t="n"/>
      <c r="ABP281" s="82" t="n"/>
      <c r="ABQ281" s="84" t="inlineStr">
        <is>
          <t>Anno 4</t>
        </is>
      </c>
      <c r="ABR281" s="81" t="n"/>
      <c r="ABS281" s="81" t="n"/>
      <c r="ABT281" s="82" t="n"/>
      <c r="ABU281" s="84" t="inlineStr">
        <is>
          <t>Anno 5</t>
        </is>
      </c>
      <c r="ABV281" s="81" t="n"/>
      <c r="ABW281" s="81" t="n"/>
      <c r="ABX281" s="82" t="n"/>
      <c r="ABY281" s="84" t="inlineStr">
        <is>
          <t>Anno 6</t>
        </is>
      </c>
      <c r="ABZ281" s="81" t="n"/>
      <c r="ACA281" s="81" t="n"/>
      <c r="ACB281" s="82" t="n"/>
      <c r="ACC281" s="84" t="inlineStr">
        <is>
          <t>Anno 7</t>
        </is>
      </c>
      <c r="ACD281" s="81" t="n"/>
      <c r="ACE281" s="81" t="n"/>
      <c r="ACF281" s="82" t="n"/>
      <c r="ACG281" s="84" t="inlineStr">
        <is>
          <t>Anno 8</t>
        </is>
      </c>
      <c r="ACH281" s="81" t="n"/>
      <c r="ACI281" s="81" t="n"/>
      <c r="ACJ281" s="82" t="n"/>
      <c r="ACK281" s="84" t="inlineStr">
        <is>
          <t>Anno 9</t>
        </is>
      </c>
      <c r="ACL281" s="81" t="n"/>
      <c r="ACM281" s="81" t="n"/>
      <c r="ACN281" s="82" t="n"/>
      <c r="ACO281" s="84" t="inlineStr">
        <is>
          <t>Anno 10</t>
        </is>
      </c>
      <c r="ACP281" s="81" t="n"/>
      <c r="ACQ281" s="81" t="n"/>
      <c r="ACR281" s="82" t="n"/>
      <c r="ACU281" s="84" t="inlineStr">
        <is>
          <t>ANNI</t>
        </is>
      </c>
      <c r="ACV281" s="84" t="inlineStr">
        <is>
          <t>Anno 1</t>
        </is>
      </c>
      <c r="ACW281" s="81" t="n"/>
      <c r="ACX281" s="81" t="n"/>
      <c r="ACY281" s="82" t="n"/>
      <c r="ACZ281" s="84" t="inlineStr">
        <is>
          <t>Anno 2</t>
        </is>
      </c>
      <c r="ADA281" s="81" t="n"/>
      <c r="ADB281" s="81" t="n"/>
      <c r="ADC281" s="82" t="n"/>
      <c r="ADD281" s="84" t="inlineStr">
        <is>
          <t>Anno 3</t>
        </is>
      </c>
      <c r="ADE281" s="81" t="n"/>
      <c r="ADF281" s="81" t="n"/>
      <c r="ADG281" s="82" t="n"/>
      <c r="ADH281" s="84" t="inlineStr">
        <is>
          <t>Anno 4</t>
        </is>
      </c>
      <c r="ADI281" s="81" t="n"/>
      <c r="ADJ281" s="81" t="n"/>
      <c r="ADK281" s="82" t="n"/>
      <c r="ADL281" s="84" t="inlineStr">
        <is>
          <t>Anno 5</t>
        </is>
      </c>
      <c r="ADM281" s="81" t="n"/>
      <c r="ADN281" s="81" t="n"/>
      <c r="ADO281" s="82" t="n"/>
      <c r="ADP281" s="84" t="inlineStr">
        <is>
          <t>Anno 6</t>
        </is>
      </c>
      <c r="ADQ281" s="81" t="n"/>
      <c r="ADR281" s="81" t="n"/>
      <c r="ADS281" s="82" t="n"/>
      <c r="ADT281" s="84" t="inlineStr">
        <is>
          <t>Anno 7</t>
        </is>
      </c>
      <c r="ADU281" s="81" t="n"/>
      <c r="ADV281" s="81" t="n"/>
      <c r="ADW281" s="82" t="n"/>
      <c r="ADX281" s="84" t="inlineStr">
        <is>
          <t>Anno 8</t>
        </is>
      </c>
      <c r="ADY281" s="81" t="n"/>
      <c r="ADZ281" s="81" t="n"/>
      <c r="AEA281" s="82" t="n"/>
      <c r="AEB281" s="84" t="inlineStr">
        <is>
          <t>Anno 9</t>
        </is>
      </c>
      <c r="AEC281" s="81" t="n"/>
      <c r="AED281" s="81" t="n"/>
      <c r="AEE281" s="82" t="n"/>
      <c r="AEF281" s="84" t="inlineStr">
        <is>
          <t>Anno 10</t>
        </is>
      </c>
      <c r="AEG281" s="81" t="n"/>
      <c r="AEH281" s="81" t="n"/>
      <c r="AEI281" s="82" t="n"/>
      <c r="AEL281" s="84" t="inlineStr">
        <is>
          <t>ANNI</t>
        </is>
      </c>
      <c r="AEM281" s="84" t="inlineStr">
        <is>
          <t>Anno 1</t>
        </is>
      </c>
      <c r="AEN281" s="81" t="n"/>
      <c r="AEO281" s="81" t="n"/>
      <c r="AEP281" s="82" t="n"/>
      <c r="AEQ281" s="84" t="inlineStr">
        <is>
          <t>Anno 2</t>
        </is>
      </c>
      <c r="AER281" s="81" t="n"/>
      <c r="AES281" s="81" t="n"/>
      <c r="AET281" s="82" t="n"/>
      <c r="AEU281" s="84" t="inlineStr">
        <is>
          <t>Anno 3</t>
        </is>
      </c>
      <c r="AEV281" s="81" t="n"/>
      <c r="AEW281" s="81" t="n"/>
      <c r="AEX281" s="82" t="n"/>
      <c r="AEY281" s="84" t="inlineStr">
        <is>
          <t>Anno 4</t>
        </is>
      </c>
      <c r="AEZ281" s="81" t="n"/>
      <c r="AFA281" s="81" t="n"/>
      <c r="AFB281" s="82" t="n"/>
      <c r="AFC281" s="84" t="inlineStr">
        <is>
          <t>Anno 5</t>
        </is>
      </c>
      <c r="AFD281" s="81" t="n"/>
      <c r="AFE281" s="81" t="n"/>
      <c r="AFF281" s="82" t="n"/>
      <c r="AFG281" s="84" t="inlineStr">
        <is>
          <t>Anno 6</t>
        </is>
      </c>
      <c r="AFH281" s="81" t="n"/>
      <c r="AFI281" s="81" t="n"/>
      <c r="AFJ281" s="82" t="n"/>
      <c r="AFK281" s="84" t="inlineStr">
        <is>
          <t>Anno 7</t>
        </is>
      </c>
      <c r="AFL281" s="81" t="n"/>
      <c r="AFM281" s="81" t="n"/>
      <c r="AFN281" s="82" t="n"/>
      <c r="AFO281" s="84" t="inlineStr">
        <is>
          <t>Anno 8</t>
        </is>
      </c>
      <c r="AFP281" s="81" t="n"/>
      <c r="AFQ281" s="81" t="n"/>
      <c r="AFR281" s="82" t="n"/>
      <c r="AFS281" s="84" t="inlineStr">
        <is>
          <t>Anno 9</t>
        </is>
      </c>
      <c r="AFT281" s="81" t="n"/>
      <c r="AFU281" s="81" t="n"/>
      <c r="AFV281" s="82" t="n"/>
      <c r="AFW281" s="84" t="inlineStr">
        <is>
          <t>Anno 10</t>
        </is>
      </c>
      <c r="AFX281" s="81" t="n"/>
      <c r="AFY281" s="81" t="n"/>
      <c r="AFZ281" s="82" t="n"/>
    </row>
    <row r="282">
      <c r="A282" s="77" t="inlineStr">
        <is>
          <t>Erog.</t>
        </is>
      </c>
      <c r="B282" s="77" t="inlineStr">
        <is>
          <t>T1</t>
        </is>
      </c>
      <c r="C282" s="77" t="inlineStr">
        <is>
          <t>T2</t>
        </is>
      </c>
      <c r="D282" s="77" t="inlineStr">
        <is>
          <t>T3</t>
        </is>
      </c>
      <c r="E282" s="77" t="inlineStr">
        <is>
          <t>T4</t>
        </is>
      </c>
      <c r="F282" s="77" t="inlineStr">
        <is>
          <t>T1</t>
        </is>
      </c>
      <c r="G282" s="77" t="inlineStr">
        <is>
          <t>T2</t>
        </is>
      </c>
      <c r="H282" s="77" t="inlineStr">
        <is>
          <t>T3</t>
        </is>
      </c>
      <c r="I282" s="77" t="inlineStr">
        <is>
          <t>T4</t>
        </is>
      </c>
      <c r="J282" s="77" t="inlineStr">
        <is>
          <t>T1</t>
        </is>
      </c>
      <c r="K282" s="77" t="inlineStr">
        <is>
          <t>T2</t>
        </is>
      </c>
      <c r="L282" s="77" t="inlineStr">
        <is>
          <t>T3</t>
        </is>
      </c>
      <c r="M282" s="77" t="inlineStr">
        <is>
          <t>T4</t>
        </is>
      </c>
      <c r="N282" s="77" t="inlineStr">
        <is>
          <t>T1</t>
        </is>
      </c>
      <c r="O282" s="77" t="inlineStr">
        <is>
          <t>T2</t>
        </is>
      </c>
      <c r="P282" s="77" t="inlineStr">
        <is>
          <t>T3</t>
        </is>
      </c>
      <c r="Q282" s="77" t="inlineStr">
        <is>
          <t>T4</t>
        </is>
      </c>
      <c r="R282" s="77" t="inlineStr">
        <is>
          <t>T1</t>
        </is>
      </c>
      <c r="S282" s="77" t="inlineStr">
        <is>
          <t>T2</t>
        </is>
      </c>
      <c r="T282" s="77" t="inlineStr">
        <is>
          <t>T3</t>
        </is>
      </c>
      <c r="U282" s="77" t="inlineStr">
        <is>
          <t>T4</t>
        </is>
      </c>
      <c r="V282" s="77" t="inlineStr">
        <is>
          <t>T1</t>
        </is>
      </c>
      <c r="W282" s="77" t="inlineStr">
        <is>
          <t>T2</t>
        </is>
      </c>
      <c r="X282" s="77" t="inlineStr">
        <is>
          <t>T3</t>
        </is>
      </c>
      <c r="Y282" s="77" t="inlineStr">
        <is>
          <t>T4</t>
        </is>
      </c>
      <c r="Z282" s="77" t="inlineStr">
        <is>
          <t>T1</t>
        </is>
      </c>
      <c r="AA282" s="77" t="inlineStr">
        <is>
          <t>T2</t>
        </is>
      </c>
      <c r="AB282" s="77" t="inlineStr">
        <is>
          <t>T3</t>
        </is>
      </c>
      <c r="AC282" s="77" t="inlineStr">
        <is>
          <t>T4</t>
        </is>
      </c>
      <c r="AD282" s="77" t="inlineStr">
        <is>
          <t>T1</t>
        </is>
      </c>
      <c r="AE282" s="77" t="inlineStr">
        <is>
          <t>T2</t>
        </is>
      </c>
      <c r="AF282" s="77" t="inlineStr">
        <is>
          <t>T3</t>
        </is>
      </c>
      <c r="AG282" s="77" t="inlineStr">
        <is>
          <t>T4</t>
        </is>
      </c>
      <c r="AH282" s="77" t="inlineStr">
        <is>
          <t>T1</t>
        </is>
      </c>
      <c r="AI282" s="77" t="inlineStr">
        <is>
          <t>T2</t>
        </is>
      </c>
      <c r="AJ282" s="77" t="inlineStr">
        <is>
          <t>T3</t>
        </is>
      </c>
      <c r="AK282" s="77" t="inlineStr">
        <is>
          <t>T4</t>
        </is>
      </c>
      <c r="AL282" s="77" t="inlineStr">
        <is>
          <t>T1</t>
        </is>
      </c>
      <c r="AM282" s="77" t="inlineStr">
        <is>
          <t>T2</t>
        </is>
      </c>
      <c r="AN282" s="77" t="inlineStr">
        <is>
          <t>T3</t>
        </is>
      </c>
      <c r="AO282" s="77" t="inlineStr">
        <is>
          <t>T4</t>
        </is>
      </c>
      <c r="AR282" s="77" t="inlineStr">
        <is>
          <t>Erog.</t>
        </is>
      </c>
      <c r="AS282" s="77" t="inlineStr">
        <is>
          <t>T1</t>
        </is>
      </c>
      <c r="AT282" s="77" t="inlineStr">
        <is>
          <t>T2</t>
        </is>
      </c>
      <c r="AU282" s="77" t="inlineStr">
        <is>
          <t>T3</t>
        </is>
      </c>
      <c r="AV282" s="77" t="inlineStr">
        <is>
          <t>T4</t>
        </is>
      </c>
      <c r="AW282" s="77" t="inlineStr">
        <is>
          <t>T1</t>
        </is>
      </c>
      <c r="AX282" s="77" t="inlineStr">
        <is>
          <t>T2</t>
        </is>
      </c>
      <c r="AY282" s="77" t="inlineStr">
        <is>
          <t>T3</t>
        </is>
      </c>
      <c r="AZ282" s="77" t="inlineStr">
        <is>
          <t>T4</t>
        </is>
      </c>
      <c r="BA282" s="77" t="inlineStr">
        <is>
          <t>T1</t>
        </is>
      </c>
      <c r="BB282" s="77" t="inlineStr">
        <is>
          <t>T2</t>
        </is>
      </c>
      <c r="BC282" s="77" t="inlineStr">
        <is>
          <t>T3</t>
        </is>
      </c>
      <c r="BD282" s="77" t="inlineStr">
        <is>
          <t>T4</t>
        </is>
      </c>
      <c r="BE282" s="77" t="inlineStr">
        <is>
          <t>T1</t>
        </is>
      </c>
      <c r="BF282" s="77" t="inlineStr">
        <is>
          <t>T2</t>
        </is>
      </c>
      <c r="BG282" s="77" t="inlineStr">
        <is>
          <t>T3</t>
        </is>
      </c>
      <c r="BH282" s="77" t="inlineStr">
        <is>
          <t>T4</t>
        </is>
      </c>
      <c r="BI282" s="77" t="inlineStr">
        <is>
          <t>T1</t>
        </is>
      </c>
      <c r="BJ282" s="77" t="inlineStr">
        <is>
          <t>T2</t>
        </is>
      </c>
      <c r="BK282" s="77" t="inlineStr">
        <is>
          <t>T3</t>
        </is>
      </c>
      <c r="BL282" s="77" t="inlineStr">
        <is>
          <t>T4</t>
        </is>
      </c>
      <c r="BM282" s="77" t="inlineStr">
        <is>
          <t>T1</t>
        </is>
      </c>
      <c r="BN282" s="77" t="inlineStr">
        <is>
          <t>T2</t>
        </is>
      </c>
      <c r="BO282" s="77" t="inlineStr">
        <is>
          <t>T3</t>
        </is>
      </c>
      <c r="BP282" s="77" t="inlineStr">
        <is>
          <t>T4</t>
        </is>
      </c>
      <c r="BQ282" s="77" t="inlineStr">
        <is>
          <t>T1</t>
        </is>
      </c>
      <c r="BR282" s="77" t="inlineStr">
        <is>
          <t>T2</t>
        </is>
      </c>
      <c r="BS282" s="77" t="inlineStr">
        <is>
          <t>T3</t>
        </is>
      </c>
      <c r="BT282" s="77" t="inlineStr">
        <is>
          <t>T4</t>
        </is>
      </c>
      <c r="BU282" s="77" t="inlineStr">
        <is>
          <t>T1</t>
        </is>
      </c>
      <c r="BV282" s="77" t="inlineStr">
        <is>
          <t>T2</t>
        </is>
      </c>
      <c r="BW282" s="77" t="inlineStr">
        <is>
          <t>T3</t>
        </is>
      </c>
      <c r="BX282" s="77" t="inlineStr">
        <is>
          <t>T4</t>
        </is>
      </c>
      <c r="BY282" s="77" t="inlineStr">
        <is>
          <t>T1</t>
        </is>
      </c>
      <c r="BZ282" s="77" t="inlineStr">
        <is>
          <t>T2</t>
        </is>
      </c>
      <c r="CA282" s="77" t="inlineStr">
        <is>
          <t>T3</t>
        </is>
      </c>
      <c r="CB282" s="77" t="inlineStr">
        <is>
          <t>T4</t>
        </is>
      </c>
      <c r="CC282" s="77" t="inlineStr">
        <is>
          <t>T1</t>
        </is>
      </c>
      <c r="CD282" s="77" t="inlineStr">
        <is>
          <t>T2</t>
        </is>
      </c>
      <c r="CE282" s="77" t="inlineStr">
        <is>
          <t>T3</t>
        </is>
      </c>
      <c r="CF282" s="77" t="inlineStr">
        <is>
          <t>T4</t>
        </is>
      </c>
      <c r="CI282" s="77" t="inlineStr">
        <is>
          <t>Erog.</t>
        </is>
      </c>
      <c r="CJ282" s="77" t="inlineStr">
        <is>
          <t>T1</t>
        </is>
      </c>
      <c r="CK282" s="77" t="inlineStr">
        <is>
          <t>T2</t>
        </is>
      </c>
      <c r="CL282" s="77" t="inlineStr">
        <is>
          <t>T3</t>
        </is>
      </c>
      <c r="CM282" s="77" t="inlineStr">
        <is>
          <t>T4</t>
        </is>
      </c>
      <c r="CN282" s="77" t="inlineStr">
        <is>
          <t>T1</t>
        </is>
      </c>
      <c r="CO282" s="77" t="inlineStr">
        <is>
          <t>T2</t>
        </is>
      </c>
      <c r="CP282" s="77" t="inlineStr">
        <is>
          <t>T3</t>
        </is>
      </c>
      <c r="CQ282" s="77" t="inlineStr">
        <is>
          <t>T4</t>
        </is>
      </c>
      <c r="CR282" s="77" t="inlineStr">
        <is>
          <t>T1</t>
        </is>
      </c>
      <c r="CS282" s="77" t="inlineStr">
        <is>
          <t>T2</t>
        </is>
      </c>
      <c r="CT282" s="77" t="inlineStr">
        <is>
          <t>T3</t>
        </is>
      </c>
      <c r="CU282" s="77" t="inlineStr">
        <is>
          <t>T4</t>
        </is>
      </c>
      <c r="CV282" s="77" t="inlineStr">
        <is>
          <t>T1</t>
        </is>
      </c>
      <c r="CW282" s="77" t="inlineStr">
        <is>
          <t>T2</t>
        </is>
      </c>
      <c r="CX282" s="77" t="inlineStr">
        <is>
          <t>T3</t>
        </is>
      </c>
      <c r="CY282" s="77" t="inlineStr">
        <is>
          <t>T4</t>
        </is>
      </c>
      <c r="CZ282" s="77" t="inlineStr">
        <is>
          <t>T1</t>
        </is>
      </c>
      <c r="DA282" s="77" t="inlineStr">
        <is>
          <t>T2</t>
        </is>
      </c>
      <c r="DB282" s="77" t="inlineStr">
        <is>
          <t>T3</t>
        </is>
      </c>
      <c r="DC282" s="77" t="inlineStr">
        <is>
          <t>T4</t>
        </is>
      </c>
      <c r="DD282" s="77" t="inlineStr">
        <is>
          <t>T1</t>
        </is>
      </c>
      <c r="DE282" s="77" t="inlineStr">
        <is>
          <t>T2</t>
        </is>
      </c>
      <c r="DF282" s="77" t="inlineStr">
        <is>
          <t>T3</t>
        </is>
      </c>
      <c r="DG282" s="77" t="inlineStr">
        <is>
          <t>T4</t>
        </is>
      </c>
      <c r="DH282" s="77" t="inlineStr">
        <is>
          <t>T1</t>
        </is>
      </c>
      <c r="DI282" s="77" t="inlineStr">
        <is>
          <t>T2</t>
        </is>
      </c>
      <c r="DJ282" s="77" t="inlineStr">
        <is>
          <t>T3</t>
        </is>
      </c>
      <c r="DK282" s="77" t="inlineStr">
        <is>
          <t>T4</t>
        </is>
      </c>
      <c r="DL282" s="77" t="inlineStr">
        <is>
          <t>T1</t>
        </is>
      </c>
      <c r="DM282" s="77" t="inlineStr">
        <is>
          <t>T2</t>
        </is>
      </c>
      <c r="DN282" s="77" t="inlineStr">
        <is>
          <t>T3</t>
        </is>
      </c>
      <c r="DO282" s="77" t="inlineStr">
        <is>
          <t>T4</t>
        </is>
      </c>
      <c r="DP282" s="77" t="inlineStr">
        <is>
          <t>T1</t>
        </is>
      </c>
      <c r="DQ282" s="77" t="inlineStr">
        <is>
          <t>T2</t>
        </is>
      </c>
      <c r="DR282" s="77" t="inlineStr">
        <is>
          <t>T3</t>
        </is>
      </c>
      <c r="DS282" s="77" t="inlineStr">
        <is>
          <t>T4</t>
        </is>
      </c>
      <c r="DT282" s="77" t="inlineStr">
        <is>
          <t>T1</t>
        </is>
      </c>
      <c r="DU282" s="77" t="inlineStr">
        <is>
          <t>T2</t>
        </is>
      </c>
      <c r="DV282" s="77" t="inlineStr">
        <is>
          <t>T3</t>
        </is>
      </c>
      <c r="DW282" s="77" t="inlineStr">
        <is>
          <t>T4</t>
        </is>
      </c>
      <c r="DZ282" s="77" t="inlineStr">
        <is>
          <t>Erog.</t>
        </is>
      </c>
      <c r="EA282" s="77" t="inlineStr">
        <is>
          <t>T1</t>
        </is>
      </c>
      <c r="EB282" s="77" t="inlineStr">
        <is>
          <t>T2</t>
        </is>
      </c>
      <c r="EC282" s="77" t="inlineStr">
        <is>
          <t>T3</t>
        </is>
      </c>
      <c r="ED282" s="77" t="inlineStr">
        <is>
          <t>T4</t>
        </is>
      </c>
      <c r="EE282" s="77" t="inlineStr">
        <is>
          <t>T1</t>
        </is>
      </c>
      <c r="EF282" s="77" t="inlineStr">
        <is>
          <t>T2</t>
        </is>
      </c>
      <c r="EG282" s="77" t="inlineStr">
        <is>
          <t>T3</t>
        </is>
      </c>
      <c r="EH282" s="77" t="inlineStr">
        <is>
          <t>T4</t>
        </is>
      </c>
      <c r="EI282" s="77" t="inlineStr">
        <is>
          <t>T1</t>
        </is>
      </c>
      <c r="EJ282" s="77" t="inlineStr">
        <is>
          <t>T2</t>
        </is>
      </c>
      <c r="EK282" s="77" t="inlineStr">
        <is>
          <t>T3</t>
        </is>
      </c>
      <c r="EL282" s="77" t="inlineStr">
        <is>
          <t>T4</t>
        </is>
      </c>
      <c r="EM282" s="77" t="inlineStr">
        <is>
          <t>T1</t>
        </is>
      </c>
      <c r="EN282" s="77" t="inlineStr">
        <is>
          <t>T2</t>
        </is>
      </c>
      <c r="EO282" s="77" t="inlineStr">
        <is>
          <t>T3</t>
        </is>
      </c>
      <c r="EP282" s="77" t="inlineStr">
        <is>
          <t>T4</t>
        </is>
      </c>
      <c r="EQ282" s="77" t="inlineStr">
        <is>
          <t>T1</t>
        </is>
      </c>
      <c r="ER282" s="77" t="inlineStr">
        <is>
          <t>T2</t>
        </is>
      </c>
      <c r="ES282" s="77" t="inlineStr">
        <is>
          <t>T3</t>
        </is>
      </c>
      <c r="ET282" s="77" t="inlineStr">
        <is>
          <t>T4</t>
        </is>
      </c>
      <c r="EU282" s="77" t="inlineStr">
        <is>
          <t>T1</t>
        </is>
      </c>
      <c r="EV282" s="77" t="inlineStr">
        <is>
          <t>T2</t>
        </is>
      </c>
      <c r="EW282" s="77" t="inlineStr">
        <is>
          <t>T3</t>
        </is>
      </c>
      <c r="EX282" s="77" t="inlineStr">
        <is>
          <t>T4</t>
        </is>
      </c>
      <c r="EY282" s="77" t="inlineStr">
        <is>
          <t>T1</t>
        </is>
      </c>
      <c r="EZ282" s="77" t="inlineStr">
        <is>
          <t>T2</t>
        </is>
      </c>
      <c r="FA282" s="77" t="inlineStr">
        <is>
          <t>T3</t>
        </is>
      </c>
      <c r="FB282" s="77" t="inlineStr">
        <is>
          <t>T4</t>
        </is>
      </c>
      <c r="FC282" s="77" t="inlineStr">
        <is>
          <t>T1</t>
        </is>
      </c>
      <c r="FD282" s="77" t="inlineStr">
        <is>
          <t>T2</t>
        </is>
      </c>
      <c r="FE282" s="77" t="inlineStr">
        <is>
          <t>T3</t>
        </is>
      </c>
      <c r="FF282" s="77" t="inlineStr">
        <is>
          <t>T4</t>
        </is>
      </c>
      <c r="FG282" s="77" t="inlineStr">
        <is>
          <t>T1</t>
        </is>
      </c>
      <c r="FH282" s="77" t="inlineStr">
        <is>
          <t>T2</t>
        </is>
      </c>
      <c r="FI282" s="77" t="inlineStr">
        <is>
          <t>T3</t>
        </is>
      </c>
      <c r="FJ282" s="77" t="inlineStr">
        <is>
          <t>T4</t>
        </is>
      </c>
      <c r="FK282" s="77" t="inlineStr">
        <is>
          <t>T1</t>
        </is>
      </c>
      <c r="FL282" s="77" t="inlineStr">
        <is>
          <t>T2</t>
        </is>
      </c>
      <c r="FM282" s="77" t="inlineStr">
        <is>
          <t>T3</t>
        </is>
      </c>
      <c r="FN282" s="77" t="inlineStr">
        <is>
          <t>T4</t>
        </is>
      </c>
      <c r="FQ282" s="77" t="inlineStr">
        <is>
          <t>Erog.</t>
        </is>
      </c>
      <c r="FR282" s="77" t="inlineStr">
        <is>
          <t>T1</t>
        </is>
      </c>
      <c r="FS282" s="77" t="inlineStr">
        <is>
          <t>T2</t>
        </is>
      </c>
      <c r="FT282" s="77" t="inlineStr">
        <is>
          <t>T3</t>
        </is>
      </c>
      <c r="FU282" s="77" t="inlineStr">
        <is>
          <t>T4</t>
        </is>
      </c>
      <c r="FV282" s="77" t="inlineStr">
        <is>
          <t>T1</t>
        </is>
      </c>
      <c r="FW282" s="77" t="inlineStr">
        <is>
          <t>T2</t>
        </is>
      </c>
      <c r="FX282" s="77" t="inlineStr">
        <is>
          <t>T3</t>
        </is>
      </c>
      <c r="FY282" s="77" t="inlineStr">
        <is>
          <t>T4</t>
        </is>
      </c>
      <c r="FZ282" s="77" t="inlineStr">
        <is>
          <t>T1</t>
        </is>
      </c>
      <c r="GA282" s="77" t="inlineStr">
        <is>
          <t>T2</t>
        </is>
      </c>
      <c r="GB282" s="77" t="inlineStr">
        <is>
          <t>T3</t>
        </is>
      </c>
      <c r="GC282" s="77" t="inlineStr">
        <is>
          <t>T4</t>
        </is>
      </c>
      <c r="GD282" s="77" t="inlineStr">
        <is>
          <t>T1</t>
        </is>
      </c>
      <c r="GE282" s="77" t="inlineStr">
        <is>
          <t>T2</t>
        </is>
      </c>
      <c r="GF282" s="77" t="inlineStr">
        <is>
          <t>T3</t>
        </is>
      </c>
      <c r="GG282" s="77" t="inlineStr">
        <is>
          <t>T4</t>
        </is>
      </c>
      <c r="GH282" s="77" t="inlineStr">
        <is>
          <t>T1</t>
        </is>
      </c>
      <c r="GI282" s="77" t="inlineStr">
        <is>
          <t>T2</t>
        </is>
      </c>
      <c r="GJ282" s="77" t="inlineStr">
        <is>
          <t>T3</t>
        </is>
      </c>
      <c r="GK282" s="77" t="inlineStr">
        <is>
          <t>T4</t>
        </is>
      </c>
      <c r="GL282" s="77" t="inlineStr">
        <is>
          <t>T1</t>
        </is>
      </c>
      <c r="GM282" s="77" t="inlineStr">
        <is>
          <t>T2</t>
        </is>
      </c>
      <c r="GN282" s="77" t="inlineStr">
        <is>
          <t>T3</t>
        </is>
      </c>
      <c r="GO282" s="77" t="inlineStr">
        <is>
          <t>T4</t>
        </is>
      </c>
      <c r="GP282" s="77" t="inlineStr">
        <is>
          <t>T1</t>
        </is>
      </c>
      <c r="GQ282" s="77" t="inlineStr">
        <is>
          <t>T2</t>
        </is>
      </c>
      <c r="GR282" s="77" t="inlineStr">
        <is>
          <t>T3</t>
        </is>
      </c>
      <c r="GS282" s="77" t="inlineStr">
        <is>
          <t>T4</t>
        </is>
      </c>
      <c r="GT282" s="77" t="inlineStr">
        <is>
          <t>T1</t>
        </is>
      </c>
      <c r="GU282" s="77" t="inlineStr">
        <is>
          <t>T2</t>
        </is>
      </c>
      <c r="GV282" s="77" t="inlineStr">
        <is>
          <t>T3</t>
        </is>
      </c>
      <c r="GW282" s="77" t="inlineStr">
        <is>
          <t>T4</t>
        </is>
      </c>
      <c r="GX282" s="77" t="inlineStr">
        <is>
          <t>T1</t>
        </is>
      </c>
      <c r="GY282" s="77" t="inlineStr">
        <is>
          <t>T2</t>
        </is>
      </c>
      <c r="GZ282" s="77" t="inlineStr">
        <is>
          <t>T3</t>
        </is>
      </c>
      <c r="HA282" s="77" t="inlineStr">
        <is>
          <t>T4</t>
        </is>
      </c>
      <c r="HB282" s="77" t="inlineStr">
        <is>
          <t>T1</t>
        </is>
      </c>
      <c r="HC282" s="77" t="inlineStr">
        <is>
          <t>T2</t>
        </is>
      </c>
      <c r="HD282" s="77" t="inlineStr">
        <is>
          <t>T3</t>
        </is>
      </c>
      <c r="HE282" s="77" t="inlineStr">
        <is>
          <t>T4</t>
        </is>
      </c>
      <c r="HH282" s="77" t="inlineStr">
        <is>
          <t>Erog.</t>
        </is>
      </c>
      <c r="HI282" s="77" t="inlineStr">
        <is>
          <t>T1</t>
        </is>
      </c>
      <c r="HJ282" s="77" t="inlineStr">
        <is>
          <t>T2</t>
        </is>
      </c>
      <c r="HK282" s="77" t="inlineStr">
        <is>
          <t>T3</t>
        </is>
      </c>
      <c r="HL282" s="77" t="inlineStr">
        <is>
          <t>T4</t>
        </is>
      </c>
      <c r="HM282" s="77" t="inlineStr">
        <is>
          <t>T1</t>
        </is>
      </c>
      <c r="HN282" s="77" t="inlineStr">
        <is>
          <t>T2</t>
        </is>
      </c>
      <c r="HO282" s="77" t="inlineStr">
        <is>
          <t>T3</t>
        </is>
      </c>
      <c r="HP282" s="77" t="inlineStr">
        <is>
          <t>T4</t>
        </is>
      </c>
      <c r="HQ282" s="77" t="inlineStr">
        <is>
          <t>T1</t>
        </is>
      </c>
      <c r="HR282" s="77" t="inlineStr">
        <is>
          <t>T2</t>
        </is>
      </c>
      <c r="HS282" s="77" t="inlineStr">
        <is>
          <t>T3</t>
        </is>
      </c>
      <c r="HT282" s="77" t="inlineStr">
        <is>
          <t>T4</t>
        </is>
      </c>
      <c r="HU282" s="77" t="inlineStr">
        <is>
          <t>T1</t>
        </is>
      </c>
      <c r="HV282" s="77" t="inlineStr">
        <is>
          <t>T2</t>
        </is>
      </c>
      <c r="HW282" s="77" t="inlineStr">
        <is>
          <t>T3</t>
        </is>
      </c>
      <c r="HX282" s="77" t="inlineStr">
        <is>
          <t>T4</t>
        </is>
      </c>
      <c r="HY282" s="77" t="inlineStr">
        <is>
          <t>T1</t>
        </is>
      </c>
      <c r="HZ282" s="77" t="inlineStr">
        <is>
          <t>T2</t>
        </is>
      </c>
      <c r="IA282" s="77" t="inlineStr">
        <is>
          <t>T3</t>
        </is>
      </c>
      <c r="IB282" s="77" t="inlineStr">
        <is>
          <t>T4</t>
        </is>
      </c>
      <c r="IC282" s="77" t="inlineStr">
        <is>
          <t>T1</t>
        </is>
      </c>
      <c r="ID282" s="77" t="inlineStr">
        <is>
          <t>T2</t>
        </is>
      </c>
      <c r="IE282" s="77" t="inlineStr">
        <is>
          <t>T3</t>
        </is>
      </c>
      <c r="IF282" s="77" t="inlineStr">
        <is>
          <t>T4</t>
        </is>
      </c>
      <c r="IG282" s="77" t="inlineStr">
        <is>
          <t>T1</t>
        </is>
      </c>
      <c r="IH282" s="77" t="inlineStr">
        <is>
          <t>T2</t>
        </is>
      </c>
      <c r="II282" s="77" t="inlineStr">
        <is>
          <t>T3</t>
        </is>
      </c>
      <c r="IJ282" s="77" t="inlineStr">
        <is>
          <t>T4</t>
        </is>
      </c>
      <c r="IK282" s="77" t="inlineStr">
        <is>
          <t>T1</t>
        </is>
      </c>
      <c r="IL282" s="77" t="inlineStr">
        <is>
          <t>T2</t>
        </is>
      </c>
      <c r="IM282" s="77" t="inlineStr">
        <is>
          <t>T3</t>
        </is>
      </c>
      <c r="IN282" s="77" t="inlineStr">
        <is>
          <t>T4</t>
        </is>
      </c>
      <c r="IO282" s="77" t="inlineStr">
        <is>
          <t>T1</t>
        </is>
      </c>
      <c r="IP282" s="77" t="inlineStr">
        <is>
          <t>T2</t>
        </is>
      </c>
      <c r="IQ282" s="77" t="inlineStr">
        <is>
          <t>T3</t>
        </is>
      </c>
      <c r="IR282" s="77" t="inlineStr">
        <is>
          <t>T4</t>
        </is>
      </c>
      <c r="IS282" s="77" t="inlineStr">
        <is>
          <t>T1</t>
        </is>
      </c>
      <c r="IT282" s="77" t="inlineStr">
        <is>
          <t>T2</t>
        </is>
      </c>
      <c r="IU282" s="77" t="inlineStr">
        <is>
          <t>T3</t>
        </is>
      </c>
      <c r="IV282" s="77" t="inlineStr">
        <is>
          <t>T4</t>
        </is>
      </c>
      <c r="IY282" s="77" t="inlineStr">
        <is>
          <t>Erog.</t>
        </is>
      </c>
      <c r="IZ282" s="77" t="inlineStr">
        <is>
          <t>T1</t>
        </is>
      </c>
      <c r="JA282" s="77" t="inlineStr">
        <is>
          <t>T2</t>
        </is>
      </c>
      <c r="JB282" s="77" t="inlineStr">
        <is>
          <t>T3</t>
        </is>
      </c>
      <c r="JC282" s="77" t="inlineStr">
        <is>
          <t>T4</t>
        </is>
      </c>
      <c r="JD282" s="77" t="inlineStr">
        <is>
          <t>T1</t>
        </is>
      </c>
      <c r="JE282" s="77" t="inlineStr">
        <is>
          <t>T2</t>
        </is>
      </c>
      <c r="JF282" s="77" t="inlineStr">
        <is>
          <t>T3</t>
        </is>
      </c>
      <c r="JG282" s="77" t="inlineStr">
        <is>
          <t>T4</t>
        </is>
      </c>
      <c r="JH282" s="77" t="inlineStr">
        <is>
          <t>T1</t>
        </is>
      </c>
      <c r="JI282" s="77" t="inlineStr">
        <is>
          <t>T2</t>
        </is>
      </c>
      <c r="JJ282" s="77" t="inlineStr">
        <is>
          <t>T3</t>
        </is>
      </c>
      <c r="JK282" s="77" t="inlineStr">
        <is>
          <t>T4</t>
        </is>
      </c>
      <c r="JL282" s="77" t="inlineStr">
        <is>
          <t>T1</t>
        </is>
      </c>
      <c r="JM282" s="77" t="inlineStr">
        <is>
          <t>T2</t>
        </is>
      </c>
      <c r="JN282" s="77" t="inlineStr">
        <is>
          <t>T3</t>
        </is>
      </c>
      <c r="JO282" s="77" t="inlineStr">
        <is>
          <t>T4</t>
        </is>
      </c>
      <c r="JP282" s="77" t="inlineStr">
        <is>
          <t>T1</t>
        </is>
      </c>
      <c r="JQ282" s="77" t="inlineStr">
        <is>
          <t>T2</t>
        </is>
      </c>
      <c r="JR282" s="77" t="inlineStr">
        <is>
          <t>T3</t>
        </is>
      </c>
      <c r="JS282" s="77" t="inlineStr">
        <is>
          <t>T4</t>
        </is>
      </c>
      <c r="JT282" s="77" t="inlineStr">
        <is>
          <t>T1</t>
        </is>
      </c>
      <c r="JU282" s="77" t="inlineStr">
        <is>
          <t>T2</t>
        </is>
      </c>
      <c r="JV282" s="77" t="inlineStr">
        <is>
          <t>T3</t>
        </is>
      </c>
      <c r="JW282" s="77" t="inlineStr">
        <is>
          <t>T4</t>
        </is>
      </c>
      <c r="JX282" s="77" t="inlineStr">
        <is>
          <t>T1</t>
        </is>
      </c>
      <c r="JY282" s="77" t="inlineStr">
        <is>
          <t>T2</t>
        </is>
      </c>
      <c r="JZ282" s="77" t="inlineStr">
        <is>
          <t>T3</t>
        </is>
      </c>
      <c r="KA282" s="77" t="inlineStr">
        <is>
          <t>T4</t>
        </is>
      </c>
      <c r="KB282" s="77" t="inlineStr">
        <is>
          <t>T1</t>
        </is>
      </c>
      <c r="KC282" s="77" t="inlineStr">
        <is>
          <t>T2</t>
        </is>
      </c>
      <c r="KD282" s="77" t="inlineStr">
        <is>
          <t>T3</t>
        </is>
      </c>
      <c r="KE282" s="77" t="inlineStr">
        <is>
          <t>T4</t>
        </is>
      </c>
      <c r="KF282" s="77" t="inlineStr">
        <is>
          <t>T1</t>
        </is>
      </c>
      <c r="KG282" s="77" t="inlineStr">
        <is>
          <t>T2</t>
        </is>
      </c>
      <c r="KH282" s="77" t="inlineStr">
        <is>
          <t>T3</t>
        </is>
      </c>
      <c r="KI282" s="77" t="inlineStr">
        <is>
          <t>T4</t>
        </is>
      </c>
      <c r="KJ282" s="77" t="inlineStr">
        <is>
          <t>T1</t>
        </is>
      </c>
      <c r="KK282" s="77" t="inlineStr">
        <is>
          <t>T2</t>
        </is>
      </c>
      <c r="KL282" s="77" t="inlineStr">
        <is>
          <t>T3</t>
        </is>
      </c>
      <c r="KM282" s="77" t="inlineStr">
        <is>
          <t>T4</t>
        </is>
      </c>
      <c r="KP282" s="77" t="inlineStr">
        <is>
          <t>Erog.</t>
        </is>
      </c>
      <c r="KQ282" s="77" t="inlineStr">
        <is>
          <t>T1</t>
        </is>
      </c>
      <c r="KR282" s="77" t="inlineStr">
        <is>
          <t>T2</t>
        </is>
      </c>
      <c r="KS282" s="77" t="inlineStr">
        <is>
          <t>T3</t>
        </is>
      </c>
      <c r="KT282" s="77" t="inlineStr">
        <is>
          <t>T4</t>
        </is>
      </c>
      <c r="KU282" s="77" t="inlineStr">
        <is>
          <t>T1</t>
        </is>
      </c>
      <c r="KV282" s="77" t="inlineStr">
        <is>
          <t>T2</t>
        </is>
      </c>
      <c r="KW282" s="77" t="inlineStr">
        <is>
          <t>T3</t>
        </is>
      </c>
      <c r="KX282" s="77" t="inlineStr">
        <is>
          <t>T4</t>
        </is>
      </c>
      <c r="KY282" s="77" t="inlineStr">
        <is>
          <t>T1</t>
        </is>
      </c>
      <c r="KZ282" s="77" t="inlineStr">
        <is>
          <t>T2</t>
        </is>
      </c>
      <c r="LA282" s="77" t="inlineStr">
        <is>
          <t>T3</t>
        </is>
      </c>
      <c r="LB282" s="77" t="inlineStr">
        <is>
          <t>T4</t>
        </is>
      </c>
      <c r="LC282" s="77" t="inlineStr">
        <is>
          <t>T1</t>
        </is>
      </c>
      <c r="LD282" s="77" t="inlineStr">
        <is>
          <t>T2</t>
        </is>
      </c>
      <c r="LE282" s="77" t="inlineStr">
        <is>
          <t>T3</t>
        </is>
      </c>
      <c r="LF282" s="77" t="inlineStr">
        <is>
          <t>T4</t>
        </is>
      </c>
      <c r="LG282" s="77" t="inlineStr">
        <is>
          <t>T1</t>
        </is>
      </c>
      <c r="LH282" s="77" t="inlineStr">
        <is>
          <t>T2</t>
        </is>
      </c>
      <c r="LI282" s="77" t="inlineStr">
        <is>
          <t>T3</t>
        </is>
      </c>
      <c r="LJ282" s="77" t="inlineStr">
        <is>
          <t>T4</t>
        </is>
      </c>
      <c r="LK282" s="77" t="inlineStr">
        <is>
          <t>T1</t>
        </is>
      </c>
      <c r="LL282" s="77" t="inlineStr">
        <is>
          <t>T2</t>
        </is>
      </c>
      <c r="LM282" s="77" t="inlineStr">
        <is>
          <t>T3</t>
        </is>
      </c>
      <c r="LN282" s="77" t="inlineStr">
        <is>
          <t>T4</t>
        </is>
      </c>
      <c r="LO282" s="77" t="inlineStr">
        <is>
          <t>T1</t>
        </is>
      </c>
      <c r="LP282" s="77" t="inlineStr">
        <is>
          <t>T2</t>
        </is>
      </c>
      <c r="LQ282" s="77" t="inlineStr">
        <is>
          <t>T3</t>
        </is>
      </c>
      <c r="LR282" s="77" t="inlineStr">
        <is>
          <t>T4</t>
        </is>
      </c>
      <c r="LS282" s="77" t="inlineStr">
        <is>
          <t>T1</t>
        </is>
      </c>
      <c r="LT282" s="77" t="inlineStr">
        <is>
          <t>T2</t>
        </is>
      </c>
      <c r="LU282" s="77" t="inlineStr">
        <is>
          <t>T3</t>
        </is>
      </c>
      <c r="LV282" s="77" t="inlineStr">
        <is>
          <t>T4</t>
        </is>
      </c>
      <c r="LW282" s="77" t="inlineStr">
        <is>
          <t>T1</t>
        </is>
      </c>
      <c r="LX282" s="77" t="inlineStr">
        <is>
          <t>T2</t>
        </is>
      </c>
      <c r="LY282" s="77" t="inlineStr">
        <is>
          <t>T3</t>
        </is>
      </c>
      <c r="LZ282" s="77" t="inlineStr">
        <is>
          <t>T4</t>
        </is>
      </c>
      <c r="MA282" s="77" t="inlineStr">
        <is>
          <t>T1</t>
        </is>
      </c>
      <c r="MB282" s="77" t="inlineStr">
        <is>
          <t>T2</t>
        </is>
      </c>
      <c r="MC282" s="77" t="inlineStr">
        <is>
          <t>T3</t>
        </is>
      </c>
      <c r="MD282" s="77" t="inlineStr">
        <is>
          <t>T4</t>
        </is>
      </c>
      <c r="MG282" s="77" t="inlineStr">
        <is>
          <t>Erog.</t>
        </is>
      </c>
      <c r="MH282" s="77" t="inlineStr">
        <is>
          <t>T1</t>
        </is>
      </c>
      <c r="MI282" s="77" t="inlineStr">
        <is>
          <t>T2</t>
        </is>
      </c>
      <c r="MJ282" s="77" t="inlineStr">
        <is>
          <t>T3</t>
        </is>
      </c>
      <c r="MK282" s="77" t="inlineStr">
        <is>
          <t>T4</t>
        </is>
      </c>
      <c r="ML282" s="77" t="inlineStr">
        <is>
          <t>T1</t>
        </is>
      </c>
      <c r="MM282" s="77" t="inlineStr">
        <is>
          <t>T2</t>
        </is>
      </c>
      <c r="MN282" s="77" t="inlineStr">
        <is>
          <t>T3</t>
        </is>
      </c>
      <c r="MO282" s="77" t="inlineStr">
        <is>
          <t>T4</t>
        </is>
      </c>
      <c r="MP282" s="77" t="inlineStr">
        <is>
          <t>T1</t>
        </is>
      </c>
      <c r="MQ282" s="77" t="inlineStr">
        <is>
          <t>T2</t>
        </is>
      </c>
      <c r="MR282" s="77" t="inlineStr">
        <is>
          <t>T3</t>
        </is>
      </c>
      <c r="MS282" s="77" t="inlineStr">
        <is>
          <t>T4</t>
        </is>
      </c>
      <c r="MT282" s="77" t="inlineStr">
        <is>
          <t>T1</t>
        </is>
      </c>
      <c r="MU282" s="77" t="inlineStr">
        <is>
          <t>T2</t>
        </is>
      </c>
      <c r="MV282" s="77" t="inlineStr">
        <is>
          <t>T3</t>
        </is>
      </c>
      <c r="MW282" s="77" t="inlineStr">
        <is>
          <t>T4</t>
        </is>
      </c>
      <c r="MX282" s="77" t="inlineStr">
        <is>
          <t>T1</t>
        </is>
      </c>
      <c r="MY282" s="77" t="inlineStr">
        <is>
          <t>T2</t>
        </is>
      </c>
      <c r="MZ282" s="77" t="inlineStr">
        <is>
          <t>T3</t>
        </is>
      </c>
      <c r="NA282" s="77" t="inlineStr">
        <is>
          <t>T4</t>
        </is>
      </c>
      <c r="NB282" s="77" t="inlineStr">
        <is>
          <t>T1</t>
        </is>
      </c>
      <c r="NC282" s="77" t="inlineStr">
        <is>
          <t>T2</t>
        </is>
      </c>
      <c r="ND282" s="77" t="inlineStr">
        <is>
          <t>T3</t>
        </is>
      </c>
      <c r="NE282" s="77" t="inlineStr">
        <is>
          <t>T4</t>
        </is>
      </c>
      <c r="NF282" s="77" t="inlineStr">
        <is>
          <t>T1</t>
        </is>
      </c>
      <c r="NG282" s="77" t="inlineStr">
        <is>
          <t>T2</t>
        </is>
      </c>
      <c r="NH282" s="77" t="inlineStr">
        <is>
          <t>T3</t>
        </is>
      </c>
      <c r="NI282" s="77" t="inlineStr">
        <is>
          <t>T4</t>
        </is>
      </c>
      <c r="NJ282" s="77" t="inlineStr">
        <is>
          <t>T1</t>
        </is>
      </c>
      <c r="NK282" s="77" t="inlineStr">
        <is>
          <t>T2</t>
        </is>
      </c>
      <c r="NL282" s="77" t="inlineStr">
        <is>
          <t>T3</t>
        </is>
      </c>
      <c r="NM282" s="77" t="inlineStr">
        <is>
          <t>T4</t>
        </is>
      </c>
      <c r="NN282" s="77" t="inlineStr">
        <is>
          <t>T1</t>
        </is>
      </c>
      <c r="NO282" s="77" t="inlineStr">
        <is>
          <t>T2</t>
        </is>
      </c>
      <c r="NP282" s="77" t="inlineStr">
        <is>
          <t>T3</t>
        </is>
      </c>
      <c r="NQ282" s="77" t="inlineStr">
        <is>
          <t>T4</t>
        </is>
      </c>
      <c r="NR282" s="77" t="inlineStr">
        <is>
          <t>T1</t>
        </is>
      </c>
      <c r="NS282" s="77" t="inlineStr">
        <is>
          <t>T2</t>
        </is>
      </c>
      <c r="NT282" s="77" t="inlineStr">
        <is>
          <t>T3</t>
        </is>
      </c>
      <c r="NU282" s="77" t="inlineStr">
        <is>
          <t>T4</t>
        </is>
      </c>
      <c r="NX282" s="77" t="inlineStr">
        <is>
          <t>Erog.</t>
        </is>
      </c>
      <c r="NY282" s="77" t="inlineStr">
        <is>
          <t>T1</t>
        </is>
      </c>
      <c r="NZ282" s="77" t="inlineStr">
        <is>
          <t>T2</t>
        </is>
      </c>
      <c r="OA282" s="77" t="inlineStr">
        <is>
          <t>T3</t>
        </is>
      </c>
      <c r="OB282" s="77" t="inlineStr">
        <is>
          <t>T4</t>
        </is>
      </c>
      <c r="OC282" s="77" t="inlineStr">
        <is>
          <t>T1</t>
        </is>
      </c>
      <c r="OD282" s="77" t="inlineStr">
        <is>
          <t>T2</t>
        </is>
      </c>
      <c r="OE282" s="77" t="inlineStr">
        <is>
          <t>T3</t>
        </is>
      </c>
      <c r="OF282" s="77" t="inlineStr">
        <is>
          <t>T4</t>
        </is>
      </c>
      <c r="OG282" s="77" t="inlineStr">
        <is>
          <t>T1</t>
        </is>
      </c>
      <c r="OH282" s="77" t="inlineStr">
        <is>
          <t>T2</t>
        </is>
      </c>
      <c r="OI282" s="77" t="inlineStr">
        <is>
          <t>T3</t>
        </is>
      </c>
      <c r="OJ282" s="77" t="inlineStr">
        <is>
          <t>T4</t>
        </is>
      </c>
      <c r="OK282" s="77" t="inlineStr">
        <is>
          <t>T1</t>
        </is>
      </c>
      <c r="OL282" s="77" t="inlineStr">
        <is>
          <t>T2</t>
        </is>
      </c>
      <c r="OM282" s="77" t="inlineStr">
        <is>
          <t>T3</t>
        </is>
      </c>
      <c r="ON282" s="77" t="inlineStr">
        <is>
          <t>T4</t>
        </is>
      </c>
      <c r="OO282" s="77" t="inlineStr">
        <is>
          <t>T1</t>
        </is>
      </c>
      <c r="OP282" s="77" t="inlineStr">
        <is>
          <t>T2</t>
        </is>
      </c>
      <c r="OQ282" s="77" t="inlineStr">
        <is>
          <t>T3</t>
        </is>
      </c>
      <c r="OR282" s="77" t="inlineStr">
        <is>
          <t>T4</t>
        </is>
      </c>
      <c r="OS282" s="77" t="inlineStr">
        <is>
          <t>T1</t>
        </is>
      </c>
      <c r="OT282" s="77" t="inlineStr">
        <is>
          <t>T2</t>
        </is>
      </c>
      <c r="OU282" s="77" t="inlineStr">
        <is>
          <t>T3</t>
        </is>
      </c>
      <c r="OV282" s="77" t="inlineStr">
        <is>
          <t>T4</t>
        </is>
      </c>
      <c r="OW282" s="77" t="inlineStr">
        <is>
          <t>T1</t>
        </is>
      </c>
      <c r="OX282" s="77" t="inlineStr">
        <is>
          <t>T2</t>
        </is>
      </c>
      <c r="OY282" s="77" t="inlineStr">
        <is>
          <t>T3</t>
        </is>
      </c>
      <c r="OZ282" s="77" t="inlineStr">
        <is>
          <t>T4</t>
        </is>
      </c>
      <c r="PA282" s="77" t="inlineStr">
        <is>
          <t>T1</t>
        </is>
      </c>
      <c r="PB282" s="77" t="inlineStr">
        <is>
          <t>T2</t>
        </is>
      </c>
      <c r="PC282" s="77" t="inlineStr">
        <is>
          <t>T3</t>
        </is>
      </c>
      <c r="PD282" s="77" t="inlineStr">
        <is>
          <t>T4</t>
        </is>
      </c>
      <c r="PE282" s="77" t="inlineStr">
        <is>
          <t>T1</t>
        </is>
      </c>
      <c r="PF282" s="77" t="inlineStr">
        <is>
          <t>T2</t>
        </is>
      </c>
      <c r="PG282" s="77" t="inlineStr">
        <is>
          <t>T3</t>
        </is>
      </c>
      <c r="PH282" s="77" t="inlineStr">
        <is>
          <t>T4</t>
        </is>
      </c>
      <c r="PI282" s="77" t="inlineStr">
        <is>
          <t>T1</t>
        </is>
      </c>
      <c r="PJ282" s="77" t="inlineStr">
        <is>
          <t>T2</t>
        </is>
      </c>
      <c r="PK282" s="77" t="inlineStr">
        <is>
          <t>T3</t>
        </is>
      </c>
      <c r="PL282" s="77" t="inlineStr">
        <is>
          <t>T4</t>
        </is>
      </c>
      <c r="PO282" s="77" t="inlineStr">
        <is>
          <t>Erog.</t>
        </is>
      </c>
      <c r="PP282" s="77" t="inlineStr">
        <is>
          <t>T1</t>
        </is>
      </c>
      <c r="PQ282" s="77" t="inlineStr">
        <is>
          <t>T2</t>
        </is>
      </c>
      <c r="PR282" s="77" t="inlineStr">
        <is>
          <t>T3</t>
        </is>
      </c>
      <c r="PS282" s="77" t="inlineStr">
        <is>
          <t>T4</t>
        </is>
      </c>
      <c r="PT282" s="77" t="inlineStr">
        <is>
          <t>T1</t>
        </is>
      </c>
      <c r="PU282" s="77" t="inlineStr">
        <is>
          <t>T2</t>
        </is>
      </c>
      <c r="PV282" s="77" t="inlineStr">
        <is>
          <t>T3</t>
        </is>
      </c>
      <c r="PW282" s="77" t="inlineStr">
        <is>
          <t>T4</t>
        </is>
      </c>
      <c r="PX282" s="77" t="inlineStr">
        <is>
          <t>T1</t>
        </is>
      </c>
      <c r="PY282" s="77" t="inlineStr">
        <is>
          <t>T2</t>
        </is>
      </c>
      <c r="PZ282" s="77" t="inlineStr">
        <is>
          <t>T3</t>
        </is>
      </c>
      <c r="QA282" s="77" t="inlineStr">
        <is>
          <t>T4</t>
        </is>
      </c>
      <c r="QB282" s="77" t="inlineStr">
        <is>
          <t>T1</t>
        </is>
      </c>
      <c r="QC282" s="77" t="inlineStr">
        <is>
          <t>T2</t>
        </is>
      </c>
      <c r="QD282" s="77" t="inlineStr">
        <is>
          <t>T3</t>
        </is>
      </c>
      <c r="QE282" s="77" t="inlineStr">
        <is>
          <t>T4</t>
        </is>
      </c>
      <c r="QF282" s="77" t="inlineStr">
        <is>
          <t>T1</t>
        </is>
      </c>
      <c r="QG282" s="77" t="inlineStr">
        <is>
          <t>T2</t>
        </is>
      </c>
      <c r="QH282" s="77" t="inlineStr">
        <is>
          <t>T3</t>
        </is>
      </c>
      <c r="QI282" s="77" t="inlineStr">
        <is>
          <t>T4</t>
        </is>
      </c>
      <c r="QJ282" s="77" t="inlineStr">
        <is>
          <t>T1</t>
        </is>
      </c>
      <c r="QK282" s="77" t="inlineStr">
        <is>
          <t>T2</t>
        </is>
      </c>
      <c r="QL282" s="77" t="inlineStr">
        <is>
          <t>T3</t>
        </is>
      </c>
      <c r="QM282" s="77" t="inlineStr">
        <is>
          <t>T4</t>
        </is>
      </c>
      <c r="QN282" s="77" t="inlineStr">
        <is>
          <t>T1</t>
        </is>
      </c>
      <c r="QO282" s="77" t="inlineStr">
        <is>
          <t>T2</t>
        </is>
      </c>
      <c r="QP282" s="77" t="inlineStr">
        <is>
          <t>T3</t>
        </is>
      </c>
      <c r="QQ282" s="77" t="inlineStr">
        <is>
          <t>T4</t>
        </is>
      </c>
      <c r="QR282" s="77" t="inlineStr">
        <is>
          <t>T1</t>
        </is>
      </c>
      <c r="QS282" s="77" t="inlineStr">
        <is>
          <t>T2</t>
        </is>
      </c>
      <c r="QT282" s="77" t="inlineStr">
        <is>
          <t>T3</t>
        </is>
      </c>
      <c r="QU282" s="77" t="inlineStr">
        <is>
          <t>T4</t>
        </is>
      </c>
      <c r="QV282" s="77" t="inlineStr">
        <is>
          <t>T1</t>
        </is>
      </c>
      <c r="QW282" s="77" t="inlineStr">
        <is>
          <t>T2</t>
        </is>
      </c>
      <c r="QX282" s="77" t="inlineStr">
        <is>
          <t>T3</t>
        </is>
      </c>
      <c r="QY282" s="77" t="inlineStr">
        <is>
          <t>T4</t>
        </is>
      </c>
      <c r="QZ282" s="77" t="inlineStr">
        <is>
          <t>T1</t>
        </is>
      </c>
      <c r="RA282" s="77" t="inlineStr">
        <is>
          <t>T2</t>
        </is>
      </c>
      <c r="RB282" s="77" t="inlineStr">
        <is>
          <t>T3</t>
        </is>
      </c>
      <c r="RC282" s="77" t="inlineStr">
        <is>
          <t>T4</t>
        </is>
      </c>
      <c r="RF282" s="77" t="inlineStr">
        <is>
          <t>Erog.</t>
        </is>
      </c>
      <c r="RG282" s="77" t="inlineStr">
        <is>
          <t>T1</t>
        </is>
      </c>
      <c r="RH282" s="77" t="inlineStr">
        <is>
          <t>T2</t>
        </is>
      </c>
      <c r="RI282" s="77" t="inlineStr">
        <is>
          <t>T3</t>
        </is>
      </c>
      <c r="RJ282" s="77" t="inlineStr">
        <is>
          <t>T4</t>
        </is>
      </c>
      <c r="RK282" s="77" t="inlineStr">
        <is>
          <t>T1</t>
        </is>
      </c>
      <c r="RL282" s="77" t="inlineStr">
        <is>
          <t>T2</t>
        </is>
      </c>
      <c r="RM282" s="77" t="inlineStr">
        <is>
          <t>T3</t>
        </is>
      </c>
      <c r="RN282" s="77" t="inlineStr">
        <is>
          <t>T4</t>
        </is>
      </c>
      <c r="RO282" s="77" t="inlineStr">
        <is>
          <t>T1</t>
        </is>
      </c>
      <c r="RP282" s="77" t="inlineStr">
        <is>
          <t>T2</t>
        </is>
      </c>
      <c r="RQ282" s="77" t="inlineStr">
        <is>
          <t>T3</t>
        </is>
      </c>
      <c r="RR282" s="77" t="inlineStr">
        <is>
          <t>T4</t>
        </is>
      </c>
      <c r="RS282" s="77" t="inlineStr">
        <is>
          <t>T1</t>
        </is>
      </c>
      <c r="RT282" s="77" t="inlineStr">
        <is>
          <t>T2</t>
        </is>
      </c>
      <c r="RU282" s="77" t="inlineStr">
        <is>
          <t>T3</t>
        </is>
      </c>
      <c r="RV282" s="77" t="inlineStr">
        <is>
          <t>T4</t>
        </is>
      </c>
      <c r="RW282" s="77" t="inlineStr">
        <is>
          <t>T1</t>
        </is>
      </c>
      <c r="RX282" s="77" t="inlineStr">
        <is>
          <t>T2</t>
        </is>
      </c>
      <c r="RY282" s="77" t="inlineStr">
        <is>
          <t>T3</t>
        </is>
      </c>
      <c r="RZ282" s="77" t="inlineStr">
        <is>
          <t>T4</t>
        </is>
      </c>
      <c r="SA282" s="77" t="inlineStr">
        <is>
          <t>T1</t>
        </is>
      </c>
      <c r="SB282" s="77" t="inlineStr">
        <is>
          <t>T2</t>
        </is>
      </c>
      <c r="SC282" s="77" t="inlineStr">
        <is>
          <t>T3</t>
        </is>
      </c>
      <c r="SD282" s="77" t="inlineStr">
        <is>
          <t>T4</t>
        </is>
      </c>
      <c r="SE282" s="77" t="inlineStr">
        <is>
          <t>T1</t>
        </is>
      </c>
      <c r="SF282" s="77" t="inlineStr">
        <is>
          <t>T2</t>
        </is>
      </c>
      <c r="SG282" s="77" t="inlineStr">
        <is>
          <t>T3</t>
        </is>
      </c>
      <c r="SH282" s="77" t="inlineStr">
        <is>
          <t>T4</t>
        </is>
      </c>
      <c r="SI282" s="77" t="inlineStr">
        <is>
          <t>T1</t>
        </is>
      </c>
      <c r="SJ282" s="77" t="inlineStr">
        <is>
          <t>T2</t>
        </is>
      </c>
      <c r="SK282" s="77" t="inlineStr">
        <is>
          <t>T3</t>
        </is>
      </c>
      <c r="SL282" s="77" t="inlineStr">
        <is>
          <t>T4</t>
        </is>
      </c>
      <c r="SM282" s="77" t="inlineStr">
        <is>
          <t>T1</t>
        </is>
      </c>
      <c r="SN282" s="77" t="inlineStr">
        <is>
          <t>T2</t>
        </is>
      </c>
      <c r="SO282" s="77" t="inlineStr">
        <is>
          <t>T3</t>
        </is>
      </c>
      <c r="SP282" s="77" t="inlineStr">
        <is>
          <t>T4</t>
        </is>
      </c>
      <c r="SQ282" s="77" t="inlineStr">
        <is>
          <t>T1</t>
        </is>
      </c>
      <c r="SR282" s="77" t="inlineStr">
        <is>
          <t>T2</t>
        </is>
      </c>
      <c r="SS282" s="77" t="inlineStr">
        <is>
          <t>T3</t>
        </is>
      </c>
      <c r="ST282" s="77" t="inlineStr">
        <is>
          <t>T4</t>
        </is>
      </c>
      <c r="SW282" s="77" t="inlineStr">
        <is>
          <t>Erog.</t>
        </is>
      </c>
      <c r="SX282" s="77" t="inlineStr">
        <is>
          <t>T1</t>
        </is>
      </c>
      <c r="SY282" s="77" t="inlineStr">
        <is>
          <t>T2</t>
        </is>
      </c>
      <c r="SZ282" s="77" t="inlineStr">
        <is>
          <t>T3</t>
        </is>
      </c>
      <c r="TA282" s="77" t="inlineStr">
        <is>
          <t>T4</t>
        </is>
      </c>
      <c r="TB282" s="77" t="inlineStr">
        <is>
          <t>T1</t>
        </is>
      </c>
      <c r="TC282" s="77" t="inlineStr">
        <is>
          <t>T2</t>
        </is>
      </c>
      <c r="TD282" s="77" t="inlineStr">
        <is>
          <t>T3</t>
        </is>
      </c>
      <c r="TE282" s="77" t="inlineStr">
        <is>
          <t>T4</t>
        </is>
      </c>
      <c r="TF282" s="77" t="inlineStr">
        <is>
          <t>T1</t>
        </is>
      </c>
      <c r="TG282" s="77" t="inlineStr">
        <is>
          <t>T2</t>
        </is>
      </c>
      <c r="TH282" s="77" t="inlineStr">
        <is>
          <t>T3</t>
        </is>
      </c>
      <c r="TI282" s="77" t="inlineStr">
        <is>
          <t>T4</t>
        </is>
      </c>
      <c r="TJ282" s="77" t="inlineStr">
        <is>
          <t>T1</t>
        </is>
      </c>
      <c r="TK282" s="77" t="inlineStr">
        <is>
          <t>T2</t>
        </is>
      </c>
      <c r="TL282" s="77" t="inlineStr">
        <is>
          <t>T3</t>
        </is>
      </c>
      <c r="TM282" s="77" t="inlineStr">
        <is>
          <t>T4</t>
        </is>
      </c>
      <c r="TN282" s="77" t="inlineStr">
        <is>
          <t>T1</t>
        </is>
      </c>
      <c r="TO282" s="77" t="inlineStr">
        <is>
          <t>T2</t>
        </is>
      </c>
      <c r="TP282" s="77" t="inlineStr">
        <is>
          <t>T3</t>
        </is>
      </c>
      <c r="TQ282" s="77" t="inlineStr">
        <is>
          <t>T4</t>
        </is>
      </c>
      <c r="TR282" s="77" t="inlineStr">
        <is>
          <t>T1</t>
        </is>
      </c>
      <c r="TS282" s="77" t="inlineStr">
        <is>
          <t>T2</t>
        </is>
      </c>
      <c r="TT282" s="77" t="inlineStr">
        <is>
          <t>T3</t>
        </is>
      </c>
      <c r="TU282" s="77" t="inlineStr">
        <is>
          <t>T4</t>
        </is>
      </c>
      <c r="TV282" s="77" t="inlineStr">
        <is>
          <t>T1</t>
        </is>
      </c>
      <c r="TW282" s="77" t="inlineStr">
        <is>
          <t>T2</t>
        </is>
      </c>
      <c r="TX282" s="77" t="inlineStr">
        <is>
          <t>T3</t>
        </is>
      </c>
      <c r="TY282" s="77" t="inlineStr">
        <is>
          <t>T4</t>
        </is>
      </c>
      <c r="TZ282" s="77" t="inlineStr">
        <is>
          <t>T1</t>
        </is>
      </c>
      <c r="UA282" s="77" t="inlineStr">
        <is>
          <t>T2</t>
        </is>
      </c>
      <c r="UB282" s="77" t="inlineStr">
        <is>
          <t>T3</t>
        </is>
      </c>
      <c r="UC282" s="77" t="inlineStr">
        <is>
          <t>T4</t>
        </is>
      </c>
      <c r="UD282" s="77" t="inlineStr">
        <is>
          <t>T1</t>
        </is>
      </c>
      <c r="UE282" s="77" t="inlineStr">
        <is>
          <t>T2</t>
        </is>
      </c>
      <c r="UF282" s="77" t="inlineStr">
        <is>
          <t>T3</t>
        </is>
      </c>
      <c r="UG282" s="77" t="inlineStr">
        <is>
          <t>T4</t>
        </is>
      </c>
      <c r="UH282" s="77" t="inlineStr">
        <is>
          <t>T1</t>
        </is>
      </c>
      <c r="UI282" s="77" t="inlineStr">
        <is>
          <t>T2</t>
        </is>
      </c>
      <c r="UJ282" s="77" t="inlineStr">
        <is>
          <t>T3</t>
        </is>
      </c>
      <c r="UK282" s="77" t="inlineStr">
        <is>
          <t>T4</t>
        </is>
      </c>
      <c r="UN282" s="77" t="inlineStr">
        <is>
          <t>Erog.</t>
        </is>
      </c>
      <c r="UO282" s="77" t="inlineStr">
        <is>
          <t>T1</t>
        </is>
      </c>
      <c r="UP282" s="77" t="inlineStr">
        <is>
          <t>T2</t>
        </is>
      </c>
      <c r="UQ282" s="77" t="inlineStr">
        <is>
          <t>T3</t>
        </is>
      </c>
      <c r="UR282" s="77" t="inlineStr">
        <is>
          <t>T4</t>
        </is>
      </c>
      <c r="US282" s="77" t="inlineStr">
        <is>
          <t>T1</t>
        </is>
      </c>
      <c r="UT282" s="77" t="inlineStr">
        <is>
          <t>T2</t>
        </is>
      </c>
      <c r="UU282" s="77" t="inlineStr">
        <is>
          <t>T3</t>
        </is>
      </c>
      <c r="UV282" s="77" t="inlineStr">
        <is>
          <t>T4</t>
        </is>
      </c>
      <c r="UW282" s="77" t="inlineStr">
        <is>
          <t>T1</t>
        </is>
      </c>
      <c r="UX282" s="77" t="inlineStr">
        <is>
          <t>T2</t>
        </is>
      </c>
      <c r="UY282" s="77" t="inlineStr">
        <is>
          <t>T3</t>
        </is>
      </c>
      <c r="UZ282" s="77" t="inlineStr">
        <is>
          <t>T4</t>
        </is>
      </c>
      <c r="VA282" s="77" t="inlineStr">
        <is>
          <t>T1</t>
        </is>
      </c>
      <c r="VB282" s="77" t="inlineStr">
        <is>
          <t>T2</t>
        </is>
      </c>
      <c r="VC282" s="77" t="inlineStr">
        <is>
          <t>T3</t>
        </is>
      </c>
      <c r="VD282" s="77" t="inlineStr">
        <is>
          <t>T4</t>
        </is>
      </c>
      <c r="VE282" s="77" t="inlineStr">
        <is>
          <t>T1</t>
        </is>
      </c>
      <c r="VF282" s="77" t="inlineStr">
        <is>
          <t>T2</t>
        </is>
      </c>
      <c r="VG282" s="77" t="inlineStr">
        <is>
          <t>T3</t>
        </is>
      </c>
      <c r="VH282" s="77" t="inlineStr">
        <is>
          <t>T4</t>
        </is>
      </c>
      <c r="VI282" s="77" t="inlineStr">
        <is>
          <t>T1</t>
        </is>
      </c>
      <c r="VJ282" s="77" t="inlineStr">
        <is>
          <t>T2</t>
        </is>
      </c>
      <c r="VK282" s="77" t="inlineStr">
        <is>
          <t>T3</t>
        </is>
      </c>
      <c r="VL282" s="77" t="inlineStr">
        <is>
          <t>T4</t>
        </is>
      </c>
      <c r="VM282" s="77" t="inlineStr">
        <is>
          <t>T1</t>
        </is>
      </c>
      <c r="VN282" s="77" t="inlineStr">
        <is>
          <t>T2</t>
        </is>
      </c>
      <c r="VO282" s="77" t="inlineStr">
        <is>
          <t>T3</t>
        </is>
      </c>
      <c r="VP282" s="77" t="inlineStr">
        <is>
          <t>T4</t>
        </is>
      </c>
      <c r="VQ282" s="77" t="inlineStr">
        <is>
          <t>T1</t>
        </is>
      </c>
      <c r="VR282" s="77" t="inlineStr">
        <is>
          <t>T2</t>
        </is>
      </c>
      <c r="VS282" s="77" t="inlineStr">
        <is>
          <t>T3</t>
        </is>
      </c>
      <c r="VT282" s="77" t="inlineStr">
        <is>
          <t>T4</t>
        </is>
      </c>
      <c r="VU282" s="77" t="inlineStr">
        <is>
          <t>T1</t>
        </is>
      </c>
      <c r="VV282" s="77" t="inlineStr">
        <is>
          <t>T2</t>
        </is>
      </c>
      <c r="VW282" s="77" t="inlineStr">
        <is>
          <t>T3</t>
        </is>
      </c>
      <c r="VX282" s="77" t="inlineStr">
        <is>
          <t>T4</t>
        </is>
      </c>
      <c r="VY282" s="77" t="inlineStr">
        <is>
          <t>T1</t>
        </is>
      </c>
      <c r="VZ282" s="77" t="inlineStr">
        <is>
          <t>T2</t>
        </is>
      </c>
      <c r="WA282" s="77" t="inlineStr">
        <is>
          <t>T3</t>
        </is>
      </c>
      <c r="WB282" s="77" t="inlineStr">
        <is>
          <t>T4</t>
        </is>
      </c>
      <c r="WE282" s="77" t="inlineStr">
        <is>
          <t>Erog.</t>
        </is>
      </c>
      <c r="WF282" s="77" t="inlineStr">
        <is>
          <t>T1</t>
        </is>
      </c>
      <c r="WG282" s="77" t="inlineStr">
        <is>
          <t>T2</t>
        </is>
      </c>
      <c r="WH282" s="77" t="inlineStr">
        <is>
          <t>T3</t>
        </is>
      </c>
      <c r="WI282" s="77" t="inlineStr">
        <is>
          <t>T4</t>
        </is>
      </c>
      <c r="WJ282" s="77" t="inlineStr">
        <is>
          <t>T1</t>
        </is>
      </c>
      <c r="WK282" s="77" t="inlineStr">
        <is>
          <t>T2</t>
        </is>
      </c>
      <c r="WL282" s="77" t="inlineStr">
        <is>
          <t>T3</t>
        </is>
      </c>
      <c r="WM282" s="77" t="inlineStr">
        <is>
          <t>T4</t>
        </is>
      </c>
      <c r="WN282" s="77" t="inlineStr">
        <is>
          <t>T1</t>
        </is>
      </c>
      <c r="WO282" s="77" t="inlineStr">
        <is>
          <t>T2</t>
        </is>
      </c>
      <c r="WP282" s="77" t="inlineStr">
        <is>
          <t>T3</t>
        </is>
      </c>
      <c r="WQ282" s="77" t="inlineStr">
        <is>
          <t>T4</t>
        </is>
      </c>
      <c r="WR282" s="77" t="inlineStr">
        <is>
          <t>T1</t>
        </is>
      </c>
      <c r="WS282" s="77" t="inlineStr">
        <is>
          <t>T2</t>
        </is>
      </c>
      <c r="WT282" s="77" t="inlineStr">
        <is>
          <t>T3</t>
        </is>
      </c>
      <c r="WU282" s="77" t="inlineStr">
        <is>
          <t>T4</t>
        </is>
      </c>
      <c r="WV282" s="77" t="inlineStr">
        <is>
          <t>T1</t>
        </is>
      </c>
      <c r="WW282" s="77" t="inlineStr">
        <is>
          <t>T2</t>
        </is>
      </c>
      <c r="WX282" s="77" t="inlineStr">
        <is>
          <t>T3</t>
        </is>
      </c>
      <c r="WY282" s="77" t="inlineStr">
        <is>
          <t>T4</t>
        </is>
      </c>
      <c r="WZ282" s="77" t="inlineStr">
        <is>
          <t>T1</t>
        </is>
      </c>
      <c r="XA282" s="77" t="inlineStr">
        <is>
          <t>T2</t>
        </is>
      </c>
      <c r="XB282" s="77" t="inlineStr">
        <is>
          <t>T3</t>
        </is>
      </c>
      <c r="XC282" s="77" t="inlineStr">
        <is>
          <t>T4</t>
        </is>
      </c>
      <c r="XD282" s="77" t="inlineStr">
        <is>
          <t>T1</t>
        </is>
      </c>
      <c r="XE282" s="77" t="inlineStr">
        <is>
          <t>T2</t>
        </is>
      </c>
      <c r="XF282" s="77" t="inlineStr">
        <is>
          <t>T3</t>
        </is>
      </c>
      <c r="XG282" s="77" t="inlineStr">
        <is>
          <t>T4</t>
        </is>
      </c>
      <c r="XH282" s="77" t="inlineStr">
        <is>
          <t>T1</t>
        </is>
      </c>
      <c r="XI282" s="77" t="inlineStr">
        <is>
          <t>T2</t>
        </is>
      </c>
      <c r="XJ282" s="77" t="inlineStr">
        <is>
          <t>T3</t>
        </is>
      </c>
      <c r="XK282" s="77" t="inlineStr">
        <is>
          <t>T4</t>
        </is>
      </c>
      <c r="XL282" s="77" t="inlineStr">
        <is>
          <t>T1</t>
        </is>
      </c>
      <c r="XM282" s="77" t="inlineStr">
        <is>
          <t>T2</t>
        </is>
      </c>
      <c r="XN282" s="77" t="inlineStr">
        <is>
          <t>T3</t>
        </is>
      </c>
      <c r="XO282" s="77" t="inlineStr">
        <is>
          <t>T4</t>
        </is>
      </c>
      <c r="XP282" s="77" t="inlineStr">
        <is>
          <t>T1</t>
        </is>
      </c>
      <c r="XQ282" s="77" t="inlineStr">
        <is>
          <t>T2</t>
        </is>
      </c>
      <c r="XR282" s="77" t="inlineStr">
        <is>
          <t>T3</t>
        </is>
      </c>
      <c r="XS282" s="77" t="inlineStr">
        <is>
          <t>T4</t>
        </is>
      </c>
      <c r="XV282" s="77" t="inlineStr">
        <is>
          <t>Erog.</t>
        </is>
      </c>
      <c r="XW282" s="77" t="inlineStr">
        <is>
          <t>T1</t>
        </is>
      </c>
      <c r="XX282" s="77" t="inlineStr">
        <is>
          <t>T2</t>
        </is>
      </c>
      <c r="XY282" s="77" t="inlineStr">
        <is>
          <t>T3</t>
        </is>
      </c>
      <c r="XZ282" s="77" t="inlineStr">
        <is>
          <t>T4</t>
        </is>
      </c>
      <c r="YA282" s="77" t="inlineStr">
        <is>
          <t>T1</t>
        </is>
      </c>
      <c r="YB282" s="77" t="inlineStr">
        <is>
          <t>T2</t>
        </is>
      </c>
      <c r="YC282" s="77" t="inlineStr">
        <is>
          <t>T3</t>
        </is>
      </c>
      <c r="YD282" s="77" t="inlineStr">
        <is>
          <t>T4</t>
        </is>
      </c>
      <c r="YE282" s="77" t="inlineStr">
        <is>
          <t>T1</t>
        </is>
      </c>
      <c r="YF282" s="77" t="inlineStr">
        <is>
          <t>T2</t>
        </is>
      </c>
      <c r="YG282" s="77" t="inlineStr">
        <is>
          <t>T3</t>
        </is>
      </c>
      <c r="YH282" s="77" t="inlineStr">
        <is>
          <t>T4</t>
        </is>
      </c>
      <c r="YI282" s="77" t="inlineStr">
        <is>
          <t>T1</t>
        </is>
      </c>
      <c r="YJ282" s="77" t="inlineStr">
        <is>
          <t>T2</t>
        </is>
      </c>
      <c r="YK282" s="77" t="inlineStr">
        <is>
          <t>T3</t>
        </is>
      </c>
      <c r="YL282" s="77" t="inlineStr">
        <is>
          <t>T4</t>
        </is>
      </c>
      <c r="YM282" s="77" t="inlineStr">
        <is>
          <t>T1</t>
        </is>
      </c>
      <c r="YN282" s="77" t="inlineStr">
        <is>
          <t>T2</t>
        </is>
      </c>
      <c r="YO282" s="77" t="inlineStr">
        <is>
          <t>T3</t>
        </is>
      </c>
      <c r="YP282" s="77" t="inlineStr">
        <is>
          <t>T4</t>
        </is>
      </c>
      <c r="YQ282" s="77" t="inlineStr">
        <is>
          <t>T1</t>
        </is>
      </c>
      <c r="YR282" s="77" t="inlineStr">
        <is>
          <t>T2</t>
        </is>
      </c>
      <c r="YS282" s="77" t="inlineStr">
        <is>
          <t>T3</t>
        </is>
      </c>
      <c r="YT282" s="77" t="inlineStr">
        <is>
          <t>T4</t>
        </is>
      </c>
      <c r="YU282" s="77" t="inlineStr">
        <is>
          <t>T1</t>
        </is>
      </c>
      <c r="YV282" s="77" t="inlineStr">
        <is>
          <t>T2</t>
        </is>
      </c>
      <c r="YW282" s="77" t="inlineStr">
        <is>
          <t>T3</t>
        </is>
      </c>
      <c r="YX282" s="77" t="inlineStr">
        <is>
          <t>T4</t>
        </is>
      </c>
      <c r="YY282" s="77" t="inlineStr">
        <is>
          <t>T1</t>
        </is>
      </c>
      <c r="YZ282" s="77" t="inlineStr">
        <is>
          <t>T2</t>
        </is>
      </c>
      <c r="ZA282" s="77" t="inlineStr">
        <is>
          <t>T3</t>
        </is>
      </c>
      <c r="ZB282" s="77" t="inlineStr">
        <is>
          <t>T4</t>
        </is>
      </c>
      <c r="ZC282" s="77" t="inlineStr">
        <is>
          <t>T1</t>
        </is>
      </c>
      <c r="ZD282" s="77" t="inlineStr">
        <is>
          <t>T2</t>
        </is>
      </c>
      <c r="ZE282" s="77" t="inlineStr">
        <is>
          <t>T3</t>
        </is>
      </c>
      <c r="ZF282" s="77" t="inlineStr">
        <is>
          <t>T4</t>
        </is>
      </c>
      <c r="ZG282" s="77" t="inlineStr">
        <is>
          <t>T1</t>
        </is>
      </c>
      <c r="ZH282" s="77" t="inlineStr">
        <is>
          <t>T2</t>
        </is>
      </c>
      <c r="ZI282" s="77" t="inlineStr">
        <is>
          <t>T3</t>
        </is>
      </c>
      <c r="ZJ282" s="77" t="inlineStr">
        <is>
          <t>T4</t>
        </is>
      </c>
      <c r="ZM282" s="77" t="inlineStr">
        <is>
          <t>Erog.</t>
        </is>
      </c>
      <c r="ZN282" s="77" t="inlineStr">
        <is>
          <t>T1</t>
        </is>
      </c>
      <c r="ZO282" s="77" t="inlineStr">
        <is>
          <t>T2</t>
        </is>
      </c>
      <c r="ZP282" s="77" t="inlineStr">
        <is>
          <t>T3</t>
        </is>
      </c>
      <c r="ZQ282" s="77" t="inlineStr">
        <is>
          <t>T4</t>
        </is>
      </c>
      <c r="ZR282" s="77" t="inlineStr">
        <is>
          <t>T1</t>
        </is>
      </c>
      <c r="ZS282" s="77" t="inlineStr">
        <is>
          <t>T2</t>
        </is>
      </c>
      <c r="ZT282" s="77" t="inlineStr">
        <is>
          <t>T3</t>
        </is>
      </c>
      <c r="ZU282" s="77" t="inlineStr">
        <is>
          <t>T4</t>
        </is>
      </c>
      <c r="ZV282" s="77" t="inlineStr">
        <is>
          <t>T1</t>
        </is>
      </c>
      <c r="ZW282" s="77" t="inlineStr">
        <is>
          <t>T2</t>
        </is>
      </c>
      <c r="ZX282" s="77" t="inlineStr">
        <is>
          <t>T3</t>
        </is>
      </c>
      <c r="ZY282" s="77" t="inlineStr">
        <is>
          <t>T4</t>
        </is>
      </c>
      <c r="ZZ282" s="77" t="inlineStr">
        <is>
          <t>T1</t>
        </is>
      </c>
      <c r="AAA282" s="77" t="inlineStr">
        <is>
          <t>T2</t>
        </is>
      </c>
      <c r="AAB282" s="77" t="inlineStr">
        <is>
          <t>T3</t>
        </is>
      </c>
      <c r="AAC282" s="77" t="inlineStr">
        <is>
          <t>T4</t>
        </is>
      </c>
      <c r="AAD282" s="77" t="inlineStr">
        <is>
          <t>T1</t>
        </is>
      </c>
      <c r="AAE282" s="77" t="inlineStr">
        <is>
          <t>T2</t>
        </is>
      </c>
      <c r="AAF282" s="77" t="inlineStr">
        <is>
          <t>T3</t>
        </is>
      </c>
      <c r="AAG282" s="77" t="inlineStr">
        <is>
          <t>T4</t>
        </is>
      </c>
      <c r="AAH282" s="77" t="inlineStr">
        <is>
          <t>T1</t>
        </is>
      </c>
      <c r="AAI282" s="77" t="inlineStr">
        <is>
          <t>T2</t>
        </is>
      </c>
      <c r="AAJ282" s="77" t="inlineStr">
        <is>
          <t>T3</t>
        </is>
      </c>
      <c r="AAK282" s="77" t="inlineStr">
        <is>
          <t>T4</t>
        </is>
      </c>
      <c r="AAL282" s="77" t="inlineStr">
        <is>
          <t>T1</t>
        </is>
      </c>
      <c r="AAM282" s="77" t="inlineStr">
        <is>
          <t>T2</t>
        </is>
      </c>
      <c r="AAN282" s="77" t="inlineStr">
        <is>
          <t>T3</t>
        </is>
      </c>
      <c r="AAO282" s="77" t="inlineStr">
        <is>
          <t>T4</t>
        </is>
      </c>
      <c r="AAP282" s="77" t="inlineStr">
        <is>
          <t>T1</t>
        </is>
      </c>
      <c r="AAQ282" s="77" t="inlineStr">
        <is>
          <t>T2</t>
        </is>
      </c>
      <c r="AAR282" s="77" t="inlineStr">
        <is>
          <t>T3</t>
        </is>
      </c>
      <c r="AAS282" s="77" t="inlineStr">
        <is>
          <t>T4</t>
        </is>
      </c>
      <c r="AAT282" s="77" t="inlineStr">
        <is>
          <t>T1</t>
        </is>
      </c>
      <c r="AAU282" s="77" t="inlineStr">
        <is>
          <t>T2</t>
        </is>
      </c>
      <c r="AAV282" s="77" t="inlineStr">
        <is>
          <t>T3</t>
        </is>
      </c>
      <c r="AAW282" s="77" t="inlineStr">
        <is>
          <t>T4</t>
        </is>
      </c>
      <c r="AAX282" s="77" t="inlineStr">
        <is>
          <t>T1</t>
        </is>
      </c>
      <c r="AAY282" s="77" t="inlineStr">
        <is>
          <t>T2</t>
        </is>
      </c>
      <c r="AAZ282" s="77" t="inlineStr">
        <is>
          <t>T3</t>
        </is>
      </c>
      <c r="ABA282" s="77" t="inlineStr">
        <is>
          <t>T4</t>
        </is>
      </c>
      <c r="ABD282" s="77" t="inlineStr">
        <is>
          <t>Erog.</t>
        </is>
      </c>
      <c r="ABE282" s="77" t="inlineStr">
        <is>
          <t>T1</t>
        </is>
      </c>
      <c r="ABF282" s="77" t="inlineStr">
        <is>
          <t>T2</t>
        </is>
      </c>
      <c r="ABG282" s="77" t="inlineStr">
        <is>
          <t>T3</t>
        </is>
      </c>
      <c r="ABH282" s="77" t="inlineStr">
        <is>
          <t>T4</t>
        </is>
      </c>
      <c r="ABI282" s="77" t="inlineStr">
        <is>
          <t>T1</t>
        </is>
      </c>
      <c r="ABJ282" s="77" t="inlineStr">
        <is>
          <t>T2</t>
        </is>
      </c>
      <c r="ABK282" s="77" t="inlineStr">
        <is>
          <t>T3</t>
        </is>
      </c>
      <c r="ABL282" s="77" t="inlineStr">
        <is>
          <t>T4</t>
        </is>
      </c>
      <c r="ABM282" s="77" t="inlineStr">
        <is>
          <t>T1</t>
        </is>
      </c>
      <c r="ABN282" s="77" t="inlineStr">
        <is>
          <t>T2</t>
        </is>
      </c>
      <c r="ABO282" s="77" t="inlineStr">
        <is>
          <t>T3</t>
        </is>
      </c>
      <c r="ABP282" s="77" t="inlineStr">
        <is>
          <t>T4</t>
        </is>
      </c>
      <c r="ABQ282" s="77" t="inlineStr">
        <is>
          <t>T1</t>
        </is>
      </c>
      <c r="ABR282" s="77" t="inlineStr">
        <is>
          <t>T2</t>
        </is>
      </c>
      <c r="ABS282" s="77" t="inlineStr">
        <is>
          <t>T3</t>
        </is>
      </c>
      <c r="ABT282" s="77" t="inlineStr">
        <is>
          <t>T4</t>
        </is>
      </c>
      <c r="ABU282" s="77" t="inlineStr">
        <is>
          <t>T1</t>
        </is>
      </c>
      <c r="ABV282" s="77" t="inlineStr">
        <is>
          <t>T2</t>
        </is>
      </c>
      <c r="ABW282" s="77" t="inlineStr">
        <is>
          <t>T3</t>
        </is>
      </c>
      <c r="ABX282" s="77" t="inlineStr">
        <is>
          <t>T4</t>
        </is>
      </c>
      <c r="ABY282" s="77" t="inlineStr">
        <is>
          <t>T1</t>
        </is>
      </c>
      <c r="ABZ282" s="77" t="inlineStr">
        <is>
          <t>T2</t>
        </is>
      </c>
      <c r="ACA282" s="77" t="inlineStr">
        <is>
          <t>T3</t>
        </is>
      </c>
      <c r="ACB282" s="77" t="inlineStr">
        <is>
          <t>T4</t>
        </is>
      </c>
      <c r="ACC282" s="77" t="inlineStr">
        <is>
          <t>T1</t>
        </is>
      </c>
      <c r="ACD282" s="77" t="inlineStr">
        <is>
          <t>T2</t>
        </is>
      </c>
      <c r="ACE282" s="77" t="inlineStr">
        <is>
          <t>T3</t>
        </is>
      </c>
      <c r="ACF282" s="77" t="inlineStr">
        <is>
          <t>T4</t>
        </is>
      </c>
      <c r="ACG282" s="77" t="inlineStr">
        <is>
          <t>T1</t>
        </is>
      </c>
      <c r="ACH282" s="77" t="inlineStr">
        <is>
          <t>T2</t>
        </is>
      </c>
      <c r="ACI282" s="77" t="inlineStr">
        <is>
          <t>T3</t>
        </is>
      </c>
      <c r="ACJ282" s="77" t="inlineStr">
        <is>
          <t>T4</t>
        </is>
      </c>
      <c r="ACK282" s="77" t="inlineStr">
        <is>
          <t>T1</t>
        </is>
      </c>
      <c r="ACL282" s="77" t="inlineStr">
        <is>
          <t>T2</t>
        </is>
      </c>
      <c r="ACM282" s="77" t="inlineStr">
        <is>
          <t>T3</t>
        </is>
      </c>
      <c r="ACN282" s="77" t="inlineStr">
        <is>
          <t>T4</t>
        </is>
      </c>
      <c r="ACO282" s="77" t="inlineStr">
        <is>
          <t>T1</t>
        </is>
      </c>
      <c r="ACP282" s="77" t="inlineStr">
        <is>
          <t>T2</t>
        </is>
      </c>
      <c r="ACQ282" s="77" t="inlineStr">
        <is>
          <t>T3</t>
        </is>
      </c>
      <c r="ACR282" s="77" t="inlineStr">
        <is>
          <t>T4</t>
        </is>
      </c>
      <c r="ACU282" s="77" t="inlineStr">
        <is>
          <t>Erog.</t>
        </is>
      </c>
      <c r="ACV282" s="77" t="inlineStr">
        <is>
          <t>T1</t>
        </is>
      </c>
      <c r="ACW282" s="77" t="inlineStr">
        <is>
          <t>T2</t>
        </is>
      </c>
      <c r="ACX282" s="77" t="inlineStr">
        <is>
          <t>T3</t>
        </is>
      </c>
      <c r="ACY282" s="77" t="inlineStr">
        <is>
          <t>T4</t>
        </is>
      </c>
      <c r="ACZ282" s="77" t="inlineStr">
        <is>
          <t>T1</t>
        </is>
      </c>
      <c r="ADA282" s="77" t="inlineStr">
        <is>
          <t>T2</t>
        </is>
      </c>
      <c r="ADB282" s="77" t="inlineStr">
        <is>
          <t>T3</t>
        </is>
      </c>
      <c r="ADC282" s="77" t="inlineStr">
        <is>
          <t>T4</t>
        </is>
      </c>
      <c r="ADD282" s="77" t="inlineStr">
        <is>
          <t>T1</t>
        </is>
      </c>
      <c r="ADE282" s="77" t="inlineStr">
        <is>
          <t>T2</t>
        </is>
      </c>
      <c r="ADF282" s="77" t="inlineStr">
        <is>
          <t>T3</t>
        </is>
      </c>
      <c r="ADG282" s="77" t="inlineStr">
        <is>
          <t>T4</t>
        </is>
      </c>
      <c r="ADH282" s="77" t="inlineStr">
        <is>
          <t>T1</t>
        </is>
      </c>
      <c r="ADI282" s="77" t="inlineStr">
        <is>
          <t>T2</t>
        </is>
      </c>
      <c r="ADJ282" s="77" t="inlineStr">
        <is>
          <t>T3</t>
        </is>
      </c>
      <c r="ADK282" s="77" t="inlineStr">
        <is>
          <t>T4</t>
        </is>
      </c>
      <c r="ADL282" s="77" t="inlineStr">
        <is>
          <t>T1</t>
        </is>
      </c>
      <c r="ADM282" s="77" t="inlineStr">
        <is>
          <t>T2</t>
        </is>
      </c>
      <c r="ADN282" s="77" t="inlineStr">
        <is>
          <t>T3</t>
        </is>
      </c>
      <c r="ADO282" s="77" t="inlineStr">
        <is>
          <t>T4</t>
        </is>
      </c>
      <c r="ADP282" s="77" t="inlineStr">
        <is>
          <t>T1</t>
        </is>
      </c>
      <c r="ADQ282" s="77" t="inlineStr">
        <is>
          <t>T2</t>
        </is>
      </c>
      <c r="ADR282" s="77" t="inlineStr">
        <is>
          <t>T3</t>
        </is>
      </c>
      <c r="ADS282" s="77" t="inlineStr">
        <is>
          <t>T4</t>
        </is>
      </c>
      <c r="ADT282" s="77" t="inlineStr">
        <is>
          <t>T1</t>
        </is>
      </c>
      <c r="ADU282" s="77" t="inlineStr">
        <is>
          <t>T2</t>
        </is>
      </c>
      <c r="ADV282" s="77" t="inlineStr">
        <is>
          <t>T3</t>
        </is>
      </c>
      <c r="ADW282" s="77" t="inlineStr">
        <is>
          <t>T4</t>
        </is>
      </c>
      <c r="ADX282" s="77" t="inlineStr">
        <is>
          <t>T1</t>
        </is>
      </c>
      <c r="ADY282" s="77" t="inlineStr">
        <is>
          <t>T2</t>
        </is>
      </c>
      <c r="ADZ282" s="77" t="inlineStr">
        <is>
          <t>T3</t>
        </is>
      </c>
      <c r="AEA282" s="77" t="inlineStr">
        <is>
          <t>T4</t>
        </is>
      </c>
      <c r="AEB282" s="77" t="inlineStr">
        <is>
          <t>T1</t>
        </is>
      </c>
      <c r="AEC282" s="77" t="inlineStr">
        <is>
          <t>T2</t>
        </is>
      </c>
      <c r="AED282" s="77" t="inlineStr">
        <is>
          <t>T3</t>
        </is>
      </c>
      <c r="AEE282" s="77" t="inlineStr">
        <is>
          <t>T4</t>
        </is>
      </c>
      <c r="AEF282" s="77" t="inlineStr">
        <is>
          <t>T1</t>
        </is>
      </c>
      <c r="AEG282" s="77" t="inlineStr">
        <is>
          <t>T2</t>
        </is>
      </c>
      <c r="AEH282" s="77" t="inlineStr">
        <is>
          <t>T3</t>
        </is>
      </c>
      <c r="AEI282" s="77" t="inlineStr">
        <is>
          <t>T4</t>
        </is>
      </c>
      <c r="AEL282" s="77" t="inlineStr">
        <is>
          <t>Erog.</t>
        </is>
      </c>
      <c r="AEM282" s="77" t="inlineStr">
        <is>
          <t>T1</t>
        </is>
      </c>
      <c r="AEN282" s="77" t="inlineStr">
        <is>
          <t>T2</t>
        </is>
      </c>
      <c r="AEO282" s="77" t="inlineStr">
        <is>
          <t>T3</t>
        </is>
      </c>
      <c r="AEP282" s="77" t="inlineStr">
        <is>
          <t>T4</t>
        </is>
      </c>
      <c r="AEQ282" s="77" t="inlineStr">
        <is>
          <t>T1</t>
        </is>
      </c>
      <c r="AER282" s="77" t="inlineStr">
        <is>
          <t>T2</t>
        </is>
      </c>
      <c r="AES282" s="77" t="inlineStr">
        <is>
          <t>T3</t>
        </is>
      </c>
      <c r="AET282" s="77" t="inlineStr">
        <is>
          <t>T4</t>
        </is>
      </c>
      <c r="AEU282" s="77" t="inlineStr">
        <is>
          <t>T1</t>
        </is>
      </c>
      <c r="AEV282" s="77" t="inlineStr">
        <is>
          <t>T2</t>
        </is>
      </c>
      <c r="AEW282" s="77" t="inlineStr">
        <is>
          <t>T3</t>
        </is>
      </c>
      <c r="AEX282" s="77" t="inlineStr">
        <is>
          <t>T4</t>
        </is>
      </c>
      <c r="AEY282" s="77" t="inlineStr">
        <is>
          <t>T1</t>
        </is>
      </c>
      <c r="AEZ282" s="77" t="inlineStr">
        <is>
          <t>T2</t>
        </is>
      </c>
      <c r="AFA282" s="77" t="inlineStr">
        <is>
          <t>T3</t>
        </is>
      </c>
      <c r="AFB282" s="77" t="inlineStr">
        <is>
          <t>T4</t>
        </is>
      </c>
      <c r="AFC282" s="77" t="inlineStr">
        <is>
          <t>T1</t>
        </is>
      </c>
      <c r="AFD282" s="77" t="inlineStr">
        <is>
          <t>T2</t>
        </is>
      </c>
      <c r="AFE282" s="77" t="inlineStr">
        <is>
          <t>T3</t>
        </is>
      </c>
      <c r="AFF282" s="77" t="inlineStr">
        <is>
          <t>T4</t>
        </is>
      </c>
      <c r="AFG282" s="77" t="inlineStr">
        <is>
          <t>T1</t>
        </is>
      </c>
      <c r="AFH282" s="77" t="inlineStr">
        <is>
          <t>T2</t>
        </is>
      </c>
      <c r="AFI282" s="77" t="inlineStr">
        <is>
          <t>T3</t>
        </is>
      </c>
      <c r="AFJ282" s="77" t="inlineStr">
        <is>
          <t>T4</t>
        </is>
      </c>
      <c r="AFK282" s="77" t="inlineStr">
        <is>
          <t>T1</t>
        </is>
      </c>
      <c r="AFL282" s="77" t="inlineStr">
        <is>
          <t>T2</t>
        </is>
      </c>
      <c r="AFM282" s="77" t="inlineStr">
        <is>
          <t>T3</t>
        </is>
      </c>
      <c r="AFN282" s="77" t="inlineStr">
        <is>
          <t>T4</t>
        </is>
      </c>
      <c r="AFO282" s="77" t="inlineStr">
        <is>
          <t>T1</t>
        </is>
      </c>
      <c r="AFP282" s="77" t="inlineStr">
        <is>
          <t>T2</t>
        </is>
      </c>
      <c r="AFQ282" s="77" t="inlineStr">
        <is>
          <t>T3</t>
        </is>
      </c>
      <c r="AFR282" s="77" t="inlineStr">
        <is>
          <t>T4</t>
        </is>
      </c>
      <c r="AFS282" s="77" t="inlineStr">
        <is>
          <t>T1</t>
        </is>
      </c>
      <c r="AFT282" s="77" t="inlineStr">
        <is>
          <t>T2</t>
        </is>
      </c>
      <c r="AFU282" s="77" t="inlineStr">
        <is>
          <t>T3</t>
        </is>
      </c>
      <c r="AFV282" s="77" t="inlineStr">
        <is>
          <t>T4</t>
        </is>
      </c>
      <c r="AFW282" s="77" t="inlineStr">
        <is>
          <t>T1</t>
        </is>
      </c>
      <c r="AFX282" s="77" t="inlineStr">
        <is>
          <t>T2</t>
        </is>
      </c>
      <c r="AFY282" s="77" t="inlineStr">
        <is>
          <t>T3</t>
        </is>
      </c>
      <c r="AFZ282" s="77" t="inlineStr">
        <is>
          <t>T4</t>
        </is>
      </c>
    </row>
    <row r="283">
      <c r="A283" s="78" t="n">
        <v>1</v>
      </c>
      <c r="B283" s="79" t="n"/>
      <c r="C283" s="79" t="n"/>
      <c r="D283" s="79" t="n"/>
      <c r="E283" s="79" t="n"/>
      <c r="F283" s="79" t="n"/>
      <c r="G283" s="79" t="n"/>
      <c r="H283" s="79" t="n"/>
      <c r="I283" s="79" t="n"/>
      <c r="J283" s="79" t="n"/>
      <c r="K283" s="79" t="n"/>
      <c r="L283" s="79" t="n"/>
      <c r="M283" s="79" t="n"/>
      <c r="N283" s="79" t="n"/>
      <c r="O283" s="79" t="n"/>
      <c r="P283" s="79" t="n"/>
      <c r="Q283" s="79" t="n"/>
      <c r="R283" s="79" t="n"/>
      <c r="S283" s="79" t="n"/>
      <c r="T283" s="79" t="n"/>
      <c r="U283" s="79" t="n"/>
      <c r="V283" s="79" t="n"/>
      <c r="W283" s="79" t="n"/>
      <c r="X283" s="79" t="n"/>
      <c r="Y283" s="79" t="n"/>
      <c r="Z283" s="79" t="n"/>
      <c r="AA283" s="79" t="n"/>
      <c r="AB283" s="79" t="n"/>
      <c r="AC283" s="79" t="n"/>
      <c r="AD283" s="79" t="n"/>
      <c r="AE283" s="79" t="n"/>
      <c r="AF283" s="79" t="n"/>
      <c r="AG283" s="79" t="n"/>
      <c r="AH283" s="79" t="n"/>
      <c r="AI283" s="79" t="n"/>
      <c r="AJ283" s="79" t="n"/>
      <c r="AK283" s="79" t="n"/>
      <c r="AL283" s="79" t="n"/>
      <c r="AM283" s="79" t="n"/>
      <c r="AN283" s="79" t="n"/>
      <c r="AO283" s="79" t="n"/>
      <c r="AR283" s="78" t="n">
        <v>1</v>
      </c>
      <c r="AS283" s="79" t="n"/>
      <c r="AT283" s="79" t="n"/>
      <c r="AU283" s="79" t="n"/>
      <c r="AV283" s="79" t="n"/>
      <c r="AW283" s="79" t="n"/>
      <c r="AX283" s="79" t="n"/>
      <c r="AY283" s="79" t="n"/>
      <c r="AZ283" s="79" t="n"/>
      <c r="BA283" s="79" t="n"/>
      <c r="BB283" s="79" t="n"/>
      <c r="BC283" s="79" t="n"/>
      <c r="BD283" s="79" t="n"/>
      <c r="BE283" s="79" t="n"/>
      <c r="BF283" s="79" t="n"/>
      <c r="BG283" s="79" t="n"/>
      <c r="BH283" s="79" t="n"/>
      <c r="BI283" s="79" t="n"/>
      <c r="BJ283" s="79" t="n"/>
      <c r="BK283" s="79" t="n"/>
      <c r="BL283" s="79" t="n"/>
      <c r="BM283" s="79" t="n"/>
      <c r="BN283" s="79" t="n"/>
      <c r="BO283" s="79" t="n"/>
      <c r="BP283" s="79" t="n"/>
      <c r="BQ283" s="79" t="n"/>
      <c r="BR283" s="79" t="n"/>
      <c r="BS283" s="79" t="n"/>
      <c r="BT283" s="79" t="n"/>
      <c r="BU283" s="79" t="n"/>
      <c r="BV283" s="79" t="n"/>
      <c r="BW283" s="79" t="n"/>
      <c r="BX283" s="79" t="n"/>
      <c r="BY283" s="79" t="n"/>
      <c r="BZ283" s="79" t="n"/>
      <c r="CA283" s="79" t="n"/>
      <c r="CB283" s="79" t="n"/>
      <c r="CC283" s="79" t="n"/>
      <c r="CD283" s="79" t="n"/>
      <c r="CE283" s="79" t="n"/>
      <c r="CF283" s="79" t="n"/>
      <c r="CI283" s="78" t="n">
        <v>1</v>
      </c>
      <c r="CJ283" s="79" t="n"/>
      <c r="CK283" s="79" t="n"/>
      <c r="CL283" s="79" t="n"/>
      <c r="CM283" s="79" t="n"/>
      <c r="CN283" s="79" t="n"/>
      <c r="CO283" s="79" t="n"/>
      <c r="CP283" s="79" t="n"/>
      <c r="CQ283" s="79" t="n"/>
      <c r="CR283" s="79" t="n"/>
      <c r="CS283" s="79" t="n"/>
      <c r="CT283" s="79" t="n"/>
      <c r="CU283" s="79" t="n"/>
      <c r="CV283" s="79" t="n"/>
      <c r="CW283" s="79" t="n"/>
      <c r="CX283" s="79" t="n"/>
      <c r="CY283" s="79" t="n"/>
      <c r="CZ283" s="79" t="n"/>
      <c r="DA283" s="79" t="n"/>
      <c r="DB283" s="79" t="n"/>
      <c r="DC283" s="79" t="n"/>
      <c r="DD283" s="79" t="n"/>
      <c r="DE283" s="79" t="n"/>
      <c r="DF283" s="79" t="n"/>
      <c r="DG283" s="79" t="n"/>
      <c r="DH283" s="79" t="n"/>
      <c r="DI283" s="79" t="n"/>
      <c r="DJ283" s="79" t="n"/>
      <c r="DK283" s="79" t="n"/>
      <c r="DL283" s="79" t="n"/>
      <c r="DM283" s="79" t="n"/>
      <c r="DN283" s="79" t="n"/>
      <c r="DO283" s="79" t="n"/>
      <c r="DP283" s="79" t="n"/>
      <c r="DQ283" s="79" t="n"/>
      <c r="DR283" s="79" t="n"/>
      <c r="DS283" s="79" t="n"/>
      <c r="DT283" s="79" t="n"/>
      <c r="DU283" s="79" t="n"/>
      <c r="DV283" s="79" t="n"/>
      <c r="DW283" s="79" t="n"/>
      <c r="DZ283" s="78" t="n">
        <v>1</v>
      </c>
      <c r="EA283" s="79" t="n"/>
      <c r="EB283" s="79" t="n"/>
      <c r="EC283" s="79" t="n"/>
      <c r="ED283" s="79" t="n"/>
      <c r="EE283" s="79" t="n"/>
      <c r="EF283" s="79" t="n"/>
      <c r="EG283" s="79" t="n"/>
      <c r="EH283" s="79" t="n"/>
      <c r="EI283" s="79" t="n"/>
      <c r="EJ283" s="79" t="n"/>
      <c r="EK283" s="79" t="n"/>
      <c r="EL283" s="79" t="n"/>
      <c r="EM283" s="79" t="n"/>
      <c r="EN283" s="79" t="n"/>
      <c r="EO283" s="79" t="n"/>
      <c r="EP283" s="79" t="n"/>
      <c r="EQ283" s="79" t="n"/>
      <c r="ER283" s="79" t="n"/>
      <c r="ES283" s="79" t="n"/>
      <c r="ET283" s="79" t="n"/>
      <c r="EU283" s="79" t="n"/>
      <c r="EV283" s="79" t="n"/>
      <c r="EW283" s="79" t="n"/>
      <c r="EX283" s="79" t="n"/>
      <c r="EY283" s="79" t="n"/>
      <c r="EZ283" s="79" t="n"/>
      <c r="FA283" s="79" t="n"/>
      <c r="FB283" s="79" t="n"/>
      <c r="FC283" s="79" t="n"/>
      <c r="FD283" s="79" t="n"/>
      <c r="FE283" s="79" t="n"/>
      <c r="FF283" s="79" t="n"/>
      <c r="FG283" s="79" t="n"/>
      <c r="FH283" s="79" t="n"/>
      <c r="FI283" s="79" t="n"/>
      <c r="FJ283" s="79" t="n"/>
      <c r="FK283" s="79" t="n"/>
      <c r="FL283" s="79" t="n"/>
      <c r="FM283" s="79" t="n"/>
      <c r="FN283" s="79" t="n"/>
      <c r="FQ283" s="78" t="n">
        <v>1</v>
      </c>
      <c r="FR283" s="79" t="n"/>
      <c r="FS283" s="79" t="n"/>
      <c r="FT283" s="79" t="n"/>
      <c r="FU283" s="79" t="n"/>
      <c r="FV283" s="79" t="n"/>
      <c r="FW283" s="79" t="n"/>
      <c r="FX283" s="79" t="n"/>
      <c r="FY283" s="79" t="n"/>
      <c r="FZ283" s="79" t="n"/>
      <c r="GA283" s="79" t="n"/>
      <c r="GB283" s="79" t="n"/>
      <c r="GC283" s="79" t="n"/>
      <c r="GD283" s="79" t="n"/>
      <c r="GE283" s="79" t="n"/>
      <c r="GF283" s="79" t="n"/>
      <c r="GG283" s="79" t="n"/>
      <c r="GH283" s="79" t="n"/>
      <c r="GI283" s="79" t="n"/>
      <c r="GJ283" s="79" t="n"/>
      <c r="GK283" s="79" t="n"/>
      <c r="GL283" s="79" t="n"/>
      <c r="GM283" s="79" t="n"/>
      <c r="GN283" s="79" t="n"/>
      <c r="GO283" s="79" t="n"/>
      <c r="GP283" s="79" t="n"/>
      <c r="GQ283" s="79" t="n"/>
      <c r="GR283" s="79" t="n"/>
      <c r="GS283" s="79" t="n"/>
      <c r="GT283" s="79" t="n"/>
      <c r="GU283" s="79" t="n"/>
      <c r="GV283" s="79" t="n"/>
      <c r="GW283" s="79" t="n"/>
      <c r="GX283" s="79" t="n"/>
      <c r="GY283" s="79" t="n"/>
      <c r="GZ283" s="79" t="n"/>
      <c r="HA283" s="79" t="n"/>
      <c r="HB283" s="79" t="n"/>
      <c r="HC283" s="79" t="n"/>
      <c r="HD283" s="79" t="n"/>
      <c r="HE283" s="79" t="n"/>
      <c r="HH283" s="78" t="n">
        <v>1</v>
      </c>
      <c r="HI283" s="79" t="n"/>
      <c r="HJ283" s="79" t="n"/>
      <c r="HK283" s="79" t="n"/>
      <c r="HL283" s="79" t="n"/>
      <c r="HM283" s="79" t="n"/>
      <c r="HN283" s="79" t="n"/>
      <c r="HO283" s="79" t="n"/>
      <c r="HP283" s="79" t="n"/>
      <c r="HQ283" s="79" t="n"/>
      <c r="HR283" s="79" t="n"/>
      <c r="HS283" s="79" t="n"/>
      <c r="HT283" s="79" t="n"/>
      <c r="HU283" s="79" t="n"/>
      <c r="HV283" s="79" t="n"/>
      <c r="HW283" s="79" t="n"/>
      <c r="HX283" s="79" t="n"/>
      <c r="HY283" s="79" t="n"/>
      <c r="HZ283" s="79" t="n"/>
      <c r="IA283" s="79" t="n"/>
      <c r="IB283" s="79" t="n"/>
      <c r="IC283" s="79" t="n"/>
      <c r="ID283" s="79" t="n"/>
      <c r="IE283" s="79" t="n"/>
      <c r="IF283" s="79" t="n"/>
      <c r="IG283" s="79" t="n"/>
      <c r="IH283" s="79" t="n"/>
      <c r="II283" s="79" t="n"/>
      <c r="IJ283" s="79" t="n"/>
      <c r="IK283" s="79" t="n"/>
      <c r="IL283" s="79" t="n"/>
      <c r="IM283" s="79" t="n"/>
      <c r="IN283" s="79" t="n"/>
      <c r="IO283" s="79" t="n"/>
      <c r="IP283" s="79" t="n"/>
      <c r="IQ283" s="79" t="n"/>
      <c r="IR283" s="79" t="n"/>
      <c r="IS283" s="79" t="n"/>
      <c r="IT283" s="79" t="n"/>
      <c r="IU283" s="79" t="n"/>
      <c r="IV283" s="79" t="n"/>
      <c r="IY283" s="78" t="n">
        <v>1</v>
      </c>
      <c r="IZ283" s="79" t="n"/>
      <c r="JA283" s="79" t="n"/>
      <c r="JB283" s="79" t="n"/>
      <c r="JC283" s="79" t="n"/>
      <c r="JD283" s="79" t="n"/>
      <c r="JE283" s="79" t="n"/>
      <c r="JF283" s="79" t="n"/>
      <c r="JG283" s="79" t="n"/>
      <c r="JH283" s="79" t="n"/>
      <c r="JI283" s="79" t="n"/>
      <c r="JJ283" s="79" t="n"/>
      <c r="JK283" s="79" t="n"/>
      <c r="JL283" s="79" t="n"/>
      <c r="JM283" s="79" t="n"/>
      <c r="JN283" s="79" t="n"/>
      <c r="JO283" s="79" t="n"/>
      <c r="JP283" s="79" t="n"/>
      <c r="JQ283" s="79" t="n"/>
      <c r="JR283" s="79" t="n"/>
      <c r="JS283" s="79" t="n"/>
      <c r="JT283" s="79" t="n"/>
      <c r="JU283" s="79" t="n"/>
      <c r="JV283" s="79" t="n"/>
      <c r="JW283" s="79" t="n"/>
      <c r="JX283" s="79" t="n"/>
      <c r="JY283" s="79" t="n"/>
      <c r="JZ283" s="79" t="n"/>
      <c r="KA283" s="79" t="n"/>
      <c r="KB283" s="79" t="n"/>
      <c r="KC283" s="79" t="n"/>
      <c r="KD283" s="79" t="n"/>
      <c r="KE283" s="79" t="n"/>
      <c r="KF283" s="79" t="n"/>
      <c r="KG283" s="79" t="n"/>
      <c r="KH283" s="79" t="n"/>
      <c r="KI283" s="79" t="n"/>
      <c r="KJ283" s="79" t="n"/>
      <c r="KK283" s="79" t="n"/>
      <c r="KL283" s="79" t="n"/>
      <c r="KM283" s="79" t="n"/>
      <c r="KP283" s="78" t="n">
        <v>1</v>
      </c>
      <c r="KQ283" s="79" t="n"/>
      <c r="KR283" s="79" t="n"/>
      <c r="KS283" s="79" t="n"/>
      <c r="KT283" s="79" t="n"/>
      <c r="KU283" s="79" t="n"/>
      <c r="KV283" s="79" t="n"/>
      <c r="KW283" s="79" t="n"/>
      <c r="KX283" s="79" t="n"/>
      <c r="KY283" s="79" t="n"/>
      <c r="KZ283" s="79" t="n"/>
      <c r="LA283" s="79" t="n"/>
      <c r="LB283" s="79" t="n"/>
      <c r="LC283" s="79" t="n"/>
      <c r="LD283" s="79" t="n"/>
      <c r="LE283" s="79" t="n"/>
      <c r="LF283" s="79" t="n"/>
      <c r="LG283" s="79" t="n"/>
      <c r="LH283" s="79" t="n"/>
      <c r="LI283" s="79" t="n"/>
      <c r="LJ283" s="79" t="n"/>
      <c r="LK283" s="79" t="n"/>
      <c r="LL283" s="79" t="n"/>
      <c r="LM283" s="79" t="n"/>
      <c r="LN283" s="79" t="n"/>
      <c r="LO283" s="79" t="n"/>
      <c r="LP283" s="79" t="n"/>
      <c r="LQ283" s="79" t="n"/>
      <c r="LR283" s="79" t="n"/>
      <c r="LS283" s="79" t="n"/>
      <c r="LT283" s="79" t="n"/>
      <c r="LU283" s="79" t="n"/>
      <c r="LV283" s="79" t="n"/>
      <c r="LW283" s="79" t="n"/>
      <c r="LX283" s="79" t="n"/>
      <c r="LY283" s="79" t="n"/>
      <c r="LZ283" s="79" t="n"/>
      <c r="MA283" s="79" t="n"/>
      <c r="MB283" s="79" t="n"/>
      <c r="MC283" s="79" t="n"/>
      <c r="MD283" s="79" t="n"/>
      <c r="MG283" s="78" t="n">
        <v>1</v>
      </c>
      <c r="MH283" s="79" t="n"/>
      <c r="MI283" s="79" t="n"/>
      <c r="MJ283" s="79" t="n"/>
      <c r="MK283" s="79" t="n"/>
      <c r="ML283" s="79" t="n"/>
      <c r="MM283" s="79" t="n"/>
      <c r="MN283" s="79" t="n"/>
      <c r="MO283" s="79" t="n"/>
      <c r="MP283" s="79" t="n"/>
      <c r="MQ283" s="79" t="n"/>
      <c r="MR283" s="79" t="n"/>
      <c r="MS283" s="79" t="n"/>
      <c r="MT283" s="79" t="n"/>
      <c r="MU283" s="79" t="n"/>
      <c r="MV283" s="79" t="n"/>
      <c r="MW283" s="79" t="n"/>
      <c r="MX283" s="79" t="n"/>
      <c r="MY283" s="79" t="n"/>
      <c r="MZ283" s="79" t="n"/>
      <c r="NA283" s="79" t="n"/>
      <c r="NB283" s="79" t="n"/>
      <c r="NC283" s="79" t="n"/>
      <c r="ND283" s="79" t="n"/>
      <c r="NE283" s="79" t="n"/>
      <c r="NF283" s="79" t="n"/>
      <c r="NG283" s="79" t="n"/>
      <c r="NH283" s="79" t="n"/>
      <c r="NI283" s="79" t="n"/>
      <c r="NJ283" s="79" t="n"/>
      <c r="NK283" s="79" t="n"/>
      <c r="NL283" s="79" t="n"/>
      <c r="NM283" s="79" t="n"/>
      <c r="NN283" s="79" t="n"/>
      <c r="NO283" s="79" t="n"/>
      <c r="NP283" s="79" t="n"/>
      <c r="NQ283" s="79" t="n"/>
      <c r="NR283" s="79" t="n"/>
      <c r="NS283" s="79" t="n"/>
      <c r="NT283" s="79" t="n"/>
      <c r="NU283" s="79" t="n"/>
      <c r="NX283" s="78" t="n">
        <v>1</v>
      </c>
      <c r="NY283" s="79" t="n"/>
      <c r="NZ283" s="79" t="n"/>
      <c r="OA283" s="79" t="n"/>
      <c r="OB283" s="79" t="n"/>
      <c r="OC283" s="79" t="n"/>
      <c r="OD283" s="79" t="n"/>
      <c r="OE283" s="79" t="n"/>
      <c r="OF283" s="79" t="n"/>
      <c r="OG283" s="79" t="n"/>
      <c r="OH283" s="79" t="n"/>
      <c r="OI283" s="79" t="n"/>
      <c r="OJ283" s="79" t="n"/>
      <c r="OK283" s="79" t="n"/>
      <c r="OL283" s="79" t="n"/>
      <c r="OM283" s="79" t="n"/>
      <c r="ON283" s="79" t="n"/>
      <c r="OO283" s="79" t="n"/>
      <c r="OP283" s="79" t="n"/>
      <c r="OQ283" s="79" t="n"/>
      <c r="OR283" s="79" t="n"/>
      <c r="OS283" s="79" t="n"/>
      <c r="OT283" s="79" t="n"/>
      <c r="OU283" s="79" t="n"/>
      <c r="OV283" s="79" t="n"/>
      <c r="OW283" s="79" t="n"/>
      <c r="OX283" s="79" t="n"/>
      <c r="OY283" s="79" t="n"/>
      <c r="OZ283" s="79" t="n"/>
      <c r="PA283" s="79" t="n"/>
      <c r="PB283" s="79" t="n"/>
      <c r="PC283" s="79" t="n"/>
      <c r="PD283" s="79" t="n"/>
      <c r="PE283" s="79" t="n"/>
      <c r="PF283" s="79" t="n"/>
      <c r="PG283" s="79" t="n"/>
      <c r="PH283" s="79" t="n"/>
      <c r="PI283" s="79" t="n"/>
      <c r="PJ283" s="79" t="n"/>
      <c r="PK283" s="79" t="n"/>
      <c r="PL283" s="79" t="n"/>
      <c r="PO283" s="78" t="n">
        <v>1</v>
      </c>
      <c r="PP283" s="79" t="n"/>
      <c r="PQ283" s="79" t="n"/>
      <c r="PR283" s="79" t="n"/>
      <c r="PS283" s="79" t="n"/>
      <c r="PT283" s="79" t="n"/>
      <c r="PU283" s="79" t="n"/>
      <c r="PV283" s="79" t="n"/>
      <c r="PW283" s="79" t="n"/>
      <c r="PX283" s="79" t="n"/>
      <c r="PY283" s="79" t="n"/>
      <c r="PZ283" s="79" t="n"/>
      <c r="QA283" s="79" t="n"/>
      <c r="QB283" s="79" t="n"/>
      <c r="QC283" s="79" t="n"/>
      <c r="QD283" s="79" t="n"/>
      <c r="QE283" s="79" t="n"/>
      <c r="QF283" s="79" t="n"/>
      <c r="QG283" s="79" t="n"/>
      <c r="QH283" s="79" t="n"/>
      <c r="QI283" s="79" t="n"/>
      <c r="QJ283" s="79" t="n"/>
      <c r="QK283" s="79" t="n"/>
      <c r="QL283" s="79" t="n"/>
      <c r="QM283" s="79" t="n"/>
      <c r="QN283" s="79" t="n"/>
      <c r="QO283" s="79" t="n"/>
      <c r="QP283" s="79" t="n"/>
      <c r="QQ283" s="79" t="n"/>
      <c r="QR283" s="79" t="n"/>
      <c r="QS283" s="79" t="n"/>
      <c r="QT283" s="79" t="n"/>
      <c r="QU283" s="79" t="n"/>
      <c r="QV283" s="79" t="n"/>
      <c r="QW283" s="79" t="n"/>
      <c r="QX283" s="79" t="n"/>
      <c r="QY283" s="79" t="n"/>
      <c r="QZ283" s="79" t="n"/>
      <c r="RA283" s="79" t="n"/>
      <c r="RB283" s="79" t="n"/>
      <c r="RC283" s="79" t="n"/>
      <c r="RF283" s="78" t="n">
        <v>1</v>
      </c>
      <c r="RG283" s="79" t="n"/>
      <c r="RH283" s="79" t="n"/>
      <c r="RI283" s="79" t="n"/>
      <c r="RJ283" s="79" t="n"/>
      <c r="RK283" s="79" t="n"/>
      <c r="RL283" s="79" t="n"/>
      <c r="RM283" s="79" t="n"/>
      <c r="RN283" s="79" t="n"/>
      <c r="RO283" s="79" t="n"/>
      <c r="RP283" s="79" t="n"/>
      <c r="RQ283" s="79" t="n"/>
      <c r="RR283" s="79" t="n"/>
      <c r="RS283" s="79" t="n"/>
      <c r="RT283" s="79" t="n"/>
      <c r="RU283" s="79" t="n"/>
      <c r="RV283" s="79" t="n"/>
      <c r="RW283" s="79" t="n"/>
      <c r="RX283" s="79" t="n"/>
      <c r="RY283" s="79" t="n"/>
      <c r="RZ283" s="79" t="n"/>
      <c r="SA283" s="79" t="n"/>
      <c r="SB283" s="79" t="n"/>
      <c r="SC283" s="79" t="n"/>
      <c r="SD283" s="79" t="n"/>
      <c r="SE283" s="79" t="n"/>
      <c r="SF283" s="79" t="n"/>
      <c r="SG283" s="79" t="n"/>
      <c r="SH283" s="79" t="n"/>
      <c r="SI283" s="79" t="n"/>
      <c r="SJ283" s="79" t="n"/>
      <c r="SK283" s="79" t="n"/>
      <c r="SL283" s="79" t="n"/>
      <c r="SM283" s="79" t="n"/>
      <c r="SN283" s="79" t="n"/>
      <c r="SO283" s="79" t="n"/>
      <c r="SP283" s="79" t="n"/>
      <c r="SQ283" s="79" t="n"/>
      <c r="SR283" s="79" t="n"/>
      <c r="SS283" s="79" t="n"/>
      <c r="ST283" s="79" t="n"/>
      <c r="SW283" s="78" t="n">
        <v>1</v>
      </c>
      <c r="SX283" s="79" t="n"/>
      <c r="SY283" s="79" t="n"/>
      <c r="SZ283" s="79" t="n"/>
      <c r="TA283" s="79" t="n"/>
      <c r="TB283" s="79" t="n"/>
      <c r="TC283" s="79" t="n"/>
      <c r="TD283" s="79" t="n"/>
      <c r="TE283" s="79" t="n"/>
      <c r="TF283" s="79" t="n"/>
      <c r="TG283" s="79" t="n"/>
      <c r="TH283" s="79" t="n"/>
      <c r="TI283" s="79" t="n"/>
      <c r="TJ283" s="79" t="n"/>
      <c r="TK283" s="79" t="n"/>
      <c r="TL283" s="79" t="n"/>
      <c r="TM283" s="79" t="n"/>
      <c r="TN283" s="79" t="n"/>
      <c r="TO283" s="79" t="n"/>
      <c r="TP283" s="79" t="n"/>
      <c r="TQ283" s="79" t="n"/>
      <c r="TR283" s="79" t="n"/>
      <c r="TS283" s="79" t="n"/>
      <c r="TT283" s="79" t="n"/>
      <c r="TU283" s="79" t="n"/>
      <c r="TV283" s="79" t="n"/>
      <c r="TW283" s="79" t="n"/>
      <c r="TX283" s="79" t="n"/>
      <c r="TY283" s="79" t="n"/>
      <c r="TZ283" s="79" t="n"/>
      <c r="UA283" s="79" t="n"/>
      <c r="UB283" s="79" t="n"/>
      <c r="UC283" s="79" t="n"/>
      <c r="UD283" s="79" t="n"/>
      <c r="UE283" s="79" t="n"/>
      <c r="UF283" s="79" t="n"/>
      <c r="UG283" s="79" t="n"/>
      <c r="UH283" s="79" t="n"/>
      <c r="UI283" s="79" t="n"/>
      <c r="UJ283" s="79" t="n"/>
      <c r="UK283" s="79" t="n"/>
      <c r="UN283" s="78" t="n">
        <v>1</v>
      </c>
      <c r="UO283" s="79" t="n"/>
      <c r="UP283" s="79" t="n"/>
      <c r="UQ283" s="79" t="n"/>
      <c r="UR283" s="79" t="n"/>
      <c r="US283" s="79" t="n"/>
      <c r="UT283" s="79" t="n"/>
      <c r="UU283" s="79" t="n"/>
      <c r="UV283" s="79" t="n"/>
      <c r="UW283" s="79" t="n"/>
      <c r="UX283" s="79" t="n"/>
      <c r="UY283" s="79" t="n"/>
      <c r="UZ283" s="79" t="n"/>
      <c r="VA283" s="79" t="n"/>
      <c r="VB283" s="79" t="n"/>
      <c r="VC283" s="79" t="n"/>
      <c r="VD283" s="79" t="n"/>
      <c r="VE283" s="79" t="n"/>
      <c r="VF283" s="79" t="n"/>
      <c r="VG283" s="79" t="n"/>
      <c r="VH283" s="79" t="n"/>
      <c r="VI283" s="79" t="n"/>
      <c r="VJ283" s="79" t="n"/>
      <c r="VK283" s="79" t="n"/>
      <c r="VL283" s="79" t="n"/>
      <c r="VM283" s="79" t="n"/>
      <c r="VN283" s="79" t="n"/>
      <c r="VO283" s="79" t="n"/>
      <c r="VP283" s="79" t="n"/>
      <c r="VQ283" s="79" t="n"/>
      <c r="VR283" s="79" t="n"/>
      <c r="VS283" s="79" t="n"/>
      <c r="VT283" s="79" t="n"/>
      <c r="VU283" s="79" t="n"/>
      <c r="VV283" s="79" t="n"/>
      <c r="VW283" s="79" t="n"/>
      <c r="VX283" s="79" t="n"/>
      <c r="VY283" s="79" t="n"/>
      <c r="VZ283" s="79" t="n"/>
      <c r="WA283" s="79" t="n"/>
      <c r="WB283" s="79" t="n"/>
      <c r="WE283" s="78" t="n">
        <v>1</v>
      </c>
      <c r="WF283" s="79" t="n"/>
      <c r="WG283" s="79" t="n"/>
      <c r="WH283" s="79" t="n"/>
      <c r="WI283" s="79" t="n"/>
      <c r="WJ283" s="79" t="n"/>
      <c r="WK283" s="79" t="n"/>
      <c r="WL283" s="79" t="n"/>
      <c r="WM283" s="79" t="n"/>
      <c r="WN283" s="79" t="n"/>
      <c r="WO283" s="79" t="n"/>
      <c r="WP283" s="79" t="n"/>
      <c r="WQ283" s="79" t="n"/>
      <c r="WR283" s="79" t="n"/>
      <c r="WS283" s="79" t="n"/>
      <c r="WT283" s="79" t="n"/>
      <c r="WU283" s="79" t="n"/>
      <c r="WV283" s="79" t="n"/>
      <c r="WW283" s="79" t="n"/>
      <c r="WX283" s="79" t="n"/>
      <c r="WY283" s="79" t="n"/>
      <c r="WZ283" s="79" t="n"/>
      <c r="XA283" s="79" t="n"/>
      <c r="XB283" s="79" t="n"/>
      <c r="XC283" s="79" t="n"/>
      <c r="XD283" s="79" t="n"/>
      <c r="XE283" s="79" t="n"/>
      <c r="XF283" s="79" t="n"/>
      <c r="XG283" s="79" t="n"/>
      <c r="XH283" s="79" t="n"/>
      <c r="XI283" s="79" t="n"/>
      <c r="XJ283" s="79" t="n"/>
      <c r="XK283" s="79" t="n"/>
      <c r="XL283" s="79" t="n"/>
      <c r="XM283" s="79" t="n"/>
      <c r="XN283" s="79" t="n"/>
      <c r="XO283" s="79" t="n"/>
      <c r="XP283" s="79" t="n"/>
      <c r="XQ283" s="79" t="n"/>
      <c r="XR283" s="79" t="n"/>
      <c r="XS283" s="79" t="n"/>
      <c r="XV283" s="78" t="n">
        <v>1</v>
      </c>
      <c r="XW283" s="79" t="n"/>
      <c r="XX283" s="79" t="n"/>
      <c r="XY283" s="79" t="n"/>
      <c r="XZ283" s="79" t="n"/>
      <c r="YA283" s="79" t="n"/>
      <c r="YB283" s="79" t="n"/>
      <c r="YC283" s="79" t="n"/>
      <c r="YD283" s="79" t="n"/>
      <c r="YE283" s="79" t="n"/>
      <c r="YF283" s="79" t="n"/>
      <c r="YG283" s="79" t="n"/>
      <c r="YH283" s="79" t="n"/>
      <c r="YI283" s="79" t="n"/>
      <c r="YJ283" s="79" t="n"/>
      <c r="YK283" s="79" t="n"/>
      <c r="YL283" s="79" t="n"/>
      <c r="YM283" s="79" t="n"/>
      <c r="YN283" s="79" t="n"/>
      <c r="YO283" s="79" t="n"/>
      <c r="YP283" s="79" t="n"/>
      <c r="YQ283" s="79" t="n"/>
      <c r="YR283" s="79" t="n"/>
      <c r="YS283" s="79" t="n"/>
      <c r="YT283" s="79" t="n"/>
      <c r="YU283" s="79" t="n"/>
      <c r="YV283" s="79" t="n"/>
      <c r="YW283" s="79" t="n"/>
      <c r="YX283" s="79" t="n"/>
      <c r="YY283" s="79" t="n"/>
      <c r="YZ283" s="79" t="n"/>
      <c r="ZA283" s="79" t="n"/>
      <c r="ZB283" s="79" t="n"/>
      <c r="ZC283" s="79" t="n"/>
      <c r="ZD283" s="79" t="n"/>
      <c r="ZE283" s="79" t="n"/>
      <c r="ZF283" s="79" t="n"/>
      <c r="ZG283" s="79" t="n"/>
      <c r="ZH283" s="79" t="n"/>
      <c r="ZI283" s="79" t="n"/>
      <c r="ZJ283" s="79" t="n"/>
      <c r="ZM283" s="78" t="n">
        <v>1</v>
      </c>
      <c r="ZN283" s="79" t="n"/>
      <c r="ZO283" s="79" t="n"/>
      <c r="ZP283" s="79" t="n"/>
      <c r="ZQ283" s="79" t="n"/>
      <c r="ZR283" s="79" t="n"/>
      <c r="ZS283" s="79" t="n"/>
      <c r="ZT283" s="79" t="n"/>
      <c r="ZU283" s="79" t="n"/>
      <c r="ZV283" s="79" t="n"/>
      <c r="ZW283" s="79" t="n"/>
      <c r="ZX283" s="79" t="n"/>
      <c r="ZY283" s="79" t="n"/>
      <c r="ZZ283" s="79" t="n"/>
      <c r="AAA283" s="79" t="n"/>
      <c r="AAB283" s="79" t="n"/>
      <c r="AAC283" s="79" t="n"/>
      <c r="AAD283" s="79" t="n"/>
      <c r="AAE283" s="79" t="n"/>
      <c r="AAF283" s="79" t="n"/>
      <c r="AAG283" s="79" t="n"/>
      <c r="AAH283" s="79" t="n"/>
      <c r="AAI283" s="79" t="n"/>
      <c r="AAJ283" s="79" t="n"/>
      <c r="AAK283" s="79" t="n"/>
      <c r="AAL283" s="79" t="n"/>
      <c r="AAM283" s="79" t="n"/>
      <c r="AAN283" s="79" t="n"/>
      <c r="AAO283" s="79" t="n"/>
      <c r="AAP283" s="79" t="n"/>
      <c r="AAQ283" s="79" t="n"/>
      <c r="AAR283" s="79" t="n"/>
      <c r="AAS283" s="79" t="n"/>
      <c r="AAT283" s="79" t="n"/>
      <c r="AAU283" s="79" t="n"/>
      <c r="AAV283" s="79" t="n"/>
      <c r="AAW283" s="79" t="n"/>
      <c r="AAX283" s="79" t="n"/>
      <c r="AAY283" s="79" t="n"/>
      <c r="AAZ283" s="79" t="n"/>
      <c r="ABA283" s="79" t="n"/>
      <c r="ABD283" s="78" t="n">
        <v>1</v>
      </c>
      <c r="ABE283" s="79" t="n"/>
      <c r="ABF283" s="79" t="n"/>
      <c r="ABG283" s="79" t="n"/>
      <c r="ABH283" s="79" t="n"/>
      <c r="ABI283" s="79" t="n"/>
      <c r="ABJ283" s="79" t="n"/>
      <c r="ABK283" s="79" t="n"/>
      <c r="ABL283" s="79" t="n"/>
      <c r="ABM283" s="79" t="n"/>
      <c r="ABN283" s="79" t="n"/>
      <c r="ABO283" s="79" t="n"/>
      <c r="ABP283" s="79" t="n"/>
      <c r="ABQ283" s="79" t="n"/>
      <c r="ABR283" s="79" t="n"/>
      <c r="ABS283" s="79" t="n"/>
      <c r="ABT283" s="79" t="n"/>
      <c r="ABU283" s="79" t="n"/>
      <c r="ABV283" s="79" t="n"/>
      <c r="ABW283" s="79" t="n"/>
      <c r="ABX283" s="79" t="n"/>
      <c r="ABY283" s="79" t="n"/>
      <c r="ABZ283" s="79" t="n"/>
      <c r="ACA283" s="79" t="n"/>
      <c r="ACB283" s="79" t="n"/>
      <c r="ACC283" s="79" t="n"/>
      <c r="ACD283" s="79" t="n"/>
      <c r="ACE283" s="79" t="n"/>
      <c r="ACF283" s="79" t="n"/>
      <c r="ACG283" s="79" t="n"/>
      <c r="ACH283" s="79" t="n"/>
      <c r="ACI283" s="79" t="n"/>
      <c r="ACJ283" s="79" t="n"/>
      <c r="ACK283" s="79" t="n"/>
      <c r="ACL283" s="79" t="n"/>
      <c r="ACM283" s="79" t="n"/>
      <c r="ACN283" s="79" t="n"/>
      <c r="ACO283" s="79" t="n"/>
      <c r="ACP283" s="79" t="n"/>
      <c r="ACQ283" s="79" t="n"/>
      <c r="ACR283" s="79" t="n"/>
      <c r="ACU283" s="78" t="n">
        <v>1</v>
      </c>
      <c r="ACV283" s="79" t="n"/>
      <c r="ACW283" s="79" t="n"/>
      <c r="ACX283" s="79" t="n"/>
      <c r="ACY283" s="79" t="n"/>
      <c r="ACZ283" s="79" t="n"/>
      <c r="ADA283" s="79" t="n"/>
      <c r="ADB283" s="79" t="n"/>
      <c r="ADC283" s="79" t="n"/>
      <c r="ADD283" s="79" t="n"/>
      <c r="ADE283" s="79" t="n"/>
      <c r="ADF283" s="79" t="n"/>
      <c r="ADG283" s="79" t="n"/>
      <c r="ADH283" s="79" t="n"/>
      <c r="ADI283" s="79" t="n"/>
      <c r="ADJ283" s="79" t="n"/>
      <c r="ADK283" s="79" t="n"/>
      <c r="ADL283" s="79" t="n"/>
      <c r="ADM283" s="79" t="n"/>
      <c r="ADN283" s="79" t="n"/>
      <c r="ADO283" s="79" t="n"/>
      <c r="ADP283" s="79" t="n"/>
      <c r="ADQ283" s="79" t="n"/>
      <c r="ADR283" s="79" t="n"/>
      <c r="ADS283" s="79" t="n"/>
      <c r="ADT283" s="79" t="n"/>
      <c r="ADU283" s="79" t="n"/>
      <c r="ADV283" s="79" t="n"/>
      <c r="ADW283" s="79" t="n"/>
      <c r="ADX283" s="79" t="n"/>
      <c r="ADY283" s="79" t="n"/>
      <c r="ADZ283" s="79" t="n"/>
      <c r="AEA283" s="79" t="n"/>
      <c r="AEB283" s="79" t="n"/>
      <c r="AEC283" s="79" t="n"/>
      <c r="AED283" s="79" t="n"/>
      <c r="AEE283" s="79" t="n"/>
      <c r="AEF283" s="79" t="n"/>
      <c r="AEG283" s="79" t="n"/>
      <c r="AEH283" s="79" t="n"/>
      <c r="AEI283" s="79" t="n"/>
      <c r="AEL283" s="78" t="n">
        <v>1</v>
      </c>
      <c r="AEM283" s="79" t="n"/>
      <c r="AEN283" s="79" t="n"/>
      <c r="AEO283" s="79" t="n"/>
      <c r="AEP283" s="79" t="n"/>
      <c r="AEQ283" s="79" t="n"/>
      <c r="AER283" s="79" t="n"/>
      <c r="AES283" s="79" t="n"/>
      <c r="AET283" s="79" t="n"/>
      <c r="AEU283" s="79" t="n"/>
      <c r="AEV283" s="79" t="n"/>
      <c r="AEW283" s="79" t="n"/>
      <c r="AEX283" s="79" t="n"/>
      <c r="AEY283" s="79" t="n"/>
      <c r="AEZ283" s="79" t="n"/>
      <c r="AFA283" s="79" t="n"/>
      <c r="AFB283" s="79" t="n"/>
      <c r="AFC283" s="79" t="n"/>
      <c r="AFD283" s="79" t="n"/>
      <c r="AFE283" s="79" t="n"/>
      <c r="AFF283" s="79" t="n"/>
      <c r="AFG283" s="79" t="n"/>
      <c r="AFH283" s="79" t="n"/>
      <c r="AFI283" s="79" t="n"/>
      <c r="AFJ283" s="79" t="n"/>
      <c r="AFK283" s="79" t="n"/>
      <c r="AFL283" s="79" t="n"/>
      <c r="AFM283" s="79" t="n"/>
      <c r="AFN283" s="79" t="n"/>
      <c r="AFO283" s="79" t="n"/>
      <c r="AFP283" s="79" t="n"/>
      <c r="AFQ283" s="79" t="n"/>
      <c r="AFR283" s="79" t="n"/>
      <c r="AFS283" s="79" t="n"/>
      <c r="AFT283" s="79" t="n"/>
      <c r="AFU283" s="79" t="n"/>
      <c r="AFV283" s="79" t="n"/>
      <c r="AFW283" s="79" t="n"/>
      <c r="AFX283" s="79" t="n"/>
      <c r="AFY283" s="79" t="n"/>
      <c r="AFZ283" s="79" t="n"/>
    </row>
    <row r="284">
      <c r="A284" s="78" t="n">
        <v>2</v>
      </c>
      <c r="B284" s="79" t="n"/>
      <c r="C284" s="79" t="n"/>
      <c r="D284" s="79" t="n"/>
      <c r="E284" s="79" t="n"/>
      <c r="F284" s="79" t="n"/>
      <c r="G284" s="79" t="n"/>
      <c r="H284" s="79" t="n"/>
      <c r="I284" s="79" t="n"/>
      <c r="J284" s="79" t="n"/>
      <c r="K284" s="79" t="n"/>
      <c r="L284" s="79" t="n"/>
      <c r="M284" s="79" t="n"/>
      <c r="N284" s="79" t="n"/>
      <c r="O284" s="79" t="n"/>
      <c r="P284" s="79" t="n"/>
      <c r="Q284" s="79" t="n"/>
      <c r="R284" s="79" t="n"/>
      <c r="S284" s="79" t="n"/>
      <c r="T284" s="79" t="n"/>
      <c r="U284" s="79" t="n"/>
      <c r="V284" s="79" t="n"/>
      <c r="W284" s="79" t="n"/>
      <c r="X284" s="79" t="n"/>
      <c r="Y284" s="79" t="n"/>
      <c r="Z284" s="79" t="n"/>
      <c r="AA284" s="79" t="n"/>
      <c r="AB284" s="79" t="n"/>
      <c r="AC284" s="79" t="n"/>
      <c r="AD284" s="79" t="n"/>
      <c r="AE284" s="79" t="n"/>
      <c r="AF284" s="79" t="n"/>
      <c r="AG284" s="79" t="n"/>
      <c r="AH284" s="79" t="n"/>
      <c r="AI284" s="79" t="n"/>
      <c r="AJ284" s="79" t="n"/>
      <c r="AK284" s="79" t="n"/>
      <c r="AL284" s="79" t="n"/>
      <c r="AM284" s="79" t="n"/>
      <c r="AN284" s="79" t="n"/>
      <c r="AO284" s="79" t="n"/>
      <c r="AR284" s="78" t="n">
        <v>2</v>
      </c>
      <c r="AS284" s="79" t="n"/>
      <c r="AT284" s="79" t="n"/>
      <c r="AU284" s="79" t="n"/>
      <c r="AV284" s="79" t="n"/>
      <c r="AW284" s="79" t="n"/>
      <c r="AX284" s="79" t="n"/>
      <c r="AY284" s="79" t="n"/>
      <c r="AZ284" s="79" t="n"/>
      <c r="BA284" s="79" t="n"/>
      <c r="BB284" s="79" t="n"/>
      <c r="BC284" s="79" t="n"/>
      <c r="BD284" s="79" t="n"/>
      <c r="BE284" s="79" t="n"/>
      <c r="BF284" s="79" t="n"/>
      <c r="BG284" s="79" t="n"/>
      <c r="BH284" s="79" t="n"/>
      <c r="BI284" s="79" t="n"/>
      <c r="BJ284" s="79" t="n"/>
      <c r="BK284" s="79" t="n"/>
      <c r="BL284" s="79" t="n"/>
      <c r="BM284" s="79" t="n"/>
      <c r="BN284" s="79" t="n"/>
      <c r="BO284" s="79" t="n"/>
      <c r="BP284" s="79" t="n"/>
      <c r="BQ284" s="79" t="n"/>
      <c r="BR284" s="79" t="n"/>
      <c r="BS284" s="79" t="n"/>
      <c r="BT284" s="79" t="n"/>
      <c r="BU284" s="79" t="n"/>
      <c r="BV284" s="79" t="n"/>
      <c r="BW284" s="79" t="n"/>
      <c r="BX284" s="79" t="n"/>
      <c r="BY284" s="79" t="n"/>
      <c r="BZ284" s="79" t="n"/>
      <c r="CA284" s="79" t="n"/>
      <c r="CB284" s="79" t="n"/>
      <c r="CC284" s="79" t="n"/>
      <c r="CD284" s="79" t="n"/>
      <c r="CE284" s="79" t="n"/>
      <c r="CF284" s="79" t="n"/>
      <c r="CI284" s="78" t="n">
        <v>2</v>
      </c>
      <c r="CJ284" s="79" t="n"/>
      <c r="CK284" s="79" t="n"/>
      <c r="CL284" s="79" t="n"/>
      <c r="CM284" s="79" t="n"/>
      <c r="CN284" s="79" t="n"/>
      <c r="CO284" s="79" t="n"/>
      <c r="CP284" s="79" t="n"/>
      <c r="CQ284" s="79" t="n"/>
      <c r="CR284" s="79" t="n"/>
      <c r="CS284" s="79" t="n"/>
      <c r="CT284" s="79" t="n"/>
      <c r="CU284" s="79" t="n"/>
      <c r="CV284" s="79" t="n"/>
      <c r="CW284" s="79" t="n"/>
      <c r="CX284" s="79" t="n"/>
      <c r="CY284" s="79" t="n"/>
      <c r="CZ284" s="79" t="n"/>
      <c r="DA284" s="79" t="n"/>
      <c r="DB284" s="79" t="n"/>
      <c r="DC284" s="79" t="n"/>
      <c r="DD284" s="79" t="n"/>
      <c r="DE284" s="79" t="n"/>
      <c r="DF284" s="79" t="n"/>
      <c r="DG284" s="79" t="n"/>
      <c r="DH284" s="79" t="n"/>
      <c r="DI284" s="79" t="n"/>
      <c r="DJ284" s="79" t="n"/>
      <c r="DK284" s="79" t="n"/>
      <c r="DL284" s="79" t="n"/>
      <c r="DM284" s="79" t="n"/>
      <c r="DN284" s="79" t="n"/>
      <c r="DO284" s="79" t="n"/>
      <c r="DP284" s="79" t="n"/>
      <c r="DQ284" s="79" t="n"/>
      <c r="DR284" s="79" t="n"/>
      <c r="DS284" s="79" t="n"/>
      <c r="DT284" s="79" t="n"/>
      <c r="DU284" s="79" t="n"/>
      <c r="DV284" s="79" t="n"/>
      <c r="DW284" s="79" t="n"/>
      <c r="DZ284" s="78" t="n">
        <v>2</v>
      </c>
      <c r="EA284" s="79" t="n"/>
      <c r="EB284" s="79" t="n"/>
      <c r="EC284" s="79" t="n"/>
      <c r="ED284" s="79" t="n"/>
      <c r="EE284" s="79" t="n"/>
      <c r="EF284" s="79" t="n"/>
      <c r="EG284" s="79" t="n"/>
      <c r="EH284" s="79" t="n"/>
      <c r="EI284" s="79" t="n"/>
      <c r="EJ284" s="79" t="n"/>
      <c r="EK284" s="79" t="n"/>
      <c r="EL284" s="79" t="n"/>
      <c r="EM284" s="79" t="n"/>
      <c r="EN284" s="79" t="n"/>
      <c r="EO284" s="79" t="n"/>
      <c r="EP284" s="79" t="n"/>
      <c r="EQ284" s="79" t="n"/>
      <c r="ER284" s="79" t="n"/>
      <c r="ES284" s="79" t="n"/>
      <c r="ET284" s="79" t="n"/>
      <c r="EU284" s="79" t="n"/>
      <c r="EV284" s="79" t="n"/>
      <c r="EW284" s="79" t="n"/>
      <c r="EX284" s="79" t="n"/>
      <c r="EY284" s="79" t="n"/>
      <c r="EZ284" s="79" t="n"/>
      <c r="FA284" s="79" t="n"/>
      <c r="FB284" s="79" t="n"/>
      <c r="FC284" s="79" t="n"/>
      <c r="FD284" s="79" t="n"/>
      <c r="FE284" s="79" t="n"/>
      <c r="FF284" s="79" t="n"/>
      <c r="FG284" s="79" t="n"/>
      <c r="FH284" s="79" t="n"/>
      <c r="FI284" s="79" t="n"/>
      <c r="FJ284" s="79" t="n"/>
      <c r="FK284" s="79" t="n"/>
      <c r="FL284" s="79" t="n"/>
      <c r="FM284" s="79" t="n"/>
      <c r="FN284" s="79" t="n"/>
      <c r="FQ284" s="78" t="n">
        <v>2</v>
      </c>
      <c r="FR284" s="79" t="n"/>
      <c r="FS284" s="79" t="n"/>
      <c r="FT284" s="79" t="n"/>
      <c r="FU284" s="79" t="n"/>
      <c r="FV284" s="79" t="n"/>
      <c r="FW284" s="79" t="n"/>
      <c r="FX284" s="79" t="n"/>
      <c r="FY284" s="79" t="n"/>
      <c r="FZ284" s="79" t="n"/>
      <c r="GA284" s="79" t="n"/>
      <c r="GB284" s="79" t="n"/>
      <c r="GC284" s="79" t="n"/>
      <c r="GD284" s="79" t="n"/>
      <c r="GE284" s="79" t="n"/>
      <c r="GF284" s="79" t="n"/>
      <c r="GG284" s="79" t="n"/>
      <c r="GH284" s="79" t="n"/>
      <c r="GI284" s="79" t="n"/>
      <c r="GJ284" s="79" t="n"/>
      <c r="GK284" s="79" t="n"/>
      <c r="GL284" s="79" t="n"/>
      <c r="GM284" s="79" t="n"/>
      <c r="GN284" s="79" t="n"/>
      <c r="GO284" s="79" t="n"/>
      <c r="GP284" s="79" t="n"/>
      <c r="GQ284" s="79" t="n"/>
      <c r="GR284" s="79" t="n"/>
      <c r="GS284" s="79" t="n"/>
      <c r="GT284" s="79" t="n"/>
      <c r="GU284" s="79" t="n"/>
      <c r="GV284" s="79" t="n"/>
      <c r="GW284" s="79" t="n"/>
      <c r="GX284" s="79" t="n"/>
      <c r="GY284" s="79" t="n"/>
      <c r="GZ284" s="79" t="n"/>
      <c r="HA284" s="79" t="n"/>
      <c r="HB284" s="79" t="n"/>
      <c r="HC284" s="79" t="n"/>
      <c r="HD284" s="79" t="n"/>
      <c r="HE284" s="79" t="n"/>
      <c r="HH284" s="78" t="n">
        <v>2</v>
      </c>
      <c r="HI284" s="79" t="n"/>
      <c r="HJ284" s="79" t="n"/>
      <c r="HK284" s="79" t="n"/>
      <c r="HL284" s="79" t="n"/>
      <c r="HM284" s="79" t="n"/>
      <c r="HN284" s="79" t="n"/>
      <c r="HO284" s="79" t="n"/>
      <c r="HP284" s="79" t="n"/>
      <c r="HQ284" s="79" t="n"/>
      <c r="HR284" s="79" t="n"/>
      <c r="HS284" s="79" t="n"/>
      <c r="HT284" s="79" t="n"/>
      <c r="HU284" s="79" t="n"/>
      <c r="HV284" s="79" t="n"/>
      <c r="HW284" s="79" t="n"/>
      <c r="HX284" s="79" t="n"/>
      <c r="HY284" s="79" t="n"/>
      <c r="HZ284" s="79" t="n"/>
      <c r="IA284" s="79" t="n"/>
      <c r="IB284" s="79" t="n"/>
      <c r="IC284" s="79" t="n"/>
      <c r="ID284" s="79" t="n"/>
      <c r="IE284" s="79" t="n"/>
      <c r="IF284" s="79" t="n"/>
      <c r="IG284" s="79" t="n"/>
      <c r="IH284" s="79" t="n"/>
      <c r="II284" s="79" t="n"/>
      <c r="IJ284" s="79" t="n"/>
      <c r="IK284" s="79" t="n"/>
      <c r="IL284" s="79" t="n"/>
      <c r="IM284" s="79" t="n"/>
      <c r="IN284" s="79" t="n"/>
      <c r="IO284" s="79" t="n"/>
      <c r="IP284" s="79" t="n"/>
      <c r="IQ284" s="79" t="n"/>
      <c r="IR284" s="79" t="n"/>
      <c r="IS284" s="79" t="n"/>
      <c r="IT284" s="79" t="n"/>
      <c r="IU284" s="79" t="n"/>
      <c r="IV284" s="79" t="n"/>
      <c r="IY284" s="78" t="n">
        <v>2</v>
      </c>
      <c r="IZ284" s="79" t="n"/>
      <c r="JA284" s="79" t="n"/>
      <c r="JB284" s="79" t="n"/>
      <c r="JC284" s="79" t="n"/>
      <c r="JD284" s="79" t="n"/>
      <c r="JE284" s="79" t="n"/>
      <c r="JF284" s="79" t="n"/>
      <c r="JG284" s="79" t="n"/>
      <c r="JH284" s="79" t="n"/>
      <c r="JI284" s="79" t="n"/>
      <c r="JJ284" s="79" t="n"/>
      <c r="JK284" s="79" t="n"/>
      <c r="JL284" s="79" t="n"/>
      <c r="JM284" s="79" t="n"/>
      <c r="JN284" s="79" t="n"/>
      <c r="JO284" s="79" t="n"/>
      <c r="JP284" s="79" t="n"/>
      <c r="JQ284" s="79" t="n"/>
      <c r="JR284" s="79" t="n"/>
      <c r="JS284" s="79" t="n"/>
      <c r="JT284" s="79" t="n"/>
      <c r="JU284" s="79" t="n"/>
      <c r="JV284" s="79" t="n"/>
      <c r="JW284" s="79" t="n"/>
      <c r="JX284" s="79" t="n"/>
      <c r="JY284" s="79" t="n"/>
      <c r="JZ284" s="79" t="n"/>
      <c r="KA284" s="79" t="n"/>
      <c r="KB284" s="79" t="n"/>
      <c r="KC284" s="79" t="n"/>
      <c r="KD284" s="79" t="n"/>
      <c r="KE284" s="79" t="n"/>
      <c r="KF284" s="79" t="n"/>
      <c r="KG284" s="79" t="n"/>
      <c r="KH284" s="79" t="n"/>
      <c r="KI284" s="79" t="n"/>
      <c r="KJ284" s="79" t="n"/>
      <c r="KK284" s="79" t="n"/>
      <c r="KL284" s="79" t="n"/>
      <c r="KM284" s="79" t="n"/>
      <c r="KP284" s="78" t="n">
        <v>2</v>
      </c>
      <c r="KQ284" s="79" t="n"/>
      <c r="KR284" s="79" t="n"/>
      <c r="KS284" s="79" t="n"/>
      <c r="KT284" s="79" t="n"/>
      <c r="KU284" s="79" t="n"/>
      <c r="KV284" s="79" t="n"/>
      <c r="KW284" s="79" t="n"/>
      <c r="KX284" s="79" t="n"/>
      <c r="KY284" s="79" t="n"/>
      <c r="KZ284" s="79" t="n"/>
      <c r="LA284" s="79" t="n"/>
      <c r="LB284" s="79" t="n"/>
      <c r="LC284" s="79" t="n"/>
      <c r="LD284" s="79" t="n"/>
      <c r="LE284" s="79" t="n"/>
      <c r="LF284" s="79" t="n"/>
      <c r="LG284" s="79" t="n"/>
      <c r="LH284" s="79" t="n"/>
      <c r="LI284" s="79" t="n"/>
      <c r="LJ284" s="79" t="n"/>
      <c r="LK284" s="79" t="n"/>
      <c r="LL284" s="79" t="n"/>
      <c r="LM284" s="79" t="n"/>
      <c r="LN284" s="79" t="n"/>
      <c r="LO284" s="79" t="n"/>
      <c r="LP284" s="79" t="n"/>
      <c r="LQ284" s="79" t="n"/>
      <c r="LR284" s="79" t="n"/>
      <c r="LS284" s="79" t="n"/>
      <c r="LT284" s="79" t="n"/>
      <c r="LU284" s="79" t="n"/>
      <c r="LV284" s="79" t="n"/>
      <c r="LW284" s="79" t="n"/>
      <c r="LX284" s="79" t="n"/>
      <c r="LY284" s="79" t="n"/>
      <c r="LZ284" s="79" t="n"/>
      <c r="MA284" s="79" t="n"/>
      <c r="MB284" s="79" t="n"/>
      <c r="MC284" s="79" t="n"/>
      <c r="MD284" s="79" t="n"/>
      <c r="MG284" s="78" t="n">
        <v>2</v>
      </c>
      <c r="MH284" s="79" t="n"/>
      <c r="MI284" s="79" t="n"/>
      <c r="MJ284" s="79" t="n"/>
      <c r="MK284" s="79" t="n"/>
      <c r="ML284" s="79" t="n"/>
      <c r="MM284" s="79" t="n"/>
      <c r="MN284" s="79" t="n"/>
      <c r="MO284" s="79" t="n"/>
      <c r="MP284" s="79" t="n"/>
      <c r="MQ284" s="79" t="n"/>
      <c r="MR284" s="79" t="n"/>
      <c r="MS284" s="79" t="n"/>
      <c r="MT284" s="79" t="n"/>
      <c r="MU284" s="79" t="n"/>
      <c r="MV284" s="79" t="n"/>
      <c r="MW284" s="79" t="n"/>
      <c r="MX284" s="79" t="n"/>
      <c r="MY284" s="79" t="n"/>
      <c r="MZ284" s="79" t="n"/>
      <c r="NA284" s="79" t="n"/>
      <c r="NB284" s="79" t="n"/>
      <c r="NC284" s="79" t="n"/>
      <c r="ND284" s="79" t="n"/>
      <c r="NE284" s="79" t="n"/>
      <c r="NF284" s="79" t="n"/>
      <c r="NG284" s="79" t="n"/>
      <c r="NH284" s="79" t="n"/>
      <c r="NI284" s="79" t="n"/>
      <c r="NJ284" s="79" t="n"/>
      <c r="NK284" s="79" t="n"/>
      <c r="NL284" s="79" t="n"/>
      <c r="NM284" s="79" t="n"/>
      <c r="NN284" s="79" t="n"/>
      <c r="NO284" s="79" t="n"/>
      <c r="NP284" s="79" t="n"/>
      <c r="NQ284" s="79" t="n"/>
      <c r="NR284" s="79" t="n"/>
      <c r="NS284" s="79" t="n"/>
      <c r="NT284" s="79" t="n"/>
      <c r="NU284" s="79" t="n"/>
      <c r="NX284" s="78" t="n">
        <v>2</v>
      </c>
      <c r="NY284" s="79" t="n"/>
      <c r="NZ284" s="79" t="n"/>
      <c r="OA284" s="79" t="n"/>
      <c r="OB284" s="79" t="n"/>
      <c r="OC284" s="79" t="n"/>
      <c r="OD284" s="79" t="n"/>
      <c r="OE284" s="79" t="n"/>
      <c r="OF284" s="79" t="n"/>
      <c r="OG284" s="79" t="n"/>
      <c r="OH284" s="79" t="n"/>
      <c r="OI284" s="79" t="n"/>
      <c r="OJ284" s="79" t="n"/>
      <c r="OK284" s="79" t="n"/>
      <c r="OL284" s="79" t="n"/>
      <c r="OM284" s="79" t="n"/>
      <c r="ON284" s="79" t="n"/>
      <c r="OO284" s="79" t="n"/>
      <c r="OP284" s="79" t="n"/>
      <c r="OQ284" s="79" t="n"/>
      <c r="OR284" s="79" t="n"/>
      <c r="OS284" s="79" t="n"/>
      <c r="OT284" s="79" t="n"/>
      <c r="OU284" s="79" t="n"/>
      <c r="OV284" s="79" t="n"/>
      <c r="OW284" s="79" t="n"/>
      <c r="OX284" s="79" t="n"/>
      <c r="OY284" s="79" t="n"/>
      <c r="OZ284" s="79" t="n"/>
      <c r="PA284" s="79" t="n"/>
      <c r="PB284" s="79" t="n"/>
      <c r="PC284" s="79" t="n"/>
      <c r="PD284" s="79" t="n"/>
      <c r="PE284" s="79" t="n"/>
      <c r="PF284" s="79" t="n"/>
      <c r="PG284" s="79" t="n"/>
      <c r="PH284" s="79" t="n"/>
      <c r="PI284" s="79" t="n"/>
      <c r="PJ284" s="79" t="n"/>
      <c r="PK284" s="79" t="n"/>
      <c r="PL284" s="79" t="n"/>
      <c r="PO284" s="78" t="n">
        <v>2</v>
      </c>
      <c r="PP284" s="79" t="n"/>
      <c r="PQ284" s="79" t="n"/>
      <c r="PR284" s="79" t="n"/>
      <c r="PS284" s="79" t="n"/>
      <c r="PT284" s="79" t="n"/>
      <c r="PU284" s="79" t="n"/>
      <c r="PV284" s="79" t="n"/>
      <c r="PW284" s="79" t="n"/>
      <c r="PX284" s="79" t="n"/>
      <c r="PY284" s="79" t="n"/>
      <c r="PZ284" s="79" t="n"/>
      <c r="QA284" s="79" t="n"/>
      <c r="QB284" s="79" t="n"/>
      <c r="QC284" s="79" t="n"/>
      <c r="QD284" s="79" t="n"/>
      <c r="QE284" s="79" t="n"/>
      <c r="QF284" s="79" t="n"/>
      <c r="QG284" s="79" t="n"/>
      <c r="QH284" s="79" t="n"/>
      <c r="QI284" s="79" t="n"/>
      <c r="QJ284" s="79" t="n"/>
      <c r="QK284" s="79" t="n"/>
      <c r="QL284" s="79" t="n"/>
      <c r="QM284" s="79" t="n"/>
      <c r="QN284" s="79" t="n"/>
      <c r="QO284" s="79" t="n"/>
      <c r="QP284" s="79" t="n"/>
      <c r="QQ284" s="79" t="n"/>
      <c r="QR284" s="79" t="n"/>
      <c r="QS284" s="79" t="n"/>
      <c r="QT284" s="79" t="n"/>
      <c r="QU284" s="79" t="n"/>
      <c r="QV284" s="79" t="n"/>
      <c r="QW284" s="79" t="n"/>
      <c r="QX284" s="79" t="n"/>
      <c r="QY284" s="79" t="n"/>
      <c r="QZ284" s="79" t="n"/>
      <c r="RA284" s="79" t="n"/>
      <c r="RB284" s="79" t="n"/>
      <c r="RC284" s="79" t="n"/>
      <c r="RF284" s="78" t="n">
        <v>2</v>
      </c>
      <c r="RG284" s="79" t="n"/>
      <c r="RH284" s="79" t="n"/>
      <c r="RI284" s="79" t="n"/>
      <c r="RJ284" s="79" t="n"/>
      <c r="RK284" s="79" t="n"/>
      <c r="RL284" s="79" t="n"/>
      <c r="RM284" s="79" t="n"/>
      <c r="RN284" s="79" t="n"/>
      <c r="RO284" s="79" t="n"/>
      <c r="RP284" s="79" t="n"/>
      <c r="RQ284" s="79" t="n"/>
      <c r="RR284" s="79" t="n"/>
      <c r="RS284" s="79" t="n"/>
      <c r="RT284" s="79" t="n"/>
      <c r="RU284" s="79" t="n"/>
      <c r="RV284" s="79" t="n"/>
      <c r="RW284" s="79" t="n"/>
      <c r="RX284" s="79" t="n"/>
      <c r="RY284" s="79" t="n"/>
      <c r="RZ284" s="79" t="n"/>
      <c r="SA284" s="79" t="n"/>
      <c r="SB284" s="79" t="n"/>
      <c r="SC284" s="79" t="n"/>
      <c r="SD284" s="79" t="n"/>
      <c r="SE284" s="79" t="n"/>
      <c r="SF284" s="79" t="n"/>
      <c r="SG284" s="79" t="n"/>
      <c r="SH284" s="79" t="n"/>
      <c r="SI284" s="79" t="n"/>
      <c r="SJ284" s="79" t="n"/>
      <c r="SK284" s="79" t="n"/>
      <c r="SL284" s="79" t="n"/>
      <c r="SM284" s="79" t="n"/>
      <c r="SN284" s="79" t="n"/>
      <c r="SO284" s="79" t="n"/>
      <c r="SP284" s="79" t="n"/>
      <c r="SQ284" s="79" t="n"/>
      <c r="SR284" s="79" t="n"/>
      <c r="SS284" s="79" t="n"/>
      <c r="ST284" s="79" t="n"/>
      <c r="SW284" s="78" t="n">
        <v>2</v>
      </c>
      <c r="SX284" s="79" t="n"/>
      <c r="SY284" s="79" t="n"/>
      <c r="SZ284" s="79" t="n"/>
      <c r="TA284" s="79" t="n"/>
      <c r="TB284" s="79" t="n"/>
      <c r="TC284" s="79" t="n"/>
      <c r="TD284" s="79" t="n"/>
      <c r="TE284" s="79" t="n"/>
      <c r="TF284" s="79" t="n"/>
      <c r="TG284" s="79" t="n"/>
      <c r="TH284" s="79" t="n"/>
      <c r="TI284" s="79" t="n"/>
      <c r="TJ284" s="79" t="n"/>
      <c r="TK284" s="79" t="n"/>
      <c r="TL284" s="79" t="n"/>
      <c r="TM284" s="79" t="n"/>
      <c r="TN284" s="79" t="n"/>
      <c r="TO284" s="79" t="n"/>
      <c r="TP284" s="79" t="n"/>
      <c r="TQ284" s="79" t="n"/>
      <c r="TR284" s="79" t="n"/>
      <c r="TS284" s="79" t="n"/>
      <c r="TT284" s="79" t="n"/>
      <c r="TU284" s="79" t="n"/>
      <c r="TV284" s="79" t="n"/>
      <c r="TW284" s="79" t="n"/>
      <c r="TX284" s="79" t="n"/>
      <c r="TY284" s="79" t="n"/>
      <c r="TZ284" s="79" t="n"/>
      <c r="UA284" s="79" t="n"/>
      <c r="UB284" s="79" t="n"/>
      <c r="UC284" s="79" t="n"/>
      <c r="UD284" s="79" t="n"/>
      <c r="UE284" s="79" t="n"/>
      <c r="UF284" s="79" t="n"/>
      <c r="UG284" s="79" t="n"/>
      <c r="UH284" s="79" t="n"/>
      <c r="UI284" s="79" t="n"/>
      <c r="UJ284" s="79" t="n"/>
      <c r="UK284" s="79" t="n"/>
      <c r="UN284" s="78" t="n">
        <v>2</v>
      </c>
      <c r="UO284" s="79" t="n"/>
      <c r="UP284" s="79" t="n"/>
      <c r="UQ284" s="79" t="n"/>
      <c r="UR284" s="79" t="n"/>
      <c r="US284" s="79" t="n"/>
      <c r="UT284" s="79" t="n"/>
      <c r="UU284" s="79" t="n"/>
      <c r="UV284" s="79" t="n"/>
      <c r="UW284" s="79" t="n"/>
      <c r="UX284" s="79" t="n"/>
      <c r="UY284" s="79" t="n"/>
      <c r="UZ284" s="79" t="n"/>
      <c r="VA284" s="79" t="n"/>
      <c r="VB284" s="79" t="n"/>
      <c r="VC284" s="79" t="n"/>
      <c r="VD284" s="79" t="n"/>
      <c r="VE284" s="79" t="n"/>
      <c r="VF284" s="79" t="n"/>
      <c r="VG284" s="79" t="n"/>
      <c r="VH284" s="79" t="n"/>
      <c r="VI284" s="79" t="n"/>
      <c r="VJ284" s="79" t="n"/>
      <c r="VK284" s="79" t="n"/>
      <c r="VL284" s="79" t="n"/>
      <c r="VM284" s="79" t="n"/>
      <c r="VN284" s="79" t="n"/>
      <c r="VO284" s="79" t="n"/>
      <c r="VP284" s="79" t="n"/>
      <c r="VQ284" s="79" t="n"/>
      <c r="VR284" s="79" t="n"/>
      <c r="VS284" s="79" t="n"/>
      <c r="VT284" s="79" t="n"/>
      <c r="VU284" s="79" t="n"/>
      <c r="VV284" s="79" t="n"/>
      <c r="VW284" s="79" t="n"/>
      <c r="VX284" s="79" t="n"/>
      <c r="VY284" s="79" t="n"/>
      <c r="VZ284" s="79" t="n"/>
      <c r="WA284" s="79" t="n"/>
      <c r="WB284" s="79" t="n"/>
      <c r="WE284" s="78" t="n">
        <v>2</v>
      </c>
      <c r="WF284" s="79" t="n"/>
      <c r="WG284" s="79" t="n"/>
      <c r="WH284" s="79" t="n"/>
      <c r="WI284" s="79" t="n"/>
      <c r="WJ284" s="79" t="n"/>
      <c r="WK284" s="79" t="n"/>
      <c r="WL284" s="79" t="n"/>
      <c r="WM284" s="79" t="n"/>
      <c r="WN284" s="79" t="n"/>
      <c r="WO284" s="79" t="n"/>
      <c r="WP284" s="79" t="n"/>
      <c r="WQ284" s="79" t="n"/>
      <c r="WR284" s="79" t="n"/>
      <c r="WS284" s="79" t="n"/>
      <c r="WT284" s="79" t="n"/>
      <c r="WU284" s="79" t="n"/>
      <c r="WV284" s="79" t="n"/>
      <c r="WW284" s="79" t="n"/>
      <c r="WX284" s="79" t="n"/>
      <c r="WY284" s="79" t="n"/>
      <c r="WZ284" s="79" t="n"/>
      <c r="XA284" s="79" t="n"/>
      <c r="XB284" s="79" t="n"/>
      <c r="XC284" s="79" t="n"/>
      <c r="XD284" s="79" t="n"/>
      <c r="XE284" s="79" t="n"/>
      <c r="XF284" s="79" t="n"/>
      <c r="XG284" s="79" t="n"/>
      <c r="XH284" s="79" t="n"/>
      <c r="XI284" s="79" t="n"/>
      <c r="XJ284" s="79" t="n"/>
      <c r="XK284" s="79" t="n"/>
      <c r="XL284" s="79" t="n"/>
      <c r="XM284" s="79" t="n"/>
      <c r="XN284" s="79" t="n"/>
      <c r="XO284" s="79" t="n"/>
      <c r="XP284" s="79" t="n"/>
      <c r="XQ284" s="79" t="n"/>
      <c r="XR284" s="79" t="n"/>
      <c r="XS284" s="79" t="n"/>
      <c r="XV284" s="78" t="n">
        <v>2</v>
      </c>
      <c r="XW284" s="79" t="n"/>
      <c r="XX284" s="79" t="n"/>
      <c r="XY284" s="79" t="n"/>
      <c r="XZ284" s="79" t="n"/>
      <c r="YA284" s="79" t="n"/>
      <c r="YB284" s="79" t="n"/>
      <c r="YC284" s="79" t="n"/>
      <c r="YD284" s="79" t="n"/>
      <c r="YE284" s="79" t="n"/>
      <c r="YF284" s="79" t="n"/>
      <c r="YG284" s="79" t="n"/>
      <c r="YH284" s="79" t="n"/>
      <c r="YI284" s="79" t="n"/>
      <c r="YJ284" s="79" t="n"/>
      <c r="YK284" s="79" t="n"/>
      <c r="YL284" s="79" t="n"/>
      <c r="YM284" s="79" t="n"/>
      <c r="YN284" s="79" t="n"/>
      <c r="YO284" s="79" t="n"/>
      <c r="YP284" s="79" t="n"/>
      <c r="YQ284" s="79" t="n"/>
      <c r="YR284" s="79" t="n"/>
      <c r="YS284" s="79" t="n"/>
      <c r="YT284" s="79" t="n"/>
      <c r="YU284" s="79" t="n"/>
      <c r="YV284" s="79" t="n"/>
      <c r="YW284" s="79" t="n"/>
      <c r="YX284" s="79" t="n"/>
      <c r="YY284" s="79" t="n"/>
      <c r="YZ284" s="79" t="n"/>
      <c r="ZA284" s="79" t="n"/>
      <c r="ZB284" s="79" t="n"/>
      <c r="ZC284" s="79" t="n"/>
      <c r="ZD284" s="79" t="n"/>
      <c r="ZE284" s="79" t="n"/>
      <c r="ZF284" s="79" t="n"/>
      <c r="ZG284" s="79" t="n"/>
      <c r="ZH284" s="79" t="n"/>
      <c r="ZI284" s="79" t="n"/>
      <c r="ZJ284" s="79" t="n"/>
      <c r="ZM284" s="78" t="n">
        <v>2</v>
      </c>
      <c r="ZN284" s="79" t="n"/>
      <c r="ZO284" s="79" t="n"/>
      <c r="ZP284" s="79" t="n"/>
      <c r="ZQ284" s="79" t="n"/>
      <c r="ZR284" s="79" t="n"/>
      <c r="ZS284" s="79" t="n"/>
      <c r="ZT284" s="79" t="n"/>
      <c r="ZU284" s="79" t="n"/>
      <c r="ZV284" s="79" t="n"/>
      <c r="ZW284" s="79" t="n"/>
      <c r="ZX284" s="79" t="n"/>
      <c r="ZY284" s="79" t="n"/>
      <c r="ZZ284" s="79" t="n"/>
      <c r="AAA284" s="79" t="n"/>
      <c r="AAB284" s="79" t="n"/>
      <c r="AAC284" s="79" t="n"/>
      <c r="AAD284" s="79" t="n"/>
      <c r="AAE284" s="79" t="n"/>
      <c r="AAF284" s="79" t="n"/>
      <c r="AAG284" s="79" t="n"/>
      <c r="AAH284" s="79" t="n"/>
      <c r="AAI284" s="79" t="n"/>
      <c r="AAJ284" s="79" t="n"/>
      <c r="AAK284" s="79" t="n"/>
      <c r="AAL284" s="79" t="n"/>
      <c r="AAM284" s="79" t="n"/>
      <c r="AAN284" s="79" t="n"/>
      <c r="AAO284" s="79" t="n"/>
      <c r="AAP284" s="79" t="n"/>
      <c r="AAQ284" s="79" t="n"/>
      <c r="AAR284" s="79" t="n"/>
      <c r="AAS284" s="79" t="n"/>
      <c r="AAT284" s="79" t="n"/>
      <c r="AAU284" s="79" t="n"/>
      <c r="AAV284" s="79" t="n"/>
      <c r="AAW284" s="79" t="n"/>
      <c r="AAX284" s="79" t="n"/>
      <c r="AAY284" s="79" t="n"/>
      <c r="AAZ284" s="79" t="n"/>
      <c r="ABA284" s="79" t="n"/>
      <c r="ABD284" s="78" t="n">
        <v>2</v>
      </c>
      <c r="ABE284" s="79" t="n"/>
      <c r="ABF284" s="79" t="n"/>
      <c r="ABG284" s="79" t="n"/>
      <c r="ABH284" s="79" t="n"/>
      <c r="ABI284" s="79" t="n"/>
      <c r="ABJ284" s="79" t="n"/>
      <c r="ABK284" s="79" t="n"/>
      <c r="ABL284" s="79" t="n"/>
      <c r="ABM284" s="79" t="n"/>
      <c r="ABN284" s="79" t="n"/>
      <c r="ABO284" s="79" t="n"/>
      <c r="ABP284" s="79" t="n"/>
      <c r="ABQ284" s="79" t="n"/>
      <c r="ABR284" s="79" t="n"/>
      <c r="ABS284" s="79" t="n"/>
      <c r="ABT284" s="79" t="n"/>
      <c r="ABU284" s="79" t="n"/>
      <c r="ABV284" s="79" t="n"/>
      <c r="ABW284" s="79" t="n"/>
      <c r="ABX284" s="79" t="n"/>
      <c r="ABY284" s="79" t="n"/>
      <c r="ABZ284" s="79" t="n"/>
      <c r="ACA284" s="79" t="n"/>
      <c r="ACB284" s="79" t="n"/>
      <c r="ACC284" s="79" t="n"/>
      <c r="ACD284" s="79" t="n"/>
      <c r="ACE284" s="79" t="n"/>
      <c r="ACF284" s="79" t="n"/>
      <c r="ACG284" s="79" t="n"/>
      <c r="ACH284" s="79" t="n"/>
      <c r="ACI284" s="79" t="n"/>
      <c r="ACJ284" s="79" t="n"/>
      <c r="ACK284" s="79" t="n"/>
      <c r="ACL284" s="79" t="n"/>
      <c r="ACM284" s="79" t="n"/>
      <c r="ACN284" s="79" t="n"/>
      <c r="ACO284" s="79" t="n"/>
      <c r="ACP284" s="79" t="n"/>
      <c r="ACQ284" s="79" t="n"/>
      <c r="ACR284" s="79" t="n"/>
      <c r="ACU284" s="78" t="n">
        <v>2</v>
      </c>
      <c r="ACV284" s="79" t="n"/>
      <c r="ACW284" s="79" t="n"/>
      <c r="ACX284" s="79" t="n"/>
      <c r="ACY284" s="79" t="n"/>
      <c r="ACZ284" s="79" t="n"/>
      <c r="ADA284" s="79" t="n"/>
      <c r="ADB284" s="79" t="n"/>
      <c r="ADC284" s="79" t="n"/>
      <c r="ADD284" s="79" t="n"/>
      <c r="ADE284" s="79" t="n"/>
      <c r="ADF284" s="79" t="n"/>
      <c r="ADG284" s="79" t="n"/>
      <c r="ADH284" s="79" t="n"/>
      <c r="ADI284" s="79" t="n"/>
      <c r="ADJ284" s="79" t="n"/>
      <c r="ADK284" s="79" t="n"/>
      <c r="ADL284" s="79" t="n"/>
      <c r="ADM284" s="79" t="n"/>
      <c r="ADN284" s="79" t="n"/>
      <c r="ADO284" s="79" t="n"/>
      <c r="ADP284" s="79" t="n"/>
      <c r="ADQ284" s="79" t="n"/>
      <c r="ADR284" s="79" t="n"/>
      <c r="ADS284" s="79" t="n"/>
      <c r="ADT284" s="79" t="n"/>
      <c r="ADU284" s="79" t="n"/>
      <c r="ADV284" s="79" t="n"/>
      <c r="ADW284" s="79" t="n"/>
      <c r="ADX284" s="79" t="n"/>
      <c r="ADY284" s="79" t="n"/>
      <c r="ADZ284" s="79" t="n"/>
      <c r="AEA284" s="79" t="n"/>
      <c r="AEB284" s="79" t="n"/>
      <c r="AEC284" s="79" t="n"/>
      <c r="AED284" s="79" t="n"/>
      <c r="AEE284" s="79" t="n"/>
      <c r="AEF284" s="79" t="n"/>
      <c r="AEG284" s="79" t="n"/>
      <c r="AEH284" s="79" t="n"/>
      <c r="AEI284" s="79" t="n"/>
      <c r="AEL284" s="78" t="n">
        <v>2</v>
      </c>
      <c r="AEM284" s="79" t="n"/>
      <c r="AEN284" s="79" t="n"/>
      <c r="AEO284" s="79" t="n"/>
      <c r="AEP284" s="79" t="n"/>
      <c r="AEQ284" s="79" t="n"/>
      <c r="AER284" s="79" t="n"/>
      <c r="AES284" s="79" t="n"/>
      <c r="AET284" s="79" t="n"/>
      <c r="AEU284" s="79" t="n"/>
      <c r="AEV284" s="79" t="n"/>
      <c r="AEW284" s="79" t="n"/>
      <c r="AEX284" s="79" t="n"/>
      <c r="AEY284" s="79" t="n"/>
      <c r="AEZ284" s="79" t="n"/>
      <c r="AFA284" s="79" t="n"/>
      <c r="AFB284" s="79" t="n"/>
      <c r="AFC284" s="79" t="n"/>
      <c r="AFD284" s="79" t="n"/>
      <c r="AFE284" s="79" t="n"/>
      <c r="AFF284" s="79" t="n"/>
      <c r="AFG284" s="79" t="n"/>
      <c r="AFH284" s="79" t="n"/>
      <c r="AFI284" s="79" t="n"/>
      <c r="AFJ284" s="79" t="n"/>
      <c r="AFK284" s="79" t="n"/>
      <c r="AFL284" s="79" t="n"/>
      <c r="AFM284" s="79" t="n"/>
      <c r="AFN284" s="79" t="n"/>
      <c r="AFO284" s="79" t="n"/>
      <c r="AFP284" s="79" t="n"/>
      <c r="AFQ284" s="79" t="n"/>
      <c r="AFR284" s="79" t="n"/>
      <c r="AFS284" s="79" t="n"/>
      <c r="AFT284" s="79" t="n"/>
      <c r="AFU284" s="79" t="n"/>
      <c r="AFV284" s="79" t="n"/>
      <c r="AFW284" s="79" t="n"/>
      <c r="AFX284" s="79" t="n"/>
      <c r="AFY284" s="79" t="n"/>
      <c r="AFZ284" s="79" t="n"/>
    </row>
    <row r="285">
      <c r="A285" s="78" t="n">
        <v>3</v>
      </c>
      <c r="B285" s="79" t="n"/>
      <c r="C285" s="79" t="n"/>
      <c r="D285" s="79" t="n"/>
      <c r="E285" s="79" t="n"/>
      <c r="F285" s="79" t="n"/>
      <c r="G285" s="79" t="n"/>
      <c r="H285" s="79" t="n"/>
      <c r="I285" s="79" t="n"/>
      <c r="J285" s="79" t="n"/>
      <c r="K285" s="79" t="n"/>
      <c r="L285" s="79" t="n"/>
      <c r="M285" s="79" t="n"/>
      <c r="N285" s="79" t="n"/>
      <c r="O285" s="79" t="n"/>
      <c r="P285" s="79" t="n"/>
      <c r="Q285" s="79" t="n"/>
      <c r="R285" s="79" t="n"/>
      <c r="S285" s="79" t="n"/>
      <c r="T285" s="79" t="n"/>
      <c r="U285" s="79" t="n"/>
      <c r="V285" s="79" t="n"/>
      <c r="W285" s="79" t="n"/>
      <c r="X285" s="79" t="n"/>
      <c r="Y285" s="79" t="n"/>
      <c r="Z285" s="79" t="n"/>
      <c r="AA285" s="79" t="n"/>
      <c r="AB285" s="79" t="n"/>
      <c r="AC285" s="79" t="n"/>
      <c r="AD285" s="79" t="n"/>
      <c r="AE285" s="79" t="n"/>
      <c r="AF285" s="79" t="n"/>
      <c r="AG285" s="79" t="n"/>
      <c r="AH285" s="79" t="n"/>
      <c r="AI285" s="79" t="n"/>
      <c r="AJ285" s="79" t="n"/>
      <c r="AK285" s="79" t="n"/>
      <c r="AL285" s="79" t="n"/>
      <c r="AM285" s="79" t="n"/>
      <c r="AN285" s="79" t="n"/>
      <c r="AO285" s="79" t="n"/>
      <c r="AR285" s="78" t="n">
        <v>3</v>
      </c>
      <c r="AS285" s="79" t="n"/>
      <c r="AT285" s="79" t="n"/>
      <c r="AU285" s="79" t="n"/>
      <c r="AV285" s="79" t="n"/>
      <c r="AW285" s="79" t="n"/>
      <c r="AX285" s="79" t="n"/>
      <c r="AY285" s="79" t="n"/>
      <c r="AZ285" s="79" t="n"/>
      <c r="BA285" s="79" t="n"/>
      <c r="BB285" s="79" t="n"/>
      <c r="BC285" s="79" t="n"/>
      <c r="BD285" s="79" t="n"/>
      <c r="BE285" s="79" t="n"/>
      <c r="BF285" s="79" t="n"/>
      <c r="BG285" s="79" t="n"/>
      <c r="BH285" s="79" t="n"/>
      <c r="BI285" s="79" t="n"/>
      <c r="BJ285" s="79" t="n"/>
      <c r="BK285" s="79" t="n"/>
      <c r="BL285" s="79" t="n"/>
      <c r="BM285" s="79" t="n"/>
      <c r="BN285" s="79" t="n"/>
      <c r="BO285" s="79" t="n"/>
      <c r="BP285" s="79" t="n"/>
      <c r="BQ285" s="79" t="n"/>
      <c r="BR285" s="79" t="n"/>
      <c r="BS285" s="79" t="n"/>
      <c r="BT285" s="79" t="n"/>
      <c r="BU285" s="79" t="n"/>
      <c r="BV285" s="79" t="n"/>
      <c r="BW285" s="79" t="n"/>
      <c r="BX285" s="79" t="n"/>
      <c r="BY285" s="79" t="n"/>
      <c r="BZ285" s="79" t="n"/>
      <c r="CA285" s="79" t="n"/>
      <c r="CB285" s="79" t="n"/>
      <c r="CC285" s="79" t="n"/>
      <c r="CD285" s="79" t="n"/>
      <c r="CE285" s="79" t="n"/>
      <c r="CF285" s="79" t="n"/>
      <c r="CI285" s="78" t="n">
        <v>3</v>
      </c>
      <c r="CJ285" s="79" t="n"/>
      <c r="CK285" s="79" t="n"/>
      <c r="CL285" s="79" t="n"/>
      <c r="CM285" s="79" t="n"/>
      <c r="CN285" s="79" t="n"/>
      <c r="CO285" s="79" t="n"/>
      <c r="CP285" s="79" t="n"/>
      <c r="CQ285" s="79" t="n"/>
      <c r="CR285" s="79" t="n"/>
      <c r="CS285" s="79" t="n"/>
      <c r="CT285" s="79" t="n"/>
      <c r="CU285" s="79" t="n"/>
      <c r="CV285" s="79" t="n"/>
      <c r="CW285" s="79" t="n"/>
      <c r="CX285" s="79" t="n"/>
      <c r="CY285" s="79" t="n"/>
      <c r="CZ285" s="79" t="n"/>
      <c r="DA285" s="79" t="n"/>
      <c r="DB285" s="79" t="n"/>
      <c r="DC285" s="79" t="n"/>
      <c r="DD285" s="79" t="n"/>
      <c r="DE285" s="79" t="n"/>
      <c r="DF285" s="79" t="n"/>
      <c r="DG285" s="79" t="n"/>
      <c r="DH285" s="79" t="n"/>
      <c r="DI285" s="79" t="n"/>
      <c r="DJ285" s="79" t="n"/>
      <c r="DK285" s="79" t="n"/>
      <c r="DL285" s="79" t="n"/>
      <c r="DM285" s="79" t="n"/>
      <c r="DN285" s="79" t="n"/>
      <c r="DO285" s="79" t="n"/>
      <c r="DP285" s="79" t="n"/>
      <c r="DQ285" s="79" t="n"/>
      <c r="DR285" s="79" t="n"/>
      <c r="DS285" s="79" t="n"/>
      <c r="DT285" s="79" t="n"/>
      <c r="DU285" s="79" t="n"/>
      <c r="DV285" s="79" t="n"/>
      <c r="DW285" s="79" t="n"/>
      <c r="DZ285" s="78" t="n">
        <v>3</v>
      </c>
      <c r="EA285" s="79" t="n"/>
      <c r="EB285" s="79" t="n"/>
      <c r="EC285" s="79" t="n"/>
      <c r="ED285" s="79" t="n"/>
      <c r="EE285" s="79" t="n"/>
      <c r="EF285" s="79" t="n"/>
      <c r="EG285" s="79" t="n"/>
      <c r="EH285" s="79" t="n"/>
      <c r="EI285" s="79" t="n"/>
      <c r="EJ285" s="79" t="n"/>
      <c r="EK285" s="79" t="n"/>
      <c r="EL285" s="79" t="n"/>
      <c r="EM285" s="79" t="n"/>
      <c r="EN285" s="79" t="n"/>
      <c r="EO285" s="79" t="n"/>
      <c r="EP285" s="79" t="n"/>
      <c r="EQ285" s="79" t="n"/>
      <c r="ER285" s="79" t="n"/>
      <c r="ES285" s="79" t="n"/>
      <c r="ET285" s="79" t="n"/>
      <c r="EU285" s="79" t="n"/>
      <c r="EV285" s="79" t="n"/>
      <c r="EW285" s="79" t="n"/>
      <c r="EX285" s="79" t="n"/>
      <c r="EY285" s="79" t="n"/>
      <c r="EZ285" s="79" t="n"/>
      <c r="FA285" s="79" t="n"/>
      <c r="FB285" s="79" t="n"/>
      <c r="FC285" s="79" t="n"/>
      <c r="FD285" s="79" t="n"/>
      <c r="FE285" s="79" t="n"/>
      <c r="FF285" s="79" t="n"/>
      <c r="FG285" s="79" t="n"/>
      <c r="FH285" s="79" t="n"/>
      <c r="FI285" s="79" t="n"/>
      <c r="FJ285" s="79" t="n"/>
      <c r="FK285" s="79" t="n"/>
      <c r="FL285" s="79" t="n"/>
      <c r="FM285" s="79" t="n"/>
      <c r="FN285" s="79" t="n"/>
      <c r="FQ285" s="78" t="n">
        <v>3</v>
      </c>
      <c r="FR285" s="79" t="n"/>
      <c r="FS285" s="79" t="n"/>
      <c r="FT285" s="79" t="n"/>
      <c r="FU285" s="79" t="n"/>
      <c r="FV285" s="79" t="n"/>
      <c r="FW285" s="79" t="n"/>
      <c r="FX285" s="79" t="n"/>
      <c r="FY285" s="79" t="n"/>
      <c r="FZ285" s="79" t="n"/>
      <c r="GA285" s="79" t="n"/>
      <c r="GB285" s="79" t="n"/>
      <c r="GC285" s="79" t="n"/>
      <c r="GD285" s="79" t="n"/>
      <c r="GE285" s="79" t="n"/>
      <c r="GF285" s="79" t="n"/>
      <c r="GG285" s="79" t="n"/>
      <c r="GH285" s="79" t="n"/>
      <c r="GI285" s="79" t="n"/>
      <c r="GJ285" s="79" t="n"/>
      <c r="GK285" s="79" t="n"/>
      <c r="GL285" s="79" t="n"/>
      <c r="GM285" s="79" t="n"/>
      <c r="GN285" s="79" t="n"/>
      <c r="GO285" s="79" t="n"/>
      <c r="GP285" s="79" t="n"/>
      <c r="GQ285" s="79" t="n"/>
      <c r="GR285" s="79" t="n"/>
      <c r="GS285" s="79" t="n"/>
      <c r="GT285" s="79" t="n"/>
      <c r="GU285" s="79" t="n"/>
      <c r="GV285" s="79" t="n"/>
      <c r="GW285" s="79" t="n"/>
      <c r="GX285" s="79" t="n"/>
      <c r="GY285" s="79" t="n"/>
      <c r="GZ285" s="79" t="n"/>
      <c r="HA285" s="79" t="n"/>
      <c r="HB285" s="79" t="n"/>
      <c r="HC285" s="79" t="n"/>
      <c r="HD285" s="79" t="n"/>
      <c r="HE285" s="79" t="n"/>
      <c r="HH285" s="78" t="n">
        <v>3</v>
      </c>
      <c r="HI285" s="79" t="n"/>
      <c r="HJ285" s="79" t="n"/>
      <c r="HK285" s="79" t="n"/>
      <c r="HL285" s="79" t="n"/>
      <c r="HM285" s="79" t="n"/>
      <c r="HN285" s="79" t="n"/>
      <c r="HO285" s="79" t="n"/>
      <c r="HP285" s="79" t="n"/>
      <c r="HQ285" s="79" t="n"/>
      <c r="HR285" s="79" t="n"/>
      <c r="HS285" s="79" t="n"/>
      <c r="HT285" s="79" t="n"/>
      <c r="HU285" s="79" t="n"/>
      <c r="HV285" s="79" t="n"/>
      <c r="HW285" s="79" t="n"/>
      <c r="HX285" s="79" t="n"/>
      <c r="HY285" s="79" t="n"/>
      <c r="HZ285" s="79" t="n"/>
      <c r="IA285" s="79" t="n"/>
      <c r="IB285" s="79" t="n"/>
      <c r="IC285" s="79" t="n"/>
      <c r="ID285" s="79" t="n"/>
      <c r="IE285" s="79" t="n"/>
      <c r="IF285" s="79" t="n"/>
      <c r="IG285" s="79" t="n"/>
      <c r="IH285" s="79" t="n"/>
      <c r="II285" s="79" t="n"/>
      <c r="IJ285" s="79" t="n"/>
      <c r="IK285" s="79" t="n"/>
      <c r="IL285" s="79" t="n"/>
      <c r="IM285" s="79" t="n"/>
      <c r="IN285" s="79" t="n"/>
      <c r="IO285" s="79" t="n"/>
      <c r="IP285" s="79" t="n"/>
      <c r="IQ285" s="79" t="n"/>
      <c r="IR285" s="79" t="n"/>
      <c r="IS285" s="79" t="n"/>
      <c r="IT285" s="79" t="n"/>
      <c r="IU285" s="79" t="n"/>
      <c r="IV285" s="79" t="n"/>
      <c r="IY285" s="78" t="n">
        <v>3</v>
      </c>
      <c r="IZ285" s="79" t="n"/>
      <c r="JA285" s="79" t="n"/>
      <c r="JB285" s="79" t="n"/>
      <c r="JC285" s="79" t="n"/>
      <c r="JD285" s="79" t="n"/>
      <c r="JE285" s="79" t="n"/>
      <c r="JF285" s="79" t="n"/>
      <c r="JG285" s="79" t="n"/>
      <c r="JH285" s="79" t="n"/>
      <c r="JI285" s="79" t="n"/>
      <c r="JJ285" s="79" t="n"/>
      <c r="JK285" s="79" t="n"/>
      <c r="JL285" s="79" t="n"/>
      <c r="JM285" s="79" t="n"/>
      <c r="JN285" s="79" t="n"/>
      <c r="JO285" s="79" t="n"/>
      <c r="JP285" s="79" t="n"/>
      <c r="JQ285" s="79" t="n"/>
      <c r="JR285" s="79" t="n"/>
      <c r="JS285" s="79" t="n"/>
      <c r="JT285" s="79" t="n"/>
      <c r="JU285" s="79" t="n"/>
      <c r="JV285" s="79" t="n"/>
      <c r="JW285" s="79" t="n"/>
      <c r="JX285" s="79" t="n"/>
      <c r="JY285" s="79" t="n"/>
      <c r="JZ285" s="79" t="n"/>
      <c r="KA285" s="79" t="n"/>
      <c r="KB285" s="79" t="n"/>
      <c r="KC285" s="79" t="n"/>
      <c r="KD285" s="79" t="n"/>
      <c r="KE285" s="79" t="n"/>
      <c r="KF285" s="79" t="n"/>
      <c r="KG285" s="79" t="n"/>
      <c r="KH285" s="79" t="n"/>
      <c r="KI285" s="79" t="n"/>
      <c r="KJ285" s="79" t="n"/>
      <c r="KK285" s="79" t="n"/>
      <c r="KL285" s="79" t="n"/>
      <c r="KM285" s="79" t="n"/>
      <c r="KP285" s="78" t="n">
        <v>3</v>
      </c>
      <c r="KQ285" s="79" t="n"/>
      <c r="KR285" s="79" t="n"/>
      <c r="KS285" s="79" t="n"/>
      <c r="KT285" s="79" t="n"/>
      <c r="KU285" s="79" t="n"/>
      <c r="KV285" s="79" t="n"/>
      <c r="KW285" s="79" t="n"/>
      <c r="KX285" s="79" t="n"/>
      <c r="KY285" s="79" t="n"/>
      <c r="KZ285" s="79" t="n"/>
      <c r="LA285" s="79" t="n"/>
      <c r="LB285" s="79" t="n"/>
      <c r="LC285" s="79" t="n"/>
      <c r="LD285" s="79" t="n"/>
      <c r="LE285" s="79" t="n"/>
      <c r="LF285" s="79" t="n"/>
      <c r="LG285" s="79" t="n"/>
      <c r="LH285" s="79" t="n"/>
      <c r="LI285" s="79" t="n"/>
      <c r="LJ285" s="79" t="n"/>
      <c r="LK285" s="79" t="n"/>
      <c r="LL285" s="79" t="n"/>
      <c r="LM285" s="79" t="n"/>
      <c r="LN285" s="79" t="n"/>
      <c r="LO285" s="79" t="n"/>
      <c r="LP285" s="79" t="n"/>
      <c r="LQ285" s="79" t="n"/>
      <c r="LR285" s="79" t="n"/>
      <c r="LS285" s="79" t="n"/>
      <c r="LT285" s="79" t="n"/>
      <c r="LU285" s="79" t="n"/>
      <c r="LV285" s="79" t="n"/>
      <c r="LW285" s="79" t="n"/>
      <c r="LX285" s="79" t="n"/>
      <c r="LY285" s="79" t="n"/>
      <c r="LZ285" s="79" t="n"/>
      <c r="MA285" s="79" t="n"/>
      <c r="MB285" s="79" t="n"/>
      <c r="MC285" s="79" t="n"/>
      <c r="MD285" s="79" t="n"/>
      <c r="MG285" s="78" t="n">
        <v>3</v>
      </c>
      <c r="MH285" s="79" t="n"/>
      <c r="MI285" s="79" t="n"/>
      <c r="MJ285" s="79" t="n"/>
      <c r="MK285" s="79" t="n"/>
      <c r="ML285" s="79" t="n"/>
      <c r="MM285" s="79" t="n"/>
      <c r="MN285" s="79" t="n"/>
      <c r="MO285" s="79" t="n"/>
      <c r="MP285" s="79" t="n"/>
      <c r="MQ285" s="79" t="n"/>
      <c r="MR285" s="79" t="n"/>
      <c r="MS285" s="79" t="n"/>
      <c r="MT285" s="79" t="n"/>
      <c r="MU285" s="79" t="n"/>
      <c r="MV285" s="79" t="n"/>
      <c r="MW285" s="79" t="n"/>
      <c r="MX285" s="79" t="n"/>
      <c r="MY285" s="79" t="n"/>
      <c r="MZ285" s="79" t="n"/>
      <c r="NA285" s="79" t="n"/>
      <c r="NB285" s="79" t="n"/>
      <c r="NC285" s="79" t="n"/>
      <c r="ND285" s="79" t="n"/>
      <c r="NE285" s="79" t="n"/>
      <c r="NF285" s="79" t="n"/>
      <c r="NG285" s="79" t="n"/>
      <c r="NH285" s="79" t="n"/>
      <c r="NI285" s="79" t="n"/>
      <c r="NJ285" s="79" t="n"/>
      <c r="NK285" s="79" t="n"/>
      <c r="NL285" s="79" t="n"/>
      <c r="NM285" s="79" t="n"/>
      <c r="NN285" s="79" t="n"/>
      <c r="NO285" s="79" t="n"/>
      <c r="NP285" s="79" t="n"/>
      <c r="NQ285" s="79" t="n"/>
      <c r="NR285" s="79" t="n"/>
      <c r="NS285" s="79" t="n"/>
      <c r="NT285" s="79" t="n"/>
      <c r="NU285" s="79" t="n"/>
      <c r="NX285" s="78" t="n">
        <v>3</v>
      </c>
      <c r="NY285" s="79" t="n"/>
      <c r="NZ285" s="79" t="n"/>
      <c r="OA285" s="79" t="n"/>
      <c r="OB285" s="79" t="n"/>
      <c r="OC285" s="79" t="n"/>
      <c r="OD285" s="79" t="n"/>
      <c r="OE285" s="79" t="n"/>
      <c r="OF285" s="79" t="n"/>
      <c r="OG285" s="79" t="n"/>
      <c r="OH285" s="79" t="n"/>
      <c r="OI285" s="79" t="n"/>
      <c r="OJ285" s="79" t="n"/>
      <c r="OK285" s="79" t="n"/>
      <c r="OL285" s="79" t="n"/>
      <c r="OM285" s="79" t="n"/>
      <c r="ON285" s="79" t="n"/>
      <c r="OO285" s="79" t="n"/>
      <c r="OP285" s="79" t="n"/>
      <c r="OQ285" s="79" t="n"/>
      <c r="OR285" s="79" t="n"/>
      <c r="OS285" s="79" t="n"/>
      <c r="OT285" s="79" t="n"/>
      <c r="OU285" s="79" t="n"/>
      <c r="OV285" s="79" t="n"/>
      <c r="OW285" s="79" t="n"/>
      <c r="OX285" s="79" t="n"/>
      <c r="OY285" s="79" t="n"/>
      <c r="OZ285" s="79" t="n"/>
      <c r="PA285" s="79" t="n"/>
      <c r="PB285" s="79" t="n"/>
      <c r="PC285" s="79" t="n"/>
      <c r="PD285" s="79" t="n"/>
      <c r="PE285" s="79" t="n"/>
      <c r="PF285" s="79" t="n"/>
      <c r="PG285" s="79" t="n"/>
      <c r="PH285" s="79" t="n"/>
      <c r="PI285" s="79" t="n"/>
      <c r="PJ285" s="79" t="n"/>
      <c r="PK285" s="79" t="n"/>
      <c r="PL285" s="79" t="n"/>
      <c r="PO285" s="78" t="n">
        <v>3</v>
      </c>
      <c r="PP285" s="79" t="n"/>
      <c r="PQ285" s="79" t="n"/>
      <c r="PR285" s="79" t="n"/>
      <c r="PS285" s="79" t="n"/>
      <c r="PT285" s="79" t="n"/>
      <c r="PU285" s="79" t="n"/>
      <c r="PV285" s="79" t="n"/>
      <c r="PW285" s="79" t="n"/>
      <c r="PX285" s="79" t="n"/>
      <c r="PY285" s="79" t="n"/>
      <c r="PZ285" s="79" t="n"/>
      <c r="QA285" s="79" t="n"/>
      <c r="QB285" s="79" t="n"/>
      <c r="QC285" s="79" t="n"/>
      <c r="QD285" s="79" t="n"/>
      <c r="QE285" s="79" t="n"/>
      <c r="QF285" s="79" t="n"/>
      <c r="QG285" s="79" t="n"/>
      <c r="QH285" s="79" t="n"/>
      <c r="QI285" s="79" t="n"/>
      <c r="QJ285" s="79" t="n"/>
      <c r="QK285" s="79" t="n"/>
      <c r="QL285" s="79" t="n"/>
      <c r="QM285" s="79" t="n"/>
      <c r="QN285" s="79" t="n"/>
      <c r="QO285" s="79" t="n"/>
      <c r="QP285" s="79" t="n"/>
      <c r="QQ285" s="79" t="n"/>
      <c r="QR285" s="79" t="n"/>
      <c r="QS285" s="79" t="n"/>
      <c r="QT285" s="79" t="n"/>
      <c r="QU285" s="79" t="n"/>
      <c r="QV285" s="79" t="n"/>
      <c r="QW285" s="79" t="n"/>
      <c r="QX285" s="79" t="n"/>
      <c r="QY285" s="79" t="n"/>
      <c r="QZ285" s="79" t="n"/>
      <c r="RA285" s="79" t="n"/>
      <c r="RB285" s="79" t="n"/>
      <c r="RC285" s="79" t="n"/>
      <c r="RF285" s="78" t="n">
        <v>3</v>
      </c>
      <c r="RG285" s="79" t="n"/>
      <c r="RH285" s="79" t="n"/>
      <c r="RI285" s="79" t="n"/>
      <c r="RJ285" s="79" t="n"/>
      <c r="RK285" s="79" t="n"/>
      <c r="RL285" s="79" t="n"/>
      <c r="RM285" s="79" t="n"/>
      <c r="RN285" s="79" t="n"/>
      <c r="RO285" s="79" t="n"/>
      <c r="RP285" s="79" t="n"/>
      <c r="RQ285" s="79" t="n"/>
      <c r="RR285" s="79" t="n"/>
      <c r="RS285" s="79" t="n"/>
      <c r="RT285" s="79" t="n"/>
      <c r="RU285" s="79" t="n"/>
      <c r="RV285" s="79" t="n"/>
      <c r="RW285" s="79" t="n"/>
      <c r="RX285" s="79" t="n"/>
      <c r="RY285" s="79" t="n"/>
      <c r="RZ285" s="79" t="n"/>
      <c r="SA285" s="79" t="n"/>
      <c r="SB285" s="79" t="n"/>
      <c r="SC285" s="79" t="n"/>
      <c r="SD285" s="79" t="n"/>
      <c r="SE285" s="79" t="n"/>
      <c r="SF285" s="79" t="n"/>
      <c r="SG285" s="79" t="n"/>
      <c r="SH285" s="79" t="n"/>
      <c r="SI285" s="79" t="n"/>
      <c r="SJ285" s="79" t="n"/>
      <c r="SK285" s="79" t="n"/>
      <c r="SL285" s="79" t="n"/>
      <c r="SM285" s="79" t="n"/>
      <c r="SN285" s="79" t="n"/>
      <c r="SO285" s="79" t="n"/>
      <c r="SP285" s="79" t="n"/>
      <c r="SQ285" s="79" t="n"/>
      <c r="SR285" s="79" t="n"/>
      <c r="SS285" s="79" t="n"/>
      <c r="ST285" s="79" t="n"/>
      <c r="SW285" s="78" t="n">
        <v>3</v>
      </c>
      <c r="SX285" s="79" t="n"/>
      <c r="SY285" s="79" t="n"/>
      <c r="SZ285" s="79" t="n"/>
      <c r="TA285" s="79" t="n"/>
      <c r="TB285" s="79" t="n"/>
      <c r="TC285" s="79" t="n"/>
      <c r="TD285" s="79" t="n"/>
      <c r="TE285" s="79" t="n"/>
      <c r="TF285" s="79" t="n"/>
      <c r="TG285" s="79" t="n"/>
      <c r="TH285" s="79" t="n"/>
      <c r="TI285" s="79" t="n"/>
      <c r="TJ285" s="79" t="n"/>
      <c r="TK285" s="79" t="n"/>
      <c r="TL285" s="79" t="n"/>
      <c r="TM285" s="79" t="n"/>
      <c r="TN285" s="79" t="n"/>
      <c r="TO285" s="79" t="n"/>
      <c r="TP285" s="79" t="n"/>
      <c r="TQ285" s="79" t="n"/>
      <c r="TR285" s="79" t="n"/>
      <c r="TS285" s="79" t="n"/>
      <c r="TT285" s="79" t="n"/>
      <c r="TU285" s="79" t="n"/>
      <c r="TV285" s="79" t="n"/>
      <c r="TW285" s="79" t="n"/>
      <c r="TX285" s="79" t="n"/>
      <c r="TY285" s="79" t="n"/>
      <c r="TZ285" s="79" t="n"/>
      <c r="UA285" s="79" t="n"/>
      <c r="UB285" s="79" t="n"/>
      <c r="UC285" s="79" t="n"/>
      <c r="UD285" s="79" t="n"/>
      <c r="UE285" s="79" t="n"/>
      <c r="UF285" s="79" t="n"/>
      <c r="UG285" s="79" t="n"/>
      <c r="UH285" s="79" t="n"/>
      <c r="UI285" s="79" t="n"/>
      <c r="UJ285" s="79" t="n"/>
      <c r="UK285" s="79" t="n"/>
      <c r="UN285" s="78" t="n">
        <v>3</v>
      </c>
      <c r="UO285" s="79" t="n"/>
      <c r="UP285" s="79" t="n"/>
      <c r="UQ285" s="79" t="n"/>
      <c r="UR285" s="79" t="n"/>
      <c r="US285" s="79" t="n"/>
      <c r="UT285" s="79" t="n"/>
      <c r="UU285" s="79" t="n"/>
      <c r="UV285" s="79" t="n"/>
      <c r="UW285" s="79" t="n"/>
      <c r="UX285" s="79" t="n"/>
      <c r="UY285" s="79" t="n"/>
      <c r="UZ285" s="79" t="n"/>
      <c r="VA285" s="79" t="n"/>
      <c r="VB285" s="79" t="n"/>
      <c r="VC285" s="79" t="n"/>
      <c r="VD285" s="79" t="n"/>
      <c r="VE285" s="79" t="n"/>
      <c r="VF285" s="79" t="n"/>
      <c r="VG285" s="79" t="n"/>
      <c r="VH285" s="79" t="n"/>
      <c r="VI285" s="79" t="n"/>
      <c r="VJ285" s="79" t="n"/>
      <c r="VK285" s="79" t="n"/>
      <c r="VL285" s="79" t="n"/>
      <c r="VM285" s="79" t="n"/>
      <c r="VN285" s="79" t="n"/>
      <c r="VO285" s="79" t="n"/>
      <c r="VP285" s="79" t="n"/>
      <c r="VQ285" s="79" t="n"/>
      <c r="VR285" s="79" t="n"/>
      <c r="VS285" s="79" t="n"/>
      <c r="VT285" s="79" t="n"/>
      <c r="VU285" s="79" t="n"/>
      <c r="VV285" s="79" t="n"/>
      <c r="VW285" s="79" t="n"/>
      <c r="VX285" s="79" t="n"/>
      <c r="VY285" s="79" t="n"/>
      <c r="VZ285" s="79" t="n"/>
      <c r="WA285" s="79" t="n"/>
      <c r="WB285" s="79" t="n"/>
      <c r="WE285" s="78" t="n">
        <v>3</v>
      </c>
      <c r="WF285" s="79" t="n"/>
      <c r="WG285" s="79" t="n"/>
      <c r="WH285" s="79" t="n"/>
      <c r="WI285" s="79" t="n"/>
      <c r="WJ285" s="79" t="n"/>
      <c r="WK285" s="79" t="n"/>
      <c r="WL285" s="79" t="n"/>
      <c r="WM285" s="79" t="n"/>
      <c r="WN285" s="79" t="n"/>
      <c r="WO285" s="79" t="n"/>
      <c r="WP285" s="79" t="n"/>
      <c r="WQ285" s="79" t="n"/>
      <c r="WR285" s="79" t="n"/>
      <c r="WS285" s="79" t="n"/>
      <c r="WT285" s="79" t="n"/>
      <c r="WU285" s="79" t="n"/>
      <c r="WV285" s="79" t="n"/>
      <c r="WW285" s="79" t="n"/>
      <c r="WX285" s="79" t="n"/>
      <c r="WY285" s="79" t="n"/>
      <c r="WZ285" s="79" t="n"/>
      <c r="XA285" s="79" t="n"/>
      <c r="XB285" s="79" t="n"/>
      <c r="XC285" s="79" t="n"/>
      <c r="XD285" s="79" t="n"/>
      <c r="XE285" s="79" t="n"/>
      <c r="XF285" s="79" t="n"/>
      <c r="XG285" s="79" t="n"/>
      <c r="XH285" s="79" t="n"/>
      <c r="XI285" s="79" t="n"/>
      <c r="XJ285" s="79" t="n"/>
      <c r="XK285" s="79" t="n"/>
      <c r="XL285" s="79" t="n"/>
      <c r="XM285" s="79" t="n"/>
      <c r="XN285" s="79" t="n"/>
      <c r="XO285" s="79" t="n"/>
      <c r="XP285" s="79" t="n"/>
      <c r="XQ285" s="79" t="n"/>
      <c r="XR285" s="79" t="n"/>
      <c r="XS285" s="79" t="n"/>
      <c r="XV285" s="78" t="n">
        <v>3</v>
      </c>
      <c r="XW285" s="79" t="n"/>
      <c r="XX285" s="79" t="n"/>
      <c r="XY285" s="79" t="n"/>
      <c r="XZ285" s="79" t="n"/>
      <c r="YA285" s="79" t="n"/>
      <c r="YB285" s="79" t="n"/>
      <c r="YC285" s="79" t="n"/>
      <c r="YD285" s="79" t="n"/>
      <c r="YE285" s="79" t="n"/>
      <c r="YF285" s="79" t="n"/>
      <c r="YG285" s="79" t="n"/>
      <c r="YH285" s="79" t="n"/>
      <c r="YI285" s="79" t="n"/>
      <c r="YJ285" s="79" t="n"/>
      <c r="YK285" s="79" t="n"/>
      <c r="YL285" s="79" t="n"/>
      <c r="YM285" s="79" t="n"/>
      <c r="YN285" s="79" t="n"/>
      <c r="YO285" s="79" t="n"/>
      <c r="YP285" s="79" t="n"/>
      <c r="YQ285" s="79" t="n"/>
      <c r="YR285" s="79" t="n"/>
      <c r="YS285" s="79" t="n"/>
      <c r="YT285" s="79" t="n"/>
      <c r="YU285" s="79" t="n"/>
      <c r="YV285" s="79" t="n"/>
      <c r="YW285" s="79" t="n"/>
      <c r="YX285" s="79" t="n"/>
      <c r="YY285" s="79" t="n"/>
      <c r="YZ285" s="79" t="n"/>
      <c r="ZA285" s="79" t="n"/>
      <c r="ZB285" s="79" t="n"/>
      <c r="ZC285" s="79" t="n"/>
      <c r="ZD285" s="79" t="n"/>
      <c r="ZE285" s="79" t="n"/>
      <c r="ZF285" s="79" t="n"/>
      <c r="ZG285" s="79" t="n"/>
      <c r="ZH285" s="79" t="n"/>
      <c r="ZI285" s="79" t="n"/>
      <c r="ZJ285" s="79" t="n"/>
      <c r="ZM285" s="78" t="n">
        <v>3</v>
      </c>
      <c r="ZN285" s="79" t="n"/>
      <c r="ZO285" s="79" t="n"/>
      <c r="ZP285" s="79" t="n"/>
      <c r="ZQ285" s="79" t="n"/>
      <c r="ZR285" s="79" t="n"/>
      <c r="ZS285" s="79" t="n"/>
      <c r="ZT285" s="79" t="n"/>
      <c r="ZU285" s="79" t="n"/>
      <c r="ZV285" s="79" t="n"/>
      <c r="ZW285" s="79" t="n"/>
      <c r="ZX285" s="79" t="n"/>
      <c r="ZY285" s="79" t="n"/>
      <c r="ZZ285" s="79" t="n"/>
      <c r="AAA285" s="79" t="n"/>
      <c r="AAB285" s="79" t="n"/>
      <c r="AAC285" s="79" t="n"/>
      <c r="AAD285" s="79" t="n"/>
      <c r="AAE285" s="79" t="n"/>
      <c r="AAF285" s="79" t="n"/>
      <c r="AAG285" s="79" t="n"/>
      <c r="AAH285" s="79" t="n"/>
      <c r="AAI285" s="79" t="n"/>
      <c r="AAJ285" s="79" t="n"/>
      <c r="AAK285" s="79" t="n"/>
      <c r="AAL285" s="79" t="n"/>
      <c r="AAM285" s="79" t="n"/>
      <c r="AAN285" s="79" t="n"/>
      <c r="AAO285" s="79" t="n"/>
      <c r="AAP285" s="79" t="n"/>
      <c r="AAQ285" s="79" t="n"/>
      <c r="AAR285" s="79" t="n"/>
      <c r="AAS285" s="79" t="n"/>
      <c r="AAT285" s="79" t="n"/>
      <c r="AAU285" s="79" t="n"/>
      <c r="AAV285" s="79" t="n"/>
      <c r="AAW285" s="79" t="n"/>
      <c r="AAX285" s="79" t="n"/>
      <c r="AAY285" s="79" t="n"/>
      <c r="AAZ285" s="79" t="n"/>
      <c r="ABA285" s="79" t="n"/>
      <c r="ABD285" s="78" t="n">
        <v>3</v>
      </c>
      <c r="ABE285" s="79" t="n"/>
      <c r="ABF285" s="79" t="n"/>
      <c r="ABG285" s="79" t="n"/>
      <c r="ABH285" s="79" t="n"/>
      <c r="ABI285" s="79" t="n"/>
      <c r="ABJ285" s="79" t="n"/>
      <c r="ABK285" s="79" t="n"/>
      <c r="ABL285" s="79" t="n"/>
      <c r="ABM285" s="79" t="n"/>
      <c r="ABN285" s="79" t="n"/>
      <c r="ABO285" s="79" t="n"/>
      <c r="ABP285" s="79" t="n"/>
      <c r="ABQ285" s="79" t="n"/>
      <c r="ABR285" s="79" t="n"/>
      <c r="ABS285" s="79" t="n"/>
      <c r="ABT285" s="79" t="n"/>
      <c r="ABU285" s="79" t="n"/>
      <c r="ABV285" s="79" t="n"/>
      <c r="ABW285" s="79" t="n"/>
      <c r="ABX285" s="79" t="n"/>
      <c r="ABY285" s="79" t="n"/>
      <c r="ABZ285" s="79" t="n"/>
      <c r="ACA285" s="79" t="n"/>
      <c r="ACB285" s="79" t="n"/>
      <c r="ACC285" s="79" t="n"/>
      <c r="ACD285" s="79" t="n"/>
      <c r="ACE285" s="79" t="n"/>
      <c r="ACF285" s="79" t="n"/>
      <c r="ACG285" s="79" t="n"/>
      <c r="ACH285" s="79" t="n"/>
      <c r="ACI285" s="79" t="n"/>
      <c r="ACJ285" s="79" t="n"/>
      <c r="ACK285" s="79" t="n"/>
      <c r="ACL285" s="79" t="n"/>
      <c r="ACM285" s="79" t="n"/>
      <c r="ACN285" s="79" t="n"/>
      <c r="ACO285" s="79" t="n"/>
      <c r="ACP285" s="79" t="n"/>
      <c r="ACQ285" s="79" t="n"/>
      <c r="ACR285" s="79" t="n"/>
      <c r="ACU285" s="78" t="n">
        <v>3</v>
      </c>
      <c r="ACV285" s="79" t="n"/>
      <c r="ACW285" s="79" t="n"/>
      <c r="ACX285" s="79" t="n"/>
      <c r="ACY285" s="79" t="n"/>
      <c r="ACZ285" s="79" t="n"/>
      <c r="ADA285" s="79" t="n"/>
      <c r="ADB285" s="79" t="n"/>
      <c r="ADC285" s="79" t="n"/>
      <c r="ADD285" s="79" t="n"/>
      <c r="ADE285" s="79" t="n"/>
      <c r="ADF285" s="79" t="n"/>
      <c r="ADG285" s="79" t="n"/>
      <c r="ADH285" s="79" t="n"/>
      <c r="ADI285" s="79" t="n"/>
      <c r="ADJ285" s="79" t="n"/>
      <c r="ADK285" s="79" t="n"/>
      <c r="ADL285" s="79" t="n"/>
      <c r="ADM285" s="79" t="n"/>
      <c r="ADN285" s="79" t="n"/>
      <c r="ADO285" s="79" t="n"/>
      <c r="ADP285" s="79" t="n"/>
      <c r="ADQ285" s="79" t="n"/>
      <c r="ADR285" s="79" t="n"/>
      <c r="ADS285" s="79" t="n"/>
      <c r="ADT285" s="79" t="n"/>
      <c r="ADU285" s="79" t="n"/>
      <c r="ADV285" s="79" t="n"/>
      <c r="ADW285" s="79" t="n"/>
      <c r="ADX285" s="79" t="n"/>
      <c r="ADY285" s="79" t="n"/>
      <c r="ADZ285" s="79" t="n"/>
      <c r="AEA285" s="79" t="n"/>
      <c r="AEB285" s="79" t="n"/>
      <c r="AEC285" s="79" t="n"/>
      <c r="AED285" s="79" t="n"/>
      <c r="AEE285" s="79" t="n"/>
      <c r="AEF285" s="79" t="n"/>
      <c r="AEG285" s="79" t="n"/>
      <c r="AEH285" s="79" t="n"/>
      <c r="AEI285" s="79" t="n"/>
      <c r="AEL285" s="78" t="n">
        <v>3</v>
      </c>
      <c r="AEM285" s="79" t="n"/>
      <c r="AEN285" s="79" t="n"/>
      <c r="AEO285" s="79" t="n"/>
      <c r="AEP285" s="79" t="n"/>
      <c r="AEQ285" s="79" t="n"/>
      <c r="AER285" s="79" t="n"/>
      <c r="AES285" s="79" t="n"/>
      <c r="AET285" s="79" t="n"/>
      <c r="AEU285" s="79" t="n"/>
      <c r="AEV285" s="79" t="n"/>
      <c r="AEW285" s="79" t="n"/>
      <c r="AEX285" s="79" t="n"/>
      <c r="AEY285" s="79" t="n"/>
      <c r="AEZ285" s="79" t="n"/>
      <c r="AFA285" s="79" t="n"/>
      <c r="AFB285" s="79" t="n"/>
      <c r="AFC285" s="79" t="n"/>
      <c r="AFD285" s="79" t="n"/>
      <c r="AFE285" s="79" t="n"/>
      <c r="AFF285" s="79" t="n"/>
      <c r="AFG285" s="79" t="n"/>
      <c r="AFH285" s="79" t="n"/>
      <c r="AFI285" s="79" t="n"/>
      <c r="AFJ285" s="79" t="n"/>
      <c r="AFK285" s="79" t="n"/>
      <c r="AFL285" s="79" t="n"/>
      <c r="AFM285" s="79" t="n"/>
      <c r="AFN285" s="79" t="n"/>
      <c r="AFO285" s="79" t="n"/>
      <c r="AFP285" s="79" t="n"/>
      <c r="AFQ285" s="79" t="n"/>
      <c r="AFR285" s="79" t="n"/>
      <c r="AFS285" s="79" t="n"/>
      <c r="AFT285" s="79" t="n"/>
      <c r="AFU285" s="79" t="n"/>
      <c r="AFV285" s="79" t="n"/>
      <c r="AFW285" s="79" t="n"/>
      <c r="AFX285" s="79" t="n"/>
      <c r="AFY285" s="79" t="n"/>
      <c r="AFZ285" s="79" t="n"/>
    </row>
    <row r="286">
      <c r="A286" s="78" t="n">
        <v>4</v>
      </c>
      <c r="B286" s="79" t="n"/>
      <c r="C286" s="79" t="n"/>
      <c r="D286" s="79" t="n"/>
      <c r="E286" s="79" t="n"/>
      <c r="F286" s="79" t="n"/>
      <c r="G286" s="79" t="n"/>
      <c r="H286" s="79" t="n"/>
      <c r="I286" s="79" t="n"/>
      <c r="J286" s="79" t="n"/>
      <c r="K286" s="79" t="n"/>
      <c r="L286" s="79" t="n"/>
      <c r="M286" s="79" t="n"/>
      <c r="N286" s="79" t="n"/>
      <c r="O286" s="79" t="n"/>
      <c r="P286" s="79" t="n"/>
      <c r="Q286" s="79" t="n"/>
      <c r="R286" s="79" t="n"/>
      <c r="S286" s="79" t="n"/>
      <c r="T286" s="79" t="n"/>
      <c r="U286" s="79" t="n"/>
      <c r="V286" s="79" t="n"/>
      <c r="W286" s="79" t="n"/>
      <c r="X286" s="79" t="n"/>
      <c r="Y286" s="79" t="n"/>
      <c r="Z286" s="79" t="n"/>
      <c r="AA286" s="79" t="n"/>
      <c r="AB286" s="79" t="n"/>
      <c r="AC286" s="79" t="n"/>
      <c r="AD286" s="79" t="n"/>
      <c r="AE286" s="79" t="n"/>
      <c r="AF286" s="79" t="n"/>
      <c r="AG286" s="79" t="n"/>
      <c r="AH286" s="79" t="n"/>
      <c r="AI286" s="79" t="n"/>
      <c r="AJ286" s="79" t="n"/>
      <c r="AK286" s="79" t="n"/>
      <c r="AL286" s="79" t="n"/>
      <c r="AM286" s="79" t="n"/>
      <c r="AN286" s="79" t="n"/>
      <c r="AO286" s="79" t="n"/>
      <c r="AR286" s="78" t="n">
        <v>4</v>
      </c>
      <c r="AS286" s="79" t="n"/>
      <c r="AT286" s="79" t="n"/>
      <c r="AU286" s="79" t="n"/>
      <c r="AV286" s="79" t="n"/>
      <c r="AW286" s="79" t="n"/>
      <c r="AX286" s="79" t="n"/>
      <c r="AY286" s="79" t="n"/>
      <c r="AZ286" s="79" t="n"/>
      <c r="BA286" s="79" t="n"/>
      <c r="BB286" s="79" t="n"/>
      <c r="BC286" s="79" t="n"/>
      <c r="BD286" s="79" t="n"/>
      <c r="BE286" s="79" t="n"/>
      <c r="BF286" s="79" t="n"/>
      <c r="BG286" s="79" t="n"/>
      <c r="BH286" s="79" t="n"/>
      <c r="BI286" s="79" t="n"/>
      <c r="BJ286" s="79" t="n"/>
      <c r="BK286" s="79" t="n"/>
      <c r="BL286" s="79" t="n"/>
      <c r="BM286" s="79" t="n"/>
      <c r="BN286" s="79" t="n"/>
      <c r="BO286" s="79" t="n"/>
      <c r="BP286" s="79" t="n"/>
      <c r="BQ286" s="79" t="n"/>
      <c r="BR286" s="79" t="n"/>
      <c r="BS286" s="79" t="n"/>
      <c r="BT286" s="79" t="n"/>
      <c r="BU286" s="79" t="n"/>
      <c r="BV286" s="79" t="n"/>
      <c r="BW286" s="79" t="n"/>
      <c r="BX286" s="79" t="n"/>
      <c r="BY286" s="79" t="n"/>
      <c r="BZ286" s="79" t="n"/>
      <c r="CA286" s="79" t="n"/>
      <c r="CB286" s="79" t="n"/>
      <c r="CC286" s="79" t="n"/>
      <c r="CD286" s="79" t="n"/>
      <c r="CE286" s="79" t="n"/>
      <c r="CF286" s="79" t="n"/>
      <c r="CI286" s="78" t="n">
        <v>4</v>
      </c>
      <c r="CJ286" s="79" t="n"/>
      <c r="CK286" s="79" t="n"/>
      <c r="CL286" s="79" t="n"/>
      <c r="CM286" s="79" t="n"/>
      <c r="CN286" s="79" t="n"/>
      <c r="CO286" s="79" t="n"/>
      <c r="CP286" s="79" t="n"/>
      <c r="CQ286" s="79" t="n"/>
      <c r="CR286" s="79" t="n"/>
      <c r="CS286" s="79" t="n"/>
      <c r="CT286" s="79" t="n"/>
      <c r="CU286" s="79" t="n"/>
      <c r="CV286" s="79" t="n"/>
      <c r="CW286" s="79" t="n"/>
      <c r="CX286" s="79" t="n"/>
      <c r="CY286" s="79" t="n"/>
      <c r="CZ286" s="79" t="n"/>
      <c r="DA286" s="79" t="n"/>
      <c r="DB286" s="79" t="n"/>
      <c r="DC286" s="79" t="n"/>
      <c r="DD286" s="79" t="n"/>
      <c r="DE286" s="79" t="n"/>
      <c r="DF286" s="79" t="n"/>
      <c r="DG286" s="79" t="n"/>
      <c r="DH286" s="79" t="n"/>
      <c r="DI286" s="79" t="n"/>
      <c r="DJ286" s="79" t="n"/>
      <c r="DK286" s="79" t="n"/>
      <c r="DL286" s="79" t="n"/>
      <c r="DM286" s="79" t="n"/>
      <c r="DN286" s="79" t="n"/>
      <c r="DO286" s="79" t="n"/>
      <c r="DP286" s="79" t="n"/>
      <c r="DQ286" s="79" t="n"/>
      <c r="DR286" s="79" t="n"/>
      <c r="DS286" s="79" t="n"/>
      <c r="DT286" s="79" t="n"/>
      <c r="DU286" s="79" t="n"/>
      <c r="DV286" s="79" t="n"/>
      <c r="DW286" s="79" t="n"/>
      <c r="DZ286" s="78" t="n">
        <v>4</v>
      </c>
      <c r="EA286" s="79" t="n"/>
      <c r="EB286" s="79" t="n"/>
      <c r="EC286" s="79" t="n"/>
      <c r="ED286" s="79" t="n"/>
      <c r="EE286" s="79" t="n"/>
      <c r="EF286" s="79" t="n"/>
      <c r="EG286" s="79" t="n"/>
      <c r="EH286" s="79" t="n"/>
      <c r="EI286" s="79" t="n"/>
      <c r="EJ286" s="79" t="n"/>
      <c r="EK286" s="79" t="n"/>
      <c r="EL286" s="79" t="n"/>
      <c r="EM286" s="79" t="n"/>
      <c r="EN286" s="79" t="n"/>
      <c r="EO286" s="79" t="n"/>
      <c r="EP286" s="79" t="n"/>
      <c r="EQ286" s="79" t="n"/>
      <c r="ER286" s="79" t="n"/>
      <c r="ES286" s="79" t="n"/>
      <c r="ET286" s="79" t="n"/>
      <c r="EU286" s="79" t="n"/>
      <c r="EV286" s="79" t="n"/>
      <c r="EW286" s="79" t="n"/>
      <c r="EX286" s="79" t="n"/>
      <c r="EY286" s="79" t="n"/>
      <c r="EZ286" s="79" t="n"/>
      <c r="FA286" s="79" t="n"/>
      <c r="FB286" s="79" t="n"/>
      <c r="FC286" s="79" t="n"/>
      <c r="FD286" s="79" t="n"/>
      <c r="FE286" s="79" t="n"/>
      <c r="FF286" s="79" t="n"/>
      <c r="FG286" s="79" t="n"/>
      <c r="FH286" s="79" t="n"/>
      <c r="FI286" s="79" t="n"/>
      <c r="FJ286" s="79" t="n"/>
      <c r="FK286" s="79" t="n"/>
      <c r="FL286" s="79" t="n"/>
      <c r="FM286" s="79" t="n"/>
      <c r="FN286" s="79" t="n"/>
      <c r="FQ286" s="78" t="n">
        <v>4</v>
      </c>
      <c r="FR286" s="79" t="n"/>
      <c r="FS286" s="79" t="n"/>
      <c r="FT286" s="79" t="n"/>
      <c r="FU286" s="79" t="n"/>
      <c r="FV286" s="79" t="n"/>
      <c r="FW286" s="79" t="n"/>
      <c r="FX286" s="79" t="n"/>
      <c r="FY286" s="79" t="n"/>
      <c r="FZ286" s="79" t="n"/>
      <c r="GA286" s="79" t="n"/>
      <c r="GB286" s="79" t="n"/>
      <c r="GC286" s="79" t="n"/>
      <c r="GD286" s="79" t="n"/>
      <c r="GE286" s="79" t="n"/>
      <c r="GF286" s="79" t="n"/>
      <c r="GG286" s="79" t="n"/>
      <c r="GH286" s="79" t="n"/>
      <c r="GI286" s="79" t="n"/>
      <c r="GJ286" s="79" t="n"/>
      <c r="GK286" s="79" t="n"/>
      <c r="GL286" s="79" t="n"/>
      <c r="GM286" s="79" t="n"/>
      <c r="GN286" s="79" t="n"/>
      <c r="GO286" s="79" t="n"/>
      <c r="GP286" s="79" t="n"/>
      <c r="GQ286" s="79" t="n"/>
      <c r="GR286" s="79" t="n"/>
      <c r="GS286" s="79" t="n"/>
      <c r="GT286" s="79" t="n"/>
      <c r="GU286" s="79" t="n"/>
      <c r="GV286" s="79" t="n"/>
      <c r="GW286" s="79" t="n"/>
      <c r="GX286" s="79" t="n"/>
      <c r="GY286" s="79" t="n"/>
      <c r="GZ286" s="79" t="n"/>
      <c r="HA286" s="79" t="n"/>
      <c r="HB286" s="79" t="n"/>
      <c r="HC286" s="79" t="n"/>
      <c r="HD286" s="79" t="n"/>
      <c r="HE286" s="79" t="n"/>
      <c r="HH286" s="78" t="n">
        <v>4</v>
      </c>
      <c r="HI286" s="79" t="n"/>
      <c r="HJ286" s="79" t="n"/>
      <c r="HK286" s="79" t="n"/>
      <c r="HL286" s="79" t="n"/>
      <c r="HM286" s="79" t="n"/>
      <c r="HN286" s="79" t="n"/>
      <c r="HO286" s="79" t="n"/>
      <c r="HP286" s="79" t="n"/>
      <c r="HQ286" s="79" t="n"/>
      <c r="HR286" s="79" t="n"/>
      <c r="HS286" s="79" t="n"/>
      <c r="HT286" s="79" t="n"/>
      <c r="HU286" s="79" t="n"/>
      <c r="HV286" s="79" t="n"/>
      <c r="HW286" s="79" t="n"/>
      <c r="HX286" s="79" t="n"/>
      <c r="HY286" s="79" t="n"/>
      <c r="HZ286" s="79" t="n"/>
      <c r="IA286" s="79" t="n"/>
      <c r="IB286" s="79" t="n"/>
      <c r="IC286" s="79" t="n"/>
      <c r="ID286" s="79" t="n"/>
      <c r="IE286" s="79" t="n"/>
      <c r="IF286" s="79" t="n"/>
      <c r="IG286" s="79" t="n"/>
      <c r="IH286" s="79" t="n"/>
      <c r="II286" s="79" t="n"/>
      <c r="IJ286" s="79" t="n"/>
      <c r="IK286" s="79" t="n"/>
      <c r="IL286" s="79" t="n"/>
      <c r="IM286" s="79" t="n"/>
      <c r="IN286" s="79" t="n"/>
      <c r="IO286" s="79" t="n"/>
      <c r="IP286" s="79" t="n"/>
      <c r="IQ286" s="79" t="n"/>
      <c r="IR286" s="79" t="n"/>
      <c r="IS286" s="79" t="n"/>
      <c r="IT286" s="79" t="n"/>
      <c r="IU286" s="79" t="n"/>
      <c r="IV286" s="79" t="n"/>
      <c r="IY286" s="78" t="n">
        <v>4</v>
      </c>
      <c r="IZ286" s="79" t="n"/>
      <c r="JA286" s="79" t="n"/>
      <c r="JB286" s="79" t="n"/>
      <c r="JC286" s="79" t="n"/>
      <c r="JD286" s="79" t="n"/>
      <c r="JE286" s="79" t="n"/>
      <c r="JF286" s="79" t="n"/>
      <c r="JG286" s="79" t="n"/>
      <c r="JH286" s="79" t="n"/>
      <c r="JI286" s="79" t="n"/>
      <c r="JJ286" s="79" t="n"/>
      <c r="JK286" s="79" t="n"/>
      <c r="JL286" s="79" t="n"/>
      <c r="JM286" s="79" t="n"/>
      <c r="JN286" s="79" t="n"/>
      <c r="JO286" s="79" t="n"/>
      <c r="JP286" s="79" t="n"/>
      <c r="JQ286" s="79" t="n"/>
      <c r="JR286" s="79" t="n"/>
      <c r="JS286" s="79" t="n"/>
      <c r="JT286" s="79" t="n"/>
      <c r="JU286" s="79" t="n"/>
      <c r="JV286" s="79" t="n"/>
      <c r="JW286" s="79" t="n"/>
      <c r="JX286" s="79" t="n"/>
      <c r="JY286" s="79" t="n"/>
      <c r="JZ286" s="79" t="n"/>
      <c r="KA286" s="79" t="n"/>
      <c r="KB286" s="79" t="n"/>
      <c r="KC286" s="79" t="n"/>
      <c r="KD286" s="79" t="n"/>
      <c r="KE286" s="79" t="n"/>
      <c r="KF286" s="79" t="n"/>
      <c r="KG286" s="79" t="n"/>
      <c r="KH286" s="79" t="n"/>
      <c r="KI286" s="79" t="n"/>
      <c r="KJ286" s="79" t="n"/>
      <c r="KK286" s="79" t="n"/>
      <c r="KL286" s="79" t="n"/>
      <c r="KM286" s="79" t="n"/>
      <c r="KP286" s="78" t="n">
        <v>4</v>
      </c>
      <c r="KQ286" s="79" t="n"/>
      <c r="KR286" s="79" t="n"/>
      <c r="KS286" s="79" t="n"/>
      <c r="KT286" s="79" t="n"/>
      <c r="KU286" s="79" t="n"/>
      <c r="KV286" s="79" t="n"/>
      <c r="KW286" s="79" t="n"/>
      <c r="KX286" s="79" t="n"/>
      <c r="KY286" s="79" t="n"/>
      <c r="KZ286" s="79" t="n"/>
      <c r="LA286" s="79" t="n"/>
      <c r="LB286" s="79" t="n"/>
      <c r="LC286" s="79" t="n"/>
      <c r="LD286" s="79" t="n"/>
      <c r="LE286" s="79" t="n"/>
      <c r="LF286" s="79" t="n"/>
      <c r="LG286" s="79" t="n"/>
      <c r="LH286" s="79" t="n"/>
      <c r="LI286" s="79" t="n"/>
      <c r="LJ286" s="79" t="n"/>
      <c r="LK286" s="79" t="n"/>
      <c r="LL286" s="79" t="n"/>
      <c r="LM286" s="79" t="n"/>
      <c r="LN286" s="79" t="n"/>
      <c r="LO286" s="79" t="n"/>
      <c r="LP286" s="79" t="n"/>
      <c r="LQ286" s="79" t="n"/>
      <c r="LR286" s="79" t="n"/>
      <c r="LS286" s="79" t="n"/>
      <c r="LT286" s="79" t="n"/>
      <c r="LU286" s="79" t="n"/>
      <c r="LV286" s="79" t="n"/>
      <c r="LW286" s="79" t="n"/>
      <c r="LX286" s="79" t="n"/>
      <c r="LY286" s="79" t="n"/>
      <c r="LZ286" s="79" t="n"/>
      <c r="MA286" s="79" t="n"/>
      <c r="MB286" s="79" t="n"/>
      <c r="MC286" s="79" t="n"/>
      <c r="MD286" s="79" t="n"/>
      <c r="MG286" s="78" t="n">
        <v>4</v>
      </c>
      <c r="MH286" s="79" t="n"/>
      <c r="MI286" s="79" t="n"/>
      <c r="MJ286" s="79" t="n"/>
      <c r="MK286" s="79" t="n"/>
      <c r="ML286" s="79" t="n"/>
      <c r="MM286" s="79" t="n"/>
      <c r="MN286" s="79" t="n"/>
      <c r="MO286" s="79" t="n"/>
      <c r="MP286" s="79" t="n"/>
      <c r="MQ286" s="79" t="n"/>
      <c r="MR286" s="79" t="n"/>
      <c r="MS286" s="79" t="n"/>
      <c r="MT286" s="79" t="n"/>
      <c r="MU286" s="79" t="n"/>
      <c r="MV286" s="79" t="n"/>
      <c r="MW286" s="79" t="n"/>
      <c r="MX286" s="79" t="n"/>
      <c r="MY286" s="79" t="n"/>
      <c r="MZ286" s="79" t="n"/>
      <c r="NA286" s="79" t="n"/>
      <c r="NB286" s="79" t="n"/>
      <c r="NC286" s="79" t="n"/>
      <c r="ND286" s="79" t="n"/>
      <c r="NE286" s="79" t="n"/>
      <c r="NF286" s="79" t="n"/>
      <c r="NG286" s="79" t="n"/>
      <c r="NH286" s="79" t="n"/>
      <c r="NI286" s="79" t="n"/>
      <c r="NJ286" s="79" t="n"/>
      <c r="NK286" s="79" t="n"/>
      <c r="NL286" s="79" t="n"/>
      <c r="NM286" s="79" t="n"/>
      <c r="NN286" s="79" t="n"/>
      <c r="NO286" s="79" t="n"/>
      <c r="NP286" s="79" t="n"/>
      <c r="NQ286" s="79" t="n"/>
      <c r="NR286" s="79" t="n"/>
      <c r="NS286" s="79" t="n"/>
      <c r="NT286" s="79" t="n"/>
      <c r="NU286" s="79" t="n"/>
      <c r="NX286" s="78" t="n">
        <v>4</v>
      </c>
      <c r="NY286" s="79" t="n"/>
      <c r="NZ286" s="79" t="n"/>
      <c r="OA286" s="79" t="n"/>
      <c r="OB286" s="79" t="n"/>
      <c r="OC286" s="79" t="n"/>
      <c r="OD286" s="79" t="n"/>
      <c r="OE286" s="79" t="n"/>
      <c r="OF286" s="79" t="n"/>
      <c r="OG286" s="79" t="n"/>
      <c r="OH286" s="79" t="n"/>
      <c r="OI286" s="79" t="n"/>
      <c r="OJ286" s="79" t="n"/>
      <c r="OK286" s="79" t="n"/>
      <c r="OL286" s="79" t="n"/>
      <c r="OM286" s="79" t="n"/>
      <c r="ON286" s="79" t="n"/>
      <c r="OO286" s="79" t="n"/>
      <c r="OP286" s="79" t="n"/>
      <c r="OQ286" s="79" t="n"/>
      <c r="OR286" s="79" t="n"/>
      <c r="OS286" s="79" t="n"/>
      <c r="OT286" s="79" t="n"/>
      <c r="OU286" s="79" t="n"/>
      <c r="OV286" s="79" t="n"/>
      <c r="OW286" s="79" t="n"/>
      <c r="OX286" s="79" t="n"/>
      <c r="OY286" s="79" t="n"/>
      <c r="OZ286" s="79" t="n"/>
      <c r="PA286" s="79" t="n"/>
      <c r="PB286" s="79" t="n"/>
      <c r="PC286" s="79" t="n"/>
      <c r="PD286" s="79" t="n"/>
      <c r="PE286" s="79" t="n"/>
      <c r="PF286" s="79" t="n"/>
      <c r="PG286" s="79" t="n"/>
      <c r="PH286" s="79" t="n"/>
      <c r="PI286" s="79" t="n"/>
      <c r="PJ286" s="79" t="n"/>
      <c r="PK286" s="79" t="n"/>
      <c r="PL286" s="79" t="n"/>
      <c r="PO286" s="78" t="n">
        <v>4</v>
      </c>
      <c r="PP286" s="79" t="n"/>
      <c r="PQ286" s="79" t="n"/>
      <c r="PR286" s="79" t="n"/>
      <c r="PS286" s="79" t="n"/>
      <c r="PT286" s="79" t="n"/>
      <c r="PU286" s="79" t="n"/>
      <c r="PV286" s="79" t="n"/>
      <c r="PW286" s="79" t="n"/>
      <c r="PX286" s="79" t="n"/>
      <c r="PY286" s="79" t="n"/>
      <c r="PZ286" s="79" t="n"/>
      <c r="QA286" s="79" t="n"/>
      <c r="QB286" s="79" t="n"/>
      <c r="QC286" s="79" t="n"/>
      <c r="QD286" s="79" t="n"/>
      <c r="QE286" s="79" t="n"/>
      <c r="QF286" s="79" t="n"/>
      <c r="QG286" s="79" t="n"/>
      <c r="QH286" s="79" t="n"/>
      <c r="QI286" s="79" t="n"/>
      <c r="QJ286" s="79" t="n"/>
      <c r="QK286" s="79" t="n"/>
      <c r="QL286" s="79" t="n"/>
      <c r="QM286" s="79" t="n"/>
      <c r="QN286" s="79" t="n"/>
      <c r="QO286" s="79" t="n"/>
      <c r="QP286" s="79" t="n"/>
      <c r="QQ286" s="79" t="n"/>
      <c r="QR286" s="79" t="n"/>
      <c r="QS286" s="79" t="n"/>
      <c r="QT286" s="79" t="n"/>
      <c r="QU286" s="79" t="n"/>
      <c r="QV286" s="79" t="n"/>
      <c r="QW286" s="79" t="n"/>
      <c r="QX286" s="79" t="n"/>
      <c r="QY286" s="79" t="n"/>
      <c r="QZ286" s="79" t="n"/>
      <c r="RA286" s="79" t="n"/>
      <c r="RB286" s="79" t="n"/>
      <c r="RC286" s="79" t="n"/>
      <c r="RF286" s="78" t="n">
        <v>4</v>
      </c>
      <c r="RG286" s="79" t="n"/>
      <c r="RH286" s="79" t="n"/>
      <c r="RI286" s="79" t="n"/>
      <c r="RJ286" s="79" t="n"/>
      <c r="RK286" s="79" t="n"/>
      <c r="RL286" s="79" t="n"/>
      <c r="RM286" s="79" t="n"/>
      <c r="RN286" s="79" t="n"/>
      <c r="RO286" s="79" t="n"/>
      <c r="RP286" s="79" t="n"/>
      <c r="RQ286" s="79" t="n"/>
      <c r="RR286" s="79" t="n"/>
      <c r="RS286" s="79" t="n"/>
      <c r="RT286" s="79" t="n"/>
      <c r="RU286" s="79" t="n"/>
      <c r="RV286" s="79" t="n"/>
      <c r="RW286" s="79" t="n"/>
      <c r="RX286" s="79" t="n"/>
      <c r="RY286" s="79" t="n"/>
      <c r="RZ286" s="79" t="n"/>
      <c r="SA286" s="79" t="n"/>
      <c r="SB286" s="79" t="n"/>
      <c r="SC286" s="79" t="n"/>
      <c r="SD286" s="79" t="n"/>
      <c r="SE286" s="79" t="n"/>
      <c r="SF286" s="79" t="n"/>
      <c r="SG286" s="79" t="n"/>
      <c r="SH286" s="79" t="n"/>
      <c r="SI286" s="79" t="n"/>
      <c r="SJ286" s="79" t="n"/>
      <c r="SK286" s="79" t="n"/>
      <c r="SL286" s="79" t="n"/>
      <c r="SM286" s="79" t="n"/>
      <c r="SN286" s="79" t="n"/>
      <c r="SO286" s="79" t="n"/>
      <c r="SP286" s="79" t="n"/>
      <c r="SQ286" s="79" t="n"/>
      <c r="SR286" s="79" t="n"/>
      <c r="SS286" s="79" t="n"/>
      <c r="ST286" s="79" t="n"/>
      <c r="SW286" s="78" t="n">
        <v>4</v>
      </c>
      <c r="SX286" s="79" t="n"/>
      <c r="SY286" s="79" t="n"/>
      <c r="SZ286" s="79" t="n"/>
      <c r="TA286" s="79" t="n"/>
      <c r="TB286" s="79" t="n"/>
      <c r="TC286" s="79" t="n"/>
      <c r="TD286" s="79" t="n"/>
      <c r="TE286" s="79" t="n"/>
      <c r="TF286" s="79" t="n"/>
      <c r="TG286" s="79" t="n"/>
      <c r="TH286" s="79" t="n"/>
      <c r="TI286" s="79" t="n"/>
      <c r="TJ286" s="79" t="n"/>
      <c r="TK286" s="79" t="n"/>
      <c r="TL286" s="79" t="n"/>
      <c r="TM286" s="79" t="n"/>
      <c r="TN286" s="79" t="n"/>
      <c r="TO286" s="79" t="n"/>
      <c r="TP286" s="79" t="n"/>
      <c r="TQ286" s="79" t="n"/>
      <c r="TR286" s="79" t="n"/>
      <c r="TS286" s="79" t="n"/>
      <c r="TT286" s="79" t="n"/>
      <c r="TU286" s="79" t="n"/>
      <c r="TV286" s="79" t="n"/>
      <c r="TW286" s="79" t="n"/>
      <c r="TX286" s="79" t="n"/>
      <c r="TY286" s="79" t="n"/>
      <c r="TZ286" s="79" t="n"/>
      <c r="UA286" s="79" t="n"/>
      <c r="UB286" s="79" t="n"/>
      <c r="UC286" s="79" t="n"/>
      <c r="UD286" s="79" t="n"/>
      <c r="UE286" s="79" t="n"/>
      <c r="UF286" s="79" t="n"/>
      <c r="UG286" s="79" t="n"/>
      <c r="UH286" s="79" t="n"/>
      <c r="UI286" s="79" t="n"/>
      <c r="UJ286" s="79" t="n"/>
      <c r="UK286" s="79" t="n"/>
      <c r="UN286" s="78" t="n">
        <v>4</v>
      </c>
      <c r="UO286" s="79" t="n"/>
      <c r="UP286" s="79" t="n"/>
      <c r="UQ286" s="79" t="n"/>
      <c r="UR286" s="79" t="n"/>
      <c r="US286" s="79" t="n"/>
      <c r="UT286" s="79" t="n"/>
      <c r="UU286" s="79" t="n"/>
      <c r="UV286" s="79" t="n"/>
      <c r="UW286" s="79" t="n"/>
      <c r="UX286" s="79" t="n"/>
      <c r="UY286" s="79" t="n"/>
      <c r="UZ286" s="79" t="n"/>
      <c r="VA286" s="79" t="n"/>
      <c r="VB286" s="79" t="n"/>
      <c r="VC286" s="79" t="n"/>
      <c r="VD286" s="79" t="n"/>
      <c r="VE286" s="79" t="n"/>
      <c r="VF286" s="79" t="n"/>
      <c r="VG286" s="79" t="n"/>
      <c r="VH286" s="79" t="n"/>
      <c r="VI286" s="79" t="n"/>
      <c r="VJ286" s="79" t="n"/>
      <c r="VK286" s="79" t="n"/>
      <c r="VL286" s="79" t="n"/>
      <c r="VM286" s="79" t="n"/>
      <c r="VN286" s="79" t="n"/>
      <c r="VO286" s="79" t="n"/>
      <c r="VP286" s="79" t="n"/>
      <c r="VQ286" s="79" t="n"/>
      <c r="VR286" s="79" t="n"/>
      <c r="VS286" s="79" t="n"/>
      <c r="VT286" s="79" t="n"/>
      <c r="VU286" s="79" t="n"/>
      <c r="VV286" s="79" t="n"/>
      <c r="VW286" s="79" t="n"/>
      <c r="VX286" s="79" t="n"/>
      <c r="VY286" s="79" t="n"/>
      <c r="VZ286" s="79" t="n"/>
      <c r="WA286" s="79" t="n"/>
      <c r="WB286" s="79" t="n"/>
      <c r="WE286" s="78" t="n">
        <v>4</v>
      </c>
      <c r="WF286" s="79" t="n"/>
      <c r="WG286" s="79" t="n"/>
      <c r="WH286" s="79" t="n"/>
      <c r="WI286" s="79" t="n"/>
      <c r="WJ286" s="79" t="n"/>
      <c r="WK286" s="79" t="n"/>
      <c r="WL286" s="79" t="n"/>
      <c r="WM286" s="79" t="n"/>
      <c r="WN286" s="79" t="n"/>
      <c r="WO286" s="79" t="n"/>
      <c r="WP286" s="79" t="n"/>
      <c r="WQ286" s="79" t="n"/>
      <c r="WR286" s="79" t="n"/>
      <c r="WS286" s="79" t="n"/>
      <c r="WT286" s="79" t="n"/>
      <c r="WU286" s="79" t="n"/>
      <c r="WV286" s="79" t="n"/>
      <c r="WW286" s="79" t="n"/>
      <c r="WX286" s="79" t="n"/>
      <c r="WY286" s="79" t="n"/>
      <c r="WZ286" s="79" t="n"/>
      <c r="XA286" s="79" t="n"/>
      <c r="XB286" s="79" t="n"/>
      <c r="XC286" s="79" t="n"/>
      <c r="XD286" s="79" t="n"/>
      <c r="XE286" s="79" t="n"/>
      <c r="XF286" s="79" t="n"/>
      <c r="XG286" s="79" t="n"/>
      <c r="XH286" s="79" t="n"/>
      <c r="XI286" s="79" t="n"/>
      <c r="XJ286" s="79" t="n"/>
      <c r="XK286" s="79" t="n"/>
      <c r="XL286" s="79" t="n"/>
      <c r="XM286" s="79" t="n"/>
      <c r="XN286" s="79" t="n"/>
      <c r="XO286" s="79" t="n"/>
      <c r="XP286" s="79" t="n"/>
      <c r="XQ286" s="79" t="n"/>
      <c r="XR286" s="79" t="n"/>
      <c r="XS286" s="79" t="n"/>
      <c r="XV286" s="78" t="n">
        <v>4</v>
      </c>
      <c r="XW286" s="79" t="n"/>
      <c r="XX286" s="79" t="n"/>
      <c r="XY286" s="79" t="n"/>
      <c r="XZ286" s="79" t="n"/>
      <c r="YA286" s="79" t="n"/>
      <c r="YB286" s="79" t="n"/>
      <c r="YC286" s="79" t="n"/>
      <c r="YD286" s="79" t="n"/>
      <c r="YE286" s="79" t="n"/>
      <c r="YF286" s="79" t="n"/>
      <c r="YG286" s="79" t="n"/>
      <c r="YH286" s="79" t="n"/>
      <c r="YI286" s="79" t="n"/>
      <c r="YJ286" s="79" t="n"/>
      <c r="YK286" s="79" t="n"/>
      <c r="YL286" s="79" t="n"/>
      <c r="YM286" s="79" t="n"/>
      <c r="YN286" s="79" t="n"/>
      <c r="YO286" s="79" t="n"/>
      <c r="YP286" s="79" t="n"/>
      <c r="YQ286" s="79" t="n"/>
      <c r="YR286" s="79" t="n"/>
      <c r="YS286" s="79" t="n"/>
      <c r="YT286" s="79" t="n"/>
      <c r="YU286" s="79" t="n"/>
      <c r="YV286" s="79" t="n"/>
      <c r="YW286" s="79" t="n"/>
      <c r="YX286" s="79" t="n"/>
      <c r="YY286" s="79" t="n"/>
      <c r="YZ286" s="79" t="n"/>
      <c r="ZA286" s="79" t="n"/>
      <c r="ZB286" s="79" t="n"/>
      <c r="ZC286" s="79" t="n"/>
      <c r="ZD286" s="79" t="n"/>
      <c r="ZE286" s="79" t="n"/>
      <c r="ZF286" s="79" t="n"/>
      <c r="ZG286" s="79" t="n"/>
      <c r="ZH286" s="79" t="n"/>
      <c r="ZI286" s="79" t="n"/>
      <c r="ZJ286" s="79" t="n"/>
      <c r="ZM286" s="78" t="n">
        <v>4</v>
      </c>
      <c r="ZN286" s="79" t="n"/>
      <c r="ZO286" s="79" t="n"/>
      <c r="ZP286" s="79" t="n"/>
      <c r="ZQ286" s="79" t="n"/>
      <c r="ZR286" s="79" t="n"/>
      <c r="ZS286" s="79" t="n"/>
      <c r="ZT286" s="79" t="n"/>
      <c r="ZU286" s="79" t="n"/>
      <c r="ZV286" s="79" t="n"/>
      <c r="ZW286" s="79" t="n"/>
      <c r="ZX286" s="79" t="n"/>
      <c r="ZY286" s="79" t="n"/>
      <c r="ZZ286" s="79" t="n"/>
      <c r="AAA286" s="79" t="n"/>
      <c r="AAB286" s="79" t="n"/>
      <c r="AAC286" s="79" t="n"/>
      <c r="AAD286" s="79" t="n"/>
      <c r="AAE286" s="79" t="n"/>
      <c r="AAF286" s="79" t="n"/>
      <c r="AAG286" s="79" t="n"/>
      <c r="AAH286" s="79" t="n"/>
      <c r="AAI286" s="79" t="n"/>
      <c r="AAJ286" s="79" t="n"/>
      <c r="AAK286" s="79" t="n"/>
      <c r="AAL286" s="79" t="n"/>
      <c r="AAM286" s="79" t="n"/>
      <c r="AAN286" s="79" t="n"/>
      <c r="AAO286" s="79" t="n"/>
      <c r="AAP286" s="79" t="n"/>
      <c r="AAQ286" s="79" t="n"/>
      <c r="AAR286" s="79" t="n"/>
      <c r="AAS286" s="79" t="n"/>
      <c r="AAT286" s="79" t="n"/>
      <c r="AAU286" s="79" t="n"/>
      <c r="AAV286" s="79" t="n"/>
      <c r="AAW286" s="79" t="n"/>
      <c r="AAX286" s="79" t="n"/>
      <c r="AAY286" s="79" t="n"/>
      <c r="AAZ286" s="79" t="n"/>
      <c r="ABA286" s="79" t="n"/>
      <c r="ABD286" s="78" t="n">
        <v>4</v>
      </c>
      <c r="ABE286" s="79" t="n"/>
      <c r="ABF286" s="79" t="n"/>
      <c r="ABG286" s="79" t="n"/>
      <c r="ABH286" s="79" t="n"/>
      <c r="ABI286" s="79" t="n"/>
      <c r="ABJ286" s="79" t="n"/>
      <c r="ABK286" s="79" t="n"/>
      <c r="ABL286" s="79" t="n"/>
      <c r="ABM286" s="79" t="n"/>
      <c r="ABN286" s="79" t="n"/>
      <c r="ABO286" s="79" t="n"/>
      <c r="ABP286" s="79" t="n"/>
      <c r="ABQ286" s="79" t="n"/>
      <c r="ABR286" s="79" t="n"/>
      <c r="ABS286" s="79" t="n"/>
      <c r="ABT286" s="79" t="n"/>
      <c r="ABU286" s="79" t="n"/>
      <c r="ABV286" s="79" t="n"/>
      <c r="ABW286" s="79" t="n"/>
      <c r="ABX286" s="79" t="n"/>
      <c r="ABY286" s="79" t="n"/>
      <c r="ABZ286" s="79" t="n"/>
      <c r="ACA286" s="79" t="n"/>
      <c r="ACB286" s="79" t="n"/>
      <c r="ACC286" s="79" t="n"/>
      <c r="ACD286" s="79" t="n"/>
      <c r="ACE286" s="79" t="n"/>
      <c r="ACF286" s="79" t="n"/>
      <c r="ACG286" s="79" t="n"/>
      <c r="ACH286" s="79" t="n"/>
      <c r="ACI286" s="79" t="n"/>
      <c r="ACJ286" s="79" t="n"/>
      <c r="ACK286" s="79" t="n"/>
      <c r="ACL286" s="79" t="n"/>
      <c r="ACM286" s="79" t="n"/>
      <c r="ACN286" s="79" t="n"/>
      <c r="ACO286" s="79" t="n"/>
      <c r="ACP286" s="79" t="n"/>
      <c r="ACQ286" s="79" t="n"/>
      <c r="ACR286" s="79" t="n"/>
      <c r="ACU286" s="78" t="n">
        <v>4</v>
      </c>
      <c r="ACV286" s="79" t="n"/>
      <c r="ACW286" s="79" t="n"/>
      <c r="ACX286" s="79" t="n"/>
      <c r="ACY286" s="79" t="n"/>
      <c r="ACZ286" s="79" t="n"/>
      <c r="ADA286" s="79" t="n"/>
      <c r="ADB286" s="79" t="n"/>
      <c r="ADC286" s="79" t="n"/>
      <c r="ADD286" s="79" t="n"/>
      <c r="ADE286" s="79" t="n"/>
      <c r="ADF286" s="79" t="n"/>
      <c r="ADG286" s="79" t="n"/>
      <c r="ADH286" s="79" t="n"/>
      <c r="ADI286" s="79" t="n"/>
      <c r="ADJ286" s="79" t="n"/>
      <c r="ADK286" s="79" t="n"/>
      <c r="ADL286" s="79" t="n"/>
      <c r="ADM286" s="79" t="n"/>
      <c r="ADN286" s="79" t="n"/>
      <c r="ADO286" s="79" t="n"/>
      <c r="ADP286" s="79" t="n"/>
      <c r="ADQ286" s="79" t="n"/>
      <c r="ADR286" s="79" t="n"/>
      <c r="ADS286" s="79" t="n"/>
      <c r="ADT286" s="79" t="n"/>
      <c r="ADU286" s="79" t="n"/>
      <c r="ADV286" s="79" t="n"/>
      <c r="ADW286" s="79" t="n"/>
      <c r="ADX286" s="79" t="n"/>
      <c r="ADY286" s="79" t="n"/>
      <c r="ADZ286" s="79" t="n"/>
      <c r="AEA286" s="79" t="n"/>
      <c r="AEB286" s="79" t="n"/>
      <c r="AEC286" s="79" t="n"/>
      <c r="AED286" s="79" t="n"/>
      <c r="AEE286" s="79" t="n"/>
      <c r="AEF286" s="79" t="n"/>
      <c r="AEG286" s="79" t="n"/>
      <c r="AEH286" s="79" t="n"/>
      <c r="AEI286" s="79" t="n"/>
      <c r="AEL286" s="78" t="n">
        <v>4</v>
      </c>
      <c r="AEM286" s="79" t="n"/>
      <c r="AEN286" s="79" t="n"/>
      <c r="AEO286" s="79" t="n"/>
      <c r="AEP286" s="79" t="n"/>
      <c r="AEQ286" s="79" t="n"/>
      <c r="AER286" s="79" t="n"/>
      <c r="AES286" s="79" t="n"/>
      <c r="AET286" s="79" t="n"/>
      <c r="AEU286" s="79" t="n"/>
      <c r="AEV286" s="79" t="n"/>
      <c r="AEW286" s="79" t="n"/>
      <c r="AEX286" s="79" t="n"/>
      <c r="AEY286" s="79" t="n"/>
      <c r="AEZ286" s="79" t="n"/>
      <c r="AFA286" s="79" t="n"/>
      <c r="AFB286" s="79" t="n"/>
      <c r="AFC286" s="79" t="n"/>
      <c r="AFD286" s="79" t="n"/>
      <c r="AFE286" s="79" t="n"/>
      <c r="AFF286" s="79" t="n"/>
      <c r="AFG286" s="79" t="n"/>
      <c r="AFH286" s="79" t="n"/>
      <c r="AFI286" s="79" t="n"/>
      <c r="AFJ286" s="79" t="n"/>
      <c r="AFK286" s="79" t="n"/>
      <c r="AFL286" s="79" t="n"/>
      <c r="AFM286" s="79" t="n"/>
      <c r="AFN286" s="79" t="n"/>
      <c r="AFO286" s="79" t="n"/>
      <c r="AFP286" s="79" t="n"/>
      <c r="AFQ286" s="79" t="n"/>
      <c r="AFR286" s="79" t="n"/>
      <c r="AFS286" s="79" t="n"/>
      <c r="AFT286" s="79" t="n"/>
      <c r="AFU286" s="79" t="n"/>
      <c r="AFV286" s="79" t="n"/>
      <c r="AFW286" s="79" t="n"/>
      <c r="AFX286" s="79" t="n"/>
      <c r="AFY286" s="79" t="n"/>
      <c r="AFZ286" s="79" t="n"/>
    </row>
    <row r="287">
      <c r="A287" s="78" t="n">
        <v>5</v>
      </c>
      <c r="B287" s="79" t="n"/>
      <c r="C287" s="79" t="n"/>
      <c r="D287" s="79" t="n"/>
      <c r="E287" s="79" t="n"/>
      <c r="F287" s="79" t="n"/>
      <c r="G287" s="79" t="n"/>
      <c r="H287" s="79" t="n"/>
      <c r="I287" s="79" t="n"/>
      <c r="J287" s="79" t="n"/>
      <c r="K287" s="79" t="n"/>
      <c r="L287" s="79" t="n"/>
      <c r="M287" s="79" t="n"/>
      <c r="N287" s="79" t="n"/>
      <c r="O287" s="79" t="n"/>
      <c r="P287" s="79" t="n"/>
      <c r="Q287" s="79" t="n"/>
      <c r="R287" s="79" t="n"/>
      <c r="S287" s="79" t="n"/>
      <c r="T287" s="79" t="n"/>
      <c r="U287" s="79" t="n"/>
      <c r="V287" s="79" t="n"/>
      <c r="W287" s="79" t="n"/>
      <c r="X287" s="79" t="n"/>
      <c r="Y287" s="79" t="n"/>
      <c r="Z287" s="79" t="n"/>
      <c r="AA287" s="79" t="n"/>
      <c r="AB287" s="79" t="n"/>
      <c r="AC287" s="79" t="n"/>
      <c r="AD287" s="79" t="n"/>
      <c r="AE287" s="79" t="n"/>
      <c r="AF287" s="79" t="n"/>
      <c r="AG287" s="79" t="n"/>
      <c r="AH287" s="79" t="n"/>
      <c r="AI287" s="79" t="n"/>
      <c r="AJ287" s="79" t="n"/>
      <c r="AK287" s="79" t="n"/>
      <c r="AL287" s="79" t="n"/>
      <c r="AM287" s="79" t="n"/>
      <c r="AN287" s="79" t="n"/>
      <c r="AO287" s="79" t="n"/>
      <c r="AR287" s="78" t="n">
        <v>5</v>
      </c>
      <c r="AS287" s="79" t="n"/>
      <c r="AT287" s="79" t="n"/>
      <c r="AU287" s="79" t="n"/>
      <c r="AV287" s="79" t="n"/>
      <c r="AW287" s="79" t="n"/>
      <c r="AX287" s="79" t="n"/>
      <c r="AY287" s="79" t="n"/>
      <c r="AZ287" s="79" t="n"/>
      <c r="BA287" s="79" t="n"/>
      <c r="BB287" s="79" t="n"/>
      <c r="BC287" s="79" t="n"/>
      <c r="BD287" s="79" t="n"/>
      <c r="BE287" s="79" t="n"/>
      <c r="BF287" s="79" t="n"/>
      <c r="BG287" s="79" t="n"/>
      <c r="BH287" s="79" t="n"/>
      <c r="BI287" s="79" t="n"/>
      <c r="BJ287" s="79" t="n"/>
      <c r="BK287" s="79" t="n"/>
      <c r="BL287" s="79" t="n"/>
      <c r="BM287" s="79" t="n"/>
      <c r="BN287" s="79" t="n"/>
      <c r="BO287" s="79" t="n"/>
      <c r="BP287" s="79" t="n"/>
      <c r="BQ287" s="79" t="n"/>
      <c r="BR287" s="79" t="n"/>
      <c r="BS287" s="79" t="n"/>
      <c r="BT287" s="79" t="n"/>
      <c r="BU287" s="79" t="n"/>
      <c r="BV287" s="79" t="n"/>
      <c r="BW287" s="79" t="n"/>
      <c r="BX287" s="79" t="n"/>
      <c r="BY287" s="79" t="n"/>
      <c r="BZ287" s="79" t="n"/>
      <c r="CA287" s="79" t="n"/>
      <c r="CB287" s="79" t="n"/>
      <c r="CC287" s="79" t="n"/>
      <c r="CD287" s="79" t="n"/>
      <c r="CE287" s="79" t="n"/>
      <c r="CF287" s="79" t="n"/>
      <c r="CI287" s="78" t="n">
        <v>5</v>
      </c>
      <c r="CJ287" s="79" t="n"/>
      <c r="CK287" s="79" t="n"/>
      <c r="CL287" s="79" t="n"/>
      <c r="CM287" s="79" t="n"/>
      <c r="CN287" s="79" t="n"/>
      <c r="CO287" s="79" t="n"/>
      <c r="CP287" s="79" t="n"/>
      <c r="CQ287" s="79" t="n"/>
      <c r="CR287" s="79" t="n"/>
      <c r="CS287" s="79" t="n"/>
      <c r="CT287" s="79" t="n"/>
      <c r="CU287" s="79" t="n"/>
      <c r="CV287" s="79" t="n"/>
      <c r="CW287" s="79" t="n"/>
      <c r="CX287" s="79" t="n"/>
      <c r="CY287" s="79" t="n"/>
      <c r="CZ287" s="79" t="n"/>
      <c r="DA287" s="79" t="n"/>
      <c r="DB287" s="79" t="n"/>
      <c r="DC287" s="79" t="n"/>
      <c r="DD287" s="79" t="n"/>
      <c r="DE287" s="79" t="n"/>
      <c r="DF287" s="79" t="n"/>
      <c r="DG287" s="79" t="n"/>
      <c r="DH287" s="79" t="n"/>
      <c r="DI287" s="79" t="n"/>
      <c r="DJ287" s="79" t="n"/>
      <c r="DK287" s="79" t="n"/>
      <c r="DL287" s="79" t="n"/>
      <c r="DM287" s="79" t="n"/>
      <c r="DN287" s="79" t="n"/>
      <c r="DO287" s="79" t="n"/>
      <c r="DP287" s="79" t="n"/>
      <c r="DQ287" s="79" t="n"/>
      <c r="DR287" s="79" t="n"/>
      <c r="DS287" s="79" t="n"/>
      <c r="DT287" s="79" t="n"/>
      <c r="DU287" s="79" t="n"/>
      <c r="DV287" s="79" t="n"/>
      <c r="DW287" s="79" t="n"/>
      <c r="DZ287" s="78" t="n">
        <v>5</v>
      </c>
      <c r="EA287" s="79" t="n"/>
      <c r="EB287" s="79" t="n"/>
      <c r="EC287" s="79" t="n"/>
      <c r="ED287" s="79" t="n"/>
      <c r="EE287" s="79" t="n"/>
      <c r="EF287" s="79" t="n"/>
      <c r="EG287" s="79" t="n"/>
      <c r="EH287" s="79" t="n"/>
      <c r="EI287" s="79" t="n"/>
      <c r="EJ287" s="79" t="n"/>
      <c r="EK287" s="79" t="n"/>
      <c r="EL287" s="79" t="n"/>
      <c r="EM287" s="79" t="n"/>
      <c r="EN287" s="79" t="n"/>
      <c r="EO287" s="79" t="n"/>
      <c r="EP287" s="79" t="n"/>
      <c r="EQ287" s="79" t="n"/>
      <c r="ER287" s="79" t="n"/>
      <c r="ES287" s="79" t="n"/>
      <c r="ET287" s="79" t="n"/>
      <c r="EU287" s="79" t="n"/>
      <c r="EV287" s="79" t="n"/>
      <c r="EW287" s="79" t="n"/>
      <c r="EX287" s="79" t="n"/>
      <c r="EY287" s="79" t="n"/>
      <c r="EZ287" s="79" t="n"/>
      <c r="FA287" s="79" t="n"/>
      <c r="FB287" s="79" t="n"/>
      <c r="FC287" s="79" t="n"/>
      <c r="FD287" s="79" t="n"/>
      <c r="FE287" s="79" t="n"/>
      <c r="FF287" s="79" t="n"/>
      <c r="FG287" s="79" t="n"/>
      <c r="FH287" s="79" t="n"/>
      <c r="FI287" s="79" t="n"/>
      <c r="FJ287" s="79" t="n"/>
      <c r="FK287" s="79" t="n"/>
      <c r="FL287" s="79" t="n"/>
      <c r="FM287" s="79" t="n"/>
      <c r="FN287" s="79" t="n"/>
      <c r="FQ287" s="78" t="n">
        <v>5</v>
      </c>
      <c r="FR287" s="79" t="n"/>
      <c r="FS287" s="79" t="n"/>
      <c r="FT287" s="79" t="n"/>
      <c r="FU287" s="79" t="n"/>
      <c r="FV287" s="79" t="n"/>
      <c r="FW287" s="79" t="n"/>
      <c r="FX287" s="79" t="n"/>
      <c r="FY287" s="79" t="n"/>
      <c r="FZ287" s="79" t="n"/>
      <c r="GA287" s="79" t="n"/>
      <c r="GB287" s="79" t="n"/>
      <c r="GC287" s="79" t="n"/>
      <c r="GD287" s="79" t="n"/>
      <c r="GE287" s="79" t="n"/>
      <c r="GF287" s="79" t="n"/>
      <c r="GG287" s="79" t="n"/>
      <c r="GH287" s="79" t="n"/>
      <c r="GI287" s="79" t="n"/>
      <c r="GJ287" s="79" t="n"/>
      <c r="GK287" s="79" t="n"/>
      <c r="GL287" s="79" t="n"/>
      <c r="GM287" s="79" t="n"/>
      <c r="GN287" s="79" t="n"/>
      <c r="GO287" s="79" t="n"/>
      <c r="GP287" s="79" t="n"/>
      <c r="GQ287" s="79" t="n"/>
      <c r="GR287" s="79" t="n"/>
      <c r="GS287" s="79" t="n"/>
      <c r="GT287" s="79" t="n"/>
      <c r="GU287" s="79" t="n"/>
      <c r="GV287" s="79" t="n"/>
      <c r="GW287" s="79" t="n"/>
      <c r="GX287" s="79" t="n"/>
      <c r="GY287" s="79" t="n"/>
      <c r="GZ287" s="79" t="n"/>
      <c r="HA287" s="79" t="n"/>
      <c r="HB287" s="79" t="n"/>
      <c r="HC287" s="79" t="n"/>
      <c r="HD287" s="79" t="n"/>
      <c r="HE287" s="79" t="n"/>
      <c r="HH287" s="78" t="n">
        <v>5</v>
      </c>
      <c r="HI287" s="79" t="n"/>
      <c r="HJ287" s="79" t="n"/>
      <c r="HK287" s="79" t="n"/>
      <c r="HL287" s="79" t="n"/>
      <c r="HM287" s="79" t="n"/>
      <c r="HN287" s="79" t="n"/>
      <c r="HO287" s="79" t="n"/>
      <c r="HP287" s="79" t="n"/>
      <c r="HQ287" s="79" t="n"/>
      <c r="HR287" s="79" t="n"/>
      <c r="HS287" s="79" t="n"/>
      <c r="HT287" s="79" t="n"/>
      <c r="HU287" s="79" t="n"/>
      <c r="HV287" s="79" t="n"/>
      <c r="HW287" s="79" t="n"/>
      <c r="HX287" s="79" t="n"/>
      <c r="HY287" s="79" t="n"/>
      <c r="HZ287" s="79" t="n"/>
      <c r="IA287" s="79" t="n"/>
      <c r="IB287" s="79" t="n"/>
      <c r="IC287" s="79" t="n"/>
      <c r="ID287" s="79" t="n"/>
      <c r="IE287" s="79" t="n"/>
      <c r="IF287" s="79" t="n"/>
      <c r="IG287" s="79" t="n"/>
      <c r="IH287" s="79" t="n"/>
      <c r="II287" s="79" t="n"/>
      <c r="IJ287" s="79" t="n"/>
      <c r="IK287" s="79" t="n"/>
      <c r="IL287" s="79" t="n"/>
      <c r="IM287" s="79" t="n"/>
      <c r="IN287" s="79" t="n"/>
      <c r="IO287" s="79" t="n"/>
      <c r="IP287" s="79" t="n"/>
      <c r="IQ287" s="79" t="n"/>
      <c r="IR287" s="79" t="n"/>
      <c r="IS287" s="79" t="n"/>
      <c r="IT287" s="79" t="n"/>
      <c r="IU287" s="79" t="n"/>
      <c r="IV287" s="79" t="n"/>
      <c r="IY287" s="78" t="n">
        <v>5</v>
      </c>
      <c r="IZ287" s="79" t="n"/>
      <c r="JA287" s="79" t="n"/>
      <c r="JB287" s="79" t="n"/>
      <c r="JC287" s="79" t="n"/>
      <c r="JD287" s="79" t="n"/>
      <c r="JE287" s="79" t="n"/>
      <c r="JF287" s="79" t="n"/>
      <c r="JG287" s="79" t="n"/>
      <c r="JH287" s="79" t="n"/>
      <c r="JI287" s="79" t="n"/>
      <c r="JJ287" s="79" t="n"/>
      <c r="JK287" s="79" t="n"/>
      <c r="JL287" s="79" t="n"/>
      <c r="JM287" s="79" t="n"/>
      <c r="JN287" s="79" t="n"/>
      <c r="JO287" s="79" t="n"/>
      <c r="JP287" s="79" t="n"/>
      <c r="JQ287" s="79" t="n"/>
      <c r="JR287" s="79" t="n"/>
      <c r="JS287" s="79" t="n"/>
      <c r="JT287" s="79" t="n"/>
      <c r="JU287" s="79" t="n"/>
      <c r="JV287" s="79" t="n"/>
      <c r="JW287" s="79" t="n"/>
      <c r="JX287" s="79" t="n"/>
      <c r="JY287" s="79" t="n"/>
      <c r="JZ287" s="79" t="n"/>
      <c r="KA287" s="79" t="n"/>
      <c r="KB287" s="79" t="n"/>
      <c r="KC287" s="79" t="n"/>
      <c r="KD287" s="79" t="n"/>
      <c r="KE287" s="79" t="n"/>
      <c r="KF287" s="79" t="n"/>
      <c r="KG287" s="79" t="n"/>
      <c r="KH287" s="79" t="n"/>
      <c r="KI287" s="79" t="n"/>
      <c r="KJ287" s="79" t="n"/>
      <c r="KK287" s="79" t="n"/>
      <c r="KL287" s="79" t="n"/>
      <c r="KM287" s="79" t="n"/>
      <c r="KP287" s="78" t="n">
        <v>5</v>
      </c>
      <c r="KQ287" s="79" t="n"/>
      <c r="KR287" s="79" t="n"/>
      <c r="KS287" s="79" t="n"/>
      <c r="KT287" s="79" t="n"/>
      <c r="KU287" s="79" t="n"/>
      <c r="KV287" s="79" t="n"/>
      <c r="KW287" s="79" t="n"/>
      <c r="KX287" s="79" t="n"/>
      <c r="KY287" s="79" t="n"/>
      <c r="KZ287" s="79" t="n"/>
      <c r="LA287" s="79" t="n"/>
      <c r="LB287" s="79" t="n"/>
      <c r="LC287" s="79" t="n"/>
      <c r="LD287" s="79" t="n"/>
      <c r="LE287" s="79" t="n"/>
      <c r="LF287" s="79" t="n"/>
      <c r="LG287" s="79" t="n"/>
      <c r="LH287" s="79" t="n"/>
      <c r="LI287" s="79" t="n"/>
      <c r="LJ287" s="79" t="n"/>
      <c r="LK287" s="79" t="n"/>
      <c r="LL287" s="79" t="n"/>
      <c r="LM287" s="79" t="n"/>
      <c r="LN287" s="79" t="n"/>
      <c r="LO287" s="79" t="n"/>
      <c r="LP287" s="79" t="n"/>
      <c r="LQ287" s="79" t="n"/>
      <c r="LR287" s="79" t="n"/>
      <c r="LS287" s="79" t="n"/>
      <c r="LT287" s="79" t="n"/>
      <c r="LU287" s="79" t="n"/>
      <c r="LV287" s="79" t="n"/>
      <c r="LW287" s="79" t="n"/>
      <c r="LX287" s="79" t="n"/>
      <c r="LY287" s="79" t="n"/>
      <c r="LZ287" s="79" t="n"/>
      <c r="MA287" s="79" t="n"/>
      <c r="MB287" s="79" t="n"/>
      <c r="MC287" s="79" t="n"/>
      <c r="MD287" s="79" t="n"/>
      <c r="MG287" s="78" t="n">
        <v>5</v>
      </c>
      <c r="MH287" s="79" t="n"/>
      <c r="MI287" s="79" t="n"/>
      <c r="MJ287" s="79" t="n"/>
      <c r="MK287" s="79" t="n"/>
      <c r="ML287" s="79" t="n"/>
      <c r="MM287" s="79" t="n"/>
      <c r="MN287" s="79" t="n"/>
      <c r="MO287" s="79" t="n"/>
      <c r="MP287" s="79" t="n"/>
      <c r="MQ287" s="79" t="n"/>
      <c r="MR287" s="79" t="n"/>
      <c r="MS287" s="79" t="n"/>
      <c r="MT287" s="79" t="n"/>
      <c r="MU287" s="79" t="n"/>
      <c r="MV287" s="79" t="n"/>
      <c r="MW287" s="79" t="n"/>
      <c r="MX287" s="79" t="n"/>
      <c r="MY287" s="79" t="n"/>
      <c r="MZ287" s="79" t="n"/>
      <c r="NA287" s="79" t="n"/>
      <c r="NB287" s="79" t="n"/>
      <c r="NC287" s="79" t="n"/>
      <c r="ND287" s="79" t="n"/>
      <c r="NE287" s="79" t="n"/>
      <c r="NF287" s="79" t="n"/>
      <c r="NG287" s="79" t="n"/>
      <c r="NH287" s="79" t="n"/>
      <c r="NI287" s="79" t="n"/>
      <c r="NJ287" s="79" t="n"/>
      <c r="NK287" s="79" t="n"/>
      <c r="NL287" s="79" t="n"/>
      <c r="NM287" s="79" t="n"/>
      <c r="NN287" s="79" t="n"/>
      <c r="NO287" s="79" t="n"/>
      <c r="NP287" s="79" t="n"/>
      <c r="NQ287" s="79" t="n"/>
      <c r="NR287" s="79" t="n"/>
      <c r="NS287" s="79" t="n"/>
      <c r="NT287" s="79" t="n"/>
      <c r="NU287" s="79" t="n"/>
      <c r="NX287" s="78" t="n">
        <v>5</v>
      </c>
      <c r="NY287" s="79" t="n"/>
      <c r="NZ287" s="79" t="n"/>
      <c r="OA287" s="79" t="n"/>
      <c r="OB287" s="79" t="n"/>
      <c r="OC287" s="79" t="n"/>
      <c r="OD287" s="79" t="n"/>
      <c r="OE287" s="79" t="n"/>
      <c r="OF287" s="79" t="n"/>
      <c r="OG287" s="79" t="n"/>
      <c r="OH287" s="79" t="n"/>
      <c r="OI287" s="79" t="n"/>
      <c r="OJ287" s="79" t="n"/>
      <c r="OK287" s="79" t="n"/>
      <c r="OL287" s="79" t="n"/>
      <c r="OM287" s="79" t="n"/>
      <c r="ON287" s="79" t="n"/>
      <c r="OO287" s="79" t="n"/>
      <c r="OP287" s="79" t="n"/>
      <c r="OQ287" s="79" t="n"/>
      <c r="OR287" s="79" t="n"/>
      <c r="OS287" s="79" t="n"/>
      <c r="OT287" s="79" t="n"/>
      <c r="OU287" s="79" t="n"/>
      <c r="OV287" s="79" t="n"/>
      <c r="OW287" s="79" t="n"/>
      <c r="OX287" s="79" t="n"/>
      <c r="OY287" s="79" t="n"/>
      <c r="OZ287" s="79" t="n"/>
      <c r="PA287" s="79" t="n"/>
      <c r="PB287" s="79" t="n"/>
      <c r="PC287" s="79" t="n"/>
      <c r="PD287" s="79" t="n"/>
      <c r="PE287" s="79" t="n"/>
      <c r="PF287" s="79" t="n"/>
      <c r="PG287" s="79" t="n"/>
      <c r="PH287" s="79" t="n"/>
      <c r="PI287" s="79" t="n"/>
      <c r="PJ287" s="79" t="n"/>
      <c r="PK287" s="79" t="n"/>
      <c r="PL287" s="79" t="n"/>
      <c r="PO287" s="78" t="n">
        <v>5</v>
      </c>
      <c r="PP287" s="79" t="n"/>
      <c r="PQ287" s="79" t="n"/>
      <c r="PR287" s="79" t="n"/>
      <c r="PS287" s="79" t="n"/>
      <c r="PT287" s="79" t="n"/>
      <c r="PU287" s="79" t="n"/>
      <c r="PV287" s="79" t="n"/>
      <c r="PW287" s="79" t="n"/>
      <c r="PX287" s="79" t="n"/>
      <c r="PY287" s="79" t="n"/>
      <c r="PZ287" s="79" t="n"/>
      <c r="QA287" s="79" t="n"/>
      <c r="QB287" s="79" t="n"/>
      <c r="QC287" s="79" t="n"/>
      <c r="QD287" s="79" t="n"/>
      <c r="QE287" s="79" t="n"/>
      <c r="QF287" s="79" t="n"/>
      <c r="QG287" s="79" t="n"/>
      <c r="QH287" s="79" t="n"/>
      <c r="QI287" s="79" t="n"/>
      <c r="QJ287" s="79" t="n"/>
      <c r="QK287" s="79" t="n"/>
      <c r="QL287" s="79" t="n"/>
      <c r="QM287" s="79" t="n"/>
      <c r="QN287" s="79" t="n"/>
      <c r="QO287" s="79" t="n"/>
      <c r="QP287" s="79" t="n"/>
      <c r="QQ287" s="79" t="n"/>
      <c r="QR287" s="79" t="n"/>
      <c r="QS287" s="79" t="n"/>
      <c r="QT287" s="79" t="n"/>
      <c r="QU287" s="79" t="n"/>
      <c r="QV287" s="79" t="n"/>
      <c r="QW287" s="79" t="n"/>
      <c r="QX287" s="79" t="n"/>
      <c r="QY287" s="79" t="n"/>
      <c r="QZ287" s="79" t="n"/>
      <c r="RA287" s="79" t="n"/>
      <c r="RB287" s="79" t="n"/>
      <c r="RC287" s="79" t="n"/>
      <c r="RF287" s="78" t="n">
        <v>5</v>
      </c>
      <c r="RG287" s="79" t="n"/>
      <c r="RH287" s="79" t="n"/>
      <c r="RI287" s="79" t="n"/>
      <c r="RJ287" s="79" t="n"/>
      <c r="RK287" s="79" t="n"/>
      <c r="RL287" s="79" t="n"/>
      <c r="RM287" s="79" t="n"/>
      <c r="RN287" s="79" t="n"/>
      <c r="RO287" s="79" t="n"/>
      <c r="RP287" s="79" t="n"/>
      <c r="RQ287" s="79" t="n"/>
      <c r="RR287" s="79" t="n"/>
      <c r="RS287" s="79" t="n"/>
      <c r="RT287" s="79" t="n"/>
      <c r="RU287" s="79" t="n"/>
      <c r="RV287" s="79" t="n"/>
      <c r="RW287" s="79" t="n"/>
      <c r="RX287" s="79" t="n"/>
      <c r="RY287" s="79" t="n"/>
      <c r="RZ287" s="79" t="n"/>
      <c r="SA287" s="79" t="n"/>
      <c r="SB287" s="79" t="n"/>
      <c r="SC287" s="79" t="n"/>
      <c r="SD287" s="79" t="n"/>
      <c r="SE287" s="79" t="n"/>
      <c r="SF287" s="79" t="n"/>
      <c r="SG287" s="79" t="n"/>
      <c r="SH287" s="79" t="n"/>
      <c r="SI287" s="79" t="n"/>
      <c r="SJ287" s="79" t="n"/>
      <c r="SK287" s="79" t="n"/>
      <c r="SL287" s="79" t="n"/>
      <c r="SM287" s="79" t="n"/>
      <c r="SN287" s="79" t="n"/>
      <c r="SO287" s="79" t="n"/>
      <c r="SP287" s="79" t="n"/>
      <c r="SQ287" s="79" t="n"/>
      <c r="SR287" s="79" t="n"/>
      <c r="SS287" s="79" t="n"/>
      <c r="ST287" s="79" t="n"/>
      <c r="SW287" s="78" t="n">
        <v>5</v>
      </c>
      <c r="SX287" s="79" t="n"/>
      <c r="SY287" s="79" t="n"/>
      <c r="SZ287" s="79" t="n"/>
      <c r="TA287" s="79" t="n"/>
      <c r="TB287" s="79" t="n"/>
      <c r="TC287" s="79" t="n"/>
      <c r="TD287" s="79" t="n"/>
      <c r="TE287" s="79" t="n"/>
      <c r="TF287" s="79" t="n"/>
      <c r="TG287" s="79" t="n"/>
      <c r="TH287" s="79" t="n"/>
      <c r="TI287" s="79" t="n"/>
      <c r="TJ287" s="79" t="n"/>
      <c r="TK287" s="79" t="n"/>
      <c r="TL287" s="79" t="n"/>
      <c r="TM287" s="79" t="n"/>
      <c r="TN287" s="79" t="n"/>
      <c r="TO287" s="79" t="n"/>
      <c r="TP287" s="79" t="n"/>
      <c r="TQ287" s="79" t="n"/>
      <c r="TR287" s="79" t="n"/>
      <c r="TS287" s="79" t="n"/>
      <c r="TT287" s="79" t="n"/>
      <c r="TU287" s="79" t="n"/>
      <c r="TV287" s="79" t="n"/>
      <c r="TW287" s="79" t="n"/>
      <c r="TX287" s="79" t="n"/>
      <c r="TY287" s="79" t="n"/>
      <c r="TZ287" s="79" t="n"/>
      <c r="UA287" s="79" t="n"/>
      <c r="UB287" s="79" t="n"/>
      <c r="UC287" s="79" t="n"/>
      <c r="UD287" s="79" t="n"/>
      <c r="UE287" s="79" t="n"/>
      <c r="UF287" s="79" t="n"/>
      <c r="UG287" s="79" t="n"/>
      <c r="UH287" s="79" t="n"/>
      <c r="UI287" s="79" t="n"/>
      <c r="UJ287" s="79" t="n"/>
      <c r="UK287" s="79" t="n"/>
      <c r="UN287" s="78" t="n">
        <v>5</v>
      </c>
      <c r="UO287" s="79" t="n"/>
      <c r="UP287" s="79" t="n"/>
      <c r="UQ287" s="79" t="n"/>
      <c r="UR287" s="79" t="n"/>
      <c r="US287" s="79" t="n"/>
      <c r="UT287" s="79" t="n"/>
      <c r="UU287" s="79" t="n"/>
      <c r="UV287" s="79" t="n"/>
      <c r="UW287" s="79" t="n"/>
      <c r="UX287" s="79" t="n"/>
      <c r="UY287" s="79" t="n"/>
      <c r="UZ287" s="79" t="n"/>
      <c r="VA287" s="79" t="n"/>
      <c r="VB287" s="79" t="n"/>
      <c r="VC287" s="79" t="n"/>
      <c r="VD287" s="79" t="n"/>
      <c r="VE287" s="79" t="n"/>
      <c r="VF287" s="79" t="n"/>
      <c r="VG287" s="79" t="n"/>
      <c r="VH287" s="79" t="n"/>
      <c r="VI287" s="79" t="n"/>
      <c r="VJ287" s="79" t="n"/>
      <c r="VK287" s="79" t="n"/>
      <c r="VL287" s="79" t="n"/>
      <c r="VM287" s="79" t="n"/>
      <c r="VN287" s="79" t="n"/>
      <c r="VO287" s="79" t="n"/>
      <c r="VP287" s="79" t="n"/>
      <c r="VQ287" s="79" t="n"/>
      <c r="VR287" s="79" t="n"/>
      <c r="VS287" s="79" t="n"/>
      <c r="VT287" s="79" t="n"/>
      <c r="VU287" s="79" t="n"/>
      <c r="VV287" s="79" t="n"/>
      <c r="VW287" s="79" t="n"/>
      <c r="VX287" s="79" t="n"/>
      <c r="VY287" s="79" t="n"/>
      <c r="VZ287" s="79" t="n"/>
      <c r="WA287" s="79" t="n"/>
      <c r="WB287" s="79" t="n"/>
      <c r="WE287" s="78" t="n">
        <v>5</v>
      </c>
      <c r="WF287" s="79" t="n"/>
      <c r="WG287" s="79" t="n"/>
      <c r="WH287" s="79" t="n"/>
      <c r="WI287" s="79" t="n"/>
      <c r="WJ287" s="79" t="n"/>
      <c r="WK287" s="79" t="n"/>
      <c r="WL287" s="79" t="n"/>
      <c r="WM287" s="79" t="n"/>
      <c r="WN287" s="79" t="n"/>
      <c r="WO287" s="79" t="n"/>
      <c r="WP287" s="79" t="n"/>
      <c r="WQ287" s="79" t="n"/>
      <c r="WR287" s="79" t="n"/>
      <c r="WS287" s="79" t="n"/>
      <c r="WT287" s="79" t="n"/>
      <c r="WU287" s="79" t="n"/>
      <c r="WV287" s="79" t="n"/>
      <c r="WW287" s="79" t="n"/>
      <c r="WX287" s="79" t="n"/>
      <c r="WY287" s="79" t="n"/>
      <c r="WZ287" s="79" t="n"/>
      <c r="XA287" s="79" t="n"/>
      <c r="XB287" s="79" t="n"/>
      <c r="XC287" s="79" t="n"/>
      <c r="XD287" s="79" t="n"/>
      <c r="XE287" s="79" t="n"/>
      <c r="XF287" s="79" t="n"/>
      <c r="XG287" s="79" t="n"/>
      <c r="XH287" s="79" t="n"/>
      <c r="XI287" s="79" t="n"/>
      <c r="XJ287" s="79" t="n"/>
      <c r="XK287" s="79" t="n"/>
      <c r="XL287" s="79" t="n"/>
      <c r="XM287" s="79" t="n"/>
      <c r="XN287" s="79" t="n"/>
      <c r="XO287" s="79" t="n"/>
      <c r="XP287" s="79" t="n"/>
      <c r="XQ287" s="79" t="n"/>
      <c r="XR287" s="79" t="n"/>
      <c r="XS287" s="79" t="n"/>
      <c r="XV287" s="78" t="n">
        <v>5</v>
      </c>
      <c r="XW287" s="79" t="n"/>
      <c r="XX287" s="79" t="n"/>
      <c r="XY287" s="79" t="n"/>
      <c r="XZ287" s="79" t="n"/>
      <c r="YA287" s="79" t="n"/>
      <c r="YB287" s="79" t="n"/>
      <c r="YC287" s="79" t="n"/>
      <c r="YD287" s="79" t="n"/>
      <c r="YE287" s="79" t="n"/>
      <c r="YF287" s="79" t="n"/>
      <c r="YG287" s="79" t="n"/>
      <c r="YH287" s="79" t="n"/>
      <c r="YI287" s="79" t="n"/>
      <c r="YJ287" s="79" t="n"/>
      <c r="YK287" s="79" t="n"/>
      <c r="YL287" s="79" t="n"/>
      <c r="YM287" s="79" t="n"/>
      <c r="YN287" s="79" t="n"/>
      <c r="YO287" s="79" t="n"/>
      <c r="YP287" s="79" t="n"/>
      <c r="YQ287" s="79" t="n"/>
      <c r="YR287" s="79" t="n"/>
      <c r="YS287" s="79" t="n"/>
      <c r="YT287" s="79" t="n"/>
      <c r="YU287" s="79" t="n"/>
      <c r="YV287" s="79" t="n"/>
      <c r="YW287" s="79" t="n"/>
      <c r="YX287" s="79" t="n"/>
      <c r="YY287" s="79" t="n"/>
      <c r="YZ287" s="79" t="n"/>
      <c r="ZA287" s="79" t="n"/>
      <c r="ZB287" s="79" t="n"/>
      <c r="ZC287" s="79" t="n"/>
      <c r="ZD287" s="79" t="n"/>
      <c r="ZE287" s="79" t="n"/>
      <c r="ZF287" s="79" t="n"/>
      <c r="ZG287" s="79" t="n"/>
      <c r="ZH287" s="79" t="n"/>
      <c r="ZI287" s="79" t="n"/>
      <c r="ZJ287" s="79" t="n"/>
      <c r="ZM287" s="78" t="n">
        <v>5</v>
      </c>
      <c r="ZN287" s="79" t="n"/>
      <c r="ZO287" s="79" t="n"/>
      <c r="ZP287" s="79" t="n"/>
      <c r="ZQ287" s="79" t="n"/>
      <c r="ZR287" s="79" t="n"/>
      <c r="ZS287" s="79" t="n"/>
      <c r="ZT287" s="79" t="n"/>
      <c r="ZU287" s="79" t="n"/>
      <c r="ZV287" s="79" t="n"/>
      <c r="ZW287" s="79" t="n"/>
      <c r="ZX287" s="79" t="n"/>
      <c r="ZY287" s="79" t="n"/>
      <c r="ZZ287" s="79" t="n"/>
      <c r="AAA287" s="79" t="n"/>
      <c r="AAB287" s="79" t="n"/>
      <c r="AAC287" s="79" t="n"/>
      <c r="AAD287" s="79" t="n"/>
      <c r="AAE287" s="79" t="n"/>
      <c r="AAF287" s="79" t="n"/>
      <c r="AAG287" s="79" t="n"/>
      <c r="AAH287" s="79" t="n"/>
      <c r="AAI287" s="79" t="n"/>
      <c r="AAJ287" s="79" t="n"/>
      <c r="AAK287" s="79" t="n"/>
      <c r="AAL287" s="79" t="n"/>
      <c r="AAM287" s="79" t="n"/>
      <c r="AAN287" s="79" t="n"/>
      <c r="AAO287" s="79" t="n"/>
      <c r="AAP287" s="79" t="n"/>
      <c r="AAQ287" s="79" t="n"/>
      <c r="AAR287" s="79" t="n"/>
      <c r="AAS287" s="79" t="n"/>
      <c r="AAT287" s="79" t="n"/>
      <c r="AAU287" s="79" t="n"/>
      <c r="AAV287" s="79" t="n"/>
      <c r="AAW287" s="79" t="n"/>
      <c r="AAX287" s="79" t="n"/>
      <c r="AAY287" s="79" t="n"/>
      <c r="AAZ287" s="79" t="n"/>
      <c r="ABA287" s="79" t="n"/>
      <c r="ABD287" s="78" t="n">
        <v>5</v>
      </c>
      <c r="ABE287" s="79" t="n"/>
      <c r="ABF287" s="79" t="n"/>
      <c r="ABG287" s="79" t="n"/>
      <c r="ABH287" s="79" t="n"/>
      <c r="ABI287" s="79" t="n"/>
      <c r="ABJ287" s="79" t="n"/>
      <c r="ABK287" s="79" t="n"/>
      <c r="ABL287" s="79" t="n"/>
      <c r="ABM287" s="79" t="n"/>
      <c r="ABN287" s="79" t="n"/>
      <c r="ABO287" s="79" t="n"/>
      <c r="ABP287" s="79" t="n"/>
      <c r="ABQ287" s="79" t="n"/>
      <c r="ABR287" s="79" t="n"/>
      <c r="ABS287" s="79" t="n"/>
      <c r="ABT287" s="79" t="n"/>
      <c r="ABU287" s="79" t="n"/>
      <c r="ABV287" s="79" t="n"/>
      <c r="ABW287" s="79" t="n"/>
      <c r="ABX287" s="79" t="n"/>
      <c r="ABY287" s="79" t="n"/>
      <c r="ABZ287" s="79" t="n"/>
      <c r="ACA287" s="79" t="n"/>
      <c r="ACB287" s="79" t="n"/>
      <c r="ACC287" s="79" t="n"/>
      <c r="ACD287" s="79" t="n"/>
      <c r="ACE287" s="79" t="n"/>
      <c r="ACF287" s="79" t="n"/>
      <c r="ACG287" s="79" t="n"/>
      <c r="ACH287" s="79" t="n"/>
      <c r="ACI287" s="79" t="n"/>
      <c r="ACJ287" s="79" t="n"/>
      <c r="ACK287" s="79" t="n"/>
      <c r="ACL287" s="79" t="n"/>
      <c r="ACM287" s="79" t="n"/>
      <c r="ACN287" s="79" t="n"/>
      <c r="ACO287" s="79" t="n"/>
      <c r="ACP287" s="79" t="n"/>
      <c r="ACQ287" s="79" t="n"/>
      <c r="ACR287" s="79" t="n"/>
      <c r="ACU287" s="78" t="n">
        <v>5</v>
      </c>
      <c r="ACV287" s="79" t="n"/>
      <c r="ACW287" s="79" t="n"/>
      <c r="ACX287" s="79" t="n"/>
      <c r="ACY287" s="79" t="n"/>
      <c r="ACZ287" s="79" t="n"/>
      <c r="ADA287" s="79" t="n"/>
      <c r="ADB287" s="79" t="n"/>
      <c r="ADC287" s="79" t="n"/>
      <c r="ADD287" s="79" t="n"/>
      <c r="ADE287" s="79" t="n"/>
      <c r="ADF287" s="79" t="n"/>
      <c r="ADG287" s="79" t="n"/>
      <c r="ADH287" s="79" t="n"/>
      <c r="ADI287" s="79" t="n"/>
      <c r="ADJ287" s="79" t="n"/>
      <c r="ADK287" s="79" t="n"/>
      <c r="ADL287" s="79" t="n"/>
      <c r="ADM287" s="79" t="n"/>
      <c r="ADN287" s="79" t="n"/>
      <c r="ADO287" s="79" t="n"/>
      <c r="ADP287" s="79" t="n"/>
      <c r="ADQ287" s="79" t="n"/>
      <c r="ADR287" s="79" t="n"/>
      <c r="ADS287" s="79" t="n"/>
      <c r="ADT287" s="79" t="n"/>
      <c r="ADU287" s="79" t="n"/>
      <c r="ADV287" s="79" t="n"/>
      <c r="ADW287" s="79" t="n"/>
      <c r="ADX287" s="79" t="n"/>
      <c r="ADY287" s="79" t="n"/>
      <c r="ADZ287" s="79" t="n"/>
      <c r="AEA287" s="79" t="n"/>
      <c r="AEB287" s="79" t="n"/>
      <c r="AEC287" s="79" t="n"/>
      <c r="AED287" s="79" t="n"/>
      <c r="AEE287" s="79" t="n"/>
      <c r="AEF287" s="79" t="n"/>
      <c r="AEG287" s="79" t="n"/>
      <c r="AEH287" s="79" t="n"/>
      <c r="AEI287" s="79" t="n"/>
      <c r="AEL287" s="78" t="n">
        <v>5</v>
      </c>
      <c r="AEM287" s="79" t="n"/>
      <c r="AEN287" s="79" t="n"/>
      <c r="AEO287" s="79" t="n"/>
      <c r="AEP287" s="79" t="n"/>
      <c r="AEQ287" s="79" t="n"/>
      <c r="AER287" s="79" t="n"/>
      <c r="AES287" s="79" t="n"/>
      <c r="AET287" s="79" t="n"/>
      <c r="AEU287" s="79" t="n"/>
      <c r="AEV287" s="79" t="n"/>
      <c r="AEW287" s="79" t="n"/>
      <c r="AEX287" s="79" t="n"/>
      <c r="AEY287" s="79" t="n"/>
      <c r="AEZ287" s="79" t="n"/>
      <c r="AFA287" s="79" t="n"/>
      <c r="AFB287" s="79" t="n"/>
      <c r="AFC287" s="79" t="n"/>
      <c r="AFD287" s="79" t="n"/>
      <c r="AFE287" s="79" t="n"/>
      <c r="AFF287" s="79" t="n"/>
      <c r="AFG287" s="79" t="n"/>
      <c r="AFH287" s="79" t="n"/>
      <c r="AFI287" s="79" t="n"/>
      <c r="AFJ287" s="79" t="n"/>
      <c r="AFK287" s="79" t="n"/>
      <c r="AFL287" s="79" t="n"/>
      <c r="AFM287" s="79" t="n"/>
      <c r="AFN287" s="79" t="n"/>
      <c r="AFO287" s="79" t="n"/>
      <c r="AFP287" s="79" t="n"/>
      <c r="AFQ287" s="79" t="n"/>
      <c r="AFR287" s="79" t="n"/>
      <c r="AFS287" s="79" t="n"/>
      <c r="AFT287" s="79" t="n"/>
      <c r="AFU287" s="79" t="n"/>
      <c r="AFV287" s="79" t="n"/>
      <c r="AFW287" s="79" t="n"/>
      <c r="AFX287" s="79" t="n"/>
      <c r="AFY287" s="79" t="n"/>
      <c r="AFZ287" s="79" t="n"/>
    </row>
    <row r="288">
      <c r="A288" s="78" t="n">
        <v>6</v>
      </c>
      <c r="B288" s="79" t="n"/>
      <c r="C288" s="79" t="n"/>
      <c r="D288" s="79" t="n"/>
      <c r="E288" s="79" t="n"/>
      <c r="F288" s="79" t="n"/>
      <c r="G288" s="79" t="n"/>
      <c r="H288" s="79" t="n"/>
      <c r="I288" s="79" t="n"/>
      <c r="J288" s="79" t="n"/>
      <c r="K288" s="79" t="n"/>
      <c r="L288" s="79" t="n"/>
      <c r="M288" s="79" t="n"/>
      <c r="N288" s="79" t="n"/>
      <c r="O288" s="79" t="n"/>
      <c r="P288" s="79" t="n"/>
      <c r="Q288" s="79" t="n"/>
      <c r="R288" s="79" t="n"/>
      <c r="S288" s="79" t="n"/>
      <c r="T288" s="79" t="n"/>
      <c r="U288" s="79" t="n"/>
      <c r="V288" s="79" t="n"/>
      <c r="W288" s="79" t="n"/>
      <c r="X288" s="79" t="n"/>
      <c r="Y288" s="79" t="n"/>
      <c r="Z288" s="79" t="n"/>
      <c r="AA288" s="79" t="n"/>
      <c r="AB288" s="79" t="n"/>
      <c r="AC288" s="79" t="n"/>
      <c r="AD288" s="79" t="n"/>
      <c r="AE288" s="79" t="n"/>
      <c r="AF288" s="79" t="n"/>
      <c r="AG288" s="79" t="n"/>
      <c r="AH288" s="79" t="n"/>
      <c r="AI288" s="79" t="n"/>
      <c r="AJ288" s="79" t="n"/>
      <c r="AK288" s="79" t="n"/>
      <c r="AL288" s="79" t="n"/>
      <c r="AM288" s="79" t="n"/>
      <c r="AN288" s="79" t="n"/>
      <c r="AO288" s="79" t="n"/>
      <c r="AR288" s="78" t="n">
        <v>6</v>
      </c>
      <c r="AS288" s="79" t="n"/>
      <c r="AT288" s="79" t="n"/>
      <c r="AU288" s="79" t="n"/>
      <c r="AV288" s="79" t="n"/>
      <c r="AW288" s="79" t="n"/>
      <c r="AX288" s="79" t="n"/>
      <c r="AY288" s="79" t="n"/>
      <c r="AZ288" s="79" t="n"/>
      <c r="BA288" s="79" t="n"/>
      <c r="BB288" s="79" t="n"/>
      <c r="BC288" s="79" t="n"/>
      <c r="BD288" s="79" t="n"/>
      <c r="BE288" s="79" t="n"/>
      <c r="BF288" s="79" t="n"/>
      <c r="BG288" s="79" t="n"/>
      <c r="BH288" s="79" t="n"/>
      <c r="BI288" s="79" t="n"/>
      <c r="BJ288" s="79" t="n"/>
      <c r="BK288" s="79" t="n"/>
      <c r="BL288" s="79" t="n"/>
      <c r="BM288" s="79" t="n"/>
      <c r="BN288" s="79" t="n"/>
      <c r="BO288" s="79" t="n"/>
      <c r="BP288" s="79" t="n"/>
      <c r="BQ288" s="79" t="n"/>
      <c r="BR288" s="79" t="n"/>
      <c r="BS288" s="79" t="n"/>
      <c r="BT288" s="79" t="n"/>
      <c r="BU288" s="79" t="n"/>
      <c r="BV288" s="79" t="n"/>
      <c r="BW288" s="79" t="n"/>
      <c r="BX288" s="79" t="n"/>
      <c r="BY288" s="79" t="n"/>
      <c r="BZ288" s="79" t="n"/>
      <c r="CA288" s="79" t="n"/>
      <c r="CB288" s="79" t="n"/>
      <c r="CC288" s="79" t="n"/>
      <c r="CD288" s="79" t="n"/>
      <c r="CE288" s="79" t="n"/>
      <c r="CF288" s="79" t="n"/>
      <c r="CI288" s="78" t="n">
        <v>6</v>
      </c>
      <c r="CJ288" s="79" t="n"/>
      <c r="CK288" s="79" t="n"/>
      <c r="CL288" s="79" t="n"/>
      <c r="CM288" s="79" t="n"/>
      <c r="CN288" s="79" t="n"/>
      <c r="CO288" s="79" t="n"/>
      <c r="CP288" s="79" t="n"/>
      <c r="CQ288" s="79" t="n"/>
      <c r="CR288" s="79" t="n"/>
      <c r="CS288" s="79" t="n"/>
      <c r="CT288" s="79" t="n"/>
      <c r="CU288" s="79" t="n"/>
      <c r="CV288" s="79" t="n"/>
      <c r="CW288" s="79" t="n"/>
      <c r="CX288" s="79" t="n"/>
      <c r="CY288" s="79" t="n"/>
      <c r="CZ288" s="79" t="n"/>
      <c r="DA288" s="79" t="n"/>
      <c r="DB288" s="79" t="n"/>
      <c r="DC288" s="79" t="n"/>
      <c r="DD288" s="79" t="n"/>
      <c r="DE288" s="79" t="n"/>
      <c r="DF288" s="79" t="n"/>
      <c r="DG288" s="79" t="n"/>
      <c r="DH288" s="79" t="n"/>
      <c r="DI288" s="79" t="n"/>
      <c r="DJ288" s="79" t="n"/>
      <c r="DK288" s="79" t="n"/>
      <c r="DL288" s="79" t="n"/>
      <c r="DM288" s="79" t="n"/>
      <c r="DN288" s="79" t="n"/>
      <c r="DO288" s="79" t="n"/>
      <c r="DP288" s="79" t="n"/>
      <c r="DQ288" s="79" t="n"/>
      <c r="DR288" s="79" t="n"/>
      <c r="DS288" s="79" t="n"/>
      <c r="DT288" s="79" t="n"/>
      <c r="DU288" s="79" t="n"/>
      <c r="DV288" s="79" t="n"/>
      <c r="DW288" s="79" t="n"/>
      <c r="DZ288" s="78" t="n">
        <v>6</v>
      </c>
      <c r="EA288" s="79" t="n"/>
      <c r="EB288" s="79" t="n"/>
      <c r="EC288" s="79" t="n"/>
      <c r="ED288" s="79" t="n"/>
      <c r="EE288" s="79" t="n"/>
      <c r="EF288" s="79" t="n"/>
      <c r="EG288" s="79" t="n"/>
      <c r="EH288" s="79" t="n"/>
      <c r="EI288" s="79" t="n"/>
      <c r="EJ288" s="79" t="n"/>
      <c r="EK288" s="79" t="n"/>
      <c r="EL288" s="79" t="n"/>
      <c r="EM288" s="79" t="n"/>
      <c r="EN288" s="79" t="n"/>
      <c r="EO288" s="79" t="n"/>
      <c r="EP288" s="79" t="n"/>
      <c r="EQ288" s="79" t="n"/>
      <c r="ER288" s="79" t="n"/>
      <c r="ES288" s="79" t="n"/>
      <c r="ET288" s="79" t="n"/>
      <c r="EU288" s="79" t="n"/>
      <c r="EV288" s="79" t="n"/>
      <c r="EW288" s="79" t="n"/>
      <c r="EX288" s="79" t="n"/>
      <c r="EY288" s="79" t="n"/>
      <c r="EZ288" s="79" t="n"/>
      <c r="FA288" s="79" t="n"/>
      <c r="FB288" s="79" t="n"/>
      <c r="FC288" s="79" t="n"/>
      <c r="FD288" s="79" t="n"/>
      <c r="FE288" s="79" t="n"/>
      <c r="FF288" s="79" t="n"/>
      <c r="FG288" s="79" t="n"/>
      <c r="FH288" s="79" t="n"/>
      <c r="FI288" s="79" t="n"/>
      <c r="FJ288" s="79" t="n"/>
      <c r="FK288" s="79" t="n"/>
      <c r="FL288" s="79" t="n"/>
      <c r="FM288" s="79" t="n"/>
      <c r="FN288" s="79" t="n"/>
      <c r="FQ288" s="78" t="n">
        <v>6</v>
      </c>
      <c r="FR288" s="79" t="n"/>
      <c r="FS288" s="79" t="n"/>
      <c r="FT288" s="79" t="n"/>
      <c r="FU288" s="79" t="n"/>
      <c r="FV288" s="79" t="n"/>
      <c r="FW288" s="79" t="n"/>
      <c r="FX288" s="79" t="n"/>
      <c r="FY288" s="79" t="n"/>
      <c r="FZ288" s="79" t="n"/>
      <c r="GA288" s="79" t="n"/>
      <c r="GB288" s="79" t="n"/>
      <c r="GC288" s="79" t="n"/>
      <c r="GD288" s="79" t="n"/>
      <c r="GE288" s="79" t="n"/>
      <c r="GF288" s="79" t="n"/>
      <c r="GG288" s="79" t="n"/>
      <c r="GH288" s="79" t="n"/>
      <c r="GI288" s="79" t="n"/>
      <c r="GJ288" s="79" t="n"/>
      <c r="GK288" s="79" t="n"/>
      <c r="GL288" s="79" t="n"/>
      <c r="GM288" s="79" t="n"/>
      <c r="GN288" s="79" t="n"/>
      <c r="GO288" s="79" t="n"/>
      <c r="GP288" s="79" t="n"/>
      <c r="GQ288" s="79" t="n"/>
      <c r="GR288" s="79" t="n"/>
      <c r="GS288" s="79" t="n"/>
      <c r="GT288" s="79" t="n"/>
      <c r="GU288" s="79" t="n"/>
      <c r="GV288" s="79" t="n"/>
      <c r="GW288" s="79" t="n"/>
      <c r="GX288" s="79" t="n"/>
      <c r="GY288" s="79" t="n"/>
      <c r="GZ288" s="79" t="n"/>
      <c r="HA288" s="79" t="n"/>
      <c r="HB288" s="79" t="n"/>
      <c r="HC288" s="79" t="n"/>
      <c r="HD288" s="79" t="n"/>
      <c r="HE288" s="79" t="n"/>
      <c r="HH288" s="78" t="n">
        <v>6</v>
      </c>
      <c r="HI288" s="79" t="n"/>
      <c r="HJ288" s="79" t="n"/>
      <c r="HK288" s="79" t="n"/>
      <c r="HL288" s="79" t="n"/>
      <c r="HM288" s="79" t="n"/>
      <c r="HN288" s="79" t="n"/>
      <c r="HO288" s="79" t="n"/>
      <c r="HP288" s="79" t="n"/>
      <c r="HQ288" s="79" t="n"/>
      <c r="HR288" s="79" t="n"/>
      <c r="HS288" s="79" t="n"/>
      <c r="HT288" s="79" t="n"/>
      <c r="HU288" s="79" t="n"/>
      <c r="HV288" s="79" t="n"/>
      <c r="HW288" s="79" t="n"/>
      <c r="HX288" s="79" t="n"/>
      <c r="HY288" s="79" t="n"/>
      <c r="HZ288" s="79" t="n"/>
      <c r="IA288" s="79" t="n"/>
      <c r="IB288" s="79" t="n"/>
      <c r="IC288" s="79" t="n"/>
      <c r="ID288" s="79" t="n"/>
      <c r="IE288" s="79" t="n"/>
      <c r="IF288" s="79" t="n"/>
      <c r="IG288" s="79" t="n"/>
      <c r="IH288" s="79" t="n"/>
      <c r="II288" s="79" t="n"/>
      <c r="IJ288" s="79" t="n"/>
      <c r="IK288" s="79" t="n"/>
      <c r="IL288" s="79" t="n"/>
      <c r="IM288" s="79" t="n"/>
      <c r="IN288" s="79" t="n"/>
      <c r="IO288" s="79" t="n"/>
      <c r="IP288" s="79" t="n"/>
      <c r="IQ288" s="79" t="n"/>
      <c r="IR288" s="79" t="n"/>
      <c r="IS288" s="79" t="n"/>
      <c r="IT288" s="79" t="n"/>
      <c r="IU288" s="79" t="n"/>
      <c r="IV288" s="79" t="n"/>
      <c r="IY288" s="78" t="n">
        <v>6</v>
      </c>
      <c r="IZ288" s="79" t="n"/>
      <c r="JA288" s="79" t="n"/>
      <c r="JB288" s="79" t="n"/>
      <c r="JC288" s="79" t="n"/>
      <c r="JD288" s="79" t="n"/>
      <c r="JE288" s="79" t="n"/>
      <c r="JF288" s="79" t="n"/>
      <c r="JG288" s="79" t="n"/>
      <c r="JH288" s="79" t="n"/>
      <c r="JI288" s="79" t="n"/>
      <c r="JJ288" s="79" t="n"/>
      <c r="JK288" s="79" t="n"/>
      <c r="JL288" s="79" t="n"/>
      <c r="JM288" s="79" t="n"/>
      <c r="JN288" s="79" t="n"/>
      <c r="JO288" s="79" t="n"/>
      <c r="JP288" s="79" t="n"/>
      <c r="JQ288" s="79" t="n"/>
      <c r="JR288" s="79" t="n"/>
      <c r="JS288" s="79" t="n"/>
      <c r="JT288" s="79" t="n"/>
      <c r="JU288" s="79" t="n"/>
      <c r="JV288" s="79" t="n"/>
      <c r="JW288" s="79" t="n"/>
      <c r="JX288" s="79" t="n"/>
      <c r="JY288" s="79" t="n"/>
      <c r="JZ288" s="79" t="n"/>
      <c r="KA288" s="79" t="n"/>
      <c r="KB288" s="79" t="n"/>
      <c r="KC288" s="79" t="n"/>
      <c r="KD288" s="79" t="n"/>
      <c r="KE288" s="79" t="n"/>
      <c r="KF288" s="79" t="n"/>
      <c r="KG288" s="79" t="n"/>
      <c r="KH288" s="79" t="n"/>
      <c r="KI288" s="79" t="n"/>
      <c r="KJ288" s="79" t="n"/>
      <c r="KK288" s="79" t="n"/>
      <c r="KL288" s="79" t="n"/>
      <c r="KM288" s="79" t="n"/>
      <c r="KP288" s="78" t="n">
        <v>6</v>
      </c>
      <c r="KQ288" s="79" t="n"/>
      <c r="KR288" s="79" t="n"/>
      <c r="KS288" s="79" t="n"/>
      <c r="KT288" s="79" t="n"/>
      <c r="KU288" s="79" t="n"/>
      <c r="KV288" s="79" t="n"/>
      <c r="KW288" s="79" t="n"/>
      <c r="KX288" s="79" t="n"/>
      <c r="KY288" s="79" t="n"/>
      <c r="KZ288" s="79" t="n"/>
      <c r="LA288" s="79" t="n"/>
      <c r="LB288" s="79" t="n"/>
      <c r="LC288" s="79" t="n"/>
      <c r="LD288" s="79" t="n"/>
      <c r="LE288" s="79" t="n"/>
      <c r="LF288" s="79" t="n"/>
      <c r="LG288" s="79" t="n"/>
      <c r="LH288" s="79" t="n"/>
      <c r="LI288" s="79" t="n"/>
      <c r="LJ288" s="79" t="n"/>
      <c r="LK288" s="79" t="n"/>
      <c r="LL288" s="79" t="n"/>
      <c r="LM288" s="79" t="n"/>
      <c r="LN288" s="79" t="n"/>
      <c r="LO288" s="79" t="n"/>
      <c r="LP288" s="79" t="n"/>
      <c r="LQ288" s="79" t="n"/>
      <c r="LR288" s="79" t="n"/>
      <c r="LS288" s="79" t="n"/>
      <c r="LT288" s="79" t="n"/>
      <c r="LU288" s="79" t="n"/>
      <c r="LV288" s="79" t="n"/>
      <c r="LW288" s="79" t="n"/>
      <c r="LX288" s="79" t="n"/>
      <c r="LY288" s="79" t="n"/>
      <c r="LZ288" s="79" t="n"/>
      <c r="MA288" s="79" t="n"/>
      <c r="MB288" s="79" t="n"/>
      <c r="MC288" s="79" t="n"/>
      <c r="MD288" s="79" t="n"/>
      <c r="MG288" s="78" t="n">
        <v>6</v>
      </c>
      <c r="MH288" s="79" t="n"/>
      <c r="MI288" s="79" t="n"/>
      <c r="MJ288" s="79" t="n"/>
      <c r="MK288" s="79" t="n"/>
      <c r="ML288" s="79" t="n"/>
      <c r="MM288" s="79" t="n"/>
      <c r="MN288" s="79" t="n"/>
      <c r="MO288" s="79" t="n"/>
      <c r="MP288" s="79" t="n"/>
      <c r="MQ288" s="79" t="n"/>
      <c r="MR288" s="79" t="n"/>
      <c r="MS288" s="79" t="n"/>
      <c r="MT288" s="79" t="n"/>
      <c r="MU288" s="79" t="n"/>
      <c r="MV288" s="79" t="n"/>
      <c r="MW288" s="79" t="n"/>
      <c r="MX288" s="79" t="n"/>
      <c r="MY288" s="79" t="n"/>
      <c r="MZ288" s="79" t="n"/>
      <c r="NA288" s="79" t="n"/>
      <c r="NB288" s="79" t="n"/>
      <c r="NC288" s="79" t="n"/>
      <c r="ND288" s="79" t="n"/>
      <c r="NE288" s="79" t="n"/>
      <c r="NF288" s="79" t="n"/>
      <c r="NG288" s="79" t="n"/>
      <c r="NH288" s="79" t="n"/>
      <c r="NI288" s="79" t="n"/>
      <c r="NJ288" s="79" t="n"/>
      <c r="NK288" s="79" t="n"/>
      <c r="NL288" s="79" t="n"/>
      <c r="NM288" s="79" t="n"/>
      <c r="NN288" s="79" t="n"/>
      <c r="NO288" s="79" t="n"/>
      <c r="NP288" s="79" t="n"/>
      <c r="NQ288" s="79" t="n"/>
      <c r="NR288" s="79" t="n"/>
      <c r="NS288" s="79" t="n"/>
      <c r="NT288" s="79" t="n"/>
      <c r="NU288" s="79" t="n"/>
      <c r="NX288" s="78" t="n">
        <v>6</v>
      </c>
      <c r="NY288" s="79" t="n"/>
      <c r="NZ288" s="79" t="n"/>
      <c r="OA288" s="79" t="n"/>
      <c r="OB288" s="79" t="n"/>
      <c r="OC288" s="79" t="n"/>
      <c r="OD288" s="79" t="n"/>
      <c r="OE288" s="79" t="n"/>
      <c r="OF288" s="79" t="n"/>
      <c r="OG288" s="79" t="n"/>
      <c r="OH288" s="79" t="n"/>
      <c r="OI288" s="79" t="n"/>
      <c r="OJ288" s="79" t="n"/>
      <c r="OK288" s="79" t="n"/>
      <c r="OL288" s="79" t="n"/>
      <c r="OM288" s="79" t="n"/>
      <c r="ON288" s="79" t="n"/>
      <c r="OO288" s="79" t="n"/>
      <c r="OP288" s="79" t="n"/>
      <c r="OQ288" s="79" t="n"/>
      <c r="OR288" s="79" t="n"/>
      <c r="OS288" s="79" t="n"/>
      <c r="OT288" s="79" t="n"/>
      <c r="OU288" s="79" t="n"/>
      <c r="OV288" s="79" t="n"/>
      <c r="OW288" s="79" t="n"/>
      <c r="OX288" s="79" t="n"/>
      <c r="OY288" s="79" t="n"/>
      <c r="OZ288" s="79" t="n"/>
      <c r="PA288" s="79" t="n"/>
      <c r="PB288" s="79" t="n"/>
      <c r="PC288" s="79" t="n"/>
      <c r="PD288" s="79" t="n"/>
      <c r="PE288" s="79" t="n"/>
      <c r="PF288" s="79" t="n"/>
      <c r="PG288" s="79" t="n"/>
      <c r="PH288" s="79" t="n"/>
      <c r="PI288" s="79" t="n"/>
      <c r="PJ288" s="79" t="n"/>
      <c r="PK288" s="79" t="n"/>
      <c r="PL288" s="79" t="n"/>
      <c r="PO288" s="78" t="n">
        <v>6</v>
      </c>
      <c r="PP288" s="79" t="n"/>
      <c r="PQ288" s="79" t="n"/>
      <c r="PR288" s="79" t="n"/>
      <c r="PS288" s="79" t="n"/>
      <c r="PT288" s="79" t="n"/>
      <c r="PU288" s="79" t="n"/>
      <c r="PV288" s="79" t="n"/>
      <c r="PW288" s="79" t="n"/>
      <c r="PX288" s="79" t="n"/>
      <c r="PY288" s="79" t="n"/>
      <c r="PZ288" s="79" t="n"/>
      <c r="QA288" s="79" t="n"/>
      <c r="QB288" s="79" t="n"/>
      <c r="QC288" s="79" t="n"/>
      <c r="QD288" s="79" t="n"/>
      <c r="QE288" s="79" t="n"/>
      <c r="QF288" s="79" t="n"/>
      <c r="QG288" s="79" t="n"/>
      <c r="QH288" s="79" t="n"/>
      <c r="QI288" s="79" t="n"/>
      <c r="QJ288" s="79" t="n"/>
      <c r="QK288" s="79" t="n"/>
      <c r="QL288" s="79" t="n"/>
      <c r="QM288" s="79" t="n"/>
      <c r="QN288" s="79" t="n"/>
      <c r="QO288" s="79" t="n"/>
      <c r="QP288" s="79" t="n"/>
      <c r="QQ288" s="79" t="n"/>
      <c r="QR288" s="79" t="n"/>
      <c r="QS288" s="79" t="n"/>
      <c r="QT288" s="79" t="n"/>
      <c r="QU288" s="79" t="n"/>
      <c r="QV288" s="79" t="n"/>
      <c r="QW288" s="79" t="n"/>
      <c r="QX288" s="79" t="n"/>
      <c r="QY288" s="79" t="n"/>
      <c r="QZ288" s="79" t="n"/>
      <c r="RA288" s="79" t="n"/>
      <c r="RB288" s="79" t="n"/>
      <c r="RC288" s="79" t="n"/>
      <c r="RF288" s="78" t="n">
        <v>6</v>
      </c>
      <c r="RG288" s="79" t="n"/>
      <c r="RH288" s="79" t="n"/>
      <c r="RI288" s="79" t="n"/>
      <c r="RJ288" s="79" t="n"/>
      <c r="RK288" s="79" t="n"/>
      <c r="RL288" s="79" t="n"/>
      <c r="RM288" s="79" t="n"/>
      <c r="RN288" s="79" t="n"/>
      <c r="RO288" s="79" t="n"/>
      <c r="RP288" s="79" t="n"/>
      <c r="RQ288" s="79" t="n"/>
      <c r="RR288" s="79" t="n"/>
      <c r="RS288" s="79" t="n"/>
      <c r="RT288" s="79" t="n"/>
      <c r="RU288" s="79" t="n"/>
      <c r="RV288" s="79" t="n"/>
      <c r="RW288" s="79" t="n"/>
      <c r="RX288" s="79" t="n"/>
      <c r="RY288" s="79" t="n"/>
      <c r="RZ288" s="79" t="n"/>
      <c r="SA288" s="79" t="n"/>
      <c r="SB288" s="79" t="n"/>
      <c r="SC288" s="79" t="n"/>
      <c r="SD288" s="79" t="n"/>
      <c r="SE288" s="79" t="n"/>
      <c r="SF288" s="79" t="n"/>
      <c r="SG288" s="79" t="n"/>
      <c r="SH288" s="79" t="n"/>
      <c r="SI288" s="79" t="n"/>
      <c r="SJ288" s="79" t="n"/>
      <c r="SK288" s="79" t="n"/>
      <c r="SL288" s="79" t="n"/>
      <c r="SM288" s="79" t="n"/>
      <c r="SN288" s="79" t="n"/>
      <c r="SO288" s="79" t="n"/>
      <c r="SP288" s="79" t="n"/>
      <c r="SQ288" s="79" t="n"/>
      <c r="SR288" s="79" t="n"/>
      <c r="SS288" s="79" t="n"/>
      <c r="ST288" s="79" t="n"/>
      <c r="SW288" s="78" t="n">
        <v>6</v>
      </c>
      <c r="SX288" s="79" t="n"/>
      <c r="SY288" s="79" t="n"/>
      <c r="SZ288" s="79" t="n"/>
      <c r="TA288" s="79" t="n"/>
      <c r="TB288" s="79" t="n"/>
      <c r="TC288" s="79" t="n"/>
      <c r="TD288" s="79" t="n"/>
      <c r="TE288" s="79" t="n"/>
      <c r="TF288" s="79" t="n"/>
      <c r="TG288" s="79" t="n"/>
      <c r="TH288" s="79" t="n"/>
      <c r="TI288" s="79" t="n"/>
      <c r="TJ288" s="79" t="n"/>
      <c r="TK288" s="79" t="n"/>
      <c r="TL288" s="79" t="n"/>
      <c r="TM288" s="79" t="n"/>
      <c r="TN288" s="79" t="n"/>
      <c r="TO288" s="79" t="n"/>
      <c r="TP288" s="79" t="n"/>
      <c r="TQ288" s="79" t="n"/>
      <c r="TR288" s="79" t="n"/>
      <c r="TS288" s="79" t="n"/>
      <c r="TT288" s="79" t="n"/>
      <c r="TU288" s="79" t="n"/>
      <c r="TV288" s="79" t="n"/>
      <c r="TW288" s="79" t="n"/>
      <c r="TX288" s="79" t="n"/>
      <c r="TY288" s="79" t="n"/>
      <c r="TZ288" s="79" t="n"/>
      <c r="UA288" s="79" t="n"/>
      <c r="UB288" s="79" t="n"/>
      <c r="UC288" s="79" t="n"/>
      <c r="UD288" s="79" t="n"/>
      <c r="UE288" s="79" t="n"/>
      <c r="UF288" s="79" t="n"/>
      <c r="UG288" s="79" t="n"/>
      <c r="UH288" s="79" t="n"/>
      <c r="UI288" s="79" t="n"/>
      <c r="UJ288" s="79" t="n"/>
      <c r="UK288" s="79" t="n"/>
      <c r="UN288" s="78" t="n">
        <v>6</v>
      </c>
      <c r="UO288" s="79" t="n"/>
      <c r="UP288" s="79" t="n"/>
      <c r="UQ288" s="79" t="n"/>
      <c r="UR288" s="79" t="n"/>
      <c r="US288" s="79" t="n"/>
      <c r="UT288" s="79" t="n"/>
      <c r="UU288" s="79" t="n"/>
      <c r="UV288" s="79" t="n"/>
      <c r="UW288" s="79" t="n"/>
      <c r="UX288" s="79" t="n"/>
      <c r="UY288" s="79" t="n"/>
      <c r="UZ288" s="79" t="n"/>
      <c r="VA288" s="79" t="n"/>
      <c r="VB288" s="79" t="n"/>
      <c r="VC288" s="79" t="n"/>
      <c r="VD288" s="79" t="n"/>
      <c r="VE288" s="79" t="n"/>
      <c r="VF288" s="79" t="n"/>
      <c r="VG288" s="79" t="n"/>
      <c r="VH288" s="79" t="n"/>
      <c r="VI288" s="79" t="n"/>
      <c r="VJ288" s="79" t="n"/>
      <c r="VK288" s="79" t="n"/>
      <c r="VL288" s="79" t="n"/>
      <c r="VM288" s="79" t="n"/>
      <c r="VN288" s="79" t="n"/>
      <c r="VO288" s="79" t="n"/>
      <c r="VP288" s="79" t="n"/>
      <c r="VQ288" s="79" t="n"/>
      <c r="VR288" s="79" t="n"/>
      <c r="VS288" s="79" t="n"/>
      <c r="VT288" s="79" t="n"/>
      <c r="VU288" s="79" t="n"/>
      <c r="VV288" s="79" t="n"/>
      <c r="VW288" s="79" t="n"/>
      <c r="VX288" s="79" t="n"/>
      <c r="VY288" s="79" t="n"/>
      <c r="VZ288" s="79" t="n"/>
      <c r="WA288" s="79" t="n"/>
      <c r="WB288" s="79" t="n"/>
      <c r="WE288" s="78" t="n">
        <v>6</v>
      </c>
      <c r="WF288" s="79" t="n"/>
      <c r="WG288" s="79" t="n"/>
      <c r="WH288" s="79" t="n"/>
      <c r="WI288" s="79" t="n"/>
      <c r="WJ288" s="79" t="n"/>
      <c r="WK288" s="79" t="n"/>
      <c r="WL288" s="79" t="n"/>
      <c r="WM288" s="79" t="n"/>
      <c r="WN288" s="79" t="n"/>
      <c r="WO288" s="79" t="n"/>
      <c r="WP288" s="79" t="n"/>
      <c r="WQ288" s="79" t="n"/>
      <c r="WR288" s="79" t="n"/>
      <c r="WS288" s="79" t="n"/>
      <c r="WT288" s="79" t="n"/>
      <c r="WU288" s="79" t="n"/>
      <c r="WV288" s="79" t="n"/>
      <c r="WW288" s="79" t="n"/>
      <c r="WX288" s="79" t="n"/>
      <c r="WY288" s="79" t="n"/>
      <c r="WZ288" s="79" t="n"/>
      <c r="XA288" s="79" t="n"/>
      <c r="XB288" s="79" t="n"/>
      <c r="XC288" s="79" t="n"/>
      <c r="XD288" s="79" t="n"/>
      <c r="XE288" s="79" t="n"/>
      <c r="XF288" s="79" t="n"/>
      <c r="XG288" s="79" t="n"/>
      <c r="XH288" s="79" t="n"/>
      <c r="XI288" s="79" t="n"/>
      <c r="XJ288" s="79" t="n"/>
      <c r="XK288" s="79" t="n"/>
      <c r="XL288" s="79" t="n"/>
      <c r="XM288" s="79" t="n"/>
      <c r="XN288" s="79" t="n"/>
      <c r="XO288" s="79" t="n"/>
      <c r="XP288" s="79" t="n"/>
      <c r="XQ288" s="79" t="n"/>
      <c r="XR288" s="79" t="n"/>
      <c r="XS288" s="79" t="n"/>
      <c r="XV288" s="78" t="n">
        <v>6</v>
      </c>
      <c r="XW288" s="79" t="n"/>
      <c r="XX288" s="79" t="n"/>
      <c r="XY288" s="79" t="n"/>
      <c r="XZ288" s="79" t="n"/>
      <c r="YA288" s="79" t="n"/>
      <c r="YB288" s="79" t="n"/>
      <c r="YC288" s="79" t="n"/>
      <c r="YD288" s="79" t="n"/>
      <c r="YE288" s="79" t="n"/>
      <c r="YF288" s="79" t="n"/>
      <c r="YG288" s="79" t="n"/>
      <c r="YH288" s="79" t="n"/>
      <c r="YI288" s="79" t="n"/>
      <c r="YJ288" s="79" t="n"/>
      <c r="YK288" s="79" t="n"/>
      <c r="YL288" s="79" t="n"/>
      <c r="YM288" s="79" t="n"/>
      <c r="YN288" s="79" t="n"/>
      <c r="YO288" s="79" t="n"/>
      <c r="YP288" s="79" t="n"/>
      <c r="YQ288" s="79" t="n"/>
      <c r="YR288" s="79" t="n"/>
      <c r="YS288" s="79" t="n"/>
      <c r="YT288" s="79" t="n"/>
      <c r="YU288" s="79" t="n"/>
      <c r="YV288" s="79" t="n"/>
      <c r="YW288" s="79" t="n"/>
      <c r="YX288" s="79" t="n"/>
      <c r="YY288" s="79" t="n"/>
      <c r="YZ288" s="79" t="n"/>
      <c r="ZA288" s="79" t="n"/>
      <c r="ZB288" s="79" t="n"/>
      <c r="ZC288" s="79" t="n"/>
      <c r="ZD288" s="79" t="n"/>
      <c r="ZE288" s="79" t="n"/>
      <c r="ZF288" s="79" t="n"/>
      <c r="ZG288" s="79" t="n"/>
      <c r="ZH288" s="79" t="n"/>
      <c r="ZI288" s="79" t="n"/>
      <c r="ZJ288" s="79" t="n"/>
      <c r="ZM288" s="78" t="n">
        <v>6</v>
      </c>
      <c r="ZN288" s="79" t="n"/>
      <c r="ZO288" s="79" t="n"/>
      <c r="ZP288" s="79" t="n"/>
      <c r="ZQ288" s="79" t="n"/>
      <c r="ZR288" s="79" t="n"/>
      <c r="ZS288" s="79" t="n"/>
      <c r="ZT288" s="79" t="n"/>
      <c r="ZU288" s="79" t="n"/>
      <c r="ZV288" s="79" t="n"/>
      <c r="ZW288" s="79" t="n"/>
      <c r="ZX288" s="79" t="n"/>
      <c r="ZY288" s="79" t="n"/>
      <c r="ZZ288" s="79" t="n"/>
      <c r="AAA288" s="79" t="n"/>
      <c r="AAB288" s="79" t="n"/>
      <c r="AAC288" s="79" t="n"/>
      <c r="AAD288" s="79" t="n"/>
      <c r="AAE288" s="79" t="n"/>
      <c r="AAF288" s="79" t="n"/>
      <c r="AAG288" s="79" t="n"/>
      <c r="AAH288" s="79" t="n"/>
      <c r="AAI288" s="79" t="n"/>
      <c r="AAJ288" s="79" t="n"/>
      <c r="AAK288" s="79" t="n"/>
      <c r="AAL288" s="79" t="n"/>
      <c r="AAM288" s="79" t="n"/>
      <c r="AAN288" s="79" t="n"/>
      <c r="AAO288" s="79" t="n"/>
      <c r="AAP288" s="79" t="n"/>
      <c r="AAQ288" s="79" t="n"/>
      <c r="AAR288" s="79" t="n"/>
      <c r="AAS288" s="79" t="n"/>
      <c r="AAT288" s="79" t="n"/>
      <c r="AAU288" s="79" t="n"/>
      <c r="AAV288" s="79" t="n"/>
      <c r="AAW288" s="79" t="n"/>
      <c r="AAX288" s="79" t="n"/>
      <c r="AAY288" s="79" t="n"/>
      <c r="AAZ288" s="79" t="n"/>
      <c r="ABA288" s="79" t="n"/>
      <c r="ABD288" s="78" t="n">
        <v>6</v>
      </c>
      <c r="ABE288" s="79" t="n"/>
      <c r="ABF288" s="79" t="n"/>
      <c r="ABG288" s="79" t="n"/>
      <c r="ABH288" s="79" t="n"/>
      <c r="ABI288" s="79" t="n"/>
      <c r="ABJ288" s="79" t="n"/>
      <c r="ABK288" s="79" t="n"/>
      <c r="ABL288" s="79" t="n"/>
      <c r="ABM288" s="79" t="n"/>
      <c r="ABN288" s="79" t="n"/>
      <c r="ABO288" s="79" t="n"/>
      <c r="ABP288" s="79" t="n"/>
      <c r="ABQ288" s="79" t="n"/>
      <c r="ABR288" s="79" t="n"/>
      <c r="ABS288" s="79" t="n"/>
      <c r="ABT288" s="79" t="n"/>
      <c r="ABU288" s="79" t="n"/>
      <c r="ABV288" s="79" t="n"/>
      <c r="ABW288" s="79" t="n"/>
      <c r="ABX288" s="79" t="n"/>
      <c r="ABY288" s="79" t="n"/>
      <c r="ABZ288" s="79" t="n"/>
      <c r="ACA288" s="79" t="n"/>
      <c r="ACB288" s="79" t="n"/>
      <c r="ACC288" s="79" t="n"/>
      <c r="ACD288" s="79" t="n"/>
      <c r="ACE288" s="79" t="n"/>
      <c r="ACF288" s="79" t="n"/>
      <c r="ACG288" s="79" t="n"/>
      <c r="ACH288" s="79" t="n"/>
      <c r="ACI288" s="79" t="n"/>
      <c r="ACJ288" s="79" t="n"/>
      <c r="ACK288" s="79" t="n"/>
      <c r="ACL288" s="79" t="n"/>
      <c r="ACM288" s="79" t="n"/>
      <c r="ACN288" s="79" t="n"/>
      <c r="ACO288" s="79" t="n"/>
      <c r="ACP288" s="79" t="n"/>
      <c r="ACQ288" s="79" t="n"/>
      <c r="ACR288" s="79" t="n"/>
      <c r="ACU288" s="78" t="n">
        <v>6</v>
      </c>
      <c r="ACV288" s="79" t="n"/>
      <c r="ACW288" s="79" t="n"/>
      <c r="ACX288" s="79" t="n"/>
      <c r="ACY288" s="79" t="n"/>
      <c r="ACZ288" s="79" t="n"/>
      <c r="ADA288" s="79" t="n"/>
      <c r="ADB288" s="79" t="n"/>
      <c r="ADC288" s="79" t="n"/>
      <c r="ADD288" s="79" t="n"/>
      <c r="ADE288" s="79" t="n"/>
      <c r="ADF288" s="79" t="n"/>
      <c r="ADG288" s="79" t="n"/>
      <c r="ADH288" s="79" t="n"/>
      <c r="ADI288" s="79" t="n"/>
      <c r="ADJ288" s="79" t="n"/>
      <c r="ADK288" s="79" t="n"/>
      <c r="ADL288" s="79" t="n"/>
      <c r="ADM288" s="79" t="n"/>
      <c r="ADN288" s="79" t="n"/>
      <c r="ADO288" s="79" t="n"/>
      <c r="ADP288" s="79" t="n"/>
      <c r="ADQ288" s="79" t="n"/>
      <c r="ADR288" s="79" t="n"/>
      <c r="ADS288" s="79" t="n"/>
      <c r="ADT288" s="79" t="n"/>
      <c r="ADU288" s="79" t="n"/>
      <c r="ADV288" s="79" t="n"/>
      <c r="ADW288" s="79" t="n"/>
      <c r="ADX288" s="79" t="n"/>
      <c r="ADY288" s="79" t="n"/>
      <c r="ADZ288" s="79" t="n"/>
      <c r="AEA288" s="79" t="n"/>
      <c r="AEB288" s="79" t="n"/>
      <c r="AEC288" s="79" t="n"/>
      <c r="AED288" s="79" t="n"/>
      <c r="AEE288" s="79" t="n"/>
      <c r="AEF288" s="79" t="n"/>
      <c r="AEG288" s="79" t="n"/>
      <c r="AEH288" s="79" t="n"/>
      <c r="AEI288" s="79" t="n"/>
      <c r="AEL288" s="78" t="n">
        <v>6</v>
      </c>
      <c r="AEM288" s="79" t="n"/>
      <c r="AEN288" s="79" t="n"/>
      <c r="AEO288" s="79" t="n"/>
      <c r="AEP288" s="79" t="n"/>
      <c r="AEQ288" s="79" t="n"/>
      <c r="AER288" s="79" t="n"/>
      <c r="AES288" s="79" t="n"/>
      <c r="AET288" s="79" t="n"/>
      <c r="AEU288" s="79" t="n"/>
      <c r="AEV288" s="79" t="n"/>
      <c r="AEW288" s="79" t="n"/>
      <c r="AEX288" s="79" t="n"/>
      <c r="AEY288" s="79" t="n"/>
      <c r="AEZ288" s="79" t="n"/>
      <c r="AFA288" s="79" t="n"/>
      <c r="AFB288" s="79" t="n"/>
      <c r="AFC288" s="79" t="n"/>
      <c r="AFD288" s="79" t="n"/>
      <c r="AFE288" s="79" t="n"/>
      <c r="AFF288" s="79" t="n"/>
      <c r="AFG288" s="79" t="n"/>
      <c r="AFH288" s="79" t="n"/>
      <c r="AFI288" s="79" t="n"/>
      <c r="AFJ288" s="79" t="n"/>
      <c r="AFK288" s="79" t="n"/>
      <c r="AFL288" s="79" t="n"/>
      <c r="AFM288" s="79" t="n"/>
      <c r="AFN288" s="79" t="n"/>
      <c r="AFO288" s="79" t="n"/>
      <c r="AFP288" s="79" t="n"/>
      <c r="AFQ288" s="79" t="n"/>
      <c r="AFR288" s="79" t="n"/>
      <c r="AFS288" s="79" t="n"/>
      <c r="AFT288" s="79" t="n"/>
      <c r="AFU288" s="79" t="n"/>
      <c r="AFV288" s="79" t="n"/>
      <c r="AFW288" s="79" t="n"/>
      <c r="AFX288" s="79" t="n"/>
      <c r="AFY288" s="79" t="n"/>
      <c r="AFZ288" s="79" t="n"/>
    </row>
    <row r="289">
      <c r="A289" s="78" t="n">
        <v>7</v>
      </c>
      <c r="B289" s="79" t="n"/>
      <c r="C289" s="79" t="n"/>
      <c r="D289" s="79" t="n"/>
      <c r="E289" s="79" t="n"/>
      <c r="F289" s="79" t="n"/>
      <c r="G289" s="79" t="n"/>
      <c r="H289" s="79" t="n"/>
      <c r="I289" s="79" t="n"/>
      <c r="J289" s="79" t="n"/>
      <c r="K289" s="79" t="n"/>
      <c r="L289" s="79" t="n"/>
      <c r="M289" s="79" t="n"/>
      <c r="N289" s="79" t="n"/>
      <c r="O289" s="79" t="n"/>
      <c r="P289" s="79" t="n"/>
      <c r="Q289" s="79" t="n"/>
      <c r="R289" s="79" t="n"/>
      <c r="S289" s="79" t="n"/>
      <c r="T289" s="79" t="n"/>
      <c r="U289" s="79" t="n"/>
      <c r="V289" s="79" t="n"/>
      <c r="W289" s="79" t="n"/>
      <c r="X289" s="79" t="n"/>
      <c r="Y289" s="79" t="n"/>
      <c r="Z289" s="79" t="n"/>
      <c r="AA289" s="79" t="n"/>
      <c r="AB289" s="79" t="n"/>
      <c r="AC289" s="79" t="n"/>
      <c r="AD289" s="79" t="n"/>
      <c r="AE289" s="79" t="n"/>
      <c r="AF289" s="79" t="n"/>
      <c r="AG289" s="79" t="n"/>
      <c r="AH289" s="79" t="n"/>
      <c r="AI289" s="79" t="n"/>
      <c r="AJ289" s="79" t="n"/>
      <c r="AK289" s="79" t="n"/>
      <c r="AL289" s="79" t="n"/>
      <c r="AM289" s="79" t="n"/>
      <c r="AN289" s="79" t="n"/>
      <c r="AO289" s="79" t="n"/>
      <c r="AR289" s="78" t="n">
        <v>7</v>
      </c>
      <c r="AS289" s="79" t="n"/>
      <c r="AT289" s="79" t="n"/>
      <c r="AU289" s="79" t="n"/>
      <c r="AV289" s="79" t="n"/>
      <c r="AW289" s="79" t="n"/>
      <c r="AX289" s="79" t="n"/>
      <c r="AY289" s="79" t="n"/>
      <c r="AZ289" s="79" t="n"/>
      <c r="BA289" s="79" t="n"/>
      <c r="BB289" s="79" t="n"/>
      <c r="BC289" s="79" t="n"/>
      <c r="BD289" s="79" t="n"/>
      <c r="BE289" s="79" t="n"/>
      <c r="BF289" s="79" t="n"/>
      <c r="BG289" s="79" t="n"/>
      <c r="BH289" s="79" t="n"/>
      <c r="BI289" s="79" t="n"/>
      <c r="BJ289" s="79" t="n"/>
      <c r="BK289" s="79" t="n"/>
      <c r="BL289" s="79" t="n"/>
      <c r="BM289" s="79" t="n"/>
      <c r="BN289" s="79" t="n"/>
      <c r="BO289" s="79" t="n"/>
      <c r="BP289" s="79" t="n"/>
      <c r="BQ289" s="79" t="n"/>
      <c r="BR289" s="79" t="n"/>
      <c r="BS289" s="79" t="n"/>
      <c r="BT289" s="79" t="n"/>
      <c r="BU289" s="79" t="n"/>
      <c r="BV289" s="79" t="n"/>
      <c r="BW289" s="79" t="n"/>
      <c r="BX289" s="79" t="n"/>
      <c r="BY289" s="79" t="n"/>
      <c r="BZ289" s="79" t="n"/>
      <c r="CA289" s="79" t="n"/>
      <c r="CB289" s="79" t="n"/>
      <c r="CC289" s="79" t="n"/>
      <c r="CD289" s="79" t="n"/>
      <c r="CE289" s="79" t="n"/>
      <c r="CF289" s="79" t="n"/>
      <c r="CI289" s="78" t="n">
        <v>7</v>
      </c>
      <c r="CJ289" s="79" t="n"/>
      <c r="CK289" s="79" t="n"/>
      <c r="CL289" s="79" t="n"/>
      <c r="CM289" s="79" t="n"/>
      <c r="CN289" s="79" t="n"/>
      <c r="CO289" s="79" t="n"/>
      <c r="CP289" s="79" t="n"/>
      <c r="CQ289" s="79" t="n"/>
      <c r="CR289" s="79" t="n"/>
      <c r="CS289" s="79" t="n"/>
      <c r="CT289" s="79" t="n"/>
      <c r="CU289" s="79" t="n"/>
      <c r="CV289" s="79" t="n"/>
      <c r="CW289" s="79" t="n"/>
      <c r="CX289" s="79" t="n"/>
      <c r="CY289" s="79" t="n"/>
      <c r="CZ289" s="79" t="n"/>
      <c r="DA289" s="79" t="n"/>
      <c r="DB289" s="79" t="n"/>
      <c r="DC289" s="79" t="n"/>
      <c r="DD289" s="79" t="n"/>
      <c r="DE289" s="79" t="n"/>
      <c r="DF289" s="79" t="n"/>
      <c r="DG289" s="79" t="n"/>
      <c r="DH289" s="79" t="n"/>
      <c r="DI289" s="79" t="n"/>
      <c r="DJ289" s="79" t="n"/>
      <c r="DK289" s="79" t="n"/>
      <c r="DL289" s="79" t="n"/>
      <c r="DM289" s="79" t="n"/>
      <c r="DN289" s="79" t="n"/>
      <c r="DO289" s="79" t="n"/>
      <c r="DP289" s="79" t="n"/>
      <c r="DQ289" s="79" t="n"/>
      <c r="DR289" s="79" t="n"/>
      <c r="DS289" s="79" t="n"/>
      <c r="DT289" s="79" t="n"/>
      <c r="DU289" s="79" t="n"/>
      <c r="DV289" s="79" t="n"/>
      <c r="DW289" s="79" t="n"/>
      <c r="DZ289" s="78" t="n">
        <v>7</v>
      </c>
      <c r="EA289" s="79" t="n"/>
      <c r="EB289" s="79" t="n"/>
      <c r="EC289" s="79" t="n"/>
      <c r="ED289" s="79" t="n"/>
      <c r="EE289" s="79" t="n"/>
      <c r="EF289" s="79" t="n"/>
      <c r="EG289" s="79" t="n"/>
      <c r="EH289" s="79" t="n"/>
      <c r="EI289" s="79" t="n"/>
      <c r="EJ289" s="79" t="n"/>
      <c r="EK289" s="79" t="n"/>
      <c r="EL289" s="79" t="n"/>
      <c r="EM289" s="79" t="n"/>
      <c r="EN289" s="79" t="n"/>
      <c r="EO289" s="79" t="n"/>
      <c r="EP289" s="79" t="n"/>
      <c r="EQ289" s="79" t="n"/>
      <c r="ER289" s="79" t="n"/>
      <c r="ES289" s="79" t="n"/>
      <c r="ET289" s="79" t="n"/>
      <c r="EU289" s="79" t="n"/>
      <c r="EV289" s="79" t="n"/>
      <c r="EW289" s="79" t="n"/>
      <c r="EX289" s="79" t="n"/>
      <c r="EY289" s="79" t="n"/>
      <c r="EZ289" s="79" t="n"/>
      <c r="FA289" s="79" t="n"/>
      <c r="FB289" s="79" t="n"/>
      <c r="FC289" s="79" t="n"/>
      <c r="FD289" s="79" t="n"/>
      <c r="FE289" s="79" t="n"/>
      <c r="FF289" s="79" t="n"/>
      <c r="FG289" s="79" t="n"/>
      <c r="FH289" s="79" t="n"/>
      <c r="FI289" s="79" t="n"/>
      <c r="FJ289" s="79" t="n"/>
      <c r="FK289" s="79" t="n"/>
      <c r="FL289" s="79" t="n"/>
      <c r="FM289" s="79" t="n"/>
      <c r="FN289" s="79" t="n"/>
      <c r="FQ289" s="78" t="n">
        <v>7</v>
      </c>
      <c r="FR289" s="79" t="n"/>
      <c r="FS289" s="79" t="n"/>
      <c r="FT289" s="79" t="n"/>
      <c r="FU289" s="79" t="n"/>
      <c r="FV289" s="79" t="n"/>
      <c r="FW289" s="79" t="n"/>
      <c r="FX289" s="79" t="n"/>
      <c r="FY289" s="79" t="n"/>
      <c r="FZ289" s="79" t="n"/>
      <c r="GA289" s="79" t="n"/>
      <c r="GB289" s="79" t="n"/>
      <c r="GC289" s="79" t="n"/>
      <c r="GD289" s="79" t="n"/>
      <c r="GE289" s="79" t="n"/>
      <c r="GF289" s="79" t="n"/>
      <c r="GG289" s="79" t="n"/>
      <c r="GH289" s="79" t="n"/>
      <c r="GI289" s="79" t="n"/>
      <c r="GJ289" s="79" t="n"/>
      <c r="GK289" s="79" t="n"/>
      <c r="GL289" s="79" t="n"/>
      <c r="GM289" s="79" t="n"/>
      <c r="GN289" s="79" t="n"/>
      <c r="GO289" s="79" t="n"/>
      <c r="GP289" s="79" t="n"/>
      <c r="GQ289" s="79" t="n"/>
      <c r="GR289" s="79" t="n"/>
      <c r="GS289" s="79" t="n"/>
      <c r="GT289" s="79" t="n"/>
      <c r="GU289" s="79" t="n"/>
      <c r="GV289" s="79" t="n"/>
      <c r="GW289" s="79" t="n"/>
      <c r="GX289" s="79" t="n"/>
      <c r="GY289" s="79" t="n"/>
      <c r="GZ289" s="79" t="n"/>
      <c r="HA289" s="79" t="n"/>
      <c r="HB289" s="79" t="n"/>
      <c r="HC289" s="79" t="n"/>
      <c r="HD289" s="79" t="n"/>
      <c r="HE289" s="79" t="n"/>
      <c r="HH289" s="78" t="n">
        <v>7</v>
      </c>
      <c r="HI289" s="79" t="n"/>
      <c r="HJ289" s="79" t="n"/>
      <c r="HK289" s="79" t="n"/>
      <c r="HL289" s="79" t="n"/>
      <c r="HM289" s="79" t="n"/>
      <c r="HN289" s="79" t="n"/>
      <c r="HO289" s="79" t="n"/>
      <c r="HP289" s="79" t="n"/>
      <c r="HQ289" s="79" t="n"/>
      <c r="HR289" s="79" t="n"/>
      <c r="HS289" s="79" t="n"/>
      <c r="HT289" s="79" t="n"/>
      <c r="HU289" s="79" t="n"/>
      <c r="HV289" s="79" t="n"/>
      <c r="HW289" s="79" t="n"/>
      <c r="HX289" s="79" t="n"/>
      <c r="HY289" s="79" t="n"/>
      <c r="HZ289" s="79" t="n"/>
      <c r="IA289" s="79" t="n"/>
      <c r="IB289" s="79" t="n"/>
      <c r="IC289" s="79" t="n"/>
      <c r="ID289" s="79" t="n"/>
      <c r="IE289" s="79" t="n"/>
      <c r="IF289" s="79" t="n"/>
      <c r="IG289" s="79" t="n"/>
      <c r="IH289" s="79" t="n"/>
      <c r="II289" s="79" t="n"/>
      <c r="IJ289" s="79" t="n"/>
      <c r="IK289" s="79" t="n"/>
      <c r="IL289" s="79" t="n"/>
      <c r="IM289" s="79" t="n"/>
      <c r="IN289" s="79" t="n"/>
      <c r="IO289" s="79" t="n"/>
      <c r="IP289" s="79" t="n"/>
      <c r="IQ289" s="79" t="n"/>
      <c r="IR289" s="79" t="n"/>
      <c r="IS289" s="79" t="n"/>
      <c r="IT289" s="79" t="n"/>
      <c r="IU289" s="79" t="n"/>
      <c r="IV289" s="79" t="n"/>
      <c r="IY289" s="78" t="n">
        <v>7</v>
      </c>
      <c r="IZ289" s="79" t="n"/>
      <c r="JA289" s="79" t="n"/>
      <c r="JB289" s="79" t="n"/>
      <c r="JC289" s="79" t="n"/>
      <c r="JD289" s="79" t="n"/>
      <c r="JE289" s="79" t="n"/>
      <c r="JF289" s="79" t="n"/>
      <c r="JG289" s="79" t="n"/>
      <c r="JH289" s="79" t="n"/>
      <c r="JI289" s="79" t="n"/>
      <c r="JJ289" s="79" t="n"/>
      <c r="JK289" s="79" t="n"/>
      <c r="JL289" s="79" t="n"/>
      <c r="JM289" s="79" t="n"/>
      <c r="JN289" s="79" t="n"/>
      <c r="JO289" s="79" t="n"/>
      <c r="JP289" s="79" t="n"/>
      <c r="JQ289" s="79" t="n"/>
      <c r="JR289" s="79" t="n"/>
      <c r="JS289" s="79" t="n"/>
      <c r="JT289" s="79" t="n"/>
      <c r="JU289" s="79" t="n"/>
      <c r="JV289" s="79" t="n"/>
      <c r="JW289" s="79" t="n"/>
      <c r="JX289" s="79" t="n"/>
      <c r="JY289" s="79" t="n"/>
      <c r="JZ289" s="79" t="n"/>
      <c r="KA289" s="79" t="n"/>
      <c r="KB289" s="79" t="n"/>
      <c r="KC289" s="79" t="n"/>
      <c r="KD289" s="79" t="n"/>
      <c r="KE289" s="79" t="n"/>
      <c r="KF289" s="79" t="n"/>
      <c r="KG289" s="79" t="n"/>
      <c r="KH289" s="79" t="n"/>
      <c r="KI289" s="79" t="n"/>
      <c r="KJ289" s="79" t="n"/>
      <c r="KK289" s="79" t="n"/>
      <c r="KL289" s="79" t="n"/>
      <c r="KM289" s="79" t="n"/>
      <c r="KP289" s="78" t="n">
        <v>7</v>
      </c>
      <c r="KQ289" s="79" t="n"/>
      <c r="KR289" s="79" t="n"/>
      <c r="KS289" s="79" t="n"/>
      <c r="KT289" s="79" t="n"/>
      <c r="KU289" s="79" t="n"/>
      <c r="KV289" s="79" t="n"/>
      <c r="KW289" s="79" t="n"/>
      <c r="KX289" s="79" t="n"/>
      <c r="KY289" s="79" t="n"/>
      <c r="KZ289" s="79" t="n"/>
      <c r="LA289" s="79" t="n"/>
      <c r="LB289" s="79" t="n"/>
      <c r="LC289" s="79" t="n"/>
      <c r="LD289" s="79" t="n"/>
      <c r="LE289" s="79" t="n"/>
      <c r="LF289" s="79" t="n"/>
      <c r="LG289" s="79" t="n"/>
      <c r="LH289" s="79" t="n"/>
      <c r="LI289" s="79" t="n"/>
      <c r="LJ289" s="79" t="n"/>
      <c r="LK289" s="79" t="n"/>
      <c r="LL289" s="79" t="n"/>
      <c r="LM289" s="79" t="n"/>
      <c r="LN289" s="79" t="n"/>
      <c r="LO289" s="79" t="n"/>
      <c r="LP289" s="79" t="n"/>
      <c r="LQ289" s="79" t="n"/>
      <c r="LR289" s="79" t="n"/>
      <c r="LS289" s="79" t="n"/>
      <c r="LT289" s="79" t="n"/>
      <c r="LU289" s="79" t="n"/>
      <c r="LV289" s="79" t="n"/>
      <c r="LW289" s="79" t="n"/>
      <c r="LX289" s="79" t="n"/>
      <c r="LY289" s="79" t="n"/>
      <c r="LZ289" s="79" t="n"/>
      <c r="MA289" s="79" t="n"/>
      <c r="MB289" s="79" t="n"/>
      <c r="MC289" s="79" t="n"/>
      <c r="MD289" s="79" t="n"/>
      <c r="MG289" s="78" t="n">
        <v>7</v>
      </c>
      <c r="MH289" s="79" t="n"/>
      <c r="MI289" s="79" t="n"/>
      <c r="MJ289" s="79" t="n"/>
      <c r="MK289" s="79" t="n"/>
      <c r="ML289" s="79" t="n"/>
      <c r="MM289" s="79" t="n"/>
      <c r="MN289" s="79" t="n"/>
      <c r="MO289" s="79" t="n"/>
      <c r="MP289" s="79" t="n"/>
      <c r="MQ289" s="79" t="n"/>
      <c r="MR289" s="79" t="n"/>
      <c r="MS289" s="79" t="n"/>
      <c r="MT289" s="79" t="n"/>
      <c r="MU289" s="79" t="n"/>
      <c r="MV289" s="79" t="n"/>
      <c r="MW289" s="79" t="n"/>
      <c r="MX289" s="79" t="n"/>
      <c r="MY289" s="79" t="n"/>
      <c r="MZ289" s="79" t="n"/>
      <c r="NA289" s="79" t="n"/>
      <c r="NB289" s="79" t="n"/>
      <c r="NC289" s="79" t="n"/>
      <c r="ND289" s="79" t="n"/>
      <c r="NE289" s="79" t="n"/>
      <c r="NF289" s="79" t="n"/>
      <c r="NG289" s="79" t="n"/>
      <c r="NH289" s="79" t="n"/>
      <c r="NI289" s="79" t="n"/>
      <c r="NJ289" s="79" t="n"/>
      <c r="NK289" s="79" t="n"/>
      <c r="NL289" s="79" t="n"/>
      <c r="NM289" s="79" t="n"/>
      <c r="NN289" s="79" t="n"/>
      <c r="NO289" s="79" t="n"/>
      <c r="NP289" s="79" t="n"/>
      <c r="NQ289" s="79" t="n"/>
      <c r="NR289" s="79" t="n"/>
      <c r="NS289" s="79" t="n"/>
      <c r="NT289" s="79" t="n"/>
      <c r="NU289" s="79" t="n"/>
      <c r="NX289" s="78" t="n">
        <v>7</v>
      </c>
      <c r="NY289" s="79" t="n"/>
      <c r="NZ289" s="79" t="n"/>
      <c r="OA289" s="79" t="n"/>
      <c r="OB289" s="79" t="n"/>
      <c r="OC289" s="79" t="n"/>
      <c r="OD289" s="79" t="n"/>
      <c r="OE289" s="79" t="n"/>
      <c r="OF289" s="79" t="n"/>
      <c r="OG289" s="79" t="n"/>
      <c r="OH289" s="79" t="n"/>
      <c r="OI289" s="79" t="n"/>
      <c r="OJ289" s="79" t="n"/>
      <c r="OK289" s="79" t="n"/>
      <c r="OL289" s="79" t="n"/>
      <c r="OM289" s="79" t="n"/>
      <c r="ON289" s="79" t="n"/>
      <c r="OO289" s="79" t="n"/>
      <c r="OP289" s="79" t="n"/>
      <c r="OQ289" s="79" t="n"/>
      <c r="OR289" s="79" t="n"/>
      <c r="OS289" s="79" t="n"/>
      <c r="OT289" s="79" t="n"/>
      <c r="OU289" s="79" t="n"/>
      <c r="OV289" s="79" t="n"/>
      <c r="OW289" s="79" t="n"/>
      <c r="OX289" s="79" t="n"/>
      <c r="OY289" s="79" t="n"/>
      <c r="OZ289" s="79" t="n"/>
      <c r="PA289" s="79" t="n"/>
      <c r="PB289" s="79" t="n"/>
      <c r="PC289" s="79" t="n"/>
      <c r="PD289" s="79" t="n"/>
      <c r="PE289" s="79" t="n"/>
      <c r="PF289" s="79" t="n"/>
      <c r="PG289" s="79" t="n"/>
      <c r="PH289" s="79" t="n"/>
      <c r="PI289" s="79" t="n"/>
      <c r="PJ289" s="79" t="n"/>
      <c r="PK289" s="79" t="n"/>
      <c r="PL289" s="79" t="n"/>
      <c r="PO289" s="78" t="n">
        <v>7</v>
      </c>
      <c r="PP289" s="79" t="n"/>
      <c r="PQ289" s="79" t="n"/>
      <c r="PR289" s="79" t="n"/>
      <c r="PS289" s="79" t="n"/>
      <c r="PT289" s="79" t="n"/>
      <c r="PU289" s="79" t="n"/>
      <c r="PV289" s="79" t="n"/>
      <c r="PW289" s="79" t="n"/>
      <c r="PX289" s="79" t="n"/>
      <c r="PY289" s="79" t="n"/>
      <c r="PZ289" s="79" t="n"/>
      <c r="QA289" s="79" t="n"/>
      <c r="QB289" s="79" t="n"/>
      <c r="QC289" s="79" t="n"/>
      <c r="QD289" s="79" t="n"/>
      <c r="QE289" s="79" t="n"/>
      <c r="QF289" s="79" t="n"/>
      <c r="QG289" s="79" t="n"/>
      <c r="QH289" s="79" t="n"/>
      <c r="QI289" s="79" t="n"/>
      <c r="QJ289" s="79" t="n"/>
      <c r="QK289" s="79" t="n"/>
      <c r="QL289" s="79" t="n"/>
      <c r="QM289" s="79" t="n"/>
      <c r="QN289" s="79" t="n"/>
      <c r="QO289" s="79" t="n"/>
      <c r="QP289" s="79" t="n"/>
      <c r="QQ289" s="79" t="n"/>
      <c r="QR289" s="79" t="n"/>
      <c r="QS289" s="79" t="n"/>
      <c r="QT289" s="79" t="n"/>
      <c r="QU289" s="79" t="n"/>
      <c r="QV289" s="79" t="n"/>
      <c r="QW289" s="79" t="n"/>
      <c r="QX289" s="79" t="n"/>
      <c r="QY289" s="79" t="n"/>
      <c r="QZ289" s="79" t="n"/>
      <c r="RA289" s="79" t="n"/>
      <c r="RB289" s="79" t="n"/>
      <c r="RC289" s="79" t="n"/>
      <c r="RF289" s="78" t="n">
        <v>7</v>
      </c>
      <c r="RG289" s="79" t="n"/>
      <c r="RH289" s="79" t="n"/>
      <c r="RI289" s="79" t="n"/>
      <c r="RJ289" s="79" t="n"/>
      <c r="RK289" s="79" t="n"/>
      <c r="RL289" s="79" t="n"/>
      <c r="RM289" s="79" t="n"/>
      <c r="RN289" s="79" t="n"/>
      <c r="RO289" s="79" t="n"/>
      <c r="RP289" s="79" t="n"/>
      <c r="RQ289" s="79" t="n"/>
      <c r="RR289" s="79" t="n"/>
      <c r="RS289" s="79" t="n"/>
      <c r="RT289" s="79" t="n"/>
      <c r="RU289" s="79" t="n"/>
      <c r="RV289" s="79" t="n"/>
      <c r="RW289" s="79" t="n"/>
      <c r="RX289" s="79" t="n"/>
      <c r="RY289" s="79" t="n"/>
      <c r="RZ289" s="79" t="n"/>
      <c r="SA289" s="79" t="n"/>
      <c r="SB289" s="79" t="n"/>
      <c r="SC289" s="79" t="n"/>
      <c r="SD289" s="79" t="n"/>
      <c r="SE289" s="79" t="n"/>
      <c r="SF289" s="79" t="n"/>
      <c r="SG289" s="79" t="n"/>
      <c r="SH289" s="79" t="n"/>
      <c r="SI289" s="79" t="n"/>
      <c r="SJ289" s="79" t="n"/>
      <c r="SK289" s="79" t="n"/>
      <c r="SL289" s="79" t="n"/>
      <c r="SM289" s="79" t="n"/>
      <c r="SN289" s="79" t="n"/>
      <c r="SO289" s="79" t="n"/>
      <c r="SP289" s="79" t="n"/>
      <c r="SQ289" s="79" t="n"/>
      <c r="SR289" s="79" t="n"/>
      <c r="SS289" s="79" t="n"/>
      <c r="ST289" s="79" t="n"/>
      <c r="SW289" s="78" t="n">
        <v>7</v>
      </c>
      <c r="SX289" s="79" t="n"/>
      <c r="SY289" s="79" t="n"/>
      <c r="SZ289" s="79" t="n"/>
      <c r="TA289" s="79" t="n"/>
      <c r="TB289" s="79" t="n"/>
      <c r="TC289" s="79" t="n"/>
      <c r="TD289" s="79" t="n"/>
      <c r="TE289" s="79" t="n"/>
      <c r="TF289" s="79" t="n"/>
      <c r="TG289" s="79" t="n"/>
      <c r="TH289" s="79" t="n"/>
      <c r="TI289" s="79" t="n"/>
      <c r="TJ289" s="79" t="n"/>
      <c r="TK289" s="79" t="n"/>
      <c r="TL289" s="79" t="n"/>
      <c r="TM289" s="79" t="n"/>
      <c r="TN289" s="79" t="n"/>
      <c r="TO289" s="79" t="n"/>
      <c r="TP289" s="79" t="n"/>
      <c r="TQ289" s="79" t="n"/>
      <c r="TR289" s="79" t="n"/>
      <c r="TS289" s="79" t="n"/>
      <c r="TT289" s="79" t="n"/>
      <c r="TU289" s="79" t="n"/>
      <c r="TV289" s="79" t="n"/>
      <c r="TW289" s="79" t="n"/>
      <c r="TX289" s="79" t="n"/>
      <c r="TY289" s="79" t="n"/>
      <c r="TZ289" s="79" t="n"/>
      <c r="UA289" s="79" t="n"/>
      <c r="UB289" s="79" t="n"/>
      <c r="UC289" s="79" t="n"/>
      <c r="UD289" s="79" t="n"/>
      <c r="UE289" s="79" t="n"/>
      <c r="UF289" s="79" t="n"/>
      <c r="UG289" s="79" t="n"/>
      <c r="UH289" s="79" t="n"/>
      <c r="UI289" s="79" t="n"/>
      <c r="UJ289" s="79" t="n"/>
      <c r="UK289" s="79" t="n"/>
      <c r="UN289" s="78" t="n">
        <v>7</v>
      </c>
      <c r="UO289" s="79" t="n"/>
      <c r="UP289" s="79" t="n"/>
      <c r="UQ289" s="79" t="n"/>
      <c r="UR289" s="79" t="n"/>
      <c r="US289" s="79" t="n"/>
      <c r="UT289" s="79" t="n"/>
      <c r="UU289" s="79" t="n"/>
      <c r="UV289" s="79" t="n"/>
      <c r="UW289" s="79" t="n"/>
      <c r="UX289" s="79" t="n"/>
      <c r="UY289" s="79" t="n"/>
      <c r="UZ289" s="79" t="n"/>
      <c r="VA289" s="79" t="n"/>
      <c r="VB289" s="79" t="n"/>
      <c r="VC289" s="79" t="n"/>
      <c r="VD289" s="79" t="n"/>
      <c r="VE289" s="79" t="n"/>
      <c r="VF289" s="79" t="n"/>
      <c r="VG289" s="79" t="n"/>
      <c r="VH289" s="79" t="n"/>
      <c r="VI289" s="79" t="n"/>
      <c r="VJ289" s="79" t="n"/>
      <c r="VK289" s="79" t="n"/>
      <c r="VL289" s="79" t="n"/>
      <c r="VM289" s="79" t="n"/>
      <c r="VN289" s="79" t="n"/>
      <c r="VO289" s="79" t="n"/>
      <c r="VP289" s="79" t="n"/>
      <c r="VQ289" s="79" t="n"/>
      <c r="VR289" s="79" t="n"/>
      <c r="VS289" s="79" t="n"/>
      <c r="VT289" s="79" t="n"/>
      <c r="VU289" s="79" t="n"/>
      <c r="VV289" s="79" t="n"/>
      <c r="VW289" s="79" t="n"/>
      <c r="VX289" s="79" t="n"/>
      <c r="VY289" s="79" t="n"/>
      <c r="VZ289" s="79" t="n"/>
      <c r="WA289" s="79" t="n"/>
      <c r="WB289" s="79" t="n"/>
      <c r="WE289" s="78" t="n">
        <v>7</v>
      </c>
      <c r="WF289" s="79" t="n"/>
      <c r="WG289" s="79" t="n"/>
      <c r="WH289" s="79" t="n"/>
      <c r="WI289" s="79" t="n"/>
      <c r="WJ289" s="79" t="n"/>
      <c r="WK289" s="79" t="n"/>
      <c r="WL289" s="79" t="n"/>
      <c r="WM289" s="79" t="n"/>
      <c r="WN289" s="79" t="n"/>
      <c r="WO289" s="79" t="n"/>
      <c r="WP289" s="79" t="n"/>
      <c r="WQ289" s="79" t="n"/>
      <c r="WR289" s="79" t="n"/>
      <c r="WS289" s="79" t="n"/>
      <c r="WT289" s="79" t="n"/>
      <c r="WU289" s="79" t="n"/>
      <c r="WV289" s="79" t="n"/>
      <c r="WW289" s="79" t="n"/>
      <c r="WX289" s="79" t="n"/>
      <c r="WY289" s="79" t="n"/>
      <c r="WZ289" s="79" t="n"/>
      <c r="XA289" s="79" t="n"/>
      <c r="XB289" s="79" t="n"/>
      <c r="XC289" s="79" t="n"/>
      <c r="XD289" s="79" t="n"/>
      <c r="XE289" s="79" t="n"/>
      <c r="XF289" s="79" t="n"/>
      <c r="XG289" s="79" t="n"/>
      <c r="XH289" s="79" t="n"/>
      <c r="XI289" s="79" t="n"/>
      <c r="XJ289" s="79" t="n"/>
      <c r="XK289" s="79" t="n"/>
      <c r="XL289" s="79" t="n"/>
      <c r="XM289" s="79" t="n"/>
      <c r="XN289" s="79" t="n"/>
      <c r="XO289" s="79" t="n"/>
      <c r="XP289" s="79" t="n"/>
      <c r="XQ289" s="79" t="n"/>
      <c r="XR289" s="79" t="n"/>
      <c r="XS289" s="79" t="n"/>
      <c r="XV289" s="78" t="n">
        <v>7</v>
      </c>
      <c r="XW289" s="79" t="n"/>
      <c r="XX289" s="79" t="n"/>
      <c r="XY289" s="79" t="n"/>
      <c r="XZ289" s="79" t="n"/>
      <c r="YA289" s="79" t="n"/>
      <c r="YB289" s="79" t="n"/>
      <c r="YC289" s="79" t="n"/>
      <c r="YD289" s="79" t="n"/>
      <c r="YE289" s="79" t="n"/>
      <c r="YF289" s="79" t="n"/>
      <c r="YG289" s="79" t="n"/>
      <c r="YH289" s="79" t="n"/>
      <c r="YI289" s="79" t="n"/>
      <c r="YJ289" s="79" t="n"/>
      <c r="YK289" s="79" t="n"/>
      <c r="YL289" s="79" t="n"/>
      <c r="YM289" s="79" t="n"/>
      <c r="YN289" s="79" t="n"/>
      <c r="YO289" s="79" t="n"/>
      <c r="YP289" s="79" t="n"/>
      <c r="YQ289" s="79" t="n"/>
      <c r="YR289" s="79" t="n"/>
      <c r="YS289" s="79" t="n"/>
      <c r="YT289" s="79" t="n"/>
      <c r="YU289" s="79" t="n"/>
      <c r="YV289" s="79" t="n"/>
      <c r="YW289" s="79" t="n"/>
      <c r="YX289" s="79" t="n"/>
      <c r="YY289" s="79" t="n"/>
      <c r="YZ289" s="79" t="n"/>
      <c r="ZA289" s="79" t="n"/>
      <c r="ZB289" s="79" t="n"/>
      <c r="ZC289" s="79" t="n"/>
      <c r="ZD289" s="79" t="n"/>
      <c r="ZE289" s="79" t="n"/>
      <c r="ZF289" s="79" t="n"/>
      <c r="ZG289" s="79" t="n"/>
      <c r="ZH289" s="79" t="n"/>
      <c r="ZI289" s="79" t="n"/>
      <c r="ZJ289" s="79" t="n"/>
      <c r="ZM289" s="78" t="n">
        <v>7</v>
      </c>
      <c r="ZN289" s="79" t="n"/>
      <c r="ZO289" s="79" t="n"/>
      <c r="ZP289" s="79" t="n"/>
      <c r="ZQ289" s="79" t="n"/>
      <c r="ZR289" s="79" t="n"/>
      <c r="ZS289" s="79" t="n"/>
      <c r="ZT289" s="79" t="n"/>
      <c r="ZU289" s="79" t="n"/>
      <c r="ZV289" s="79" t="n"/>
      <c r="ZW289" s="79" t="n"/>
      <c r="ZX289" s="79" t="n"/>
      <c r="ZY289" s="79" t="n"/>
      <c r="ZZ289" s="79" t="n"/>
      <c r="AAA289" s="79" t="n"/>
      <c r="AAB289" s="79" t="n"/>
      <c r="AAC289" s="79" t="n"/>
      <c r="AAD289" s="79" t="n"/>
      <c r="AAE289" s="79" t="n"/>
      <c r="AAF289" s="79" t="n"/>
      <c r="AAG289" s="79" t="n"/>
      <c r="AAH289" s="79" t="n"/>
      <c r="AAI289" s="79" t="n"/>
      <c r="AAJ289" s="79" t="n"/>
      <c r="AAK289" s="79" t="n"/>
      <c r="AAL289" s="79" t="n"/>
      <c r="AAM289" s="79" t="n"/>
      <c r="AAN289" s="79" t="n"/>
      <c r="AAO289" s="79" t="n"/>
      <c r="AAP289" s="79" t="n"/>
      <c r="AAQ289" s="79" t="n"/>
      <c r="AAR289" s="79" t="n"/>
      <c r="AAS289" s="79" t="n"/>
      <c r="AAT289" s="79" t="n"/>
      <c r="AAU289" s="79" t="n"/>
      <c r="AAV289" s="79" t="n"/>
      <c r="AAW289" s="79" t="n"/>
      <c r="AAX289" s="79" t="n"/>
      <c r="AAY289" s="79" t="n"/>
      <c r="AAZ289" s="79" t="n"/>
      <c r="ABA289" s="79" t="n"/>
      <c r="ABD289" s="78" t="n">
        <v>7</v>
      </c>
      <c r="ABE289" s="79" t="n"/>
      <c r="ABF289" s="79" t="n"/>
      <c r="ABG289" s="79" t="n"/>
      <c r="ABH289" s="79" t="n"/>
      <c r="ABI289" s="79" t="n"/>
      <c r="ABJ289" s="79" t="n"/>
      <c r="ABK289" s="79" t="n"/>
      <c r="ABL289" s="79" t="n"/>
      <c r="ABM289" s="79" t="n"/>
      <c r="ABN289" s="79" t="n"/>
      <c r="ABO289" s="79" t="n"/>
      <c r="ABP289" s="79" t="n"/>
      <c r="ABQ289" s="79" t="n"/>
      <c r="ABR289" s="79" t="n"/>
      <c r="ABS289" s="79" t="n"/>
      <c r="ABT289" s="79" t="n"/>
      <c r="ABU289" s="79" t="n"/>
      <c r="ABV289" s="79" t="n"/>
      <c r="ABW289" s="79" t="n"/>
      <c r="ABX289" s="79" t="n"/>
      <c r="ABY289" s="79" t="n"/>
      <c r="ABZ289" s="79" t="n"/>
      <c r="ACA289" s="79" t="n"/>
      <c r="ACB289" s="79" t="n"/>
      <c r="ACC289" s="79" t="n"/>
      <c r="ACD289" s="79" t="n"/>
      <c r="ACE289" s="79" t="n"/>
      <c r="ACF289" s="79" t="n"/>
      <c r="ACG289" s="79" t="n"/>
      <c r="ACH289" s="79" t="n"/>
      <c r="ACI289" s="79" t="n"/>
      <c r="ACJ289" s="79" t="n"/>
      <c r="ACK289" s="79" t="n"/>
      <c r="ACL289" s="79" t="n"/>
      <c r="ACM289" s="79" t="n"/>
      <c r="ACN289" s="79" t="n"/>
      <c r="ACO289" s="79" t="n"/>
      <c r="ACP289" s="79" t="n"/>
      <c r="ACQ289" s="79" t="n"/>
      <c r="ACR289" s="79" t="n"/>
      <c r="ACU289" s="78" t="n">
        <v>7</v>
      </c>
      <c r="ACV289" s="79" t="n"/>
      <c r="ACW289" s="79" t="n"/>
      <c r="ACX289" s="79" t="n"/>
      <c r="ACY289" s="79" t="n"/>
      <c r="ACZ289" s="79" t="n"/>
      <c r="ADA289" s="79" t="n"/>
      <c r="ADB289" s="79" t="n"/>
      <c r="ADC289" s="79" t="n"/>
      <c r="ADD289" s="79" t="n"/>
      <c r="ADE289" s="79" t="n"/>
      <c r="ADF289" s="79" t="n"/>
      <c r="ADG289" s="79" t="n"/>
      <c r="ADH289" s="79" t="n"/>
      <c r="ADI289" s="79" t="n"/>
      <c r="ADJ289" s="79" t="n"/>
      <c r="ADK289" s="79" t="n"/>
      <c r="ADL289" s="79" t="n"/>
      <c r="ADM289" s="79" t="n"/>
      <c r="ADN289" s="79" t="n"/>
      <c r="ADO289" s="79" t="n"/>
      <c r="ADP289" s="79" t="n"/>
      <c r="ADQ289" s="79" t="n"/>
      <c r="ADR289" s="79" t="n"/>
      <c r="ADS289" s="79" t="n"/>
      <c r="ADT289" s="79" t="n"/>
      <c r="ADU289" s="79" t="n"/>
      <c r="ADV289" s="79" t="n"/>
      <c r="ADW289" s="79" t="n"/>
      <c r="ADX289" s="79" t="n"/>
      <c r="ADY289" s="79" t="n"/>
      <c r="ADZ289" s="79" t="n"/>
      <c r="AEA289" s="79" t="n"/>
      <c r="AEB289" s="79" t="n"/>
      <c r="AEC289" s="79" t="n"/>
      <c r="AED289" s="79" t="n"/>
      <c r="AEE289" s="79" t="n"/>
      <c r="AEF289" s="79" t="n"/>
      <c r="AEG289" s="79" t="n"/>
      <c r="AEH289" s="79" t="n"/>
      <c r="AEI289" s="79" t="n"/>
      <c r="AEL289" s="78" t="n">
        <v>7</v>
      </c>
      <c r="AEM289" s="79" t="n"/>
      <c r="AEN289" s="79" t="n"/>
      <c r="AEO289" s="79" t="n"/>
      <c r="AEP289" s="79" t="n"/>
      <c r="AEQ289" s="79" t="n"/>
      <c r="AER289" s="79" t="n"/>
      <c r="AES289" s="79" t="n"/>
      <c r="AET289" s="79" t="n"/>
      <c r="AEU289" s="79" t="n"/>
      <c r="AEV289" s="79" t="n"/>
      <c r="AEW289" s="79" t="n"/>
      <c r="AEX289" s="79" t="n"/>
      <c r="AEY289" s="79" t="n"/>
      <c r="AEZ289" s="79" t="n"/>
      <c r="AFA289" s="79" t="n"/>
      <c r="AFB289" s="79" t="n"/>
      <c r="AFC289" s="79" t="n"/>
      <c r="AFD289" s="79" t="n"/>
      <c r="AFE289" s="79" t="n"/>
      <c r="AFF289" s="79" t="n"/>
      <c r="AFG289" s="79" t="n"/>
      <c r="AFH289" s="79" t="n"/>
      <c r="AFI289" s="79" t="n"/>
      <c r="AFJ289" s="79" t="n"/>
      <c r="AFK289" s="79" t="n"/>
      <c r="AFL289" s="79" t="n"/>
      <c r="AFM289" s="79" t="n"/>
      <c r="AFN289" s="79" t="n"/>
      <c r="AFO289" s="79" t="n"/>
      <c r="AFP289" s="79" t="n"/>
      <c r="AFQ289" s="79" t="n"/>
      <c r="AFR289" s="79" t="n"/>
      <c r="AFS289" s="79" t="n"/>
      <c r="AFT289" s="79" t="n"/>
      <c r="AFU289" s="79" t="n"/>
      <c r="AFV289" s="79" t="n"/>
      <c r="AFW289" s="79" t="n"/>
      <c r="AFX289" s="79" t="n"/>
      <c r="AFY289" s="79" t="n"/>
      <c r="AFZ289" s="79" t="n"/>
    </row>
    <row r="290">
      <c r="A290" s="78" t="n">
        <v>8</v>
      </c>
      <c r="B290" s="79" t="n"/>
      <c r="C290" s="79" t="n"/>
      <c r="D290" s="79" t="n"/>
      <c r="E290" s="79" t="n"/>
      <c r="F290" s="79" t="n"/>
      <c r="G290" s="79" t="n"/>
      <c r="H290" s="79" t="n"/>
      <c r="I290" s="79" t="n"/>
      <c r="J290" s="79" t="n"/>
      <c r="K290" s="79" t="n"/>
      <c r="L290" s="79" t="n"/>
      <c r="M290" s="79" t="n"/>
      <c r="N290" s="79" t="n"/>
      <c r="O290" s="79" t="n"/>
      <c r="P290" s="79" t="n"/>
      <c r="Q290" s="79" t="n"/>
      <c r="R290" s="79" t="n"/>
      <c r="S290" s="79" t="n"/>
      <c r="T290" s="79" t="n"/>
      <c r="U290" s="79" t="n"/>
      <c r="V290" s="79" t="n"/>
      <c r="W290" s="79" t="n"/>
      <c r="X290" s="79" t="n"/>
      <c r="Y290" s="79" t="n"/>
      <c r="Z290" s="79" t="n"/>
      <c r="AA290" s="79" t="n"/>
      <c r="AB290" s="79" t="n"/>
      <c r="AC290" s="79" t="n"/>
      <c r="AD290" s="79" t="n"/>
      <c r="AE290" s="79" t="n"/>
      <c r="AF290" s="79" t="n"/>
      <c r="AG290" s="79" t="n"/>
      <c r="AH290" s="79" t="n"/>
      <c r="AI290" s="79" t="n"/>
      <c r="AJ290" s="79" t="n"/>
      <c r="AK290" s="79" t="n"/>
      <c r="AL290" s="79" t="n"/>
      <c r="AM290" s="79" t="n"/>
      <c r="AN290" s="79" t="n"/>
      <c r="AO290" s="79" t="n"/>
      <c r="AR290" s="78" t="n">
        <v>8</v>
      </c>
      <c r="AS290" s="79" t="n"/>
      <c r="AT290" s="79" t="n"/>
      <c r="AU290" s="79" t="n"/>
      <c r="AV290" s="79" t="n"/>
      <c r="AW290" s="79" t="n"/>
      <c r="AX290" s="79" t="n"/>
      <c r="AY290" s="79" t="n"/>
      <c r="AZ290" s="79" t="n"/>
      <c r="BA290" s="79" t="n"/>
      <c r="BB290" s="79" t="n"/>
      <c r="BC290" s="79" t="n"/>
      <c r="BD290" s="79" t="n"/>
      <c r="BE290" s="79" t="n"/>
      <c r="BF290" s="79" t="n"/>
      <c r="BG290" s="79" t="n"/>
      <c r="BH290" s="79" t="n"/>
      <c r="BI290" s="79" t="n"/>
      <c r="BJ290" s="79" t="n"/>
      <c r="BK290" s="79" t="n"/>
      <c r="BL290" s="79" t="n"/>
      <c r="BM290" s="79" t="n"/>
      <c r="BN290" s="79" t="n"/>
      <c r="BO290" s="79" t="n"/>
      <c r="BP290" s="79" t="n"/>
      <c r="BQ290" s="79" t="n"/>
      <c r="BR290" s="79" t="n"/>
      <c r="BS290" s="79" t="n"/>
      <c r="BT290" s="79" t="n"/>
      <c r="BU290" s="79" t="n"/>
      <c r="BV290" s="79" t="n"/>
      <c r="BW290" s="79" t="n"/>
      <c r="BX290" s="79" t="n"/>
      <c r="BY290" s="79" t="n"/>
      <c r="BZ290" s="79" t="n"/>
      <c r="CA290" s="79" t="n"/>
      <c r="CB290" s="79" t="n"/>
      <c r="CC290" s="79" t="n"/>
      <c r="CD290" s="79" t="n"/>
      <c r="CE290" s="79" t="n"/>
      <c r="CF290" s="79" t="n"/>
      <c r="CI290" s="78" t="n">
        <v>8</v>
      </c>
      <c r="CJ290" s="79" t="n"/>
      <c r="CK290" s="79" t="n"/>
      <c r="CL290" s="79" t="n"/>
      <c r="CM290" s="79" t="n"/>
      <c r="CN290" s="79" t="n"/>
      <c r="CO290" s="79" t="n"/>
      <c r="CP290" s="79" t="n"/>
      <c r="CQ290" s="79" t="n"/>
      <c r="CR290" s="79" t="n"/>
      <c r="CS290" s="79" t="n"/>
      <c r="CT290" s="79" t="n"/>
      <c r="CU290" s="79" t="n"/>
      <c r="CV290" s="79" t="n"/>
      <c r="CW290" s="79" t="n"/>
      <c r="CX290" s="79" t="n"/>
      <c r="CY290" s="79" t="n"/>
      <c r="CZ290" s="79" t="n"/>
      <c r="DA290" s="79" t="n"/>
      <c r="DB290" s="79" t="n"/>
      <c r="DC290" s="79" t="n"/>
      <c r="DD290" s="79" t="n"/>
      <c r="DE290" s="79" t="n"/>
      <c r="DF290" s="79" t="n"/>
      <c r="DG290" s="79" t="n"/>
      <c r="DH290" s="79" t="n"/>
      <c r="DI290" s="79" t="n"/>
      <c r="DJ290" s="79" t="n"/>
      <c r="DK290" s="79" t="n"/>
      <c r="DL290" s="79" t="n"/>
      <c r="DM290" s="79" t="n"/>
      <c r="DN290" s="79" t="n"/>
      <c r="DO290" s="79" t="n"/>
      <c r="DP290" s="79" t="n"/>
      <c r="DQ290" s="79" t="n"/>
      <c r="DR290" s="79" t="n"/>
      <c r="DS290" s="79" t="n"/>
      <c r="DT290" s="79" t="n"/>
      <c r="DU290" s="79" t="n"/>
      <c r="DV290" s="79" t="n"/>
      <c r="DW290" s="79" t="n"/>
      <c r="DZ290" s="78" t="n">
        <v>8</v>
      </c>
      <c r="EA290" s="79" t="n"/>
      <c r="EB290" s="79" t="n"/>
      <c r="EC290" s="79" t="n"/>
      <c r="ED290" s="79" t="n"/>
      <c r="EE290" s="79" t="n"/>
      <c r="EF290" s="79" t="n"/>
      <c r="EG290" s="79" t="n"/>
      <c r="EH290" s="79" t="n"/>
      <c r="EI290" s="79" t="n"/>
      <c r="EJ290" s="79" t="n"/>
      <c r="EK290" s="79" t="n"/>
      <c r="EL290" s="79" t="n"/>
      <c r="EM290" s="79" t="n"/>
      <c r="EN290" s="79" t="n"/>
      <c r="EO290" s="79" t="n"/>
      <c r="EP290" s="79" t="n"/>
      <c r="EQ290" s="79" t="n"/>
      <c r="ER290" s="79" t="n"/>
      <c r="ES290" s="79" t="n"/>
      <c r="ET290" s="79" t="n"/>
      <c r="EU290" s="79" t="n"/>
      <c r="EV290" s="79" t="n"/>
      <c r="EW290" s="79" t="n"/>
      <c r="EX290" s="79" t="n"/>
      <c r="EY290" s="79" t="n"/>
      <c r="EZ290" s="79" t="n"/>
      <c r="FA290" s="79" t="n"/>
      <c r="FB290" s="79" t="n"/>
      <c r="FC290" s="79" t="n"/>
      <c r="FD290" s="79" t="n"/>
      <c r="FE290" s="79" t="n"/>
      <c r="FF290" s="79" t="n"/>
      <c r="FG290" s="79" t="n"/>
      <c r="FH290" s="79" t="n"/>
      <c r="FI290" s="79" t="n"/>
      <c r="FJ290" s="79" t="n"/>
      <c r="FK290" s="79" t="n"/>
      <c r="FL290" s="79" t="n"/>
      <c r="FM290" s="79" t="n"/>
      <c r="FN290" s="79" t="n"/>
      <c r="FQ290" s="78" t="n">
        <v>8</v>
      </c>
      <c r="FR290" s="79" t="n"/>
      <c r="FS290" s="79" t="n"/>
      <c r="FT290" s="79" t="n"/>
      <c r="FU290" s="79" t="n"/>
      <c r="FV290" s="79" t="n"/>
      <c r="FW290" s="79" t="n"/>
      <c r="FX290" s="79" t="n"/>
      <c r="FY290" s="79" t="n"/>
      <c r="FZ290" s="79" t="n"/>
      <c r="GA290" s="79" t="n"/>
      <c r="GB290" s="79" t="n"/>
      <c r="GC290" s="79" t="n"/>
      <c r="GD290" s="79" t="n"/>
      <c r="GE290" s="79" t="n"/>
      <c r="GF290" s="79" t="n"/>
      <c r="GG290" s="79" t="n"/>
      <c r="GH290" s="79" t="n"/>
      <c r="GI290" s="79" t="n"/>
      <c r="GJ290" s="79" t="n"/>
      <c r="GK290" s="79" t="n"/>
      <c r="GL290" s="79" t="n"/>
      <c r="GM290" s="79" t="n"/>
      <c r="GN290" s="79" t="n"/>
      <c r="GO290" s="79" t="n"/>
      <c r="GP290" s="79" t="n"/>
      <c r="GQ290" s="79" t="n"/>
      <c r="GR290" s="79" t="n"/>
      <c r="GS290" s="79" t="n"/>
      <c r="GT290" s="79" t="n"/>
      <c r="GU290" s="79" t="n"/>
      <c r="GV290" s="79" t="n"/>
      <c r="GW290" s="79" t="n"/>
      <c r="GX290" s="79" t="n"/>
      <c r="GY290" s="79" t="n"/>
      <c r="GZ290" s="79" t="n"/>
      <c r="HA290" s="79" t="n"/>
      <c r="HB290" s="79" t="n"/>
      <c r="HC290" s="79" t="n"/>
      <c r="HD290" s="79" t="n"/>
      <c r="HE290" s="79" t="n"/>
      <c r="HH290" s="78" t="n">
        <v>8</v>
      </c>
      <c r="HI290" s="79" t="n"/>
      <c r="HJ290" s="79" t="n"/>
      <c r="HK290" s="79" t="n"/>
      <c r="HL290" s="79" t="n"/>
      <c r="HM290" s="79" t="n"/>
      <c r="HN290" s="79" t="n"/>
      <c r="HO290" s="79" t="n"/>
      <c r="HP290" s="79" t="n"/>
      <c r="HQ290" s="79" t="n"/>
      <c r="HR290" s="79" t="n"/>
      <c r="HS290" s="79" t="n"/>
      <c r="HT290" s="79" t="n"/>
      <c r="HU290" s="79" t="n"/>
      <c r="HV290" s="79" t="n"/>
      <c r="HW290" s="79" t="n"/>
      <c r="HX290" s="79" t="n"/>
      <c r="HY290" s="79" t="n"/>
      <c r="HZ290" s="79" t="n"/>
      <c r="IA290" s="79" t="n"/>
      <c r="IB290" s="79" t="n"/>
      <c r="IC290" s="79" t="n"/>
      <c r="ID290" s="79" t="n"/>
      <c r="IE290" s="79" t="n"/>
      <c r="IF290" s="79" t="n"/>
      <c r="IG290" s="79" t="n"/>
      <c r="IH290" s="79" t="n"/>
      <c r="II290" s="79" t="n"/>
      <c r="IJ290" s="79" t="n"/>
      <c r="IK290" s="79" t="n"/>
      <c r="IL290" s="79" t="n"/>
      <c r="IM290" s="79" t="n"/>
      <c r="IN290" s="79" t="n"/>
      <c r="IO290" s="79" t="n"/>
      <c r="IP290" s="79" t="n"/>
      <c r="IQ290" s="79" t="n"/>
      <c r="IR290" s="79" t="n"/>
      <c r="IS290" s="79" t="n"/>
      <c r="IT290" s="79" t="n"/>
      <c r="IU290" s="79" t="n"/>
      <c r="IV290" s="79" t="n"/>
      <c r="IY290" s="78" t="n">
        <v>8</v>
      </c>
      <c r="IZ290" s="79" t="n"/>
      <c r="JA290" s="79" t="n"/>
      <c r="JB290" s="79" t="n"/>
      <c r="JC290" s="79" t="n"/>
      <c r="JD290" s="79" t="n"/>
      <c r="JE290" s="79" t="n"/>
      <c r="JF290" s="79" t="n"/>
      <c r="JG290" s="79" t="n"/>
      <c r="JH290" s="79" t="n"/>
      <c r="JI290" s="79" t="n"/>
      <c r="JJ290" s="79" t="n"/>
      <c r="JK290" s="79" t="n"/>
      <c r="JL290" s="79" t="n"/>
      <c r="JM290" s="79" t="n"/>
      <c r="JN290" s="79" t="n"/>
      <c r="JO290" s="79" t="n"/>
      <c r="JP290" s="79" t="n"/>
      <c r="JQ290" s="79" t="n"/>
      <c r="JR290" s="79" t="n"/>
      <c r="JS290" s="79" t="n"/>
      <c r="JT290" s="79" t="n"/>
      <c r="JU290" s="79" t="n"/>
      <c r="JV290" s="79" t="n"/>
      <c r="JW290" s="79" t="n"/>
      <c r="JX290" s="79" t="n"/>
      <c r="JY290" s="79" t="n"/>
      <c r="JZ290" s="79" t="n"/>
      <c r="KA290" s="79" t="n"/>
      <c r="KB290" s="79" t="n"/>
      <c r="KC290" s="79" t="n"/>
      <c r="KD290" s="79" t="n"/>
      <c r="KE290" s="79" t="n"/>
      <c r="KF290" s="79" t="n"/>
      <c r="KG290" s="79" t="n"/>
      <c r="KH290" s="79" t="n"/>
      <c r="KI290" s="79" t="n"/>
      <c r="KJ290" s="79" t="n"/>
      <c r="KK290" s="79" t="n"/>
      <c r="KL290" s="79" t="n"/>
      <c r="KM290" s="79" t="n"/>
      <c r="KP290" s="78" t="n">
        <v>8</v>
      </c>
      <c r="KQ290" s="79" t="n"/>
      <c r="KR290" s="79" t="n"/>
      <c r="KS290" s="79" t="n"/>
      <c r="KT290" s="79" t="n"/>
      <c r="KU290" s="79" t="n"/>
      <c r="KV290" s="79" t="n"/>
      <c r="KW290" s="79" t="n"/>
      <c r="KX290" s="79" t="n"/>
      <c r="KY290" s="79" t="n"/>
      <c r="KZ290" s="79" t="n"/>
      <c r="LA290" s="79" t="n"/>
      <c r="LB290" s="79" t="n"/>
      <c r="LC290" s="79" t="n"/>
      <c r="LD290" s="79" t="n"/>
      <c r="LE290" s="79" t="n"/>
      <c r="LF290" s="79" t="n"/>
      <c r="LG290" s="79" t="n"/>
      <c r="LH290" s="79" t="n"/>
      <c r="LI290" s="79" t="n"/>
      <c r="LJ290" s="79" t="n"/>
      <c r="LK290" s="79" t="n"/>
      <c r="LL290" s="79" t="n"/>
      <c r="LM290" s="79" t="n"/>
      <c r="LN290" s="79" t="n"/>
      <c r="LO290" s="79" t="n"/>
      <c r="LP290" s="79" t="n"/>
      <c r="LQ290" s="79" t="n"/>
      <c r="LR290" s="79" t="n"/>
      <c r="LS290" s="79" t="n"/>
      <c r="LT290" s="79" t="n"/>
      <c r="LU290" s="79" t="n"/>
      <c r="LV290" s="79" t="n"/>
      <c r="LW290" s="79" t="n"/>
      <c r="LX290" s="79" t="n"/>
      <c r="LY290" s="79" t="n"/>
      <c r="LZ290" s="79" t="n"/>
      <c r="MA290" s="79" t="n"/>
      <c r="MB290" s="79" t="n"/>
      <c r="MC290" s="79" t="n"/>
      <c r="MD290" s="79" t="n"/>
      <c r="MG290" s="78" t="n">
        <v>8</v>
      </c>
      <c r="MH290" s="79" t="n"/>
      <c r="MI290" s="79" t="n"/>
      <c r="MJ290" s="79" t="n"/>
      <c r="MK290" s="79" t="n"/>
      <c r="ML290" s="79" t="n"/>
      <c r="MM290" s="79" t="n"/>
      <c r="MN290" s="79" t="n"/>
      <c r="MO290" s="79" t="n"/>
      <c r="MP290" s="79" t="n"/>
      <c r="MQ290" s="79" t="n"/>
      <c r="MR290" s="79" t="n"/>
      <c r="MS290" s="79" t="n"/>
      <c r="MT290" s="79" t="n"/>
      <c r="MU290" s="79" t="n"/>
      <c r="MV290" s="79" t="n"/>
      <c r="MW290" s="79" t="n"/>
      <c r="MX290" s="79" t="n"/>
      <c r="MY290" s="79" t="n"/>
      <c r="MZ290" s="79" t="n"/>
      <c r="NA290" s="79" t="n"/>
      <c r="NB290" s="79" t="n"/>
      <c r="NC290" s="79" t="n"/>
      <c r="ND290" s="79" t="n"/>
      <c r="NE290" s="79" t="n"/>
      <c r="NF290" s="79" t="n"/>
      <c r="NG290" s="79" t="n"/>
      <c r="NH290" s="79" t="n"/>
      <c r="NI290" s="79" t="n"/>
      <c r="NJ290" s="79" t="n"/>
      <c r="NK290" s="79" t="n"/>
      <c r="NL290" s="79" t="n"/>
      <c r="NM290" s="79" t="n"/>
      <c r="NN290" s="79" t="n"/>
      <c r="NO290" s="79" t="n"/>
      <c r="NP290" s="79" t="n"/>
      <c r="NQ290" s="79" t="n"/>
      <c r="NR290" s="79" t="n"/>
      <c r="NS290" s="79" t="n"/>
      <c r="NT290" s="79" t="n"/>
      <c r="NU290" s="79" t="n"/>
      <c r="NX290" s="78" t="n">
        <v>8</v>
      </c>
      <c r="NY290" s="79" t="n"/>
      <c r="NZ290" s="79" t="n"/>
      <c r="OA290" s="79" t="n"/>
      <c r="OB290" s="79" t="n"/>
      <c r="OC290" s="79" t="n"/>
      <c r="OD290" s="79" t="n"/>
      <c r="OE290" s="79" t="n"/>
      <c r="OF290" s="79" t="n"/>
      <c r="OG290" s="79" t="n"/>
      <c r="OH290" s="79" t="n"/>
      <c r="OI290" s="79" t="n"/>
      <c r="OJ290" s="79" t="n"/>
      <c r="OK290" s="79" t="n"/>
      <c r="OL290" s="79" t="n"/>
      <c r="OM290" s="79" t="n"/>
      <c r="ON290" s="79" t="n"/>
      <c r="OO290" s="79" t="n"/>
      <c r="OP290" s="79" t="n"/>
      <c r="OQ290" s="79" t="n"/>
      <c r="OR290" s="79" t="n"/>
      <c r="OS290" s="79" t="n"/>
      <c r="OT290" s="79" t="n"/>
      <c r="OU290" s="79" t="n"/>
      <c r="OV290" s="79" t="n"/>
      <c r="OW290" s="79" t="n"/>
      <c r="OX290" s="79" t="n"/>
      <c r="OY290" s="79" t="n"/>
      <c r="OZ290" s="79" t="n"/>
      <c r="PA290" s="79" t="n"/>
      <c r="PB290" s="79" t="n"/>
      <c r="PC290" s="79" t="n"/>
      <c r="PD290" s="79" t="n"/>
      <c r="PE290" s="79" t="n"/>
      <c r="PF290" s="79" t="n"/>
      <c r="PG290" s="79" t="n"/>
      <c r="PH290" s="79" t="n"/>
      <c r="PI290" s="79" t="n"/>
      <c r="PJ290" s="79" t="n"/>
      <c r="PK290" s="79" t="n"/>
      <c r="PL290" s="79" t="n"/>
      <c r="PO290" s="78" t="n">
        <v>8</v>
      </c>
      <c r="PP290" s="79" t="n"/>
      <c r="PQ290" s="79" t="n"/>
      <c r="PR290" s="79" t="n"/>
      <c r="PS290" s="79" t="n"/>
      <c r="PT290" s="79" t="n"/>
      <c r="PU290" s="79" t="n"/>
      <c r="PV290" s="79" t="n"/>
      <c r="PW290" s="79" t="n"/>
      <c r="PX290" s="79" t="n"/>
      <c r="PY290" s="79" t="n"/>
      <c r="PZ290" s="79" t="n"/>
      <c r="QA290" s="79" t="n"/>
      <c r="QB290" s="79" t="n"/>
      <c r="QC290" s="79" t="n"/>
      <c r="QD290" s="79" t="n"/>
      <c r="QE290" s="79" t="n"/>
      <c r="QF290" s="79" t="n"/>
      <c r="QG290" s="79" t="n"/>
      <c r="QH290" s="79" t="n"/>
      <c r="QI290" s="79" t="n"/>
      <c r="QJ290" s="79" t="n"/>
      <c r="QK290" s="79" t="n"/>
      <c r="QL290" s="79" t="n"/>
      <c r="QM290" s="79" t="n"/>
      <c r="QN290" s="79" t="n"/>
      <c r="QO290" s="79" t="n"/>
      <c r="QP290" s="79" t="n"/>
      <c r="QQ290" s="79" t="n"/>
      <c r="QR290" s="79" t="n"/>
      <c r="QS290" s="79" t="n"/>
      <c r="QT290" s="79" t="n"/>
      <c r="QU290" s="79" t="n"/>
      <c r="QV290" s="79" t="n"/>
      <c r="QW290" s="79" t="n"/>
      <c r="QX290" s="79" t="n"/>
      <c r="QY290" s="79" t="n"/>
      <c r="QZ290" s="79" t="n"/>
      <c r="RA290" s="79" t="n"/>
      <c r="RB290" s="79" t="n"/>
      <c r="RC290" s="79" t="n"/>
      <c r="RF290" s="78" t="n">
        <v>8</v>
      </c>
      <c r="RG290" s="79" t="n"/>
      <c r="RH290" s="79" t="n"/>
      <c r="RI290" s="79" t="n"/>
      <c r="RJ290" s="79" t="n"/>
      <c r="RK290" s="79" t="n"/>
      <c r="RL290" s="79" t="n"/>
      <c r="RM290" s="79" t="n"/>
      <c r="RN290" s="79" t="n"/>
      <c r="RO290" s="79" t="n"/>
      <c r="RP290" s="79" t="n"/>
      <c r="RQ290" s="79" t="n"/>
      <c r="RR290" s="79" t="n"/>
      <c r="RS290" s="79" t="n"/>
      <c r="RT290" s="79" t="n"/>
      <c r="RU290" s="79" t="n"/>
      <c r="RV290" s="79" t="n"/>
      <c r="RW290" s="79" t="n"/>
      <c r="RX290" s="79" t="n"/>
      <c r="RY290" s="79" t="n"/>
      <c r="RZ290" s="79" t="n"/>
      <c r="SA290" s="79" t="n"/>
      <c r="SB290" s="79" t="n"/>
      <c r="SC290" s="79" t="n"/>
      <c r="SD290" s="79" t="n"/>
      <c r="SE290" s="79" t="n"/>
      <c r="SF290" s="79" t="n"/>
      <c r="SG290" s="79" t="n"/>
      <c r="SH290" s="79" t="n"/>
      <c r="SI290" s="79" t="n"/>
      <c r="SJ290" s="79" t="n"/>
      <c r="SK290" s="79" t="n"/>
      <c r="SL290" s="79" t="n"/>
      <c r="SM290" s="79" t="n"/>
      <c r="SN290" s="79" t="n"/>
      <c r="SO290" s="79" t="n"/>
      <c r="SP290" s="79" t="n"/>
      <c r="SQ290" s="79" t="n"/>
      <c r="SR290" s="79" t="n"/>
      <c r="SS290" s="79" t="n"/>
      <c r="ST290" s="79" t="n"/>
      <c r="SW290" s="78" t="n">
        <v>8</v>
      </c>
      <c r="SX290" s="79" t="n"/>
      <c r="SY290" s="79" t="n"/>
      <c r="SZ290" s="79" t="n"/>
      <c r="TA290" s="79" t="n"/>
      <c r="TB290" s="79" t="n"/>
      <c r="TC290" s="79" t="n"/>
      <c r="TD290" s="79" t="n"/>
      <c r="TE290" s="79" t="n"/>
      <c r="TF290" s="79" t="n"/>
      <c r="TG290" s="79" t="n"/>
      <c r="TH290" s="79" t="n"/>
      <c r="TI290" s="79" t="n"/>
      <c r="TJ290" s="79" t="n"/>
      <c r="TK290" s="79" t="n"/>
      <c r="TL290" s="79" t="n"/>
      <c r="TM290" s="79" t="n"/>
      <c r="TN290" s="79" t="n"/>
      <c r="TO290" s="79" t="n"/>
      <c r="TP290" s="79" t="n"/>
      <c r="TQ290" s="79" t="n"/>
      <c r="TR290" s="79" t="n"/>
      <c r="TS290" s="79" t="n"/>
      <c r="TT290" s="79" t="n"/>
      <c r="TU290" s="79" t="n"/>
      <c r="TV290" s="79" t="n"/>
      <c r="TW290" s="79" t="n"/>
      <c r="TX290" s="79" t="n"/>
      <c r="TY290" s="79" t="n"/>
      <c r="TZ290" s="79" t="n"/>
      <c r="UA290" s="79" t="n"/>
      <c r="UB290" s="79" t="n"/>
      <c r="UC290" s="79" t="n"/>
      <c r="UD290" s="79" t="n"/>
      <c r="UE290" s="79" t="n"/>
      <c r="UF290" s="79" t="n"/>
      <c r="UG290" s="79" t="n"/>
      <c r="UH290" s="79" t="n"/>
      <c r="UI290" s="79" t="n"/>
      <c r="UJ290" s="79" t="n"/>
      <c r="UK290" s="79" t="n"/>
      <c r="UN290" s="78" t="n">
        <v>8</v>
      </c>
      <c r="UO290" s="79" t="n"/>
      <c r="UP290" s="79" t="n"/>
      <c r="UQ290" s="79" t="n"/>
      <c r="UR290" s="79" t="n"/>
      <c r="US290" s="79" t="n"/>
      <c r="UT290" s="79" t="n"/>
      <c r="UU290" s="79" t="n"/>
      <c r="UV290" s="79" t="n"/>
      <c r="UW290" s="79" t="n"/>
      <c r="UX290" s="79" t="n"/>
      <c r="UY290" s="79" t="n"/>
      <c r="UZ290" s="79" t="n"/>
      <c r="VA290" s="79" t="n"/>
      <c r="VB290" s="79" t="n"/>
      <c r="VC290" s="79" t="n"/>
      <c r="VD290" s="79" t="n"/>
      <c r="VE290" s="79" t="n"/>
      <c r="VF290" s="79" t="n"/>
      <c r="VG290" s="79" t="n"/>
      <c r="VH290" s="79" t="n"/>
      <c r="VI290" s="79" t="n"/>
      <c r="VJ290" s="79" t="n"/>
      <c r="VK290" s="79" t="n"/>
      <c r="VL290" s="79" t="n"/>
      <c r="VM290" s="79" t="n"/>
      <c r="VN290" s="79" t="n"/>
      <c r="VO290" s="79" t="n"/>
      <c r="VP290" s="79" t="n"/>
      <c r="VQ290" s="79" t="n"/>
      <c r="VR290" s="79" t="n"/>
      <c r="VS290" s="79" t="n"/>
      <c r="VT290" s="79" t="n"/>
      <c r="VU290" s="79" t="n"/>
      <c r="VV290" s="79" t="n"/>
      <c r="VW290" s="79" t="n"/>
      <c r="VX290" s="79" t="n"/>
      <c r="VY290" s="79" t="n"/>
      <c r="VZ290" s="79" t="n"/>
      <c r="WA290" s="79" t="n"/>
      <c r="WB290" s="79" t="n"/>
      <c r="WE290" s="78" t="n">
        <v>8</v>
      </c>
      <c r="WF290" s="79" t="n"/>
      <c r="WG290" s="79" t="n"/>
      <c r="WH290" s="79" t="n"/>
      <c r="WI290" s="79" t="n"/>
      <c r="WJ290" s="79" t="n"/>
      <c r="WK290" s="79" t="n"/>
      <c r="WL290" s="79" t="n"/>
      <c r="WM290" s="79" t="n"/>
      <c r="WN290" s="79" t="n"/>
      <c r="WO290" s="79" t="n"/>
      <c r="WP290" s="79" t="n"/>
      <c r="WQ290" s="79" t="n"/>
      <c r="WR290" s="79" t="n"/>
      <c r="WS290" s="79" t="n"/>
      <c r="WT290" s="79" t="n"/>
      <c r="WU290" s="79" t="n"/>
      <c r="WV290" s="79" t="n"/>
      <c r="WW290" s="79" t="n"/>
      <c r="WX290" s="79" t="n"/>
      <c r="WY290" s="79" t="n"/>
      <c r="WZ290" s="79" t="n"/>
      <c r="XA290" s="79" t="n"/>
      <c r="XB290" s="79" t="n"/>
      <c r="XC290" s="79" t="n"/>
      <c r="XD290" s="79" t="n"/>
      <c r="XE290" s="79" t="n"/>
      <c r="XF290" s="79" t="n"/>
      <c r="XG290" s="79" t="n"/>
      <c r="XH290" s="79" t="n"/>
      <c r="XI290" s="79" t="n"/>
      <c r="XJ290" s="79" t="n"/>
      <c r="XK290" s="79" t="n"/>
      <c r="XL290" s="79" t="n"/>
      <c r="XM290" s="79" t="n"/>
      <c r="XN290" s="79" t="n"/>
      <c r="XO290" s="79" t="n"/>
      <c r="XP290" s="79" t="n"/>
      <c r="XQ290" s="79" t="n"/>
      <c r="XR290" s="79" t="n"/>
      <c r="XS290" s="79" t="n"/>
      <c r="XV290" s="78" t="n">
        <v>8</v>
      </c>
      <c r="XW290" s="79" t="n"/>
      <c r="XX290" s="79" t="n"/>
      <c r="XY290" s="79" t="n"/>
      <c r="XZ290" s="79" t="n"/>
      <c r="YA290" s="79" t="n"/>
      <c r="YB290" s="79" t="n"/>
      <c r="YC290" s="79" t="n"/>
      <c r="YD290" s="79" t="n"/>
      <c r="YE290" s="79" t="n"/>
      <c r="YF290" s="79" t="n"/>
      <c r="YG290" s="79" t="n"/>
      <c r="YH290" s="79" t="n"/>
      <c r="YI290" s="79" t="n"/>
      <c r="YJ290" s="79" t="n"/>
      <c r="YK290" s="79" t="n"/>
      <c r="YL290" s="79" t="n"/>
      <c r="YM290" s="79" t="n"/>
      <c r="YN290" s="79" t="n"/>
      <c r="YO290" s="79" t="n"/>
      <c r="YP290" s="79" t="n"/>
      <c r="YQ290" s="79" t="n"/>
      <c r="YR290" s="79" t="n"/>
      <c r="YS290" s="79" t="n"/>
      <c r="YT290" s="79" t="n"/>
      <c r="YU290" s="79" t="n"/>
      <c r="YV290" s="79" t="n"/>
      <c r="YW290" s="79" t="n"/>
      <c r="YX290" s="79" t="n"/>
      <c r="YY290" s="79" t="n"/>
      <c r="YZ290" s="79" t="n"/>
      <c r="ZA290" s="79" t="n"/>
      <c r="ZB290" s="79" t="n"/>
      <c r="ZC290" s="79" t="n"/>
      <c r="ZD290" s="79" t="n"/>
      <c r="ZE290" s="79" t="n"/>
      <c r="ZF290" s="79" t="n"/>
      <c r="ZG290" s="79" t="n"/>
      <c r="ZH290" s="79" t="n"/>
      <c r="ZI290" s="79" t="n"/>
      <c r="ZJ290" s="79" t="n"/>
      <c r="ZM290" s="78" t="n">
        <v>8</v>
      </c>
      <c r="ZN290" s="79" t="n"/>
      <c r="ZO290" s="79" t="n"/>
      <c r="ZP290" s="79" t="n"/>
      <c r="ZQ290" s="79" t="n"/>
      <c r="ZR290" s="79" t="n"/>
      <c r="ZS290" s="79" t="n"/>
      <c r="ZT290" s="79" t="n"/>
      <c r="ZU290" s="79" t="n"/>
      <c r="ZV290" s="79" t="n"/>
      <c r="ZW290" s="79" t="n"/>
      <c r="ZX290" s="79" t="n"/>
      <c r="ZY290" s="79" t="n"/>
      <c r="ZZ290" s="79" t="n"/>
      <c r="AAA290" s="79" t="n"/>
      <c r="AAB290" s="79" t="n"/>
      <c r="AAC290" s="79" t="n"/>
      <c r="AAD290" s="79" t="n"/>
      <c r="AAE290" s="79" t="n"/>
      <c r="AAF290" s="79" t="n"/>
      <c r="AAG290" s="79" t="n"/>
      <c r="AAH290" s="79" t="n"/>
      <c r="AAI290" s="79" t="n"/>
      <c r="AAJ290" s="79" t="n"/>
      <c r="AAK290" s="79" t="n"/>
      <c r="AAL290" s="79" t="n"/>
      <c r="AAM290" s="79" t="n"/>
      <c r="AAN290" s="79" t="n"/>
      <c r="AAO290" s="79" t="n"/>
      <c r="AAP290" s="79" t="n"/>
      <c r="AAQ290" s="79" t="n"/>
      <c r="AAR290" s="79" t="n"/>
      <c r="AAS290" s="79" t="n"/>
      <c r="AAT290" s="79" t="n"/>
      <c r="AAU290" s="79" t="n"/>
      <c r="AAV290" s="79" t="n"/>
      <c r="AAW290" s="79" t="n"/>
      <c r="AAX290" s="79" t="n"/>
      <c r="AAY290" s="79" t="n"/>
      <c r="AAZ290" s="79" t="n"/>
      <c r="ABA290" s="79" t="n"/>
      <c r="ABD290" s="78" t="n">
        <v>8</v>
      </c>
      <c r="ABE290" s="79" t="n"/>
      <c r="ABF290" s="79" t="n"/>
      <c r="ABG290" s="79" t="n"/>
      <c r="ABH290" s="79" t="n"/>
      <c r="ABI290" s="79" t="n"/>
      <c r="ABJ290" s="79" t="n"/>
      <c r="ABK290" s="79" t="n"/>
      <c r="ABL290" s="79" t="n"/>
      <c r="ABM290" s="79" t="n"/>
      <c r="ABN290" s="79" t="n"/>
      <c r="ABO290" s="79" t="n"/>
      <c r="ABP290" s="79" t="n"/>
      <c r="ABQ290" s="79" t="n"/>
      <c r="ABR290" s="79" t="n"/>
      <c r="ABS290" s="79" t="n"/>
      <c r="ABT290" s="79" t="n"/>
      <c r="ABU290" s="79" t="n"/>
      <c r="ABV290" s="79" t="n"/>
      <c r="ABW290" s="79" t="n"/>
      <c r="ABX290" s="79" t="n"/>
      <c r="ABY290" s="79" t="n"/>
      <c r="ABZ290" s="79" t="n"/>
      <c r="ACA290" s="79" t="n"/>
      <c r="ACB290" s="79" t="n"/>
      <c r="ACC290" s="79" t="n"/>
      <c r="ACD290" s="79" t="n"/>
      <c r="ACE290" s="79" t="n"/>
      <c r="ACF290" s="79" t="n"/>
      <c r="ACG290" s="79" t="n"/>
      <c r="ACH290" s="79" t="n"/>
      <c r="ACI290" s="79" t="n"/>
      <c r="ACJ290" s="79" t="n"/>
      <c r="ACK290" s="79" t="n"/>
      <c r="ACL290" s="79" t="n"/>
      <c r="ACM290" s="79" t="n"/>
      <c r="ACN290" s="79" t="n"/>
      <c r="ACO290" s="79" t="n"/>
      <c r="ACP290" s="79" t="n"/>
      <c r="ACQ290" s="79" t="n"/>
      <c r="ACR290" s="79" t="n"/>
      <c r="ACU290" s="78" t="n">
        <v>8</v>
      </c>
      <c r="ACV290" s="79" t="n"/>
      <c r="ACW290" s="79" t="n"/>
      <c r="ACX290" s="79" t="n"/>
      <c r="ACY290" s="79" t="n"/>
      <c r="ACZ290" s="79" t="n"/>
      <c r="ADA290" s="79" t="n"/>
      <c r="ADB290" s="79" t="n"/>
      <c r="ADC290" s="79" t="n"/>
      <c r="ADD290" s="79" t="n"/>
      <c r="ADE290" s="79" t="n"/>
      <c r="ADF290" s="79" t="n"/>
      <c r="ADG290" s="79" t="n"/>
      <c r="ADH290" s="79" t="n"/>
      <c r="ADI290" s="79" t="n"/>
      <c r="ADJ290" s="79" t="n"/>
      <c r="ADK290" s="79" t="n"/>
      <c r="ADL290" s="79" t="n"/>
      <c r="ADM290" s="79" t="n"/>
      <c r="ADN290" s="79" t="n"/>
      <c r="ADO290" s="79" t="n"/>
      <c r="ADP290" s="79" t="n"/>
      <c r="ADQ290" s="79" t="n"/>
      <c r="ADR290" s="79" t="n"/>
      <c r="ADS290" s="79" t="n"/>
      <c r="ADT290" s="79" t="n"/>
      <c r="ADU290" s="79" t="n"/>
      <c r="ADV290" s="79" t="n"/>
      <c r="ADW290" s="79" t="n"/>
      <c r="ADX290" s="79" t="n"/>
      <c r="ADY290" s="79" t="n"/>
      <c r="ADZ290" s="79" t="n"/>
      <c r="AEA290" s="79" t="n"/>
      <c r="AEB290" s="79" t="n"/>
      <c r="AEC290" s="79" t="n"/>
      <c r="AED290" s="79" t="n"/>
      <c r="AEE290" s="79" t="n"/>
      <c r="AEF290" s="79" t="n"/>
      <c r="AEG290" s="79" t="n"/>
      <c r="AEH290" s="79" t="n"/>
      <c r="AEI290" s="79" t="n"/>
      <c r="AEL290" s="78" t="n">
        <v>8</v>
      </c>
      <c r="AEM290" s="79" t="n"/>
      <c r="AEN290" s="79" t="n"/>
      <c r="AEO290" s="79" t="n"/>
      <c r="AEP290" s="79" t="n"/>
      <c r="AEQ290" s="79" t="n"/>
      <c r="AER290" s="79" t="n"/>
      <c r="AES290" s="79" t="n"/>
      <c r="AET290" s="79" t="n"/>
      <c r="AEU290" s="79" t="n"/>
      <c r="AEV290" s="79" t="n"/>
      <c r="AEW290" s="79" t="n"/>
      <c r="AEX290" s="79" t="n"/>
      <c r="AEY290" s="79" t="n"/>
      <c r="AEZ290" s="79" t="n"/>
      <c r="AFA290" s="79" t="n"/>
      <c r="AFB290" s="79" t="n"/>
      <c r="AFC290" s="79" t="n"/>
      <c r="AFD290" s="79" t="n"/>
      <c r="AFE290" s="79" t="n"/>
      <c r="AFF290" s="79" t="n"/>
      <c r="AFG290" s="79" t="n"/>
      <c r="AFH290" s="79" t="n"/>
      <c r="AFI290" s="79" t="n"/>
      <c r="AFJ290" s="79" t="n"/>
      <c r="AFK290" s="79" t="n"/>
      <c r="AFL290" s="79" t="n"/>
      <c r="AFM290" s="79" t="n"/>
      <c r="AFN290" s="79" t="n"/>
      <c r="AFO290" s="79" t="n"/>
      <c r="AFP290" s="79" t="n"/>
      <c r="AFQ290" s="79" t="n"/>
      <c r="AFR290" s="79" t="n"/>
      <c r="AFS290" s="79" t="n"/>
      <c r="AFT290" s="79" t="n"/>
      <c r="AFU290" s="79" t="n"/>
      <c r="AFV290" s="79" t="n"/>
      <c r="AFW290" s="79" t="n"/>
      <c r="AFX290" s="79" t="n"/>
      <c r="AFY290" s="79" t="n"/>
      <c r="AFZ290" s="79" t="n"/>
    </row>
    <row r="291">
      <c r="A291" s="78" t="n">
        <v>9</v>
      </c>
      <c r="B291" s="79" t="n"/>
      <c r="C291" s="79" t="n"/>
      <c r="D291" s="79" t="n"/>
      <c r="E291" s="79" t="n"/>
      <c r="F291" s="79" t="n"/>
      <c r="G291" s="79" t="n"/>
      <c r="H291" s="79" t="n"/>
      <c r="I291" s="79" t="n"/>
      <c r="J291" s="79" t="n"/>
      <c r="K291" s="79" t="n"/>
      <c r="L291" s="79" t="n"/>
      <c r="M291" s="79" t="n"/>
      <c r="N291" s="79" t="n"/>
      <c r="O291" s="79" t="n"/>
      <c r="P291" s="79" t="n"/>
      <c r="Q291" s="79" t="n"/>
      <c r="R291" s="79" t="n"/>
      <c r="S291" s="79" t="n"/>
      <c r="T291" s="79" t="n"/>
      <c r="U291" s="79" t="n"/>
      <c r="V291" s="79" t="n"/>
      <c r="W291" s="79" t="n"/>
      <c r="X291" s="79" t="n"/>
      <c r="Y291" s="79" t="n"/>
      <c r="Z291" s="79" t="n"/>
      <c r="AA291" s="79" t="n"/>
      <c r="AB291" s="79" t="n"/>
      <c r="AC291" s="79" t="n"/>
      <c r="AD291" s="79" t="n"/>
      <c r="AE291" s="79" t="n"/>
      <c r="AF291" s="79" t="n"/>
      <c r="AG291" s="79" t="n"/>
      <c r="AH291" s="79" t="n"/>
      <c r="AI291" s="79" t="n"/>
      <c r="AJ291" s="79" t="n"/>
      <c r="AK291" s="79" t="n"/>
      <c r="AL291" s="79" t="n"/>
      <c r="AM291" s="79" t="n"/>
      <c r="AN291" s="79" t="n"/>
      <c r="AO291" s="79" t="n"/>
      <c r="AR291" s="78" t="n">
        <v>9</v>
      </c>
      <c r="AS291" s="79" t="n"/>
      <c r="AT291" s="79" t="n"/>
      <c r="AU291" s="79" t="n"/>
      <c r="AV291" s="79" t="n"/>
      <c r="AW291" s="79" t="n"/>
      <c r="AX291" s="79" t="n"/>
      <c r="AY291" s="79" t="n"/>
      <c r="AZ291" s="79" t="n"/>
      <c r="BA291" s="79" t="n"/>
      <c r="BB291" s="79" t="n"/>
      <c r="BC291" s="79" t="n"/>
      <c r="BD291" s="79" t="n"/>
      <c r="BE291" s="79" t="n"/>
      <c r="BF291" s="79" t="n"/>
      <c r="BG291" s="79" t="n"/>
      <c r="BH291" s="79" t="n"/>
      <c r="BI291" s="79" t="n"/>
      <c r="BJ291" s="79" t="n"/>
      <c r="BK291" s="79" t="n"/>
      <c r="BL291" s="79" t="n"/>
      <c r="BM291" s="79" t="n"/>
      <c r="BN291" s="79" t="n"/>
      <c r="BO291" s="79" t="n"/>
      <c r="BP291" s="79" t="n"/>
      <c r="BQ291" s="79" t="n"/>
      <c r="BR291" s="79" t="n"/>
      <c r="BS291" s="79" t="n"/>
      <c r="BT291" s="79" t="n"/>
      <c r="BU291" s="79" t="n"/>
      <c r="BV291" s="79" t="n"/>
      <c r="BW291" s="79" t="n"/>
      <c r="BX291" s="79" t="n"/>
      <c r="BY291" s="79" t="n"/>
      <c r="BZ291" s="79" t="n"/>
      <c r="CA291" s="79" t="n"/>
      <c r="CB291" s="79" t="n"/>
      <c r="CC291" s="79" t="n"/>
      <c r="CD291" s="79" t="n"/>
      <c r="CE291" s="79" t="n"/>
      <c r="CF291" s="79" t="n"/>
      <c r="CI291" s="78" t="n">
        <v>9</v>
      </c>
      <c r="CJ291" s="79" t="n"/>
      <c r="CK291" s="79" t="n"/>
      <c r="CL291" s="79" t="n"/>
      <c r="CM291" s="79" t="n"/>
      <c r="CN291" s="79" t="n"/>
      <c r="CO291" s="79" t="n"/>
      <c r="CP291" s="79" t="n"/>
      <c r="CQ291" s="79" t="n"/>
      <c r="CR291" s="79" t="n"/>
      <c r="CS291" s="79" t="n"/>
      <c r="CT291" s="79" t="n"/>
      <c r="CU291" s="79" t="n"/>
      <c r="CV291" s="79" t="n"/>
      <c r="CW291" s="79" t="n"/>
      <c r="CX291" s="79" t="n"/>
      <c r="CY291" s="79" t="n"/>
      <c r="CZ291" s="79" t="n"/>
      <c r="DA291" s="79" t="n"/>
      <c r="DB291" s="79" t="n"/>
      <c r="DC291" s="79" t="n"/>
      <c r="DD291" s="79" t="n"/>
      <c r="DE291" s="79" t="n"/>
      <c r="DF291" s="79" t="n"/>
      <c r="DG291" s="79" t="n"/>
      <c r="DH291" s="79" t="n"/>
      <c r="DI291" s="79" t="n"/>
      <c r="DJ291" s="79" t="n"/>
      <c r="DK291" s="79" t="n"/>
      <c r="DL291" s="79" t="n"/>
      <c r="DM291" s="79" t="n"/>
      <c r="DN291" s="79" t="n"/>
      <c r="DO291" s="79" t="n"/>
      <c r="DP291" s="79" t="n"/>
      <c r="DQ291" s="79" t="n"/>
      <c r="DR291" s="79" t="n"/>
      <c r="DS291" s="79" t="n"/>
      <c r="DT291" s="79" t="n"/>
      <c r="DU291" s="79" t="n"/>
      <c r="DV291" s="79" t="n"/>
      <c r="DW291" s="79" t="n"/>
      <c r="DZ291" s="78" t="n">
        <v>9</v>
      </c>
      <c r="EA291" s="79" t="n"/>
      <c r="EB291" s="79" t="n"/>
      <c r="EC291" s="79" t="n"/>
      <c r="ED291" s="79" t="n"/>
      <c r="EE291" s="79" t="n"/>
      <c r="EF291" s="79" t="n"/>
      <c r="EG291" s="79" t="n"/>
      <c r="EH291" s="79" t="n"/>
      <c r="EI291" s="79" t="n"/>
      <c r="EJ291" s="79" t="n"/>
      <c r="EK291" s="79" t="n"/>
      <c r="EL291" s="79" t="n"/>
      <c r="EM291" s="79" t="n"/>
      <c r="EN291" s="79" t="n"/>
      <c r="EO291" s="79" t="n"/>
      <c r="EP291" s="79" t="n"/>
      <c r="EQ291" s="79" t="n"/>
      <c r="ER291" s="79" t="n"/>
      <c r="ES291" s="79" t="n"/>
      <c r="ET291" s="79" t="n"/>
      <c r="EU291" s="79" t="n"/>
      <c r="EV291" s="79" t="n"/>
      <c r="EW291" s="79" t="n"/>
      <c r="EX291" s="79" t="n"/>
      <c r="EY291" s="79" t="n"/>
      <c r="EZ291" s="79" t="n"/>
      <c r="FA291" s="79" t="n"/>
      <c r="FB291" s="79" t="n"/>
      <c r="FC291" s="79" t="n"/>
      <c r="FD291" s="79" t="n"/>
      <c r="FE291" s="79" t="n"/>
      <c r="FF291" s="79" t="n"/>
      <c r="FG291" s="79" t="n"/>
      <c r="FH291" s="79" t="n"/>
      <c r="FI291" s="79" t="n"/>
      <c r="FJ291" s="79" t="n"/>
      <c r="FK291" s="79" t="n"/>
      <c r="FL291" s="79" t="n"/>
      <c r="FM291" s="79" t="n"/>
      <c r="FN291" s="79" t="n"/>
      <c r="FQ291" s="78" t="n">
        <v>9</v>
      </c>
      <c r="FR291" s="79" t="n"/>
      <c r="FS291" s="79" t="n"/>
      <c r="FT291" s="79" t="n"/>
      <c r="FU291" s="79" t="n"/>
      <c r="FV291" s="79" t="n"/>
      <c r="FW291" s="79" t="n"/>
      <c r="FX291" s="79" t="n"/>
      <c r="FY291" s="79" t="n"/>
      <c r="FZ291" s="79" t="n"/>
      <c r="GA291" s="79" t="n"/>
      <c r="GB291" s="79" t="n"/>
      <c r="GC291" s="79" t="n"/>
      <c r="GD291" s="79" t="n"/>
      <c r="GE291" s="79" t="n"/>
      <c r="GF291" s="79" t="n"/>
      <c r="GG291" s="79" t="n"/>
      <c r="GH291" s="79" t="n"/>
      <c r="GI291" s="79" t="n"/>
      <c r="GJ291" s="79" t="n"/>
      <c r="GK291" s="79" t="n"/>
      <c r="GL291" s="79" t="n"/>
      <c r="GM291" s="79" t="n"/>
      <c r="GN291" s="79" t="n"/>
      <c r="GO291" s="79" t="n"/>
      <c r="GP291" s="79" t="n"/>
      <c r="GQ291" s="79" t="n"/>
      <c r="GR291" s="79" t="n"/>
      <c r="GS291" s="79" t="n"/>
      <c r="GT291" s="79" t="n"/>
      <c r="GU291" s="79" t="n"/>
      <c r="GV291" s="79" t="n"/>
      <c r="GW291" s="79" t="n"/>
      <c r="GX291" s="79" t="n"/>
      <c r="GY291" s="79" t="n"/>
      <c r="GZ291" s="79" t="n"/>
      <c r="HA291" s="79" t="n"/>
      <c r="HB291" s="79" t="n"/>
      <c r="HC291" s="79" t="n"/>
      <c r="HD291" s="79" t="n"/>
      <c r="HE291" s="79" t="n"/>
      <c r="HH291" s="78" t="n">
        <v>9</v>
      </c>
      <c r="HI291" s="79" t="n"/>
      <c r="HJ291" s="79" t="n"/>
      <c r="HK291" s="79" t="n"/>
      <c r="HL291" s="79" t="n"/>
      <c r="HM291" s="79" t="n"/>
      <c r="HN291" s="79" t="n"/>
      <c r="HO291" s="79" t="n"/>
      <c r="HP291" s="79" t="n"/>
      <c r="HQ291" s="79" t="n"/>
      <c r="HR291" s="79" t="n"/>
      <c r="HS291" s="79" t="n"/>
      <c r="HT291" s="79" t="n"/>
      <c r="HU291" s="79" t="n"/>
      <c r="HV291" s="79" t="n"/>
      <c r="HW291" s="79" t="n"/>
      <c r="HX291" s="79" t="n"/>
      <c r="HY291" s="79" t="n"/>
      <c r="HZ291" s="79" t="n"/>
      <c r="IA291" s="79" t="n"/>
      <c r="IB291" s="79" t="n"/>
      <c r="IC291" s="79" t="n"/>
      <c r="ID291" s="79" t="n"/>
      <c r="IE291" s="79" t="n"/>
      <c r="IF291" s="79" t="n"/>
      <c r="IG291" s="79" t="n"/>
      <c r="IH291" s="79" t="n"/>
      <c r="II291" s="79" t="n"/>
      <c r="IJ291" s="79" t="n"/>
      <c r="IK291" s="79" t="n"/>
      <c r="IL291" s="79" t="n"/>
      <c r="IM291" s="79" t="n"/>
      <c r="IN291" s="79" t="n"/>
      <c r="IO291" s="79" t="n"/>
      <c r="IP291" s="79" t="n"/>
      <c r="IQ291" s="79" t="n"/>
      <c r="IR291" s="79" t="n"/>
      <c r="IS291" s="79" t="n"/>
      <c r="IT291" s="79" t="n"/>
      <c r="IU291" s="79" t="n"/>
      <c r="IV291" s="79" t="n"/>
      <c r="IY291" s="78" t="n">
        <v>9</v>
      </c>
      <c r="IZ291" s="79" t="n"/>
      <c r="JA291" s="79" t="n"/>
      <c r="JB291" s="79" t="n"/>
      <c r="JC291" s="79" t="n"/>
      <c r="JD291" s="79" t="n"/>
      <c r="JE291" s="79" t="n"/>
      <c r="JF291" s="79" t="n"/>
      <c r="JG291" s="79" t="n"/>
      <c r="JH291" s="79" t="n"/>
      <c r="JI291" s="79" t="n"/>
      <c r="JJ291" s="79" t="n"/>
      <c r="JK291" s="79" t="n"/>
      <c r="JL291" s="79" t="n"/>
      <c r="JM291" s="79" t="n"/>
      <c r="JN291" s="79" t="n"/>
      <c r="JO291" s="79" t="n"/>
      <c r="JP291" s="79" t="n"/>
      <c r="JQ291" s="79" t="n"/>
      <c r="JR291" s="79" t="n"/>
      <c r="JS291" s="79" t="n"/>
      <c r="JT291" s="79" t="n"/>
      <c r="JU291" s="79" t="n"/>
      <c r="JV291" s="79" t="n"/>
      <c r="JW291" s="79" t="n"/>
      <c r="JX291" s="79" t="n"/>
      <c r="JY291" s="79" t="n"/>
      <c r="JZ291" s="79" t="n"/>
      <c r="KA291" s="79" t="n"/>
      <c r="KB291" s="79" t="n"/>
      <c r="KC291" s="79" t="n"/>
      <c r="KD291" s="79" t="n"/>
      <c r="KE291" s="79" t="n"/>
      <c r="KF291" s="79" t="n"/>
      <c r="KG291" s="79" t="n"/>
      <c r="KH291" s="79" t="n"/>
      <c r="KI291" s="79" t="n"/>
      <c r="KJ291" s="79" t="n"/>
      <c r="KK291" s="79" t="n"/>
      <c r="KL291" s="79" t="n"/>
      <c r="KM291" s="79" t="n"/>
      <c r="KP291" s="78" t="n">
        <v>9</v>
      </c>
      <c r="KQ291" s="79" t="n"/>
      <c r="KR291" s="79" t="n"/>
      <c r="KS291" s="79" t="n"/>
      <c r="KT291" s="79" t="n"/>
      <c r="KU291" s="79" t="n"/>
      <c r="KV291" s="79" t="n"/>
      <c r="KW291" s="79" t="n"/>
      <c r="KX291" s="79" t="n"/>
      <c r="KY291" s="79" t="n"/>
      <c r="KZ291" s="79" t="n"/>
      <c r="LA291" s="79" t="n"/>
      <c r="LB291" s="79" t="n"/>
      <c r="LC291" s="79" t="n"/>
      <c r="LD291" s="79" t="n"/>
      <c r="LE291" s="79" t="n"/>
      <c r="LF291" s="79" t="n"/>
      <c r="LG291" s="79" t="n"/>
      <c r="LH291" s="79" t="n"/>
      <c r="LI291" s="79" t="n"/>
      <c r="LJ291" s="79" t="n"/>
      <c r="LK291" s="79" t="n"/>
      <c r="LL291" s="79" t="n"/>
      <c r="LM291" s="79" t="n"/>
      <c r="LN291" s="79" t="n"/>
      <c r="LO291" s="79" t="n"/>
      <c r="LP291" s="79" t="n"/>
      <c r="LQ291" s="79" t="n"/>
      <c r="LR291" s="79" t="n"/>
      <c r="LS291" s="79" t="n"/>
      <c r="LT291" s="79" t="n"/>
      <c r="LU291" s="79" t="n"/>
      <c r="LV291" s="79" t="n"/>
      <c r="LW291" s="79" t="n"/>
      <c r="LX291" s="79" t="n"/>
      <c r="LY291" s="79" t="n"/>
      <c r="LZ291" s="79" t="n"/>
      <c r="MA291" s="79" t="n"/>
      <c r="MB291" s="79" t="n"/>
      <c r="MC291" s="79" t="n"/>
      <c r="MD291" s="79" t="n"/>
      <c r="MG291" s="78" t="n">
        <v>9</v>
      </c>
      <c r="MH291" s="79" t="n"/>
      <c r="MI291" s="79" t="n"/>
      <c r="MJ291" s="79" t="n"/>
      <c r="MK291" s="79" t="n"/>
      <c r="ML291" s="79" t="n"/>
      <c r="MM291" s="79" t="n"/>
      <c r="MN291" s="79" t="n"/>
      <c r="MO291" s="79" t="n"/>
      <c r="MP291" s="79" t="n"/>
      <c r="MQ291" s="79" t="n"/>
      <c r="MR291" s="79" t="n"/>
      <c r="MS291" s="79" t="n"/>
      <c r="MT291" s="79" t="n"/>
      <c r="MU291" s="79" t="n"/>
      <c r="MV291" s="79" t="n"/>
      <c r="MW291" s="79" t="n"/>
      <c r="MX291" s="79" t="n"/>
      <c r="MY291" s="79" t="n"/>
      <c r="MZ291" s="79" t="n"/>
      <c r="NA291" s="79" t="n"/>
      <c r="NB291" s="79" t="n"/>
      <c r="NC291" s="79" t="n"/>
      <c r="ND291" s="79" t="n"/>
      <c r="NE291" s="79" t="n"/>
      <c r="NF291" s="79" t="n"/>
      <c r="NG291" s="79" t="n"/>
      <c r="NH291" s="79" t="n"/>
      <c r="NI291" s="79" t="n"/>
      <c r="NJ291" s="79" t="n"/>
      <c r="NK291" s="79" t="n"/>
      <c r="NL291" s="79" t="n"/>
      <c r="NM291" s="79" t="n"/>
      <c r="NN291" s="79" t="n"/>
      <c r="NO291" s="79" t="n"/>
      <c r="NP291" s="79" t="n"/>
      <c r="NQ291" s="79" t="n"/>
      <c r="NR291" s="79" t="n"/>
      <c r="NS291" s="79" t="n"/>
      <c r="NT291" s="79" t="n"/>
      <c r="NU291" s="79" t="n"/>
      <c r="NX291" s="78" t="n">
        <v>9</v>
      </c>
      <c r="NY291" s="79" t="n"/>
      <c r="NZ291" s="79" t="n"/>
      <c r="OA291" s="79" t="n"/>
      <c r="OB291" s="79" t="n"/>
      <c r="OC291" s="79" t="n"/>
      <c r="OD291" s="79" t="n"/>
      <c r="OE291" s="79" t="n"/>
      <c r="OF291" s="79" t="n"/>
      <c r="OG291" s="79" t="n"/>
      <c r="OH291" s="79" t="n"/>
      <c r="OI291" s="79" t="n"/>
      <c r="OJ291" s="79" t="n"/>
      <c r="OK291" s="79" t="n"/>
      <c r="OL291" s="79" t="n"/>
      <c r="OM291" s="79" t="n"/>
      <c r="ON291" s="79" t="n"/>
      <c r="OO291" s="79" t="n"/>
      <c r="OP291" s="79" t="n"/>
      <c r="OQ291" s="79" t="n"/>
      <c r="OR291" s="79" t="n"/>
      <c r="OS291" s="79" t="n"/>
      <c r="OT291" s="79" t="n"/>
      <c r="OU291" s="79" t="n"/>
      <c r="OV291" s="79" t="n"/>
      <c r="OW291" s="79" t="n"/>
      <c r="OX291" s="79" t="n"/>
      <c r="OY291" s="79" t="n"/>
      <c r="OZ291" s="79" t="n"/>
      <c r="PA291" s="79" t="n"/>
      <c r="PB291" s="79" t="n"/>
      <c r="PC291" s="79" t="n"/>
      <c r="PD291" s="79" t="n"/>
      <c r="PE291" s="79" t="n"/>
      <c r="PF291" s="79" t="n"/>
      <c r="PG291" s="79" t="n"/>
      <c r="PH291" s="79" t="n"/>
      <c r="PI291" s="79" t="n"/>
      <c r="PJ291" s="79" t="n"/>
      <c r="PK291" s="79" t="n"/>
      <c r="PL291" s="79" t="n"/>
      <c r="PO291" s="78" t="n">
        <v>9</v>
      </c>
      <c r="PP291" s="79" t="n"/>
      <c r="PQ291" s="79" t="n"/>
      <c r="PR291" s="79" t="n"/>
      <c r="PS291" s="79" t="n"/>
      <c r="PT291" s="79" t="n"/>
      <c r="PU291" s="79" t="n"/>
      <c r="PV291" s="79" t="n"/>
      <c r="PW291" s="79" t="n"/>
      <c r="PX291" s="79" t="n"/>
      <c r="PY291" s="79" t="n"/>
      <c r="PZ291" s="79" t="n"/>
      <c r="QA291" s="79" t="n"/>
      <c r="QB291" s="79" t="n"/>
      <c r="QC291" s="79" t="n"/>
      <c r="QD291" s="79" t="n"/>
      <c r="QE291" s="79" t="n"/>
      <c r="QF291" s="79" t="n"/>
      <c r="QG291" s="79" t="n"/>
      <c r="QH291" s="79" t="n"/>
      <c r="QI291" s="79" t="n"/>
      <c r="QJ291" s="79" t="n"/>
      <c r="QK291" s="79" t="n"/>
      <c r="QL291" s="79" t="n"/>
      <c r="QM291" s="79" t="n"/>
      <c r="QN291" s="79" t="n"/>
      <c r="QO291" s="79" t="n"/>
      <c r="QP291" s="79" t="n"/>
      <c r="QQ291" s="79" t="n"/>
      <c r="QR291" s="79" t="n"/>
      <c r="QS291" s="79" t="n"/>
      <c r="QT291" s="79" t="n"/>
      <c r="QU291" s="79" t="n"/>
      <c r="QV291" s="79" t="n"/>
      <c r="QW291" s="79" t="n"/>
      <c r="QX291" s="79" t="n"/>
      <c r="QY291" s="79" t="n"/>
      <c r="QZ291" s="79" t="n"/>
      <c r="RA291" s="79" t="n"/>
      <c r="RB291" s="79" t="n"/>
      <c r="RC291" s="79" t="n"/>
      <c r="RF291" s="78" t="n">
        <v>9</v>
      </c>
      <c r="RG291" s="79" t="n"/>
      <c r="RH291" s="79" t="n"/>
      <c r="RI291" s="79" t="n"/>
      <c r="RJ291" s="79" t="n"/>
      <c r="RK291" s="79" t="n"/>
      <c r="RL291" s="79" t="n"/>
      <c r="RM291" s="79" t="n"/>
      <c r="RN291" s="79" t="n"/>
      <c r="RO291" s="79" t="n"/>
      <c r="RP291" s="79" t="n"/>
      <c r="RQ291" s="79" t="n"/>
      <c r="RR291" s="79" t="n"/>
      <c r="RS291" s="79" t="n"/>
      <c r="RT291" s="79" t="n"/>
      <c r="RU291" s="79" t="n"/>
      <c r="RV291" s="79" t="n"/>
      <c r="RW291" s="79" t="n"/>
      <c r="RX291" s="79" t="n"/>
      <c r="RY291" s="79" t="n"/>
      <c r="RZ291" s="79" t="n"/>
      <c r="SA291" s="79" t="n"/>
      <c r="SB291" s="79" t="n"/>
      <c r="SC291" s="79" t="n"/>
      <c r="SD291" s="79" t="n"/>
      <c r="SE291" s="79" t="n"/>
      <c r="SF291" s="79" t="n"/>
      <c r="SG291" s="79" t="n"/>
      <c r="SH291" s="79" t="n"/>
      <c r="SI291" s="79" t="n"/>
      <c r="SJ291" s="79" t="n"/>
      <c r="SK291" s="79" t="n"/>
      <c r="SL291" s="79" t="n"/>
      <c r="SM291" s="79" t="n"/>
      <c r="SN291" s="79" t="n"/>
      <c r="SO291" s="79" t="n"/>
      <c r="SP291" s="79" t="n"/>
      <c r="SQ291" s="79" t="n"/>
      <c r="SR291" s="79" t="n"/>
      <c r="SS291" s="79" t="n"/>
      <c r="ST291" s="79" t="n"/>
      <c r="SW291" s="78" t="n">
        <v>9</v>
      </c>
      <c r="SX291" s="79" t="n"/>
      <c r="SY291" s="79" t="n"/>
      <c r="SZ291" s="79" t="n"/>
      <c r="TA291" s="79" t="n"/>
      <c r="TB291" s="79" t="n"/>
      <c r="TC291" s="79" t="n"/>
      <c r="TD291" s="79" t="n"/>
      <c r="TE291" s="79" t="n"/>
      <c r="TF291" s="79" t="n"/>
      <c r="TG291" s="79" t="n"/>
      <c r="TH291" s="79" t="n"/>
      <c r="TI291" s="79" t="n"/>
      <c r="TJ291" s="79" t="n"/>
      <c r="TK291" s="79" t="n"/>
      <c r="TL291" s="79" t="n"/>
      <c r="TM291" s="79" t="n"/>
      <c r="TN291" s="79" t="n"/>
      <c r="TO291" s="79" t="n"/>
      <c r="TP291" s="79" t="n"/>
      <c r="TQ291" s="79" t="n"/>
      <c r="TR291" s="79" t="n"/>
      <c r="TS291" s="79" t="n"/>
      <c r="TT291" s="79" t="n"/>
      <c r="TU291" s="79" t="n"/>
      <c r="TV291" s="79" t="n"/>
      <c r="TW291" s="79" t="n"/>
      <c r="TX291" s="79" t="n"/>
      <c r="TY291" s="79" t="n"/>
      <c r="TZ291" s="79" t="n"/>
      <c r="UA291" s="79" t="n"/>
      <c r="UB291" s="79" t="n"/>
      <c r="UC291" s="79" t="n"/>
      <c r="UD291" s="79" t="n"/>
      <c r="UE291" s="79" t="n"/>
      <c r="UF291" s="79" t="n"/>
      <c r="UG291" s="79" t="n"/>
      <c r="UH291" s="79" t="n"/>
      <c r="UI291" s="79" t="n"/>
      <c r="UJ291" s="79" t="n"/>
      <c r="UK291" s="79" t="n"/>
      <c r="UN291" s="78" t="n">
        <v>9</v>
      </c>
      <c r="UO291" s="79" t="n"/>
      <c r="UP291" s="79" t="n"/>
      <c r="UQ291" s="79" t="n"/>
      <c r="UR291" s="79" t="n"/>
      <c r="US291" s="79" t="n"/>
      <c r="UT291" s="79" t="n"/>
      <c r="UU291" s="79" t="n"/>
      <c r="UV291" s="79" t="n"/>
      <c r="UW291" s="79" t="n"/>
      <c r="UX291" s="79" t="n"/>
      <c r="UY291" s="79" t="n"/>
      <c r="UZ291" s="79" t="n"/>
      <c r="VA291" s="79" t="n"/>
      <c r="VB291" s="79" t="n"/>
      <c r="VC291" s="79" t="n"/>
      <c r="VD291" s="79" t="n"/>
      <c r="VE291" s="79" t="n"/>
      <c r="VF291" s="79" t="n"/>
      <c r="VG291" s="79" t="n"/>
      <c r="VH291" s="79" t="n"/>
      <c r="VI291" s="79" t="n"/>
      <c r="VJ291" s="79" t="n"/>
      <c r="VK291" s="79" t="n"/>
      <c r="VL291" s="79" t="n"/>
      <c r="VM291" s="79" t="n"/>
      <c r="VN291" s="79" t="n"/>
      <c r="VO291" s="79" t="n"/>
      <c r="VP291" s="79" t="n"/>
      <c r="VQ291" s="79" t="n"/>
      <c r="VR291" s="79" t="n"/>
      <c r="VS291" s="79" t="n"/>
      <c r="VT291" s="79" t="n"/>
      <c r="VU291" s="79" t="n"/>
      <c r="VV291" s="79" t="n"/>
      <c r="VW291" s="79" t="n"/>
      <c r="VX291" s="79" t="n"/>
      <c r="VY291" s="79" t="n"/>
      <c r="VZ291" s="79" t="n"/>
      <c r="WA291" s="79" t="n"/>
      <c r="WB291" s="79" t="n"/>
      <c r="WE291" s="78" t="n">
        <v>9</v>
      </c>
      <c r="WF291" s="79" t="n"/>
      <c r="WG291" s="79" t="n"/>
      <c r="WH291" s="79" t="n"/>
      <c r="WI291" s="79" t="n"/>
      <c r="WJ291" s="79" t="n"/>
      <c r="WK291" s="79" t="n"/>
      <c r="WL291" s="79" t="n"/>
      <c r="WM291" s="79" t="n"/>
      <c r="WN291" s="79" t="n"/>
      <c r="WO291" s="79" t="n"/>
      <c r="WP291" s="79" t="n"/>
      <c r="WQ291" s="79" t="n"/>
      <c r="WR291" s="79" t="n"/>
      <c r="WS291" s="79" t="n"/>
      <c r="WT291" s="79" t="n"/>
      <c r="WU291" s="79" t="n"/>
      <c r="WV291" s="79" t="n"/>
      <c r="WW291" s="79" t="n"/>
      <c r="WX291" s="79" t="n"/>
      <c r="WY291" s="79" t="n"/>
      <c r="WZ291" s="79" t="n"/>
      <c r="XA291" s="79" t="n"/>
      <c r="XB291" s="79" t="n"/>
      <c r="XC291" s="79" t="n"/>
      <c r="XD291" s="79" t="n"/>
      <c r="XE291" s="79" t="n"/>
      <c r="XF291" s="79" t="n"/>
      <c r="XG291" s="79" t="n"/>
      <c r="XH291" s="79" t="n"/>
      <c r="XI291" s="79" t="n"/>
      <c r="XJ291" s="79" t="n"/>
      <c r="XK291" s="79" t="n"/>
      <c r="XL291" s="79" t="n"/>
      <c r="XM291" s="79" t="n"/>
      <c r="XN291" s="79" t="n"/>
      <c r="XO291" s="79" t="n"/>
      <c r="XP291" s="79" t="n"/>
      <c r="XQ291" s="79" t="n"/>
      <c r="XR291" s="79" t="n"/>
      <c r="XS291" s="79" t="n"/>
      <c r="XV291" s="78" t="n">
        <v>9</v>
      </c>
      <c r="XW291" s="79" t="n"/>
      <c r="XX291" s="79" t="n"/>
      <c r="XY291" s="79" t="n"/>
      <c r="XZ291" s="79" t="n"/>
      <c r="YA291" s="79" t="n"/>
      <c r="YB291" s="79" t="n"/>
      <c r="YC291" s="79" t="n"/>
      <c r="YD291" s="79" t="n"/>
      <c r="YE291" s="79" t="n"/>
      <c r="YF291" s="79" t="n"/>
      <c r="YG291" s="79" t="n"/>
      <c r="YH291" s="79" t="n"/>
      <c r="YI291" s="79" t="n"/>
      <c r="YJ291" s="79" t="n"/>
      <c r="YK291" s="79" t="n"/>
      <c r="YL291" s="79" t="n"/>
      <c r="YM291" s="79" t="n"/>
      <c r="YN291" s="79" t="n"/>
      <c r="YO291" s="79" t="n"/>
      <c r="YP291" s="79" t="n"/>
      <c r="YQ291" s="79" t="n"/>
      <c r="YR291" s="79" t="n"/>
      <c r="YS291" s="79" t="n"/>
      <c r="YT291" s="79" t="n"/>
      <c r="YU291" s="79" t="n"/>
      <c r="YV291" s="79" t="n"/>
      <c r="YW291" s="79" t="n"/>
      <c r="YX291" s="79" t="n"/>
      <c r="YY291" s="79" t="n"/>
      <c r="YZ291" s="79" t="n"/>
      <c r="ZA291" s="79" t="n"/>
      <c r="ZB291" s="79" t="n"/>
      <c r="ZC291" s="79" t="n"/>
      <c r="ZD291" s="79" t="n"/>
      <c r="ZE291" s="79" t="n"/>
      <c r="ZF291" s="79" t="n"/>
      <c r="ZG291" s="79" t="n"/>
      <c r="ZH291" s="79" t="n"/>
      <c r="ZI291" s="79" t="n"/>
      <c r="ZJ291" s="79" t="n"/>
      <c r="ZM291" s="78" t="n">
        <v>9</v>
      </c>
      <c r="ZN291" s="79" t="n"/>
      <c r="ZO291" s="79" t="n"/>
      <c r="ZP291" s="79" t="n"/>
      <c r="ZQ291" s="79" t="n"/>
      <c r="ZR291" s="79" t="n"/>
      <c r="ZS291" s="79" t="n"/>
      <c r="ZT291" s="79" t="n"/>
      <c r="ZU291" s="79" t="n"/>
      <c r="ZV291" s="79" t="n"/>
      <c r="ZW291" s="79" t="n"/>
      <c r="ZX291" s="79" t="n"/>
      <c r="ZY291" s="79" t="n"/>
      <c r="ZZ291" s="79" t="n"/>
      <c r="AAA291" s="79" t="n"/>
      <c r="AAB291" s="79" t="n"/>
      <c r="AAC291" s="79" t="n"/>
      <c r="AAD291" s="79" t="n"/>
      <c r="AAE291" s="79" t="n"/>
      <c r="AAF291" s="79" t="n"/>
      <c r="AAG291" s="79" t="n"/>
      <c r="AAH291" s="79" t="n"/>
      <c r="AAI291" s="79" t="n"/>
      <c r="AAJ291" s="79" t="n"/>
      <c r="AAK291" s="79" t="n"/>
      <c r="AAL291" s="79" t="n"/>
      <c r="AAM291" s="79" t="n"/>
      <c r="AAN291" s="79" t="n"/>
      <c r="AAO291" s="79" t="n"/>
      <c r="AAP291" s="79" t="n"/>
      <c r="AAQ291" s="79" t="n"/>
      <c r="AAR291" s="79" t="n"/>
      <c r="AAS291" s="79" t="n"/>
      <c r="AAT291" s="79" t="n"/>
      <c r="AAU291" s="79" t="n"/>
      <c r="AAV291" s="79" t="n"/>
      <c r="AAW291" s="79" t="n"/>
      <c r="AAX291" s="79" t="n"/>
      <c r="AAY291" s="79" t="n"/>
      <c r="AAZ291" s="79" t="n"/>
      <c r="ABA291" s="79" t="n"/>
      <c r="ABD291" s="78" t="n">
        <v>9</v>
      </c>
      <c r="ABE291" s="79" t="n"/>
      <c r="ABF291" s="79" t="n"/>
      <c r="ABG291" s="79" t="n"/>
      <c r="ABH291" s="79" t="n"/>
      <c r="ABI291" s="79" t="n"/>
      <c r="ABJ291" s="79" t="n"/>
      <c r="ABK291" s="79" t="n"/>
      <c r="ABL291" s="79" t="n"/>
      <c r="ABM291" s="79" t="n"/>
      <c r="ABN291" s="79" t="n"/>
      <c r="ABO291" s="79" t="n"/>
      <c r="ABP291" s="79" t="n"/>
      <c r="ABQ291" s="79" t="n"/>
      <c r="ABR291" s="79" t="n"/>
      <c r="ABS291" s="79" t="n"/>
      <c r="ABT291" s="79" t="n"/>
      <c r="ABU291" s="79" t="n"/>
      <c r="ABV291" s="79" t="n"/>
      <c r="ABW291" s="79" t="n"/>
      <c r="ABX291" s="79" t="n"/>
      <c r="ABY291" s="79" t="n"/>
      <c r="ABZ291" s="79" t="n"/>
      <c r="ACA291" s="79" t="n"/>
      <c r="ACB291" s="79" t="n"/>
      <c r="ACC291" s="79" t="n"/>
      <c r="ACD291" s="79" t="n"/>
      <c r="ACE291" s="79" t="n"/>
      <c r="ACF291" s="79" t="n"/>
      <c r="ACG291" s="79" t="n"/>
      <c r="ACH291" s="79" t="n"/>
      <c r="ACI291" s="79" t="n"/>
      <c r="ACJ291" s="79" t="n"/>
      <c r="ACK291" s="79" t="n"/>
      <c r="ACL291" s="79" t="n"/>
      <c r="ACM291" s="79" t="n"/>
      <c r="ACN291" s="79" t="n"/>
      <c r="ACO291" s="79" t="n"/>
      <c r="ACP291" s="79" t="n"/>
      <c r="ACQ291" s="79" t="n"/>
      <c r="ACR291" s="79" t="n"/>
      <c r="ACU291" s="78" t="n">
        <v>9</v>
      </c>
      <c r="ACV291" s="79" t="n"/>
      <c r="ACW291" s="79" t="n"/>
      <c r="ACX291" s="79" t="n"/>
      <c r="ACY291" s="79" t="n"/>
      <c r="ACZ291" s="79" t="n"/>
      <c r="ADA291" s="79" t="n"/>
      <c r="ADB291" s="79" t="n"/>
      <c r="ADC291" s="79" t="n"/>
      <c r="ADD291" s="79" t="n"/>
      <c r="ADE291" s="79" t="n"/>
      <c r="ADF291" s="79" t="n"/>
      <c r="ADG291" s="79" t="n"/>
      <c r="ADH291" s="79" t="n"/>
      <c r="ADI291" s="79" t="n"/>
      <c r="ADJ291" s="79" t="n"/>
      <c r="ADK291" s="79" t="n"/>
      <c r="ADL291" s="79" t="n"/>
      <c r="ADM291" s="79" t="n"/>
      <c r="ADN291" s="79" t="n"/>
      <c r="ADO291" s="79" t="n"/>
      <c r="ADP291" s="79" t="n"/>
      <c r="ADQ291" s="79" t="n"/>
      <c r="ADR291" s="79" t="n"/>
      <c r="ADS291" s="79" t="n"/>
      <c r="ADT291" s="79" t="n"/>
      <c r="ADU291" s="79" t="n"/>
      <c r="ADV291" s="79" t="n"/>
      <c r="ADW291" s="79" t="n"/>
      <c r="ADX291" s="79" t="n"/>
      <c r="ADY291" s="79" t="n"/>
      <c r="ADZ291" s="79" t="n"/>
      <c r="AEA291" s="79" t="n"/>
      <c r="AEB291" s="79" t="n"/>
      <c r="AEC291" s="79" t="n"/>
      <c r="AED291" s="79" t="n"/>
      <c r="AEE291" s="79" t="n"/>
      <c r="AEF291" s="79" t="n"/>
      <c r="AEG291" s="79" t="n"/>
      <c r="AEH291" s="79" t="n"/>
      <c r="AEI291" s="79" t="n"/>
      <c r="AEL291" s="78" t="n">
        <v>9</v>
      </c>
      <c r="AEM291" s="79" t="n"/>
      <c r="AEN291" s="79" t="n"/>
      <c r="AEO291" s="79" t="n"/>
      <c r="AEP291" s="79" t="n"/>
      <c r="AEQ291" s="79" t="n"/>
      <c r="AER291" s="79" t="n"/>
      <c r="AES291" s="79" t="n"/>
      <c r="AET291" s="79" t="n"/>
      <c r="AEU291" s="79" t="n"/>
      <c r="AEV291" s="79" t="n"/>
      <c r="AEW291" s="79" t="n"/>
      <c r="AEX291" s="79" t="n"/>
      <c r="AEY291" s="79" t="n"/>
      <c r="AEZ291" s="79" t="n"/>
      <c r="AFA291" s="79" t="n"/>
      <c r="AFB291" s="79" t="n"/>
      <c r="AFC291" s="79" t="n"/>
      <c r="AFD291" s="79" t="n"/>
      <c r="AFE291" s="79" t="n"/>
      <c r="AFF291" s="79" t="n"/>
      <c r="AFG291" s="79" t="n"/>
      <c r="AFH291" s="79" t="n"/>
      <c r="AFI291" s="79" t="n"/>
      <c r="AFJ291" s="79" t="n"/>
      <c r="AFK291" s="79" t="n"/>
      <c r="AFL291" s="79" t="n"/>
      <c r="AFM291" s="79" t="n"/>
      <c r="AFN291" s="79" t="n"/>
      <c r="AFO291" s="79" t="n"/>
      <c r="AFP291" s="79" t="n"/>
      <c r="AFQ291" s="79" t="n"/>
      <c r="AFR291" s="79" t="n"/>
      <c r="AFS291" s="79" t="n"/>
      <c r="AFT291" s="79" t="n"/>
      <c r="AFU291" s="79" t="n"/>
      <c r="AFV291" s="79" t="n"/>
      <c r="AFW291" s="79" t="n"/>
      <c r="AFX291" s="79" t="n"/>
      <c r="AFY291" s="79" t="n"/>
      <c r="AFZ291" s="79" t="n"/>
    </row>
    <row r="292">
      <c r="A292" s="78" t="n">
        <v>10</v>
      </c>
      <c r="B292" s="79" t="n"/>
      <c r="C292" s="79" t="n"/>
      <c r="D292" s="79" t="n"/>
      <c r="E292" s="79" t="n"/>
      <c r="F292" s="79" t="n"/>
      <c r="G292" s="79" t="n"/>
      <c r="H292" s="79" t="n"/>
      <c r="I292" s="79" t="n"/>
      <c r="J292" s="79" t="n"/>
      <c r="K292" s="79" t="n"/>
      <c r="L292" s="79" t="n"/>
      <c r="M292" s="79" t="n"/>
      <c r="N292" s="79" t="n"/>
      <c r="O292" s="79" t="n"/>
      <c r="P292" s="79" t="n"/>
      <c r="Q292" s="79" t="n"/>
      <c r="R292" s="79" t="n"/>
      <c r="S292" s="79" t="n"/>
      <c r="T292" s="79" t="n"/>
      <c r="U292" s="79" t="n"/>
      <c r="V292" s="79" t="n"/>
      <c r="W292" s="79" t="n"/>
      <c r="X292" s="79" t="n"/>
      <c r="Y292" s="79" t="n"/>
      <c r="Z292" s="79" t="n"/>
      <c r="AA292" s="79" t="n"/>
      <c r="AB292" s="79" t="n"/>
      <c r="AC292" s="79" t="n"/>
      <c r="AD292" s="79" t="n"/>
      <c r="AE292" s="79" t="n"/>
      <c r="AF292" s="79" t="n"/>
      <c r="AG292" s="79" t="n"/>
      <c r="AH292" s="79" t="n"/>
      <c r="AI292" s="79" t="n"/>
      <c r="AJ292" s="79" t="n"/>
      <c r="AK292" s="79" t="n"/>
      <c r="AL292" s="79" t="n"/>
      <c r="AM292" s="79" t="n"/>
      <c r="AN292" s="79" t="n"/>
      <c r="AO292" s="79" t="n"/>
      <c r="AR292" s="78" t="n">
        <v>10</v>
      </c>
      <c r="AS292" s="79" t="n"/>
      <c r="AT292" s="79" t="n"/>
      <c r="AU292" s="79" t="n"/>
      <c r="AV292" s="79" t="n"/>
      <c r="AW292" s="79" t="n"/>
      <c r="AX292" s="79" t="n"/>
      <c r="AY292" s="79" t="n"/>
      <c r="AZ292" s="79" t="n"/>
      <c r="BA292" s="79" t="n"/>
      <c r="BB292" s="79" t="n"/>
      <c r="BC292" s="79" t="n"/>
      <c r="BD292" s="79" t="n"/>
      <c r="BE292" s="79" t="n"/>
      <c r="BF292" s="79" t="n"/>
      <c r="BG292" s="79" t="n"/>
      <c r="BH292" s="79" t="n"/>
      <c r="BI292" s="79" t="n"/>
      <c r="BJ292" s="79" t="n"/>
      <c r="BK292" s="79" t="n"/>
      <c r="BL292" s="79" t="n"/>
      <c r="BM292" s="79" t="n"/>
      <c r="BN292" s="79" t="n"/>
      <c r="BO292" s="79" t="n"/>
      <c r="BP292" s="79" t="n"/>
      <c r="BQ292" s="79" t="n"/>
      <c r="BR292" s="79" t="n"/>
      <c r="BS292" s="79" t="n"/>
      <c r="BT292" s="79" t="n"/>
      <c r="BU292" s="79" t="n"/>
      <c r="BV292" s="79" t="n"/>
      <c r="BW292" s="79" t="n"/>
      <c r="BX292" s="79" t="n"/>
      <c r="BY292" s="79" t="n"/>
      <c r="BZ292" s="79" t="n"/>
      <c r="CA292" s="79" t="n"/>
      <c r="CB292" s="79" t="n"/>
      <c r="CC292" s="79" t="n"/>
      <c r="CD292" s="79" t="n"/>
      <c r="CE292" s="79" t="n"/>
      <c r="CF292" s="79" t="n"/>
      <c r="CI292" s="78" t="n">
        <v>10</v>
      </c>
      <c r="CJ292" s="79" t="n"/>
      <c r="CK292" s="79" t="n"/>
      <c r="CL292" s="79" t="n"/>
      <c r="CM292" s="79" t="n"/>
      <c r="CN292" s="79" t="n"/>
      <c r="CO292" s="79" t="n"/>
      <c r="CP292" s="79" t="n"/>
      <c r="CQ292" s="79" t="n"/>
      <c r="CR292" s="79" t="n"/>
      <c r="CS292" s="79" t="n"/>
      <c r="CT292" s="79" t="n"/>
      <c r="CU292" s="79" t="n"/>
      <c r="CV292" s="79" t="n"/>
      <c r="CW292" s="79" t="n"/>
      <c r="CX292" s="79" t="n"/>
      <c r="CY292" s="79" t="n"/>
      <c r="CZ292" s="79" t="n"/>
      <c r="DA292" s="79" t="n"/>
      <c r="DB292" s="79" t="n"/>
      <c r="DC292" s="79" t="n"/>
      <c r="DD292" s="79" t="n"/>
      <c r="DE292" s="79" t="n"/>
      <c r="DF292" s="79" t="n"/>
      <c r="DG292" s="79" t="n"/>
      <c r="DH292" s="79" t="n"/>
      <c r="DI292" s="79" t="n"/>
      <c r="DJ292" s="79" t="n"/>
      <c r="DK292" s="79" t="n"/>
      <c r="DL292" s="79" t="n"/>
      <c r="DM292" s="79" t="n"/>
      <c r="DN292" s="79" t="n"/>
      <c r="DO292" s="79" t="n"/>
      <c r="DP292" s="79" t="n"/>
      <c r="DQ292" s="79" t="n"/>
      <c r="DR292" s="79" t="n"/>
      <c r="DS292" s="79" t="n"/>
      <c r="DT292" s="79" t="n"/>
      <c r="DU292" s="79" t="n"/>
      <c r="DV292" s="79" t="n"/>
      <c r="DW292" s="79" t="n"/>
      <c r="DZ292" s="78" t="n">
        <v>10</v>
      </c>
      <c r="EA292" s="79" t="n"/>
      <c r="EB292" s="79" t="n"/>
      <c r="EC292" s="79" t="n"/>
      <c r="ED292" s="79" t="n"/>
      <c r="EE292" s="79" t="n"/>
      <c r="EF292" s="79" t="n"/>
      <c r="EG292" s="79" t="n"/>
      <c r="EH292" s="79" t="n"/>
      <c r="EI292" s="79" t="n"/>
      <c r="EJ292" s="79" t="n"/>
      <c r="EK292" s="79" t="n"/>
      <c r="EL292" s="79" t="n"/>
      <c r="EM292" s="79" t="n"/>
      <c r="EN292" s="79" t="n"/>
      <c r="EO292" s="79" t="n"/>
      <c r="EP292" s="79" t="n"/>
      <c r="EQ292" s="79" t="n"/>
      <c r="ER292" s="79" t="n"/>
      <c r="ES292" s="79" t="n"/>
      <c r="ET292" s="79" t="n"/>
      <c r="EU292" s="79" t="n"/>
      <c r="EV292" s="79" t="n"/>
      <c r="EW292" s="79" t="n"/>
      <c r="EX292" s="79" t="n"/>
      <c r="EY292" s="79" t="n"/>
      <c r="EZ292" s="79" t="n"/>
      <c r="FA292" s="79" t="n"/>
      <c r="FB292" s="79" t="n"/>
      <c r="FC292" s="79" t="n"/>
      <c r="FD292" s="79" t="n"/>
      <c r="FE292" s="79" t="n"/>
      <c r="FF292" s="79" t="n"/>
      <c r="FG292" s="79" t="n"/>
      <c r="FH292" s="79" t="n"/>
      <c r="FI292" s="79" t="n"/>
      <c r="FJ292" s="79" t="n"/>
      <c r="FK292" s="79" t="n"/>
      <c r="FL292" s="79" t="n"/>
      <c r="FM292" s="79" t="n"/>
      <c r="FN292" s="79" t="n"/>
      <c r="FQ292" s="78" t="n">
        <v>10</v>
      </c>
      <c r="FR292" s="79" t="n"/>
      <c r="FS292" s="79" t="n"/>
      <c r="FT292" s="79" t="n"/>
      <c r="FU292" s="79" t="n"/>
      <c r="FV292" s="79" t="n"/>
      <c r="FW292" s="79" t="n"/>
      <c r="FX292" s="79" t="n"/>
      <c r="FY292" s="79" t="n"/>
      <c r="FZ292" s="79" t="n"/>
      <c r="GA292" s="79" t="n"/>
      <c r="GB292" s="79" t="n"/>
      <c r="GC292" s="79" t="n"/>
      <c r="GD292" s="79" t="n"/>
      <c r="GE292" s="79" t="n"/>
      <c r="GF292" s="79" t="n"/>
      <c r="GG292" s="79" t="n"/>
      <c r="GH292" s="79" t="n"/>
      <c r="GI292" s="79" t="n"/>
      <c r="GJ292" s="79" t="n"/>
      <c r="GK292" s="79" t="n"/>
      <c r="GL292" s="79" t="n"/>
      <c r="GM292" s="79" t="n"/>
      <c r="GN292" s="79" t="n"/>
      <c r="GO292" s="79" t="n"/>
      <c r="GP292" s="79" t="n"/>
      <c r="GQ292" s="79" t="n"/>
      <c r="GR292" s="79" t="n"/>
      <c r="GS292" s="79" t="n"/>
      <c r="GT292" s="79" t="n"/>
      <c r="GU292" s="79" t="n"/>
      <c r="GV292" s="79" t="n"/>
      <c r="GW292" s="79" t="n"/>
      <c r="GX292" s="79" t="n"/>
      <c r="GY292" s="79" t="n"/>
      <c r="GZ292" s="79" t="n"/>
      <c r="HA292" s="79" t="n"/>
      <c r="HB292" s="79" t="n"/>
      <c r="HC292" s="79" t="n"/>
      <c r="HD292" s="79" t="n"/>
      <c r="HE292" s="79" t="n"/>
      <c r="HH292" s="78" t="n">
        <v>10</v>
      </c>
      <c r="HI292" s="79" t="n"/>
      <c r="HJ292" s="79" t="n"/>
      <c r="HK292" s="79" t="n"/>
      <c r="HL292" s="79" t="n"/>
      <c r="HM292" s="79" t="n"/>
      <c r="HN292" s="79" t="n"/>
      <c r="HO292" s="79" t="n"/>
      <c r="HP292" s="79" t="n"/>
      <c r="HQ292" s="79" t="n"/>
      <c r="HR292" s="79" t="n"/>
      <c r="HS292" s="79" t="n"/>
      <c r="HT292" s="79" t="n"/>
      <c r="HU292" s="79" t="n"/>
      <c r="HV292" s="79" t="n"/>
      <c r="HW292" s="79" t="n"/>
      <c r="HX292" s="79" t="n"/>
      <c r="HY292" s="79" t="n"/>
      <c r="HZ292" s="79" t="n"/>
      <c r="IA292" s="79" t="n"/>
      <c r="IB292" s="79" t="n"/>
      <c r="IC292" s="79" t="n"/>
      <c r="ID292" s="79" t="n"/>
      <c r="IE292" s="79" t="n"/>
      <c r="IF292" s="79" t="n"/>
      <c r="IG292" s="79" t="n"/>
      <c r="IH292" s="79" t="n"/>
      <c r="II292" s="79" t="n"/>
      <c r="IJ292" s="79" t="n"/>
      <c r="IK292" s="79" t="n"/>
      <c r="IL292" s="79" t="n"/>
      <c r="IM292" s="79" t="n"/>
      <c r="IN292" s="79" t="n"/>
      <c r="IO292" s="79" t="n"/>
      <c r="IP292" s="79" t="n"/>
      <c r="IQ292" s="79" t="n"/>
      <c r="IR292" s="79" t="n"/>
      <c r="IS292" s="79" t="n"/>
      <c r="IT292" s="79" t="n"/>
      <c r="IU292" s="79" t="n"/>
      <c r="IV292" s="79" t="n"/>
      <c r="IY292" s="78" t="n">
        <v>10</v>
      </c>
      <c r="IZ292" s="79" t="n"/>
      <c r="JA292" s="79" t="n"/>
      <c r="JB292" s="79" t="n"/>
      <c r="JC292" s="79" t="n"/>
      <c r="JD292" s="79" t="n"/>
      <c r="JE292" s="79" t="n"/>
      <c r="JF292" s="79" t="n"/>
      <c r="JG292" s="79" t="n"/>
      <c r="JH292" s="79" t="n"/>
      <c r="JI292" s="79" t="n"/>
      <c r="JJ292" s="79" t="n"/>
      <c r="JK292" s="79" t="n"/>
      <c r="JL292" s="79" t="n"/>
      <c r="JM292" s="79" t="n"/>
      <c r="JN292" s="79" t="n"/>
      <c r="JO292" s="79" t="n"/>
      <c r="JP292" s="79" t="n"/>
      <c r="JQ292" s="79" t="n"/>
      <c r="JR292" s="79" t="n"/>
      <c r="JS292" s="79" t="n"/>
      <c r="JT292" s="79" t="n"/>
      <c r="JU292" s="79" t="n"/>
      <c r="JV292" s="79" t="n"/>
      <c r="JW292" s="79" t="n"/>
      <c r="JX292" s="79" t="n"/>
      <c r="JY292" s="79" t="n"/>
      <c r="JZ292" s="79" t="n"/>
      <c r="KA292" s="79" t="n"/>
      <c r="KB292" s="79" t="n"/>
      <c r="KC292" s="79" t="n"/>
      <c r="KD292" s="79" t="n"/>
      <c r="KE292" s="79" t="n"/>
      <c r="KF292" s="79" t="n"/>
      <c r="KG292" s="79" t="n"/>
      <c r="KH292" s="79" t="n"/>
      <c r="KI292" s="79" t="n"/>
      <c r="KJ292" s="79" t="n"/>
      <c r="KK292" s="79" t="n"/>
      <c r="KL292" s="79" t="n"/>
      <c r="KM292" s="79" t="n"/>
      <c r="KP292" s="78" t="n">
        <v>10</v>
      </c>
      <c r="KQ292" s="79" t="n"/>
      <c r="KR292" s="79" t="n"/>
      <c r="KS292" s="79" t="n"/>
      <c r="KT292" s="79" t="n"/>
      <c r="KU292" s="79" t="n"/>
      <c r="KV292" s="79" t="n"/>
      <c r="KW292" s="79" t="n"/>
      <c r="KX292" s="79" t="n"/>
      <c r="KY292" s="79" t="n"/>
      <c r="KZ292" s="79" t="n"/>
      <c r="LA292" s="79" t="n"/>
      <c r="LB292" s="79" t="n"/>
      <c r="LC292" s="79" t="n"/>
      <c r="LD292" s="79" t="n"/>
      <c r="LE292" s="79" t="n"/>
      <c r="LF292" s="79" t="n"/>
      <c r="LG292" s="79" t="n"/>
      <c r="LH292" s="79" t="n"/>
      <c r="LI292" s="79" t="n"/>
      <c r="LJ292" s="79" t="n"/>
      <c r="LK292" s="79" t="n"/>
      <c r="LL292" s="79" t="n"/>
      <c r="LM292" s="79" t="n"/>
      <c r="LN292" s="79" t="n"/>
      <c r="LO292" s="79" t="n"/>
      <c r="LP292" s="79" t="n"/>
      <c r="LQ292" s="79" t="n"/>
      <c r="LR292" s="79" t="n"/>
      <c r="LS292" s="79" t="n"/>
      <c r="LT292" s="79" t="n"/>
      <c r="LU292" s="79" t="n"/>
      <c r="LV292" s="79" t="n"/>
      <c r="LW292" s="79" t="n"/>
      <c r="LX292" s="79" t="n"/>
      <c r="LY292" s="79" t="n"/>
      <c r="LZ292" s="79" t="n"/>
      <c r="MA292" s="79" t="n"/>
      <c r="MB292" s="79" t="n"/>
      <c r="MC292" s="79" t="n"/>
      <c r="MD292" s="79" t="n"/>
      <c r="MG292" s="78" t="n">
        <v>10</v>
      </c>
      <c r="MH292" s="79" t="n"/>
      <c r="MI292" s="79" t="n"/>
      <c r="MJ292" s="79" t="n"/>
      <c r="MK292" s="79" t="n"/>
      <c r="ML292" s="79" t="n"/>
      <c r="MM292" s="79" t="n"/>
      <c r="MN292" s="79" t="n"/>
      <c r="MO292" s="79" t="n"/>
      <c r="MP292" s="79" t="n"/>
      <c r="MQ292" s="79" t="n"/>
      <c r="MR292" s="79" t="n"/>
      <c r="MS292" s="79" t="n"/>
      <c r="MT292" s="79" t="n"/>
      <c r="MU292" s="79" t="n"/>
      <c r="MV292" s="79" t="n"/>
      <c r="MW292" s="79" t="n"/>
      <c r="MX292" s="79" t="n"/>
      <c r="MY292" s="79" t="n"/>
      <c r="MZ292" s="79" t="n"/>
      <c r="NA292" s="79" t="n"/>
      <c r="NB292" s="79" t="n"/>
      <c r="NC292" s="79" t="n"/>
      <c r="ND292" s="79" t="n"/>
      <c r="NE292" s="79" t="n"/>
      <c r="NF292" s="79" t="n"/>
      <c r="NG292" s="79" t="n"/>
      <c r="NH292" s="79" t="n"/>
      <c r="NI292" s="79" t="n"/>
      <c r="NJ292" s="79" t="n"/>
      <c r="NK292" s="79" t="n"/>
      <c r="NL292" s="79" t="n"/>
      <c r="NM292" s="79" t="n"/>
      <c r="NN292" s="79" t="n"/>
      <c r="NO292" s="79" t="n"/>
      <c r="NP292" s="79" t="n"/>
      <c r="NQ292" s="79" t="n"/>
      <c r="NR292" s="79" t="n"/>
      <c r="NS292" s="79" t="n"/>
      <c r="NT292" s="79" t="n"/>
      <c r="NU292" s="79" t="n"/>
      <c r="NX292" s="78" t="n">
        <v>10</v>
      </c>
      <c r="NY292" s="79" t="n"/>
      <c r="NZ292" s="79" t="n"/>
      <c r="OA292" s="79" t="n"/>
      <c r="OB292" s="79" t="n"/>
      <c r="OC292" s="79" t="n"/>
      <c r="OD292" s="79" t="n"/>
      <c r="OE292" s="79" t="n"/>
      <c r="OF292" s="79" t="n"/>
      <c r="OG292" s="79" t="n"/>
      <c r="OH292" s="79" t="n"/>
      <c r="OI292" s="79" t="n"/>
      <c r="OJ292" s="79" t="n"/>
      <c r="OK292" s="79" t="n"/>
      <c r="OL292" s="79" t="n"/>
      <c r="OM292" s="79" t="n"/>
      <c r="ON292" s="79" t="n"/>
      <c r="OO292" s="79" t="n"/>
      <c r="OP292" s="79" t="n"/>
      <c r="OQ292" s="79" t="n"/>
      <c r="OR292" s="79" t="n"/>
      <c r="OS292" s="79" t="n"/>
      <c r="OT292" s="79" t="n"/>
      <c r="OU292" s="79" t="n"/>
      <c r="OV292" s="79" t="n"/>
      <c r="OW292" s="79" t="n"/>
      <c r="OX292" s="79" t="n"/>
      <c r="OY292" s="79" t="n"/>
      <c r="OZ292" s="79" t="n"/>
      <c r="PA292" s="79" t="n"/>
      <c r="PB292" s="79" t="n"/>
      <c r="PC292" s="79" t="n"/>
      <c r="PD292" s="79" t="n"/>
      <c r="PE292" s="79" t="n"/>
      <c r="PF292" s="79" t="n"/>
      <c r="PG292" s="79" t="n"/>
      <c r="PH292" s="79" t="n"/>
      <c r="PI292" s="79" t="n"/>
      <c r="PJ292" s="79" t="n"/>
      <c r="PK292" s="79" t="n"/>
      <c r="PL292" s="79" t="n"/>
      <c r="PO292" s="78" t="n">
        <v>10</v>
      </c>
      <c r="PP292" s="79" t="n"/>
      <c r="PQ292" s="79" t="n"/>
      <c r="PR292" s="79" t="n"/>
      <c r="PS292" s="79" t="n"/>
      <c r="PT292" s="79" t="n"/>
      <c r="PU292" s="79" t="n"/>
      <c r="PV292" s="79" t="n"/>
      <c r="PW292" s="79" t="n"/>
      <c r="PX292" s="79" t="n"/>
      <c r="PY292" s="79" t="n"/>
      <c r="PZ292" s="79" t="n"/>
      <c r="QA292" s="79" t="n"/>
      <c r="QB292" s="79" t="n"/>
      <c r="QC292" s="79" t="n"/>
      <c r="QD292" s="79" t="n"/>
      <c r="QE292" s="79" t="n"/>
      <c r="QF292" s="79" t="n"/>
      <c r="QG292" s="79" t="n"/>
      <c r="QH292" s="79" t="n"/>
      <c r="QI292" s="79" t="n"/>
      <c r="QJ292" s="79" t="n"/>
      <c r="QK292" s="79" t="n"/>
      <c r="QL292" s="79" t="n"/>
      <c r="QM292" s="79" t="n"/>
      <c r="QN292" s="79" t="n"/>
      <c r="QO292" s="79" t="n"/>
      <c r="QP292" s="79" t="n"/>
      <c r="QQ292" s="79" t="n"/>
      <c r="QR292" s="79" t="n"/>
      <c r="QS292" s="79" t="n"/>
      <c r="QT292" s="79" t="n"/>
      <c r="QU292" s="79" t="n"/>
      <c r="QV292" s="79" t="n"/>
      <c r="QW292" s="79" t="n"/>
      <c r="QX292" s="79" t="n"/>
      <c r="QY292" s="79" t="n"/>
      <c r="QZ292" s="79" t="n"/>
      <c r="RA292" s="79" t="n"/>
      <c r="RB292" s="79" t="n"/>
      <c r="RC292" s="79" t="n"/>
      <c r="RF292" s="78" t="n">
        <v>10</v>
      </c>
      <c r="RG292" s="79" t="n"/>
      <c r="RH292" s="79" t="n"/>
      <c r="RI292" s="79" t="n"/>
      <c r="RJ292" s="79" t="n"/>
      <c r="RK292" s="79" t="n"/>
      <c r="RL292" s="79" t="n"/>
      <c r="RM292" s="79" t="n"/>
      <c r="RN292" s="79" t="n"/>
      <c r="RO292" s="79" t="n"/>
      <c r="RP292" s="79" t="n"/>
      <c r="RQ292" s="79" t="n"/>
      <c r="RR292" s="79" t="n"/>
      <c r="RS292" s="79" t="n"/>
      <c r="RT292" s="79" t="n"/>
      <c r="RU292" s="79" t="n"/>
      <c r="RV292" s="79" t="n"/>
      <c r="RW292" s="79" t="n"/>
      <c r="RX292" s="79" t="n"/>
      <c r="RY292" s="79" t="n"/>
      <c r="RZ292" s="79" t="n"/>
      <c r="SA292" s="79" t="n"/>
      <c r="SB292" s="79" t="n"/>
      <c r="SC292" s="79" t="n"/>
      <c r="SD292" s="79" t="n"/>
      <c r="SE292" s="79" t="n"/>
      <c r="SF292" s="79" t="n"/>
      <c r="SG292" s="79" t="n"/>
      <c r="SH292" s="79" t="n"/>
      <c r="SI292" s="79" t="n"/>
      <c r="SJ292" s="79" t="n"/>
      <c r="SK292" s="79" t="n"/>
      <c r="SL292" s="79" t="n"/>
      <c r="SM292" s="79" t="n"/>
      <c r="SN292" s="79" t="n"/>
      <c r="SO292" s="79" t="n"/>
      <c r="SP292" s="79" t="n"/>
      <c r="SQ292" s="79" t="n"/>
      <c r="SR292" s="79" t="n"/>
      <c r="SS292" s="79" t="n"/>
      <c r="ST292" s="79" t="n"/>
      <c r="SW292" s="78" t="n">
        <v>10</v>
      </c>
      <c r="SX292" s="79" t="n"/>
      <c r="SY292" s="79" t="n"/>
      <c r="SZ292" s="79" t="n"/>
      <c r="TA292" s="79" t="n"/>
      <c r="TB292" s="79" t="n"/>
      <c r="TC292" s="79" t="n"/>
      <c r="TD292" s="79" t="n"/>
      <c r="TE292" s="79" t="n"/>
      <c r="TF292" s="79" t="n"/>
      <c r="TG292" s="79" t="n"/>
      <c r="TH292" s="79" t="n"/>
      <c r="TI292" s="79" t="n"/>
      <c r="TJ292" s="79" t="n"/>
      <c r="TK292" s="79" t="n"/>
      <c r="TL292" s="79" t="n"/>
      <c r="TM292" s="79" t="n"/>
      <c r="TN292" s="79" t="n"/>
      <c r="TO292" s="79" t="n"/>
      <c r="TP292" s="79" t="n"/>
      <c r="TQ292" s="79" t="n"/>
      <c r="TR292" s="79" t="n"/>
      <c r="TS292" s="79" t="n"/>
      <c r="TT292" s="79" t="n"/>
      <c r="TU292" s="79" t="n"/>
      <c r="TV292" s="79" t="n"/>
      <c r="TW292" s="79" t="n"/>
      <c r="TX292" s="79" t="n"/>
      <c r="TY292" s="79" t="n"/>
      <c r="TZ292" s="79" t="n"/>
      <c r="UA292" s="79" t="n"/>
      <c r="UB292" s="79" t="n"/>
      <c r="UC292" s="79" t="n"/>
      <c r="UD292" s="79" t="n"/>
      <c r="UE292" s="79" t="n"/>
      <c r="UF292" s="79" t="n"/>
      <c r="UG292" s="79" t="n"/>
      <c r="UH292" s="79" t="n"/>
      <c r="UI292" s="79" t="n"/>
      <c r="UJ292" s="79" t="n"/>
      <c r="UK292" s="79" t="n"/>
      <c r="UN292" s="78" t="n">
        <v>10</v>
      </c>
      <c r="UO292" s="79" t="n"/>
      <c r="UP292" s="79" t="n"/>
      <c r="UQ292" s="79" t="n"/>
      <c r="UR292" s="79" t="n"/>
      <c r="US292" s="79" t="n"/>
      <c r="UT292" s="79" t="n"/>
      <c r="UU292" s="79" t="n"/>
      <c r="UV292" s="79" t="n"/>
      <c r="UW292" s="79" t="n"/>
      <c r="UX292" s="79" t="n"/>
      <c r="UY292" s="79" t="n"/>
      <c r="UZ292" s="79" t="n"/>
      <c r="VA292" s="79" t="n"/>
      <c r="VB292" s="79" t="n"/>
      <c r="VC292" s="79" t="n"/>
      <c r="VD292" s="79" t="n"/>
      <c r="VE292" s="79" t="n"/>
      <c r="VF292" s="79" t="n"/>
      <c r="VG292" s="79" t="n"/>
      <c r="VH292" s="79" t="n"/>
      <c r="VI292" s="79" t="n"/>
      <c r="VJ292" s="79" t="n"/>
      <c r="VK292" s="79" t="n"/>
      <c r="VL292" s="79" t="n"/>
      <c r="VM292" s="79" t="n"/>
      <c r="VN292" s="79" t="n"/>
      <c r="VO292" s="79" t="n"/>
      <c r="VP292" s="79" t="n"/>
      <c r="VQ292" s="79" t="n"/>
      <c r="VR292" s="79" t="n"/>
      <c r="VS292" s="79" t="n"/>
      <c r="VT292" s="79" t="n"/>
      <c r="VU292" s="79" t="n"/>
      <c r="VV292" s="79" t="n"/>
      <c r="VW292" s="79" t="n"/>
      <c r="VX292" s="79" t="n"/>
      <c r="VY292" s="79" t="n"/>
      <c r="VZ292" s="79" t="n"/>
      <c r="WA292" s="79" t="n"/>
      <c r="WB292" s="79" t="n"/>
      <c r="WE292" s="78" t="n">
        <v>10</v>
      </c>
      <c r="WF292" s="79" t="n"/>
      <c r="WG292" s="79" t="n"/>
      <c r="WH292" s="79" t="n"/>
      <c r="WI292" s="79" t="n"/>
      <c r="WJ292" s="79" t="n"/>
      <c r="WK292" s="79" t="n"/>
      <c r="WL292" s="79" t="n"/>
      <c r="WM292" s="79" t="n"/>
      <c r="WN292" s="79" t="n"/>
      <c r="WO292" s="79" t="n"/>
      <c r="WP292" s="79" t="n"/>
      <c r="WQ292" s="79" t="n"/>
      <c r="WR292" s="79" t="n"/>
      <c r="WS292" s="79" t="n"/>
      <c r="WT292" s="79" t="n"/>
      <c r="WU292" s="79" t="n"/>
      <c r="WV292" s="79" t="n"/>
      <c r="WW292" s="79" t="n"/>
      <c r="WX292" s="79" t="n"/>
      <c r="WY292" s="79" t="n"/>
      <c r="WZ292" s="79" t="n"/>
      <c r="XA292" s="79" t="n"/>
      <c r="XB292" s="79" t="n"/>
      <c r="XC292" s="79" t="n"/>
      <c r="XD292" s="79" t="n"/>
      <c r="XE292" s="79" t="n"/>
      <c r="XF292" s="79" t="n"/>
      <c r="XG292" s="79" t="n"/>
      <c r="XH292" s="79" t="n"/>
      <c r="XI292" s="79" t="n"/>
      <c r="XJ292" s="79" t="n"/>
      <c r="XK292" s="79" t="n"/>
      <c r="XL292" s="79" t="n"/>
      <c r="XM292" s="79" t="n"/>
      <c r="XN292" s="79" t="n"/>
      <c r="XO292" s="79" t="n"/>
      <c r="XP292" s="79" t="n"/>
      <c r="XQ292" s="79" t="n"/>
      <c r="XR292" s="79" t="n"/>
      <c r="XS292" s="79" t="n"/>
      <c r="XV292" s="78" t="n">
        <v>10</v>
      </c>
      <c r="XW292" s="79" t="n"/>
      <c r="XX292" s="79" t="n"/>
      <c r="XY292" s="79" t="n"/>
      <c r="XZ292" s="79" t="n"/>
      <c r="YA292" s="79" t="n"/>
      <c r="YB292" s="79" t="n"/>
      <c r="YC292" s="79" t="n"/>
      <c r="YD292" s="79" t="n"/>
      <c r="YE292" s="79" t="n"/>
      <c r="YF292" s="79" t="n"/>
      <c r="YG292" s="79" t="n"/>
      <c r="YH292" s="79" t="n"/>
      <c r="YI292" s="79" t="n"/>
      <c r="YJ292" s="79" t="n"/>
      <c r="YK292" s="79" t="n"/>
      <c r="YL292" s="79" t="n"/>
      <c r="YM292" s="79" t="n"/>
      <c r="YN292" s="79" t="n"/>
      <c r="YO292" s="79" t="n"/>
      <c r="YP292" s="79" t="n"/>
      <c r="YQ292" s="79" t="n"/>
      <c r="YR292" s="79" t="n"/>
      <c r="YS292" s="79" t="n"/>
      <c r="YT292" s="79" t="n"/>
      <c r="YU292" s="79" t="n"/>
      <c r="YV292" s="79" t="n"/>
      <c r="YW292" s="79" t="n"/>
      <c r="YX292" s="79" t="n"/>
      <c r="YY292" s="79" t="n"/>
      <c r="YZ292" s="79" t="n"/>
      <c r="ZA292" s="79" t="n"/>
      <c r="ZB292" s="79" t="n"/>
      <c r="ZC292" s="79" t="n"/>
      <c r="ZD292" s="79" t="n"/>
      <c r="ZE292" s="79" t="n"/>
      <c r="ZF292" s="79" t="n"/>
      <c r="ZG292" s="79" t="n"/>
      <c r="ZH292" s="79" t="n"/>
      <c r="ZI292" s="79" t="n"/>
      <c r="ZJ292" s="79" t="n"/>
      <c r="ZM292" s="78" t="n">
        <v>10</v>
      </c>
      <c r="ZN292" s="79" t="n"/>
      <c r="ZO292" s="79" t="n"/>
      <c r="ZP292" s="79" t="n"/>
      <c r="ZQ292" s="79" t="n"/>
      <c r="ZR292" s="79" t="n"/>
      <c r="ZS292" s="79" t="n"/>
      <c r="ZT292" s="79" t="n"/>
      <c r="ZU292" s="79" t="n"/>
      <c r="ZV292" s="79" t="n"/>
      <c r="ZW292" s="79" t="n"/>
      <c r="ZX292" s="79" t="n"/>
      <c r="ZY292" s="79" t="n"/>
      <c r="ZZ292" s="79" t="n"/>
      <c r="AAA292" s="79" t="n"/>
      <c r="AAB292" s="79" t="n"/>
      <c r="AAC292" s="79" t="n"/>
      <c r="AAD292" s="79" t="n"/>
      <c r="AAE292" s="79" t="n"/>
      <c r="AAF292" s="79" t="n"/>
      <c r="AAG292" s="79" t="n"/>
      <c r="AAH292" s="79" t="n"/>
      <c r="AAI292" s="79" t="n"/>
      <c r="AAJ292" s="79" t="n"/>
      <c r="AAK292" s="79" t="n"/>
      <c r="AAL292" s="79" t="n"/>
      <c r="AAM292" s="79" t="n"/>
      <c r="AAN292" s="79" t="n"/>
      <c r="AAO292" s="79" t="n"/>
      <c r="AAP292" s="79" t="n"/>
      <c r="AAQ292" s="79" t="n"/>
      <c r="AAR292" s="79" t="n"/>
      <c r="AAS292" s="79" t="n"/>
      <c r="AAT292" s="79" t="n"/>
      <c r="AAU292" s="79" t="n"/>
      <c r="AAV292" s="79" t="n"/>
      <c r="AAW292" s="79" t="n"/>
      <c r="AAX292" s="79" t="n"/>
      <c r="AAY292" s="79" t="n"/>
      <c r="AAZ292" s="79" t="n"/>
      <c r="ABA292" s="79" t="n"/>
      <c r="ABD292" s="78" t="n">
        <v>10</v>
      </c>
      <c r="ABE292" s="79" t="n"/>
      <c r="ABF292" s="79" t="n"/>
      <c r="ABG292" s="79" t="n"/>
      <c r="ABH292" s="79" t="n"/>
      <c r="ABI292" s="79" t="n"/>
      <c r="ABJ292" s="79" t="n"/>
      <c r="ABK292" s="79" t="n"/>
      <c r="ABL292" s="79" t="n"/>
      <c r="ABM292" s="79" t="n"/>
      <c r="ABN292" s="79" t="n"/>
      <c r="ABO292" s="79" t="n"/>
      <c r="ABP292" s="79" t="n"/>
      <c r="ABQ292" s="79" t="n"/>
      <c r="ABR292" s="79" t="n"/>
      <c r="ABS292" s="79" t="n"/>
      <c r="ABT292" s="79" t="n"/>
      <c r="ABU292" s="79" t="n"/>
      <c r="ABV292" s="79" t="n"/>
      <c r="ABW292" s="79" t="n"/>
      <c r="ABX292" s="79" t="n"/>
      <c r="ABY292" s="79" t="n"/>
      <c r="ABZ292" s="79" t="n"/>
      <c r="ACA292" s="79" t="n"/>
      <c r="ACB292" s="79" t="n"/>
      <c r="ACC292" s="79" t="n"/>
      <c r="ACD292" s="79" t="n"/>
      <c r="ACE292" s="79" t="n"/>
      <c r="ACF292" s="79" t="n"/>
      <c r="ACG292" s="79" t="n"/>
      <c r="ACH292" s="79" t="n"/>
      <c r="ACI292" s="79" t="n"/>
      <c r="ACJ292" s="79" t="n"/>
      <c r="ACK292" s="79" t="n"/>
      <c r="ACL292" s="79" t="n"/>
      <c r="ACM292" s="79" t="n"/>
      <c r="ACN292" s="79" t="n"/>
      <c r="ACO292" s="79" t="n"/>
      <c r="ACP292" s="79" t="n"/>
      <c r="ACQ292" s="79" t="n"/>
      <c r="ACR292" s="79" t="n"/>
      <c r="ACU292" s="78" t="n">
        <v>10</v>
      </c>
      <c r="ACV292" s="79" t="n"/>
      <c r="ACW292" s="79" t="n"/>
      <c r="ACX292" s="79" t="n"/>
      <c r="ACY292" s="79" t="n"/>
      <c r="ACZ292" s="79" t="n"/>
      <c r="ADA292" s="79" t="n"/>
      <c r="ADB292" s="79" t="n"/>
      <c r="ADC292" s="79" t="n"/>
      <c r="ADD292" s="79" t="n"/>
      <c r="ADE292" s="79" t="n"/>
      <c r="ADF292" s="79" t="n"/>
      <c r="ADG292" s="79" t="n"/>
      <c r="ADH292" s="79" t="n"/>
      <c r="ADI292" s="79" t="n"/>
      <c r="ADJ292" s="79" t="n"/>
      <c r="ADK292" s="79" t="n"/>
      <c r="ADL292" s="79" t="n"/>
      <c r="ADM292" s="79" t="n"/>
      <c r="ADN292" s="79" t="n"/>
      <c r="ADO292" s="79" t="n"/>
      <c r="ADP292" s="79" t="n"/>
      <c r="ADQ292" s="79" t="n"/>
      <c r="ADR292" s="79" t="n"/>
      <c r="ADS292" s="79" t="n"/>
      <c r="ADT292" s="79" t="n"/>
      <c r="ADU292" s="79" t="n"/>
      <c r="ADV292" s="79" t="n"/>
      <c r="ADW292" s="79" t="n"/>
      <c r="ADX292" s="79" t="n"/>
      <c r="ADY292" s="79" t="n"/>
      <c r="ADZ292" s="79" t="n"/>
      <c r="AEA292" s="79" t="n"/>
      <c r="AEB292" s="79" t="n"/>
      <c r="AEC292" s="79" t="n"/>
      <c r="AED292" s="79" t="n"/>
      <c r="AEE292" s="79" t="n"/>
      <c r="AEF292" s="79" t="n"/>
      <c r="AEG292" s="79" t="n"/>
      <c r="AEH292" s="79" t="n"/>
      <c r="AEI292" s="79" t="n"/>
      <c r="AEL292" s="78" t="n">
        <v>10</v>
      </c>
      <c r="AEM292" s="79" t="n"/>
      <c r="AEN292" s="79" t="n"/>
      <c r="AEO292" s="79" t="n"/>
      <c r="AEP292" s="79" t="n"/>
      <c r="AEQ292" s="79" t="n"/>
      <c r="AER292" s="79" t="n"/>
      <c r="AES292" s="79" t="n"/>
      <c r="AET292" s="79" t="n"/>
      <c r="AEU292" s="79" t="n"/>
      <c r="AEV292" s="79" t="n"/>
      <c r="AEW292" s="79" t="n"/>
      <c r="AEX292" s="79" t="n"/>
      <c r="AEY292" s="79" t="n"/>
      <c r="AEZ292" s="79" t="n"/>
      <c r="AFA292" s="79" t="n"/>
      <c r="AFB292" s="79" t="n"/>
      <c r="AFC292" s="79" t="n"/>
      <c r="AFD292" s="79" t="n"/>
      <c r="AFE292" s="79" t="n"/>
      <c r="AFF292" s="79" t="n"/>
      <c r="AFG292" s="79" t="n"/>
      <c r="AFH292" s="79" t="n"/>
      <c r="AFI292" s="79" t="n"/>
      <c r="AFJ292" s="79" t="n"/>
      <c r="AFK292" s="79" t="n"/>
      <c r="AFL292" s="79" t="n"/>
      <c r="AFM292" s="79" t="n"/>
      <c r="AFN292" s="79" t="n"/>
      <c r="AFO292" s="79" t="n"/>
      <c r="AFP292" s="79" t="n"/>
      <c r="AFQ292" s="79" t="n"/>
      <c r="AFR292" s="79" t="n"/>
      <c r="AFS292" s="79" t="n"/>
      <c r="AFT292" s="79" t="n"/>
      <c r="AFU292" s="79" t="n"/>
      <c r="AFV292" s="79" t="n"/>
      <c r="AFW292" s="79" t="n"/>
      <c r="AFX292" s="79" t="n"/>
      <c r="AFY292" s="79" t="n"/>
      <c r="AFZ292" s="79" t="n"/>
    </row>
    <row r="293">
      <c r="A293" s="78" t="n">
        <v>11</v>
      </c>
      <c r="B293" s="79" t="n"/>
      <c r="C293" s="79" t="n"/>
      <c r="D293" s="79" t="n"/>
      <c r="E293" s="79" t="n"/>
      <c r="F293" s="79" t="n"/>
      <c r="G293" s="79" t="n"/>
      <c r="H293" s="79" t="n"/>
      <c r="I293" s="79" t="n"/>
      <c r="J293" s="79" t="n"/>
      <c r="K293" s="79" t="n"/>
      <c r="L293" s="79" t="n"/>
      <c r="M293" s="79" t="n"/>
      <c r="N293" s="79" t="n"/>
      <c r="O293" s="79" t="n"/>
      <c r="P293" s="79" t="n"/>
      <c r="Q293" s="79" t="n"/>
      <c r="R293" s="79" t="n"/>
      <c r="S293" s="79" t="n"/>
      <c r="T293" s="79" t="n"/>
      <c r="U293" s="79" t="n"/>
      <c r="V293" s="79" t="n"/>
      <c r="W293" s="79" t="n"/>
      <c r="X293" s="79" t="n"/>
      <c r="Y293" s="79" t="n"/>
      <c r="Z293" s="79" t="n"/>
      <c r="AA293" s="79" t="n"/>
      <c r="AB293" s="79" t="n"/>
      <c r="AC293" s="79" t="n"/>
      <c r="AD293" s="79" t="n"/>
      <c r="AE293" s="79" t="n"/>
      <c r="AF293" s="79" t="n"/>
      <c r="AG293" s="79" t="n"/>
      <c r="AH293" s="79" t="n"/>
      <c r="AI293" s="79" t="n"/>
      <c r="AJ293" s="79" t="n"/>
      <c r="AK293" s="79" t="n"/>
      <c r="AL293" s="79" t="n"/>
      <c r="AM293" s="79" t="n"/>
      <c r="AN293" s="79" t="n"/>
      <c r="AO293" s="79" t="n"/>
      <c r="AR293" s="78" t="n">
        <v>11</v>
      </c>
      <c r="AS293" s="79" t="n"/>
      <c r="AT293" s="79" t="n"/>
      <c r="AU293" s="79" t="n"/>
      <c r="AV293" s="79" t="n"/>
      <c r="AW293" s="79" t="n"/>
      <c r="AX293" s="79" t="n"/>
      <c r="AY293" s="79" t="n"/>
      <c r="AZ293" s="79" t="n"/>
      <c r="BA293" s="79" t="n"/>
      <c r="BB293" s="79" t="n"/>
      <c r="BC293" s="79" t="n"/>
      <c r="BD293" s="79" t="n"/>
      <c r="BE293" s="79" t="n"/>
      <c r="BF293" s="79" t="n"/>
      <c r="BG293" s="79" t="n"/>
      <c r="BH293" s="79" t="n"/>
      <c r="BI293" s="79" t="n"/>
      <c r="BJ293" s="79" t="n"/>
      <c r="BK293" s="79" t="n"/>
      <c r="BL293" s="79" t="n"/>
      <c r="BM293" s="79" t="n"/>
      <c r="BN293" s="79" t="n"/>
      <c r="BO293" s="79" t="n"/>
      <c r="BP293" s="79" t="n"/>
      <c r="BQ293" s="79" t="n"/>
      <c r="BR293" s="79" t="n"/>
      <c r="BS293" s="79" t="n"/>
      <c r="BT293" s="79" t="n"/>
      <c r="BU293" s="79" t="n"/>
      <c r="BV293" s="79" t="n"/>
      <c r="BW293" s="79" t="n"/>
      <c r="BX293" s="79" t="n"/>
      <c r="BY293" s="79" t="n"/>
      <c r="BZ293" s="79" t="n"/>
      <c r="CA293" s="79" t="n"/>
      <c r="CB293" s="79" t="n"/>
      <c r="CC293" s="79" t="n"/>
      <c r="CD293" s="79" t="n"/>
      <c r="CE293" s="79" t="n"/>
      <c r="CF293" s="79" t="n"/>
      <c r="CI293" s="78" t="n">
        <v>11</v>
      </c>
      <c r="CJ293" s="79" t="n"/>
      <c r="CK293" s="79" t="n"/>
      <c r="CL293" s="79" t="n"/>
      <c r="CM293" s="79" t="n"/>
      <c r="CN293" s="79" t="n"/>
      <c r="CO293" s="79" t="n"/>
      <c r="CP293" s="79" t="n"/>
      <c r="CQ293" s="79" t="n"/>
      <c r="CR293" s="79" t="n"/>
      <c r="CS293" s="79" t="n"/>
      <c r="CT293" s="79" t="n"/>
      <c r="CU293" s="79" t="n"/>
      <c r="CV293" s="79" t="n"/>
      <c r="CW293" s="79" t="n"/>
      <c r="CX293" s="79" t="n"/>
      <c r="CY293" s="79" t="n"/>
      <c r="CZ293" s="79" t="n"/>
      <c r="DA293" s="79" t="n"/>
      <c r="DB293" s="79" t="n"/>
      <c r="DC293" s="79" t="n"/>
      <c r="DD293" s="79" t="n"/>
      <c r="DE293" s="79" t="n"/>
      <c r="DF293" s="79" t="n"/>
      <c r="DG293" s="79" t="n"/>
      <c r="DH293" s="79" t="n"/>
      <c r="DI293" s="79" t="n"/>
      <c r="DJ293" s="79" t="n"/>
      <c r="DK293" s="79" t="n"/>
      <c r="DL293" s="79" t="n"/>
      <c r="DM293" s="79" t="n"/>
      <c r="DN293" s="79" t="n"/>
      <c r="DO293" s="79" t="n"/>
      <c r="DP293" s="79" t="n"/>
      <c r="DQ293" s="79" t="n"/>
      <c r="DR293" s="79" t="n"/>
      <c r="DS293" s="79" t="n"/>
      <c r="DT293" s="79" t="n"/>
      <c r="DU293" s="79" t="n"/>
      <c r="DV293" s="79" t="n"/>
      <c r="DW293" s="79" t="n"/>
      <c r="DZ293" s="78" t="n">
        <v>11</v>
      </c>
      <c r="EA293" s="79" t="n"/>
      <c r="EB293" s="79" t="n"/>
      <c r="EC293" s="79" t="n"/>
      <c r="ED293" s="79" t="n"/>
      <c r="EE293" s="79" t="n"/>
      <c r="EF293" s="79" t="n"/>
      <c r="EG293" s="79" t="n"/>
      <c r="EH293" s="79" t="n"/>
      <c r="EI293" s="79" t="n"/>
      <c r="EJ293" s="79" t="n"/>
      <c r="EK293" s="79" t="n"/>
      <c r="EL293" s="79" t="n"/>
      <c r="EM293" s="79" t="n"/>
      <c r="EN293" s="79" t="n"/>
      <c r="EO293" s="79" t="n"/>
      <c r="EP293" s="79" t="n"/>
      <c r="EQ293" s="79" t="n"/>
      <c r="ER293" s="79" t="n"/>
      <c r="ES293" s="79" t="n"/>
      <c r="ET293" s="79" t="n"/>
      <c r="EU293" s="79" t="n"/>
      <c r="EV293" s="79" t="n"/>
      <c r="EW293" s="79" t="n"/>
      <c r="EX293" s="79" t="n"/>
      <c r="EY293" s="79" t="n"/>
      <c r="EZ293" s="79" t="n"/>
      <c r="FA293" s="79" t="n"/>
      <c r="FB293" s="79" t="n"/>
      <c r="FC293" s="79" t="n"/>
      <c r="FD293" s="79" t="n"/>
      <c r="FE293" s="79" t="n"/>
      <c r="FF293" s="79" t="n"/>
      <c r="FG293" s="79" t="n"/>
      <c r="FH293" s="79" t="n"/>
      <c r="FI293" s="79" t="n"/>
      <c r="FJ293" s="79" t="n"/>
      <c r="FK293" s="79" t="n"/>
      <c r="FL293" s="79" t="n"/>
      <c r="FM293" s="79" t="n"/>
      <c r="FN293" s="79" t="n"/>
      <c r="FQ293" s="78" t="n">
        <v>11</v>
      </c>
      <c r="FR293" s="79" t="n"/>
      <c r="FS293" s="79" t="n"/>
      <c r="FT293" s="79" t="n"/>
      <c r="FU293" s="79" t="n"/>
      <c r="FV293" s="79" t="n"/>
      <c r="FW293" s="79" t="n"/>
      <c r="FX293" s="79" t="n"/>
      <c r="FY293" s="79" t="n"/>
      <c r="FZ293" s="79" t="n"/>
      <c r="GA293" s="79" t="n"/>
      <c r="GB293" s="79" t="n"/>
      <c r="GC293" s="79" t="n"/>
      <c r="GD293" s="79" t="n"/>
      <c r="GE293" s="79" t="n"/>
      <c r="GF293" s="79" t="n"/>
      <c r="GG293" s="79" t="n"/>
      <c r="GH293" s="79" t="n"/>
      <c r="GI293" s="79" t="n"/>
      <c r="GJ293" s="79" t="n"/>
      <c r="GK293" s="79" t="n"/>
      <c r="GL293" s="79" t="n"/>
      <c r="GM293" s="79" t="n"/>
      <c r="GN293" s="79" t="n"/>
      <c r="GO293" s="79" t="n"/>
      <c r="GP293" s="79" t="n"/>
      <c r="GQ293" s="79" t="n"/>
      <c r="GR293" s="79" t="n"/>
      <c r="GS293" s="79" t="n"/>
      <c r="GT293" s="79" t="n"/>
      <c r="GU293" s="79" t="n"/>
      <c r="GV293" s="79" t="n"/>
      <c r="GW293" s="79" t="n"/>
      <c r="GX293" s="79" t="n"/>
      <c r="GY293" s="79" t="n"/>
      <c r="GZ293" s="79" t="n"/>
      <c r="HA293" s="79" t="n"/>
      <c r="HB293" s="79" t="n"/>
      <c r="HC293" s="79" t="n"/>
      <c r="HD293" s="79" t="n"/>
      <c r="HE293" s="79" t="n"/>
      <c r="HH293" s="78" t="n">
        <v>11</v>
      </c>
      <c r="HI293" s="79" t="n"/>
      <c r="HJ293" s="79" t="n"/>
      <c r="HK293" s="79" t="n"/>
      <c r="HL293" s="79" t="n"/>
      <c r="HM293" s="79" t="n"/>
      <c r="HN293" s="79" t="n"/>
      <c r="HO293" s="79" t="n"/>
      <c r="HP293" s="79" t="n"/>
      <c r="HQ293" s="79" t="n"/>
      <c r="HR293" s="79" t="n"/>
      <c r="HS293" s="79" t="n"/>
      <c r="HT293" s="79" t="n"/>
      <c r="HU293" s="79" t="n"/>
      <c r="HV293" s="79" t="n"/>
      <c r="HW293" s="79" t="n"/>
      <c r="HX293" s="79" t="n"/>
      <c r="HY293" s="79" t="n"/>
      <c r="HZ293" s="79" t="n"/>
      <c r="IA293" s="79" t="n"/>
      <c r="IB293" s="79" t="n"/>
      <c r="IC293" s="79" t="n"/>
      <c r="ID293" s="79" t="n"/>
      <c r="IE293" s="79" t="n"/>
      <c r="IF293" s="79" t="n"/>
      <c r="IG293" s="79" t="n"/>
      <c r="IH293" s="79" t="n"/>
      <c r="II293" s="79" t="n"/>
      <c r="IJ293" s="79" t="n"/>
      <c r="IK293" s="79" t="n"/>
      <c r="IL293" s="79" t="n"/>
      <c r="IM293" s="79" t="n"/>
      <c r="IN293" s="79" t="n"/>
      <c r="IO293" s="79" t="n"/>
      <c r="IP293" s="79" t="n"/>
      <c r="IQ293" s="79" t="n"/>
      <c r="IR293" s="79" t="n"/>
      <c r="IS293" s="79" t="n"/>
      <c r="IT293" s="79" t="n"/>
      <c r="IU293" s="79" t="n"/>
      <c r="IV293" s="79" t="n"/>
      <c r="IY293" s="78" t="n">
        <v>11</v>
      </c>
      <c r="IZ293" s="79" t="n"/>
      <c r="JA293" s="79" t="n"/>
      <c r="JB293" s="79" t="n"/>
      <c r="JC293" s="79" t="n"/>
      <c r="JD293" s="79" t="n"/>
      <c r="JE293" s="79" t="n"/>
      <c r="JF293" s="79" t="n"/>
      <c r="JG293" s="79" t="n"/>
      <c r="JH293" s="79" t="n"/>
      <c r="JI293" s="79" t="n"/>
      <c r="JJ293" s="79" t="n"/>
      <c r="JK293" s="79" t="n"/>
      <c r="JL293" s="79" t="n"/>
      <c r="JM293" s="79" t="n"/>
      <c r="JN293" s="79" t="n"/>
      <c r="JO293" s="79" t="n"/>
      <c r="JP293" s="79" t="n"/>
      <c r="JQ293" s="79" t="n"/>
      <c r="JR293" s="79" t="n"/>
      <c r="JS293" s="79" t="n"/>
      <c r="JT293" s="79" t="n"/>
      <c r="JU293" s="79" t="n"/>
      <c r="JV293" s="79" t="n"/>
      <c r="JW293" s="79" t="n"/>
      <c r="JX293" s="79" t="n"/>
      <c r="JY293" s="79" t="n"/>
      <c r="JZ293" s="79" t="n"/>
      <c r="KA293" s="79" t="n"/>
      <c r="KB293" s="79" t="n"/>
      <c r="KC293" s="79" t="n"/>
      <c r="KD293" s="79" t="n"/>
      <c r="KE293" s="79" t="n"/>
      <c r="KF293" s="79" t="n"/>
      <c r="KG293" s="79" t="n"/>
      <c r="KH293" s="79" t="n"/>
      <c r="KI293" s="79" t="n"/>
      <c r="KJ293" s="79" t="n"/>
      <c r="KK293" s="79" t="n"/>
      <c r="KL293" s="79" t="n"/>
      <c r="KM293" s="79" t="n"/>
      <c r="KP293" s="78" t="n">
        <v>11</v>
      </c>
      <c r="KQ293" s="79" t="n"/>
      <c r="KR293" s="79" t="n"/>
      <c r="KS293" s="79" t="n"/>
      <c r="KT293" s="79" t="n"/>
      <c r="KU293" s="79" t="n"/>
      <c r="KV293" s="79" t="n"/>
      <c r="KW293" s="79" t="n"/>
      <c r="KX293" s="79" t="n"/>
      <c r="KY293" s="79" t="n"/>
      <c r="KZ293" s="79" t="n"/>
      <c r="LA293" s="79" t="n"/>
      <c r="LB293" s="79" t="n"/>
      <c r="LC293" s="79" t="n"/>
      <c r="LD293" s="79" t="n"/>
      <c r="LE293" s="79" t="n"/>
      <c r="LF293" s="79" t="n"/>
      <c r="LG293" s="79" t="n"/>
      <c r="LH293" s="79" t="n"/>
      <c r="LI293" s="79" t="n"/>
      <c r="LJ293" s="79" t="n"/>
      <c r="LK293" s="79" t="n"/>
      <c r="LL293" s="79" t="n"/>
      <c r="LM293" s="79" t="n"/>
      <c r="LN293" s="79" t="n"/>
      <c r="LO293" s="79" t="n"/>
      <c r="LP293" s="79" t="n"/>
      <c r="LQ293" s="79" t="n"/>
      <c r="LR293" s="79" t="n"/>
      <c r="LS293" s="79" t="n"/>
      <c r="LT293" s="79" t="n"/>
      <c r="LU293" s="79" t="n"/>
      <c r="LV293" s="79" t="n"/>
      <c r="LW293" s="79" t="n"/>
      <c r="LX293" s="79" t="n"/>
      <c r="LY293" s="79" t="n"/>
      <c r="LZ293" s="79" t="n"/>
      <c r="MA293" s="79" t="n"/>
      <c r="MB293" s="79" t="n"/>
      <c r="MC293" s="79" t="n"/>
      <c r="MD293" s="79" t="n"/>
      <c r="MG293" s="78" t="n">
        <v>11</v>
      </c>
      <c r="MH293" s="79" t="n"/>
      <c r="MI293" s="79" t="n"/>
      <c r="MJ293" s="79" t="n"/>
      <c r="MK293" s="79" t="n"/>
      <c r="ML293" s="79" t="n"/>
      <c r="MM293" s="79" t="n"/>
      <c r="MN293" s="79" t="n"/>
      <c r="MO293" s="79" t="n"/>
      <c r="MP293" s="79" t="n"/>
      <c r="MQ293" s="79" t="n"/>
      <c r="MR293" s="79" t="n"/>
      <c r="MS293" s="79" t="n"/>
      <c r="MT293" s="79" t="n"/>
      <c r="MU293" s="79" t="n"/>
      <c r="MV293" s="79" t="n"/>
      <c r="MW293" s="79" t="n"/>
      <c r="MX293" s="79" t="n"/>
      <c r="MY293" s="79" t="n"/>
      <c r="MZ293" s="79" t="n"/>
      <c r="NA293" s="79" t="n"/>
      <c r="NB293" s="79" t="n"/>
      <c r="NC293" s="79" t="n"/>
      <c r="ND293" s="79" t="n"/>
      <c r="NE293" s="79" t="n"/>
      <c r="NF293" s="79" t="n"/>
      <c r="NG293" s="79" t="n"/>
      <c r="NH293" s="79" t="n"/>
      <c r="NI293" s="79" t="n"/>
      <c r="NJ293" s="79" t="n"/>
      <c r="NK293" s="79" t="n"/>
      <c r="NL293" s="79" t="n"/>
      <c r="NM293" s="79" t="n"/>
      <c r="NN293" s="79" t="n"/>
      <c r="NO293" s="79" t="n"/>
      <c r="NP293" s="79" t="n"/>
      <c r="NQ293" s="79" t="n"/>
      <c r="NR293" s="79" t="n"/>
      <c r="NS293" s="79" t="n"/>
      <c r="NT293" s="79" t="n"/>
      <c r="NU293" s="79" t="n"/>
      <c r="NX293" s="78" t="n">
        <v>11</v>
      </c>
      <c r="NY293" s="79" t="n"/>
      <c r="NZ293" s="79" t="n"/>
      <c r="OA293" s="79" t="n"/>
      <c r="OB293" s="79" t="n"/>
      <c r="OC293" s="79" t="n"/>
      <c r="OD293" s="79" t="n"/>
      <c r="OE293" s="79" t="n"/>
      <c r="OF293" s="79" t="n"/>
      <c r="OG293" s="79" t="n"/>
      <c r="OH293" s="79" t="n"/>
      <c r="OI293" s="79" t="n"/>
      <c r="OJ293" s="79" t="n"/>
      <c r="OK293" s="79" t="n"/>
      <c r="OL293" s="79" t="n"/>
      <c r="OM293" s="79" t="n"/>
      <c r="ON293" s="79" t="n"/>
      <c r="OO293" s="79" t="n"/>
      <c r="OP293" s="79" t="n"/>
      <c r="OQ293" s="79" t="n"/>
      <c r="OR293" s="79" t="n"/>
      <c r="OS293" s="79" t="n"/>
      <c r="OT293" s="79" t="n"/>
      <c r="OU293" s="79" t="n"/>
      <c r="OV293" s="79" t="n"/>
      <c r="OW293" s="79" t="n"/>
      <c r="OX293" s="79" t="n"/>
      <c r="OY293" s="79" t="n"/>
      <c r="OZ293" s="79" t="n"/>
      <c r="PA293" s="79" t="n"/>
      <c r="PB293" s="79" t="n"/>
      <c r="PC293" s="79" t="n"/>
      <c r="PD293" s="79" t="n"/>
      <c r="PE293" s="79" t="n"/>
      <c r="PF293" s="79" t="n"/>
      <c r="PG293" s="79" t="n"/>
      <c r="PH293" s="79" t="n"/>
      <c r="PI293" s="79" t="n"/>
      <c r="PJ293" s="79" t="n"/>
      <c r="PK293" s="79" t="n"/>
      <c r="PL293" s="79" t="n"/>
      <c r="PO293" s="78" t="n">
        <v>11</v>
      </c>
      <c r="PP293" s="79" t="n"/>
      <c r="PQ293" s="79" t="n"/>
      <c r="PR293" s="79" t="n"/>
      <c r="PS293" s="79" t="n"/>
      <c r="PT293" s="79" t="n"/>
      <c r="PU293" s="79" t="n"/>
      <c r="PV293" s="79" t="n"/>
      <c r="PW293" s="79" t="n"/>
      <c r="PX293" s="79" t="n"/>
      <c r="PY293" s="79" t="n"/>
      <c r="PZ293" s="79" t="n"/>
      <c r="QA293" s="79" t="n"/>
      <c r="QB293" s="79" t="n"/>
      <c r="QC293" s="79" t="n"/>
      <c r="QD293" s="79" t="n"/>
      <c r="QE293" s="79" t="n"/>
      <c r="QF293" s="79" t="n"/>
      <c r="QG293" s="79" t="n"/>
      <c r="QH293" s="79" t="n"/>
      <c r="QI293" s="79" t="n"/>
      <c r="QJ293" s="79" t="n"/>
      <c r="QK293" s="79" t="n"/>
      <c r="QL293" s="79" t="n"/>
      <c r="QM293" s="79" t="n"/>
      <c r="QN293" s="79" t="n"/>
      <c r="QO293" s="79" t="n"/>
      <c r="QP293" s="79" t="n"/>
      <c r="QQ293" s="79" t="n"/>
      <c r="QR293" s="79" t="n"/>
      <c r="QS293" s="79" t="n"/>
      <c r="QT293" s="79" t="n"/>
      <c r="QU293" s="79" t="n"/>
      <c r="QV293" s="79" t="n"/>
      <c r="QW293" s="79" t="n"/>
      <c r="QX293" s="79" t="n"/>
      <c r="QY293" s="79" t="n"/>
      <c r="QZ293" s="79" t="n"/>
      <c r="RA293" s="79" t="n"/>
      <c r="RB293" s="79" t="n"/>
      <c r="RC293" s="79" t="n"/>
      <c r="RF293" s="78" t="n">
        <v>11</v>
      </c>
      <c r="RG293" s="79" t="n"/>
      <c r="RH293" s="79" t="n"/>
      <c r="RI293" s="79" t="n"/>
      <c r="RJ293" s="79" t="n"/>
      <c r="RK293" s="79" t="n"/>
      <c r="RL293" s="79" t="n"/>
      <c r="RM293" s="79" t="n"/>
      <c r="RN293" s="79" t="n"/>
      <c r="RO293" s="79" t="n"/>
      <c r="RP293" s="79" t="n"/>
      <c r="RQ293" s="79" t="n"/>
      <c r="RR293" s="79" t="n"/>
      <c r="RS293" s="79" t="n"/>
      <c r="RT293" s="79" t="n"/>
      <c r="RU293" s="79" t="n"/>
      <c r="RV293" s="79" t="n"/>
      <c r="RW293" s="79" t="n"/>
      <c r="RX293" s="79" t="n"/>
      <c r="RY293" s="79" t="n"/>
      <c r="RZ293" s="79" t="n"/>
      <c r="SA293" s="79" t="n"/>
      <c r="SB293" s="79" t="n"/>
      <c r="SC293" s="79" t="n"/>
      <c r="SD293" s="79" t="n"/>
      <c r="SE293" s="79" t="n"/>
      <c r="SF293" s="79" t="n"/>
      <c r="SG293" s="79" t="n"/>
      <c r="SH293" s="79" t="n"/>
      <c r="SI293" s="79" t="n"/>
      <c r="SJ293" s="79" t="n"/>
      <c r="SK293" s="79" t="n"/>
      <c r="SL293" s="79" t="n"/>
      <c r="SM293" s="79" t="n"/>
      <c r="SN293" s="79" t="n"/>
      <c r="SO293" s="79" t="n"/>
      <c r="SP293" s="79" t="n"/>
      <c r="SQ293" s="79" t="n"/>
      <c r="SR293" s="79" t="n"/>
      <c r="SS293" s="79" t="n"/>
      <c r="ST293" s="79" t="n"/>
      <c r="SW293" s="78" t="n">
        <v>11</v>
      </c>
      <c r="SX293" s="79" t="n"/>
      <c r="SY293" s="79" t="n"/>
      <c r="SZ293" s="79" t="n"/>
      <c r="TA293" s="79" t="n"/>
      <c r="TB293" s="79" t="n"/>
      <c r="TC293" s="79" t="n"/>
      <c r="TD293" s="79" t="n"/>
      <c r="TE293" s="79" t="n"/>
      <c r="TF293" s="79" t="n"/>
      <c r="TG293" s="79" t="n"/>
      <c r="TH293" s="79" t="n"/>
      <c r="TI293" s="79" t="n"/>
      <c r="TJ293" s="79" t="n"/>
      <c r="TK293" s="79" t="n"/>
      <c r="TL293" s="79" t="n"/>
      <c r="TM293" s="79" t="n"/>
      <c r="TN293" s="79" t="n"/>
      <c r="TO293" s="79" t="n"/>
      <c r="TP293" s="79" t="n"/>
      <c r="TQ293" s="79" t="n"/>
      <c r="TR293" s="79" t="n"/>
      <c r="TS293" s="79" t="n"/>
      <c r="TT293" s="79" t="n"/>
      <c r="TU293" s="79" t="n"/>
      <c r="TV293" s="79" t="n"/>
      <c r="TW293" s="79" t="n"/>
      <c r="TX293" s="79" t="n"/>
      <c r="TY293" s="79" t="n"/>
      <c r="TZ293" s="79" t="n"/>
      <c r="UA293" s="79" t="n"/>
      <c r="UB293" s="79" t="n"/>
      <c r="UC293" s="79" t="n"/>
      <c r="UD293" s="79" t="n"/>
      <c r="UE293" s="79" t="n"/>
      <c r="UF293" s="79" t="n"/>
      <c r="UG293" s="79" t="n"/>
      <c r="UH293" s="79" t="n"/>
      <c r="UI293" s="79" t="n"/>
      <c r="UJ293" s="79" t="n"/>
      <c r="UK293" s="79" t="n"/>
      <c r="UN293" s="78" t="n">
        <v>11</v>
      </c>
      <c r="UO293" s="79" t="n"/>
      <c r="UP293" s="79" t="n"/>
      <c r="UQ293" s="79" t="n"/>
      <c r="UR293" s="79" t="n"/>
      <c r="US293" s="79" t="n"/>
      <c r="UT293" s="79" t="n"/>
      <c r="UU293" s="79" t="n"/>
      <c r="UV293" s="79" t="n"/>
      <c r="UW293" s="79" t="n"/>
      <c r="UX293" s="79" t="n"/>
      <c r="UY293" s="79" t="n"/>
      <c r="UZ293" s="79" t="n"/>
      <c r="VA293" s="79" t="n"/>
      <c r="VB293" s="79" t="n"/>
      <c r="VC293" s="79" t="n"/>
      <c r="VD293" s="79" t="n"/>
      <c r="VE293" s="79" t="n"/>
      <c r="VF293" s="79" t="n"/>
      <c r="VG293" s="79" t="n"/>
      <c r="VH293" s="79" t="n"/>
      <c r="VI293" s="79" t="n"/>
      <c r="VJ293" s="79" t="n"/>
      <c r="VK293" s="79" t="n"/>
      <c r="VL293" s="79" t="n"/>
      <c r="VM293" s="79" t="n"/>
      <c r="VN293" s="79" t="n"/>
      <c r="VO293" s="79" t="n"/>
      <c r="VP293" s="79" t="n"/>
      <c r="VQ293" s="79" t="n"/>
      <c r="VR293" s="79" t="n"/>
      <c r="VS293" s="79" t="n"/>
      <c r="VT293" s="79" t="n"/>
      <c r="VU293" s="79" t="n"/>
      <c r="VV293" s="79" t="n"/>
      <c r="VW293" s="79" t="n"/>
      <c r="VX293" s="79" t="n"/>
      <c r="VY293" s="79" t="n"/>
      <c r="VZ293" s="79" t="n"/>
      <c r="WA293" s="79" t="n"/>
      <c r="WB293" s="79" t="n"/>
      <c r="WE293" s="78" t="n">
        <v>11</v>
      </c>
      <c r="WF293" s="79" t="n"/>
      <c r="WG293" s="79" t="n"/>
      <c r="WH293" s="79" t="n"/>
      <c r="WI293" s="79" t="n"/>
      <c r="WJ293" s="79" t="n"/>
      <c r="WK293" s="79" t="n"/>
      <c r="WL293" s="79" t="n"/>
      <c r="WM293" s="79" t="n"/>
      <c r="WN293" s="79" t="n"/>
      <c r="WO293" s="79" t="n"/>
      <c r="WP293" s="79" t="n"/>
      <c r="WQ293" s="79" t="n"/>
      <c r="WR293" s="79" t="n"/>
      <c r="WS293" s="79" t="n"/>
      <c r="WT293" s="79" t="n"/>
      <c r="WU293" s="79" t="n"/>
      <c r="WV293" s="79" t="n"/>
      <c r="WW293" s="79" t="n"/>
      <c r="WX293" s="79" t="n"/>
      <c r="WY293" s="79" t="n"/>
      <c r="WZ293" s="79" t="n"/>
      <c r="XA293" s="79" t="n"/>
      <c r="XB293" s="79" t="n"/>
      <c r="XC293" s="79" t="n"/>
      <c r="XD293" s="79" t="n"/>
      <c r="XE293" s="79" t="n"/>
      <c r="XF293" s="79" t="n"/>
      <c r="XG293" s="79" t="n"/>
      <c r="XH293" s="79" t="n"/>
      <c r="XI293" s="79" t="n"/>
      <c r="XJ293" s="79" t="n"/>
      <c r="XK293" s="79" t="n"/>
      <c r="XL293" s="79" t="n"/>
      <c r="XM293" s="79" t="n"/>
      <c r="XN293" s="79" t="n"/>
      <c r="XO293" s="79" t="n"/>
      <c r="XP293" s="79" t="n"/>
      <c r="XQ293" s="79" t="n"/>
      <c r="XR293" s="79" t="n"/>
      <c r="XS293" s="79" t="n"/>
      <c r="XV293" s="78" t="n">
        <v>11</v>
      </c>
      <c r="XW293" s="79" t="n"/>
      <c r="XX293" s="79" t="n"/>
      <c r="XY293" s="79" t="n"/>
      <c r="XZ293" s="79" t="n"/>
      <c r="YA293" s="79" t="n"/>
      <c r="YB293" s="79" t="n"/>
      <c r="YC293" s="79" t="n"/>
      <c r="YD293" s="79" t="n"/>
      <c r="YE293" s="79" t="n"/>
      <c r="YF293" s="79" t="n"/>
      <c r="YG293" s="79" t="n"/>
      <c r="YH293" s="79" t="n"/>
      <c r="YI293" s="79" t="n"/>
      <c r="YJ293" s="79" t="n"/>
      <c r="YK293" s="79" t="n"/>
      <c r="YL293" s="79" t="n"/>
      <c r="YM293" s="79" t="n"/>
      <c r="YN293" s="79" t="n"/>
      <c r="YO293" s="79" t="n"/>
      <c r="YP293" s="79" t="n"/>
      <c r="YQ293" s="79" t="n"/>
      <c r="YR293" s="79" t="n"/>
      <c r="YS293" s="79" t="n"/>
      <c r="YT293" s="79" t="n"/>
      <c r="YU293" s="79" t="n"/>
      <c r="YV293" s="79" t="n"/>
      <c r="YW293" s="79" t="n"/>
      <c r="YX293" s="79" t="n"/>
      <c r="YY293" s="79" t="n"/>
      <c r="YZ293" s="79" t="n"/>
      <c r="ZA293" s="79" t="n"/>
      <c r="ZB293" s="79" t="n"/>
      <c r="ZC293" s="79" t="n"/>
      <c r="ZD293" s="79" t="n"/>
      <c r="ZE293" s="79" t="n"/>
      <c r="ZF293" s="79" t="n"/>
      <c r="ZG293" s="79" t="n"/>
      <c r="ZH293" s="79" t="n"/>
      <c r="ZI293" s="79" t="n"/>
      <c r="ZJ293" s="79" t="n"/>
      <c r="ZM293" s="78" t="n">
        <v>11</v>
      </c>
      <c r="ZN293" s="79" t="n"/>
      <c r="ZO293" s="79" t="n"/>
      <c r="ZP293" s="79" t="n"/>
      <c r="ZQ293" s="79" t="n"/>
      <c r="ZR293" s="79" t="n"/>
      <c r="ZS293" s="79" t="n"/>
      <c r="ZT293" s="79" t="n"/>
      <c r="ZU293" s="79" t="n"/>
      <c r="ZV293" s="79" t="n"/>
      <c r="ZW293" s="79" t="n"/>
      <c r="ZX293" s="79" t="n"/>
      <c r="ZY293" s="79" t="n"/>
      <c r="ZZ293" s="79" t="n"/>
      <c r="AAA293" s="79" t="n"/>
      <c r="AAB293" s="79" t="n"/>
      <c r="AAC293" s="79" t="n"/>
      <c r="AAD293" s="79" t="n"/>
      <c r="AAE293" s="79" t="n"/>
      <c r="AAF293" s="79" t="n"/>
      <c r="AAG293" s="79" t="n"/>
      <c r="AAH293" s="79" t="n"/>
      <c r="AAI293" s="79" t="n"/>
      <c r="AAJ293" s="79" t="n"/>
      <c r="AAK293" s="79" t="n"/>
      <c r="AAL293" s="79" t="n"/>
      <c r="AAM293" s="79" t="n"/>
      <c r="AAN293" s="79" t="n"/>
      <c r="AAO293" s="79" t="n"/>
      <c r="AAP293" s="79" t="n"/>
      <c r="AAQ293" s="79" t="n"/>
      <c r="AAR293" s="79" t="n"/>
      <c r="AAS293" s="79" t="n"/>
      <c r="AAT293" s="79" t="n"/>
      <c r="AAU293" s="79" t="n"/>
      <c r="AAV293" s="79" t="n"/>
      <c r="AAW293" s="79" t="n"/>
      <c r="AAX293" s="79" t="n"/>
      <c r="AAY293" s="79" t="n"/>
      <c r="AAZ293" s="79" t="n"/>
      <c r="ABA293" s="79" t="n"/>
      <c r="ABD293" s="78" t="n">
        <v>11</v>
      </c>
      <c r="ABE293" s="79" t="n"/>
      <c r="ABF293" s="79" t="n"/>
      <c r="ABG293" s="79" t="n"/>
      <c r="ABH293" s="79" t="n"/>
      <c r="ABI293" s="79" t="n"/>
      <c r="ABJ293" s="79" t="n"/>
      <c r="ABK293" s="79" t="n"/>
      <c r="ABL293" s="79" t="n"/>
      <c r="ABM293" s="79" t="n"/>
      <c r="ABN293" s="79" t="n"/>
      <c r="ABO293" s="79" t="n"/>
      <c r="ABP293" s="79" t="n"/>
      <c r="ABQ293" s="79" t="n"/>
      <c r="ABR293" s="79" t="n"/>
      <c r="ABS293" s="79" t="n"/>
      <c r="ABT293" s="79" t="n"/>
      <c r="ABU293" s="79" t="n"/>
      <c r="ABV293" s="79" t="n"/>
      <c r="ABW293" s="79" t="n"/>
      <c r="ABX293" s="79" t="n"/>
      <c r="ABY293" s="79" t="n"/>
      <c r="ABZ293" s="79" t="n"/>
      <c r="ACA293" s="79" t="n"/>
      <c r="ACB293" s="79" t="n"/>
      <c r="ACC293" s="79" t="n"/>
      <c r="ACD293" s="79" t="n"/>
      <c r="ACE293" s="79" t="n"/>
      <c r="ACF293" s="79" t="n"/>
      <c r="ACG293" s="79" t="n"/>
      <c r="ACH293" s="79" t="n"/>
      <c r="ACI293" s="79" t="n"/>
      <c r="ACJ293" s="79" t="n"/>
      <c r="ACK293" s="79" t="n"/>
      <c r="ACL293" s="79" t="n"/>
      <c r="ACM293" s="79" t="n"/>
      <c r="ACN293" s="79" t="n"/>
      <c r="ACO293" s="79" t="n"/>
      <c r="ACP293" s="79" t="n"/>
      <c r="ACQ293" s="79" t="n"/>
      <c r="ACR293" s="79" t="n"/>
      <c r="ACU293" s="78" t="n">
        <v>11</v>
      </c>
      <c r="ACV293" s="79" t="n"/>
      <c r="ACW293" s="79" t="n"/>
      <c r="ACX293" s="79" t="n"/>
      <c r="ACY293" s="79" t="n"/>
      <c r="ACZ293" s="79" t="n"/>
      <c r="ADA293" s="79" t="n"/>
      <c r="ADB293" s="79" t="n"/>
      <c r="ADC293" s="79" t="n"/>
      <c r="ADD293" s="79" t="n"/>
      <c r="ADE293" s="79" t="n"/>
      <c r="ADF293" s="79" t="n"/>
      <c r="ADG293" s="79" t="n"/>
      <c r="ADH293" s="79" t="n"/>
      <c r="ADI293" s="79" t="n"/>
      <c r="ADJ293" s="79" t="n"/>
      <c r="ADK293" s="79" t="n"/>
      <c r="ADL293" s="79" t="n"/>
      <c r="ADM293" s="79" t="n"/>
      <c r="ADN293" s="79" t="n"/>
      <c r="ADO293" s="79" t="n"/>
      <c r="ADP293" s="79" t="n"/>
      <c r="ADQ293" s="79" t="n"/>
      <c r="ADR293" s="79" t="n"/>
      <c r="ADS293" s="79" t="n"/>
      <c r="ADT293" s="79" t="n"/>
      <c r="ADU293" s="79" t="n"/>
      <c r="ADV293" s="79" t="n"/>
      <c r="ADW293" s="79" t="n"/>
      <c r="ADX293" s="79" t="n"/>
      <c r="ADY293" s="79" t="n"/>
      <c r="ADZ293" s="79" t="n"/>
      <c r="AEA293" s="79" t="n"/>
      <c r="AEB293" s="79" t="n"/>
      <c r="AEC293" s="79" t="n"/>
      <c r="AED293" s="79" t="n"/>
      <c r="AEE293" s="79" t="n"/>
      <c r="AEF293" s="79" t="n"/>
      <c r="AEG293" s="79" t="n"/>
      <c r="AEH293" s="79" t="n"/>
      <c r="AEI293" s="79" t="n"/>
      <c r="AEL293" s="78" t="n">
        <v>11</v>
      </c>
      <c r="AEM293" s="79" t="n"/>
      <c r="AEN293" s="79" t="n"/>
      <c r="AEO293" s="79" t="n"/>
      <c r="AEP293" s="79" t="n"/>
      <c r="AEQ293" s="79" t="n"/>
      <c r="AER293" s="79" t="n"/>
      <c r="AES293" s="79" t="n"/>
      <c r="AET293" s="79" t="n"/>
      <c r="AEU293" s="79" t="n"/>
      <c r="AEV293" s="79" t="n"/>
      <c r="AEW293" s="79" t="n"/>
      <c r="AEX293" s="79" t="n"/>
      <c r="AEY293" s="79" t="n"/>
      <c r="AEZ293" s="79" t="n"/>
      <c r="AFA293" s="79" t="n"/>
      <c r="AFB293" s="79" t="n"/>
      <c r="AFC293" s="79" t="n"/>
      <c r="AFD293" s="79" t="n"/>
      <c r="AFE293" s="79" t="n"/>
      <c r="AFF293" s="79" t="n"/>
      <c r="AFG293" s="79" t="n"/>
      <c r="AFH293" s="79" t="n"/>
      <c r="AFI293" s="79" t="n"/>
      <c r="AFJ293" s="79" t="n"/>
      <c r="AFK293" s="79" t="n"/>
      <c r="AFL293" s="79" t="n"/>
      <c r="AFM293" s="79" t="n"/>
      <c r="AFN293" s="79" t="n"/>
      <c r="AFO293" s="79" t="n"/>
      <c r="AFP293" s="79" t="n"/>
      <c r="AFQ293" s="79" t="n"/>
      <c r="AFR293" s="79" t="n"/>
      <c r="AFS293" s="79" t="n"/>
      <c r="AFT293" s="79" t="n"/>
      <c r="AFU293" s="79" t="n"/>
      <c r="AFV293" s="79" t="n"/>
      <c r="AFW293" s="79" t="n"/>
      <c r="AFX293" s="79" t="n"/>
      <c r="AFY293" s="79" t="n"/>
      <c r="AFZ293" s="79" t="n"/>
    </row>
    <row r="294">
      <c r="A294" s="78" t="n">
        <v>12</v>
      </c>
      <c r="B294" s="79" t="n"/>
      <c r="C294" s="79" t="n"/>
      <c r="D294" s="79" t="n"/>
      <c r="E294" s="79" t="n"/>
      <c r="F294" s="79" t="n"/>
      <c r="G294" s="79" t="n"/>
      <c r="H294" s="79" t="n"/>
      <c r="I294" s="79" t="n"/>
      <c r="J294" s="79" t="n"/>
      <c r="K294" s="79" t="n"/>
      <c r="L294" s="79" t="n"/>
      <c r="M294" s="79" t="n"/>
      <c r="N294" s="79" t="n"/>
      <c r="O294" s="79" t="n"/>
      <c r="P294" s="79" t="n"/>
      <c r="Q294" s="79" t="n"/>
      <c r="R294" s="79" t="n"/>
      <c r="S294" s="79" t="n"/>
      <c r="T294" s="79" t="n"/>
      <c r="U294" s="79" t="n"/>
      <c r="V294" s="79" t="n"/>
      <c r="W294" s="79" t="n"/>
      <c r="X294" s="79" t="n"/>
      <c r="Y294" s="79" t="n"/>
      <c r="Z294" s="79" t="n"/>
      <c r="AA294" s="79" t="n"/>
      <c r="AB294" s="79" t="n"/>
      <c r="AC294" s="79" t="n"/>
      <c r="AD294" s="79" t="n"/>
      <c r="AE294" s="79" t="n"/>
      <c r="AF294" s="79" t="n"/>
      <c r="AG294" s="79" t="n"/>
      <c r="AH294" s="79" t="n"/>
      <c r="AI294" s="79" t="n"/>
      <c r="AJ294" s="79" t="n"/>
      <c r="AK294" s="79" t="n"/>
      <c r="AL294" s="79" t="n"/>
      <c r="AM294" s="79" t="n"/>
      <c r="AN294" s="79" t="n"/>
      <c r="AO294" s="79" t="n"/>
      <c r="AR294" s="78" t="n">
        <v>12</v>
      </c>
      <c r="AS294" s="79" t="n"/>
      <c r="AT294" s="79" t="n"/>
      <c r="AU294" s="79" t="n"/>
      <c r="AV294" s="79" t="n"/>
      <c r="AW294" s="79" t="n"/>
      <c r="AX294" s="79" t="n"/>
      <c r="AY294" s="79" t="n"/>
      <c r="AZ294" s="79" t="n"/>
      <c r="BA294" s="79" t="n"/>
      <c r="BB294" s="79" t="n"/>
      <c r="BC294" s="79" t="n"/>
      <c r="BD294" s="79" t="n"/>
      <c r="BE294" s="79" t="n"/>
      <c r="BF294" s="79" t="n"/>
      <c r="BG294" s="79" t="n"/>
      <c r="BH294" s="79" t="n"/>
      <c r="BI294" s="79" t="n"/>
      <c r="BJ294" s="79" t="n"/>
      <c r="BK294" s="79" t="n"/>
      <c r="BL294" s="79" t="n"/>
      <c r="BM294" s="79" t="n"/>
      <c r="BN294" s="79" t="n"/>
      <c r="BO294" s="79" t="n"/>
      <c r="BP294" s="79" t="n"/>
      <c r="BQ294" s="79" t="n"/>
      <c r="BR294" s="79" t="n"/>
      <c r="BS294" s="79" t="n"/>
      <c r="BT294" s="79" t="n"/>
      <c r="BU294" s="79" t="n"/>
      <c r="BV294" s="79" t="n"/>
      <c r="BW294" s="79" t="n"/>
      <c r="BX294" s="79" t="n"/>
      <c r="BY294" s="79" t="n"/>
      <c r="BZ294" s="79" t="n"/>
      <c r="CA294" s="79" t="n"/>
      <c r="CB294" s="79" t="n"/>
      <c r="CC294" s="79" t="n"/>
      <c r="CD294" s="79" t="n"/>
      <c r="CE294" s="79" t="n"/>
      <c r="CF294" s="79" t="n"/>
      <c r="CI294" s="78" t="n">
        <v>12</v>
      </c>
      <c r="CJ294" s="79" t="n"/>
      <c r="CK294" s="79" t="n"/>
      <c r="CL294" s="79" t="n"/>
      <c r="CM294" s="79" t="n"/>
      <c r="CN294" s="79" t="n"/>
      <c r="CO294" s="79" t="n"/>
      <c r="CP294" s="79" t="n"/>
      <c r="CQ294" s="79" t="n"/>
      <c r="CR294" s="79" t="n"/>
      <c r="CS294" s="79" t="n"/>
      <c r="CT294" s="79" t="n"/>
      <c r="CU294" s="79" t="n"/>
      <c r="CV294" s="79" t="n"/>
      <c r="CW294" s="79" t="n"/>
      <c r="CX294" s="79" t="n"/>
      <c r="CY294" s="79" t="n"/>
      <c r="CZ294" s="79" t="n"/>
      <c r="DA294" s="79" t="n"/>
      <c r="DB294" s="79" t="n"/>
      <c r="DC294" s="79" t="n"/>
      <c r="DD294" s="79" t="n"/>
      <c r="DE294" s="79" t="n"/>
      <c r="DF294" s="79" t="n"/>
      <c r="DG294" s="79" t="n"/>
      <c r="DH294" s="79" t="n"/>
      <c r="DI294" s="79" t="n"/>
      <c r="DJ294" s="79" t="n"/>
      <c r="DK294" s="79" t="n"/>
      <c r="DL294" s="79" t="n"/>
      <c r="DM294" s="79" t="n"/>
      <c r="DN294" s="79" t="n"/>
      <c r="DO294" s="79" t="n"/>
      <c r="DP294" s="79" t="n"/>
      <c r="DQ294" s="79" t="n"/>
      <c r="DR294" s="79" t="n"/>
      <c r="DS294" s="79" t="n"/>
      <c r="DT294" s="79" t="n"/>
      <c r="DU294" s="79" t="n"/>
      <c r="DV294" s="79" t="n"/>
      <c r="DW294" s="79" t="n"/>
      <c r="DZ294" s="78" t="n">
        <v>12</v>
      </c>
      <c r="EA294" s="79" t="n"/>
      <c r="EB294" s="79" t="n"/>
      <c r="EC294" s="79" t="n"/>
      <c r="ED294" s="79" t="n"/>
      <c r="EE294" s="79" t="n"/>
      <c r="EF294" s="79" t="n"/>
      <c r="EG294" s="79" t="n"/>
      <c r="EH294" s="79" t="n"/>
      <c r="EI294" s="79" t="n"/>
      <c r="EJ294" s="79" t="n"/>
      <c r="EK294" s="79" t="n"/>
      <c r="EL294" s="79" t="n"/>
      <c r="EM294" s="79" t="n"/>
      <c r="EN294" s="79" t="n"/>
      <c r="EO294" s="79" t="n"/>
      <c r="EP294" s="79" t="n"/>
      <c r="EQ294" s="79" t="n"/>
      <c r="ER294" s="79" t="n"/>
      <c r="ES294" s="79" t="n"/>
      <c r="ET294" s="79" t="n"/>
      <c r="EU294" s="79" t="n"/>
      <c r="EV294" s="79" t="n"/>
      <c r="EW294" s="79" t="n"/>
      <c r="EX294" s="79" t="n"/>
      <c r="EY294" s="79" t="n"/>
      <c r="EZ294" s="79" t="n"/>
      <c r="FA294" s="79" t="n"/>
      <c r="FB294" s="79" t="n"/>
      <c r="FC294" s="79" t="n"/>
      <c r="FD294" s="79" t="n"/>
      <c r="FE294" s="79" t="n"/>
      <c r="FF294" s="79" t="n"/>
      <c r="FG294" s="79" t="n"/>
      <c r="FH294" s="79" t="n"/>
      <c r="FI294" s="79" t="n"/>
      <c r="FJ294" s="79" t="n"/>
      <c r="FK294" s="79" t="n"/>
      <c r="FL294" s="79" t="n"/>
      <c r="FM294" s="79" t="n"/>
      <c r="FN294" s="79" t="n"/>
      <c r="FQ294" s="78" t="n">
        <v>12</v>
      </c>
      <c r="FR294" s="79" t="n"/>
      <c r="FS294" s="79" t="n"/>
      <c r="FT294" s="79" t="n"/>
      <c r="FU294" s="79" t="n"/>
      <c r="FV294" s="79" t="n"/>
      <c r="FW294" s="79" t="n"/>
      <c r="FX294" s="79" t="n"/>
      <c r="FY294" s="79" t="n"/>
      <c r="FZ294" s="79" t="n"/>
      <c r="GA294" s="79" t="n"/>
      <c r="GB294" s="79" t="n"/>
      <c r="GC294" s="79" t="n"/>
      <c r="GD294" s="79" t="n"/>
      <c r="GE294" s="79" t="n"/>
      <c r="GF294" s="79" t="n"/>
      <c r="GG294" s="79" t="n"/>
      <c r="GH294" s="79" t="n"/>
      <c r="GI294" s="79" t="n"/>
      <c r="GJ294" s="79" t="n"/>
      <c r="GK294" s="79" t="n"/>
      <c r="GL294" s="79" t="n"/>
      <c r="GM294" s="79" t="n"/>
      <c r="GN294" s="79" t="n"/>
      <c r="GO294" s="79" t="n"/>
      <c r="GP294" s="79" t="n"/>
      <c r="GQ294" s="79" t="n"/>
      <c r="GR294" s="79" t="n"/>
      <c r="GS294" s="79" t="n"/>
      <c r="GT294" s="79" t="n"/>
      <c r="GU294" s="79" t="n"/>
      <c r="GV294" s="79" t="n"/>
      <c r="GW294" s="79" t="n"/>
      <c r="GX294" s="79" t="n"/>
      <c r="GY294" s="79" t="n"/>
      <c r="GZ294" s="79" t="n"/>
      <c r="HA294" s="79" t="n"/>
      <c r="HB294" s="79" t="n"/>
      <c r="HC294" s="79" t="n"/>
      <c r="HD294" s="79" t="n"/>
      <c r="HE294" s="79" t="n"/>
      <c r="HH294" s="78" t="n">
        <v>12</v>
      </c>
      <c r="HI294" s="79" t="n"/>
      <c r="HJ294" s="79" t="n"/>
      <c r="HK294" s="79" t="n"/>
      <c r="HL294" s="79" t="n"/>
      <c r="HM294" s="79" t="n"/>
      <c r="HN294" s="79" t="n"/>
      <c r="HO294" s="79" t="n"/>
      <c r="HP294" s="79" t="n"/>
      <c r="HQ294" s="79" t="n"/>
      <c r="HR294" s="79" t="n"/>
      <c r="HS294" s="79" t="n"/>
      <c r="HT294" s="79" t="n"/>
      <c r="HU294" s="79" t="n"/>
      <c r="HV294" s="79" t="n"/>
      <c r="HW294" s="79" t="n"/>
      <c r="HX294" s="79" t="n"/>
      <c r="HY294" s="79" t="n"/>
      <c r="HZ294" s="79" t="n"/>
      <c r="IA294" s="79" t="n"/>
      <c r="IB294" s="79" t="n"/>
      <c r="IC294" s="79" t="n"/>
      <c r="ID294" s="79" t="n"/>
      <c r="IE294" s="79" t="n"/>
      <c r="IF294" s="79" t="n"/>
      <c r="IG294" s="79" t="n"/>
      <c r="IH294" s="79" t="n"/>
      <c r="II294" s="79" t="n"/>
      <c r="IJ294" s="79" t="n"/>
      <c r="IK294" s="79" t="n"/>
      <c r="IL294" s="79" t="n"/>
      <c r="IM294" s="79" t="n"/>
      <c r="IN294" s="79" t="n"/>
      <c r="IO294" s="79" t="n"/>
      <c r="IP294" s="79" t="n"/>
      <c r="IQ294" s="79" t="n"/>
      <c r="IR294" s="79" t="n"/>
      <c r="IS294" s="79" t="n"/>
      <c r="IT294" s="79" t="n"/>
      <c r="IU294" s="79" t="n"/>
      <c r="IV294" s="79" t="n"/>
      <c r="IY294" s="78" t="n">
        <v>12</v>
      </c>
      <c r="IZ294" s="79" t="n"/>
      <c r="JA294" s="79" t="n"/>
      <c r="JB294" s="79" t="n"/>
      <c r="JC294" s="79" t="n"/>
      <c r="JD294" s="79" t="n"/>
      <c r="JE294" s="79" t="n"/>
      <c r="JF294" s="79" t="n"/>
      <c r="JG294" s="79" t="n"/>
      <c r="JH294" s="79" t="n"/>
      <c r="JI294" s="79" t="n"/>
      <c r="JJ294" s="79" t="n"/>
      <c r="JK294" s="79" t="n"/>
      <c r="JL294" s="79" t="n"/>
      <c r="JM294" s="79" t="n"/>
      <c r="JN294" s="79" t="n"/>
      <c r="JO294" s="79" t="n"/>
      <c r="JP294" s="79" t="n"/>
      <c r="JQ294" s="79" t="n"/>
      <c r="JR294" s="79" t="n"/>
      <c r="JS294" s="79" t="n"/>
      <c r="JT294" s="79" t="n"/>
      <c r="JU294" s="79" t="n"/>
      <c r="JV294" s="79" t="n"/>
      <c r="JW294" s="79" t="n"/>
      <c r="JX294" s="79" t="n"/>
      <c r="JY294" s="79" t="n"/>
      <c r="JZ294" s="79" t="n"/>
      <c r="KA294" s="79" t="n"/>
      <c r="KB294" s="79" t="n"/>
      <c r="KC294" s="79" t="n"/>
      <c r="KD294" s="79" t="n"/>
      <c r="KE294" s="79" t="n"/>
      <c r="KF294" s="79" t="n"/>
      <c r="KG294" s="79" t="n"/>
      <c r="KH294" s="79" t="n"/>
      <c r="KI294" s="79" t="n"/>
      <c r="KJ294" s="79" t="n"/>
      <c r="KK294" s="79" t="n"/>
      <c r="KL294" s="79" t="n"/>
      <c r="KM294" s="79" t="n"/>
      <c r="KP294" s="78" t="n">
        <v>12</v>
      </c>
      <c r="KQ294" s="79" t="n"/>
      <c r="KR294" s="79" t="n"/>
      <c r="KS294" s="79" t="n"/>
      <c r="KT294" s="79" t="n"/>
      <c r="KU294" s="79" t="n"/>
      <c r="KV294" s="79" t="n"/>
      <c r="KW294" s="79" t="n"/>
      <c r="KX294" s="79" t="n"/>
      <c r="KY294" s="79" t="n"/>
      <c r="KZ294" s="79" t="n"/>
      <c r="LA294" s="79" t="n"/>
      <c r="LB294" s="79" t="n"/>
      <c r="LC294" s="79" t="n"/>
      <c r="LD294" s="79" t="n"/>
      <c r="LE294" s="79" t="n"/>
      <c r="LF294" s="79" t="n"/>
      <c r="LG294" s="79" t="n"/>
      <c r="LH294" s="79" t="n"/>
      <c r="LI294" s="79" t="n"/>
      <c r="LJ294" s="79" t="n"/>
      <c r="LK294" s="79" t="n"/>
      <c r="LL294" s="79" t="n"/>
      <c r="LM294" s="79" t="n"/>
      <c r="LN294" s="79" t="n"/>
      <c r="LO294" s="79" t="n"/>
      <c r="LP294" s="79" t="n"/>
      <c r="LQ294" s="79" t="n"/>
      <c r="LR294" s="79" t="n"/>
      <c r="LS294" s="79" t="n"/>
      <c r="LT294" s="79" t="n"/>
      <c r="LU294" s="79" t="n"/>
      <c r="LV294" s="79" t="n"/>
      <c r="LW294" s="79" t="n"/>
      <c r="LX294" s="79" t="n"/>
      <c r="LY294" s="79" t="n"/>
      <c r="LZ294" s="79" t="n"/>
      <c r="MA294" s="79" t="n"/>
      <c r="MB294" s="79" t="n"/>
      <c r="MC294" s="79" t="n"/>
      <c r="MD294" s="79" t="n"/>
      <c r="MG294" s="78" t="n">
        <v>12</v>
      </c>
      <c r="MH294" s="79" t="n"/>
      <c r="MI294" s="79" t="n"/>
      <c r="MJ294" s="79" t="n"/>
      <c r="MK294" s="79" t="n"/>
      <c r="ML294" s="79" t="n"/>
      <c r="MM294" s="79" t="n"/>
      <c r="MN294" s="79" t="n"/>
      <c r="MO294" s="79" t="n"/>
      <c r="MP294" s="79" t="n"/>
      <c r="MQ294" s="79" t="n"/>
      <c r="MR294" s="79" t="n"/>
      <c r="MS294" s="79" t="n"/>
      <c r="MT294" s="79" t="n"/>
      <c r="MU294" s="79" t="n"/>
      <c r="MV294" s="79" t="n"/>
      <c r="MW294" s="79" t="n"/>
      <c r="MX294" s="79" t="n"/>
      <c r="MY294" s="79" t="n"/>
      <c r="MZ294" s="79" t="n"/>
      <c r="NA294" s="79" t="n"/>
      <c r="NB294" s="79" t="n"/>
      <c r="NC294" s="79" t="n"/>
      <c r="ND294" s="79" t="n"/>
      <c r="NE294" s="79" t="n"/>
      <c r="NF294" s="79" t="n"/>
      <c r="NG294" s="79" t="n"/>
      <c r="NH294" s="79" t="n"/>
      <c r="NI294" s="79" t="n"/>
      <c r="NJ294" s="79" t="n"/>
      <c r="NK294" s="79" t="n"/>
      <c r="NL294" s="79" t="n"/>
      <c r="NM294" s="79" t="n"/>
      <c r="NN294" s="79" t="n"/>
      <c r="NO294" s="79" t="n"/>
      <c r="NP294" s="79" t="n"/>
      <c r="NQ294" s="79" t="n"/>
      <c r="NR294" s="79" t="n"/>
      <c r="NS294" s="79" t="n"/>
      <c r="NT294" s="79" t="n"/>
      <c r="NU294" s="79" t="n"/>
      <c r="NX294" s="78" t="n">
        <v>12</v>
      </c>
      <c r="NY294" s="79" t="n"/>
      <c r="NZ294" s="79" t="n"/>
      <c r="OA294" s="79" t="n"/>
      <c r="OB294" s="79" t="n"/>
      <c r="OC294" s="79" t="n"/>
      <c r="OD294" s="79" t="n"/>
      <c r="OE294" s="79" t="n"/>
      <c r="OF294" s="79" t="n"/>
      <c r="OG294" s="79" t="n"/>
      <c r="OH294" s="79" t="n"/>
      <c r="OI294" s="79" t="n"/>
      <c r="OJ294" s="79" t="n"/>
      <c r="OK294" s="79" t="n"/>
      <c r="OL294" s="79" t="n"/>
      <c r="OM294" s="79" t="n"/>
      <c r="ON294" s="79" t="n"/>
      <c r="OO294" s="79" t="n"/>
      <c r="OP294" s="79" t="n"/>
      <c r="OQ294" s="79" t="n"/>
      <c r="OR294" s="79" t="n"/>
      <c r="OS294" s="79" t="n"/>
      <c r="OT294" s="79" t="n"/>
      <c r="OU294" s="79" t="n"/>
      <c r="OV294" s="79" t="n"/>
      <c r="OW294" s="79" t="n"/>
      <c r="OX294" s="79" t="n"/>
      <c r="OY294" s="79" t="n"/>
      <c r="OZ294" s="79" t="n"/>
      <c r="PA294" s="79" t="n"/>
      <c r="PB294" s="79" t="n"/>
      <c r="PC294" s="79" t="n"/>
      <c r="PD294" s="79" t="n"/>
      <c r="PE294" s="79" t="n"/>
      <c r="PF294" s="79" t="n"/>
      <c r="PG294" s="79" t="n"/>
      <c r="PH294" s="79" t="n"/>
      <c r="PI294" s="79" t="n"/>
      <c r="PJ294" s="79" t="n"/>
      <c r="PK294" s="79" t="n"/>
      <c r="PL294" s="79" t="n"/>
      <c r="PO294" s="78" t="n">
        <v>12</v>
      </c>
      <c r="PP294" s="79" t="n"/>
      <c r="PQ294" s="79" t="n"/>
      <c r="PR294" s="79" t="n"/>
      <c r="PS294" s="79" t="n"/>
      <c r="PT294" s="79" t="n"/>
      <c r="PU294" s="79" t="n"/>
      <c r="PV294" s="79" t="n"/>
      <c r="PW294" s="79" t="n"/>
      <c r="PX294" s="79" t="n"/>
      <c r="PY294" s="79" t="n"/>
      <c r="PZ294" s="79" t="n"/>
      <c r="QA294" s="79" t="n"/>
      <c r="QB294" s="79" t="n"/>
      <c r="QC294" s="79" t="n"/>
      <c r="QD294" s="79" t="n"/>
      <c r="QE294" s="79" t="n"/>
      <c r="QF294" s="79" t="n"/>
      <c r="QG294" s="79" t="n"/>
      <c r="QH294" s="79" t="n"/>
      <c r="QI294" s="79" t="n"/>
      <c r="QJ294" s="79" t="n"/>
      <c r="QK294" s="79" t="n"/>
      <c r="QL294" s="79" t="n"/>
      <c r="QM294" s="79" t="n"/>
      <c r="QN294" s="79" t="n"/>
      <c r="QO294" s="79" t="n"/>
      <c r="QP294" s="79" t="n"/>
      <c r="QQ294" s="79" t="n"/>
      <c r="QR294" s="79" t="n"/>
      <c r="QS294" s="79" t="n"/>
      <c r="QT294" s="79" t="n"/>
      <c r="QU294" s="79" t="n"/>
      <c r="QV294" s="79" t="n"/>
      <c r="QW294" s="79" t="n"/>
      <c r="QX294" s="79" t="n"/>
      <c r="QY294" s="79" t="n"/>
      <c r="QZ294" s="79" t="n"/>
      <c r="RA294" s="79" t="n"/>
      <c r="RB294" s="79" t="n"/>
      <c r="RC294" s="79" t="n"/>
      <c r="RF294" s="78" t="n">
        <v>12</v>
      </c>
      <c r="RG294" s="79" t="n"/>
      <c r="RH294" s="79" t="n"/>
      <c r="RI294" s="79" t="n"/>
      <c r="RJ294" s="79" t="n"/>
      <c r="RK294" s="79" t="n"/>
      <c r="RL294" s="79" t="n"/>
      <c r="RM294" s="79" t="n"/>
      <c r="RN294" s="79" t="n"/>
      <c r="RO294" s="79" t="n"/>
      <c r="RP294" s="79" t="n"/>
      <c r="RQ294" s="79" t="n"/>
      <c r="RR294" s="79" t="n"/>
      <c r="RS294" s="79" t="n"/>
      <c r="RT294" s="79" t="n"/>
      <c r="RU294" s="79" t="n"/>
      <c r="RV294" s="79" t="n"/>
      <c r="RW294" s="79" t="n"/>
      <c r="RX294" s="79" t="n"/>
      <c r="RY294" s="79" t="n"/>
      <c r="RZ294" s="79" t="n"/>
      <c r="SA294" s="79" t="n"/>
      <c r="SB294" s="79" t="n"/>
      <c r="SC294" s="79" t="n"/>
      <c r="SD294" s="79" t="n"/>
      <c r="SE294" s="79" t="n"/>
      <c r="SF294" s="79" t="n"/>
      <c r="SG294" s="79" t="n"/>
      <c r="SH294" s="79" t="n"/>
      <c r="SI294" s="79" t="n"/>
      <c r="SJ294" s="79" t="n"/>
      <c r="SK294" s="79" t="n"/>
      <c r="SL294" s="79" t="n"/>
      <c r="SM294" s="79" t="n"/>
      <c r="SN294" s="79" t="n"/>
      <c r="SO294" s="79" t="n"/>
      <c r="SP294" s="79" t="n"/>
      <c r="SQ294" s="79" t="n"/>
      <c r="SR294" s="79" t="n"/>
      <c r="SS294" s="79" t="n"/>
      <c r="ST294" s="79" t="n"/>
      <c r="SW294" s="78" t="n">
        <v>12</v>
      </c>
      <c r="SX294" s="79" t="n"/>
      <c r="SY294" s="79" t="n"/>
      <c r="SZ294" s="79" t="n"/>
      <c r="TA294" s="79" t="n"/>
      <c r="TB294" s="79" t="n"/>
      <c r="TC294" s="79" t="n"/>
      <c r="TD294" s="79" t="n"/>
      <c r="TE294" s="79" t="n"/>
      <c r="TF294" s="79" t="n"/>
      <c r="TG294" s="79" t="n"/>
      <c r="TH294" s="79" t="n"/>
      <c r="TI294" s="79" t="n"/>
      <c r="TJ294" s="79" t="n"/>
      <c r="TK294" s="79" t="n"/>
      <c r="TL294" s="79" t="n"/>
      <c r="TM294" s="79" t="n"/>
      <c r="TN294" s="79" t="n"/>
      <c r="TO294" s="79" t="n"/>
      <c r="TP294" s="79" t="n"/>
      <c r="TQ294" s="79" t="n"/>
      <c r="TR294" s="79" t="n"/>
      <c r="TS294" s="79" t="n"/>
      <c r="TT294" s="79" t="n"/>
      <c r="TU294" s="79" t="n"/>
      <c r="TV294" s="79" t="n"/>
      <c r="TW294" s="79" t="n"/>
      <c r="TX294" s="79" t="n"/>
      <c r="TY294" s="79" t="n"/>
      <c r="TZ294" s="79" t="n"/>
      <c r="UA294" s="79" t="n"/>
      <c r="UB294" s="79" t="n"/>
      <c r="UC294" s="79" t="n"/>
      <c r="UD294" s="79" t="n"/>
      <c r="UE294" s="79" t="n"/>
      <c r="UF294" s="79" t="n"/>
      <c r="UG294" s="79" t="n"/>
      <c r="UH294" s="79" t="n"/>
      <c r="UI294" s="79" t="n"/>
      <c r="UJ294" s="79" t="n"/>
      <c r="UK294" s="79" t="n"/>
      <c r="UN294" s="78" t="n">
        <v>12</v>
      </c>
      <c r="UO294" s="79" t="n"/>
      <c r="UP294" s="79" t="n"/>
      <c r="UQ294" s="79" t="n"/>
      <c r="UR294" s="79" t="n"/>
      <c r="US294" s="79" t="n"/>
      <c r="UT294" s="79" t="n"/>
      <c r="UU294" s="79" t="n"/>
      <c r="UV294" s="79" t="n"/>
      <c r="UW294" s="79" t="n"/>
      <c r="UX294" s="79" t="n"/>
      <c r="UY294" s="79" t="n"/>
      <c r="UZ294" s="79" t="n"/>
      <c r="VA294" s="79" t="n"/>
      <c r="VB294" s="79" t="n"/>
      <c r="VC294" s="79" t="n"/>
      <c r="VD294" s="79" t="n"/>
      <c r="VE294" s="79" t="n"/>
      <c r="VF294" s="79" t="n"/>
      <c r="VG294" s="79" t="n"/>
      <c r="VH294" s="79" t="n"/>
      <c r="VI294" s="79" t="n"/>
      <c r="VJ294" s="79" t="n"/>
      <c r="VK294" s="79" t="n"/>
      <c r="VL294" s="79" t="n"/>
      <c r="VM294" s="79" t="n"/>
      <c r="VN294" s="79" t="n"/>
      <c r="VO294" s="79" t="n"/>
      <c r="VP294" s="79" t="n"/>
      <c r="VQ294" s="79" t="n"/>
      <c r="VR294" s="79" t="n"/>
      <c r="VS294" s="79" t="n"/>
      <c r="VT294" s="79" t="n"/>
      <c r="VU294" s="79" t="n"/>
      <c r="VV294" s="79" t="n"/>
      <c r="VW294" s="79" t="n"/>
      <c r="VX294" s="79" t="n"/>
      <c r="VY294" s="79" t="n"/>
      <c r="VZ294" s="79" t="n"/>
      <c r="WA294" s="79" t="n"/>
      <c r="WB294" s="79" t="n"/>
      <c r="WE294" s="78" t="n">
        <v>12</v>
      </c>
      <c r="WF294" s="79" t="n"/>
      <c r="WG294" s="79" t="n"/>
      <c r="WH294" s="79" t="n"/>
      <c r="WI294" s="79" t="n"/>
      <c r="WJ294" s="79" t="n"/>
      <c r="WK294" s="79" t="n"/>
      <c r="WL294" s="79" t="n"/>
      <c r="WM294" s="79" t="n"/>
      <c r="WN294" s="79" t="n"/>
      <c r="WO294" s="79" t="n"/>
      <c r="WP294" s="79" t="n"/>
      <c r="WQ294" s="79" t="n"/>
      <c r="WR294" s="79" t="n"/>
      <c r="WS294" s="79" t="n"/>
      <c r="WT294" s="79" t="n"/>
      <c r="WU294" s="79" t="n"/>
      <c r="WV294" s="79" t="n"/>
      <c r="WW294" s="79" t="n"/>
      <c r="WX294" s="79" t="n"/>
      <c r="WY294" s="79" t="n"/>
      <c r="WZ294" s="79" t="n"/>
      <c r="XA294" s="79" t="n"/>
      <c r="XB294" s="79" t="n"/>
      <c r="XC294" s="79" t="n"/>
      <c r="XD294" s="79" t="n"/>
      <c r="XE294" s="79" t="n"/>
      <c r="XF294" s="79" t="n"/>
      <c r="XG294" s="79" t="n"/>
      <c r="XH294" s="79" t="n"/>
      <c r="XI294" s="79" t="n"/>
      <c r="XJ294" s="79" t="n"/>
      <c r="XK294" s="79" t="n"/>
      <c r="XL294" s="79" t="n"/>
      <c r="XM294" s="79" t="n"/>
      <c r="XN294" s="79" t="n"/>
      <c r="XO294" s="79" t="n"/>
      <c r="XP294" s="79" t="n"/>
      <c r="XQ294" s="79" t="n"/>
      <c r="XR294" s="79" t="n"/>
      <c r="XS294" s="79" t="n"/>
      <c r="XV294" s="78" t="n">
        <v>12</v>
      </c>
      <c r="XW294" s="79" t="n"/>
      <c r="XX294" s="79" t="n"/>
      <c r="XY294" s="79" t="n"/>
      <c r="XZ294" s="79" t="n"/>
      <c r="YA294" s="79" t="n"/>
      <c r="YB294" s="79" t="n"/>
      <c r="YC294" s="79" t="n"/>
      <c r="YD294" s="79" t="n"/>
      <c r="YE294" s="79" t="n"/>
      <c r="YF294" s="79" t="n"/>
      <c r="YG294" s="79" t="n"/>
      <c r="YH294" s="79" t="n"/>
      <c r="YI294" s="79" t="n"/>
      <c r="YJ294" s="79" t="n"/>
      <c r="YK294" s="79" t="n"/>
      <c r="YL294" s="79" t="n"/>
      <c r="YM294" s="79" t="n"/>
      <c r="YN294" s="79" t="n"/>
      <c r="YO294" s="79" t="n"/>
      <c r="YP294" s="79" t="n"/>
      <c r="YQ294" s="79" t="n"/>
      <c r="YR294" s="79" t="n"/>
      <c r="YS294" s="79" t="n"/>
      <c r="YT294" s="79" t="n"/>
      <c r="YU294" s="79" t="n"/>
      <c r="YV294" s="79" t="n"/>
      <c r="YW294" s="79" t="n"/>
      <c r="YX294" s="79" t="n"/>
      <c r="YY294" s="79" t="n"/>
      <c r="YZ294" s="79" t="n"/>
      <c r="ZA294" s="79" t="n"/>
      <c r="ZB294" s="79" t="n"/>
      <c r="ZC294" s="79" t="n"/>
      <c r="ZD294" s="79" t="n"/>
      <c r="ZE294" s="79" t="n"/>
      <c r="ZF294" s="79" t="n"/>
      <c r="ZG294" s="79" t="n"/>
      <c r="ZH294" s="79" t="n"/>
      <c r="ZI294" s="79" t="n"/>
      <c r="ZJ294" s="79" t="n"/>
      <c r="ZM294" s="78" t="n">
        <v>12</v>
      </c>
      <c r="ZN294" s="79" t="n"/>
      <c r="ZO294" s="79" t="n"/>
      <c r="ZP294" s="79" t="n"/>
      <c r="ZQ294" s="79" t="n"/>
      <c r="ZR294" s="79" t="n"/>
      <c r="ZS294" s="79" t="n"/>
      <c r="ZT294" s="79" t="n"/>
      <c r="ZU294" s="79" t="n"/>
      <c r="ZV294" s="79" t="n"/>
      <c r="ZW294" s="79" t="n"/>
      <c r="ZX294" s="79" t="n"/>
      <c r="ZY294" s="79" t="n"/>
      <c r="ZZ294" s="79" t="n"/>
      <c r="AAA294" s="79" t="n"/>
      <c r="AAB294" s="79" t="n"/>
      <c r="AAC294" s="79" t="n"/>
      <c r="AAD294" s="79" t="n"/>
      <c r="AAE294" s="79" t="n"/>
      <c r="AAF294" s="79" t="n"/>
      <c r="AAG294" s="79" t="n"/>
      <c r="AAH294" s="79" t="n"/>
      <c r="AAI294" s="79" t="n"/>
      <c r="AAJ294" s="79" t="n"/>
      <c r="AAK294" s="79" t="n"/>
      <c r="AAL294" s="79" t="n"/>
      <c r="AAM294" s="79" t="n"/>
      <c r="AAN294" s="79" t="n"/>
      <c r="AAO294" s="79" t="n"/>
      <c r="AAP294" s="79" t="n"/>
      <c r="AAQ294" s="79" t="n"/>
      <c r="AAR294" s="79" t="n"/>
      <c r="AAS294" s="79" t="n"/>
      <c r="AAT294" s="79" t="n"/>
      <c r="AAU294" s="79" t="n"/>
      <c r="AAV294" s="79" t="n"/>
      <c r="AAW294" s="79" t="n"/>
      <c r="AAX294" s="79" t="n"/>
      <c r="AAY294" s="79" t="n"/>
      <c r="AAZ294" s="79" t="n"/>
      <c r="ABA294" s="79" t="n"/>
      <c r="ABD294" s="78" t="n">
        <v>12</v>
      </c>
      <c r="ABE294" s="79" t="n"/>
      <c r="ABF294" s="79" t="n"/>
      <c r="ABG294" s="79" t="n"/>
      <c r="ABH294" s="79" t="n"/>
      <c r="ABI294" s="79" t="n"/>
      <c r="ABJ294" s="79" t="n"/>
      <c r="ABK294" s="79" t="n"/>
      <c r="ABL294" s="79" t="n"/>
      <c r="ABM294" s="79" t="n"/>
      <c r="ABN294" s="79" t="n"/>
      <c r="ABO294" s="79" t="n"/>
      <c r="ABP294" s="79" t="n"/>
      <c r="ABQ294" s="79" t="n"/>
      <c r="ABR294" s="79" t="n"/>
      <c r="ABS294" s="79" t="n"/>
      <c r="ABT294" s="79" t="n"/>
      <c r="ABU294" s="79" t="n"/>
      <c r="ABV294" s="79" t="n"/>
      <c r="ABW294" s="79" t="n"/>
      <c r="ABX294" s="79" t="n"/>
      <c r="ABY294" s="79" t="n"/>
      <c r="ABZ294" s="79" t="n"/>
      <c r="ACA294" s="79" t="n"/>
      <c r="ACB294" s="79" t="n"/>
      <c r="ACC294" s="79" t="n"/>
      <c r="ACD294" s="79" t="n"/>
      <c r="ACE294" s="79" t="n"/>
      <c r="ACF294" s="79" t="n"/>
      <c r="ACG294" s="79" t="n"/>
      <c r="ACH294" s="79" t="n"/>
      <c r="ACI294" s="79" t="n"/>
      <c r="ACJ294" s="79" t="n"/>
      <c r="ACK294" s="79" t="n"/>
      <c r="ACL294" s="79" t="n"/>
      <c r="ACM294" s="79" t="n"/>
      <c r="ACN294" s="79" t="n"/>
      <c r="ACO294" s="79" t="n"/>
      <c r="ACP294" s="79" t="n"/>
      <c r="ACQ294" s="79" t="n"/>
      <c r="ACR294" s="79" t="n"/>
      <c r="ACU294" s="78" t="n">
        <v>12</v>
      </c>
      <c r="ACV294" s="79" t="n"/>
      <c r="ACW294" s="79" t="n"/>
      <c r="ACX294" s="79" t="n"/>
      <c r="ACY294" s="79" t="n"/>
      <c r="ACZ294" s="79" t="n"/>
      <c r="ADA294" s="79" t="n"/>
      <c r="ADB294" s="79" t="n"/>
      <c r="ADC294" s="79" t="n"/>
      <c r="ADD294" s="79" t="n"/>
      <c r="ADE294" s="79" t="n"/>
      <c r="ADF294" s="79" t="n"/>
      <c r="ADG294" s="79" t="n"/>
      <c r="ADH294" s="79" t="n"/>
      <c r="ADI294" s="79" t="n"/>
      <c r="ADJ294" s="79" t="n"/>
      <c r="ADK294" s="79" t="n"/>
      <c r="ADL294" s="79" t="n"/>
      <c r="ADM294" s="79" t="n"/>
      <c r="ADN294" s="79" t="n"/>
      <c r="ADO294" s="79" t="n"/>
      <c r="ADP294" s="79" t="n"/>
      <c r="ADQ294" s="79" t="n"/>
      <c r="ADR294" s="79" t="n"/>
      <c r="ADS294" s="79" t="n"/>
      <c r="ADT294" s="79" t="n"/>
      <c r="ADU294" s="79" t="n"/>
      <c r="ADV294" s="79" t="n"/>
      <c r="ADW294" s="79" t="n"/>
      <c r="ADX294" s="79" t="n"/>
      <c r="ADY294" s="79" t="n"/>
      <c r="ADZ294" s="79" t="n"/>
      <c r="AEA294" s="79" t="n"/>
      <c r="AEB294" s="79" t="n"/>
      <c r="AEC294" s="79" t="n"/>
      <c r="AED294" s="79" t="n"/>
      <c r="AEE294" s="79" t="n"/>
      <c r="AEF294" s="79" t="n"/>
      <c r="AEG294" s="79" t="n"/>
      <c r="AEH294" s="79" t="n"/>
      <c r="AEI294" s="79" t="n"/>
      <c r="AEL294" s="78" t="n">
        <v>12</v>
      </c>
      <c r="AEM294" s="79" t="n"/>
      <c r="AEN294" s="79" t="n"/>
      <c r="AEO294" s="79" t="n"/>
      <c r="AEP294" s="79" t="n"/>
      <c r="AEQ294" s="79" t="n"/>
      <c r="AER294" s="79" t="n"/>
      <c r="AES294" s="79" t="n"/>
      <c r="AET294" s="79" t="n"/>
      <c r="AEU294" s="79" t="n"/>
      <c r="AEV294" s="79" t="n"/>
      <c r="AEW294" s="79" t="n"/>
      <c r="AEX294" s="79" t="n"/>
      <c r="AEY294" s="79" t="n"/>
      <c r="AEZ294" s="79" t="n"/>
      <c r="AFA294" s="79" t="n"/>
      <c r="AFB294" s="79" t="n"/>
      <c r="AFC294" s="79" t="n"/>
      <c r="AFD294" s="79" t="n"/>
      <c r="AFE294" s="79" t="n"/>
      <c r="AFF294" s="79" t="n"/>
      <c r="AFG294" s="79" t="n"/>
      <c r="AFH294" s="79" t="n"/>
      <c r="AFI294" s="79" t="n"/>
      <c r="AFJ294" s="79" t="n"/>
      <c r="AFK294" s="79" t="n"/>
      <c r="AFL294" s="79" t="n"/>
      <c r="AFM294" s="79" t="n"/>
      <c r="AFN294" s="79" t="n"/>
      <c r="AFO294" s="79" t="n"/>
      <c r="AFP294" s="79" t="n"/>
      <c r="AFQ294" s="79" t="n"/>
      <c r="AFR294" s="79" t="n"/>
      <c r="AFS294" s="79" t="n"/>
      <c r="AFT294" s="79" t="n"/>
      <c r="AFU294" s="79" t="n"/>
      <c r="AFV294" s="79" t="n"/>
      <c r="AFW294" s="79" t="n"/>
      <c r="AFX294" s="79" t="n"/>
      <c r="AFY294" s="79" t="n"/>
      <c r="AFZ294" s="79" t="n"/>
    </row>
    <row r="295">
      <c r="A295" s="78" t="n">
        <v>13</v>
      </c>
      <c r="B295" s="79" t="n"/>
      <c r="C295" s="79" t="n"/>
      <c r="D295" s="79" t="n"/>
      <c r="E295" s="79" t="n"/>
      <c r="F295" s="79" t="n"/>
      <c r="G295" s="79" t="n"/>
      <c r="H295" s="79" t="n"/>
      <c r="I295" s="79" t="n"/>
      <c r="J295" s="79" t="n"/>
      <c r="K295" s="79" t="n"/>
      <c r="L295" s="79" t="n"/>
      <c r="M295" s="79" t="n"/>
      <c r="N295" s="79" t="n"/>
      <c r="O295" s="79" t="n"/>
      <c r="P295" s="79" t="n"/>
      <c r="Q295" s="79" t="n"/>
      <c r="R295" s="79" t="n"/>
      <c r="S295" s="79" t="n"/>
      <c r="T295" s="79" t="n"/>
      <c r="U295" s="79" t="n"/>
      <c r="V295" s="79" t="n"/>
      <c r="W295" s="79" t="n"/>
      <c r="X295" s="79" t="n"/>
      <c r="Y295" s="79" t="n"/>
      <c r="Z295" s="79" t="n"/>
      <c r="AA295" s="79" t="n"/>
      <c r="AB295" s="79" t="n"/>
      <c r="AC295" s="79" t="n"/>
      <c r="AD295" s="79" t="n"/>
      <c r="AE295" s="79" t="n"/>
      <c r="AF295" s="79" t="n"/>
      <c r="AG295" s="79" t="n"/>
      <c r="AH295" s="79" t="n"/>
      <c r="AI295" s="79" t="n"/>
      <c r="AJ295" s="79" t="n"/>
      <c r="AK295" s="79" t="n"/>
      <c r="AL295" s="79" t="n"/>
      <c r="AM295" s="79" t="n"/>
      <c r="AN295" s="79" t="n"/>
      <c r="AO295" s="79" t="n"/>
      <c r="AR295" s="78" t="n">
        <v>13</v>
      </c>
      <c r="AS295" s="79" t="n"/>
      <c r="AT295" s="79" t="n"/>
      <c r="AU295" s="79" t="n"/>
      <c r="AV295" s="79" t="n"/>
      <c r="AW295" s="79" t="n"/>
      <c r="AX295" s="79" t="n"/>
      <c r="AY295" s="79" t="n"/>
      <c r="AZ295" s="79" t="n"/>
      <c r="BA295" s="79" t="n"/>
      <c r="BB295" s="79" t="n"/>
      <c r="BC295" s="79" t="n"/>
      <c r="BD295" s="79" t="n"/>
      <c r="BE295" s="79" t="n"/>
      <c r="BF295" s="79" t="n"/>
      <c r="BG295" s="79" t="n"/>
      <c r="BH295" s="79" t="n"/>
      <c r="BI295" s="79" t="n"/>
      <c r="BJ295" s="79" t="n"/>
      <c r="BK295" s="79" t="n"/>
      <c r="BL295" s="79" t="n"/>
      <c r="BM295" s="79" t="n"/>
      <c r="BN295" s="79" t="n"/>
      <c r="BO295" s="79" t="n"/>
      <c r="BP295" s="79" t="n"/>
      <c r="BQ295" s="79" t="n"/>
      <c r="BR295" s="79" t="n"/>
      <c r="BS295" s="79" t="n"/>
      <c r="BT295" s="79" t="n"/>
      <c r="BU295" s="79" t="n"/>
      <c r="BV295" s="79" t="n"/>
      <c r="BW295" s="79" t="n"/>
      <c r="BX295" s="79" t="n"/>
      <c r="BY295" s="79" t="n"/>
      <c r="BZ295" s="79" t="n"/>
      <c r="CA295" s="79" t="n"/>
      <c r="CB295" s="79" t="n"/>
      <c r="CC295" s="79" t="n"/>
      <c r="CD295" s="79" t="n"/>
      <c r="CE295" s="79" t="n"/>
      <c r="CF295" s="79" t="n"/>
      <c r="CI295" s="78" t="n">
        <v>13</v>
      </c>
      <c r="CJ295" s="79" t="n"/>
      <c r="CK295" s="79" t="n"/>
      <c r="CL295" s="79" t="n"/>
      <c r="CM295" s="79" t="n"/>
      <c r="CN295" s="79" t="n"/>
      <c r="CO295" s="79" t="n"/>
      <c r="CP295" s="79" t="n"/>
      <c r="CQ295" s="79" t="n"/>
      <c r="CR295" s="79" t="n"/>
      <c r="CS295" s="79" t="n"/>
      <c r="CT295" s="79" t="n"/>
      <c r="CU295" s="79" t="n"/>
      <c r="CV295" s="79" t="n"/>
      <c r="CW295" s="79" t="n"/>
      <c r="CX295" s="79" t="n"/>
      <c r="CY295" s="79" t="n"/>
      <c r="CZ295" s="79" t="n"/>
      <c r="DA295" s="79" t="n"/>
      <c r="DB295" s="79" t="n"/>
      <c r="DC295" s="79" t="n"/>
      <c r="DD295" s="79" t="n"/>
      <c r="DE295" s="79" t="n"/>
      <c r="DF295" s="79" t="n"/>
      <c r="DG295" s="79" t="n"/>
      <c r="DH295" s="79" t="n"/>
      <c r="DI295" s="79" t="n"/>
      <c r="DJ295" s="79" t="n"/>
      <c r="DK295" s="79" t="n"/>
      <c r="DL295" s="79" t="n"/>
      <c r="DM295" s="79" t="n"/>
      <c r="DN295" s="79" t="n"/>
      <c r="DO295" s="79" t="n"/>
      <c r="DP295" s="79" t="n"/>
      <c r="DQ295" s="79" t="n"/>
      <c r="DR295" s="79" t="n"/>
      <c r="DS295" s="79" t="n"/>
      <c r="DT295" s="79" t="n"/>
      <c r="DU295" s="79" t="n"/>
      <c r="DV295" s="79" t="n"/>
      <c r="DW295" s="79" t="n"/>
      <c r="DZ295" s="78" t="n">
        <v>13</v>
      </c>
      <c r="EA295" s="79" t="n"/>
      <c r="EB295" s="79" t="n"/>
      <c r="EC295" s="79" t="n"/>
      <c r="ED295" s="79" t="n"/>
      <c r="EE295" s="79" t="n"/>
      <c r="EF295" s="79" t="n"/>
      <c r="EG295" s="79" t="n"/>
      <c r="EH295" s="79" t="n"/>
      <c r="EI295" s="79" t="n"/>
      <c r="EJ295" s="79" t="n"/>
      <c r="EK295" s="79" t="n"/>
      <c r="EL295" s="79" t="n"/>
      <c r="EM295" s="79" t="n"/>
      <c r="EN295" s="79" t="n"/>
      <c r="EO295" s="79" t="n"/>
      <c r="EP295" s="79" t="n"/>
      <c r="EQ295" s="79" t="n"/>
      <c r="ER295" s="79" t="n"/>
      <c r="ES295" s="79" t="n"/>
      <c r="ET295" s="79" t="n"/>
      <c r="EU295" s="79" t="n"/>
      <c r="EV295" s="79" t="n"/>
      <c r="EW295" s="79" t="n"/>
      <c r="EX295" s="79" t="n"/>
      <c r="EY295" s="79" t="n"/>
      <c r="EZ295" s="79" t="n"/>
      <c r="FA295" s="79" t="n"/>
      <c r="FB295" s="79" t="n"/>
      <c r="FC295" s="79" t="n"/>
      <c r="FD295" s="79" t="n"/>
      <c r="FE295" s="79" t="n"/>
      <c r="FF295" s="79" t="n"/>
      <c r="FG295" s="79" t="n"/>
      <c r="FH295" s="79" t="n"/>
      <c r="FI295" s="79" t="n"/>
      <c r="FJ295" s="79" t="n"/>
      <c r="FK295" s="79" t="n"/>
      <c r="FL295" s="79" t="n"/>
      <c r="FM295" s="79" t="n"/>
      <c r="FN295" s="79" t="n"/>
      <c r="FQ295" s="78" t="n">
        <v>13</v>
      </c>
      <c r="FR295" s="79" t="n"/>
      <c r="FS295" s="79" t="n"/>
      <c r="FT295" s="79" t="n"/>
      <c r="FU295" s="79" t="n"/>
      <c r="FV295" s="79" t="n"/>
      <c r="FW295" s="79" t="n"/>
      <c r="FX295" s="79" t="n"/>
      <c r="FY295" s="79" t="n"/>
      <c r="FZ295" s="79" t="n"/>
      <c r="GA295" s="79" t="n"/>
      <c r="GB295" s="79" t="n"/>
      <c r="GC295" s="79" t="n"/>
      <c r="GD295" s="79" t="n"/>
      <c r="GE295" s="79" t="n"/>
      <c r="GF295" s="79" t="n"/>
      <c r="GG295" s="79" t="n"/>
      <c r="GH295" s="79" t="n"/>
      <c r="GI295" s="79" t="n"/>
      <c r="GJ295" s="79" t="n"/>
      <c r="GK295" s="79" t="n"/>
      <c r="GL295" s="79" t="n"/>
      <c r="GM295" s="79" t="n"/>
      <c r="GN295" s="79" t="n"/>
      <c r="GO295" s="79" t="n"/>
      <c r="GP295" s="79" t="n"/>
      <c r="GQ295" s="79" t="n"/>
      <c r="GR295" s="79" t="n"/>
      <c r="GS295" s="79" t="n"/>
      <c r="GT295" s="79" t="n"/>
      <c r="GU295" s="79" t="n"/>
      <c r="GV295" s="79" t="n"/>
      <c r="GW295" s="79" t="n"/>
      <c r="GX295" s="79" t="n"/>
      <c r="GY295" s="79" t="n"/>
      <c r="GZ295" s="79" t="n"/>
      <c r="HA295" s="79" t="n"/>
      <c r="HB295" s="79" t="n"/>
      <c r="HC295" s="79" t="n"/>
      <c r="HD295" s="79" t="n"/>
      <c r="HE295" s="79" t="n"/>
      <c r="HH295" s="78" t="n">
        <v>13</v>
      </c>
      <c r="HI295" s="79" t="n"/>
      <c r="HJ295" s="79" t="n"/>
      <c r="HK295" s="79" t="n"/>
      <c r="HL295" s="79" t="n"/>
      <c r="HM295" s="79" t="n"/>
      <c r="HN295" s="79" t="n"/>
      <c r="HO295" s="79" t="n"/>
      <c r="HP295" s="79" t="n"/>
      <c r="HQ295" s="79" t="n"/>
      <c r="HR295" s="79" t="n"/>
      <c r="HS295" s="79" t="n"/>
      <c r="HT295" s="79" t="n"/>
      <c r="HU295" s="79" t="n"/>
      <c r="HV295" s="79" t="n"/>
      <c r="HW295" s="79" t="n"/>
      <c r="HX295" s="79" t="n"/>
      <c r="HY295" s="79" t="n"/>
      <c r="HZ295" s="79" t="n"/>
      <c r="IA295" s="79" t="n"/>
      <c r="IB295" s="79" t="n"/>
      <c r="IC295" s="79" t="n"/>
      <c r="ID295" s="79" t="n"/>
      <c r="IE295" s="79" t="n"/>
      <c r="IF295" s="79" t="n"/>
      <c r="IG295" s="79" t="n"/>
      <c r="IH295" s="79" t="n"/>
      <c r="II295" s="79" t="n"/>
      <c r="IJ295" s="79" t="n"/>
      <c r="IK295" s="79" t="n"/>
      <c r="IL295" s="79" t="n"/>
      <c r="IM295" s="79" t="n"/>
      <c r="IN295" s="79" t="n"/>
      <c r="IO295" s="79" t="n"/>
      <c r="IP295" s="79" t="n"/>
      <c r="IQ295" s="79" t="n"/>
      <c r="IR295" s="79" t="n"/>
      <c r="IS295" s="79" t="n"/>
      <c r="IT295" s="79" t="n"/>
      <c r="IU295" s="79" t="n"/>
      <c r="IV295" s="79" t="n"/>
      <c r="IY295" s="78" t="n">
        <v>13</v>
      </c>
      <c r="IZ295" s="79" t="n"/>
      <c r="JA295" s="79" t="n"/>
      <c r="JB295" s="79" t="n"/>
      <c r="JC295" s="79" t="n"/>
      <c r="JD295" s="79" t="n"/>
      <c r="JE295" s="79" t="n"/>
      <c r="JF295" s="79" t="n"/>
      <c r="JG295" s="79" t="n"/>
      <c r="JH295" s="79" t="n"/>
      <c r="JI295" s="79" t="n"/>
      <c r="JJ295" s="79" t="n"/>
      <c r="JK295" s="79" t="n"/>
      <c r="JL295" s="79" t="n"/>
      <c r="JM295" s="79" t="n"/>
      <c r="JN295" s="79" t="n"/>
      <c r="JO295" s="79" t="n"/>
      <c r="JP295" s="79" t="n"/>
      <c r="JQ295" s="79" t="n"/>
      <c r="JR295" s="79" t="n"/>
      <c r="JS295" s="79" t="n"/>
      <c r="JT295" s="79" t="n"/>
      <c r="JU295" s="79" t="n"/>
      <c r="JV295" s="79" t="n"/>
      <c r="JW295" s="79" t="n"/>
      <c r="JX295" s="79" t="n"/>
      <c r="JY295" s="79" t="n"/>
      <c r="JZ295" s="79" t="n"/>
      <c r="KA295" s="79" t="n"/>
      <c r="KB295" s="79" t="n"/>
      <c r="KC295" s="79" t="n"/>
      <c r="KD295" s="79" t="n"/>
      <c r="KE295" s="79" t="n"/>
      <c r="KF295" s="79" t="n"/>
      <c r="KG295" s="79" t="n"/>
      <c r="KH295" s="79" t="n"/>
      <c r="KI295" s="79" t="n"/>
      <c r="KJ295" s="79" t="n"/>
      <c r="KK295" s="79" t="n"/>
      <c r="KL295" s="79" t="n"/>
      <c r="KM295" s="79" t="n"/>
      <c r="KP295" s="78" t="n">
        <v>13</v>
      </c>
      <c r="KQ295" s="79" t="n"/>
      <c r="KR295" s="79" t="n"/>
      <c r="KS295" s="79" t="n"/>
      <c r="KT295" s="79" t="n"/>
      <c r="KU295" s="79" t="n"/>
      <c r="KV295" s="79" t="n"/>
      <c r="KW295" s="79" t="n"/>
      <c r="KX295" s="79" t="n"/>
      <c r="KY295" s="79" t="n"/>
      <c r="KZ295" s="79" t="n"/>
      <c r="LA295" s="79" t="n"/>
      <c r="LB295" s="79" t="n"/>
      <c r="LC295" s="79" t="n"/>
      <c r="LD295" s="79" t="n"/>
      <c r="LE295" s="79" t="n"/>
      <c r="LF295" s="79" t="n"/>
      <c r="LG295" s="79" t="n"/>
      <c r="LH295" s="79" t="n"/>
      <c r="LI295" s="79" t="n"/>
      <c r="LJ295" s="79" t="n"/>
      <c r="LK295" s="79" t="n"/>
      <c r="LL295" s="79" t="n"/>
      <c r="LM295" s="79" t="n"/>
      <c r="LN295" s="79" t="n"/>
      <c r="LO295" s="79" t="n"/>
      <c r="LP295" s="79" t="n"/>
      <c r="LQ295" s="79" t="n"/>
      <c r="LR295" s="79" t="n"/>
      <c r="LS295" s="79" t="n"/>
      <c r="LT295" s="79" t="n"/>
      <c r="LU295" s="79" t="n"/>
      <c r="LV295" s="79" t="n"/>
      <c r="LW295" s="79" t="n"/>
      <c r="LX295" s="79" t="n"/>
      <c r="LY295" s="79" t="n"/>
      <c r="LZ295" s="79" t="n"/>
      <c r="MA295" s="79" t="n"/>
      <c r="MB295" s="79" t="n"/>
      <c r="MC295" s="79" t="n"/>
      <c r="MD295" s="79" t="n"/>
      <c r="MG295" s="78" t="n">
        <v>13</v>
      </c>
      <c r="MH295" s="79" t="n"/>
      <c r="MI295" s="79" t="n"/>
      <c r="MJ295" s="79" t="n"/>
      <c r="MK295" s="79" t="n"/>
      <c r="ML295" s="79" t="n"/>
      <c r="MM295" s="79" t="n"/>
      <c r="MN295" s="79" t="n"/>
      <c r="MO295" s="79" t="n"/>
      <c r="MP295" s="79" t="n"/>
      <c r="MQ295" s="79" t="n"/>
      <c r="MR295" s="79" t="n"/>
      <c r="MS295" s="79" t="n"/>
      <c r="MT295" s="79" t="n"/>
      <c r="MU295" s="79" t="n"/>
      <c r="MV295" s="79" t="n"/>
      <c r="MW295" s="79" t="n"/>
      <c r="MX295" s="79" t="n"/>
      <c r="MY295" s="79" t="n"/>
      <c r="MZ295" s="79" t="n"/>
      <c r="NA295" s="79" t="n"/>
      <c r="NB295" s="79" t="n"/>
      <c r="NC295" s="79" t="n"/>
      <c r="ND295" s="79" t="n"/>
      <c r="NE295" s="79" t="n"/>
      <c r="NF295" s="79" t="n"/>
      <c r="NG295" s="79" t="n"/>
      <c r="NH295" s="79" t="n"/>
      <c r="NI295" s="79" t="n"/>
      <c r="NJ295" s="79" t="n"/>
      <c r="NK295" s="79" t="n"/>
      <c r="NL295" s="79" t="n"/>
      <c r="NM295" s="79" t="n"/>
      <c r="NN295" s="79" t="n"/>
      <c r="NO295" s="79" t="n"/>
      <c r="NP295" s="79" t="n"/>
      <c r="NQ295" s="79" t="n"/>
      <c r="NR295" s="79" t="n"/>
      <c r="NS295" s="79" t="n"/>
      <c r="NT295" s="79" t="n"/>
      <c r="NU295" s="79" t="n"/>
      <c r="NX295" s="78" t="n">
        <v>13</v>
      </c>
      <c r="NY295" s="79" t="n"/>
      <c r="NZ295" s="79" t="n"/>
      <c r="OA295" s="79" t="n"/>
      <c r="OB295" s="79" t="n"/>
      <c r="OC295" s="79" t="n"/>
      <c r="OD295" s="79" t="n"/>
      <c r="OE295" s="79" t="n"/>
      <c r="OF295" s="79" t="n"/>
      <c r="OG295" s="79" t="n"/>
      <c r="OH295" s="79" t="n"/>
      <c r="OI295" s="79" t="n"/>
      <c r="OJ295" s="79" t="n"/>
      <c r="OK295" s="79" t="n"/>
      <c r="OL295" s="79" t="n"/>
      <c r="OM295" s="79" t="n"/>
      <c r="ON295" s="79" t="n"/>
      <c r="OO295" s="79" t="n"/>
      <c r="OP295" s="79" t="n"/>
      <c r="OQ295" s="79" t="n"/>
      <c r="OR295" s="79" t="n"/>
      <c r="OS295" s="79" t="n"/>
      <c r="OT295" s="79" t="n"/>
      <c r="OU295" s="79" t="n"/>
      <c r="OV295" s="79" t="n"/>
      <c r="OW295" s="79" t="n"/>
      <c r="OX295" s="79" t="n"/>
      <c r="OY295" s="79" t="n"/>
      <c r="OZ295" s="79" t="n"/>
      <c r="PA295" s="79" t="n"/>
      <c r="PB295" s="79" t="n"/>
      <c r="PC295" s="79" t="n"/>
      <c r="PD295" s="79" t="n"/>
      <c r="PE295" s="79" t="n"/>
      <c r="PF295" s="79" t="n"/>
      <c r="PG295" s="79" t="n"/>
      <c r="PH295" s="79" t="n"/>
      <c r="PI295" s="79" t="n"/>
      <c r="PJ295" s="79" t="n"/>
      <c r="PK295" s="79" t="n"/>
      <c r="PL295" s="79" t="n"/>
      <c r="PO295" s="78" t="n">
        <v>13</v>
      </c>
      <c r="PP295" s="79" t="n"/>
      <c r="PQ295" s="79" t="n"/>
      <c r="PR295" s="79" t="n"/>
      <c r="PS295" s="79" t="n"/>
      <c r="PT295" s="79" t="n"/>
      <c r="PU295" s="79" t="n"/>
      <c r="PV295" s="79" t="n"/>
      <c r="PW295" s="79" t="n"/>
      <c r="PX295" s="79" t="n"/>
      <c r="PY295" s="79" t="n"/>
      <c r="PZ295" s="79" t="n"/>
      <c r="QA295" s="79" t="n"/>
      <c r="QB295" s="79" t="n"/>
      <c r="QC295" s="79" t="n"/>
      <c r="QD295" s="79" t="n"/>
      <c r="QE295" s="79" t="n"/>
      <c r="QF295" s="79" t="n"/>
      <c r="QG295" s="79" t="n"/>
      <c r="QH295" s="79" t="n"/>
      <c r="QI295" s="79" t="n"/>
      <c r="QJ295" s="79" t="n"/>
      <c r="QK295" s="79" t="n"/>
      <c r="QL295" s="79" t="n"/>
      <c r="QM295" s="79" t="n"/>
      <c r="QN295" s="79" t="n"/>
      <c r="QO295" s="79" t="n"/>
      <c r="QP295" s="79" t="n"/>
      <c r="QQ295" s="79" t="n"/>
      <c r="QR295" s="79" t="n"/>
      <c r="QS295" s="79" t="n"/>
      <c r="QT295" s="79" t="n"/>
      <c r="QU295" s="79" t="n"/>
      <c r="QV295" s="79" t="n"/>
      <c r="QW295" s="79" t="n"/>
      <c r="QX295" s="79" t="n"/>
      <c r="QY295" s="79" t="n"/>
      <c r="QZ295" s="79" t="n"/>
      <c r="RA295" s="79" t="n"/>
      <c r="RB295" s="79" t="n"/>
      <c r="RC295" s="79" t="n"/>
      <c r="RF295" s="78" t="n">
        <v>13</v>
      </c>
      <c r="RG295" s="79" t="n"/>
      <c r="RH295" s="79" t="n"/>
      <c r="RI295" s="79" t="n"/>
      <c r="RJ295" s="79" t="n"/>
      <c r="RK295" s="79" t="n"/>
      <c r="RL295" s="79" t="n"/>
      <c r="RM295" s="79" t="n"/>
      <c r="RN295" s="79" t="n"/>
      <c r="RO295" s="79" t="n"/>
      <c r="RP295" s="79" t="n"/>
      <c r="RQ295" s="79" t="n"/>
      <c r="RR295" s="79" t="n"/>
      <c r="RS295" s="79" t="n"/>
      <c r="RT295" s="79" t="n"/>
      <c r="RU295" s="79" t="n"/>
      <c r="RV295" s="79" t="n"/>
      <c r="RW295" s="79" t="n"/>
      <c r="RX295" s="79" t="n"/>
      <c r="RY295" s="79" t="n"/>
      <c r="RZ295" s="79" t="n"/>
      <c r="SA295" s="79" t="n"/>
      <c r="SB295" s="79" t="n"/>
      <c r="SC295" s="79" t="n"/>
      <c r="SD295" s="79" t="n"/>
      <c r="SE295" s="79" t="n"/>
      <c r="SF295" s="79" t="n"/>
      <c r="SG295" s="79" t="n"/>
      <c r="SH295" s="79" t="n"/>
      <c r="SI295" s="79" t="n"/>
      <c r="SJ295" s="79" t="n"/>
      <c r="SK295" s="79" t="n"/>
      <c r="SL295" s="79" t="n"/>
      <c r="SM295" s="79" t="n"/>
      <c r="SN295" s="79" t="n"/>
      <c r="SO295" s="79" t="n"/>
      <c r="SP295" s="79" t="n"/>
      <c r="SQ295" s="79" t="n"/>
      <c r="SR295" s="79" t="n"/>
      <c r="SS295" s="79" t="n"/>
      <c r="ST295" s="79" t="n"/>
      <c r="SW295" s="78" t="n">
        <v>13</v>
      </c>
      <c r="SX295" s="79" t="n"/>
      <c r="SY295" s="79" t="n"/>
      <c r="SZ295" s="79" t="n"/>
      <c r="TA295" s="79" t="n"/>
      <c r="TB295" s="79" t="n"/>
      <c r="TC295" s="79" t="n"/>
      <c r="TD295" s="79" t="n"/>
      <c r="TE295" s="79" t="n"/>
      <c r="TF295" s="79" t="n"/>
      <c r="TG295" s="79" t="n"/>
      <c r="TH295" s="79" t="n"/>
      <c r="TI295" s="79" t="n"/>
      <c r="TJ295" s="79" t="n"/>
      <c r="TK295" s="79" t="n"/>
      <c r="TL295" s="79" t="n"/>
      <c r="TM295" s="79" t="n"/>
      <c r="TN295" s="79" t="n"/>
      <c r="TO295" s="79" t="n"/>
      <c r="TP295" s="79" t="n"/>
      <c r="TQ295" s="79" t="n"/>
      <c r="TR295" s="79" t="n"/>
      <c r="TS295" s="79" t="n"/>
      <c r="TT295" s="79" t="n"/>
      <c r="TU295" s="79" t="n"/>
      <c r="TV295" s="79" t="n"/>
      <c r="TW295" s="79" t="n"/>
      <c r="TX295" s="79" t="n"/>
      <c r="TY295" s="79" t="n"/>
      <c r="TZ295" s="79" t="n"/>
      <c r="UA295" s="79" t="n"/>
      <c r="UB295" s="79" t="n"/>
      <c r="UC295" s="79" t="n"/>
      <c r="UD295" s="79" t="n"/>
      <c r="UE295" s="79" t="n"/>
      <c r="UF295" s="79" t="n"/>
      <c r="UG295" s="79" t="n"/>
      <c r="UH295" s="79" t="n"/>
      <c r="UI295" s="79" t="n"/>
      <c r="UJ295" s="79" t="n"/>
      <c r="UK295" s="79" t="n"/>
      <c r="UN295" s="78" t="n">
        <v>13</v>
      </c>
      <c r="UO295" s="79" t="n"/>
      <c r="UP295" s="79" t="n"/>
      <c r="UQ295" s="79" t="n"/>
      <c r="UR295" s="79" t="n"/>
      <c r="US295" s="79" t="n"/>
      <c r="UT295" s="79" t="n"/>
      <c r="UU295" s="79" t="n"/>
      <c r="UV295" s="79" t="n"/>
      <c r="UW295" s="79" t="n"/>
      <c r="UX295" s="79" t="n"/>
      <c r="UY295" s="79" t="n"/>
      <c r="UZ295" s="79" t="n"/>
      <c r="VA295" s="79" t="n"/>
      <c r="VB295" s="79" t="n"/>
      <c r="VC295" s="79" t="n"/>
      <c r="VD295" s="79" t="n"/>
      <c r="VE295" s="79" t="n"/>
      <c r="VF295" s="79" t="n"/>
      <c r="VG295" s="79" t="n"/>
      <c r="VH295" s="79" t="n"/>
      <c r="VI295" s="79" t="n"/>
      <c r="VJ295" s="79" t="n"/>
      <c r="VK295" s="79" t="n"/>
      <c r="VL295" s="79" t="n"/>
      <c r="VM295" s="79" t="n"/>
      <c r="VN295" s="79" t="n"/>
      <c r="VO295" s="79" t="n"/>
      <c r="VP295" s="79" t="n"/>
      <c r="VQ295" s="79" t="n"/>
      <c r="VR295" s="79" t="n"/>
      <c r="VS295" s="79" t="n"/>
      <c r="VT295" s="79" t="n"/>
      <c r="VU295" s="79" t="n"/>
      <c r="VV295" s="79" t="n"/>
      <c r="VW295" s="79" t="n"/>
      <c r="VX295" s="79" t="n"/>
      <c r="VY295" s="79" t="n"/>
      <c r="VZ295" s="79" t="n"/>
      <c r="WA295" s="79" t="n"/>
      <c r="WB295" s="79" t="n"/>
      <c r="WE295" s="78" t="n">
        <v>13</v>
      </c>
      <c r="WF295" s="79" t="n"/>
      <c r="WG295" s="79" t="n"/>
      <c r="WH295" s="79" t="n"/>
      <c r="WI295" s="79" t="n"/>
      <c r="WJ295" s="79" t="n"/>
      <c r="WK295" s="79" t="n"/>
      <c r="WL295" s="79" t="n"/>
      <c r="WM295" s="79" t="n"/>
      <c r="WN295" s="79" t="n"/>
      <c r="WO295" s="79" t="n"/>
      <c r="WP295" s="79" t="n"/>
      <c r="WQ295" s="79" t="n"/>
      <c r="WR295" s="79" t="n"/>
      <c r="WS295" s="79" t="n"/>
      <c r="WT295" s="79" t="n"/>
      <c r="WU295" s="79" t="n"/>
      <c r="WV295" s="79" t="n"/>
      <c r="WW295" s="79" t="n"/>
      <c r="WX295" s="79" t="n"/>
      <c r="WY295" s="79" t="n"/>
      <c r="WZ295" s="79" t="n"/>
      <c r="XA295" s="79" t="n"/>
      <c r="XB295" s="79" t="n"/>
      <c r="XC295" s="79" t="n"/>
      <c r="XD295" s="79" t="n"/>
      <c r="XE295" s="79" t="n"/>
      <c r="XF295" s="79" t="n"/>
      <c r="XG295" s="79" t="n"/>
      <c r="XH295" s="79" t="n"/>
      <c r="XI295" s="79" t="n"/>
      <c r="XJ295" s="79" t="n"/>
      <c r="XK295" s="79" t="n"/>
      <c r="XL295" s="79" t="n"/>
      <c r="XM295" s="79" t="n"/>
      <c r="XN295" s="79" t="n"/>
      <c r="XO295" s="79" t="n"/>
      <c r="XP295" s="79" t="n"/>
      <c r="XQ295" s="79" t="n"/>
      <c r="XR295" s="79" t="n"/>
      <c r="XS295" s="79" t="n"/>
      <c r="XV295" s="78" t="n">
        <v>13</v>
      </c>
      <c r="XW295" s="79" t="n"/>
      <c r="XX295" s="79" t="n"/>
      <c r="XY295" s="79" t="n"/>
      <c r="XZ295" s="79" t="n"/>
      <c r="YA295" s="79" t="n"/>
      <c r="YB295" s="79" t="n"/>
      <c r="YC295" s="79" t="n"/>
      <c r="YD295" s="79" t="n"/>
      <c r="YE295" s="79" t="n"/>
      <c r="YF295" s="79" t="n"/>
      <c r="YG295" s="79" t="n"/>
      <c r="YH295" s="79" t="n"/>
      <c r="YI295" s="79" t="n"/>
      <c r="YJ295" s="79" t="n"/>
      <c r="YK295" s="79" t="n"/>
      <c r="YL295" s="79" t="n"/>
      <c r="YM295" s="79" t="n"/>
      <c r="YN295" s="79" t="n"/>
      <c r="YO295" s="79" t="n"/>
      <c r="YP295" s="79" t="n"/>
      <c r="YQ295" s="79" t="n"/>
      <c r="YR295" s="79" t="n"/>
      <c r="YS295" s="79" t="n"/>
      <c r="YT295" s="79" t="n"/>
      <c r="YU295" s="79" t="n"/>
      <c r="YV295" s="79" t="n"/>
      <c r="YW295" s="79" t="n"/>
      <c r="YX295" s="79" t="n"/>
      <c r="YY295" s="79" t="n"/>
      <c r="YZ295" s="79" t="n"/>
      <c r="ZA295" s="79" t="n"/>
      <c r="ZB295" s="79" t="n"/>
      <c r="ZC295" s="79" t="n"/>
      <c r="ZD295" s="79" t="n"/>
      <c r="ZE295" s="79" t="n"/>
      <c r="ZF295" s="79" t="n"/>
      <c r="ZG295" s="79" t="n"/>
      <c r="ZH295" s="79" t="n"/>
      <c r="ZI295" s="79" t="n"/>
      <c r="ZJ295" s="79" t="n"/>
      <c r="ZM295" s="78" t="n">
        <v>13</v>
      </c>
      <c r="ZN295" s="79" t="n"/>
      <c r="ZO295" s="79" t="n"/>
      <c r="ZP295" s="79" t="n"/>
      <c r="ZQ295" s="79" t="n"/>
      <c r="ZR295" s="79" t="n"/>
      <c r="ZS295" s="79" t="n"/>
      <c r="ZT295" s="79" t="n"/>
      <c r="ZU295" s="79" t="n"/>
      <c r="ZV295" s="79" t="n"/>
      <c r="ZW295" s="79" t="n"/>
      <c r="ZX295" s="79" t="n"/>
      <c r="ZY295" s="79" t="n"/>
      <c r="ZZ295" s="79" t="n"/>
      <c r="AAA295" s="79" t="n"/>
      <c r="AAB295" s="79" t="n"/>
      <c r="AAC295" s="79" t="n"/>
      <c r="AAD295" s="79" t="n"/>
      <c r="AAE295" s="79" t="n"/>
      <c r="AAF295" s="79" t="n"/>
      <c r="AAG295" s="79" t="n"/>
      <c r="AAH295" s="79" t="n"/>
      <c r="AAI295" s="79" t="n"/>
      <c r="AAJ295" s="79" t="n"/>
      <c r="AAK295" s="79" t="n"/>
      <c r="AAL295" s="79" t="n"/>
      <c r="AAM295" s="79" t="n"/>
      <c r="AAN295" s="79" t="n"/>
      <c r="AAO295" s="79" t="n"/>
      <c r="AAP295" s="79" t="n"/>
      <c r="AAQ295" s="79" t="n"/>
      <c r="AAR295" s="79" t="n"/>
      <c r="AAS295" s="79" t="n"/>
      <c r="AAT295" s="79" t="n"/>
      <c r="AAU295" s="79" t="n"/>
      <c r="AAV295" s="79" t="n"/>
      <c r="AAW295" s="79" t="n"/>
      <c r="AAX295" s="79" t="n"/>
      <c r="AAY295" s="79" t="n"/>
      <c r="AAZ295" s="79" t="n"/>
      <c r="ABA295" s="79" t="n"/>
      <c r="ABD295" s="78" t="n">
        <v>13</v>
      </c>
      <c r="ABE295" s="79" t="n"/>
      <c r="ABF295" s="79" t="n"/>
      <c r="ABG295" s="79" t="n"/>
      <c r="ABH295" s="79" t="n"/>
      <c r="ABI295" s="79" t="n"/>
      <c r="ABJ295" s="79" t="n"/>
      <c r="ABK295" s="79" t="n"/>
      <c r="ABL295" s="79" t="n"/>
      <c r="ABM295" s="79" t="n"/>
      <c r="ABN295" s="79" t="n"/>
      <c r="ABO295" s="79" t="n"/>
      <c r="ABP295" s="79" t="n"/>
      <c r="ABQ295" s="79" t="n"/>
      <c r="ABR295" s="79" t="n"/>
      <c r="ABS295" s="79" t="n"/>
      <c r="ABT295" s="79" t="n"/>
      <c r="ABU295" s="79" t="n"/>
      <c r="ABV295" s="79" t="n"/>
      <c r="ABW295" s="79" t="n"/>
      <c r="ABX295" s="79" t="n"/>
      <c r="ABY295" s="79" t="n"/>
      <c r="ABZ295" s="79" t="n"/>
      <c r="ACA295" s="79" t="n"/>
      <c r="ACB295" s="79" t="n"/>
      <c r="ACC295" s="79" t="n"/>
      <c r="ACD295" s="79" t="n"/>
      <c r="ACE295" s="79" t="n"/>
      <c r="ACF295" s="79" t="n"/>
      <c r="ACG295" s="79" t="n"/>
      <c r="ACH295" s="79" t="n"/>
      <c r="ACI295" s="79" t="n"/>
      <c r="ACJ295" s="79" t="n"/>
      <c r="ACK295" s="79" t="n"/>
      <c r="ACL295" s="79" t="n"/>
      <c r="ACM295" s="79" t="n"/>
      <c r="ACN295" s="79" t="n"/>
      <c r="ACO295" s="79" t="n"/>
      <c r="ACP295" s="79" t="n"/>
      <c r="ACQ295" s="79" t="n"/>
      <c r="ACR295" s="79" t="n"/>
      <c r="ACU295" s="78" t="n">
        <v>13</v>
      </c>
      <c r="ACV295" s="79" t="n"/>
      <c r="ACW295" s="79" t="n"/>
      <c r="ACX295" s="79" t="n"/>
      <c r="ACY295" s="79" t="n"/>
      <c r="ACZ295" s="79" t="n"/>
      <c r="ADA295" s="79" t="n"/>
      <c r="ADB295" s="79" t="n"/>
      <c r="ADC295" s="79" t="n"/>
      <c r="ADD295" s="79" t="n"/>
      <c r="ADE295" s="79" t="n"/>
      <c r="ADF295" s="79" t="n"/>
      <c r="ADG295" s="79" t="n"/>
      <c r="ADH295" s="79" t="n"/>
      <c r="ADI295" s="79" t="n"/>
      <c r="ADJ295" s="79" t="n"/>
      <c r="ADK295" s="79" t="n"/>
      <c r="ADL295" s="79" t="n"/>
      <c r="ADM295" s="79" t="n"/>
      <c r="ADN295" s="79" t="n"/>
      <c r="ADO295" s="79" t="n"/>
      <c r="ADP295" s="79" t="n"/>
      <c r="ADQ295" s="79" t="n"/>
      <c r="ADR295" s="79" t="n"/>
      <c r="ADS295" s="79" t="n"/>
      <c r="ADT295" s="79" t="n"/>
      <c r="ADU295" s="79" t="n"/>
      <c r="ADV295" s="79" t="n"/>
      <c r="ADW295" s="79" t="n"/>
      <c r="ADX295" s="79" t="n"/>
      <c r="ADY295" s="79" t="n"/>
      <c r="ADZ295" s="79" t="n"/>
      <c r="AEA295" s="79" t="n"/>
      <c r="AEB295" s="79" t="n"/>
      <c r="AEC295" s="79" t="n"/>
      <c r="AED295" s="79" t="n"/>
      <c r="AEE295" s="79" t="n"/>
      <c r="AEF295" s="79" t="n"/>
      <c r="AEG295" s="79" t="n"/>
      <c r="AEH295" s="79" t="n"/>
      <c r="AEI295" s="79" t="n"/>
      <c r="AEL295" s="78" t="n">
        <v>13</v>
      </c>
      <c r="AEM295" s="79" t="n"/>
      <c r="AEN295" s="79" t="n"/>
      <c r="AEO295" s="79" t="n"/>
      <c r="AEP295" s="79" t="n"/>
      <c r="AEQ295" s="79" t="n"/>
      <c r="AER295" s="79" t="n"/>
      <c r="AES295" s="79" t="n"/>
      <c r="AET295" s="79" t="n"/>
      <c r="AEU295" s="79" t="n"/>
      <c r="AEV295" s="79" t="n"/>
      <c r="AEW295" s="79" t="n"/>
      <c r="AEX295" s="79" t="n"/>
      <c r="AEY295" s="79" t="n"/>
      <c r="AEZ295" s="79" t="n"/>
      <c r="AFA295" s="79" t="n"/>
      <c r="AFB295" s="79" t="n"/>
      <c r="AFC295" s="79" t="n"/>
      <c r="AFD295" s="79" t="n"/>
      <c r="AFE295" s="79" t="n"/>
      <c r="AFF295" s="79" t="n"/>
      <c r="AFG295" s="79" t="n"/>
      <c r="AFH295" s="79" t="n"/>
      <c r="AFI295" s="79" t="n"/>
      <c r="AFJ295" s="79" t="n"/>
      <c r="AFK295" s="79" t="n"/>
      <c r="AFL295" s="79" t="n"/>
      <c r="AFM295" s="79" t="n"/>
      <c r="AFN295" s="79" t="n"/>
      <c r="AFO295" s="79" t="n"/>
      <c r="AFP295" s="79" t="n"/>
      <c r="AFQ295" s="79" t="n"/>
      <c r="AFR295" s="79" t="n"/>
      <c r="AFS295" s="79" t="n"/>
      <c r="AFT295" s="79" t="n"/>
      <c r="AFU295" s="79" t="n"/>
      <c r="AFV295" s="79" t="n"/>
      <c r="AFW295" s="79" t="n"/>
      <c r="AFX295" s="79" t="n"/>
      <c r="AFY295" s="79" t="n"/>
      <c r="AFZ295" s="79" t="n"/>
    </row>
    <row r="296">
      <c r="A296" s="78" t="n">
        <v>14</v>
      </c>
      <c r="B296" s="79" t="n"/>
      <c r="C296" s="79" t="n"/>
      <c r="D296" s="79" t="n"/>
      <c r="E296" s="79" t="n"/>
      <c r="F296" s="79" t="n"/>
      <c r="G296" s="79" t="n"/>
      <c r="H296" s="79" t="n"/>
      <c r="I296" s="79" t="n"/>
      <c r="J296" s="79" t="n"/>
      <c r="K296" s="79" t="n"/>
      <c r="L296" s="79" t="n"/>
      <c r="M296" s="79" t="n"/>
      <c r="N296" s="79" t="n"/>
      <c r="O296" s="79" t="n"/>
      <c r="P296" s="79" t="n"/>
      <c r="Q296" s="79" t="n"/>
      <c r="R296" s="79" t="n"/>
      <c r="S296" s="79" t="n"/>
      <c r="T296" s="79" t="n"/>
      <c r="U296" s="79" t="n"/>
      <c r="V296" s="79" t="n"/>
      <c r="W296" s="79" t="n"/>
      <c r="X296" s="79" t="n"/>
      <c r="Y296" s="79" t="n"/>
      <c r="Z296" s="79" t="n"/>
      <c r="AA296" s="79" t="n"/>
      <c r="AB296" s="79" t="n"/>
      <c r="AC296" s="79" t="n"/>
      <c r="AD296" s="79" t="n"/>
      <c r="AE296" s="79" t="n"/>
      <c r="AF296" s="79" t="n"/>
      <c r="AG296" s="79" t="n"/>
      <c r="AH296" s="79" t="n"/>
      <c r="AI296" s="79" t="n"/>
      <c r="AJ296" s="79" t="n"/>
      <c r="AK296" s="79" t="n"/>
      <c r="AL296" s="79" t="n"/>
      <c r="AM296" s="79" t="n"/>
      <c r="AN296" s="79" t="n"/>
      <c r="AO296" s="79" t="n"/>
      <c r="AR296" s="78" t="n">
        <v>14</v>
      </c>
      <c r="AS296" s="79" t="n"/>
      <c r="AT296" s="79" t="n"/>
      <c r="AU296" s="79" t="n"/>
      <c r="AV296" s="79" t="n"/>
      <c r="AW296" s="79" t="n"/>
      <c r="AX296" s="79" t="n"/>
      <c r="AY296" s="79" t="n"/>
      <c r="AZ296" s="79" t="n"/>
      <c r="BA296" s="79" t="n"/>
      <c r="BB296" s="79" t="n"/>
      <c r="BC296" s="79" t="n"/>
      <c r="BD296" s="79" t="n"/>
      <c r="BE296" s="79" t="n"/>
      <c r="BF296" s="79" t="n"/>
      <c r="BG296" s="79" t="n"/>
      <c r="BH296" s="79" t="n"/>
      <c r="BI296" s="79" t="n"/>
      <c r="BJ296" s="79" t="n"/>
      <c r="BK296" s="79" t="n"/>
      <c r="BL296" s="79" t="n"/>
      <c r="BM296" s="79" t="n"/>
      <c r="BN296" s="79" t="n"/>
      <c r="BO296" s="79" t="n"/>
      <c r="BP296" s="79" t="n"/>
      <c r="BQ296" s="79" t="n"/>
      <c r="BR296" s="79" t="n"/>
      <c r="BS296" s="79" t="n"/>
      <c r="BT296" s="79" t="n"/>
      <c r="BU296" s="79" t="n"/>
      <c r="BV296" s="79" t="n"/>
      <c r="BW296" s="79" t="n"/>
      <c r="BX296" s="79" t="n"/>
      <c r="BY296" s="79" t="n"/>
      <c r="BZ296" s="79" t="n"/>
      <c r="CA296" s="79" t="n"/>
      <c r="CB296" s="79" t="n"/>
      <c r="CC296" s="79" t="n"/>
      <c r="CD296" s="79" t="n"/>
      <c r="CE296" s="79" t="n"/>
      <c r="CF296" s="79" t="n"/>
      <c r="CI296" s="78" t="n">
        <v>14</v>
      </c>
      <c r="CJ296" s="79" t="n"/>
      <c r="CK296" s="79" t="n"/>
      <c r="CL296" s="79" t="n"/>
      <c r="CM296" s="79" t="n"/>
      <c r="CN296" s="79" t="n"/>
      <c r="CO296" s="79" t="n"/>
      <c r="CP296" s="79" t="n"/>
      <c r="CQ296" s="79" t="n"/>
      <c r="CR296" s="79" t="n"/>
      <c r="CS296" s="79" t="n"/>
      <c r="CT296" s="79" t="n"/>
      <c r="CU296" s="79" t="n"/>
      <c r="CV296" s="79" t="n"/>
      <c r="CW296" s="79" t="n"/>
      <c r="CX296" s="79" t="n"/>
      <c r="CY296" s="79" t="n"/>
      <c r="CZ296" s="79" t="n"/>
      <c r="DA296" s="79" t="n"/>
      <c r="DB296" s="79" t="n"/>
      <c r="DC296" s="79" t="n"/>
      <c r="DD296" s="79" t="n"/>
      <c r="DE296" s="79" t="n"/>
      <c r="DF296" s="79" t="n"/>
      <c r="DG296" s="79" t="n"/>
      <c r="DH296" s="79" t="n"/>
      <c r="DI296" s="79" t="n"/>
      <c r="DJ296" s="79" t="n"/>
      <c r="DK296" s="79" t="n"/>
      <c r="DL296" s="79" t="n"/>
      <c r="DM296" s="79" t="n"/>
      <c r="DN296" s="79" t="n"/>
      <c r="DO296" s="79" t="n"/>
      <c r="DP296" s="79" t="n"/>
      <c r="DQ296" s="79" t="n"/>
      <c r="DR296" s="79" t="n"/>
      <c r="DS296" s="79" t="n"/>
      <c r="DT296" s="79" t="n"/>
      <c r="DU296" s="79" t="n"/>
      <c r="DV296" s="79" t="n"/>
      <c r="DW296" s="79" t="n"/>
      <c r="DZ296" s="78" t="n">
        <v>14</v>
      </c>
      <c r="EA296" s="79" t="n"/>
      <c r="EB296" s="79" t="n"/>
      <c r="EC296" s="79" t="n"/>
      <c r="ED296" s="79" t="n"/>
      <c r="EE296" s="79" t="n"/>
      <c r="EF296" s="79" t="n"/>
      <c r="EG296" s="79" t="n"/>
      <c r="EH296" s="79" t="n"/>
      <c r="EI296" s="79" t="n"/>
      <c r="EJ296" s="79" t="n"/>
      <c r="EK296" s="79" t="n"/>
      <c r="EL296" s="79" t="n"/>
      <c r="EM296" s="79" t="n"/>
      <c r="EN296" s="79" t="n"/>
      <c r="EO296" s="79" t="n"/>
      <c r="EP296" s="79" t="n"/>
      <c r="EQ296" s="79" t="n"/>
      <c r="ER296" s="79" t="n"/>
      <c r="ES296" s="79" t="n"/>
      <c r="ET296" s="79" t="n"/>
      <c r="EU296" s="79" t="n"/>
      <c r="EV296" s="79" t="n"/>
      <c r="EW296" s="79" t="n"/>
      <c r="EX296" s="79" t="n"/>
      <c r="EY296" s="79" t="n"/>
      <c r="EZ296" s="79" t="n"/>
      <c r="FA296" s="79" t="n"/>
      <c r="FB296" s="79" t="n"/>
      <c r="FC296" s="79" t="n"/>
      <c r="FD296" s="79" t="n"/>
      <c r="FE296" s="79" t="n"/>
      <c r="FF296" s="79" t="n"/>
      <c r="FG296" s="79" t="n"/>
      <c r="FH296" s="79" t="n"/>
      <c r="FI296" s="79" t="n"/>
      <c r="FJ296" s="79" t="n"/>
      <c r="FK296" s="79" t="n"/>
      <c r="FL296" s="79" t="n"/>
      <c r="FM296" s="79" t="n"/>
      <c r="FN296" s="79" t="n"/>
      <c r="FQ296" s="78" t="n">
        <v>14</v>
      </c>
      <c r="FR296" s="79" t="n"/>
      <c r="FS296" s="79" t="n"/>
      <c r="FT296" s="79" t="n"/>
      <c r="FU296" s="79" t="n"/>
      <c r="FV296" s="79" t="n"/>
      <c r="FW296" s="79" t="n"/>
      <c r="FX296" s="79" t="n"/>
      <c r="FY296" s="79" t="n"/>
      <c r="FZ296" s="79" t="n"/>
      <c r="GA296" s="79" t="n"/>
      <c r="GB296" s="79" t="n"/>
      <c r="GC296" s="79" t="n"/>
      <c r="GD296" s="79" t="n"/>
      <c r="GE296" s="79" t="n"/>
      <c r="GF296" s="79" t="n"/>
      <c r="GG296" s="79" t="n"/>
      <c r="GH296" s="79" t="n"/>
      <c r="GI296" s="79" t="n"/>
      <c r="GJ296" s="79" t="n"/>
      <c r="GK296" s="79" t="n"/>
      <c r="GL296" s="79" t="n"/>
      <c r="GM296" s="79" t="n"/>
      <c r="GN296" s="79" t="n"/>
      <c r="GO296" s="79" t="n"/>
      <c r="GP296" s="79" t="n"/>
      <c r="GQ296" s="79" t="n"/>
      <c r="GR296" s="79" t="n"/>
      <c r="GS296" s="79" t="n"/>
      <c r="GT296" s="79" t="n"/>
      <c r="GU296" s="79" t="n"/>
      <c r="GV296" s="79" t="n"/>
      <c r="GW296" s="79" t="n"/>
      <c r="GX296" s="79" t="n"/>
      <c r="GY296" s="79" t="n"/>
      <c r="GZ296" s="79" t="n"/>
      <c r="HA296" s="79" t="n"/>
      <c r="HB296" s="79" t="n"/>
      <c r="HC296" s="79" t="n"/>
      <c r="HD296" s="79" t="n"/>
      <c r="HE296" s="79" t="n"/>
      <c r="HH296" s="78" t="n">
        <v>14</v>
      </c>
      <c r="HI296" s="79" t="n"/>
      <c r="HJ296" s="79" t="n"/>
      <c r="HK296" s="79" t="n"/>
      <c r="HL296" s="79" t="n"/>
      <c r="HM296" s="79" t="n"/>
      <c r="HN296" s="79" t="n"/>
      <c r="HO296" s="79" t="n"/>
      <c r="HP296" s="79" t="n"/>
      <c r="HQ296" s="79" t="n"/>
      <c r="HR296" s="79" t="n"/>
      <c r="HS296" s="79" t="n"/>
      <c r="HT296" s="79" t="n"/>
      <c r="HU296" s="79" t="n"/>
      <c r="HV296" s="79" t="n"/>
      <c r="HW296" s="79" t="n"/>
      <c r="HX296" s="79" t="n"/>
      <c r="HY296" s="79" t="n"/>
      <c r="HZ296" s="79" t="n"/>
      <c r="IA296" s="79" t="n"/>
      <c r="IB296" s="79" t="n"/>
      <c r="IC296" s="79" t="n"/>
      <c r="ID296" s="79" t="n"/>
      <c r="IE296" s="79" t="n"/>
      <c r="IF296" s="79" t="n"/>
      <c r="IG296" s="79" t="n"/>
      <c r="IH296" s="79" t="n"/>
      <c r="II296" s="79" t="n"/>
      <c r="IJ296" s="79" t="n"/>
      <c r="IK296" s="79" t="n"/>
      <c r="IL296" s="79" t="n"/>
      <c r="IM296" s="79" t="n"/>
      <c r="IN296" s="79" t="n"/>
      <c r="IO296" s="79" t="n"/>
      <c r="IP296" s="79" t="n"/>
      <c r="IQ296" s="79" t="n"/>
      <c r="IR296" s="79" t="n"/>
      <c r="IS296" s="79" t="n"/>
      <c r="IT296" s="79" t="n"/>
      <c r="IU296" s="79" t="n"/>
      <c r="IV296" s="79" t="n"/>
      <c r="IY296" s="78" t="n">
        <v>14</v>
      </c>
      <c r="IZ296" s="79" t="n"/>
      <c r="JA296" s="79" t="n"/>
      <c r="JB296" s="79" t="n"/>
      <c r="JC296" s="79" t="n"/>
      <c r="JD296" s="79" t="n"/>
      <c r="JE296" s="79" t="n"/>
      <c r="JF296" s="79" t="n"/>
      <c r="JG296" s="79" t="n"/>
      <c r="JH296" s="79" t="n"/>
      <c r="JI296" s="79" t="n"/>
      <c r="JJ296" s="79" t="n"/>
      <c r="JK296" s="79" t="n"/>
      <c r="JL296" s="79" t="n"/>
      <c r="JM296" s="79" t="n"/>
      <c r="JN296" s="79" t="n"/>
      <c r="JO296" s="79" t="n"/>
      <c r="JP296" s="79" t="n"/>
      <c r="JQ296" s="79" t="n"/>
      <c r="JR296" s="79" t="n"/>
      <c r="JS296" s="79" t="n"/>
      <c r="JT296" s="79" t="n"/>
      <c r="JU296" s="79" t="n"/>
      <c r="JV296" s="79" t="n"/>
      <c r="JW296" s="79" t="n"/>
      <c r="JX296" s="79" t="n"/>
      <c r="JY296" s="79" t="n"/>
      <c r="JZ296" s="79" t="n"/>
      <c r="KA296" s="79" t="n"/>
      <c r="KB296" s="79" t="n"/>
      <c r="KC296" s="79" t="n"/>
      <c r="KD296" s="79" t="n"/>
      <c r="KE296" s="79" t="n"/>
      <c r="KF296" s="79" t="n"/>
      <c r="KG296" s="79" t="n"/>
      <c r="KH296" s="79" t="n"/>
      <c r="KI296" s="79" t="n"/>
      <c r="KJ296" s="79" t="n"/>
      <c r="KK296" s="79" t="n"/>
      <c r="KL296" s="79" t="n"/>
      <c r="KM296" s="79" t="n"/>
      <c r="KP296" s="78" t="n">
        <v>14</v>
      </c>
      <c r="KQ296" s="79" t="n"/>
      <c r="KR296" s="79" t="n"/>
      <c r="KS296" s="79" t="n"/>
      <c r="KT296" s="79" t="n"/>
      <c r="KU296" s="79" t="n"/>
      <c r="KV296" s="79" t="n"/>
      <c r="KW296" s="79" t="n"/>
      <c r="KX296" s="79" t="n"/>
      <c r="KY296" s="79" t="n"/>
      <c r="KZ296" s="79" t="n"/>
      <c r="LA296" s="79" t="n"/>
      <c r="LB296" s="79" t="n"/>
      <c r="LC296" s="79" t="n"/>
      <c r="LD296" s="79" t="n"/>
      <c r="LE296" s="79" t="n"/>
      <c r="LF296" s="79" t="n"/>
      <c r="LG296" s="79" t="n"/>
      <c r="LH296" s="79" t="n"/>
      <c r="LI296" s="79" t="n"/>
      <c r="LJ296" s="79" t="n"/>
      <c r="LK296" s="79" t="n"/>
      <c r="LL296" s="79" t="n"/>
      <c r="LM296" s="79" t="n"/>
      <c r="LN296" s="79" t="n"/>
      <c r="LO296" s="79" t="n"/>
      <c r="LP296" s="79" t="n"/>
      <c r="LQ296" s="79" t="n"/>
      <c r="LR296" s="79" t="n"/>
      <c r="LS296" s="79" t="n"/>
      <c r="LT296" s="79" t="n"/>
      <c r="LU296" s="79" t="n"/>
      <c r="LV296" s="79" t="n"/>
      <c r="LW296" s="79" t="n"/>
      <c r="LX296" s="79" t="n"/>
      <c r="LY296" s="79" t="n"/>
      <c r="LZ296" s="79" t="n"/>
      <c r="MA296" s="79" t="n"/>
      <c r="MB296" s="79" t="n"/>
      <c r="MC296" s="79" t="n"/>
      <c r="MD296" s="79" t="n"/>
      <c r="MG296" s="78" t="n">
        <v>14</v>
      </c>
      <c r="MH296" s="79" t="n"/>
      <c r="MI296" s="79" t="n"/>
      <c r="MJ296" s="79" t="n"/>
      <c r="MK296" s="79" t="n"/>
      <c r="ML296" s="79" t="n"/>
      <c r="MM296" s="79" t="n"/>
      <c r="MN296" s="79" t="n"/>
      <c r="MO296" s="79" t="n"/>
      <c r="MP296" s="79" t="n"/>
      <c r="MQ296" s="79" t="n"/>
      <c r="MR296" s="79" t="n"/>
      <c r="MS296" s="79" t="n"/>
      <c r="MT296" s="79" t="n"/>
      <c r="MU296" s="79" t="n"/>
      <c r="MV296" s="79" t="n"/>
      <c r="MW296" s="79" t="n"/>
      <c r="MX296" s="79" t="n"/>
      <c r="MY296" s="79" t="n"/>
      <c r="MZ296" s="79" t="n"/>
      <c r="NA296" s="79" t="n"/>
      <c r="NB296" s="79" t="n"/>
      <c r="NC296" s="79" t="n"/>
      <c r="ND296" s="79" t="n"/>
      <c r="NE296" s="79" t="n"/>
      <c r="NF296" s="79" t="n"/>
      <c r="NG296" s="79" t="n"/>
      <c r="NH296" s="79" t="n"/>
      <c r="NI296" s="79" t="n"/>
      <c r="NJ296" s="79" t="n"/>
      <c r="NK296" s="79" t="n"/>
      <c r="NL296" s="79" t="n"/>
      <c r="NM296" s="79" t="n"/>
      <c r="NN296" s="79" t="n"/>
      <c r="NO296" s="79" t="n"/>
      <c r="NP296" s="79" t="n"/>
      <c r="NQ296" s="79" t="n"/>
      <c r="NR296" s="79" t="n"/>
      <c r="NS296" s="79" t="n"/>
      <c r="NT296" s="79" t="n"/>
      <c r="NU296" s="79" t="n"/>
      <c r="NX296" s="78" t="n">
        <v>14</v>
      </c>
      <c r="NY296" s="79" t="n"/>
      <c r="NZ296" s="79" t="n"/>
      <c r="OA296" s="79" t="n"/>
      <c r="OB296" s="79" t="n"/>
      <c r="OC296" s="79" t="n"/>
      <c r="OD296" s="79" t="n"/>
      <c r="OE296" s="79" t="n"/>
      <c r="OF296" s="79" t="n"/>
      <c r="OG296" s="79" t="n"/>
      <c r="OH296" s="79" t="n"/>
      <c r="OI296" s="79" t="n"/>
      <c r="OJ296" s="79" t="n"/>
      <c r="OK296" s="79" t="n"/>
      <c r="OL296" s="79" t="n"/>
      <c r="OM296" s="79" t="n"/>
      <c r="ON296" s="79" t="n"/>
      <c r="OO296" s="79" t="n"/>
      <c r="OP296" s="79" t="n"/>
      <c r="OQ296" s="79" t="n"/>
      <c r="OR296" s="79" t="n"/>
      <c r="OS296" s="79" t="n"/>
      <c r="OT296" s="79" t="n"/>
      <c r="OU296" s="79" t="n"/>
      <c r="OV296" s="79" t="n"/>
      <c r="OW296" s="79" t="n"/>
      <c r="OX296" s="79" t="n"/>
      <c r="OY296" s="79" t="n"/>
      <c r="OZ296" s="79" t="n"/>
      <c r="PA296" s="79" t="n"/>
      <c r="PB296" s="79" t="n"/>
      <c r="PC296" s="79" t="n"/>
      <c r="PD296" s="79" t="n"/>
      <c r="PE296" s="79" t="n"/>
      <c r="PF296" s="79" t="n"/>
      <c r="PG296" s="79" t="n"/>
      <c r="PH296" s="79" t="n"/>
      <c r="PI296" s="79" t="n"/>
      <c r="PJ296" s="79" t="n"/>
      <c r="PK296" s="79" t="n"/>
      <c r="PL296" s="79" t="n"/>
      <c r="PO296" s="78" t="n">
        <v>14</v>
      </c>
      <c r="PP296" s="79" t="n"/>
      <c r="PQ296" s="79" t="n"/>
      <c r="PR296" s="79" t="n"/>
      <c r="PS296" s="79" t="n"/>
      <c r="PT296" s="79" t="n"/>
      <c r="PU296" s="79" t="n"/>
      <c r="PV296" s="79" t="n"/>
      <c r="PW296" s="79" t="n"/>
      <c r="PX296" s="79" t="n"/>
      <c r="PY296" s="79" t="n"/>
      <c r="PZ296" s="79" t="n"/>
      <c r="QA296" s="79" t="n"/>
      <c r="QB296" s="79" t="n"/>
      <c r="QC296" s="79" t="n"/>
      <c r="QD296" s="79" t="n"/>
      <c r="QE296" s="79" t="n"/>
      <c r="QF296" s="79" t="n"/>
      <c r="QG296" s="79" t="n"/>
      <c r="QH296" s="79" t="n"/>
      <c r="QI296" s="79" t="n"/>
      <c r="QJ296" s="79" t="n"/>
      <c r="QK296" s="79" t="n"/>
      <c r="QL296" s="79" t="n"/>
      <c r="QM296" s="79" t="n"/>
      <c r="QN296" s="79" t="n"/>
      <c r="QO296" s="79" t="n"/>
      <c r="QP296" s="79" t="n"/>
      <c r="QQ296" s="79" t="n"/>
      <c r="QR296" s="79" t="n"/>
      <c r="QS296" s="79" t="n"/>
      <c r="QT296" s="79" t="n"/>
      <c r="QU296" s="79" t="n"/>
      <c r="QV296" s="79" t="n"/>
      <c r="QW296" s="79" t="n"/>
      <c r="QX296" s="79" t="n"/>
      <c r="QY296" s="79" t="n"/>
      <c r="QZ296" s="79" t="n"/>
      <c r="RA296" s="79" t="n"/>
      <c r="RB296" s="79" t="n"/>
      <c r="RC296" s="79" t="n"/>
      <c r="RF296" s="78" t="n">
        <v>14</v>
      </c>
      <c r="RG296" s="79" t="n"/>
      <c r="RH296" s="79" t="n"/>
      <c r="RI296" s="79" t="n"/>
      <c r="RJ296" s="79" t="n"/>
      <c r="RK296" s="79" t="n"/>
      <c r="RL296" s="79" t="n"/>
      <c r="RM296" s="79" t="n"/>
      <c r="RN296" s="79" t="n"/>
      <c r="RO296" s="79" t="n"/>
      <c r="RP296" s="79" t="n"/>
      <c r="RQ296" s="79" t="n"/>
      <c r="RR296" s="79" t="n"/>
      <c r="RS296" s="79" t="n"/>
      <c r="RT296" s="79" t="n"/>
      <c r="RU296" s="79" t="n"/>
      <c r="RV296" s="79" t="n"/>
      <c r="RW296" s="79" t="n"/>
      <c r="RX296" s="79" t="n"/>
      <c r="RY296" s="79" t="n"/>
      <c r="RZ296" s="79" t="n"/>
      <c r="SA296" s="79" t="n"/>
      <c r="SB296" s="79" t="n"/>
      <c r="SC296" s="79" t="n"/>
      <c r="SD296" s="79" t="n"/>
      <c r="SE296" s="79" t="n"/>
      <c r="SF296" s="79" t="n"/>
      <c r="SG296" s="79" t="n"/>
      <c r="SH296" s="79" t="n"/>
      <c r="SI296" s="79" t="n"/>
      <c r="SJ296" s="79" t="n"/>
      <c r="SK296" s="79" t="n"/>
      <c r="SL296" s="79" t="n"/>
      <c r="SM296" s="79" t="n"/>
      <c r="SN296" s="79" t="n"/>
      <c r="SO296" s="79" t="n"/>
      <c r="SP296" s="79" t="n"/>
      <c r="SQ296" s="79" t="n"/>
      <c r="SR296" s="79" t="n"/>
      <c r="SS296" s="79" t="n"/>
      <c r="ST296" s="79" t="n"/>
      <c r="SW296" s="78" t="n">
        <v>14</v>
      </c>
      <c r="SX296" s="79" t="n"/>
      <c r="SY296" s="79" t="n"/>
      <c r="SZ296" s="79" t="n"/>
      <c r="TA296" s="79" t="n"/>
      <c r="TB296" s="79" t="n"/>
      <c r="TC296" s="79" t="n"/>
      <c r="TD296" s="79" t="n"/>
      <c r="TE296" s="79" t="n"/>
      <c r="TF296" s="79" t="n"/>
      <c r="TG296" s="79" t="n"/>
      <c r="TH296" s="79" t="n"/>
      <c r="TI296" s="79" t="n"/>
      <c r="TJ296" s="79" t="n"/>
      <c r="TK296" s="79" t="n"/>
      <c r="TL296" s="79" t="n"/>
      <c r="TM296" s="79" t="n"/>
      <c r="TN296" s="79" t="n"/>
      <c r="TO296" s="79" t="n"/>
      <c r="TP296" s="79" t="n"/>
      <c r="TQ296" s="79" t="n"/>
      <c r="TR296" s="79" t="n"/>
      <c r="TS296" s="79" t="n"/>
      <c r="TT296" s="79" t="n"/>
      <c r="TU296" s="79" t="n"/>
      <c r="TV296" s="79" t="n"/>
      <c r="TW296" s="79" t="n"/>
      <c r="TX296" s="79" t="n"/>
      <c r="TY296" s="79" t="n"/>
      <c r="TZ296" s="79" t="n"/>
      <c r="UA296" s="79" t="n"/>
      <c r="UB296" s="79" t="n"/>
      <c r="UC296" s="79" t="n"/>
      <c r="UD296" s="79" t="n"/>
      <c r="UE296" s="79" t="n"/>
      <c r="UF296" s="79" t="n"/>
      <c r="UG296" s="79" t="n"/>
      <c r="UH296" s="79" t="n"/>
      <c r="UI296" s="79" t="n"/>
      <c r="UJ296" s="79" t="n"/>
      <c r="UK296" s="79" t="n"/>
      <c r="UN296" s="78" t="n">
        <v>14</v>
      </c>
      <c r="UO296" s="79" t="n"/>
      <c r="UP296" s="79" t="n"/>
      <c r="UQ296" s="79" t="n"/>
      <c r="UR296" s="79" t="n"/>
      <c r="US296" s="79" t="n"/>
      <c r="UT296" s="79" t="n"/>
      <c r="UU296" s="79" t="n"/>
      <c r="UV296" s="79" t="n"/>
      <c r="UW296" s="79" t="n"/>
      <c r="UX296" s="79" t="n"/>
      <c r="UY296" s="79" t="n"/>
      <c r="UZ296" s="79" t="n"/>
      <c r="VA296" s="79" t="n"/>
      <c r="VB296" s="79" t="n"/>
      <c r="VC296" s="79" t="n"/>
      <c r="VD296" s="79" t="n"/>
      <c r="VE296" s="79" t="n"/>
      <c r="VF296" s="79" t="n"/>
      <c r="VG296" s="79" t="n"/>
      <c r="VH296" s="79" t="n"/>
      <c r="VI296" s="79" t="n"/>
      <c r="VJ296" s="79" t="n"/>
      <c r="VK296" s="79" t="n"/>
      <c r="VL296" s="79" t="n"/>
      <c r="VM296" s="79" t="n"/>
      <c r="VN296" s="79" t="n"/>
      <c r="VO296" s="79" t="n"/>
      <c r="VP296" s="79" t="n"/>
      <c r="VQ296" s="79" t="n"/>
      <c r="VR296" s="79" t="n"/>
      <c r="VS296" s="79" t="n"/>
      <c r="VT296" s="79" t="n"/>
      <c r="VU296" s="79" t="n"/>
      <c r="VV296" s="79" t="n"/>
      <c r="VW296" s="79" t="n"/>
      <c r="VX296" s="79" t="n"/>
      <c r="VY296" s="79" t="n"/>
      <c r="VZ296" s="79" t="n"/>
      <c r="WA296" s="79" t="n"/>
      <c r="WB296" s="79" t="n"/>
      <c r="WE296" s="78" t="n">
        <v>14</v>
      </c>
      <c r="WF296" s="79" t="n"/>
      <c r="WG296" s="79" t="n"/>
      <c r="WH296" s="79" t="n"/>
      <c r="WI296" s="79" t="n"/>
      <c r="WJ296" s="79" t="n"/>
      <c r="WK296" s="79" t="n"/>
      <c r="WL296" s="79" t="n"/>
      <c r="WM296" s="79" t="n"/>
      <c r="WN296" s="79" t="n"/>
      <c r="WO296" s="79" t="n"/>
      <c r="WP296" s="79" t="n"/>
      <c r="WQ296" s="79" t="n"/>
      <c r="WR296" s="79" t="n"/>
      <c r="WS296" s="79" t="n"/>
      <c r="WT296" s="79" t="n"/>
      <c r="WU296" s="79" t="n"/>
      <c r="WV296" s="79" t="n"/>
      <c r="WW296" s="79" t="n"/>
      <c r="WX296" s="79" t="n"/>
      <c r="WY296" s="79" t="n"/>
      <c r="WZ296" s="79" t="n"/>
      <c r="XA296" s="79" t="n"/>
      <c r="XB296" s="79" t="n"/>
      <c r="XC296" s="79" t="n"/>
      <c r="XD296" s="79" t="n"/>
      <c r="XE296" s="79" t="n"/>
      <c r="XF296" s="79" t="n"/>
      <c r="XG296" s="79" t="n"/>
      <c r="XH296" s="79" t="n"/>
      <c r="XI296" s="79" t="n"/>
      <c r="XJ296" s="79" t="n"/>
      <c r="XK296" s="79" t="n"/>
      <c r="XL296" s="79" t="n"/>
      <c r="XM296" s="79" t="n"/>
      <c r="XN296" s="79" t="n"/>
      <c r="XO296" s="79" t="n"/>
      <c r="XP296" s="79" t="n"/>
      <c r="XQ296" s="79" t="n"/>
      <c r="XR296" s="79" t="n"/>
      <c r="XS296" s="79" t="n"/>
      <c r="XV296" s="78" t="n">
        <v>14</v>
      </c>
      <c r="XW296" s="79" t="n"/>
      <c r="XX296" s="79" t="n"/>
      <c r="XY296" s="79" t="n"/>
      <c r="XZ296" s="79" t="n"/>
      <c r="YA296" s="79" t="n"/>
      <c r="YB296" s="79" t="n"/>
      <c r="YC296" s="79" t="n"/>
      <c r="YD296" s="79" t="n"/>
      <c r="YE296" s="79" t="n"/>
      <c r="YF296" s="79" t="n"/>
      <c r="YG296" s="79" t="n"/>
      <c r="YH296" s="79" t="n"/>
      <c r="YI296" s="79" t="n"/>
      <c r="YJ296" s="79" t="n"/>
      <c r="YK296" s="79" t="n"/>
      <c r="YL296" s="79" t="n"/>
      <c r="YM296" s="79" t="n"/>
      <c r="YN296" s="79" t="n"/>
      <c r="YO296" s="79" t="n"/>
      <c r="YP296" s="79" t="n"/>
      <c r="YQ296" s="79" t="n"/>
      <c r="YR296" s="79" t="n"/>
      <c r="YS296" s="79" t="n"/>
      <c r="YT296" s="79" t="n"/>
      <c r="YU296" s="79" t="n"/>
      <c r="YV296" s="79" t="n"/>
      <c r="YW296" s="79" t="n"/>
      <c r="YX296" s="79" t="n"/>
      <c r="YY296" s="79" t="n"/>
      <c r="YZ296" s="79" t="n"/>
      <c r="ZA296" s="79" t="n"/>
      <c r="ZB296" s="79" t="n"/>
      <c r="ZC296" s="79" t="n"/>
      <c r="ZD296" s="79" t="n"/>
      <c r="ZE296" s="79" t="n"/>
      <c r="ZF296" s="79" t="n"/>
      <c r="ZG296" s="79" t="n"/>
      <c r="ZH296" s="79" t="n"/>
      <c r="ZI296" s="79" t="n"/>
      <c r="ZJ296" s="79" t="n"/>
      <c r="ZM296" s="78" t="n">
        <v>14</v>
      </c>
      <c r="ZN296" s="79" t="n"/>
      <c r="ZO296" s="79" t="n"/>
      <c r="ZP296" s="79" t="n"/>
      <c r="ZQ296" s="79" t="n"/>
      <c r="ZR296" s="79" t="n"/>
      <c r="ZS296" s="79" t="n"/>
      <c r="ZT296" s="79" t="n"/>
      <c r="ZU296" s="79" t="n"/>
      <c r="ZV296" s="79" t="n"/>
      <c r="ZW296" s="79" t="n"/>
      <c r="ZX296" s="79" t="n"/>
      <c r="ZY296" s="79" t="n"/>
      <c r="ZZ296" s="79" t="n"/>
      <c r="AAA296" s="79" t="n"/>
      <c r="AAB296" s="79" t="n"/>
      <c r="AAC296" s="79" t="n"/>
      <c r="AAD296" s="79" t="n"/>
      <c r="AAE296" s="79" t="n"/>
      <c r="AAF296" s="79" t="n"/>
      <c r="AAG296" s="79" t="n"/>
      <c r="AAH296" s="79" t="n"/>
      <c r="AAI296" s="79" t="n"/>
      <c r="AAJ296" s="79" t="n"/>
      <c r="AAK296" s="79" t="n"/>
      <c r="AAL296" s="79" t="n"/>
      <c r="AAM296" s="79" t="n"/>
      <c r="AAN296" s="79" t="n"/>
      <c r="AAO296" s="79" t="n"/>
      <c r="AAP296" s="79" t="n"/>
      <c r="AAQ296" s="79" t="n"/>
      <c r="AAR296" s="79" t="n"/>
      <c r="AAS296" s="79" t="n"/>
      <c r="AAT296" s="79" t="n"/>
      <c r="AAU296" s="79" t="n"/>
      <c r="AAV296" s="79" t="n"/>
      <c r="AAW296" s="79" t="n"/>
      <c r="AAX296" s="79" t="n"/>
      <c r="AAY296" s="79" t="n"/>
      <c r="AAZ296" s="79" t="n"/>
      <c r="ABA296" s="79" t="n"/>
      <c r="ABD296" s="78" t="n">
        <v>14</v>
      </c>
      <c r="ABE296" s="79" t="n"/>
      <c r="ABF296" s="79" t="n"/>
      <c r="ABG296" s="79" t="n"/>
      <c r="ABH296" s="79" t="n"/>
      <c r="ABI296" s="79" t="n"/>
      <c r="ABJ296" s="79" t="n"/>
      <c r="ABK296" s="79" t="n"/>
      <c r="ABL296" s="79" t="n"/>
      <c r="ABM296" s="79" t="n"/>
      <c r="ABN296" s="79" t="n"/>
      <c r="ABO296" s="79" t="n"/>
      <c r="ABP296" s="79" t="n"/>
      <c r="ABQ296" s="79" t="n"/>
      <c r="ABR296" s="79" t="n"/>
      <c r="ABS296" s="79" t="n"/>
      <c r="ABT296" s="79" t="n"/>
      <c r="ABU296" s="79" t="n"/>
      <c r="ABV296" s="79" t="n"/>
      <c r="ABW296" s="79" t="n"/>
      <c r="ABX296" s="79" t="n"/>
      <c r="ABY296" s="79" t="n"/>
      <c r="ABZ296" s="79" t="n"/>
      <c r="ACA296" s="79" t="n"/>
      <c r="ACB296" s="79" t="n"/>
      <c r="ACC296" s="79" t="n"/>
      <c r="ACD296" s="79" t="n"/>
      <c r="ACE296" s="79" t="n"/>
      <c r="ACF296" s="79" t="n"/>
      <c r="ACG296" s="79" t="n"/>
      <c r="ACH296" s="79" t="n"/>
      <c r="ACI296" s="79" t="n"/>
      <c r="ACJ296" s="79" t="n"/>
      <c r="ACK296" s="79" t="n"/>
      <c r="ACL296" s="79" t="n"/>
      <c r="ACM296" s="79" t="n"/>
      <c r="ACN296" s="79" t="n"/>
      <c r="ACO296" s="79" t="n"/>
      <c r="ACP296" s="79" t="n"/>
      <c r="ACQ296" s="79" t="n"/>
      <c r="ACR296" s="79" t="n"/>
      <c r="ACU296" s="78" t="n">
        <v>14</v>
      </c>
      <c r="ACV296" s="79" t="n"/>
      <c r="ACW296" s="79" t="n"/>
      <c r="ACX296" s="79" t="n"/>
      <c r="ACY296" s="79" t="n"/>
      <c r="ACZ296" s="79" t="n"/>
      <c r="ADA296" s="79" t="n"/>
      <c r="ADB296" s="79" t="n"/>
      <c r="ADC296" s="79" t="n"/>
      <c r="ADD296" s="79" t="n"/>
      <c r="ADE296" s="79" t="n"/>
      <c r="ADF296" s="79" t="n"/>
      <c r="ADG296" s="79" t="n"/>
      <c r="ADH296" s="79" t="n"/>
      <c r="ADI296" s="79" t="n"/>
      <c r="ADJ296" s="79" t="n"/>
      <c r="ADK296" s="79" t="n"/>
      <c r="ADL296" s="79" t="n"/>
      <c r="ADM296" s="79" t="n"/>
      <c r="ADN296" s="79" t="n"/>
      <c r="ADO296" s="79" t="n"/>
      <c r="ADP296" s="79" t="n"/>
      <c r="ADQ296" s="79" t="n"/>
      <c r="ADR296" s="79" t="n"/>
      <c r="ADS296" s="79" t="n"/>
      <c r="ADT296" s="79" t="n"/>
      <c r="ADU296" s="79" t="n"/>
      <c r="ADV296" s="79" t="n"/>
      <c r="ADW296" s="79" t="n"/>
      <c r="ADX296" s="79" t="n"/>
      <c r="ADY296" s="79" t="n"/>
      <c r="ADZ296" s="79" t="n"/>
      <c r="AEA296" s="79" t="n"/>
      <c r="AEB296" s="79" t="n"/>
      <c r="AEC296" s="79" t="n"/>
      <c r="AED296" s="79" t="n"/>
      <c r="AEE296" s="79" t="n"/>
      <c r="AEF296" s="79" t="n"/>
      <c r="AEG296" s="79" t="n"/>
      <c r="AEH296" s="79" t="n"/>
      <c r="AEI296" s="79" t="n"/>
      <c r="AEL296" s="78" t="n">
        <v>14</v>
      </c>
      <c r="AEM296" s="79" t="n"/>
      <c r="AEN296" s="79" t="n"/>
      <c r="AEO296" s="79" t="n"/>
      <c r="AEP296" s="79" t="n"/>
      <c r="AEQ296" s="79" t="n"/>
      <c r="AER296" s="79" t="n"/>
      <c r="AES296" s="79" t="n"/>
      <c r="AET296" s="79" t="n"/>
      <c r="AEU296" s="79" t="n"/>
      <c r="AEV296" s="79" t="n"/>
      <c r="AEW296" s="79" t="n"/>
      <c r="AEX296" s="79" t="n"/>
      <c r="AEY296" s="79" t="n"/>
      <c r="AEZ296" s="79" t="n"/>
      <c r="AFA296" s="79" t="n"/>
      <c r="AFB296" s="79" t="n"/>
      <c r="AFC296" s="79" t="n"/>
      <c r="AFD296" s="79" t="n"/>
      <c r="AFE296" s="79" t="n"/>
      <c r="AFF296" s="79" t="n"/>
      <c r="AFG296" s="79" t="n"/>
      <c r="AFH296" s="79" t="n"/>
      <c r="AFI296" s="79" t="n"/>
      <c r="AFJ296" s="79" t="n"/>
      <c r="AFK296" s="79" t="n"/>
      <c r="AFL296" s="79" t="n"/>
      <c r="AFM296" s="79" t="n"/>
      <c r="AFN296" s="79" t="n"/>
      <c r="AFO296" s="79" t="n"/>
      <c r="AFP296" s="79" t="n"/>
      <c r="AFQ296" s="79" t="n"/>
      <c r="AFR296" s="79" t="n"/>
      <c r="AFS296" s="79" t="n"/>
      <c r="AFT296" s="79" t="n"/>
      <c r="AFU296" s="79" t="n"/>
      <c r="AFV296" s="79" t="n"/>
      <c r="AFW296" s="79" t="n"/>
      <c r="AFX296" s="79" t="n"/>
      <c r="AFY296" s="79" t="n"/>
      <c r="AFZ296" s="79" t="n"/>
    </row>
    <row r="297">
      <c r="A297" s="78" t="n">
        <v>15</v>
      </c>
      <c r="B297" s="79" t="n"/>
      <c r="C297" s="79" t="n"/>
      <c r="D297" s="79" t="n"/>
      <c r="E297" s="79" t="n"/>
      <c r="F297" s="79" t="n"/>
      <c r="G297" s="79" t="n"/>
      <c r="H297" s="79" t="n"/>
      <c r="I297" s="79" t="n"/>
      <c r="J297" s="79" t="n"/>
      <c r="K297" s="79" t="n"/>
      <c r="L297" s="79" t="n"/>
      <c r="M297" s="79" t="n"/>
      <c r="N297" s="79" t="n"/>
      <c r="O297" s="79" t="n"/>
      <c r="P297" s="79" t="n"/>
      <c r="Q297" s="79" t="n"/>
      <c r="R297" s="79" t="n"/>
      <c r="S297" s="79" t="n"/>
      <c r="T297" s="79" t="n"/>
      <c r="U297" s="79" t="n"/>
      <c r="V297" s="79" t="n"/>
      <c r="W297" s="79" t="n"/>
      <c r="X297" s="79" t="n"/>
      <c r="Y297" s="79" t="n"/>
      <c r="Z297" s="79" t="n"/>
      <c r="AA297" s="79" t="n"/>
      <c r="AB297" s="79" t="n"/>
      <c r="AC297" s="79" t="n"/>
      <c r="AD297" s="79" t="n"/>
      <c r="AE297" s="79" t="n"/>
      <c r="AF297" s="79" t="n"/>
      <c r="AG297" s="79" t="n"/>
      <c r="AH297" s="79" t="n"/>
      <c r="AI297" s="79" t="n"/>
      <c r="AJ297" s="79" t="n"/>
      <c r="AK297" s="79" t="n"/>
      <c r="AL297" s="79" t="n"/>
      <c r="AM297" s="79" t="n"/>
      <c r="AN297" s="79" t="n"/>
      <c r="AO297" s="79" t="n"/>
      <c r="AR297" s="78" t="n">
        <v>15</v>
      </c>
      <c r="AS297" s="79" t="n"/>
      <c r="AT297" s="79" t="n"/>
      <c r="AU297" s="79" t="n"/>
      <c r="AV297" s="79" t="n"/>
      <c r="AW297" s="79" t="n"/>
      <c r="AX297" s="79" t="n"/>
      <c r="AY297" s="79" t="n"/>
      <c r="AZ297" s="79" t="n"/>
      <c r="BA297" s="79" t="n"/>
      <c r="BB297" s="79" t="n"/>
      <c r="BC297" s="79" t="n"/>
      <c r="BD297" s="79" t="n"/>
      <c r="BE297" s="79" t="n"/>
      <c r="BF297" s="79" t="n"/>
      <c r="BG297" s="79" t="n"/>
      <c r="BH297" s="79" t="n"/>
      <c r="BI297" s="79" t="n"/>
      <c r="BJ297" s="79" t="n"/>
      <c r="BK297" s="79" t="n"/>
      <c r="BL297" s="79" t="n"/>
      <c r="BM297" s="79" t="n"/>
      <c r="BN297" s="79" t="n"/>
      <c r="BO297" s="79" t="n"/>
      <c r="BP297" s="79" t="n"/>
      <c r="BQ297" s="79" t="n"/>
      <c r="BR297" s="79" t="n"/>
      <c r="BS297" s="79" t="n"/>
      <c r="BT297" s="79" t="n"/>
      <c r="BU297" s="79" t="n"/>
      <c r="BV297" s="79" t="n"/>
      <c r="BW297" s="79" t="n"/>
      <c r="BX297" s="79" t="n"/>
      <c r="BY297" s="79" t="n"/>
      <c r="BZ297" s="79" t="n"/>
      <c r="CA297" s="79" t="n"/>
      <c r="CB297" s="79" t="n"/>
      <c r="CC297" s="79" t="n"/>
      <c r="CD297" s="79" t="n"/>
      <c r="CE297" s="79" t="n"/>
      <c r="CF297" s="79" t="n"/>
      <c r="CI297" s="78" t="n">
        <v>15</v>
      </c>
      <c r="CJ297" s="79" t="n"/>
      <c r="CK297" s="79" t="n"/>
      <c r="CL297" s="79" t="n"/>
      <c r="CM297" s="79" t="n"/>
      <c r="CN297" s="79" t="n"/>
      <c r="CO297" s="79" t="n"/>
      <c r="CP297" s="79" t="n"/>
      <c r="CQ297" s="79" t="n"/>
      <c r="CR297" s="79" t="n"/>
      <c r="CS297" s="79" t="n"/>
      <c r="CT297" s="79" t="n"/>
      <c r="CU297" s="79" t="n"/>
      <c r="CV297" s="79" t="n"/>
      <c r="CW297" s="79" t="n"/>
      <c r="CX297" s="79" t="n"/>
      <c r="CY297" s="79" t="n"/>
      <c r="CZ297" s="79" t="n"/>
      <c r="DA297" s="79" t="n"/>
      <c r="DB297" s="79" t="n"/>
      <c r="DC297" s="79" t="n"/>
      <c r="DD297" s="79" t="n"/>
      <c r="DE297" s="79" t="n"/>
      <c r="DF297" s="79" t="n"/>
      <c r="DG297" s="79" t="n"/>
      <c r="DH297" s="79" t="n"/>
      <c r="DI297" s="79" t="n"/>
      <c r="DJ297" s="79" t="n"/>
      <c r="DK297" s="79" t="n"/>
      <c r="DL297" s="79" t="n"/>
      <c r="DM297" s="79" t="n"/>
      <c r="DN297" s="79" t="n"/>
      <c r="DO297" s="79" t="n"/>
      <c r="DP297" s="79" t="n"/>
      <c r="DQ297" s="79" t="n"/>
      <c r="DR297" s="79" t="n"/>
      <c r="DS297" s="79" t="n"/>
      <c r="DT297" s="79" t="n"/>
      <c r="DU297" s="79" t="n"/>
      <c r="DV297" s="79" t="n"/>
      <c r="DW297" s="79" t="n"/>
      <c r="DZ297" s="78" t="n">
        <v>15</v>
      </c>
      <c r="EA297" s="79" t="n"/>
      <c r="EB297" s="79" t="n"/>
      <c r="EC297" s="79" t="n"/>
      <c r="ED297" s="79" t="n"/>
      <c r="EE297" s="79" t="n"/>
      <c r="EF297" s="79" t="n"/>
      <c r="EG297" s="79" t="n"/>
      <c r="EH297" s="79" t="n"/>
      <c r="EI297" s="79" t="n"/>
      <c r="EJ297" s="79" t="n"/>
      <c r="EK297" s="79" t="n"/>
      <c r="EL297" s="79" t="n"/>
      <c r="EM297" s="79" t="n"/>
      <c r="EN297" s="79" t="n"/>
      <c r="EO297" s="79" t="n"/>
      <c r="EP297" s="79" t="n"/>
      <c r="EQ297" s="79" t="n"/>
      <c r="ER297" s="79" t="n"/>
      <c r="ES297" s="79" t="n"/>
      <c r="ET297" s="79" t="n"/>
      <c r="EU297" s="79" t="n"/>
      <c r="EV297" s="79" t="n"/>
      <c r="EW297" s="79" t="n"/>
      <c r="EX297" s="79" t="n"/>
      <c r="EY297" s="79" t="n"/>
      <c r="EZ297" s="79" t="n"/>
      <c r="FA297" s="79" t="n"/>
      <c r="FB297" s="79" t="n"/>
      <c r="FC297" s="79" t="n"/>
      <c r="FD297" s="79" t="n"/>
      <c r="FE297" s="79" t="n"/>
      <c r="FF297" s="79" t="n"/>
      <c r="FG297" s="79" t="n"/>
      <c r="FH297" s="79" t="n"/>
      <c r="FI297" s="79" t="n"/>
      <c r="FJ297" s="79" t="n"/>
      <c r="FK297" s="79" t="n"/>
      <c r="FL297" s="79" t="n"/>
      <c r="FM297" s="79" t="n"/>
      <c r="FN297" s="79" t="n"/>
      <c r="FQ297" s="78" t="n">
        <v>15</v>
      </c>
      <c r="FR297" s="79" t="n"/>
      <c r="FS297" s="79" t="n"/>
      <c r="FT297" s="79" t="n"/>
      <c r="FU297" s="79" t="n"/>
      <c r="FV297" s="79" t="n"/>
      <c r="FW297" s="79" t="n"/>
      <c r="FX297" s="79" t="n"/>
      <c r="FY297" s="79" t="n"/>
      <c r="FZ297" s="79" t="n"/>
      <c r="GA297" s="79" t="n"/>
      <c r="GB297" s="79" t="n"/>
      <c r="GC297" s="79" t="n"/>
      <c r="GD297" s="79" t="n"/>
      <c r="GE297" s="79" t="n"/>
      <c r="GF297" s="79" t="n"/>
      <c r="GG297" s="79" t="n"/>
      <c r="GH297" s="79" t="n"/>
      <c r="GI297" s="79" t="n"/>
      <c r="GJ297" s="79" t="n"/>
      <c r="GK297" s="79" t="n"/>
      <c r="GL297" s="79" t="n"/>
      <c r="GM297" s="79" t="n"/>
      <c r="GN297" s="79" t="n"/>
      <c r="GO297" s="79" t="n"/>
      <c r="GP297" s="79" t="n"/>
      <c r="GQ297" s="79" t="n"/>
      <c r="GR297" s="79" t="n"/>
      <c r="GS297" s="79" t="n"/>
      <c r="GT297" s="79" t="n"/>
      <c r="GU297" s="79" t="n"/>
      <c r="GV297" s="79" t="n"/>
      <c r="GW297" s="79" t="n"/>
      <c r="GX297" s="79" t="n"/>
      <c r="GY297" s="79" t="n"/>
      <c r="GZ297" s="79" t="n"/>
      <c r="HA297" s="79" t="n"/>
      <c r="HB297" s="79" t="n"/>
      <c r="HC297" s="79" t="n"/>
      <c r="HD297" s="79" t="n"/>
      <c r="HE297" s="79" t="n"/>
      <c r="HH297" s="78" t="n">
        <v>15</v>
      </c>
      <c r="HI297" s="79" t="n"/>
      <c r="HJ297" s="79" t="n"/>
      <c r="HK297" s="79" t="n"/>
      <c r="HL297" s="79" t="n"/>
      <c r="HM297" s="79" t="n"/>
      <c r="HN297" s="79" t="n"/>
      <c r="HO297" s="79" t="n"/>
      <c r="HP297" s="79" t="n"/>
      <c r="HQ297" s="79" t="n"/>
      <c r="HR297" s="79" t="n"/>
      <c r="HS297" s="79" t="n"/>
      <c r="HT297" s="79" t="n"/>
      <c r="HU297" s="79" t="n"/>
      <c r="HV297" s="79" t="n"/>
      <c r="HW297" s="79" t="n"/>
      <c r="HX297" s="79" t="n"/>
      <c r="HY297" s="79" t="n"/>
      <c r="HZ297" s="79" t="n"/>
      <c r="IA297" s="79" t="n"/>
      <c r="IB297" s="79" t="n"/>
      <c r="IC297" s="79" t="n"/>
      <c r="ID297" s="79" t="n"/>
      <c r="IE297" s="79" t="n"/>
      <c r="IF297" s="79" t="n"/>
      <c r="IG297" s="79" t="n"/>
      <c r="IH297" s="79" t="n"/>
      <c r="II297" s="79" t="n"/>
      <c r="IJ297" s="79" t="n"/>
      <c r="IK297" s="79" t="n"/>
      <c r="IL297" s="79" t="n"/>
      <c r="IM297" s="79" t="n"/>
      <c r="IN297" s="79" t="n"/>
      <c r="IO297" s="79" t="n"/>
      <c r="IP297" s="79" t="n"/>
      <c r="IQ297" s="79" t="n"/>
      <c r="IR297" s="79" t="n"/>
      <c r="IS297" s="79" t="n"/>
      <c r="IT297" s="79" t="n"/>
      <c r="IU297" s="79" t="n"/>
      <c r="IV297" s="79" t="n"/>
      <c r="IY297" s="78" t="n">
        <v>15</v>
      </c>
      <c r="IZ297" s="79" t="n"/>
      <c r="JA297" s="79" t="n"/>
      <c r="JB297" s="79" t="n"/>
      <c r="JC297" s="79" t="n"/>
      <c r="JD297" s="79" t="n"/>
      <c r="JE297" s="79" t="n"/>
      <c r="JF297" s="79" t="n"/>
      <c r="JG297" s="79" t="n"/>
      <c r="JH297" s="79" t="n"/>
      <c r="JI297" s="79" t="n"/>
      <c r="JJ297" s="79" t="n"/>
      <c r="JK297" s="79" t="n"/>
      <c r="JL297" s="79" t="n"/>
      <c r="JM297" s="79" t="n"/>
      <c r="JN297" s="79" t="n"/>
      <c r="JO297" s="79" t="n"/>
      <c r="JP297" s="79" t="n"/>
      <c r="JQ297" s="79" t="n"/>
      <c r="JR297" s="79" t="n"/>
      <c r="JS297" s="79" t="n"/>
      <c r="JT297" s="79" t="n"/>
      <c r="JU297" s="79" t="n"/>
      <c r="JV297" s="79" t="n"/>
      <c r="JW297" s="79" t="n"/>
      <c r="JX297" s="79" t="n"/>
      <c r="JY297" s="79" t="n"/>
      <c r="JZ297" s="79" t="n"/>
      <c r="KA297" s="79" t="n"/>
      <c r="KB297" s="79" t="n"/>
      <c r="KC297" s="79" t="n"/>
      <c r="KD297" s="79" t="n"/>
      <c r="KE297" s="79" t="n"/>
      <c r="KF297" s="79" t="n"/>
      <c r="KG297" s="79" t="n"/>
      <c r="KH297" s="79" t="n"/>
      <c r="KI297" s="79" t="n"/>
      <c r="KJ297" s="79" t="n"/>
      <c r="KK297" s="79" t="n"/>
      <c r="KL297" s="79" t="n"/>
      <c r="KM297" s="79" t="n"/>
      <c r="KP297" s="78" t="n">
        <v>15</v>
      </c>
      <c r="KQ297" s="79" t="n"/>
      <c r="KR297" s="79" t="n"/>
      <c r="KS297" s="79" t="n"/>
      <c r="KT297" s="79" t="n"/>
      <c r="KU297" s="79" t="n"/>
      <c r="KV297" s="79" t="n"/>
      <c r="KW297" s="79" t="n"/>
      <c r="KX297" s="79" t="n"/>
      <c r="KY297" s="79" t="n"/>
      <c r="KZ297" s="79" t="n"/>
      <c r="LA297" s="79" t="n"/>
      <c r="LB297" s="79" t="n"/>
      <c r="LC297" s="79" t="n"/>
      <c r="LD297" s="79" t="n"/>
      <c r="LE297" s="79" t="n"/>
      <c r="LF297" s="79" t="n"/>
      <c r="LG297" s="79" t="n"/>
      <c r="LH297" s="79" t="n"/>
      <c r="LI297" s="79" t="n"/>
      <c r="LJ297" s="79" t="n"/>
      <c r="LK297" s="79" t="n"/>
      <c r="LL297" s="79" t="n"/>
      <c r="LM297" s="79" t="n"/>
      <c r="LN297" s="79" t="n"/>
      <c r="LO297" s="79" t="n"/>
      <c r="LP297" s="79" t="n"/>
      <c r="LQ297" s="79" t="n"/>
      <c r="LR297" s="79" t="n"/>
      <c r="LS297" s="79" t="n"/>
      <c r="LT297" s="79" t="n"/>
      <c r="LU297" s="79" t="n"/>
      <c r="LV297" s="79" t="n"/>
      <c r="LW297" s="79" t="n"/>
      <c r="LX297" s="79" t="n"/>
      <c r="LY297" s="79" t="n"/>
      <c r="LZ297" s="79" t="n"/>
      <c r="MA297" s="79" t="n"/>
      <c r="MB297" s="79" t="n"/>
      <c r="MC297" s="79" t="n"/>
      <c r="MD297" s="79" t="n"/>
      <c r="MG297" s="78" t="n">
        <v>15</v>
      </c>
      <c r="MH297" s="79" t="n"/>
      <c r="MI297" s="79" t="n"/>
      <c r="MJ297" s="79" t="n"/>
      <c r="MK297" s="79" t="n"/>
      <c r="ML297" s="79" t="n"/>
      <c r="MM297" s="79" t="n"/>
      <c r="MN297" s="79" t="n"/>
      <c r="MO297" s="79" t="n"/>
      <c r="MP297" s="79" t="n"/>
      <c r="MQ297" s="79" t="n"/>
      <c r="MR297" s="79" t="n"/>
      <c r="MS297" s="79" t="n"/>
      <c r="MT297" s="79" t="n"/>
      <c r="MU297" s="79" t="n"/>
      <c r="MV297" s="79" t="n"/>
      <c r="MW297" s="79" t="n"/>
      <c r="MX297" s="79" t="n"/>
      <c r="MY297" s="79" t="n"/>
      <c r="MZ297" s="79" t="n"/>
      <c r="NA297" s="79" t="n"/>
      <c r="NB297" s="79" t="n"/>
      <c r="NC297" s="79" t="n"/>
      <c r="ND297" s="79" t="n"/>
      <c r="NE297" s="79" t="n"/>
      <c r="NF297" s="79" t="n"/>
      <c r="NG297" s="79" t="n"/>
      <c r="NH297" s="79" t="n"/>
      <c r="NI297" s="79" t="n"/>
      <c r="NJ297" s="79" t="n"/>
      <c r="NK297" s="79" t="n"/>
      <c r="NL297" s="79" t="n"/>
      <c r="NM297" s="79" t="n"/>
      <c r="NN297" s="79" t="n"/>
      <c r="NO297" s="79" t="n"/>
      <c r="NP297" s="79" t="n"/>
      <c r="NQ297" s="79" t="n"/>
      <c r="NR297" s="79" t="n"/>
      <c r="NS297" s="79" t="n"/>
      <c r="NT297" s="79" t="n"/>
      <c r="NU297" s="79" t="n"/>
      <c r="NX297" s="78" t="n">
        <v>15</v>
      </c>
      <c r="NY297" s="79" t="n"/>
      <c r="NZ297" s="79" t="n"/>
      <c r="OA297" s="79" t="n"/>
      <c r="OB297" s="79" t="n"/>
      <c r="OC297" s="79" t="n"/>
      <c r="OD297" s="79" t="n"/>
      <c r="OE297" s="79" t="n"/>
      <c r="OF297" s="79" t="n"/>
      <c r="OG297" s="79" t="n"/>
      <c r="OH297" s="79" t="n"/>
      <c r="OI297" s="79" t="n"/>
      <c r="OJ297" s="79" t="n"/>
      <c r="OK297" s="79" t="n"/>
      <c r="OL297" s="79" t="n"/>
      <c r="OM297" s="79" t="n"/>
      <c r="ON297" s="79" t="n"/>
      <c r="OO297" s="79" t="n"/>
      <c r="OP297" s="79" t="n"/>
      <c r="OQ297" s="79" t="n"/>
      <c r="OR297" s="79" t="n"/>
      <c r="OS297" s="79" t="n"/>
      <c r="OT297" s="79" t="n"/>
      <c r="OU297" s="79" t="n"/>
      <c r="OV297" s="79" t="n"/>
      <c r="OW297" s="79" t="n"/>
      <c r="OX297" s="79" t="n"/>
      <c r="OY297" s="79" t="n"/>
      <c r="OZ297" s="79" t="n"/>
      <c r="PA297" s="79" t="n"/>
      <c r="PB297" s="79" t="n"/>
      <c r="PC297" s="79" t="n"/>
      <c r="PD297" s="79" t="n"/>
      <c r="PE297" s="79" t="n"/>
      <c r="PF297" s="79" t="n"/>
      <c r="PG297" s="79" t="n"/>
      <c r="PH297" s="79" t="n"/>
      <c r="PI297" s="79" t="n"/>
      <c r="PJ297" s="79" t="n"/>
      <c r="PK297" s="79" t="n"/>
      <c r="PL297" s="79" t="n"/>
      <c r="PO297" s="78" t="n">
        <v>15</v>
      </c>
      <c r="PP297" s="79" t="n"/>
      <c r="PQ297" s="79" t="n"/>
      <c r="PR297" s="79" t="n"/>
      <c r="PS297" s="79" t="n"/>
      <c r="PT297" s="79" t="n"/>
      <c r="PU297" s="79" t="n"/>
      <c r="PV297" s="79" t="n"/>
      <c r="PW297" s="79" t="n"/>
      <c r="PX297" s="79" t="n"/>
      <c r="PY297" s="79" t="n"/>
      <c r="PZ297" s="79" t="n"/>
      <c r="QA297" s="79" t="n"/>
      <c r="QB297" s="79" t="n"/>
      <c r="QC297" s="79" t="n"/>
      <c r="QD297" s="79" t="n"/>
      <c r="QE297" s="79" t="n"/>
      <c r="QF297" s="79" t="n"/>
      <c r="QG297" s="79" t="n"/>
      <c r="QH297" s="79" t="n"/>
      <c r="QI297" s="79" t="n"/>
      <c r="QJ297" s="79" t="n"/>
      <c r="QK297" s="79" t="n"/>
      <c r="QL297" s="79" t="n"/>
      <c r="QM297" s="79" t="n"/>
      <c r="QN297" s="79" t="n"/>
      <c r="QO297" s="79" t="n"/>
      <c r="QP297" s="79" t="n"/>
      <c r="QQ297" s="79" t="n"/>
      <c r="QR297" s="79" t="n"/>
      <c r="QS297" s="79" t="n"/>
      <c r="QT297" s="79" t="n"/>
      <c r="QU297" s="79" t="n"/>
      <c r="QV297" s="79" t="n"/>
      <c r="QW297" s="79" t="n"/>
      <c r="QX297" s="79" t="n"/>
      <c r="QY297" s="79" t="n"/>
      <c r="QZ297" s="79" t="n"/>
      <c r="RA297" s="79" t="n"/>
      <c r="RB297" s="79" t="n"/>
      <c r="RC297" s="79" t="n"/>
      <c r="RF297" s="78" t="n">
        <v>15</v>
      </c>
      <c r="RG297" s="79" t="n"/>
      <c r="RH297" s="79" t="n"/>
      <c r="RI297" s="79" t="n"/>
      <c r="RJ297" s="79" t="n"/>
      <c r="RK297" s="79" t="n"/>
      <c r="RL297" s="79" t="n"/>
      <c r="RM297" s="79" t="n"/>
      <c r="RN297" s="79" t="n"/>
      <c r="RO297" s="79" t="n"/>
      <c r="RP297" s="79" t="n"/>
      <c r="RQ297" s="79" t="n"/>
      <c r="RR297" s="79" t="n"/>
      <c r="RS297" s="79" t="n"/>
      <c r="RT297" s="79" t="n"/>
      <c r="RU297" s="79" t="n"/>
      <c r="RV297" s="79" t="n"/>
      <c r="RW297" s="79" t="n"/>
      <c r="RX297" s="79" t="n"/>
      <c r="RY297" s="79" t="n"/>
      <c r="RZ297" s="79" t="n"/>
      <c r="SA297" s="79" t="n"/>
      <c r="SB297" s="79" t="n"/>
      <c r="SC297" s="79" t="n"/>
      <c r="SD297" s="79" t="n"/>
      <c r="SE297" s="79" t="n"/>
      <c r="SF297" s="79" t="n"/>
      <c r="SG297" s="79" t="n"/>
      <c r="SH297" s="79" t="n"/>
      <c r="SI297" s="79" t="n"/>
      <c r="SJ297" s="79" t="n"/>
      <c r="SK297" s="79" t="n"/>
      <c r="SL297" s="79" t="n"/>
      <c r="SM297" s="79" t="n"/>
      <c r="SN297" s="79" t="n"/>
      <c r="SO297" s="79" t="n"/>
      <c r="SP297" s="79" t="n"/>
      <c r="SQ297" s="79" t="n"/>
      <c r="SR297" s="79" t="n"/>
      <c r="SS297" s="79" t="n"/>
      <c r="ST297" s="79" t="n"/>
      <c r="SW297" s="78" t="n">
        <v>15</v>
      </c>
      <c r="SX297" s="79" t="n"/>
      <c r="SY297" s="79" t="n"/>
      <c r="SZ297" s="79" t="n"/>
      <c r="TA297" s="79" t="n"/>
      <c r="TB297" s="79" t="n"/>
      <c r="TC297" s="79" t="n"/>
      <c r="TD297" s="79" t="n"/>
      <c r="TE297" s="79" t="n"/>
      <c r="TF297" s="79" t="n"/>
      <c r="TG297" s="79" t="n"/>
      <c r="TH297" s="79" t="n"/>
      <c r="TI297" s="79" t="n"/>
      <c r="TJ297" s="79" t="n"/>
      <c r="TK297" s="79" t="n"/>
      <c r="TL297" s="79" t="n"/>
      <c r="TM297" s="79" t="n"/>
      <c r="TN297" s="79" t="n"/>
      <c r="TO297" s="79" t="n"/>
      <c r="TP297" s="79" t="n"/>
      <c r="TQ297" s="79" t="n"/>
      <c r="TR297" s="79" t="n"/>
      <c r="TS297" s="79" t="n"/>
      <c r="TT297" s="79" t="n"/>
      <c r="TU297" s="79" t="n"/>
      <c r="TV297" s="79" t="n"/>
      <c r="TW297" s="79" t="n"/>
      <c r="TX297" s="79" t="n"/>
      <c r="TY297" s="79" t="n"/>
      <c r="TZ297" s="79" t="n"/>
      <c r="UA297" s="79" t="n"/>
      <c r="UB297" s="79" t="n"/>
      <c r="UC297" s="79" t="n"/>
      <c r="UD297" s="79" t="n"/>
      <c r="UE297" s="79" t="n"/>
      <c r="UF297" s="79" t="n"/>
      <c r="UG297" s="79" t="n"/>
      <c r="UH297" s="79" t="n"/>
      <c r="UI297" s="79" t="n"/>
      <c r="UJ297" s="79" t="n"/>
      <c r="UK297" s="79" t="n"/>
      <c r="UN297" s="78" t="n">
        <v>15</v>
      </c>
      <c r="UO297" s="79" t="n"/>
      <c r="UP297" s="79" t="n"/>
      <c r="UQ297" s="79" t="n"/>
      <c r="UR297" s="79" t="n"/>
      <c r="US297" s="79" t="n"/>
      <c r="UT297" s="79" t="n"/>
      <c r="UU297" s="79" t="n"/>
      <c r="UV297" s="79" t="n"/>
      <c r="UW297" s="79" t="n"/>
      <c r="UX297" s="79" t="n"/>
      <c r="UY297" s="79" t="n"/>
      <c r="UZ297" s="79" t="n"/>
      <c r="VA297" s="79" t="n"/>
      <c r="VB297" s="79" t="n"/>
      <c r="VC297" s="79" t="n"/>
      <c r="VD297" s="79" t="n"/>
      <c r="VE297" s="79" t="n"/>
      <c r="VF297" s="79" t="n"/>
      <c r="VG297" s="79" t="n"/>
      <c r="VH297" s="79" t="n"/>
      <c r="VI297" s="79" t="n"/>
      <c r="VJ297" s="79" t="n"/>
      <c r="VK297" s="79" t="n"/>
      <c r="VL297" s="79" t="n"/>
      <c r="VM297" s="79" t="n"/>
      <c r="VN297" s="79" t="n"/>
      <c r="VO297" s="79" t="n"/>
      <c r="VP297" s="79" t="n"/>
      <c r="VQ297" s="79" t="n"/>
      <c r="VR297" s="79" t="n"/>
      <c r="VS297" s="79" t="n"/>
      <c r="VT297" s="79" t="n"/>
      <c r="VU297" s="79" t="n"/>
      <c r="VV297" s="79" t="n"/>
      <c r="VW297" s="79" t="n"/>
      <c r="VX297" s="79" t="n"/>
      <c r="VY297" s="79" t="n"/>
      <c r="VZ297" s="79" t="n"/>
      <c r="WA297" s="79" t="n"/>
      <c r="WB297" s="79" t="n"/>
      <c r="WE297" s="78" t="n">
        <v>15</v>
      </c>
      <c r="WF297" s="79" t="n"/>
      <c r="WG297" s="79" t="n"/>
      <c r="WH297" s="79" t="n"/>
      <c r="WI297" s="79" t="n"/>
      <c r="WJ297" s="79" t="n"/>
      <c r="WK297" s="79" t="n"/>
      <c r="WL297" s="79" t="n"/>
      <c r="WM297" s="79" t="n"/>
      <c r="WN297" s="79" t="n"/>
      <c r="WO297" s="79" t="n"/>
      <c r="WP297" s="79" t="n"/>
      <c r="WQ297" s="79" t="n"/>
      <c r="WR297" s="79" t="n"/>
      <c r="WS297" s="79" t="n"/>
      <c r="WT297" s="79" t="n"/>
      <c r="WU297" s="79" t="n"/>
      <c r="WV297" s="79" t="n"/>
      <c r="WW297" s="79" t="n"/>
      <c r="WX297" s="79" t="n"/>
      <c r="WY297" s="79" t="n"/>
      <c r="WZ297" s="79" t="n"/>
      <c r="XA297" s="79" t="n"/>
      <c r="XB297" s="79" t="n"/>
      <c r="XC297" s="79" t="n"/>
      <c r="XD297" s="79" t="n"/>
      <c r="XE297" s="79" t="n"/>
      <c r="XF297" s="79" t="n"/>
      <c r="XG297" s="79" t="n"/>
      <c r="XH297" s="79" t="n"/>
      <c r="XI297" s="79" t="n"/>
      <c r="XJ297" s="79" t="n"/>
      <c r="XK297" s="79" t="n"/>
      <c r="XL297" s="79" t="n"/>
      <c r="XM297" s="79" t="n"/>
      <c r="XN297" s="79" t="n"/>
      <c r="XO297" s="79" t="n"/>
      <c r="XP297" s="79" t="n"/>
      <c r="XQ297" s="79" t="n"/>
      <c r="XR297" s="79" t="n"/>
      <c r="XS297" s="79" t="n"/>
      <c r="XV297" s="78" t="n">
        <v>15</v>
      </c>
      <c r="XW297" s="79" t="n"/>
      <c r="XX297" s="79" t="n"/>
      <c r="XY297" s="79" t="n"/>
      <c r="XZ297" s="79" t="n"/>
      <c r="YA297" s="79" t="n"/>
      <c r="YB297" s="79" t="n"/>
      <c r="YC297" s="79" t="n"/>
      <c r="YD297" s="79" t="n"/>
      <c r="YE297" s="79" t="n"/>
      <c r="YF297" s="79" t="n"/>
      <c r="YG297" s="79" t="n"/>
      <c r="YH297" s="79" t="n"/>
      <c r="YI297" s="79" t="n"/>
      <c r="YJ297" s="79" t="n"/>
      <c r="YK297" s="79" t="n"/>
      <c r="YL297" s="79" t="n"/>
      <c r="YM297" s="79" t="n"/>
      <c r="YN297" s="79" t="n"/>
      <c r="YO297" s="79" t="n"/>
      <c r="YP297" s="79" t="n"/>
      <c r="YQ297" s="79" t="n"/>
      <c r="YR297" s="79" t="n"/>
      <c r="YS297" s="79" t="n"/>
      <c r="YT297" s="79" t="n"/>
      <c r="YU297" s="79" t="n"/>
      <c r="YV297" s="79" t="n"/>
      <c r="YW297" s="79" t="n"/>
      <c r="YX297" s="79" t="n"/>
      <c r="YY297" s="79" t="n"/>
      <c r="YZ297" s="79" t="n"/>
      <c r="ZA297" s="79" t="n"/>
      <c r="ZB297" s="79" t="n"/>
      <c r="ZC297" s="79" t="n"/>
      <c r="ZD297" s="79" t="n"/>
      <c r="ZE297" s="79" t="n"/>
      <c r="ZF297" s="79" t="n"/>
      <c r="ZG297" s="79" t="n"/>
      <c r="ZH297" s="79" t="n"/>
      <c r="ZI297" s="79" t="n"/>
      <c r="ZJ297" s="79" t="n"/>
      <c r="ZM297" s="78" t="n">
        <v>15</v>
      </c>
      <c r="ZN297" s="79" t="n"/>
      <c r="ZO297" s="79" t="n"/>
      <c r="ZP297" s="79" t="n"/>
      <c r="ZQ297" s="79" t="n"/>
      <c r="ZR297" s="79" t="n"/>
      <c r="ZS297" s="79" t="n"/>
      <c r="ZT297" s="79" t="n"/>
      <c r="ZU297" s="79" t="n"/>
      <c r="ZV297" s="79" t="n"/>
      <c r="ZW297" s="79" t="n"/>
      <c r="ZX297" s="79" t="n"/>
      <c r="ZY297" s="79" t="n"/>
      <c r="ZZ297" s="79" t="n"/>
      <c r="AAA297" s="79" t="n"/>
      <c r="AAB297" s="79" t="n"/>
      <c r="AAC297" s="79" t="n"/>
      <c r="AAD297" s="79" t="n"/>
      <c r="AAE297" s="79" t="n"/>
      <c r="AAF297" s="79" t="n"/>
      <c r="AAG297" s="79" t="n"/>
      <c r="AAH297" s="79" t="n"/>
      <c r="AAI297" s="79" t="n"/>
      <c r="AAJ297" s="79" t="n"/>
      <c r="AAK297" s="79" t="n"/>
      <c r="AAL297" s="79" t="n"/>
      <c r="AAM297" s="79" t="n"/>
      <c r="AAN297" s="79" t="n"/>
      <c r="AAO297" s="79" t="n"/>
      <c r="AAP297" s="79" t="n"/>
      <c r="AAQ297" s="79" t="n"/>
      <c r="AAR297" s="79" t="n"/>
      <c r="AAS297" s="79" t="n"/>
      <c r="AAT297" s="79" t="n"/>
      <c r="AAU297" s="79" t="n"/>
      <c r="AAV297" s="79" t="n"/>
      <c r="AAW297" s="79" t="n"/>
      <c r="AAX297" s="79" t="n"/>
      <c r="AAY297" s="79" t="n"/>
      <c r="AAZ297" s="79" t="n"/>
      <c r="ABA297" s="79" t="n"/>
      <c r="ABD297" s="78" t="n">
        <v>15</v>
      </c>
      <c r="ABE297" s="79" t="n"/>
      <c r="ABF297" s="79" t="n"/>
      <c r="ABG297" s="79" t="n"/>
      <c r="ABH297" s="79" t="n"/>
      <c r="ABI297" s="79" t="n"/>
      <c r="ABJ297" s="79" t="n"/>
      <c r="ABK297" s="79" t="n"/>
      <c r="ABL297" s="79" t="n"/>
      <c r="ABM297" s="79" t="n"/>
      <c r="ABN297" s="79" t="n"/>
      <c r="ABO297" s="79" t="n"/>
      <c r="ABP297" s="79" t="n"/>
      <c r="ABQ297" s="79" t="n"/>
      <c r="ABR297" s="79" t="n"/>
      <c r="ABS297" s="79" t="n"/>
      <c r="ABT297" s="79" t="n"/>
      <c r="ABU297" s="79" t="n"/>
      <c r="ABV297" s="79" t="n"/>
      <c r="ABW297" s="79" t="n"/>
      <c r="ABX297" s="79" t="n"/>
      <c r="ABY297" s="79" t="n"/>
      <c r="ABZ297" s="79" t="n"/>
      <c r="ACA297" s="79" t="n"/>
      <c r="ACB297" s="79" t="n"/>
      <c r="ACC297" s="79" t="n"/>
      <c r="ACD297" s="79" t="n"/>
      <c r="ACE297" s="79" t="n"/>
      <c r="ACF297" s="79" t="n"/>
      <c r="ACG297" s="79" t="n"/>
      <c r="ACH297" s="79" t="n"/>
      <c r="ACI297" s="79" t="n"/>
      <c r="ACJ297" s="79" t="n"/>
      <c r="ACK297" s="79" t="n"/>
      <c r="ACL297" s="79" t="n"/>
      <c r="ACM297" s="79" t="n"/>
      <c r="ACN297" s="79" t="n"/>
      <c r="ACO297" s="79" t="n"/>
      <c r="ACP297" s="79" t="n"/>
      <c r="ACQ297" s="79" t="n"/>
      <c r="ACR297" s="79" t="n"/>
      <c r="ACU297" s="78" t="n">
        <v>15</v>
      </c>
      <c r="ACV297" s="79" t="n"/>
      <c r="ACW297" s="79" t="n"/>
      <c r="ACX297" s="79" t="n"/>
      <c r="ACY297" s="79" t="n"/>
      <c r="ACZ297" s="79" t="n"/>
      <c r="ADA297" s="79" t="n"/>
      <c r="ADB297" s="79" t="n"/>
      <c r="ADC297" s="79" t="n"/>
      <c r="ADD297" s="79" t="n"/>
      <c r="ADE297" s="79" t="n"/>
      <c r="ADF297" s="79" t="n"/>
      <c r="ADG297" s="79" t="n"/>
      <c r="ADH297" s="79" t="n"/>
      <c r="ADI297" s="79" t="n"/>
      <c r="ADJ297" s="79" t="n"/>
      <c r="ADK297" s="79" t="n"/>
      <c r="ADL297" s="79" t="n"/>
      <c r="ADM297" s="79" t="n"/>
      <c r="ADN297" s="79" t="n"/>
      <c r="ADO297" s="79" t="n"/>
      <c r="ADP297" s="79" t="n"/>
      <c r="ADQ297" s="79" t="n"/>
      <c r="ADR297" s="79" t="n"/>
      <c r="ADS297" s="79" t="n"/>
      <c r="ADT297" s="79" t="n"/>
      <c r="ADU297" s="79" t="n"/>
      <c r="ADV297" s="79" t="n"/>
      <c r="ADW297" s="79" t="n"/>
      <c r="ADX297" s="79" t="n"/>
      <c r="ADY297" s="79" t="n"/>
      <c r="ADZ297" s="79" t="n"/>
      <c r="AEA297" s="79" t="n"/>
      <c r="AEB297" s="79" t="n"/>
      <c r="AEC297" s="79" t="n"/>
      <c r="AED297" s="79" t="n"/>
      <c r="AEE297" s="79" t="n"/>
      <c r="AEF297" s="79" t="n"/>
      <c r="AEG297" s="79" t="n"/>
      <c r="AEH297" s="79" t="n"/>
      <c r="AEI297" s="79" t="n"/>
      <c r="AEL297" s="78" t="n">
        <v>15</v>
      </c>
      <c r="AEM297" s="79" t="n"/>
      <c r="AEN297" s="79" t="n"/>
      <c r="AEO297" s="79" t="n"/>
      <c r="AEP297" s="79" t="n"/>
      <c r="AEQ297" s="79" t="n"/>
      <c r="AER297" s="79" t="n"/>
      <c r="AES297" s="79" t="n"/>
      <c r="AET297" s="79" t="n"/>
      <c r="AEU297" s="79" t="n"/>
      <c r="AEV297" s="79" t="n"/>
      <c r="AEW297" s="79" t="n"/>
      <c r="AEX297" s="79" t="n"/>
      <c r="AEY297" s="79" t="n"/>
      <c r="AEZ297" s="79" t="n"/>
      <c r="AFA297" s="79" t="n"/>
      <c r="AFB297" s="79" t="n"/>
      <c r="AFC297" s="79" t="n"/>
      <c r="AFD297" s="79" t="n"/>
      <c r="AFE297" s="79" t="n"/>
      <c r="AFF297" s="79" t="n"/>
      <c r="AFG297" s="79" t="n"/>
      <c r="AFH297" s="79" t="n"/>
      <c r="AFI297" s="79" t="n"/>
      <c r="AFJ297" s="79" t="n"/>
      <c r="AFK297" s="79" t="n"/>
      <c r="AFL297" s="79" t="n"/>
      <c r="AFM297" s="79" t="n"/>
      <c r="AFN297" s="79" t="n"/>
      <c r="AFO297" s="79" t="n"/>
      <c r="AFP297" s="79" t="n"/>
      <c r="AFQ297" s="79" t="n"/>
      <c r="AFR297" s="79" t="n"/>
      <c r="AFS297" s="79" t="n"/>
      <c r="AFT297" s="79" t="n"/>
      <c r="AFU297" s="79" t="n"/>
      <c r="AFV297" s="79" t="n"/>
      <c r="AFW297" s="79" t="n"/>
      <c r="AFX297" s="79" t="n"/>
      <c r="AFY297" s="79" t="n"/>
      <c r="AFZ297" s="79" t="n"/>
    </row>
    <row r="298">
      <c r="A298" s="78" t="n">
        <v>16</v>
      </c>
      <c r="B298" s="79" t="n"/>
      <c r="C298" s="79" t="n"/>
      <c r="D298" s="79" t="n"/>
      <c r="E298" s="79" t="n"/>
      <c r="F298" s="79" t="n"/>
      <c r="G298" s="79" t="n"/>
      <c r="H298" s="79" t="n"/>
      <c r="I298" s="79" t="n"/>
      <c r="J298" s="79" t="n"/>
      <c r="K298" s="79" t="n"/>
      <c r="L298" s="79" t="n"/>
      <c r="M298" s="79" t="n"/>
      <c r="N298" s="79" t="n"/>
      <c r="O298" s="79" t="n"/>
      <c r="P298" s="79" t="n"/>
      <c r="Q298" s="79" t="n"/>
      <c r="R298" s="79" t="n"/>
      <c r="S298" s="79" t="n"/>
      <c r="T298" s="79" t="n"/>
      <c r="U298" s="79" t="n"/>
      <c r="V298" s="79" t="n"/>
      <c r="W298" s="79" t="n"/>
      <c r="X298" s="79" t="n"/>
      <c r="Y298" s="79" t="n"/>
      <c r="Z298" s="79" t="n"/>
      <c r="AA298" s="79" t="n"/>
      <c r="AB298" s="79" t="n"/>
      <c r="AC298" s="79" t="n"/>
      <c r="AD298" s="79" t="n"/>
      <c r="AE298" s="79" t="n"/>
      <c r="AF298" s="79" t="n"/>
      <c r="AG298" s="79" t="n"/>
      <c r="AH298" s="79" t="n"/>
      <c r="AI298" s="79" t="n"/>
      <c r="AJ298" s="79" t="n"/>
      <c r="AK298" s="79" t="n"/>
      <c r="AL298" s="79" t="n"/>
      <c r="AM298" s="79" t="n"/>
      <c r="AN298" s="79" t="n"/>
      <c r="AO298" s="79" t="n"/>
      <c r="AR298" s="78" t="n">
        <v>16</v>
      </c>
      <c r="AS298" s="79" t="n"/>
      <c r="AT298" s="79" t="n"/>
      <c r="AU298" s="79" t="n"/>
      <c r="AV298" s="79" t="n"/>
      <c r="AW298" s="79" t="n"/>
      <c r="AX298" s="79" t="n"/>
      <c r="AY298" s="79" t="n"/>
      <c r="AZ298" s="79" t="n"/>
      <c r="BA298" s="79" t="n"/>
      <c r="BB298" s="79" t="n"/>
      <c r="BC298" s="79" t="n"/>
      <c r="BD298" s="79" t="n"/>
      <c r="BE298" s="79" t="n"/>
      <c r="BF298" s="79" t="n"/>
      <c r="BG298" s="79" t="n"/>
      <c r="BH298" s="79" t="n"/>
      <c r="BI298" s="79" t="n"/>
      <c r="BJ298" s="79" t="n"/>
      <c r="BK298" s="79" t="n"/>
      <c r="BL298" s="79" t="n"/>
      <c r="BM298" s="79" t="n"/>
      <c r="BN298" s="79" t="n"/>
      <c r="BO298" s="79" t="n"/>
      <c r="BP298" s="79" t="n"/>
      <c r="BQ298" s="79" t="n"/>
      <c r="BR298" s="79" t="n"/>
      <c r="BS298" s="79" t="n"/>
      <c r="BT298" s="79" t="n"/>
      <c r="BU298" s="79" t="n"/>
      <c r="BV298" s="79" t="n"/>
      <c r="BW298" s="79" t="n"/>
      <c r="BX298" s="79" t="n"/>
      <c r="BY298" s="79" t="n"/>
      <c r="BZ298" s="79" t="n"/>
      <c r="CA298" s="79" t="n"/>
      <c r="CB298" s="79" t="n"/>
      <c r="CC298" s="79" t="n"/>
      <c r="CD298" s="79" t="n"/>
      <c r="CE298" s="79" t="n"/>
      <c r="CF298" s="79" t="n"/>
      <c r="CI298" s="78" t="n">
        <v>16</v>
      </c>
      <c r="CJ298" s="79" t="n"/>
      <c r="CK298" s="79" t="n"/>
      <c r="CL298" s="79" t="n"/>
      <c r="CM298" s="79" t="n"/>
      <c r="CN298" s="79" t="n"/>
      <c r="CO298" s="79" t="n"/>
      <c r="CP298" s="79" t="n"/>
      <c r="CQ298" s="79" t="n"/>
      <c r="CR298" s="79" t="n"/>
      <c r="CS298" s="79" t="n"/>
      <c r="CT298" s="79" t="n"/>
      <c r="CU298" s="79" t="n"/>
      <c r="CV298" s="79" t="n"/>
      <c r="CW298" s="79" t="n"/>
      <c r="CX298" s="79" t="n"/>
      <c r="CY298" s="79" t="n"/>
      <c r="CZ298" s="79" t="n"/>
      <c r="DA298" s="79" t="n"/>
      <c r="DB298" s="79" t="n"/>
      <c r="DC298" s="79" t="n"/>
      <c r="DD298" s="79" t="n"/>
      <c r="DE298" s="79" t="n"/>
      <c r="DF298" s="79" t="n"/>
      <c r="DG298" s="79" t="n"/>
      <c r="DH298" s="79" t="n"/>
      <c r="DI298" s="79" t="n"/>
      <c r="DJ298" s="79" t="n"/>
      <c r="DK298" s="79" t="n"/>
      <c r="DL298" s="79" t="n"/>
      <c r="DM298" s="79" t="n"/>
      <c r="DN298" s="79" t="n"/>
      <c r="DO298" s="79" t="n"/>
      <c r="DP298" s="79" t="n"/>
      <c r="DQ298" s="79" t="n"/>
      <c r="DR298" s="79" t="n"/>
      <c r="DS298" s="79" t="n"/>
      <c r="DT298" s="79" t="n"/>
      <c r="DU298" s="79" t="n"/>
      <c r="DV298" s="79" t="n"/>
      <c r="DW298" s="79" t="n"/>
      <c r="DZ298" s="78" t="n">
        <v>16</v>
      </c>
      <c r="EA298" s="79" t="n"/>
      <c r="EB298" s="79" t="n"/>
      <c r="EC298" s="79" t="n"/>
      <c r="ED298" s="79" t="n"/>
      <c r="EE298" s="79" t="n"/>
      <c r="EF298" s="79" t="n"/>
      <c r="EG298" s="79" t="n"/>
      <c r="EH298" s="79" t="n"/>
      <c r="EI298" s="79" t="n"/>
      <c r="EJ298" s="79" t="n"/>
      <c r="EK298" s="79" t="n"/>
      <c r="EL298" s="79" t="n"/>
      <c r="EM298" s="79" t="n"/>
      <c r="EN298" s="79" t="n"/>
      <c r="EO298" s="79" t="n"/>
      <c r="EP298" s="79" t="n"/>
      <c r="EQ298" s="79" t="n"/>
      <c r="ER298" s="79" t="n"/>
      <c r="ES298" s="79" t="n"/>
      <c r="ET298" s="79" t="n"/>
      <c r="EU298" s="79" t="n"/>
      <c r="EV298" s="79" t="n"/>
      <c r="EW298" s="79" t="n"/>
      <c r="EX298" s="79" t="n"/>
      <c r="EY298" s="79" t="n"/>
      <c r="EZ298" s="79" t="n"/>
      <c r="FA298" s="79" t="n"/>
      <c r="FB298" s="79" t="n"/>
      <c r="FC298" s="79" t="n"/>
      <c r="FD298" s="79" t="n"/>
      <c r="FE298" s="79" t="n"/>
      <c r="FF298" s="79" t="n"/>
      <c r="FG298" s="79" t="n"/>
      <c r="FH298" s="79" t="n"/>
      <c r="FI298" s="79" t="n"/>
      <c r="FJ298" s="79" t="n"/>
      <c r="FK298" s="79" t="n"/>
      <c r="FL298" s="79" t="n"/>
      <c r="FM298" s="79" t="n"/>
      <c r="FN298" s="79" t="n"/>
      <c r="FQ298" s="78" t="n">
        <v>16</v>
      </c>
      <c r="FR298" s="79" t="n"/>
      <c r="FS298" s="79" t="n"/>
      <c r="FT298" s="79" t="n"/>
      <c r="FU298" s="79" t="n"/>
      <c r="FV298" s="79" t="n"/>
      <c r="FW298" s="79" t="n"/>
      <c r="FX298" s="79" t="n"/>
      <c r="FY298" s="79" t="n"/>
      <c r="FZ298" s="79" t="n"/>
      <c r="GA298" s="79" t="n"/>
      <c r="GB298" s="79" t="n"/>
      <c r="GC298" s="79" t="n"/>
      <c r="GD298" s="79" t="n"/>
      <c r="GE298" s="79" t="n"/>
      <c r="GF298" s="79" t="n"/>
      <c r="GG298" s="79" t="n"/>
      <c r="GH298" s="79" t="n"/>
      <c r="GI298" s="79" t="n"/>
      <c r="GJ298" s="79" t="n"/>
      <c r="GK298" s="79" t="n"/>
      <c r="GL298" s="79" t="n"/>
      <c r="GM298" s="79" t="n"/>
      <c r="GN298" s="79" t="n"/>
      <c r="GO298" s="79" t="n"/>
      <c r="GP298" s="79" t="n"/>
      <c r="GQ298" s="79" t="n"/>
      <c r="GR298" s="79" t="n"/>
      <c r="GS298" s="79" t="n"/>
      <c r="GT298" s="79" t="n"/>
      <c r="GU298" s="79" t="n"/>
      <c r="GV298" s="79" t="n"/>
      <c r="GW298" s="79" t="n"/>
      <c r="GX298" s="79" t="n"/>
      <c r="GY298" s="79" t="n"/>
      <c r="GZ298" s="79" t="n"/>
      <c r="HA298" s="79" t="n"/>
      <c r="HB298" s="79" t="n"/>
      <c r="HC298" s="79" t="n"/>
      <c r="HD298" s="79" t="n"/>
      <c r="HE298" s="79" t="n"/>
      <c r="HH298" s="78" t="n">
        <v>16</v>
      </c>
      <c r="HI298" s="79" t="n"/>
      <c r="HJ298" s="79" t="n"/>
      <c r="HK298" s="79" t="n"/>
      <c r="HL298" s="79" t="n"/>
      <c r="HM298" s="79" t="n"/>
      <c r="HN298" s="79" t="n"/>
      <c r="HO298" s="79" t="n"/>
      <c r="HP298" s="79" t="n"/>
      <c r="HQ298" s="79" t="n"/>
      <c r="HR298" s="79" t="n"/>
      <c r="HS298" s="79" t="n"/>
      <c r="HT298" s="79" t="n"/>
      <c r="HU298" s="79" t="n"/>
      <c r="HV298" s="79" t="n"/>
      <c r="HW298" s="79" t="n"/>
      <c r="HX298" s="79" t="n"/>
      <c r="HY298" s="79" t="n"/>
      <c r="HZ298" s="79" t="n"/>
      <c r="IA298" s="79" t="n"/>
      <c r="IB298" s="79" t="n"/>
      <c r="IC298" s="79" t="n"/>
      <c r="ID298" s="79" t="n"/>
      <c r="IE298" s="79" t="n"/>
      <c r="IF298" s="79" t="n"/>
      <c r="IG298" s="79" t="n"/>
      <c r="IH298" s="79" t="n"/>
      <c r="II298" s="79" t="n"/>
      <c r="IJ298" s="79" t="n"/>
      <c r="IK298" s="79" t="n"/>
      <c r="IL298" s="79" t="n"/>
      <c r="IM298" s="79" t="n"/>
      <c r="IN298" s="79" t="n"/>
      <c r="IO298" s="79" t="n"/>
      <c r="IP298" s="79" t="n"/>
      <c r="IQ298" s="79" t="n"/>
      <c r="IR298" s="79" t="n"/>
      <c r="IS298" s="79" t="n"/>
      <c r="IT298" s="79" t="n"/>
      <c r="IU298" s="79" t="n"/>
      <c r="IV298" s="79" t="n"/>
      <c r="IY298" s="78" t="n">
        <v>16</v>
      </c>
      <c r="IZ298" s="79" t="n"/>
      <c r="JA298" s="79" t="n"/>
      <c r="JB298" s="79" t="n"/>
      <c r="JC298" s="79" t="n"/>
      <c r="JD298" s="79" t="n"/>
      <c r="JE298" s="79" t="n"/>
      <c r="JF298" s="79" t="n"/>
      <c r="JG298" s="79" t="n"/>
      <c r="JH298" s="79" t="n"/>
      <c r="JI298" s="79" t="n"/>
      <c r="JJ298" s="79" t="n"/>
      <c r="JK298" s="79" t="n"/>
      <c r="JL298" s="79" t="n"/>
      <c r="JM298" s="79" t="n"/>
      <c r="JN298" s="79" t="n"/>
      <c r="JO298" s="79" t="n"/>
      <c r="JP298" s="79" t="n"/>
      <c r="JQ298" s="79" t="n"/>
      <c r="JR298" s="79" t="n"/>
      <c r="JS298" s="79" t="n"/>
      <c r="JT298" s="79" t="n"/>
      <c r="JU298" s="79" t="n"/>
      <c r="JV298" s="79" t="n"/>
      <c r="JW298" s="79" t="n"/>
      <c r="JX298" s="79" t="n"/>
      <c r="JY298" s="79" t="n"/>
      <c r="JZ298" s="79" t="n"/>
      <c r="KA298" s="79" t="n"/>
      <c r="KB298" s="79" t="n"/>
      <c r="KC298" s="79" t="n"/>
      <c r="KD298" s="79" t="n"/>
      <c r="KE298" s="79" t="n"/>
      <c r="KF298" s="79" t="n"/>
      <c r="KG298" s="79" t="n"/>
      <c r="KH298" s="79" t="n"/>
      <c r="KI298" s="79" t="n"/>
      <c r="KJ298" s="79" t="n"/>
      <c r="KK298" s="79" t="n"/>
      <c r="KL298" s="79" t="n"/>
      <c r="KM298" s="79" t="n"/>
      <c r="KP298" s="78" t="n">
        <v>16</v>
      </c>
      <c r="KQ298" s="79" t="n"/>
      <c r="KR298" s="79" t="n"/>
      <c r="KS298" s="79" t="n"/>
      <c r="KT298" s="79" t="n"/>
      <c r="KU298" s="79" t="n"/>
      <c r="KV298" s="79" t="n"/>
      <c r="KW298" s="79" t="n"/>
      <c r="KX298" s="79" t="n"/>
      <c r="KY298" s="79" t="n"/>
      <c r="KZ298" s="79" t="n"/>
      <c r="LA298" s="79" t="n"/>
      <c r="LB298" s="79" t="n"/>
      <c r="LC298" s="79" t="n"/>
      <c r="LD298" s="79" t="n"/>
      <c r="LE298" s="79" t="n"/>
      <c r="LF298" s="79" t="n"/>
      <c r="LG298" s="79" t="n"/>
      <c r="LH298" s="79" t="n"/>
      <c r="LI298" s="79" t="n"/>
      <c r="LJ298" s="79" t="n"/>
      <c r="LK298" s="79" t="n"/>
      <c r="LL298" s="79" t="n"/>
      <c r="LM298" s="79" t="n"/>
      <c r="LN298" s="79" t="n"/>
      <c r="LO298" s="79" t="n"/>
      <c r="LP298" s="79" t="n"/>
      <c r="LQ298" s="79" t="n"/>
      <c r="LR298" s="79" t="n"/>
      <c r="LS298" s="79" t="n"/>
      <c r="LT298" s="79" t="n"/>
      <c r="LU298" s="79" t="n"/>
      <c r="LV298" s="79" t="n"/>
      <c r="LW298" s="79" t="n"/>
      <c r="LX298" s="79" t="n"/>
      <c r="LY298" s="79" t="n"/>
      <c r="LZ298" s="79" t="n"/>
      <c r="MA298" s="79" t="n"/>
      <c r="MB298" s="79" t="n"/>
      <c r="MC298" s="79" t="n"/>
      <c r="MD298" s="79" t="n"/>
      <c r="MG298" s="78" t="n">
        <v>16</v>
      </c>
      <c r="MH298" s="79" t="n"/>
      <c r="MI298" s="79" t="n"/>
      <c r="MJ298" s="79" t="n"/>
      <c r="MK298" s="79" t="n"/>
      <c r="ML298" s="79" t="n"/>
      <c r="MM298" s="79" t="n"/>
      <c r="MN298" s="79" t="n"/>
      <c r="MO298" s="79" t="n"/>
      <c r="MP298" s="79" t="n"/>
      <c r="MQ298" s="79" t="n"/>
      <c r="MR298" s="79" t="n"/>
      <c r="MS298" s="79" t="n"/>
      <c r="MT298" s="79" t="n"/>
      <c r="MU298" s="79" t="n"/>
      <c r="MV298" s="79" t="n"/>
      <c r="MW298" s="79" t="n"/>
      <c r="MX298" s="79" t="n"/>
      <c r="MY298" s="79" t="n"/>
      <c r="MZ298" s="79" t="n"/>
      <c r="NA298" s="79" t="n"/>
      <c r="NB298" s="79" t="n"/>
      <c r="NC298" s="79" t="n"/>
      <c r="ND298" s="79" t="n"/>
      <c r="NE298" s="79" t="n"/>
      <c r="NF298" s="79" t="n"/>
      <c r="NG298" s="79" t="n"/>
      <c r="NH298" s="79" t="n"/>
      <c r="NI298" s="79" t="n"/>
      <c r="NJ298" s="79" t="n"/>
      <c r="NK298" s="79" t="n"/>
      <c r="NL298" s="79" t="n"/>
      <c r="NM298" s="79" t="n"/>
      <c r="NN298" s="79" t="n"/>
      <c r="NO298" s="79" t="n"/>
      <c r="NP298" s="79" t="n"/>
      <c r="NQ298" s="79" t="n"/>
      <c r="NR298" s="79" t="n"/>
      <c r="NS298" s="79" t="n"/>
      <c r="NT298" s="79" t="n"/>
      <c r="NU298" s="79" t="n"/>
      <c r="NX298" s="78" t="n">
        <v>16</v>
      </c>
      <c r="NY298" s="79" t="n"/>
      <c r="NZ298" s="79" t="n"/>
      <c r="OA298" s="79" t="n"/>
      <c r="OB298" s="79" t="n"/>
      <c r="OC298" s="79" t="n"/>
      <c r="OD298" s="79" t="n"/>
      <c r="OE298" s="79" t="n"/>
      <c r="OF298" s="79" t="n"/>
      <c r="OG298" s="79" t="n"/>
      <c r="OH298" s="79" t="n"/>
      <c r="OI298" s="79" t="n"/>
      <c r="OJ298" s="79" t="n"/>
      <c r="OK298" s="79" t="n"/>
      <c r="OL298" s="79" t="n"/>
      <c r="OM298" s="79" t="n"/>
      <c r="ON298" s="79" t="n"/>
      <c r="OO298" s="79" t="n"/>
      <c r="OP298" s="79" t="n"/>
      <c r="OQ298" s="79" t="n"/>
      <c r="OR298" s="79" t="n"/>
      <c r="OS298" s="79" t="n"/>
      <c r="OT298" s="79" t="n"/>
      <c r="OU298" s="79" t="n"/>
      <c r="OV298" s="79" t="n"/>
      <c r="OW298" s="79" t="n"/>
      <c r="OX298" s="79" t="n"/>
      <c r="OY298" s="79" t="n"/>
      <c r="OZ298" s="79" t="n"/>
      <c r="PA298" s="79" t="n"/>
      <c r="PB298" s="79" t="n"/>
      <c r="PC298" s="79" t="n"/>
      <c r="PD298" s="79" t="n"/>
      <c r="PE298" s="79" t="n"/>
      <c r="PF298" s="79" t="n"/>
      <c r="PG298" s="79" t="n"/>
      <c r="PH298" s="79" t="n"/>
      <c r="PI298" s="79" t="n"/>
      <c r="PJ298" s="79" t="n"/>
      <c r="PK298" s="79" t="n"/>
      <c r="PL298" s="79" t="n"/>
      <c r="PO298" s="78" t="n">
        <v>16</v>
      </c>
      <c r="PP298" s="79" t="n"/>
      <c r="PQ298" s="79" t="n"/>
      <c r="PR298" s="79" t="n"/>
      <c r="PS298" s="79" t="n"/>
      <c r="PT298" s="79" t="n"/>
      <c r="PU298" s="79" t="n"/>
      <c r="PV298" s="79" t="n"/>
      <c r="PW298" s="79" t="n"/>
      <c r="PX298" s="79" t="n"/>
      <c r="PY298" s="79" t="n"/>
      <c r="PZ298" s="79" t="n"/>
      <c r="QA298" s="79" t="n"/>
      <c r="QB298" s="79" t="n"/>
      <c r="QC298" s="79" t="n"/>
      <c r="QD298" s="79" t="n"/>
      <c r="QE298" s="79" t="n"/>
      <c r="QF298" s="79" t="n"/>
      <c r="QG298" s="79" t="n"/>
      <c r="QH298" s="79" t="n"/>
      <c r="QI298" s="79" t="n"/>
      <c r="QJ298" s="79" t="n"/>
      <c r="QK298" s="79" t="n"/>
      <c r="QL298" s="79" t="n"/>
      <c r="QM298" s="79" t="n"/>
      <c r="QN298" s="79" t="n"/>
      <c r="QO298" s="79" t="n"/>
      <c r="QP298" s="79" t="n"/>
      <c r="QQ298" s="79" t="n"/>
      <c r="QR298" s="79" t="n"/>
      <c r="QS298" s="79" t="n"/>
      <c r="QT298" s="79" t="n"/>
      <c r="QU298" s="79" t="n"/>
      <c r="QV298" s="79" t="n"/>
      <c r="QW298" s="79" t="n"/>
      <c r="QX298" s="79" t="n"/>
      <c r="QY298" s="79" t="n"/>
      <c r="QZ298" s="79" t="n"/>
      <c r="RA298" s="79" t="n"/>
      <c r="RB298" s="79" t="n"/>
      <c r="RC298" s="79" t="n"/>
      <c r="RF298" s="78" t="n">
        <v>16</v>
      </c>
      <c r="RG298" s="79" t="n"/>
      <c r="RH298" s="79" t="n"/>
      <c r="RI298" s="79" t="n"/>
      <c r="RJ298" s="79" t="n"/>
      <c r="RK298" s="79" t="n"/>
      <c r="RL298" s="79" t="n"/>
      <c r="RM298" s="79" t="n"/>
      <c r="RN298" s="79" t="n"/>
      <c r="RO298" s="79" t="n"/>
      <c r="RP298" s="79" t="n"/>
      <c r="RQ298" s="79" t="n"/>
      <c r="RR298" s="79" t="n"/>
      <c r="RS298" s="79" t="n"/>
      <c r="RT298" s="79" t="n"/>
      <c r="RU298" s="79" t="n"/>
      <c r="RV298" s="79" t="n"/>
      <c r="RW298" s="79" t="n"/>
      <c r="RX298" s="79" t="n"/>
      <c r="RY298" s="79" t="n"/>
      <c r="RZ298" s="79" t="n"/>
      <c r="SA298" s="79" t="n"/>
      <c r="SB298" s="79" t="n"/>
      <c r="SC298" s="79" t="n"/>
      <c r="SD298" s="79" t="n"/>
      <c r="SE298" s="79" t="n"/>
      <c r="SF298" s="79" t="n"/>
      <c r="SG298" s="79" t="n"/>
      <c r="SH298" s="79" t="n"/>
      <c r="SI298" s="79" t="n"/>
      <c r="SJ298" s="79" t="n"/>
      <c r="SK298" s="79" t="n"/>
      <c r="SL298" s="79" t="n"/>
      <c r="SM298" s="79" t="n"/>
      <c r="SN298" s="79" t="n"/>
      <c r="SO298" s="79" t="n"/>
      <c r="SP298" s="79" t="n"/>
      <c r="SQ298" s="79" t="n"/>
      <c r="SR298" s="79" t="n"/>
      <c r="SS298" s="79" t="n"/>
      <c r="ST298" s="79" t="n"/>
      <c r="SW298" s="78" t="n">
        <v>16</v>
      </c>
      <c r="SX298" s="79" t="n"/>
      <c r="SY298" s="79" t="n"/>
      <c r="SZ298" s="79" t="n"/>
      <c r="TA298" s="79" t="n"/>
      <c r="TB298" s="79" t="n"/>
      <c r="TC298" s="79" t="n"/>
      <c r="TD298" s="79" t="n"/>
      <c r="TE298" s="79" t="n"/>
      <c r="TF298" s="79" t="n"/>
      <c r="TG298" s="79" t="n"/>
      <c r="TH298" s="79" t="n"/>
      <c r="TI298" s="79" t="n"/>
      <c r="TJ298" s="79" t="n"/>
      <c r="TK298" s="79" t="n"/>
      <c r="TL298" s="79" t="n"/>
      <c r="TM298" s="79" t="n"/>
      <c r="TN298" s="79" t="n"/>
      <c r="TO298" s="79" t="n"/>
      <c r="TP298" s="79" t="n"/>
      <c r="TQ298" s="79" t="n"/>
      <c r="TR298" s="79" t="n"/>
      <c r="TS298" s="79" t="n"/>
      <c r="TT298" s="79" t="n"/>
      <c r="TU298" s="79" t="n"/>
      <c r="TV298" s="79" t="n"/>
      <c r="TW298" s="79" t="n"/>
      <c r="TX298" s="79" t="n"/>
      <c r="TY298" s="79" t="n"/>
      <c r="TZ298" s="79" t="n"/>
      <c r="UA298" s="79" t="n"/>
      <c r="UB298" s="79" t="n"/>
      <c r="UC298" s="79" t="n"/>
      <c r="UD298" s="79" t="n"/>
      <c r="UE298" s="79" t="n"/>
      <c r="UF298" s="79" t="n"/>
      <c r="UG298" s="79" t="n"/>
      <c r="UH298" s="79" t="n"/>
      <c r="UI298" s="79" t="n"/>
      <c r="UJ298" s="79" t="n"/>
      <c r="UK298" s="79" t="n"/>
      <c r="UN298" s="78" t="n">
        <v>16</v>
      </c>
      <c r="UO298" s="79" t="n"/>
      <c r="UP298" s="79" t="n"/>
      <c r="UQ298" s="79" t="n"/>
      <c r="UR298" s="79" t="n"/>
      <c r="US298" s="79" t="n"/>
      <c r="UT298" s="79" t="n"/>
      <c r="UU298" s="79" t="n"/>
      <c r="UV298" s="79" t="n"/>
      <c r="UW298" s="79" t="n"/>
      <c r="UX298" s="79" t="n"/>
      <c r="UY298" s="79" t="n"/>
      <c r="UZ298" s="79" t="n"/>
      <c r="VA298" s="79" t="n"/>
      <c r="VB298" s="79" t="n"/>
      <c r="VC298" s="79" t="n"/>
      <c r="VD298" s="79" t="n"/>
      <c r="VE298" s="79" t="n"/>
      <c r="VF298" s="79" t="n"/>
      <c r="VG298" s="79" t="n"/>
      <c r="VH298" s="79" t="n"/>
      <c r="VI298" s="79" t="n"/>
      <c r="VJ298" s="79" t="n"/>
      <c r="VK298" s="79" t="n"/>
      <c r="VL298" s="79" t="n"/>
      <c r="VM298" s="79" t="n"/>
      <c r="VN298" s="79" t="n"/>
      <c r="VO298" s="79" t="n"/>
      <c r="VP298" s="79" t="n"/>
      <c r="VQ298" s="79" t="n"/>
      <c r="VR298" s="79" t="n"/>
      <c r="VS298" s="79" t="n"/>
      <c r="VT298" s="79" t="n"/>
      <c r="VU298" s="79" t="n"/>
      <c r="VV298" s="79" t="n"/>
      <c r="VW298" s="79" t="n"/>
      <c r="VX298" s="79" t="n"/>
      <c r="VY298" s="79" t="n"/>
      <c r="VZ298" s="79" t="n"/>
      <c r="WA298" s="79" t="n"/>
      <c r="WB298" s="79" t="n"/>
      <c r="WE298" s="78" t="n">
        <v>16</v>
      </c>
      <c r="WF298" s="79" t="n"/>
      <c r="WG298" s="79" t="n"/>
      <c r="WH298" s="79" t="n"/>
      <c r="WI298" s="79" t="n"/>
      <c r="WJ298" s="79" t="n"/>
      <c r="WK298" s="79" t="n"/>
      <c r="WL298" s="79" t="n"/>
      <c r="WM298" s="79" t="n"/>
      <c r="WN298" s="79" t="n"/>
      <c r="WO298" s="79" t="n"/>
      <c r="WP298" s="79" t="n"/>
      <c r="WQ298" s="79" t="n"/>
      <c r="WR298" s="79" t="n"/>
      <c r="WS298" s="79" t="n"/>
      <c r="WT298" s="79" t="n"/>
      <c r="WU298" s="79" t="n"/>
      <c r="WV298" s="79" t="n"/>
      <c r="WW298" s="79" t="n"/>
      <c r="WX298" s="79" t="n"/>
      <c r="WY298" s="79" t="n"/>
      <c r="WZ298" s="79" t="n"/>
      <c r="XA298" s="79" t="n"/>
      <c r="XB298" s="79" t="n"/>
      <c r="XC298" s="79" t="n"/>
      <c r="XD298" s="79" t="n"/>
      <c r="XE298" s="79" t="n"/>
      <c r="XF298" s="79" t="n"/>
      <c r="XG298" s="79" t="n"/>
      <c r="XH298" s="79" t="n"/>
      <c r="XI298" s="79" t="n"/>
      <c r="XJ298" s="79" t="n"/>
      <c r="XK298" s="79" t="n"/>
      <c r="XL298" s="79" t="n"/>
      <c r="XM298" s="79" t="n"/>
      <c r="XN298" s="79" t="n"/>
      <c r="XO298" s="79" t="n"/>
      <c r="XP298" s="79" t="n"/>
      <c r="XQ298" s="79" t="n"/>
      <c r="XR298" s="79" t="n"/>
      <c r="XS298" s="79" t="n"/>
      <c r="XV298" s="78" t="n">
        <v>16</v>
      </c>
      <c r="XW298" s="79" t="n"/>
      <c r="XX298" s="79" t="n"/>
      <c r="XY298" s="79" t="n"/>
      <c r="XZ298" s="79" t="n"/>
      <c r="YA298" s="79" t="n"/>
      <c r="YB298" s="79" t="n"/>
      <c r="YC298" s="79" t="n"/>
      <c r="YD298" s="79" t="n"/>
      <c r="YE298" s="79" t="n"/>
      <c r="YF298" s="79" t="n"/>
      <c r="YG298" s="79" t="n"/>
      <c r="YH298" s="79" t="n"/>
      <c r="YI298" s="79" t="n"/>
      <c r="YJ298" s="79" t="n"/>
      <c r="YK298" s="79" t="n"/>
      <c r="YL298" s="79" t="n"/>
      <c r="YM298" s="79" t="n"/>
      <c r="YN298" s="79" t="n"/>
      <c r="YO298" s="79" t="n"/>
      <c r="YP298" s="79" t="n"/>
      <c r="YQ298" s="79" t="n"/>
      <c r="YR298" s="79" t="n"/>
      <c r="YS298" s="79" t="n"/>
      <c r="YT298" s="79" t="n"/>
      <c r="YU298" s="79" t="n"/>
      <c r="YV298" s="79" t="n"/>
      <c r="YW298" s="79" t="n"/>
      <c r="YX298" s="79" t="n"/>
      <c r="YY298" s="79" t="n"/>
      <c r="YZ298" s="79" t="n"/>
      <c r="ZA298" s="79" t="n"/>
      <c r="ZB298" s="79" t="n"/>
      <c r="ZC298" s="79" t="n"/>
      <c r="ZD298" s="79" t="n"/>
      <c r="ZE298" s="79" t="n"/>
      <c r="ZF298" s="79" t="n"/>
      <c r="ZG298" s="79" t="n"/>
      <c r="ZH298" s="79" t="n"/>
      <c r="ZI298" s="79" t="n"/>
      <c r="ZJ298" s="79" t="n"/>
      <c r="ZM298" s="78" t="n">
        <v>16</v>
      </c>
      <c r="ZN298" s="79" t="n"/>
      <c r="ZO298" s="79" t="n"/>
      <c r="ZP298" s="79" t="n"/>
      <c r="ZQ298" s="79" t="n"/>
      <c r="ZR298" s="79" t="n"/>
      <c r="ZS298" s="79" t="n"/>
      <c r="ZT298" s="79" t="n"/>
      <c r="ZU298" s="79" t="n"/>
      <c r="ZV298" s="79" t="n"/>
      <c r="ZW298" s="79" t="n"/>
      <c r="ZX298" s="79" t="n"/>
      <c r="ZY298" s="79" t="n"/>
      <c r="ZZ298" s="79" t="n"/>
      <c r="AAA298" s="79" t="n"/>
      <c r="AAB298" s="79" t="n"/>
      <c r="AAC298" s="79" t="n"/>
      <c r="AAD298" s="79" t="n"/>
      <c r="AAE298" s="79" t="n"/>
      <c r="AAF298" s="79" t="n"/>
      <c r="AAG298" s="79" t="n"/>
      <c r="AAH298" s="79" t="n"/>
      <c r="AAI298" s="79" t="n"/>
      <c r="AAJ298" s="79" t="n"/>
      <c r="AAK298" s="79" t="n"/>
      <c r="AAL298" s="79" t="n"/>
      <c r="AAM298" s="79" t="n"/>
      <c r="AAN298" s="79" t="n"/>
      <c r="AAO298" s="79" t="n"/>
      <c r="AAP298" s="79" t="n"/>
      <c r="AAQ298" s="79" t="n"/>
      <c r="AAR298" s="79" t="n"/>
      <c r="AAS298" s="79" t="n"/>
      <c r="AAT298" s="79" t="n"/>
      <c r="AAU298" s="79" t="n"/>
      <c r="AAV298" s="79" t="n"/>
      <c r="AAW298" s="79" t="n"/>
      <c r="AAX298" s="79" t="n"/>
      <c r="AAY298" s="79" t="n"/>
      <c r="AAZ298" s="79" t="n"/>
      <c r="ABA298" s="79" t="n"/>
      <c r="ABD298" s="78" t="n">
        <v>16</v>
      </c>
      <c r="ABE298" s="79" t="n"/>
      <c r="ABF298" s="79" t="n"/>
      <c r="ABG298" s="79" t="n"/>
      <c r="ABH298" s="79" t="n"/>
      <c r="ABI298" s="79" t="n"/>
      <c r="ABJ298" s="79" t="n"/>
      <c r="ABK298" s="79" t="n"/>
      <c r="ABL298" s="79" t="n"/>
      <c r="ABM298" s="79" t="n"/>
      <c r="ABN298" s="79" t="n"/>
      <c r="ABO298" s="79" t="n"/>
      <c r="ABP298" s="79" t="n"/>
      <c r="ABQ298" s="79" t="n"/>
      <c r="ABR298" s="79" t="n"/>
      <c r="ABS298" s="79" t="n"/>
      <c r="ABT298" s="79" t="n"/>
      <c r="ABU298" s="79" t="n"/>
      <c r="ABV298" s="79" t="n"/>
      <c r="ABW298" s="79" t="n"/>
      <c r="ABX298" s="79" t="n"/>
      <c r="ABY298" s="79" t="n"/>
      <c r="ABZ298" s="79" t="n"/>
      <c r="ACA298" s="79" t="n"/>
      <c r="ACB298" s="79" t="n"/>
      <c r="ACC298" s="79" t="n"/>
      <c r="ACD298" s="79" t="n"/>
      <c r="ACE298" s="79" t="n"/>
      <c r="ACF298" s="79" t="n"/>
      <c r="ACG298" s="79" t="n"/>
      <c r="ACH298" s="79" t="n"/>
      <c r="ACI298" s="79" t="n"/>
      <c r="ACJ298" s="79" t="n"/>
      <c r="ACK298" s="79" t="n"/>
      <c r="ACL298" s="79" t="n"/>
      <c r="ACM298" s="79" t="n"/>
      <c r="ACN298" s="79" t="n"/>
      <c r="ACO298" s="79" t="n"/>
      <c r="ACP298" s="79" t="n"/>
      <c r="ACQ298" s="79" t="n"/>
      <c r="ACR298" s="79" t="n"/>
      <c r="ACU298" s="78" t="n">
        <v>16</v>
      </c>
      <c r="ACV298" s="79" t="n"/>
      <c r="ACW298" s="79" t="n"/>
      <c r="ACX298" s="79" t="n"/>
      <c r="ACY298" s="79" t="n"/>
      <c r="ACZ298" s="79" t="n"/>
      <c r="ADA298" s="79" t="n"/>
      <c r="ADB298" s="79" t="n"/>
      <c r="ADC298" s="79" t="n"/>
      <c r="ADD298" s="79" t="n"/>
      <c r="ADE298" s="79" t="n"/>
      <c r="ADF298" s="79" t="n"/>
      <c r="ADG298" s="79" t="n"/>
      <c r="ADH298" s="79" t="n"/>
      <c r="ADI298" s="79" t="n"/>
      <c r="ADJ298" s="79" t="n"/>
      <c r="ADK298" s="79" t="n"/>
      <c r="ADL298" s="79" t="n"/>
      <c r="ADM298" s="79" t="n"/>
      <c r="ADN298" s="79" t="n"/>
      <c r="ADO298" s="79" t="n"/>
      <c r="ADP298" s="79" t="n"/>
      <c r="ADQ298" s="79" t="n"/>
      <c r="ADR298" s="79" t="n"/>
      <c r="ADS298" s="79" t="n"/>
      <c r="ADT298" s="79" t="n"/>
      <c r="ADU298" s="79" t="n"/>
      <c r="ADV298" s="79" t="n"/>
      <c r="ADW298" s="79" t="n"/>
      <c r="ADX298" s="79" t="n"/>
      <c r="ADY298" s="79" t="n"/>
      <c r="ADZ298" s="79" t="n"/>
      <c r="AEA298" s="79" t="n"/>
      <c r="AEB298" s="79" t="n"/>
      <c r="AEC298" s="79" t="n"/>
      <c r="AED298" s="79" t="n"/>
      <c r="AEE298" s="79" t="n"/>
      <c r="AEF298" s="79" t="n"/>
      <c r="AEG298" s="79" t="n"/>
      <c r="AEH298" s="79" t="n"/>
      <c r="AEI298" s="79" t="n"/>
      <c r="AEL298" s="78" t="n">
        <v>16</v>
      </c>
      <c r="AEM298" s="79" t="n"/>
      <c r="AEN298" s="79" t="n"/>
      <c r="AEO298" s="79" t="n"/>
      <c r="AEP298" s="79" t="n"/>
      <c r="AEQ298" s="79" t="n"/>
      <c r="AER298" s="79" t="n"/>
      <c r="AES298" s="79" t="n"/>
      <c r="AET298" s="79" t="n"/>
      <c r="AEU298" s="79" t="n"/>
      <c r="AEV298" s="79" t="n"/>
      <c r="AEW298" s="79" t="n"/>
      <c r="AEX298" s="79" t="n"/>
      <c r="AEY298" s="79" t="n"/>
      <c r="AEZ298" s="79" t="n"/>
      <c r="AFA298" s="79" t="n"/>
      <c r="AFB298" s="79" t="n"/>
      <c r="AFC298" s="79" t="n"/>
      <c r="AFD298" s="79" t="n"/>
      <c r="AFE298" s="79" t="n"/>
      <c r="AFF298" s="79" t="n"/>
      <c r="AFG298" s="79" t="n"/>
      <c r="AFH298" s="79" t="n"/>
      <c r="AFI298" s="79" t="n"/>
      <c r="AFJ298" s="79" t="n"/>
      <c r="AFK298" s="79" t="n"/>
      <c r="AFL298" s="79" t="n"/>
      <c r="AFM298" s="79" t="n"/>
      <c r="AFN298" s="79" t="n"/>
      <c r="AFO298" s="79" t="n"/>
      <c r="AFP298" s="79" t="n"/>
      <c r="AFQ298" s="79" t="n"/>
      <c r="AFR298" s="79" t="n"/>
      <c r="AFS298" s="79" t="n"/>
      <c r="AFT298" s="79" t="n"/>
      <c r="AFU298" s="79" t="n"/>
      <c r="AFV298" s="79" t="n"/>
      <c r="AFW298" s="79" t="n"/>
      <c r="AFX298" s="79" t="n"/>
      <c r="AFY298" s="79" t="n"/>
      <c r="AFZ298" s="79" t="n"/>
    </row>
    <row r="299">
      <c r="A299" s="78" t="n">
        <v>17</v>
      </c>
      <c r="B299" s="79" t="n"/>
      <c r="C299" s="79" t="n"/>
      <c r="D299" s="79" t="n"/>
      <c r="E299" s="79" t="n"/>
      <c r="F299" s="79" t="n"/>
      <c r="G299" s="79" t="n"/>
      <c r="H299" s="79" t="n"/>
      <c r="I299" s="79" t="n"/>
      <c r="J299" s="79" t="n"/>
      <c r="K299" s="79" t="n"/>
      <c r="L299" s="79" t="n"/>
      <c r="M299" s="79" t="n"/>
      <c r="N299" s="79" t="n"/>
      <c r="O299" s="79" t="n"/>
      <c r="P299" s="79" t="n"/>
      <c r="Q299" s="79" t="n"/>
      <c r="R299" s="79" t="n"/>
      <c r="S299" s="79" t="n"/>
      <c r="T299" s="79" t="n"/>
      <c r="U299" s="79" t="n"/>
      <c r="V299" s="79" t="n"/>
      <c r="W299" s="79" t="n"/>
      <c r="X299" s="79" t="n"/>
      <c r="Y299" s="79" t="n"/>
      <c r="Z299" s="79" t="n"/>
      <c r="AA299" s="79" t="n"/>
      <c r="AB299" s="79" t="n"/>
      <c r="AC299" s="79" t="n"/>
      <c r="AD299" s="79" t="n"/>
      <c r="AE299" s="79" t="n"/>
      <c r="AF299" s="79" t="n"/>
      <c r="AG299" s="79" t="n"/>
      <c r="AH299" s="79" t="n"/>
      <c r="AI299" s="79" t="n"/>
      <c r="AJ299" s="79" t="n"/>
      <c r="AK299" s="79" t="n"/>
      <c r="AL299" s="79" t="n"/>
      <c r="AM299" s="79" t="n"/>
      <c r="AN299" s="79" t="n"/>
      <c r="AO299" s="79" t="n"/>
      <c r="AR299" s="78" t="n">
        <v>17</v>
      </c>
      <c r="AS299" s="79" t="n"/>
      <c r="AT299" s="79" t="n"/>
      <c r="AU299" s="79" t="n"/>
      <c r="AV299" s="79" t="n"/>
      <c r="AW299" s="79" t="n"/>
      <c r="AX299" s="79" t="n"/>
      <c r="AY299" s="79" t="n"/>
      <c r="AZ299" s="79" t="n"/>
      <c r="BA299" s="79" t="n"/>
      <c r="BB299" s="79" t="n"/>
      <c r="BC299" s="79" t="n"/>
      <c r="BD299" s="79" t="n"/>
      <c r="BE299" s="79" t="n"/>
      <c r="BF299" s="79" t="n"/>
      <c r="BG299" s="79" t="n"/>
      <c r="BH299" s="79" t="n"/>
      <c r="BI299" s="79" t="n"/>
      <c r="BJ299" s="79" t="n"/>
      <c r="BK299" s="79" t="n"/>
      <c r="BL299" s="79" t="n"/>
      <c r="BM299" s="79" t="n"/>
      <c r="BN299" s="79" t="n"/>
      <c r="BO299" s="79" t="n"/>
      <c r="BP299" s="79" t="n"/>
      <c r="BQ299" s="79" t="n"/>
      <c r="BR299" s="79" t="n"/>
      <c r="BS299" s="79" t="n"/>
      <c r="BT299" s="79" t="n"/>
      <c r="BU299" s="79" t="n"/>
      <c r="BV299" s="79" t="n"/>
      <c r="BW299" s="79" t="n"/>
      <c r="BX299" s="79" t="n"/>
      <c r="BY299" s="79" t="n"/>
      <c r="BZ299" s="79" t="n"/>
      <c r="CA299" s="79" t="n"/>
      <c r="CB299" s="79" t="n"/>
      <c r="CC299" s="79" t="n"/>
      <c r="CD299" s="79" t="n"/>
      <c r="CE299" s="79" t="n"/>
      <c r="CF299" s="79" t="n"/>
      <c r="CI299" s="78" t="n">
        <v>17</v>
      </c>
      <c r="CJ299" s="79" t="n"/>
      <c r="CK299" s="79" t="n"/>
      <c r="CL299" s="79" t="n"/>
      <c r="CM299" s="79" t="n"/>
      <c r="CN299" s="79" t="n"/>
      <c r="CO299" s="79" t="n"/>
      <c r="CP299" s="79" t="n"/>
      <c r="CQ299" s="79" t="n"/>
      <c r="CR299" s="79" t="n"/>
      <c r="CS299" s="79" t="n"/>
      <c r="CT299" s="79" t="n"/>
      <c r="CU299" s="79" t="n"/>
      <c r="CV299" s="79" t="n"/>
      <c r="CW299" s="79" t="n"/>
      <c r="CX299" s="79" t="n"/>
      <c r="CY299" s="79" t="n"/>
      <c r="CZ299" s="79" t="n"/>
      <c r="DA299" s="79" t="n"/>
      <c r="DB299" s="79" t="n"/>
      <c r="DC299" s="79" t="n"/>
      <c r="DD299" s="79" t="n"/>
      <c r="DE299" s="79" t="n"/>
      <c r="DF299" s="79" t="n"/>
      <c r="DG299" s="79" t="n"/>
      <c r="DH299" s="79" t="n"/>
      <c r="DI299" s="79" t="n"/>
      <c r="DJ299" s="79" t="n"/>
      <c r="DK299" s="79" t="n"/>
      <c r="DL299" s="79" t="n"/>
      <c r="DM299" s="79" t="n"/>
      <c r="DN299" s="79" t="n"/>
      <c r="DO299" s="79" t="n"/>
      <c r="DP299" s="79" t="n"/>
      <c r="DQ299" s="79" t="n"/>
      <c r="DR299" s="79" t="n"/>
      <c r="DS299" s="79" t="n"/>
      <c r="DT299" s="79" t="n"/>
      <c r="DU299" s="79" t="n"/>
      <c r="DV299" s="79" t="n"/>
      <c r="DW299" s="79" t="n"/>
      <c r="DZ299" s="78" t="n">
        <v>17</v>
      </c>
      <c r="EA299" s="79" t="n"/>
      <c r="EB299" s="79" t="n"/>
      <c r="EC299" s="79" t="n"/>
      <c r="ED299" s="79" t="n"/>
      <c r="EE299" s="79" t="n"/>
      <c r="EF299" s="79" t="n"/>
      <c r="EG299" s="79" t="n"/>
      <c r="EH299" s="79" t="n"/>
      <c r="EI299" s="79" t="n"/>
      <c r="EJ299" s="79" t="n"/>
      <c r="EK299" s="79" t="n"/>
      <c r="EL299" s="79" t="n"/>
      <c r="EM299" s="79" t="n"/>
      <c r="EN299" s="79" t="n"/>
      <c r="EO299" s="79" t="n"/>
      <c r="EP299" s="79" t="n"/>
      <c r="EQ299" s="79" t="n"/>
      <c r="ER299" s="79" t="n"/>
      <c r="ES299" s="79" t="n"/>
      <c r="ET299" s="79" t="n"/>
      <c r="EU299" s="79" t="n"/>
      <c r="EV299" s="79" t="n"/>
      <c r="EW299" s="79" t="n"/>
      <c r="EX299" s="79" t="n"/>
      <c r="EY299" s="79" t="n"/>
      <c r="EZ299" s="79" t="n"/>
      <c r="FA299" s="79" t="n"/>
      <c r="FB299" s="79" t="n"/>
      <c r="FC299" s="79" t="n"/>
      <c r="FD299" s="79" t="n"/>
      <c r="FE299" s="79" t="n"/>
      <c r="FF299" s="79" t="n"/>
      <c r="FG299" s="79" t="n"/>
      <c r="FH299" s="79" t="n"/>
      <c r="FI299" s="79" t="n"/>
      <c r="FJ299" s="79" t="n"/>
      <c r="FK299" s="79" t="n"/>
      <c r="FL299" s="79" t="n"/>
      <c r="FM299" s="79" t="n"/>
      <c r="FN299" s="79" t="n"/>
      <c r="FQ299" s="78" t="n">
        <v>17</v>
      </c>
      <c r="FR299" s="79" t="n"/>
      <c r="FS299" s="79" t="n"/>
      <c r="FT299" s="79" t="n"/>
      <c r="FU299" s="79" t="n"/>
      <c r="FV299" s="79" t="n"/>
      <c r="FW299" s="79" t="n"/>
      <c r="FX299" s="79" t="n"/>
      <c r="FY299" s="79" t="n"/>
      <c r="FZ299" s="79" t="n"/>
      <c r="GA299" s="79" t="n"/>
      <c r="GB299" s="79" t="n"/>
      <c r="GC299" s="79" t="n"/>
      <c r="GD299" s="79" t="n"/>
      <c r="GE299" s="79" t="n"/>
      <c r="GF299" s="79" t="n"/>
      <c r="GG299" s="79" t="n"/>
      <c r="GH299" s="79" t="n"/>
      <c r="GI299" s="79" t="n"/>
      <c r="GJ299" s="79" t="n"/>
      <c r="GK299" s="79" t="n"/>
      <c r="GL299" s="79" t="n"/>
      <c r="GM299" s="79" t="n"/>
      <c r="GN299" s="79" t="n"/>
      <c r="GO299" s="79" t="n"/>
      <c r="GP299" s="79" t="n"/>
      <c r="GQ299" s="79" t="n"/>
      <c r="GR299" s="79" t="n"/>
      <c r="GS299" s="79" t="n"/>
      <c r="GT299" s="79" t="n"/>
      <c r="GU299" s="79" t="n"/>
      <c r="GV299" s="79" t="n"/>
      <c r="GW299" s="79" t="n"/>
      <c r="GX299" s="79" t="n"/>
      <c r="GY299" s="79" t="n"/>
      <c r="GZ299" s="79" t="n"/>
      <c r="HA299" s="79" t="n"/>
      <c r="HB299" s="79" t="n"/>
      <c r="HC299" s="79" t="n"/>
      <c r="HD299" s="79" t="n"/>
      <c r="HE299" s="79" t="n"/>
      <c r="HH299" s="78" t="n">
        <v>17</v>
      </c>
      <c r="HI299" s="79" t="n"/>
      <c r="HJ299" s="79" t="n"/>
      <c r="HK299" s="79" t="n"/>
      <c r="HL299" s="79" t="n"/>
      <c r="HM299" s="79" t="n"/>
      <c r="HN299" s="79" t="n"/>
      <c r="HO299" s="79" t="n"/>
      <c r="HP299" s="79" t="n"/>
      <c r="HQ299" s="79" t="n"/>
      <c r="HR299" s="79" t="n"/>
      <c r="HS299" s="79" t="n"/>
      <c r="HT299" s="79" t="n"/>
      <c r="HU299" s="79" t="n"/>
      <c r="HV299" s="79" t="n"/>
      <c r="HW299" s="79" t="n"/>
      <c r="HX299" s="79" t="n"/>
      <c r="HY299" s="79" t="n"/>
      <c r="HZ299" s="79" t="n"/>
      <c r="IA299" s="79" t="n"/>
      <c r="IB299" s="79" t="n"/>
      <c r="IC299" s="79" t="n"/>
      <c r="ID299" s="79" t="n"/>
      <c r="IE299" s="79" t="n"/>
      <c r="IF299" s="79" t="n"/>
      <c r="IG299" s="79" t="n"/>
      <c r="IH299" s="79" t="n"/>
      <c r="II299" s="79" t="n"/>
      <c r="IJ299" s="79" t="n"/>
      <c r="IK299" s="79" t="n"/>
      <c r="IL299" s="79" t="n"/>
      <c r="IM299" s="79" t="n"/>
      <c r="IN299" s="79" t="n"/>
      <c r="IO299" s="79" t="n"/>
      <c r="IP299" s="79" t="n"/>
      <c r="IQ299" s="79" t="n"/>
      <c r="IR299" s="79" t="n"/>
      <c r="IS299" s="79" t="n"/>
      <c r="IT299" s="79" t="n"/>
      <c r="IU299" s="79" t="n"/>
      <c r="IV299" s="79" t="n"/>
      <c r="IY299" s="78" t="n">
        <v>17</v>
      </c>
      <c r="IZ299" s="79" t="n"/>
      <c r="JA299" s="79" t="n"/>
      <c r="JB299" s="79" t="n"/>
      <c r="JC299" s="79" t="n"/>
      <c r="JD299" s="79" t="n"/>
      <c r="JE299" s="79" t="n"/>
      <c r="JF299" s="79" t="n"/>
      <c r="JG299" s="79" t="n"/>
      <c r="JH299" s="79" t="n"/>
      <c r="JI299" s="79" t="n"/>
      <c r="JJ299" s="79" t="n"/>
      <c r="JK299" s="79" t="n"/>
      <c r="JL299" s="79" t="n"/>
      <c r="JM299" s="79" t="n"/>
      <c r="JN299" s="79" t="n"/>
      <c r="JO299" s="79" t="n"/>
      <c r="JP299" s="79" t="n"/>
      <c r="JQ299" s="79" t="n"/>
      <c r="JR299" s="79" t="n"/>
      <c r="JS299" s="79" t="n"/>
      <c r="JT299" s="79" t="n"/>
      <c r="JU299" s="79" t="n"/>
      <c r="JV299" s="79" t="n"/>
      <c r="JW299" s="79" t="n"/>
      <c r="JX299" s="79" t="n"/>
      <c r="JY299" s="79" t="n"/>
      <c r="JZ299" s="79" t="n"/>
      <c r="KA299" s="79" t="n"/>
      <c r="KB299" s="79" t="n"/>
      <c r="KC299" s="79" t="n"/>
      <c r="KD299" s="79" t="n"/>
      <c r="KE299" s="79" t="n"/>
      <c r="KF299" s="79" t="n"/>
      <c r="KG299" s="79" t="n"/>
      <c r="KH299" s="79" t="n"/>
      <c r="KI299" s="79" t="n"/>
      <c r="KJ299" s="79" t="n"/>
      <c r="KK299" s="79" t="n"/>
      <c r="KL299" s="79" t="n"/>
      <c r="KM299" s="79" t="n"/>
      <c r="KP299" s="78" t="n">
        <v>17</v>
      </c>
      <c r="KQ299" s="79" t="n"/>
      <c r="KR299" s="79" t="n"/>
      <c r="KS299" s="79" t="n"/>
      <c r="KT299" s="79" t="n"/>
      <c r="KU299" s="79" t="n"/>
      <c r="KV299" s="79" t="n"/>
      <c r="KW299" s="79" t="n"/>
      <c r="KX299" s="79" t="n"/>
      <c r="KY299" s="79" t="n"/>
      <c r="KZ299" s="79" t="n"/>
      <c r="LA299" s="79" t="n"/>
      <c r="LB299" s="79" t="n"/>
      <c r="LC299" s="79" t="n"/>
      <c r="LD299" s="79" t="n"/>
      <c r="LE299" s="79" t="n"/>
      <c r="LF299" s="79" t="n"/>
      <c r="LG299" s="79" t="n"/>
      <c r="LH299" s="79" t="n"/>
      <c r="LI299" s="79" t="n"/>
      <c r="LJ299" s="79" t="n"/>
      <c r="LK299" s="79" t="n"/>
      <c r="LL299" s="79" t="n"/>
      <c r="LM299" s="79" t="n"/>
      <c r="LN299" s="79" t="n"/>
      <c r="LO299" s="79" t="n"/>
      <c r="LP299" s="79" t="n"/>
      <c r="LQ299" s="79" t="n"/>
      <c r="LR299" s="79" t="n"/>
      <c r="LS299" s="79" t="n"/>
      <c r="LT299" s="79" t="n"/>
      <c r="LU299" s="79" t="n"/>
      <c r="LV299" s="79" t="n"/>
      <c r="LW299" s="79" t="n"/>
      <c r="LX299" s="79" t="n"/>
      <c r="LY299" s="79" t="n"/>
      <c r="LZ299" s="79" t="n"/>
      <c r="MA299" s="79" t="n"/>
      <c r="MB299" s="79" t="n"/>
      <c r="MC299" s="79" t="n"/>
      <c r="MD299" s="79" t="n"/>
      <c r="MG299" s="78" t="n">
        <v>17</v>
      </c>
      <c r="MH299" s="79" t="n"/>
      <c r="MI299" s="79" t="n"/>
      <c r="MJ299" s="79" t="n"/>
      <c r="MK299" s="79" t="n"/>
      <c r="ML299" s="79" t="n"/>
      <c r="MM299" s="79" t="n"/>
      <c r="MN299" s="79" t="n"/>
      <c r="MO299" s="79" t="n"/>
      <c r="MP299" s="79" t="n"/>
      <c r="MQ299" s="79" t="n"/>
      <c r="MR299" s="79" t="n"/>
      <c r="MS299" s="79" t="n"/>
      <c r="MT299" s="79" t="n"/>
      <c r="MU299" s="79" t="n"/>
      <c r="MV299" s="79" t="n"/>
      <c r="MW299" s="79" t="n"/>
      <c r="MX299" s="79" t="n"/>
      <c r="MY299" s="79" t="n"/>
      <c r="MZ299" s="79" t="n"/>
      <c r="NA299" s="79" t="n"/>
      <c r="NB299" s="79" t="n"/>
      <c r="NC299" s="79" t="n"/>
      <c r="ND299" s="79" t="n"/>
      <c r="NE299" s="79" t="n"/>
      <c r="NF299" s="79" t="n"/>
      <c r="NG299" s="79" t="n"/>
      <c r="NH299" s="79" t="n"/>
      <c r="NI299" s="79" t="n"/>
      <c r="NJ299" s="79" t="n"/>
      <c r="NK299" s="79" t="n"/>
      <c r="NL299" s="79" t="n"/>
      <c r="NM299" s="79" t="n"/>
      <c r="NN299" s="79" t="n"/>
      <c r="NO299" s="79" t="n"/>
      <c r="NP299" s="79" t="n"/>
      <c r="NQ299" s="79" t="n"/>
      <c r="NR299" s="79" t="n"/>
      <c r="NS299" s="79" t="n"/>
      <c r="NT299" s="79" t="n"/>
      <c r="NU299" s="79" t="n"/>
      <c r="NX299" s="78" t="n">
        <v>17</v>
      </c>
      <c r="NY299" s="79" t="n"/>
      <c r="NZ299" s="79" t="n"/>
      <c r="OA299" s="79" t="n"/>
      <c r="OB299" s="79" t="n"/>
      <c r="OC299" s="79" t="n"/>
      <c r="OD299" s="79" t="n"/>
      <c r="OE299" s="79" t="n"/>
      <c r="OF299" s="79" t="n"/>
      <c r="OG299" s="79" t="n"/>
      <c r="OH299" s="79" t="n"/>
      <c r="OI299" s="79" t="n"/>
      <c r="OJ299" s="79" t="n"/>
      <c r="OK299" s="79" t="n"/>
      <c r="OL299" s="79" t="n"/>
      <c r="OM299" s="79" t="n"/>
      <c r="ON299" s="79" t="n"/>
      <c r="OO299" s="79" t="n"/>
      <c r="OP299" s="79" t="n"/>
      <c r="OQ299" s="79" t="n"/>
      <c r="OR299" s="79" t="n"/>
      <c r="OS299" s="79" t="n"/>
      <c r="OT299" s="79" t="n"/>
      <c r="OU299" s="79" t="n"/>
      <c r="OV299" s="79" t="n"/>
      <c r="OW299" s="79" t="n"/>
      <c r="OX299" s="79" t="n"/>
      <c r="OY299" s="79" t="n"/>
      <c r="OZ299" s="79" t="n"/>
      <c r="PA299" s="79" t="n"/>
      <c r="PB299" s="79" t="n"/>
      <c r="PC299" s="79" t="n"/>
      <c r="PD299" s="79" t="n"/>
      <c r="PE299" s="79" t="n"/>
      <c r="PF299" s="79" t="n"/>
      <c r="PG299" s="79" t="n"/>
      <c r="PH299" s="79" t="n"/>
      <c r="PI299" s="79" t="n"/>
      <c r="PJ299" s="79" t="n"/>
      <c r="PK299" s="79" t="n"/>
      <c r="PL299" s="79" t="n"/>
      <c r="PO299" s="78" t="n">
        <v>17</v>
      </c>
      <c r="PP299" s="79" t="n"/>
      <c r="PQ299" s="79" t="n"/>
      <c r="PR299" s="79" t="n"/>
      <c r="PS299" s="79" t="n"/>
      <c r="PT299" s="79" t="n"/>
      <c r="PU299" s="79" t="n"/>
      <c r="PV299" s="79" t="n"/>
      <c r="PW299" s="79" t="n"/>
      <c r="PX299" s="79" t="n"/>
      <c r="PY299" s="79" t="n"/>
      <c r="PZ299" s="79" t="n"/>
      <c r="QA299" s="79" t="n"/>
      <c r="QB299" s="79" t="n"/>
      <c r="QC299" s="79" t="n"/>
      <c r="QD299" s="79" t="n"/>
      <c r="QE299" s="79" t="n"/>
      <c r="QF299" s="79" t="n"/>
      <c r="QG299" s="79" t="n"/>
      <c r="QH299" s="79" t="n"/>
      <c r="QI299" s="79" t="n"/>
      <c r="QJ299" s="79" t="n"/>
      <c r="QK299" s="79" t="n"/>
      <c r="QL299" s="79" t="n"/>
      <c r="QM299" s="79" t="n"/>
      <c r="QN299" s="79" t="n"/>
      <c r="QO299" s="79" t="n"/>
      <c r="QP299" s="79" t="n"/>
      <c r="QQ299" s="79" t="n"/>
      <c r="QR299" s="79" t="n"/>
      <c r="QS299" s="79" t="n"/>
      <c r="QT299" s="79" t="n"/>
      <c r="QU299" s="79" t="n"/>
      <c r="QV299" s="79" t="n"/>
      <c r="QW299" s="79" t="n"/>
      <c r="QX299" s="79" t="n"/>
      <c r="QY299" s="79" t="n"/>
      <c r="QZ299" s="79" t="n"/>
      <c r="RA299" s="79" t="n"/>
      <c r="RB299" s="79" t="n"/>
      <c r="RC299" s="79" t="n"/>
      <c r="RF299" s="78" t="n">
        <v>17</v>
      </c>
      <c r="RG299" s="79" t="n"/>
      <c r="RH299" s="79" t="n"/>
      <c r="RI299" s="79" t="n"/>
      <c r="RJ299" s="79" t="n"/>
      <c r="RK299" s="79" t="n"/>
      <c r="RL299" s="79" t="n"/>
      <c r="RM299" s="79" t="n"/>
      <c r="RN299" s="79" t="n"/>
      <c r="RO299" s="79" t="n"/>
      <c r="RP299" s="79" t="n"/>
      <c r="RQ299" s="79" t="n"/>
      <c r="RR299" s="79" t="n"/>
      <c r="RS299" s="79" t="n"/>
      <c r="RT299" s="79" t="n"/>
      <c r="RU299" s="79" t="n"/>
      <c r="RV299" s="79" t="n"/>
      <c r="RW299" s="79" t="n"/>
      <c r="RX299" s="79" t="n"/>
      <c r="RY299" s="79" t="n"/>
      <c r="RZ299" s="79" t="n"/>
      <c r="SA299" s="79" t="n"/>
      <c r="SB299" s="79" t="n"/>
      <c r="SC299" s="79" t="n"/>
      <c r="SD299" s="79" t="n"/>
      <c r="SE299" s="79" t="n"/>
      <c r="SF299" s="79" t="n"/>
      <c r="SG299" s="79" t="n"/>
      <c r="SH299" s="79" t="n"/>
      <c r="SI299" s="79" t="n"/>
      <c r="SJ299" s="79" t="n"/>
      <c r="SK299" s="79" t="n"/>
      <c r="SL299" s="79" t="n"/>
      <c r="SM299" s="79" t="n"/>
      <c r="SN299" s="79" t="n"/>
      <c r="SO299" s="79" t="n"/>
      <c r="SP299" s="79" t="n"/>
      <c r="SQ299" s="79" t="n"/>
      <c r="SR299" s="79" t="n"/>
      <c r="SS299" s="79" t="n"/>
      <c r="ST299" s="79" t="n"/>
      <c r="SW299" s="78" t="n">
        <v>17</v>
      </c>
      <c r="SX299" s="79" t="n"/>
      <c r="SY299" s="79" t="n"/>
      <c r="SZ299" s="79" t="n"/>
      <c r="TA299" s="79" t="n"/>
      <c r="TB299" s="79" t="n"/>
      <c r="TC299" s="79" t="n"/>
      <c r="TD299" s="79" t="n"/>
      <c r="TE299" s="79" t="n"/>
      <c r="TF299" s="79" t="n"/>
      <c r="TG299" s="79" t="n"/>
      <c r="TH299" s="79" t="n"/>
      <c r="TI299" s="79" t="n"/>
      <c r="TJ299" s="79" t="n"/>
      <c r="TK299" s="79" t="n"/>
      <c r="TL299" s="79" t="n"/>
      <c r="TM299" s="79" t="n"/>
      <c r="TN299" s="79" t="n"/>
      <c r="TO299" s="79" t="n"/>
      <c r="TP299" s="79" t="n"/>
      <c r="TQ299" s="79" t="n"/>
      <c r="TR299" s="79" t="n"/>
      <c r="TS299" s="79" t="n"/>
      <c r="TT299" s="79" t="n"/>
      <c r="TU299" s="79" t="n"/>
      <c r="TV299" s="79" t="n"/>
      <c r="TW299" s="79" t="n"/>
      <c r="TX299" s="79" t="n"/>
      <c r="TY299" s="79" t="n"/>
      <c r="TZ299" s="79" t="n"/>
      <c r="UA299" s="79" t="n"/>
      <c r="UB299" s="79" t="n"/>
      <c r="UC299" s="79" t="n"/>
      <c r="UD299" s="79" t="n"/>
      <c r="UE299" s="79" t="n"/>
      <c r="UF299" s="79" t="n"/>
      <c r="UG299" s="79" t="n"/>
      <c r="UH299" s="79" t="n"/>
      <c r="UI299" s="79" t="n"/>
      <c r="UJ299" s="79" t="n"/>
      <c r="UK299" s="79" t="n"/>
      <c r="UN299" s="78" t="n">
        <v>17</v>
      </c>
      <c r="UO299" s="79" t="n"/>
      <c r="UP299" s="79" t="n"/>
      <c r="UQ299" s="79" t="n"/>
      <c r="UR299" s="79" t="n"/>
      <c r="US299" s="79" t="n"/>
      <c r="UT299" s="79" t="n"/>
      <c r="UU299" s="79" t="n"/>
      <c r="UV299" s="79" t="n"/>
      <c r="UW299" s="79" t="n"/>
      <c r="UX299" s="79" t="n"/>
      <c r="UY299" s="79" t="n"/>
      <c r="UZ299" s="79" t="n"/>
      <c r="VA299" s="79" t="n"/>
      <c r="VB299" s="79" t="n"/>
      <c r="VC299" s="79" t="n"/>
      <c r="VD299" s="79" t="n"/>
      <c r="VE299" s="79" t="n"/>
      <c r="VF299" s="79" t="n"/>
      <c r="VG299" s="79" t="n"/>
      <c r="VH299" s="79" t="n"/>
      <c r="VI299" s="79" t="n"/>
      <c r="VJ299" s="79" t="n"/>
      <c r="VK299" s="79" t="n"/>
      <c r="VL299" s="79" t="n"/>
      <c r="VM299" s="79" t="n"/>
      <c r="VN299" s="79" t="n"/>
      <c r="VO299" s="79" t="n"/>
      <c r="VP299" s="79" t="n"/>
      <c r="VQ299" s="79" t="n"/>
      <c r="VR299" s="79" t="n"/>
      <c r="VS299" s="79" t="n"/>
      <c r="VT299" s="79" t="n"/>
      <c r="VU299" s="79" t="n"/>
      <c r="VV299" s="79" t="n"/>
      <c r="VW299" s="79" t="n"/>
      <c r="VX299" s="79" t="n"/>
      <c r="VY299" s="79" t="n"/>
      <c r="VZ299" s="79" t="n"/>
      <c r="WA299" s="79" t="n"/>
      <c r="WB299" s="79" t="n"/>
      <c r="WE299" s="78" t="n">
        <v>17</v>
      </c>
      <c r="WF299" s="79" t="n"/>
      <c r="WG299" s="79" t="n"/>
      <c r="WH299" s="79" t="n"/>
      <c r="WI299" s="79" t="n"/>
      <c r="WJ299" s="79" t="n"/>
      <c r="WK299" s="79" t="n"/>
      <c r="WL299" s="79" t="n"/>
      <c r="WM299" s="79" t="n"/>
      <c r="WN299" s="79" t="n"/>
      <c r="WO299" s="79" t="n"/>
      <c r="WP299" s="79" t="n"/>
      <c r="WQ299" s="79" t="n"/>
      <c r="WR299" s="79" t="n"/>
      <c r="WS299" s="79" t="n"/>
      <c r="WT299" s="79" t="n"/>
      <c r="WU299" s="79" t="n"/>
      <c r="WV299" s="79" t="n"/>
      <c r="WW299" s="79" t="n"/>
      <c r="WX299" s="79" t="n"/>
      <c r="WY299" s="79" t="n"/>
      <c r="WZ299" s="79" t="n"/>
      <c r="XA299" s="79" t="n"/>
      <c r="XB299" s="79" t="n"/>
      <c r="XC299" s="79" t="n"/>
      <c r="XD299" s="79" t="n"/>
      <c r="XE299" s="79" t="n"/>
      <c r="XF299" s="79" t="n"/>
      <c r="XG299" s="79" t="n"/>
      <c r="XH299" s="79" t="n"/>
      <c r="XI299" s="79" t="n"/>
      <c r="XJ299" s="79" t="n"/>
      <c r="XK299" s="79" t="n"/>
      <c r="XL299" s="79" t="n"/>
      <c r="XM299" s="79" t="n"/>
      <c r="XN299" s="79" t="n"/>
      <c r="XO299" s="79" t="n"/>
      <c r="XP299" s="79" t="n"/>
      <c r="XQ299" s="79" t="n"/>
      <c r="XR299" s="79" t="n"/>
      <c r="XS299" s="79" t="n"/>
      <c r="XV299" s="78" t="n">
        <v>17</v>
      </c>
      <c r="XW299" s="79" t="n"/>
      <c r="XX299" s="79" t="n"/>
      <c r="XY299" s="79" t="n"/>
      <c r="XZ299" s="79" t="n"/>
      <c r="YA299" s="79" t="n"/>
      <c r="YB299" s="79" t="n"/>
      <c r="YC299" s="79" t="n"/>
      <c r="YD299" s="79" t="n"/>
      <c r="YE299" s="79" t="n"/>
      <c r="YF299" s="79" t="n"/>
      <c r="YG299" s="79" t="n"/>
      <c r="YH299" s="79" t="n"/>
      <c r="YI299" s="79" t="n"/>
      <c r="YJ299" s="79" t="n"/>
      <c r="YK299" s="79" t="n"/>
      <c r="YL299" s="79" t="n"/>
      <c r="YM299" s="79" t="n"/>
      <c r="YN299" s="79" t="n"/>
      <c r="YO299" s="79" t="n"/>
      <c r="YP299" s="79" t="n"/>
      <c r="YQ299" s="79" t="n"/>
      <c r="YR299" s="79" t="n"/>
      <c r="YS299" s="79" t="n"/>
      <c r="YT299" s="79" t="n"/>
      <c r="YU299" s="79" t="n"/>
      <c r="YV299" s="79" t="n"/>
      <c r="YW299" s="79" t="n"/>
      <c r="YX299" s="79" t="n"/>
      <c r="YY299" s="79" t="n"/>
      <c r="YZ299" s="79" t="n"/>
      <c r="ZA299" s="79" t="n"/>
      <c r="ZB299" s="79" t="n"/>
      <c r="ZC299" s="79" t="n"/>
      <c r="ZD299" s="79" t="n"/>
      <c r="ZE299" s="79" t="n"/>
      <c r="ZF299" s="79" t="n"/>
      <c r="ZG299" s="79" t="n"/>
      <c r="ZH299" s="79" t="n"/>
      <c r="ZI299" s="79" t="n"/>
      <c r="ZJ299" s="79" t="n"/>
      <c r="ZM299" s="78" t="n">
        <v>17</v>
      </c>
      <c r="ZN299" s="79" t="n"/>
      <c r="ZO299" s="79" t="n"/>
      <c r="ZP299" s="79" t="n"/>
      <c r="ZQ299" s="79" t="n"/>
      <c r="ZR299" s="79" t="n"/>
      <c r="ZS299" s="79" t="n"/>
      <c r="ZT299" s="79" t="n"/>
      <c r="ZU299" s="79" t="n"/>
      <c r="ZV299" s="79" t="n"/>
      <c r="ZW299" s="79" t="n"/>
      <c r="ZX299" s="79" t="n"/>
      <c r="ZY299" s="79" t="n"/>
      <c r="ZZ299" s="79" t="n"/>
      <c r="AAA299" s="79" t="n"/>
      <c r="AAB299" s="79" t="n"/>
      <c r="AAC299" s="79" t="n"/>
      <c r="AAD299" s="79" t="n"/>
      <c r="AAE299" s="79" t="n"/>
      <c r="AAF299" s="79" t="n"/>
      <c r="AAG299" s="79" t="n"/>
      <c r="AAH299" s="79" t="n"/>
      <c r="AAI299" s="79" t="n"/>
      <c r="AAJ299" s="79" t="n"/>
      <c r="AAK299" s="79" t="n"/>
      <c r="AAL299" s="79" t="n"/>
      <c r="AAM299" s="79" t="n"/>
      <c r="AAN299" s="79" t="n"/>
      <c r="AAO299" s="79" t="n"/>
      <c r="AAP299" s="79" t="n"/>
      <c r="AAQ299" s="79" t="n"/>
      <c r="AAR299" s="79" t="n"/>
      <c r="AAS299" s="79" t="n"/>
      <c r="AAT299" s="79" t="n"/>
      <c r="AAU299" s="79" t="n"/>
      <c r="AAV299" s="79" t="n"/>
      <c r="AAW299" s="79" t="n"/>
      <c r="AAX299" s="79" t="n"/>
      <c r="AAY299" s="79" t="n"/>
      <c r="AAZ299" s="79" t="n"/>
      <c r="ABA299" s="79" t="n"/>
      <c r="ABD299" s="78" t="n">
        <v>17</v>
      </c>
      <c r="ABE299" s="79" t="n"/>
      <c r="ABF299" s="79" t="n"/>
      <c r="ABG299" s="79" t="n"/>
      <c r="ABH299" s="79" t="n"/>
      <c r="ABI299" s="79" t="n"/>
      <c r="ABJ299" s="79" t="n"/>
      <c r="ABK299" s="79" t="n"/>
      <c r="ABL299" s="79" t="n"/>
      <c r="ABM299" s="79" t="n"/>
      <c r="ABN299" s="79" t="n"/>
      <c r="ABO299" s="79" t="n"/>
      <c r="ABP299" s="79" t="n"/>
      <c r="ABQ299" s="79" t="n"/>
      <c r="ABR299" s="79" t="n"/>
      <c r="ABS299" s="79" t="n"/>
      <c r="ABT299" s="79" t="n"/>
      <c r="ABU299" s="79" t="n"/>
      <c r="ABV299" s="79" t="n"/>
      <c r="ABW299" s="79" t="n"/>
      <c r="ABX299" s="79" t="n"/>
      <c r="ABY299" s="79" t="n"/>
      <c r="ABZ299" s="79" t="n"/>
      <c r="ACA299" s="79" t="n"/>
      <c r="ACB299" s="79" t="n"/>
      <c r="ACC299" s="79" t="n"/>
      <c r="ACD299" s="79" t="n"/>
      <c r="ACE299" s="79" t="n"/>
      <c r="ACF299" s="79" t="n"/>
      <c r="ACG299" s="79" t="n"/>
      <c r="ACH299" s="79" t="n"/>
      <c r="ACI299" s="79" t="n"/>
      <c r="ACJ299" s="79" t="n"/>
      <c r="ACK299" s="79" t="n"/>
      <c r="ACL299" s="79" t="n"/>
      <c r="ACM299" s="79" t="n"/>
      <c r="ACN299" s="79" t="n"/>
      <c r="ACO299" s="79" t="n"/>
      <c r="ACP299" s="79" t="n"/>
      <c r="ACQ299" s="79" t="n"/>
      <c r="ACR299" s="79" t="n"/>
      <c r="ACU299" s="78" t="n">
        <v>17</v>
      </c>
      <c r="ACV299" s="79" t="n"/>
      <c r="ACW299" s="79" t="n"/>
      <c r="ACX299" s="79" t="n"/>
      <c r="ACY299" s="79" t="n"/>
      <c r="ACZ299" s="79" t="n"/>
      <c r="ADA299" s="79" t="n"/>
      <c r="ADB299" s="79" t="n"/>
      <c r="ADC299" s="79" t="n"/>
      <c r="ADD299" s="79" t="n"/>
      <c r="ADE299" s="79" t="n"/>
      <c r="ADF299" s="79" t="n"/>
      <c r="ADG299" s="79" t="n"/>
      <c r="ADH299" s="79" t="n"/>
      <c r="ADI299" s="79" t="n"/>
      <c r="ADJ299" s="79" t="n"/>
      <c r="ADK299" s="79" t="n"/>
      <c r="ADL299" s="79" t="n"/>
      <c r="ADM299" s="79" t="n"/>
      <c r="ADN299" s="79" t="n"/>
      <c r="ADO299" s="79" t="n"/>
      <c r="ADP299" s="79" t="n"/>
      <c r="ADQ299" s="79" t="n"/>
      <c r="ADR299" s="79" t="n"/>
      <c r="ADS299" s="79" t="n"/>
      <c r="ADT299" s="79" t="n"/>
      <c r="ADU299" s="79" t="n"/>
      <c r="ADV299" s="79" t="n"/>
      <c r="ADW299" s="79" t="n"/>
      <c r="ADX299" s="79" t="n"/>
      <c r="ADY299" s="79" t="n"/>
      <c r="ADZ299" s="79" t="n"/>
      <c r="AEA299" s="79" t="n"/>
      <c r="AEB299" s="79" t="n"/>
      <c r="AEC299" s="79" t="n"/>
      <c r="AED299" s="79" t="n"/>
      <c r="AEE299" s="79" t="n"/>
      <c r="AEF299" s="79" t="n"/>
      <c r="AEG299" s="79" t="n"/>
      <c r="AEH299" s="79" t="n"/>
      <c r="AEI299" s="79" t="n"/>
      <c r="AEL299" s="78" t="n">
        <v>17</v>
      </c>
      <c r="AEM299" s="79" t="n"/>
      <c r="AEN299" s="79" t="n"/>
      <c r="AEO299" s="79" t="n"/>
      <c r="AEP299" s="79" t="n"/>
      <c r="AEQ299" s="79" t="n"/>
      <c r="AER299" s="79" t="n"/>
      <c r="AES299" s="79" t="n"/>
      <c r="AET299" s="79" t="n"/>
      <c r="AEU299" s="79" t="n"/>
      <c r="AEV299" s="79" t="n"/>
      <c r="AEW299" s="79" t="n"/>
      <c r="AEX299" s="79" t="n"/>
      <c r="AEY299" s="79" t="n"/>
      <c r="AEZ299" s="79" t="n"/>
      <c r="AFA299" s="79" t="n"/>
      <c r="AFB299" s="79" t="n"/>
      <c r="AFC299" s="79" t="n"/>
      <c r="AFD299" s="79" t="n"/>
      <c r="AFE299" s="79" t="n"/>
      <c r="AFF299" s="79" t="n"/>
      <c r="AFG299" s="79" t="n"/>
      <c r="AFH299" s="79" t="n"/>
      <c r="AFI299" s="79" t="n"/>
      <c r="AFJ299" s="79" t="n"/>
      <c r="AFK299" s="79" t="n"/>
      <c r="AFL299" s="79" t="n"/>
      <c r="AFM299" s="79" t="n"/>
      <c r="AFN299" s="79" t="n"/>
      <c r="AFO299" s="79" t="n"/>
      <c r="AFP299" s="79" t="n"/>
      <c r="AFQ299" s="79" t="n"/>
      <c r="AFR299" s="79" t="n"/>
      <c r="AFS299" s="79" t="n"/>
      <c r="AFT299" s="79" t="n"/>
      <c r="AFU299" s="79" t="n"/>
      <c r="AFV299" s="79" t="n"/>
      <c r="AFW299" s="79" t="n"/>
      <c r="AFX299" s="79" t="n"/>
      <c r="AFY299" s="79" t="n"/>
      <c r="AFZ299" s="79" t="n"/>
    </row>
    <row r="300">
      <c r="A300" s="78" t="n">
        <v>18</v>
      </c>
      <c r="B300" s="79" t="n"/>
      <c r="C300" s="79" t="n"/>
      <c r="D300" s="79" t="n"/>
      <c r="E300" s="79" t="n"/>
      <c r="F300" s="79" t="n"/>
      <c r="G300" s="79" t="n"/>
      <c r="H300" s="79" t="n"/>
      <c r="I300" s="79" t="n"/>
      <c r="J300" s="79" t="n"/>
      <c r="K300" s="79" t="n"/>
      <c r="L300" s="79" t="n"/>
      <c r="M300" s="79" t="n"/>
      <c r="N300" s="79" t="n"/>
      <c r="O300" s="79" t="n"/>
      <c r="P300" s="79" t="n"/>
      <c r="Q300" s="79" t="n"/>
      <c r="R300" s="79" t="n"/>
      <c r="S300" s="79" t="n"/>
      <c r="T300" s="79" t="n"/>
      <c r="U300" s="79" t="n"/>
      <c r="V300" s="79" t="n"/>
      <c r="W300" s="79" t="n"/>
      <c r="X300" s="79" t="n"/>
      <c r="Y300" s="79" t="n"/>
      <c r="Z300" s="79" t="n"/>
      <c r="AA300" s="79" t="n"/>
      <c r="AB300" s="79" t="n"/>
      <c r="AC300" s="79" t="n"/>
      <c r="AD300" s="79" t="n"/>
      <c r="AE300" s="79" t="n"/>
      <c r="AF300" s="79" t="n"/>
      <c r="AG300" s="79" t="n"/>
      <c r="AH300" s="79" t="n"/>
      <c r="AI300" s="79" t="n"/>
      <c r="AJ300" s="79" t="n"/>
      <c r="AK300" s="79" t="n"/>
      <c r="AL300" s="79" t="n"/>
      <c r="AM300" s="79" t="n"/>
      <c r="AN300" s="79" t="n"/>
      <c r="AO300" s="79" t="n"/>
      <c r="AR300" s="78" t="n">
        <v>18</v>
      </c>
      <c r="AS300" s="79" t="n"/>
      <c r="AT300" s="79" t="n"/>
      <c r="AU300" s="79" t="n"/>
      <c r="AV300" s="79" t="n"/>
      <c r="AW300" s="79" t="n"/>
      <c r="AX300" s="79" t="n"/>
      <c r="AY300" s="79" t="n"/>
      <c r="AZ300" s="79" t="n"/>
      <c r="BA300" s="79" t="n"/>
      <c r="BB300" s="79" t="n"/>
      <c r="BC300" s="79" t="n"/>
      <c r="BD300" s="79" t="n"/>
      <c r="BE300" s="79" t="n"/>
      <c r="BF300" s="79" t="n"/>
      <c r="BG300" s="79" t="n"/>
      <c r="BH300" s="79" t="n"/>
      <c r="BI300" s="79" t="n"/>
      <c r="BJ300" s="79" t="n"/>
      <c r="BK300" s="79" t="n"/>
      <c r="BL300" s="79" t="n"/>
      <c r="BM300" s="79" t="n"/>
      <c r="BN300" s="79" t="n"/>
      <c r="BO300" s="79" t="n"/>
      <c r="BP300" s="79" t="n"/>
      <c r="BQ300" s="79" t="n"/>
      <c r="BR300" s="79" t="n"/>
      <c r="BS300" s="79" t="n"/>
      <c r="BT300" s="79" t="n"/>
      <c r="BU300" s="79" t="n"/>
      <c r="BV300" s="79" t="n"/>
      <c r="BW300" s="79" t="n"/>
      <c r="BX300" s="79" t="n"/>
      <c r="BY300" s="79" t="n"/>
      <c r="BZ300" s="79" t="n"/>
      <c r="CA300" s="79" t="n"/>
      <c r="CB300" s="79" t="n"/>
      <c r="CC300" s="79" t="n"/>
      <c r="CD300" s="79" t="n"/>
      <c r="CE300" s="79" t="n"/>
      <c r="CF300" s="79" t="n"/>
      <c r="CI300" s="78" t="n">
        <v>18</v>
      </c>
      <c r="CJ300" s="79" t="n"/>
      <c r="CK300" s="79" t="n"/>
      <c r="CL300" s="79" t="n"/>
      <c r="CM300" s="79" t="n"/>
      <c r="CN300" s="79" t="n"/>
      <c r="CO300" s="79" t="n"/>
      <c r="CP300" s="79" t="n"/>
      <c r="CQ300" s="79" t="n"/>
      <c r="CR300" s="79" t="n"/>
      <c r="CS300" s="79" t="n"/>
      <c r="CT300" s="79" t="n"/>
      <c r="CU300" s="79" t="n"/>
      <c r="CV300" s="79" t="n"/>
      <c r="CW300" s="79" t="n"/>
      <c r="CX300" s="79" t="n"/>
      <c r="CY300" s="79" t="n"/>
      <c r="CZ300" s="79" t="n"/>
      <c r="DA300" s="79" t="n"/>
      <c r="DB300" s="79" t="n"/>
      <c r="DC300" s="79" t="n"/>
      <c r="DD300" s="79" t="n"/>
      <c r="DE300" s="79" t="n"/>
      <c r="DF300" s="79" t="n"/>
      <c r="DG300" s="79" t="n"/>
      <c r="DH300" s="79" t="n"/>
      <c r="DI300" s="79" t="n"/>
      <c r="DJ300" s="79" t="n"/>
      <c r="DK300" s="79" t="n"/>
      <c r="DL300" s="79" t="n"/>
      <c r="DM300" s="79" t="n"/>
      <c r="DN300" s="79" t="n"/>
      <c r="DO300" s="79" t="n"/>
      <c r="DP300" s="79" t="n"/>
      <c r="DQ300" s="79" t="n"/>
      <c r="DR300" s="79" t="n"/>
      <c r="DS300" s="79" t="n"/>
      <c r="DT300" s="79" t="n"/>
      <c r="DU300" s="79" t="n"/>
      <c r="DV300" s="79" t="n"/>
      <c r="DW300" s="79" t="n"/>
      <c r="DZ300" s="78" t="n">
        <v>18</v>
      </c>
      <c r="EA300" s="79" t="n"/>
      <c r="EB300" s="79" t="n"/>
      <c r="EC300" s="79" t="n"/>
      <c r="ED300" s="79" t="n"/>
      <c r="EE300" s="79" t="n"/>
      <c r="EF300" s="79" t="n"/>
      <c r="EG300" s="79" t="n"/>
      <c r="EH300" s="79" t="n"/>
      <c r="EI300" s="79" t="n"/>
      <c r="EJ300" s="79" t="n"/>
      <c r="EK300" s="79" t="n"/>
      <c r="EL300" s="79" t="n"/>
      <c r="EM300" s="79" t="n"/>
      <c r="EN300" s="79" t="n"/>
      <c r="EO300" s="79" t="n"/>
      <c r="EP300" s="79" t="n"/>
      <c r="EQ300" s="79" t="n"/>
      <c r="ER300" s="79" t="n"/>
      <c r="ES300" s="79" t="n"/>
      <c r="ET300" s="79" t="n"/>
      <c r="EU300" s="79" t="n"/>
      <c r="EV300" s="79" t="n"/>
      <c r="EW300" s="79" t="n"/>
      <c r="EX300" s="79" t="n"/>
      <c r="EY300" s="79" t="n"/>
      <c r="EZ300" s="79" t="n"/>
      <c r="FA300" s="79" t="n"/>
      <c r="FB300" s="79" t="n"/>
      <c r="FC300" s="79" t="n"/>
      <c r="FD300" s="79" t="n"/>
      <c r="FE300" s="79" t="n"/>
      <c r="FF300" s="79" t="n"/>
      <c r="FG300" s="79" t="n"/>
      <c r="FH300" s="79" t="n"/>
      <c r="FI300" s="79" t="n"/>
      <c r="FJ300" s="79" t="n"/>
      <c r="FK300" s="79" t="n"/>
      <c r="FL300" s="79" t="n"/>
      <c r="FM300" s="79" t="n"/>
      <c r="FN300" s="79" t="n"/>
      <c r="FQ300" s="78" t="n">
        <v>18</v>
      </c>
      <c r="FR300" s="79" t="n"/>
      <c r="FS300" s="79" t="n"/>
      <c r="FT300" s="79" t="n"/>
      <c r="FU300" s="79" t="n"/>
      <c r="FV300" s="79" t="n"/>
      <c r="FW300" s="79" t="n"/>
      <c r="FX300" s="79" t="n"/>
      <c r="FY300" s="79" t="n"/>
      <c r="FZ300" s="79" t="n"/>
      <c r="GA300" s="79" t="n"/>
      <c r="GB300" s="79" t="n"/>
      <c r="GC300" s="79" t="n"/>
      <c r="GD300" s="79" t="n"/>
      <c r="GE300" s="79" t="n"/>
      <c r="GF300" s="79" t="n"/>
      <c r="GG300" s="79" t="n"/>
      <c r="GH300" s="79" t="n"/>
      <c r="GI300" s="79" t="n"/>
      <c r="GJ300" s="79" t="n"/>
      <c r="GK300" s="79" t="n"/>
      <c r="GL300" s="79" t="n"/>
      <c r="GM300" s="79" t="n"/>
      <c r="GN300" s="79" t="n"/>
      <c r="GO300" s="79" t="n"/>
      <c r="GP300" s="79" t="n"/>
      <c r="GQ300" s="79" t="n"/>
      <c r="GR300" s="79" t="n"/>
      <c r="GS300" s="79" t="n"/>
      <c r="GT300" s="79" t="n"/>
      <c r="GU300" s="79" t="n"/>
      <c r="GV300" s="79" t="n"/>
      <c r="GW300" s="79" t="n"/>
      <c r="GX300" s="79" t="n"/>
      <c r="GY300" s="79" t="n"/>
      <c r="GZ300" s="79" t="n"/>
      <c r="HA300" s="79" t="n"/>
      <c r="HB300" s="79" t="n"/>
      <c r="HC300" s="79" t="n"/>
      <c r="HD300" s="79" t="n"/>
      <c r="HE300" s="79" t="n"/>
      <c r="HH300" s="78" t="n">
        <v>18</v>
      </c>
      <c r="HI300" s="79" t="n"/>
      <c r="HJ300" s="79" t="n"/>
      <c r="HK300" s="79" t="n"/>
      <c r="HL300" s="79" t="n"/>
      <c r="HM300" s="79" t="n"/>
      <c r="HN300" s="79" t="n"/>
      <c r="HO300" s="79" t="n"/>
      <c r="HP300" s="79" t="n"/>
      <c r="HQ300" s="79" t="n"/>
      <c r="HR300" s="79" t="n"/>
      <c r="HS300" s="79" t="n"/>
      <c r="HT300" s="79" t="n"/>
      <c r="HU300" s="79" t="n"/>
      <c r="HV300" s="79" t="n"/>
      <c r="HW300" s="79" t="n"/>
      <c r="HX300" s="79" t="n"/>
      <c r="HY300" s="79" t="n"/>
      <c r="HZ300" s="79" t="n"/>
      <c r="IA300" s="79" t="n"/>
      <c r="IB300" s="79" t="n"/>
      <c r="IC300" s="79" t="n"/>
      <c r="ID300" s="79" t="n"/>
      <c r="IE300" s="79" t="n"/>
      <c r="IF300" s="79" t="n"/>
      <c r="IG300" s="79" t="n"/>
      <c r="IH300" s="79" t="n"/>
      <c r="II300" s="79" t="n"/>
      <c r="IJ300" s="79" t="n"/>
      <c r="IK300" s="79" t="n"/>
      <c r="IL300" s="79" t="n"/>
      <c r="IM300" s="79" t="n"/>
      <c r="IN300" s="79" t="n"/>
      <c r="IO300" s="79" t="n"/>
      <c r="IP300" s="79" t="n"/>
      <c r="IQ300" s="79" t="n"/>
      <c r="IR300" s="79" t="n"/>
      <c r="IS300" s="79" t="n"/>
      <c r="IT300" s="79" t="n"/>
      <c r="IU300" s="79" t="n"/>
      <c r="IV300" s="79" t="n"/>
      <c r="IY300" s="78" t="n">
        <v>18</v>
      </c>
      <c r="IZ300" s="79" t="n"/>
      <c r="JA300" s="79" t="n"/>
      <c r="JB300" s="79" t="n"/>
      <c r="JC300" s="79" t="n"/>
      <c r="JD300" s="79" t="n"/>
      <c r="JE300" s="79" t="n"/>
      <c r="JF300" s="79" t="n"/>
      <c r="JG300" s="79" t="n"/>
      <c r="JH300" s="79" t="n"/>
      <c r="JI300" s="79" t="n"/>
      <c r="JJ300" s="79" t="n"/>
      <c r="JK300" s="79" t="n"/>
      <c r="JL300" s="79" t="n"/>
      <c r="JM300" s="79" t="n"/>
      <c r="JN300" s="79" t="n"/>
      <c r="JO300" s="79" t="n"/>
      <c r="JP300" s="79" t="n"/>
      <c r="JQ300" s="79" t="n"/>
      <c r="JR300" s="79" t="n"/>
      <c r="JS300" s="79" t="n"/>
      <c r="JT300" s="79" t="n"/>
      <c r="JU300" s="79" t="n"/>
      <c r="JV300" s="79" t="n"/>
      <c r="JW300" s="79" t="n"/>
      <c r="JX300" s="79" t="n"/>
      <c r="JY300" s="79" t="n"/>
      <c r="JZ300" s="79" t="n"/>
      <c r="KA300" s="79" t="n"/>
      <c r="KB300" s="79" t="n"/>
      <c r="KC300" s="79" t="n"/>
      <c r="KD300" s="79" t="n"/>
      <c r="KE300" s="79" t="n"/>
      <c r="KF300" s="79" t="n"/>
      <c r="KG300" s="79" t="n"/>
      <c r="KH300" s="79" t="n"/>
      <c r="KI300" s="79" t="n"/>
      <c r="KJ300" s="79" t="n"/>
      <c r="KK300" s="79" t="n"/>
      <c r="KL300" s="79" t="n"/>
      <c r="KM300" s="79" t="n"/>
      <c r="KP300" s="78" t="n">
        <v>18</v>
      </c>
      <c r="KQ300" s="79" t="n"/>
      <c r="KR300" s="79" t="n"/>
      <c r="KS300" s="79" t="n"/>
      <c r="KT300" s="79" t="n"/>
      <c r="KU300" s="79" t="n"/>
      <c r="KV300" s="79" t="n"/>
      <c r="KW300" s="79" t="n"/>
      <c r="KX300" s="79" t="n"/>
      <c r="KY300" s="79" t="n"/>
      <c r="KZ300" s="79" t="n"/>
      <c r="LA300" s="79" t="n"/>
      <c r="LB300" s="79" t="n"/>
      <c r="LC300" s="79" t="n"/>
      <c r="LD300" s="79" t="n"/>
      <c r="LE300" s="79" t="n"/>
      <c r="LF300" s="79" t="n"/>
      <c r="LG300" s="79" t="n"/>
      <c r="LH300" s="79" t="n"/>
      <c r="LI300" s="79" t="n"/>
      <c r="LJ300" s="79" t="n"/>
      <c r="LK300" s="79" t="n"/>
      <c r="LL300" s="79" t="n"/>
      <c r="LM300" s="79" t="n"/>
      <c r="LN300" s="79" t="n"/>
      <c r="LO300" s="79" t="n"/>
      <c r="LP300" s="79" t="n"/>
      <c r="LQ300" s="79" t="n"/>
      <c r="LR300" s="79" t="n"/>
      <c r="LS300" s="79" t="n"/>
      <c r="LT300" s="79" t="n"/>
      <c r="LU300" s="79" t="n"/>
      <c r="LV300" s="79" t="n"/>
      <c r="LW300" s="79" t="n"/>
      <c r="LX300" s="79" t="n"/>
      <c r="LY300" s="79" t="n"/>
      <c r="LZ300" s="79" t="n"/>
      <c r="MA300" s="79" t="n"/>
      <c r="MB300" s="79" t="n"/>
      <c r="MC300" s="79" t="n"/>
      <c r="MD300" s="79" t="n"/>
      <c r="MG300" s="78" t="n">
        <v>18</v>
      </c>
      <c r="MH300" s="79" t="n"/>
      <c r="MI300" s="79" t="n"/>
      <c r="MJ300" s="79" t="n"/>
      <c r="MK300" s="79" t="n"/>
      <c r="ML300" s="79" t="n"/>
      <c r="MM300" s="79" t="n"/>
      <c r="MN300" s="79" t="n"/>
      <c r="MO300" s="79" t="n"/>
      <c r="MP300" s="79" t="n"/>
      <c r="MQ300" s="79" t="n"/>
      <c r="MR300" s="79" t="n"/>
      <c r="MS300" s="79" t="n"/>
      <c r="MT300" s="79" t="n"/>
      <c r="MU300" s="79" t="n"/>
      <c r="MV300" s="79" t="n"/>
      <c r="MW300" s="79" t="n"/>
      <c r="MX300" s="79" t="n"/>
      <c r="MY300" s="79" t="n"/>
      <c r="MZ300" s="79" t="n"/>
      <c r="NA300" s="79" t="n"/>
      <c r="NB300" s="79" t="n"/>
      <c r="NC300" s="79" t="n"/>
      <c r="ND300" s="79" t="n"/>
      <c r="NE300" s="79" t="n"/>
      <c r="NF300" s="79" t="n"/>
      <c r="NG300" s="79" t="n"/>
      <c r="NH300" s="79" t="n"/>
      <c r="NI300" s="79" t="n"/>
      <c r="NJ300" s="79" t="n"/>
      <c r="NK300" s="79" t="n"/>
      <c r="NL300" s="79" t="n"/>
      <c r="NM300" s="79" t="n"/>
      <c r="NN300" s="79" t="n"/>
      <c r="NO300" s="79" t="n"/>
      <c r="NP300" s="79" t="n"/>
      <c r="NQ300" s="79" t="n"/>
      <c r="NR300" s="79" t="n"/>
      <c r="NS300" s="79" t="n"/>
      <c r="NT300" s="79" t="n"/>
      <c r="NU300" s="79" t="n"/>
      <c r="NX300" s="78" t="n">
        <v>18</v>
      </c>
      <c r="NY300" s="79" t="n"/>
      <c r="NZ300" s="79" t="n"/>
      <c r="OA300" s="79" t="n"/>
      <c r="OB300" s="79" t="n"/>
      <c r="OC300" s="79" t="n"/>
      <c r="OD300" s="79" t="n"/>
      <c r="OE300" s="79" t="n"/>
      <c r="OF300" s="79" t="n"/>
      <c r="OG300" s="79" t="n"/>
      <c r="OH300" s="79" t="n"/>
      <c r="OI300" s="79" t="n"/>
      <c r="OJ300" s="79" t="n"/>
      <c r="OK300" s="79" t="n"/>
      <c r="OL300" s="79" t="n"/>
      <c r="OM300" s="79" t="n"/>
      <c r="ON300" s="79" t="n"/>
      <c r="OO300" s="79" t="n"/>
      <c r="OP300" s="79" t="n"/>
      <c r="OQ300" s="79" t="n"/>
      <c r="OR300" s="79" t="n"/>
      <c r="OS300" s="79" t="n"/>
      <c r="OT300" s="79" t="n"/>
      <c r="OU300" s="79" t="n"/>
      <c r="OV300" s="79" t="n"/>
      <c r="OW300" s="79" t="n"/>
      <c r="OX300" s="79" t="n"/>
      <c r="OY300" s="79" t="n"/>
      <c r="OZ300" s="79" t="n"/>
      <c r="PA300" s="79" t="n"/>
      <c r="PB300" s="79" t="n"/>
      <c r="PC300" s="79" t="n"/>
      <c r="PD300" s="79" t="n"/>
      <c r="PE300" s="79" t="n"/>
      <c r="PF300" s="79" t="n"/>
      <c r="PG300" s="79" t="n"/>
      <c r="PH300" s="79" t="n"/>
      <c r="PI300" s="79" t="n"/>
      <c r="PJ300" s="79" t="n"/>
      <c r="PK300" s="79" t="n"/>
      <c r="PL300" s="79" t="n"/>
      <c r="PO300" s="78" t="n">
        <v>18</v>
      </c>
      <c r="PP300" s="79" t="n"/>
      <c r="PQ300" s="79" t="n"/>
      <c r="PR300" s="79" t="n"/>
      <c r="PS300" s="79" t="n"/>
      <c r="PT300" s="79" t="n"/>
      <c r="PU300" s="79" t="n"/>
      <c r="PV300" s="79" t="n"/>
      <c r="PW300" s="79" t="n"/>
      <c r="PX300" s="79" t="n"/>
      <c r="PY300" s="79" t="n"/>
      <c r="PZ300" s="79" t="n"/>
      <c r="QA300" s="79" t="n"/>
      <c r="QB300" s="79" t="n"/>
      <c r="QC300" s="79" t="n"/>
      <c r="QD300" s="79" t="n"/>
      <c r="QE300" s="79" t="n"/>
      <c r="QF300" s="79" t="n"/>
      <c r="QG300" s="79" t="n"/>
      <c r="QH300" s="79" t="n"/>
      <c r="QI300" s="79" t="n"/>
      <c r="QJ300" s="79" t="n"/>
      <c r="QK300" s="79" t="n"/>
      <c r="QL300" s="79" t="n"/>
      <c r="QM300" s="79" t="n"/>
      <c r="QN300" s="79" t="n"/>
      <c r="QO300" s="79" t="n"/>
      <c r="QP300" s="79" t="n"/>
      <c r="QQ300" s="79" t="n"/>
      <c r="QR300" s="79" t="n"/>
      <c r="QS300" s="79" t="n"/>
      <c r="QT300" s="79" t="n"/>
      <c r="QU300" s="79" t="n"/>
      <c r="QV300" s="79" t="n"/>
      <c r="QW300" s="79" t="n"/>
      <c r="QX300" s="79" t="n"/>
      <c r="QY300" s="79" t="n"/>
      <c r="QZ300" s="79" t="n"/>
      <c r="RA300" s="79" t="n"/>
      <c r="RB300" s="79" t="n"/>
      <c r="RC300" s="79" t="n"/>
      <c r="RF300" s="78" t="n">
        <v>18</v>
      </c>
      <c r="RG300" s="79" t="n"/>
      <c r="RH300" s="79" t="n"/>
      <c r="RI300" s="79" t="n"/>
      <c r="RJ300" s="79" t="n"/>
      <c r="RK300" s="79" t="n"/>
      <c r="RL300" s="79" t="n"/>
      <c r="RM300" s="79" t="n"/>
      <c r="RN300" s="79" t="n"/>
      <c r="RO300" s="79" t="n"/>
      <c r="RP300" s="79" t="n"/>
      <c r="RQ300" s="79" t="n"/>
      <c r="RR300" s="79" t="n"/>
      <c r="RS300" s="79" t="n"/>
      <c r="RT300" s="79" t="n"/>
      <c r="RU300" s="79" t="n"/>
      <c r="RV300" s="79" t="n"/>
      <c r="RW300" s="79" t="n"/>
      <c r="RX300" s="79" t="n"/>
      <c r="RY300" s="79" t="n"/>
      <c r="RZ300" s="79" t="n"/>
      <c r="SA300" s="79" t="n"/>
      <c r="SB300" s="79" t="n"/>
      <c r="SC300" s="79" t="n"/>
      <c r="SD300" s="79" t="n"/>
      <c r="SE300" s="79" t="n"/>
      <c r="SF300" s="79" t="n"/>
      <c r="SG300" s="79" t="n"/>
      <c r="SH300" s="79" t="n"/>
      <c r="SI300" s="79" t="n"/>
      <c r="SJ300" s="79" t="n"/>
      <c r="SK300" s="79" t="n"/>
      <c r="SL300" s="79" t="n"/>
      <c r="SM300" s="79" t="n"/>
      <c r="SN300" s="79" t="n"/>
      <c r="SO300" s="79" t="n"/>
      <c r="SP300" s="79" t="n"/>
      <c r="SQ300" s="79" t="n"/>
      <c r="SR300" s="79" t="n"/>
      <c r="SS300" s="79" t="n"/>
      <c r="ST300" s="79" t="n"/>
      <c r="SW300" s="78" t="n">
        <v>18</v>
      </c>
      <c r="SX300" s="79" t="n"/>
      <c r="SY300" s="79" t="n"/>
      <c r="SZ300" s="79" t="n"/>
      <c r="TA300" s="79" t="n"/>
      <c r="TB300" s="79" t="n"/>
      <c r="TC300" s="79" t="n"/>
      <c r="TD300" s="79" t="n"/>
      <c r="TE300" s="79" t="n"/>
      <c r="TF300" s="79" t="n"/>
      <c r="TG300" s="79" t="n"/>
      <c r="TH300" s="79" t="n"/>
      <c r="TI300" s="79" t="n"/>
      <c r="TJ300" s="79" t="n"/>
      <c r="TK300" s="79" t="n"/>
      <c r="TL300" s="79" t="n"/>
      <c r="TM300" s="79" t="n"/>
      <c r="TN300" s="79" t="n"/>
      <c r="TO300" s="79" t="n"/>
      <c r="TP300" s="79" t="n"/>
      <c r="TQ300" s="79" t="n"/>
      <c r="TR300" s="79" t="n"/>
      <c r="TS300" s="79" t="n"/>
      <c r="TT300" s="79" t="n"/>
      <c r="TU300" s="79" t="n"/>
      <c r="TV300" s="79" t="n"/>
      <c r="TW300" s="79" t="n"/>
      <c r="TX300" s="79" t="n"/>
      <c r="TY300" s="79" t="n"/>
      <c r="TZ300" s="79" t="n"/>
      <c r="UA300" s="79" t="n"/>
      <c r="UB300" s="79" t="n"/>
      <c r="UC300" s="79" t="n"/>
      <c r="UD300" s="79" t="n"/>
      <c r="UE300" s="79" t="n"/>
      <c r="UF300" s="79" t="n"/>
      <c r="UG300" s="79" t="n"/>
      <c r="UH300" s="79" t="n"/>
      <c r="UI300" s="79" t="n"/>
      <c r="UJ300" s="79" t="n"/>
      <c r="UK300" s="79" t="n"/>
      <c r="UN300" s="78" t="n">
        <v>18</v>
      </c>
      <c r="UO300" s="79" t="n"/>
      <c r="UP300" s="79" t="n"/>
      <c r="UQ300" s="79" t="n"/>
      <c r="UR300" s="79" t="n"/>
      <c r="US300" s="79" t="n"/>
      <c r="UT300" s="79" t="n"/>
      <c r="UU300" s="79" t="n"/>
      <c r="UV300" s="79" t="n"/>
      <c r="UW300" s="79" t="n"/>
      <c r="UX300" s="79" t="n"/>
      <c r="UY300" s="79" t="n"/>
      <c r="UZ300" s="79" t="n"/>
      <c r="VA300" s="79" t="n"/>
      <c r="VB300" s="79" t="n"/>
      <c r="VC300" s="79" t="n"/>
      <c r="VD300" s="79" t="n"/>
      <c r="VE300" s="79" t="n"/>
      <c r="VF300" s="79" t="n"/>
      <c r="VG300" s="79" t="n"/>
      <c r="VH300" s="79" t="n"/>
      <c r="VI300" s="79" t="n"/>
      <c r="VJ300" s="79" t="n"/>
      <c r="VK300" s="79" t="n"/>
      <c r="VL300" s="79" t="n"/>
      <c r="VM300" s="79" t="n"/>
      <c r="VN300" s="79" t="n"/>
      <c r="VO300" s="79" t="n"/>
      <c r="VP300" s="79" t="n"/>
      <c r="VQ300" s="79" t="n"/>
      <c r="VR300" s="79" t="n"/>
      <c r="VS300" s="79" t="n"/>
      <c r="VT300" s="79" t="n"/>
      <c r="VU300" s="79" t="n"/>
      <c r="VV300" s="79" t="n"/>
      <c r="VW300" s="79" t="n"/>
      <c r="VX300" s="79" t="n"/>
      <c r="VY300" s="79" t="n"/>
      <c r="VZ300" s="79" t="n"/>
      <c r="WA300" s="79" t="n"/>
      <c r="WB300" s="79" t="n"/>
      <c r="WE300" s="78" t="n">
        <v>18</v>
      </c>
      <c r="WF300" s="79" t="n"/>
      <c r="WG300" s="79" t="n"/>
      <c r="WH300" s="79" t="n"/>
      <c r="WI300" s="79" t="n"/>
      <c r="WJ300" s="79" t="n"/>
      <c r="WK300" s="79" t="n"/>
      <c r="WL300" s="79" t="n"/>
      <c r="WM300" s="79" t="n"/>
      <c r="WN300" s="79" t="n"/>
      <c r="WO300" s="79" t="n"/>
      <c r="WP300" s="79" t="n"/>
      <c r="WQ300" s="79" t="n"/>
      <c r="WR300" s="79" t="n"/>
      <c r="WS300" s="79" t="n"/>
      <c r="WT300" s="79" t="n"/>
      <c r="WU300" s="79" t="n"/>
      <c r="WV300" s="79" t="n"/>
      <c r="WW300" s="79" t="n"/>
      <c r="WX300" s="79" t="n"/>
      <c r="WY300" s="79" t="n"/>
      <c r="WZ300" s="79" t="n"/>
      <c r="XA300" s="79" t="n"/>
      <c r="XB300" s="79" t="n"/>
      <c r="XC300" s="79" t="n"/>
      <c r="XD300" s="79" t="n"/>
      <c r="XE300" s="79" t="n"/>
      <c r="XF300" s="79" t="n"/>
      <c r="XG300" s="79" t="n"/>
      <c r="XH300" s="79" t="n"/>
      <c r="XI300" s="79" t="n"/>
      <c r="XJ300" s="79" t="n"/>
      <c r="XK300" s="79" t="n"/>
      <c r="XL300" s="79" t="n"/>
      <c r="XM300" s="79" t="n"/>
      <c r="XN300" s="79" t="n"/>
      <c r="XO300" s="79" t="n"/>
      <c r="XP300" s="79" t="n"/>
      <c r="XQ300" s="79" t="n"/>
      <c r="XR300" s="79" t="n"/>
      <c r="XS300" s="79" t="n"/>
      <c r="XV300" s="78" t="n">
        <v>18</v>
      </c>
      <c r="XW300" s="79" t="n"/>
      <c r="XX300" s="79" t="n"/>
      <c r="XY300" s="79" t="n"/>
      <c r="XZ300" s="79" t="n"/>
      <c r="YA300" s="79" t="n"/>
      <c r="YB300" s="79" t="n"/>
      <c r="YC300" s="79" t="n"/>
      <c r="YD300" s="79" t="n"/>
      <c r="YE300" s="79" t="n"/>
      <c r="YF300" s="79" t="n"/>
      <c r="YG300" s="79" t="n"/>
      <c r="YH300" s="79" t="n"/>
      <c r="YI300" s="79" t="n"/>
      <c r="YJ300" s="79" t="n"/>
      <c r="YK300" s="79" t="n"/>
      <c r="YL300" s="79" t="n"/>
      <c r="YM300" s="79" t="n"/>
      <c r="YN300" s="79" t="n"/>
      <c r="YO300" s="79" t="n"/>
      <c r="YP300" s="79" t="n"/>
      <c r="YQ300" s="79" t="n"/>
      <c r="YR300" s="79" t="n"/>
      <c r="YS300" s="79" t="n"/>
      <c r="YT300" s="79" t="n"/>
      <c r="YU300" s="79" t="n"/>
      <c r="YV300" s="79" t="n"/>
      <c r="YW300" s="79" t="n"/>
      <c r="YX300" s="79" t="n"/>
      <c r="YY300" s="79" t="n"/>
      <c r="YZ300" s="79" t="n"/>
      <c r="ZA300" s="79" t="n"/>
      <c r="ZB300" s="79" t="n"/>
      <c r="ZC300" s="79" t="n"/>
      <c r="ZD300" s="79" t="n"/>
      <c r="ZE300" s="79" t="n"/>
      <c r="ZF300" s="79" t="n"/>
      <c r="ZG300" s="79" t="n"/>
      <c r="ZH300" s="79" t="n"/>
      <c r="ZI300" s="79" t="n"/>
      <c r="ZJ300" s="79" t="n"/>
      <c r="ZM300" s="78" t="n">
        <v>18</v>
      </c>
      <c r="ZN300" s="79" t="n"/>
      <c r="ZO300" s="79" t="n"/>
      <c r="ZP300" s="79" t="n"/>
      <c r="ZQ300" s="79" t="n"/>
      <c r="ZR300" s="79" t="n"/>
      <c r="ZS300" s="79" t="n"/>
      <c r="ZT300" s="79" t="n"/>
      <c r="ZU300" s="79" t="n"/>
      <c r="ZV300" s="79" t="n"/>
      <c r="ZW300" s="79" t="n"/>
      <c r="ZX300" s="79" t="n"/>
      <c r="ZY300" s="79" t="n"/>
      <c r="ZZ300" s="79" t="n"/>
      <c r="AAA300" s="79" t="n"/>
      <c r="AAB300" s="79" t="n"/>
      <c r="AAC300" s="79" t="n"/>
      <c r="AAD300" s="79" t="n"/>
      <c r="AAE300" s="79" t="n"/>
      <c r="AAF300" s="79" t="n"/>
      <c r="AAG300" s="79" t="n"/>
      <c r="AAH300" s="79" t="n"/>
      <c r="AAI300" s="79" t="n"/>
      <c r="AAJ300" s="79" t="n"/>
      <c r="AAK300" s="79" t="n"/>
      <c r="AAL300" s="79" t="n"/>
      <c r="AAM300" s="79" t="n"/>
      <c r="AAN300" s="79" t="n"/>
      <c r="AAO300" s="79" t="n"/>
      <c r="AAP300" s="79" t="n"/>
      <c r="AAQ300" s="79" t="n"/>
      <c r="AAR300" s="79" t="n"/>
      <c r="AAS300" s="79" t="n"/>
      <c r="AAT300" s="79" t="n"/>
      <c r="AAU300" s="79" t="n"/>
      <c r="AAV300" s="79" t="n"/>
      <c r="AAW300" s="79" t="n"/>
      <c r="AAX300" s="79" t="n"/>
      <c r="AAY300" s="79" t="n"/>
      <c r="AAZ300" s="79" t="n"/>
      <c r="ABA300" s="79" t="n"/>
      <c r="ABD300" s="78" t="n">
        <v>18</v>
      </c>
      <c r="ABE300" s="79" t="n"/>
      <c r="ABF300" s="79" t="n"/>
      <c r="ABG300" s="79" t="n"/>
      <c r="ABH300" s="79" t="n"/>
      <c r="ABI300" s="79" t="n"/>
      <c r="ABJ300" s="79" t="n"/>
      <c r="ABK300" s="79" t="n"/>
      <c r="ABL300" s="79" t="n"/>
      <c r="ABM300" s="79" t="n"/>
      <c r="ABN300" s="79" t="n"/>
      <c r="ABO300" s="79" t="n"/>
      <c r="ABP300" s="79" t="n"/>
      <c r="ABQ300" s="79" t="n"/>
      <c r="ABR300" s="79" t="n"/>
      <c r="ABS300" s="79" t="n"/>
      <c r="ABT300" s="79" t="n"/>
      <c r="ABU300" s="79" t="n"/>
      <c r="ABV300" s="79" t="n"/>
      <c r="ABW300" s="79" t="n"/>
      <c r="ABX300" s="79" t="n"/>
      <c r="ABY300" s="79" t="n"/>
      <c r="ABZ300" s="79" t="n"/>
      <c r="ACA300" s="79" t="n"/>
      <c r="ACB300" s="79" t="n"/>
      <c r="ACC300" s="79" t="n"/>
      <c r="ACD300" s="79" t="n"/>
      <c r="ACE300" s="79" t="n"/>
      <c r="ACF300" s="79" t="n"/>
      <c r="ACG300" s="79" t="n"/>
      <c r="ACH300" s="79" t="n"/>
      <c r="ACI300" s="79" t="n"/>
      <c r="ACJ300" s="79" t="n"/>
      <c r="ACK300" s="79" t="n"/>
      <c r="ACL300" s="79" t="n"/>
      <c r="ACM300" s="79" t="n"/>
      <c r="ACN300" s="79" t="n"/>
      <c r="ACO300" s="79" t="n"/>
      <c r="ACP300" s="79" t="n"/>
      <c r="ACQ300" s="79" t="n"/>
      <c r="ACR300" s="79" t="n"/>
      <c r="ACU300" s="78" t="n">
        <v>18</v>
      </c>
      <c r="ACV300" s="79" t="n"/>
      <c r="ACW300" s="79" t="n"/>
      <c r="ACX300" s="79" t="n"/>
      <c r="ACY300" s="79" t="n"/>
      <c r="ACZ300" s="79" t="n"/>
      <c r="ADA300" s="79" t="n"/>
      <c r="ADB300" s="79" t="n"/>
      <c r="ADC300" s="79" t="n"/>
      <c r="ADD300" s="79" t="n"/>
      <c r="ADE300" s="79" t="n"/>
      <c r="ADF300" s="79" t="n"/>
      <c r="ADG300" s="79" t="n"/>
      <c r="ADH300" s="79" t="n"/>
      <c r="ADI300" s="79" t="n"/>
      <c r="ADJ300" s="79" t="n"/>
      <c r="ADK300" s="79" t="n"/>
      <c r="ADL300" s="79" t="n"/>
      <c r="ADM300" s="79" t="n"/>
      <c r="ADN300" s="79" t="n"/>
      <c r="ADO300" s="79" t="n"/>
      <c r="ADP300" s="79" t="n"/>
      <c r="ADQ300" s="79" t="n"/>
      <c r="ADR300" s="79" t="n"/>
      <c r="ADS300" s="79" t="n"/>
      <c r="ADT300" s="79" t="n"/>
      <c r="ADU300" s="79" t="n"/>
      <c r="ADV300" s="79" t="n"/>
      <c r="ADW300" s="79" t="n"/>
      <c r="ADX300" s="79" t="n"/>
      <c r="ADY300" s="79" t="n"/>
      <c r="ADZ300" s="79" t="n"/>
      <c r="AEA300" s="79" t="n"/>
      <c r="AEB300" s="79" t="n"/>
      <c r="AEC300" s="79" t="n"/>
      <c r="AED300" s="79" t="n"/>
      <c r="AEE300" s="79" t="n"/>
      <c r="AEF300" s="79" t="n"/>
      <c r="AEG300" s="79" t="n"/>
      <c r="AEH300" s="79" t="n"/>
      <c r="AEI300" s="79" t="n"/>
      <c r="AEL300" s="78" t="n">
        <v>18</v>
      </c>
      <c r="AEM300" s="79" t="n"/>
      <c r="AEN300" s="79" t="n"/>
      <c r="AEO300" s="79" t="n"/>
      <c r="AEP300" s="79" t="n"/>
      <c r="AEQ300" s="79" t="n"/>
      <c r="AER300" s="79" t="n"/>
      <c r="AES300" s="79" t="n"/>
      <c r="AET300" s="79" t="n"/>
      <c r="AEU300" s="79" t="n"/>
      <c r="AEV300" s="79" t="n"/>
      <c r="AEW300" s="79" t="n"/>
      <c r="AEX300" s="79" t="n"/>
      <c r="AEY300" s="79" t="n"/>
      <c r="AEZ300" s="79" t="n"/>
      <c r="AFA300" s="79" t="n"/>
      <c r="AFB300" s="79" t="n"/>
      <c r="AFC300" s="79" t="n"/>
      <c r="AFD300" s="79" t="n"/>
      <c r="AFE300" s="79" t="n"/>
      <c r="AFF300" s="79" t="n"/>
      <c r="AFG300" s="79" t="n"/>
      <c r="AFH300" s="79" t="n"/>
      <c r="AFI300" s="79" t="n"/>
      <c r="AFJ300" s="79" t="n"/>
      <c r="AFK300" s="79" t="n"/>
      <c r="AFL300" s="79" t="n"/>
      <c r="AFM300" s="79" t="n"/>
      <c r="AFN300" s="79" t="n"/>
      <c r="AFO300" s="79" t="n"/>
      <c r="AFP300" s="79" t="n"/>
      <c r="AFQ300" s="79" t="n"/>
      <c r="AFR300" s="79" t="n"/>
      <c r="AFS300" s="79" t="n"/>
      <c r="AFT300" s="79" t="n"/>
      <c r="AFU300" s="79" t="n"/>
      <c r="AFV300" s="79" t="n"/>
      <c r="AFW300" s="79" t="n"/>
      <c r="AFX300" s="79" t="n"/>
      <c r="AFY300" s="79" t="n"/>
      <c r="AFZ300" s="79" t="n"/>
    </row>
    <row r="301">
      <c r="A301" s="78" t="n">
        <v>19</v>
      </c>
      <c r="B301" s="79" t="n"/>
      <c r="C301" s="79" t="n"/>
      <c r="D301" s="79" t="n"/>
      <c r="E301" s="79" t="n"/>
      <c r="F301" s="79" t="n"/>
      <c r="G301" s="79" t="n"/>
      <c r="H301" s="79" t="n"/>
      <c r="I301" s="79" t="n"/>
      <c r="J301" s="79" t="n"/>
      <c r="K301" s="79" t="n"/>
      <c r="L301" s="79" t="n"/>
      <c r="M301" s="79" t="n"/>
      <c r="N301" s="79" t="n"/>
      <c r="O301" s="79" t="n"/>
      <c r="P301" s="79" t="n"/>
      <c r="Q301" s="79" t="n"/>
      <c r="R301" s="79" t="n"/>
      <c r="S301" s="79" t="n"/>
      <c r="T301" s="79" t="n"/>
      <c r="U301" s="79" t="n"/>
      <c r="V301" s="79" t="n"/>
      <c r="W301" s="79" t="n"/>
      <c r="X301" s="79" t="n"/>
      <c r="Y301" s="79" t="n"/>
      <c r="Z301" s="79" t="n"/>
      <c r="AA301" s="79" t="n"/>
      <c r="AB301" s="79" t="n"/>
      <c r="AC301" s="79" t="n"/>
      <c r="AD301" s="79" t="n"/>
      <c r="AE301" s="79" t="n"/>
      <c r="AF301" s="79" t="n"/>
      <c r="AG301" s="79" t="n"/>
      <c r="AH301" s="79" t="n"/>
      <c r="AI301" s="79" t="n"/>
      <c r="AJ301" s="79" t="n"/>
      <c r="AK301" s="79" t="n"/>
      <c r="AL301" s="79" t="n"/>
      <c r="AM301" s="79" t="n"/>
      <c r="AN301" s="79" t="n"/>
      <c r="AO301" s="79" t="n"/>
      <c r="AR301" s="78" t="n">
        <v>19</v>
      </c>
      <c r="AS301" s="79" t="n"/>
      <c r="AT301" s="79" t="n"/>
      <c r="AU301" s="79" t="n"/>
      <c r="AV301" s="79" t="n"/>
      <c r="AW301" s="79" t="n"/>
      <c r="AX301" s="79" t="n"/>
      <c r="AY301" s="79" t="n"/>
      <c r="AZ301" s="79" t="n"/>
      <c r="BA301" s="79" t="n"/>
      <c r="BB301" s="79" t="n"/>
      <c r="BC301" s="79" t="n"/>
      <c r="BD301" s="79" t="n"/>
      <c r="BE301" s="79" t="n"/>
      <c r="BF301" s="79" t="n"/>
      <c r="BG301" s="79" t="n"/>
      <c r="BH301" s="79" t="n"/>
      <c r="BI301" s="79" t="n"/>
      <c r="BJ301" s="79" t="n"/>
      <c r="BK301" s="79" t="n"/>
      <c r="BL301" s="79" t="n"/>
      <c r="BM301" s="79" t="n"/>
      <c r="BN301" s="79" t="n"/>
      <c r="BO301" s="79" t="n"/>
      <c r="BP301" s="79" t="n"/>
      <c r="BQ301" s="79" t="n"/>
      <c r="BR301" s="79" t="n"/>
      <c r="BS301" s="79" t="n"/>
      <c r="BT301" s="79" t="n"/>
      <c r="BU301" s="79" t="n"/>
      <c r="BV301" s="79" t="n"/>
      <c r="BW301" s="79" t="n"/>
      <c r="BX301" s="79" t="n"/>
      <c r="BY301" s="79" t="n"/>
      <c r="BZ301" s="79" t="n"/>
      <c r="CA301" s="79" t="n"/>
      <c r="CB301" s="79" t="n"/>
      <c r="CC301" s="79" t="n"/>
      <c r="CD301" s="79" t="n"/>
      <c r="CE301" s="79" t="n"/>
      <c r="CF301" s="79" t="n"/>
      <c r="CI301" s="78" t="n">
        <v>19</v>
      </c>
      <c r="CJ301" s="79" t="n"/>
      <c r="CK301" s="79" t="n"/>
      <c r="CL301" s="79" t="n"/>
      <c r="CM301" s="79" t="n"/>
      <c r="CN301" s="79" t="n"/>
      <c r="CO301" s="79" t="n"/>
      <c r="CP301" s="79" t="n"/>
      <c r="CQ301" s="79" t="n"/>
      <c r="CR301" s="79" t="n"/>
      <c r="CS301" s="79" t="n"/>
      <c r="CT301" s="79" t="n"/>
      <c r="CU301" s="79" t="n"/>
      <c r="CV301" s="79" t="n"/>
      <c r="CW301" s="79" t="n"/>
      <c r="CX301" s="79" t="n"/>
      <c r="CY301" s="79" t="n"/>
      <c r="CZ301" s="79" t="n"/>
      <c r="DA301" s="79" t="n"/>
      <c r="DB301" s="79" t="n"/>
      <c r="DC301" s="79" t="n"/>
      <c r="DD301" s="79" t="n"/>
      <c r="DE301" s="79" t="n"/>
      <c r="DF301" s="79" t="n"/>
      <c r="DG301" s="79" t="n"/>
      <c r="DH301" s="79" t="n"/>
      <c r="DI301" s="79" t="n"/>
      <c r="DJ301" s="79" t="n"/>
      <c r="DK301" s="79" t="n"/>
      <c r="DL301" s="79" t="n"/>
      <c r="DM301" s="79" t="n"/>
      <c r="DN301" s="79" t="n"/>
      <c r="DO301" s="79" t="n"/>
      <c r="DP301" s="79" t="n"/>
      <c r="DQ301" s="79" t="n"/>
      <c r="DR301" s="79" t="n"/>
      <c r="DS301" s="79" t="n"/>
      <c r="DT301" s="79" t="n"/>
      <c r="DU301" s="79" t="n"/>
      <c r="DV301" s="79" t="n"/>
      <c r="DW301" s="79" t="n"/>
      <c r="DZ301" s="78" t="n">
        <v>19</v>
      </c>
      <c r="EA301" s="79" t="n"/>
      <c r="EB301" s="79" t="n"/>
      <c r="EC301" s="79" t="n"/>
      <c r="ED301" s="79" t="n"/>
      <c r="EE301" s="79" t="n"/>
      <c r="EF301" s="79" t="n"/>
      <c r="EG301" s="79" t="n"/>
      <c r="EH301" s="79" t="n"/>
      <c r="EI301" s="79" t="n"/>
      <c r="EJ301" s="79" t="n"/>
      <c r="EK301" s="79" t="n"/>
      <c r="EL301" s="79" t="n"/>
      <c r="EM301" s="79" t="n"/>
      <c r="EN301" s="79" t="n"/>
      <c r="EO301" s="79" t="n"/>
      <c r="EP301" s="79" t="n"/>
      <c r="EQ301" s="79" t="n"/>
      <c r="ER301" s="79" t="n"/>
      <c r="ES301" s="79" t="n"/>
      <c r="ET301" s="79" t="n"/>
      <c r="EU301" s="79" t="n"/>
      <c r="EV301" s="79" t="n"/>
      <c r="EW301" s="79" t="n"/>
      <c r="EX301" s="79" t="n"/>
      <c r="EY301" s="79" t="n"/>
      <c r="EZ301" s="79" t="n"/>
      <c r="FA301" s="79" t="n"/>
      <c r="FB301" s="79" t="n"/>
      <c r="FC301" s="79" t="n"/>
      <c r="FD301" s="79" t="n"/>
      <c r="FE301" s="79" t="n"/>
      <c r="FF301" s="79" t="n"/>
      <c r="FG301" s="79" t="n"/>
      <c r="FH301" s="79" t="n"/>
      <c r="FI301" s="79" t="n"/>
      <c r="FJ301" s="79" t="n"/>
      <c r="FK301" s="79" t="n"/>
      <c r="FL301" s="79" t="n"/>
      <c r="FM301" s="79" t="n"/>
      <c r="FN301" s="79" t="n"/>
      <c r="FQ301" s="78" t="n">
        <v>19</v>
      </c>
      <c r="FR301" s="79" t="n"/>
      <c r="FS301" s="79" t="n"/>
      <c r="FT301" s="79" t="n"/>
      <c r="FU301" s="79" t="n"/>
      <c r="FV301" s="79" t="n"/>
      <c r="FW301" s="79" t="n"/>
      <c r="FX301" s="79" t="n"/>
      <c r="FY301" s="79" t="n"/>
      <c r="FZ301" s="79" t="n"/>
      <c r="GA301" s="79" t="n"/>
      <c r="GB301" s="79" t="n"/>
      <c r="GC301" s="79" t="n"/>
      <c r="GD301" s="79" t="n"/>
      <c r="GE301" s="79" t="n"/>
      <c r="GF301" s="79" t="n"/>
      <c r="GG301" s="79" t="n"/>
      <c r="GH301" s="79" t="n"/>
      <c r="GI301" s="79" t="n"/>
      <c r="GJ301" s="79" t="n"/>
      <c r="GK301" s="79" t="n"/>
      <c r="GL301" s="79" t="n"/>
      <c r="GM301" s="79" t="n"/>
      <c r="GN301" s="79" t="n"/>
      <c r="GO301" s="79" t="n"/>
      <c r="GP301" s="79" t="n"/>
      <c r="GQ301" s="79" t="n"/>
      <c r="GR301" s="79" t="n"/>
      <c r="GS301" s="79" t="n"/>
      <c r="GT301" s="79" t="n"/>
      <c r="GU301" s="79" t="n"/>
      <c r="GV301" s="79" t="n"/>
      <c r="GW301" s="79" t="n"/>
      <c r="GX301" s="79" t="n"/>
      <c r="GY301" s="79" t="n"/>
      <c r="GZ301" s="79" t="n"/>
      <c r="HA301" s="79" t="n"/>
      <c r="HB301" s="79" t="n"/>
      <c r="HC301" s="79" t="n"/>
      <c r="HD301" s="79" t="n"/>
      <c r="HE301" s="79" t="n"/>
      <c r="HH301" s="78" t="n">
        <v>19</v>
      </c>
      <c r="HI301" s="79" t="n"/>
      <c r="HJ301" s="79" t="n"/>
      <c r="HK301" s="79" t="n"/>
      <c r="HL301" s="79" t="n"/>
      <c r="HM301" s="79" t="n"/>
      <c r="HN301" s="79" t="n"/>
      <c r="HO301" s="79" t="n"/>
      <c r="HP301" s="79" t="n"/>
      <c r="HQ301" s="79" t="n"/>
      <c r="HR301" s="79" t="n"/>
      <c r="HS301" s="79" t="n"/>
      <c r="HT301" s="79" t="n"/>
      <c r="HU301" s="79" t="n"/>
      <c r="HV301" s="79" t="n"/>
      <c r="HW301" s="79" t="n"/>
      <c r="HX301" s="79" t="n"/>
      <c r="HY301" s="79" t="n"/>
      <c r="HZ301" s="79" t="n"/>
      <c r="IA301" s="79" t="n"/>
      <c r="IB301" s="79" t="n"/>
      <c r="IC301" s="79" t="n"/>
      <c r="ID301" s="79" t="n"/>
      <c r="IE301" s="79" t="n"/>
      <c r="IF301" s="79" t="n"/>
      <c r="IG301" s="79" t="n"/>
      <c r="IH301" s="79" t="n"/>
      <c r="II301" s="79" t="n"/>
      <c r="IJ301" s="79" t="n"/>
      <c r="IK301" s="79" t="n"/>
      <c r="IL301" s="79" t="n"/>
      <c r="IM301" s="79" t="n"/>
      <c r="IN301" s="79" t="n"/>
      <c r="IO301" s="79" t="n"/>
      <c r="IP301" s="79" t="n"/>
      <c r="IQ301" s="79" t="n"/>
      <c r="IR301" s="79" t="n"/>
      <c r="IS301" s="79" t="n"/>
      <c r="IT301" s="79" t="n"/>
      <c r="IU301" s="79" t="n"/>
      <c r="IV301" s="79" t="n"/>
      <c r="IY301" s="78" t="n">
        <v>19</v>
      </c>
      <c r="IZ301" s="79" t="n"/>
      <c r="JA301" s="79" t="n"/>
      <c r="JB301" s="79" t="n"/>
      <c r="JC301" s="79" t="n"/>
      <c r="JD301" s="79" t="n"/>
      <c r="JE301" s="79" t="n"/>
      <c r="JF301" s="79" t="n"/>
      <c r="JG301" s="79" t="n"/>
      <c r="JH301" s="79" t="n"/>
      <c r="JI301" s="79" t="n"/>
      <c r="JJ301" s="79" t="n"/>
      <c r="JK301" s="79" t="n"/>
      <c r="JL301" s="79" t="n"/>
      <c r="JM301" s="79" t="n"/>
      <c r="JN301" s="79" t="n"/>
      <c r="JO301" s="79" t="n"/>
      <c r="JP301" s="79" t="n"/>
      <c r="JQ301" s="79" t="n"/>
      <c r="JR301" s="79" t="n"/>
      <c r="JS301" s="79" t="n"/>
      <c r="JT301" s="79" t="n"/>
      <c r="JU301" s="79" t="n"/>
      <c r="JV301" s="79" t="n"/>
      <c r="JW301" s="79" t="n"/>
      <c r="JX301" s="79" t="n"/>
      <c r="JY301" s="79" t="n"/>
      <c r="JZ301" s="79" t="n"/>
      <c r="KA301" s="79" t="n"/>
      <c r="KB301" s="79" t="n"/>
      <c r="KC301" s="79" t="n"/>
      <c r="KD301" s="79" t="n"/>
      <c r="KE301" s="79" t="n"/>
      <c r="KF301" s="79" t="n"/>
      <c r="KG301" s="79" t="n"/>
      <c r="KH301" s="79" t="n"/>
      <c r="KI301" s="79" t="n"/>
      <c r="KJ301" s="79" t="n"/>
      <c r="KK301" s="79" t="n"/>
      <c r="KL301" s="79" t="n"/>
      <c r="KM301" s="79" t="n"/>
      <c r="KP301" s="78" t="n">
        <v>19</v>
      </c>
      <c r="KQ301" s="79" t="n"/>
      <c r="KR301" s="79" t="n"/>
      <c r="KS301" s="79" t="n"/>
      <c r="KT301" s="79" t="n"/>
      <c r="KU301" s="79" t="n"/>
      <c r="KV301" s="79" t="n"/>
      <c r="KW301" s="79" t="n"/>
      <c r="KX301" s="79" t="n"/>
      <c r="KY301" s="79" t="n"/>
      <c r="KZ301" s="79" t="n"/>
      <c r="LA301" s="79" t="n"/>
      <c r="LB301" s="79" t="n"/>
      <c r="LC301" s="79" t="n"/>
      <c r="LD301" s="79" t="n"/>
      <c r="LE301" s="79" t="n"/>
      <c r="LF301" s="79" t="n"/>
      <c r="LG301" s="79" t="n"/>
      <c r="LH301" s="79" t="n"/>
      <c r="LI301" s="79" t="n"/>
      <c r="LJ301" s="79" t="n"/>
      <c r="LK301" s="79" t="n"/>
      <c r="LL301" s="79" t="n"/>
      <c r="LM301" s="79" t="n"/>
      <c r="LN301" s="79" t="n"/>
      <c r="LO301" s="79" t="n"/>
      <c r="LP301" s="79" t="n"/>
      <c r="LQ301" s="79" t="n"/>
      <c r="LR301" s="79" t="n"/>
      <c r="LS301" s="79" t="n"/>
      <c r="LT301" s="79" t="n"/>
      <c r="LU301" s="79" t="n"/>
      <c r="LV301" s="79" t="n"/>
      <c r="LW301" s="79" t="n"/>
      <c r="LX301" s="79" t="n"/>
      <c r="LY301" s="79" t="n"/>
      <c r="LZ301" s="79" t="n"/>
      <c r="MA301" s="79" t="n"/>
      <c r="MB301" s="79" t="n"/>
      <c r="MC301" s="79" t="n"/>
      <c r="MD301" s="79" t="n"/>
      <c r="MG301" s="78" t="n">
        <v>19</v>
      </c>
      <c r="MH301" s="79" t="n"/>
      <c r="MI301" s="79" t="n"/>
      <c r="MJ301" s="79" t="n"/>
      <c r="MK301" s="79" t="n"/>
      <c r="ML301" s="79" t="n"/>
      <c r="MM301" s="79" t="n"/>
      <c r="MN301" s="79" t="n"/>
      <c r="MO301" s="79" t="n"/>
      <c r="MP301" s="79" t="n"/>
      <c r="MQ301" s="79" t="n"/>
      <c r="MR301" s="79" t="n"/>
      <c r="MS301" s="79" t="n"/>
      <c r="MT301" s="79" t="n"/>
      <c r="MU301" s="79" t="n"/>
      <c r="MV301" s="79" t="n"/>
      <c r="MW301" s="79" t="n"/>
      <c r="MX301" s="79" t="n"/>
      <c r="MY301" s="79" t="n"/>
      <c r="MZ301" s="79" t="n"/>
      <c r="NA301" s="79" t="n"/>
      <c r="NB301" s="79" t="n"/>
      <c r="NC301" s="79" t="n"/>
      <c r="ND301" s="79" t="n"/>
      <c r="NE301" s="79" t="n"/>
      <c r="NF301" s="79" t="n"/>
      <c r="NG301" s="79" t="n"/>
      <c r="NH301" s="79" t="n"/>
      <c r="NI301" s="79" t="n"/>
      <c r="NJ301" s="79" t="n"/>
      <c r="NK301" s="79" t="n"/>
      <c r="NL301" s="79" t="n"/>
      <c r="NM301" s="79" t="n"/>
      <c r="NN301" s="79" t="n"/>
      <c r="NO301" s="79" t="n"/>
      <c r="NP301" s="79" t="n"/>
      <c r="NQ301" s="79" t="n"/>
      <c r="NR301" s="79" t="n"/>
      <c r="NS301" s="79" t="n"/>
      <c r="NT301" s="79" t="n"/>
      <c r="NU301" s="79" t="n"/>
      <c r="NX301" s="78" t="n">
        <v>19</v>
      </c>
      <c r="NY301" s="79" t="n"/>
      <c r="NZ301" s="79" t="n"/>
      <c r="OA301" s="79" t="n"/>
      <c r="OB301" s="79" t="n"/>
      <c r="OC301" s="79" t="n"/>
      <c r="OD301" s="79" t="n"/>
      <c r="OE301" s="79" t="n"/>
      <c r="OF301" s="79" t="n"/>
      <c r="OG301" s="79" t="n"/>
      <c r="OH301" s="79" t="n"/>
      <c r="OI301" s="79" t="n"/>
      <c r="OJ301" s="79" t="n"/>
      <c r="OK301" s="79" t="n"/>
      <c r="OL301" s="79" t="n"/>
      <c r="OM301" s="79" t="n"/>
      <c r="ON301" s="79" t="n"/>
      <c r="OO301" s="79" t="n"/>
      <c r="OP301" s="79" t="n"/>
      <c r="OQ301" s="79" t="n"/>
      <c r="OR301" s="79" t="n"/>
      <c r="OS301" s="79" t="n"/>
      <c r="OT301" s="79" t="n"/>
      <c r="OU301" s="79" t="n"/>
      <c r="OV301" s="79" t="n"/>
      <c r="OW301" s="79" t="n"/>
      <c r="OX301" s="79" t="n"/>
      <c r="OY301" s="79" t="n"/>
      <c r="OZ301" s="79" t="n"/>
      <c r="PA301" s="79" t="n"/>
      <c r="PB301" s="79" t="n"/>
      <c r="PC301" s="79" t="n"/>
      <c r="PD301" s="79" t="n"/>
      <c r="PE301" s="79" t="n"/>
      <c r="PF301" s="79" t="n"/>
      <c r="PG301" s="79" t="n"/>
      <c r="PH301" s="79" t="n"/>
      <c r="PI301" s="79" t="n"/>
      <c r="PJ301" s="79" t="n"/>
      <c r="PK301" s="79" t="n"/>
      <c r="PL301" s="79" t="n"/>
      <c r="PO301" s="78" t="n">
        <v>19</v>
      </c>
      <c r="PP301" s="79" t="n"/>
      <c r="PQ301" s="79" t="n"/>
      <c r="PR301" s="79" t="n"/>
      <c r="PS301" s="79" t="n"/>
      <c r="PT301" s="79" t="n"/>
      <c r="PU301" s="79" t="n"/>
      <c r="PV301" s="79" t="n"/>
      <c r="PW301" s="79" t="n"/>
      <c r="PX301" s="79" t="n"/>
      <c r="PY301" s="79" t="n"/>
      <c r="PZ301" s="79" t="n"/>
      <c r="QA301" s="79" t="n"/>
      <c r="QB301" s="79" t="n"/>
      <c r="QC301" s="79" t="n"/>
      <c r="QD301" s="79" t="n"/>
      <c r="QE301" s="79" t="n"/>
      <c r="QF301" s="79" t="n"/>
      <c r="QG301" s="79" t="n"/>
      <c r="QH301" s="79" t="n"/>
      <c r="QI301" s="79" t="n"/>
      <c r="QJ301" s="79" t="n"/>
      <c r="QK301" s="79" t="n"/>
      <c r="QL301" s="79" t="n"/>
      <c r="QM301" s="79" t="n"/>
      <c r="QN301" s="79" t="n"/>
      <c r="QO301" s="79" t="n"/>
      <c r="QP301" s="79" t="n"/>
      <c r="QQ301" s="79" t="n"/>
      <c r="QR301" s="79" t="n"/>
      <c r="QS301" s="79" t="n"/>
      <c r="QT301" s="79" t="n"/>
      <c r="QU301" s="79" t="n"/>
      <c r="QV301" s="79" t="n"/>
      <c r="QW301" s="79" t="n"/>
      <c r="QX301" s="79" t="n"/>
      <c r="QY301" s="79" t="n"/>
      <c r="QZ301" s="79" t="n"/>
      <c r="RA301" s="79" t="n"/>
      <c r="RB301" s="79" t="n"/>
      <c r="RC301" s="79" t="n"/>
      <c r="RF301" s="78" t="n">
        <v>19</v>
      </c>
      <c r="RG301" s="79" t="n"/>
      <c r="RH301" s="79" t="n"/>
      <c r="RI301" s="79" t="n"/>
      <c r="RJ301" s="79" t="n"/>
      <c r="RK301" s="79" t="n"/>
      <c r="RL301" s="79" t="n"/>
      <c r="RM301" s="79" t="n"/>
      <c r="RN301" s="79" t="n"/>
      <c r="RO301" s="79" t="n"/>
      <c r="RP301" s="79" t="n"/>
      <c r="RQ301" s="79" t="n"/>
      <c r="RR301" s="79" t="n"/>
      <c r="RS301" s="79" t="n"/>
      <c r="RT301" s="79" t="n"/>
      <c r="RU301" s="79" t="n"/>
      <c r="RV301" s="79" t="n"/>
      <c r="RW301" s="79" t="n"/>
      <c r="RX301" s="79" t="n"/>
      <c r="RY301" s="79" t="n"/>
      <c r="RZ301" s="79" t="n"/>
      <c r="SA301" s="79" t="n"/>
      <c r="SB301" s="79" t="n"/>
      <c r="SC301" s="79" t="n"/>
      <c r="SD301" s="79" t="n"/>
      <c r="SE301" s="79" t="n"/>
      <c r="SF301" s="79" t="n"/>
      <c r="SG301" s="79" t="n"/>
      <c r="SH301" s="79" t="n"/>
      <c r="SI301" s="79" t="n"/>
      <c r="SJ301" s="79" t="n"/>
      <c r="SK301" s="79" t="n"/>
      <c r="SL301" s="79" t="n"/>
      <c r="SM301" s="79" t="n"/>
      <c r="SN301" s="79" t="n"/>
      <c r="SO301" s="79" t="n"/>
      <c r="SP301" s="79" t="n"/>
      <c r="SQ301" s="79" t="n"/>
      <c r="SR301" s="79" t="n"/>
      <c r="SS301" s="79" t="n"/>
      <c r="ST301" s="79" t="n"/>
      <c r="SW301" s="78" t="n">
        <v>19</v>
      </c>
      <c r="SX301" s="79" t="n"/>
      <c r="SY301" s="79" t="n"/>
      <c r="SZ301" s="79" t="n"/>
      <c r="TA301" s="79" t="n"/>
      <c r="TB301" s="79" t="n"/>
      <c r="TC301" s="79" t="n"/>
      <c r="TD301" s="79" t="n"/>
      <c r="TE301" s="79" t="n"/>
      <c r="TF301" s="79" t="n"/>
      <c r="TG301" s="79" t="n"/>
      <c r="TH301" s="79" t="n"/>
      <c r="TI301" s="79" t="n"/>
      <c r="TJ301" s="79" t="n"/>
      <c r="TK301" s="79" t="n"/>
      <c r="TL301" s="79" t="n"/>
      <c r="TM301" s="79" t="n"/>
      <c r="TN301" s="79" t="n"/>
      <c r="TO301" s="79" t="n"/>
      <c r="TP301" s="79" t="n"/>
      <c r="TQ301" s="79" t="n"/>
      <c r="TR301" s="79" t="n"/>
      <c r="TS301" s="79" t="n"/>
      <c r="TT301" s="79" t="n"/>
      <c r="TU301" s="79" t="n"/>
      <c r="TV301" s="79" t="n"/>
      <c r="TW301" s="79" t="n"/>
      <c r="TX301" s="79" t="n"/>
      <c r="TY301" s="79" t="n"/>
      <c r="TZ301" s="79" t="n"/>
      <c r="UA301" s="79" t="n"/>
      <c r="UB301" s="79" t="n"/>
      <c r="UC301" s="79" t="n"/>
      <c r="UD301" s="79" t="n"/>
      <c r="UE301" s="79" t="n"/>
      <c r="UF301" s="79" t="n"/>
      <c r="UG301" s="79" t="n"/>
      <c r="UH301" s="79" t="n"/>
      <c r="UI301" s="79" t="n"/>
      <c r="UJ301" s="79" t="n"/>
      <c r="UK301" s="79" t="n"/>
      <c r="UN301" s="78" t="n">
        <v>19</v>
      </c>
      <c r="UO301" s="79" t="n"/>
      <c r="UP301" s="79" t="n"/>
      <c r="UQ301" s="79" t="n"/>
      <c r="UR301" s="79" t="n"/>
      <c r="US301" s="79" t="n"/>
      <c r="UT301" s="79" t="n"/>
      <c r="UU301" s="79" t="n"/>
      <c r="UV301" s="79" t="n"/>
      <c r="UW301" s="79" t="n"/>
      <c r="UX301" s="79" t="n"/>
      <c r="UY301" s="79" t="n"/>
      <c r="UZ301" s="79" t="n"/>
      <c r="VA301" s="79" t="n"/>
      <c r="VB301" s="79" t="n"/>
      <c r="VC301" s="79" t="n"/>
      <c r="VD301" s="79" t="n"/>
      <c r="VE301" s="79" t="n"/>
      <c r="VF301" s="79" t="n"/>
      <c r="VG301" s="79" t="n"/>
      <c r="VH301" s="79" t="n"/>
      <c r="VI301" s="79" t="n"/>
      <c r="VJ301" s="79" t="n"/>
      <c r="VK301" s="79" t="n"/>
      <c r="VL301" s="79" t="n"/>
      <c r="VM301" s="79" t="n"/>
      <c r="VN301" s="79" t="n"/>
      <c r="VO301" s="79" t="n"/>
      <c r="VP301" s="79" t="n"/>
      <c r="VQ301" s="79" t="n"/>
      <c r="VR301" s="79" t="n"/>
      <c r="VS301" s="79" t="n"/>
      <c r="VT301" s="79" t="n"/>
      <c r="VU301" s="79" t="n"/>
      <c r="VV301" s="79" t="n"/>
      <c r="VW301" s="79" t="n"/>
      <c r="VX301" s="79" t="n"/>
      <c r="VY301" s="79" t="n"/>
      <c r="VZ301" s="79" t="n"/>
      <c r="WA301" s="79" t="n"/>
      <c r="WB301" s="79" t="n"/>
      <c r="WE301" s="78" t="n">
        <v>19</v>
      </c>
      <c r="WF301" s="79" t="n"/>
      <c r="WG301" s="79" t="n"/>
      <c r="WH301" s="79" t="n"/>
      <c r="WI301" s="79" t="n"/>
      <c r="WJ301" s="79" t="n"/>
      <c r="WK301" s="79" t="n"/>
      <c r="WL301" s="79" t="n"/>
      <c r="WM301" s="79" t="n"/>
      <c r="WN301" s="79" t="n"/>
      <c r="WO301" s="79" t="n"/>
      <c r="WP301" s="79" t="n"/>
      <c r="WQ301" s="79" t="n"/>
      <c r="WR301" s="79" t="n"/>
      <c r="WS301" s="79" t="n"/>
      <c r="WT301" s="79" t="n"/>
      <c r="WU301" s="79" t="n"/>
      <c r="WV301" s="79" t="n"/>
      <c r="WW301" s="79" t="n"/>
      <c r="WX301" s="79" t="n"/>
      <c r="WY301" s="79" t="n"/>
      <c r="WZ301" s="79" t="n"/>
      <c r="XA301" s="79" t="n"/>
      <c r="XB301" s="79" t="n"/>
      <c r="XC301" s="79" t="n"/>
      <c r="XD301" s="79" t="n"/>
      <c r="XE301" s="79" t="n"/>
      <c r="XF301" s="79" t="n"/>
      <c r="XG301" s="79" t="n"/>
      <c r="XH301" s="79" t="n"/>
      <c r="XI301" s="79" t="n"/>
      <c r="XJ301" s="79" t="n"/>
      <c r="XK301" s="79" t="n"/>
      <c r="XL301" s="79" t="n"/>
      <c r="XM301" s="79" t="n"/>
      <c r="XN301" s="79" t="n"/>
      <c r="XO301" s="79" t="n"/>
      <c r="XP301" s="79" t="n"/>
      <c r="XQ301" s="79" t="n"/>
      <c r="XR301" s="79" t="n"/>
      <c r="XS301" s="79" t="n"/>
      <c r="XV301" s="78" t="n">
        <v>19</v>
      </c>
      <c r="XW301" s="79" t="n"/>
      <c r="XX301" s="79" t="n"/>
      <c r="XY301" s="79" t="n"/>
      <c r="XZ301" s="79" t="n"/>
      <c r="YA301" s="79" t="n"/>
      <c r="YB301" s="79" t="n"/>
      <c r="YC301" s="79" t="n"/>
      <c r="YD301" s="79" t="n"/>
      <c r="YE301" s="79" t="n"/>
      <c r="YF301" s="79" t="n"/>
      <c r="YG301" s="79" t="n"/>
      <c r="YH301" s="79" t="n"/>
      <c r="YI301" s="79" t="n"/>
      <c r="YJ301" s="79" t="n"/>
      <c r="YK301" s="79" t="n"/>
      <c r="YL301" s="79" t="n"/>
      <c r="YM301" s="79" t="n"/>
      <c r="YN301" s="79" t="n"/>
      <c r="YO301" s="79" t="n"/>
      <c r="YP301" s="79" t="n"/>
      <c r="YQ301" s="79" t="n"/>
      <c r="YR301" s="79" t="n"/>
      <c r="YS301" s="79" t="n"/>
      <c r="YT301" s="79" t="n"/>
      <c r="YU301" s="79" t="n"/>
      <c r="YV301" s="79" t="n"/>
      <c r="YW301" s="79" t="n"/>
      <c r="YX301" s="79" t="n"/>
      <c r="YY301" s="79" t="n"/>
      <c r="YZ301" s="79" t="n"/>
      <c r="ZA301" s="79" t="n"/>
      <c r="ZB301" s="79" t="n"/>
      <c r="ZC301" s="79" t="n"/>
      <c r="ZD301" s="79" t="n"/>
      <c r="ZE301" s="79" t="n"/>
      <c r="ZF301" s="79" t="n"/>
      <c r="ZG301" s="79" t="n"/>
      <c r="ZH301" s="79" t="n"/>
      <c r="ZI301" s="79" t="n"/>
      <c r="ZJ301" s="79" t="n"/>
      <c r="ZM301" s="78" t="n">
        <v>19</v>
      </c>
      <c r="ZN301" s="79" t="n"/>
      <c r="ZO301" s="79" t="n"/>
      <c r="ZP301" s="79" t="n"/>
      <c r="ZQ301" s="79" t="n"/>
      <c r="ZR301" s="79" t="n"/>
      <c r="ZS301" s="79" t="n"/>
      <c r="ZT301" s="79" t="n"/>
      <c r="ZU301" s="79" t="n"/>
      <c r="ZV301" s="79" t="n"/>
      <c r="ZW301" s="79" t="n"/>
      <c r="ZX301" s="79" t="n"/>
      <c r="ZY301" s="79" t="n"/>
      <c r="ZZ301" s="79" t="n"/>
      <c r="AAA301" s="79" t="n"/>
      <c r="AAB301" s="79" t="n"/>
      <c r="AAC301" s="79" t="n"/>
      <c r="AAD301" s="79" t="n"/>
      <c r="AAE301" s="79" t="n"/>
      <c r="AAF301" s="79" t="n"/>
      <c r="AAG301" s="79" t="n"/>
      <c r="AAH301" s="79" t="n"/>
      <c r="AAI301" s="79" t="n"/>
      <c r="AAJ301" s="79" t="n"/>
      <c r="AAK301" s="79" t="n"/>
      <c r="AAL301" s="79" t="n"/>
      <c r="AAM301" s="79" t="n"/>
      <c r="AAN301" s="79" t="n"/>
      <c r="AAO301" s="79" t="n"/>
      <c r="AAP301" s="79" t="n"/>
      <c r="AAQ301" s="79" t="n"/>
      <c r="AAR301" s="79" t="n"/>
      <c r="AAS301" s="79" t="n"/>
      <c r="AAT301" s="79" t="n"/>
      <c r="AAU301" s="79" t="n"/>
      <c r="AAV301" s="79" t="n"/>
      <c r="AAW301" s="79" t="n"/>
      <c r="AAX301" s="79" t="n"/>
      <c r="AAY301" s="79" t="n"/>
      <c r="AAZ301" s="79" t="n"/>
      <c r="ABA301" s="79" t="n"/>
      <c r="ABD301" s="78" t="n">
        <v>19</v>
      </c>
      <c r="ABE301" s="79" t="n"/>
      <c r="ABF301" s="79" t="n"/>
      <c r="ABG301" s="79" t="n"/>
      <c r="ABH301" s="79" t="n"/>
      <c r="ABI301" s="79" t="n"/>
      <c r="ABJ301" s="79" t="n"/>
      <c r="ABK301" s="79" t="n"/>
      <c r="ABL301" s="79" t="n"/>
      <c r="ABM301" s="79" t="n"/>
      <c r="ABN301" s="79" t="n"/>
      <c r="ABO301" s="79" t="n"/>
      <c r="ABP301" s="79" t="n"/>
      <c r="ABQ301" s="79" t="n"/>
      <c r="ABR301" s="79" t="n"/>
      <c r="ABS301" s="79" t="n"/>
      <c r="ABT301" s="79" t="n"/>
      <c r="ABU301" s="79" t="n"/>
      <c r="ABV301" s="79" t="n"/>
      <c r="ABW301" s="79" t="n"/>
      <c r="ABX301" s="79" t="n"/>
      <c r="ABY301" s="79" t="n"/>
      <c r="ABZ301" s="79" t="n"/>
      <c r="ACA301" s="79" t="n"/>
      <c r="ACB301" s="79" t="n"/>
      <c r="ACC301" s="79" t="n"/>
      <c r="ACD301" s="79" t="n"/>
      <c r="ACE301" s="79" t="n"/>
      <c r="ACF301" s="79" t="n"/>
      <c r="ACG301" s="79" t="n"/>
      <c r="ACH301" s="79" t="n"/>
      <c r="ACI301" s="79" t="n"/>
      <c r="ACJ301" s="79" t="n"/>
      <c r="ACK301" s="79" t="n"/>
      <c r="ACL301" s="79" t="n"/>
      <c r="ACM301" s="79" t="n"/>
      <c r="ACN301" s="79" t="n"/>
      <c r="ACO301" s="79" t="n"/>
      <c r="ACP301" s="79" t="n"/>
      <c r="ACQ301" s="79" t="n"/>
      <c r="ACR301" s="79" t="n"/>
      <c r="ACU301" s="78" t="n">
        <v>19</v>
      </c>
      <c r="ACV301" s="79" t="n"/>
      <c r="ACW301" s="79" t="n"/>
      <c r="ACX301" s="79" t="n"/>
      <c r="ACY301" s="79" t="n"/>
      <c r="ACZ301" s="79" t="n"/>
      <c r="ADA301" s="79" t="n"/>
      <c r="ADB301" s="79" t="n"/>
      <c r="ADC301" s="79" t="n"/>
      <c r="ADD301" s="79" t="n"/>
      <c r="ADE301" s="79" t="n"/>
      <c r="ADF301" s="79" t="n"/>
      <c r="ADG301" s="79" t="n"/>
      <c r="ADH301" s="79" t="n"/>
      <c r="ADI301" s="79" t="n"/>
      <c r="ADJ301" s="79" t="n"/>
      <c r="ADK301" s="79" t="n"/>
      <c r="ADL301" s="79" t="n"/>
      <c r="ADM301" s="79" t="n"/>
      <c r="ADN301" s="79" t="n"/>
      <c r="ADO301" s="79" t="n"/>
      <c r="ADP301" s="79" t="n"/>
      <c r="ADQ301" s="79" t="n"/>
      <c r="ADR301" s="79" t="n"/>
      <c r="ADS301" s="79" t="n"/>
      <c r="ADT301" s="79" t="n"/>
      <c r="ADU301" s="79" t="n"/>
      <c r="ADV301" s="79" t="n"/>
      <c r="ADW301" s="79" t="n"/>
      <c r="ADX301" s="79" t="n"/>
      <c r="ADY301" s="79" t="n"/>
      <c r="ADZ301" s="79" t="n"/>
      <c r="AEA301" s="79" t="n"/>
      <c r="AEB301" s="79" t="n"/>
      <c r="AEC301" s="79" t="n"/>
      <c r="AED301" s="79" t="n"/>
      <c r="AEE301" s="79" t="n"/>
      <c r="AEF301" s="79" t="n"/>
      <c r="AEG301" s="79" t="n"/>
      <c r="AEH301" s="79" t="n"/>
      <c r="AEI301" s="79" t="n"/>
      <c r="AEL301" s="78" t="n">
        <v>19</v>
      </c>
      <c r="AEM301" s="79" t="n"/>
      <c r="AEN301" s="79" t="n"/>
      <c r="AEO301" s="79" t="n"/>
      <c r="AEP301" s="79" t="n"/>
      <c r="AEQ301" s="79" t="n"/>
      <c r="AER301" s="79" t="n"/>
      <c r="AES301" s="79" t="n"/>
      <c r="AET301" s="79" t="n"/>
      <c r="AEU301" s="79" t="n"/>
      <c r="AEV301" s="79" t="n"/>
      <c r="AEW301" s="79" t="n"/>
      <c r="AEX301" s="79" t="n"/>
      <c r="AEY301" s="79" t="n"/>
      <c r="AEZ301" s="79" t="n"/>
      <c r="AFA301" s="79" t="n"/>
      <c r="AFB301" s="79" t="n"/>
      <c r="AFC301" s="79" t="n"/>
      <c r="AFD301" s="79" t="n"/>
      <c r="AFE301" s="79" t="n"/>
      <c r="AFF301" s="79" t="n"/>
      <c r="AFG301" s="79" t="n"/>
      <c r="AFH301" s="79" t="n"/>
      <c r="AFI301" s="79" t="n"/>
      <c r="AFJ301" s="79" t="n"/>
      <c r="AFK301" s="79" t="n"/>
      <c r="AFL301" s="79" t="n"/>
      <c r="AFM301" s="79" t="n"/>
      <c r="AFN301" s="79" t="n"/>
      <c r="AFO301" s="79" t="n"/>
      <c r="AFP301" s="79" t="n"/>
      <c r="AFQ301" s="79" t="n"/>
      <c r="AFR301" s="79" t="n"/>
      <c r="AFS301" s="79" t="n"/>
      <c r="AFT301" s="79" t="n"/>
      <c r="AFU301" s="79" t="n"/>
      <c r="AFV301" s="79" t="n"/>
      <c r="AFW301" s="79" t="n"/>
      <c r="AFX301" s="79" t="n"/>
      <c r="AFY301" s="79" t="n"/>
      <c r="AFZ301" s="79" t="n"/>
    </row>
    <row r="302">
      <c r="A302" s="78" t="n">
        <v>20</v>
      </c>
      <c r="B302" s="79" t="n"/>
      <c r="C302" s="79" t="n"/>
      <c r="D302" s="79" t="n"/>
      <c r="E302" s="79" t="n"/>
      <c r="F302" s="79" t="n"/>
      <c r="G302" s="79" t="n"/>
      <c r="H302" s="79" t="n"/>
      <c r="I302" s="79" t="n"/>
      <c r="J302" s="79" t="n"/>
      <c r="K302" s="79" t="n"/>
      <c r="L302" s="79" t="n"/>
      <c r="M302" s="79" t="n"/>
      <c r="N302" s="79" t="n"/>
      <c r="O302" s="79" t="n"/>
      <c r="P302" s="79" t="n"/>
      <c r="Q302" s="79" t="n"/>
      <c r="R302" s="79" t="n"/>
      <c r="S302" s="79" t="n"/>
      <c r="T302" s="79" t="n"/>
      <c r="U302" s="79" t="n"/>
      <c r="V302" s="79" t="n"/>
      <c r="W302" s="79" t="n"/>
      <c r="X302" s="79" t="n"/>
      <c r="Y302" s="79" t="n"/>
      <c r="Z302" s="79" t="n"/>
      <c r="AA302" s="79" t="n"/>
      <c r="AB302" s="79" t="n"/>
      <c r="AC302" s="79" t="n"/>
      <c r="AD302" s="79" t="n"/>
      <c r="AE302" s="79" t="n"/>
      <c r="AF302" s="79" t="n"/>
      <c r="AG302" s="79" t="n"/>
      <c r="AH302" s="79" t="n"/>
      <c r="AI302" s="79" t="n"/>
      <c r="AJ302" s="79" t="n"/>
      <c r="AK302" s="79" t="n"/>
      <c r="AL302" s="79" t="n"/>
      <c r="AM302" s="79" t="n"/>
      <c r="AN302" s="79" t="n"/>
      <c r="AO302" s="79" t="n"/>
      <c r="AR302" s="78" t="n">
        <v>20</v>
      </c>
      <c r="AS302" s="79" t="n"/>
      <c r="AT302" s="79" t="n"/>
      <c r="AU302" s="79" t="n"/>
      <c r="AV302" s="79" t="n"/>
      <c r="AW302" s="79" t="n"/>
      <c r="AX302" s="79" t="n"/>
      <c r="AY302" s="79" t="n"/>
      <c r="AZ302" s="79" t="n"/>
      <c r="BA302" s="79" t="n"/>
      <c r="BB302" s="79" t="n"/>
      <c r="BC302" s="79" t="n"/>
      <c r="BD302" s="79" t="n"/>
      <c r="BE302" s="79" t="n"/>
      <c r="BF302" s="79" t="n"/>
      <c r="BG302" s="79" t="n"/>
      <c r="BH302" s="79" t="n"/>
      <c r="BI302" s="79" t="n"/>
      <c r="BJ302" s="79" t="n"/>
      <c r="BK302" s="79" t="n"/>
      <c r="BL302" s="79" t="n"/>
      <c r="BM302" s="79" t="n"/>
      <c r="BN302" s="79" t="n"/>
      <c r="BO302" s="79" t="n"/>
      <c r="BP302" s="79" t="n"/>
      <c r="BQ302" s="79" t="n"/>
      <c r="BR302" s="79" t="n"/>
      <c r="BS302" s="79" t="n"/>
      <c r="BT302" s="79" t="n"/>
      <c r="BU302" s="79" t="n"/>
      <c r="BV302" s="79" t="n"/>
      <c r="BW302" s="79" t="n"/>
      <c r="BX302" s="79" t="n"/>
      <c r="BY302" s="79" t="n"/>
      <c r="BZ302" s="79" t="n"/>
      <c r="CA302" s="79" t="n"/>
      <c r="CB302" s="79" t="n"/>
      <c r="CC302" s="79" t="n"/>
      <c r="CD302" s="79" t="n"/>
      <c r="CE302" s="79" t="n"/>
      <c r="CF302" s="79" t="n"/>
      <c r="CI302" s="78" t="n">
        <v>20</v>
      </c>
      <c r="CJ302" s="79" t="n"/>
      <c r="CK302" s="79" t="n"/>
      <c r="CL302" s="79" t="n"/>
      <c r="CM302" s="79" t="n"/>
      <c r="CN302" s="79" t="n"/>
      <c r="CO302" s="79" t="n"/>
      <c r="CP302" s="79" t="n"/>
      <c r="CQ302" s="79" t="n"/>
      <c r="CR302" s="79" t="n"/>
      <c r="CS302" s="79" t="n"/>
      <c r="CT302" s="79" t="n"/>
      <c r="CU302" s="79" t="n"/>
      <c r="CV302" s="79" t="n"/>
      <c r="CW302" s="79" t="n"/>
      <c r="CX302" s="79" t="n"/>
      <c r="CY302" s="79" t="n"/>
      <c r="CZ302" s="79" t="n"/>
      <c r="DA302" s="79" t="n"/>
      <c r="DB302" s="79" t="n"/>
      <c r="DC302" s="79" t="n"/>
      <c r="DD302" s="79" t="n"/>
      <c r="DE302" s="79" t="n"/>
      <c r="DF302" s="79" t="n"/>
      <c r="DG302" s="79" t="n"/>
      <c r="DH302" s="79" t="n"/>
      <c r="DI302" s="79" t="n"/>
      <c r="DJ302" s="79" t="n"/>
      <c r="DK302" s="79" t="n"/>
      <c r="DL302" s="79" t="n"/>
      <c r="DM302" s="79" t="n"/>
      <c r="DN302" s="79" t="n"/>
      <c r="DO302" s="79" t="n"/>
      <c r="DP302" s="79" t="n"/>
      <c r="DQ302" s="79" t="n"/>
      <c r="DR302" s="79" t="n"/>
      <c r="DS302" s="79" t="n"/>
      <c r="DT302" s="79" t="n"/>
      <c r="DU302" s="79" t="n"/>
      <c r="DV302" s="79" t="n"/>
      <c r="DW302" s="79" t="n"/>
      <c r="DZ302" s="78" t="n">
        <v>20</v>
      </c>
      <c r="EA302" s="79" t="n"/>
      <c r="EB302" s="79" t="n"/>
      <c r="EC302" s="79" t="n"/>
      <c r="ED302" s="79" t="n"/>
      <c r="EE302" s="79" t="n"/>
      <c r="EF302" s="79" t="n"/>
      <c r="EG302" s="79" t="n"/>
      <c r="EH302" s="79" t="n"/>
      <c r="EI302" s="79" t="n"/>
      <c r="EJ302" s="79" t="n"/>
      <c r="EK302" s="79" t="n"/>
      <c r="EL302" s="79" t="n"/>
      <c r="EM302" s="79" t="n"/>
      <c r="EN302" s="79" t="n"/>
      <c r="EO302" s="79" t="n"/>
      <c r="EP302" s="79" t="n"/>
      <c r="EQ302" s="79" t="n"/>
      <c r="ER302" s="79" t="n"/>
      <c r="ES302" s="79" t="n"/>
      <c r="ET302" s="79" t="n"/>
      <c r="EU302" s="79" t="n"/>
      <c r="EV302" s="79" t="n"/>
      <c r="EW302" s="79" t="n"/>
      <c r="EX302" s="79" t="n"/>
      <c r="EY302" s="79" t="n"/>
      <c r="EZ302" s="79" t="n"/>
      <c r="FA302" s="79" t="n"/>
      <c r="FB302" s="79" t="n"/>
      <c r="FC302" s="79" t="n"/>
      <c r="FD302" s="79" t="n"/>
      <c r="FE302" s="79" t="n"/>
      <c r="FF302" s="79" t="n"/>
      <c r="FG302" s="79" t="n"/>
      <c r="FH302" s="79" t="n"/>
      <c r="FI302" s="79" t="n"/>
      <c r="FJ302" s="79" t="n"/>
      <c r="FK302" s="79" t="n"/>
      <c r="FL302" s="79" t="n"/>
      <c r="FM302" s="79" t="n"/>
      <c r="FN302" s="79" t="n"/>
      <c r="FQ302" s="78" t="n">
        <v>20</v>
      </c>
      <c r="FR302" s="79" t="n"/>
      <c r="FS302" s="79" t="n"/>
      <c r="FT302" s="79" t="n"/>
      <c r="FU302" s="79" t="n"/>
      <c r="FV302" s="79" t="n"/>
      <c r="FW302" s="79" t="n"/>
      <c r="FX302" s="79" t="n"/>
      <c r="FY302" s="79" t="n"/>
      <c r="FZ302" s="79" t="n"/>
      <c r="GA302" s="79" t="n"/>
      <c r="GB302" s="79" t="n"/>
      <c r="GC302" s="79" t="n"/>
      <c r="GD302" s="79" t="n"/>
      <c r="GE302" s="79" t="n"/>
      <c r="GF302" s="79" t="n"/>
      <c r="GG302" s="79" t="n"/>
      <c r="GH302" s="79" t="n"/>
      <c r="GI302" s="79" t="n"/>
      <c r="GJ302" s="79" t="n"/>
      <c r="GK302" s="79" t="n"/>
      <c r="GL302" s="79" t="n"/>
      <c r="GM302" s="79" t="n"/>
      <c r="GN302" s="79" t="n"/>
      <c r="GO302" s="79" t="n"/>
      <c r="GP302" s="79" t="n"/>
      <c r="GQ302" s="79" t="n"/>
      <c r="GR302" s="79" t="n"/>
      <c r="GS302" s="79" t="n"/>
      <c r="GT302" s="79" t="n"/>
      <c r="GU302" s="79" t="n"/>
      <c r="GV302" s="79" t="n"/>
      <c r="GW302" s="79" t="n"/>
      <c r="GX302" s="79" t="n"/>
      <c r="GY302" s="79" t="n"/>
      <c r="GZ302" s="79" t="n"/>
      <c r="HA302" s="79" t="n"/>
      <c r="HB302" s="79" t="n"/>
      <c r="HC302" s="79" t="n"/>
      <c r="HD302" s="79" t="n"/>
      <c r="HE302" s="79" t="n"/>
      <c r="HH302" s="78" t="n">
        <v>20</v>
      </c>
      <c r="HI302" s="79" t="n"/>
      <c r="HJ302" s="79" t="n"/>
      <c r="HK302" s="79" t="n"/>
      <c r="HL302" s="79" t="n"/>
      <c r="HM302" s="79" t="n"/>
      <c r="HN302" s="79" t="n"/>
      <c r="HO302" s="79" t="n"/>
      <c r="HP302" s="79" t="n"/>
      <c r="HQ302" s="79" t="n"/>
      <c r="HR302" s="79" t="n"/>
      <c r="HS302" s="79" t="n"/>
      <c r="HT302" s="79" t="n"/>
      <c r="HU302" s="79" t="n"/>
      <c r="HV302" s="79" t="n"/>
      <c r="HW302" s="79" t="n"/>
      <c r="HX302" s="79" t="n"/>
      <c r="HY302" s="79" t="n"/>
      <c r="HZ302" s="79" t="n"/>
      <c r="IA302" s="79" t="n"/>
      <c r="IB302" s="79" t="n"/>
      <c r="IC302" s="79" t="n"/>
      <c r="ID302" s="79" t="n"/>
      <c r="IE302" s="79" t="n"/>
      <c r="IF302" s="79" t="n"/>
      <c r="IG302" s="79" t="n"/>
      <c r="IH302" s="79" t="n"/>
      <c r="II302" s="79" t="n"/>
      <c r="IJ302" s="79" t="n"/>
      <c r="IK302" s="79" t="n"/>
      <c r="IL302" s="79" t="n"/>
      <c r="IM302" s="79" t="n"/>
      <c r="IN302" s="79" t="n"/>
      <c r="IO302" s="79" t="n"/>
      <c r="IP302" s="79" t="n"/>
      <c r="IQ302" s="79" t="n"/>
      <c r="IR302" s="79" t="n"/>
      <c r="IS302" s="79" t="n"/>
      <c r="IT302" s="79" t="n"/>
      <c r="IU302" s="79" t="n"/>
      <c r="IV302" s="79" t="n"/>
      <c r="IY302" s="78" t="n">
        <v>20</v>
      </c>
      <c r="IZ302" s="79" t="n"/>
      <c r="JA302" s="79" t="n"/>
      <c r="JB302" s="79" t="n"/>
      <c r="JC302" s="79" t="n"/>
      <c r="JD302" s="79" t="n"/>
      <c r="JE302" s="79" t="n"/>
      <c r="JF302" s="79" t="n"/>
      <c r="JG302" s="79" t="n"/>
      <c r="JH302" s="79" t="n"/>
      <c r="JI302" s="79" t="n"/>
      <c r="JJ302" s="79" t="n"/>
      <c r="JK302" s="79" t="n"/>
      <c r="JL302" s="79" t="n"/>
      <c r="JM302" s="79" t="n"/>
      <c r="JN302" s="79" t="n"/>
      <c r="JO302" s="79" t="n"/>
      <c r="JP302" s="79" t="n"/>
      <c r="JQ302" s="79" t="n"/>
      <c r="JR302" s="79" t="n"/>
      <c r="JS302" s="79" t="n"/>
      <c r="JT302" s="79" t="n"/>
      <c r="JU302" s="79" t="n"/>
      <c r="JV302" s="79" t="n"/>
      <c r="JW302" s="79" t="n"/>
      <c r="JX302" s="79" t="n"/>
      <c r="JY302" s="79" t="n"/>
      <c r="JZ302" s="79" t="n"/>
      <c r="KA302" s="79" t="n"/>
      <c r="KB302" s="79" t="n"/>
      <c r="KC302" s="79" t="n"/>
      <c r="KD302" s="79" t="n"/>
      <c r="KE302" s="79" t="n"/>
      <c r="KF302" s="79" t="n"/>
      <c r="KG302" s="79" t="n"/>
      <c r="KH302" s="79" t="n"/>
      <c r="KI302" s="79" t="n"/>
      <c r="KJ302" s="79" t="n"/>
      <c r="KK302" s="79" t="n"/>
      <c r="KL302" s="79" t="n"/>
      <c r="KM302" s="79" t="n"/>
      <c r="KP302" s="78" t="n">
        <v>20</v>
      </c>
      <c r="KQ302" s="79" t="n"/>
      <c r="KR302" s="79" t="n"/>
      <c r="KS302" s="79" t="n"/>
      <c r="KT302" s="79" t="n"/>
      <c r="KU302" s="79" t="n"/>
      <c r="KV302" s="79" t="n"/>
      <c r="KW302" s="79" t="n"/>
      <c r="KX302" s="79" t="n"/>
      <c r="KY302" s="79" t="n"/>
      <c r="KZ302" s="79" t="n"/>
      <c r="LA302" s="79" t="n"/>
      <c r="LB302" s="79" t="n"/>
      <c r="LC302" s="79" t="n"/>
      <c r="LD302" s="79" t="n"/>
      <c r="LE302" s="79" t="n"/>
      <c r="LF302" s="79" t="n"/>
      <c r="LG302" s="79" t="n"/>
      <c r="LH302" s="79" t="n"/>
      <c r="LI302" s="79" t="n"/>
      <c r="LJ302" s="79" t="n"/>
      <c r="LK302" s="79" t="n"/>
      <c r="LL302" s="79" t="n"/>
      <c r="LM302" s="79" t="n"/>
      <c r="LN302" s="79" t="n"/>
      <c r="LO302" s="79" t="n"/>
      <c r="LP302" s="79" t="n"/>
      <c r="LQ302" s="79" t="n"/>
      <c r="LR302" s="79" t="n"/>
      <c r="LS302" s="79" t="n"/>
      <c r="LT302" s="79" t="n"/>
      <c r="LU302" s="79" t="n"/>
      <c r="LV302" s="79" t="n"/>
      <c r="LW302" s="79" t="n"/>
      <c r="LX302" s="79" t="n"/>
      <c r="LY302" s="79" t="n"/>
      <c r="LZ302" s="79" t="n"/>
      <c r="MA302" s="79" t="n"/>
      <c r="MB302" s="79" t="n"/>
      <c r="MC302" s="79" t="n"/>
      <c r="MD302" s="79" t="n"/>
      <c r="MG302" s="78" t="n">
        <v>20</v>
      </c>
      <c r="MH302" s="79" t="n"/>
      <c r="MI302" s="79" t="n"/>
      <c r="MJ302" s="79" t="n"/>
      <c r="MK302" s="79" t="n"/>
      <c r="ML302" s="79" t="n"/>
      <c r="MM302" s="79" t="n"/>
      <c r="MN302" s="79" t="n"/>
      <c r="MO302" s="79" t="n"/>
      <c r="MP302" s="79" t="n"/>
      <c r="MQ302" s="79" t="n"/>
      <c r="MR302" s="79" t="n"/>
      <c r="MS302" s="79" t="n"/>
      <c r="MT302" s="79" t="n"/>
      <c r="MU302" s="79" t="n"/>
      <c r="MV302" s="79" t="n"/>
      <c r="MW302" s="79" t="n"/>
      <c r="MX302" s="79" t="n"/>
      <c r="MY302" s="79" t="n"/>
      <c r="MZ302" s="79" t="n"/>
      <c r="NA302" s="79" t="n"/>
      <c r="NB302" s="79" t="n"/>
      <c r="NC302" s="79" t="n"/>
      <c r="ND302" s="79" t="n"/>
      <c r="NE302" s="79" t="n"/>
      <c r="NF302" s="79" t="n"/>
      <c r="NG302" s="79" t="n"/>
      <c r="NH302" s="79" t="n"/>
      <c r="NI302" s="79" t="n"/>
      <c r="NJ302" s="79" t="n"/>
      <c r="NK302" s="79" t="n"/>
      <c r="NL302" s="79" t="n"/>
      <c r="NM302" s="79" t="n"/>
      <c r="NN302" s="79" t="n"/>
      <c r="NO302" s="79" t="n"/>
      <c r="NP302" s="79" t="n"/>
      <c r="NQ302" s="79" t="n"/>
      <c r="NR302" s="79" t="n"/>
      <c r="NS302" s="79" t="n"/>
      <c r="NT302" s="79" t="n"/>
      <c r="NU302" s="79" t="n"/>
      <c r="NX302" s="78" t="n">
        <v>20</v>
      </c>
      <c r="NY302" s="79" t="n"/>
      <c r="NZ302" s="79" t="n"/>
      <c r="OA302" s="79" t="n"/>
      <c r="OB302" s="79" t="n"/>
      <c r="OC302" s="79" t="n"/>
      <c r="OD302" s="79" t="n"/>
      <c r="OE302" s="79" t="n"/>
      <c r="OF302" s="79" t="n"/>
      <c r="OG302" s="79" t="n"/>
      <c r="OH302" s="79" t="n"/>
      <c r="OI302" s="79" t="n"/>
      <c r="OJ302" s="79" t="n"/>
      <c r="OK302" s="79" t="n"/>
      <c r="OL302" s="79" t="n"/>
      <c r="OM302" s="79" t="n"/>
      <c r="ON302" s="79" t="n"/>
      <c r="OO302" s="79" t="n"/>
      <c r="OP302" s="79" t="n"/>
      <c r="OQ302" s="79" t="n"/>
      <c r="OR302" s="79" t="n"/>
      <c r="OS302" s="79" t="n"/>
      <c r="OT302" s="79" t="n"/>
      <c r="OU302" s="79" t="n"/>
      <c r="OV302" s="79" t="n"/>
      <c r="OW302" s="79" t="n"/>
      <c r="OX302" s="79" t="n"/>
      <c r="OY302" s="79" t="n"/>
      <c r="OZ302" s="79" t="n"/>
      <c r="PA302" s="79" t="n"/>
      <c r="PB302" s="79" t="n"/>
      <c r="PC302" s="79" t="n"/>
      <c r="PD302" s="79" t="n"/>
      <c r="PE302" s="79" t="n"/>
      <c r="PF302" s="79" t="n"/>
      <c r="PG302" s="79" t="n"/>
      <c r="PH302" s="79" t="n"/>
      <c r="PI302" s="79" t="n"/>
      <c r="PJ302" s="79" t="n"/>
      <c r="PK302" s="79" t="n"/>
      <c r="PL302" s="79" t="n"/>
      <c r="PO302" s="78" t="n">
        <v>20</v>
      </c>
      <c r="PP302" s="79" t="n"/>
      <c r="PQ302" s="79" t="n"/>
      <c r="PR302" s="79" t="n"/>
      <c r="PS302" s="79" t="n"/>
      <c r="PT302" s="79" t="n"/>
      <c r="PU302" s="79" t="n"/>
      <c r="PV302" s="79" t="n"/>
      <c r="PW302" s="79" t="n"/>
      <c r="PX302" s="79" t="n"/>
      <c r="PY302" s="79" t="n"/>
      <c r="PZ302" s="79" t="n"/>
      <c r="QA302" s="79" t="n"/>
      <c r="QB302" s="79" t="n"/>
      <c r="QC302" s="79" t="n"/>
      <c r="QD302" s="79" t="n"/>
      <c r="QE302" s="79" t="n"/>
      <c r="QF302" s="79" t="n"/>
      <c r="QG302" s="79" t="n"/>
      <c r="QH302" s="79" t="n"/>
      <c r="QI302" s="79" t="n"/>
      <c r="QJ302" s="79" t="n"/>
      <c r="QK302" s="79" t="n"/>
      <c r="QL302" s="79" t="n"/>
      <c r="QM302" s="79" t="n"/>
      <c r="QN302" s="79" t="n"/>
      <c r="QO302" s="79" t="n"/>
      <c r="QP302" s="79" t="n"/>
      <c r="QQ302" s="79" t="n"/>
      <c r="QR302" s="79" t="n"/>
      <c r="QS302" s="79" t="n"/>
      <c r="QT302" s="79" t="n"/>
      <c r="QU302" s="79" t="n"/>
      <c r="QV302" s="79" t="n"/>
      <c r="QW302" s="79" t="n"/>
      <c r="QX302" s="79" t="n"/>
      <c r="QY302" s="79" t="n"/>
      <c r="QZ302" s="79" t="n"/>
      <c r="RA302" s="79" t="n"/>
      <c r="RB302" s="79" t="n"/>
      <c r="RC302" s="79" t="n"/>
      <c r="RF302" s="78" t="n">
        <v>20</v>
      </c>
      <c r="RG302" s="79" t="n"/>
      <c r="RH302" s="79" t="n"/>
      <c r="RI302" s="79" t="n"/>
      <c r="RJ302" s="79" t="n"/>
      <c r="RK302" s="79" t="n"/>
      <c r="RL302" s="79" t="n"/>
      <c r="RM302" s="79" t="n"/>
      <c r="RN302" s="79" t="n"/>
      <c r="RO302" s="79" t="n"/>
      <c r="RP302" s="79" t="n"/>
      <c r="RQ302" s="79" t="n"/>
      <c r="RR302" s="79" t="n"/>
      <c r="RS302" s="79" t="n"/>
      <c r="RT302" s="79" t="n"/>
      <c r="RU302" s="79" t="n"/>
      <c r="RV302" s="79" t="n"/>
      <c r="RW302" s="79" t="n"/>
      <c r="RX302" s="79" t="n"/>
      <c r="RY302" s="79" t="n"/>
      <c r="RZ302" s="79" t="n"/>
      <c r="SA302" s="79" t="n"/>
      <c r="SB302" s="79" t="n"/>
      <c r="SC302" s="79" t="n"/>
      <c r="SD302" s="79" t="n"/>
      <c r="SE302" s="79" t="n"/>
      <c r="SF302" s="79" t="n"/>
      <c r="SG302" s="79" t="n"/>
      <c r="SH302" s="79" t="n"/>
      <c r="SI302" s="79" t="n"/>
      <c r="SJ302" s="79" t="n"/>
      <c r="SK302" s="79" t="n"/>
      <c r="SL302" s="79" t="n"/>
      <c r="SM302" s="79" t="n"/>
      <c r="SN302" s="79" t="n"/>
      <c r="SO302" s="79" t="n"/>
      <c r="SP302" s="79" t="n"/>
      <c r="SQ302" s="79" t="n"/>
      <c r="SR302" s="79" t="n"/>
      <c r="SS302" s="79" t="n"/>
      <c r="ST302" s="79" t="n"/>
      <c r="SW302" s="78" t="n">
        <v>20</v>
      </c>
      <c r="SX302" s="79" t="n"/>
      <c r="SY302" s="79" t="n"/>
      <c r="SZ302" s="79" t="n"/>
      <c r="TA302" s="79" t="n"/>
      <c r="TB302" s="79" t="n"/>
      <c r="TC302" s="79" t="n"/>
      <c r="TD302" s="79" t="n"/>
      <c r="TE302" s="79" t="n"/>
      <c r="TF302" s="79" t="n"/>
      <c r="TG302" s="79" t="n"/>
      <c r="TH302" s="79" t="n"/>
      <c r="TI302" s="79" t="n"/>
      <c r="TJ302" s="79" t="n"/>
      <c r="TK302" s="79" t="n"/>
      <c r="TL302" s="79" t="n"/>
      <c r="TM302" s="79" t="n"/>
      <c r="TN302" s="79" t="n"/>
      <c r="TO302" s="79" t="n"/>
      <c r="TP302" s="79" t="n"/>
      <c r="TQ302" s="79" t="n"/>
      <c r="TR302" s="79" t="n"/>
      <c r="TS302" s="79" t="n"/>
      <c r="TT302" s="79" t="n"/>
      <c r="TU302" s="79" t="n"/>
      <c r="TV302" s="79" t="n"/>
      <c r="TW302" s="79" t="n"/>
      <c r="TX302" s="79" t="n"/>
      <c r="TY302" s="79" t="n"/>
      <c r="TZ302" s="79" t="n"/>
      <c r="UA302" s="79" t="n"/>
      <c r="UB302" s="79" t="n"/>
      <c r="UC302" s="79" t="n"/>
      <c r="UD302" s="79" t="n"/>
      <c r="UE302" s="79" t="n"/>
      <c r="UF302" s="79" t="n"/>
      <c r="UG302" s="79" t="n"/>
      <c r="UH302" s="79" t="n"/>
      <c r="UI302" s="79" t="n"/>
      <c r="UJ302" s="79" t="n"/>
      <c r="UK302" s="79" t="n"/>
      <c r="UN302" s="78" t="n">
        <v>20</v>
      </c>
      <c r="UO302" s="79" t="n"/>
      <c r="UP302" s="79" t="n"/>
      <c r="UQ302" s="79" t="n"/>
      <c r="UR302" s="79" t="n"/>
      <c r="US302" s="79" t="n"/>
      <c r="UT302" s="79" t="n"/>
      <c r="UU302" s="79" t="n"/>
      <c r="UV302" s="79" t="n"/>
      <c r="UW302" s="79" t="n"/>
      <c r="UX302" s="79" t="n"/>
      <c r="UY302" s="79" t="n"/>
      <c r="UZ302" s="79" t="n"/>
      <c r="VA302" s="79" t="n"/>
      <c r="VB302" s="79" t="n"/>
      <c r="VC302" s="79" t="n"/>
      <c r="VD302" s="79" t="n"/>
      <c r="VE302" s="79" t="n"/>
      <c r="VF302" s="79" t="n"/>
      <c r="VG302" s="79" t="n"/>
      <c r="VH302" s="79" t="n"/>
      <c r="VI302" s="79" t="n"/>
      <c r="VJ302" s="79" t="n"/>
      <c r="VK302" s="79" t="n"/>
      <c r="VL302" s="79" t="n"/>
      <c r="VM302" s="79" t="n"/>
      <c r="VN302" s="79" t="n"/>
      <c r="VO302" s="79" t="n"/>
      <c r="VP302" s="79" t="n"/>
      <c r="VQ302" s="79" t="n"/>
      <c r="VR302" s="79" t="n"/>
      <c r="VS302" s="79" t="n"/>
      <c r="VT302" s="79" t="n"/>
      <c r="VU302" s="79" t="n"/>
      <c r="VV302" s="79" t="n"/>
      <c r="VW302" s="79" t="n"/>
      <c r="VX302" s="79" t="n"/>
      <c r="VY302" s="79" t="n"/>
      <c r="VZ302" s="79" t="n"/>
      <c r="WA302" s="79" t="n"/>
      <c r="WB302" s="79" t="n"/>
      <c r="WE302" s="78" t="n">
        <v>20</v>
      </c>
      <c r="WF302" s="79" t="n"/>
      <c r="WG302" s="79" t="n"/>
      <c r="WH302" s="79" t="n"/>
      <c r="WI302" s="79" t="n"/>
      <c r="WJ302" s="79" t="n"/>
      <c r="WK302" s="79" t="n"/>
      <c r="WL302" s="79" t="n"/>
      <c r="WM302" s="79" t="n"/>
      <c r="WN302" s="79" t="n"/>
      <c r="WO302" s="79" t="n"/>
      <c r="WP302" s="79" t="n"/>
      <c r="WQ302" s="79" t="n"/>
      <c r="WR302" s="79" t="n"/>
      <c r="WS302" s="79" t="n"/>
      <c r="WT302" s="79" t="n"/>
      <c r="WU302" s="79" t="n"/>
      <c r="WV302" s="79" t="n"/>
      <c r="WW302" s="79" t="n"/>
      <c r="WX302" s="79" t="n"/>
      <c r="WY302" s="79" t="n"/>
      <c r="WZ302" s="79" t="n"/>
      <c r="XA302" s="79" t="n"/>
      <c r="XB302" s="79" t="n"/>
      <c r="XC302" s="79" t="n"/>
      <c r="XD302" s="79" t="n"/>
      <c r="XE302" s="79" t="n"/>
      <c r="XF302" s="79" t="n"/>
      <c r="XG302" s="79" t="n"/>
      <c r="XH302" s="79" t="n"/>
      <c r="XI302" s="79" t="n"/>
      <c r="XJ302" s="79" t="n"/>
      <c r="XK302" s="79" t="n"/>
      <c r="XL302" s="79" t="n"/>
      <c r="XM302" s="79" t="n"/>
      <c r="XN302" s="79" t="n"/>
      <c r="XO302" s="79" t="n"/>
      <c r="XP302" s="79" t="n"/>
      <c r="XQ302" s="79" t="n"/>
      <c r="XR302" s="79" t="n"/>
      <c r="XS302" s="79" t="n"/>
      <c r="XV302" s="78" t="n">
        <v>20</v>
      </c>
      <c r="XW302" s="79" t="n"/>
      <c r="XX302" s="79" t="n"/>
      <c r="XY302" s="79" t="n"/>
      <c r="XZ302" s="79" t="n"/>
      <c r="YA302" s="79" t="n"/>
      <c r="YB302" s="79" t="n"/>
      <c r="YC302" s="79" t="n"/>
      <c r="YD302" s="79" t="n"/>
      <c r="YE302" s="79" t="n"/>
      <c r="YF302" s="79" t="n"/>
      <c r="YG302" s="79" t="n"/>
      <c r="YH302" s="79" t="n"/>
      <c r="YI302" s="79" t="n"/>
      <c r="YJ302" s="79" t="n"/>
      <c r="YK302" s="79" t="n"/>
      <c r="YL302" s="79" t="n"/>
      <c r="YM302" s="79" t="n"/>
      <c r="YN302" s="79" t="n"/>
      <c r="YO302" s="79" t="n"/>
      <c r="YP302" s="79" t="n"/>
      <c r="YQ302" s="79" t="n"/>
      <c r="YR302" s="79" t="n"/>
      <c r="YS302" s="79" t="n"/>
      <c r="YT302" s="79" t="n"/>
      <c r="YU302" s="79" t="n"/>
      <c r="YV302" s="79" t="n"/>
      <c r="YW302" s="79" t="n"/>
      <c r="YX302" s="79" t="n"/>
      <c r="YY302" s="79" t="n"/>
      <c r="YZ302" s="79" t="n"/>
      <c r="ZA302" s="79" t="n"/>
      <c r="ZB302" s="79" t="n"/>
      <c r="ZC302" s="79" t="n"/>
      <c r="ZD302" s="79" t="n"/>
      <c r="ZE302" s="79" t="n"/>
      <c r="ZF302" s="79" t="n"/>
      <c r="ZG302" s="79" t="n"/>
      <c r="ZH302" s="79" t="n"/>
      <c r="ZI302" s="79" t="n"/>
      <c r="ZJ302" s="79" t="n"/>
      <c r="ZM302" s="78" t="n">
        <v>20</v>
      </c>
      <c r="ZN302" s="79" t="n"/>
      <c r="ZO302" s="79" t="n"/>
      <c r="ZP302" s="79" t="n"/>
      <c r="ZQ302" s="79" t="n"/>
      <c r="ZR302" s="79" t="n"/>
      <c r="ZS302" s="79" t="n"/>
      <c r="ZT302" s="79" t="n"/>
      <c r="ZU302" s="79" t="n"/>
      <c r="ZV302" s="79" t="n"/>
      <c r="ZW302" s="79" t="n"/>
      <c r="ZX302" s="79" t="n"/>
      <c r="ZY302" s="79" t="n"/>
      <c r="ZZ302" s="79" t="n"/>
      <c r="AAA302" s="79" t="n"/>
      <c r="AAB302" s="79" t="n"/>
      <c r="AAC302" s="79" t="n"/>
      <c r="AAD302" s="79" t="n"/>
      <c r="AAE302" s="79" t="n"/>
      <c r="AAF302" s="79" t="n"/>
      <c r="AAG302" s="79" t="n"/>
      <c r="AAH302" s="79" t="n"/>
      <c r="AAI302" s="79" t="n"/>
      <c r="AAJ302" s="79" t="n"/>
      <c r="AAK302" s="79" t="n"/>
      <c r="AAL302" s="79" t="n"/>
      <c r="AAM302" s="79" t="n"/>
      <c r="AAN302" s="79" t="n"/>
      <c r="AAO302" s="79" t="n"/>
      <c r="AAP302" s="79" t="n"/>
      <c r="AAQ302" s="79" t="n"/>
      <c r="AAR302" s="79" t="n"/>
      <c r="AAS302" s="79" t="n"/>
      <c r="AAT302" s="79" t="n"/>
      <c r="AAU302" s="79" t="n"/>
      <c r="AAV302" s="79" t="n"/>
      <c r="AAW302" s="79" t="n"/>
      <c r="AAX302" s="79" t="n"/>
      <c r="AAY302" s="79" t="n"/>
      <c r="AAZ302" s="79" t="n"/>
      <c r="ABA302" s="79" t="n"/>
      <c r="ABD302" s="78" t="n">
        <v>20</v>
      </c>
      <c r="ABE302" s="79" t="n"/>
      <c r="ABF302" s="79" t="n"/>
      <c r="ABG302" s="79" t="n"/>
      <c r="ABH302" s="79" t="n"/>
      <c r="ABI302" s="79" t="n"/>
      <c r="ABJ302" s="79" t="n"/>
      <c r="ABK302" s="79" t="n"/>
      <c r="ABL302" s="79" t="n"/>
      <c r="ABM302" s="79" t="n"/>
      <c r="ABN302" s="79" t="n"/>
      <c r="ABO302" s="79" t="n"/>
      <c r="ABP302" s="79" t="n"/>
      <c r="ABQ302" s="79" t="n"/>
      <c r="ABR302" s="79" t="n"/>
      <c r="ABS302" s="79" t="n"/>
      <c r="ABT302" s="79" t="n"/>
      <c r="ABU302" s="79" t="n"/>
      <c r="ABV302" s="79" t="n"/>
      <c r="ABW302" s="79" t="n"/>
      <c r="ABX302" s="79" t="n"/>
      <c r="ABY302" s="79" t="n"/>
      <c r="ABZ302" s="79" t="n"/>
      <c r="ACA302" s="79" t="n"/>
      <c r="ACB302" s="79" t="n"/>
      <c r="ACC302" s="79" t="n"/>
      <c r="ACD302" s="79" t="n"/>
      <c r="ACE302" s="79" t="n"/>
      <c r="ACF302" s="79" t="n"/>
      <c r="ACG302" s="79" t="n"/>
      <c r="ACH302" s="79" t="n"/>
      <c r="ACI302" s="79" t="n"/>
      <c r="ACJ302" s="79" t="n"/>
      <c r="ACK302" s="79" t="n"/>
      <c r="ACL302" s="79" t="n"/>
      <c r="ACM302" s="79" t="n"/>
      <c r="ACN302" s="79" t="n"/>
      <c r="ACO302" s="79" t="n"/>
      <c r="ACP302" s="79" t="n"/>
      <c r="ACQ302" s="79" t="n"/>
      <c r="ACR302" s="79" t="n"/>
      <c r="ACU302" s="78" t="n">
        <v>20</v>
      </c>
      <c r="ACV302" s="79" t="n"/>
      <c r="ACW302" s="79" t="n"/>
      <c r="ACX302" s="79" t="n"/>
      <c r="ACY302" s="79" t="n"/>
      <c r="ACZ302" s="79" t="n"/>
      <c r="ADA302" s="79" t="n"/>
      <c r="ADB302" s="79" t="n"/>
      <c r="ADC302" s="79" t="n"/>
      <c r="ADD302" s="79" t="n"/>
      <c r="ADE302" s="79" t="n"/>
      <c r="ADF302" s="79" t="n"/>
      <c r="ADG302" s="79" t="n"/>
      <c r="ADH302" s="79" t="n"/>
      <c r="ADI302" s="79" t="n"/>
      <c r="ADJ302" s="79" t="n"/>
      <c r="ADK302" s="79" t="n"/>
      <c r="ADL302" s="79" t="n"/>
      <c r="ADM302" s="79" t="n"/>
      <c r="ADN302" s="79" t="n"/>
      <c r="ADO302" s="79" t="n"/>
      <c r="ADP302" s="79" t="n"/>
      <c r="ADQ302" s="79" t="n"/>
      <c r="ADR302" s="79" t="n"/>
      <c r="ADS302" s="79" t="n"/>
      <c r="ADT302" s="79" t="n"/>
      <c r="ADU302" s="79" t="n"/>
      <c r="ADV302" s="79" t="n"/>
      <c r="ADW302" s="79" t="n"/>
      <c r="ADX302" s="79" t="n"/>
      <c r="ADY302" s="79" t="n"/>
      <c r="ADZ302" s="79" t="n"/>
      <c r="AEA302" s="79" t="n"/>
      <c r="AEB302" s="79" t="n"/>
      <c r="AEC302" s="79" t="n"/>
      <c r="AED302" s="79" t="n"/>
      <c r="AEE302" s="79" t="n"/>
      <c r="AEF302" s="79" t="n"/>
      <c r="AEG302" s="79" t="n"/>
      <c r="AEH302" s="79" t="n"/>
      <c r="AEI302" s="79" t="n"/>
      <c r="AEL302" s="78" t="n">
        <v>20</v>
      </c>
      <c r="AEM302" s="79" t="n"/>
      <c r="AEN302" s="79" t="n"/>
      <c r="AEO302" s="79" t="n"/>
      <c r="AEP302" s="79" t="n"/>
      <c r="AEQ302" s="79" t="n"/>
      <c r="AER302" s="79" t="n"/>
      <c r="AES302" s="79" t="n"/>
      <c r="AET302" s="79" t="n"/>
      <c r="AEU302" s="79" t="n"/>
      <c r="AEV302" s="79" t="n"/>
      <c r="AEW302" s="79" t="n"/>
      <c r="AEX302" s="79" t="n"/>
      <c r="AEY302" s="79" t="n"/>
      <c r="AEZ302" s="79" t="n"/>
      <c r="AFA302" s="79" t="n"/>
      <c r="AFB302" s="79" t="n"/>
      <c r="AFC302" s="79" t="n"/>
      <c r="AFD302" s="79" t="n"/>
      <c r="AFE302" s="79" t="n"/>
      <c r="AFF302" s="79" t="n"/>
      <c r="AFG302" s="79" t="n"/>
      <c r="AFH302" s="79" t="n"/>
      <c r="AFI302" s="79" t="n"/>
      <c r="AFJ302" s="79" t="n"/>
      <c r="AFK302" s="79" t="n"/>
      <c r="AFL302" s="79" t="n"/>
      <c r="AFM302" s="79" t="n"/>
      <c r="AFN302" s="79" t="n"/>
      <c r="AFO302" s="79" t="n"/>
      <c r="AFP302" s="79" t="n"/>
      <c r="AFQ302" s="79" t="n"/>
      <c r="AFR302" s="79" t="n"/>
      <c r="AFS302" s="79" t="n"/>
      <c r="AFT302" s="79" t="n"/>
      <c r="AFU302" s="79" t="n"/>
      <c r="AFV302" s="79" t="n"/>
      <c r="AFW302" s="79" t="n"/>
      <c r="AFX302" s="79" t="n"/>
      <c r="AFY302" s="79" t="n"/>
      <c r="AFZ302" s="79" t="n"/>
    </row>
    <row r="303">
      <c r="A303" s="78" t="n">
        <v>21</v>
      </c>
      <c r="B303" s="79" t="n"/>
      <c r="C303" s="79" t="n"/>
      <c r="D303" s="79" t="n"/>
      <c r="E303" s="79" t="n"/>
      <c r="F303" s="79" t="n"/>
      <c r="G303" s="79" t="n"/>
      <c r="H303" s="79" t="n"/>
      <c r="I303" s="79" t="n"/>
      <c r="J303" s="79" t="n"/>
      <c r="K303" s="79" t="n"/>
      <c r="L303" s="79" t="n"/>
      <c r="M303" s="79" t="n"/>
      <c r="N303" s="79" t="n"/>
      <c r="O303" s="79" t="n"/>
      <c r="P303" s="79" t="n"/>
      <c r="Q303" s="79" t="n"/>
      <c r="R303" s="79" t="n"/>
      <c r="S303" s="79" t="n"/>
      <c r="T303" s="79" t="n"/>
      <c r="U303" s="79" t="n"/>
      <c r="V303" s="79" t="n"/>
      <c r="W303" s="79" t="n"/>
      <c r="X303" s="79" t="n"/>
      <c r="Y303" s="79" t="n"/>
      <c r="Z303" s="79" t="n"/>
      <c r="AA303" s="79" t="n"/>
      <c r="AB303" s="79" t="n"/>
      <c r="AC303" s="79" t="n"/>
      <c r="AD303" s="79" t="n"/>
      <c r="AE303" s="79" t="n"/>
      <c r="AF303" s="79" t="n"/>
      <c r="AG303" s="79" t="n"/>
      <c r="AH303" s="79" t="n"/>
      <c r="AI303" s="79" t="n"/>
      <c r="AJ303" s="79" t="n"/>
      <c r="AK303" s="79" t="n"/>
      <c r="AL303" s="79" t="n"/>
      <c r="AM303" s="79" t="n"/>
      <c r="AN303" s="79" t="n"/>
      <c r="AO303" s="79" t="n"/>
      <c r="AR303" s="78" t="n">
        <v>21</v>
      </c>
      <c r="AS303" s="79" t="n"/>
      <c r="AT303" s="79" t="n"/>
      <c r="AU303" s="79" t="n"/>
      <c r="AV303" s="79" t="n"/>
      <c r="AW303" s="79" t="n"/>
      <c r="AX303" s="79" t="n"/>
      <c r="AY303" s="79" t="n"/>
      <c r="AZ303" s="79" t="n"/>
      <c r="BA303" s="79" t="n"/>
      <c r="BB303" s="79" t="n"/>
      <c r="BC303" s="79" t="n"/>
      <c r="BD303" s="79" t="n"/>
      <c r="BE303" s="79" t="n"/>
      <c r="BF303" s="79" t="n"/>
      <c r="BG303" s="79" t="n"/>
      <c r="BH303" s="79" t="n"/>
      <c r="BI303" s="79" t="n"/>
      <c r="BJ303" s="79" t="n"/>
      <c r="BK303" s="79" t="n"/>
      <c r="BL303" s="79" t="n"/>
      <c r="BM303" s="79" t="n"/>
      <c r="BN303" s="79" t="n"/>
      <c r="BO303" s="79" t="n"/>
      <c r="BP303" s="79" t="n"/>
      <c r="BQ303" s="79" t="n"/>
      <c r="BR303" s="79" t="n"/>
      <c r="BS303" s="79" t="n"/>
      <c r="BT303" s="79" t="n"/>
      <c r="BU303" s="79" t="n"/>
      <c r="BV303" s="79" t="n"/>
      <c r="BW303" s="79" t="n"/>
      <c r="BX303" s="79" t="n"/>
      <c r="BY303" s="79" t="n"/>
      <c r="BZ303" s="79" t="n"/>
      <c r="CA303" s="79" t="n"/>
      <c r="CB303" s="79" t="n"/>
      <c r="CC303" s="79" t="n"/>
      <c r="CD303" s="79" t="n"/>
      <c r="CE303" s="79" t="n"/>
      <c r="CF303" s="79" t="n"/>
      <c r="CI303" s="78" t="n">
        <v>21</v>
      </c>
      <c r="CJ303" s="79" t="n"/>
      <c r="CK303" s="79" t="n"/>
      <c r="CL303" s="79" t="n"/>
      <c r="CM303" s="79" t="n"/>
      <c r="CN303" s="79" t="n"/>
      <c r="CO303" s="79" t="n"/>
      <c r="CP303" s="79" t="n"/>
      <c r="CQ303" s="79" t="n"/>
      <c r="CR303" s="79" t="n"/>
      <c r="CS303" s="79" t="n"/>
      <c r="CT303" s="79" t="n"/>
      <c r="CU303" s="79" t="n"/>
      <c r="CV303" s="79" t="n"/>
      <c r="CW303" s="79" t="n"/>
      <c r="CX303" s="79" t="n"/>
      <c r="CY303" s="79" t="n"/>
      <c r="CZ303" s="79" t="n"/>
      <c r="DA303" s="79" t="n"/>
      <c r="DB303" s="79" t="n"/>
      <c r="DC303" s="79" t="n"/>
      <c r="DD303" s="79" t="n"/>
      <c r="DE303" s="79" t="n"/>
      <c r="DF303" s="79" t="n"/>
      <c r="DG303" s="79" t="n"/>
      <c r="DH303" s="79" t="n"/>
      <c r="DI303" s="79" t="n"/>
      <c r="DJ303" s="79" t="n"/>
      <c r="DK303" s="79" t="n"/>
      <c r="DL303" s="79" t="n"/>
      <c r="DM303" s="79" t="n"/>
      <c r="DN303" s="79" t="n"/>
      <c r="DO303" s="79" t="n"/>
      <c r="DP303" s="79" t="n"/>
      <c r="DQ303" s="79" t="n"/>
      <c r="DR303" s="79" t="n"/>
      <c r="DS303" s="79" t="n"/>
      <c r="DT303" s="79" t="n"/>
      <c r="DU303" s="79" t="n"/>
      <c r="DV303" s="79" t="n"/>
      <c r="DW303" s="79" t="n"/>
      <c r="DZ303" s="78" t="n">
        <v>21</v>
      </c>
      <c r="EA303" s="79" t="n"/>
      <c r="EB303" s="79" t="n"/>
      <c r="EC303" s="79" t="n"/>
      <c r="ED303" s="79" t="n"/>
      <c r="EE303" s="79" t="n"/>
      <c r="EF303" s="79" t="n"/>
      <c r="EG303" s="79" t="n"/>
      <c r="EH303" s="79" t="n"/>
      <c r="EI303" s="79" t="n"/>
      <c r="EJ303" s="79" t="n"/>
      <c r="EK303" s="79" t="n"/>
      <c r="EL303" s="79" t="n"/>
      <c r="EM303" s="79" t="n"/>
      <c r="EN303" s="79" t="n"/>
      <c r="EO303" s="79" t="n"/>
      <c r="EP303" s="79" t="n"/>
      <c r="EQ303" s="79" t="n"/>
      <c r="ER303" s="79" t="n"/>
      <c r="ES303" s="79" t="n"/>
      <c r="ET303" s="79" t="n"/>
      <c r="EU303" s="79" t="n"/>
      <c r="EV303" s="79" t="n"/>
      <c r="EW303" s="79" t="n"/>
      <c r="EX303" s="79" t="n"/>
      <c r="EY303" s="79" t="n"/>
      <c r="EZ303" s="79" t="n"/>
      <c r="FA303" s="79" t="n"/>
      <c r="FB303" s="79" t="n"/>
      <c r="FC303" s="79" t="n"/>
      <c r="FD303" s="79" t="n"/>
      <c r="FE303" s="79" t="n"/>
      <c r="FF303" s="79" t="n"/>
      <c r="FG303" s="79" t="n"/>
      <c r="FH303" s="79" t="n"/>
      <c r="FI303" s="79" t="n"/>
      <c r="FJ303" s="79" t="n"/>
      <c r="FK303" s="79" t="n"/>
      <c r="FL303" s="79" t="n"/>
      <c r="FM303" s="79" t="n"/>
      <c r="FN303" s="79" t="n"/>
      <c r="FQ303" s="78" t="n">
        <v>21</v>
      </c>
      <c r="FR303" s="79" t="n"/>
      <c r="FS303" s="79" t="n"/>
      <c r="FT303" s="79" t="n"/>
      <c r="FU303" s="79" t="n"/>
      <c r="FV303" s="79" t="n"/>
      <c r="FW303" s="79" t="n"/>
      <c r="FX303" s="79" t="n"/>
      <c r="FY303" s="79" t="n"/>
      <c r="FZ303" s="79" t="n"/>
      <c r="GA303" s="79" t="n"/>
      <c r="GB303" s="79" t="n"/>
      <c r="GC303" s="79" t="n"/>
      <c r="GD303" s="79" t="n"/>
      <c r="GE303" s="79" t="n"/>
      <c r="GF303" s="79" t="n"/>
      <c r="GG303" s="79" t="n"/>
      <c r="GH303" s="79" t="n"/>
      <c r="GI303" s="79" t="n"/>
      <c r="GJ303" s="79" t="n"/>
      <c r="GK303" s="79" t="n"/>
      <c r="GL303" s="79" t="n"/>
      <c r="GM303" s="79" t="n"/>
      <c r="GN303" s="79" t="n"/>
      <c r="GO303" s="79" t="n"/>
      <c r="GP303" s="79" t="n"/>
      <c r="GQ303" s="79" t="n"/>
      <c r="GR303" s="79" t="n"/>
      <c r="GS303" s="79" t="n"/>
      <c r="GT303" s="79" t="n"/>
      <c r="GU303" s="79" t="n"/>
      <c r="GV303" s="79" t="n"/>
      <c r="GW303" s="79" t="n"/>
      <c r="GX303" s="79" t="n"/>
      <c r="GY303" s="79" t="n"/>
      <c r="GZ303" s="79" t="n"/>
      <c r="HA303" s="79" t="n"/>
      <c r="HB303" s="79" t="n"/>
      <c r="HC303" s="79" t="n"/>
      <c r="HD303" s="79" t="n"/>
      <c r="HE303" s="79" t="n"/>
      <c r="HH303" s="78" t="n">
        <v>21</v>
      </c>
      <c r="HI303" s="79" t="n"/>
      <c r="HJ303" s="79" t="n"/>
      <c r="HK303" s="79" t="n"/>
      <c r="HL303" s="79" t="n"/>
      <c r="HM303" s="79" t="n"/>
      <c r="HN303" s="79" t="n"/>
      <c r="HO303" s="79" t="n"/>
      <c r="HP303" s="79" t="n"/>
      <c r="HQ303" s="79" t="n"/>
      <c r="HR303" s="79" t="n"/>
      <c r="HS303" s="79" t="n"/>
      <c r="HT303" s="79" t="n"/>
      <c r="HU303" s="79" t="n"/>
      <c r="HV303" s="79" t="n"/>
      <c r="HW303" s="79" t="n"/>
      <c r="HX303" s="79" t="n"/>
      <c r="HY303" s="79" t="n"/>
      <c r="HZ303" s="79" t="n"/>
      <c r="IA303" s="79" t="n"/>
      <c r="IB303" s="79" t="n"/>
      <c r="IC303" s="79" t="n"/>
      <c r="ID303" s="79" t="n"/>
      <c r="IE303" s="79" t="n"/>
      <c r="IF303" s="79" t="n"/>
      <c r="IG303" s="79" t="n"/>
      <c r="IH303" s="79" t="n"/>
      <c r="II303" s="79" t="n"/>
      <c r="IJ303" s="79" t="n"/>
      <c r="IK303" s="79" t="n"/>
      <c r="IL303" s="79" t="n"/>
      <c r="IM303" s="79" t="n"/>
      <c r="IN303" s="79" t="n"/>
      <c r="IO303" s="79" t="n"/>
      <c r="IP303" s="79" t="n"/>
      <c r="IQ303" s="79" t="n"/>
      <c r="IR303" s="79" t="n"/>
      <c r="IS303" s="79" t="n"/>
      <c r="IT303" s="79" t="n"/>
      <c r="IU303" s="79" t="n"/>
      <c r="IV303" s="79" t="n"/>
      <c r="IY303" s="78" t="n">
        <v>21</v>
      </c>
      <c r="IZ303" s="79" t="n"/>
      <c r="JA303" s="79" t="n"/>
      <c r="JB303" s="79" t="n"/>
      <c r="JC303" s="79" t="n"/>
      <c r="JD303" s="79" t="n"/>
      <c r="JE303" s="79" t="n"/>
      <c r="JF303" s="79" t="n"/>
      <c r="JG303" s="79" t="n"/>
      <c r="JH303" s="79" t="n"/>
      <c r="JI303" s="79" t="n"/>
      <c r="JJ303" s="79" t="n"/>
      <c r="JK303" s="79" t="n"/>
      <c r="JL303" s="79" t="n"/>
      <c r="JM303" s="79" t="n"/>
      <c r="JN303" s="79" t="n"/>
      <c r="JO303" s="79" t="n"/>
      <c r="JP303" s="79" t="n"/>
      <c r="JQ303" s="79" t="n"/>
      <c r="JR303" s="79" t="n"/>
      <c r="JS303" s="79" t="n"/>
      <c r="JT303" s="79" t="n"/>
      <c r="JU303" s="79" t="n"/>
      <c r="JV303" s="79" t="n"/>
      <c r="JW303" s="79" t="n"/>
      <c r="JX303" s="79" t="n"/>
      <c r="JY303" s="79" t="n"/>
      <c r="JZ303" s="79" t="n"/>
      <c r="KA303" s="79" t="n"/>
      <c r="KB303" s="79" t="n"/>
      <c r="KC303" s="79" t="n"/>
      <c r="KD303" s="79" t="n"/>
      <c r="KE303" s="79" t="n"/>
      <c r="KF303" s="79" t="n"/>
      <c r="KG303" s="79" t="n"/>
      <c r="KH303" s="79" t="n"/>
      <c r="KI303" s="79" t="n"/>
      <c r="KJ303" s="79" t="n"/>
      <c r="KK303" s="79" t="n"/>
      <c r="KL303" s="79" t="n"/>
      <c r="KM303" s="79" t="n"/>
      <c r="KP303" s="78" t="n">
        <v>21</v>
      </c>
      <c r="KQ303" s="79" t="n"/>
      <c r="KR303" s="79" t="n"/>
      <c r="KS303" s="79" t="n"/>
      <c r="KT303" s="79" t="n"/>
      <c r="KU303" s="79" t="n"/>
      <c r="KV303" s="79" t="n"/>
      <c r="KW303" s="79" t="n"/>
      <c r="KX303" s="79" t="n"/>
      <c r="KY303" s="79" t="n"/>
      <c r="KZ303" s="79" t="n"/>
      <c r="LA303" s="79" t="n"/>
      <c r="LB303" s="79" t="n"/>
      <c r="LC303" s="79" t="n"/>
      <c r="LD303" s="79" t="n"/>
      <c r="LE303" s="79" t="n"/>
      <c r="LF303" s="79" t="n"/>
      <c r="LG303" s="79" t="n"/>
      <c r="LH303" s="79" t="n"/>
      <c r="LI303" s="79" t="n"/>
      <c r="LJ303" s="79" t="n"/>
      <c r="LK303" s="79" t="n"/>
      <c r="LL303" s="79" t="n"/>
      <c r="LM303" s="79" t="n"/>
      <c r="LN303" s="79" t="n"/>
      <c r="LO303" s="79" t="n"/>
      <c r="LP303" s="79" t="n"/>
      <c r="LQ303" s="79" t="n"/>
      <c r="LR303" s="79" t="n"/>
      <c r="LS303" s="79" t="n"/>
      <c r="LT303" s="79" t="n"/>
      <c r="LU303" s="79" t="n"/>
      <c r="LV303" s="79" t="n"/>
      <c r="LW303" s="79" t="n"/>
      <c r="LX303" s="79" t="n"/>
      <c r="LY303" s="79" t="n"/>
      <c r="LZ303" s="79" t="n"/>
      <c r="MA303" s="79" t="n"/>
      <c r="MB303" s="79" t="n"/>
      <c r="MC303" s="79" t="n"/>
      <c r="MD303" s="79" t="n"/>
      <c r="MG303" s="78" t="n">
        <v>21</v>
      </c>
      <c r="MH303" s="79" t="n"/>
      <c r="MI303" s="79" t="n"/>
      <c r="MJ303" s="79" t="n"/>
      <c r="MK303" s="79" t="n"/>
      <c r="ML303" s="79" t="n"/>
      <c r="MM303" s="79" t="n"/>
      <c r="MN303" s="79" t="n"/>
      <c r="MO303" s="79" t="n"/>
      <c r="MP303" s="79" t="n"/>
      <c r="MQ303" s="79" t="n"/>
      <c r="MR303" s="79" t="n"/>
      <c r="MS303" s="79" t="n"/>
      <c r="MT303" s="79" t="n"/>
      <c r="MU303" s="79" t="n"/>
      <c r="MV303" s="79" t="n"/>
      <c r="MW303" s="79" t="n"/>
      <c r="MX303" s="79" t="n"/>
      <c r="MY303" s="79" t="n"/>
      <c r="MZ303" s="79" t="n"/>
      <c r="NA303" s="79" t="n"/>
      <c r="NB303" s="79" t="n"/>
      <c r="NC303" s="79" t="n"/>
      <c r="ND303" s="79" t="n"/>
      <c r="NE303" s="79" t="n"/>
      <c r="NF303" s="79" t="n"/>
      <c r="NG303" s="79" t="n"/>
      <c r="NH303" s="79" t="n"/>
      <c r="NI303" s="79" t="n"/>
      <c r="NJ303" s="79" t="n"/>
      <c r="NK303" s="79" t="n"/>
      <c r="NL303" s="79" t="n"/>
      <c r="NM303" s="79" t="n"/>
      <c r="NN303" s="79" t="n"/>
      <c r="NO303" s="79" t="n"/>
      <c r="NP303" s="79" t="n"/>
      <c r="NQ303" s="79" t="n"/>
      <c r="NR303" s="79" t="n"/>
      <c r="NS303" s="79" t="n"/>
      <c r="NT303" s="79" t="n"/>
      <c r="NU303" s="79" t="n"/>
      <c r="NX303" s="78" t="n">
        <v>21</v>
      </c>
      <c r="NY303" s="79" t="n"/>
      <c r="NZ303" s="79" t="n"/>
      <c r="OA303" s="79" t="n"/>
      <c r="OB303" s="79" t="n"/>
      <c r="OC303" s="79" t="n"/>
      <c r="OD303" s="79" t="n"/>
      <c r="OE303" s="79" t="n"/>
      <c r="OF303" s="79" t="n"/>
      <c r="OG303" s="79" t="n"/>
      <c r="OH303" s="79" t="n"/>
      <c r="OI303" s="79" t="n"/>
      <c r="OJ303" s="79" t="n"/>
      <c r="OK303" s="79" t="n"/>
      <c r="OL303" s="79" t="n"/>
      <c r="OM303" s="79" t="n"/>
      <c r="ON303" s="79" t="n"/>
      <c r="OO303" s="79" t="n"/>
      <c r="OP303" s="79" t="n"/>
      <c r="OQ303" s="79" t="n"/>
      <c r="OR303" s="79" t="n"/>
      <c r="OS303" s="79" t="n"/>
      <c r="OT303" s="79" t="n"/>
      <c r="OU303" s="79" t="n"/>
      <c r="OV303" s="79" t="n"/>
      <c r="OW303" s="79" t="n"/>
      <c r="OX303" s="79" t="n"/>
      <c r="OY303" s="79" t="n"/>
      <c r="OZ303" s="79" t="n"/>
      <c r="PA303" s="79" t="n"/>
      <c r="PB303" s="79" t="n"/>
      <c r="PC303" s="79" t="n"/>
      <c r="PD303" s="79" t="n"/>
      <c r="PE303" s="79" t="n"/>
      <c r="PF303" s="79" t="n"/>
      <c r="PG303" s="79" t="n"/>
      <c r="PH303" s="79" t="n"/>
      <c r="PI303" s="79" t="n"/>
      <c r="PJ303" s="79" t="n"/>
      <c r="PK303" s="79" t="n"/>
      <c r="PL303" s="79" t="n"/>
      <c r="PO303" s="78" t="n">
        <v>21</v>
      </c>
      <c r="PP303" s="79" t="n"/>
      <c r="PQ303" s="79" t="n"/>
      <c r="PR303" s="79" t="n"/>
      <c r="PS303" s="79" t="n"/>
      <c r="PT303" s="79" t="n"/>
      <c r="PU303" s="79" t="n"/>
      <c r="PV303" s="79" t="n"/>
      <c r="PW303" s="79" t="n"/>
      <c r="PX303" s="79" t="n"/>
      <c r="PY303" s="79" t="n"/>
      <c r="PZ303" s="79" t="n"/>
      <c r="QA303" s="79" t="n"/>
      <c r="QB303" s="79" t="n"/>
      <c r="QC303" s="79" t="n"/>
      <c r="QD303" s="79" t="n"/>
      <c r="QE303" s="79" t="n"/>
      <c r="QF303" s="79" t="n"/>
      <c r="QG303" s="79" t="n"/>
      <c r="QH303" s="79" t="n"/>
      <c r="QI303" s="79" t="n"/>
      <c r="QJ303" s="79" t="n"/>
      <c r="QK303" s="79" t="n"/>
      <c r="QL303" s="79" t="n"/>
      <c r="QM303" s="79" t="n"/>
      <c r="QN303" s="79" t="n"/>
      <c r="QO303" s="79" t="n"/>
      <c r="QP303" s="79" t="n"/>
      <c r="QQ303" s="79" t="n"/>
      <c r="QR303" s="79" t="n"/>
      <c r="QS303" s="79" t="n"/>
      <c r="QT303" s="79" t="n"/>
      <c r="QU303" s="79" t="n"/>
      <c r="QV303" s="79" t="n"/>
      <c r="QW303" s="79" t="n"/>
      <c r="QX303" s="79" t="n"/>
      <c r="QY303" s="79" t="n"/>
      <c r="QZ303" s="79" t="n"/>
      <c r="RA303" s="79" t="n"/>
      <c r="RB303" s="79" t="n"/>
      <c r="RC303" s="79" t="n"/>
      <c r="RF303" s="78" t="n">
        <v>21</v>
      </c>
      <c r="RG303" s="79" t="n"/>
      <c r="RH303" s="79" t="n"/>
      <c r="RI303" s="79" t="n"/>
      <c r="RJ303" s="79" t="n"/>
      <c r="RK303" s="79" t="n"/>
      <c r="RL303" s="79" t="n"/>
      <c r="RM303" s="79" t="n"/>
      <c r="RN303" s="79" t="n"/>
      <c r="RO303" s="79" t="n"/>
      <c r="RP303" s="79" t="n"/>
      <c r="RQ303" s="79" t="n"/>
      <c r="RR303" s="79" t="n"/>
      <c r="RS303" s="79" t="n"/>
      <c r="RT303" s="79" t="n"/>
      <c r="RU303" s="79" t="n"/>
      <c r="RV303" s="79" t="n"/>
      <c r="RW303" s="79" t="n"/>
      <c r="RX303" s="79" t="n"/>
      <c r="RY303" s="79" t="n"/>
      <c r="RZ303" s="79" t="n"/>
      <c r="SA303" s="79" t="n"/>
      <c r="SB303" s="79" t="n"/>
      <c r="SC303" s="79" t="n"/>
      <c r="SD303" s="79" t="n"/>
      <c r="SE303" s="79" t="n"/>
      <c r="SF303" s="79" t="n"/>
      <c r="SG303" s="79" t="n"/>
      <c r="SH303" s="79" t="n"/>
      <c r="SI303" s="79" t="n"/>
      <c r="SJ303" s="79" t="n"/>
      <c r="SK303" s="79" t="n"/>
      <c r="SL303" s="79" t="n"/>
      <c r="SM303" s="79" t="n"/>
      <c r="SN303" s="79" t="n"/>
      <c r="SO303" s="79" t="n"/>
      <c r="SP303" s="79" t="n"/>
      <c r="SQ303" s="79" t="n"/>
      <c r="SR303" s="79" t="n"/>
      <c r="SS303" s="79" t="n"/>
      <c r="ST303" s="79" t="n"/>
      <c r="SW303" s="78" t="n">
        <v>21</v>
      </c>
      <c r="SX303" s="79" t="n"/>
      <c r="SY303" s="79" t="n"/>
      <c r="SZ303" s="79" t="n"/>
      <c r="TA303" s="79" t="n"/>
      <c r="TB303" s="79" t="n"/>
      <c r="TC303" s="79" t="n"/>
      <c r="TD303" s="79" t="n"/>
      <c r="TE303" s="79" t="n"/>
      <c r="TF303" s="79" t="n"/>
      <c r="TG303" s="79" t="n"/>
      <c r="TH303" s="79" t="n"/>
      <c r="TI303" s="79" t="n"/>
      <c r="TJ303" s="79" t="n"/>
      <c r="TK303" s="79" t="n"/>
      <c r="TL303" s="79" t="n"/>
      <c r="TM303" s="79" t="n"/>
      <c r="TN303" s="79" t="n"/>
      <c r="TO303" s="79" t="n"/>
      <c r="TP303" s="79" t="n"/>
      <c r="TQ303" s="79" t="n"/>
      <c r="TR303" s="79" t="n"/>
      <c r="TS303" s="79" t="n"/>
      <c r="TT303" s="79" t="n"/>
      <c r="TU303" s="79" t="n"/>
      <c r="TV303" s="79" t="n"/>
      <c r="TW303" s="79" t="n"/>
      <c r="TX303" s="79" t="n"/>
      <c r="TY303" s="79" t="n"/>
      <c r="TZ303" s="79" t="n"/>
      <c r="UA303" s="79" t="n"/>
      <c r="UB303" s="79" t="n"/>
      <c r="UC303" s="79" t="n"/>
      <c r="UD303" s="79" t="n"/>
      <c r="UE303" s="79" t="n"/>
      <c r="UF303" s="79" t="n"/>
      <c r="UG303" s="79" t="n"/>
      <c r="UH303" s="79" t="n"/>
      <c r="UI303" s="79" t="n"/>
      <c r="UJ303" s="79" t="n"/>
      <c r="UK303" s="79" t="n"/>
      <c r="UN303" s="78" t="n">
        <v>21</v>
      </c>
      <c r="UO303" s="79" t="n"/>
      <c r="UP303" s="79" t="n"/>
      <c r="UQ303" s="79" t="n"/>
      <c r="UR303" s="79" t="n"/>
      <c r="US303" s="79" t="n"/>
      <c r="UT303" s="79" t="n"/>
      <c r="UU303" s="79" t="n"/>
      <c r="UV303" s="79" t="n"/>
      <c r="UW303" s="79" t="n"/>
      <c r="UX303" s="79" t="n"/>
      <c r="UY303" s="79" t="n"/>
      <c r="UZ303" s="79" t="n"/>
      <c r="VA303" s="79" t="n"/>
      <c r="VB303" s="79" t="n"/>
      <c r="VC303" s="79" t="n"/>
      <c r="VD303" s="79" t="n"/>
      <c r="VE303" s="79" t="n"/>
      <c r="VF303" s="79" t="n"/>
      <c r="VG303" s="79" t="n"/>
      <c r="VH303" s="79" t="n"/>
      <c r="VI303" s="79" t="n"/>
      <c r="VJ303" s="79" t="n"/>
      <c r="VK303" s="79" t="n"/>
      <c r="VL303" s="79" t="n"/>
      <c r="VM303" s="79" t="n"/>
      <c r="VN303" s="79" t="n"/>
      <c r="VO303" s="79" t="n"/>
      <c r="VP303" s="79" t="n"/>
      <c r="VQ303" s="79" t="n"/>
      <c r="VR303" s="79" t="n"/>
      <c r="VS303" s="79" t="n"/>
      <c r="VT303" s="79" t="n"/>
      <c r="VU303" s="79" t="n"/>
      <c r="VV303" s="79" t="n"/>
      <c r="VW303" s="79" t="n"/>
      <c r="VX303" s="79" t="n"/>
      <c r="VY303" s="79" t="n"/>
      <c r="VZ303" s="79" t="n"/>
      <c r="WA303" s="79" t="n"/>
      <c r="WB303" s="79" t="n"/>
      <c r="WE303" s="78" t="n">
        <v>21</v>
      </c>
      <c r="WF303" s="79" t="n"/>
      <c r="WG303" s="79" t="n"/>
      <c r="WH303" s="79" t="n"/>
      <c r="WI303" s="79" t="n"/>
      <c r="WJ303" s="79" t="n"/>
      <c r="WK303" s="79" t="n"/>
      <c r="WL303" s="79" t="n"/>
      <c r="WM303" s="79" t="n"/>
      <c r="WN303" s="79" t="n"/>
      <c r="WO303" s="79" t="n"/>
      <c r="WP303" s="79" t="n"/>
      <c r="WQ303" s="79" t="n"/>
      <c r="WR303" s="79" t="n"/>
      <c r="WS303" s="79" t="n"/>
      <c r="WT303" s="79" t="n"/>
      <c r="WU303" s="79" t="n"/>
      <c r="WV303" s="79" t="n"/>
      <c r="WW303" s="79" t="n"/>
      <c r="WX303" s="79" t="n"/>
      <c r="WY303" s="79" t="n"/>
      <c r="WZ303" s="79" t="n"/>
      <c r="XA303" s="79" t="n"/>
      <c r="XB303" s="79" t="n"/>
      <c r="XC303" s="79" t="n"/>
      <c r="XD303" s="79" t="n"/>
      <c r="XE303" s="79" t="n"/>
      <c r="XF303" s="79" t="n"/>
      <c r="XG303" s="79" t="n"/>
      <c r="XH303" s="79" t="n"/>
      <c r="XI303" s="79" t="n"/>
      <c r="XJ303" s="79" t="n"/>
      <c r="XK303" s="79" t="n"/>
      <c r="XL303" s="79" t="n"/>
      <c r="XM303" s="79" t="n"/>
      <c r="XN303" s="79" t="n"/>
      <c r="XO303" s="79" t="n"/>
      <c r="XP303" s="79" t="n"/>
      <c r="XQ303" s="79" t="n"/>
      <c r="XR303" s="79" t="n"/>
      <c r="XS303" s="79" t="n"/>
      <c r="XV303" s="78" t="n">
        <v>21</v>
      </c>
      <c r="XW303" s="79" t="n"/>
      <c r="XX303" s="79" t="n"/>
      <c r="XY303" s="79" t="n"/>
      <c r="XZ303" s="79" t="n"/>
      <c r="YA303" s="79" t="n"/>
      <c r="YB303" s="79" t="n"/>
      <c r="YC303" s="79" t="n"/>
      <c r="YD303" s="79" t="n"/>
      <c r="YE303" s="79" t="n"/>
      <c r="YF303" s="79" t="n"/>
      <c r="YG303" s="79" t="n"/>
      <c r="YH303" s="79" t="n"/>
      <c r="YI303" s="79" t="n"/>
      <c r="YJ303" s="79" t="n"/>
      <c r="YK303" s="79" t="n"/>
      <c r="YL303" s="79" t="n"/>
      <c r="YM303" s="79" t="n"/>
      <c r="YN303" s="79" t="n"/>
      <c r="YO303" s="79" t="n"/>
      <c r="YP303" s="79" t="n"/>
      <c r="YQ303" s="79" t="n"/>
      <c r="YR303" s="79" t="n"/>
      <c r="YS303" s="79" t="n"/>
      <c r="YT303" s="79" t="n"/>
      <c r="YU303" s="79" t="n"/>
      <c r="YV303" s="79" t="n"/>
      <c r="YW303" s="79" t="n"/>
      <c r="YX303" s="79" t="n"/>
      <c r="YY303" s="79" t="n"/>
      <c r="YZ303" s="79" t="n"/>
      <c r="ZA303" s="79" t="n"/>
      <c r="ZB303" s="79" t="n"/>
      <c r="ZC303" s="79" t="n"/>
      <c r="ZD303" s="79" t="n"/>
      <c r="ZE303" s="79" t="n"/>
      <c r="ZF303" s="79" t="n"/>
      <c r="ZG303" s="79" t="n"/>
      <c r="ZH303" s="79" t="n"/>
      <c r="ZI303" s="79" t="n"/>
      <c r="ZJ303" s="79" t="n"/>
      <c r="ZM303" s="78" t="n">
        <v>21</v>
      </c>
      <c r="ZN303" s="79" t="n"/>
      <c r="ZO303" s="79" t="n"/>
      <c r="ZP303" s="79" t="n"/>
      <c r="ZQ303" s="79" t="n"/>
      <c r="ZR303" s="79" t="n"/>
      <c r="ZS303" s="79" t="n"/>
      <c r="ZT303" s="79" t="n"/>
      <c r="ZU303" s="79" t="n"/>
      <c r="ZV303" s="79" t="n"/>
      <c r="ZW303" s="79" t="n"/>
      <c r="ZX303" s="79" t="n"/>
      <c r="ZY303" s="79" t="n"/>
      <c r="ZZ303" s="79" t="n"/>
      <c r="AAA303" s="79" t="n"/>
      <c r="AAB303" s="79" t="n"/>
      <c r="AAC303" s="79" t="n"/>
      <c r="AAD303" s="79" t="n"/>
      <c r="AAE303" s="79" t="n"/>
      <c r="AAF303" s="79" t="n"/>
      <c r="AAG303" s="79" t="n"/>
      <c r="AAH303" s="79" t="n"/>
      <c r="AAI303" s="79" t="n"/>
      <c r="AAJ303" s="79" t="n"/>
      <c r="AAK303" s="79" t="n"/>
      <c r="AAL303" s="79" t="n"/>
      <c r="AAM303" s="79" t="n"/>
      <c r="AAN303" s="79" t="n"/>
      <c r="AAO303" s="79" t="n"/>
      <c r="AAP303" s="79" t="n"/>
      <c r="AAQ303" s="79" t="n"/>
      <c r="AAR303" s="79" t="n"/>
      <c r="AAS303" s="79" t="n"/>
      <c r="AAT303" s="79" t="n"/>
      <c r="AAU303" s="79" t="n"/>
      <c r="AAV303" s="79" t="n"/>
      <c r="AAW303" s="79" t="n"/>
      <c r="AAX303" s="79" t="n"/>
      <c r="AAY303" s="79" t="n"/>
      <c r="AAZ303" s="79" t="n"/>
      <c r="ABA303" s="79" t="n"/>
      <c r="ABD303" s="78" t="n">
        <v>21</v>
      </c>
      <c r="ABE303" s="79" t="n"/>
      <c r="ABF303" s="79" t="n"/>
      <c r="ABG303" s="79" t="n"/>
      <c r="ABH303" s="79" t="n"/>
      <c r="ABI303" s="79" t="n"/>
      <c r="ABJ303" s="79" t="n"/>
      <c r="ABK303" s="79" t="n"/>
      <c r="ABL303" s="79" t="n"/>
      <c r="ABM303" s="79" t="n"/>
      <c r="ABN303" s="79" t="n"/>
      <c r="ABO303" s="79" t="n"/>
      <c r="ABP303" s="79" t="n"/>
      <c r="ABQ303" s="79" t="n"/>
      <c r="ABR303" s="79" t="n"/>
      <c r="ABS303" s="79" t="n"/>
      <c r="ABT303" s="79" t="n"/>
      <c r="ABU303" s="79" t="n"/>
      <c r="ABV303" s="79" t="n"/>
      <c r="ABW303" s="79" t="n"/>
      <c r="ABX303" s="79" t="n"/>
      <c r="ABY303" s="79" t="n"/>
      <c r="ABZ303" s="79" t="n"/>
      <c r="ACA303" s="79" t="n"/>
      <c r="ACB303" s="79" t="n"/>
      <c r="ACC303" s="79" t="n"/>
      <c r="ACD303" s="79" t="n"/>
      <c r="ACE303" s="79" t="n"/>
      <c r="ACF303" s="79" t="n"/>
      <c r="ACG303" s="79" t="n"/>
      <c r="ACH303" s="79" t="n"/>
      <c r="ACI303" s="79" t="n"/>
      <c r="ACJ303" s="79" t="n"/>
      <c r="ACK303" s="79" t="n"/>
      <c r="ACL303" s="79" t="n"/>
      <c r="ACM303" s="79" t="n"/>
      <c r="ACN303" s="79" t="n"/>
      <c r="ACO303" s="79" t="n"/>
      <c r="ACP303" s="79" t="n"/>
      <c r="ACQ303" s="79" t="n"/>
      <c r="ACR303" s="79" t="n"/>
      <c r="ACU303" s="78" t="n">
        <v>21</v>
      </c>
      <c r="ACV303" s="79" t="n"/>
      <c r="ACW303" s="79" t="n"/>
      <c r="ACX303" s="79" t="n"/>
      <c r="ACY303" s="79" t="n"/>
      <c r="ACZ303" s="79" t="n"/>
      <c r="ADA303" s="79" t="n"/>
      <c r="ADB303" s="79" t="n"/>
      <c r="ADC303" s="79" t="n"/>
      <c r="ADD303" s="79" t="n"/>
      <c r="ADE303" s="79" t="n"/>
      <c r="ADF303" s="79" t="n"/>
      <c r="ADG303" s="79" t="n"/>
      <c r="ADH303" s="79" t="n"/>
      <c r="ADI303" s="79" t="n"/>
      <c r="ADJ303" s="79" t="n"/>
      <c r="ADK303" s="79" t="n"/>
      <c r="ADL303" s="79" t="n"/>
      <c r="ADM303" s="79" t="n"/>
      <c r="ADN303" s="79" t="n"/>
      <c r="ADO303" s="79" t="n"/>
      <c r="ADP303" s="79" t="n"/>
      <c r="ADQ303" s="79" t="n"/>
      <c r="ADR303" s="79" t="n"/>
      <c r="ADS303" s="79" t="n"/>
      <c r="ADT303" s="79" t="n"/>
      <c r="ADU303" s="79" t="n"/>
      <c r="ADV303" s="79" t="n"/>
      <c r="ADW303" s="79" t="n"/>
      <c r="ADX303" s="79" t="n"/>
      <c r="ADY303" s="79" t="n"/>
      <c r="ADZ303" s="79" t="n"/>
      <c r="AEA303" s="79" t="n"/>
      <c r="AEB303" s="79" t="n"/>
      <c r="AEC303" s="79" t="n"/>
      <c r="AED303" s="79" t="n"/>
      <c r="AEE303" s="79" t="n"/>
      <c r="AEF303" s="79" t="n"/>
      <c r="AEG303" s="79" t="n"/>
      <c r="AEH303" s="79" t="n"/>
      <c r="AEI303" s="79" t="n"/>
      <c r="AEL303" s="78" t="n">
        <v>21</v>
      </c>
      <c r="AEM303" s="79" t="n"/>
      <c r="AEN303" s="79" t="n"/>
      <c r="AEO303" s="79" t="n"/>
      <c r="AEP303" s="79" t="n"/>
      <c r="AEQ303" s="79" t="n"/>
      <c r="AER303" s="79" t="n"/>
      <c r="AES303" s="79" t="n"/>
      <c r="AET303" s="79" t="n"/>
      <c r="AEU303" s="79" t="n"/>
      <c r="AEV303" s="79" t="n"/>
      <c r="AEW303" s="79" t="n"/>
      <c r="AEX303" s="79" t="n"/>
      <c r="AEY303" s="79" t="n"/>
      <c r="AEZ303" s="79" t="n"/>
      <c r="AFA303" s="79" t="n"/>
      <c r="AFB303" s="79" t="n"/>
      <c r="AFC303" s="79" t="n"/>
      <c r="AFD303" s="79" t="n"/>
      <c r="AFE303" s="79" t="n"/>
      <c r="AFF303" s="79" t="n"/>
      <c r="AFG303" s="79" t="n"/>
      <c r="AFH303" s="79" t="n"/>
      <c r="AFI303" s="79" t="n"/>
      <c r="AFJ303" s="79" t="n"/>
      <c r="AFK303" s="79" t="n"/>
      <c r="AFL303" s="79" t="n"/>
      <c r="AFM303" s="79" t="n"/>
      <c r="AFN303" s="79" t="n"/>
      <c r="AFO303" s="79" t="n"/>
      <c r="AFP303" s="79" t="n"/>
      <c r="AFQ303" s="79" t="n"/>
      <c r="AFR303" s="79" t="n"/>
      <c r="AFS303" s="79" t="n"/>
      <c r="AFT303" s="79" t="n"/>
      <c r="AFU303" s="79" t="n"/>
      <c r="AFV303" s="79" t="n"/>
      <c r="AFW303" s="79" t="n"/>
      <c r="AFX303" s="79" t="n"/>
      <c r="AFY303" s="79" t="n"/>
      <c r="AFZ303" s="79" t="n"/>
    </row>
    <row r="304">
      <c r="A304" s="78" t="n">
        <v>22</v>
      </c>
      <c r="B304" s="79" t="n"/>
      <c r="C304" s="79" t="n"/>
      <c r="D304" s="79" t="n"/>
      <c r="E304" s="79" t="n"/>
      <c r="F304" s="79" t="n"/>
      <c r="G304" s="79" t="n"/>
      <c r="H304" s="79" t="n"/>
      <c r="I304" s="79" t="n"/>
      <c r="J304" s="79" t="n"/>
      <c r="K304" s="79" t="n"/>
      <c r="L304" s="79" t="n"/>
      <c r="M304" s="79" t="n"/>
      <c r="N304" s="79" t="n"/>
      <c r="O304" s="79" t="n"/>
      <c r="P304" s="79" t="n"/>
      <c r="Q304" s="79" t="n"/>
      <c r="R304" s="79" t="n"/>
      <c r="S304" s="79" t="n"/>
      <c r="T304" s="79" t="n"/>
      <c r="U304" s="79" t="n"/>
      <c r="V304" s="79" t="n"/>
      <c r="W304" s="79" t="n"/>
      <c r="X304" s="79" t="n"/>
      <c r="Y304" s="79" t="n"/>
      <c r="Z304" s="79" t="n"/>
      <c r="AA304" s="79" t="n"/>
      <c r="AB304" s="79" t="n"/>
      <c r="AC304" s="79" t="n"/>
      <c r="AD304" s="79" t="n"/>
      <c r="AE304" s="79" t="n"/>
      <c r="AF304" s="79" t="n"/>
      <c r="AG304" s="79" t="n"/>
      <c r="AH304" s="79" t="n"/>
      <c r="AI304" s="79" t="n"/>
      <c r="AJ304" s="79" t="n"/>
      <c r="AK304" s="79" t="n"/>
      <c r="AL304" s="79" t="n"/>
      <c r="AM304" s="79" t="n"/>
      <c r="AN304" s="79" t="n"/>
      <c r="AO304" s="79" t="n"/>
      <c r="AR304" s="78" t="n">
        <v>22</v>
      </c>
      <c r="AS304" s="79" t="n"/>
      <c r="AT304" s="79" t="n"/>
      <c r="AU304" s="79" t="n"/>
      <c r="AV304" s="79" t="n"/>
      <c r="AW304" s="79" t="n"/>
      <c r="AX304" s="79" t="n"/>
      <c r="AY304" s="79" t="n"/>
      <c r="AZ304" s="79" t="n"/>
      <c r="BA304" s="79" t="n"/>
      <c r="BB304" s="79" t="n"/>
      <c r="BC304" s="79" t="n"/>
      <c r="BD304" s="79" t="n"/>
      <c r="BE304" s="79" t="n"/>
      <c r="BF304" s="79" t="n"/>
      <c r="BG304" s="79" t="n"/>
      <c r="BH304" s="79" t="n"/>
      <c r="BI304" s="79" t="n"/>
      <c r="BJ304" s="79" t="n"/>
      <c r="BK304" s="79" t="n"/>
      <c r="BL304" s="79" t="n"/>
      <c r="BM304" s="79" t="n"/>
      <c r="BN304" s="79" t="n"/>
      <c r="BO304" s="79" t="n"/>
      <c r="BP304" s="79" t="n"/>
      <c r="BQ304" s="79" t="n"/>
      <c r="BR304" s="79" t="n"/>
      <c r="BS304" s="79" t="n"/>
      <c r="BT304" s="79" t="n"/>
      <c r="BU304" s="79" t="n"/>
      <c r="BV304" s="79" t="n"/>
      <c r="BW304" s="79" t="n"/>
      <c r="BX304" s="79" t="n"/>
      <c r="BY304" s="79" t="n"/>
      <c r="BZ304" s="79" t="n"/>
      <c r="CA304" s="79" t="n"/>
      <c r="CB304" s="79" t="n"/>
      <c r="CC304" s="79" t="n"/>
      <c r="CD304" s="79" t="n"/>
      <c r="CE304" s="79" t="n"/>
      <c r="CF304" s="79" t="n"/>
      <c r="CI304" s="78" t="n">
        <v>22</v>
      </c>
      <c r="CJ304" s="79" t="n"/>
      <c r="CK304" s="79" t="n"/>
      <c r="CL304" s="79" t="n"/>
      <c r="CM304" s="79" t="n"/>
      <c r="CN304" s="79" t="n"/>
      <c r="CO304" s="79" t="n"/>
      <c r="CP304" s="79" t="n"/>
      <c r="CQ304" s="79" t="n"/>
      <c r="CR304" s="79" t="n"/>
      <c r="CS304" s="79" t="n"/>
      <c r="CT304" s="79" t="n"/>
      <c r="CU304" s="79" t="n"/>
      <c r="CV304" s="79" t="n"/>
      <c r="CW304" s="79" t="n"/>
      <c r="CX304" s="79" t="n"/>
      <c r="CY304" s="79" t="n"/>
      <c r="CZ304" s="79" t="n"/>
      <c r="DA304" s="79" t="n"/>
      <c r="DB304" s="79" t="n"/>
      <c r="DC304" s="79" t="n"/>
      <c r="DD304" s="79" t="n"/>
      <c r="DE304" s="79" t="n"/>
      <c r="DF304" s="79" t="n"/>
      <c r="DG304" s="79" t="n"/>
      <c r="DH304" s="79" t="n"/>
      <c r="DI304" s="79" t="n"/>
      <c r="DJ304" s="79" t="n"/>
      <c r="DK304" s="79" t="n"/>
      <c r="DL304" s="79" t="n"/>
      <c r="DM304" s="79" t="n"/>
      <c r="DN304" s="79" t="n"/>
      <c r="DO304" s="79" t="n"/>
      <c r="DP304" s="79" t="n"/>
      <c r="DQ304" s="79" t="n"/>
      <c r="DR304" s="79" t="n"/>
      <c r="DS304" s="79" t="n"/>
      <c r="DT304" s="79" t="n"/>
      <c r="DU304" s="79" t="n"/>
      <c r="DV304" s="79" t="n"/>
      <c r="DW304" s="79" t="n"/>
      <c r="DZ304" s="78" t="n">
        <v>22</v>
      </c>
      <c r="EA304" s="79" t="n"/>
      <c r="EB304" s="79" t="n"/>
      <c r="EC304" s="79" t="n"/>
      <c r="ED304" s="79" t="n"/>
      <c r="EE304" s="79" t="n"/>
      <c r="EF304" s="79" t="n"/>
      <c r="EG304" s="79" t="n"/>
      <c r="EH304" s="79" t="n"/>
      <c r="EI304" s="79" t="n"/>
      <c r="EJ304" s="79" t="n"/>
      <c r="EK304" s="79" t="n"/>
      <c r="EL304" s="79" t="n"/>
      <c r="EM304" s="79" t="n"/>
      <c r="EN304" s="79" t="n"/>
      <c r="EO304" s="79" t="n"/>
      <c r="EP304" s="79" t="n"/>
      <c r="EQ304" s="79" t="n"/>
      <c r="ER304" s="79" t="n"/>
      <c r="ES304" s="79" t="n"/>
      <c r="ET304" s="79" t="n"/>
      <c r="EU304" s="79" t="n"/>
      <c r="EV304" s="79" t="n"/>
      <c r="EW304" s="79" t="n"/>
      <c r="EX304" s="79" t="n"/>
      <c r="EY304" s="79" t="n"/>
      <c r="EZ304" s="79" t="n"/>
      <c r="FA304" s="79" t="n"/>
      <c r="FB304" s="79" t="n"/>
      <c r="FC304" s="79" t="n"/>
      <c r="FD304" s="79" t="n"/>
      <c r="FE304" s="79" t="n"/>
      <c r="FF304" s="79" t="n"/>
      <c r="FG304" s="79" t="n"/>
      <c r="FH304" s="79" t="n"/>
      <c r="FI304" s="79" t="n"/>
      <c r="FJ304" s="79" t="n"/>
      <c r="FK304" s="79" t="n"/>
      <c r="FL304" s="79" t="n"/>
      <c r="FM304" s="79" t="n"/>
      <c r="FN304" s="79" t="n"/>
      <c r="FQ304" s="78" t="n">
        <v>22</v>
      </c>
      <c r="FR304" s="79" t="n"/>
      <c r="FS304" s="79" t="n"/>
      <c r="FT304" s="79" t="n"/>
      <c r="FU304" s="79" t="n"/>
      <c r="FV304" s="79" t="n"/>
      <c r="FW304" s="79" t="n"/>
      <c r="FX304" s="79" t="n"/>
      <c r="FY304" s="79" t="n"/>
      <c r="FZ304" s="79" t="n"/>
      <c r="GA304" s="79" t="n"/>
      <c r="GB304" s="79" t="n"/>
      <c r="GC304" s="79" t="n"/>
      <c r="GD304" s="79" t="n"/>
      <c r="GE304" s="79" t="n"/>
      <c r="GF304" s="79" t="n"/>
      <c r="GG304" s="79" t="n"/>
      <c r="GH304" s="79" t="n"/>
      <c r="GI304" s="79" t="n"/>
      <c r="GJ304" s="79" t="n"/>
      <c r="GK304" s="79" t="n"/>
      <c r="GL304" s="79" t="n"/>
      <c r="GM304" s="79" t="n"/>
      <c r="GN304" s="79" t="n"/>
      <c r="GO304" s="79" t="n"/>
      <c r="GP304" s="79" t="n"/>
      <c r="GQ304" s="79" t="n"/>
      <c r="GR304" s="79" t="n"/>
      <c r="GS304" s="79" t="n"/>
      <c r="GT304" s="79" t="n"/>
      <c r="GU304" s="79" t="n"/>
      <c r="GV304" s="79" t="n"/>
      <c r="GW304" s="79" t="n"/>
      <c r="GX304" s="79" t="n"/>
      <c r="GY304" s="79" t="n"/>
      <c r="GZ304" s="79" t="n"/>
      <c r="HA304" s="79" t="n"/>
      <c r="HB304" s="79" t="n"/>
      <c r="HC304" s="79" t="n"/>
      <c r="HD304" s="79" t="n"/>
      <c r="HE304" s="79" t="n"/>
      <c r="HH304" s="78" t="n">
        <v>22</v>
      </c>
      <c r="HI304" s="79" t="n"/>
      <c r="HJ304" s="79" t="n"/>
      <c r="HK304" s="79" t="n"/>
      <c r="HL304" s="79" t="n"/>
      <c r="HM304" s="79" t="n"/>
      <c r="HN304" s="79" t="n"/>
      <c r="HO304" s="79" t="n"/>
      <c r="HP304" s="79" t="n"/>
      <c r="HQ304" s="79" t="n"/>
      <c r="HR304" s="79" t="n"/>
      <c r="HS304" s="79" t="n"/>
      <c r="HT304" s="79" t="n"/>
      <c r="HU304" s="79" t="n"/>
      <c r="HV304" s="79" t="n"/>
      <c r="HW304" s="79" t="n"/>
      <c r="HX304" s="79" t="n"/>
      <c r="HY304" s="79" t="n"/>
      <c r="HZ304" s="79" t="n"/>
      <c r="IA304" s="79" t="n"/>
      <c r="IB304" s="79" t="n"/>
      <c r="IC304" s="79" t="n"/>
      <c r="ID304" s="79" t="n"/>
      <c r="IE304" s="79" t="n"/>
      <c r="IF304" s="79" t="n"/>
      <c r="IG304" s="79" t="n"/>
      <c r="IH304" s="79" t="n"/>
      <c r="II304" s="79" t="n"/>
      <c r="IJ304" s="79" t="n"/>
      <c r="IK304" s="79" t="n"/>
      <c r="IL304" s="79" t="n"/>
      <c r="IM304" s="79" t="n"/>
      <c r="IN304" s="79" t="n"/>
      <c r="IO304" s="79" t="n"/>
      <c r="IP304" s="79" t="n"/>
      <c r="IQ304" s="79" t="n"/>
      <c r="IR304" s="79" t="n"/>
      <c r="IS304" s="79" t="n"/>
      <c r="IT304" s="79" t="n"/>
      <c r="IU304" s="79" t="n"/>
      <c r="IV304" s="79" t="n"/>
      <c r="IY304" s="78" t="n">
        <v>22</v>
      </c>
      <c r="IZ304" s="79" t="n"/>
      <c r="JA304" s="79" t="n"/>
      <c r="JB304" s="79" t="n"/>
      <c r="JC304" s="79" t="n"/>
      <c r="JD304" s="79" t="n"/>
      <c r="JE304" s="79" t="n"/>
      <c r="JF304" s="79" t="n"/>
      <c r="JG304" s="79" t="n"/>
      <c r="JH304" s="79" t="n"/>
      <c r="JI304" s="79" t="n"/>
      <c r="JJ304" s="79" t="n"/>
      <c r="JK304" s="79" t="n"/>
      <c r="JL304" s="79" t="n"/>
      <c r="JM304" s="79" t="n"/>
      <c r="JN304" s="79" t="n"/>
      <c r="JO304" s="79" t="n"/>
      <c r="JP304" s="79" t="n"/>
      <c r="JQ304" s="79" t="n"/>
      <c r="JR304" s="79" t="n"/>
      <c r="JS304" s="79" t="n"/>
      <c r="JT304" s="79" t="n"/>
      <c r="JU304" s="79" t="n"/>
      <c r="JV304" s="79" t="n"/>
      <c r="JW304" s="79" t="n"/>
      <c r="JX304" s="79" t="n"/>
      <c r="JY304" s="79" t="n"/>
      <c r="JZ304" s="79" t="n"/>
      <c r="KA304" s="79" t="n"/>
      <c r="KB304" s="79" t="n"/>
      <c r="KC304" s="79" t="n"/>
      <c r="KD304" s="79" t="n"/>
      <c r="KE304" s="79" t="n"/>
      <c r="KF304" s="79" t="n"/>
      <c r="KG304" s="79" t="n"/>
      <c r="KH304" s="79" t="n"/>
      <c r="KI304" s="79" t="n"/>
      <c r="KJ304" s="79" t="n"/>
      <c r="KK304" s="79" t="n"/>
      <c r="KL304" s="79" t="n"/>
      <c r="KM304" s="79" t="n"/>
      <c r="KP304" s="78" t="n">
        <v>22</v>
      </c>
      <c r="KQ304" s="79" t="n"/>
      <c r="KR304" s="79" t="n"/>
      <c r="KS304" s="79" t="n"/>
      <c r="KT304" s="79" t="n"/>
      <c r="KU304" s="79" t="n"/>
      <c r="KV304" s="79" t="n"/>
      <c r="KW304" s="79" t="n"/>
      <c r="KX304" s="79" t="n"/>
      <c r="KY304" s="79" t="n"/>
      <c r="KZ304" s="79" t="n"/>
      <c r="LA304" s="79" t="n"/>
      <c r="LB304" s="79" t="n"/>
      <c r="LC304" s="79" t="n"/>
      <c r="LD304" s="79" t="n"/>
      <c r="LE304" s="79" t="n"/>
      <c r="LF304" s="79" t="n"/>
      <c r="LG304" s="79" t="n"/>
      <c r="LH304" s="79" t="n"/>
      <c r="LI304" s="79" t="n"/>
      <c r="LJ304" s="79" t="n"/>
      <c r="LK304" s="79" t="n"/>
      <c r="LL304" s="79" t="n"/>
      <c r="LM304" s="79" t="n"/>
      <c r="LN304" s="79" t="n"/>
      <c r="LO304" s="79" t="n"/>
      <c r="LP304" s="79" t="n"/>
      <c r="LQ304" s="79" t="n"/>
      <c r="LR304" s="79" t="n"/>
      <c r="LS304" s="79" t="n"/>
      <c r="LT304" s="79" t="n"/>
      <c r="LU304" s="79" t="n"/>
      <c r="LV304" s="79" t="n"/>
      <c r="LW304" s="79" t="n"/>
      <c r="LX304" s="79" t="n"/>
      <c r="LY304" s="79" t="n"/>
      <c r="LZ304" s="79" t="n"/>
      <c r="MA304" s="79" t="n"/>
      <c r="MB304" s="79" t="n"/>
      <c r="MC304" s="79" t="n"/>
      <c r="MD304" s="79" t="n"/>
      <c r="MG304" s="78" t="n">
        <v>22</v>
      </c>
      <c r="MH304" s="79" t="n"/>
      <c r="MI304" s="79" t="n"/>
      <c r="MJ304" s="79" t="n"/>
      <c r="MK304" s="79" t="n"/>
      <c r="ML304" s="79" t="n"/>
      <c r="MM304" s="79" t="n"/>
      <c r="MN304" s="79" t="n"/>
      <c r="MO304" s="79" t="n"/>
      <c r="MP304" s="79" t="n"/>
      <c r="MQ304" s="79" t="n"/>
      <c r="MR304" s="79" t="n"/>
      <c r="MS304" s="79" t="n"/>
      <c r="MT304" s="79" t="n"/>
      <c r="MU304" s="79" t="n"/>
      <c r="MV304" s="79" t="n"/>
      <c r="MW304" s="79" t="n"/>
      <c r="MX304" s="79" t="n"/>
      <c r="MY304" s="79" t="n"/>
      <c r="MZ304" s="79" t="n"/>
      <c r="NA304" s="79" t="n"/>
      <c r="NB304" s="79" t="n"/>
      <c r="NC304" s="79" t="n"/>
      <c r="ND304" s="79" t="n"/>
      <c r="NE304" s="79" t="n"/>
      <c r="NF304" s="79" t="n"/>
      <c r="NG304" s="79" t="n"/>
      <c r="NH304" s="79" t="n"/>
      <c r="NI304" s="79" t="n"/>
      <c r="NJ304" s="79" t="n"/>
      <c r="NK304" s="79" t="n"/>
      <c r="NL304" s="79" t="n"/>
      <c r="NM304" s="79" t="n"/>
      <c r="NN304" s="79" t="n"/>
      <c r="NO304" s="79" t="n"/>
      <c r="NP304" s="79" t="n"/>
      <c r="NQ304" s="79" t="n"/>
      <c r="NR304" s="79" t="n"/>
      <c r="NS304" s="79" t="n"/>
      <c r="NT304" s="79" t="n"/>
      <c r="NU304" s="79" t="n"/>
      <c r="NX304" s="78" t="n">
        <v>22</v>
      </c>
      <c r="NY304" s="79" t="n"/>
      <c r="NZ304" s="79" t="n"/>
      <c r="OA304" s="79" t="n"/>
      <c r="OB304" s="79" t="n"/>
      <c r="OC304" s="79" t="n"/>
      <c r="OD304" s="79" t="n"/>
      <c r="OE304" s="79" t="n"/>
      <c r="OF304" s="79" t="n"/>
      <c r="OG304" s="79" t="n"/>
      <c r="OH304" s="79" t="n"/>
      <c r="OI304" s="79" t="n"/>
      <c r="OJ304" s="79" t="n"/>
      <c r="OK304" s="79" t="n"/>
      <c r="OL304" s="79" t="n"/>
      <c r="OM304" s="79" t="n"/>
      <c r="ON304" s="79" t="n"/>
      <c r="OO304" s="79" t="n"/>
      <c r="OP304" s="79" t="n"/>
      <c r="OQ304" s="79" t="n"/>
      <c r="OR304" s="79" t="n"/>
      <c r="OS304" s="79" t="n"/>
      <c r="OT304" s="79" t="n"/>
      <c r="OU304" s="79" t="n"/>
      <c r="OV304" s="79" t="n"/>
      <c r="OW304" s="79" t="n"/>
      <c r="OX304" s="79" t="n"/>
      <c r="OY304" s="79" t="n"/>
      <c r="OZ304" s="79" t="n"/>
      <c r="PA304" s="79" t="n"/>
      <c r="PB304" s="79" t="n"/>
      <c r="PC304" s="79" t="n"/>
      <c r="PD304" s="79" t="n"/>
      <c r="PE304" s="79" t="n"/>
      <c r="PF304" s="79" t="n"/>
      <c r="PG304" s="79" t="n"/>
      <c r="PH304" s="79" t="n"/>
      <c r="PI304" s="79" t="n"/>
      <c r="PJ304" s="79" t="n"/>
      <c r="PK304" s="79" t="n"/>
      <c r="PL304" s="79" t="n"/>
      <c r="PO304" s="78" t="n">
        <v>22</v>
      </c>
      <c r="PP304" s="79" t="n"/>
      <c r="PQ304" s="79" t="n"/>
      <c r="PR304" s="79" t="n"/>
      <c r="PS304" s="79" t="n"/>
      <c r="PT304" s="79" t="n"/>
      <c r="PU304" s="79" t="n"/>
      <c r="PV304" s="79" t="n"/>
      <c r="PW304" s="79" t="n"/>
      <c r="PX304" s="79" t="n"/>
      <c r="PY304" s="79" t="n"/>
      <c r="PZ304" s="79" t="n"/>
      <c r="QA304" s="79" t="n"/>
      <c r="QB304" s="79" t="n"/>
      <c r="QC304" s="79" t="n"/>
      <c r="QD304" s="79" t="n"/>
      <c r="QE304" s="79" t="n"/>
      <c r="QF304" s="79" t="n"/>
      <c r="QG304" s="79" t="n"/>
      <c r="QH304" s="79" t="n"/>
      <c r="QI304" s="79" t="n"/>
      <c r="QJ304" s="79" t="n"/>
      <c r="QK304" s="79" t="n"/>
      <c r="QL304" s="79" t="n"/>
      <c r="QM304" s="79" t="n"/>
      <c r="QN304" s="79" t="n"/>
      <c r="QO304" s="79" t="n"/>
      <c r="QP304" s="79" t="n"/>
      <c r="QQ304" s="79" t="n"/>
      <c r="QR304" s="79" t="n"/>
      <c r="QS304" s="79" t="n"/>
      <c r="QT304" s="79" t="n"/>
      <c r="QU304" s="79" t="n"/>
      <c r="QV304" s="79" t="n"/>
      <c r="QW304" s="79" t="n"/>
      <c r="QX304" s="79" t="n"/>
      <c r="QY304" s="79" t="n"/>
      <c r="QZ304" s="79" t="n"/>
      <c r="RA304" s="79" t="n"/>
      <c r="RB304" s="79" t="n"/>
      <c r="RC304" s="79" t="n"/>
      <c r="RF304" s="78" t="n">
        <v>22</v>
      </c>
      <c r="RG304" s="79" t="n"/>
      <c r="RH304" s="79" t="n"/>
      <c r="RI304" s="79" t="n"/>
      <c r="RJ304" s="79" t="n"/>
      <c r="RK304" s="79" t="n"/>
      <c r="RL304" s="79" t="n"/>
      <c r="RM304" s="79" t="n"/>
      <c r="RN304" s="79" t="n"/>
      <c r="RO304" s="79" t="n"/>
      <c r="RP304" s="79" t="n"/>
      <c r="RQ304" s="79" t="n"/>
      <c r="RR304" s="79" t="n"/>
      <c r="RS304" s="79" t="n"/>
      <c r="RT304" s="79" t="n"/>
      <c r="RU304" s="79" t="n"/>
      <c r="RV304" s="79" t="n"/>
      <c r="RW304" s="79" t="n"/>
      <c r="RX304" s="79" t="n"/>
      <c r="RY304" s="79" t="n"/>
      <c r="RZ304" s="79" t="n"/>
      <c r="SA304" s="79" t="n"/>
      <c r="SB304" s="79" t="n"/>
      <c r="SC304" s="79" t="n"/>
      <c r="SD304" s="79" t="n"/>
      <c r="SE304" s="79" t="n"/>
      <c r="SF304" s="79" t="n"/>
      <c r="SG304" s="79" t="n"/>
      <c r="SH304" s="79" t="n"/>
      <c r="SI304" s="79" t="n"/>
      <c r="SJ304" s="79" t="n"/>
      <c r="SK304" s="79" t="n"/>
      <c r="SL304" s="79" t="n"/>
      <c r="SM304" s="79" t="n"/>
      <c r="SN304" s="79" t="n"/>
      <c r="SO304" s="79" t="n"/>
      <c r="SP304" s="79" t="n"/>
      <c r="SQ304" s="79" t="n"/>
      <c r="SR304" s="79" t="n"/>
      <c r="SS304" s="79" t="n"/>
      <c r="ST304" s="79" t="n"/>
      <c r="SW304" s="78" t="n">
        <v>22</v>
      </c>
      <c r="SX304" s="79" t="n"/>
      <c r="SY304" s="79" t="n"/>
      <c r="SZ304" s="79" t="n"/>
      <c r="TA304" s="79" t="n"/>
      <c r="TB304" s="79" t="n"/>
      <c r="TC304" s="79" t="n"/>
      <c r="TD304" s="79" t="n"/>
      <c r="TE304" s="79" t="n"/>
      <c r="TF304" s="79" t="n"/>
      <c r="TG304" s="79" t="n"/>
      <c r="TH304" s="79" t="n"/>
      <c r="TI304" s="79" t="n"/>
      <c r="TJ304" s="79" t="n"/>
      <c r="TK304" s="79" t="n"/>
      <c r="TL304" s="79" t="n"/>
      <c r="TM304" s="79" t="n"/>
      <c r="TN304" s="79" t="n"/>
      <c r="TO304" s="79" t="n"/>
      <c r="TP304" s="79" t="n"/>
      <c r="TQ304" s="79" t="n"/>
      <c r="TR304" s="79" t="n"/>
      <c r="TS304" s="79" t="n"/>
      <c r="TT304" s="79" t="n"/>
      <c r="TU304" s="79" t="n"/>
      <c r="TV304" s="79" t="n"/>
      <c r="TW304" s="79" t="n"/>
      <c r="TX304" s="79" t="n"/>
      <c r="TY304" s="79" t="n"/>
      <c r="TZ304" s="79" t="n"/>
      <c r="UA304" s="79" t="n"/>
      <c r="UB304" s="79" t="n"/>
      <c r="UC304" s="79" t="n"/>
      <c r="UD304" s="79" t="n"/>
      <c r="UE304" s="79" t="n"/>
      <c r="UF304" s="79" t="n"/>
      <c r="UG304" s="79" t="n"/>
      <c r="UH304" s="79" t="n"/>
      <c r="UI304" s="79" t="n"/>
      <c r="UJ304" s="79" t="n"/>
      <c r="UK304" s="79" t="n"/>
      <c r="UN304" s="78" t="n">
        <v>22</v>
      </c>
      <c r="UO304" s="79" t="n"/>
      <c r="UP304" s="79" t="n"/>
      <c r="UQ304" s="79" t="n"/>
      <c r="UR304" s="79" t="n"/>
      <c r="US304" s="79" t="n"/>
      <c r="UT304" s="79" t="n"/>
      <c r="UU304" s="79" t="n"/>
      <c r="UV304" s="79" t="n"/>
      <c r="UW304" s="79" t="n"/>
      <c r="UX304" s="79" t="n"/>
      <c r="UY304" s="79" t="n"/>
      <c r="UZ304" s="79" t="n"/>
      <c r="VA304" s="79" t="n"/>
      <c r="VB304" s="79" t="n"/>
      <c r="VC304" s="79" t="n"/>
      <c r="VD304" s="79" t="n"/>
      <c r="VE304" s="79" t="n"/>
      <c r="VF304" s="79" t="n"/>
      <c r="VG304" s="79" t="n"/>
      <c r="VH304" s="79" t="n"/>
      <c r="VI304" s="79" t="n"/>
      <c r="VJ304" s="79" t="n"/>
      <c r="VK304" s="79" t="n"/>
      <c r="VL304" s="79" t="n"/>
      <c r="VM304" s="79" t="n"/>
      <c r="VN304" s="79" t="n"/>
      <c r="VO304" s="79" t="n"/>
      <c r="VP304" s="79" t="n"/>
      <c r="VQ304" s="79" t="n"/>
      <c r="VR304" s="79" t="n"/>
      <c r="VS304" s="79" t="n"/>
      <c r="VT304" s="79" t="n"/>
      <c r="VU304" s="79" t="n"/>
      <c r="VV304" s="79" t="n"/>
      <c r="VW304" s="79" t="n"/>
      <c r="VX304" s="79" t="n"/>
      <c r="VY304" s="79" t="n"/>
      <c r="VZ304" s="79" t="n"/>
      <c r="WA304" s="79" t="n"/>
      <c r="WB304" s="79" t="n"/>
      <c r="WE304" s="78" t="n">
        <v>22</v>
      </c>
      <c r="WF304" s="79" t="n"/>
      <c r="WG304" s="79" t="n"/>
      <c r="WH304" s="79" t="n"/>
      <c r="WI304" s="79" t="n"/>
      <c r="WJ304" s="79" t="n"/>
      <c r="WK304" s="79" t="n"/>
      <c r="WL304" s="79" t="n"/>
      <c r="WM304" s="79" t="n"/>
      <c r="WN304" s="79" t="n"/>
      <c r="WO304" s="79" t="n"/>
      <c r="WP304" s="79" t="n"/>
      <c r="WQ304" s="79" t="n"/>
      <c r="WR304" s="79" t="n"/>
      <c r="WS304" s="79" t="n"/>
      <c r="WT304" s="79" t="n"/>
      <c r="WU304" s="79" t="n"/>
      <c r="WV304" s="79" t="n"/>
      <c r="WW304" s="79" t="n"/>
      <c r="WX304" s="79" t="n"/>
      <c r="WY304" s="79" t="n"/>
      <c r="WZ304" s="79" t="n"/>
      <c r="XA304" s="79" t="n"/>
      <c r="XB304" s="79" t="n"/>
      <c r="XC304" s="79" t="n"/>
      <c r="XD304" s="79" t="n"/>
      <c r="XE304" s="79" t="n"/>
      <c r="XF304" s="79" t="n"/>
      <c r="XG304" s="79" t="n"/>
      <c r="XH304" s="79" t="n"/>
      <c r="XI304" s="79" t="n"/>
      <c r="XJ304" s="79" t="n"/>
      <c r="XK304" s="79" t="n"/>
      <c r="XL304" s="79" t="n"/>
      <c r="XM304" s="79" t="n"/>
      <c r="XN304" s="79" t="n"/>
      <c r="XO304" s="79" t="n"/>
      <c r="XP304" s="79" t="n"/>
      <c r="XQ304" s="79" t="n"/>
      <c r="XR304" s="79" t="n"/>
      <c r="XS304" s="79" t="n"/>
      <c r="XV304" s="78" t="n">
        <v>22</v>
      </c>
      <c r="XW304" s="79" t="n"/>
      <c r="XX304" s="79" t="n"/>
      <c r="XY304" s="79" t="n"/>
      <c r="XZ304" s="79" t="n"/>
      <c r="YA304" s="79" t="n"/>
      <c r="YB304" s="79" t="n"/>
      <c r="YC304" s="79" t="n"/>
      <c r="YD304" s="79" t="n"/>
      <c r="YE304" s="79" t="n"/>
      <c r="YF304" s="79" t="n"/>
      <c r="YG304" s="79" t="n"/>
      <c r="YH304" s="79" t="n"/>
      <c r="YI304" s="79" t="n"/>
      <c r="YJ304" s="79" t="n"/>
      <c r="YK304" s="79" t="n"/>
      <c r="YL304" s="79" t="n"/>
      <c r="YM304" s="79" t="n"/>
      <c r="YN304" s="79" t="n"/>
      <c r="YO304" s="79" t="n"/>
      <c r="YP304" s="79" t="n"/>
      <c r="YQ304" s="79" t="n"/>
      <c r="YR304" s="79" t="n"/>
      <c r="YS304" s="79" t="n"/>
      <c r="YT304" s="79" t="n"/>
      <c r="YU304" s="79" t="n"/>
      <c r="YV304" s="79" t="n"/>
      <c r="YW304" s="79" t="n"/>
      <c r="YX304" s="79" t="n"/>
      <c r="YY304" s="79" t="n"/>
      <c r="YZ304" s="79" t="n"/>
      <c r="ZA304" s="79" t="n"/>
      <c r="ZB304" s="79" t="n"/>
      <c r="ZC304" s="79" t="n"/>
      <c r="ZD304" s="79" t="n"/>
      <c r="ZE304" s="79" t="n"/>
      <c r="ZF304" s="79" t="n"/>
      <c r="ZG304" s="79" t="n"/>
      <c r="ZH304" s="79" t="n"/>
      <c r="ZI304" s="79" t="n"/>
      <c r="ZJ304" s="79" t="n"/>
      <c r="ZM304" s="78" t="n">
        <v>22</v>
      </c>
      <c r="ZN304" s="79" t="n"/>
      <c r="ZO304" s="79" t="n"/>
      <c r="ZP304" s="79" t="n"/>
      <c r="ZQ304" s="79" t="n"/>
      <c r="ZR304" s="79" t="n"/>
      <c r="ZS304" s="79" t="n"/>
      <c r="ZT304" s="79" t="n"/>
      <c r="ZU304" s="79" t="n"/>
      <c r="ZV304" s="79" t="n"/>
      <c r="ZW304" s="79" t="n"/>
      <c r="ZX304" s="79" t="n"/>
      <c r="ZY304" s="79" t="n"/>
      <c r="ZZ304" s="79" t="n"/>
      <c r="AAA304" s="79" t="n"/>
      <c r="AAB304" s="79" t="n"/>
      <c r="AAC304" s="79" t="n"/>
      <c r="AAD304" s="79" t="n"/>
      <c r="AAE304" s="79" t="n"/>
      <c r="AAF304" s="79" t="n"/>
      <c r="AAG304" s="79" t="n"/>
      <c r="AAH304" s="79" t="n"/>
      <c r="AAI304" s="79" t="n"/>
      <c r="AAJ304" s="79" t="n"/>
      <c r="AAK304" s="79" t="n"/>
      <c r="AAL304" s="79" t="n"/>
      <c r="AAM304" s="79" t="n"/>
      <c r="AAN304" s="79" t="n"/>
      <c r="AAO304" s="79" t="n"/>
      <c r="AAP304" s="79" t="n"/>
      <c r="AAQ304" s="79" t="n"/>
      <c r="AAR304" s="79" t="n"/>
      <c r="AAS304" s="79" t="n"/>
      <c r="AAT304" s="79" t="n"/>
      <c r="AAU304" s="79" t="n"/>
      <c r="AAV304" s="79" t="n"/>
      <c r="AAW304" s="79" t="n"/>
      <c r="AAX304" s="79" t="n"/>
      <c r="AAY304" s="79" t="n"/>
      <c r="AAZ304" s="79" t="n"/>
      <c r="ABA304" s="79" t="n"/>
      <c r="ABD304" s="78" t="n">
        <v>22</v>
      </c>
      <c r="ABE304" s="79" t="n"/>
      <c r="ABF304" s="79" t="n"/>
      <c r="ABG304" s="79" t="n"/>
      <c r="ABH304" s="79" t="n"/>
      <c r="ABI304" s="79" t="n"/>
      <c r="ABJ304" s="79" t="n"/>
      <c r="ABK304" s="79" t="n"/>
      <c r="ABL304" s="79" t="n"/>
      <c r="ABM304" s="79" t="n"/>
      <c r="ABN304" s="79" t="n"/>
      <c r="ABO304" s="79" t="n"/>
      <c r="ABP304" s="79" t="n"/>
      <c r="ABQ304" s="79" t="n"/>
      <c r="ABR304" s="79" t="n"/>
      <c r="ABS304" s="79" t="n"/>
      <c r="ABT304" s="79" t="n"/>
      <c r="ABU304" s="79" t="n"/>
      <c r="ABV304" s="79" t="n"/>
      <c r="ABW304" s="79" t="n"/>
      <c r="ABX304" s="79" t="n"/>
      <c r="ABY304" s="79" t="n"/>
      <c r="ABZ304" s="79" t="n"/>
      <c r="ACA304" s="79" t="n"/>
      <c r="ACB304" s="79" t="n"/>
      <c r="ACC304" s="79" t="n"/>
      <c r="ACD304" s="79" t="n"/>
      <c r="ACE304" s="79" t="n"/>
      <c r="ACF304" s="79" t="n"/>
      <c r="ACG304" s="79" t="n"/>
      <c r="ACH304" s="79" t="n"/>
      <c r="ACI304" s="79" t="n"/>
      <c r="ACJ304" s="79" t="n"/>
      <c r="ACK304" s="79" t="n"/>
      <c r="ACL304" s="79" t="n"/>
      <c r="ACM304" s="79" t="n"/>
      <c r="ACN304" s="79" t="n"/>
      <c r="ACO304" s="79" t="n"/>
      <c r="ACP304" s="79" t="n"/>
      <c r="ACQ304" s="79" t="n"/>
      <c r="ACR304" s="79" t="n"/>
      <c r="ACU304" s="78" t="n">
        <v>22</v>
      </c>
      <c r="ACV304" s="79" t="n"/>
      <c r="ACW304" s="79" t="n"/>
      <c r="ACX304" s="79" t="n"/>
      <c r="ACY304" s="79" t="n"/>
      <c r="ACZ304" s="79" t="n"/>
      <c r="ADA304" s="79" t="n"/>
      <c r="ADB304" s="79" t="n"/>
      <c r="ADC304" s="79" t="n"/>
      <c r="ADD304" s="79" t="n"/>
      <c r="ADE304" s="79" t="n"/>
      <c r="ADF304" s="79" t="n"/>
      <c r="ADG304" s="79" t="n"/>
      <c r="ADH304" s="79" t="n"/>
      <c r="ADI304" s="79" t="n"/>
      <c r="ADJ304" s="79" t="n"/>
      <c r="ADK304" s="79" t="n"/>
      <c r="ADL304" s="79" t="n"/>
      <c r="ADM304" s="79" t="n"/>
      <c r="ADN304" s="79" t="n"/>
      <c r="ADO304" s="79" t="n"/>
      <c r="ADP304" s="79" t="n"/>
      <c r="ADQ304" s="79" t="n"/>
      <c r="ADR304" s="79" t="n"/>
      <c r="ADS304" s="79" t="n"/>
      <c r="ADT304" s="79" t="n"/>
      <c r="ADU304" s="79" t="n"/>
      <c r="ADV304" s="79" t="n"/>
      <c r="ADW304" s="79" t="n"/>
      <c r="ADX304" s="79" t="n"/>
      <c r="ADY304" s="79" t="n"/>
      <c r="ADZ304" s="79" t="n"/>
      <c r="AEA304" s="79" t="n"/>
      <c r="AEB304" s="79" t="n"/>
      <c r="AEC304" s="79" t="n"/>
      <c r="AED304" s="79" t="n"/>
      <c r="AEE304" s="79" t="n"/>
      <c r="AEF304" s="79" t="n"/>
      <c r="AEG304" s="79" t="n"/>
      <c r="AEH304" s="79" t="n"/>
      <c r="AEI304" s="79" t="n"/>
      <c r="AEL304" s="78" t="n">
        <v>22</v>
      </c>
      <c r="AEM304" s="79" t="n"/>
      <c r="AEN304" s="79" t="n"/>
      <c r="AEO304" s="79" t="n"/>
      <c r="AEP304" s="79" t="n"/>
      <c r="AEQ304" s="79" t="n"/>
      <c r="AER304" s="79" t="n"/>
      <c r="AES304" s="79" t="n"/>
      <c r="AET304" s="79" t="n"/>
      <c r="AEU304" s="79" t="n"/>
      <c r="AEV304" s="79" t="n"/>
      <c r="AEW304" s="79" t="n"/>
      <c r="AEX304" s="79" t="n"/>
      <c r="AEY304" s="79" t="n"/>
      <c r="AEZ304" s="79" t="n"/>
      <c r="AFA304" s="79" t="n"/>
      <c r="AFB304" s="79" t="n"/>
      <c r="AFC304" s="79" t="n"/>
      <c r="AFD304" s="79" t="n"/>
      <c r="AFE304" s="79" t="n"/>
      <c r="AFF304" s="79" t="n"/>
      <c r="AFG304" s="79" t="n"/>
      <c r="AFH304" s="79" t="n"/>
      <c r="AFI304" s="79" t="n"/>
      <c r="AFJ304" s="79" t="n"/>
      <c r="AFK304" s="79" t="n"/>
      <c r="AFL304" s="79" t="n"/>
      <c r="AFM304" s="79" t="n"/>
      <c r="AFN304" s="79" t="n"/>
      <c r="AFO304" s="79" t="n"/>
      <c r="AFP304" s="79" t="n"/>
      <c r="AFQ304" s="79" t="n"/>
      <c r="AFR304" s="79" t="n"/>
      <c r="AFS304" s="79" t="n"/>
      <c r="AFT304" s="79" t="n"/>
      <c r="AFU304" s="79" t="n"/>
      <c r="AFV304" s="79" t="n"/>
      <c r="AFW304" s="79" t="n"/>
      <c r="AFX304" s="79" t="n"/>
      <c r="AFY304" s="79" t="n"/>
      <c r="AFZ304" s="79" t="n"/>
    </row>
    <row r="305">
      <c r="A305" s="78" t="n">
        <v>23</v>
      </c>
      <c r="B305" s="79" t="n"/>
      <c r="C305" s="79" t="n"/>
      <c r="D305" s="79" t="n"/>
      <c r="E305" s="79" t="n"/>
      <c r="F305" s="79" t="n"/>
      <c r="G305" s="79" t="n"/>
      <c r="H305" s="79" t="n"/>
      <c r="I305" s="79" t="n"/>
      <c r="J305" s="79" t="n"/>
      <c r="K305" s="79" t="n"/>
      <c r="L305" s="79" t="n"/>
      <c r="M305" s="79" t="n"/>
      <c r="N305" s="79" t="n"/>
      <c r="O305" s="79" t="n"/>
      <c r="P305" s="79" t="n"/>
      <c r="Q305" s="79" t="n"/>
      <c r="R305" s="79" t="n"/>
      <c r="S305" s="79" t="n"/>
      <c r="T305" s="79" t="n"/>
      <c r="U305" s="79" t="n"/>
      <c r="V305" s="79" t="n"/>
      <c r="W305" s="79" t="n"/>
      <c r="X305" s="79" t="n"/>
      <c r="Y305" s="79" t="n"/>
      <c r="Z305" s="79" t="n"/>
      <c r="AA305" s="79" t="n"/>
      <c r="AB305" s="79" t="n"/>
      <c r="AC305" s="79" t="n"/>
      <c r="AD305" s="79" t="n"/>
      <c r="AE305" s="79" t="n"/>
      <c r="AF305" s="79" t="n"/>
      <c r="AG305" s="79" t="n"/>
      <c r="AH305" s="79" t="n"/>
      <c r="AI305" s="79" t="n"/>
      <c r="AJ305" s="79" t="n"/>
      <c r="AK305" s="79" t="n"/>
      <c r="AL305" s="79" t="n"/>
      <c r="AM305" s="79" t="n"/>
      <c r="AN305" s="79" t="n"/>
      <c r="AO305" s="79" t="n"/>
      <c r="AR305" s="78" t="n">
        <v>23</v>
      </c>
      <c r="AS305" s="79" t="n"/>
      <c r="AT305" s="79" t="n"/>
      <c r="AU305" s="79" t="n"/>
      <c r="AV305" s="79" t="n"/>
      <c r="AW305" s="79" t="n"/>
      <c r="AX305" s="79" t="n"/>
      <c r="AY305" s="79" t="n"/>
      <c r="AZ305" s="79" t="n"/>
      <c r="BA305" s="79" t="n"/>
      <c r="BB305" s="79" t="n"/>
      <c r="BC305" s="79" t="n"/>
      <c r="BD305" s="79" t="n"/>
      <c r="BE305" s="79" t="n"/>
      <c r="BF305" s="79" t="n"/>
      <c r="BG305" s="79" t="n"/>
      <c r="BH305" s="79" t="n"/>
      <c r="BI305" s="79" t="n"/>
      <c r="BJ305" s="79" t="n"/>
      <c r="BK305" s="79" t="n"/>
      <c r="BL305" s="79" t="n"/>
      <c r="BM305" s="79" t="n"/>
      <c r="BN305" s="79" t="n"/>
      <c r="BO305" s="79" t="n"/>
      <c r="BP305" s="79" t="n"/>
      <c r="BQ305" s="79" t="n"/>
      <c r="BR305" s="79" t="n"/>
      <c r="BS305" s="79" t="n"/>
      <c r="BT305" s="79" t="n"/>
      <c r="BU305" s="79" t="n"/>
      <c r="BV305" s="79" t="n"/>
      <c r="BW305" s="79" t="n"/>
      <c r="BX305" s="79" t="n"/>
      <c r="BY305" s="79" t="n"/>
      <c r="BZ305" s="79" t="n"/>
      <c r="CA305" s="79" t="n"/>
      <c r="CB305" s="79" t="n"/>
      <c r="CC305" s="79" t="n"/>
      <c r="CD305" s="79" t="n"/>
      <c r="CE305" s="79" t="n"/>
      <c r="CF305" s="79" t="n"/>
      <c r="CI305" s="78" t="n">
        <v>23</v>
      </c>
      <c r="CJ305" s="79" t="n"/>
      <c r="CK305" s="79" t="n"/>
      <c r="CL305" s="79" t="n"/>
      <c r="CM305" s="79" t="n"/>
      <c r="CN305" s="79" t="n"/>
      <c r="CO305" s="79" t="n"/>
      <c r="CP305" s="79" t="n"/>
      <c r="CQ305" s="79" t="n"/>
      <c r="CR305" s="79" t="n"/>
      <c r="CS305" s="79" t="n"/>
      <c r="CT305" s="79" t="n"/>
      <c r="CU305" s="79" t="n"/>
      <c r="CV305" s="79" t="n"/>
      <c r="CW305" s="79" t="n"/>
      <c r="CX305" s="79" t="n"/>
      <c r="CY305" s="79" t="n"/>
      <c r="CZ305" s="79" t="n"/>
      <c r="DA305" s="79" t="n"/>
      <c r="DB305" s="79" t="n"/>
      <c r="DC305" s="79" t="n"/>
      <c r="DD305" s="79" t="n"/>
      <c r="DE305" s="79" t="n"/>
      <c r="DF305" s="79" t="n"/>
      <c r="DG305" s="79" t="n"/>
      <c r="DH305" s="79" t="n"/>
      <c r="DI305" s="79" t="n"/>
      <c r="DJ305" s="79" t="n"/>
      <c r="DK305" s="79" t="n"/>
      <c r="DL305" s="79" t="n"/>
      <c r="DM305" s="79" t="n"/>
      <c r="DN305" s="79" t="n"/>
      <c r="DO305" s="79" t="n"/>
      <c r="DP305" s="79" t="n"/>
      <c r="DQ305" s="79" t="n"/>
      <c r="DR305" s="79" t="n"/>
      <c r="DS305" s="79" t="n"/>
      <c r="DT305" s="79" t="n"/>
      <c r="DU305" s="79" t="n"/>
      <c r="DV305" s="79" t="n"/>
      <c r="DW305" s="79" t="n"/>
      <c r="DZ305" s="78" t="n">
        <v>23</v>
      </c>
      <c r="EA305" s="79" t="n"/>
      <c r="EB305" s="79" t="n"/>
      <c r="EC305" s="79" t="n"/>
      <c r="ED305" s="79" t="n"/>
      <c r="EE305" s="79" t="n"/>
      <c r="EF305" s="79" t="n"/>
      <c r="EG305" s="79" t="n"/>
      <c r="EH305" s="79" t="n"/>
      <c r="EI305" s="79" t="n"/>
      <c r="EJ305" s="79" t="n"/>
      <c r="EK305" s="79" t="n"/>
      <c r="EL305" s="79" t="n"/>
      <c r="EM305" s="79" t="n"/>
      <c r="EN305" s="79" t="n"/>
      <c r="EO305" s="79" t="n"/>
      <c r="EP305" s="79" t="n"/>
      <c r="EQ305" s="79" t="n"/>
      <c r="ER305" s="79" t="n"/>
      <c r="ES305" s="79" t="n"/>
      <c r="ET305" s="79" t="n"/>
      <c r="EU305" s="79" t="n"/>
      <c r="EV305" s="79" t="n"/>
      <c r="EW305" s="79" t="n"/>
      <c r="EX305" s="79" t="n"/>
      <c r="EY305" s="79" t="n"/>
      <c r="EZ305" s="79" t="n"/>
      <c r="FA305" s="79" t="n"/>
      <c r="FB305" s="79" t="n"/>
      <c r="FC305" s="79" t="n"/>
      <c r="FD305" s="79" t="n"/>
      <c r="FE305" s="79" t="n"/>
      <c r="FF305" s="79" t="n"/>
      <c r="FG305" s="79" t="n"/>
      <c r="FH305" s="79" t="n"/>
      <c r="FI305" s="79" t="n"/>
      <c r="FJ305" s="79" t="n"/>
      <c r="FK305" s="79" t="n"/>
      <c r="FL305" s="79" t="n"/>
      <c r="FM305" s="79" t="n"/>
      <c r="FN305" s="79" t="n"/>
      <c r="FQ305" s="78" t="n">
        <v>23</v>
      </c>
      <c r="FR305" s="79" t="n"/>
      <c r="FS305" s="79" t="n"/>
      <c r="FT305" s="79" t="n"/>
      <c r="FU305" s="79" t="n"/>
      <c r="FV305" s="79" t="n"/>
      <c r="FW305" s="79" t="n"/>
      <c r="FX305" s="79" t="n"/>
      <c r="FY305" s="79" t="n"/>
      <c r="FZ305" s="79" t="n"/>
      <c r="GA305" s="79" t="n"/>
      <c r="GB305" s="79" t="n"/>
      <c r="GC305" s="79" t="n"/>
      <c r="GD305" s="79" t="n"/>
      <c r="GE305" s="79" t="n"/>
      <c r="GF305" s="79" t="n"/>
      <c r="GG305" s="79" t="n"/>
      <c r="GH305" s="79" t="n"/>
      <c r="GI305" s="79" t="n"/>
      <c r="GJ305" s="79" t="n"/>
      <c r="GK305" s="79" t="n"/>
      <c r="GL305" s="79" t="n"/>
      <c r="GM305" s="79" t="n"/>
      <c r="GN305" s="79" t="n"/>
      <c r="GO305" s="79" t="n"/>
      <c r="GP305" s="79" t="n"/>
      <c r="GQ305" s="79" t="n"/>
      <c r="GR305" s="79" t="n"/>
      <c r="GS305" s="79" t="n"/>
      <c r="GT305" s="79" t="n"/>
      <c r="GU305" s="79" t="n"/>
      <c r="GV305" s="79" t="n"/>
      <c r="GW305" s="79" t="n"/>
      <c r="GX305" s="79" t="n"/>
      <c r="GY305" s="79" t="n"/>
      <c r="GZ305" s="79" t="n"/>
      <c r="HA305" s="79" t="n"/>
      <c r="HB305" s="79" t="n"/>
      <c r="HC305" s="79" t="n"/>
      <c r="HD305" s="79" t="n"/>
      <c r="HE305" s="79" t="n"/>
      <c r="HH305" s="78" t="n">
        <v>23</v>
      </c>
      <c r="HI305" s="79" t="n"/>
      <c r="HJ305" s="79" t="n"/>
      <c r="HK305" s="79" t="n"/>
      <c r="HL305" s="79" t="n"/>
      <c r="HM305" s="79" t="n"/>
      <c r="HN305" s="79" t="n"/>
      <c r="HO305" s="79" t="n"/>
      <c r="HP305" s="79" t="n"/>
      <c r="HQ305" s="79" t="n"/>
      <c r="HR305" s="79" t="n"/>
      <c r="HS305" s="79" t="n"/>
      <c r="HT305" s="79" t="n"/>
      <c r="HU305" s="79" t="n"/>
      <c r="HV305" s="79" t="n"/>
      <c r="HW305" s="79" t="n"/>
      <c r="HX305" s="79" t="n"/>
      <c r="HY305" s="79" t="n"/>
      <c r="HZ305" s="79" t="n"/>
      <c r="IA305" s="79" t="n"/>
      <c r="IB305" s="79" t="n"/>
      <c r="IC305" s="79" t="n"/>
      <c r="ID305" s="79" t="n"/>
      <c r="IE305" s="79" t="n"/>
      <c r="IF305" s="79" t="n"/>
      <c r="IG305" s="79" t="n"/>
      <c r="IH305" s="79" t="n"/>
      <c r="II305" s="79" t="n"/>
      <c r="IJ305" s="79" t="n"/>
      <c r="IK305" s="79" t="n"/>
      <c r="IL305" s="79" t="n"/>
      <c r="IM305" s="79" t="n"/>
      <c r="IN305" s="79" t="n"/>
      <c r="IO305" s="79" t="n"/>
      <c r="IP305" s="79" t="n"/>
      <c r="IQ305" s="79" t="n"/>
      <c r="IR305" s="79" t="n"/>
      <c r="IS305" s="79" t="n"/>
      <c r="IT305" s="79" t="n"/>
      <c r="IU305" s="79" t="n"/>
      <c r="IV305" s="79" t="n"/>
      <c r="IY305" s="78" t="n">
        <v>23</v>
      </c>
      <c r="IZ305" s="79" t="n"/>
      <c r="JA305" s="79" t="n"/>
      <c r="JB305" s="79" t="n"/>
      <c r="JC305" s="79" t="n"/>
      <c r="JD305" s="79" t="n"/>
      <c r="JE305" s="79" t="n"/>
      <c r="JF305" s="79" t="n"/>
      <c r="JG305" s="79" t="n"/>
      <c r="JH305" s="79" t="n"/>
      <c r="JI305" s="79" t="n"/>
      <c r="JJ305" s="79" t="n"/>
      <c r="JK305" s="79" t="n"/>
      <c r="JL305" s="79" t="n"/>
      <c r="JM305" s="79" t="n"/>
      <c r="JN305" s="79" t="n"/>
      <c r="JO305" s="79" t="n"/>
      <c r="JP305" s="79" t="n"/>
      <c r="JQ305" s="79" t="n"/>
      <c r="JR305" s="79" t="n"/>
      <c r="JS305" s="79" t="n"/>
      <c r="JT305" s="79" t="n"/>
      <c r="JU305" s="79" t="n"/>
      <c r="JV305" s="79" t="n"/>
      <c r="JW305" s="79" t="n"/>
      <c r="JX305" s="79" t="n"/>
      <c r="JY305" s="79" t="n"/>
      <c r="JZ305" s="79" t="n"/>
      <c r="KA305" s="79" t="n"/>
      <c r="KB305" s="79" t="n"/>
      <c r="KC305" s="79" t="n"/>
      <c r="KD305" s="79" t="n"/>
      <c r="KE305" s="79" t="n"/>
      <c r="KF305" s="79" t="n"/>
      <c r="KG305" s="79" t="n"/>
      <c r="KH305" s="79" t="n"/>
      <c r="KI305" s="79" t="n"/>
      <c r="KJ305" s="79" t="n"/>
      <c r="KK305" s="79" t="n"/>
      <c r="KL305" s="79" t="n"/>
      <c r="KM305" s="79" t="n"/>
      <c r="KP305" s="78" t="n">
        <v>23</v>
      </c>
      <c r="KQ305" s="79" t="n"/>
      <c r="KR305" s="79" t="n"/>
      <c r="KS305" s="79" t="n"/>
      <c r="KT305" s="79" t="n"/>
      <c r="KU305" s="79" t="n"/>
      <c r="KV305" s="79" t="n"/>
      <c r="KW305" s="79" t="n"/>
      <c r="KX305" s="79" t="n"/>
      <c r="KY305" s="79" t="n"/>
      <c r="KZ305" s="79" t="n"/>
      <c r="LA305" s="79" t="n"/>
      <c r="LB305" s="79" t="n"/>
      <c r="LC305" s="79" t="n"/>
      <c r="LD305" s="79" t="n"/>
      <c r="LE305" s="79" t="n"/>
      <c r="LF305" s="79" t="n"/>
      <c r="LG305" s="79" t="n"/>
      <c r="LH305" s="79" t="n"/>
      <c r="LI305" s="79" t="n"/>
      <c r="LJ305" s="79" t="n"/>
      <c r="LK305" s="79" t="n"/>
      <c r="LL305" s="79" t="n"/>
      <c r="LM305" s="79" t="n"/>
      <c r="LN305" s="79" t="n"/>
      <c r="LO305" s="79" t="n"/>
      <c r="LP305" s="79" t="n"/>
      <c r="LQ305" s="79" t="n"/>
      <c r="LR305" s="79" t="n"/>
      <c r="LS305" s="79" t="n"/>
      <c r="LT305" s="79" t="n"/>
      <c r="LU305" s="79" t="n"/>
      <c r="LV305" s="79" t="n"/>
      <c r="LW305" s="79" t="n"/>
      <c r="LX305" s="79" t="n"/>
      <c r="LY305" s="79" t="n"/>
      <c r="LZ305" s="79" t="n"/>
      <c r="MA305" s="79" t="n"/>
      <c r="MB305" s="79" t="n"/>
      <c r="MC305" s="79" t="n"/>
      <c r="MD305" s="79" t="n"/>
      <c r="MG305" s="78" t="n">
        <v>23</v>
      </c>
      <c r="MH305" s="79" t="n"/>
      <c r="MI305" s="79" t="n"/>
      <c r="MJ305" s="79" t="n"/>
      <c r="MK305" s="79" t="n"/>
      <c r="ML305" s="79" t="n"/>
      <c r="MM305" s="79" t="n"/>
      <c r="MN305" s="79" t="n"/>
      <c r="MO305" s="79" t="n"/>
      <c r="MP305" s="79" t="n"/>
      <c r="MQ305" s="79" t="n"/>
      <c r="MR305" s="79" t="n"/>
      <c r="MS305" s="79" t="n"/>
      <c r="MT305" s="79" t="n"/>
      <c r="MU305" s="79" t="n"/>
      <c r="MV305" s="79" t="n"/>
      <c r="MW305" s="79" t="n"/>
      <c r="MX305" s="79" t="n"/>
      <c r="MY305" s="79" t="n"/>
      <c r="MZ305" s="79" t="n"/>
      <c r="NA305" s="79" t="n"/>
      <c r="NB305" s="79" t="n"/>
      <c r="NC305" s="79" t="n"/>
      <c r="ND305" s="79" t="n"/>
      <c r="NE305" s="79" t="n"/>
      <c r="NF305" s="79" t="n"/>
      <c r="NG305" s="79" t="n"/>
      <c r="NH305" s="79" t="n"/>
      <c r="NI305" s="79" t="n"/>
      <c r="NJ305" s="79" t="n"/>
      <c r="NK305" s="79" t="n"/>
      <c r="NL305" s="79" t="n"/>
      <c r="NM305" s="79" t="n"/>
      <c r="NN305" s="79" t="n"/>
      <c r="NO305" s="79" t="n"/>
      <c r="NP305" s="79" t="n"/>
      <c r="NQ305" s="79" t="n"/>
      <c r="NR305" s="79" t="n"/>
      <c r="NS305" s="79" t="n"/>
      <c r="NT305" s="79" t="n"/>
      <c r="NU305" s="79" t="n"/>
      <c r="NX305" s="78" t="n">
        <v>23</v>
      </c>
      <c r="NY305" s="79" t="n"/>
      <c r="NZ305" s="79" t="n"/>
      <c r="OA305" s="79" t="n"/>
      <c r="OB305" s="79" t="n"/>
      <c r="OC305" s="79" t="n"/>
      <c r="OD305" s="79" t="n"/>
      <c r="OE305" s="79" t="n"/>
      <c r="OF305" s="79" t="n"/>
      <c r="OG305" s="79" t="n"/>
      <c r="OH305" s="79" t="n"/>
      <c r="OI305" s="79" t="n"/>
      <c r="OJ305" s="79" t="n"/>
      <c r="OK305" s="79" t="n"/>
      <c r="OL305" s="79" t="n"/>
      <c r="OM305" s="79" t="n"/>
      <c r="ON305" s="79" t="n"/>
      <c r="OO305" s="79" t="n"/>
      <c r="OP305" s="79" t="n"/>
      <c r="OQ305" s="79" t="n"/>
      <c r="OR305" s="79" t="n"/>
      <c r="OS305" s="79" t="n"/>
      <c r="OT305" s="79" t="n"/>
      <c r="OU305" s="79" t="n"/>
      <c r="OV305" s="79" t="n"/>
      <c r="OW305" s="79" t="n"/>
      <c r="OX305" s="79" t="n"/>
      <c r="OY305" s="79" t="n"/>
      <c r="OZ305" s="79" t="n"/>
      <c r="PA305" s="79" t="n"/>
      <c r="PB305" s="79" t="n"/>
      <c r="PC305" s="79" t="n"/>
      <c r="PD305" s="79" t="n"/>
      <c r="PE305" s="79" t="n"/>
      <c r="PF305" s="79" t="n"/>
      <c r="PG305" s="79" t="n"/>
      <c r="PH305" s="79" t="n"/>
      <c r="PI305" s="79" t="n"/>
      <c r="PJ305" s="79" t="n"/>
      <c r="PK305" s="79" t="n"/>
      <c r="PL305" s="79" t="n"/>
      <c r="PO305" s="78" t="n">
        <v>23</v>
      </c>
      <c r="PP305" s="79" t="n"/>
      <c r="PQ305" s="79" t="n"/>
      <c r="PR305" s="79" t="n"/>
      <c r="PS305" s="79" t="n"/>
      <c r="PT305" s="79" t="n"/>
      <c r="PU305" s="79" t="n"/>
      <c r="PV305" s="79" t="n"/>
      <c r="PW305" s="79" t="n"/>
      <c r="PX305" s="79" t="n"/>
      <c r="PY305" s="79" t="n"/>
      <c r="PZ305" s="79" t="n"/>
      <c r="QA305" s="79" t="n"/>
      <c r="QB305" s="79" t="n"/>
      <c r="QC305" s="79" t="n"/>
      <c r="QD305" s="79" t="n"/>
      <c r="QE305" s="79" t="n"/>
      <c r="QF305" s="79" t="n"/>
      <c r="QG305" s="79" t="n"/>
      <c r="QH305" s="79" t="n"/>
      <c r="QI305" s="79" t="n"/>
      <c r="QJ305" s="79" t="n"/>
      <c r="QK305" s="79" t="n"/>
      <c r="QL305" s="79" t="n"/>
      <c r="QM305" s="79" t="n"/>
      <c r="QN305" s="79" t="n"/>
      <c r="QO305" s="79" t="n"/>
      <c r="QP305" s="79" t="n"/>
      <c r="QQ305" s="79" t="n"/>
      <c r="QR305" s="79" t="n"/>
      <c r="QS305" s="79" t="n"/>
      <c r="QT305" s="79" t="n"/>
      <c r="QU305" s="79" t="n"/>
      <c r="QV305" s="79" t="n"/>
      <c r="QW305" s="79" t="n"/>
      <c r="QX305" s="79" t="n"/>
      <c r="QY305" s="79" t="n"/>
      <c r="QZ305" s="79" t="n"/>
      <c r="RA305" s="79" t="n"/>
      <c r="RB305" s="79" t="n"/>
      <c r="RC305" s="79" t="n"/>
      <c r="RF305" s="78" t="n">
        <v>23</v>
      </c>
      <c r="RG305" s="79" t="n"/>
      <c r="RH305" s="79" t="n"/>
      <c r="RI305" s="79" t="n"/>
      <c r="RJ305" s="79" t="n"/>
      <c r="RK305" s="79" t="n"/>
      <c r="RL305" s="79" t="n"/>
      <c r="RM305" s="79" t="n"/>
      <c r="RN305" s="79" t="n"/>
      <c r="RO305" s="79" t="n"/>
      <c r="RP305" s="79" t="n"/>
      <c r="RQ305" s="79" t="n"/>
      <c r="RR305" s="79" t="n"/>
      <c r="RS305" s="79" t="n"/>
      <c r="RT305" s="79" t="n"/>
      <c r="RU305" s="79" t="n"/>
      <c r="RV305" s="79" t="n"/>
      <c r="RW305" s="79" t="n"/>
      <c r="RX305" s="79" t="n"/>
      <c r="RY305" s="79" t="n"/>
      <c r="RZ305" s="79" t="n"/>
      <c r="SA305" s="79" t="n"/>
      <c r="SB305" s="79" t="n"/>
      <c r="SC305" s="79" t="n"/>
      <c r="SD305" s="79" t="n"/>
      <c r="SE305" s="79" t="n"/>
      <c r="SF305" s="79" t="n"/>
      <c r="SG305" s="79" t="n"/>
      <c r="SH305" s="79" t="n"/>
      <c r="SI305" s="79" t="n"/>
      <c r="SJ305" s="79" t="n"/>
      <c r="SK305" s="79" t="n"/>
      <c r="SL305" s="79" t="n"/>
      <c r="SM305" s="79" t="n"/>
      <c r="SN305" s="79" t="n"/>
      <c r="SO305" s="79" t="n"/>
      <c r="SP305" s="79" t="n"/>
      <c r="SQ305" s="79" t="n"/>
      <c r="SR305" s="79" t="n"/>
      <c r="SS305" s="79" t="n"/>
      <c r="ST305" s="79" t="n"/>
      <c r="SW305" s="78" t="n">
        <v>23</v>
      </c>
      <c r="SX305" s="79" t="n"/>
      <c r="SY305" s="79" t="n"/>
      <c r="SZ305" s="79" t="n"/>
      <c r="TA305" s="79" t="n"/>
      <c r="TB305" s="79" t="n"/>
      <c r="TC305" s="79" t="n"/>
      <c r="TD305" s="79" t="n"/>
      <c r="TE305" s="79" t="n"/>
      <c r="TF305" s="79" t="n"/>
      <c r="TG305" s="79" t="n"/>
      <c r="TH305" s="79" t="n"/>
      <c r="TI305" s="79" t="n"/>
      <c r="TJ305" s="79" t="n"/>
      <c r="TK305" s="79" t="n"/>
      <c r="TL305" s="79" t="n"/>
      <c r="TM305" s="79" t="n"/>
      <c r="TN305" s="79" t="n"/>
      <c r="TO305" s="79" t="n"/>
      <c r="TP305" s="79" t="n"/>
      <c r="TQ305" s="79" t="n"/>
      <c r="TR305" s="79" t="n"/>
      <c r="TS305" s="79" t="n"/>
      <c r="TT305" s="79" t="n"/>
      <c r="TU305" s="79" t="n"/>
      <c r="TV305" s="79" t="n"/>
      <c r="TW305" s="79" t="n"/>
      <c r="TX305" s="79" t="n"/>
      <c r="TY305" s="79" t="n"/>
      <c r="TZ305" s="79" t="n"/>
      <c r="UA305" s="79" t="n"/>
      <c r="UB305" s="79" t="n"/>
      <c r="UC305" s="79" t="n"/>
      <c r="UD305" s="79" t="n"/>
      <c r="UE305" s="79" t="n"/>
      <c r="UF305" s="79" t="n"/>
      <c r="UG305" s="79" t="n"/>
      <c r="UH305" s="79" t="n"/>
      <c r="UI305" s="79" t="n"/>
      <c r="UJ305" s="79" t="n"/>
      <c r="UK305" s="79" t="n"/>
      <c r="UN305" s="78" t="n">
        <v>23</v>
      </c>
      <c r="UO305" s="79" t="n"/>
      <c r="UP305" s="79" t="n"/>
      <c r="UQ305" s="79" t="n"/>
      <c r="UR305" s="79" t="n"/>
      <c r="US305" s="79" t="n"/>
      <c r="UT305" s="79" t="n"/>
      <c r="UU305" s="79" t="n"/>
      <c r="UV305" s="79" t="n"/>
      <c r="UW305" s="79" t="n"/>
      <c r="UX305" s="79" t="n"/>
      <c r="UY305" s="79" t="n"/>
      <c r="UZ305" s="79" t="n"/>
      <c r="VA305" s="79" t="n"/>
      <c r="VB305" s="79" t="n"/>
      <c r="VC305" s="79" t="n"/>
      <c r="VD305" s="79" t="n"/>
      <c r="VE305" s="79" t="n"/>
      <c r="VF305" s="79" t="n"/>
      <c r="VG305" s="79" t="n"/>
      <c r="VH305" s="79" t="n"/>
      <c r="VI305" s="79" t="n"/>
      <c r="VJ305" s="79" t="n"/>
      <c r="VK305" s="79" t="n"/>
      <c r="VL305" s="79" t="n"/>
      <c r="VM305" s="79" t="n"/>
      <c r="VN305" s="79" t="n"/>
      <c r="VO305" s="79" t="n"/>
      <c r="VP305" s="79" t="n"/>
      <c r="VQ305" s="79" t="n"/>
      <c r="VR305" s="79" t="n"/>
      <c r="VS305" s="79" t="n"/>
      <c r="VT305" s="79" t="n"/>
      <c r="VU305" s="79" t="n"/>
      <c r="VV305" s="79" t="n"/>
      <c r="VW305" s="79" t="n"/>
      <c r="VX305" s="79" t="n"/>
      <c r="VY305" s="79" t="n"/>
      <c r="VZ305" s="79" t="n"/>
      <c r="WA305" s="79" t="n"/>
      <c r="WB305" s="79" t="n"/>
      <c r="WE305" s="78" t="n">
        <v>23</v>
      </c>
      <c r="WF305" s="79" t="n"/>
      <c r="WG305" s="79" t="n"/>
      <c r="WH305" s="79" t="n"/>
      <c r="WI305" s="79" t="n"/>
      <c r="WJ305" s="79" t="n"/>
      <c r="WK305" s="79" t="n"/>
      <c r="WL305" s="79" t="n"/>
      <c r="WM305" s="79" t="n"/>
      <c r="WN305" s="79" t="n"/>
      <c r="WO305" s="79" t="n"/>
      <c r="WP305" s="79" t="n"/>
      <c r="WQ305" s="79" t="n"/>
      <c r="WR305" s="79" t="n"/>
      <c r="WS305" s="79" t="n"/>
      <c r="WT305" s="79" t="n"/>
      <c r="WU305" s="79" t="n"/>
      <c r="WV305" s="79" t="n"/>
      <c r="WW305" s="79" t="n"/>
      <c r="WX305" s="79" t="n"/>
      <c r="WY305" s="79" t="n"/>
      <c r="WZ305" s="79" t="n"/>
      <c r="XA305" s="79" t="n"/>
      <c r="XB305" s="79" t="n"/>
      <c r="XC305" s="79" t="n"/>
      <c r="XD305" s="79" t="n"/>
      <c r="XE305" s="79" t="n"/>
      <c r="XF305" s="79" t="n"/>
      <c r="XG305" s="79" t="n"/>
      <c r="XH305" s="79" t="n"/>
      <c r="XI305" s="79" t="n"/>
      <c r="XJ305" s="79" t="n"/>
      <c r="XK305" s="79" t="n"/>
      <c r="XL305" s="79" t="n"/>
      <c r="XM305" s="79" t="n"/>
      <c r="XN305" s="79" t="n"/>
      <c r="XO305" s="79" t="n"/>
      <c r="XP305" s="79" t="n"/>
      <c r="XQ305" s="79" t="n"/>
      <c r="XR305" s="79" t="n"/>
      <c r="XS305" s="79" t="n"/>
      <c r="XV305" s="78" t="n">
        <v>23</v>
      </c>
      <c r="XW305" s="79" t="n"/>
      <c r="XX305" s="79" t="n"/>
      <c r="XY305" s="79" t="n"/>
      <c r="XZ305" s="79" t="n"/>
      <c r="YA305" s="79" t="n"/>
      <c r="YB305" s="79" t="n"/>
      <c r="YC305" s="79" t="n"/>
      <c r="YD305" s="79" t="n"/>
      <c r="YE305" s="79" t="n"/>
      <c r="YF305" s="79" t="n"/>
      <c r="YG305" s="79" t="n"/>
      <c r="YH305" s="79" t="n"/>
      <c r="YI305" s="79" t="n"/>
      <c r="YJ305" s="79" t="n"/>
      <c r="YK305" s="79" t="n"/>
      <c r="YL305" s="79" t="n"/>
      <c r="YM305" s="79" t="n"/>
      <c r="YN305" s="79" t="n"/>
      <c r="YO305" s="79" t="n"/>
      <c r="YP305" s="79" t="n"/>
      <c r="YQ305" s="79" t="n"/>
      <c r="YR305" s="79" t="n"/>
      <c r="YS305" s="79" t="n"/>
      <c r="YT305" s="79" t="n"/>
      <c r="YU305" s="79" t="n"/>
      <c r="YV305" s="79" t="n"/>
      <c r="YW305" s="79" t="n"/>
      <c r="YX305" s="79" t="n"/>
      <c r="YY305" s="79" t="n"/>
      <c r="YZ305" s="79" t="n"/>
      <c r="ZA305" s="79" t="n"/>
      <c r="ZB305" s="79" t="n"/>
      <c r="ZC305" s="79" t="n"/>
      <c r="ZD305" s="79" t="n"/>
      <c r="ZE305" s="79" t="n"/>
      <c r="ZF305" s="79" t="n"/>
      <c r="ZG305" s="79" t="n"/>
      <c r="ZH305" s="79" t="n"/>
      <c r="ZI305" s="79" t="n"/>
      <c r="ZJ305" s="79" t="n"/>
      <c r="ZM305" s="78" t="n">
        <v>23</v>
      </c>
      <c r="ZN305" s="79" t="n"/>
      <c r="ZO305" s="79" t="n"/>
      <c r="ZP305" s="79" t="n"/>
      <c r="ZQ305" s="79" t="n"/>
      <c r="ZR305" s="79" t="n"/>
      <c r="ZS305" s="79" t="n"/>
      <c r="ZT305" s="79" t="n"/>
      <c r="ZU305" s="79" t="n"/>
      <c r="ZV305" s="79" t="n"/>
      <c r="ZW305" s="79" t="n"/>
      <c r="ZX305" s="79" t="n"/>
      <c r="ZY305" s="79" t="n"/>
      <c r="ZZ305" s="79" t="n"/>
      <c r="AAA305" s="79" t="n"/>
      <c r="AAB305" s="79" t="n"/>
      <c r="AAC305" s="79" t="n"/>
      <c r="AAD305" s="79" t="n"/>
      <c r="AAE305" s="79" t="n"/>
      <c r="AAF305" s="79" t="n"/>
      <c r="AAG305" s="79" t="n"/>
      <c r="AAH305" s="79" t="n"/>
      <c r="AAI305" s="79" t="n"/>
      <c r="AAJ305" s="79" t="n"/>
      <c r="AAK305" s="79" t="n"/>
      <c r="AAL305" s="79" t="n"/>
      <c r="AAM305" s="79" t="n"/>
      <c r="AAN305" s="79" t="n"/>
      <c r="AAO305" s="79" t="n"/>
      <c r="AAP305" s="79" t="n"/>
      <c r="AAQ305" s="79" t="n"/>
      <c r="AAR305" s="79" t="n"/>
      <c r="AAS305" s="79" t="n"/>
      <c r="AAT305" s="79" t="n"/>
      <c r="AAU305" s="79" t="n"/>
      <c r="AAV305" s="79" t="n"/>
      <c r="AAW305" s="79" t="n"/>
      <c r="AAX305" s="79" t="n"/>
      <c r="AAY305" s="79" t="n"/>
      <c r="AAZ305" s="79" t="n"/>
      <c r="ABA305" s="79" t="n"/>
      <c r="ABD305" s="78" t="n">
        <v>23</v>
      </c>
      <c r="ABE305" s="79" t="n"/>
      <c r="ABF305" s="79" t="n"/>
      <c r="ABG305" s="79" t="n"/>
      <c r="ABH305" s="79" t="n"/>
      <c r="ABI305" s="79" t="n"/>
      <c r="ABJ305" s="79" t="n"/>
      <c r="ABK305" s="79" t="n"/>
      <c r="ABL305" s="79" t="n"/>
      <c r="ABM305" s="79" t="n"/>
      <c r="ABN305" s="79" t="n"/>
      <c r="ABO305" s="79" t="n"/>
      <c r="ABP305" s="79" t="n"/>
      <c r="ABQ305" s="79" t="n"/>
      <c r="ABR305" s="79" t="n"/>
      <c r="ABS305" s="79" t="n"/>
      <c r="ABT305" s="79" t="n"/>
      <c r="ABU305" s="79" t="n"/>
      <c r="ABV305" s="79" t="n"/>
      <c r="ABW305" s="79" t="n"/>
      <c r="ABX305" s="79" t="n"/>
      <c r="ABY305" s="79" t="n"/>
      <c r="ABZ305" s="79" t="n"/>
      <c r="ACA305" s="79" t="n"/>
      <c r="ACB305" s="79" t="n"/>
      <c r="ACC305" s="79" t="n"/>
      <c r="ACD305" s="79" t="n"/>
      <c r="ACE305" s="79" t="n"/>
      <c r="ACF305" s="79" t="n"/>
      <c r="ACG305" s="79" t="n"/>
      <c r="ACH305" s="79" t="n"/>
      <c r="ACI305" s="79" t="n"/>
      <c r="ACJ305" s="79" t="n"/>
      <c r="ACK305" s="79" t="n"/>
      <c r="ACL305" s="79" t="n"/>
      <c r="ACM305" s="79" t="n"/>
      <c r="ACN305" s="79" t="n"/>
      <c r="ACO305" s="79" t="n"/>
      <c r="ACP305" s="79" t="n"/>
      <c r="ACQ305" s="79" t="n"/>
      <c r="ACR305" s="79" t="n"/>
      <c r="ACU305" s="78" t="n">
        <v>23</v>
      </c>
      <c r="ACV305" s="79" t="n"/>
      <c r="ACW305" s="79" t="n"/>
      <c r="ACX305" s="79" t="n"/>
      <c r="ACY305" s="79" t="n"/>
      <c r="ACZ305" s="79" t="n"/>
      <c r="ADA305" s="79" t="n"/>
      <c r="ADB305" s="79" t="n"/>
      <c r="ADC305" s="79" t="n"/>
      <c r="ADD305" s="79" t="n"/>
      <c r="ADE305" s="79" t="n"/>
      <c r="ADF305" s="79" t="n"/>
      <c r="ADG305" s="79" t="n"/>
      <c r="ADH305" s="79" t="n"/>
      <c r="ADI305" s="79" t="n"/>
      <c r="ADJ305" s="79" t="n"/>
      <c r="ADK305" s="79" t="n"/>
      <c r="ADL305" s="79" t="n"/>
      <c r="ADM305" s="79" t="n"/>
      <c r="ADN305" s="79" t="n"/>
      <c r="ADO305" s="79" t="n"/>
      <c r="ADP305" s="79" t="n"/>
      <c r="ADQ305" s="79" t="n"/>
      <c r="ADR305" s="79" t="n"/>
      <c r="ADS305" s="79" t="n"/>
      <c r="ADT305" s="79" t="n"/>
      <c r="ADU305" s="79" t="n"/>
      <c r="ADV305" s="79" t="n"/>
      <c r="ADW305" s="79" t="n"/>
      <c r="ADX305" s="79" t="n"/>
      <c r="ADY305" s="79" t="n"/>
      <c r="ADZ305" s="79" t="n"/>
      <c r="AEA305" s="79" t="n"/>
      <c r="AEB305" s="79" t="n"/>
      <c r="AEC305" s="79" t="n"/>
      <c r="AED305" s="79" t="n"/>
      <c r="AEE305" s="79" t="n"/>
      <c r="AEF305" s="79" t="n"/>
      <c r="AEG305" s="79" t="n"/>
      <c r="AEH305" s="79" t="n"/>
      <c r="AEI305" s="79" t="n"/>
      <c r="AEL305" s="78" t="n">
        <v>23</v>
      </c>
      <c r="AEM305" s="79" t="n"/>
      <c r="AEN305" s="79" t="n"/>
      <c r="AEO305" s="79" t="n"/>
      <c r="AEP305" s="79" t="n"/>
      <c r="AEQ305" s="79" t="n"/>
      <c r="AER305" s="79" t="n"/>
      <c r="AES305" s="79" t="n"/>
      <c r="AET305" s="79" t="n"/>
      <c r="AEU305" s="79" t="n"/>
      <c r="AEV305" s="79" t="n"/>
      <c r="AEW305" s="79" t="n"/>
      <c r="AEX305" s="79" t="n"/>
      <c r="AEY305" s="79" t="n"/>
      <c r="AEZ305" s="79" t="n"/>
      <c r="AFA305" s="79" t="n"/>
      <c r="AFB305" s="79" t="n"/>
      <c r="AFC305" s="79" t="n"/>
      <c r="AFD305" s="79" t="n"/>
      <c r="AFE305" s="79" t="n"/>
      <c r="AFF305" s="79" t="n"/>
      <c r="AFG305" s="79" t="n"/>
      <c r="AFH305" s="79" t="n"/>
      <c r="AFI305" s="79" t="n"/>
      <c r="AFJ305" s="79" t="n"/>
      <c r="AFK305" s="79" t="n"/>
      <c r="AFL305" s="79" t="n"/>
      <c r="AFM305" s="79" t="n"/>
      <c r="AFN305" s="79" t="n"/>
      <c r="AFO305" s="79" t="n"/>
      <c r="AFP305" s="79" t="n"/>
      <c r="AFQ305" s="79" t="n"/>
      <c r="AFR305" s="79" t="n"/>
      <c r="AFS305" s="79" t="n"/>
      <c r="AFT305" s="79" t="n"/>
      <c r="AFU305" s="79" t="n"/>
      <c r="AFV305" s="79" t="n"/>
      <c r="AFW305" s="79" t="n"/>
      <c r="AFX305" s="79" t="n"/>
      <c r="AFY305" s="79" t="n"/>
      <c r="AFZ305" s="79" t="n"/>
    </row>
    <row r="306">
      <c r="A306" s="78" t="n">
        <v>24</v>
      </c>
      <c r="B306" s="79" t="n"/>
      <c r="C306" s="79" t="n"/>
      <c r="D306" s="79" t="n"/>
      <c r="E306" s="79" t="n"/>
      <c r="F306" s="79" t="n"/>
      <c r="G306" s="79" t="n"/>
      <c r="H306" s="79" t="n"/>
      <c r="I306" s="79" t="n"/>
      <c r="J306" s="79" t="n"/>
      <c r="K306" s="79" t="n"/>
      <c r="L306" s="79" t="n"/>
      <c r="M306" s="79" t="n"/>
      <c r="N306" s="79" t="n"/>
      <c r="O306" s="79" t="n"/>
      <c r="P306" s="79" t="n"/>
      <c r="Q306" s="79" t="n"/>
      <c r="R306" s="79" t="n"/>
      <c r="S306" s="79" t="n"/>
      <c r="T306" s="79" t="n"/>
      <c r="U306" s="79" t="n"/>
      <c r="V306" s="79" t="n"/>
      <c r="W306" s="79" t="n"/>
      <c r="X306" s="79" t="n"/>
      <c r="Y306" s="79" t="n"/>
      <c r="Z306" s="79" t="n"/>
      <c r="AA306" s="79" t="n"/>
      <c r="AB306" s="79" t="n"/>
      <c r="AC306" s="79" t="n"/>
      <c r="AD306" s="79" t="n"/>
      <c r="AE306" s="79" t="n"/>
      <c r="AF306" s="79" t="n"/>
      <c r="AG306" s="79" t="n"/>
      <c r="AH306" s="79" t="n"/>
      <c r="AI306" s="79" t="n"/>
      <c r="AJ306" s="79" t="n"/>
      <c r="AK306" s="79" t="n"/>
      <c r="AL306" s="79" t="n"/>
      <c r="AM306" s="79" t="n"/>
      <c r="AN306" s="79" t="n"/>
      <c r="AO306" s="79" t="n"/>
      <c r="AR306" s="78" t="n">
        <v>24</v>
      </c>
      <c r="AS306" s="79" t="n"/>
      <c r="AT306" s="79" t="n"/>
      <c r="AU306" s="79" t="n"/>
      <c r="AV306" s="79" t="n"/>
      <c r="AW306" s="79" t="n"/>
      <c r="AX306" s="79" t="n"/>
      <c r="AY306" s="79" t="n"/>
      <c r="AZ306" s="79" t="n"/>
      <c r="BA306" s="79" t="n"/>
      <c r="BB306" s="79" t="n"/>
      <c r="BC306" s="79" t="n"/>
      <c r="BD306" s="79" t="n"/>
      <c r="BE306" s="79" t="n"/>
      <c r="BF306" s="79" t="n"/>
      <c r="BG306" s="79" t="n"/>
      <c r="BH306" s="79" t="n"/>
      <c r="BI306" s="79" t="n"/>
      <c r="BJ306" s="79" t="n"/>
      <c r="BK306" s="79" t="n"/>
      <c r="BL306" s="79" t="n"/>
      <c r="BM306" s="79" t="n"/>
      <c r="BN306" s="79" t="n"/>
      <c r="BO306" s="79" t="n"/>
      <c r="BP306" s="79" t="n"/>
      <c r="BQ306" s="79" t="n"/>
      <c r="BR306" s="79" t="n"/>
      <c r="BS306" s="79" t="n"/>
      <c r="BT306" s="79" t="n"/>
      <c r="BU306" s="79" t="n"/>
      <c r="BV306" s="79" t="n"/>
      <c r="BW306" s="79" t="n"/>
      <c r="BX306" s="79" t="n"/>
      <c r="BY306" s="79" t="n"/>
      <c r="BZ306" s="79" t="n"/>
      <c r="CA306" s="79" t="n"/>
      <c r="CB306" s="79" t="n"/>
      <c r="CC306" s="79" t="n"/>
      <c r="CD306" s="79" t="n"/>
      <c r="CE306" s="79" t="n"/>
      <c r="CF306" s="79" t="n"/>
      <c r="CI306" s="78" t="n">
        <v>24</v>
      </c>
      <c r="CJ306" s="79" t="n"/>
      <c r="CK306" s="79" t="n"/>
      <c r="CL306" s="79" t="n"/>
      <c r="CM306" s="79" t="n"/>
      <c r="CN306" s="79" t="n"/>
      <c r="CO306" s="79" t="n"/>
      <c r="CP306" s="79" t="n"/>
      <c r="CQ306" s="79" t="n"/>
      <c r="CR306" s="79" t="n"/>
      <c r="CS306" s="79" t="n"/>
      <c r="CT306" s="79" t="n"/>
      <c r="CU306" s="79" t="n"/>
      <c r="CV306" s="79" t="n"/>
      <c r="CW306" s="79" t="n"/>
      <c r="CX306" s="79" t="n"/>
      <c r="CY306" s="79" t="n"/>
      <c r="CZ306" s="79" t="n"/>
      <c r="DA306" s="79" t="n"/>
      <c r="DB306" s="79" t="n"/>
      <c r="DC306" s="79" t="n"/>
      <c r="DD306" s="79" t="n"/>
      <c r="DE306" s="79" t="n"/>
      <c r="DF306" s="79" t="n"/>
      <c r="DG306" s="79" t="n"/>
      <c r="DH306" s="79" t="n"/>
      <c r="DI306" s="79" t="n"/>
      <c r="DJ306" s="79" t="n"/>
      <c r="DK306" s="79" t="n"/>
      <c r="DL306" s="79" t="n"/>
      <c r="DM306" s="79" t="n"/>
      <c r="DN306" s="79" t="n"/>
      <c r="DO306" s="79" t="n"/>
      <c r="DP306" s="79" t="n"/>
      <c r="DQ306" s="79" t="n"/>
      <c r="DR306" s="79" t="n"/>
      <c r="DS306" s="79" t="n"/>
      <c r="DT306" s="79" t="n"/>
      <c r="DU306" s="79" t="n"/>
      <c r="DV306" s="79" t="n"/>
      <c r="DW306" s="79" t="n"/>
      <c r="DZ306" s="78" t="n">
        <v>24</v>
      </c>
      <c r="EA306" s="79" t="n"/>
      <c r="EB306" s="79" t="n"/>
      <c r="EC306" s="79" t="n"/>
      <c r="ED306" s="79" t="n"/>
      <c r="EE306" s="79" t="n"/>
      <c r="EF306" s="79" t="n"/>
      <c r="EG306" s="79" t="n"/>
      <c r="EH306" s="79" t="n"/>
      <c r="EI306" s="79" t="n"/>
      <c r="EJ306" s="79" t="n"/>
      <c r="EK306" s="79" t="n"/>
      <c r="EL306" s="79" t="n"/>
      <c r="EM306" s="79" t="n"/>
      <c r="EN306" s="79" t="n"/>
      <c r="EO306" s="79" t="n"/>
      <c r="EP306" s="79" t="n"/>
      <c r="EQ306" s="79" t="n"/>
      <c r="ER306" s="79" t="n"/>
      <c r="ES306" s="79" t="n"/>
      <c r="ET306" s="79" t="n"/>
      <c r="EU306" s="79" t="n"/>
      <c r="EV306" s="79" t="n"/>
      <c r="EW306" s="79" t="n"/>
      <c r="EX306" s="79" t="n"/>
      <c r="EY306" s="79" t="n"/>
      <c r="EZ306" s="79" t="n"/>
      <c r="FA306" s="79" t="n"/>
      <c r="FB306" s="79" t="n"/>
      <c r="FC306" s="79" t="n"/>
      <c r="FD306" s="79" t="n"/>
      <c r="FE306" s="79" t="n"/>
      <c r="FF306" s="79" t="n"/>
      <c r="FG306" s="79" t="n"/>
      <c r="FH306" s="79" t="n"/>
      <c r="FI306" s="79" t="n"/>
      <c r="FJ306" s="79" t="n"/>
      <c r="FK306" s="79" t="n"/>
      <c r="FL306" s="79" t="n"/>
      <c r="FM306" s="79" t="n"/>
      <c r="FN306" s="79" t="n"/>
      <c r="FQ306" s="78" t="n">
        <v>24</v>
      </c>
      <c r="FR306" s="79" t="n"/>
      <c r="FS306" s="79" t="n"/>
      <c r="FT306" s="79" t="n"/>
      <c r="FU306" s="79" t="n"/>
      <c r="FV306" s="79" t="n"/>
      <c r="FW306" s="79" t="n"/>
      <c r="FX306" s="79" t="n"/>
      <c r="FY306" s="79" t="n"/>
      <c r="FZ306" s="79" t="n"/>
      <c r="GA306" s="79" t="n"/>
      <c r="GB306" s="79" t="n"/>
      <c r="GC306" s="79" t="n"/>
      <c r="GD306" s="79" t="n"/>
      <c r="GE306" s="79" t="n"/>
      <c r="GF306" s="79" t="n"/>
      <c r="GG306" s="79" t="n"/>
      <c r="GH306" s="79" t="n"/>
      <c r="GI306" s="79" t="n"/>
      <c r="GJ306" s="79" t="n"/>
      <c r="GK306" s="79" t="n"/>
      <c r="GL306" s="79" t="n"/>
      <c r="GM306" s="79" t="n"/>
      <c r="GN306" s="79" t="n"/>
      <c r="GO306" s="79" t="n"/>
      <c r="GP306" s="79" t="n"/>
      <c r="GQ306" s="79" t="n"/>
      <c r="GR306" s="79" t="n"/>
      <c r="GS306" s="79" t="n"/>
      <c r="GT306" s="79" t="n"/>
      <c r="GU306" s="79" t="n"/>
      <c r="GV306" s="79" t="n"/>
      <c r="GW306" s="79" t="n"/>
      <c r="GX306" s="79" t="n"/>
      <c r="GY306" s="79" t="n"/>
      <c r="GZ306" s="79" t="n"/>
      <c r="HA306" s="79" t="n"/>
      <c r="HB306" s="79" t="n"/>
      <c r="HC306" s="79" t="n"/>
      <c r="HD306" s="79" t="n"/>
      <c r="HE306" s="79" t="n"/>
      <c r="HH306" s="78" t="n">
        <v>24</v>
      </c>
      <c r="HI306" s="79" t="n"/>
      <c r="HJ306" s="79" t="n"/>
      <c r="HK306" s="79" t="n"/>
      <c r="HL306" s="79" t="n"/>
      <c r="HM306" s="79" t="n"/>
      <c r="HN306" s="79" t="n"/>
      <c r="HO306" s="79" t="n"/>
      <c r="HP306" s="79" t="n"/>
      <c r="HQ306" s="79" t="n"/>
      <c r="HR306" s="79" t="n"/>
      <c r="HS306" s="79" t="n"/>
      <c r="HT306" s="79" t="n"/>
      <c r="HU306" s="79" t="n"/>
      <c r="HV306" s="79" t="n"/>
      <c r="HW306" s="79" t="n"/>
      <c r="HX306" s="79" t="n"/>
      <c r="HY306" s="79" t="n"/>
      <c r="HZ306" s="79" t="n"/>
      <c r="IA306" s="79" t="n"/>
      <c r="IB306" s="79" t="n"/>
      <c r="IC306" s="79" t="n"/>
      <c r="ID306" s="79" t="n"/>
      <c r="IE306" s="79" t="n"/>
      <c r="IF306" s="79" t="n"/>
      <c r="IG306" s="79" t="n"/>
      <c r="IH306" s="79" t="n"/>
      <c r="II306" s="79" t="n"/>
      <c r="IJ306" s="79" t="n"/>
      <c r="IK306" s="79" t="n"/>
      <c r="IL306" s="79" t="n"/>
      <c r="IM306" s="79" t="n"/>
      <c r="IN306" s="79" t="n"/>
      <c r="IO306" s="79" t="n"/>
      <c r="IP306" s="79" t="n"/>
      <c r="IQ306" s="79" t="n"/>
      <c r="IR306" s="79" t="n"/>
      <c r="IS306" s="79" t="n"/>
      <c r="IT306" s="79" t="n"/>
      <c r="IU306" s="79" t="n"/>
      <c r="IV306" s="79" t="n"/>
      <c r="IY306" s="78" t="n">
        <v>24</v>
      </c>
      <c r="IZ306" s="79" t="n"/>
      <c r="JA306" s="79" t="n"/>
      <c r="JB306" s="79" t="n"/>
      <c r="JC306" s="79" t="n"/>
      <c r="JD306" s="79" t="n"/>
      <c r="JE306" s="79" t="n"/>
      <c r="JF306" s="79" t="n"/>
      <c r="JG306" s="79" t="n"/>
      <c r="JH306" s="79" t="n"/>
      <c r="JI306" s="79" t="n"/>
      <c r="JJ306" s="79" t="n"/>
      <c r="JK306" s="79" t="n"/>
      <c r="JL306" s="79" t="n"/>
      <c r="JM306" s="79" t="n"/>
      <c r="JN306" s="79" t="n"/>
      <c r="JO306" s="79" t="n"/>
      <c r="JP306" s="79" t="n"/>
      <c r="JQ306" s="79" t="n"/>
      <c r="JR306" s="79" t="n"/>
      <c r="JS306" s="79" t="n"/>
      <c r="JT306" s="79" t="n"/>
      <c r="JU306" s="79" t="n"/>
      <c r="JV306" s="79" t="n"/>
      <c r="JW306" s="79" t="n"/>
      <c r="JX306" s="79" t="n"/>
      <c r="JY306" s="79" t="n"/>
      <c r="JZ306" s="79" t="n"/>
      <c r="KA306" s="79" t="n"/>
      <c r="KB306" s="79" t="n"/>
      <c r="KC306" s="79" t="n"/>
      <c r="KD306" s="79" t="n"/>
      <c r="KE306" s="79" t="n"/>
      <c r="KF306" s="79" t="n"/>
      <c r="KG306" s="79" t="n"/>
      <c r="KH306" s="79" t="n"/>
      <c r="KI306" s="79" t="n"/>
      <c r="KJ306" s="79" t="n"/>
      <c r="KK306" s="79" t="n"/>
      <c r="KL306" s="79" t="n"/>
      <c r="KM306" s="79" t="n"/>
      <c r="KP306" s="78" t="n">
        <v>24</v>
      </c>
      <c r="KQ306" s="79" t="n"/>
      <c r="KR306" s="79" t="n"/>
      <c r="KS306" s="79" t="n"/>
      <c r="KT306" s="79" t="n"/>
      <c r="KU306" s="79" t="n"/>
      <c r="KV306" s="79" t="n"/>
      <c r="KW306" s="79" t="n"/>
      <c r="KX306" s="79" t="n"/>
      <c r="KY306" s="79" t="n"/>
      <c r="KZ306" s="79" t="n"/>
      <c r="LA306" s="79" t="n"/>
      <c r="LB306" s="79" t="n"/>
      <c r="LC306" s="79" t="n"/>
      <c r="LD306" s="79" t="n"/>
      <c r="LE306" s="79" t="n"/>
      <c r="LF306" s="79" t="n"/>
      <c r="LG306" s="79" t="n"/>
      <c r="LH306" s="79" t="n"/>
      <c r="LI306" s="79" t="n"/>
      <c r="LJ306" s="79" t="n"/>
      <c r="LK306" s="79" t="n"/>
      <c r="LL306" s="79" t="n"/>
      <c r="LM306" s="79" t="n"/>
      <c r="LN306" s="79" t="n"/>
      <c r="LO306" s="79" t="n"/>
      <c r="LP306" s="79" t="n"/>
      <c r="LQ306" s="79" t="n"/>
      <c r="LR306" s="79" t="n"/>
      <c r="LS306" s="79" t="n"/>
      <c r="LT306" s="79" t="n"/>
      <c r="LU306" s="79" t="n"/>
      <c r="LV306" s="79" t="n"/>
      <c r="LW306" s="79" t="n"/>
      <c r="LX306" s="79" t="n"/>
      <c r="LY306" s="79" t="n"/>
      <c r="LZ306" s="79" t="n"/>
      <c r="MA306" s="79" t="n"/>
      <c r="MB306" s="79" t="n"/>
      <c r="MC306" s="79" t="n"/>
      <c r="MD306" s="79" t="n"/>
      <c r="MG306" s="78" t="n">
        <v>24</v>
      </c>
      <c r="MH306" s="79" t="n"/>
      <c r="MI306" s="79" t="n"/>
      <c r="MJ306" s="79" t="n"/>
      <c r="MK306" s="79" t="n"/>
      <c r="ML306" s="79" t="n"/>
      <c r="MM306" s="79" t="n"/>
      <c r="MN306" s="79" t="n"/>
      <c r="MO306" s="79" t="n"/>
      <c r="MP306" s="79" t="n"/>
      <c r="MQ306" s="79" t="n"/>
      <c r="MR306" s="79" t="n"/>
      <c r="MS306" s="79" t="n"/>
      <c r="MT306" s="79" t="n"/>
      <c r="MU306" s="79" t="n"/>
      <c r="MV306" s="79" t="n"/>
      <c r="MW306" s="79" t="n"/>
      <c r="MX306" s="79" t="n"/>
      <c r="MY306" s="79" t="n"/>
      <c r="MZ306" s="79" t="n"/>
      <c r="NA306" s="79" t="n"/>
      <c r="NB306" s="79" t="n"/>
      <c r="NC306" s="79" t="n"/>
      <c r="ND306" s="79" t="n"/>
      <c r="NE306" s="79" t="n"/>
      <c r="NF306" s="79" t="n"/>
      <c r="NG306" s="79" t="n"/>
      <c r="NH306" s="79" t="n"/>
      <c r="NI306" s="79" t="n"/>
      <c r="NJ306" s="79" t="n"/>
      <c r="NK306" s="79" t="n"/>
      <c r="NL306" s="79" t="n"/>
      <c r="NM306" s="79" t="n"/>
      <c r="NN306" s="79" t="n"/>
      <c r="NO306" s="79" t="n"/>
      <c r="NP306" s="79" t="n"/>
      <c r="NQ306" s="79" t="n"/>
      <c r="NR306" s="79" t="n"/>
      <c r="NS306" s="79" t="n"/>
      <c r="NT306" s="79" t="n"/>
      <c r="NU306" s="79" t="n"/>
      <c r="NX306" s="78" t="n">
        <v>24</v>
      </c>
      <c r="NY306" s="79" t="n"/>
      <c r="NZ306" s="79" t="n"/>
      <c r="OA306" s="79" t="n"/>
      <c r="OB306" s="79" t="n"/>
      <c r="OC306" s="79" t="n"/>
      <c r="OD306" s="79" t="n"/>
      <c r="OE306" s="79" t="n"/>
      <c r="OF306" s="79" t="n"/>
      <c r="OG306" s="79" t="n"/>
      <c r="OH306" s="79" t="n"/>
      <c r="OI306" s="79" t="n"/>
      <c r="OJ306" s="79" t="n"/>
      <c r="OK306" s="79" t="n"/>
      <c r="OL306" s="79" t="n"/>
      <c r="OM306" s="79" t="n"/>
      <c r="ON306" s="79" t="n"/>
      <c r="OO306" s="79" t="n"/>
      <c r="OP306" s="79" t="n"/>
      <c r="OQ306" s="79" t="n"/>
      <c r="OR306" s="79" t="n"/>
      <c r="OS306" s="79" t="n"/>
      <c r="OT306" s="79" t="n"/>
      <c r="OU306" s="79" t="n"/>
      <c r="OV306" s="79" t="n"/>
      <c r="OW306" s="79" t="n"/>
      <c r="OX306" s="79" t="n"/>
      <c r="OY306" s="79" t="n"/>
      <c r="OZ306" s="79" t="n"/>
      <c r="PA306" s="79" t="n"/>
      <c r="PB306" s="79" t="n"/>
      <c r="PC306" s="79" t="n"/>
      <c r="PD306" s="79" t="n"/>
      <c r="PE306" s="79" t="n"/>
      <c r="PF306" s="79" t="n"/>
      <c r="PG306" s="79" t="n"/>
      <c r="PH306" s="79" t="n"/>
      <c r="PI306" s="79" t="n"/>
      <c r="PJ306" s="79" t="n"/>
      <c r="PK306" s="79" t="n"/>
      <c r="PL306" s="79" t="n"/>
      <c r="PO306" s="78" t="n">
        <v>24</v>
      </c>
      <c r="PP306" s="79" t="n"/>
      <c r="PQ306" s="79" t="n"/>
      <c r="PR306" s="79" t="n"/>
      <c r="PS306" s="79" t="n"/>
      <c r="PT306" s="79" t="n"/>
      <c r="PU306" s="79" t="n"/>
      <c r="PV306" s="79" t="n"/>
      <c r="PW306" s="79" t="n"/>
      <c r="PX306" s="79" t="n"/>
      <c r="PY306" s="79" t="n"/>
      <c r="PZ306" s="79" t="n"/>
      <c r="QA306" s="79" t="n"/>
      <c r="QB306" s="79" t="n"/>
      <c r="QC306" s="79" t="n"/>
      <c r="QD306" s="79" t="n"/>
      <c r="QE306" s="79" t="n"/>
      <c r="QF306" s="79" t="n"/>
      <c r="QG306" s="79" t="n"/>
      <c r="QH306" s="79" t="n"/>
      <c r="QI306" s="79" t="n"/>
      <c r="QJ306" s="79" t="n"/>
      <c r="QK306" s="79" t="n"/>
      <c r="QL306" s="79" t="n"/>
      <c r="QM306" s="79" t="n"/>
      <c r="QN306" s="79" t="n"/>
      <c r="QO306" s="79" t="n"/>
      <c r="QP306" s="79" t="n"/>
      <c r="QQ306" s="79" t="n"/>
      <c r="QR306" s="79" t="n"/>
      <c r="QS306" s="79" t="n"/>
      <c r="QT306" s="79" t="n"/>
      <c r="QU306" s="79" t="n"/>
      <c r="QV306" s="79" t="n"/>
      <c r="QW306" s="79" t="n"/>
      <c r="QX306" s="79" t="n"/>
      <c r="QY306" s="79" t="n"/>
      <c r="QZ306" s="79" t="n"/>
      <c r="RA306" s="79" t="n"/>
      <c r="RB306" s="79" t="n"/>
      <c r="RC306" s="79" t="n"/>
      <c r="RF306" s="78" t="n">
        <v>24</v>
      </c>
      <c r="RG306" s="79" t="n"/>
      <c r="RH306" s="79" t="n"/>
      <c r="RI306" s="79" t="n"/>
      <c r="RJ306" s="79" t="n"/>
      <c r="RK306" s="79" t="n"/>
      <c r="RL306" s="79" t="n"/>
      <c r="RM306" s="79" t="n"/>
      <c r="RN306" s="79" t="n"/>
      <c r="RO306" s="79" t="n"/>
      <c r="RP306" s="79" t="n"/>
      <c r="RQ306" s="79" t="n"/>
      <c r="RR306" s="79" t="n"/>
      <c r="RS306" s="79" t="n"/>
      <c r="RT306" s="79" t="n"/>
      <c r="RU306" s="79" t="n"/>
      <c r="RV306" s="79" t="n"/>
      <c r="RW306" s="79" t="n"/>
      <c r="RX306" s="79" t="n"/>
      <c r="RY306" s="79" t="n"/>
      <c r="RZ306" s="79" t="n"/>
      <c r="SA306" s="79" t="n"/>
      <c r="SB306" s="79" t="n"/>
      <c r="SC306" s="79" t="n"/>
      <c r="SD306" s="79" t="n"/>
      <c r="SE306" s="79" t="n"/>
      <c r="SF306" s="79" t="n"/>
      <c r="SG306" s="79" t="n"/>
      <c r="SH306" s="79" t="n"/>
      <c r="SI306" s="79" t="n"/>
      <c r="SJ306" s="79" t="n"/>
      <c r="SK306" s="79" t="n"/>
      <c r="SL306" s="79" t="n"/>
      <c r="SM306" s="79" t="n"/>
      <c r="SN306" s="79" t="n"/>
      <c r="SO306" s="79" t="n"/>
      <c r="SP306" s="79" t="n"/>
      <c r="SQ306" s="79" t="n"/>
      <c r="SR306" s="79" t="n"/>
      <c r="SS306" s="79" t="n"/>
      <c r="ST306" s="79" t="n"/>
      <c r="SW306" s="78" t="n">
        <v>24</v>
      </c>
      <c r="SX306" s="79" t="n"/>
      <c r="SY306" s="79" t="n"/>
      <c r="SZ306" s="79" t="n"/>
      <c r="TA306" s="79" t="n"/>
      <c r="TB306" s="79" t="n"/>
      <c r="TC306" s="79" t="n"/>
      <c r="TD306" s="79" t="n"/>
      <c r="TE306" s="79" t="n"/>
      <c r="TF306" s="79" t="n"/>
      <c r="TG306" s="79" t="n"/>
      <c r="TH306" s="79" t="n"/>
      <c r="TI306" s="79" t="n"/>
      <c r="TJ306" s="79" t="n"/>
      <c r="TK306" s="79" t="n"/>
      <c r="TL306" s="79" t="n"/>
      <c r="TM306" s="79" t="n"/>
      <c r="TN306" s="79" t="n"/>
      <c r="TO306" s="79" t="n"/>
      <c r="TP306" s="79" t="n"/>
      <c r="TQ306" s="79" t="n"/>
      <c r="TR306" s="79" t="n"/>
      <c r="TS306" s="79" t="n"/>
      <c r="TT306" s="79" t="n"/>
      <c r="TU306" s="79" t="n"/>
      <c r="TV306" s="79" t="n"/>
      <c r="TW306" s="79" t="n"/>
      <c r="TX306" s="79" t="n"/>
      <c r="TY306" s="79" t="n"/>
      <c r="TZ306" s="79" t="n"/>
      <c r="UA306" s="79" t="n"/>
      <c r="UB306" s="79" t="n"/>
      <c r="UC306" s="79" t="n"/>
      <c r="UD306" s="79" t="n"/>
      <c r="UE306" s="79" t="n"/>
      <c r="UF306" s="79" t="n"/>
      <c r="UG306" s="79" t="n"/>
      <c r="UH306" s="79" t="n"/>
      <c r="UI306" s="79" t="n"/>
      <c r="UJ306" s="79" t="n"/>
      <c r="UK306" s="79" t="n"/>
      <c r="UN306" s="78" t="n">
        <v>24</v>
      </c>
      <c r="UO306" s="79" t="n"/>
      <c r="UP306" s="79" t="n"/>
      <c r="UQ306" s="79" t="n"/>
      <c r="UR306" s="79" t="n"/>
      <c r="US306" s="79" t="n"/>
      <c r="UT306" s="79" t="n"/>
      <c r="UU306" s="79" t="n"/>
      <c r="UV306" s="79" t="n"/>
      <c r="UW306" s="79" t="n"/>
      <c r="UX306" s="79" t="n"/>
      <c r="UY306" s="79" t="n"/>
      <c r="UZ306" s="79" t="n"/>
      <c r="VA306" s="79" t="n"/>
      <c r="VB306" s="79" t="n"/>
      <c r="VC306" s="79" t="n"/>
      <c r="VD306" s="79" t="n"/>
      <c r="VE306" s="79" t="n"/>
      <c r="VF306" s="79" t="n"/>
      <c r="VG306" s="79" t="n"/>
      <c r="VH306" s="79" t="n"/>
      <c r="VI306" s="79" t="n"/>
      <c r="VJ306" s="79" t="n"/>
      <c r="VK306" s="79" t="n"/>
      <c r="VL306" s="79" t="n"/>
      <c r="VM306" s="79" t="n"/>
      <c r="VN306" s="79" t="n"/>
      <c r="VO306" s="79" t="n"/>
      <c r="VP306" s="79" t="n"/>
      <c r="VQ306" s="79" t="n"/>
      <c r="VR306" s="79" t="n"/>
      <c r="VS306" s="79" t="n"/>
      <c r="VT306" s="79" t="n"/>
      <c r="VU306" s="79" t="n"/>
      <c r="VV306" s="79" t="n"/>
      <c r="VW306" s="79" t="n"/>
      <c r="VX306" s="79" t="n"/>
      <c r="VY306" s="79" t="n"/>
      <c r="VZ306" s="79" t="n"/>
      <c r="WA306" s="79" t="n"/>
      <c r="WB306" s="79" t="n"/>
      <c r="WE306" s="78" t="n">
        <v>24</v>
      </c>
      <c r="WF306" s="79" t="n"/>
      <c r="WG306" s="79" t="n"/>
      <c r="WH306" s="79" t="n"/>
      <c r="WI306" s="79" t="n"/>
      <c r="WJ306" s="79" t="n"/>
      <c r="WK306" s="79" t="n"/>
      <c r="WL306" s="79" t="n"/>
      <c r="WM306" s="79" t="n"/>
      <c r="WN306" s="79" t="n"/>
      <c r="WO306" s="79" t="n"/>
      <c r="WP306" s="79" t="n"/>
      <c r="WQ306" s="79" t="n"/>
      <c r="WR306" s="79" t="n"/>
      <c r="WS306" s="79" t="n"/>
      <c r="WT306" s="79" t="n"/>
      <c r="WU306" s="79" t="n"/>
      <c r="WV306" s="79" t="n"/>
      <c r="WW306" s="79" t="n"/>
      <c r="WX306" s="79" t="n"/>
      <c r="WY306" s="79" t="n"/>
      <c r="WZ306" s="79" t="n"/>
      <c r="XA306" s="79" t="n"/>
      <c r="XB306" s="79" t="n"/>
      <c r="XC306" s="79" t="n"/>
      <c r="XD306" s="79" t="n"/>
      <c r="XE306" s="79" t="n"/>
      <c r="XF306" s="79" t="n"/>
      <c r="XG306" s="79" t="n"/>
      <c r="XH306" s="79" t="n"/>
      <c r="XI306" s="79" t="n"/>
      <c r="XJ306" s="79" t="n"/>
      <c r="XK306" s="79" t="n"/>
      <c r="XL306" s="79" t="n"/>
      <c r="XM306" s="79" t="n"/>
      <c r="XN306" s="79" t="n"/>
      <c r="XO306" s="79" t="n"/>
      <c r="XP306" s="79" t="n"/>
      <c r="XQ306" s="79" t="n"/>
      <c r="XR306" s="79" t="n"/>
      <c r="XS306" s="79" t="n"/>
      <c r="XV306" s="78" t="n">
        <v>24</v>
      </c>
      <c r="XW306" s="79" t="n"/>
      <c r="XX306" s="79" t="n"/>
      <c r="XY306" s="79" t="n"/>
      <c r="XZ306" s="79" t="n"/>
      <c r="YA306" s="79" t="n"/>
      <c r="YB306" s="79" t="n"/>
      <c r="YC306" s="79" t="n"/>
      <c r="YD306" s="79" t="n"/>
      <c r="YE306" s="79" t="n"/>
      <c r="YF306" s="79" t="n"/>
      <c r="YG306" s="79" t="n"/>
      <c r="YH306" s="79" t="n"/>
      <c r="YI306" s="79" t="n"/>
      <c r="YJ306" s="79" t="n"/>
      <c r="YK306" s="79" t="n"/>
      <c r="YL306" s="79" t="n"/>
      <c r="YM306" s="79" t="n"/>
      <c r="YN306" s="79" t="n"/>
      <c r="YO306" s="79" t="n"/>
      <c r="YP306" s="79" t="n"/>
      <c r="YQ306" s="79" t="n"/>
      <c r="YR306" s="79" t="n"/>
      <c r="YS306" s="79" t="n"/>
      <c r="YT306" s="79" t="n"/>
      <c r="YU306" s="79" t="n"/>
      <c r="YV306" s="79" t="n"/>
      <c r="YW306" s="79" t="n"/>
      <c r="YX306" s="79" t="n"/>
      <c r="YY306" s="79" t="n"/>
      <c r="YZ306" s="79" t="n"/>
      <c r="ZA306" s="79" t="n"/>
      <c r="ZB306" s="79" t="n"/>
      <c r="ZC306" s="79" t="n"/>
      <c r="ZD306" s="79" t="n"/>
      <c r="ZE306" s="79" t="n"/>
      <c r="ZF306" s="79" t="n"/>
      <c r="ZG306" s="79" t="n"/>
      <c r="ZH306" s="79" t="n"/>
      <c r="ZI306" s="79" t="n"/>
      <c r="ZJ306" s="79" t="n"/>
      <c r="ZM306" s="78" t="n">
        <v>24</v>
      </c>
      <c r="ZN306" s="79" t="n"/>
      <c r="ZO306" s="79" t="n"/>
      <c r="ZP306" s="79" t="n"/>
      <c r="ZQ306" s="79" t="n"/>
      <c r="ZR306" s="79" t="n"/>
      <c r="ZS306" s="79" t="n"/>
      <c r="ZT306" s="79" t="n"/>
      <c r="ZU306" s="79" t="n"/>
      <c r="ZV306" s="79" t="n"/>
      <c r="ZW306" s="79" t="n"/>
      <c r="ZX306" s="79" t="n"/>
      <c r="ZY306" s="79" t="n"/>
      <c r="ZZ306" s="79" t="n"/>
      <c r="AAA306" s="79" t="n"/>
      <c r="AAB306" s="79" t="n"/>
      <c r="AAC306" s="79" t="n"/>
      <c r="AAD306" s="79" t="n"/>
      <c r="AAE306" s="79" t="n"/>
      <c r="AAF306" s="79" t="n"/>
      <c r="AAG306" s="79" t="n"/>
      <c r="AAH306" s="79" t="n"/>
      <c r="AAI306" s="79" t="n"/>
      <c r="AAJ306" s="79" t="n"/>
      <c r="AAK306" s="79" t="n"/>
      <c r="AAL306" s="79" t="n"/>
      <c r="AAM306" s="79" t="n"/>
      <c r="AAN306" s="79" t="n"/>
      <c r="AAO306" s="79" t="n"/>
      <c r="AAP306" s="79" t="n"/>
      <c r="AAQ306" s="79" t="n"/>
      <c r="AAR306" s="79" t="n"/>
      <c r="AAS306" s="79" t="n"/>
      <c r="AAT306" s="79" t="n"/>
      <c r="AAU306" s="79" t="n"/>
      <c r="AAV306" s="79" t="n"/>
      <c r="AAW306" s="79" t="n"/>
      <c r="AAX306" s="79" t="n"/>
      <c r="AAY306" s="79" t="n"/>
      <c r="AAZ306" s="79" t="n"/>
      <c r="ABA306" s="79" t="n"/>
      <c r="ABD306" s="78" t="n">
        <v>24</v>
      </c>
      <c r="ABE306" s="79" t="n"/>
      <c r="ABF306" s="79" t="n"/>
      <c r="ABG306" s="79" t="n"/>
      <c r="ABH306" s="79" t="n"/>
      <c r="ABI306" s="79" t="n"/>
      <c r="ABJ306" s="79" t="n"/>
      <c r="ABK306" s="79" t="n"/>
      <c r="ABL306" s="79" t="n"/>
      <c r="ABM306" s="79" t="n"/>
      <c r="ABN306" s="79" t="n"/>
      <c r="ABO306" s="79" t="n"/>
      <c r="ABP306" s="79" t="n"/>
      <c r="ABQ306" s="79" t="n"/>
      <c r="ABR306" s="79" t="n"/>
      <c r="ABS306" s="79" t="n"/>
      <c r="ABT306" s="79" t="n"/>
      <c r="ABU306" s="79" t="n"/>
      <c r="ABV306" s="79" t="n"/>
      <c r="ABW306" s="79" t="n"/>
      <c r="ABX306" s="79" t="n"/>
      <c r="ABY306" s="79" t="n"/>
      <c r="ABZ306" s="79" t="n"/>
      <c r="ACA306" s="79" t="n"/>
      <c r="ACB306" s="79" t="n"/>
      <c r="ACC306" s="79" t="n"/>
      <c r="ACD306" s="79" t="n"/>
      <c r="ACE306" s="79" t="n"/>
      <c r="ACF306" s="79" t="n"/>
      <c r="ACG306" s="79" t="n"/>
      <c r="ACH306" s="79" t="n"/>
      <c r="ACI306" s="79" t="n"/>
      <c r="ACJ306" s="79" t="n"/>
      <c r="ACK306" s="79" t="n"/>
      <c r="ACL306" s="79" t="n"/>
      <c r="ACM306" s="79" t="n"/>
      <c r="ACN306" s="79" t="n"/>
      <c r="ACO306" s="79" t="n"/>
      <c r="ACP306" s="79" t="n"/>
      <c r="ACQ306" s="79" t="n"/>
      <c r="ACR306" s="79" t="n"/>
      <c r="ACU306" s="78" t="n">
        <v>24</v>
      </c>
      <c r="ACV306" s="79" t="n"/>
      <c r="ACW306" s="79" t="n"/>
      <c r="ACX306" s="79" t="n"/>
      <c r="ACY306" s="79" t="n"/>
      <c r="ACZ306" s="79" t="n"/>
      <c r="ADA306" s="79" t="n"/>
      <c r="ADB306" s="79" t="n"/>
      <c r="ADC306" s="79" t="n"/>
      <c r="ADD306" s="79" t="n"/>
      <c r="ADE306" s="79" t="n"/>
      <c r="ADF306" s="79" t="n"/>
      <c r="ADG306" s="79" t="n"/>
      <c r="ADH306" s="79" t="n"/>
      <c r="ADI306" s="79" t="n"/>
      <c r="ADJ306" s="79" t="n"/>
      <c r="ADK306" s="79" t="n"/>
      <c r="ADL306" s="79" t="n"/>
      <c r="ADM306" s="79" t="n"/>
      <c r="ADN306" s="79" t="n"/>
      <c r="ADO306" s="79" t="n"/>
      <c r="ADP306" s="79" t="n"/>
      <c r="ADQ306" s="79" t="n"/>
      <c r="ADR306" s="79" t="n"/>
      <c r="ADS306" s="79" t="n"/>
      <c r="ADT306" s="79" t="n"/>
      <c r="ADU306" s="79" t="n"/>
      <c r="ADV306" s="79" t="n"/>
      <c r="ADW306" s="79" t="n"/>
      <c r="ADX306" s="79" t="n"/>
      <c r="ADY306" s="79" t="n"/>
      <c r="ADZ306" s="79" t="n"/>
      <c r="AEA306" s="79" t="n"/>
      <c r="AEB306" s="79" t="n"/>
      <c r="AEC306" s="79" t="n"/>
      <c r="AED306" s="79" t="n"/>
      <c r="AEE306" s="79" t="n"/>
      <c r="AEF306" s="79" t="n"/>
      <c r="AEG306" s="79" t="n"/>
      <c r="AEH306" s="79" t="n"/>
      <c r="AEI306" s="79" t="n"/>
      <c r="AEL306" s="78" t="n">
        <v>24</v>
      </c>
      <c r="AEM306" s="79" t="n"/>
      <c r="AEN306" s="79" t="n"/>
      <c r="AEO306" s="79" t="n"/>
      <c r="AEP306" s="79" t="n"/>
      <c r="AEQ306" s="79" t="n"/>
      <c r="AER306" s="79" t="n"/>
      <c r="AES306" s="79" t="n"/>
      <c r="AET306" s="79" t="n"/>
      <c r="AEU306" s="79" t="n"/>
      <c r="AEV306" s="79" t="n"/>
      <c r="AEW306" s="79" t="n"/>
      <c r="AEX306" s="79" t="n"/>
      <c r="AEY306" s="79" t="n"/>
      <c r="AEZ306" s="79" t="n"/>
      <c r="AFA306" s="79" t="n"/>
      <c r="AFB306" s="79" t="n"/>
      <c r="AFC306" s="79" t="n"/>
      <c r="AFD306" s="79" t="n"/>
      <c r="AFE306" s="79" t="n"/>
      <c r="AFF306" s="79" t="n"/>
      <c r="AFG306" s="79" t="n"/>
      <c r="AFH306" s="79" t="n"/>
      <c r="AFI306" s="79" t="n"/>
      <c r="AFJ306" s="79" t="n"/>
      <c r="AFK306" s="79" t="n"/>
      <c r="AFL306" s="79" t="n"/>
      <c r="AFM306" s="79" t="n"/>
      <c r="AFN306" s="79" t="n"/>
      <c r="AFO306" s="79" t="n"/>
      <c r="AFP306" s="79" t="n"/>
      <c r="AFQ306" s="79" t="n"/>
      <c r="AFR306" s="79" t="n"/>
      <c r="AFS306" s="79" t="n"/>
      <c r="AFT306" s="79" t="n"/>
      <c r="AFU306" s="79" t="n"/>
      <c r="AFV306" s="79" t="n"/>
      <c r="AFW306" s="79" t="n"/>
      <c r="AFX306" s="79" t="n"/>
      <c r="AFY306" s="79" t="n"/>
      <c r="AFZ306" s="79" t="n"/>
    </row>
    <row r="307">
      <c r="A307" s="78" t="n">
        <v>25</v>
      </c>
      <c r="B307" s="79" t="n"/>
      <c r="C307" s="79" t="n"/>
      <c r="D307" s="79" t="n"/>
      <c r="E307" s="79" t="n"/>
      <c r="F307" s="79" t="n"/>
      <c r="G307" s="79" t="n"/>
      <c r="H307" s="79" t="n"/>
      <c r="I307" s="79" t="n"/>
      <c r="J307" s="79" t="n"/>
      <c r="K307" s="79" t="n"/>
      <c r="L307" s="79" t="n"/>
      <c r="M307" s="79" t="n"/>
      <c r="N307" s="79" t="n"/>
      <c r="O307" s="79" t="n"/>
      <c r="P307" s="79" t="n"/>
      <c r="Q307" s="79" t="n"/>
      <c r="R307" s="79" t="n"/>
      <c r="S307" s="79" t="n"/>
      <c r="T307" s="79" t="n"/>
      <c r="U307" s="79" t="n"/>
      <c r="V307" s="79" t="n"/>
      <c r="W307" s="79" t="n"/>
      <c r="X307" s="79" t="n"/>
      <c r="Y307" s="79" t="n"/>
      <c r="Z307" s="79" t="n"/>
      <c r="AA307" s="79" t="n"/>
      <c r="AB307" s="79" t="n"/>
      <c r="AC307" s="79" t="n"/>
      <c r="AD307" s="79" t="n"/>
      <c r="AE307" s="79" t="n"/>
      <c r="AF307" s="79" t="n"/>
      <c r="AG307" s="79" t="n"/>
      <c r="AH307" s="79" t="n"/>
      <c r="AI307" s="79" t="n"/>
      <c r="AJ307" s="79" t="n"/>
      <c r="AK307" s="79" t="n"/>
      <c r="AL307" s="79" t="n"/>
      <c r="AM307" s="79" t="n"/>
      <c r="AN307" s="79" t="n"/>
      <c r="AO307" s="79" t="n"/>
      <c r="AR307" s="78" t="n">
        <v>25</v>
      </c>
      <c r="AS307" s="79" t="n"/>
      <c r="AT307" s="79" t="n"/>
      <c r="AU307" s="79" t="n"/>
      <c r="AV307" s="79" t="n"/>
      <c r="AW307" s="79" t="n"/>
      <c r="AX307" s="79" t="n"/>
      <c r="AY307" s="79" t="n"/>
      <c r="AZ307" s="79" t="n"/>
      <c r="BA307" s="79" t="n"/>
      <c r="BB307" s="79" t="n"/>
      <c r="BC307" s="79" t="n"/>
      <c r="BD307" s="79" t="n"/>
      <c r="BE307" s="79" t="n"/>
      <c r="BF307" s="79" t="n"/>
      <c r="BG307" s="79" t="n"/>
      <c r="BH307" s="79" t="n"/>
      <c r="BI307" s="79" t="n"/>
      <c r="BJ307" s="79" t="n"/>
      <c r="BK307" s="79" t="n"/>
      <c r="BL307" s="79" t="n"/>
      <c r="BM307" s="79" t="n"/>
      <c r="BN307" s="79" t="n"/>
      <c r="BO307" s="79" t="n"/>
      <c r="BP307" s="79" t="n"/>
      <c r="BQ307" s="79" t="n"/>
      <c r="BR307" s="79" t="n"/>
      <c r="BS307" s="79" t="n"/>
      <c r="BT307" s="79" t="n"/>
      <c r="BU307" s="79" t="n"/>
      <c r="BV307" s="79" t="n"/>
      <c r="BW307" s="79" t="n"/>
      <c r="BX307" s="79" t="n"/>
      <c r="BY307" s="79" t="n"/>
      <c r="BZ307" s="79" t="n"/>
      <c r="CA307" s="79" t="n"/>
      <c r="CB307" s="79" t="n"/>
      <c r="CC307" s="79" t="n"/>
      <c r="CD307" s="79" t="n"/>
      <c r="CE307" s="79" t="n"/>
      <c r="CF307" s="79" t="n"/>
      <c r="CI307" s="78" t="n">
        <v>25</v>
      </c>
      <c r="CJ307" s="79" t="n"/>
      <c r="CK307" s="79" t="n"/>
      <c r="CL307" s="79" t="n"/>
      <c r="CM307" s="79" t="n"/>
      <c r="CN307" s="79" t="n"/>
      <c r="CO307" s="79" t="n"/>
      <c r="CP307" s="79" t="n"/>
      <c r="CQ307" s="79" t="n"/>
      <c r="CR307" s="79" t="n"/>
      <c r="CS307" s="79" t="n"/>
      <c r="CT307" s="79" t="n"/>
      <c r="CU307" s="79" t="n"/>
      <c r="CV307" s="79" t="n"/>
      <c r="CW307" s="79" t="n"/>
      <c r="CX307" s="79" t="n"/>
      <c r="CY307" s="79" t="n"/>
      <c r="CZ307" s="79" t="n"/>
      <c r="DA307" s="79" t="n"/>
      <c r="DB307" s="79" t="n"/>
      <c r="DC307" s="79" t="n"/>
      <c r="DD307" s="79" t="n"/>
      <c r="DE307" s="79" t="n"/>
      <c r="DF307" s="79" t="n"/>
      <c r="DG307" s="79" t="n"/>
      <c r="DH307" s="79" t="n"/>
      <c r="DI307" s="79" t="n"/>
      <c r="DJ307" s="79" t="n"/>
      <c r="DK307" s="79" t="n"/>
      <c r="DL307" s="79" t="n"/>
      <c r="DM307" s="79" t="n"/>
      <c r="DN307" s="79" t="n"/>
      <c r="DO307" s="79" t="n"/>
      <c r="DP307" s="79" t="n"/>
      <c r="DQ307" s="79" t="n"/>
      <c r="DR307" s="79" t="n"/>
      <c r="DS307" s="79" t="n"/>
      <c r="DT307" s="79" t="n"/>
      <c r="DU307" s="79" t="n"/>
      <c r="DV307" s="79" t="n"/>
      <c r="DW307" s="79" t="n"/>
      <c r="DZ307" s="78" t="n">
        <v>25</v>
      </c>
      <c r="EA307" s="79" t="n"/>
      <c r="EB307" s="79" t="n"/>
      <c r="EC307" s="79" t="n"/>
      <c r="ED307" s="79" t="n"/>
      <c r="EE307" s="79" t="n"/>
      <c r="EF307" s="79" t="n"/>
      <c r="EG307" s="79" t="n"/>
      <c r="EH307" s="79" t="n"/>
      <c r="EI307" s="79" t="n"/>
      <c r="EJ307" s="79" t="n"/>
      <c r="EK307" s="79" t="n"/>
      <c r="EL307" s="79" t="n"/>
      <c r="EM307" s="79" t="n"/>
      <c r="EN307" s="79" t="n"/>
      <c r="EO307" s="79" t="n"/>
      <c r="EP307" s="79" t="n"/>
      <c r="EQ307" s="79" t="n"/>
      <c r="ER307" s="79" t="n"/>
      <c r="ES307" s="79" t="n"/>
      <c r="ET307" s="79" t="n"/>
      <c r="EU307" s="79" t="n"/>
      <c r="EV307" s="79" t="n"/>
      <c r="EW307" s="79" t="n"/>
      <c r="EX307" s="79" t="n"/>
      <c r="EY307" s="79" t="n"/>
      <c r="EZ307" s="79" t="n"/>
      <c r="FA307" s="79" t="n"/>
      <c r="FB307" s="79" t="n"/>
      <c r="FC307" s="79" t="n"/>
      <c r="FD307" s="79" t="n"/>
      <c r="FE307" s="79" t="n"/>
      <c r="FF307" s="79" t="n"/>
      <c r="FG307" s="79" t="n"/>
      <c r="FH307" s="79" t="n"/>
      <c r="FI307" s="79" t="n"/>
      <c r="FJ307" s="79" t="n"/>
      <c r="FK307" s="79" t="n"/>
      <c r="FL307" s="79" t="n"/>
      <c r="FM307" s="79" t="n"/>
      <c r="FN307" s="79" t="n"/>
      <c r="FQ307" s="78" t="n">
        <v>25</v>
      </c>
      <c r="FR307" s="79" t="n"/>
      <c r="FS307" s="79" t="n"/>
      <c r="FT307" s="79" t="n"/>
      <c r="FU307" s="79" t="n"/>
      <c r="FV307" s="79" t="n"/>
      <c r="FW307" s="79" t="n"/>
      <c r="FX307" s="79" t="n"/>
      <c r="FY307" s="79" t="n"/>
      <c r="FZ307" s="79" t="n"/>
      <c r="GA307" s="79" t="n"/>
      <c r="GB307" s="79" t="n"/>
      <c r="GC307" s="79" t="n"/>
      <c r="GD307" s="79" t="n"/>
      <c r="GE307" s="79" t="n"/>
      <c r="GF307" s="79" t="n"/>
      <c r="GG307" s="79" t="n"/>
      <c r="GH307" s="79" t="n"/>
      <c r="GI307" s="79" t="n"/>
      <c r="GJ307" s="79" t="n"/>
      <c r="GK307" s="79" t="n"/>
      <c r="GL307" s="79" t="n"/>
      <c r="GM307" s="79" t="n"/>
      <c r="GN307" s="79" t="n"/>
      <c r="GO307" s="79" t="n"/>
      <c r="GP307" s="79" t="n"/>
      <c r="GQ307" s="79" t="n"/>
      <c r="GR307" s="79" t="n"/>
      <c r="GS307" s="79" t="n"/>
      <c r="GT307" s="79" t="n"/>
      <c r="GU307" s="79" t="n"/>
      <c r="GV307" s="79" t="n"/>
      <c r="GW307" s="79" t="n"/>
      <c r="GX307" s="79" t="n"/>
      <c r="GY307" s="79" t="n"/>
      <c r="GZ307" s="79" t="n"/>
      <c r="HA307" s="79" t="n"/>
      <c r="HB307" s="79" t="n"/>
      <c r="HC307" s="79" t="n"/>
      <c r="HD307" s="79" t="n"/>
      <c r="HE307" s="79" t="n"/>
      <c r="HH307" s="78" t="n">
        <v>25</v>
      </c>
      <c r="HI307" s="79" t="n"/>
      <c r="HJ307" s="79" t="n"/>
      <c r="HK307" s="79" t="n"/>
      <c r="HL307" s="79" t="n"/>
      <c r="HM307" s="79" t="n"/>
      <c r="HN307" s="79" t="n"/>
      <c r="HO307" s="79" t="n"/>
      <c r="HP307" s="79" t="n"/>
      <c r="HQ307" s="79" t="n"/>
      <c r="HR307" s="79" t="n"/>
      <c r="HS307" s="79" t="n"/>
      <c r="HT307" s="79" t="n"/>
      <c r="HU307" s="79" t="n"/>
      <c r="HV307" s="79" t="n"/>
      <c r="HW307" s="79" t="n"/>
      <c r="HX307" s="79" t="n"/>
      <c r="HY307" s="79" t="n"/>
      <c r="HZ307" s="79" t="n"/>
      <c r="IA307" s="79" t="n"/>
      <c r="IB307" s="79" t="n"/>
      <c r="IC307" s="79" t="n"/>
      <c r="ID307" s="79" t="n"/>
      <c r="IE307" s="79" t="n"/>
      <c r="IF307" s="79" t="n"/>
      <c r="IG307" s="79" t="n"/>
      <c r="IH307" s="79" t="n"/>
      <c r="II307" s="79" t="n"/>
      <c r="IJ307" s="79" t="n"/>
      <c r="IK307" s="79" t="n"/>
      <c r="IL307" s="79" t="n"/>
      <c r="IM307" s="79" t="n"/>
      <c r="IN307" s="79" t="n"/>
      <c r="IO307" s="79" t="n"/>
      <c r="IP307" s="79" t="n"/>
      <c r="IQ307" s="79" t="n"/>
      <c r="IR307" s="79" t="n"/>
      <c r="IS307" s="79" t="n"/>
      <c r="IT307" s="79" t="n"/>
      <c r="IU307" s="79" t="n"/>
      <c r="IV307" s="79" t="n"/>
      <c r="IY307" s="78" t="n">
        <v>25</v>
      </c>
      <c r="IZ307" s="79" t="n"/>
      <c r="JA307" s="79" t="n"/>
      <c r="JB307" s="79" t="n"/>
      <c r="JC307" s="79" t="n"/>
      <c r="JD307" s="79" t="n"/>
      <c r="JE307" s="79" t="n"/>
      <c r="JF307" s="79" t="n"/>
      <c r="JG307" s="79" t="n"/>
      <c r="JH307" s="79" t="n"/>
      <c r="JI307" s="79" t="n"/>
      <c r="JJ307" s="79" t="n"/>
      <c r="JK307" s="79" t="n"/>
      <c r="JL307" s="79" t="n"/>
      <c r="JM307" s="79" t="n"/>
      <c r="JN307" s="79" t="n"/>
      <c r="JO307" s="79" t="n"/>
      <c r="JP307" s="79" t="n"/>
      <c r="JQ307" s="79" t="n"/>
      <c r="JR307" s="79" t="n"/>
      <c r="JS307" s="79" t="n"/>
      <c r="JT307" s="79" t="n"/>
      <c r="JU307" s="79" t="n"/>
      <c r="JV307" s="79" t="n"/>
      <c r="JW307" s="79" t="n"/>
      <c r="JX307" s="79" t="n"/>
      <c r="JY307" s="79" t="n"/>
      <c r="JZ307" s="79" t="n"/>
      <c r="KA307" s="79" t="n"/>
      <c r="KB307" s="79" t="n"/>
      <c r="KC307" s="79" t="n"/>
      <c r="KD307" s="79" t="n"/>
      <c r="KE307" s="79" t="n"/>
      <c r="KF307" s="79" t="n"/>
      <c r="KG307" s="79" t="n"/>
      <c r="KH307" s="79" t="n"/>
      <c r="KI307" s="79" t="n"/>
      <c r="KJ307" s="79" t="n"/>
      <c r="KK307" s="79" t="n"/>
      <c r="KL307" s="79" t="n"/>
      <c r="KM307" s="79" t="n"/>
      <c r="KP307" s="78" t="n">
        <v>25</v>
      </c>
      <c r="KQ307" s="79" t="n"/>
      <c r="KR307" s="79" t="n"/>
      <c r="KS307" s="79" t="n"/>
      <c r="KT307" s="79" t="n"/>
      <c r="KU307" s="79" t="n"/>
      <c r="KV307" s="79" t="n"/>
      <c r="KW307" s="79" t="n"/>
      <c r="KX307" s="79" t="n"/>
      <c r="KY307" s="79" t="n"/>
      <c r="KZ307" s="79" t="n"/>
      <c r="LA307" s="79" t="n"/>
      <c r="LB307" s="79" t="n"/>
      <c r="LC307" s="79" t="n"/>
      <c r="LD307" s="79" t="n"/>
      <c r="LE307" s="79" t="n"/>
      <c r="LF307" s="79" t="n"/>
      <c r="LG307" s="79" t="n"/>
      <c r="LH307" s="79" t="n"/>
      <c r="LI307" s="79" t="n"/>
      <c r="LJ307" s="79" t="n"/>
      <c r="LK307" s="79" t="n"/>
      <c r="LL307" s="79" t="n"/>
      <c r="LM307" s="79" t="n"/>
      <c r="LN307" s="79" t="n"/>
      <c r="LO307" s="79" t="n"/>
      <c r="LP307" s="79" t="n"/>
      <c r="LQ307" s="79" t="n"/>
      <c r="LR307" s="79" t="n"/>
      <c r="LS307" s="79" t="n"/>
      <c r="LT307" s="79" t="n"/>
      <c r="LU307" s="79" t="n"/>
      <c r="LV307" s="79" t="n"/>
      <c r="LW307" s="79" t="n"/>
      <c r="LX307" s="79" t="n"/>
      <c r="LY307" s="79" t="n"/>
      <c r="LZ307" s="79" t="n"/>
      <c r="MA307" s="79" t="n"/>
      <c r="MB307" s="79" t="n"/>
      <c r="MC307" s="79" t="n"/>
      <c r="MD307" s="79" t="n"/>
      <c r="MG307" s="78" t="n">
        <v>25</v>
      </c>
      <c r="MH307" s="79" t="n"/>
      <c r="MI307" s="79" t="n"/>
      <c r="MJ307" s="79" t="n"/>
      <c r="MK307" s="79" t="n"/>
      <c r="ML307" s="79" t="n"/>
      <c r="MM307" s="79" t="n"/>
      <c r="MN307" s="79" t="n"/>
      <c r="MO307" s="79" t="n"/>
      <c r="MP307" s="79" t="n"/>
      <c r="MQ307" s="79" t="n"/>
      <c r="MR307" s="79" t="n"/>
      <c r="MS307" s="79" t="n"/>
      <c r="MT307" s="79" t="n"/>
      <c r="MU307" s="79" t="n"/>
      <c r="MV307" s="79" t="n"/>
      <c r="MW307" s="79" t="n"/>
      <c r="MX307" s="79" t="n"/>
      <c r="MY307" s="79" t="n"/>
      <c r="MZ307" s="79" t="n"/>
      <c r="NA307" s="79" t="n"/>
      <c r="NB307" s="79" t="n"/>
      <c r="NC307" s="79" t="n"/>
      <c r="ND307" s="79" t="n"/>
      <c r="NE307" s="79" t="n"/>
      <c r="NF307" s="79" t="n"/>
      <c r="NG307" s="79" t="n"/>
      <c r="NH307" s="79" t="n"/>
      <c r="NI307" s="79" t="n"/>
      <c r="NJ307" s="79" t="n"/>
      <c r="NK307" s="79" t="n"/>
      <c r="NL307" s="79" t="n"/>
      <c r="NM307" s="79" t="n"/>
      <c r="NN307" s="79" t="n"/>
      <c r="NO307" s="79" t="n"/>
      <c r="NP307" s="79" t="n"/>
      <c r="NQ307" s="79" t="n"/>
      <c r="NR307" s="79" t="n"/>
      <c r="NS307" s="79" t="n"/>
      <c r="NT307" s="79" t="n"/>
      <c r="NU307" s="79" t="n"/>
      <c r="NX307" s="78" t="n">
        <v>25</v>
      </c>
      <c r="NY307" s="79" t="n"/>
      <c r="NZ307" s="79" t="n"/>
      <c r="OA307" s="79" t="n"/>
      <c r="OB307" s="79" t="n"/>
      <c r="OC307" s="79" t="n"/>
      <c r="OD307" s="79" t="n"/>
      <c r="OE307" s="79" t="n"/>
      <c r="OF307" s="79" t="n"/>
      <c r="OG307" s="79" t="n"/>
      <c r="OH307" s="79" t="n"/>
      <c r="OI307" s="79" t="n"/>
      <c r="OJ307" s="79" t="n"/>
      <c r="OK307" s="79" t="n"/>
      <c r="OL307" s="79" t="n"/>
      <c r="OM307" s="79" t="n"/>
      <c r="ON307" s="79" t="n"/>
      <c r="OO307" s="79" t="n"/>
      <c r="OP307" s="79" t="n"/>
      <c r="OQ307" s="79" t="n"/>
      <c r="OR307" s="79" t="n"/>
      <c r="OS307" s="79" t="n"/>
      <c r="OT307" s="79" t="n"/>
      <c r="OU307" s="79" t="n"/>
      <c r="OV307" s="79" t="n"/>
      <c r="OW307" s="79" t="n"/>
      <c r="OX307" s="79" t="n"/>
      <c r="OY307" s="79" t="n"/>
      <c r="OZ307" s="79" t="n"/>
      <c r="PA307" s="79" t="n"/>
      <c r="PB307" s="79" t="n"/>
      <c r="PC307" s="79" t="n"/>
      <c r="PD307" s="79" t="n"/>
      <c r="PE307" s="79" t="n"/>
      <c r="PF307" s="79" t="n"/>
      <c r="PG307" s="79" t="n"/>
      <c r="PH307" s="79" t="n"/>
      <c r="PI307" s="79" t="n"/>
      <c r="PJ307" s="79" t="n"/>
      <c r="PK307" s="79" t="n"/>
      <c r="PL307" s="79" t="n"/>
      <c r="PO307" s="78" t="n">
        <v>25</v>
      </c>
      <c r="PP307" s="79" t="n"/>
      <c r="PQ307" s="79" t="n"/>
      <c r="PR307" s="79" t="n"/>
      <c r="PS307" s="79" t="n"/>
      <c r="PT307" s="79" t="n"/>
      <c r="PU307" s="79" t="n"/>
      <c r="PV307" s="79" t="n"/>
      <c r="PW307" s="79" t="n"/>
      <c r="PX307" s="79" t="n"/>
      <c r="PY307" s="79" t="n"/>
      <c r="PZ307" s="79" t="n"/>
      <c r="QA307" s="79" t="n"/>
      <c r="QB307" s="79" t="n"/>
      <c r="QC307" s="79" t="n"/>
      <c r="QD307" s="79" t="n"/>
      <c r="QE307" s="79" t="n"/>
      <c r="QF307" s="79" t="n"/>
      <c r="QG307" s="79" t="n"/>
      <c r="QH307" s="79" t="n"/>
      <c r="QI307" s="79" t="n"/>
      <c r="QJ307" s="79" t="n"/>
      <c r="QK307" s="79" t="n"/>
      <c r="QL307" s="79" t="n"/>
      <c r="QM307" s="79" t="n"/>
      <c r="QN307" s="79" t="n"/>
      <c r="QO307" s="79" t="n"/>
      <c r="QP307" s="79" t="n"/>
      <c r="QQ307" s="79" t="n"/>
      <c r="QR307" s="79" t="n"/>
      <c r="QS307" s="79" t="n"/>
      <c r="QT307" s="79" t="n"/>
      <c r="QU307" s="79" t="n"/>
      <c r="QV307" s="79" t="n"/>
      <c r="QW307" s="79" t="n"/>
      <c r="QX307" s="79" t="n"/>
      <c r="QY307" s="79" t="n"/>
      <c r="QZ307" s="79" t="n"/>
      <c r="RA307" s="79" t="n"/>
      <c r="RB307" s="79" t="n"/>
      <c r="RC307" s="79" t="n"/>
      <c r="RF307" s="78" t="n">
        <v>25</v>
      </c>
      <c r="RG307" s="79" t="n"/>
      <c r="RH307" s="79" t="n"/>
      <c r="RI307" s="79" t="n"/>
      <c r="RJ307" s="79" t="n"/>
      <c r="RK307" s="79" t="n"/>
      <c r="RL307" s="79" t="n"/>
      <c r="RM307" s="79" t="n"/>
      <c r="RN307" s="79" t="n"/>
      <c r="RO307" s="79" t="n"/>
      <c r="RP307" s="79" t="n"/>
      <c r="RQ307" s="79" t="n"/>
      <c r="RR307" s="79" t="n"/>
      <c r="RS307" s="79" t="n"/>
      <c r="RT307" s="79" t="n"/>
      <c r="RU307" s="79" t="n"/>
      <c r="RV307" s="79" t="n"/>
      <c r="RW307" s="79" t="n"/>
      <c r="RX307" s="79" t="n"/>
      <c r="RY307" s="79" t="n"/>
      <c r="RZ307" s="79" t="n"/>
      <c r="SA307" s="79" t="n"/>
      <c r="SB307" s="79" t="n"/>
      <c r="SC307" s="79" t="n"/>
      <c r="SD307" s="79" t="n"/>
      <c r="SE307" s="79" t="n"/>
      <c r="SF307" s="79" t="n"/>
      <c r="SG307" s="79" t="n"/>
      <c r="SH307" s="79" t="n"/>
      <c r="SI307" s="79" t="n"/>
      <c r="SJ307" s="79" t="n"/>
      <c r="SK307" s="79" t="n"/>
      <c r="SL307" s="79" t="n"/>
      <c r="SM307" s="79" t="n"/>
      <c r="SN307" s="79" t="n"/>
      <c r="SO307" s="79" t="n"/>
      <c r="SP307" s="79" t="n"/>
      <c r="SQ307" s="79" t="n"/>
      <c r="SR307" s="79" t="n"/>
      <c r="SS307" s="79" t="n"/>
      <c r="ST307" s="79" t="n"/>
      <c r="SW307" s="78" t="n">
        <v>25</v>
      </c>
      <c r="SX307" s="79" t="n"/>
      <c r="SY307" s="79" t="n"/>
      <c r="SZ307" s="79" t="n"/>
      <c r="TA307" s="79" t="n"/>
      <c r="TB307" s="79" t="n"/>
      <c r="TC307" s="79" t="n"/>
      <c r="TD307" s="79" t="n"/>
      <c r="TE307" s="79" t="n"/>
      <c r="TF307" s="79" t="n"/>
      <c r="TG307" s="79" t="n"/>
      <c r="TH307" s="79" t="n"/>
      <c r="TI307" s="79" t="n"/>
      <c r="TJ307" s="79" t="n"/>
      <c r="TK307" s="79" t="n"/>
      <c r="TL307" s="79" t="n"/>
      <c r="TM307" s="79" t="n"/>
      <c r="TN307" s="79" t="n"/>
      <c r="TO307" s="79" t="n"/>
      <c r="TP307" s="79" t="n"/>
      <c r="TQ307" s="79" t="n"/>
      <c r="TR307" s="79" t="n"/>
      <c r="TS307" s="79" t="n"/>
      <c r="TT307" s="79" t="n"/>
      <c r="TU307" s="79" t="n"/>
      <c r="TV307" s="79" t="n"/>
      <c r="TW307" s="79" t="n"/>
      <c r="TX307" s="79" t="n"/>
      <c r="TY307" s="79" t="n"/>
      <c r="TZ307" s="79" t="n"/>
      <c r="UA307" s="79" t="n"/>
      <c r="UB307" s="79" t="n"/>
      <c r="UC307" s="79" t="n"/>
      <c r="UD307" s="79" t="n"/>
      <c r="UE307" s="79" t="n"/>
      <c r="UF307" s="79" t="n"/>
      <c r="UG307" s="79" t="n"/>
      <c r="UH307" s="79" t="n"/>
      <c r="UI307" s="79" t="n"/>
      <c r="UJ307" s="79" t="n"/>
      <c r="UK307" s="79" t="n"/>
      <c r="UN307" s="78" t="n">
        <v>25</v>
      </c>
      <c r="UO307" s="79" t="n"/>
      <c r="UP307" s="79" t="n"/>
      <c r="UQ307" s="79" t="n"/>
      <c r="UR307" s="79" t="n"/>
      <c r="US307" s="79" t="n"/>
      <c r="UT307" s="79" t="n"/>
      <c r="UU307" s="79" t="n"/>
      <c r="UV307" s="79" t="n"/>
      <c r="UW307" s="79" t="n"/>
      <c r="UX307" s="79" t="n"/>
      <c r="UY307" s="79" t="n"/>
      <c r="UZ307" s="79" t="n"/>
      <c r="VA307" s="79" t="n"/>
      <c r="VB307" s="79" t="n"/>
      <c r="VC307" s="79" t="n"/>
      <c r="VD307" s="79" t="n"/>
      <c r="VE307" s="79" t="n"/>
      <c r="VF307" s="79" t="n"/>
      <c r="VG307" s="79" t="n"/>
      <c r="VH307" s="79" t="n"/>
      <c r="VI307" s="79" t="n"/>
      <c r="VJ307" s="79" t="n"/>
      <c r="VK307" s="79" t="n"/>
      <c r="VL307" s="79" t="n"/>
      <c r="VM307" s="79" t="n"/>
      <c r="VN307" s="79" t="n"/>
      <c r="VO307" s="79" t="n"/>
      <c r="VP307" s="79" t="n"/>
      <c r="VQ307" s="79" t="n"/>
      <c r="VR307" s="79" t="n"/>
      <c r="VS307" s="79" t="n"/>
      <c r="VT307" s="79" t="n"/>
      <c r="VU307" s="79" t="n"/>
      <c r="VV307" s="79" t="n"/>
      <c r="VW307" s="79" t="n"/>
      <c r="VX307" s="79" t="n"/>
      <c r="VY307" s="79" t="n"/>
      <c r="VZ307" s="79" t="n"/>
      <c r="WA307" s="79" t="n"/>
      <c r="WB307" s="79" t="n"/>
      <c r="WE307" s="78" t="n">
        <v>25</v>
      </c>
      <c r="WF307" s="79" t="n"/>
      <c r="WG307" s="79" t="n"/>
      <c r="WH307" s="79" t="n"/>
      <c r="WI307" s="79" t="n"/>
      <c r="WJ307" s="79" t="n"/>
      <c r="WK307" s="79" t="n"/>
      <c r="WL307" s="79" t="n"/>
      <c r="WM307" s="79" t="n"/>
      <c r="WN307" s="79" t="n"/>
      <c r="WO307" s="79" t="n"/>
      <c r="WP307" s="79" t="n"/>
      <c r="WQ307" s="79" t="n"/>
      <c r="WR307" s="79" t="n"/>
      <c r="WS307" s="79" t="n"/>
      <c r="WT307" s="79" t="n"/>
      <c r="WU307" s="79" t="n"/>
      <c r="WV307" s="79" t="n"/>
      <c r="WW307" s="79" t="n"/>
      <c r="WX307" s="79" t="n"/>
      <c r="WY307" s="79" t="n"/>
      <c r="WZ307" s="79" t="n"/>
      <c r="XA307" s="79" t="n"/>
      <c r="XB307" s="79" t="n"/>
      <c r="XC307" s="79" t="n"/>
      <c r="XD307" s="79" t="n"/>
      <c r="XE307" s="79" t="n"/>
      <c r="XF307" s="79" t="n"/>
      <c r="XG307" s="79" t="n"/>
      <c r="XH307" s="79" t="n"/>
      <c r="XI307" s="79" t="n"/>
      <c r="XJ307" s="79" t="n"/>
      <c r="XK307" s="79" t="n"/>
      <c r="XL307" s="79" t="n"/>
      <c r="XM307" s="79" t="n"/>
      <c r="XN307" s="79" t="n"/>
      <c r="XO307" s="79" t="n"/>
      <c r="XP307" s="79" t="n"/>
      <c r="XQ307" s="79" t="n"/>
      <c r="XR307" s="79" t="n"/>
      <c r="XS307" s="79" t="n"/>
      <c r="XV307" s="78" t="n">
        <v>25</v>
      </c>
      <c r="XW307" s="79" t="n"/>
      <c r="XX307" s="79" t="n"/>
      <c r="XY307" s="79" t="n"/>
      <c r="XZ307" s="79" t="n"/>
      <c r="YA307" s="79" t="n"/>
      <c r="YB307" s="79" t="n"/>
      <c r="YC307" s="79" t="n"/>
      <c r="YD307" s="79" t="n"/>
      <c r="YE307" s="79" t="n"/>
      <c r="YF307" s="79" t="n"/>
      <c r="YG307" s="79" t="n"/>
      <c r="YH307" s="79" t="n"/>
      <c r="YI307" s="79" t="n"/>
      <c r="YJ307" s="79" t="n"/>
      <c r="YK307" s="79" t="n"/>
      <c r="YL307" s="79" t="n"/>
      <c r="YM307" s="79" t="n"/>
      <c r="YN307" s="79" t="n"/>
      <c r="YO307" s="79" t="n"/>
      <c r="YP307" s="79" t="n"/>
      <c r="YQ307" s="79" t="n"/>
      <c r="YR307" s="79" t="n"/>
      <c r="YS307" s="79" t="n"/>
      <c r="YT307" s="79" t="n"/>
      <c r="YU307" s="79" t="n"/>
      <c r="YV307" s="79" t="n"/>
      <c r="YW307" s="79" t="n"/>
      <c r="YX307" s="79" t="n"/>
      <c r="YY307" s="79" t="n"/>
      <c r="YZ307" s="79" t="n"/>
      <c r="ZA307" s="79" t="n"/>
      <c r="ZB307" s="79" t="n"/>
      <c r="ZC307" s="79" t="n"/>
      <c r="ZD307" s="79" t="n"/>
      <c r="ZE307" s="79" t="n"/>
      <c r="ZF307" s="79" t="n"/>
      <c r="ZG307" s="79" t="n"/>
      <c r="ZH307" s="79" t="n"/>
      <c r="ZI307" s="79" t="n"/>
      <c r="ZJ307" s="79" t="n"/>
      <c r="ZM307" s="78" t="n">
        <v>25</v>
      </c>
      <c r="ZN307" s="79" t="n"/>
      <c r="ZO307" s="79" t="n"/>
      <c r="ZP307" s="79" t="n"/>
      <c r="ZQ307" s="79" t="n"/>
      <c r="ZR307" s="79" t="n"/>
      <c r="ZS307" s="79" t="n"/>
      <c r="ZT307" s="79" t="n"/>
      <c r="ZU307" s="79" t="n"/>
      <c r="ZV307" s="79" t="n"/>
      <c r="ZW307" s="79" t="n"/>
      <c r="ZX307" s="79" t="n"/>
      <c r="ZY307" s="79" t="n"/>
      <c r="ZZ307" s="79" t="n"/>
      <c r="AAA307" s="79" t="n"/>
      <c r="AAB307" s="79" t="n"/>
      <c r="AAC307" s="79" t="n"/>
      <c r="AAD307" s="79" t="n"/>
      <c r="AAE307" s="79" t="n"/>
      <c r="AAF307" s="79" t="n"/>
      <c r="AAG307" s="79" t="n"/>
      <c r="AAH307" s="79" t="n"/>
      <c r="AAI307" s="79" t="n"/>
      <c r="AAJ307" s="79" t="n"/>
      <c r="AAK307" s="79" t="n"/>
      <c r="AAL307" s="79" t="n"/>
      <c r="AAM307" s="79" t="n"/>
      <c r="AAN307" s="79" t="n"/>
      <c r="AAO307" s="79" t="n"/>
      <c r="AAP307" s="79" t="n"/>
      <c r="AAQ307" s="79" t="n"/>
      <c r="AAR307" s="79" t="n"/>
      <c r="AAS307" s="79" t="n"/>
      <c r="AAT307" s="79" t="n"/>
      <c r="AAU307" s="79" t="n"/>
      <c r="AAV307" s="79" t="n"/>
      <c r="AAW307" s="79" t="n"/>
      <c r="AAX307" s="79" t="n"/>
      <c r="AAY307" s="79" t="n"/>
      <c r="AAZ307" s="79" t="n"/>
      <c r="ABA307" s="79" t="n"/>
      <c r="ABD307" s="78" t="n">
        <v>25</v>
      </c>
      <c r="ABE307" s="79" t="n"/>
      <c r="ABF307" s="79" t="n"/>
      <c r="ABG307" s="79" t="n"/>
      <c r="ABH307" s="79" t="n"/>
      <c r="ABI307" s="79" t="n"/>
      <c r="ABJ307" s="79" t="n"/>
      <c r="ABK307" s="79" t="n"/>
      <c r="ABL307" s="79" t="n"/>
      <c r="ABM307" s="79" t="n"/>
      <c r="ABN307" s="79" t="n"/>
      <c r="ABO307" s="79" t="n"/>
      <c r="ABP307" s="79" t="n"/>
      <c r="ABQ307" s="79" t="n"/>
      <c r="ABR307" s="79" t="n"/>
      <c r="ABS307" s="79" t="n"/>
      <c r="ABT307" s="79" t="n"/>
      <c r="ABU307" s="79" t="n"/>
      <c r="ABV307" s="79" t="n"/>
      <c r="ABW307" s="79" t="n"/>
      <c r="ABX307" s="79" t="n"/>
      <c r="ABY307" s="79" t="n"/>
      <c r="ABZ307" s="79" t="n"/>
      <c r="ACA307" s="79" t="n"/>
      <c r="ACB307" s="79" t="n"/>
      <c r="ACC307" s="79" t="n"/>
      <c r="ACD307" s="79" t="n"/>
      <c r="ACE307" s="79" t="n"/>
      <c r="ACF307" s="79" t="n"/>
      <c r="ACG307" s="79" t="n"/>
      <c r="ACH307" s="79" t="n"/>
      <c r="ACI307" s="79" t="n"/>
      <c r="ACJ307" s="79" t="n"/>
      <c r="ACK307" s="79" t="n"/>
      <c r="ACL307" s="79" t="n"/>
      <c r="ACM307" s="79" t="n"/>
      <c r="ACN307" s="79" t="n"/>
      <c r="ACO307" s="79" t="n"/>
      <c r="ACP307" s="79" t="n"/>
      <c r="ACQ307" s="79" t="n"/>
      <c r="ACR307" s="79" t="n"/>
      <c r="ACU307" s="78" t="n">
        <v>25</v>
      </c>
      <c r="ACV307" s="79" t="n"/>
      <c r="ACW307" s="79" t="n"/>
      <c r="ACX307" s="79" t="n"/>
      <c r="ACY307" s="79" t="n"/>
      <c r="ACZ307" s="79" t="n"/>
      <c r="ADA307" s="79" t="n"/>
      <c r="ADB307" s="79" t="n"/>
      <c r="ADC307" s="79" t="n"/>
      <c r="ADD307" s="79" t="n"/>
      <c r="ADE307" s="79" t="n"/>
      <c r="ADF307" s="79" t="n"/>
      <c r="ADG307" s="79" t="n"/>
      <c r="ADH307" s="79" t="n"/>
      <c r="ADI307" s="79" t="n"/>
      <c r="ADJ307" s="79" t="n"/>
      <c r="ADK307" s="79" t="n"/>
      <c r="ADL307" s="79" t="n"/>
      <c r="ADM307" s="79" t="n"/>
      <c r="ADN307" s="79" t="n"/>
      <c r="ADO307" s="79" t="n"/>
      <c r="ADP307" s="79" t="n"/>
      <c r="ADQ307" s="79" t="n"/>
      <c r="ADR307" s="79" t="n"/>
      <c r="ADS307" s="79" t="n"/>
      <c r="ADT307" s="79" t="n"/>
      <c r="ADU307" s="79" t="n"/>
      <c r="ADV307" s="79" t="n"/>
      <c r="ADW307" s="79" t="n"/>
      <c r="ADX307" s="79" t="n"/>
      <c r="ADY307" s="79" t="n"/>
      <c r="ADZ307" s="79" t="n"/>
      <c r="AEA307" s="79" t="n"/>
      <c r="AEB307" s="79" t="n"/>
      <c r="AEC307" s="79" t="n"/>
      <c r="AED307" s="79" t="n"/>
      <c r="AEE307" s="79" t="n"/>
      <c r="AEF307" s="79" t="n"/>
      <c r="AEG307" s="79" t="n"/>
      <c r="AEH307" s="79" t="n"/>
      <c r="AEI307" s="79" t="n"/>
      <c r="AEL307" s="78" t="n">
        <v>25</v>
      </c>
      <c r="AEM307" s="79" t="n"/>
      <c r="AEN307" s="79" t="n"/>
      <c r="AEO307" s="79" t="n"/>
      <c r="AEP307" s="79" t="n"/>
      <c r="AEQ307" s="79" t="n"/>
      <c r="AER307" s="79" t="n"/>
      <c r="AES307" s="79" t="n"/>
      <c r="AET307" s="79" t="n"/>
      <c r="AEU307" s="79" t="n"/>
      <c r="AEV307" s="79" t="n"/>
      <c r="AEW307" s="79" t="n"/>
      <c r="AEX307" s="79" t="n"/>
      <c r="AEY307" s="79" t="n"/>
      <c r="AEZ307" s="79" t="n"/>
      <c r="AFA307" s="79" t="n"/>
      <c r="AFB307" s="79" t="n"/>
      <c r="AFC307" s="79" t="n"/>
      <c r="AFD307" s="79" t="n"/>
      <c r="AFE307" s="79" t="n"/>
      <c r="AFF307" s="79" t="n"/>
      <c r="AFG307" s="79" t="n"/>
      <c r="AFH307" s="79" t="n"/>
      <c r="AFI307" s="79" t="n"/>
      <c r="AFJ307" s="79" t="n"/>
      <c r="AFK307" s="79" t="n"/>
      <c r="AFL307" s="79" t="n"/>
      <c r="AFM307" s="79" t="n"/>
      <c r="AFN307" s="79" t="n"/>
      <c r="AFO307" s="79" t="n"/>
      <c r="AFP307" s="79" t="n"/>
      <c r="AFQ307" s="79" t="n"/>
      <c r="AFR307" s="79" t="n"/>
      <c r="AFS307" s="79" t="n"/>
      <c r="AFT307" s="79" t="n"/>
      <c r="AFU307" s="79" t="n"/>
      <c r="AFV307" s="79" t="n"/>
      <c r="AFW307" s="79" t="n"/>
      <c r="AFX307" s="79" t="n"/>
      <c r="AFY307" s="79" t="n"/>
      <c r="AFZ307" s="79" t="n"/>
    </row>
    <row r="308">
      <c r="A308" s="78" t="n">
        <v>26</v>
      </c>
      <c r="B308" s="79" t="n"/>
      <c r="C308" s="79" t="n"/>
      <c r="D308" s="79" t="n"/>
      <c r="E308" s="79" t="n"/>
      <c r="F308" s="79" t="n"/>
      <c r="G308" s="79" t="n"/>
      <c r="H308" s="79" t="n"/>
      <c r="I308" s="79" t="n"/>
      <c r="J308" s="79" t="n"/>
      <c r="K308" s="79" t="n"/>
      <c r="L308" s="79" t="n"/>
      <c r="M308" s="79" t="n"/>
      <c r="N308" s="79" t="n"/>
      <c r="O308" s="79" t="n"/>
      <c r="P308" s="79" t="n"/>
      <c r="Q308" s="79" t="n"/>
      <c r="R308" s="79" t="n"/>
      <c r="S308" s="79" t="n"/>
      <c r="T308" s="79" t="n"/>
      <c r="U308" s="79" t="n"/>
      <c r="V308" s="79" t="n"/>
      <c r="W308" s="79" t="n"/>
      <c r="X308" s="79" t="n"/>
      <c r="Y308" s="79" t="n"/>
      <c r="Z308" s="79" t="n"/>
      <c r="AA308" s="79" t="n"/>
      <c r="AB308" s="79" t="n"/>
      <c r="AC308" s="79" t="n"/>
      <c r="AD308" s="79" t="n"/>
      <c r="AE308" s="79" t="n"/>
      <c r="AF308" s="79" t="n"/>
      <c r="AG308" s="79" t="n"/>
      <c r="AH308" s="79" t="n"/>
      <c r="AI308" s="79" t="n"/>
      <c r="AJ308" s="79" t="n"/>
      <c r="AK308" s="79" t="n"/>
      <c r="AL308" s="79" t="n"/>
      <c r="AM308" s="79" t="n"/>
      <c r="AN308" s="79" t="n"/>
      <c r="AO308" s="79" t="n"/>
      <c r="AR308" s="78" t="n">
        <v>26</v>
      </c>
      <c r="AS308" s="79" t="n"/>
      <c r="AT308" s="79" t="n"/>
      <c r="AU308" s="79" t="n"/>
      <c r="AV308" s="79" t="n"/>
      <c r="AW308" s="79" t="n"/>
      <c r="AX308" s="79" t="n"/>
      <c r="AY308" s="79" t="n"/>
      <c r="AZ308" s="79" t="n"/>
      <c r="BA308" s="79" t="n"/>
      <c r="BB308" s="79" t="n"/>
      <c r="BC308" s="79" t="n"/>
      <c r="BD308" s="79" t="n"/>
      <c r="BE308" s="79" t="n"/>
      <c r="BF308" s="79" t="n"/>
      <c r="BG308" s="79" t="n"/>
      <c r="BH308" s="79" t="n"/>
      <c r="BI308" s="79" t="n"/>
      <c r="BJ308" s="79" t="n"/>
      <c r="BK308" s="79" t="n"/>
      <c r="BL308" s="79" t="n"/>
      <c r="BM308" s="79" t="n"/>
      <c r="BN308" s="79" t="n"/>
      <c r="BO308" s="79" t="n"/>
      <c r="BP308" s="79" t="n"/>
      <c r="BQ308" s="79" t="n"/>
      <c r="BR308" s="79" t="n"/>
      <c r="BS308" s="79" t="n"/>
      <c r="BT308" s="79" t="n"/>
      <c r="BU308" s="79" t="n"/>
      <c r="BV308" s="79" t="n"/>
      <c r="BW308" s="79" t="n"/>
      <c r="BX308" s="79" t="n"/>
      <c r="BY308" s="79" t="n"/>
      <c r="BZ308" s="79" t="n"/>
      <c r="CA308" s="79" t="n"/>
      <c r="CB308" s="79" t="n"/>
      <c r="CC308" s="79" t="n"/>
      <c r="CD308" s="79" t="n"/>
      <c r="CE308" s="79" t="n"/>
      <c r="CF308" s="79" t="n"/>
      <c r="CI308" s="78" t="n">
        <v>26</v>
      </c>
      <c r="CJ308" s="79" t="n"/>
      <c r="CK308" s="79" t="n"/>
      <c r="CL308" s="79" t="n"/>
      <c r="CM308" s="79" t="n"/>
      <c r="CN308" s="79" t="n"/>
      <c r="CO308" s="79" t="n"/>
      <c r="CP308" s="79" t="n"/>
      <c r="CQ308" s="79" t="n"/>
      <c r="CR308" s="79" t="n"/>
      <c r="CS308" s="79" t="n"/>
      <c r="CT308" s="79" t="n"/>
      <c r="CU308" s="79" t="n"/>
      <c r="CV308" s="79" t="n"/>
      <c r="CW308" s="79" t="n"/>
      <c r="CX308" s="79" t="n"/>
      <c r="CY308" s="79" t="n"/>
      <c r="CZ308" s="79" t="n"/>
      <c r="DA308" s="79" t="n"/>
      <c r="DB308" s="79" t="n"/>
      <c r="DC308" s="79" t="n"/>
      <c r="DD308" s="79" t="n"/>
      <c r="DE308" s="79" t="n"/>
      <c r="DF308" s="79" t="n"/>
      <c r="DG308" s="79" t="n"/>
      <c r="DH308" s="79" t="n"/>
      <c r="DI308" s="79" t="n"/>
      <c r="DJ308" s="79" t="n"/>
      <c r="DK308" s="79" t="n"/>
      <c r="DL308" s="79" t="n"/>
      <c r="DM308" s="79" t="n"/>
      <c r="DN308" s="79" t="n"/>
      <c r="DO308" s="79" t="n"/>
      <c r="DP308" s="79" t="n"/>
      <c r="DQ308" s="79" t="n"/>
      <c r="DR308" s="79" t="n"/>
      <c r="DS308" s="79" t="n"/>
      <c r="DT308" s="79" t="n"/>
      <c r="DU308" s="79" t="n"/>
      <c r="DV308" s="79" t="n"/>
      <c r="DW308" s="79" t="n"/>
      <c r="DZ308" s="78" t="n">
        <v>26</v>
      </c>
      <c r="EA308" s="79" t="n"/>
      <c r="EB308" s="79" t="n"/>
      <c r="EC308" s="79" t="n"/>
      <c r="ED308" s="79" t="n"/>
      <c r="EE308" s="79" t="n"/>
      <c r="EF308" s="79" t="n"/>
      <c r="EG308" s="79" t="n"/>
      <c r="EH308" s="79" t="n"/>
      <c r="EI308" s="79" t="n"/>
      <c r="EJ308" s="79" t="n"/>
      <c r="EK308" s="79" t="n"/>
      <c r="EL308" s="79" t="n"/>
      <c r="EM308" s="79" t="n"/>
      <c r="EN308" s="79" t="n"/>
      <c r="EO308" s="79" t="n"/>
      <c r="EP308" s="79" t="n"/>
      <c r="EQ308" s="79" t="n"/>
      <c r="ER308" s="79" t="n"/>
      <c r="ES308" s="79" t="n"/>
      <c r="ET308" s="79" t="n"/>
      <c r="EU308" s="79" t="n"/>
      <c r="EV308" s="79" t="n"/>
      <c r="EW308" s="79" t="n"/>
      <c r="EX308" s="79" t="n"/>
      <c r="EY308" s="79" t="n"/>
      <c r="EZ308" s="79" t="n"/>
      <c r="FA308" s="79" t="n"/>
      <c r="FB308" s="79" t="n"/>
      <c r="FC308" s="79" t="n"/>
      <c r="FD308" s="79" t="n"/>
      <c r="FE308" s="79" t="n"/>
      <c r="FF308" s="79" t="n"/>
      <c r="FG308" s="79" t="n"/>
      <c r="FH308" s="79" t="n"/>
      <c r="FI308" s="79" t="n"/>
      <c r="FJ308" s="79" t="n"/>
      <c r="FK308" s="79" t="n"/>
      <c r="FL308" s="79" t="n"/>
      <c r="FM308" s="79" t="n"/>
      <c r="FN308" s="79" t="n"/>
      <c r="FQ308" s="78" t="n">
        <v>26</v>
      </c>
      <c r="FR308" s="79" t="n"/>
      <c r="FS308" s="79" t="n"/>
      <c r="FT308" s="79" t="n"/>
      <c r="FU308" s="79" t="n"/>
      <c r="FV308" s="79" t="n"/>
      <c r="FW308" s="79" t="n"/>
      <c r="FX308" s="79" t="n"/>
      <c r="FY308" s="79" t="n"/>
      <c r="FZ308" s="79" t="n"/>
      <c r="GA308" s="79" t="n"/>
      <c r="GB308" s="79" t="n"/>
      <c r="GC308" s="79" t="n"/>
      <c r="GD308" s="79" t="n"/>
      <c r="GE308" s="79" t="n"/>
      <c r="GF308" s="79" t="n"/>
      <c r="GG308" s="79" t="n"/>
      <c r="GH308" s="79" t="n"/>
      <c r="GI308" s="79" t="n"/>
      <c r="GJ308" s="79" t="n"/>
      <c r="GK308" s="79" t="n"/>
      <c r="GL308" s="79" t="n"/>
      <c r="GM308" s="79" t="n"/>
      <c r="GN308" s="79" t="n"/>
      <c r="GO308" s="79" t="n"/>
      <c r="GP308" s="79" t="n"/>
      <c r="GQ308" s="79" t="n"/>
      <c r="GR308" s="79" t="n"/>
      <c r="GS308" s="79" t="n"/>
      <c r="GT308" s="79" t="n"/>
      <c r="GU308" s="79" t="n"/>
      <c r="GV308" s="79" t="n"/>
      <c r="GW308" s="79" t="n"/>
      <c r="GX308" s="79" t="n"/>
      <c r="GY308" s="79" t="n"/>
      <c r="GZ308" s="79" t="n"/>
      <c r="HA308" s="79" t="n"/>
      <c r="HB308" s="79" t="n"/>
      <c r="HC308" s="79" t="n"/>
      <c r="HD308" s="79" t="n"/>
      <c r="HE308" s="79" t="n"/>
      <c r="HH308" s="78" t="n">
        <v>26</v>
      </c>
      <c r="HI308" s="79" t="n"/>
      <c r="HJ308" s="79" t="n"/>
      <c r="HK308" s="79" t="n"/>
      <c r="HL308" s="79" t="n"/>
      <c r="HM308" s="79" t="n"/>
      <c r="HN308" s="79" t="n"/>
      <c r="HO308" s="79" t="n"/>
      <c r="HP308" s="79" t="n"/>
      <c r="HQ308" s="79" t="n"/>
      <c r="HR308" s="79" t="n"/>
      <c r="HS308" s="79" t="n"/>
      <c r="HT308" s="79" t="n"/>
      <c r="HU308" s="79" t="n"/>
      <c r="HV308" s="79" t="n"/>
      <c r="HW308" s="79" t="n"/>
      <c r="HX308" s="79" t="n"/>
      <c r="HY308" s="79" t="n"/>
      <c r="HZ308" s="79" t="n"/>
      <c r="IA308" s="79" t="n"/>
      <c r="IB308" s="79" t="n"/>
      <c r="IC308" s="79" t="n"/>
      <c r="ID308" s="79" t="n"/>
      <c r="IE308" s="79" t="n"/>
      <c r="IF308" s="79" t="n"/>
      <c r="IG308" s="79" t="n"/>
      <c r="IH308" s="79" t="n"/>
      <c r="II308" s="79" t="n"/>
      <c r="IJ308" s="79" t="n"/>
      <c r="IK308" s="79" t="n"/>
      <c r="IL308" s="79" t="n"/>
      <c r="IM308" s="79" t="n"/>
      <c r="IN308" s="79" t="n"/>
      <c r="IO308" s="79" t="n"/>
      <c r="IP308" s="79" t="n"/>
      <c r="IQ308" s="79" t="n"/>
      <c r="IR308" s="79" t="n"/>
      <c r="IS308" s="79" t="n"/>
      <c r="IT308" s="79" t="n"/>
      <c r="IU308" s="79" t="n"/>
      <c r="IV308" s="79" t="n"/>
      <c r="IY308" s="78" t="n">
        <v>26</v>
      </c>
      <c r="IZ308" s="79" t="n"/>
      <c r="JA308" s="79" t="n"/>
      <c r="JB308" s="79" t="n"/>
      <c r="JC308" s="79" t="n"/>
      <c r="JD308" s="79" t="n"/>
      <c r="JE308" s="79" t="n"/>
      <c r="JF308" s="79" t="n"/>
      <c r="JG308" s="79" t="n"/>
      <c r="JH308" s="79" t="n"/>
      <c r="JI308" s="79" t="n"/>
      <c r="JJ308" s="79" t="n"/>
      <c r="JK308" s="79" t="n"/>
      <c r="JL308" s="79" t="n"/>
      <c r="JM308" s="79" t="n"/>
      <c r="JN308" s="79" t="n"/>
      <c r="JO308" s="79" t="n"/>
      <c r="JP308" s="79" t="n"/>
      <c r="JQ308" s="79" t="n"/>
      <c r="JR308" s="79" t="n"/>
      <c r="JS308" s="79" t="n"/>
      <c r="JT308" s="79" t="n"/>
      <c r="JU308" s="79" t="n"/>
      <c r="JV308" s="79" t="n"/>
      <c r="JW308" s="79" t="n"/>
      <c r="JX308" s="79" t="n"/>
      <c r="JY308" s="79" t="n"/>
      <c r="JZ308" s="79" t="n"/>
      <c r="KA308" s="79" t="n"/>
      <c r="KB308" s="79" t="n"/>
      <c r="KC308" s="79" t="n"/>
      <c r="KD308" s="79" t="n"/>
      <c r="KE308" s="79" t="n"/>
      <c r="KF308" s="79" t="n"/>
      <c r="KG308" s="79" t="n"/>
      <c r="KH308" s="79" t="n"/>
      <c r="KI308" s="79" t="n"/>
      <c r="KJ308" s="79" t="n"/>
      <c r="KK308" s="79" t="n"/>
      <c r="KL308" s="79" t="n"/>
      <c r="KM308" s="79" t="n"/>
      <c r="KP308" s="78" t="n">
        <v>26</v>
      </c>
      <c r="KQ308" s="79" t="n"/>
      <c r="KR308" s="79" t="n"/>
      <c r="KS308" s="79" t="n"/>
      <c r="KT308" s="79" t="n"/>
      <c r="KU308" s="79" t="n"/>
      <c r="KV308" s="79" t="n"/>
      <c r="KW308" s="79" t="n"/>
      <c r="KX308" s="79" t="n"/>
      <c r="KY308" s="79" t="n"/>
      <c r="KZ308" s="79" t="n"/>
      <c r="LA308" s="79" t="n"/>
      <c r="LB308" s="79" t="n"/>
      <c r="LC308" s="79" t="n"/>
      <c r="LD308" s="79" t="n"/>
      <c r="LE308" s="79" t="n"/>
      <c r="LF308" s="79" t="n"/>
      <c r="LG308" s="79" t="n"/>
      <c r="LH308" s="79" t="n"/>
      <c r="LI308" s="79" t="n"/>
      <c r="LJ308" s="79" t="n"/>
      <c r="LK308" s="79" t="n"/>
      <c r="LL308" s="79" t="n"/>
      <c r="LM308" s="79" t="n"/>
      <c r="LN308" s="79" t="n"/>
      <c r="LO308" s="79" t="n"/>
      <c r="LP308" s="79" t="n"/>
      <c r="LQ308" s="79" t="n"/>
      <c r="LR308" s="79" t="n"/>
      <c r="LS308" s="79" t="n"/>
      <c r="LT308" s="79" t="n"/>
      <c r="LU308" s="79" t="n"/>
      <c r="LV308" s="79" t="n"/>
      <c r="LW308" s="79" t="n"/>
      <c r="LX308" s="79" t="n"/>
      <c r="LY308" s="79" t="n"/>
      <c r="LZ308" s="79" t="n"/>
      <c r="MA308" s="79" t="n"/>
      <c r="MB308" s="79" t="n"/>
      <c r="MC308" s="79" t="n"/>
      <c r="MD308" s="79" t="n"/>
      <c r="MG308" s="78" t="n">
        <v>26</v>
      </c>
      <c r="MH308" s="79" t="n"/>
      <c r="MI308" s="79" t="n"/>
      <c r="MJ308" s="79" t="n"/>
      <c r="MK308" s="79" t="n"/>
      <c r="ML308" s="79" t="n"/>
      <c r="MM308" s="79" t="n"/>
      <c r="MN308" s="79" t="n"/>
      <c r="MO308" s="79" t="n"/>
      <c r="MP308" s="79" t="n"/>
      <c r="MQ308" s="79" t="n"/>
      <c r="MR308" s="79" t="n"/>
      <c r="MS308" s="79" t="n"/>
      <c r="MT308" s="79" t="n"/>
      <c r="MU308" s="79" t="n"/>
      <c r="MV308" s="79" t="n"/>
      <c r="MW308" s="79" t="n"/>
      <c r="MX308" s="79" t="n"/>
      <c r="MY308" s="79" t="n"/>
      <c r="MZ308" s="79" t="n"/>
      <c r="NA308" s="79" t="n"/>
      <c r="NB308" s="79" t="n"/>
      <c r="NC308" s="79" t="n"/>
      <c r="ND308" s="79" t="n"/>
      <c r="NE308" s="79" t="n"/>
      <c r="NF308" s="79" t="n"/>
      <c r="NG308" s="79" t="n"/>
      <c r="NH308" s="79" t="n"/>
      <c r="NI308" s="79" t="n"/>
      <c r="NJ308" s="79" t="n"/>
      <c r="NK308" s="79" t="n"/>
      <c r="NL308" s="79" t="n"/>
      <c r="NM308" s="79" t="n"/>
      <c r="NN308" s="79" t="n"/>
      <c r="NO308" s="79" t="n"/>
      <c r="NP308" s="79" t="n"/>
      <c r="NQ308" s="79" t="n"/>
      <c r="NR308" s="79" t="n"/>
      <c r="NS308" s="79" t="n"/>
      <c r="NT308" s="79" t="n"/>
      <c r="NU308" s="79" t="n"/>
      <c r="NX308" s="78" t="n">
        <v>26</v>
      </c>
      <c r="NY308" s="79" t="n"/>
      <c r="NZ308" s="79" t="n"/>
      <c r="OA308" s="79" t="n"/>
      <c r="OB308" s="79" t="n"/>
      <c r="OC308" s="79" t="n"/>
      <c r="OD308" s="79" t="n"/>
      <c r="OE308" s="79" t="n"/>
      <c r="OF308" s="79" t="n"/>
      <c r="OG308" s="79" t="n"/>
      <c r="OH308" s="79" t="n"/>
      <c r="OI308" s="79" t="n"/>
      <c r="OJ308" s="79" t="n"/>
      <c r="OK308" s="79" t="n"/>
      <c r="OL308" s="79" t="n"/>
      <c r="OM308" s="79" t="n"/>
      <c r="ON308" s="79" t="n"/>
      <c r="OO308" s="79" t="n"/>
      <c r="OP308" s="79" t="n"/>
      <c r="OQ308" s="79" t="n"/>
      <c r="OR308" s="79" t="n"/>
      <c r="OS308" s="79" t="n"/>
      <c r="OT308" s="79" t="n"/>
      <c r="OU308" s="79" t="n"/>
      <c r="OV308" s="79" t="n"/>
      <c r="OW308" s="79" t="n"/>
      <c r="OX308" s="79" t="n"/>
      <c r="OY308" s="79" t="n"/>
      <c r="OZ308" s="79" t="n"/>
      <c r="PA308" s="79" t="n"/>
      <c r="PB308" s="79" t="n"/>
      <c r="PC308" s="79" t="n"/>
      <c r="PD308" s="79" t="n"/>
      <c r="PE308" s="79" t="n"/>
      <c r="PF308" s="79" t="n"/>
      <c r="PG308" s="79" t="n"/>
      <c r="PH308" s="79" t="n"/>
      <c r="PI308" s="79" t="n"/>
      <c r="PJ308" s="79" t="n"/>
      <c r="PK308" s="79" t="n"/>
      <c r="PL308" s="79" t="n"/>
      <c r="PO308" s="78" t="n">
        <v>26</v>
      </c>
      <c r="PP308" s="79" t="n"/>
      <c r="PQ308" s="79" t="n"/>
      <c r="PR308" s="79" t="n"/>
      <c r="PS308" s="79" t="n"/>
      <c r="PT308" s="79" t="n"/>
      <c r="PU308" s="79" t="n"/>
      <c r="PV308" s="79" t="n"/>
      <c r="PW308" s="79" t="n"/>
      <c r="PX308" s="79" t="n"/>
      <c r="PY308" s="79" t="n"/>
      <c r="PZ308" s="79" t="n"/>
      <c r="QA308" s="79" t="n"/>
      <c r="QB308" s="79" t="n"/>
      <c r="QC308" s="79" t="n"/>
      <c r="QD308" s="79" t="n"/>
      <c r="QE308" s="79" t="n"/>
      <c r="QF308" s="79" t="n"/>
      <c r="QG308" s="79" t="n"/>
      <c r="QH308" s="79" t="n"/>
      <c r="QI308" s="79" t="n"/>
      <c r="QJ308" s="79" t="n"/>
      <c r="QK308" s="79" t="n"/>
      <c r="QL308" s="79" t="n"/>
      <c r="QM308" s="79" t="n"/>
      <c r="QN308" s="79" t="n"/>
      <c r="QO308" s="79" t="n"/>
      <c r="QP308" s="79" t="n"/>
      <c r="QQ308" s="79" t="n"/>
      <c r="QR308" s="79" t="n"/>
      <c r="QS308" s="79" t="n"/>
      <c r="QT308" s="79" t="n"/>
      <c r="QU308" s="79" t="n"/>
      <c r="QV308" s="79" t="n"/>
      <c r="QW308" s="79" t="n"/>
      <c r="QX308" s="79" t="n"/>
      <c r="QY308" s="79" t="n"/>
      <c r="QZ308" s="79" t="n"/>
      <c r="RA308" s="79" t="n"/>
      <c r="RB308" s="79" t="n"/>
      <c r="RC308" s="79" t="n"/>
      <c r="RF308" s="78" t="n">
        <v>26</v>
      </c>
      <c r="RG308" s="79" t="n"/>
      <c r="RH308" s="79" t="n"/>
      <c r="RI308" s="79" t="n"/>
      <c r="RJ308" s="79" t="n"/>
      <c r="RK308" s="79" t="n"/>
      <c r="RL308" s="79" t="n"/>
      <c r="RM308" s="79" t="n"/>
      <c r="RN308" s="79" t="n"/>
      <c r="RO308" s="79" t="n"/>
      <c r="RP308" s="79" t="n"/>
      <c r="RQ308" s="79" t="n"/>
      <c r="RR308" s="79" t="n"/>
      <c r="RS308" s="79" t="n"/>
      <c r="RT308" s="79" t="n"/>
      <c r="RU308" s="79" t="n"/>
      <c r="RV308" s="79" t="n"/>
      <c r="RW308" s="79" t="n"/>
      <c r="RX308" s="79" t="n"/>
      <c r="RY308" s="79" t="n"/>
      <c r="RZ308" s="79" t="n"/>
      <c r="SA308" s="79" t="n"/>
      <c r="SB308" s="79" t="n"/>
      <c r="SC308" s="79" t="n"/>
      <c r="SD308" s="79" t="n"/>
      <c r="SE308" s="79" t="n"/>
      <c r="SF308" s="79" t="n"/>
      <c r="SG308" s="79" t="n"/>
      <c r="SH308" s="79" t="n"/>
      <c r="SI308" s="79" t="n"/>
      <c r="SJ308" s="79" t="n"/>
      <c r="SK308" s="79" t="n"/>
      <c r="SL308" s="79" t="n"/>
      <c r="SM308" s="79" t="n"/>
      <c r="SN308" s="79" t="n"/>
      <c r="SO308" s="79" t="n"/>
      <c r="SP308" s="79" t="n"/>
      <c r="SQ308" s="79" t="n"/>
      <c r="SR308" s="79" t="n"/>
      <c r="SS308" s="79" t="n"/>
      <c r="ST308" s="79" t="n"/>
      <c r="SW308" s="78" t="n">
        <v>26</v>
      </c>
      <c r="SX308" s="79" t="n"/>
      <c r="SY308" s="79" t="n"/>
      <c r="SZ308" s="79" t="n"/>
      <c r="TA308" s="79" t="n"/>
      <c r="TB308" s="79" t="n"/>
      <c r="TC308" s="79" t="n"/>
      <c r="TD308" s="79" t="n"/>
      <c r="TE308" s="79" t="n"/>
      <c r="TF308" s="79" t="n"/>
      <c r="TG308" s="79" t="n"/>
      <c r="TH308" s="79" t="n"/>
      <c r="TI308" s="79" t="n"/>
      <c r="TJ308" s="79" t="n"/>
      <c r="TK308" s="79" t="n"/>
      <c r="TL308" s="79" t="n"/>
      <c r="TM308" s="79" t="n"/>
      <c r="TN308" s="79" t="n"/>
      <c r="TO308" s="79" t="n"/>
      <c r="TP308" s="79" t="n"/>
      <c r="TQ308" s="79" t="n"/>
      <c r="TR308" s="79" t="n"/>
      <c r="TS308" s="79" t="n"/>
      <c r="TT308" s="79" t="n"/>
      <c r="TU308" s="79" t="n"/>
      <c r="TV308" s="79" t="n"/>
      <c r="TW308" s="79" t="n"/>
      <c r="TX308" s="79" t="n"/>
      <c r="TY308" s="79" t="n"/>
      <c r="TZ308" s="79" t="n"/>
      <c r="UA308" s="79" t="n"/>
      <c r="UB308" s="79" t="n"/>
      <c r="UC308" s="79" t="n"/>
      <c r="UD308" s="79" t="n"/>
      <c r="UE308" s="79" t="n"/>
      <c r="UF308" s="79" t="n"/>
      <c r="UG308" s="79" t="n"/>
      <c r="UH308" s="79" t="n"/>
      <c r="UI308" s="79" t="n"/>
      <c r="UJ308" s="79" t="n"/>
      <c r="UK308" s="79" t="n"/>
      <c r="UN308" s="78" t="n">
        <v>26</v>
      </c>
      <c r="UO308" s="79" t="n"/>
      <c r="UP308" s="79" t="n"/>
      <c r="UQ308" s="79" t="n"/>
      <c r="UR308" s="79" t="n"/>
      <c r="US308" s="79" t="n"/>
      <c r="UT308" s="79" t="n"/>
      <c r="UU308" s="79" t="n"/>
      <c r="UV308" s="79" t="n"/>
      <c r="UW308" s="79" t="n"/>
      <c r="UX308" s="79" t="n"/>
      <c r="UY308" s="79" t="n"/>
      <c r="UZ308" s="79" t="n"/>
      <c r="VA308" s="79" t="n"/>
      <c r="VB308" s="79" t="n"/>
      <c r="VC308" s="79" t="n"/>
      <c r="VD308" s="79" t="n"/>
      <c r="VE308" s="79" t="n"/>
      <c r="VF308" s="79" t="n"/>
      <c r="VG308" s="79" t="n"/>
      <c r="VH308" s="79" t="n"/>
      <c r="VI308" s="79" t="n"/>
      <c r="VJ308" s="79" t="n"/>
      <c r="VK308" s="79" t="n"/>
      <c r="VL308" s="79" t="n"/>
      <c r="VM308" s="79" t="n"/>
      <c r="VN308" s="79" t="n"/>
      <c r="VO308" s="79" t="n"/>
      <c r="VP308" s="79" t="n"/>
      <c r="VQ308" s="79" t="n"/>
      <c r="VR308" s="79" t="n"/>
      <c r="VS308" s="79" t="n"/>
      <c r="VT308" s="79" t="n"/>
      <c r="VU308" s="79" t="n"/>
      <c r="VV308" s="79" t="n"/>
      <c r="VW308" s="79" t="n"/>
      <c r="VX308" s="79" t="n"/>
      <c r="VY308" s="79" t="n"/>
      <c r="VZ308" s="79" t="n"/>
      <c r="WA308" s="79" t="n"/>
      <c r="WB308" s="79" t="n"/>
      <c r="WE308" s="78" t="n">
        <v>26</v>
      </c>
      <c r="WF308" s="79" t="n"/>
      <c r="WG308" s="79" t="n"/>
      <c r="WH308" s="79" t="n"/>
      <c r="WI308" s="79" t="n"/>
      <c r="WJ308" s="79" t="n"/>
      <c r="WK308" s="79" t="n"/>
      <c r="WL308" s="79" t="n"/>
      <c r="WM308" s="79" t="n"/>
      <c r="WN308" s="79" t="n"/>
      <c r="WO308" s="79" t="n"/>
      <c r="WP308" s="79" t="n"/>
      <c r="WQ308" s="79" t="n"/>
      <c r="WR308" s="79" t="n"/>
      <c r="WS308" s="79" t="n"/>
      <c r="WT308" s="79" t="n"/>
      <c r="WU308" s="79" t="n"/>
      <c r="WV308" s="79" t="n"/>
      <c r="WW308" s="79" t="n"/>
      <c r="WX308" s="79" t="n"/>
      <c r="WY308" s="79" t="n"/>
      <c r="WZ308" s="79" t="n"/>
      <c r="XA308" s="79" t="n"/>
      <c r="XB308" s="79" t="n"/>
      <c r="XC308" s="79" t="n"/>
      <c r="XD308" s="79" t="n"/>
      <c r="XE308" s="79" t="n"/>
      <c r="XF308" s="79" t="n"/>
      <c r="XG308" s="79" t="n"/>
      <c r="XH308" s="79" t="n"/>
      <c r="XI308" s="79" t="n"/>
      <c r="XJ308" s="79" t="n"/>
      <c r="XK308" s="79" t="n"/>
      <c r="XL308" s="79" t="n"/>
      <c r="XM308" s="79" t="n"/>
      <c r="XN308" s="79" t="n"/>
      <c r="XO308" s="79" t="n"/>
      <c r="XP308" s="79" t="n"/>
      <c r="XQ308" s="79" t="n"/>
      <c r="XR308" s="79" t="n"/>
      <c r="XS308" s="79" t="n"/>
      <c r="XV308" s="78" t="n">
        <v>26</v>
      </c>
      <c r="XW308" s="79" t="n"/>
      <c r="XX308" s="79" t="n"/>
      <c r="XY308" s="79" t="n"/>
      <c r="XZ308" s="79" t="n"/>
      <c r="YA308" s="79" t="n"/>
      <c r="YB308" s="79" t="n"/>
      <c r="YC308" s="79" t="n"/>
      <c r="YD308" s="79" t="n"/>
      <c r="YE308" s="79" t="n"/>
      <c r="YF308" s="79" t="n"/>
      <c r="YG308" s="79" t="n"/>
      <c r="YH308" s="79" t="n"/>
      <c r="YI308" s="79" t="n"/>
      <c r="YJ308" s="79" t="n"/>
      <c r="YK308" s="79" t="n"/>
      <c r="YL308" s="79" t="n"/>
      <c r="YM308" s="79" t="n"/>
      <c r="YN308" s="79" t="n"/>
      <c r="YO308" s="79" t="n"/>
      <c r="YP308" s="79" t="n"/>
      <c r="YQ308" s="79" t="n"/>
      <c r="YR308" s="79" t="n"/>
      <c r="YS308" s="79" t="n"/>
      <c r="YT308" s="79" t="n"/>
      <c r="YU308" s="79" t="n"/>
      <c r="YV308" s="79" t="n"/>
      <c r="YW308" s="79" t="n"/>
      <c r="YX308" s="79" t="n"/>
      <c r="YY308" s="79" t="n"/>
      <c r="YZ308" s="79" t="n"/>
      <c r="ZA308" s="79" t="n"/>
      <c r="ZB308" s="79" t="n"/>
      <c r="ZC308" s="79" t="n"/>
      <c r="ZD308" s="79" t="n"/>
      <c r="ZE308" s="79" t="n"/>
      <c r="ZF308" s="79" t="n"/>
      <c r="ZG308" s="79" t="n"/>
      <c r="ZH308" s="79" t="n"/>
      <c r="ZI308" s="79" t="n"/>
      <c r="ZJ308" s="79" t="n"/>
      <c r="ZM308" s="78" t="n">
        <v>26</v>
      </c>
      <c r="ZN308" s="79" t="n"/>
      <c r="ZO308" s="79" t="n"/>
      <c r="ZP308" s="79" t="n"/>
      <c r="ZQ308" s="79" t="n"/>
      <c r="ZR308" s="79" t="n"/>
      <c r="ZS308" s="79" t="n"/>
      <c r="ZT308" s="79" t="n"/>
      <c r="ZU308" s="79" t="n"/>
      <c r="ZV308" s="79" t="n"/>
      <c r="ZW308" s="79" t="n"/>
      <c r="ZX308" s="79" t="n"/>
      <c r="ZY308" s="79" t="n"/>
      <c r="ZZ308" s="79" t="n"/>
      <c r="AAA308" s="79" t="n"/>
      <c r="AAB308" s="79" t="n"/>
      <c r="AAC308" s="79" t="n"/>
      <c r="AAD308" s="79" t="n"/>
      <c r="AAE308" s="79" t="n"/>
      <c r="AAF308" s="79" t="n"/>
      <c r="AAG308" s="79" t="n"/>
      <c r="AAH308" s="79" t="n"/>
      <c r="AAI308" s="79" t="n"/>
      <c r="AAJ308" s="79" t="n"/>
      <c r="AAK308" s="79" t="n"/>
      <c r="AAL308" s="79" t="n"/>
      <c r="AAM308" s="79" t="n"/>
      <c r="AAN308" s="79" t="n"/>
      <c r="AAO308" s="79" t="n"/>
      <c r="AAP308" s="79" t="n"/>
      <c r="AAQ308" s="79" t="n"/>
      <c r="AAR308" s="79" t="n"/>
      <c r="AAS308" s="79" t="n"/>
      <c r="AAT308" s="79" t="n"/>
      <c r="AAU308" s="79" t="n"/>
      <c r="AAV308" s="79" t="n"/>
      <c r="AAW308" s="79" t="n"/>
      <c r="AAX308" s="79" t="n"/>
      <c r="AAY308" s="79" t="n"/>
      <c r="AAZ308" s="79" t="n"/>
      <c r="ABA308" s="79" t="n"/>
      <c r="ABD308" s="78" t="n">
        <v>26</v>
      </c>
      <c r="ABE308" s="79" t="n"/>
      <c r="ABF308" s="79" t="n"/>
      <c r="ABG308" s="79" t="n"/>
      <c r="ABH308" s="79" t="n"/>
      <c r="ABI308" s="79" t="n"/>
      <c r="ABJ308" s="79" t="n"/>
      <c r="ABK308" s="79" t="n"/>
      <c r="ABL308" s="79" t="n"/>
      <c r="ABM308" s="79" t="n"/>
      <c r="ABN308" s="79" t="n"/>
      <c r="ABO308" s="79" t="n"/>
      <c r="ABP308" s="79" t="n"/>
      <c r="ABQ308" s="79" t="n"/>
      <c r="ABR308" s="79" t="n"/>
      <c r="ABS308" s="79" t="n"/>
      <c r="ABT308" s="79" t="n"/>
      <c r="ABU308" s="79" t="n"/>
      <c r="ABV308" s="79" t="n"/>
      <c r="ABW308" s="79" t="n"/>
      <c r="ABX308" s="79" t="n"/>
      <c r="ABY308" s="79" t="n"/>
      <c r="ABZ308" s="79" t="n"/>
      <c r="ACA308" s="79" t="n"/>
      <c r="ACB308" s="79" t="n"/>
      <c r="ACC308" s="79" t="n"/>
      <c r="ACD308" s="79" t="n"/>
      <c r="ACE308" s="79" t="n"/>
      <c r="ACF308" s="79" t="n"/>
      <c r="ACG308" s="79" t="n"/>
      <c r="ACH308" s="79" t="n"/>
      <c r="ACI308" s="79" t="n"/>
      <c r="ACJ308" s="79" t="n"/>
      <c r="ACK308" s="79" t="n"/>
      <c r="ACL308" s="79" t="n"/>
      <c r="ACM308" s="79" t="n"/>
      <c r="ACN308" s="79" t="n"/>
      <c r="ACO308" s="79" t="n"/>
      <c r="ACP308" s="79" t="n"/>
      <c r="ACQ308" s="79" t="n"/>
      <c r="ACR308" s="79" t="n"/>
      <c r="ACU308" s="78" t="n">
        <v>26</v>
      </c>
      <c r="ACV308" s="79" t="n"/>
      <c r="ACW308" s="79" t="n"/>
      <c r="ACX308" s="79" t="n"/>
      <c r="ACY308" s="79" t="n"/>
      <c r="ACZ308" s="79" t="n"/>
      <c r="ADA308" s="79" t="n"/>
      <c r="ADB308" s="79" t="n"/>
      <c r="ADC308" s="79" t="n"/>
      <c r="ADD308" s="79" t="n"/>
      <c r="ADE308" s="79" t="n"/>
      <c r="ADF308" s="79" t="n"/>
      <c r="ADG308" s="79" t="n"/>
      <c r="ADH308" s="79" t="n"/>
      <c r="ADI308" s="79" t="n"/>
      <c r="ADJ308" s="79" t="n"/>
      <c r="ADK308" s="79" t="n"/>
      <c r="ADL308" s="79" t="n"/>
      <c r="ADM308" s="79" t="n"/>
      <c r="ADN308" s="79" t="n"/>
      <c r="ADO308" s="79" t="n"/>
      <c r="ADP308" s="79" t="n"/>
      <c r="ADQ308" s="79" t="n"/>
      <c r="ADR308" s="79" t="n"/>
      <c r="ADS308" s="79" t="n"/>
      <c r="ADT308" s="79" t="n"/>
      <c r="ADU308" s="79" t="n"/>
      <c r="ADV308" s="79" t="n"/>
      <c r="ADW308" s="79" t="n"/>
      <c r="ADX308" s="79" t="n"/>
      <c r="ADY308" s="79" t="n"/>
      <c r="ADZ308" s="79" t="n"/>
      <c r="AEA308" s="79" t="n"/>
      <c r="AEB308" s="79" t="n"/>
      <c r="AEC308" s="79" t="n"/>
      <c r="AED308" s="79" t="n"/>
      <c r="AEE308" s="79" t="n"/>
      <c r="AEF308" s="79" t="n"/>
      <c r="AEG308" s="79" t="n"/>
      <c r="AEH308" s="79" t="n"/>
      <c r="AEI308" s="79" t="n"/>
      <c r="AEL308" s="78" t="n">
        <v>26</v>
      </c>
      <c r="AEM308" s="79" t="n"/>
      <c r="AEN308" s="79" t="n"/>
      <c r="AEO308" s="79" t="n"/>
      <c r="AEP308" s="79" t="n"/>
      <c r="AEQ308" s="79" t="n"/>
      <c r="AER308" s="79" t="n"/>
      <c r="AES308" s="79" t="n"/>
      <c r="AET308" s="79" t="n"/>
      <c r="AEU308" s="79" t="n"/>
      <c r="AEV308" s="79" t="n"/>
      <c r="AEW308" s="79" t="n"/>
      <c r="AEX308" s="79" t="n"/>
      <c r="AEY308" s="79" t="n"/>
      <c r="AEZ308" s="79" t="n"/>
      <c r="AFA308" s="79" t="n"/>
      <c r="AFB308" s="79" t="n"/>
      <c r="AFC308" s="79" t="n"/>
      <c r="AFD308" s="79" t="n"/>
      <c r="AFE308" s="79" t="n"/>
      <c r="AFF308" s="79" t="n"/>
      <c r="AFG308" s="79" t="n"/>
      <c r="AFH308" s="79" t="n"/>
      <c r="AFI308" s="79" t="n"/>
      <c r="AFJ308" s="79" t="n"/>
      <c r="AFK308" s="79" t="n"/>
      <c r="AFL308" s="79" t="n"/>
      <c r="AFM308" s="79" t="n"/>
      <c r="AFN308" s="79" t="n"/>
      <c r="AFO308" s="79" t="n"/>
      <c r="AFP308" s="79" t="n"/>
      <c r="AFQ308" s="79" t="n"/>
      <c r="AFR308" s="79" t="n"/>
      <c r="AFS308" s="79" t="n"/>
      <c r="AFT308" s="79" t="n"/>
      <c r="AFU308" s="79" t="n"/>
      <c r="AFV308" s="79" t="n"/>
      <c r="AFW308" s="79" t="n"/>
      <c r="AFX308" s="79" t="n"/>
      <c r="AFY308" s="79" t="n"/>
      <c r="AFZ308" s="79" t="n"/>
    </row>
    <row r="309">
      <c r="A309" s="78" t="n">
        <v>27</v>
      </c>
      <c r="B309" s="79" t="n"/>
      <c r="C309" s="79" t="n"/>
      <c r="D309" s="79" t="n"/>
      <c r="E309" s="79" t="n"/>
      <c r="F309" s="79" t="n"/>
      <c r="G309" s="79" t="n"/>
      <c r="H309" s="79" t="n"/>
      <c r="I309" s="79" t="n"/>
      <c r="J309" s="79" t="n"/>
      <c r="K309" s="79" t="n"/>
      <c r="L309" s="79" t="n"/>
      <c r="M309" s="79" t="n"/>
      <c r="N309" s="79" t="n"/>
      <c r="O309" s="79" t="n"/>
      <c r="P309" s="79" t="n"/>
      <c r="Q309" s="79" t="n"/>
      <c r="R309" s="79" t="n"/>
      <c r="S309" s="79" t="n"/>
      <c r="T309" s="79" t="n"/>
      <c r="U309" s="79" t="n"/>
      <c r="V309" s="79" t="n"/>
      <c r="W309" s="79" t="n"/>
      <c r="X309" s="79" t="n"/>
      <c r="Y309" s="79" t="n"/>
      <c r="Z309" s="79" t="n"/>
      <c r="AA309" s="79" t="n"/>
      <c r="AB309" s="79" t="n"/>
      <c r="AC309" s="79" t="n"/>
      <c r="AD309" s="79" t="n"/>
      <c r="AE309" s="79" t="n"/>
      <c r="AF309" s="79" t="n"/>
      <c r="AG309" s="79" t="n"/>
      <c r="AH309" s="79" t="n"/>
      <c r="AI309" s="79" t="n"/>
      <c r="AJ309" s="79" t="n"/>
      <c r="AK309" s="79" t="n"/>
      <c r="AL309" s="79" t="n"/>
      <c r="AM309" s="79" t="n"/>
      <c r="AN309" s="79" t="n"/>
      <c r="AO309" s="79" t="n"/>
      <c r="AR309" s="78" t="n">
        <v>27</v>
      </c>
      <c r="AS309" s="79" t="n"/>
      <c r="AT309" s="79" t="n"/>
      <c r="AU309" s="79" t="n"/>
      <c r="AV309" s="79" t="n"/>
      <c r="AW309" s="79" t="n"/>
      <c r="AX309" s="79" t="n"/>
      <c r="AY309" s="79" t="n"/>
      <c r="AZ309" s="79" t="n"/>
      <c r="BA309" s="79" t="n"/>
      <c r="BB309" s="79" t="n"/>
      <c r="BC309" s="79" t="n"/>
      <c r="BD309" s="79" t="n"/>
      <c r="BE309" s="79" t="n"/>
      <c r="BF309" s="79" t="n"/>
      <c r="BG309" s="79" t="n"/>
      <c r="BH309" s="79" t="n"/>
      <c r="BI309" s="79" t="n"/>
      <c r="BJ309" s="79" t="n"/>
      <c r="BK309" s="79" t="n"/>
      <c r="BL309" s="79" t="n"/>
      <c r="BM309" s="79" t="n"/>
      <c r="BN309" s="79" t="n"/>
      <c r="BO309" s="79" t="n"/>
      <c r="BP309" s="79" t="n"/>
      <c r="BQ309" s="79" t="n"/>
      <c r="BR309" s="79" t="n"/>
      <c r="BS309" s="79" t="n"/>
      <c r="BT309" s="79" t="n"/>
      <c r="BU309" s="79" t="n"/>
      <c r="BV309" s="79" t="n"/>
      <c r="BW309" s="79" t="n"/>
      <c r="BX309" s="79" t="n"/>
      <c r="BY309" s="79" t="n"/>
      <c r="BZ309" s="79" t="n"/>
      <c r="CA309" s="79" t="n"/>
      <c r="CB309" s="79" t="n"/>
      <c r="CC309" s="79" t="n"/>
      <c r="CD309" s="79" t="n"/>
      <c r="CE309" s="79" t="n"/>
      <c r="CF309" s="79" t="n"/>
      <c r="CI309" s="78" t="n">
        <v>27</v>
      </c>
      <c r="CJ309" s="79" t="n"/>
      <c r="CK309" s="79" t="n"/>
      <c r="CL309" s="79" t="n"/>
      <c r="CM309" s="79" t="n"/>
      <c r="CN309" s="79" t="n"/>
      <c r="CO309" s="79" t="n"/>
      <c r="CP309" s="79" t="n"/>
      <c r="CQ309" s="79" t="n"/>
      <c r="CR309" s="79" t="n"/>
      <c r="CS309" s="79" t="n"/>
      <c r="CT309" s="79" t="n"/>
      <c r="CU309" s="79" t="n"/>
      <c r="CV309" s="79" t="n"/>
      <c r="CW309" s="79" t="n"/>
      <c r="CX309" s="79" t="n"/>
      <c r="CY309" s="79" t="n"/>
      <c r="CZ309" s="79" t="n"/>
      <c r="DA309" s="79" t="n"/>
      <c r="DB309" s="79" t="n"/>
      <c r="DC309" s="79" t="n"/>
      <c r="DD309" s="79" t="n"/>
      <c r="DE309" s="79" t="n"/>
      <c r="DF309" s="79" t="n"/>
      <c r="DG309" s="79" t="n"/>
      <c r="DH309" s="79" t="n"/>
      <c r="DI309" s="79" t="n"/>
      <c r="DJ309" s="79" t="n"/>
      <c r="DK309" s="79" t="n"/>
      <c r="DL309" s="79" t="n"/>
      <c r="DM309" s="79" t="n"/>
      <c r="DN309" s="79" t="n"/>
      <c r="DO309" s="79" t="n"/>
      <c r="DP309" s="79" t="n"/>
      <c r="DQ309" s="79" t="n"/>
      <c r="DR309" s="79" t="n"/>
      <c r="DS309" s="79" t="n"/>
      <c r="DT309" s="79" t="n"/>
      <c r="DU309" s="79" t="n"/>
      <c r="DV309" s="79" t="n"/>
      <c r="DW309" s="79" t="n"/>
      <c r="DZ309" s="78" t="n">
        <v>27</v>
      </c>
      <c r="EA309" s="79" t="n"/>
      <c r="EB309" s="79" t="n"/>
      <c r="EC309" s="79" t="n"/>
      <c r="ED309" s="79" t="n"/>
      <c r="EE309" s="79" t="n"/>
      <c r="EF309" s="79" t="n"/>
      <c r="EG309" s="79" t="n"/>
      <c r="EH309" s="79" t="n"/>
      <c r="EI309" s="79" t="n"/>
      <c r="EJ309" s="79" t="n"/>
      <c r="EK309" s="79" t="n"/>
      <c r="EL309" s="79" t="n"/>
      <c r="EM309" s="79" t="n"/>
      <c r="EN309" s="79" t="n"/>
      <c r="EO309" s="79" t="n"/>
      <c r="EP309" s="79" t="n"/>
      <c r="EQ309" s="79" t="n"/>
      <c r="ER309" s="79" t="n"/>
      <c r="ES309" s="79" t="n"/>
      <c r="ET309" s="79" t="n"/>
      <c r="EU309" s="79" t="n"/>
      <c r="EV309" s="79" t="n"/>
      <c r="EW309" s="79" t="n"/>
      <c r="EX309" s="79" t="n"/>
      <c r="EY309" s="79" t="n"/>
      <c r="EZ309" s="79" t="n"/>
      <c r="FA309" s="79" t="n"/>
      <c r="FB309" s="79" t="n"/>
      <c r="FC309" s="79" t="n"/>
      <c r="FD309" s="79" t="n"/>
      <c r="FE309" s="79" t="n"/>
      <c r="FF309" s="79" t="n"/>
      <c r="FG309" s="79" t="n"/>
      <c r="FH309" s="79" t="n"/>
      <c r="FI309" s="79" t="n"/>
      <c r="FJ309" s="79" t="n"/>
      <c r="FK309" s="79" t="n"/>
      <c r="FL309" s="79" t="n"/>
      <c r="FM309" s="79" t="n"/>
      <c r="FN309" s="79" t="n"/>
      <c r="FQ309" s="78" t="n">
        <v>27</v>
      </c>
      <c r="FR309" s="79" t="n"/>
      <c r="FS309" s="79" t="n"/>
      <c r="FT309" s="79" t="n"/>
      <c r="FU309" s="79" t="n"/>
      <c r="FV309" s="79" t="n"/>
      <c r="FW309" s="79" t="n"/>
      <c r="FX309" s="79" t="n"/>
      <c r="FY309" s="79" t="n"/>
      <c r="FZ309" s="79" t="n"/>
      <c r="GA309" s="79" t="n"/>
      <c r="GB309" s="79" t="n"/>
      <c r="GC309" s="79" t="n"/>
      <c r="GD309" s="79" t="n"/>
      <c r="GE309" s="79" t="n"/>
      <c r="GF309" s="79" t="n"/>
      <c r="GG309" s="79" t="n"/>
      <c r="GH309" s="79" t="n"/>
      <c r="GI309" s="79" t="n"/>
      <c r="GJ309" s="79" t="n"/>
      <c r="GK309" s="79" t="n"/>
      <c r="GL309" s="79" t="n"/>
      <c r="GM309" s="79" t="n"/>
      <c r="GN309" s="79" t="n"/>
      <c r="GO309" s="79" t="n"/>
      <c r="GP309" s="79" t="n"/>
      <c r="GQ309" s="79" t="n"/>
      <c r="GR309" s="79" t="n"/>
      <c r="GS309" s="79" t="n"/>
      <c r="GT309" s="79" t="n"/>
      <c r="GU309" s="79" t="n"/>
      <c r="GV309" s="79" t="n"/>
      <c r="GW309" s="79" t="n"/>
      <c r="GX309" s="79" t="n"/>
      <c r="GY309" s="79" t="n"/>
      <c r="GZ309" s="79" t="n"/>
      <c r="HA309" s="79" t="n"/>
      <c r="HB309" s="79" t="n"/>
      <c r="HC309" s="79" t="n"/>
      <c r="HD309" s="79" t="n"/>
      <c r="HE309" s="79" t="n"/>
      <c r="HH309" s="78" t="n">
        <v>27</v>
      </c>
      <c r="HI309" s="79" t="n"/>
      <c r="HJ309" s="79" t="n"/>
      <c r="HK309" s="79" t="n"/>
      <c r="HL309" s="79" t="n"/>
      <c r="HM309" s="79" t="n"/>
      <c r="HN309" s="79" t="n"/>
      <c r="HO309" s="79" t="n"/>
      <c r="HP309" s="79" t="n"/>
      <c r="HQ309" s="79" t="n"/>
      <c r="HR309" s="79" t="n"/>
      <c r="HS309" s="79" t="n"/>
      <c r="HT309" s="79" t="n"/>
      <c r="HU309" s="79" t="n"/>
      <c r="HV309" s="79" t="n"/>
      <c r="HW309" s="79" t="n"/>
      <c r="HX309" s="79" t="n"/>
      <c r="HY309" s="79" t="n"/>
      <c r="HZ309" s="79" t="n"/>
      <c r="IA309" s="79" t="n"/>
      <c r="IB309" s="79" t="n"/>
      <c r="IC309" s="79" t="n"/>
      <c r="ID309" s="79" t="n"/>
      <c r="IE309" s="79" t="n"/>
      <c r="IF309" s="79" t="n"/>
      <c r="IG309" s="79" t="n"/>
      <c r="IH309" s="79" t="n"/>
      <c r="II309" s="79" t="n"/>
      <c r="IJ309" s="79" t="n"/>
      <c r="IK309" s="79" t="n"/>
      <c r="IL309" s="79" t="n"/>
      <c r="IM309" s="79" t="n"/>
      <c r="IN309" s="79" t="n"/>
      <c r="IO309" s="79" t="n"/>
      <c r="IP309" s="79" t="n"/>
      <c r="IQ309" s="79" t="n"/>
      <c r="IR309" s="79" t="n"/>
      <c r="IS309" s="79" t="n"/>
      <c r="IT309" s="79" t="n"/>
      <c r="IU309" s="79" t="n"/>
      <c r="IV309" s="79" t="n"/>
      <c r="IY309" s="78" t="n">
        <v>27</v>
      </c>
      <c r="IZ309" s="79" t="n"/>
      <c r="JA309" s="79" t="n"/>
      <c r="JB309" s="79" t="n"/>
      <c r="JC309" s="79" t="n"/>
      <c r="JD309" s="79" t="n"/>
      <c r="JE309" s="79" t="n"/>
      <c r="JF309" s="79" t="n"/>
      <c r="JG309" s="79" t="n"/>
      <c r="JH309" s="79" t="n"/>
      <c r="JI309" s="79" t="n"/>
      <c r="JJ309" s="79" t="n"/>
      <c r="JK309" s="79" t="n"/>
      <c r="JL309" s="79" t="n"/>
      <c r="JM309" s="79" t="n"/>
      <c r="JN309" s="79" t="n"/>
      <c r="JO309" s="79" t="n"/>
      <c r="JP309" s="79" t="n"/>
      <c r="JQ309" s="79" t="n"/>
      <c r="JR309" s="79" t="n"/>
      <c r="JS309" s="79" t="n"/>
      <c r="JT309" s="79" t="n"/>
      <c r="JU309" s="79" t="n"/>
      <c r="JV309" s="79" t="n"/>
      <c r="JW309" s="79" t="n"/>
      <c r="JX309" s="79" t="n"/>
      <c r="JY309" s="79" t="n"/>
      <c r="JZ309" s="79" t="n"/>
      <c r="KA309" s="79" t="n"/>
      <c r="KB309" s="79" t="n"/>
      <c r="KC309" s="79" t="n"/>
      <c r="KD309" s="79" t="n"/>
      <c r="KE309" s="79" t="n"/>
      <c r="KF309" s="79" t="n"/>
      <c r="KG309" s="79" t="n"/>
      <c r="KH309" s="79" t="n"/>
      <c r="KI309" s="79" t="n"/>
      <c r="KJ309" s="79" t="n"/>
      <c r="KK309" s="79" t="n"/>
      <c r="KL309" s="79" t="n"/>
      <c r="KM309" s="79" t="n"/>
      <c r="KP309" s="78" t="n">
        <v>27</v>
      </c>
      <c r="KQ309" s="79" t="n"/>
      <c r="KR309" s="79" t="n"/>
      <c r="KS309" s="79" t="n"/>
      <c r="KT309" s="79" t="n"/>
      <c r="KU309" s="79" t="n"/>
      <c r="KV309" s="79" t="n"/>
      <c r="KW309" s="79" t="n"/>
      <c r="KX309" s="79" t="n"/>
      <c r="KY309" s="79" t="n"/>
      <c r="KZ309" s="79" t="n"/>
      <c r="LA309" s="79" t="n"/>
      <c r="LB309" s="79" t="n"/>
      <c r="LC309" s="79" t="n"/>
      <c r="LD309" s="79" t="n"/>
      <c r="LE309" s="79" t="n"/>
      <c r="LF309" s="79" t="n"/>
      <c r="LG309" s="79" t="n"/>
      <c r="LH309" s="79" t="n"/>
      <c r="LI309" s="79" t="n"/>
      <c r="LJ309" s="79" t="n"/>
      <c r="LK309" s="79" t="n"/>
      <c r="LL309" s="79" t="n"/>
      <c r="LM309" s="79" t="n"/>
      <c r="LN309" s="79" t="n"/>
      <c r="LO309" s="79" t="n"/>
      <c r="LP309" s="79" t="n"/>
      <c r="LQ309" s="79" t="n"/>
      <c r="LR309" s="79" t="n"/>
      <c r="LS309" s="79" t="n"/>
      <c r="LT309" s="79" t="n"/>
      <c r="LU309" s="79" t="n"/>
      <c r="LV309" s="79" t="n"/>
      <c r="LW309" s="79" t="n"/>
      <c r="LX309" s="79" t="n"/>
      <c r="LY309" s="79" t="n"/>
      <c r="LZ309" s="79" t="n"/>
      <c r="MA309" s="79" t="n"/>
      <c r="MB309" s="79" t="n"/>
      <c r="MC309" s="79" t="n"/>
      <c r="MD309" s="79" t="n"/>
      <c r="MG309" s="78" t="n">
        <v>27</v>
      </c>
      <c r="MH309" s="79" t="n"/>
      <c r="MI309" s="79" t="n"/>
      <c r="MJ309" s="79" t="n"/>
      <c r="MK309" s="79" t="n"/>
      <c r="ML309" s="79" t="n"/>
      <c r="MM309" s="79" t="n"/>
      <c r="MN309" s="79" t="n"/>
      <c r="MO309" s="79" t="n"/>
      <c r="MP309" s="79" t="n"/>
      <c r="MQ309" s="79" t="n"/>
      <c r="MR309" s="79" t="n"/>
      <c r="MS309" s="79" t="n"/>
      <c r="MT309" s="79" t="n"/>
      <c r="MU309" s="79" t="n"/>
      <c r="MV309" s="79" t="n"/>
      <c r="MW309" s="79" t="n"/>
      <c r="MX309" s="79" t="n"/>
      <c r="MY309" s="79" t="n"/>
      <c r="MZ309" s="79" t="n"/>
      <c r="NA309" s="79" t="n"/>
      <c r="NB309" s="79" t="n"/>
      <c r="NC309" s="79" t="n"/>
      <c r="ND309" s="79" t="n"/>
      <c r="NE309" s="79" t="n"/>
      <c r="NF309" s="79" t="n"/>
      <c r="NG309" s="79" t="n"/>
      <c r="NH309" s="79" t="n"/>
      <c r="NI309" s="79" t="n"/>
      <c r="NJ309" s="79" t="n"/>
      <c r="NK309" s="79" t="n"/>
      <c r="NL309" s="79" t="n"/>
      <c r="NM309" s="79" t="n"/>
      <c r="NN309" s="79" t="n"/>
      <c r="NO309" s="79" t="n"/>
      <c r="NP309" s="79" t="n"/>
      <c r="NQ309" s="79" t="n"/>
      <c r="NR309" s="79" t="n"/>
      <c r="NS309" s="79" t="n"/>
      <c r="NT309" s="79" t="n"/>
      <c r="NU309" s="79" t="n"/>
      <c r="NX309" s="78" t="n">
        <v>27</v>
      </c>
      <c r="NY309" s="79" t="n"/>
      <c r="NZ309" s="79" t="n"/>
      <c r="OA309" s="79" t="n"/>
      <c r="OB309" s="79" t="n"/>
      <c r="OC309" s="79" t="n"/>
      <c r="OD309" s="79" t="n"/>
      <c r="OE309" s="79" t="n"/>
      <c r="OF309" s="79" t="n"/>
      <c r="OG309" s="79" t="n"/>
      <c r="OH309" s="79" t="n"/>
      <c r="OI309" s="79" t="n"/>
      <c r="OJ309" s="79" t="n"/>
      <c r="OK309" s="79" t="n"/>
      <c r="OL309" s="79" t="n"/>
      <c r="OM309" s="79" t="n"/>
      <c r="ON309" s="79" t="n"/>
      <c r="OO309" s="79" t="n"/>
      <c r="OP309" s="79" t="n"/>
      <c r="OQ309" s="79" t="n"/>
      <c r="OR309" s="79" t="n"/>
      <c r="OS309" s="79" t="n"/>
      <c r="OT309" s="79" t="n"/>
      <c r="OU309" s="79" t="n"/>
      <c r="OV309" s="79" t="n"/>
      <c r="OW309" s="79" t="n"/>
      <c r="OX309" s="79" t="n"/>
      <c r="OY309" s="79" t="n"/>
      <c r="OZ309" s="79" t="n"/>
      <c r="PA309" s="79" t="n"/>
      <c r="PB309" s="79" t="n"/>
      <c r="PC309" s="79" t="n"/>
      <c r="PD309" s="79" t="n"/>
      <c r="PE309" s="79" t="n"/>
      <c r="PF309" s="79" t="n"/>
      <c r="PG309" s="79" t="n"/>
      <c r="PH309" s="79" t="n"/>
      <c r="PI309" s="79" t="n"/>
      <c r="PJ309" s="79" t="n"/>
      <c r="PK309" s="79" t="n"/>
      <c r="PL309" s="79" t="n"/>
      <c r="PO309" s="78" t="n">
        <v>27</v>
      </c>
      <c r="PP309" s="79" t="n"/>
      <c r="PQ309" s="79" t="n"/>
      <c r="PR309" s="79" t="n"/>
      <c r="PS309" s="79" t="n"/>
      <c r="PT309" s="79" t="n"/>
      <c r="PU309" s="79" t="n"/>
      <c r="PV309" s="79" t="n"/>
      <c r="PW309" s="79" t="n"/>
      <c r="PX309" s="79" t="n"/>
      <c r="PY309" s="79" t="n"/>
      <c r="PZ309" s="79" t="n"/>
      <c r="QA309" s="79" t="n"/>
      <c r="QB309" s="79" t="n"/>
      <c r="QC309" s="79" t="n"/>
      <c r="QD309" s="79" t="n"/>
      <c r="QE309" s="79" t="n"/>
      <c r="QF309" s="79" t="n"/>
      <c r="QG309" s="79" t="n"/>
      <c r="QH309" s="79" t="n"/>
      <c r="QI309" s="79" t="n"/>
      <c r="QJ309" s="79" t="n"/>
      <c r="QK309" s="79" t="n"/>
      <c r="QL309" s="79" t="n"/>
      <c r="QM309" s="79" t="n"/>
      <c r="QN309" s="79" t="n"/>
      <c r="QO309" s="79" t="n"/>
      <c r="QP309" s="79" t="n"/>
      <c r="QQ309" s="79" t="n"/>
      <c r="QR309" s="79" t="n"/>
      <c r="QS309" s="79" t="n"/>
      <c r="QT309" s="79" t="n"/>
      <c r="QU309" s="79" t="n"/>
      <c r="QV309" s="79" t="n"/>
      <c r="QW309" s="79" t="n"/>
      <c r="QX309" s="79" t="n"/>
      <c r="QY309" s="79" t="n"/>
      <c r="QZ309" s="79" t="n"/>
      <c r="RA309" s="79" t="n"/>
      <c r="RB309" s="79" t="n"/>
      <c r="RC309" s="79" t="n"/>
      <c r="RF309" s="78" t="n">
        <v>27</v>
      </c>
      <c r="RG309" s="79" t="n"/>
      <c r="RH309" s="79" t="n"/>
      <c r="RI309" s="79" t="n"/>
      <c r="RJ309" s="79" t="n"/>
      <c r="RK309" s="79" t="n"/>
      <c r="RL309" s="79" t="n"/>
      <c r="RM309" s="79" t="n"/>
      <c r="RN309" s="79" t="n"/>
      <c r="RO309" s="79" t="n"/>
      <c r="RP309" s="79" t="n"/>
      <c r="RQ309" s="79" t="n"/>
      <c r="RR309" s="79" t="n"/>
      <c r="RS309" s="79" t="n"/>
      <c r="RT309" s="79" t="n"/>
      <c r="RU309" s="79" t="n"/>
      <c r="RV309" s="79" t="n"/>
      <c r="RW309" s="79" t="n"/>
      <c r="RX309" s="79" t="n"/>
      <c r="RY309" s="79" t="n"/>
      <c r="RZ309" s="79" t="n"/>
      <c r="SA309" s="79" t="n"/>
      <c r="SB309" s="79" t="n"/>
      <c r="SC309" s="79" t="n"/>
      <c r="SD309" s="79" t="n"/>
      <c r="SE309" s="79" t="n"/>
      <c r="SF309" s="79" t="n"/>
      <c r="SG309" s="79" t="n"/>
      <c r="SH309" s="79" t="n"/>
      <c r="SI309" s="79" t="n"/>
      <c r="SJ309" s="79" t="n"/>
      <c r="SK309" s="79" t="n"/>
      <c r="SL309" s="79" t="n"/>
      <c r="SM309" s="79" t="n"/>
      <c r="SN309" s="79" t="n"/>
      <c r="SO309" s="79" t="n"/>
      <c r="SP309" s="79" t="n"/>
      <c r="SQ309" s="79" t="n"/>
      <c r="SR309" s="79" t="n"/>
      <c r="SS309" s="79" t="n"/>
      <c r="ST309" s="79" t="n"/>
      <c r="SW309" s="78" t="n">
        <v>27</v>
      </c>
      <c r="SX309" s="79" t="n"/>
      <c r="SY309" s="79" t="n"/>
      <c r="SZ309" s="79" t="n"/>
      <c r="TA309" s="79" t="n"/>
      <c r="TB309" s="79" t="n"/>
      <c r="TC309" s="79" t="n"/>
      <c r="TD309" s="79" t="n"/>
      <c r="TE309" s="79" t="n"/>
      <c r="TF309" s="79" t="n"/>
      <c r="TG309" s="79" t="n"/>
      <c r="TH309" s="79" t="n"/>
      <c r="TI309" s="79" t="n"/>
      <c r="TJ309" s="79" t="n"/>
      <c r="TK309" s="79" t="n"/>
      <c r="TL309" s="79" t="n"/>
      <c r="TM309" s="79" t="n"/>
      <c r="TN309" s="79" t="n"/>
      <c r="TO309" s="79" t="n"/>
      <c r="TP309" s="79" t="n"/>
      <c r="TQ309" s="79" t="n"/>
      <c r="TR309" s="79" t="n"/>
      <c r="TS309" s="79" t="n"/>
      <c r="TT309" s="79" t="n"/>
      <c r="TU309" s="79" t="n"/>
      <c r="TV309" s="79" t="n"/>
      <c r="TW309" s="79" t="n"/>
      <c r="TX309" s="79" t="n"/>
      <c r="TY309" s="79" t="n"/>
      <c r="TZ309" s="79" t="n"/>
      <c r="UA309" s="79" t="n"/>
      <c r="UB309" s="79" t="n"/>
      <c r="UC309" s="79" t="n"/>
      <c r="UD309" s="79" t="n"/>
      <c r="UE309" s="79" t="n"/>
      <c r="UF309" s="79" t="n"/>
      <c r="UG309" s="79" t="n"/>
      <c r="UH309" s="79" t="n"/>
      <c r="UI309" s="79" t="n"/>
      <c r="UJ309" s="79" t="n"/>
      <c r="UK309" s="79" t="n"/>
      <c r="UN309" s="78" t="n">
        <v>27</v>
      </c>
      <c r="UO309" s="79" t="n"/>
      <c r="UP309" s="79" t="n"/>
      <c r="UQ309" s="79" t="n"/>
      <c r="UR309" s="79" t="n"/>
      <c r="US309" s="79" t="n"/>
      <c r="UT309" s="79" t="n"/>
      <c r="UU309" s="79" t="n"/>
      <c r="UV309" s="79" t="n"/>
      <c r="UW309" s="79" t="n"/>
      <c r="UX309" s="79" t="n"/>
      <c r="UY309" s="79" t="n"/>
      <c r="UZ309" s="79" t="n"/>
      <c r="VA309" s="79" t="n"/>
      <c r="VB309" s="79" t="n"/>
      <c r="VC309" s="79" t="n"/>
      <c r="VD309" s="79" t="n"/>
      <c r="VE309" s="79" t="n"/>
      <c r="VF309" s="79" t="n"/>
      <c r="VG309" s="79" t="n"/>
      <c r="VH309" s="79" t="n"/>
      <c r="VI309" s="79" t="n"/>
      <c r="VJ309" s="79" t="n"/>
      <c r="VK309" s="79" t="n"/>
      <c r="VL309" s="79" t="n"/>
      <c r="VM309" s="79" t="n"/>
      <c r="VN309" s="79" t="n"/>
      <c r="VO309" s="79" t="n"/>
      <c r="VP309" s="79" t="n"/>
      <c r="VQ309" s="79" t="n"/>
      <c r="VR309" s="79" t="n"/>
      <c r="VS309" s="79" t="n"/>
      <c r="VT309" s="79" t="n"/>
      <c r="VU309" s="79" t="n"/>
      <c r="VV309" s="79" t="n"/>
      <c r="VW309" s="79" t="n"/>
      <c r="VX309" s="79" t="n"/>
      <c r="VY309" s="79" t="n"/>
      <c r="VZ309" s="79" t="n"/>
      <c r="WA309" s="79" t="n"/>
      <c r="WB309" s="79" t="n"/>
      <c r="WE309" s="78" t="n">
        <v>27</v>
      </c>
      <c r="WF309" s="79" t="n"/>
      <c r="WG309" s="79" t="n"/>
      <c r="WH309" s="79" t="n"/>
      <c r="WI309" s="79" t="n"/>
      <c r="WJ309" s="79" t="n"/>
      <c r="WK309" s="79" t="n"/>
      <c r="WL309" s="79" t="n"/>
      <c r="WM309" s="79" t="n"/>
      <c r="WN309" s="79" t="n"/>
      <c r="WO309" s="79" t="n"/>
      <c r="WP309" s="79" t="n"/>
      <c r="WQ309" s="79" t="n"/>
      <c r="WR309" s="79" t="n"/>
      <c r="WS309" s="79" t="n"/>
      <c r="WT309" s="79" t="n"/>
      <c r="WU309" s="79" t="n"/>
      <c r="WV309" s="79" t="n"/>
      <c r="WW309" s="79" t="n"/>
      <c r="WX309" s="79" t="n"/>
      <c r="WY309" s="79" t="n"/>
      <c r="WZ309" s="79" t="n"/>
      <c r="XA309" s="79" t="n"/>
      <c r="XB309" s="79" t="n"/>
      <c r="XC309" s="79" t="n"/>
      <c r="XD309" s="79" t="n"/>
      <c r="XE309" s="79" t="n"/>
      <c r="XF309" s="79" t="n"/>
      <c r="XG309" s="79" t="n"/>
      <c r="XH309" s="79" t="n"/>
      <c r="XI309" s="79" t="n"/>
      <c r="XJ309" s="79" t="n"/>
      <c r="XK309" s="79" t="n"/>
      <c r="XL309" s="79" t="n"/>
      <c r="XM309" s="79" t="n"/>
      <c r="XN309" s="79" t="n"/>
      <c r="XO309" s="79" t="n"/>
      <c r="XP309" s="79" t="n"/>
      <c r="XQ309" s="79" t="n"/>
      <c r="XR309" s="79" t="n"/>
      <c r="XS309" s="79" t="n"/>
      <c r="XV309" s="78" t="n">
        <v>27</v>
      </c>
      <c r="XW309" s="79" t="n"/>
      <c r="XX309" s="79" t="n"/>
      <c r="XY309" s="79" t="n"/>
      <c r="XZ309" s="79" t="n"/>
      <c r="YA309" s="79" t="n"/>
      <c r="YB309" s="79" t="n"/>
      <c r="YC309" s="79" t="n"/>
      <c r="YD309" s="79" t="n"/>
      <c r="YE309" s="79" t="n"/>
      <c r="YF309" s="79" t="n"/>
      <c r="YG309" s="79" t="n"/>
      <c r="YH309" s="79" t="n"/>
      <c r="YI309" s="79" t="n"/>
      <c r="YJ309" s="79" t="n"/>
      <c r="YK309" s="79" t="n"/>
      <c r="YL309" s="79" t="n"/>
      <c r="YM309" s="79" t="n"/>
      <c r="YN309" s="79" t="n"/>
      <c r="YO309" s="79" t="n"/>
      <c r="YP309" s="79" t="n"/>
      <c r="YQ309" s="79" t="n"/>
      <c r="YR309" s="79" t="n"/>
      <c r="YS309" s="79" t="n"/>
      <c r="YT309" s="79" t="n"/>
      <c r="YU309" s="79" t="n"/>
      <c r="YV309" s="79" t="n"/>
      <c r="YW309" s="79" t="n"/>
      <c r="YX309" s="79" t="n"/>
      <c r="YY309" s="79" t="n"/>
      <c r="YZ309" s="79" t="n"/>
      <c r="ZA309" s="79" t="n"/>
      <c r="ZB309" s="79" t="n"/>
      <c r="ZC309" s="79" t="n"/>
      <c r="ZD309" s="79" t="n"/>
      <c r="ZE309" s="79" t="n"/>
      <c r="ZF309" s="79" t="n"/>
      <c r="ZG309" s="79" t="n"/>
      <c r="ZH309" s="79" t="n"/>
      <c r="ZI309" s="79" t="n"/>
      <c r="ZJ309" s="79" t="n"/>
      <c r="ZM309" s="78" t="n">
        <v>27</v>
      </c>
      <c r="ZN309" s="79" t="n"/>
      <c r="ZO309" s="79" t="n"/>
      <c r="ZP309" s="79" t="n"/>
      <c r="ZQ309" s="79" t="n"/>
      <c r="ZR309" s="79" t="n"/>
      <c r="ZS309" s="79" t="n"/>
      <c r="ZT309" s="79" t="n"/>
      <c r="ZU309" s="79" t="n"/>
      <c r="ZV309" s="79" t="n"/>
      <c r="ZW309" s="79" t="n"/>
      <c r="ZX309" s="79" t="n"/>
      <c r="ZY309" s="79" t="n"/>
      <c r="ZZ309" s="79" t="n"/>
      <c r="AAA309" s="79" t="n"/>
      <c r="AAB309" s="79" t="n"/>
      <c r="AAC309" s="79" t="n"/>
      <c r="AAD309" s="79" t="n"/>
      <c r="AAE309" s="79" t="n"/>
      <c r="AAF309" s="79" t="n"/>
      <c r="AAG309" s="79" t="n"/>
      <c r="AAH309" s="79" t="n"/>
      <c r="AAI309" s="79" t="n"/>
      <c r="AAJ309" s="79" t="n"/>
      <c r="AAK309" s="79" t="n"/>
      <c r="AAL309" s="79" t="n"/>
      <c r="AAM309" s="79" t="n"/>
      <c r="AAN309" s="79" t="n"/>
      <c r="AAO309" s="79" t="n"/>
      <c r="AAP309" s="79" t="n"/>
      <c r="AAQ309" s="79" t="n"/>
      <c r="AAR309" s="79" t="n"/>
      <c r="AAS309" s="79" t="n"/>
      <c r="AAT309" s="79" t="n"/>
      <c r="AAU309" s="79" t="n"/>
      <c r="AAV309" s="79" t="n"/>
      <c r="AAW309" s="79" t="n"/>
      <c r="AAX309" s="79" t="n"/>
      <c r="AAY309" s="79" t="n"/>
      <c r="AAZ309" s="79" t="n"/>
      <c r="ABA309" s="79" t="n"/>
      <c r="ABD309" s="78" t="n">
        <v>27</v>
      </c>
      <c r="ABE309" s="79" t="n"/>
      <c r="ABF309" s="79" t="n"/>
      <c r="ABG309" s="79" t="n"/>
      <c r="ABH309" s="79" t="n"/>
      <c r="ABI309" s="79" t="n"/>
      <c r="ABJ309" s="79" t="n"/>
      <c r="ABK309" s="79" t="n"/>
      <c r="ABL309" s="79" t="n"/>
      <c r="ABM309" s="79" t="n"/>
      <c r="ABN309" s="79" t="n"/>
      <c r="ABO309" s="79" t="n"/>
      <c r="ABP309" s="79" t="n"/>
      <c r="ABQ309" s="79" t="n"/>
      <c r="ABR309" s="79" t="n"/>
      <c r="ABS309" s="79" t="n"/>
      <c r="ABT309" s="79" t="n"/>
      <c r="ABU309" s="79" t="n"/>
      <c r="ABV309" s="79" t="n"/>
      <c r="ABW309" s="79" t="n"/>
      <c r="ABX309" s="79" t="n"/>
      <c r="ABY309" s="79" t="n"/>
      <c r="ABZ309" s="79" t="n"/>
      <c r="ACA309" s="79" t="n"/>
      <c r="ACB309" s="79" t="n"/>
      <c r="ACC309" s="79" t="n"/>
      <c r="ACD309" s="79" t="n"/>
      <c r="ACE309" s="79" t="n"/>
      <c r="ACF309" s="79" t="n"/>
      <c r="ACG309" s="79" t="n"/>
      <c r="ACH309" s="79" t="n"/>
      <c r="ACI309" s="79" t="n"/>
      <c r="ACJ309" s="79" t="n"/>
      <c r="ACK309" s="79" t="n"/>
      <c r="ACL309" s="79" t="n"/>
      <c r="ACM309" s="79" t="n"/>
      <c r="ACN309" s="79" t="n"/>
      <c r="ACO309" s="79" t="n"/>
      <c r="ACP309" s="79" t="n"/>
      <c r="ACQ309" s="79" t="n"/>
      <c r="ACR309" s="79" t="n"/>
      <c r="ACU309" s="78" t="n">
        <v>27</v>
      </c>
      <c r="ACV309" s="79" t="n"/>
      <c r="ACW309" s="79" t="n"/>
      <c r="ACX309" s="79" t="n"/>
      <c r="ACY309" s="79" t="n"/>
      <c r="ACZ309" s="79" t="n"/>
      <c r="ADA309" s="79" t="n"/>
      <c r="ADB309" s="79" t="n"/>
      <c r="ADC309" s="79" t="n"/>
      <c r="ADD309" s="79" t="n"/>
      <c r="ADE309" s="79" t="n"/>
      <c r="ADF309" s="79" t="n"/>
      <c r="ADG309" s="79" t="n"/>
      <c r="ADH309" s="79" t="n"/>
      <c r="ADI309" s="79" t="n"/>
      <c r="ADJ309" s="79" t="n"/>
      <c r="ADK309" s="79" t="n"/>
      <c r="ADL309" s="79" t="n"/>
      <c r="ADM309" s="79" t="n"/>
      <c r="ADN309" s="79" t="n"/>
      <c r="ADO309" s="79" t="n"/>
      <c r="ADP309" s="79" t="n"/>
      <c r="ADQ309" s="79" t="n"/>
      <c r="ADR309" s="79" t="n"/>
      <c r="ADS309" s="79" t="n"/>
      <c r="ADT309" s="79" t="n"/>
      <c r="ADU309" s="79" t="n"/>
      <c r="ADV309" s="79" t="n"/>
      <c r="ADW309" s="79" t="n"/>
      <c r="ADX309" s="79" t="n"/>
      <c r="ADY309" s="79" t="n"/>
      <c r="ADZ309" s="79" t="n"/>
      <c r="AEA309" s="79" t="n"/>
      <c r="AEB309" s="79" t="n"/>
      <c r="AEC309" s="79" t="n"/>
      <c r="AED309" s="79" t="n"/>
      <c r="AEE309" s="79" t="n"/>
      <c r="AEF309" s="79" t="n"/>
      <c r="AEG309" s="79" t="n"/>
      <c r="AEH309" s="79" t="n"/>
      <c r="AEI309" s="79" t="n"/>
      <c r="AEL309" s="78" t="n">
        <v>27</v>
      </c>
      <c r="AEM309" s="79" t="n"/>
      <c r="AEN309" s="79" t="n"/>
      <c r="AEO309" s="79" t="n"/>
      <c r="AEP309" s="79" t="n"/>
      <c r="AEQ309" s="79" t="n"/>
      <c r="AER309" s="79" t="n"/>
      <c r="AES309" s="79" t="n"/>
      <c r="AET309" s="79" t="n"/>
      <c r="AEU309" s="79" t="n"/>
      <c r="AEV309" s="79" t="n"/>
      <c r="AEW309" s="79" t="n"/>
      <c r="AEX309" s="79" t="n"/>
      <c r="AEY309" s="79" t="n"/>
      <c r="AEZ309" s="79" t="n"/>
      <c r="AFA309" s="79" t="n"/>
      <c r="AFB309" s="79" t="n"/>
      <c r="AFC309" s="79" t="n"/>
      <c r="AFD309" s="79" t="n"/>
      <c r="AFE309" s="79" t="n"/>
      <c r="AFF309" s="79" t="n"/>
      <c r="AFG309" s="79" t="n"/>
      <c r="AFH309" s="79" t="n"/>
      <c r="AFI309" s="79" t="n"/>
      <c r="AFJ309" s="79" t="n"/>
      <c r="AFK309" s="79" t="n"/>
      <c r="AFL309" s="79" t="n"/>
      <c r="AFM309" s="79" t="n"/>
      <c r="AFN309" s="79" t="n"/>
      <c r="AFO309" s="79" t="n"/>
      <c r="AFP309" s="79" t="n"/>
      <c r="AFQ309" s="79" t="n"/>
      <c r="AFR309" s="79" t="n"/>
      <c r="AFS309" s="79" t="n"/>
      <c r="AFT309" s="79" t="n"/>
      <c r="AFU309" s="79" t="n"/>
      <c r="AFV309" s="79" t="n"/>
      <c r="AFW309" s="79" t="n"/>
      <c r="AFX309" s="79" t="n"/>
      <c r="AFY309" s="79" t="n"/>
      <c r="AFZ309" s="79" t="n"/>
    </row>
    <row r="310">
      <c r="A310" s="78" t="n">
        <v>28</v>
      </c>
      <c r="B310" s="79" t="n"/>
      <c r="C310" s="79" t="n"/>
      <c r="D310" s="79" t="n"/>
      <c r="E310" s="79" t="n"/>
      <c r="F310" s="79" t="n"/>
      <c r="G310" s="79" t="n"/>
      <c r="H310" s="79" t="n"/>
      <c r="I310" s="79" t="n"/>
      <c r="J310" s="79" t="n"/>
      <c r="K310" s="79" t="n"/>
      <c r="L310" s="79" t="n"/>
      <c r="M310" s="79" t="n"/>
      <c r="N310" s="79" t="n"/>
      <c r="O310" s="79" t="n"/>
      <c r="P310" s="79" t="n"/>
      <c r="Q310" s="79" t="n"/>
      <c r="R310" s="79" t="n"/>
      <c r="S310" s="79" t="n"/>
      <c r="T310" s="79" t="n"/>
      <c r="U310" s="79" t="n"/>
      <c r="V310" s="79" t="n"/>
      <c r="W310" s="79" t="n"/>
      <c r="X310" s="79" t="n"/>
      <c r="Y310" s="79" t="n"/>
      <c r="Z310" s="79" t="n"/>
      <c r="AA310" s="79" t="n"/>
      <c r="AB310" s="79" t="n"/>
      <c r="AC310" s="79" t="n"/>
      <c r="AD310" s="79" t="n"/>
      <c r="AE310" s="79" t="n"/>
      <c r="AF310" s="79" t="n"/>
      <c r="AG310" s="79" t="n"/>
      <c r="AH310" s="79" t="n"/>
      <c r="AI310" s="79" t="n"/>
      <c r="AJ310" s="79" t="n"/>
      <c r="AK310" s="79" t="n"/>
      <c r="AL310" s="79" t="n"/>
      <c r="AM310" s="79" t="n"/>
      <c r="AN310" s="79" t="n"/>
      <c r="AO310" s="79" t="n"/>
      <c r="AR310" s="78" t="n">
        <v>28</v>
      </c>
      <c r="AS310" s="79" t="n"/>
      <c r="AT310" s="79" t="n"/>
      <c r="AU310" s="79" t="n"/>
      <c r="AV310" s="79" t="n"/>
      <c r="AW310" s="79" t="n"/>
      <c r="AX310" s="79" t="n"/>
      <c r="AY310" s="79" t="n"/>
      <c r="AZ310" s="79" t="n"/>
      <c r="BA310" s="79" t="n"/>
      <c r="BB310" s="79" t="n"/>
      <c r="BC310" s="79" t="n"/>
      <c r="BD310" s="79" t="n"/>
      <c r="BE310" s="79" t="n"/>
      <c r="BF310" s="79" t="n"/>
      <c r="BG310" s="79" t="n"/>
      <c r="BH310" s="79" t="n"/>
      <c r="BI310" s="79" t="n"/>
      <c r="BJ310" s="79" t="n"/>
      <c r="BK310" s="79" t="n"/>
      <c r="BL310" s="79" t="n"/>
      <c r="BM310" s="79" t="n"/>
      <c r="BN310" s="79" t="n"/>
      <c r="BO310" s="79" t="n"/>
      <c r="BP310" s="79" t="n"/>
      <c r="BQ310" s="79" t="n"/>
      <c r="BR310" s="79" t="n"/>
      <c r="BS310" s="79" t="n"/>
      <c r="BT310" s="79" t="n"/>
      <c r="BU310" s="79" t="n"/>
      <c r="BV310" s="79" t="n"/>
      <c r="BW310" s="79" t="n"/>
      <c r="BX310" s="79" t="n"/>
      <c r="BY310" s="79" t="n"/>
      <c r="BZ310" s="79" t="n"/>
      <c r="CA310" s="79" t="n"/>
      <c r="CB310" s="79" t="n"/>
      <c r="CC310" s="79" t="n"/>
      <c r="CD310" s="79" t="n"/>
      <c r="CE310" s="79" t="n"/>
      <c r="CF310" s="79" t="n"/>
      <c r="CI310" s="78" t="n">
        <v>28</v>
      </c>
      <c r="CJ310" s="79" t="n"/>
      <c r="CK310" s="79" t="n"/>
      <c r="CL310" s="79" t="n"/>
      <c r="CM310" s="79" t="n"/>
      <c r="CN310" s="79" t="n"/>
      <c r="CO310" s="79" t="n"/>
      <c r="CP310" s="79" t="n"/>
      <c r="CQ310" s="79" t="n"/>
      <c r="CR310" s="79" t="n"/>
      <c r="CS310" s="79" t="n"/>
      <c r="CT310" s="79" t="n"/>
      <c r="CU310" s="79" t="n"/>
      <c r="CV310" s="79" t="n"/>
      <c r="CW310" s="79" t="n"/>
      <c r="CX310" s="79" t="n"/>
      <c r="CY310" s="79" t="n"/>
      <c r="CZ310" s="79" t="n"/>
      <c r="DA310" s="79" t="n"/>
      <c r="DB310" s="79" t="n"/>
      <c r="DC310" s="79" t="n"/>
      <c r="DD310" s="79" t="n"/>
      <c r="DE310" s="79" t="n"/>
      <c r="DF310" s="79" t="n"/>
      <c r="DG310" s="79" t="n"/>
      <c r="DH310" s="79" t="n"/>
      <c r="DI310" s="79" t="n"/>
      <c r="DJ310" s="79" t="n"/>
      <c r="DK310" s="79" t="n"/>
      <c r="DL310" s="79" t="n"/>
      <c r="DM310" s="79" t="n"/>
      <c r="DN310" s="79" t="n"/>
      <c r="DO310" s="79" t="n"/>
      <c r="DP310" s="79" t="n"/>
      <c r="DQ310" s="79" t="n"/>
      <c r="DR310" s="79" t="n"/>
      <c r="DS310" s="79" t="n"/>
      <c r="DT310" s="79" t="n"/>
      <c r="DU310" s="79" t="n"/>
      <c r="DV310" s="79" t="n"/>
      <c r="DW310" s="79" t="n"/>
      <c r="DZ310" s="78" t="n">
        <v>28</v>
      </c>
      <c r="EA310" s="79" t="n"/>
      <c r="EB310" s="79" t="n"/>
      <c r="EC310" s="79" t="n"/>
      <c r="ED310" s="79" t="n"/>
      <c r="EE310" s="79" t="n"/>
      <c r="EF310" s="79" t="n"/>
      <c r="EG310" s="79" t="n"/>
      <c r="EH310" s="79" t="n"/>
      <c r="EI310" s="79" t="n"/>
      <c r="EJ310" s="79" t="n"/>
      <c r="EK310" s="79" t="n"/>
      <c r="EL310" s="79" t="n"/>
      <c r="EM310" s="79" t="n"/>
      <c r="EN310" s="79" t="n"/>
      <c r="EO310" s="79" t="n"/>
      <c r="EP310" s="79" t="n"/>
      <c r="EQ310" s="79" t="n"/>
      <c r="ER310" s="79" t="n"/>
      <c r="ES310" s="79" t="n"/>
      <c r="ET310" s="79" t="n"/>
      <c r="EU310" s="79" t="n"/>
      <c r="EV310" s="79" t="n"/>
      <c r="EW310" s="79" t="n"/>
      <c r="EX310" s="79" t="n"/>
      <c r="EY310" s="79" t="n"/>
      <c r="EZ310" s="79" t="n"/>
      <c r="FA310" s="79" t="n"/>
      <c r="FB310" s="79" t="n"/>
      <c r="FC310" s="79" t="n"/>
      <c r="FD310" s="79" t="n"/>
      <c r="FE310" s="79" t="n"/>
      <c r="FF310" s="79" t="n"/>
      <c r="FG310" s="79" t="n"/>
      <c r="FH310" s="79" t="n"/>
      <c r="FI310" s="79" t="n"/>
      <c r="FJ310" s="79" t="n"/>
      <c r="FK310" s="79" t="n"/>
      <c r="FL310" s="79" t="n"/>
      <c r="FM310" s="79" t="n"/>
      <c r="FN310" s="79" t="n"/>
      <c r="FQ310" s="78" t="n">
        <v>28</v>
      </c>
      <c r="FR310" s="79" t="n"/>
      <c r="FS310" s="79" t="n"/>
      <c r="FT310" s="79" t="n"/>
      <c r="FU310" s="79" t="n"/>
      <c r="FV310" s="79" t="n"/>
      <c r="FW310" s="79" t="n"/>
      <c r="FX310" s="79" t="n"/>
      <c r="FY310" s="79" t="n"/>
      <c r="FZ310" s="79" t="n"/>
      <c r="GA310" s="79" t="n"/>
      <c r="GB310" s="79" t="n"/>
      <c r="GC310" s="79" t="n"/>
      <c r="GD310" s="79" t="n"/>
      <c r="GE310" s="79" t="n"/>
      <c r="GF310" s="79" t="n"/>
      <c r="GG310" s="79" t="n"/>
      <c r="GH310" s="79" t="n"/>
      <c r="GI310" s="79" t="n"/>
      <c r="GJ310" s="79" t="n"/>
      <c r="GK310" s="79" t="n"/>
      <c r="GL310" s="79" t="n"/>
      <c r="GM310" s="79" t="n"/>
      <c r="GN310" s="79" t="n"/>
      <c r="GO310" s="79" t="n"/>
      <c r="GP310" s="79" t="n"/>
      <c r="GQ310" s="79" t="n"/>
      <c r="GR310" s="79" t="n"/>
      <c r="GS310" s="79" t="n"/>
      <c r="GT310" s="79" t="n"/>
      <c r="GU310" s="79" t="n"/>
      <c r="GV310" s="79" t="n"/>
      <c r="GW310" s="79" t="n"/>
      <c r="GX310" s="79" t="n"/>
      <c r="GY310" s="79" t="n"/>
      <c r="GZ310" s="79" t="n"/>
      <c r="HA310" s="79" t="n"/>
      <c r="HB310" s="79" t="n"/>
      <c r="HC310" s="79" t="n"/>
      <c r="HD310" s="79" t="n"/>
      <c r="HE310" s="79" t="n"/>
      <c r="HH310" s="78" t="n">
        <v>28</v>
      </c>
      <c r="HI310" s="79" t="n"/>
      <c r="HJ310" s="79" t="n"/>
      <c r="HK310" s="79" t="n"/>
      <c r="HL310" s="79" t="n"/>
      <c r="HM310" s="79" t="n"/>
      <c r="HN310" s="79" t="n"/>
      <c r="HO310" s="79" t="n"/>
      <c r="HP310" s="79" t="n"/>
      <c r="HQ310" s="79" t="n"/>
      <c r="HR310" s="79" t="n"/>
      <c r="HS310" s="79" t="n"/>
      <c r="HT310" s="79" t="n"/>
      <c r="HU310" s="79" t="n"/>
      <c r="HV310" s="79" t="n"/>
      <c r="HW310" s="79" t="n"/>
      <c r="HX310" s="79" t="n"/>
      <c r="HY310" s="79" t="n"/>
      <c r="HZ310" s="79" t="n"/>
      <c r="IA310" s="79" t="n"/>
      <c r="IB310" s="79" t="n"/>
      <c r="IC310" s="79" t="n"/>
      <c r="ID310" s="79" t="n"/>
      <c r="IE310" s="79" t="n"/>
      <c r="IF310" s="79" t="n"/>
      <c r="IG310" s="79" t="n"/>
      <c r="IH310" s="79" t="n"/>
      <c r="II310" s="79" t="n"/>
      <c r="IJ310" s="79" t="n"/>
      <c r="IK310" s="79" t="n"/>
      <c r="IL310" s="79" t="n"/>
      <c r="IM310" s="79" t="n"/>
      <c r="IN310" s="79" t="n"/>
      <c r="IO310" s="79" t="n"/>
      <c r="IP310" s="79" t="n"/>
      <c r="IQ310" s="79" t="n"/>
      <c r="IR310" s="79" t="n"/>
      <c r="IS310" s="79" t="n"/>
      <c r="IT310" s="79" t="n"/>
      <c r="IU310" s="79" t="n"/>
      <c r="IV310" s="79" t="n"/>
      <c r="IY310" s="78" t="n">
        <v>28</v>
      </c>
      <c r="IZ310" s="79" t="n"/>
      <c r="JA310" s="79" t="n"/>
      <c r="JB310" s="79" t="n"/>
      <c r="JC310" s="79" t="n"/>
      <c r="JD310" s="79" t="n"/>
      <c r="JE310" s="79" t="n"/>
      <c r="JF310" s="79" t="n"/>
      <c r="JG310" s="79" t="n"/>
      <c r="JH310" s="79" t="n"/>
      <c r="JI310" s="79" t="n"/>
      <c r="JJ310" s="79" t="n"/>
      <c r="JK310" s="79" t="n"/>
      <c r="JL310" s="79" t="n"/>
      <c r="JM310" s="79" t="n"/>
      <c r="JN310" s="79" t="n"/>
      <c r="JO310" s="79" t="n"/>
      <c r="JP310" s="79" t="n"/>
      <c r="JQ310" s="79" t="n"/>
      <c r="JR310" s="79" t="n"/>
      <c r="JS310" s="79" t="n"/>
      <c r="JT310" s="79" t="n"/>
      <c r="JU310" s="79" t="n"/>
      <c r="JV310" s="79" t="n"/>
      <c r="JW310" s="79" t="n"/>
      <c r="JX310" s="79" t="n"/>
      <c r="JY310" s="79" t="n"/>
      <c r="JZ310" s="79" t="n"/>
      <c r="KA310" s="79" t="n"/>
      <c r="KB310" s="79" t="n"/>
      <c r="KC310" s="79" t="n"/>
      <c r="KD310" s="79" t="n"/>
      <c r="KE310" s="79" t="n"/>
      <c r="KF310" s="79" t="n"/>
      <c r="KG310" s="79" t="n"/>
      <c r="KH310" s="79" t="n"/>
      <c r="KI310" s="79" t="n"/>
      <c r="KJ310" s="79" t="n"/>
      <c r="KK310" s="79" t="n"/>
      <c r="KL310" s="79" t="n"/>
      <c r="KM310" s="79" t="n"/>
      <c r="KP310" s="78" t="n">
        <v>28</v>
      </c>
      <c r="KQ310" s="79" t="n"/>
      <c r="KR310" s="79" t="n"/>
      <c r="KS310" s="79" t="n"/>
      <c r="KT310" s="79" t="n"/>
      <c r="KU310" s="79" t="n"/>
      <c r="KV310" s="79" t="n"/>
      <c r="KW310" s="79" t="n"/>
      <c r="KX310" s="79" t="n"/>
      <c r="KY310" s="79" t="n"/>
      <c r="KZ310" s="79" t="n"/>
      <c r="LA310" s="79" t="n"/>
      <c r="LB310" s="79" t="n"/>
      <c r="LC310" s="79" t="n"/>
      <c r="LD310" s="79" t="n"/>
      <c r="LE310" s="79" t="n"/>
      <c r="LF310" s="79" t="n"/>
      <c r="LG310" s="79" t="n"/>
      <c r="LH310" s="79" t="n"/>
      <c r="LI310" s="79" t="n"/>
      <c r="LJ310" s="79" t="n"/>
      <c r="LK310" s="79" t="n"/>
      <c r="LL310" s="79" t="n"/>
      <c r="LM310" s="79" t="n"/>
      <c r="LN310" s="79" t="n"/>
      <c r="LO310" s="79" t="n"/>
      <c r="LP310" s="79" t="n"/>
      <c r="LQ310" s="79" t="n"/>
      <c r="LR310" s="79" t="n"/>
      <c r="LS310" s="79" t="n"/>
      <c r="LT310" s="79" t="n"/>
      <c r="LU310" s="79" t="n"/>
      <c r="LV310" s="79" t="n"/>
      <c r="LW310" s="79" t="n"/>
      <c r="LX310" s="79" t="n"/>
      <c r="LY310" s="79" t="n"/>
      <c r="LZ310" s="79" t="n"/>
      <c r="MA310" s="79" t="n"/>
      <c r="MB310" s="79" t="n"/>
      <c r="MC310" s="79" t="n"/>
      <c r="MD310" s="79" t="n"/>
      <c r="MG310" s="78" t="n">
        <v>28</v>
      </c>
      <c r="MH310" s="79" t="n"/>
      <c r="MI310" s="79" t="n"/>
      <c r="MJ310" s="79" t="n"/>
      <c r="MK310" s="79" t="n"/>
      <c r="ML310" s="79" t="n"/>
      <c r="MM310" s="79" t="n"/>
      <c r="MN310" s="79" t="n"/>
      <c r="MO310" s="79" t="n"/>
      <c r="MP310" s="79" t="n"/>
      <c r="MQ310" s="79" t="n"/>
      <c r="MR310" s="79" t="n"/>
      <c r="MS310" s="79" t="n"/>
      <c r="MT310" s="79" t="n"/>
      <c r="MU310" s="79" t="n"/>
      <c r="MV310" s="79" t="n"/>
      <c r="MW310" s="79" t="n"/>
      <c r="MX310" s="79" t="n"/>
      <c r="MY310" s="79" t="n"/>
      <c r="MZ310" s="79" t="n"/>
      <c r="NA310" s="79" t="n"/>
      <c r="NB310" s="79" t="n"/>
      <c r="NC310" s="79" t="n"/>
      <c r="ND310" s="79" t="n"/>
      <c r="NE310" s="79" t="n"/>
      <c r="NF310" s="79" t="n"/>
      <c r="NG310" s="79" t="n"/>
      <c r="NH310" s="79" t="n"/>
      <c r="NI310" s="79" t="n"/>
      <c r="NJ310" s="79" t="n"/>
      <c r="NK310" s="79" t="n"/>
      <c r="NL310" s="79" t="n"/>
      <c r="NM310" s="79" t="n"/>
      <c r="NN310" s="79" t="n"/>
      <c r="NO310" s="79" t="n"/>
      <c r="NP310" s="79" t="n"/>
      <c r="NQ310" s="79" t="n"/>
      <c r="NR310" s="79" t="n"/>
      <c r="NS310" s="79" t="n"/>
      <c r="NT310" s="79" t="n"/>
      <c r="NU310" s="79" t="n"/>
      <c r="NX310" s="78" t="n">
        <v>28</v>
      </c>
      <c r="NY310" s="79" t="n"/>
      <c r="NZ310" s="79" t="n"/>
      <c r="OA310" s="79" t="n"/>
      <c r="OB310" s="79" t="n"/>
      <c r="OC310" s="79" t="n"/>
      <c r="OD310" s="79" t="n"/>
      <c r="OE310" s="79" t="n"/>
      <c r="OF310" s="79" t="n"/>
      <c r="OG310" s="79" t="n"/>
      <c r="OH310" s="79" t="n"/>
      <c r="OI310" s="79" t="n"/>
      <c r="OJ310" s="79" t="n"/>
      <c r="OK310" s="79" t="n"/>
      <c r="OL310" s="79" t="n"/>
      <c r="OM310" s="79" t="n"/>
      <c r="ON310" s="79" t="n"/>
      <c r="OO310" s="79" t="n"/>
      <c r="OP310" s="79" t="n"/>
      <c r="OQ310" s="79" t="n"/>
      <c r="OR310" s="79" t="n"/>
      <c r="OS310" s="79" t="n"/>
      <c r="OT310" s="79" t="n"/>
      <c r="OU310" s="79" t="n"/>
      <c r="OV310" s="79" t="n"/>
      <c r="OW310" s="79" t="n"/>
      <c r="OX310" s="79" t="n"/>
      <c r="OY310" s="79" t="n"/>
      <c r="OZ310" s="79" t="n"/>
      <c r="PA310" s="79" t="n"/>
      <c r="PB310" s="79" t="n"/>
      <c r="PC310" s="79" t="n"/>
      <c r="PD310" s="79" t="n"/>
      <c r="PE310" s="79" t="n"/>
      <c r="PF310" s="79" t="n"/>
      <c r="PG310" s="79" t="n"/>
      <c r="PH310" s="79" t="n"/>
      <c r="PI310" s="79" t="n"/>
      <c r="PJ310" s="79" t="n"/>
      <c r="PK310" s="79" t="n"/>
      <c r="PL310" s="79" t="n"/>
      <c r="PO310" s="78" t="n">
        <v>28</v>
      </c>
      <c r="PP310" s="79" t="n"/>
      <c r="PQ310" s="79" t="n"/>
      <c r="PR310" s="79" t="n"/>
      <c r="PS310" s="79" t="n"/>
      <c r="PT310" s="79" t="n"/>
      <c r="PU310" s="79" t="n"/>
      <c r="PV310" s="79" t="n"/>
      <c r="PW310" s="79" t="n"/>
      <c r="PX310" s="79" t="n"/>
      <c r="PY310" s="79" t="n"/>
      <c r="PZ310" s="79" t="n"/>
      <c r="QA310" s="79" t="n"/>
      <c r="QB310" s="79" t="n"/>
      <c r="QC310" s="79" t="n"/>
      <c r="QD310" s="79" t="n"/>
      <c r="QE310" s="79" t="n"/>
      <c r="QF310" s="79" t="n"/>
      <c r="QG310" s="79" t="n"/>
      <c r="QH310" s="79" t="n"/>
      <c r="QI310" s="79" t="n"/>
      <c r="QJ310" s="79" t="n"/>
      <c r="QK310" s="79" t="n"/>
      <c r="QL310" s="79" t="n"/>
      <c r="QM310" s="79" t="n"/>
      <c r="QN310" s="79" t="n"/>
      <c r="QO310" s="79" t="n"/>
      <c r="QP310" s="79" t="n"/>
      <c r="QQ310" s="79" t="n"/>
      <c r="QR310" s="79" t="n"/>
      <c r="QS310" s="79" t="n"/>
      <c r="QT310" s="79" t="n"/>
      <c r="QU310" s="79" t="n"/>
      <c r="QV310" s="79" t="n"/>
      <c r="QW310" s="79" t="n"/>
      <c r="QX310" s="79" t="n"/>
      <c r="QY310" s="79" t="n"/>
      <c r="QZ310" s="79" t="n"/>
      <c r="RA310" s="79" t="n"/>
      <c r="RB310" s="79" t="n"/>
      <c r="RC310" s="79" t="n"/>
      <c r="RF310" s="78" t="n">
        <v>28</v>
      </c>
      <c r="RG310" s="79" t="n"/>
      <c r="RH310" s="79" t="n"/>
      <c r="RI310" s="79" t="n"/>
      <c r="RJ310" s="79" t="n"/>
      <c r="RK310" s="79" t="n"/>
      <c r="RL310" s="79" t="n"/>
      <c r="RM310" s="79" t="n"/>
      <c r="RN310" s="79" t="n"/>
      <c r="RO310" s="79" t="n"/>
      <c r="RP310" s="79" t="n"/>
      <c r="RQ310" s="79" t="n"/>
      <c r="RR310" s="79" t="n"/>
      <c r="RS310" s="79" t="n"/>
      <c r="RT310" s="79" t="n"/>
      <c r="RU310" s="79" t="n"/>
      <c r="RV310" s="79" t="n"/>
      <c r="RW310" s="79" t="n"/>
      <c r="RX310" s="79" t="n"/>
      <c r="RY310" s="79" t="n"/>
      <c r="RZ310" s="79" t="n"/>
      <c r="SA310" s="79" t="n"/>
      <c r="SB310" s="79" t="n"/>
      <c r="SC310" s="79" t="n"/>
      <c r="SD310" s="79" t="n"/>
      <c r="SE310" s="79" t="n"/>
      <c r="SF310" s="79" t="n"/>
      <c r="SG310" s="79" t="n"/>
      <c r="SH310" s="79" t="n"/>
      <c r="SI310" s="79" t="n"/>
      <c r="SJ310" s="79" t="n"/>
      <c r="SK310" s="79" t="n"/>
      <c r="SL310" s="79" t="n"/>
      <c r="SM310" s="79" t="n"/>
      <c r="SN310" s="79" t="n"/>
      <c r="SO310" s="79" t="n"/>
      <c r="SP310" s="79" t="n"/>
      <c r="SQ310" s="79" t="n"/>
      <c r="SR310" s="79" t="n"/>
      <c r="SS310" s="79" t="n"/>
      <c r="ST310" s="79" t="n"/>
      <c r="SW310" s="78" t="n">
        <v>28</v>
      </c>
      <c r="SX310" s="79" t="n"/>
      <c r="SY310" s="79" t="n"/>
      <c r="SZ310" s="79" t="n"/>
      <c r="TA310" s="79" t="n"/>
      <c r="TB310" s="79" t="n"/>
      <c r="TC310" s="79" t="n"/>
      <c r="TD310" s="79" t="n"/>
      <c r="TE310" s="79" t="n"/>
      <c r="TF310" s="79" t="n"/>
      <c r="TG310" s="79" t="n"/>
      <c r="TH310" s="79" t="n"/>
      <c r="TI310" s="79" t="n"/>
      <c r="TJ310" s="79" t="n"/>
      <c r="TK310" s="79" t="n"/>
      <c r="TL310" s="79" t="n"/>
      <c r="TM310" s="79" t="n"/>
      <c r="TN310" s="79" t="n"/>
      <c r="TO310" s="79" t="n"/>
      <c r="TP310" s="79" t="n"/>
      <c r="TQ310" s="79" t="n"/>
      <c r="TR310" s="79" t="n"/>
      <c r="TS310" s="79" t="n"/>
      <c r="TT310" s="79" t="n"/>
      <c r="TU310" s="79" t="n"/>
      <c r="TV310" s="79" t="n"/>
      <c r="TW310" s="79" t="n"/>
      <c r="TX310" s="79" t="n"/>
      <c r="TY310" s="79" t="n"/>
      <c r="TZ310" s="79" t="n"/>
      <c r="UA310" s="79" t="n"/>
      <c r="UB310" s="79" t="n"/>
      <c r="UC310" s="79" t="n"/>
      <c r="UD310" s="79" t="n"/>
      <c r="UE310" s="79" t="n"/>
      <c r="UF310" s="79" t="n"/>
      <c r="UG310" s="79" t="n"/>
      <c r="UH310" s="79" t="n"/>
      <c r="UI310" s="79" t="n"/>
      <c r="UJ310" s="79" t="n"/>
      <c r="UK310" s="79" t="n"/>
      <c r="UN310" s="78" t="n">
        <v>28</v>
      </c>
      <c r="UO310" s="79" t="n"/>
      <c r="UP310" s="79" t="n"/>
      <c r="UQ310" s="79" t="n"/>
      <c r="UR310" s="79" t="n"/>
      <c r="US310" s="79" t="n"/>
      <c r="UT310" s="79" t="n"/>
      <c r="UU310" s="79" t="n"/>
      <c r="UV310" s="79" t="n"/>
      <c r="UW310" s="79" t="n"/>
      <c r="UX310" s="79" t="n"/>
      <c r="UY310" s="79" t="n"/>
      <c r="UZ310" s="79" t="n"/>
      <c r="VA310" s="79" t="n"/>
      <c r="VB310" s="79" t="n"/>
      <c r="VC310" s="79" t="n"/>
      <c r="VD310" s="79" t="n"/>
      <c r="VE310" s="79" t="n"/>
      <c r="VF310" s="79" t="n"/>
      <c r="VG310" s="79" t="n"/>
      <c r="VH310" s="79" t="n"/>
      <c r="VI310" s="79" t="n"/>
      <c r="VJ310" s="79" t="n"/>
      <c r="VK310" s="79" t="n"/>
      <c r="VL310" s="79" t="n"/>
      <c r="VM310" s="79" t="n"/>
      <c r="VN310" s="79" t="n"/>
      <c r="VO310" s="79" t="n"/>
      <c r="VP310" s="79" t="n"/>
      <c r="VQ310" s="79" t="n"/>
      <c r="VR310" s="79" t="n"/>
      <c r="VS310" s="79" t="n"/>
      <c r="VT310" s="79" t="n"/>
      <c r="VU310" s="79" t="n"/>
      <c r="VV310" s="79" t="n"/>
      <c r="VW310" s="79" t="n"/>
      <c r="VX310" s="79" t="n"/>
      <c r="VY310" s="79" t="n"/>
      <c r="VZ310" s="79" t="n"/>
      <c r="WA310" s="79" t="n"/>
      <c r="WB310" s="79" t="n"/>
      <c r="WE310" s="78" t="n">
        <v>28</v>
      </c>
      <c r="WF310" s="79" t="n"/>
      <c r="WG310" s="79" t="n"/>
      <c r="WH310" s="79" t="n"/>
      <c r="WI310" s="79" t="n"/>
      <c r="WJ310" s="79" t="n"/>
      <c r="WK310" s="79" t="n"/>
      <c r="WL310" s="79" t="n"/>
      <c r="WM310" s="79" t="n"/>
      <c r="WN310" s="79" t="n"/>
      <c r="WO310" s="79" t="n"/>
      <c r="WP310" s="79" t="n"/>
      <c r="WQ310" s="79" t="n"/>
      <c r="WR310" s="79" t="n"/>
      <c r="WS310" s="79" t="n"/>
      <c r="WT310" s="79" t="n"/>
      <c r="WU310" s="79" t="n"/>
      <c r="WV310" s="79" t="n"/>
      <c r="WW310" s="79" t="n"/>
      <c r="WX310" s="79" t="n"/>
      <c r="WY310" s="79" t="n"/>
      <c r="WZ310" s="79" t="n"/>
      <c r="XA310" s="79" t="n"/>
      <c r="XB310" s="79" t="n"/>
      <c r="XC310" s="79" t="n"/>
      <c r="XD310" s="79" t="n"/>
      <c r="XE310" s="79" t="n"/>
      <c r="XF310" s="79" t="n"/>
      <c r="XG310" s="79" t="n"/>
      <c r="XH310" s="79" t="n"/>
      <c r="XI310" s="79" t="n"/>
      <c r="XJ310" s="79" t="n"/>
      <c r="XK310" s="79" t="n"/>
      <c r="XL310" s="79" t="n"/>
      <c r="XM310" s="79" t="n"/>
      <c r="XN310" s="79" t="n"/>
      <c r="XO310" s="79" t="n"/>
      <c r="XP310" s="79" t="n"/>
      <c r="XQ310" s="79" t="n"/>
      <c r="XR310" s="79" t="n"/>
      <c r="XS310" s="79" t="n"/>
      <c r="XV310" s="78" t="n">
        <v>28</v>
      </c>
      <c r="XW310" s="79" t="n"/>
      <c r="XX310" s="79" t="n"/>
      <c r="XY310" s="79" t="n"/>
      <c r="XZ310" s="79" t="n"/>
      <c r="YA310" s="79" t="n"/>
      <c r="YB310" s="79" t="n"/>
      <c r="YC310" s="79" t="n"/>
      <c r="YD310" s="79" t="n"/>
      <c r="YE310" s="79" t="n"/>
      <c r="YF310" s="79" t="n"/>
      <c r="YG310" s="79" t="n"/>
      <c r="YH310" s="79" t="n"/>
      <c r="YI310" s="79" t="n"/>
      <c r="YJ310" s="79" t="n"/>
      <c r="YK310" s="79" t="n"/>
      <c r="YL310" s="79" t="n"/>
      <c r="YM310" s="79" t="n"/>
      <c r="YN310" s="79" t="n"/>
      <c r="YO310" s="79" t="n"/>
      <c r="YP310" s="79" t="n"/>
      <c r="YQ310" s="79" t="n"/>
      <c r="YR310" s="79" t="n"/>
      <c r="YS310" s="79" t="n"/>
      <c r="YT310" s="79" t="n"/>
      <c r="YU310" s="79" t="n"/>
      <c r="YV310" s="79" t="n"/>
      <c r="YW310" s="79" t="n"/>
      <c r="YX310" s="79" t="n"/>
      <c r="YY310" s="79" t="n"/>
      <c r="YZ310" s="79" t="n"/>
      <c r="ZA310" s="79" t="n"/>
      <c r="ZB310" s="79" t="n"/>
      <c r="ZC310" s="79" t="n"/>
      <c r="ZD310" s="79" t="n"/>
      <c r="ZE310" s="79" t="n"/>
      <c r="ZF310" s="79" t="n"/>
      <c r="ZG310" s="79" t="n"/>
      <c r="ZH310" s="79" t="n"/>
      <c r="ZI310" s="79" t="n"/>
      <c r="ZJ310" s="79" t="n"/>
      <c r="ZM310" s="78" t="n">
        <v>28</v>
      </c>
      <c r="ZN310" s="79" t="n"/>
      <c r="ZO310" s="79" t="n"/>
      <c r="ZP310" s="79" t="n"/>
      <c r="ZQ310" s="79" t="n"/>
      <c r="ZR310" s="79" t="n"/>
      <c r="ZS310" s="79" t="n"/>
      <c r="ZT310" s="79" t="n"/>
      <c r="ZU310" s="79" t="n"/>
      <c r="ZV310" s="79" t="n"/>
      <c r="ZW310" s="79" t="n"/>
      <c r="ZX310" s="79" t="n"/>
      <c r="ZY310" s="79" t="n"/>
      <c r="ZZ310" s="79" t="n"/>
      <c r="AAA310" s="79" t="n"/>
      <c r="AAB310" s="79" t="n"/>
      <c r="AAC310" s="79" t="n"/>
      <c r="AAD310" s="79" t="n"/>
      <c r="AAE310" s="79" t="n"/>
      <c r="AAF310" s="79" t="n"/>
      <c r="AAG310" s="79" t="n"/>
      <c r="AAH310" s="79" t="n"/>
      <c r="AAI310" s="79" t="n"/>
      <c r="AAJ310" s="79" t="n"/>
      <c r="AAK310" s="79" t="n"/>
      <c r="AAL310" s="79" t="n"/>
      <c r="AAM310" s="79" t="n"/>
      <c r="AAN310" s="79" t="n"/>
      <c r="AAO310" s="79" t="n"/>
      <c r="AAP310" s="79" t="n"/>
      <c r="AAQ310" s="79" t="n"/>
      <c r="AAR310" s="79" t="n"/>
      <c r="AAS310" s="79" t="n"/>
      <c r="AAT310" s="79" t="n"/>
      <c r="AAU310" s="79" t="n"/>
      <c r="AAV310" s="79" t="n"/>
      <c r="AAW310" s="79" t="n"/>
      <c r="AAX310" s="79" t="n"/>
      <c r="AAY310" s="79" t="n"/>
      <c r="AAZ310" s="79" t="n"/>
      <c r="ABA310" s="79" t="n"/>
      <c r="ABD310" s="78" t="n">
        <v>28</v>
      </c>
      <c r="ABE310" s="79" t="n"/>
      <c r="ABF310" s="79" t="n"/>
      <c r="ABG310" s="79" t="n"/>
      <c r="ABH310" s="79" t="n"/>
      <c r="ABI310" s="79" t="n"/>
      <c r="ABJ310" s="79" t="n"/>
      <c r="ABK310" s="79" t="n"/>
      <c r="ABL310" s="79" t="n"/>
      <c r="ABM310" s="79" t="n"/>
      <c r="ABN310" s="79" t="n"/>
      <c r="ABO310" s="79" t="n"/>
      <c r="ABP310" s="79" t="n"/>
      <c r="ABQ310" s="79" t="n"/>
      <c r="ABR310" s="79" t="n"/>
      <c r="ABS310" s="79" t="n"/>
      <c r="ABT310" s="79" t="n"/>
      <c r="ABU310" s="79" t="n"/>
      <c r="ABV310" s="79" t="n"/>
      <c r="ABW310" s="79" t="n"/>
      <c r="ABX310" s="79" t="n"/>
      <c r="ABY310" s="79" t="n"/>
      <c r="ABZ310" s="79" t="n"/>
      <c r="ACA310" s="79" t="n"/>
      <c r="ACB310" s="79" t="n"/>
      <c r="ACC310" s="79" t="n"/>
      <c r="ACD310" s="79" t="n"/>
      <c r="ACE310" s="79" t="n"/>
      <c r="ACF310" s="79" t="n"/>
      <c r="ACG310" s="79" t="n"/>
      <c r="ACH310" s="79" t="n"/>
      <c r="ACI310" s="79" t="n"/>
      <c r="ACJ310" s="79" t="n"/>
      <c r="ACK310" s="79" t="n"/>
      <c r="ACL310" s="79" t="n"/>
      <c r="ACM310" s="79" t="n"/>
      <c r="ACN310" s="79" t="n"/>
      <c r="ACO310" s="79" t="n"/>
      <c r="ACP310" s="79" t="n"/>
      <c r="ACQ310" s="79" t="n"/>
      <c r="ACR310" s="79" t="n"/>
      <c r="ACU310" s="78" t="n">
        <v>28</v>
      </c>
      <c r="ACV310" s="79" t="n"/>
      <c r="ACW310" s="79" t="n"/>
      <c r="ACX310" s="79" t="n"/>
      <c r="ACY310" s="79" t="n"/>
      <c r="ACZ310" s="79" t="n"/>
      <c r="ADA310" s="79" t="n"/>
      <c r="ADB310" s="79" t="n"/>
      <c r="ADC310" s="79" t="n"/>
      <c r="ADD310" s="79" t="n"/>
      <c r="ADE310" s="79" t="n"/>
      <c r="ADF310" s="79" t="n"/>
      <c r="ADG310" s="79" t="n"/>
      <c r="ADH310" s="79" t="n"/>
      <c r="ADI310" s="79" t="n"/>
      <c r="ADJ310" s="79" t="n"/>
      <c r="ADK310" s="79" t="n"/>
      <c r="ADL310" s="79" t="n"/>
      <c r="ADM310" s="79" t="n"/>
      <c r="ADN310" s="79" t="n"/>
      <c r="ADO310" s="79" t="n"/>
      <c r="ADP310" s="79" t="n"/>
      <c r="ADQ310" s="79" t="n"/>
      <c r="ADR310" s="79" t="n"/>
      <c r="ADS310" s="79" t="n"/>
      <c r="ADT310" s="79" t="n"/>
      <c r="ADU310" s="79" t="n"/>
      <c r="ADV310" s="79" t="n"/>
      <c r="ADW310" s="79" t="n"/>
      <c r="ADX310" s="79" t="n"/>
      <c r="ADY310" s="79" t="n"/>
      <c r="ADZ310" s="79" t="n"/>
      <c r="AEA310" s="79" t="n"/>
      <c r="AEB310" s="79" t="n"/>
      <c r="AEC310" s="79" t="n"/>
      <c r="AED310" s="79" t="n"/>
      <c r="AEE310" s="79" t="n"/>
      <c r="AEF310" s="79" t="n"/>
      <c r="AEG310" s="79" t="n"/>
      <c r="AEH310" s="79" t="n"/>
      <c r="AEI310" s="79" t="n"/>
      <c r="AEL310" s="78" t="n">
        <v>28</v>
      </c>
      <c r="AEM310" s="79" t="n"/>
      <c r="AEN310" s="79" t="n"/>
      <c r="AEO310" s="79" t="n"/>
      <c r="AEP310" s="79" t="n"/>
      <c r="AEQ310" s="79" t="n"/>
      <c r="AER310" s="79" t="n"/>
      <c r="AES310" s="79" t="n"/>
      <c r="AET310" s="79" t="n"/>
      <c r="AEU310" s="79" t="n"/>
      <c r="AEV310" s="79" t="n"/>
      <c r="AEW310" s="79" t="n"/>
      <c r="AEX310" s="79" t="n"/>
      <c r="AEY310" s="79" t="n"/>
      <c r="AEZ310" s="79" t="n"/>
      <c r="AFA310" s="79" t="n"/>
      <c r="AFB310" s="79" t="n"/>
      <c r="AFC310" s="79" t="n"/>
      <c r="AFD310" s="79" t="n"/>
      <c r="AFE310" s="79" t="n"/>
      <c r="AFF310" s="79" t="n"/>
      <c r="AFG310" s="79" t="n"/>
      <c r="AFH310" s="79" t="n"/>
      <c r="AFI310" s="79" t="n"/>
      <c r="AFJ310" s="79" t="n"/>
      <c r="AFK310" s="79" t="n"/>
      <c r="AFL310" s="79" t="n"/>
      <c r="AFM310" s="79" t="n"/>
      <c r="AFN310" s="79" t="n"/>
      <c r="AFO310" s="79" t="n"/>
      <c r="AFP310" s="79" t="n"/>
      <c r="AFQ310" s="79" t="n"/>
      <c r="AFR310" s="79" t="n"/>
      <c r="AFS310" s="79" t="n"/>
      <c r="AFT310" s="79" t="n"/>
      <c r="AFU310" s="79" t="n"/>
      <c r="AFV310" s="79" t="n"/>
      <c r="AFW310" s="79" t="n"/>
      <c r="AFX310" s="79" t="n"/>
      <c r="AFY310" s="79" t="n"/>
      <c r="AFZ310" s="79" t="n"/>
    </row>
    <row r="311">
      <c r="A311" s="78" t="n">
        <v>29</v>
      </c>
      <c r="B311" s="79" t="n"/>
      <c r="C311" s="79" t="n"/>
      <c r="D311" s="79" t="n"/>
      <c r="E311" s="79" t="n"/>
      <c r="F311" s="79" t="n"/>
      <c r="G311" s="79" t="n"/>
      <c r="H311" s="79" t="n"/>
      <c r="I311" s="79" t="n"/>
      <c r="J311" s="79" t="n"/>
      <c r="K311" s="79" t="n"/>
      <c r="L311" s="79" t="n"/>
      <c r="M311" s="79" t="n"/>
      <c r="N311" s="79" t="n"/>
      <c r="O311" s="79" t="n"/>
      <c r="P311" s="79" t="n"/>
      <c r="Q311" s="79" t="n"/>
      <c r="R311" s="79" t="n"/>
      <c r="S311" s="79" t="n"/>
      <c r="T311" s="79" t="n"/>
      <c r="U311" s="79" t="n"/>
      <c r="V311" s="79" t="n"/>
      <c r="W311" s="79" t="n"/>
      <c r="X311" s="79" t="n"/>
      <c r="Y311" s="79" t="n"/>
      <c r="Z311" s="79" t="n"/>
      <c r="AA311" s="79" t="n"/>
      <c r="AB311" s="79" t="n"/>
      <c r="AC311" s="79" t="n"/>
      <c r="AD311" s="79" t="n"/>
      <c r="AE311" s="79" t="n"/>
      <c r="AF311" s="79" t="n"/>
      <c r="AG311" s="79" t="n"/>
      <c r="AH311" s="79" t="n"/>
      <c r="AI311" s="79" t="n"/>
      <c r="AJ311" s="79" t="n"/>
      <c r="AK311" s="79" t="n"/>
      <c r="AL311" s="79" t="n"/>
      <c r="AM311" s="79" t="n"/>
      <c r="AN311" s="79" t="n"/>
      <c r="AO311" s="79" t="n"/>
      <c r="AR311" s="78" t="n">
        <v>29</v>
      </c>
      <c r="AS311" s="79" t="n"/>
      <c r="AT311" s="79" t="n"/>
      <c r="AU311" s="79" t="n"/>
      <c r="AV311" s="79" t="n"/>
      <c r="AW311" s="79" t="n"/>
      <c r="AX311" s="79" t="n"/>
      <c r="AY311" s="79" t="n"/>
      <c r="AZ311" s="79" t="n"/>
      <c r="BA311" s="79" t="n"/>
      <c r="BB311" s="79" t="n"/>
      <c r="BC311" s="79" t="n"/>
      <c r="BD311" s="79" t="n"/>
      <c r="BE311" s="79" t="n"/>
      <c r="BF311" s="79" t="n"/>
      <c r="BG311" s="79" t="n"/>
      <c r="BH311" s="79" t="n"/>
      <c r="BI311" s="79" t="n"/>
      <c r="BJ311" s="79" t="n"/>
      <c r="BK311" s="79" t="n"/>
      <c r="BL311" s="79" t="n"/>
      <c r="BM311" s="79" t="n"/>
      <c r="BN311" s="79" t="n"/>
      <c r="BO311" s="79" t="n"/>
      <c r="BP311" s="79" t="n"/>
      <c r="BQ311" s="79" t="n"/>
      <c r="BR311" s="79" t="n"/>
      <c r="BS311" s="79" t="n"/>
      <c r="BT311" s="79" t="n"/>
      <c r="BU311" s="79" t="n"/>
      <c r="BV311" s="79" t="n"/>
      <c r="BW311" s="79" t="n"/>
      <c r="BX311" s="79" t="n"/>
      <c r="BY311" s="79" t="n"/>
      <c r="BZ311" s="79" t="n"/>
      <c r="CA311" s="79" t="n"/>
      <c r="CB311" s="79" t="n"/>
      <c r="CC311" s="79" t="n"/>
      <c r="CD311" s="79" t="n"/>
      <c r="CE311" s="79" t="n"/>
      <c r="CF311" s="79" t="n"/>
      <c r="CI311" s="78" t="n">
        <v>29</v>
      </c>
      <c r="CJ311" s="79" t="n"/>
      <c r="CK311" s="79" t="n"/>
      <c r="CL311" s="79" t="n"/>
      <c r="CM311" s="79" t="n"/>
      <c r="CN311" s="79" t="n"/>
      <c r="CO311" s="79" t="n"/>
      <c r="CP311" s="79" t="n"/>
      <c r="CQ311" s="79" t="n"/>
      <c r="CR311" s="79" t="n"/>
      <c r="CS311" s="79" t="n"/>
      <c r="CT311" s="79" t="n"/>
      <c r="CU311" s="79" t="n"/>
      <c r="CV311" s="79" t="n"/>
      <c r="CW311" s="79" t="n"/>
      <c r="CX311" s="79" t="n"/>
      <c r="CY311" s="79" t="n"/>
      <c r="CZ311" s="79" t="n"/>
      <c r="DA311" s="79" t="n"/>
      <c r="DB311" s="79" t="n"/>
      <c r="DC311" s="79" t="n"/>
      <c r="DD311" s="79" t="n"/>
      <c r="DE311" s="79" t="n"/>
      <c r="DF311" s="79" t="n"/>
      <c r="DG311" s="79" t="n"/>
      <c r="DH311" s="79" t="n"/>
      <c r="DI311" s="79" t="n"/>
      <c r="DJ311" s="79" t="n"/>
      <c r="DK311" s="79" t="n"/>
      <c r="DL311" s="79" t="n"/>
      <c r="DM311" s="79" t="n"/>
      <c r="DN311" s="79" t="n"/>
      <c r="DO311" s="79" t="n"/>
      <c r="DP311" s="79" t="n"/>
      <c r="DQ311" s="79" t="n"/>
      <c r="DR311" s="79" t="n"/>
      <c r="DS311" s="79" t="n"/>
      <c r="DT311" s="79" t="n"/>
      <c r="DU311" s="79" t="n"/>
      <c r="DV311" s="79" t="n"/>
      <c r="DW311" s="79" t="n"/>
      <c r="DZ311" s="78" t="n">
        <v>29</v>
      </c>
      <c r="EA311" s="79" t="n"/>
      <c r="EB311" s="79" t="n"/>
      <c r="EC311" s="79" t="n"/>
      <c r="ED311" s="79" t="n"/>
      <c r="EE311" s="79" t="n"/>
      <c r="EF311" s="79" t="n"/>
      <c r="EG311" s="79" t="n"/>
      <c r="EH311" s="79" t="n"/>
      <c r="EI311" s="79" t="n"/>
      <c r="EJ311" s="79" t="n"/>
      <c r="EK311" s="79" t="n"/>
      <c r="EL311" s="79" t="n"/>
      <c r="EM311" s="79" t="n"/>
      <c r="EN311" s="79" t="n"/>
      <c r="EO311" s="79" t="n"/>
      <c r="EP311" s="79" t="n"/>
      <c r="EQ311" s="79" t="n"/>
      <c r="ER311" s="79" t="n"/>
      <c r="ES311" s="79" t="n"/>
      <c r="ET311" s="79" t="n"/>
      <c r="EU311" s="79" t="n"/>
      <c r="EV311" s="79" t="n"/>
      <c r="EW311" s="79" t="n"/>
      <c r="EX311" s="79" t="n"/>
      <c r="EY311" s="79" t="n"/>
      <c r="EZ311" s="79" t="n"/>
      <c r="FA311" s="79" t="n"/>
      <c r="FB311" s="79" t="n"/>
      <c r="FC311" s="79" t="n"/>
      <c r="FD311" s="79" t="n"/>
      <c r="FE311" s="79" t="n"/>
      <c r="FF311" s="79" t="n"/>
      <c r="FG311" s="79" t="n"/>
      <c r="FH311" s="79" t="n"/>
      <c r="FI311" s="79" t="n"/>
      <c r="FJ311" s="79" t="n"/>
      <c r="FK311" s="79" t="n"/>
      <c r="FL311" s="79" t="n"/>
      <c r="FM311" s="79" t="n"/>
      <c r="FN311" s="79" t="n"/>
      <c r="FQ311" s="78" t="n">
        <v>29</v>
      </c>
      <c r="FR311" s="79" t="n"/>
      <c r="FS311" s="79" t="n"/>
      <c r="FT311" s="79" t="n"/>
      <c r="FU311" s="79" t="n"/>
      <c r="FV311" s="79" t="n"/>
      <c r="FW311" s="79" t="n"/>
      <c r="FX311" s="79" t="n"/>
      <c r="FY311" s="79" t="n"/>
      <c r="FZ311" s="79" t="n"/>
      <c r="GA311" s="79" t="n"/>
      <c r="GB311" s="79" t="n"/>
      <c r="GC311" s="79" t="n"/>
      <c r="GD311" s="79" t="n"/>
      <c r="GE311" s="79" t="n"/>
      <c r="GF311" s="79" t="n"/>
      <c r="GG311" s="79" t="n"/>
      <c r="GH311" s="79" t="n"/>
      <c r="GI311" s="79" t="n"/>
      <c r="GJ311" s="79" t="n"/>
      <c r="GK311" s="79" t="n"/>
      <c r="GL311" s="79" t="n"/>
      <c r="GM311" s="79" t="n"/>
      <c r="GN311" s="79" t="n"/>
      <c r="GO311" s="79" t="n"/>
      <c r="GP311" s="79" t="n"/>
      <c r="GQ311" s="79" t="n"/>
      <c r="GR311" s="79" t="n"/>
      <c r="GS311" s="79" t="n"/>
      <c r="GT311" s="79" t="n"/>
      <c r="GU311" s="79" t="n"/>
      <c r="GV311" s="79" t="n"/>
      <c r="GW311" s="79" t="n"/>
      <c r="GX311" s="79" t="n"/>
      <c r="GY311" s="79" t="n"/>
      <c r="GZ311" s="79" t="n"/>
      <c r="HA311" s="79" t="n"/>
      <c r="HB311" s="79" t="n"/>
      <c r="HC311" s="79" t="n"/>
      <c r="HD311" s="79" t="n"/>
      <c r="HE311" s="79" t="n"/>
      <c r="HH311" s="78" t="n">
        <v>29</v>
      </c>
      <c r="HI311" s="79" t="n"/>
      <c r="HJ311" s="79" t="n"/>
      <c r="HK311" s="79" t="n"/>
      <c r="HL311" s="79" t="n"/>
      <c r="HM311" s="79" t="n"/>
      <c r="HN311" s="79" t="n"/>
      <c r="HO311" s="79" t="n"/>
      <c r="HP311" s="79" t="n"/>
      <c r="HQ311" s="79" t="n"/>
      <c r="HR311" s="79" t="n"/>
      <c r="HS311" s="79" t="n"/>
      <c r="HT311" s="79" t="n"/>
      <c r="HU311" s="79" t="n"/>
      <c r="HV311" s="79" t="n"/>
      <c r="HW311" s="79" t="n"/>
      <c r="HX311" s="79" t="n"/>
      <c r="HY311" s="79" t="n"/>
      <c r="HZ311" s="79" t="n"/>
      <c r="IA311" s="79" t="n"/>
      <c r="IB311" s="79" t="n"/>
      <c r="IC311" s="79" t="n"/>
      <c r="ID311" s="79" t="n"/>
      <c r="IE311" s="79" t="n"/>
      <c r="IF311" s="79" t="n"/>
      <c r="IG311" s="79" t="n"/>
      <c r="IH311" s="79" t="n"/>
      <c r="II311" s="79" t="n"/>
      <c r="IJ311" s="79" t="n"/>
      <c r="IK311" s="79" t="n"/>
      <c r="IL311" s="79" t="n"/>
      <c r="IM311" s="79" t="n"/>
      <c r="IN311" s="79" t="n"/>
      <c r="IO311" s="79" t="n"/>
      <c r="IP311" s="79" t="n"/>
      <c r="IQ311" s="79" t="n"/>
      <c r="IR311" s="79" t="n"/>
      <c r="IS311" s="79" t="n"/>
      <c r="IT311" s="79" t="n"/>
      <c r="IU311" s="79" t="n"/>
      <c r="IV311" s="79" t="n"/>
      <c r="IY311" s="78" t="n">
        <v>29</v>
      </c>
      <c r="IZ311" s="79" t="n"/>
      <c r="JA311" s="79" t="n"/>
      <c r="JB311" s="79" t="n"/>
      <c r="JC311" s="79" t="n"/>
      <c r="JD311" s="79" t="n"/>
      <c r="JE311" s="79" t="n"/>
      <c r="JF311" s="79" t="n"/>
      <c r="JG311" s="79" t="n"/>
      <c r="JH311" s="79" t="n"/>
      <c r="JI311" s="79" t="n"/>
      <c r="JJ311" s="79" t="n"/>
      <c r="JK311" s="79" t="n"/>
      <c r="JL311" s="79" t="n"/>
      <c r="JM311" s="79" t="n"/>
      <c r="JN311" s="79" t="n"/>
      <c r="JO311" s="79" t="n"/>
      <c r="JP311" s="79" t="n"/>
      <c r="JQ311" s="79" t="n"/>
      <c r="JR311" s="79" t="n"/>
      <c r="JS311" s="79" t="n"/>
      <c r="JT311" s="79" t="n"/>
      <c r="JU311" s="79" t="n"/>
      <c r="JV311" s="79" t="n"/>
      <c r="JW311" s="79" t="n"/>
      <c r="JX311" s="79" t="n"/>
      <c r="JY311" s="79" t="n"/>
      <c r="JZ311" s="79" t="n"/>
      <c r="KA311" s="79" t="n"/>
      <c r="KB311" s="79" t="n"/>
      <c r="KC311" s="79" t="n"/>
      <c r="KD311" s="79" t="n"/>
      <c r="KE311" s="79" t="n"/>
      <c r="KF311" s="79" t="n"/>
      <c r="KG311" s="79" t="n"/>
      <c r="KH311" s="79" t="n"/>
      <c r="KI311" s="79" t="n"/>
      <c r="KJ311" s="79" t="n"/>
      <c r="KK311" s="79" t="n"/>
      <c r="KL311" s="79" t="n"/>
      <c r="KM311" s="79" t="n"/>
      <c r="KP311" s="78" t="n">
        <v>29</v>
      </c>
      <c r="KQ311" s="79" t="n"/>
      <c r="KR311" s="79" t="n"/>
      <c r="KS311" s="79" t="n"/>
      <c r="KT311" s="79" t="n"/>
      <c r="KU311" s="79" t="n"/>
      <c r="KV311" s="79" t="n"/>
      <c r="KW311" s="79" t="n"/>
      <c r="KX311" s="79" t="n"/>
      <c r="KY311" s="79" t="n"/>
      <c r="KZ311" s="79" t="n"/>
      <c r="LA311" s="79" t="n"/>
      <c r="LB311" s="79" t="n"/>
      <c r="LC311" s="79" t="n"/>
      <c r="LD311" s="79" t="n"/>
      <c r="LE311" s="79" t="n"/>
      <c r="LF311" s="79" t="n"/>
      <c r="LG311" s="79" t="n"/>
      <c r="LH311" s="79" t="n"/>
      <c r="LI311" s="79" t="n"/>
      <c r="LJ311" s="79" t="n"/>
      <c r="LK311" s="79" t="n"/>
      <c r="LL311" s="79" t="n"/>
      <c r="LM311" s="79" t="n"/>
      <c r="LN311" s="79" t="n"/>
      <c r="LO311" s="79" t="n"/>
      <c r="LP311" s="79" t="n"/>
      <c r="LQ311" s="79" t="n"/>
      <c r="LR311" s="79" t="n"/>
      <c r="LS311" s="79" t="n"/>
      <c r="LT311" s="79" t="n"/>
      <c r="LU311" s="79" t="n"/>
      <c r="LV311" s="79" t="n"/>
      <c r="LW311" s="79" t="n"/>
      <c r="LX311" s="79" t="n"/>
      <c r="LY311" s="79" t="n"/>
      <c r="LZ311" s="79" t="n"/>
      <c r="MA311" s="79" t="n"/>
      <c r="MB311" s="79" t="n"/>
      <c r="MC311" s="79" t="n"/>
      <c r="MD311" s="79" t="n"/>
      <c r="MG311" s="78" t="n">
        <v>29</v>
      </c>
      <c r="MH311" s="79" t="n"/>
      <c r="MI311" s="79" t="n"/>
      <c r="MJ311" s="79" t="n"/>
      <c r="MK311" s="79" t="n"/>
      <c r="ML311" s="79" t="n"/>
      <c r="MM311" s="79" t="n"/>
      <c r="MN311" s="79" t="n"/>
      <c r="MO311" s="79" t="n"/>
      <c r="MP311" s="79" t="n"/>
      <c r="MQ311" s="79" t="n"/>
      <c r="MR311" s="79" t="n"/>
      <c r="MS311" s="79" t="n"/>
      <c r="MT311" s="79" t="n"/>
      <c r="MU311" s="79" t="n"/>
      <c r="MV311" s="79" t="n"/>
      <c r="MW311" s="79" t="n"/>
      <c r="MX311" s="79" t="n"/>
      <c r="MY311" s="79" t="n"/>
      <c r="MZ311" s="79" t="n"/>
      <c r="NA311" s="79" t="n"/>
      <c r="NB311" s="79" t="n"/>
      <c r="NC311" s="79" t="n"/>
      <c r="ND311" s="79" t="n"/>
      <c r="NE311" s="79" t="n"/>
      <c r="NF311" s="79" t="n"/>
      <c r="NG311" s="79" t="n"/>
      <c r="NH311" s="79" t="n"/>
      <c r="NI311" s="79" t="n"/>
      <c r="NJ311" s="79" t="n"/>
      <c r="NK311" s="79" t="n"/>
      <c r="NL311" s="79" t="n"/>
      <c r="NM311" s="79" t="n"/>
      <c r="NN311" s="79" t="n"/>
      <c r="NO311" s="79" t="n"/>
      <c r="NP311" s="79" t="n"/>
      <c r="NQ311" s="79" t="n"/>
      <c r="NR311" s="79" t="n"/>
      <c r="NS311" s="79" t="n"/>
      <c r="NT311" s="79" t="n"/>
      <c r="NU311" s="79" t="n"/>
      <c r="NX311" s="78" t="n">
        <v>29</v>
      </c>
      <c r="NY311" s="79" t="n"/>
      <c r="NZ311" s="79" t="n"/>
      <c r="OA311" s="79" t="n"/>
      <c r="OB311" s="79" t="n"/>
      <c r="OC311" s="79" t="n"/>
      <c r="OD311" s="79" t="n"/>
      <c r="OE311" s="79" t="n"/>
      <c r="OF311" s="79" t="n"/>
      <c r="OG311" s="79" t="n"/>
      <c r="OH311" s="79" t="n"/>
      <c r="OI311" s="79" t="n"/>
      <c r="OJ311" s="79" t="n"/>
      <c r="OK311" s="79" t="n"/>
      <c r="OL311" s="79" t="n"/>
      <c r="OM311" s="79" t="n"/>
      <c r="ON311" s="79" t="n"/>
      <c r="OO311" s="79" t="n"/>
      <c r="OP311" s="79" t="n"/>
      <c r="OQ311" s="79" t="n"/>
      <c r="OR311" s="79" t="n"/>
      <c r="OS311" s="79" t="n"/>
      <c r="OT311" s="79" t="n"/>
      <c r="OU311" s="79" t="n"/>
      <c r="OV311" s="79" t="n"/>
      <c r="OW311" s="79" t="n"/>
      <c r="OX311" s="79" t="n"/>
      <c r="OY311" s="79" t="n"/>
      <c r="OZ311" s="79" t="n"/>
      <c r="PA311" s="79" t="n"/>
      <c r="PB311" s="79" t="n"/>
      <c r="PC311" s="79" t="n"/>
      <c r="PD311" s="79" t="n"/>
      <c r="PE311" s="79" t="n"/>
      <c r="PF311" s="79" t="n"/>
      <c r="PG311" s="79" t="n"/>
      <c r="PH311" s="79" t="n"/>
      <c r="PI311" s="79" t="n"/>
      <c r="PJ311" s="79" t="n"/>
      <c r="PK311" s="79" t="n"/>
      <c r="PL311" s="79" t="n"/>
      <c r="PO311" s="78" t="n">
        <v>29</v>
      </c>
      <c r="PP311" s="79" t="n"/>
      <c r="PQ311" s="79" t="n"/>
      <c r="PR311" s="79" t="n"/>
      <c r="PS311" s="79" t="n"/>
      <c r="PT311" s="79" t="n"/>
      <c r="PU311" s="79" t="n"/>
      <c r="PV311" s="79" t="n"/>
      <c r="PW311" s="79" t="n"/>
      <c r="PX311" s="79" t="n"/>
      <c r="PY311" s="79" t="n"/>
      <c r="PZ311" s="79" t="n"/>
      <c r="QA311" s="79" t="n"/>
      <c r="QB311" s="79" t="n"/>
      <c r="QC311" s="79" t="n"/>
      <c r="QD311" s="79" t="n"/>
      <c r="QE311" s="79" t="n"/>
      <c r="QF311" s="79" t="n"/>
      <c r="QG311" s="79" t="n"/>
      <c r="QH311" s="79" t="n"/>
      <c r="QI311" s="79" t="n"/>
      <c r="QJ311" s="79" t="n"/>
      <c r="QK311" s="79" t="n"/>
      <c r="QL311" s="79" t="n"/>
      <c r="QM311" s="79" t="n"/>
      <c r="QN311" s="79" t="n"/>
      <c r="QO311" s="79" t="n"/>
      <c r="QP311" s="79" t="n"/>
      <c r="QQ311" s="79" t="n"/>
      <c r="QR311" s="79" t="n"/>
      <c r="QS311" s="79" t="n"/>
      <c r="QT311" s="79" t="n"/>
      <c r="QU311" s="79" t="n"/>
      <c r="QV311" s="79" t="n"/>
      <c r="QW311" s="79" t="n"/>
      <c r="QX311" s="79" t="n"/>
      <c r="QY311" s="79" t="n"/>
      <c r="QZ311" s="79" t="n"/>
      <c r="RA311" s="79" t="n"/>
      <c r="RB311" s="79" t="n"/>
      <c r="RC311" s="79" t="n"/>
      <c r="RF311" s="78" t="n">
        <v>29</v>
      </c>
      <c r="RG311" s="79" t="n"/>
      <c r="RH311" s="79" t="n"/>
      <c r="RI311" s="79" t="n"/>
      <c r="RJ311" s="79" t="n"/>
      <c r="RK311" s="79" t="n"/>
      <c r="RL311" s="79" t="n"/>
      <c r="RM311" s="79" t="n"/>
      <c r="RN311" s="79" t="n"/>
      <c r="RO311" s="79" t="n"/>
      <c r="RP311" s="79" t="n"/>
      <c r="RQ311" s="79" t="n"/>
      <c r="RR311" s="79" t="n"/>
      <c r="RS311" s="79" t="n"/>
      <c r="RT311" s="79" t="n"/>
      <c r="RU311" s="79" t="n"/>
      <c r="RV311" s="79" t="n"/>
      <c r="RW311" s="79" t="n"/>
      <c r="RX311" s="79" t="n"/>
      <c r="RY311" s="79" t="n"/>
      <c r="RZ311" s="79" t="n"/>
      <c r="SA311" s="79" t="n"/>
      <c r="SB311" s="79" t="n"/>
      <c r="SC311" s="79" t="n"/>
      <c r="SD311" s="79" t="n"/>
      <c r="SE311" s="79" t="n"/>
      <c r="SF311" s="79" t="n"/>
      <c r="SG311" s="79" t="n"/>
      <c r="SH311" s="79" t="n"/>
      <c r="SI311" s="79" t="n"/>
      <c r="SJ311" s="79" t="n"/>
      <c r="SK311" s="79" t="n"/>
      <c r="SL311" s="79" t="n"/>
      <c r="SM311" s="79" t="n"/>
      <c r="SN311" s="79" t="n"/>
      <c r="SO311" s="79" t="n"/>
      <c r="SP311" s="79" t="n"/>
      <c r="SQ311" s="79" t="n"/>
      <c r="SR311" s="79" t="n"/>
      <c r="SS311" s="79" t="n"/>
      <c r="ST311" s="79" t="n"/>
      <c r="SW311" s="78" t="n">
        <v>29</v>
      </c>
      <c r="SX311" s="79" t="n"/>
      <c r="SY311" s="79" t="n"/>
      <c r="SZ311" s="79" t="n"/>
      <c r="TA311" s="79" t="n"/>
      <c r="TB311" s="79" t="n"/>
      <c r="TC311" s="79" t="n"/>
      <c r="TD311" s="79" t="n"/>
      <c r="TE311" s="79" t="n"/>
      <c r="TF311" s="79" t="n"/>
      <c r="TG311" s="79" t="n"/>
      <c r="TH311" s="79" t="n"/>
      <c r="TI311" s="79" t="n"/>
      <c r="TJ311" s="79" t="n"/>
      <c r="TK311" s="79" t="n"/>
      <c r="TL311" s="79" t="n"/>
      <c r="TM311" s="79" t="n"/>
      <c r="TN311" s="79" t="n"/>
      <c r="TO311" s="79" t="n"/>
      <c r="TP311" s="79" t="n"/>
      <c r="TQ311" s="79" t="n"/>
      <c r="TR311" s="79" t="n"/>
      <c r="TS311" s="79" t="n"/>
      <c r="TT311" s="79" t="n"/>
      <c r="TU311" s="79" t="n"/>
      <c r="TV311" s="79" t="n"/>
      <c r="TW311" s="79" t="n"/>
      <c r="TX311" s="79" t="n"/>
      <c r="TY311" s="79" t="n"/>
      <c r="TZ311" s="79" t="n"/>
      <c r="UA311" s="79" t="n"/>
      <c r="UB311" s="79" t="n"/>
      <c r="UC311" s="79" t="n"/>
      <c r="UD311" s="79" t="n"/>
      <c r="UE311" s="79" t="n"/>
      <c r="UF311" s="79" t="n"/>
      <c r="UG311" s="79" t="n"/>
      <c r="UH311" s="79" t="n"/>
      <c r="UI311" s="79" t="n"/>
      <c r="UJ311" s="79" t="n"/>
      <c r="UK311" s="79" t="n"/>
      <c r="UN311" s="78" t="n">
        <v>29</v>
      </c>
      <c r="UO311" s="79" t="n"/>
      <c r="UP311" s="79" t="n"/>
      <c r="UQ311" s="79" t="n"/>
      <c r="UR311" s="79" t="n"/>
      <c r="US311" s="79" t="n"/>
      <c r="UT311" s="79" t="n"/>
      <c r="UU311" s="79" t="n"/>
      <c r="UV311" s="79" t="n"/>
      <c r="UW311" s="79" t="n"/>
      <c r="UX311" s="79" t="n"/>
      <c r="UY311" s="79" t="n"/>
      <c r="UZ311" s="79" t="n"/>
      <c r="VA311" s="79" t="n"/>
      <c r="VB311" s="79" t="n"/>
      <c r="VC311" s="79" t="n"/>
      <c r="VD311" s="79" t="n"/>
      <c r="VE311" s="79" t="n"/>
      <c r="VF311" s="79" t="n"/>
      <c r="VG311" s="79" t="n"/>
      <c r="VH311" s="79" t="n"/>
      <c r="VI311" s="79" t="n"/>
      <c r="VJ311" s="79" t="n"/>
      <c r="VK311" s="79" t="n"/>
      <c r="VL311" s="79" t="n"/>
      <c r="VM311" s="79" t="n"/>
      <c r="VN311" s="79" t="n"/>
      <c r="VO311" s="79" t="n"/>
      <c r="VP311" s="79" t="n"/>
      <c r="VQ311" s="79" t="n"/>
      <c r="VR311" s="79" t="n"/>
      <c r="VS311" s="79" t="n"/>
      <c r="VT311" s="79" t="n"/>
      <c r="VU311" s="79" t="n"/>
      <c r="VV311" s="79" t="n"/>
      <c r="VW311" s="79" t="n"/>
      <c r="VX311" s="79" t="n"/>
      <c r="VY311" s="79" t="n"/>
      <c r="VZ311" s="79" t="n"/>
      <c r="WA311" s="79" t="n"/>
      <c r="WB311" s="79" t="n"/>
      <c r="WE311" s="78" t="n">
        <v>29</v>
      </c>
      <c r="WF311" s="79" t="n"/>
      <c r="WG311" s="79" t="n"/>
      <c r="WH311" s="79" t="n"/>
      <c r="WI311" s="79" t="n"/>
      <c r="WJ311" s="79" t="n"/>
      <c r="WK311" s="79" t="n"/>
      <c r="WL311" s="79" t="n"/>
      <c r="WM311" s="79" t="n"/>
      <c r="WN311" s="79" t="n"/>
      <c r="WO311" s="79" t="n"/>
      <c r="WP311" s="79" t="n"/>
      <c r="WQ311" s="79" t="n"/>
      <c r="WR311" s="79" t="n"/>
      <c r="WS311" s="79" t="n"/>
      <c r="WT311" s="79" t="n"/>
      <c r="WU311" s="79" t="n"/>
      <c r="WV311" s="79" t="n"/>
      <c r="WW311" s="79" t="n"/>
      <c r="WX311" s="79" t="n"/>
      <c r="WY311" s="79" t="n"/>
      <c r="WZ311" s="79" t="n"/>
      <c r="XA311" s="79" t="n"/>
      <c r="XB311" s="79" t="n"/>
      <c r="XC311" s="79" t="n"/>
      <c r="XD311" s="79" t="n"/>
      <c r="XE311" s="79" t="n"/>
      <c r="XF311" s="79" t="n"/>
      <c r="XG311" s="79" t="n"/>
      <c r="XH311" s="79" t="n"/>
      <c r="XI311" s="79" t="n"/>
      <c r="XJ311" s="79" t="n"/>
      <c r="XK311" s="79" t="n"/>
      <c r="XL311" s="79" t="n"/>
      <c r="XM311" s="79" t="n"/>
      <c r="XN311" s="79" t="n"/>
      <c r="XO311" s="79" t="n"/>
      <c r="XP311" s="79" t="n"/>
      <c r="XQ311" s="79" t="n"/>
      <c r="XR311" s="79" t="n"/>
      <c r="XS311" s="79" t="n"/>
      <c r="XV311" s="78" t="n">
        <v>29</v>
      </c>
      <c r="XW311" s="79" t="n"/>
      <c r="XX311" s="79" t="n"/>
      <c r="XY311" s="79" t="n"/>
      <c r="XZ311" s="79" t="n"/>
      <c r="YA311" s="79" t="n"/>
      <c r="YB311" s="79" t="n"/>
      <c r="YC311" s="79" t="n"/>
      <c r="YD311" s="79" t="n"/>
      <c r="YE311" s="79" t="n"/>
      <c r="YF311" s="79" t="n"/>
      <c r="YG311" s="79" t="n"/>
      <c r="YH311" s="79" t="n"/>
      <c r="YI311" s="79" t="n"/>
      <c r="YJ311" s="79" t="n"/>
      <c r="YK311" s="79" t="n"/>
      <c r="YL311" s="79" t="n"/>
      <c r="YM311" s="79" t="n"/>
      <c r="YN311" s="79" t="n"/>
      <c r="YO311" s="79" t="n"/>
      <c r="YP311" s="79" t="n"/>
      <c r="YQ311" s="79" t="n"/>
      <c r="YR311" s="79" t="n"/>
      <c r="YS311" s="79" t="n"/>
      <c r="YT311" s="79" t="n"/>
      <c r="YU311" s="79" t="n"/>
      <c r="YV311" s="79" t="n"/>
      <c r="YW311" s="79" t="n"/>
      <c r="YX311" s="79" t="n"/>
      <c r="YY311" s="79" t="n"/>
      <c r="YZ311" s="79" t="n"/>
      <c r="ZA311" s="79" t="n"/>
      <c r="ZB311" s="79" t="n"/>
      <c r="ZC311" s="79" t="n"/>
      <c r="ZD311" s="79" t="n"/>
      <c r="ZE311" s="79" t="n"/>
      <c r="ZF311" s="79" t="n"/>
      <c r="ZG311" s="79" t="n"/>
      <c r="ZH311" s="79" t="n"/>
      <c r="ZI311" s="79" t="n"/>
      <c r="ZJ311" s="79" t="n"/>
      <c r="ZM311" s="78" t="n">
        <v>29</v>
      </c>
      <c r="ZN311" s="79" t="n"/>
      <c r="ZO311" s="79" t="n"/>
      <c r="ZP311" s="79" t="n"/>
      <c r="ZQ311" s="79" t="n"/>
      <c r="ZR311" s="79" t="n"/>
      <c r="ZS311" s="79" t="n"/>
      <c r="ZT311" s="79" t="n"/>
      <c r="ZU311" s="79" t="n"/>
      <c r="ZV311" s="79" t="n"/>
      <c r="ZW311" s="79" t="n"/>
      <c r="ZX311" s="79" t="n"/>
      <c r="ZY311" s="79" t="n"/>
      <c r="ZZ311" s="79" t="n"/>
      <c r="AAA311" s="79" t="n"/>
      <c r="AAB311" s="79" t="n"/>
      <c r="AAC311" s="79" t="n"/>
      <c r="AAD311" s="79" t="n"/>
      <c r="AAE311" s="79" t="n"/>
      <c r="AAF311" s="79" t="n"/>
      <c r="AAG311" s="79" t="n"/>
      <c r="AAH311" s="79" t="n"/>
      <c r="AAI311" s="79" t="n"/>
      <c r="AAJ311" s="79" t="n"/>
      <c r="AAK311" s="79" t="n"/>
      <c r="AAL311" s="79" t="n"/>
      <c r="AAM311" s="79" t="n"/>
      <c r="AAN311" s="79" t="n"/>
      <c r="AAO311" s="79" t="n"/>
      <c r="AAP311" s="79" t="n"/>
      <c r="AAQ311" s="79" t="n"/>
      <c r="AAR311" s="79" t="n"/>
      <c r="AAS311" s="79" t="n"/>
      <c r="AAT311" s="79" t="n"/>
      <c r="AAU311" s="79" t="n"/>
      <c r="AAV311" s="79" t="n"/>
      <c r="AAW311" s="79" t="n"/>
      <c r="AAX311" s="79" t="n"/>
      <c r="AAY311" s="79" t="n"/>
      <c r="AAZ311" s="79" t="n"/>
      <c r="ABA311" s="79" t="n"/>
      <c r="ABD311" s="78" t="n">
        <v>29</v>
      </c>
      <c r="ABE311" s="79" t="n"/>
      <c r="ABF311" s="79" t="n"/>
      <c r="ABG311" s="79" t="n"/>
      <c r="ABH311" s="79" t="n"/>
      <c r="ABI311" s="79" t="n"/>
      <c r="ABJ311" s="79" t="n"/>
      <c r="ABK311" s="79" t="n"/>
      <c r="ABL311" s="79" t="n"/>
      <c r="ABM311" s="79" t="n"/>
      <c r="ABN311" s="79" t="n"/>
      <c r="ABO311" s="79" t="n"/>
      <c r="ABP311" s="79" t="n"/>
      <c r="ABQ311" s="79" t="n"/>
      <c r="ABR311" s="79" t="n"/>
      <c r="ABS311" s="79" t="n"/>
      <c r="ABT311" s="79" t="n"/>
      <c r="ABU311" s="79" t="n"/>
      <c r="ABV311" s="79" t="n"/>
      <c r="ABW311" s="79" t="n"/>
      <c r="ABX311" s="79" t="n"/>
      <c r="ABY311" s="79" t="n"/>
      <c r="ABZ311" s="79" t="n"/>
      <c r="ACA311" s="79" t="n"/>
      <c r="ACB311" s="79" t="n"/>
      <c r="ACC311" s="79" t="n"/>
      <c r="ACD311" s="79" t="n"/>
      <c r="ACE311" s="79" t="n"/>
      <c r="ACF311" s="79" t="n"/>
      <c r="ACG311" s="79" t="n"/>
      <c r="ACH311" s="79" t="n"/>
      <c r="ACI311" s="79" t="n"/>
      <c r="ACJ311" s="79" t="n"/>
      <c r="ACK311" s="79" t="n"/>
      <c r="ACL311" s="79" t="n"/>
      <c r="ACM311" s="79" t="n"/>
      <c r="ACN311" s="79" t="n"/>
      <c r="ACO311" s="79" t="n"/>
      <c r="ACP311" s="79" t="n"/>
      <c r="ACQ311" s="79" t="n"/>
      <c r="ACR311" s="79" t="n"/>
      <c r="ACU311" s="78" t="n">
        <v>29</v>
      </c>
      <c r="ACV311" s="79" t="n"/>
      <c r="ACW311" s="79" t="n"/>
      <c r="ACX311" s="79" t="n"/>
      <c r="ACY311" s="79" t="n"/>
      <c r="ACZ311" s="79" t="n"/>
      <c r="ADA311" s="79" t="n"/>
      <c r="ADB311" s="79" t="n"/>
      <c r="ADC311" s="79" t="n"/>
      <c r="ADD311" s="79" t="n"/>
      <c r="ADE311" s="79" t="n"/>
      <c r="ADF311" s="79" t="n"/>
      <c r="ADG311" s="79" t="n"/>
      <c r="ADH311" s="79" t="n"/>
      <c r="ADI311" s="79" t="n"/>
      <c r="ADJ311" s="79" t="n"/>
      <c r="ADK311" s="79" t="n"/>
      <c r="ADL311" s="79" t="n"/>
      <c r="ADM311" s="79" t="n"/>
      <c r="ADN311" s="79" t="n"/>
      <c r="ADO311" s="79" t="n"/>
      <c r="ADP311" s="79" t="n"/>
      <c r="ADQ311" s="79" t="n"/>
      <c r="ADR311" s="79" t="n"/>
      <c r="ADS311" s="79" t="n"/>
      <c r="ADT311" s="79" t="n"/>
      <c r="ADU311" s="79" t="n"/>
      <c r="ADV311" s="79" t="n"/>
      <c r="ADW311" s="79" t="n"/>
      <c r="ADX311" s="79" t="n"/>
      <c r="ADY311" s="79" t="n"/>
      <c r="ADZ311" s="79" t="n"/>
      <c r="AEA311" s="79" t="n"/>
      <c r="AEB311" s="79" t="n"/>
      <c r="AEC311" s="79" t="n"/>
      <c r="AED311" s="79" t="n"/>
      <c r="AEE311" s="79" t="n"/>
      <c r="AEF311" s="79" t="n"/>
      <c r="AEG311" s="79" t="n"/>
      <c r="AEH311" s="79" t="n"/>
      <c r="AEI311" s="79" t="n"/>
      <c r="AEL311" s="78" t="n">
        <v>29</v>
      </c>
      <c r="AEM311" s="79" t="n"/>
      <c r="AEN311" s="79" t="n"/>
      <c r="AEO311" s="79" t="n"/>
      <c r="AEP311" s="79" t="n"/>
      <c r="AEQ311" s="79" t="n"/>
      <c r="AER311" s="79" t="n"/>
      <c r="AES311" s="79" t="n"/>
      <c r="AET311" s="79" t="n"/>
      <c r="AEU311" s="79" t="n"/>
      <c r="AEV311" s="79" t="n"/>
      <c r="AEW311" s="79" t="n"/>
      <c r="AEX311" s="79" t="n"/>
      <c r="AEY311" s="79" t="n"/>
      <c r="AEZ311" s="79" t="n"/>
      <c r="AFA311" s="79" t="n"/>
      <c r="AFB311" s="79" t="n"/>
      <c r="AFC311" s="79" t="n"/>
      <c r="AFD311" s="79" t="n"/>
      <c r="AFE311" s="79" t="n"/>
      <c r="AFF311" s="79" t="n"/>
      <c r="AFG311" s="79" t="n"/>
      <c r="AFH311" s="79" t="n"/>
      <c r="AFI311" s="79" t="n"/>
      <c r="AFJ311" s="79" t="n"/>
      <c r="AFK311" s="79" t="n"/>
      <c r="AFL311" s="79" t="n"/>
      <c r="AFM311" s="79" t="n"/>
      <c r="AFN311" s="79" t="n"/>
      <c r="AFO311" s="79" t="n"/>
      <c r="AFP311" s="79" t="n"/>
      <c r="AFQ311" s="79" t="n"/>
      <c r="AFR311" s="79" t="n"/>
      <c r="AFS311" s="79" t="n"/>
      <c r="AFT311" s="79" t="n"/>
      <c r="AFU311" s="79" t="n"/>
      <c r="AFV311" s="79" t="n"/>
      <c r="AFW311" s="79" t="n"/>
      <c r="AFX311" s="79" t="n"/>
      <c r="AFY311" s="79" t="n"/>
      <c r="AFZ311" s="79" t="n"/>
    </row>
    <row r="312">
      <c r="A312" s="78" t="n">
        <v>30</v>
      </c>
      <c r="B312" s="79" t="n"/>
      <c r="C312" s="79" t="n"/>
      <c r="D312" s="79" t="n"/>
      <c r="E312" s="79" t="n"/>
      <c r="F312" s="79" t="n"/>
      <c r="G312" s="79" t="n"/>
      <c r="H312" s="79" t="n"/>
      <c r="I312" s="79" t="n"/>
      <c r="J312" s="79" t="n"/>
      <c r="K312" s="79" t="n"/>
      <c r="L312" s="79" t="n"/>
      <c r="M312" s="79" t="n"/>
      <c r="N312" s="79" t="n"/>
      <c r="O312" s="79" t="n"/>
      <c r="P312" s="79" t="n"/>
      <c r="Q312" s="79" t="n"/>
      <c r="R312" s="79" t="n"/>
      <c r="S312" s="79" t="n"/>
      <c r="T312" s="79" t="n"/>
      <c r="U312" s="79" t="n"/>
      <c r="V312" s="79" t="n"/>
      <c r="W312" s="79" t="n"/>
      <c r="X312" s="79" t="n"/>
      <c r="Y312" s="79" t="n"/>
      <c r="Z312" s="79" t="n"/>
      <c r="AA312" s="79" t="n"/>
      <c r="AB312" s="79" t="n"/>
      <c r="AC312" s="79" t="n"/>
      <c r="AD312" s="79" t="n"/>
      <c r="AE312" s="79" t="n"/>
      <c r="AF312" s="79" t="n"/>
      <c r="AG312" s="79" t="n"/>
      <c r="AH312" s="79" t="n"/>
      <c r="AI312" s="79" t="n"/>
      <c r="AJ312" s="79" t="n"/>
      <c r="AK312" s="79" t="n"/>
      <c r="AL312" s="79" t="n"/>
      <c r="AM312" s="79" t="n"/>
      <c r="AN312" s="79" t="n"/>
      <c r="AO312" s="79" t="n"/>
      <c r="AR312" s="78" t="n">
        <v>30</v>
      </c>
      <c r="AS312" s="79" t="n"/>
      <c r="AT312" s="79" t="n"/>
      <c r="AU312" s="79" t="n"/>
      <c r="AV312" s="79" t="n"/>
      <c r="AW312" s="79" t="n"/>
      <c r="AX312" s="79" t="n"/>
      <c r="AY312" s="79" t="n"/>
      <c r="AZ312" s="79" t="n"/>
      <c r="BA312" s="79" t="n"/>
      <c r="BB312" s="79" t="n"/>
      <c r="BC312" s="79" t="n"/>
      <c r="BD312" s="79" t="n"/>
      <c r="BE312" s="79" t="n"/>
      <c r="BF312" s="79" t="n"/>
      <c r="BG312" s="79" t="n"/>
      <c r="BH312" s="79" t="n"/>
      <c r="BI312" s="79" t="n"/>
      <c r="BJ312" s="79" t="n"/>
      <c r="BK312" s="79" t="n"/>
      <c r="BL312" s="79" t="n"/>
      <c r="BM312" s="79" t="n"/>
      <c r="BN312" s="79" t="n"/>
      <c r="BO312" s="79" t="n"/>
      <c r="BP312" s="79" t="n"/>
      <c r="BQ312" s="79" t="n"/>
      <c r="BR312" s="79" t="n"/>
      <c r="BS312" s="79" t="n"/>
      <c r="BT312" s="79" t="n"/>
      <c r="BU312" s="79" t="n"/>
      <c r="BV312" s="79" t="n"/>
      <c r="BW312" s="79" t="n"/>
      <c r="BX312" s="79" t="n"/>
      <c r="BY312" s="79" t="n"/>
      <c r="BZ312" s="79" t="n"/>
      <c r="CA312" s="79" t="n"/>
      <c r="CB312" s="79" t="n"/>
      <c r="CC312" s="79" t="n"/>
      <c r="CD312" s="79" t="n"/>
      <c r="CE312" s="79" t="n"/>
      <c r="CF312" s="79" t="n"/>
      <c r="CI312" s="78" t="n">
        <v>30</v>
      </c>
      <c r="CJ312" s="79" t="n"/>
      <c r="CK312" s="79" t="n"/>
      <c r="CL312" s="79" t="n"/>
      <c r="CM312" s="79" t="n"/>
      <c r="CN312" s="79" t="n"/>
      <c r="CO312" s="79" t="n"/>
      <c r="CP312" s="79" t="n"/>
      <c r="CQ312" s="79" t="n"/>
      <c r="CR312" s="79" t="n"/>
      <c r="CS312" s="79" t="n"/>
      <c r="CT312" s="79" t="n"/>
      <c r="CU312" s="79" t="n"/>
      <c r="CV312" s="79" t="n"/>
      <c r="CW312" s="79" t="n"/>
      <c r="CX312" s="79" t="n"/>
      <c r="CY312" s="79" t="n"/>
      <c r="CZ312" s="79" t="n"/>
      <c r="DA312" s="79" t="n"/>
      <c r="DB312" s="79" t="n"/>
      <c r="DC312" s="79" t="n"/>
      <c r="DD312" s="79" t="n"/>
      <c r="DE312" s="79" t="n"/>
      <c r="DF312" s="79" t="n"/>
      <c r="DG312" s="79" t="n"/>
      <c r="DH312" s="79" t="n"/>
      <c r="DI312" s="79" t="n"/>
      <c r="DJ312" s="79" t="n"/>
      <c r="DK312" s="79" t="n"/>
      <c r="DL312" s="79" t="n"/>
      <c r="DM312" s="79" t="n"/>
      <c r="DN312" s="79" t="n"/>
      <c r="DO312" s="79" t="n"/>
      <c r="DP312" s="79" t="n"/>
      <c r="DQ312" s="79" t="n"/>
      <c r="DR312" s="79" t="n"/>
      <c r="DS312" s="79" t="n"/>
      <c r="DT312" s="79" t="n"/>
      <c r="DU312" s="79" t="n"/>
      <c r="DV312" s="79" t="n"/>
      <c r="DW312" s="79" t="n"/>
      <c r="DZ312" s="78" t="n">
        <v>30</v>
      </c>
      <c r="EA312" s="79" t="n"/>
      <c r="EB312" s="79" t="n"/>
      <c r="EC312" s="79" t="n"/>
      <c r="ED312" s="79" t="n"/>
      <c r="EE312" s="79" t="n"/>
      <c r="EF312" s="79" t="n"/>
      <c r="EG312" s="79" t="n"/>
      <c r="EH312" s="79" t="n"/>
      <c r="EI312" s="79" t="n"/>
      <c r="EJ312" s="79" t="n"/>
      <c r="EK312" s="79" t="n"/>
      <c r="EL312" s="79" t="n"/>
      <c r="EM312" s="79" t="n"/>
      <c r="EN312" s="79" t="n"/>
      <c r="EO312" s="79" t="n"/>
      <c r="EP312" s="79" t="n"/>
      <c r="EQ312" s="79" t="n"/>
      <c r="ER312" s="79" t="n"/>
      <c r="ES312" s="79" t="n"/>
      <c r="ET312" s="79" t="n"/>
      <c r="EU312" s="79" t="n"/>
      <c r="EV312" s="79" t="n"/>
      <c r="EW312" s="79" t="n"/>
      <c r="EX312" s="79" t="n"/>
      <c r="EY312" s="79" t="n"/>
      <c r="EZ312" s="79" t="n"/>
      <c r="FA312" s="79" t="n"/>
      <c r="FB312" s="79" t="n"/>
      <c r="FC312" s="79" t="n"/>
      <c r="FD312" s="79" t="n"/>
      <c r="FE312" s="79" t="n"/>
      <c r="FF312" s="79" t="n"/>
      <c r="FG312" s="79" t="n"/>
      <c r="FH312" s="79" t="n"/>
      <c r="FI312" s="79" t="n"/>
      <c r="FJ312" s="79" t="n"/>
      <c r="FK312" s="79" t="n"/>
      <c r="FL312" s="79" t="n"/>
      <c r="FM312" s="79" t="n"/>
      <c r="FN312" s="79" t="n"/>
      <c r="FQ312" s="78" t="n">
        <v>30</v>
      </c>
      <c r="FR312" s="79" t="n"/>
      <c r="FS312" s="79" t="n"/>
      <c r="FT312" s="79" t="n"/>
      <c r="FU312" s="79" t="n"/>
      <c r="FV312" s="79" t="n"/>
      <c r="FW312" s="79" t="n"/>
      <c r="FX312" s="79" t="n"/>
      <c r="FY312" s="79" t="n"/>
      <c r="FZ312" s="79" t="n"/>
      <c r="GA312" s="79" t="n"/>
      <c r="GB312" s="79" t="n"/>
      <c r="GC312" s="79" t="n"/>
      <c r="GD312" s="79" t="n"/>
      <c r="GE312" s="79" t="n"/>
      <c r="GF312" s="79" t="n"/>
      <c r="GG312" s="79" t="n"/>
      <c r="GH312" s="79" t="n"/>
      <c r="GI312" s="79" t="n"/>
      <c r="GJ312" s="79" t="n"/>
      <c r="GK312" s="79" t="n"/>
      <c r="GL312" s="79" t="n"/>
      <c r="GM312" s="79" t="n"/>
      <c r="GN312" s="79" t="n"/>
      <c r="GO312" s="79" t="n"/>
      <c r="GP312" s="79" t="n"/>
      <c r="GQ312" s="79" t="n"/>
      <c r="GR312" s="79" t="n"/>
      <c r="GS312" s="79" t="n"/>
      <c r="GT312" s="79" t="n"/>
      <c r="GU312" s="79" t="n"/>
      <c r="GV312" s="79" t="n"/>
      <c r="GW312" s="79" t="n"/>
      <c r="GX312" s="79" t="n"/>
      <c r="GY312" s="79" t="n"/>
      <c r="GZ312" s="79" t="n"/>
      <c r="HA312" s="79" t="n"/>
      <c r="HB312" s="79" t="n"/>
      <c r="HC312" s="79" t="n"/>
      <c r="HD312" s="79" t="n"/>
      <c r="HE312" s="79" t="n"/>
      <c r="HH312" s="78" t="n">
        <v>30</v>
      </c>
      <c r="HI312" s="79" t="n"/>
      <c r="HJ312" s="79" t="n"/>
      <c r="HK312" s="79" t="n"/>
      <c r="HL312" s="79" t="n"/>
      <c r="HM312" s="79" t="n"/>
      <c r="HN312" s="79" t="n"/>
      <c r="HO312" s="79" t="n"/>
      <c r="HP312" s="79" t="n"/>
      <c r="HQ312" s="79" t="n"/>
      <c r="HR312" s="79" t="n"/>
      <c r="HS312" s="79" t="n"/>
      <c r="HT312" s="79" t="n"/>
      <c r="HU312" s="79" t="n"/>
      <c r="HV312" s="79" t="n"/>
      <c r="HW312" s="79" t="n"/>
      <c r="HX312" s="79" t="n"/>
      <c r="HY312" s="79" t="n"/>
      <c r="HZ312" s="79" t="n"/>
      <c r="IA312" s="79" t="n"/>
      <c r="IB312" s="79" t="n"/>
      <c r="IC312" s="79" t="n"/>
      <c r="ID312" s="79" t="n"/>
      <c r="IE312" s="79" t="n"/>
      <c r="IF312" s="79" t="n"/>
      <c r="IG312" s="79" t="n"/>
      <c r="IH312" s="79" t="n"/>
      <c r="II312" s="79" t="n"/>
      <c r="IJ312" s="79" t="n"/>
      <c r="IK312" s="79" t="n"/>
      <c r="IL312" s="79" t="n"/>
      <c r="IM312" s="79" t="n"/>
      <c r="IN312" s="79" t="n"/>
      <c r="IO312" s="79" t="n"/>
      <c r="IP312" s="79" t="n"/>
      <c r="IQ312" s="79" t="n"/>
      <c r="IR312" s="79" t="n"/>
      <c r="IS312" s="79" t="n"/>
      <c r="IT312" s="79" t="n"/>
      <c r="IU312" s="79" t="n"/>
      <c r="IV312" s="79" t="n"/>
      <c r="IY312" s="78" t="n">
        <v>30</v>
      </c>
      <c r="IZ312" s="79" t="n"/>
      <c r="JA312" s="79" t="n"/>
      <c r="JB312" s="79" t="n"/>
      <c r="JC312" s="79" t="n"/>
      <c r="JD312" s="79" t="n"/>
      <c r="JE312" s="79" t="n"/>
      <c r="JF312" s="79" t="n"/>
      <c r="JG312" s="79" t="n"/>
      <c r="JH312" s="79" t="n"/>
      <c r="JI312" s="79" t="n"/>
      <c r="JJ312" s="79" t="n"/>
      <c r="JK312" s="79" t="n"/>
      <c r="JL312" s="79" t="n"/>
      <c r="JM312" s="79" t="n"/>
      <c r="JN312" s="79" t="n"/>
      <c r="JO312" s="79" t="n"/>
      <c r="JP312" s="79" t="n"/>
      <c r="JQ312" s="79" t="n"/>
      <c r="JR312" s="79" t="n"/>
      <c r="JS312" s="79" t="n"/>
      <c r="JT312" s="79" t="n"/>
      <c r="JU312" s="79" t="n"/>
      <c r="JV312" s="79" t="n"/>
      <c r="JW312" s="79" t="n"/>
      <c r="JX312" s="79" t="n"/>
      <c r="JY312" s="79" t="n"/>
      <c r="JZ312" s="79" t="n"/>
      <c r="KA312" s="79" t="n"/>
      <c r="KB312" s="79" t="n"/>
      <c r="KC312" s="79" t="n"/>
      <c r="KD312" s="79" t="n"/>
      <c r="KE312" s="79" t="n"/>
      <c r="KF312" s="79" t="n"/>
      <c r="KG312" s="79" t="n"/>
      <c r="KH312" s="79" t="n"/>
      <c r="KI312" s="79" t="n"/>
      <c r="KJ312" s="79" t="n"/>
      <c r="KK312" s="79" t="n"/>
      <c r="KL312" s="79" t="n"/>
      <c r="KM312" s="79" t="n"/>
      <c r="KP312" s="78" t="n">
        <v>30</v>
      </c>
      <c r="KQ312" s="79" t="n"/>
      <c r="KR312" s="79" t="n"/>
      <c r="KS312" s="79" t="n"/>
      <c r="KT312" s="79" t="n"/>
      <c r="KU312" s="79" t="n"/>
      <c r="KV312" s="79" t="n"/>
      <c r="KW312" s="79" t="n"/>
      <c r="KX312" s="79" t="n"/>
      <c r="KY312" s="79" t="n"/>
      <c r="KZ312" s="79" t="n"/>
      <c r="LA312" s="79" t="n"/>
      <c r="LB312" s="79" t="n"/>
      <c r="LC312" s="79" t="n"/>
      <c r="LD312" s="79" t="n"/>
      <c r="LE312" s="79" t="n"/>
      <c r="LF312" s="79" t="n"/>
      <c r="LG312" s="79" t="n"/>
      <c r="LH312" s="79" t="n"/>
      <c r="LI312" s="79" t="n"/>
      <c r="LJ312" s="79" t="n"/>
      <c r="LK312" s="79" t="n"/>
      <c r="LL312" s="79" t="n"/>
      <c r="LM312" s="79" t="n"/>
      <c r="LN312" s="79" t="n"/>
      <c r="LO312" s="79" t="n"/>
      <c r="LP312" s="79" t="n"/>
      <c r="LQ312" s="79" t="n"/>
      <c r="LR312" s="79" t="n"/>
      <c r="LS312" s="79" t="n"/>
      <c r="LT312" s="79" t="n"/>
      <c r="LU312" s="79" t="n"/>
      <c r="LV312" s="79" t="n"/>
      <c r="LW312" s="79" t="n"/>
      <c r="LX312" s="79" t="n"/>
      <c r="LY312" s="79" t="n"/>
      <c r="LZ312" s="79" t="n"/>
      <c r="MA312" s="79" t="n"/>
      <c r="MB312" s="79" t="n"/>
      <c r="MC312" s="79" t="n"/>
      <c r="MD312" s="79" t="n"/>
      <c r="MG312" s="78" t="n">
        <v>30</v>
      </c>
      <c r="MH312" s="79" t="n"/>
      <c r="MI312" s="79" t="n"/>
      <c r="MJ312" s="79" t="n"/>
      <c r="MK312" s="79" t="n"/>
      <c r="ML312" s="79" t="n"/>
      <c r="MM312" s="79" t="n"/>
      <c r="MN312" s="79" t="n"/>
      <c r="MO312" s="79" t="n"/>
      <c r="MP312" s="79" t="n"/>
      <c r="MQ312" s="79" t="n"/>
      <c r="MR312" s="79" t="n"/>
      <c r="MS312" s="79" t="n"/>
      <c r="MT312" s="79" t="n"/>
      <c r="MU312" s="79" t="n"/>
      <c r="MV312" s="79" t="n"/>
      <c r="MW312" s="79" t="n"/>
      <c r="MX312" s="79" t="n"/>
      <c r="MY312" s="79" t="n"/>
      <c r="MZ312" s="79" t="n"/>
      <c r="NA312" s="79" t="n"/>
      <c r="NB312" s="79" t="n"/>
      <c r="NC312" s="79" t="n"/>
      <c r="ND312" s="79" t="n"/>
      <c r="NE312" s="79" t="n"/>
      <c r="NF312" s="79" t="n"/>
      <c r="NG312" s="79" t="n"/>
      <c r="NH312" s="79" t="n"/>
      <c r="NI312" s="79" t="n"/>
      <c r="NJ312" s="79" t="n"/>
      <c r="NK312" s="79" t="n"/>
      <c r="NL312" s="79" t="n"/>
      <c r="NM312" s="79" t="n"/>
      <c r="NN312" s="79" t="n"/>
      <c r="NO312" s="79" t="n"/>
      <c r="NP312" s="79" t="n"/>
      <c r="NQ312" s="79" t="n"/>
      <c r="NR312" s="79" t="n"/>
      <c r="NS312" s="79" t="n"/>
      <c r="NT312" s="79" t="n"/>
      <c r="NU312" s="79" t="n"/>
      <c r="NX312" s="78" t="n">
        <v>30</v>
      </c>
      <c r="NY312" s="79" t="n"/>
      <c r="NZ312" s="79" t="n"/>
      <c r="OA312" s="79" t="n"/>
      <c r="OB312" s="79" t="n"/>
      <c r="OC312" s="79" t="n"/>
      <c r="OD312" s="79" t="n"/>
      <c r="OE312" s="79" t="n"/>
      <c r="OF312" s="79" t="n"/>
      <c r="OG312" s="79" t="n"/>
      <c r="OH312" s="79" t="n"/>
      <c r="OI312" s="79" t="n"/>
      <c r="OJ312" s="79" t="n"/>
      <c r="OK312" s="79" t="n"/>
      <c r="OL312" s="79" t="n"/>
      <c r="OM312" s="79" t="n"/>
      <c r="ON312" s="79" t="n"/>
      <c r="OO312" s="79" t="n"/>
      <c r="OP312" s="79" t="n"/>
      <c r="OQ312" s="79" t="n"/>
      <c r="OR312" s="79" t="n"/>
      <c r="OS312" s="79" t="n"/>
      <c r="OT312" s="79" t="n"/>
      <c r="OU312" s="79" t="n"/>
      <c r="OV312" s="79" t="n"/>
      <c r="OW312" s="79" t="n"/>
      <c r="OX312" s="79" t="n"/>
      <c r="OY312" s="79" t="n"/>
      <c r="OZ312" s="79" t="n"/>
      <c r="PA312" s="79" t="n"/>
      <c r="PB312" s="79" t="n"/>
      <c r="PC312" s="79" t="n"/>
      <c r="PD312" s="79" t="n"/>
      <c r="PE312" s="79" t="n"/>
      <c r="PF312" s="79" t="n"/>
      <c r="PG312" s="79" t="n"/>
      <c r="PH312" s="79" t="n"/>
      <c r="PI312" s="79" t="n"/>
      <c r="PJ312" s="79" t="n"/>
      <c r="PK312" s="79" t="n"/>
      <c r="PL312" s="79" t="n"/>
      <c r="PO312" s="78" t="n">
        <v>30</v>
      </c>
      <c r="PP312" s="79" t="n"/>
      <c r="PQ312" s="79" t="n"/>
      <c r="PR312" s="79" t="n"/>
      <c r="PS312" s="79" t="n"/>
      <c r="PT312" s="79" t="n"/>
      <c r="PU312" s="79" t="n"/>
      <c r="PV312" s="79" t="n"/>
      <c r="PW312" s="79" t="n"/>
      <c r="PX312" s="79" t="n"/>
      <c r="PY312" s="79" t="n"/>
      <c r="PZ312" s="79" t="n"/>
      <c r="QA312" s="79" t="n"/>
      <c r="QB312" s="79" t="n"/>
      <c r="QC312" s="79" t="n"/>
      <c r="QD312" s="79" t="n"/>
      <c r="QE312" s="79" t="n"/>
      <c r="QF312" s="79" t="n"/>
      <c r="QG312" s="79" t="n"/>
      <c r="QH312" s="79" t="n"/>
      <c r="QI312" s="79" t="n"/>
      <c r="QJ312" s="79" t="n"/>
      <c r="QK312" s="79" t="n"/>
      <c r="QL312" s="79" t="n"/>
      <c r="QM312" s="79" t="n"/>
      <c r="QN312" s="79" t="n"/>
      <c r="QO312" s="79" t="n"/>
      <c r="QP312" s="79" t="n"/>
      <c r="QQ312" s="79" t="n"/>
      <c r="QR312" s="79" t="n"/>
      <c r="QS312" s="79" t="n"/>
      <c r="QT312" s="79" t="n"/>
      <c r="QU312" s="79" t="n"/>
      <c r="QV312" s="79" t="n"/>
      <c r="QW312" s="79" t="n"/>
      <c r="QX312" s="79" t="n"/>
      <c r="QY312" s="79" t="n"/>
      <c r="QZ312" s="79" t="n"/>
      <c r="RA312" s="79" t="n"/>
      <c r="RB312" s="79" t="n"/>
      <c r="RC312" s="79" t="n"/>
      <c r="RF312" s="78" t="n">
        <v>30</v>
      </c>
      <c r="RG312" s="79" t="n"/>
      <c r="RH312" s="79" t="n"/>
      <c r="RI312" s="79" t="n"/>
      <c r="RJ312" s="79" t="n"/>
      <c r="RK312" s="79" t="n"/>
      <c r="RL312" s="79" t="n"/>
      <c r="RM312" s="79" t="n"/>
      <c r="RN312" s="79" t="n"/>
      <c r="RO312" s="79" t="n"/>
      <c r="RP312" s="79" t="n"/>
      <c r="RQ312" s="79" t="n"/>
      <c r="RR312" s="79" t="n"/>
      <c r="RS312" s="79" t="n"/>
      <c r="RT312" s="79" t="n"/>
      <c r="RU312" s="79" t="n"/>
      <c r="RV312" s="79" t="n"/>
      <c r="RW312" s="79" t="n"/>
      <c r="RX312" s="79" t="n"/>
      <c r="RY312" s="79" t="n"/>
      <c r="RZ312" s="79" t="n"/>
      <c r="SA312" s="79" t="n"/>
      <c r="SB312" s="79" t="n"/>
      <c r="SC312" s="79" t="n"/>
      <c r="SD312" s="79" t="n"/>
      <c r="SE312" s="79" t="n"/>
      <c r="SF312" s="79" t="n"/>
      <c r="SG312" s="79" t="n"/>
      <c r="SH312" s="79" t="n"/>
      <c r="SI312" s="79" t="n"/>
      <c r="SJ312" s="79" t="n"/>
      <c r="SK312" s="79" t="n"/>
      <c r="SL312" s="79" t="n"/>
      <c r="SM312" s="79" t="n"/>
      <c r="SN312" s="79" t="n"/>
      <c r="SO312" s="79" t="n"/>
      <c r="SP312" s="79" t="n"/>
      <c r="SQ312" s="79" t="n"/>
      <c r="SR312" s="79" t="n"/>
      <c r="SS312" s="79" t="n"/>
      <c r="ST312" s="79" t="n"/>
      <c r="SW312" s="78" t="n">
        <v>30</v>
      </c>
      <c r="SX312" s="79" t="n"/>
      <c r="SY312" s="79" t="n"/>
      <c r="SZ312" s="79" t="n"/>
      <c r="TA312" s="79" t="n"/>
      <c r="TB312" s="79" t="n"/>
      <c r="TC312" s="79" t="n"/>
      <c r="TD312" s="79" t="n"/>
      <c r="TE312" s="79" t="n"/>
      <c r="TF312" s="79" t="n"/>
      <c r="TG312" s="79" t="n"/>
      <c r="TH312" s="79" t="n"/>
      <c r="TI312" s="79" t="n"/>
      <c r="TJ312" s="79" t="n"/>
      <c r="TK312" s="79" t="n"/>
      <c r="TL312" s="79" t="n"/>
      <c r="TM312" s="79" t="n"/>
      <c r="TN312" s="79" t="n"/>
      <c r="TO312" s="79" t="n"/>
      <c r="TP312" s="79" t="n"/>
      <c r="TQ312" s="79" t="n"/>
      <c r="TR312" s="79" t="n"/>
      <c r="TS312" s="79" t="n"/>
      <c r="TT312" s="79" t="n"/>
      <c r="TU312" s="79" t="n"/>
      <c r="TV312" s="79" t="n"/>
      <c r="TW312" s="79" t="n"/>
      <c r="TX312" s="79" t="n"/>
      <c r="TY312" s="79" t="n"/>
      <c r="TZ312" s="79" t="n"/>
      <c r="UA312" s="79" t="n"/>
      <c r="UB312" s="79" t="n"/>
      <c r="UC312" s="79" t="n"/>
      <c r="UD312" s="79" t="n"/>
      <c r="UE312" s="79" t="n"/>
      <c r="UF312" s="79" t="n"/>
      <c r="UG312" s="79" t="n"/>
      <c r="UH312" s="79" t="n"/>
      <c r="UI312" s="79" t="n"/>
      <c r="UJ312" s="79" t="n"/>
      <c r="UK312" s="79" t="n"/>
      <c r="UN312" s="78" t="n">
        <v>30</v>
      </c>
      <c r="UO312" s="79" t="n"/>
      <c r="UP312" s="79" t="n"/>
      <c r="UQ312" s="79" t="n"/>
      <c r="UR312" s="79" t="n"/>
      <c r="US312" s="79" t="n"/>
      <c r="UT312" s="79" t="n"/>
      <c r="UU312" s="79" t="n"/>
      <c r="UV312" s="79" t="n"/>
      <c r="UW312" s="79" t="n"/>
      <c r="UX312" s="79" t="n"/>
      <c r="UY312" s="79" t="n"/>
      <c r="UZ312" s="79" t="n"/>
      <c r="VA312" s="79" t="n"/>
      <c r="VB312" s="79" t="n"/>
      <c r="VC312" s="79" t="n"/>
      <c r="VD312" s="79" t="n"/>
      <c r="VE312" s="79" t="n"/>
      <c r="VF312" s="79" t="n"/>
      <c r="VG312" s="79" t="n"/>
      <c r="VH312" s="79" t="n"/>
      <c r="VI312" s="79" t="n"/>
      <c r="VJ312" s="79" t="n"/>
      <c r="VK312" s="79" t="n"/>
      <c r="VL312" s="79" t="n"/>
      <c r="VM312" s="79" t="n"/>
      <c r="VN312" s="79" t="n"/>
      <c r="VO312" s="79" t="n"/>
      <c r="VP312" s="79" t="n"/>
      <c r="VQ312" s="79" t="n"/>
      <c r="VR312" s="79" t="n"/>
      <c r="VS312" s="79" t="n"/>
      <c r="VT312" s="79" t="n"/>
      <c r="VU312" s="79" t="n"/>
      <c r="VV312" s="79" t="n"/>
      <c r="VW312" s="79" t="n"/>
      <c r="VX312" s="79" t="n"/>
      <c r="VY312" s="79" t="n"/>
      <c r="VZ312" s="79" t="n"/>
      <c r="WA312" s="79" t="n"/>
      <c r="WB312" s="79" t="n"/>
      <c r="WE312" s="78" t="n">
        <v>30</v>
      </c>
      <c r="WF312" s="79" t="n"/>
      <c r="WG312" s="79" t="n"/>
      <c r="WH312" s="79" t="n"/>
      <c r="WI312" s="79" t="n"/>
      <c r="WJ312" s="79" t="n"/>
      <c r="WK312" s="79" t="n"/>
      <c r="WL312" s="79" t="n"/>
      <c r="WM312" s="79" t="n"/>
      <c r="WN312" s="79" t="n"/>
      <c r="WO312" s="79" t="n"/>
      <c r="WP312" s="79" t="n"/>
      <c r="WQ312" s="79" t="n"/>
      <c r="WR312" s="79" t="n"/>
      <c r="WS312" s="79" t="n"/>
      <c r="WT312" s="79" t="n"/>
      <c r="WU312" s="79" t="n"/>
      <c r="WV312" s="79" t="n"/>
      <c r="WW312" s="79" t="n"/>
      <c r="WX312" s="79" t="n"/>
      <c r="WY312" s="79" t="n"/>
      <c r="WZ312" s="79" t="n"/>
      <c r="XA312" s="79" t="n"/>
      <c r="XB312" s="79" t="n"/>
      <c r="XC312" s="79" t="n"/>
      <c r="XD312" s="79" t="n"/>
      <c r="XE312" s="79" t="n"/>
      <c r="XF312" s="79" t="n"/>
      <c r="XG312" s="79" t="n"/>
      <c r="XH312" s="79" t="n"/>
      <c r="XI312" s="79" t="n"/>
      <c r="XJ312" s="79" t="n"/>
      <c r="XK312" s="79" t="n"/>
      <c r="XL312" s="79" t="n"/>
      <c r="XM312" s="79" t="n"/>
      <c r="XN312" s="79" t="n"/>
      <c r="XO312" s="79" t="n"/>
      <c r="XP312" s="79" t="n"/>
      <c r="XQ312" s="79" t="n"/>
      <c r="XR312" s="79" t="n"/>
      <c r="XS312" s="79" t="n"/>
      <c r="XV312" s="78" t="n">
        <v>30</v>
      </c>
      <c r="XW312" s="79" t="n"/>
      <c r="XX312" s="79" t="n"/>
      <c r="XY312" s="79" t="n"/>
      <c r="XZ312" s="79" t="n"/>
      <c r="YA312" s="79" t="n"/>
      <c r="YB312" s="79" t="n"/>
      <c r="YC312" s="79" t="n"/>
      <c r="YD312" s="79" t="n"/>
      <c r="YE312" s="79" t="n"/>
      <c r="YF312" s="79" t="n"/>
      <c r="YG312" s="79" t="n"/>
      <c r="YH312" s="79" t="n"/>
      <c r="YI312" s="79" t="n"/>
      <c r="YJ312" s="79" t="n"/>
      <c r="YK312" s="79" t="n"/>
      <c r="YL312" s="79" t="n"/>
      <c r="YM312" s="79" t="n"/>
      <c r="YN312" s="79" t="n"/>
      <c r="YO312" s="79" t="n"/>
      <c r="YP312" s="79" t="n"/>
      <c r="YQ312" s="79" t="n"/>
      <c r="YR312" s="79" t="n"/>
      <c r="YS312" s="79" t="n"/>
      <c r="YT312" s="79" t="n"/>
      <c r="YU312" s="79" t="n"/>
      <c r="YV312" s="79" t="n"/>
      <c r="YW312" s="79" t="n"/>
      <c r="YX312" s="79" t="n"/>
      <c r="YY312" s="79" t="n"/>
      <c r="YZ312" s="79" t="n"/>
      <c r="ZA312" s="79" t="n"/>
      <c r="ZB312" s="79" t="n"/>
      <c r="ZC312" s="79" t="n"/>
      <c r="ZD312" s="79" t="n"/>
      <c r="ZE312" s="79" t="n"/>
      <c r="ZF312" s="79" t="n"/>
      <c r="ZG312" s="79" t="n"/>
      <c r="ZH312" s="79" t="n"/>
      <c r="ZI312" s="79" t="n"/>
      <c r="ZJ312" s="79" t="n"/>
      <c r="ZM312" s="78" t="n">
        <v>30</v>
      </c>
      <c r="ZN312" s="79" t="n"/>
      <c r="ZO312" s="79" t="n"/>
      <c r="ZP312" s="79" t="n"/>
      <c r="ZQ312" s="79" t="n"/>
      <c r="ZR312" s="79" t="n"/>
      <c r="ZS312" s="79" t="n"/>
      <c r="ZT312" s="79" t="n"/>
      <c r="ZU312" s="79" t="n"/>
      <c r="ZV312" s="79" t="n"/>
      <c r="ZW312" s="79" t="n"/>
      <c r="ZX312" s="79" t="n"/>
      <c r="ZY312" s="79" t="n"/>
      <c r="ZZ312" s="79" t="n"/>
      <c r="AAA312" s="79" t="n"/>
      <c r="AAB312" s="79" t="n"/>
      <c r="AAC312" s="79" t="n"/>
      <c r="AAD312" s="79" t="n"/>
      <c r="AAE312" s="79" t="n"/>
      <c r="AAF312" s="79" t="n"/>
      <c r="AAG312" s="79" t="n"/>
      <c r="AAH312" s="79" t="n"/>
      <c r="AAI312" s="79" t="n"/>
      <c r="AAJ312" s="79" t="n"/>
      <c r="AAK312" s="79" t="n"/>
      <c r="AAL312" s="79" t="n"/>
      <c r="AAM312" s="79" t="n"/>
      <c r="AAN312" s="79" t="n"/>
      <c r="AAO312" s="79" t="n"/>
      <c r="AAP312" s="79" t="n"/>
      <c r="AAQ312" s="79" t="n"/>
      <c r="AAR312" s="79" t="n"/>
      <c r="AAS312" s="79" t="n"/>
      <c r="AAT312" s="79" t="n"/>
      <c r="AAU312" s="79" t="n"/>
      <c r="AAV312" s="79" t="n"/>
      <c r="AAW312" s="79" t="n"/>
      <c r="AAX312" s="79" t="n"/>
      <c r="AAY312" s="79" t="n"/>
      <c r="AAZ312" s="79" t="n"/>
      <c r="ABA312" s="79" t="n"/>
      <c r="ABD312" s="78" t="n">
        <v>30</v>
      </c>
      <c r="ABE312" s="79" t="n"/>
      <c r="ABF312" s="79" t="n"/>
      <c r="ABG312" s="79" t="n"/>
      <c r="ABH312" s="79" t="n"/>
      <c r="ABI312" s="79" t="n"/>
      <c r="ABJ312" s="79" t="n"/>
      <c r="ABK312" s="79" t="n"/>
      <c r="ABL312" s="79" t="n"/>
      <c r="ABM312" s="79" t="n"/>
      <c r="ABN312" s="79" t="n"/>
      <c r="ABO312" s="79" t="n"/>
      <c r="ABP312" s="79" t="n"/>
      <c r="ABQ312" s="79" t="n"/>
      <c r="ABR312" s="79" t="n"/>
      <c r="ABS312" s="79" t="n"/>
      <c r="ABT312" s="79" t="n"/>
      <c r="ABU312" s="79" t="n"/>
      <c r="ABV312" s="79" t="n"/>
      <c r="ABW312" s="79" t="n"/>
      <c r="ABX312" s="79" t="n"/>
      <c r="ABY312" s="79" t="n"/>
      <c r="ABZ312" s="79" t="n"/>
      <c r="ACA312" s="79" t="n"/>
      <c r="ACB312" s="79" t="n"/>
      <c r="ACC312" s="79" t="n"/>
      <c r="ACD312" s="79" t="n"/>
      <c r="ACE312" s="79" t="n"/>
      <c r="ACF312" s="79" t="n"/>
      <c r="ACG312" s="79" t="n"/>
      <c r="ACH312" s="79" t="n"/>
      <c r="ACI312" s="79" t="n"/>
      <c r="ACJ312" s="79" t="n"/>
      <c r="ACK312" s="79" t="n"/>
      <c r="ACL312" s="79" t="n"/>
      <c r="ACM312" s="79" t="n"/>
      <c r="ACN312" s="79" t="n"/>
      <c r="ACO312" s="79" t="n"/>
      <c r="ACP312" s="79" t="n"/>
      <c r="ACQ312" s="79" t="n"/>
      <c r="ACR312" s="79" t="n"/>
      <c r="ACU312" s="78" t="n">
        <v>30</v>
      </c>
      <c r="ACV312" s="79" t="n"/>
      <c r="ACW312" s="79" t="n"/>
      <c r="ACX312" s="79" t="n"/>
      <c r="ACY312" s="79" t="n"/>
      <c r="ACZ312" s="79" t="n"/>
      <c r="ADA312" s="79" t="n"/>
      <c r="ADB312" s="79" t="n"/>
      <c r="ADC312" s="79" t="n"/>
      <c r="ADD312" s="79" t="n"/>
      <c r="ADE312" s="79" t="n"/>
      <c r="ADF312" s="79" t="n"/>
      <c r="ADG312" s="79" t="n"/>
      <c r="ADH312" s="79" t="n"/>
      <c r="ADI312" s="79" t="n"/>
      <c r="ADJ312" s="79" t="n"/>
      <c r="ADK312" s="79" t="n"/>
      <c r="ADL312" s="79" t="n"/>
      <c r="ADM312" s="79" t="n"/>
      <c r="ADN312" s="79" t="n"/>
      <c r="ADO312" s="79" t="n"/>
      <c r="ADP312" s="79" t="n"/>
      <c r="ADQ312" s="79" t="n"/>
      <c r="ADR312" s="79" t="n"/>
      <c r="ADS312" s="79" t="n"/>
      <c r="ADT312" s="79" t="n"/>
      <c r="ADU312" s="79" t="n"/>
      <c r="ADV312" s="79" t="n"/>
      <c r="ADW312" s="79" t="n"/>
      <c r="ADX312" s="79" t="n"/>
      <c r="ADY312" s="79" t="n"/>
      <c r="ADZ312" s="79" t="n"/>
      <c r="AEA312" s="79" t="n"/>
      <c r="AEB312" s="79" t="n"/>
      <c r="AEC312" s="79" t="n"/>
      <c r="AED312" s="79" t="n"/>
      <c r="AEE312" s="79" t="n"/>
      <c r="AEF312" s="79" t="n"/>
      <c r="AEG312" s="79" t="n"/>
      <c r="AEH312" s="79" t="n"/>
      <c r="AEI312" s="79" t="n"/>
      <c r="AEL312" s="78" t="n">
        <v>30</v>
      </c>
      <c r="AEM312" s="79" t="n"/>
      <c r="AEN312" s="79" t="n"/>
      <c r="AEO312" s="79" t="n"/>
      <c r="AEP312" s="79" t="n"/>
      <c r="AEQ312" s="79" t="n"/>
      <c r="AER312" s="79" t="n"/>
      <c r="AES312" s="79" t="n"/>
      <c r="AET312" s="79" t="n"/>
      <c r="AEU312" s="79" t="n"/>
      <c r="AEV312" s="79" t="n"/>
      <c r="AEW312" s="79" t="n"/>
      <c r="AEX312" s="79" t="n"/>
      <c r="AEY312" s="79" t="n"/>
      <c r="AEZ312" s="79" t="n"/>
      <c r="AFA312" s="79" t="n"/>
      <c r="AFB312" s="79" t="n"/>
      <c r="AFC312" s="79" t="n"/>
      <c r="AFD312" s="79" t="n"/>
      <c r="AFE312" s="79" t="n"/>
      <c r="AFF312" s="79" t="n"/>
      <c r="AFG312" s="79" t="n"/>
      <c r="AFH312" s="79" t="n"/>
      <c r="AFI312" s="79" t="n"/>
      <c r="AFJ312" s="79" t="n"/>
      <c r="AFK312" s="79" t="n"/>
      <c r="AFL312" s="79" t="n"/>
      <c r="AFM312" s="79" t="n"/>
      <c r="AFN312" s="79" t="n"/>
      <c r="AFO312" s="79" t="n"/>
      <c r="AFP312" s="79" t="n"/>
      <c r="AFQ312" s="79" t="n"/>
      <c r="AFR312" s="79" t="n"/>
      <c r="AFS312" s="79" t="n"/>
      <c r="AFT312" s="79" t="n"/>
      <c r="AFU312" s="79" t="n"/>
      <c r="AFV312" s="79" t="n"/>
      <c r="AFW312" s="79" t="n"/>
      <c r="AFX312" s="79" t="n"/>
      <c r="AFY312" s="79" t="n"/>
      <c r="AFZ312" s="79" t="n"/>
    </row>
    <row r="313">
      <c r="A313" s="78" t="n">
        <v>31</v>
      </c>
      <c r="B313" s="79" t="n"/>
      <c r="C313" s="79" t="n"/>
      <c r="D313" s="79" t="n"/>
      <c r="E313" s="79" t="n"/>
      <c r="F313" s="79" t="n"/>
      <c r="G313" s="79" t="n"/>
      <c r="H313" s="79" t="n"/>
      <c r="I313" s="79" t="n"/>
      <c r="J313" s="79" t="n"/>
      <c r="K313" s="79" t="n"/>
      <c r="L313" s="79" t="n"/>
      <c r="M313" s="79" t="n"/>
      <c r="N313" s="79" t="n"/>
      <c r="O313" s="79" t="n"/>
      <c r="P313" s="79" t="n"/>
      <c r="Q313" s="79" t="n"/>
      <c r="R313" s="79" t="n"/>
      <c r="S313" s="79" t="n"/>
      <c r="T313" s="79" t="n"/>
      <c r="U313" s="79" t="n"/>
      <c r="V313" s="79" t="n"/>
      <c r="W313" s="79" t="n"/>
      <c r="X313" s="79" t="n"/>
      <c r="Y313" s="79" t="n"/>
      <c r="Z313" s="79" t="n"/>
      <c r="AA313" s="79" t="n"/>
      <c r="AB313" s="79" t="n"/>
      <c r="AC313" s="79" t="n"/>
      <c r="AD313" s="79" t="n"/>
      <c r="AE313" s="79" t="n"/>
      <c r="AF313" s="79" t="n"/>
      <c r="AG313" s="79" t="n"/>
      <c r="AH313" s="79" t="n"/>
      <c r="AI313" s="79" t="n"/>
      <c r="AJ313" s="79" t="n"/>
      <c r="AK313" s="79" t="n"/>
      <c r="AL313" s="79" t="n"/>
      <c r="AM313" s="79" t="n"/>
      <c r="AN313" s="79" t="n"/>
      <c r="AO313" s="79" t="n"/>
      <c r="AR313" s="78" t="n">
        <v>31</v>
      </c>
      <c r="AS313" s="79" t="n"/>
      <c r="AT313" s="79" t="n"/>
      <c r="AU313" s="79" t="n"/>
      <c r="AV313" s="79" t="n"/>
      <c r="AW313" s="79" t="n"/>
      <c r="AX313" s="79" t="n"/>
      <c r="AY313" s="79" t="n"/>
      <c r="AZ313" s="79" t="n"/>
      <c r="BA313" s="79" t="n"/>
      <c r="BB313" s="79" t="n"/>
      <c r="BC313" s="79" t="n"/>
      <c r="BD313" s="79" t="n"/>
      <c r="BE313" s="79" t="n"/>
      <c r="BF313" s="79" t="n"/>
      <c r="BG313" s="79" t="n"/>
      <c r="BH313" s="79" t="n"/>
      <c r="BI313" s="79" t="n"/>
      <c r="BJ313" s="79" t="n"/>
      <c r="BK313" s="79" t="n"/>
      <c r="BL313" s="79" t="n"/>
      <c r="BM313" s="79" t="n"/>
      <c r="BN313" s="79" t="n"/>
      <c r="BO313" s="79" t="n"/>
      <c r="BP313" s="79" t="n"/>
      <c r="BQ313" s="79" t="n"/>
      <c r="BR313" s="79" t="n"/>
      <c r="BS313" s="79" t="n"/>
      <c r="BT313" s="79" t="n"/>
      <c r="BU313" s="79" t="n"/>
      <c r="BV313" s="79" t="n"/>
      <c r="BW313" s="79" t="n"/>
      <c r="BX313" s="79" t="n"/>
      <c r="BY313" s="79" t="n"/>
      <c r="BZ313" s="79" t="n"/>
      <c r="CA313" s="79" t="n"/>
      <c r="CB313" s="79" t="n"/>
      <c r="CC313" s="79" t="n"/>
      <c r="CD313" s="79" t="n"/>
      <c r="CE313" s="79" t="n"/>
      <c r="CF313" s="79" t="n"/>
      <c r="CI313" s="78" t="n">
        <v>31</v>
      </c>
      <c r="CJ313" s="79" t="n"/>
      <c r="CK313" s="79" t="n"/>
      <c r="CL313" s="79" t="n"/>
      <c r="CM313" s="79" t="n"/>
      <c r="CN313" s="79" t="n"/>
      <c r="CO313" s="79" t="n"/>
      <c r="CP313" s="79" t="n"/>
      <c r="CQ313" s="79" t="n"/>
      <c r="CR313" s="79" t="n"/>
      <c r="CS313" s="79" t="n"/>
      <c r="CT313" s="79" t="n"/>
      <c r="CU313" s="79" t="n"/>
      <c r="CV313" s="79" t="n"/>
      <c r="CW313" s="79" t="n"/>
      <c r="CX313" s="79" t="n"/>
      <c r="CY313" s="79" t="n"/>
      <c r="CZ313" s="79" t="n"/>
      <c r="DA313" s="79" t="n"/>
      <c r="DB313" s="79" t="n"/>
      <c r="DC313" s="79" t="n"/>
      <c r="DD313" s="79" t="n"/>
      <c r="DE313" s="79" t="n"/>
      <c r="DF313" s="79" t="n"/>
      <c r="DG313" s="79" t="n"/>
      <c r="DH313" s="79" t="n"/>
      <c r="DI313" s="79" t="n"/>
      <c r="DJ313" s="79" t="n"/>
      <c r="DK313" s="79" t="n"/>
      <c r="DL313" s="79" t="n"/>
      <c r="DM313" s="79" t="n"/>
      <c r="DN313" s="79" t="n"/>
      <c r="DO313" s="79" t="n"/>
      <c r="DP313" s="79" t="n"/>
      <c r="DQ313" s="79" t="n"/>
      <c r="DR313" s="79" t="n"/>
      <c r="DS313" s="79" t="n"/>
      <c r="DT313" s="79" t="n"/>
      <c r="DU313" s="79" t="n"/>
      <c r="DV313" s="79" t="n"/>
      <c r="DW313" s="79" t="n"/>
      <c r="DZ313" s="78" t="n">
        <v>31</v>
      </c>
      <c r="EA313" s="79" t="n"/>
      <c r="EB313" s="79" t="n"/>
      <c r="EC313" s="79" t="n"/>
      <c r="ED313" s="79" t="n"/>
      <c r="EE313" s="79" t="n"/>
      <c r="EF313" s="79" t="n"/>
      <c r="EG313" s="79" t="n"/>
      <c r="EH313" s="79" t="n"/>
      <c r="EI313" s="79" t="n"/>
      <c r="EJ313" s="79" t="n"/>
      <c r="EK313" s="79" t="n"/>
      <c r="EL313" s="79" t="n"/>
      <c r="EM313" s="79" t="n"/>
      <c r="EN313" s="79" t="n"/>
      <c r="EO313" s="79" t="n"/>
      <c r="EP313" s="79" t="n"/>
      <c r="EQ313" s="79" t="n"/>
      <c r="ER313" s="79" t="n"/>
      <c r="ES313" s="79" t="n"/>
      <c r="ET313" s="79" t="n"/>
      <c r="EU313" s="79" t="n"/>
      <c r="EV313" s="79" t="n"/>
      <c r="EW313" s="79" t="n"/>
      <c r="EX313" s="79" t="n"/>
      <c r="EY313" s="79" t="n"/>
      <c r="EZ313" s="79" t="n"/>
      <c r="FA313" s="79" t="n"/>
      <c r="FB313" s="79" t="n"/>
      <c r="FC313" s="79" t="n"/>
      <c r="FD313" s="79" t="n"/>
      <c r="FE313" s="79" t="n"/>
      <c r="FF313" s="79" t="n"/>
      <c r="FG313" s="79" t="n"/>
      <c r="FH313" s="79" t="n"/>
      <c r="FI313" s="79" t="n"/>
      <c r="FJ313" s="79" t="n"/>
      <c r="FK313" s="79" t="n"/>
      <c r="FL313" s="79" t="n"/>
      <c r="FM313" s="79" t="n"/>
      <c r="FN313" s="79" t="n"/>
      <c r="FQ313" s="78" t="n">
        <v>31</v>
      </c>
      <c r="FR313" s="79" t="n"/>
      <c r="FS313" s="79" t="n"/>
      <c r="FT313" s="79" t="n"/>
      <c r="FU313" s="79" t="n"/>
      <c r="FV313" s="79" t="n"/>
      <c r="FW313" s="79" t="n"/>
      <c r="FX313" s="79" t="n"/>
      <c r="FY313" s="79" t="n"/>
      <c r="FZ313" s="79" t="n"/>
      <c r="GA313" s="79" t="n"/>
      <c r="GB313" s="79" t="n"/>
      <c r="GC313" s="79" t="n"/>
      <c r="GD313" s="79" t="n"/>
      <c r="GE313" s="79" t="n"/>
      <c r="GF313" s="79" t="n"/>
      <c r="GG313" s="79" t="n"/>
      <c r="GH313" s="79" t="n"/>
      <c r="GI313" s="79" t="n"/>
      <c r="GJ313" s="79" t="n"/>
      <c r="GK313" s="79" t="n"/>
      <c r="GL313" s="79" t="n"/>
      <c r="GM313" s="79" t="n"/>
      <c r="GN313" s="79" t="n"/>
      <c r="GO313" s="79" t="n"/>
      <c r="GP313" s="79" t="n"/>
      <c r="GQ313" s="79" t="n"/>
      <c r="GR313" s="79" t="n"/>
      <c r="GS313" s="79" t="n"/>
      <c r="GT313" s="79" t="n"/>
      <c r="GU313" s="79" t="n"/>
      <c r="GV313" s="79" t="n"/>
      <c r="GW313" s="79" t="n"/>
      <c r="GX313" s="79" t="n"/>
      <c r="GY313" s="79" t="n"/>
      <c r="GZ313" s="79" t="n"/>
      <c r="HA313" s="79" t="n"/>
      <c r="HB313" s="79" t="n"/>
      <c r="HC313" s="79" t="n"/>
      <c r="HD313" s="79" t="n"/>
      <c r="HE313" s="79" t="n"/>
      <c r="HH313" s="78" t="n">
        <v>31</v>
      </c>
      <c r="HI313" s="79" t="n"/>
      <c r="HJ313" s="79" t="n"/>
      <c r="HK313" s="79" t="n"/>
      <c r="HL313" s="79" t="n"/>
      <c r="HM313" s="79" t="n"/>
      <c r="HN313" s="79" t="n"/>
      <c r="HO313" s="79" t="n"/>
      <c r="HP313" s="79" t="n"/>
      <c r="HQ313" s="79" t="n"/>
      <c r="HR313" s="79" t="n"/>
      <c r="HS313" s="79" t="n"/>
      <c r="HT313" s="79" t="n"/>
      <c r="HU313" s="79" t="n"/>
      <c r="HV313" s="79" t="n"/>
      <c r="HW313" s="79" t="n"/>
      <c r="HX313" s="79" t="n"/>
      <c r="HY313" s="79" t="n"/>
      <c r="HZ313" s="79" t="n"/>
      <c r="IA313" s="79" t="n"/>
      <c r="IB313" s="79" t="n"/>
      <c r="IC313" s="79" t="n"/>
      <c r="ID313" s="79" t="n"/>
      <c r="IE313" s="79" t="n"/>
      <c r="IF313" s="79" t="n"/>
      <c r="IG313" s="79" t="n"/>
      <c r="IH313" s="79" t="n"/>
      <c r="II313" s="79" t="n"/>
      <c r="IJ313" s="79" t="n"/>
      <c r="IK313" s="79" t="n"/>
      <c r="IL313" s="79" t="n"/>
      <c r="IM313" s="79" t="n"/>
      <c r="IN313" s="79" t="n"/>
      <c r="IO313" s="79" t="n"/>
      <c r="IP313" s="79" t="n"/>
      <c r="IQ313" s="79" t="n"/>
      <c r="IR313" s="79" t="n"/>
      <c r="IS313" s="79" t="n"/>
      <c r="IT313" s="79" t="n"/>
      <c r="IU313" s="79" t="n"/>
      <c r="IV313" s="79" t="n"/>
      <c r="IY313" s="78" t="n">
        <v>31</v>
      </c>
      <c r="IZ313" s="79" t="n"/>
      <c r="JA313" s="79" t="n"/>
      <c r="JB313" s="79" t="n"/>
      <c r="JC313" s="79" t="n"/>
      <c r="JD313" s="79" t="n"/>
      <c r="JE313" s="79" t="n"/>
      <c r="JF313" s="79" t="n"/>
      <c r="JG313" s="79" t="n"/>
      <c r="JH313" s="79" t="n"/>
      <c r="JI313" s="79" t="n"/>
      <c r="JJ313" s="79" t="n"/>
      <c r="JK313" s="79" t="n"/>
      <c r="JL313" s="79" t="n"/>
      <c r="JM313" s="79" t="n"/>
      <c r="JN313" s="79" t="n"/>
      <c r="JO313" s="79" t="n"/>
      <c r="JP313" s="79" t="n"/>
      <c r="JQ313" s="79" t="n"/>
      <c r="JR313" s="79" t="n"/>
      <c r="JS313" s="79" t="n"/>
      <c r="JT313" s="79" t="n"/>
      <c r="JU313" s="79" t="n"/>
      <c r="JV313" s="79" t="n"/>
      <c r="JW313" s="79" t="n"/>
      <c r="JX313" s="79" t="n"/>
      <c r="JY313" s="79" t="n"/>
      <c r="JZ313" s="79" t="n"/>
      <c r="KA313" s="79" t="n"/>
      <c r="KB313" s="79" t="n"/>
      <c r="KC313" s="79" t="n"/>
      <c r="KD313" s="79" t="n"/>
      <c r="KE313" s="79" t="n"/>
      <c r="KF313" s="79" t="n"/>
      <c r="KG313" s="79" t="n"/>
      <c r="KH313" s="79" t="n"/>
      <c r="KI313" s="79" t="n"/>
      <c r="KJ313" s="79" t="n"/>
      <c r="KK313" s="79" t="n"/>
      <c r="KL313" s="79" t="n"/>
      <c r="KM313" s="79" t="n"/>
      <c r="KP313" s="78" t="n">
        <v>31</v>
      </c>
      <c r="KQ313" s="79" t="n"/>
      <c r="KR313" s="79" t="n"/>
      <c r="KS313" s="79" t="n"/>
      <c r="KT313" s="79" t="n"/>
      <c r="KU313" s="79" t="n"/>
      <c r="KV313" s="79" t="n"/>
      <c r="KW313" s="79" t="n"/>
      <c r="KX313" s="79" t="n"/>
      <c r="KY313" s="79" t="n"/>
      <c r="KZ313" s="79" t="n"/>
      <c r="LA313" s="79" t="n"/>
      <c r="LB313" s="79" t="n"/>
      <c r="LC313" s="79" t="n"/>
      <c r="LD313" s="79" t="n"/>
      <c r="LE313" s="79" t="n"/>
      <c r="LF313" s="79" t="n"/>
      <c r="LG313" s="79" t="n"/>
      <c r="LH313" s="79" t="n"/>
      <c r="LI313" s="79" t="n"/>
      <c r="LJ313" s="79" t="n"/>
      <c r="LK313" s="79" t="n"/>
      <c r="LL313" s="79" t="n"/>
      <c r="LM313" s="79" t="n"/>
      <c r="LN313" s="79" t="n"/>
      <c r="LO313" s="79" t="n"/>
      <c r="LP313" s="79" t="n"/>
      <c r="LQ313" s="79" t="n"/>
      <c r="LR313" s="79" t="n"/>
      <c r="LS313" s="79" t="n"/>
      <c r="LT313" s="79" t="n"/>
      <c r="LU313" s="79" t="n"/>
      <c r="LV313" s="79" t="n"/>
      <c r="LW313" s="79" t="n"/>
      <c r="LX313" s="79" t="n"/>
      <c r="LY313" s="79" t="n"/>
      <c r="LZ313" s="79" t="n"/>
      <c r="MA313" s="79" t="n"/>
      <c r="MB313" s="79" t="n"/>
      <c r="MC313" s="79" t="n"/>
      <c r="MD313" s="79" t="n"/>
      <c r="MG313" s="78" t="n">
        <v>31</v>
      </c>
      <c r="MH313" s="79" t="n"/>
      <c r="MI313" s="79" t="n"/>
      <c r="MJ313" s="79" t="n"/>
      <c r="MK313" s="79" t="n"/>
      <c r="ML313" s="79" t="n"/>
      <c r="MM313" s="79" t="n"/>
      <c r="MN313" s="79" t="n"/>
      <c r="MO313" s="79" t="n"/>
      <c r="MP313" s="79" t="n"/>
      <c r="MQ313" s="79" t="n"/>
      <c r="MR313" s="79" t="n"/>
      <c r="MS313" s="79" t="n"/>
      <c r="MT313" s="79" t="n"/>
      <c r="MU313" s="79" t="n"/>
      <c r="MV313" s="79" t="n"/>
      <c r="MW313" s="79" t="n"/>
      <c r="MX313" s="79" t="n"/>
      <c r="MY313" s="79" t="n"/>
      <c r="MZ313" s="79" t="n"/>
      <c r="NA313" s="79" t="n"/>
      <c r="NB313" s="79" t="n"/>
      <c r="NC313" s="79" t="n"/>
      <c r="ND313" s="79" t="n"/>
      <c r="NE313" s="79" t="n"/>
      <c r="NF313" s="79" t="n"/>
      <c r="NG313" s="79" t="n"/>
      <c r="NH313" s="79" t="n"/>
      <c r="NI313" s="79" t="n"/>
      <c r="NJ313" s="79" t="n"/>
      <c r="NK313" s="79" t="n"/>
      <c r="NL313" s="79" t="n"/>
      <c r="NM313" s="79" t="n"/>
      <c r="NN313" s="79" t="n"/>
      <c r="NO313" s="79" t="n"/>
      <c r="NP313" s="79" t="n"/>
      <c r="NQ313" s="79" t="n"/>
      <c r="NR313" s="79" t="n"/>
      <c r="NS313" s="79" t="n"/>
      <c r="NT313" s="79" t="n"/>
      <c r="NU313" s="79" t="n"/>
      <c r="NX313" s="78" t="n">
        <v>31</v>
      </c>
      <c r="NY313" s="79" t="n"/>
      <c r="NZ313" s="79" t="n"/>
      <c r="OA313" s="79" t="n"/>
      <c r="OB313" s="79" t="n"/>
      <c r="OC313" s="79" t="n"/>
      <c r="OD313" s="79" t="n"/>
      <c r="OE313" s="79" t="n"/>
      <c r="OF313" s="79" t="n"/>
      <c r="OG313" s="79" t="n"/>
      <c r="OH313" s="79" t="n"/>
      <c r="OI313" s="79" t="n"/>
      <c r="OJ313" s="79" t="n"/>
      <c r="OK313" s="79" t="n"/>
      <c r="OL313" s="79" t="n"/>
      <c r="OM313" s="79" t="n"/>
      <c r="ON313" s="79" t="n"/>
      <c r="OO313" s="79" t="n"/>
      <c r="OP313" s="79" t="n"/>
      <c r="OQ313" s="79" t="n"/>
      <c r="OR313" s="79" t="n"/>
      <c r="OS313" s="79" t="n"/>
      <c r="OT313" s="79" t="n"/>
      <c r="OU313" s="79" t="n"/>
      <c r="OV313" s="79" t="n"/>
      <c r="OW313" s="79" t="n"/>
      <c r="OX313" s="79" t="n"/>
      <c r="OY313" s="79" t="n"/>
      <c r="OZ313" s="79" t="n"/>
      <c r="PA313" s="79" t="n"/>
      <c r="PB313" s="79" t="n"/>
      <c r="PC313" s="79" t="n"/>
      <c r="PD313" s="79" t="n"/>
      <c r="PE313" s="79" t="n"/>
      <c r="PF313" s="79" t="n"/>
      <c r="PG313" s="79" t="n"/>
      <c r="PH313" s="79" t="n"/>
      <c r="PI313" s="79" t="n"/>
      <c r="PJ313" s="79" t="n"/>
      <c r="PK313" s="79" t="n"/>
      <c r="PL313" s="79" t="n"/>
      <c r="PO313" s="78" t="n">
        <v>31</v>
      </c>
      <c r="PP313" s="79" t="n"/>
      <c r="PQ313" s="79" t="n"/>
      <c r="PR313" s="79" t="n"/>
      <c r="PS313" s="79" t="n"/>
      <c r="PT313" s="79" t="n"/>
      <c r="PU313" s="79" t="n"/>
      <c r="PV313" s="79" t="n"/>
      <c r="PW313" s="79" t="n"/>
      <c r="PX313" s="79" t="n"/>
      <c r="PY313" s="79" t="n"/>
      <c r="PZ313" s="79" t="n"/>
      <c r="QA313" s="79" t="n"/>
      <c r="QB313" s="79" t="n"/>
      <c r="QC313" s="79" t="n"/>
      <c r="QD313" s="79" t="n"/>
      <c r="QE313" s="79" t="n"/>
      <c r="QF313" s="79" t="n"/>
      <c r="QG313" s="79" t="n"/>
      <c r="QH313" s="79" t="n"/>
      <c r="QI313" s="79" t="n"/>
      <c r="QJ313" s="79" t="n"/>
      <c r="QK313" s="79" t="n"/>
      <c r="QL313" s="79" t="n"/>
      <c r="QM313" s="79" t="n"/>
      <c r="QN313" s="79" t="n"/>
      <c r="QO313" s="79" t="n"/>
      <c r="QP313" s="79" t="n"/>
      <c r="QQ313" s="79" t="n"/>
      <c r="QR313" s="79" t="n"/>
      <c r="QS313" s="79" t="n"/>
      <c r="QT313" s="79" t="n"/>
      <c r="QU313" s="79" t="n"/>
      <c r="QV313" s="79" t="n"/>
      <c r="QW313" s="79" t="n"/>
      <c r="QX313" s="79" t="n"/>
      <c r="QY313" s="79" t="n"/>
      <c r="QZ313" s="79" t="n"/>
      <c r="RA313" s="79" t="n"/>
      <c r="RB313" s="79" t="n"/>
      <c r="RC313" s="79" t="n"/>
      <c r="RF313" s="78" t="n">
        <v>31</v>
      </c>
      <c r="RG313" s="79" t="n"/>
      <c r="RH313" s="79" t="n"/>
      <c r="RI313" s="79" t="n"/>
      <c r="RJ313" s="79" t="n"/>
      <c r="RK313" s="79" t="n"/>
      <c r="RL313" s="79" t="n"/>
      <c r="RM313" s="79" t="n"/>
      <c r="RN313" s="79" t="n"/>
      <c r="RO313" s="79" t="n"/>
      <c r="RP313" s="79" t="n"/>
      <c r="RQ313" s="79" t="n"/>
      <c r="RR313" s="79" t="n"/>
      <c r="RS313" s="79" t="n"/>
      <c r="RT313" s="79" t="n"/>
      <c r="RU313" s="79" t="n"/>
      <c r="RV313" s="79" t="n"/>
      <c r="RW313" s="79" t="n"/>
      <c r="RX313" s="79" t="n"/>
      <c r="RY313" s="79" t="n"/>
      <c r="RZ313" s="79" t="n"/>
      <c r="SA313" s="79" t="n"/>
      <c r="SB313" s="79" t="n"/>
      <c r="SC313" s="79" t="n"/>
      <c r="SD313" s="79" t="n"/>
      <c r="SE313" s="79" t="n"/>
      <c r="SF313" s="79" t="n"/>
      <c r="SG313" s="79" t="n"/>
      <c r="SH313" s="79" t="n"/>
      <c r="SI313" s="79" t="n"/>
      <c r="SJ313" s="79" t="n"/>
      <c r="SK313" s="79" t="n"/>
      <c r="SL313" s="79" t="n"/>
      <c r="SM313" s="79" t="n"/>
      <c r="SN313" s="79" t="n"/>
      <c r="SO313" s="79" t="n"/>
      <c r="SP313" s="79" t="n"/>
      <c r="SQ313" s="79" t="n"/>
      <c r="SR313" s="79" t="n"/>
      <c r="SS313" s="79" t="n"/>
      <c r="ST313" s="79" t="n"/>
      <c r="SW313" s="78" t="n">
        <v>31</v>
      </c>
      <c r="SX313" s="79" t="n"/>
      <c r="SY313" s="79" t="n"/>
      <c r="SZ313" s="79" t="n"/>
      <c r="TA313" s="79" t="n"/>
      <c r="TB313" s="79" t="n"/>
      <c r="TC313" s="79" t="n"/>
      <c r="TD313" s="79" t="n"/>
      <c r="TE313" s="79" t="n"/>
      <c r="TF313" s="79" t="n"/>
      <c r="TG313" s="79" t="n"/>
      <c r="TH313" s="79" t="n"/>
      <c r="TI313" s="79" t="n"/>
      <c r="TJ313" s="79" t="n"/>
      <c r="TK313" s="79" t="n"/>
      <c r="TL313" s="79" t="n"/>
      <c r="TM313" s="79" t="n"/>
      <c r="TN313" s="79" t="n"/>
      <c r="TO313" s="79" t="n"/>
      <c r="TP313" s="79" t="n"/>
      <c r="TQ313" s="79" t="n"/>
      <c r="TR313" s="79" t="n"/>
      <c r="TS313" s="79" t="n"/>
      <c r="TT313" s="79" t="n"/>
      <c r="TU313" s="79" t="n"/>
      <c r="TV313" s="79" t="n"/>
      <c r="TW313" s="79" t="n"/>
      <c r="TX313" s="79" t="n"/>
      <c r="TY313" s="79" t="n"/>
      <c r="TZ313" s="79" t="n"/>
      <c r="UA313" s="79" t="n"/>
      <c r="UB313" s="79" t="n"/>
      <c r="UC313" s="79" t="n"/>
      <c r="UD313" s="79" t="n"/>
      <c r="UE313" s="79" t="n"/>
      <c r="UF313" s="79" t="n"/>
      <c r="UG313" s="79" t="n"/>
      <c r="UH313" s="79" t="n"/>
      <c r="UI313" s="79" t="n"/>
      <c r="UJ313" s="79" t="n"/>
      <c r="UK313" s="79" t="n"/>
      <c r="UN313" s="78" t="n">
        <v>31</v>
      </c>
      <c r="UO313" s="79" t="n"/>
      <c r="UP313" s="79" t="n"/>
      <c r="UQ313" s="79" t="n"/>
      <c r="UR313" s="79" t="n"/>
      <c r="US313" s="79" t="n"/>
      <c r="UT313" s="79" t="n"/>
      <c r="UU313" s="79" t="n"/>
      <c r="UV313" s="79" t="n"/>
      <c r="UW313" s="79" t="n"/>
      <c r="UX313" s="79" t="n"/>
      <c r="UY313" s="79" t="n"/>
      <c r="UZ313" s="79" t="n"/>
      <c r="VA313" s="79" t="n"/>
      <c r="VB313" s="79" t="n"/>
      <c r="VC313" s="79" t="n"/>
      <c r="VD313" s="79" t="n"/>
      <c r="VE313" s="79" t="n"/>
      <c r="VF313" s="79" t="n"/>
      <c r="VG313" s="79" t="n"/>
      <c r="VH313" s="79" t="n"/>
      <c r="VI313" s="79" t="n"/>
      <c r="VJ313" s="79" t="n"/>
      <c r="VK313" s="79" t="n"/>
      <c r="VL313" s="79" t="n"/>
      <c r="VM313" s="79" t="n"/>
      <c r="VN313" s="79" t="n"/>
      <c r="VO313" s="79" t="n"/>
      <c r="VP313" s="79" t="n"/>
      <c r="VQ313" s="79" t="n"/>
      <c r="VR313" s="79" t="n"/>
      <c r="VS313" s="79" t="n"/>
      <c r="VT313" s="79" t="n"/>
      <c r="VU313" s="79" t="n"/>
      <c r="VV313" s="79" t="n"/>
      <c r="VW313" s="79" t="n"/>
      <c r="VX313" s="79" t="n"/>
      <c r="VY313" s="79" t="n"/>
      <c r="VZ313" s="79" t="n"/>
      <c r="WA313" s="79" t="n"/>
      <c r="WB313" s="79" t="n"/>
      <c r="WE313" s="78" t="n">
        <v>31</v>
      </c>
      <c r="WF313" s="79" t="n"/>
      <c r="WG313" s="79" t="n"/>
      <c r="WH313" s="79" t="n"/>
      <c r="WI313" s="79" t="n"/>
      <c r="WJ313" s="79" t="n"/>
      <c r="WK313" s="79" t="n"/>
      <c r="WL313" s="79" t="n"/>
      <c r="WM313" s="79" t="n"/>
      <c r="WN313" s="79" t="n"/>
      <c r="WO313" s="79" t="n"/>
      <c r="WP313" s="79" t="n"/>
      <c r="WQ313" s="79" t="n"/>
      <c r="WR313" s="79" t="n"/>
      <c r="WS313" s="79" t="n"/>
      <c r="WT313" s="79" t="n"/>
      <c r="WU313" s="79" t="n"/>
      <c r="WV313" s="79" t="n"/>
      <c r="WW313" s="79" t="n"/>
      <c r="WX313" s="79" t="n"/>
      <c r="WY313" s="79" t="n"/>
      <c r="WZ313" s="79" t="n"/>
      <c r="XA313" s="79" t="n"/>
      <c r="XB313" s="79" t="n"/>
      <c r="XC313" s="79" t="n"/>
      <c r="XD313" s="79" t="n"/>
      <c r="XE313" s="79" t="n"/>
      <c r="XF313" s="79" t="n"/>
      <c r="XG313" s="79" t="n"/>
      <c r="XH313" s="79" t="n"/>
      <c r="XI313" s="79" t="n"/>
      <c r="XJ313" s="79" t="n"/>
      <c r="XK313" s="79" t="n"/>
      <c r="XL313" s="79" t="n"/>
      <c r="XM313" s="79" t="n"/>
      <c r="XN313" s="79" t="n"/>
      <c r="XO313" s="79" t="n"/>
      <c r="XP313" s="79" t="n"/>
      <c r="XQ313" s="79" t="n"/>
      <c r="XR313" s="79" t="n"/>
      <c r="XS313" s="79" t="n"/>
      <c r="XV313" s="78" t="n">
        <v>31</v>
      </c>
      <c r="XW313" s="79" t="n"/>
      <c r="XX313" s="79" t="n"/>
      <c r="XY313" s="79" t="n"/>
      <c r="XZ313" s="79" t="n"/>
      <c r="YA313" s="79" t="n"/>
      <c r="YB313" s="79" t="n"/>
      <c r="YC313" s="79" t="n"/>
      <c r="YD313" s="79" t="n"/>
      <c r="YE313" s="79" t="n"/>
      <c r="YF313" s="79" t="n"/>
      <c r="YG313" s="79" t="n"/>
      <c r="YH313" s="79" t="n"/>
      <c r="YI313" s="79" t="n"/>
      <c r="YJ313" s="79" t="n"/>
      <c r="YK313" s="79" t="n"/>
      <c r="YL313" s="79" t="n"/>
      <c r="YM313" s="79" t="n"/>
      <c r="YN313" s="79" t="n"/>
      <c r="YO313" s="79" t="n"/>
      <c r="YP313" s="79" t="n"/>
      <c r="YQ313" s="79" t="n"/>
      <c r="YR313" s="79" t="n"/>
      <c r="YS313" s="79" t="n"/>
      <c r="YT313" s="79" t="n"/>
      <c r="YU313" s="79" t="n"/>
      <c r="YV313" s="79" t="n"/>
      <c r="YW313" s="79" t="n"/>
      <c r="YX313" s="79" t="n"/>
      <c r="YY313" s="79" t="n"/>
      <c r="YZ313" s="79" t="n"/>
      <c r="ZA313" s="79" t="n"/>
      <c r="ZB313" s="79" t="n"/>
      <c r="ZC313" s="79" t="n"/>
      <c r="ZD313" s="79" t="n"/>
      <c r="ZE313" s="79" t="n"/>
      <c r="ZF313" s="79" t="n"/>
      <c r="ZG313" s="79" t="n"/>
      <c r="ZH313" s="79" t="n"/>
      <c r="ZI313" s="79" t="n"/>
      <c r="ZJ313" s="79" t="n"/>
      <c r="ZM313" s="78" t="n">
        <v>31</v>
      </c>
      <c r="ZN313" s="79" t="n"/>
      <c r="ZO313" s="79" t="n"/>
      <c r="ZP313" s="79" t="n"/>
      <c r="ZQ313" s="79" t="n"/>
      <c r="ZR313" s="79" t="n"/>
      <c r="ZS313" s="79" t="n"/>
      <c r="ZT313" s="79" t="n"/>
      <c r="ZU313" s="79" t="n"/>
      <c r="ZV313" s="79" t="n"/>
      <c r="ZW313" s="79" t="n"/>
      <c r="ZX313" s="79" t="n"/>
      <c r="ZY313" s="79" t="n"/>
      <c r="ZZ313" s="79" t="n"/>
      <c r="AAA313" s="79" t="n"/>
      <c r="AAB313" s="79" t="n"/>
      <c r="AAC313" s="79" t="n"/>
      <c r="AAD313" s="79" t="n"/>
      <c r="AAE313" s="79" t="n"/>
      <c r="AAF313" s="79" t="n"/>
      <c r="AAG313" s="79" t="n"/>
      <c r="AAH313" s="79" t="n"/>
      <c r="AAI313" s="79" t="n"/>
      <c r="AAJ313" s="79" t="n"/>
      <c r="AAK313" s="79" t="n"/>
      <c r="AAL313" s="79" t="n"/>
      <c r="AAM313" s="79" t="n"/>
      <c r="AAN313" s="79" t="n"/>
      <c r="AAO313" s="79" t="n"/>
      <c r="AAP313" s="79" t="n"/>
      <c r="AAQ313" s="79" t="n"/>
      <c r="AAR313" s="79" t="n"/>
      <c r="AAS313" s="79" t="n"/>
      <c r="AAT313" s="79" t="n"/>
      <c r="AAU313" s="79" t="n"/>
      <c r="AAV313" s="79" t="n"/>
      <c r="AAW313" s="79" t="n"/>
      <c r="AAX313" s="79" t="n"/>
      <c r="AAY313" s="79" t="n"/>
      <c r="AAZ313" s="79" t="n"/>
      <c r="ABA313" s="79" t="n"/>
      <c r="ABD313" s="78" t="n">
        <v>31</v>
      </c>
      <c r="ABE313" s="79" t="n"/>
      <c r="ABF313" s="79" t="n"/>
      <c r="ABG313" s="79" t="n"/>
      <c r="ABH313" s="79" t="n"/>
      <c r="ABI313" s="79" t="n"/>
      <c r="ABJ313" s="79" t="n"/>
      <c r="ABK313" s="79" t="n"/>
      <c r="ABL313" s="79" t="n"/>
      <c r="ABM313" s="79" t="n"/>
      <c r="ABN313" s="79" t="n"/>
      <c r="ABO313" s="79" t="n"/>
      <c r="ABP313" s="79" t="n"/>
      <c r="ABQ313" s="79" t="n"/>
      <c r="ABR313" s="79" t="n"/>
      <c r="ABS313" s="79" t="n"/>
      <c r="ABT313" s="79" t="n"/>
      <c r="ABU313" s="79" t="n"/>
      <c r="ABV313" s="79" t="n"/>
      <c r="ABW313" s="79" t="n"/>
      <c r="ABX313" s="79" t="n"/>
      <c r="ABY313" s="79" t="n"/>
      <c r="ABZ313" s="79" t="n"/>
      <c r="ACA313" s="79" t="n"/>
      <c r="ACB313" s="79" t="n"/>
      <c r="ACC313" s="79" t="n"/>
      <c r="ACD313" s="79" t="n"/>
      <c r="ACE313" s="79" t="n"/>
      <c r="ACF313" s="79" t="n"/>
      <c r="ACG313" s="79" t="n"/>
      <c r="ACH313" s="79" t="n"/>
      <c r="ACI313" s="79" t="n"/>
      <c r="ACJ313" s="79" t="n"/>
      <c r="ACK313" s="79" t="n"/>
      <c r="ACL313" s="79" t="n"/>
      <c r="ACM313" s="79" t="n"/>
      <c r="ACN313" s="79" t="n"/>
      <c r="ACO313" s="79" t="n"/>
      <c r="ACP313" s="79" t="n"/>
      <c r="ACQ313" s="79" t="n"/>
      <c r="ACR313" s="79" t="n"/>
      <c r="ACU313" s="78" t="n">
        <v>31</v>
      </c>
      <c r="ACV313" s="79" t="n"/>
      <c r="ACW313" s="79" t="n"/>
      <c r="ACX313" s="79" t="n"/>
      <c r="ACY313" s="79" t="n"/>
      <c r="ACZ313" s="79" t="n"/>
      <c r="ADA313" s="79" t="n"/>
      <c r="ADB313" s="79" t="n"/>
      <c r="ADC313" s="79" t="n"/>
      <c r="ADD313" s="79" t="n"/>
      <c r="ADE313" s="79" t="n"/>
      <c r="ADF313" s="79" t="n"/>
      <c r="ADG313" s="79" t="n"/>
      <c r="ADH313" s="79" t="n"/>
      <c r="ADI313" s="79" t="n"/>
      <c r="ADJ313" s="79" t="n"/>
      <c r="ADK313" s="79" t="n"/>
      <c r="ADL313" s="79" t="n"/>
      <c r="ADM313" s="79" t="n"/>
      <c r="ADN313" s="79" t="n"/>
      <c r="ADO313" s="79" t="n"/>
      <c r="ADP313" s="79" t="n"/>
      <c r="ADQ313" s="79" t="n"/>
      <c r="ADR313" s="79" t="n"/>
      <c r="ADS313" s="79" t="n"/>
      <c r="ADT313" s="79" t="n"/>
      <c r="ADU313" s="79" t="n"/>
      <c r="ADV313" s="79" t="n"/>
      <c r="ADW313" s="79" t="n"/>
      <c r="ADX313" s="79" t="n"/>
      <c r="ADY313" s="79" t="n"/>
      <c r="ADZ313" s="79" t="n"/>
      <c r="AEA313" s="79" t="n"/>
      <c r="AEB313" s="79" t="n"/>
      <c r="AEC313" s="79" t="n"/>
      <c r="AED313" s="79" t="n"/>
      <c r="AEE313" s="79" t="n"/>
      <c r="AEF313" s="79" t="n"/>
      <c r="AEG313" s="79" t="n"/>
      <c r="AEH313" s="79" t="n"/>
      <c r="AEI313" s="79" t="n"/>
      <c r="AEL313" s="78" t="n">
        <v>31</v>
      </c>
      <c r="AEM313" s="79" t="n"/>
      <c r="AEN313" s="79" t="n"/>
      <c r="AEO313" s="79" t="n"/>
      <c r="AEP313" s="79" t="n"/>
      <c r="AEQ313" s="79" t="n"/>
      <c r="AER313" s="79" t="n"/>
      <c r="AES313" s="79" t="n"/>
      <c r="AET313" s="79" t="n"/>
      <c r="AEU313" s="79" t="n"/>
      <c r="AEV313" s="79" t="n"/>
      <c r="AEW313" s="79" t="n"/>
      <c r="AEX313" s="79" t="n"/>
      <c r="AEY313" s="79" t="n"/>
      <c r="AEZ313" s="79" t="n"/>
      <c r="AFA313" s="79" t="n"/>
      <c r="AFB313" s="79" t="n"/>
      <c r="AFC313" s="79" t="n"/>
      <c r="AFD313" s="79" t="n"/>
      <c r="AFE313" s="79" t="n"/>
      <c r="AFF313" s="79" t="n"/>
      <c r="AFG313" s="79" t="n"/>
      <c r="AFH313" s="79" t="n"/>
      <c r="AFI313" s="79" t="n"/>
      <c r="AFJ313" s="79" t="n"/>
      <c r="AFK313" s="79" t="n"/>
      <c r="AFL313" s="79" t="n"/>
      <c r="AFM313" s="79" t="n"/>
      <c r="AFN313" s="79" t="n"/>
      <c r="AFO313" s="79" t="n"/>
      <c r="AFP313" s="79" t="n"/>
      <c r="AFQ313" s="79" t="n"/>
      <c r="AFR313" s="79" t="n"/>
      <c r="AFS313" s="79" t="n"/>
      <c r="AFT313" s="79" t="n"/>
      <c r="AFU313" s="79" t="n"/>
      <c r="AFV313" s="79" t="n"/>
      <c r="AFW313" s="79" t="n"/>
      <c r="AFX313" s="79" t="n"/>
      <c r="AFY313" s="79" t="n"/>
      <c r="AFZ313" s="79" t="n"/>
    </row>
    <row r="314">
      <c r="A314" s="78" t="n">
        <v>32</v>
      </c>
      <c r="B314" s="79" t="n"/>
      <c r="C314" s="79" t="n"/>
      <c r="D314" s="79" t="n"/>
      <c r="E314" s="79" t="n"/>
      <c r="F314" s="79" t="n"/>
      <c r="G314" s="79" t="n"/>
      <c r="H314" s="79" t="n"/>
      <c r="I314" s="79" t="n"/>
      <c r="J314" s="79" t="n"/>
      <c r="K314" s="79" t="n"/>
      <c r="L314" s="79" t="n"/>
      <c r="M314" s="79" t="n"/>
      <c r="N314" s="79" t="n"/>
      <c r="O314" s="79" t="n"/>
      <c r="P314" s="79" t="n"/>
      <c r="Q314" s="79" t="n"/>
      <c r="R314" s="79" t="n"/>
      <c r="S314" s="79" t="n"/>
      <c r="T314" s="79" t="n"/>
      <c r="U314" s="79" t="n"/>
      <c r="V314" s="79" t="n"/>
      <c r="W314" s="79" t="n"/>
      <c r="X314" s="79" t="n"/>
      <c r="Y314" s="79" t="n"/>
      <c r="Z314" s="79" t="n"/>
      <c r="AA314" s="79" t="n"/>
      <c r="AB314" s="79" t="n"/>
      <c r="AC314" s="79" t="n"/>
      <c r="AD314" s="79" t="n"/>
      <c r="AE314" s="79" t="n"/>
      <c r="AF314" s="79" t="n"/>
      <c r="AG314" s="79" t="n"/>
      <c r="AH314" s="79" t="n"/>
      <c r="AI314" s="79" t="n"/>
      <c r="AJ314" s="79" t="n"/>
      <c r="AK314" s="79" t="n"/>
      <c r="AL314" s="79" t="n"/>
      <c r="AM314" s="79" t="n"/>
      <c r="AN314" s="79" t="n"/>
      <c r="AO314" s="79" t="n"/>
      <c r="AR314" s="78" t="n">
        <v>32</v>
      </c>
      <c r="AS314" s="79" t="n"/>
      <c r="AT314" s="79" t="n"/>
      <c r="AU314" s="79" t="n"/>
      <c r="AV314" s="79" t="n"/>
      <c r="AW314" s="79" t="n"/>
      <c r="AX314" s="79" t="n"/>
      <c r="AY314" s="79" t="n"/>
      <c r="AZ314" s="79" t="n"/>
      <c r="BA314" s="79" t="n"/>
      <c r="BB314" s="79" t="n"/>
      <c r="BC314" s="79" t="n"/>
      <c r="BD314" s="79" t="n"/>
      <c r="BE314" s="79" t="n"/>
      <c r="BF314" s="79" t="n"/>
      <c r="BG314" s="79" t="n"/>
      <c r="BH314" s="79" t="n"/>
      <c r="BI314" s="79" t="n"/>
      <c r="BJ314" s="79" t="n"/>
      <c r="BK314" s="79" t="n"/>
      <c r="BL314" s="79" t="n"/>
      <c r="BM314" s="79" t="n"/>
      <c r="BN314" s="79" t="n"/>
      <c r="BO314" s="79" t="n"/>
      <c r="BP314" s="79" t="n"/>
      <c r="BQ314" s="79" t="n"/>
      <c r="BR314" s="79" t="n"/>
      <c r="BS314" s="79" t="n"/>
      <c r="BT314" s="79" t="n"/>
      <c r="BU314" s="79" t="n"/>
      <c r="BV314" s="79" t="n"/>
      <c r="BW314" s="79" t="n"/>
      <c r="BX314" s="79" t="n"/>
      <c r="BY314" s="79" t="n"/>
      <c r="BZ314" s="79" t="n"/>
      <c r="CA314" s="79" t="n"/>
      <c r="CB314" s="79" t="n"/>
      <c r="CC314" s="79" t="n"/>
      <c r="CD314" s="79" t="n"/>
      <c r="CE314" s="79" t="n"/>
      <c r="CF314" s="79" t="n"/>
      <c r="CI314" s="78" t="n">
        <v>32</v>
      </c>
      <c r="CJ314" s="79" t="n"/>
      <c r="CK314" s="79" t="n"/>
      <c r="CL314" s="79" t="n"/>
      <c r="CM314" s="79" t="n"/>
      <c r="CN314" s="79" t="n"/>
      <c r="CO314" s="79" t="n"/>
      <c r="CP314" s="79" t="n"/>
      <c r="CQ314" s="79" t="n"/>
      <c r="CR314" s="79" t="n"/>
      <c r="CS314" s="79" t="n"/>
      <c r="CT314" s="79" t="n"/>
      <c r="CU314" s="79" t="n"/>
      <c r="CV314" s="79" t="n"/>
      <c r="CW314" s="79" t="n"/>
      <c r="CX314" s="79" t="n"/>
      <c r="CY314" s="79" t="n"/>
      <c r="CZ314" s="79" t="n"/>
      <c r="DA314" s="79" t="n"/>
      <c r="DB314" s="79" t="n"/>
      <c r="DC314" s="79" t="n"/>
      <c r="DD314" s="79" t="n"/>
      <c r="DE314" s="79" t="n"/>
      <c r="DF314" s="79" t="n"/>
      <c r="DG314" s="79" t="n"/>
      <c r="DH314" s="79" t="n"/>
      <c r="DI314" s="79" t="n"/>
      <c r="DJ314" s="79" t="n"/>
      <c r="DK314" s="79" t="n"/>
      <c r="DL314" s="79" t="n"/>
      <c r="DM314" s="79" t="n"/>
      <c r="DN314" s="79" t="n"/>
      <c r="DO314" s="79" t="n"/>
      <c r="DP314" s="79" t="n"/>
      <c r="DQ314" s="79" t="n"/>
      <c r="DR314" s="79" t="n"/>
      <c r="DS314" s="79" t="n"/>
      <c r="DT314" s="79" t="n"/>
      <c r="DU314" s="79" t="n"/>
      <c r="DV314" s="79" t="n"/>
      <c r="DW314" s="79" t="n"/>
      <c r="DZ314" s="78" t="n">
        <v>32</v>
      </c>
      <c r="EA314" s="79" t="n"/>
      <c r="EB314" s="79" t="n"/>
      <c r="EC314" s="79" t="n"/>
      <c r="ED314" s="79" t="n"/>
      <c r="EE314" s="79" t="n"/>
      <c r="EF314" s="79" t="n"/>
      <c r="EG314" s="79" t="n"/>
      <c r="EH314" s="79" t="n"/>
      <c r="EI314" s="79" t="n"/>
      <c r="EJ314" s="79" t="n"/>
      <c r="EK314" s="79" t="n"/>
      <c r="EL314" s="79" t="n"/>
      <c r="EM314" s="79" t="n"/>
      <c r="EN314" s="79" t="n"/>
      <c r="EO314" s="79" t="n"/>
      <c r="EP314" s="79" t="n"/>
      <c r="EQ314" s="79" t="n"/>
      <c r="ER314" s="79" t="n"/>
      <c r="ES314" s="79" t="n"/>
      <c r="ET314" s="79" t="n"/>
      <c r="EU314" s="79" t="n"/>
      <c r="EV314" s="79" t="n"/>
      <c r="EW314" s="79" t="n"/>
      <c r="EX314" s="79" t="n"/>
      <c r="EY314" s="79" t="n"/>
      <c r="EZ314" s="79" t="n"/>
      <c r="FA314" s="79" t="n"/>
      <c r="FB314" s="79" t="n"/>
      <c r="FC314" s="79" t="n"/>
      <c r="FD314" s="79" t="n"/>
      <c r="FE314" s="79" t="n"/>
      <c r="FF314" s="79" t="n"/>
      <c r="FG314" s="79" t="n"/>
      <c r="FH314" s="79" t="n"/>
      <c r="FI314" s="79" t="n"/>
      <c r="FJ314" s="79" t="n"/>
      <c r="FK314" s="79" t="n"/>
      <c r="FL314" s="79" t="n"/>
      <c r="FM314" s="79" t="n"/>
      <c r="FN314" s="79" t="n"/>
      <c r="FQ314" s="78" t="n">
        <v>32</v>
      </c>
      <c r="FR314" s="79" t="n"/>
      <c r="FS314" s="79" t="n"/>
      <c r="FT314" s="79" t="n"/>
      <c r="FU314" s="79" t="n"/>
      <c r="FV314" s="79" t="n"/>
      <c r="FW314" s="79" t="n"/>
      <c r="FX314" s="79" t="n"/>
      <c r="FY314" s="79" t="n"/>
      <c r="FZ314" s="79" t="n"/>
      <c r="GA314" s="79" t="n"/>
      <c r="GB314" s="79" t="n"/>
      <c r="GC314" s="79" t="n"/>
      <c r="GD314" s="79" t="n"/>
      <c r="GE314" s="79" t="n"/>
      <c r="GF314" s="79" t="n"/>
      <c r="GG314" s="79" t="n"/>
      <c r="GH314" s="79" t="n"/>
      <c r="GI314" s="79" t="n"/>
      <c r="GJ314" s="79" t="n"/>
      <c r="GK314" s="79" t="n"/>
      <c r="GL314" s="79" t="n"/>
      <c r="GM314" s="79" t="n"/>
      <c r="GN314" s="79" t="n"/>
      <c r="GO314" s="79" t="n"/>
      <c r="GP314" s="79" t="n"/>
      <c r="GQ314" s="79" t="n"/>
      <c r="GR314" s="79" t="n"/>
      <c r="GS314" s="79" t="n"/>
      <c r="GT314" s="79" t="n"/>
      <c r="GU314" s="79" t="n"/>
      <c r="GV314" s="79" t="n"/>
      <c r="GW314" s="79" t="n"/>
      <c r="GX314" s="79" t="n"/>
      <c r="GY314" s="79" t="n"/>
      <c r="GZ314" s="79" t="n"/>
      <c r="HA314" s="79" t="n"/>
      <c r="HB314" s="79" t="n"/>
      <c r="HC314" s="79" t="n"/>
      <c r="HD314" s="79" t="n"/>
      <c r="HE314" s="79" t="n"/>
      <c r="HH314" s="78" t="n">
        <v>32</v>
      </c>
      <c r="HI314" s="79" t="n"/>
      <c r="HJ314" s="79" t="n"/>
      <c r="HK314" s="79" t="n"/>
      <c r="HL314" s="79" t="n"/>
      <c r="HM314" s="79" t="n"/>
      <c r="HN314" s="79" t="n"/>
      <c r="HO314" s="79" t="n"/>
      <c r="HP314" s="79" t="n"/>
      <c r="HQ314" s="79" t="n"/>
      <c r="HR314" s="79" t="n"/>
      <c r="HS314" s="79" t="n"/>
      <c r="HT314" s="79" t="n"/>
      <c r="HU314" s="79" t="n"/>
      <c r="HV314" s="79" t="n"/>
      <c r="HW314" s="79" t="n"/>
      <c r="HX314" s="79" t="n"/>
      <c r="HY314" s="79" t="n"/>
      <c r="HZ314" s="79" t="n"/>
      <c r="IA314" s="79" t="n"/>
      <c r="IB314" s="79" t="n"/>
      <c r="IC314" s="79" t="n"/>
      <c r="ID314" s="79" t="n"/>
      <c r="IE314" s="79" t="n"/>
      <c r="IF314" s="79" t="n"/>
      <c r="IG314" s="79" t="n"/>
      <c r="IH314" s="79" t="n"/>
      <c r="II314" s="79" t="n"/>
      <c r="IJ314" s="79" t="n"/>
      <c r="IK314" s="79" t="n"/>
      <c r="IL314" s="79" t="n"/>
      <c r="IM314" s="79" t="n"/>
      <c r="IN314" s="79" t="n"/>
      <c r="IO314" s="79" t="n"/>
      <c r="IP314" s="79" t="n"/>
      <c r="IQ314" s="79" t="n"/>
      <c r="IR314" s="79" t="n"/>
      <c r="IS314" s="79" t="n"/>
      <c r="IT314" s="79" t="n"/>
      <c r="IU314" s="79" t="n"/>
      <c r="IV314" s="79" t="n"/>
      <c r="IY314" s="78" t="n">
        <v>32</v>
      </c>
      <c r="IZ314" s="79" t="n"/>
      <c r="JA314" s="79" t="n"/>
      <c r="JB314" s="79" t="n"/>
      <c r="JC314" s="79" t="n"/>
      <c r="JD314" s="79" t="n"/>
      <c r="JE314" s="79" t="n"/>
      <c r="JF314" s="79" t="n"/>
      <c r="JG314" s="79" t="n"/>
      <c r="JH314" s="79" t="n"/>
      <c r="JI314" s="79" t="n"/>
      <c r="JJ314" s="79" t="n"/>
      <c r="JK314" s="79" t="n"/>
      <c r="JL314" s="79" t="n"/>
      <c r="JM314" s="79" t="n"/>
      <c r="JN314" s="79" t="n"/>
      <c r="JO314" s="79" t="n"/>
      <c r="JP314" s="79" t="n"/>
      <c r="JQ314" s="79" t="n"/>
      <c r="JR314" s="79" t="n"/>
      <c r="JS314" s="79" t="n"/>
      <c r="JT314" s="79" t="n"/>
      <c r="JU314" s="79" t="n"/>
      <c r="JV314" s="79" t="n"/>
      <c r="JW314" s="79" t="n"/>
      <c r="JX314" s="79" t="n"/>
      <c r="JY314" s="79" t="n"/>
      <c r="JZ314" s="79" t="n"/>
      <c r="KA314" s="79" t="n"/>
      <c r="KB314" s="79" t="n"/>
      <c r="KC314" s="79" t="n"/>
      <c r="KD314" s="79" t="n"/>
      <c r="KE314" s="79" t="n"/>
      <c r="KF314" s="79" t="n"/>
      <c r="KG314" s="79" t="n"/>
      <c r="KH314" s="79" t="n"/>
      <c r="KI314" s="79" t="n"/>
      <c r="KJ314" s="79" t="n"/>
      <c r="KK314" s="79" t="n"/>
      <c r="KL314" s="79" t="n"/>
      <c r="KM314" s="79" t="n"/>
      <c r="KP314" s="78" t="n">
        <v>32</v>
      </c>
      <c r="KQ314" s="79" t="n"/>
      <c r="KR314" s="79" t="n"/>
      <c r="KS314" s="79" t="n"/>
      <c r="KT314" s="79" t="n"/>
      <c r="KU314" s="79" t="n"/>
      <c r="KV314" s="79" t="n"/>
      <c r="KW314" s="79" t="n"/>
      <c r="KX314" s="79" t="n"/>
      <c r="KY314" s="79" t="n"/>
      <c r="KZ314" s="79" t="n"/>
      <c r="LA314" s="79" t="n"/>
      <c r="LB314" s="79" t="n"/>
      <c r="LC314" s="79" t="n"/>
      <c r="LD314" s="79" t="n"/>
      <c r="LE314" s="79" t="n"/>
      <c r="LF314" s="79" t="n"/>
      <c r="LG314" s="79" t="n"/>
      <c r="LH314" s="79" t="n"/>
      <c r="LI314" s="79" t="n"/>
      <c r="LJ314" s="79" t="n"/>
      <c r="LK314" s="79" t="n"/>
      <c r="LL314" s="79" t="n"/>
      <c r="LM314" s="79" t="n"/>
      <c r="LN314" s="79" t="n"/>
      <c r="LO314" s="79" t="n"/>
      <c r="LP314" s="79" t="n"/>
      <c r="LQ314" s="79" t="n"/>
      <c r="LR314" s="79" t="n"/>
      <c r="LS314" s="79" t="n"/>
      <c r="LT314" s="79" t="n"/>
      <c r="LU314" s="79" t="n"/>
      <c r="LV314" s="79" t="n"/>
      <c r="LW314" s="79" t="n"/>
      <c r="LX314" s="79" t="n"/>
      <c r="LY314" s="79" t="n"/>
      <c r="LZ314" s="79" t="n"/>
      <c r="MA314" s="79" t="n"/>
      <c r="MB314" s="79" t="n"/>
      <c r="MC314" s="79" t="n"/>
      <c r="MD314" s="79" t="n"/>
      <c r="MG314" s="78" t="n">
        <v>32</v>
      </c>
      <c r="MH314" s="79" t="n"/>
      <c r="MI314" s="79" t="n"/>
      <c r="MJ314" s="79" t="n"/>
      <c r="MK314" s="79" t="n"/>
      <c r="ML314" s="79" t="n"/>
      <c r="MM314" s="79" t="n"/>
      <c r="MN314" s="79" t="n"/>
      <c r="MO314" s="79" t="n"/>
      <c r="MP314" s="79" t="n"/>
      <c r="MQ314" s="79" t="n"/>
      <c r="MR314" s="79" t="n"/>
      <c r="MS314" s="79" t="n"/>
      <c r="MT314" s="79" t="n"/>
      <c r="MU314" s="79" t="n"/>
      <c r="MV314" s="79" t="n"/>
      <c r="MW314" s="79" t="n"/>
      <c r="MX314" s="79" t="n"/>
      <c r="MY314" s="79" t="n"/>
      <c r="MZ314" s="79" t="n"/>
      <c r="NA314" s="79" t="n"/>
      <c r="NB314" s="79" t="n"/>
      <c r="NC314" s="79" t="n"/>
      <c r="ND314" s="79" t="n"/>
      <c r="NE314" s="79" t="n"/>
      <c r="NF314" s="79" t="n"/>
      <c r="NG314" s="79" t="n"/>
      <c r="NH314" s="79" t="n"/>
      <c r="NI314" s="79" t="n"/>
      <c r="NJ314" s="79" t="n"/>
      <c r="NK314" s="79" t="n"/>
      <c r="NL314" s="79" t="n"/>
      <c r="NM314" s="79" t="n"/>
      <c r="NN314" s="79" t="n"/>
      <c r="NO314" s="79" t="n"/>
      <c r="NP314" s="79" t="n"/>
      <c r="NQ314" s="79" t="n"/>
      <c r="NR314" s="79" t="n"/>
      <c r="NS314" s="79" t="n"/>
      <c r="NT314" s="79" t="n"/>
      <c r="NU314" s="79" t="n"/>
      <c r="NX314" s="78" t="n">
        <v>32</v>
      </c>
      <c r="NY314" s="79" t="n"/>
      <c r="NZ314" s="79" t="n"/>
      <c r="OA314" s="79" t="n"/>
      <c r="OB314" s="79" t="n"/>
      <c r="OC314" s="79" t="n"/>
      <c r="OD314" s="79" t="n"/>
      <c r="OE314" s="79" t="n"/>
      <c r="OF314" s="79" t="n"/>
      <c r="OG314" s="79" t="n"/>
      <c r="OH314" s="79" t="n"/>
      <c r="OI314" s="79" t="n"/>
      <c r="OJ314" s="79" t="n"/>
      <c r="OK314" s="79" t="n"/>
      <c r="OL314" s="79" t="n"/>
      <c r="OM314" s="79" t="n"/>
      <c r="ON314" s="79" t="n"/>
      <c r="OO314" s="79" t="n"/>
      <c r="OP314" s="79" t="n"/>
      <c r="OQ314" s="79" t="n"/>
      <c r="OR314" s="79" t="n"/>
      <c r="OS314" s="79" t="n"/>
      <c r="OT314" s="79" t="n"/>
      <c r="OU314" s="79" t="n"/>
      <c r="OV314" s="79" t="n"/>
      <c r="OW314" s="79" t="n"/>
      <c r="OX314" s="79" t="n"/>
      <c r="OY314" s="79" t="n"/>
      <c r="OZ314" s="79" t="n"/>
      <c r="PA314" s="79" t="n"/>
      <c r="PB314" s="79" t="n"/>
      <c r="PC314" s="79" t="n"/>
      <c r="PD314" s="79" t="n"/>
      <c r="PE314" s="79" t="n"/>
      <c r="PF314" s="79" t="n"/>
      <c r="PG314" s="79" t="n"/>
      <c r="PH314" s="79" t="n"/>
      <c r="PI314" s="79" t="n"/>
      <c r="PJ314" s="79" t="n"/>
      <c r="PK314" s="79" t="n"/>
      <c r="PL314" s="79" t="n"/>
      <c r="PO314" s="78" t="n">
        <v>32</v>
      </c>
      <c r="PP314" s="79" t="n"/>
      <c r="PQ314" s="79" t="n"/>
      <c r="PR314" s="79" t="n"/>
      <c r="PS314" s="79" t="n"/>
      <c r="PT314" s="79" t="n"/>
      <c r="PU314" s="79" t="n"/>
      <c r="PV314" s="79" t="n"/>
      <c r="PW314" s="79" t="n"/>
      <c r="PX314" s="79" t="n"/>
      <c r="PY314" s="79" t="n"/>
      <c r="PZ314" s="79" t="n"/>
      <c r="QA314" s="79" t="n"/>
      <c r="QB314" s="79" t="n"/>
      <c r="QC314" s="79" t="n"/>
      <c r="QD314" s="79" t="n"/>
      <c r="QE314" s="79" t="n"/>
      <c r="QF314" s="79" t="n"/>
      <c r="QG314" s="79" t="n"/>
      <c r="QH314" s="79" t="n"/>
      <c r="QI314" s="79" t="n"/>
      <c r="QJ314" s="79" t="n"/>
      <c r="QK314" s="79" t="n"/>
      <c r="QL314" s="79" t="n"/>
      <c r="QM314" s="79" t="n"/>
      <c r="QN314" s="79" t="n"/>
      <c r="QO314" s="79" t="n"/>
      <c r="QP314" s="79" t="n"/>
      <c r="QQ314" s="79" t="n"/>
      <c r="QR314" s="79" t="n"/>
      <c r="QS314" s="79" t="n"/>
      <c r="QT314" s="79" t="n"/>
      <c r="QU314" s="79" t="n"/>
      <c r="QV314" s="79" t="n"/>
      <c r="QW314" s="79" t="n"/>
      <c r="QX314" s="79" t="n"/>
      <c r="QY314" s="79" t="n"/>
      <c r="QZ314" s="79" t="n"/>
      <c r="RA314" s="79" t="n"/>
      <c r="RB314" s="79" t="n"/>
      <c r="RC314" s="79" t="n"/>
      <c r="RF314" s="78" t="n">
        <v>32</v>
      </c>
      <c r="RG314" s="79" t="n"/>
      <c r="RH314" s="79" t="n"/>
      <c r="RI314" s="79" t="n"/>
      <c r="RJ314" s="79" t="n"/>
      <c r="RK314" s="79" t="n"/>
      <c r="RL314" s="79" t="n"/>
      <c r="RM314" s="79" t="n"/>
      <c r="RN314" s="79" t="n"/>
      <c r="RO314" s="79" t="n"/>
      <c r="RP314" s="79" t="n"/>
      <c r="RQ314" s="79" t="n"/>
      <c r="RR314" s="79" t="n"/>
      <c r="RS314" s="79" t="n"/>
      <c r="RT314" s="79" t="n"/>
      <c r="RU314" s="79" t="n"/>
      <c r="RV314" s="79" t="n"/>
      <c r="RW314" s="79" t="n"/>
      <c r="RX314" s="79" t="n"/>
      <c r="RY314" s="79" t="n"/>
      <c r="RZ314" s="79" t="n"/>
      <c r="SA314" s="79" t="n"/>
      <c r="SB314" s="79" t="n"/>
      <c r="SC314" s="79" t="n"/>
      <c r="SD314" s="79" t="n"/>
      <c r="SE314" s="79" t="n"/>
      <c r="SF314" s="79" t="n"/>
      <c r="SG314" s="79" t="n"/>
      <c r="SH314" s="79" t="n"/>
      <c r="SI314" s="79" t="n"/>
      <c r="SJ314" s="79" t="n"/>
      <c r="SK314" s="79" t="n"/>
      <c r="SL314" s="79" t="n"/>
      <c r="SM314" s="79" t="n"/>
      <c r="SN314" s="79" t="n"/>
      <c r="SO314" s="79" t="n"/>
      <c r="SP314" s="79" t="n"/>
      <c r="SQ314" s="79" t="n"/>
      <c r="SR314" s="79" t="n"/>
      <c r="SS314" s="79" t="n"/>
      <c r="ST314" s="79" t="n"/>
      <c r="SW314" s="78" t="n">
        <v>32</v>
      </c>
      <c r="SX314" s="79" t="n"/>
      <c r="SY314" s="79" t="n"/>
      <c r="SZ314" s="79" t="n"/>
      <c r="TA314" s="79" t="n"/>
      <c r="TB314" s="79" t="n"/>
      <c r="TC314" s="79" t="n"/>
      <c r="TD314" s="79" t="n"/>
      <c r="TE314" s="79" t="n"/>
      <c r="TF314" s="79" t="n"/>
      <c r="TG314" s="79" t="n"/>
      <c r="TH314" s="79" t="n"/>
      <c r="TI314" s="79" t="n"/>
      <c r="TJ314" s="79" t="n"/>
      <c r="TK314" s="79" t="n"/>
      <c r="TL314" s="79" t="n"/>
      <c r="TM314" s="79" t="n"/>
      <c r="TN314" s="79" t="n"/>
      <c r="TO314" s="79" t="n"/>
      <c r="TP314" s="79" t="n"/>
      <c r="TQ314" s="79" t="n"/>
      <c r="TR314" s="79" t="n"/>
      <c r="TS314" s="79" t="n"/>
      <c r="TT314" s="79" t="n"/>
      <c r="TU314" s="79" t="n"/>
      <c r="TV314" s="79" t="n"/>
      <c r="TW314" s="79" t="n"/>
      <c r="TX314" s="79" t="n"/>
      <c r="TY314" s="79" t="n"/>
      <c r="TZ314" s="79" t="n"/>
      <c r="UA314" s="79" t="n"/>
      <c r="UB314" s="79" t="n"/>
      <c r="UC314" s="79" t="n"/>
      <c r="UD314" s="79" t="n"/>
      <c r="UE314" s="79" t="n"/>
      <c r="UF314" s="79" t="n"/>
      <c r="UG314" s="79" t="n"/>
      <c r="UH314" s="79" t="n"/>
      <c r="UI314" s="79" t="n"/>
      <c r="UJ314" s="79" t="n"/>
      <c r="UK314" s="79" t="n"/>
      <c r="UN314" s="78" t="n">
        <v>32</v>
      </c>
      <c r="UO314" s="79" t="n"/>
      <c r="UP314" s="79" t="n"/>
      <c r="UQ314" s="79" t="n"/>
      <c r="UR314" s="79" t="n"/>
      <c r="US314" s="79" t="n"/>
      <c r="UT314" s="79" t="n"/>
      <c r="UU314" s="79" t="n"/>
      <c r="UV314" s="79" t="n"/>
      <c r="UW314" s="79" t="n"/>
      <c r="UX314" s="79" t="n"/>
      <c r="UY314" s="79" t="n"/>
      <c r="UZ314" s="79" t="n"/>
      <c r="VA314" s="79" t="n"/>
      <c r="VB314" s="79" t="n"/>
      <c r="VC314" s="79" t="n"/>
      <c r="VD314" s="79" t="n"/>
      <c r="VE314" s="79" t="n"/>
      <c r="VF314" s="79" t="n"/>
      <c r="VG314" s="79" t="n"/>
      <c r="VH314" s="79" t="n"/>
      <c r="VI314" s="79" t="n"/>
      <c r="VJ314" s="79" t="n"/>
      <c r="VK314" s="79" t="n"/>
      <c r="VL314" s="79" t="n"/>
      <c r="VM314" s="79" t="n"/>
      <c r="VN314" s="79" t="n"/>
      <c r="VO314" s="79" t="n"/>
      <c r="VP314" s="79" t="n"/>
      <c r="VQ314" s="79" t="n"/>
      <c r="VR314" s="79" t="n"/>
      <c r="VS314" s="79" t="n"/>
      <c r="VT314" s="79" t="n"/>
      <c r="VU314" s="79" t="n"/>
      <c r="VV314" s="79" t="n"/>
      <c r="VW314" s="79" t="n"/>
      <c r="VX314" s="79" t="n"/>
      <c r="VY314" s="79" t="n"/>
      <c r="VZ314" s="79" t="n"/>
      <c r="WA314" s="79" t="n"/>
      <c r="WB314" s="79" t="n"/>
      <c r="WE314" s="78" t="n">
        <v>32</v>
      </c>
      <c r="WF314" s="79" t="n"/>
      <c r="WG314" s="79" t="n"/>
      <c r="WH314" s="79" t="n"/>
      <c r="WI314" s="79" t="n"/>
      <c r="WJ314" s="79" t="n"/>
      <c r="WK314" s="79" t="n"/>
      <c r="WL314" s="79" t="n"/>
      <c r="WM314" s="79" t="n"/>
      <c r="WN314" s="79" t="n"/>
      <c r="WO314" s="79" t="n"/>
      <c r="WP314" s="79" t="n"/>
      <c r="WQ314" s="79" t="n"/>
      <c r="WR314" s="79" t="n"/>
      <c r="WS314" s="79" t="n"/>
      <c r="WT314" s="79" t="n"/>
      <c r="WU314" s="79" t="n"/>
      <c r="WV314" s="79" t="n"/>
      <c r="WW314" s="79" t="n"/>
      <c r="WX314" s="79" t="n"/>
      <c r="WY314" s="79" t="n"/>
      <c r="WZ314" s="79" t="n"/>
      <c r="XA314" s="79" t="n"/>
      <c r="XB314" s="79" t="n"/>
      <c r="XC314" s="79" t="n"/>
      <c r="XD314" s="79" t="n"/>
      <c r="XE314" s="79" t="n"/>
      <c r="XF314" s="79" t="n"/>
      <c r="XG314" s="79" t="n"/>
      <c r="XH314" s="79" t="n"/>
      <c r="XI314" s="79" t="n"/>
      <c r="XJ314" s="79" t="n"/>
      <c r="XK314" s="79" t="n"/>
      <c r="XL314" s="79" t="n"/>
      <c r="XM314" s="79" t="n"/>
      <c r="XN314" s="79" t="n"/>
      <c r="XO314" s="79" t="n"/>
      <c r="XP314" s="79" t="n"/>
      <c r="XQ314" s="79" t="n"/>
      <c r="XR314" s="79" t="n"/>
      <c r="XS314" s="79" t="n"/>
      <c r="XV314" s="78" t="n">
        <v>32</v>
      </c>
      <c r="XW314" s="79" t="n"/>
      <c r="XX314" s="79" t="n"/>
      <c r="XY314" s="79" t="n"/>
      <c r="XZ314" s="79" t="n"/>
      <c r="YA314" s="79" t="n"/>
      <c r="YB314" s="79" t="n"/>
      <c r="YC314" s="79" t="n"/>
      <c r="YD314" s="79" t="n"/>
      <c r="YE314" s="79" t="n"/>
      <c r="YF314" s="79" t="n"/>
      <c r="YG314" s="79" t="n"/>
      <c r="YH314" s="79" t="n"/>
      <c r="YI314" s="79" t="n"/>
      <c r="YJ314" s="79" t="n"/>
      <c r="YK314" s="79" t="n"/>
      <c r="YL314" s="79" t="n"/>
      <c r="YM314" s="79" t="n"/>
      <c r="YN314" s="79" t="n"/>
      <c r="YO314" s="79" t="n"/>
      <c r="YP314" s="79" t="n"/>
      <c r="YQ314" s="79" t="n"/>
      <c r="YR314" s="79" t="n"/>
      <c r="YS314" s="79" t="n"/>
      <c r="YT314" s="79" t="n"/>
      <c r="YU314" s="79" t="n"/>
      <c r="YV314" s="79" t="n"/>
      <c r="YW314" s="79" t="n"/>
      <c r="YX314" s="79" t="n"/>
      <c r="YY314" s="79" t="n"/>
      <c r="YZ314" s="79" t="n"/>
      <c r="ZA314" s="79" t="n"/>
      <c r="ZB314" s="79" t="n"/>
      <c r="ZC314" s="79" t="n"/>
      <c r="ZD314" s="79" t="n"/>
      <c r="ZE314" s="79" t="n"/>
      <c r="ZF314" s="79" t="n"/>
      <c r="ZG314" s="79" t="n"/>
      <c r="ZH314" s="79" t="n"/>
      <c r="ZI314" s="79" t="n"/>
      <c r="ZJ314" s="79" t="n"/>
      <c r="ZM314" s="78" t="n">
        <v>32</v>
      </c>
      <c r="ZN314" s="79" t="n"/>
      <c r="ZO314" s="79" t="n"/>
      <c r="ZP314" s="79" t="n"/>
      <c r="ZQ314" s="79" t="n"/>
      <c r="ZR314" s="79" t="n"/>
      <c r="ZS314" s="79" t="n"/>
      <c r="ZT314" s="79" t="n"/>
      <c r="ZU314" s="79" t="n"/>
      <c r="ZV314" s="79" t="n"/>
      <c r="ZW314" s="79" t="n"/>
      <c r="ZX314" s="79" t="n"/>
      <c r="ZY314" s="79" t="n"/>
      <c r="ZZ314" s="79" t="n"/>
      <c r="AAA314" s="79" t="n"/>
      <c r="AAB314" s="79" t="n"/>
      <c r="AAC314" s="79" t="n"/>
      <c r="AAD314" s="79" t="n"/>
      <c r="AAE314" s="79" t="n"/>
      <c r="AAF314" s="79" t="n"/>
      <c r="AAG314" s="79" t="n"/>
      <c r="AAH314" s="79" t="n"/>
      <c r="AAI314" s="79" t="n"/>
      <c r="AAJ314" s="79" t="n"/>
      <c r="AAK314" s="79" t="n"/>
      <c r="AAL314" s="79" t="n"/>
      <c r="AAM314" s="79" t="n"/>
      <c r="AAN314" s="79" t="n"/>
      <c r="AAO314" s="79" t="n"/>
      <c r="AAP314" s="79" t="n"/>
      <c r="AAQ314" s="79" t="n"/>
      <c r="AAR314" s="79" t="n"/>
      <c r="AAS314" s="79" t="n"/>
      <c r="AAT314" s="79" t="n"/>
      <c r="AAU314" s="79" t="n"/>
      <c r="AAV314" s="79" t="n"/>
      <c r="AAW314" s="79" t="n"/>
      <c r="AAX314" s="79" t="n"/>
      <c r="AAY314" s="79" t="n"/>
      <c r="AAZ314" s="79" t="n"/>
      <c r="ABA314" s="79" t="n"/>
      <c r="ABD314" s="78" t="n">
        <v>32</v>
      </c>
      <c r="ABE314" s="79" t="n"/>
      <c r="ABF314" s="79" t="n"/>
      <c r="ABG314" s="79" t="n"/>
      <c r="ABH314" s="79" t="n"/>
      <c r="ABI314" s="79" t="n"/>
      <c r="ABJ314" s="79" t="n"/>
      <c r="ABK314" s="79" t="n"/>
      <c r="ABL314" s="79" t="n"/>
      <c r="ABM314" s="79" t="n"/>
      <c r="ABN314" s="79" t="n"/>
      <c r="ABO314" s="79" t="n"/>
      <c r="ABP314" s="79" t="n"/>
      <c r="ABQ314" s="79" t="n"/>
      <c r="ABR314" s="79" t="n"/>
      <c r="ABS314" s="79" t="n"/>
      <c r="ABT314" s="79" t="n"/>
      <c r="ABU314" s="79" t="n"/>
      <c r="ABV314" s="79" t="n"/>
      <c r="ABW314" s="79" t="n"/>
      <c r="ABX314" s="79" t="n"/>
      <c r="ABY314" s="79" t="n"/>
      <c r="ABZ314" s="79" t="n"/>
      <c r="ACA314" s="79" t="n"/>
      <c r="ACB314" s="79" t="n"/>
      <c r="ACC314" s="79" t="n"/>
      <c r="ACD314" s="79" t="n"/>
      <c r="ACE314" s="79" t="n"/>
      <c r="ACF314" s="79" t="n"/>
      <c r="ACG314" s="79" t="n"/>
      <c r="ACH314" s="79" t="n"/>
      <c r="ACI314" s="79" t="n"/>
      <c r="ACJ314" s="79" t="n"/>
      <c r="ACK314" s="79" t="n"/>
      <c r="ACL314" s="79" t="n"/>
      <c r="ACM314" s="79" t="n"/>
      <c r="ACN314" s="79" t="n"/>
      <c r="ACO314" s="79" t="n"/>
      <c r="ACP314" s="79" t="n"/>
      <c r="ACQ314" s="79" t="n"/>
      <c r="ACR314" s="79" t="n"/>
      <c r="ACU314" s="78" t="n">
        <v>32</v>
      </c>
      <c r="ACV314" s="79" t="n"/>
      <c r="ACW314" s="79" t="n"/>
      <c r="ACX314" s="79" t="n"/>
      <c r="ACY314" s="79" t="n"/>
      <c r="ACZ314" s="79" t="n"/>
      <c r="ADA314" s="79" t="n"/>
      <c r="ADB314" s="79" t="n"/>
      <c r="ADC314" s="79" t="n"/>
      <c r="ADD314" s="79" t="n"/>
      <c r="ADE314" s="79" t="n"/>
      <c r="ADF314" s="79" t="n"/>
      <c r="ADG314" s="79" t="n"/>
      <c r="ADH314" s="79" t="n"/>
      <c r="ADI314" s="79" t="n"/>
      <c r="ADJ314" s="79" t="n"/>
      <c r="ADK314" s="79" t="n"/>
      <c r="ADL314" s="79" t="n"/>
      <c r="ADM314" s="79" t="n"/>
      <c r="ADN314" s="79" t="n"/>
      <c r="ADO314" s="79" t="n"/>
      <c r="ADP314" s="79" t="n"/>
      <c r="ADQ314" s="79" t="n"/>
      <c r="ADR314" s="79" t="n"/>
      <c r="ADS314" s="79" t="n"/>
      <c r="ADT314" s="79" t="n"/>
      <c r="ADU314" s="79" t="n"/>
      <c r="ADV314" s="79" t="n"/>
      <c r="ADW314" s="79" t="n"/>
      <c r="ADX314" s="79" t="n"/>
      <c r="ADY314" s="79" t="n"/>
      <c r="ADZ314" s="79" t="n"/>
      <c r="AEA314" s="79" t="n"/>
      <c r="AEB314" s="79" t="n"/>
      <c r="AEC314" s="79" t="n"/>
      <c r="AED314" s="79" t="n"/>
      <c r="AEE314" s="79" t="n"/>
      <c r="AEF314" s="79" t="n"/>
      <c r="AEG314" s="79" t="n"/>
      <c r="AEH314" s="79" t="n"/>
      <c r="AEI314" s="79" t="n"/>
      <c r="AEL314" s="78" t="n">
        <v>32</v>
      </c>
      <c r="AEM314" s="79" t="n"/>
      <c r="AEN314" s="79" t="n"/>
      <c r="AEO314" s="79" t="n"/>
      <c r="AEP314" s="79" t="n"/>
      <c r="AEQ314" s="79" t="n"/>
      <c r="AER314" s="79" t="n"/>
      <c r="AES314" s="79" t="n"/>
      <c r="AET314" s="79" t="n"/>
      <c r="AEU314" s="79" t="n"/>
      <c r="AEV314" s="79" t="n"/>
      <c r="AEW314" s="79" t="n"/>
      <c r="AEX314" s="79" t="n"/>
      <c r="AEY314" s="79" t="n"/>
      <c r="AEZ314" s="79" t="n"/>
      <c r="AFA314" s="79" t="n"/>
      <c r="AFB314" s="79" t="n"/>
      <c r="AFC314" s="79" t="n"/>
      <c r="AFD314" s="79" t="n"/>
      <c r="AFE314" s="79" t="n"/>
      <c r="AFF314" s="79" t="n"/>
      <c r="AFG314" s="79" t="n"/>
      <c r="AFH314" s="79" t="n"/>
      <c r="AFI314" s="79" t="n"/>
      <c r="AFJ314" s="79" t="n"/>
      <c r="AFK314" s="79" t="n"/>
      <c r="AFL314" s="79" t="n"/>
      <c r="AFM314" s="79" t="n"/>
      <c r="AFN314" s="79" t="n"/>
      <c r="AFO314" s="79" t="n"/>
      <c r="AFP314" s="79" t="n"/>
      <c r="AFQ314" s="79" t="n"/>
      <c r="AFR314" s="79" t="n"/>
      <c r="AFS314" s="79" t="n"/>
      <c r="AFT314" s="79" t="n"/>
      <c r="AFU314" s="79" t="n"/>
      <c r="AFV314" s="79" t="n"/>
      <c r="AFW314" s="79" t="n"/>
      <c r="AFX314" s="79" t="n"/>
      <c r="AFY314" s="79" t="n"/>
      <c r="AFZ314" s="79" t="n"/>
    </row>
    <row r="315">
      <c r="A315" s="78" t="n">
        <v>33</v>
      </c>
      <c r="B315" s="79" t="n"/>
      <c r="C315" s="79" t="n"/>
      <c r="D315" s="79" t="n"/>
      <c r="E315" s="79" t="n"/>
      <c r="F315" s="79" t="n"/>
      <c r="G315" s="79" t="n"/>
      <c r="H315" s="79" t="n"/>
      <c r="I315" s="79" t="n"/>
      <c r="J315" s="79" t="n"/>
      <c r="K315" s="79" t="n"/>
      <c r="L315" s="79" t="n"/>
      <c r="M315" s="79" t="n"/>
      <c r="N315" s="79" t="n"/>
      <c r="O315" s="79" t="n"/>
      <c r="P315" s="79" t="n"/>
      <c r="Q315" s="79" t="n"/>
      <c r="R315" s="79" t="n"/>
      <c r="S315" s="79" t="n"/>
      <c r="T315" s="79" t="n"/>
      <c r="U315" s="79" t="n"/>
      <c r="V315" s="79" t="n"/>
      <c r="W315" s="79" t="n"/>
      <c r="X315" s="79" t="n"/>
      <c r="Y315" s="79" t="n"/>
      <c r="Z315" s="79" t="n"/>
      <c r="AA315" s="79" t="n"/>
      <c r="AB315" s="79" t="n"/>
      <c r="AC315" s="79" t="n"/>
      <c r="AD315" s="79" t="n"/>
      <c r="AE315" s="79" t="n"/>
      <c r="AF315" s="79" t="n"/>
      <c r="AG315" s="79" t="n"/>
      <c r="AH315" s="79" t="n"/>
      <c r="AI315" s="79" t="n"/>
      <c r="AJ315" s="79" t="n"/>
      <c r="AK315" s="79" t="n"/>
      <c r="AL315" s="79" t="n"/>
      <c r="AM315" s="79" t="n"/>
      <c r="AN315" s="79" t="n"/>
      <c r="AO315" s="79" t="n"/>
      <c r="AR315" s="78" t="n">
        <v>33</v>
      </c>
      <c r="AS315" s="79" t="n"/>
      <c r="AT315" s="79" t="n"/>
      <c r="AU315" s="79" t="n"/>
      <c r="AV315" s="79" t="n"/>
      <c r="AW315" s="79" t="n"/>
      <c r="AX315" s="79" t="n"/>
      <c r="AY315" s="79" t="n"/>
      <c r="AZ315" s="79" t="n"/>
      <c r="BA315" s="79" t="n"/>
      <c r="BB315" s="79" t="n"/>
      <c r="BC315" s="79" t="n"/>
      <c r="BD315" s="79" t="n"/>
      <c r="BE315" s="79" t="n"/>
      <c r="BF315" s="79" t="n"/>
      <c r="BG315" s="79" t="n"/>
      <c r="BH315" s="79" t="n"/>
      <c r="BI315" s="79" t="n"/>
      <c r="BJ315" s="79" t="n"/>
      <c r="BK315" s="79" t="n"/>
      <c r="BL315" s="79" t="n"/>
      <c r="BM315" s="79" t="n"/>
      <c r="BN315" s="79" t="n"/>
      <c r="BO315" s="79" t="n"/>
      <c r="BP315" s="79" t="n"/>
      <c r="BQ315" s="79" t="n"/>
      <c r="BR315" s="79" t="n"/>
      <c r="BS315" s="79" t="n"/>
      <c r="BT315" s="79" t="n"/>
      <c r="BU315" s="79" t="n"/>
      <c r="BV315" s="79" t="n"/>
      <c r="BW315" s="79" t="n"/>
      <c r="BX315" s="79" t="n"/>
      <c r="BY315" s="79" t="n"/>
      <c r="BZ315" s="79" t="n"/>
      <c r="CA315" s="79" t="n"/>
      <c r="CB315" s="79" t="n"/>
      <c r="CC315" s="79" t="n"/>
      <c r="CD315" s="79" t="n"/>
      <c r="CE315" s="79" t="n"/>
      <c r="CF315" s="79" t="n"/>
      <c r="CI315" s="78" t="n">
        <v>33</v>
      </c>
      <c r="CJ315" s="79" t="n"/>
      <c r="CK315" s="79" t="n"/>
      <c r="CL315" s="79" t="n"/>
      <c r="CM315" s="79" t="n"/>
      <c r="CN315" s="79" t="n"/>
      <c r="CO315" s="79" t="n"/>
      <c r="CP315" s="79" t="n"/>
      <c r="CQ315" s="79" t="n"/>
      <c r="CR315" s="79" t="n"/>
      <c r="CS315" s="79" t="n"/>
      <c r="CT315" s="79" t="n"/>
      <c r="CU315" s="79" t="n"/>
      <c r="CV315" s="79" t="n"/>
      <c r="CW315" s="79" t="n"/>
      <c r="CX315" s="79" t="n"/>
      <c r="CY315" s="79" t="n"/>
      <c r="CZ315" s="79" t="n"/>
      <c r="DA315" s="79" t="n"/>
      <c r="DB315" s="79" t="n"/>
      <c r="DC315" s="79" t="n"/>
      <c r="DD315" s="79" t="n"/>
      <c r="DE315" s="79" t="n"/>
      <c r="DF315" s="79" t="n"/>
      <c r="DG315" s="79" t="n"/>
      <c r="DH315" s="79" t="n"/>
      <c r="DI315" s="79" t="n"/>
      <c r="DJ315" s="79" t="n"/>
      <c r="DK315" s="79" t="n"/>
      <c r="DL315" s="79" t="n"/>
      <c r="DM315" s="79" t="n"/>
      <c r="DN315" s="79" t="n"/>
      <c r="DO315" s="79" t="n"/>
      <c r="DP315" s="79" t="n"/>
      <c r="DQ315" s="79" t="n"/>
      <c r="DR315" s="79" t="n"/>
      <c r="DS315" s="79" t="n"/>
      <c r="DT315" s="79" t="n"/>
      <c r="DU315" s="79" t="n"/>
      <c r="DV315" s="79" t="n"/>
      <c r="DW315" s="79" t="n"/>
      <c r="DZ315" s="78" t="n">
        <v>33</v>
      </c>
      <c r="EA315" s="79" t="n"/>
      <c r="EB315" s="79" t="n"/>
      <c r="EC315" s="79" t="n"/>
      <c r="ED315" s="79" t="n"/>
      <c r="EE315" s="79" t="n"/>
      <c r="EF315" s="79" t="n"/>
      <c r="EG315" s="79" t="n"/>
      <c r="EH315" s="79" t="n"/>
      <c r="EI315" s="79" t="n"/>
      <c r="EJ315" s="79" t="n"/>
      <c r="EK315" s="79" t="n"/>
      <c r="EL315" s="79" t="n"/>
      <c r="EM315" s="79" t="n"/>
      <c r="EN315" s="79" t="n"/>
      <c r="EO315" s="79" t="n"/>
      <c r="EP315" s="79" t="n"/>
      <c r="EQ315" s="79" t="n"/>
      <c r="ER315" s="79" t="n"/>
      <c r="ES315" s="79" t="n"/>
      <c r="ET315" s="79" t="n"/>
      <c r="EU315" s="79" t="n"/>
      <c r="EV315" s="79" t="n"/>
      <c r="EW315" s="79" t="n"/>
      <c r="EX315" s="79" t="n"/>
      <c r="EY315" s="79" t="n"/>
      <c r="EZ315" s="79" t="n"/>
      <c r="FA315" s="79" t="n"/>
      <c r="FB315" s="79" t="n"/>
      <c r="FC315" s="79" t="n"/>
      <c r="FD315" s="79" t="n"/>
      <c r="FE315" s="79" t="n"/>
      <c r="FF315" s="79" t="n"/>
      <c r="FG315" s="79" t="n"/>
      <c r="FH315" s="79" t="n"/>
      <c r="FI315" s="79" t="n"/>
      <c r="FJ315" s="79" t="n"/>
      <c r="FK315" s="79" t="n"/>
      <c r="FL315" s="79" t="n"/>
      <c r="FM315" s="79" t="n"/>
      <c r="FN315" s="79" t="n"/>
      <c r="FQ315" s="78" t="n">
        <v>33</v>
      </c>
      <c r="FR315" s="79" t="n"/>
      <c r="FS315" s="79" t="n"/>
      <c r="FT315" s="79" t="n"/>
      <c r="FU315" s="79" t="n"/>
      <c r="FV315" s="79" t="n"/>
      <c r="FW315" s="79" t="n"/>
      <c r="FX315" s="79" t="n"/>
      <c r="FY315" s="79" t="n"/>
      <c r="FZ315" s="79" t="n"/>
      <c r="GA315" s="79" t="n"/>
      <c r="GB315" s="79" t="n"/>
      <c r="GC315" s="79" t="n"/>
      <c r="GD315" s="79" t="n"/>
      <c r="GE315" s="79" t="n"/>
      <c r="GF315" s="79" t="n"/>
      <c r="GG315" s="79" t="n"/>
      <c r="GH315" s="79" t="n"/>
      <c r="GI315" s="79" t="n"/>
      <c r="GJ315" s="79" t="n"/>
      <c r="GK315" s="79" t="n"/>
      <c r="GL315" s="79" t="n"/>
      <c r="GM315" s="79" t="n"/>
      <c r="GN315" s="79" t="n"/>
      <c r="GO315" s="79" t="n"/>
      <c r="GP315" s="79" t="n"/>
      <c r="GQ315" s="79" t="n"/>
      <c r="GR315" s="79" t="n"/>
      <c r="GS315" s="79" t="n"/>
      <c r="GT315" s="79" t="n"/>
      <c r="GU315" s="79" t="n"/>
      <c r="GV315" s="79" t="n"/>
      <c r="GW315" s="79" t="n"/>
      <c r="GX315" s="79" t="n"/>
      <c r="GY315" s="79" t="n"/>
      <c r="GZ315" s="79" t="n"/>
      <c r="HA315" s="79" t="n"/>
      <c r="HB315" s="79" t="n"/>
      <c r="HC315" s="79" t="n"/>
      <c r="HD315" s="79" t="n"/>
      <c r="HE315" s="79" t="n"/>
      <c r="HH315" s="78" t="n">
        <v>33</v>
      </c>
      <c r="HI315" s="79" t="n"/>
      <c r="HJ315" s="79" t="n"/>
      <c r="HK315" s="79" t="n"/>
      <c r="HL315" s="79" t="n"/>
      <c r="HM315" s="79" t="n"/>
      <c r="HN315" s="79" t="n"/>
      <c r="HO315" s="79" t="n"/>
      <c r="HP315" s="79" t="n"/>
      <c r="HQ315" s="79" t="n"/>
      <c r="HR315" s="79" t="n"/>
      <c r="HS315" s="79" t="n"/>
      <c r="HT315" s="79" t="n"/>
      <c r="HU315" s="79" t="n"/>
      <c r="HV315" s="79" t="n"/>
      <c r="HW315" s="79" t="n"/>
      <c r="HX315" s="79" t="n"/>
      <c r="HY315" s="79" t="n"/>
      <c r="HZ315" s="79" t="n"/>
      <c r="IA315" s="79" t="n"/>
      <c r="IB315" s="79" t="n"/>
      <c r="IC315" s="79" t="n"/>
      <c r="ID315" s="79" t="n"/>
      <c r="IE315" s="79" t="n"/>
      <c r="IF315" s="79" t="n"/>
      <c r="IG315" s="79" t="n"/>
      <c r="IH315" s="79" t="n"/>
      <c r="II315" s="79" t="n"/>
      <c r="IJ315" s="79" t="n"/>
      <c r="IK315" s="79" t="n"/>
      <c r="IL315" s="79" t="n"/>
      <c r="IM315" s="79" t="n"/>
      <c r="IN315" s="79" t="n"/>
      <c r="IO315" s="79" t="n"/>
      <c r="IP315" s="79" t="n"/>
      <c r="IQ315" s="79" t="n"/>
      <c r="IR315" s="79" t="n"/>
      <c r="IS315" s="79" t="n"/>
      <c r="IT315" s="79" t="n"/>
      <c r="IU315" s="79" t="n"/>
      <c r="IV315" s="79" t="n"/>
      <c r="IY315" s="78" t="n">
        <v>33</v>
      </c>
      <c r="IZ315" s="79" t="n"/>
      <c r="JA315" s="79" t="n"/>
      <c r="JB315" s="79" t="n"/>
      <c r="JC315" s="79" t="n"/>
      <c r="JD315" s="79" t="n"/>
      <c r="JE315" s="79" t="n"/>
      <c r="JF315" s="79" t="n"/>
      <c r="JG315" s="79" t="n"/>
      <c r="JH315" s="79" t="n"/>
      <c r="JI315" s="79" t="n"/>
      <c r="JJ315" s="79" t="n"/>
      <c r="JK315" s="79" t="n"/>
      <c r="JL315" s="79" t="n"/>
      <c r="JM315" s="79" t="n"/>
      <c r="JN315" s="79" t="n"/>
      <c r="JO315" s="79" t="n"/>
      <c r="JP315" s="79" t="n"/>
      <c r="JQ315" s="79" t="n"/>
      <c r="JR315" s="79" t="n"/>
      <c r="JS315" s="79" t="n"/>
      <c r="JT315" s="79" t="n"/>
      <c r="JU315" s="79" t="n"/>
      <c r="JV315" s="79" t="n"/>
      <c r="JW315" s="79" t="n"/>
      <c r="JX315" s="79" t="n"/>
      <c r="JY315" s="79" t="n"/>
      <c r="JZ315" s="79" t="n"/>
      <c r="KA315" s="79" t="n"/>
      <c r="KB315" s="79" t="n"/>
      <c r="KC315" s="79" t="n"/>
      <c r="KD315" s="79" t="n"/>
      <c r="KE315" s="79" t="n"/>
      <c r="KF315" s="79" t="n"/>
      <c r="KG315" s="79" t="n"/>
      <c r="KH315" s="79" t="n"/>
      <c r="KI315" s="79" t="n"/>
      <c r="KJ315" s="79" t="n"/>
      <c r="KK315" s="79" t="n"/>
      <c r="KL315" s="79" t="n"/>
      <c r="KM315" s="79" t="n"/>
      <c r="KP315" s="78" t="n">
        <v>33</v>
      </c>
      <c r="KQ315" s="79" t="n"/>
      <c r="KR315" s="79" t="n"/>
      <c r="KS315" s="79" t="n"/>
      <c r="KT315" s="79" t="n"/>
      <c r="KU315" s="79" t="n"/>
      <c r="KV315" s="79" t="n"/>
      <c r="KW315" s="79" t="n"/>
      <c r="KX315" s="79" t="n"/>
      <c r="KY315" s="79" t="n"/>
      <c r="KZ315" s="79" t="n"/>
      <c r="LA315" s="79" t="n"/>
      <c r="LB315" s="79" t="n"/>
      <c r="LC315" s="79" t="n"/>
      <c r="LD315" s="79" t="n"/>
      <c r="LE315" s="79" t="n"/>
      <c r="LF315" s="79" t="n"/>
      <c r="LG315" s="79" t="n"/>
      <c r="LH315" s="79" t="n"/>
      <c r="LI315" s="79" t="n"/>
      <c r="LJ315" s="79" t="n"/>
      <c r="LK315" s="79" t="n"/>
      <c r="LL315" s="79" t="n"/>
      <c r="LM315" s="79" t="n"/>
      <c r="LN315" s="79" t="n"/>
      <c r="LO315" s="79" t="n"/>
      <c r="LP315" s="79" t="n"/>
      <c r="LQ315" s="79" t="n"/>
      <c r="LR315" s="79" t="n"/>
      <c r="LS315" s="79" t="n"/>
      <c r="LT315" s="79" t="n"/>
      <c r="LU315" s="79" t="n"/>
      <c r="LV315" s="79" t="n"/>
      <c r="LW315" s="79" t="n"/>
      <c r="LX315" s="79" t="n"/>
      <c r="LY315" s="79" t="n"/>
      <c r="LZ315" s="79" t="n"/>
      <c r="MA315" s="79" t="n"/>
      <c r="MB315" s="79" t="n"/>
      <c r="MC315" s="79" t="n"/>
      <c r="MD315" s="79" t="n"/>
      <c r="MG315" s="78" t="n">
        <v>33</v>
      </c>
      <c r="MH315" s="79" t="n"/>
      <c r="MI315" s="79" t="n"/>
      <c r="MJ315" s="79" t="n"/>
      <c r="MK315" s="79" t="n"/>
      <c r="ML315" s="79" t="n"/>
      <c r="MM315" s="79" t="n"/>
      <c r="MN315" s="79" t="n"/>
      <c r="MO315" s="79" t="n"/>
      <c r="MP315" s="79" t="n"/>
      <c r="MQ315" s="79" t="n"/>
      <c r="MR315" s="79" t="n"/>
      <c r="MS315" s="79" t="n"/>
      <c r="MT315" s="79" t="n"/>
      <c r="MU315" s="79" t="n"/>
      <c r="MV315" s="79" t="n"/>
      <c r="MW315" s="79" t="n"/>
      <c r="MX315" s="79" t="n"/>
      <c r="MY315" s="79" t="n"/>
      <c r="MZ315" s="79" t="n"/>
      <c r="NA315" s="79" t="n"/>
      <c r="NB315" s="79" t="n"/>
      <c r="NC315" s="79" t="n"/>
      <c r="ND315" s="79" t="n"/>
      <c r="NE315" s="79" t="n"/>
      <c r="NF315" s="79" t="n"/>
      <c r="NG315" s="79" t="n"/>
      <c r="NH315" s="79" t="n"/>
      <c r="NI315" s="79" t="n"/>
      <c r="NJ315" s="79" t="n"/>
      <c r="NK315" s="79" t="n"/>
      <c r="NL315" s="79" t="n"/>
      <c r="NM315" s="79" t="n"/>
      <c r="NN315" s="79" t="n"/>
      <c r="NO315" s="79" t="n"/>
      <c r="NP315" s="79" t="n"/>
      <c r="NQ315" s="79" t="n"/>
      <c r="NR315" s="79" t="n"/>
      <c r="NS315" s="79" t="n"/>
      <c r="NT315" s="79" t="n"/>
      <c r="NU315" s="79" t="n"/>
      <c r="NX315" s="78" t="n">
        <v>33</v>
      </c>
      <c r="NY315" s="79" t="n"/>
      <c r="NZ315" s="79" t="n"/>
      <c r="OA315" s="79" t="n"/>
      <c r="OB315" s="79" t="n"/>
      <c r="OC315" s="79" t="n"/>
      <c r="OD315" s="79" t="n"/>
      <c r="OE315" s="79" t="n"/>
      <c r="OF315" s="79" t="n"/>
      <c r="OG315" s="79" t="n"/>
      <c r="OH315" s="79" t="n"/>
      <c r="OI315" s="79" t="n"/>
      <c r="OJ315" s="79" t="n"/>
      <c r="OK315" s="79" t="n"/>
      <c r="OL315" s="79" t="n"/>
      <c r="OM315" s="79" t="n"/>
      <c r="ON315" s="79" t="n"/>
      <c r="OO315" s="79" t="n"/>
      <c r="OP315" s="79" t="n"/>
      <c r="OQ315" s="79" t="n"/>
      <c r="OR315" s="79" t="n"/>
      <c r="OS315" s="79" t="n"/>
      <c r="OT315" s="79" t="n"/>
      <c r="OU315" s="79" t="n"/>
      <c r="OV315" s="79" t="n"/>
      <c r="OW315" s="79" t="n"/>
      <c r="OX315" s="79" t="n"/>
      <c r="OY315" s="79" t="n"/>
      <c r="OZ315" s="79" t="n"/>
      <c r="PA315" s="79" t="n"/>
      <c r="PB315" s="79" t="n"/>
      <c r="PC315" s="79" t="n"/>
      <c r="PD315" s="79" t="n"/>
      <c r="PE315" s="79" t="n"/>
      <c r="PF315" s="79" t="n"/>
      <c r="PG315" s="79" t="n"/>
      <c r="PH315" s="79" t="n"/>
      <c r="PI315" s="79" t="n"/>
      <c r="PJ315" s="79" t="n"/>
      <c r="PK315" s="79" t="n"/>
      <c r="PL315" s="79" t="n"/>
      <c r="PO315" s="78" t="n">
        <v>33</v>
      </c>
      <c r="PP315" s="79" t="n"/>
      <c r="PQ315" s="79" t="n"/>
      <c r="PR315" s="79" t="n"/>
      <c r="PS315" s="79" t="n"/>
      <c r="PT315" s="79" t="n"/>
      <c r="PU315" s="79" t="n"/>
      <c r="PV315" s="79" t="n"/>
      <c r="PW315" s="79" t="n"/>
      <c r="PX315" s="79" t="n"/>
      <c r="PY315" s="79" t="n"/>
      <c r="PZ315" s="79" t="n"/>
      <c r="QA315" s="79" t="n"/>
      <c r="QB315" s="79" t="n"/>
      <c r="QC315" s="79" t="n"/>
      <c r="QD315" s="79" t="n"/>
      <c r="QE315" s="79" t="n"/>
      <c r="QF315" s="79" t="n"/>
      <c r="QG315" s="79" t="n"/>
      <c r="QH315" s="79" t="n"/>
      <c r="QI315" s="79" t="n"/>
      <c r="QJ315" s="79" t="n"/>
      <c r="QK315" s="79" t="n"/>
      <c r="QL315" s="79" t="n"/>
      <c r="QM315" s="79" t="n"/>
      <c r="QN315" s="79" t="n"/>
      <c r="QO315" s="79" t="n"/>
      <c r="QP315" s="79" t="n"/>
      <c r="QQ315" s="79" t="n"/>
      <c r="QR315" s="79" t="n"/>
      <c r="QS315" s="79" t="n"/>
      <c r="QT315" s="79" t="n"/>
      <c r="QU315" s="79" t="n"/>
      <c r="QV315" s="79" t="n"/>
      <c r="QW315" s="79" t="n"/>
      <c r="QX315" s="79" t="n"/>
      <c r="QY315" s="79" t="n"/>
      <c r="QZ315" s="79" t="n"/>
      <c r="RA315" s="79" t="n"/>
      <c r="RB315" s="79" t="n"/>
      <c r="RC315" s="79" t="n"/>
      <c r="RF315" s="78" t="n">
        <v>33</v>
      </c>
      <c r="RG315" s="79" t="n"/>
      <c r="RH315" s="79" t="n"/>
      <c r="RI315" s="79" t="n"/>
      <c r="RJ315" s="79" t="n"/>
      <c r="RK315" s="79" t="n"/>
      <c r="RL315" s="79" t="n"/>
      <c r="RM315" s="79" t="n"/>
      <c r="RN315" s="79" t="n"/>
      <c r="RO315" s="79" t="n"/>
      <c r="RP315" s="79" t="n"/>
      <c r="RQ315" s="79" t="n"/>
      <c r="RR315" s="79" t="n"/>
      <c r="RS315" s="79" t="n"/>
      <c r="RT315" s="79" t="n"/>
      <c r="RU315" s="79" t="n"/>
      <c r="RV315" s="79" t="n"/>
      <c r="RW315" s="79" t="n"/>
      <c r="RX315" s="79" t="n"/>
      <c r="RY315" s="79" t="n"/>
      <c r="RZ315" s="79" t="n"/>
      <c r="SA315" s="79" t="n"/>
      <c r="SB315" s="79" t="n"/>
      <c r="SC315" s="79" t="n"/>
      <c r="SD315" s="79" t="n"/>
      <c r="SE315" s="79" t="n"/>
      <c r="SF315" s="79" t="n"/>
      <c r="SG315" s="79" t="n"/>
      <c r="SH315" s="79" t="n"/>
      <c r="SI315" s="79" t="n"/>
      <c r="SJ315" s="79" t="n"/>
      <c r="SK315" s="79" t="n"/>
      <c r="SL315" s="79" t="n"/>
      <c r="SM315" s="79" t="n"/>
      <c r="SN315" s="79" t="n"/>
      <c r="SO315" s="79" t="n"/>
      <c r="SP315" s="79" t="n"/>
      <c r="SQ315" s="79" t="n"/>
      <c r="SR315" s="79" t="n"/>
      <c r="SS315" s="79" t="n"/>
      <c r="ST315" s="79" t="n"/>
      <c r="SW315" s="78" t="n">
        <v>33</v>
      </c>
      <c r="SX315" s="79" t="n"/>
      <c r="SY315" s="79" t="n"/>
      <c r="SZ315" s="79" t="n"/>
      <c r="TA315" s="79" t="n"/>
      <c r="TB315" s="79" t="n"/>
      <c r="TC315" s="79" t="n"/>
      <c r="TD315" s="79" t="n"/>
      <c r="TE315" s="79" t="n"/>
      <c r="TF315" s="79" t="n"/>
      <c r="TG315" s="79" t="n"/>
      <c r="TH315" s="79" t="n"/>
      <c r="TI315" s="79" t="n"/>
      <c r="TJ315" s="79" t="n"/>
      <c r="TK315" s="79" t="n"/>
      <c r="TL315" s="79" t="n"/>
      <c r="TM315" s="79" t="n"/>
      <c r="TN315" s="79" t="n"/>
      <c r="TO315" s="79" t="n"/>
      <c r="TP315" s="79" t="n"/>
      <c r="TQ315" s="79" t="n"/>
      <c r="TR315" s="79" t="n"/>
      <c r="TS315" s="79" t="n"/>
      <c r="TT315" s="79" t="n"/>
      <c r="TU315" s="79" t="n"/>
      <c r="TV315" s="79" t="n"/>
      <c r="TW315" s="79" t="n"/>
      <c r="TX315" s="79" t="n"/>
      <c r="TY315" s="79" t="n"/>
      <c r="TZ315" s="79" t="n"/>
      <c r="UA315" s="79" t="n"/>
      <c r="UB315" s="79" t="n"/>
      <c r="UC315" s="79" t="n"/>
      <c r="UD315" s="79" t="n"/>
      <c r="UE315" s="79" t="n"/>
      <c r="UF315" s="79" t="n"/>
      <c r="UG315" s="79" t="n"/>
      <c r="UH315" s="79" t="n"/>
      <c r="UI315" s="79" t="n"/>
      <c r="UJ315" s="79" t="n"/>
      <c r="UK315" s="79" t="n"/>
      <c r="UN315" s="78" t="n">
        <v>33</v>
      </c>
      <c r="UO315" s="79" t="n"/>
      <c r="UP315" s="79" t="n"/>
      <c r="UQ315" s="79" t="n"/>
      <c r="UR315" s="79" t="n"/>
      <c r="US315" s="79" t="n"/>
      <c r="UT315" s="79" t="n"/>
      <c r="UU315" s="79" t="n"/>
      <c r="UV315" s="79" t="n"/>
      <c r="UW315" s="79" t="n"/>
      <c r="UX315" s="79" t="n"/>
      <c r="UY315" s="79" t="n"/>
      <c r="UZ315" s="79" t="n"/>
      <c r="VA315" s="79" t="n"/>
      <c r="VB315" s="79" t="n"/>
      <c r="VC315" s="79" t="n"/>
      <c r="VD315" s="79" t="n"/>
      <c r="VE315" s="79" t="n"/>
      <c r="VF315" s="79" t="n"/>
      <c r="VG315" s="79" t="n"/>
      <c r="VH315" s="79" t="n"/>
      <c r="VI315" s="79" t="n"/>
      <c r="VJ315" s="79" t="n"/>
      <c r="VK315" s="79" t="n"/>
      <c r="VL315" s="79" t="n"/>
      <c r="VM315" s="79" t="n"/>
      <c r="VN315" s="79" t="n"/>
      <c r="VO315" s="79" t="n"/>
      <c r="VP315" s="79" t="n"/>
      <c r="VQ315" s="79" t="n"/>
      <c r="VR315" s="79" t="n"/>
      <c r="VS315" s="79" t="n"/>
      <c r="VT315" s="79" t="n"/>
      <c r="VU315" s="79" t="n"/>
      <c r="VV315" s="79" t="n"/>
      <c r="VW315" s="79" t="n"/>
      <c r="VX315" s="79" t="n"/>
      <c r="VY315" s="79" t="n"/>
      <c r="VZ315" s="79" t="n"/>
      <c r="WA315" s="79" t="n"/>
      <c r="WB315" s="79" t="n"/>
      <c r="WE315" s="78" t="n">
        <v>33</v>
      </c>
      <c r="WF315" s="79" t="n"/>
      <c r="WG315" s="79" t="n"/>
      <c r="WH315" s="79" t="n"/>
      <c r="WI315" s="79" t="n"/>
      <c r="WJ315" s="79" t="n"/>
      <c r="WK315" s="79" t="n"/>
      <c r="WL315" s="79" t="n"/>
      <c r="WM315" s="79" t="n"/>
      <c r="WN315" s="79" t="n"/>
      <c r="WO315" s="79" t="n"/>
      <c r="WP315" s="79" t="n"/>
      <c r="WQ315" s="79" t="n"/>
      <c r="WR315" s="79" t="n"/>
      <c r="WS315" s="79" t="n"/>
      <c r="WT315" s="79" t="n"/>
      <c r="WU315" s="79" t="n"/>
      <c r="WV315" s="79" t="n"/>
      <c r="WW315" s="79" t="n"/>
      <c r="WX315" s="79" t="n"/>
      <c r="WY315" s="79" t="n"/>
      <c r="WZ315" s="79" t="n"/>
      <c r="XA315" s="79" t="n"/>
      <c r="XB315" s="79" t="n"/>
      <c r="XC315" s="79" t="n"/>
      <c r="XD315" s="79" t="n"/>
      <c r="XE315" s="79" t="n"/>
      <c r="XF315" s="79" t="n"/>
      <c r="XG315" s="79" t="n"/>
      <c r="XH315" s="79" t="n"/>
      <c r="XI315" s="79" t="n"/>
      <c r="XJ315" s="79" t="n"/>
      <c r="XK315" s="79" t="n"/>
      <c r="XL315" s="79" t="n"/>
      <c r="XM315" s="79" t="n"/>
      <c r="XN315" s="79" t="n"/>
      <c r="XO315" s="79" t="n"/>
      <c r="XP315" s="79" t="n"/>
      <c r="XQ315" s="79" t="n"/>
      <c r="XR315" s="79" t="n"/>
      <c r="XS315" s="79" t="n"/>
      <c r="XV315" s="78" t="n">
        <v>33</v>
      </c>
      <c r="XW315" s="79" t="n"/>
      <c r="XX315" s="79" t="n"/>
      <c r="XY315" s="79" t="n"/>
      <c r="XZ315" s="79" t="n"/>
      <c r="YA315" s="79" t="n"/>
      <c r="YB315" s="79" t="n"/>
      <c r="YC315" s="79" t="n"/>
      <c r="YD315" s="79" t="n"/>
      <c r="YE315" s="79" t="n"/>
      <c r="YF315" s="79" t="n"/>
      <c r="YG315" s="79" t="n"/>
      <c r="YH315" s="79" t="n"/>
      <c r="YI315" s="79" t="n"/>
      <c r="YJ315" s="79" t="n"/>
      <c r="YK315" s="79" t="n"/>
      <c r="YL315" s="79" t="n"/>
      <c r="YM315" s="79" t="n"/>
      <c r="YN315" s="79" t="n"/>
      <c r="YO315" s="79" t="n"/>
      <c r="YP315" s="79" t="n"/>
      <c r="YQ315" s="79" t="n"/>
      <c r="YR315" s="79" t="n"/>
      <c r="YS315" s="79" t="n"/>
      <c r="YT315" s="79" t="n"/>
      <c r="YU315" s="79" t="n"/>
      <c r="YV315" s="79" t="n"/>
      <c r="YW315" s="79" t="n"/>
      <c r="YX315" s="79" t="n"/>
      <c r="YY315" s="79" t="n"/>
      <c r="YZ315" s="79" t="n"/>
      <c r="ZA315" s="79" t="n"/>
      <c r="ZB315" s="79" t="n"/>
      <c r="ZC315" s="79" t="n"/>
      <c r="ZD315" s="79" t="n"/>
      <c r="ZE315" s="79" t="n"/>
      <c r="ZF315" s="79" t="n"/>
      <c r="ZG315" s="79" t="n"/>
      <c r="ZH315" s="79" t="n"/>
      <c r="ZI315" s="79" t="n"/>
      <c r="ZJ315" s="79" t="n"/>
      <c r="ZM315" s="78" t="n">
        <v>33</v>
      </c>
      <c r="ZN315" s="79" t="n"/>
      <c r="ZO315" s="79" t="n"/>
      <c r="ZP315" s="79" t="n"/>
      <c r="ZQ315" s="79" t="n"/>
      <c r="ZR315" s="79" t="n"/>
      <c r="ZS315" s="79" t="n"/>
      <c r="ZT315" s="79" t="n"/>
      <c r="ZU315" s="79" t="n"/>
      <c r="ZV315" s="79" t="n"/>
      <c r="ZW315" s="79" t="n"/>
      <c r="ZX315" s="79" t="n"/>
      <c r="ZY315" s="79" t="n"/>
      <c r="ZZ315" s="79" t="n"/>
      <c r="AAA315" s="79" t="n"/>
      <c r="AAB315" s="79" t="n"/>
      <c r="AAC315" s="79" t="n"/>
      <c r="AAD315" s="79" t="n"/>
      <c r="AAE315" s="79" t="n"/>
      <c r="AAF315" s="79" t="n"/>
      <c r="AAG315" s="79" t="n"/>
      <c r="AAH315" s="79" t="n"/>
      <c r="AAI315" s="79" t="n"/>
      <c r="AAJ315" s="79" t="n"/>
      <c r="AAK315" s="79" t="n"/>
      <c r="AAL315" s="79" t="n"/>
      <c r="AAM315" s="79" t="n"/>
      <c r="AAN315" s="79" t="n"/>
      <c r="AAO315" s="79" t="n"/>
      <c r="AAP315" s="79" t="n"/>
      <c r="AAQ315" s="79" t="n"/>
      <c r="AAR315" s="79" t="n"/>
      <c r="AAS315" s="79" t="n"/>
      <c r="AAT315" s="79" t="n"/>
      <c r="AAU315" s="79" t="n"/>
      <c r="AAV315" s="79" t="n"/>
      <c r="AAW315" s="79" t="n"/>
      <c r="AAX315" s="79" t="n"/>
      <c r="AAY315" s="79" t="n"/>
      <c r="AAZ315" s="79" t="n"/>
      <c r="ABA315" s="79" t="n"/>
      <c r="ABD315" s="78" t="n">
        <v>33</v>
      </c>
      <c r="ABE315" s="79" t="n"/>
      <c r="ABF315" s="79" t="n"/>
      <c r="ABG315" s="79" t="n"/>
      <c r="ABH315" s="79" t="n"/>
      <c r="ABI315" s="79" t="n"/>
      <c r="ABJ315" s="79" t="n"/>
      <c r="ABK315" s="79" t="n"/>
      <c r="ABL315" s="79" t="n"/>
      <c r="ABM315" s="79" t="n"/>
      <c r="ABN315" s="79" t="n"/>
      <c r="ABO315" s="79" t="n"/>
      <c r="ABP315" s="79" t="n"/>
      <c r="ABQ315" s="79" t="n"/>
      <c r="ABR315" s="79" t="n"/>
      <c r="ABS315" s="79" t="n"/>
      <c r="ABT315" s="79" t="n"/>
      <c r="ABU315" s="79" t="n"/>
      <c r="ABV315" s="79" t="n"/>
      <c r="ABW315" s="79" t="n"/>
      <c r="ABX315" s="79" t="n"/>
      <c r="ABY315" s="79" t="n"/>
      <c r="ABZ315" s="79" t="n"/>
      <c r="ACA315" s="79" t="n"/>
      <c r="ACB315" s="79" t="n"/>
      <c r="ACC315" s="79" t="n"/>
      <c r="ACD315" s="79" t="n"/>
      <c r="ACE315" s="79" t="n"/>
      <c r="ACF315" s="79" t="n"/>
      <c r="ACG315" s="79" t="n"/>
      <c r="ACH315" s="79" t="n"/>
      <c r="ACI315" s="79" t="n"/>
      <c r="ACJ315" s="79" t="n"/>
      <c r="ACK315" s="79" t="n"/>
      <c r="ACL315" s="79" t="n"/>
      <c r="ACM315" s="79" t="n"/>
      <c r="ACN315" s="79" t="n"/>
      <c r="ACO315" s="79" t="n"/>
      <c r="ACP315" s="79" t="n"/>
      <c r="ACQ315" s="79" t="n"/>
      <c r="ACR315" s="79" t="n"/>
      <c r="ACU315" s="78" t="n">
        <v>33</v>
      </c>
      <c r="ACV315" s="79" t="n"/>
      <c r="ACW315" s="79" t="n"/>
      <c r="ACX315" s="79" t="n"/>
      <c r="ACY315" s="79" t="n"/>
      <c r="ACZ315" s="79" t="n"/>
      <c r="ADA315" s="79" t="n"/>
      <c r="ADB315" s="79" t="n"/>
      <c r="ADC315" s="79" t="n"/>
      <c r="ADD315" s="79" t="n"/>
      <c r="ADE315" s="79" t="n"/>
      <c r="ADF315" s="79" t="n"/>
      <c r="ADG315" s="79" t="n"/>
      <c r="ADH315" s="79" t="n"/>
      <c r="ADI315" s="79" t="n"/>
      <c r="ADJ315" s="79" t="n"/>
      <c r="ADK315" s="79" t="n"/>
      <c r="ADL315" s="79" t="n"/>
      <c r="ADM315" s="79" t="n"/>
      <c r="ADN315" s="79" t="n"/>
      <c r="ADO315" s="79" t="n"/>
      <c r="ADP315" s="79" t="n"/>
      <c r="ADQ315" s="79" t="n"/>
      <c r="ADR315" s="79" t="n"/>
      <c r="ADS315" s="79" t="n"/>
      <c r="ADT315" s="79" t="n"/>
      <c r="ADU315" s="79" t="n"/>
      <c r="ADV315" s="79" t="n"/>
      <c r="ADW315" s="79" t="n"/>
      <c r="ADX315" s="79" t="n"/>
      <c r="ADY315" s="79" t="n"/>
      <c r="ADZ315" s="79" t="n"/>
      <c r="AEA315" s="79" t="n"/>
      <c r="AEB315" s="79" t="n"/>
      <c r="AEC315" s="79" t="n"/>
      <c r="AED315" s="79" t="n"/>
      <c r="AEE315" s="79" t="n"/>
      <c r="AEF315" s="79" t="n"/>
      <c r="AEG315" s="79" t="n"/>
      <c r="AEH315" s="79" t="n"/>
      <c r="AEI315" s="79" t="n"/>
      <c r="AEL315" s="78" t="n">
        <v>33</v>
      </c>
      <c r="AEM315" s="79" t="n"/>
      <c r="AEN315" s="79" t="n"/>
      <c r="AEO315" s="79" t="n"/>
      <c r="AEP315" s="79" t="n"/>
      <c r="AEQ315" s="79" t="n"/>
      <c r="AER315" s="79" t="n"/>
      <c r="AES315" s="79" t="n"/>
      <c r="AET315" s="79" t="n"/>
      <c r="AEU315" s="79" t="n"/>
      <c r="AEV315" s="79" t="n"/>
      <c r="AEW315" s="79" t="n"/>
      <c r="AEX315" s="79" t="n"/>
      <c r="AEY315" s="79" t="n"/>
      <c r="AEZ315" s="79" t="n"/>
      <c r="AFA315" s="79" t="n"/>
      <c r="AFB315" s="79" t="n"/>
      <c r="AFC315" s="79" t="n"/>
      <c r="AFD315" s="79" t="n"/>
      <c r="AFE315" s="79" t="n"/>
      <c r="AFF315" s="79" t="n"/>
      <c r="AFG315" s="79" t="n"/>
      <c r="AFH315" s="79" t="n"/>
      <c r="AFI315" s="79" t="n"/>
      <c r="AFJ315" s="79" t="n"/>
      <c r="AFK315" s="79" t="n"/>
      <c r="AFL315" s="79" t="n"/>
      <c r="AFM315" s="79" t="n"/>
      <c r="AFN315" s="79" t="n"/>
      <c r="AFO315" s="79" t="n"/>
      <c r="AFP315" s="79" t="n"/>
      <c r="AFQ315" s="79" t="n"/>
      <c r="AFR315" s="79" t="n"/>
      <c r="AFS315" s="79" t="n"/>
      <c r="AFT315" s="79" t="n"/>
      <c r="AFU315" s="79" t="n"/>
      <c r="AFV315" s="79" t="n"/>
      <c r="AFW315" s="79" t="n"/>
      <c r="AFX315" s="79" t="n"/>
      <c r="AFY315" s="79" t="n"/>
      <c r="AFZ315" s="79" t="n"/>
    </row>
    <row r="316">
      <c r="A316" s="78" t="n">
        <v>34</v>
      </c>
      <c r="B316" s="79" t="n"/>
      <c r="C316" s="79" t="n"/>
      <c r="D316" s="79" t="n"/>
      <c r="E316" s="79" t="n"/>
      <c r="F316" s="79" t="n"/>
      <c r="G316" s="79" t="n"/>
      <c r="H316" s="79" t="n"/>
      <c r="I316" s="79" t="n"/>
      <c r="J316" s="79" t="n"/>
      <c r="K316" s="79" t="n"/>
      <c r="L316" s="79" t="n"/>
      <c r="M316" s="79" t="n"/>
      <c r="N316" s="79" t="n"/>
      <c r="O316" s="79" t="n"/>
      <c r="P316" s="79" t="n"/>
      <c r="Q316" s="79" t="n"/>
      <c r="R316" s="79" t="n"/>
      <c r="S316" s="79" t="n"/>
      <c r="T316" s="79" t="n"/>
      <c r="U316" s="79" t="n"/>
      <c r="V316" s="79" t="n"/>
      <c r="W316" s="79" t="n"/>
      <c r="X316" s="79" t="n"/>
      <c r="Y316" s="79" t="n"/>
      <c r="Z316" s="79" t="n"/>
      <c r="AA316" s="79" t="n"/>
      <c r="AB316" s="79" t="n"/>
      <c r="AC316" s="79" t="n"/>
      <c r="AD316" s="79" t="n"/>
      <c r="AE316" s="79" t="n"/>
      <c r="AF316" s="79" t="n"/>
      <c r="AG316" s="79" t="n"/>
      <c r="AH316" s="79" t="n"/>
      <c r="AI316" s="79" t="n"/>
      <c r="AJ316" s="79" t="n"/>
      <c r="AK316" s="79" t="n"/>
      <c r="AL316" s="79" t="n"/>
      <c r="AM316" s="79" t="n"/>
      <c r="AN316" s="79" t="n"/>
      <c r="AO316" s="79" t="n"/>
      <c r="AR316" s="78" t="n">
        <v>34</v>
      </c>
      <c r="AS316" s="79" t="n"/>
      <c r="AT316" s="79" t="n"/>
      <c r="AU316" s="79" t="n"/>
      <c r="AV316" s="79" t="n"/>
      <c r="AW316" s="79" t="n"/>
      <c r="AX316" s="79" t="n"/>
      <c r="AY316" s="79" t="n"/>
      <c r="AZ316" s="79" t="n"/>
      <c r="BA316" s="79" t="n"/>
      <c r="BB316" s="79" t="n"/>
      <c r="BC316" s="79" t="n"/>
      <c r="BD316" s="79" t="n"/>
      <c r="BE316" s="79" t="n"/>
      <c r="BF316" s="79" t="n"/>
      <c r="BG316" s="79" t="n"/>
      <c r="BH316" s="79" t="n"/>
      <c r="BI316" s="79" t="n"/>
      <c r="BJ316" s="79" t="n"/>
      <c r="BK316" s="79" t="n"/>
      <c r="BL316" s="79" t="n"/>
      <c r="BM316" s="79" t="n"/>
      <c r="BN316" s="79" t="n"/>
      <c r="BO316" s="79" t="n"/>
      <c r="BP316" s="79" t="n"/>
      <c r="BQ316" s="79" t="n"/>
      <c r="BR316" s="79" t="n"/>
      <c r="BS316" s="79" t="n"/>
      <c r="BT316" s="79" t="n"/>
      <c r="BU316" s="79" t="n"/>
      <c r="BV316" s="79" t="n"/>
      <c r="BW316" s="79" t="n"/>
      <c r="BX316" s="79" t="n"/>
      <c r="BY316" s="79" t="n"/>
      <c r="BZ316" s="79" t="n"/>
      <c r="CA316" s="79" t="n"/>
      <c r="CB316" s="79" t="n"/>
      <c r="CC316" s="79" t="n"/>
      <c r="CD316" s="79" t="n"/>
      <c r="CE316" s="79" t="n"/>
      <c r="CF316" s="79" t="n"/>
      <c r="CI316" s="78" t="n">
        <v>34</v>
      </c>
      <c r="CJ316" s="79" t="n"/>
      <c r="CK316" s="79" t="n"/>
      <c r="CL316" s="79" t="n"/>
      <c r="CM316" s="79" t="n"/>
      <c r="CN316" s="79" t="n"/>
      <c r="CO316" s="79" t="n"/>
      <c r="CP316" s="79" t="n"/>
      <c r="CQ316" s="79" t="n"/>
      <c r="CR316" s="79" t="n"/>
      <c r="CS316" s="79" t="n"/>
      <c r="CT316" s="79" t="n"/>
      <c r="CU316" s="79" t="n"/>
      <c r="CV316" s="79" t="n"/>
      <c r="CW316" s="79" t="n"/>
      <c r="CX316" s="79" t="n"/>
      <c r="CY316" s="79" t="n"/>
      <c r="CZ316" s="79" t="n"/>
      <c r="DA316" s="79" t="n"/>
      <c r="DB316" s="79" t="n"/>
      <c r="DC316" s="79" t="n"/>
      <c r="DD316" s="79" t="n"/>
      <c r="DE316" s="79" t="n"/>
      <c r="DF316" s="79" t="n"/>
      <c r="DG316" s="79" t="n"/>
      <c r="DH316" s="79" t="n"/>
      <c r="DI316" s="79" t="n"/>
      <c r="DJ316" s="79" t="n"/>
      <c r="DK316" s="79" t="n"/>
      <c r="DL316" s="79" t="n"/>
      <c r="DM316" s="79" t="n"/>
      <c r="DN316" s="79" t="n"/>
      <c r="DO316" s="79" t="n"/>
      <c r="DP316" s="79" t="n"/>
      <c r="DQ316" s="79" t="n"/>
      <c r="DR316" s="79" t="n"/>
      <c r="DS316" s="79" t="n"/>
      <c r="DT316" s="79" t="n"/>
      <c r="DU316" s="79" t="n"/>
      <c r="DV316" s="79" t="n"/>
      <c r="DW316" s="79" t="n"/>
      <c r="DZ316" s="78" t="n">
        <v>34</v>
      </c>
      <c r="EA316" s="79" t="n"/>
      <c r="EB316" s="79" t="n"/>
      <c r="EC316" s="79" t="n"/>
      <c r="ED316" s="79" t="n"/>
      <c r="EE316" s="79" t="n"/>
      <c r="EF316" s="79" t="n"/>
      <c r="EG316" s="79" t="n"/>
      <c r="EH316" s="79" t="n"/>
      <c r="EI316" s="79" t="n"/>
      <c r="EJ316" s="79" t="n"/>
      <c r="EK316" s="79" t="n"/>
      <c r="EL316" s="79" t="n"/>
      <c r="EM316" s="79" t="n"/>
      <c r="EN316" s="79" t="n"/>
      <c r="EO316" s="79" t="n"/>
      <c r="EP316" s="79" t="n"/>
      <c r="EQ316" s="79" t="n"/>
      <c r="ER316" s="79" t="n"/>
      <c r="ES316" s="79" t="n"/>
      <c r="ET316" s="79" t="n"/>
      <c r="EU316" s="79" t="n"/>
      <c r="EV316" s="79" t="n"/>
      <c r="EW316" s="79" t="n"/>
      <c r="EX316" s="79" t="n"/>
      <c r="EY316" s="79" t="n"/>
      <c r="EZ316" s="79" t="n"/>
      <c r="FA316" s="79" t="n"/>
      <c r="FB316" s="79" t="n"/>
      <c r="FC316" s="79" t="n"/>
      <c r="FD316" s="79" t="n"/>
      <c r="FE316" s="79" t="n"/>
      <c r="FF316" s="79" t="n"/>
      <c r="FG316" s="79" t="n"/>
      <c r="FH316" s="79" t="n"/>
      <c r="FI316" s="79" t="n"/>
      <c r="FJ316" s="79" t="n"/>
      <c r="FK316" s="79" t="n"/>
      <c r="FL316" s="79" t="n"/>
      <c r="FM316" s="79" t="n"/>
      <c r="FN316" s="79" t="n"/>
      <c r="FQ316" s="78" t="n">
        <v>34</v>
      </c>
      <c r="FR316" s="79" t="n"/>
      <c r="FS316" s="79" t="n"/>
      <c r="FT316" s="79" t="n"/>
      <c r="FU316" s="79" t="n"/>
      <c r="FV316" s="79" t="n"/>
      <c r="FW316" s="79" t="n"/>
      <c r="FX316" s="79" t="n"/>
      <c r="FY316" s="79" t="n"/>
      <c r="FZ316" s="79" t="n"/>
      <c r="GA316" s="79" t="n"/>
      <c r="GB316" s="79" t="n"/>
      <c r="GC316" s="79" t="n"/>
      <c r="GD316" s="79" t="n"/>
      <c r="GE316" s="79" t="n"/>
      <c r="GF316" s="79" t="n"/>
      <c r="GG316" s="79" t="n"/>
      <c r="GH316" s="79" t="n"/>
      <c r="GI316" s="79" t="n"/>
      <c r="GJ316" s="79" t="n"/>
      <c r="GK316" s="79" t="n"/>
      <c r="GL316" s="79" t="n"/>
      <c r="GM316" s="79" t="n"/>
      <c r="GN316" s="79" t="n"/>
      <c r="GO316" s="79" t="n"/>
      <c r="GP316" s="79" t="n"/>
      <c r="GQ316" s="79" t="n"/>
      <c r="GR316" s="79" t="n"/>
      <c r="GS316" s="79" t="n"/>
      <c r="GT316" s="79" t="n"/>
      <c r="GU316" s="79" t="n"/>
      <c r="GV316" s="79" t="n"/>
      <c r="GW316" s="79" t="n"/>
      <c r="GX316" s="79" t="n"/>
      <c r="GY316" s="79" t="n"/>
      <c r="GZ316" s="79" t="n"/>
      <c r="HA316" s="79" t="n"/>
      <c r="HB316" s="79" t="n"/>
      <c r="HC316" s="79" t="n"/>
      <c r="HD316" s="79" t="n"/>
      <c r="HE316" s="79" t="n"/>
      <c r="HH316" s="78" t="n">
        <v>34</v>
      </c>
      <c r="HI316" s="79" t="n"/>
      <c r="HJ316" s="79" t="n"/>
      <c r="HK316" s="79" t="n"/>
      <c r="HL316" s="79" t="n"/>
      <c r="HM316" s="79" t="n"/>
      <c r="HN316" s="79" t="n"/>
      <c r="HO316" s="79" t="n"/>
      <c r="HP316" s="79" t="n"/>
      <c r="HQ316" s="79" t="n"/>
      <c r="HR316" s="79" t="n"/>
      <c r="HS316" s="79" t="n"/>
      <c r="HT316" s="79" t="n"/>
      <c r="HU316" s="79" t="n"/>
      <c r="HV316" s="79" t="n"/>
      <c r="HW316" s="79" t="n"/>
      <c r="HX316" s="79" t="n"/>
      <c r="HY316" s="79" t="n"/>
      <c r="HZ316" s="79" t="n"/>
      <c r="IA316" s="79" t="n"/>
      <c r="IB316" s="79" t="n"/>
      <c r="IC316" s="79" t="n"/>
      <c r="ID316" s="79" t="n"/>
      <c r="IE316" s="79" t="n"/>
      <c r="IF316" s="79" t="n"/>
      <c r="IG316" s="79" t="n"/>
      <c r="IH316" s="79" t="n"/>
      <c r="II316" s="79" t="n"/>
      <c r="IJ316" s="79" t="n"/>
      <c r="IK316" s="79" t="n"/>
      <c r="IL316" s="79" t="n"/>
      <c r="IM316" s="79" t="n"/>
      <c r="IN316" s="79" t="n"/>
      <c r="IO316" s="79" t="n"/>
      <c r="IP316" s="79" t="n"/>
      <c r="IQ316" s="79" t="n"/>
      <c r="IR316" s="79" t="n"/>
      <c r="IS316" s="79" t="n"/>
      <c r="IT316" s="79" t="n"/>
      <c r="IU316" s="79" t="n"/>
      <c r="IV316" s="79" t="n"/>
      <c r="IY316" s="78" t="n">
        <v>34</v>
      </c>
      <c r="IZ316" s="79" t="n"/>
      <c r="JA316" s="79" t="n"/>
      <c r="JB316" s="79" t="n"/>
      <c r="JC316" s="79" t="n"/>
      <c r="JD316" s="79" t="n"/>
      <c r="JE316" s="79" t="n"/>
      <c r="JF316" s="79" t="n"/>
      <c r="JG316" s="79" t="n"/>
      <c r="JH316" s="79" t="n"/>
      <c r="JI316" s="79" t="n"/>
      <c r="JJ316" s="79" t="n"/>
      <c r="JK316" s="79" t="n"/>
      <c r="JL316" s="79" t="n"/>
      <c r="JM316" s="79" t="n"/>
      <c r="JN316" s="79" t="n"/>
      <c r="JO316" s="79" t="n"/>
      <c r="JP316" s="79" t="n"/>
      <c r="JQ316" s="79" t="n"/>
      <c r="JR316" s="79" t="n"/>
      <c r="JS316" s="79" t="n"/>
      <c r="JT316" s="79" t="n"/>
      <c r="JU316" s="79" t="n"/>
      <c r="JV316" s="79" t="n"/>
      <c r="JW316" s="79" t="n"/>
      <c r="JX316" s="79" t="n"/>
      <c r="JY316" s="79" t="n"/>
      <c r="JZ316" s="79" t="n"/>
      <c r="KA316" s="79" t="n"/>
      <c r="KB316" s="79" t="n"/>
      <c r="KC316" s="79" t="n"/>
      <c r="KD316" s="79" t="n"/>
      <c r="KE316" s="79" t="n"/>
      <c r="KF316" s="79" t="n"/>
      <c r="KG316" s="79" t="n"/>
      <c r="KH316" s="79" t="n"/>
      <c r="KI316" s="79" t="n"/>
      <c r="KJ316" s="79" t="n"/>
      <c r="KK316" s="79" t="n"/>
      <c r="KL316" s="79" t="n"/>
      <c r="KM316" s="79" t="n"/>
      <c r="KP316" s="78" t="n">
        <v>34</v>
      </c>
      <c r="KQ316" s="79" t="n"/>
      <c r="KR316" s="79" t="n"/>
      <c r="KS316" s="79" t="n"/>
      <c r="KT316" s="79" t="n"/>
      <c r="KU316" s="79" t="n"/>
      <c r="KV316" s="79" t="n"/>
      <c r="KW316" s="79" t="n"/>
      <c r="KX316" s="79" t="n"/>
      <c r="KY316" s="79" t="n"/>
      <c r="KZ316" s="79" t="n"/>
      <c r="LA316" s="79" t="n"/>
      <c r="LB316" s="79" t="n"/>
      <c r="LC316" s="79" t="n"/>
      <c r="LD316" s="79" t="n"/>
      <c r="LE316" s="79" t="n"/>
      <c r="LF316" s="79" t="n"/>
      <c r="LG316" s="79" t="n"/>
      <c r="LH316" s="79" t="n"/>
      <c r="LI316" s="79" t="n"/>
      <c r="LJ316" s="79" t="n"/>
      <c r="LK316" s="79" t="n"/>
      <c r="LL316" s="79" t="n"/>
      <c r="LM316" s="79" t="n"/>
      <c r="LN316" s="79" t="n"/>
      <c r="LO316" s="79" t="n"/>
      <c r="LP316" s="79" t="n"/>
      <c r="LQ316" s="79" t="n"/>
      <c r="LR316" s="79" t="n"/>
      <c r="LS316" s="79" t="n"/>
      <c r="LT316" s="79" t="n"/>
      <c r="LU316" s="79" t="n"/>
      <c r="LV316" s="79" t="n"/>
      <c r="LW316" s="79" t="n"/>
      <c r="LX316" s="79" t="n"/>
      <c r="LY316" s="79" t="n"/>
      <c r="LZ316" s="79" t="n"/>
      <c r="MA316" s="79" t="n"/>
      <c r="MB316" s="79" t="n"/>
      <c r="MC316" s="79" t="n"/>
      <c r="MD316" s="79" t="n"/>
      <c r="MG316" s="78" t="n">
        <v>34</v>
      </c>
      <c r="MH316" s="79" t="n"/>
      <c r="MI316" s="79" t="n"/>
      <c r="MJ316" s="79" t="n"/>
      <c r="MK316" s="79" t="n"/>
      <c r="ML316" s="79" t="n"/>
      <c r="MM316" s="79" t="n"/>
      <c r="MN316" s="79" t="n"/>
      <c r="MO316" s="79" t="n"/>
      <c r="MP316" s="79" t="n"/>
      <c r="MQ316" s="79" t="n"/>
      <c r="MR316" s="79" t="n"/>
      <c r="MS316" s="79" t="n"/>
      <c r="MT316" s="79" t="n"/>
      <c r="MU316" s="79" t="n"/>
      <c r="MV316" s="79" t="n"/>
      <c r="MW316" s="79" t="n"/>
      <c r="MX316" s="79" t="n"/>
      <c r="MY316" s="79" t="n"/>
      <c r="MZ316" s="79" t="n"/>
      <c r="NA316" s="79" t="n"/>
      <c r="NB316" s="79" t="n"/>
      <c r="NC316" s="79" t="n"/>
      <c r="ND316" s="79" t="n"/>
      <c r="NE316" s="79" t="n"/>
      <c r="NF316" s="79" t="n"/>
      <c r="NG316" s="79" t="n"/>
      <c r="NH316" s="79" t="n"/>
      <c r="NI316" s="79" t="n"/>
      <c r="NJ316" s="79" t="n"/>
      <c r="NK316" s="79" t="n"/>
      <c r="NL316" s="79" t="n"/>
      <c r="NM316" s="79" t="n"/>
      <c r="NN316" s="79" t="n"/>
      <c r="NO316" s="79" t="n"/>
      <c r="NP316" s="79" t="n"/>
      <c r="NQ316" s="79" t="n"/>
      <c r="NR316" s="79" t="n"/>
      <c r="NS316" s="79" t="n"/>
      <c r="NT316" s="79" t="n"/>
      <c r="NU316" s="79" t="n"/>
      <c r="NX316" s="78" t="n">
        <v>34</v>
      </c>
      <c r="NY316" s="79" t="n"/>
      <c r="NZ316" s="79" t="n"/>
      <c r="OA316" s="79" t="n"/>
      <c r="OB316" s="79" t="n"/>
      <c r="OC316" s="79" t="n"/>
      <c r="OD316" s="79" t="n"/>
      <c r="OE316" s="79" t="n"/>
      <c r="OF316" s="79" t="n"/>
      <c r="OG316" s="79" t="n"/>
      <c r="OH316" s="79" t="n"/>
      <c r="OI316" s="79" t="n"/>
      <c r="OJ316" s="79" t="n"/>
      <c r="OK316" s="79" t="n"/>
      <c r="OL316" s="79" t="n"/>
      <c r="OM316" s="79" t="n"/>
      <c r="ON316" s="79" t="n"/>
      <c r="OO316" s="79" t="n"/>
      <c r="OP316" s="79" t="n"/>
      <c r="OQ316" s="79" t="n"/>
      <c r="OR316" s="79" t="n"/>
      <c r="OS316" s="79" t="n"/>
      <c r="OT316" s="79" t="n"/>
      <c r="OU316" s="79" t="n"/>
      <c r="OV316" s="79" t="n"/>
      <c r="OW316" s="79" t="n"/>
      <c r="OX316" s="79" t="n"/>
      <c r="OY316" s="79" t="n"/>
      <c r="OZ316" s="79" t="n"/>
      <c r="PA316" s="79" t="n"/>
      <c r="PB316" s="79" t="n"/>
      <c r="PC316" s="79" t="n"/>
      <c r="PD316" s="79" t="n"/>
      <c r="PE316" s="79" t="n"/>
      <c r="PF316" s="79" t="n"/>
      <c r="PG316" s="79" t="n"/>
      <c r="PH316" s="79" t="n"/>
      <c r="PI316" s="79" t="n"/>
      <c r="PJ316" s="79" t="n"/>
      <c r="PK316" s="79" t="n"/>
      <c r="PL316" s="79" t="n"/>
      <c r="PO316" s="78" t="n">
        <v>34</v>
      </c>
      <c r="PP316" s="79" t="n"/>
      <c r="PQ316" s="79" t="n"/>
      <c r="PR316" s="79" t="n"/>
      <c r="PS316" s="79" t="n"/>
      <c r="PT316" s="79" t="n"/>
      <c r="PU316" s="79" t="n"/>
      <c r="PV316" s="79" t="n"/>
      <c r="PW316" s="79" t="n"/>
      <c r="PX316" s="79" t="n"/>
      <c r="PY316" s="79" t="n"/>
      <c r="PZ316" s="79" t="n"/>
      <c r="QA316" s="79" t="n"/>
      <c r="QB316" s="79" t="n"/>
      <c r="QC316" s="79" t="n"/>
      <c r="QD316" s="79" t="n"/>
      <c r="QE316" s="79" t="n"/>
      <c r="QF316" s="79" t="n"/>
      <c r="QG316" s="79" t="n"/>
      <c r="QH316" s="79" t="n"/>
      <c r="QI316" s="79" t="n"/>
      <c r="QJ316" s="79" t="n"/>
      <c r="QK316" s="79" t="n"/>
      <c r="QL316" s="79" t="n"/>
      <c r="QM316" s="79" t="n"/>
      <c r="QN316" s="79" t="n"/>
      <c r="QO316" s="79" t="n"/>
      <c r="QP316" s="79" t="n"/>
      <c r="QQ316" s="79" t="n"/>
      <c r="QR316" s="79" t="n"/>
      <c r="QS316" s="79" t="n"/>
      <c r="QT316" s="79" t="n"/>
      <c r="QU316" s="79" t="n"/>
      <c r="QV316" s="79" t="n"/>
      <c r="QW316" s="79" t="n"/>
      <c r="QX316" s="79" t="n"/>
      <c r="QY316" s="79" t="n"/>
      <c r="QZ316" s="79" t="n"/>
      <c r="RA316" s="79" t="n"/>
      <c r="RB316" s="79" t="n"/>
      <c r="RC316" s="79" t="n"/>
      <c r="RF316" s="78" t="n">
        <v>34</v>
      </c>
      <c r="RG316" s="79" t="n"/>
      <c r="RH316" s="79" t="n"/>
      <c r="RI316" s="79" t="n"/>
      <c r="RJ316" s="79" t="n"/>
      <c r="RK316" s="79" t="n"/>
      <c r="RL316" s="79" t="n"/>
      <c r="RM316" s="79" t="n"/>
      <c r="RN316" s="79" t="n"/>
      <c r="RO316" s="79" t="n"/>
      <c r="RP316" s="79" t="n"/>
      <c r="RQ316" s="79" t="n"/>
      <c r="RR316" s="79" t="n"/>
      <c r="RS316" s="79" t="n"/>
      <c r="RT316" s="79" t="n"/>
      <c r="RU316" s="79" t="n"/>
      <c r="RV316" s="79" t="n"/>
      <c r="RW316" s="79" t="n"/>
      <c r="RX316" s="79" t="n"/>
      <c r="RY316" s="79" t="n"/>
      <c r="RZ316" s="79" t="n"/>
      <c r="SA316" s="79" t="n"/>
      <c r="SB316" s="79" t="n"/>
      <c r="SC316" s="79" t="n"/>
      <c r="SD316" s="79" t="n"/>
      <c r="SE316" s="79" t="n"/>
      <c r="SF316" s="79" t="n"/>
      <c r="SG316" s="79" t="n"/>
      <c r="SH316" s="79" t="n"/>
      <c r="SI316" s="79" t="n"/>
      <c r="SJ316" s="79" t="n"/>
      <c r="SK316" s="79" t="n"/>
      <c r="SL316" s="79" t="n"/>
      <c r="SM316" s="79" t="n"/>
      <c r="SN316" s="79" t="n"/>
      <c r="SO316" s="79" t="n"/>
      <c r="SP316" s="79" t="n"/>
      <c r="SQ316" s="79" t="n"/>
      <c r="SR316" s="79" t="n"/>
      <c r="SS316" s="79" t="n"/>
      <c r="ST316" s="79" t="n"/>
      <c r="SW316" s="78" t="n">
        <v>34</v>
      </c>
      <c r="SX316" s="79" t="n"/>
      <c r="SY316" s="79" t="n"/>
      <c r="SZ316" s="79" t="n"/>
      <c r="TA316" s="79" t="n"/>
      <c r="TB316" s="79" t="n"/>
      <c r="TC316" s="79" t="n"/>
      <c r="TD316" s="79" t="n"/>
      <c r="TE316" s="79" t="n"/>
      <c r="TF316" s="79" t="n"/>
      <c r="TG316" s="79" t="n"/>
      <c r="TH316" s="79" t="n"/>
      <c r="TI316" s="79" t="n"/>
      <c r="TJ316" s="79" t="n"/>
      <c r="TK316" s="79" t="n"/>
      <c r="TL316" s="79" t="n"/>
      <c r="TM316" s="79" t="n"/>
      <c r="TN316" s="79" t="n"/>
      <c r="TO316" s="79" t="n"/>
      <c r="TP316" s="79" t="n"/>
      <c r="TQ316" s="79" t="n"/>
      <c r="TR316" s="79" t="n"/>
      <c r="TS316" s="79" t="n"/>
      <c r="TT316" s="79" t="n"/>
      <c r="TU316" s="79" t="n"/>
      <c r="TV316" s="79" t="n"/>
      <c r="TW316" s="79" t="n"/>
      <c r="TX316" s="79" t="n"/>
      <c r="TY316" s="79" t="n"/>
      <c r="TZ316" s="79" t="n"/>
      <c r="UA316" s="79" t="n"/>
      <c r="UB316" s="79" t="n"/>
      <c r="UC316" s="79" t="n"/>
      <c r="UD316" s="79" t="n"/>
      <c r="UE316" s="79" t="n"/>
      <c r="UF316" s="79" t="n"/>
      <c r="UG316" s="79" t="n"/>
      <c r="UH316" s="79" t="n"/>
      <c r="UI316" s="79" t="n"/>
      <c r="UJ316" s="79" t="n"/>
      <c r="UK316" s="79" t="n"/>
      <c r="UN316" s="78" t="n">
        <v>34</v>
      </c>
      <c r="UO316" s="79" t="n"/>
      <c r="UP316" s="79" t="n"/>
      <c r="UQ316" s="79" t="n"/>
      <c r="UR316" s="79" t="n"/>
      <c r="US316" s="79" t="n"/>
      <c r="UT316" s="79" t="n"/>
      <c r="UU316" s="79" t="n"/>
      <c r="UV316" s="79" t="n"/>
      <c r="UW316" s="79" t="n"/>
      <c r="UX316" s="79" t="n"/>
      <c r="UY316" s="79" t="n"/>
      <c r="UZ316" s="79" t="n"/>
      <c r="VA316" s="79" t="n"/>
      <c r="VB316" s="79" t="n"/>
      <c r="VC316" s="79" t="n"/>
      <c r="VD316" s="79" t="n"/>
      <c r="VE316" s="79" t="n"/>
      <c r="VF316" s="79" t="n"/>
      <c r="VG316" s="79" t="n"/>
      <c r="VH316" s="79" t="n"/>
      <c r="VI316" s="79" t="n"/>
      <c r="VJ316" s="79" t="n"/>
      <c r="VK316" s="79" t="n"/>
      <c r="VL316" s="79" t="n"/>
      <c r="VM316" s="79" t="n"/>
      <c r="VN316" s="79" t="n"/>
      <c r="VO316" s="79" t="n"/>
      <c r="VP316" s="79" t="n"/>
      <c r="VQ316" s="79" t="n"/>
      <c r="VR316" s="79" t="n"/>
      <c r="VS316" s="79" t="n"/>
      <c r="VT316" s="79" t="n"/>
      <c r="VU316" s="79" t="n"/>
      <c r="VV316" s="79" t="n"/>
      <c r="VW316" s="79" t="n"/>
      <c r="VX316" s="79" t="n"/>
      <c r="VY316" s="79" t="n"/>
      <c r="VZ316" s="79" t="n"/>
      <c r="WA316" s="79" t="n"/>
      <c r="WB316" s="79" t="n"/>
      <c r="WE316" s="78" t="n">
        <v>34</v>
      </c>
      <c r="WF316" s="79" t="n"/>
      <c r="WG316" s="79" t="n"/>
      <c r="WH316" s="79" t="n"/>
      <c r="WI316" s="79" t="n"/>
      <c r="WJ316" s="79" t="n"/>
      <c r="WK316" s="79" t="n"/>
      <c r="WL316" s="79" t="n"/>
      <c r="WM316" s="79" t="n"/>
      <c r="WN316" s="79" t="n"/>
      <c r="WO316" s="79" t="n"/>
      <c r="WP316" s="79" t="n"/>
      <c r="WQ316" s="79" t="n"/>
      <c r="WR316" s="79" t="n"/>
      <c r="WS316" s="79" t="n"/>
      <c r="WT316" s="79" t="n"/>
      <c r="WU316" s="79" t="n"/>
      <c r="WV316" s="79" t="n"/>
      <c r="WW316" s="79" t="n"/>
      <c r="WX316" s="79" t="n"/>
      <c r="WY316" s="79" t="n"/>
      <c r="WZ316" s="79" t="n"/>
      <c r="XA316" s="79" t="n"/>
      <c r="XB316" s="79" t="n"/>
      <c r="XC316" s="79" t="n"/>
      <c r="XD316" s="79" t="n"/>
      <c r="XE316" s="79" t="n"/>
      <c r="XF316" s="79" t="n"/>
      <c r="XG316" s="79" t="n"/>
      <c r="XH316" s="79" t="n"/>
      <c r="XI316" s="79" t="n"/>
      <c r="XJ316" s="79" t="n"/>
      <c r="XK316" s="79" t="n"/>
      <c r="XL316" s="79" t="n"/>
      <c r="XM316" s="79" t="n"/>
      <c r="XN316" s="79" t="n"/>
      <c r="XO316" s="79" t="n"/>
      <c r="XP316" s="79" t="n"/>
      <c r="XQ316" s="79" t="n"/>
      <c r="XR316" s="79" t="n"/>
      <c r="XS316" s="79" t="n"/>
      <c r="XV316" s="78" t="n">
        <v>34</v>
      </c>
      <c r="XW316" s="79" t="n"/>
      <c r="XX316" s="79" t="n"/>
      <c r="XY316" s="79" t="n"/>
      <c r="XZ316" s="79" t="n"/>
      <c r="YA316" s="79" t="n"/>
      <c r="YB316" s="79" t="n"/>
      <c r="YC316" s="79" t="n"/>
      <c r="YD316" s="79" t="n"/>
      <c r="YE316" s="79" t="n"/>
      <c r="YF316" s="79" t="n"/>
      <c r="YG316" s="79" t="n"/>
      <c r="YH316" s="79" t="n"/>
      <c r="YI316" s="79" t="n"/>
      <c r="YJ316" s="79" t="n"/>
      <c r="YK316" s="79" t="n"/>
      <c r="YL316" s="79" t="n"/>
      <c r="YM316" s="79" t="n"/>
      <c r="YN316" s="79" t="n"/>
      <c r="YO316" s="79" t="n"/>
      <c r="YP316" s="79" t="n"/>
      <c r="YQ316" s="79" t="n"/>
      <c r="YR316" s="79" t="n"/>
      <c r="YS316" s="79" t="n"/>
      <c r="YT316" s="79" t="n"/>
      <c r="YU316" s="79" t="n"/>
      <c r="YV316" s="79" t="n"/>
      <c r="YW316" s="79" t="n"/>
      <c r="YX316" s="79" t="n"/>
      <c r="YY316" s="79" t="n"/>
      <c r="YZ316" s="79" t="n"/>
      <c r="ZA316" s="79" t="n"/>
      <c r="ZB316" s="79" t="n"/>
      <c r="ZC316" s="79" t="n"/>
      <c r="ZD316" s="79" t="n"/>
      <c r="ZE316" s="79" t="n"/>
      <c r="ZF316" s="79" t="n"/>
      <c r="ZG316" s="79" t="n"/>
      <c r="ZH316" s="79" t="n"/>
      <c r="ZI316" s="79" t="n"/>
      <c r="ZJ316" s="79" t="n"/>
      <c r="ZM316" s="78" t="n">
        <v>34</v>
      </c>
      <c r="ZN316" s="79" t="n"/>
      <c r="ZO316" s="79" t="n"/>
      <c r="ZP316" s="79" t="n"/>
      <c r="ZQ316" s="79" t="n"/>
      <c r="ZR316" s="79" t="n"/>
      <c r="ZS316" s="79" t="n"/>
      <c r="ZT316" s="79" t="n"/>
      <c r="ZU316" s="79" t="n"/>
      <c r="ZV316" s="79" t="n"/>
      <c r="ZW316" s="79" t="n"/>
      <c r="ZX316" s="79" t="n"/>
      <c r="ZY316" s="79" t="n"/>
      <c r="ZZ316" s="79" t="n"/>
      <c r="AAA316" s="79" t="n"/>
      <c r="AAB316" s="79" t="n"/>
      <c r="AAC316" s="79" t="n"/>
      <c r="AAD316" s="79" t="n"/>
      <c r="AAE316" s="79" t="n"/>
      <c r="AAF316" s="79" t="n"/>
      <c r="AAG316" s="79" t="n"/>
      <c r="AAH316" s="79" t="n"/>
      <c r="AAI316" s="79" t="n"/>
      <c r="AAJ316" s="79" t="n"/>
      <c r="AAK316" s="79" t="n"/>
      <c r="AAL316" s="79" t="n"/>
      <c r="AAM316" s="79" t="n"/>
      <c r="AAN316" s="79" t="n"/>
      <c r="AAO316" s="79" t="n"/>
      <c r="AAP316" s="79" t="n"/>
      <c r="AAQ316" s="79" t="n"/>
      <c r="AAR316" s="79" t="n"/>
      <c r="AAS316" s="79" t="n"/>
      <c r="AAT316" s="79" t="n"/>
      <c r="AAU316" s="79" t="n"/>
      <c r="AAV316" s="79" t="n"/>
      <c r="AAW316" s="79" t="n"/>
      <c r="AAX316" s="79" t="n"/>
      <c r="AAY316" s="79" t="n"/>
      <c r="AAZ316" s="79" t="n"/>
      <c r="ABA316" s="79" t="n"/>
      <c r="ABD316" s="78" t="n">
        <v>34</v>
      </c>
      <c r="ABE316" s="79" t="n"/>
      <c r="ABF316" s="79" t="n"/>
      <c r="ABG316" s="79" t="n"/>
      <c r="ABH316" s="79" t="n"/>
      <c r="ABI316" s="79" t="n"/>
      <c r="ABJ316" s="79" t="n"/>
      <c r="ABK316" s="79" t="n"/>
      <c r="ABL316" s="79" t="n"/>
      <c r="ABM316" s="79" t="n"/>
      <c r="ABN316" s="79" t="n"/>
      <c r="ABO316" s="79" t="n"/>
      <c r="ABP316" s="79" t="n"/>
      <c r="ABQ316" s="79" t="n"/>
      <c r="ABR316" s="79" t="n"/>
      <c r="ABS316" s="79" t="n"/>
      <c r="ABT316" s="79" t="n"/>
      <c r="ABU316" s="79" t="n"/>
      <c r="ABV316" s="79" t="n"/>
      <c r="ABW316" s="79" t="n"/>
      <c r="ABX316" s="79" t="n"/>
      <c r="ABY316" s="79" t="n"/>
      <c r="ABZ316" s="79" t="n"/>
      <c r="ACA316" s="79" t="n"/>
      <c r="ACB316" s="79" t="n"/>
      <c r="ACC316" s="79" t="n"/>
      <c r="ACD316" s="79" t="n"/>
      <c r="ACE316" s="79" t="n"/>
      <c r="ACF316" s="79" t="n"/>
      <c r="ACG316" s="79" t="n"/>
      <c r="ACH316" s="79" t="n"/>
      <c r="ACI316" s="79" t="n"/>
      <c r="ACJ316" s="79" t="n"/>
      <c r="ACK316" s="79" t="n"/>
      <c r="ACL316" s="79" t="n"/>
      <c r="ACM316" s="79" t="n"/>
      <c r="ACN316" s="79" t="n"/>
      <c r="ACO316" s="79" t="n"/>
      <c r="ACP316" s="79" t="n"/>
      <c r="ACQ316" s="79" t="n"/>
      <c r="ACR316" s="79" t="n"/>
      <c r="ACU316" s="78" t="n">
        <v>34</v>
      </c>
      <c r="ACV316" s="79" t="n"/>
      <c r="ACW316" s="79" t="n"/>
      <c r="ACX316" s="79" t="n"/>
      <c r="ACY316" s="79" t="n"/>
      <c r="ACZ316" s="79" t="n"/>
      <c r="ADA316" s="79" t="n"/>
      <c r="ADB316" s="79" t="n"/>
      <c r="ADC316" s="79" t="n"/>
      <c r="ADD316" s="79" t="n"/>
      <c r="ADE316" s="79" t="n"/>
      <c r="ADF316" s="79" t="n"/>
      <c r="ADG316" s="79" t="n"/>
      <c r="ADH316" s="79" t="n"/>
      <c r="ADI316" s="79" t="n"/>
      <c r="ADJ316" s="79" t="n"/>
      <c r="ADK316" s="79" t="n"/>
      <c r="ADL316" s="79" t="n"/>
      <c r="ADM316" s="79" t="n"/>
      <c r="ADN316" s="79" t="n"/>
      <c r="ADO316" s="79" t="n"/>
      <c r="ADP316" s="79" t="n"/>
      <c r="ADQ316" s="79" t="n"/>
      <c r="ADR316" s="79" t="n"/>
      <c r="ADS316" s="79" t="n"/>
      <c r="ADT316" s="79" t="n"/>
      <c r="ADU316" s="79" t="n"/>
      <c r="ADV316" s="79" t="n"/>
      <c r="ADW316" s="79" t="n"/>
      <c r="ADX316" s="79" t="n"/>
      <c r="ADY316" s="79" t="n"/>
      <c r="ADZ316" s="79" t="n"/>
      <c r="AEA316" s="79" t="n"/>
      <c r="AEB316" s="79" t="n"/>
      <c r="AEC316" s="79" t="n"/>
      <c r="AED316" s="79" t="n"/>
      <c r="AEE316" s="79" t="n"/>
      <c r="AEF316" s="79" t="n"/>
      <c r="AEG316" s="79" t="n"/>
      <c r="AEH316" s="79" t="n"/>
      <c r="AEI316" s="79" t="n"/>
      <c r="AEL316" s="78" t="n">
        <v>34</v>
      </c>
      <c r="AEM316" s="79" t="n"/>
      <c r="AEN316" s="79" t="n"/>
      <c r="AEO316" s="79" t="n"/>
      <c r="AEP316" s="79" t="n"/>
      <c r="AEQ316" s="79" t="n"/>
      <c r="AER316" s="79" t="n"/>
      <c r="AES316" s="79" t="n"/>
      <c r="AET316" s="79" t="n"/>
      <c r="AEU316" s="79" t="n"/>
      <c r="AEV316" s="79" t="n"/>
      <c r="AEW316" s="79" t="n"/>
      <c r="AEX316" s="79" t="n"/>
      <c r="AEY316" s="79" t="n"/>
      <c r="AEZ316" s="79" t="n"/>
      <c r="AFA316" s="79" t="n"/>
      <c r="AFB316" s="79" t="n"/>
      <c r="AFC316" s="79" t="n"/>
      <c r="AFD316" s="79" t="n"/>
      <c r="AFE316" s="79" t="n"/>
      <c r="AFF316" s="79" t="n"/>
      <c r="AFG316" s="79" t="n"/>
      <c r="AFH316" s="79" t="n"/>
      <c r="AFI316" s="79" t="n"/>
      <c r="AFJ316" s="79" t="n"/>
      <c r="AFK316" s="79" t="n"/>
      <c r="AFL316" s="79" t="n"/>
      <c r="AFM316" s="79" t="n"/>
      <c r="AFN316" s="79" t="n"/>
      <c r="AFO316" s="79" t="n"/>
      <c r="AFP316" s="79" t="n"/>
      <c r="AFQ316" s="79" t="n"/>
      <c r="AFR316" s="79" t="n"/>
      <c r="AFS316" s="79" t="n"/>
      <c r="AFT316" s="79" t="n"/>
      <c r="AFU316" s="79" t="n"/>
      <c r="AFV316" s="79" t="n"/>
      <c r="AFW316" s="79" t="n"/>
      <c r="AFX316" s="79" t="n"/>
      <c r="AFY316" s="79" t="n"/>
      <c r="AFZ316" s="79" t="n"/>
    </row>
    <row r="317">
      <c r="A317" s="78" t="n">
        <v>35</v>
      </c>
      <c r="B317" s="79" t="n"/>
      <c r="C317" s="79" t="n"/>
      <c r="D317" s="79" t="n"/>
      <c r="E317" s="79" t="n"/>
      <c r="F317" s="79" t="n"/>
      <c r="G317" s="79" t="n"/>
      <c r="H317" s="79" t="n"/>
      <c r="I317" s="79" t="n"/>
      <c r="J317" s="79" t="n"/>
      <c r="K317" s="79" t="n"/>
      <c r="L317" s="79" t="n"/>
      <c r="M317" s="79" t="n"/>
      <c r="N317" s="79" t="n"/>
      <c r="O317" s="79" t="n"/>
      <c r="P317" s="79" t="n"/>
      <c r="Q317" s="79" t="n"/>
      <c r="R317" s="79" t="n"/>
      <c r="S317" s="79" t="n"/>
      <c r="T317" s="79" t="n"/>
      <c r="U317" s="79" t="n"/>
      <c r="V317" s="79" t="n"/>
      <c r="W317" s="79" t="n"/>
      <c r="X317" s="79" t="n"/>
      <c r="Y317" s="79" t="n"/>
      <c r="Z317" s="79" t="n"/>
      <c r="AA317" s="79" t="n"/>
      <c r="AB317" s="79" t="n"/>
      <c r="AC317" s="79" t="n"/>
      <c r="AD317" s="79" t="n"/>
      <c r="AE317" s="79" t="n"/>
      <c r="AF317" s="79" t="n"/>
      <c r="AG317" s="79" t="n"/>
      <c r="AH317" s="79" t="n"/>
      <c r="AI317" s="79" t="n"/>
      <c r="AJ317" s="79" t="n"/>
      <c r="AK317" s="79" t="n"/>
      <c r="AL317" s="79" t="n"/>
      <c r="AM317" s="79" t="n"/>
      <c r="AN317" s="79" t="n"/>
      <c r="AO317" s="79" t="n"/>
      <c r="AR317" s="78" t="n">
        <v>35</v>
      </c>
      <c r="AS317" s="79" t="n"/>
      <c r="AT317" s="79" t="n"/>
      <c r="AU317" s="79" t="n"/>
      <c r="AV317" s="79" t="n"/>
      <c r="AW317" s="79" t="n"/>
      <c r="AX317" s="79" t="n"/>
      <c r="AY317" s="79" t="n"/>
      <c r="AZ317" s="79" t="n"/>
      <c r="BA317" s="79" t="n"/>
      <c r="BB317" s="79" t="n"/>
      <c r="BC317" s="79" t="n"/>
      <c r="BD317" s="79" t="n"/>
      <c r="BE317" s="79" t="n"/>
      <c r="BF317" s="79" t="n"/>
      <c r="BG317" s="79" t="n"/>
      <c r="BH317" s="79" t="n"/>
      <c r="BI317" s="79" t="n"/>
      <c r="BJ317" s="79" t="n"/>
      <c r="BK317" s="79" t="n"/>
      <c r="BL317" s="79" t="n"/>
      <c r="BM317" s="79" t="n"/>
      <c r="BN317" s="79" t="n"/>
      <c r="BO317" s="79" t="n"/>
      <c r="BP317" s="79" t="n"/>
      <c r="BQ317" s="79" t="n"/>
      <c r="BR317" s="79" t="n"/>
      <c r="BS317" s="79" t="n"/>
      <c r="BT317" s="79" t="n"/>
      <c r="BU317" s="79" t="n"/>
      <c r="BV317" s="79" t="n"/>
      <c r="BW317" s="79" t="n"/>
      <c r="BX317" s="79" t="n"/>
      <c r="BY317" s="79" t="n"/>
      <c r="BZ317" s="79" t="n"/>
      <c r="CA317" s="79" t="n"/>
      <c r="CB317" s="79" t="n"/>
      <c r="CC317" s="79" t="n"/>
      <c r="CD317" s="79" t="n"/>
      <c r="CE317" s="79" t="n"/>
      <c r="CF317" s="79" t="n"/>
      <c r="CI317" s="78" t="n">
        <v>35</v>
      </c>
      <c r="CJ317" s="79" t="n"/>
      <c r="CK317" s="79" t="n"/>
      <c r="CL317" s="79" t="n"/>
      <c r="CM317" s="79" t="n"/>
      <c r="CN317" s="79" t="n"/>
      <c r="CO317" s="79" t="n"/>
      <c r="CP317" s="79" t="n"/>
      <c r="CQ317" s="79" t="n"/>
      <c r="CR317" s="79" t="n"/>
      <c r="CS317" s="79" t="n"/>
      <c r="CT317" s="79" t="n"/>
      <c r="CU317" s="79" t="n"/>
      <c r="CV317" s="79" t="n"/>
      <c r="CW317" s="79" t="n"/>
      <c r="CX317" s="79" t="n"/>
      <c r="CY317" s="79" t="n"/>
      <c r="CZ317" s="79" t="n"/>
      <c r="DA317" s="79" t="n"/>
      <c r="DB317" s="79" t="n"/>
      <c r="DC317" s="79" t="n"/>
      <c r="DD317" s="79" t="n"/>
      <c r="DE317" s="79" t="n"/>
      <c r="DF317" s="79" t="n"/>
      <c r="DG317" s="79" t="n"/>
      <c r="DH317" s="79" t="n"/>
      <c r="DI317" s="79" t="n"/>
      <c r="DJ317" s="79" t="n"/>
      <c r="DK317" s="79" t="n"/>
      <c r="DL317" s="79" t="n"/>
      <c r="DM317" s="79" t="n"/>
      <c r="DN317" s="79" t="n"/>
      <c r="DO317" s="79" t="n"/>
      <c r="DP317" s="79" t="n"/>
      <c r="DQ317" s="79" t="n"/>
      <c r="DR317" s="79" t="n"/>
      <c r="DS317" s="79" t="n"/>
      <c r="DT317" s="79" t="n"/>
      <c r="DU317" s="79" t="n"/>
      <c r="DV317" s="79" t="n"/>
      <c r="DW317" s="79" t="n"/>
      <c r="DZ317" s="78" t="n">
        <v>35</v>
      </c>
      <c r="EA317" s="79" t="n"/>
      <c r="EB317" s="79" t="n"/>
      <c r="EC317" s="79" t="n"/>
      <c r="ED317" s="79" t="n"/>
      <c r="EE317" s="79" t="n"/>
      <c r="EF317" s="79" t="n"/>
      <c r="EG317" s="79" t="n"/>
      <c r="EH317" s="79" t="n"/>
      <c r="EI317" s="79" t="n"/>
      <c r="EJ317" s="79" t="n"/>
      <c r="EK317" s="79" t="n"/>
      <c r="EL317" s="79" t="n"/>
      <c r="EM317" s="79" t="n"/>
      <c r="EN317" s="79" t="n"/>
      <c r="EO317" s="79" t="n"/>
      <c r="EP317" s="79" t="n"/>
      <c r="EQ317" s="79" t="n"/>
      <c r="ER317" s="79" t="n"/>
      <c r="ES317" s="79" t="n"/>
      <c r="ET317" s="79" t="n"/>
      <c r="EU317" s="79" t="n"/>
      <c r="EV317" s="79" t="n"/>
      <c r="EW317" s="79" t="n"/>
      <c r="EX317" s="79" t="n"/>
      <c r="EY317" s="79" t="n"/>
      <c r="EZ317" s="79" t="n"/>
      <c r="FA317" s="79" t="n"/>
      <c r="FB317" s="79" t="n"/>
      <c r="FC317" s="79" t="n"/>
      <c r="FD317" s="79" t="n"/>
      <c r="FE317" s="79" t="n"/>
      <c r="FF317" s="79" t="n"/>
      <c r="FG317" s="79" t="n"/>
      <c r="FH317" s="79" t="n"/>
      <c r="FI317" s="79" t="n"/>
      <c r="FJ317" s="79" t="n"/>
      <c r="FK317" s="79" t="n"/>
      <c r="FL317" s="79" t="n"/>
      <c r="FM317" s="79" t="n"/>
      <c r="FN317" s="79" t="n"/>
      <c r="FQ317" s="78" t="n">
        <v>35</v>
      </c>
      <c r="FR317" s="79" t="n"/>
      <c r="FS317" s="79" t="n"/>
      <c r="FT317" s="79" t="n"/>
      <c r="FU317" s="79" t="n"/>
      <c r="FV317" s="79" t="n"/>
      <c r="FW317" s="79" t="n"/>
      <c r="FX317" s="79" t="n"/>
      <c r="FY317" s="79" t="n"/>
      <c r="FZ317" s="79" t="n"/>
      <c r="GA317" s="79" t="n"/>
      <c r="GB317" s="79" t="n"/>
      <c r="GC317" s="79" t="n"/>
      <c r="GD317" s="79" t="n"/>
      <c r="GE317" s="79" t="n"/>
      <c r="GF317" s="79" t="n"/>
      <c r="GG317" s="79" t="n"/>
      <c r="GH317" s="79" t="n"/>
      <c r="GI317" s="79" t="n"/>
      <c r="GJ317" s="79" t="n"/>
      <c r="GK317" s="79" t="n"/>
      <c r="GL317" s="79" t="n"/>
      <c r="GM317" s="79" t="n"/>
      <c r="GN317" s="79" t="n"/>
      <c r="GO317" s="79" t="n"/>
      <c r="GP317" s="79" t="n"/>
      <c r="GQ317" s="79" t="n"/>
      <c r="GR317" s="79" t="n"/>
      <c r="GS317" s="79" t="n"/>
      <c r="GT317" s="79" t="n"/>
      <c r="GU317" s="79" t="n"/>
      <c r="GV317" s="79" t="n"/>
      <c r="GW317" s="79" t="n"/>
      <c r="GX317" s="79" t="n"/>
      <c r="GY317" s="79" t="n"/>
      <c r="GZ317" s="79" t="n"/>
      <c r="HA317" s="79" t="n"/>
      <c r="HB317" s="79" t="n"/>
      <c r="HC317" s="79" t="n"/>
      <c r="HD317" s="79" t="n"/>
      <c r="HE317" s="79" t="n"/>
      <c r="HH317" s="78" t="n">
        <v>35</v>
      </c>
      <c r="HI317" s="79" t="n"/>
      <c r="HJ317" s="79" t="n"/>
      <c r="HK317" s="79" t="n"/>
      <c r="HL317" s="79" t="n"/>
      <c r="HM317" s="79" t="n"/>
      <c r="HN317" s="79" t="n"/>
      <c r="HO317" s="79" t="n"/>
      <c r="HP317" s="79" t="n"/>
      <c r="HQ317" s="79" t="n"/>
      <c r="HR317" s="79" t="n"/>
      <c r="HS317" s="79" t="n"/>
      <c r="HT317" s="79" t="n"/>
      <c r="HU317" s="79" t="n"/>
      <c r="HV317" s="79" t="n"/>
      <c r="HW317" s="79" t="n"/>
      <c r="HX317" s="79" t="n"/>
      <c r="HY317" s="79" t="n"/>
      <c r="HZ317" s="79" t="n"/>
      <c r="IA317" s="79" t="n"/>
      <c r="IB317" s="79" t="n"/>
      <c r="IC317" s="79" t="n"/>
      <c r="ID317" s="79" t="n"/>
      <c r="IE317" s="79" t="n"/>
      <c r="IF317" s="79" t="n"/>
      <c r="IG317" s="79" t="n"/>
      <c r="IH317" s="79" t="n"/>
      <c r="II317" s="79" t="n"/>
      <c r="IJ317" s="79" t="n"/>
      <c r="IK317" s="79" t="n"/>
      <c r="IL317" s="79" t="n"/>
      <c r="IM317" s="79" t="n"/>
      <c r="IN317" s="79" t="n"/>
      <c r="IO317" s="79" t="n"/>
      <c r="IP317" s="79" t="n"/>
      <c r="IQ317" s="79" t="n"/>
      <c r="IR317" s="79" t="n"/>
      <c r="IS317" s="79" t="n"/>
      <c r="IT317" s="79" t="n"/>
      <c r="IU317" s="79" t="n"/>
      <c r="IV317" s="79" t="n"/>
      <c r="IY317" s="78" t="n">
        <v>35</v>
      </c>
      <c r="IZ317" s="79" t="n"/>
      <c r="JA317" s="79" t="n"/>
      <c r="JB317" s="79" t="n"/>
      <c r="JC317" s="79" t="n"/>
      <c r="JD317" s="79" t="n"/>
      <c r="JE317" s="79" t="n"/>
      <c r="JF317" s="79" t="n"/>
      <c r="JG317" s="79" t="n"/>
      <c r="JH317" s="79" t="n"/>
      <c r="JI317" s="79" t="n"/>
      <c r="JJ317" s="79" t="n"/>
      <c r="JK317" s="79" t="n"/>
      <c r="JL317" s="79" t="n"/>
      <c r="JM317" s="79" t="n"/>
      <c r="JN317" s="79" t="n"/>
      <c r="JO317" s="79" t="n"/>
      <c r="JP317" s="79" t="n"/>
      <c r="JQ317" s="79" t="n"/>
      <c r="JR317" s="79" t="n"/>
      <c r="JS317" s="79" t="n"/>
      <c r="JT317" s="79" t="n"/>
      <c r="JU317" s="79" t="n"/>
      <c r="JV317" s="79" t="n"/>
      <c r="JW317" s="79" t="n"/>
      <c r="JX317" s="79" t="n"/>
      <c r="JY317" s="79" t="n"/>
      <c r="JZ317" s="79" t="n"/>
      <c r="KA317" s="79" t="n"/>
      <c r="KB317" s="79" t="n"/>
      <c r="KC317" s="79" t="n"/>
      <c r="KD317" s="79" t="n"/>
      <c r="KE317" s="79" t="n"/>
      <c r="KF317" s="79" t="n"/>
      <c r="KG317" s="79" t="n"/>
      <c r="KH317" s="79" t="n"/>
      <c r="KI317" s="79" t="n"/>
      <c r="KJ317" s="79" t="n"/>
      <c r="KK317" s="79" t="n"/>
      <c r="KL317" s="79" t="n"/>
      <c r="KM317" s="79" t="n"/>
      <c r="KP317" s="78" t="n">
        <v>35</v>
      </c>
      <c r="KQ317" s="79" t="n"/>
      <c r="KR317" s="79" t="n"/>
      <c r="KS317" s="79" t="n"/>
      <c r="KT317" s="79" t="n"/>
      <c r="KU317" s="79" t="n"/>
      <c r="KV317" s="79" t="n"/>
      <c r="KW317" s="79" t="n"/>
      <c r="KX317" s="79" t="n"/>
      <c r="KY317" s="79" t="n"/>
      <c r="KZ317" s="79" t="n"/>
      <c r="LA317" s="79" t="n"/>
      <c r="LB317" s="79" t="n"/>
      <c r="LC317" s="79" t="n"/>
      <c r="LD317" s="79" t="n"/>
      <c r="LE317" s="79" t="n"/>
      <c r="LF317" s="79" t="n"/>
      <c r="LG317" s="79" t="n"/>
      <c r="LH317" s="79" t="n"/>
      <c r="LI317" s="79" t="n"/>
      <c r="LJ317" s="79" t="n"/>
      <c r="LK317" s="79" t="n"/>
      <c r="LL317" s="79" t="n"/>
      <c r="LM317" s="79" t="n"/>
      <c r="LN317" s="79" t="n"/>
      <c r="LO317" s="79" t="n"/>
      <c r="LP317" s="79" t="n"/>
      <c r="LQ317" s="79" t="n"/>
      <c r="LR317" s="79" t="n"/>
      <c r="LS317" s="79" t="n"/>
      <c r="LT317" s="79" t="n"/>
      <c r="LU317" s="79" t="n"/>
      <c r="LV317" s="79" t="n"/>
      <c r="LW317" s="79" t="n"/>
      <c r="LX317" s="79" t="n"/>
      <c r="LY317" s="79" t="n"/>
      <c r="LZ317" s="79" t="n"/>
      <c r="MA317" s="79" t="n"/>
      <c r="MB317" s="79" t="n"/>
      <c r="MC317" s="79" t="n"/>
      <c r="MD317" s="79" t="n"/>
      <c r="MG317" s="78" t="n">
        <v>35</v>
      </c>
      <c r="MH317" s="79" t="n"/>
      <c r="MI317" s="79" t="n"/>
      <c r="MJ317" s="79" t="n"/>
      <c r="MK317" s="79" t="n"/>
      <c r="ML317" s="79" t="n"/>
      <c r="MM317" s="79" t="n"/>
      <c r="MN317" s="79" t="n"/>
      <c r="MO317" s="79" t="n"/>
      <c r="MP317" s="79" t="n"/>
      <c r="MQ317" s="79" t="n"/>
      <c r="MR317" s="79" t="n"/>
      <c r="MS317" s="79" t="n"/>
      <c r="MT317" s="79" t="n"/>
      <c r="MU317" s="79" t="n"/>
      <c r="MV317" s="79" t="n"/>
      <c r="MW317" s="79" t="n"/>
      <c r="MX317" s="79" t="n"/>
      <c r="MY317" s="79" t="n"/>
      <c r="MZ317" s="79" t="n"/>
      <c r="NA317" s="79" t="n"/>
      <c r="NB317" s="79" t="n"/>
      <c r="NC317" s="79" t="n"/>
      <c r="ND317" s="79" t="n"/>
      <c r="NE317" s="79" t="n"/>
      <c r="NF317" s="79" t="n"/>
      <c r="NG317" s="79" t="n"/>
      <c r="NH317" s="79" t="n"/>
      <c r="NI317" s="79" t="n"/>
      <c r="NJ317" s="79" t="n"/>
      <c r="NK317" s="79" t="n"/>
      <c r="NL317" s="79" t="n"/>
      <c r="NM317" s="79" t="n"/>
      <c r="NN317" s="79" t="n"/>
      <c r="NO317" s="79" t="n"/>
      <c r="NP317" s="79" t="n"/>
      <c r="NQ317" s="79" t="n"/>
      <c r="NR317" s="79" t="n"/>
      <c r="NS317" s="79" t="n"/>
      <c r="NT317" s="79" t="n"/>
      <c r="NU317" s="79" t="n"/>
      <c r="NX317" s="78" t="n">
        <v>35</v>
      </c>
      <c r="NY317" s="79" t="n"/>
      <c r="NZ317" s="79" t="n"/>
      <c r="OA317" s="79" t="n"/>
      <c r="OB317" s="79" t="n"/>
      <c r="OC317" s="79" t="n"/>
      <c r="OD317" s="79" t="n"/>
      <c r="OE317" s="79" t="n"/>
      <c r="OF317" s="79" t="n"/>
      <c r="OG317" s="79" t="n"/>
      <c r="OH317" s="79" t="n"/>
      <c r="OI317" s="79" t="n"/>
      <c r="OJ317" s="79" t="n"/>
      <c r="OK317" s="79" t="n"/>
      <c r="OL317" s="79" t="n"/>
      <c r="OM317" s="79" t="n"/>
      <c r="ON317" s="79" t="n"/>
      <c r="OO317" s="79" t="n"/>
      <c r="OP317" s="79" t="n"/>
      <c r="OQ317" s="79" t="n"/>
      <c r="OR317" s="79" t="n"/>
      <c r="OS317" s="79" t="n"/>
      <c r="OT317" s="79" t="n"/>
      <c r="OU317" s="79" t="n"/>
      <c r="OV317" s="79" t="n"/>
      <c r="OW317" s="79" t="n"/>
      <c r="OX317" s="79" t="n"/>
      <c r="OY317" s="79" t="n"/>
      <c r="OZ317" s="79" t="n"/>
      <c r="PA317" s="79" t="n"/>
      <c r="PB317" s="79" t="n"/>
      <c r="PC317" s="79" t="n"/>
      <c r="PD317" s="79" t="n"/>
      <c r="PE317" s="79" t="n"/>
      <c r="PF317" s="79" t="n"/>
      <c r="PG317" s="79" t="n"/>
      <c r="PH317" s="79" t="n"/>
      <c r="PI317" s="79" t="n"/>
      <c r="PJ317" s="79" t="n"/>
      <c r="PK317" s="79" t="n"/>
      <c r="PL317" s="79" t="n"/>
      <c r="PO317" s="78" t="n">
        <v>35</v>
      </c>
      <c r="PP317" s="79" t="n"/>
      <c r="PQ317" s="79" t="n"/>
      <c r="PR317" s="79" t="n"/>
      <c r="PS317" s="79" t="n"/>
      <c r="PT317" s="79" t="n"/>
      <c r="PU317" s="79" t="n"/>
      <c r="PV317" s="79" t="n"/>
      <c r="PW317" s="79" t="n"/>
      <c r="PX317" s="79" t="n"/>
      <c r="PY317" s="79" t="n"/>
      <c r="PZ317" s="79" t="n"/>
      <c r="QA317" s="79" t="n"/>
      <c r="QB317" s="79" t="n"/>
      <c r="QC317" s="79" t="n"/>
      <c r="QD317" s="79" t="n"/>
      <c r="QE317" s="79" t="n"/>
      <c r="QF317" s="79" t="n"/>
      <c r="QG317" s="79" t="n"/>
      <c r="QH317" s="79" t="n"/>
      <c r="QI317" s="79" t="n"/>
      <c r="QJ317" s="79" t="n"/>
      <c r="QK317" s="79" t="n"/>
      <c r="QL317" s="79" t="n"/>
      <c r="QM317" s="79" t="n"/>
      <c r="QN317" s="79" t="n"/>
      <c r="QO317" s="79" t="n"/>
      <c r="QP317" s="79" t="n"/>
      <c r="QQ317" s="79" t="n"/>
      <c r="QR317" s="79" t="n"/>
      <c r="QS317" s="79" t="n"/>
      <c r="QT317" s="79" t="n"/>
      <c r="QU317" s="79" t="n"/>
      <c r="QV317" s="79" t="n"/>
      <c r="QW317" s="79" t="n"/>
      <c r="QX317" s="79" t="n"/>
      <c r="QY317" s="79" t="n"/>
      <c r="QZ317" s="79" t="n"/>
      <c r="RA317" s="79" t="n"/>
      <c r="RB317" s="79" t="n"/>
      <c r="RC317" s="79" t="n"/>
      <c r="RF317" s="78" t="n">
        <v>35</v>
      </c>
      <c r="RG317" s="79" t="n"/>
      <c r="RH317" s="79" t="n"/>
      <c r="RI317" s="79" t="n"/>
      <c r="RJ317" s="79" t="n"/>
      <c r="RK317" s="79" t="n"/>
      <c r="RL317" s="79" t="n"/>
      <c r="RM317" s="79" t="n"/>
      <c r="RN317" s="79" t="n"/>
      <c r="RO317" s="79" t="n"/>
      <c r="RP317" s="79" t="n"/>
      <c r="RQ317" s="79" t="n"/>
      <c r="RR317" s="79" t="n"/>
      <c r="RS317" s="79" t="n"/>
      <c r="RT317" s="79" t="n"/>
      <c r="RU317" s="79" t="n"/>
      <c r="RV317" s="79" t="n"/>
      <c r="RW317" s="79" t="n"/>
      <c r="RX317" s="79" t="n"/>
      <c r="RY317" s="79" t="n"/>
      <c r="RZ317" s="79" t="n"/>
      <c r="SA317" s="79" t="n"/>
      <c r="SB317" s="79" t="n"/>
      <c r="SC317" s="79" t="n"/>
      <c r="SD317" s="79" t="n"/>
      <c r="SE317" s="79" t="n"/>
      <c r="SF317" s="79" t="n"/>
      <c r="SG317" s="79" t="n"/>
      <c r="SH317" s="79" t="n"/>
      <c r="SI317" s="79" t="n"/>
      <c r="SJ317" s="79" t="n"/>
      <c r="SK317" s="79" t="n"/>
      <c r="SL317" s="79" t="n"/>
      <c r="SM317" s="79" t="n"/>
      <c r="SN317" s="79" t="n"/>
      <c r="SO317" s="79" t="n"/>
      <c r="SP317" s="79" t="n"/>
      <c r="SQ317" s="79" t="n"/>
      <c r="SR317" s="79" t="n"/>
      <c r="SS317" s="79" t="n"/>
      <c r="ST317" s="79" t="n"/>
      <c r="SW317" s="78" t="n">
        <v>35</v>
      </c>
      <c r="SX317" s="79" t="n"/>
      <c r="SY317" s="79" t="n"/>
      <c r="SZ317" s="79" t="n"/>
      <c r="TA317" s="79" t="n"/>
      <c r="TB317" s="79" t="n"/>
      <c r="TC317" s="79" t="n"/>
      <c r="TD317" s="79" t="n"/>
      <c r="TE317" s="79" t="n"/>
      <c r="TF317" s="79" t="n"/>
      <c r="TG317" s="79" t="n"/>
      <c r="TH317" s="79" t="n"/>
      <c r="TI317" s="79" t="n"/>
      <c r="TJ317" s="79" t="n"/>
      <c r="TK317" s="79" t="n"/>
      <c r="TL317" s="79" t="n"/>
      <c r="TM317" s="79" t="n"/>
      <c r="TN317" s="79" t="n"/>
      <c r="TO317" s="79" t="n"/>
      <c r="TP317" s="79" t="n"/>
      <c r="TQ317" s="79" t="n"/>
      <c r="TR317" s="79" t="n"/>
      <c r="TS317" s="79" t="n"/>
      <c r="TT317" s="79" t="n"/>
      <c r="TU317" s="79" t="n"/>
      <c r="TV317" s="79" t="n"/>
      <c r="TW317" s="79" t="n"/>
      <c r="TX317" s="79" t="n"/>
      <c r="TY317" s="79" t="n"/>
      <c r="TZ317" s="79" t="n"/>
      <c r="UA317" s="79" t="n"/>
      <c r="UB317" s="79" t="n"/>
      <c r="UC317" s="79" t="n"/>
      <c r="UD317" s="79" t="n"/>
      <c r="UE317" s="79" t="n"/>
      <c r="UF317" s="79" t="n"/>
      <c r="UG317" s="79" t="n"/>
      <c r="UH317" s="79" t="n"/>
      <c r="UI317" s="79" t="n"/>
      <c r="UJ317" s="79" t="n"/>
      <c r="UK317" s="79" t="n"/>
      <c r="UN317" s="78" t="n">
        <v>35</v>
      </c>
      <c r="UO317" s="79" t="n"/>
      <c r="UP317" s="79" t="n"/>
      <c r="UQ317" s="79" t="n"/>
      <c r="UR317" s="79" t="n"/>
      <c r="US317" s="79" t="n"/>
      <c r="UT317" s="79" t="n"/>
      <c r="UU317" s="79" t="n"/>
      <c r="UV317" s="79" t="n"/>
      <c r="UW317" s="79" t="n"/>
      <c r="UX317" s="79" t="n"/>
      <c r="UY317" s="79" t="n"/>
      <c r="UZ317" s="79" t="n"/>
      <c r="VA317" s="79" t="n"/>
      <c r="VB317" s="79" t="n"/>
      <c r="VC317" s="79" t="n"/>
      <c r="VD317" s="79" t="n"/>
      <c r="VE317" s="79" t="n"/>
      <c r="VF317" s="79" t="n"/>
      <c r="VG317" s="79" t="n"/>
      <c r="VH317" s="79" t="n"/>
      <c r="VI317" s="79" t="n"/>
      <c r="VJ317" s="79" t="n"/>
      <c r="VK317" s="79" t="n"/>
      <c r="VL317" s="79" t="n"/>
      <c r="VM317" s="79" t="n"/>
      <c r="VN317" s="79" t="n"/>
      <c r="VO317" s="79" t="n"/>
      <c r="VP317" s="79" t="n"/>
      <c r="VQ317" s="79" t="n"/>
      <c r="VR317" s="79" t="n"/>
      <c r="VS317" s="79" t="n"/>
      <c r="VT317" s="79" t="n"/>
      <c r="VU317" s="79" t="n"/>
      <c r="VV317" s="79" t="n"/>
      <c r="VW317" s="79" t="n"/>
      <c r="VX317" s="79" t="n"/>
      <c r="VY317" s="79" t="n"/>
      <c r="VZ317" s="79" t="n"/>
      <c r="WA317" s="79" t="n"/>
      <c r="WB317" s="79" t="n"/>
      <c r="WE317" s="78" t="n">
        <v>35</v>
      </c>
      <c r="WF317" s="79" t="n"/>
      <c r="WG317" s="79" t="n"/>
      <c r="WH317" s="79" t="n"/>
      <c r="WI317" s="79" t="n"/>
      <c r="WJ317" s="79" t="n"/>
      <c r="WK317" s="79" t="n"/>
      <c r="WL317" s="79" t="n"/>
      <c r="WM317" s="79" t="n"/>
      <c r="WN317" s="79" t="n"/>
      <c r="WO317" s="79" t="n"/>
      <c r="WP317" s="79" t="n"/>
      <c r="WQ317" s="79" t="n"/>
      <c r="WR317" s="79" t="n"/>
      <c r="WS317" s="79" t="n"/>
      <c r="WT317" s="79" t="n"/>
      <c r="WU317" s="79" t="n"/>
      <c r="WV317" s="79" t="n"/>
      <c r="WW317" s="79" t="n"/>
      <c r="WX317" s="79" t="n"/>
      <c r="WY317" s="79" t="n"/>
      <c r="WZ317" s="79" t="n"/>
      <c r="XA317" s="79" t="n"/>
      <c r="XB317" s="79" t="n"/>
      <c r="XC317" s="79" t="n"/>
      <c r="XD317" s="79" t="n"/>
      <c r="XE317" s="79" t="n"/>
      <c r="XF317" s="79" t="n"/>
      <c r="XG317" s="79" t="n"/>
      <c r="XH317" s="79" t="n"/>
      <c r="XI317" s="79" t="n"/>
      <c r="XJ317" s="79" t="n"/>
      <c r="XK317" s="79" t="n"/>
      <c r="XL317" s="79" t="n"/>
      <c r="XM317" s="79" t="n"/>
      <c r="XN317" s="79" t="n"/>
      <c r="XO317" s="79" t="n"/>
      <c r="XP317" s="79" t="n"/>
      <c r="XQ317" s="79" t="n"/>
      <c r="XR317" s="79" t="n"/>
      <c r="XS317" s="79" t="n"/>
      <c r="XV317" s="78" t="n">
        <v>35</v>
      </c>
      <c r="XW317" s="79" t="n"/>
      <c r="XX317" s="79" t="n"/>
      <c r="XY317" s="79" t="n"/>
      <c r="XZ317" s="79" t="n"/>
      <c r="YA317" s="79" t="n"/>
      <c r="YB317" s="79" t="n"/>
      <c r="YC317" s="79" t="n"/>
      <c r="YD317" s="79" t="n"/>
      <c r="YE317" s="79" t="n"/>
      <c r="YF317" s="79" t="n"/>
      <c r="YG317" s="79" t="n"/>
      <c r="YH317" s="79" t="n"/>
      <c r="YI317" s="79" t="n"/>
      <c r="YJ317" s="79" t="n"/>
      <c r="YK317" s="79" t="n"/>
      <c r="YL317" s="79" t="n"/>
      <c r="YM317" s="79" t="n"/>
      <c r="YN317" s="79" t="n"/>
      <c r="YO317" s="79" t="n"/>
      <c r="YP317" s="79" t="n"/>
      <c r="YQ317" s="79" t="n"/>
      <c r="YR317" s="79" t="n"/>
      <c r="YS317" s="79" t="n"/>
      <c r="YT317" s="79" t="n"/>
      <c r="YU317" s="79" t="n"/>
      <c r="YV317" s="79" t="n"/>
      <c r="YW317" s="79" t="n"/>
      <c r="YX317" s="79" t="n"/>
      <c r="YY317" s="79" t="n"/>
      <c r="YZ317" s="79" t="n"/>
      <c r="ZA317" s="79" t="n"/>
      <c r="ZB317" s="79" t="n"/>
      <c r="ZC317" s="79" t="n"/>
      <c r="ZD317" s="79" t="n"/>
      <c r="ZE317" s="79" t="n"/>
      <c r="ZF317" s="79" t="n"/>
      <c r="ZG317" s="79" t="n"/>
      <c r="ZH317" s="79" t="n"/>
      <c r="ZI317" s="79" t="n"/>
      <c r="ZJ317" s="79" t="n"/>
      <c r="ZM317" s="78" t="n">
        <v>35</v>
      </c>
      <c r="ZN317" s="79" t="n"/>
      <c r="ZO317" s="79" t="n"/>
      <c r="ZP317" s="79" t="n"/>
      <c r="ZQ317" s="79" t="n"/>
      <c r="ZR317" s="79" t="n"/>
      <c r="ZS317" s="79" t="n"/>
      <c r="ZT317" s="79" t="n"/>
      <c r="ZU317" s="79" t="n"/>
      <c r="ZV317" s="79" t="n"/>
      <c r="ZW317" s="79" t="n"/>
      <c r="ZX317" s="79" t="n"/>
      <c r="ZY317" s="79" t="n"/>
      <c r="ZZ317" s="79" t="n"/>
      <c r="AAA317" s="79" t="n"/>
      <c r="AAB317" s="79" t="n"/>
      <c r="AAC317" s="79" t="n"/>
      <c r="AAD317" s="79" t="n"/>
      <c r="AAE317" s="79" t="n"/>
      <c r="AAF317" s="79" t="n"/>
      <c r="AAG317" s="79" t="n"/>
      <c r="AAH317" s="79" t="n"/>
      <c r="AAI317" s="79" t="n"/>
      <c r="AAJ317" s="79" t="n"/>
      <c r="AAK317" s="79" t="n"/>
      <c r="AAL317" s="79" t="n"/>
      <c r="AAM317" s="79" t="n"/>
      <c r="AAN317" s="79" t="n"/>
      <c r="AAO317" s="79" t="n"/>
      <c r="AAP317" s="79" t="n"/>
      <c r="AAQ317" s="79" t="n"/>
      <c r="AAR317" s="79" t="n"/>
      <c r="AAS317" s="79" t="n"/>
      <c r="AAT317" s="79" t="n"/>
      <c r="AAU317" s="79" t="n"/>
      <c r="AAV317" s="79" t="n"/>
      <c r="AAW317" s="79" t="n"/>
      <c r="AAX317" s="79" t="n"/>
      <c r="AAY317" s="79" t="n"/>
      <c r="AAZ317" s="79" t="n"/>
      <c r="ABA317" s="79" t="n"/>
      <c r="ABD317" s="78" t="n">
        <v>35</v>
      </c>
      <c r="ABE317" s="79" t="n"/>
      <c r="ABF317" s="79" t="n"/>
      <c r="ABG317" s="79" t="n"/>
      <c r="ABH317" s="79" t="n"/>
      <c r="ABI317" s="79" t="n"/>
      <c r="ABJ317" s="79" t="n"/>
      <c r="ABK317" s="79" t="n"/>
      <c r="ABL317" s="79" t="n"/>
      <c r="ABM317" s="79" t="n"/>
      <c r="ABN317" s="79" t="n"/>
      <c r="ABO317" s="79" t="n"/>
      <c r="ABP317" s="79" t="n"/>
      <c r="ABQ317" s="79" t="n"/>
      <c r="ABR317" s="79" t="n"/>
      <c r="ABS317" s="79" t="n"/>
      <c r="ABT317" s="79" t="n"/>
      <c r="ABU317" s="79" t="n"/>
      <c r="ABV317" s="79" t="n"/>
      <c r="ABW317" s="79" t="n"/>
      <c r="ABX317" s="79" t="n"/>
      <c r="ABY317" s="79" t="n"/>
      <c r="ABZ317" s="79" t="n"/>
      <c r="ACA317" s="79" t="n"/>
      <c r="ACB317" s="79" t="n"/>
      <c r="ACC317" s="79" t="n"/>
      <c r="ACD317" s="79" t="n"/>
      <c r="ACE317" s="79" t="n"/>
      <c r="ACF317" s="79" t="n"/>
      <c r="ACG317" s="79" t="n"/>
      <c r="ACH317" s="79" t="n"/>
      <c r="ACI317" s="79" t="n"/>
      <c r="ACJ317" s="79" t="n"/>
      <c r="ACK317" s="79" t="n"/>
      <c r="ACL317" s="79" t="n"/>
      <c r="ACM317" s="79" t="n"/>
      <c r="ACN317" s="79" t="n"/>
      <c r="ACO317" s="79" t="n"/>
      <c r="ACP317" s="79" t="n"/>
      <c r="ACQ317" s="79" t="n"/>
      <c r="ACR317" s="79" t="n"/>
      <c r="ACU317" s="78" t="n">
        <v>35</v>
      </c>
      <c r="ACV317" s="79" t="n"/>
      <c r="ACW317" s="79" t="n"/>
      <c r="ACX317" s="79" t="n"/>
      <c r="ACY317" s="79" t="n"/>
      <c r="ACZ317" s="79" t="n"/>
      <c r="ADA317" s="79" t="n"/>
      <c r="ADB317" s="79" t="n"/>
      <c r="ADC317" s="79" t="n"/>
      <c r="ADD317" s="79" t="n"/>
      <c r="ADE317" s="79" t="n"/>
      <c r="ADF317" s="79" t="n"/>
      <c r="ADG317" s="79" t="n"/>
      <c r="ADH317" s="79" t="n"/>
      <c r="ADI317" s="79" t="n"/>
      <c r="ADJ317" s="79" t="n"/>
      <c r="ADK317" s="79" t="n"/>
      <c r="ADL317" s="79" t="n"/>
      <c r="ADM317" s="79" t="n"/>
      <c r="ADN317" s="79" t="n"/>
      <c r="ADO317" s="79" t="n"/>
      <c r="ADP317" s="79" t="n"/>
      <c r="ADQ317" s="79" t="n"/>
      <c r="ADR317" s="79" t="n"/>
      <c r="ADS317" s="79" t="n"/>
      <c r="ADT317" s="79" t="n"/>
      <c r="ADU317" s="79" t="n"/>
      <c r="ADV317" s="79" t="n"/>
      <c r="ADW317" s="79" t="n"/>
      <c r="ADX317" s="79" t="n"/>
      <c r="ADY317" s="79" t="n"/>
      <c r="ADZ317" s="79" t="n"/>
      <c r="AEA317" s="79" t="n"/>
      <c r="AEB317" s="79" t="n"/>
      <c r="AEC317" s="79" t="n"/>
      <c r="AED317" s="79" t="n"/>
      <c r="AEE317" s="79" t="n"/>
      <c r="AEF317" s="79" t="n"/>
      <c r="AEG317" s="79" t="n"/>
      <c r="AEH317" s="79" t="n"/>
      <c r="AEI317" s="79" t="n"/>
      <c r="AEL317" s="78" t="n">
        <v>35</v>
      </c>
      <c r="AEM317" s="79" t="n"/>
      <c r="AEN317" s="79" t="n"/>
      <c r="AEO317" s="79" t="n"/>
      <c r="AEP317" s="79" t="n"/>
      <c r="AEQ317" s="79" t="n"/>
      <c r="AER317" s="79" t="n"/>
      <c r="AES317" s="79" t="n"/>
      <c r="AET317" s="79" t="n"/>
      <c r="AEU317" s="79" t="n"/>
      <c r="AEV317" s="79" t="n"/>
      <c r="AEW317" s="79" t="n"/>
      <c r="AEX317" s="79" t="n"/>
      <c r="AEY317" s="79" t="n"/>
      <c r="AEZ317" s="79" t="n"/>
      <c r="AFA317" s="79" t="n"/>
      <c r="AFB317" s="79" t="n"/>
      <c r="AFC317" s="79" t="n"/>
      <c r="AFD317" s="79" t="n"/>
      <c r="AFE317" s="79" t="n"/>
      <c r="AFF317" s="79" t="n"/>
      <c r="AFG317" s="79" t="n"/>
      <c r="AFH317" s="79" t="n"/>
      <c r="AFI317" s="79" t="n"/>
      <c r="AFJ317" s="79" t="n"/>
      <c r="AFK317" s="79" t="n"/>
      <c r="AFL317" s="79" t="n"/>
      <c r="AFM317" s="79" t="n"/>
      <c r="AFN317" s="79" t="n"/>
      <c r="AFO317" s="79" t="n"/>
      <c r="AFP317" s="79" t="n"/>
      <c r="AFQ317" s="79" t="n"/>
      <c r="AFR317" s="79" t="n"/>
      <c r="AFS317" s="79" t="n"/>
      <c r="AFT317" s="79" t="n"/>
      <c r="AFU317" s="79" t="n"/>
      <c r="AFV317" s="79" t="n"/>
      <c r="AFW317" s="79" t="n"/>
      <c r="AFX317" s="79" t="n"/>
      <c r="AFY317" s="79" t="n"/>
      <c r="AFZ317" s="79" t="n"/>
    </row>
    <row r="318">
      <c r="A318" s="78" t="n">
        <v>36</v>
      </c>
      <c r="B318" s="79" t="n"/>
      <c r="C318" s="79" t="n"/>
      <c r="D318" s="79" t="n"/>
      <c r="E318" s="79" t="n"/>
      <c r="F318" s="79" t="n"/>
      <c r="G318" s="79" t="n"/>
      <c r="H318" s="79" t="n"/>
      <c r="I318" s="79" t="n"/>
      <c r="J318" s="79" t="n"/>
      <c r="K318" s="79" t="n"/>
      <c r="L318" s="79" t="n"/>
      <c r="M318" s="79" t="n"/>
      <c r="N318" s="79" t="n"/>
      <c r="O318" s="79" t="n"/>
      <c r="P318" s="79" t="n"/>
      <c r="Q318" s="79" t="n"/>
      <c r="R318" s="79" t="n"/>
      <c r="S318" s="79" t="n"/>
      <c r="T318" s="79" t="n"/>
      <c r="U318" s="79" t="n"/>
      <c r="V318" s="79" t="n"/>
      <c r="W318" s="79" t="n"/>
      <c r="X318" s="79" t="n"/>
      <c r="Y318" s="79" t="n"/>
      <c r="Z318" s="79" t="n"/>
      <c r="AA318" s="79" t="n"/>
      <c r="AB318" s="79" t="n"/>
      <c r="AC318" s="79" t="n"/>
      <c r="AD318" s="79" t="n"/>
      <c r="AE318" s="79" t="n"/>
      <c r="AF318" s="79" t="n"/>
      <c r="AG318" s="79" t="n"/>
      <c r="AH318" s="79" t="n"/>
      <c r="AI318" s="79" t="n"/>
      <c r="AJ318" s="79" t="n"/>
      <c r="AK318" s="79" t="n"/>
      <c r="AL318" s="79" t="n"/>
      <c r="AM318" s="79" t="n"/>
      <c r="AN318" s="79" t="n"/>
      <c r="AO318" s="79" t="n"/>
      <c r="AR318" s="78" t="n">
        <v>36</v>
      </c>
      <c r="AS318" s="79" t="n"/>
      <c r="AT318" s="79" t="n"/>
      <c r="AU318" s="79" t="n"/>
      <c r="AV318" s="79" t="n"/>
      <c r="AW318" s="79" t="n"/>
      <c r="AX318" s="79" t="n"/>
      <c r="AY318" s="79" t="n"/>
      <c r="AZ318" s="79" t="n"/>
      <c r="BA318" s="79" t="n"/>
      <c r="BB318" s="79" t="n"/>
      <c r="BC318" s="79" t="n"/>
      <c r="BD318" s="79" t="n"/>
      <c r="BE318" s="79" t="n"/>
      <c r="BF318" s="79" t="n"/>
      <c r="BG318" s="79" t="n"/>
      <c r="BH318" s="79" t="n"/>
      <c r="BI318" s="79" t="n"/>
      <c r="BJ318" s="79" t="n"/>
      <c r="BK318" s="79" t="n"/>
      <c r="BL318" s="79" t="n"/>
      <c r="BM318" s="79" t="n"/>
      <c r="BN318" s="79" t="n"/>
      <c r="BO318" s="79" t="n"/>
      <c r="BP318" s="79" t="n"/>
      <c r="BQ318" s="79" t="n"/>
      <c r="BR318" s="79" t="n"/>
      <c r="BS318" s="79" t="n"/>
      <c r="BT318" s="79" t="n"/>
      <c r="BU318" s="79" t="n"/>
      <c r="BV318" s="79" t="n"/>
      <c r="BW318" s="79" t="n"/>
      <c r="BX318" s="79" t="n"/>
      <c r="BY318" s="79" t="n"/>
      <c r="BZ318" s="79" t="n"/>
      <c r="CA318" s="79" t="n"/>
      <c r="CB318" s="79" t="n"/>
      <c r="CC318" s="79" t="n"/>
      <c r="CD318" s="79" t="n"/>
      <c r="CE318" s="79" t="n"/>
      <c r="CF318" s="79" t="n"/>
      <c r="CI318" s="78" t="n">
        <v>36</v>
      </c>
      <c r="CJ318" s="79" t="n"/>
      <c r="CK318" s="79" t="n"/>
      <c r="CL318" s="79" t="n"/>
      <c r="CM318" s="79" t="n"/>
      <c r="CN318" s="79" t="n"/>
      <c r="CO318" s="79" t="n"/>
      <c r="CP318" s="79" t="n"/>
      <c r="CQ318" s="79" t="n"/>
      <c r="CR318" s="79" t="n"/>
      <c r="CS318" s="79" t="n"/>
      <c r="CT318" s="79" t="n"/>
      <c r="CU318" s="79" t="n"/>
      <c r="CV318" s="79" t="n"/>
      <c r="CW318" s="79" t="n"/>
      <c r="CX318" s="79" t="n"/>
      <c r="CY318" s="79" t="n"/>
      <c r="CZ318" s="79" t="n"/>
      <c r="DA318" s="79" t="n"/>
      <c r="DB318" s="79" t="n"/>
      <c r="DC318" s="79" t="n"/>
      <c r="DD318" s="79" t="n"/>
      <c r="DE318" s="79" t="n"/>
      <c r="DF318" s="79" t="n"/>
      <c r="DG318" s="79" t="n"/>
      <c r="DH318" s="79" t="n"/>
      <c r="DI318" s="79" t="n"/>
      <c r="DJ318" s="79" t="n"/>
      <c r="DK318" s="79" t="n"/>
      <c r="DL318" s="79" t="n"/>
      <c r="DM318" s="79" t="n"/>
      <c r="DN318" s="79" t="n"/>
      <c r="DO318" s="79" t="n"/>
      <c r="DP318" s="79" t="n"/>
      <c r="DQ318" s="79" t="n"/>
      <c r="DR318" s="79" t="n"/>
      <c r="DS318" s="79" t="n"/>
      <c r="DT318" s="79" t="n"/>
      <c r="DU318" s="79" t="n"/>
      <c r="DV318" s="79" t="n"/>
      <c r="DW318" s="79" t="n"/>
      <c r="DZ318" s="78" t="n">
        <v>36</v>
      </c>
      <c r="EA318" s="79" t="n"/>
      <c r="EB318" s="79" t="n"/>
      <c r="EC318" s="79" t="n"/>
      <c r="ED318" s="79" t="n"/>
      <c r="EE318" s="79" t="n"/>
      <c r="EF318" s="79" t="n"/>
      <c r="EG318" s="79" t="n"/>
      <c r="EH318" s="79" t="n"/>
      <c r="EI318" s="79" t="n"/>
      <c r="EJ318" s="79" t="n"/>
      <c r="EK318" s="79" t="n"/>
      <c r="EL318" s="79" t="n"/>
      <c r="EM318" s="79" t="n"/>
      <c r="EN318" s="79" t="n"/>
      <c r="EO318" s="79" t="n"/>
      <c r="EP318" s="79" t="n"/>
      <c r="EQ318" s="79" t="n"/>
      <c r="ER318" s="79" t="n"/>
      <c r="ES318" s="79" t="n"/>
      <c r="ET318" s="79" t="n"/>
      <c r="EU318" s="79" t="n"/>
      <c r="EV318" s="79" t="n"/>
      <c r="EW318" s="79" t="n"/>
      <c r="EX318" s="79" t="n"/>
      <c r="EY318" s="79" t="n"/>
      <c r="EZ318" s="79" t="n"/>
      <c r="FA318" s="79" t="n"/>
      <c r="FB318" s="79" t="n"/>
      <c r="FC318" s="79" t="n"/>
      <c r="FD318" s="79" t="n"/>
      <c r="FE318" s="79" t="n"/>
      <c r="FF318" s="79" t="n"/>
      <c r="FG318" s="79" t="n"/>
      <c r="FH318" s="79" t="n"/>
      <c r="FI318" s="79" t="n"/>
      <c r="FJ318" s="79" t="n"/>
      <c r="FK318" s="79" t="n"/>
      <c r="FL318" s="79" t="n"/>
      <c r="FM318" s="79" t="n"/>
      <c r="FN318" s="79" t="n"/>
      <c r="FQ318" s="78" t="n">
        <v>36</v>
      </c>
      <c r="FR318" s="79" t="n"/>
      <c r="FS318" s="79" t="n"/>
      <c r="FT318" s="79" t="n"/>
      <c r="FU318" s="79" t="n"/>
      <c r="FV318" s="79" t="n"/>
      <c r="FW318" s="79" t="n"/>
      <c r="FX318" s="79" t="n"/>
      <c r="FY318" s="79" t="n"/>
      <c r="FZ318" s="79" t="n"/>
      <c r="GA318" s="79" t="n"/>
      <c r="GB318" s="79" t="n"/>
      <c r="GC318" s="79" t="n"/>
      <c r="GD318" s="79" t="n"/>
      <c r="GE318" s="79" t="n"/>
      <c r="GF318" s="79" t="n"/>
      <c r="GG318" s="79" t="n"/>
      <c r="GH318" s="79" t="n"/>
      <c r="GI318" s="79" t="n"/>
      <c r="GJ318" s="79" t="n"/>
      <c r="GK318" s="79" t="n"/>
      <c r="GL318" s="79" t="n"/>
      <c r="GM318" s="79" t="n"/>
      <c r="GN318" s="79" t="n"/>
      <c r="GO318" s="79" t="n"/>
      <c r="GP318" s="79" t="n"/>
      <c r="GQ318" s="79" t="n"/>
      <c r="GR318" s="79" t="n"/>
      <c r="GS318" s="79" t="n"/>
      <c r="GT318" s="79" t="n"/>
      <c r="GU318" s="79" t="n"/>
      <c r="GV318" s="79" t="n"/>
      <c r="GW318" s="79" t="n"/>
      <c r="GX318" s="79" t="n"/>
      <c r="GY318" s="79" t="n"/>
      <c r="GZ318" s="79" t="n"/>
      <c r="HA318" s="79" t="n"/>
      <c r="HB318" s="79" t="n"/>
      <c r="HC318" s="79" t="n"/>
      <c r="HD318" s="79" t="n"/>
      <c r="HE318" s="79" t="n"/>
      <c r="HH318" s="78" t="n">
        <v>36</v>
      </c>
      <c r="HI318" s="79" t="n"/>
      <c r="HJ318" s="79" t="n"/>
      <c r="HK318" s="79" t="n"/>
      <c r="HL318" s="79" t="n"/>
      <c r="HM318" s="79" t="n"/>
      <c r="HN318" s="79" t="n"/>
      <c r="HO318" s="79" t="n"/>
      <c r="HP318" s="79" t="n"/>
      <c r="HQ318" s="79" t="n"/>
      <c r="HR318" s="79" t="n"/>
      <c r="HS318" s="79" t="n"/>
      <c r="HT318" s="79" t="n"/>
      <c r="HU318" s="79" t="n"/>
      <c r="HV318" s="79" t="n"/>
      <c r="HW318" s="79" t="n"/>
      <c r="HX318" s="79" t="n"/>
      <c r="HY318" s="79" t="n"/>
      <c r="HZ318" s="79" t="n"/>
      <c r="IA318" s="79" t="n"/>
      <c r="IB318" s="79" t="n"/>
      <c r="IC318" s="79" t="n"/>
      <c r="ID318" s="79" t="n"/>
      <c r="IE318" s="79" t="n"/>
      <c r="IF318" s="79" t="n"/>
      <c r="IG318" s="79" t="n"/>
      <c r="IH318" s="79" t="n"/>
      <c r="II318" s="79" t="n"/>
      <c r="IJ318" s="79" t="n"/>
      <c r="IK318" s="79" t="n"/>
      <c r="IL318" s="79" t="n"/>
      <c r="IM318" s="79" t="n"/>
      <c r="IN318" s="79" t="n"/>
      <c r="IO318" s="79" t="n"/>
      <c r="IP318" s="79" t="n"/>
      <c r="IQ318" s="79" t="n"/>
      <c r="IR318" s="79" t="n"/>
      <c r="IS318" s="79" t="n"/>
      <c r="IT318" s="79" t="n"/>
      <c r="IU318" s="79" t="n"/>
      <c r="IV318" s="79" t="n"/>
      <c r="IY318" s="78" t="n">
        <v>36</v>
      </c>
      <c r="IZ318" s="79" t="n"/>
      <c r="JA318" s="79" t="n"/>
      <c r="JB318" s="79" t="n"/>
      <c r="JC318" s="79" t="n"/>
      <c r="JD318" s="79" t="n"/>
      <c r="JE318" s="79" t="n"/>
      <c r="JF318" s="79" t="n"/>
      <c r="JG318" s="79" t="n"/>
      <c r="JH318" s="79" t="n"/>
      <c r="JI318" s="79" t="n"/>
      <c r="JJ318" s="79" t="n"/>
      <c r="JK318" s="79" t="n"/>
      <c r="JL318" s="79" t="n"/>
      <c r="JM318" s="79" t="n"/>
      <c r="JN318" s="79" t="n"/>
      <c r="JO318" s="79" t="n"/>
      <c r="JP318" s="79" t="n"/>
      <c r="JQ318" s="79" t="n"/>
      <c r="JR318" s="79" t="n"/>
      <c r="JS318" s="79" t="n"/>
      <c r="JT318" s="79" t="n"/>
      <c r="JU318" s="79" t="n"/>
      <c r="JV318" s="79" t="n"/>
      <c r="JW318" s="79" t="n"/>
      <c r="JX318" s="79" t="n"/>
      <c r="JY318" s="79" t="n"/>
      <c r="JZ318" s="79" t="n"/>
      <c r="KA318" s="79" t="n"/>
      <c r="KB318" s="79" t="n"/>
      <c r="KC318" s="79" t="n"/>
      <c r="KD318" s="79" t="n"/>
      <c r="KE318" s="79" t="n"/>
      <c r="KF318" s="79" t="n"/>
      <c r="KG318" s="79" t="n"/>
      <c r="KH318" s="79" t="n"/>
      <c r="KI318" s="79" t="n"/>
      <c r="KJ318" s="79" t="n"/>
      <c r="KK318" s="79" t="n"/>
      <c r="KL318" s="79" t="n"/>
      <c r="KM318" s="79" t="n"/>
      <c r="KP318" s="78" t="n">
        <v>36</v>
      </c>
      <c r="KQ318" s="79" t="n"/>
      <c r="KR318" s="79" t="n"/>
      <c r="KS318" s="79" t="n"/>
      <c r="KT318" s="79" t="n"/>
      <c r="KU318" s="79" t="n"/>
      <c r="KV318" s="79" t="n"/>
      <c r="KW318" s="79" t="n"/>
      <c r="KX318" s="79" t="n"/>
      <c r="KY318" s="79" t="n"/>
      <c r="KZ318" s="79" t="n"/>
      <c r="LA318" s="79" t="n"/>
      <c r="LB318" s="79" t="n"/>
      <c r="LC318" s="79" t="n"/>
      <c r="LD318" s="79" t="n"/>
      <c r="LE318" s="79" t="n"/>
      <c r="LF318" s="79" t="n"/>
      <c r="LG318" s="79" t="n"/>
      <c r="LH318" s="79" t="n"/>
      <c r="LI318" s="79" t="n"/>
      <c r="LJ318" s="79" t="n"/>
      <c r="LK318" s="79" t="n"/>
      <c r="LL318" s="79" t="n"/>
      <c r="LM318" s="79" t="n"/>
      <c r="LN318" s="79" t="n"/>
      <c r="LO318" s="79" t="n"/>
      <c r="LP318" s="79" t="n"/>
      <c r="LQ318" s="79" t="n"/>
      <c r="LR318" s="79" t="n"/>
      <c r="LS318" s="79" t="n"/>
      <c r="LT318" s="79" t="n"/>
      <c r="LU318" s="79" t="n"/>
      <c r="LV318" s="79" t="n"/>
      <c r="LW318" s="79" t="n"/>
      <c r="LX318" s="79" t="n"/>
      <c r="LY318" s="79" t="n"/>
      <c r="LZ318" s="79" t="n"/>
      <c r="MA318" s="79" t="n"/>
      <c r="MB318" s="79" t="n"/>
      <c r="MC318" s="79" t="n"/>
      <c r="MD318" s="79" t="n"/>
      <c r="MG318" s="78" t="n">
        <v>36</v>
      </c>
      <c r="MH318" s="79" t="n"/>
      <c r="MI318" s="79" t="n"/>
      <c r="MJ318" s="79" t="n"/>
      <c r="MK318" s="79" t="n"/>
      <c r="ML318" s="79" t="n"/>
      <c r="MM318" s="79" t="n"/>
      <c r="MN318" s="79" t="n"/>
      <c r="MO318" s="79" t="n"/>
      <c r="MP318" s="79" t="n"/>
      <c r="MQ318" s="79" t="n"/>
      <c r="MR318" s="79" t="n"/>
      <c r="MS318" s="79" t="n"/>
      <c r="MT318" s="79" t="n"/>
      <c r="MU318" s="79" t="n"/>
      <c r="MV318" s="79" t="n"/>
      <c r="MW318" s="79" t="n"/>
      <c r="MX318" s="79" t="n"/>
      <c r="MY318" s="79" t="n"/>
      <c r="MZ318" s="79" t="n"/>
      <c r="NA318" s="79" t="n"/>
      <c r="NB318" s="79" t="n"/>
      <c r="NC318" s="79" t="n"/>
      <c r="ND318" s="79" t="n"/>
      <c r="NE318" s="79" t="n"/>
      <c r="NF318" s="79" t="n"/>
      <c r="NG318" s="79" t="n"/>
      <c r="NH318" s="79" t="n"/>
      <c r="NI318" s="79" t="n"/>
      <c r="NJ318" s="79" t="n"/>
      <c r="NK318" s="79" t="n"/>
      <c r="NL318" s="79" t="n"/>
      <c r="NM318" s="79" t="n"/>
      <c r="NN318" s="79" t="n"/>
      <c r="NO318" s="79" t="n"/>
      <c r="NP318" s="79" t="n"/>
      <c r="NQ318" s="79" t="n"/>
      <c r="NR318" s="79" t="n"/>
      <c r="NS318" s="79" t="n"/>
      <c r="NT318" s="79" t="n"/>
      <c r="NU318" s="79" t="n"/>
      <c r="NX318" s="78" t="n">
        <v>36</v>
      </c>
      <c r="NY318" s="79" t="n"/>
      <c r="NZ318" s="79" t="n"/>
      <c r="OA318" s="79" t="n"/>
      <c r="OB318" s="79" t="n"/>
      <c r="OC318" s="79" t="n"/>
      <c r="OD318" s="79" t="n"/>
      <c r="OE318" s="79" t="n"/>
      <c r="OF318" s="79" t="n"/>
      <c r="OG318" s="79" t="n"/>
      <c r="OH318" s="79" t="n"/>
      <c r="OI318" s="79" t="n"/>
      <c r="OJ318" s="79" t="n"/>
      <c r="OK318" s="79" t="n"/>
      <c r="OL318" s="79" t="n"/>
      <c r="OM318" s="79" t="n"/>
      <c r="ON318" s="79" t="n"/>
      <c r="OO318" s="79" t="n"/>
      <c r="OP318" s="79" t="n"/>
      <c r="OQ318" s="79" t="n"/>
      <c r="OR318" s="79" t="n"/>
      <c r="OS318" s="79" t="n"/>
      <c r="OT318" s="79" t="n"/>
      <c r="OU318" s="79" t="n"/>
      <c r="OV318" s="79" t="n"/>
      <c r="OW318" s="79" t="n"/>
      <c r="OX318" s="79" t="n"/>
      <c r="OY318" s="79" t="n"/>
      <c r="OZ318" s="79" t="n"/>
      <c r="PA318" s="79" t="n"/>
      <c r="PB318" s="79" t="n"/>
      <c r="PC318" s="79" t="n"/>
      <c r="PD318" s="79" t="n"/>
      <c r="PE318" s="79" t="n"/>
      <c r="PF318" s="79" t="n"/>
      <c r="PG318" s="79" t="n"/>
      <c r="PH318" s="79" t="n"/>
      <c r="PI318" s="79" t="n"/>
      <c r="PJ318" s="79" t="n"/>
      <c r="PK318" s="79" t="n"/>
      <c r="PL318" s="79" t="n"/>
      <c r="PO318" s="78" t="n">
        <v>36</v>
      </c>
      <c r="PP318" s="79" t="n"/>
      <c r="PQ318" s="79" t="n"/>
      <c r="PR318" s="79" t="n"/>
      <c r="PS318" s="79" t="n"/>
      <c r="PT318" s="79" t="n"/>
      <c r="PU318" s="79" t="n"/>
      <c r="PV318" s="79" t="n"/>
      <c r="PW318" s="79" t="n"/>
      <c r="PX318" s="79" t="n"/>
      <c r="PY318" s="79" t="n"/>
      <c r="PZ318" s="79" t="n"/>
      <c r="QA318" s="79" t="n"/>
      <c r="QB318" s="79" t="n"/>
      <c r="QC318" s="79" t="n"/>
      <c r="QD318" s="79" t="n"/>
      <c r="QE318" s="79" t="n"/>
      <c r="QF318" s="79" t="n"/>
      <c r="QG318" s="79" t="n"/>
      <c r="QH318" s="79" t="n"/>
      <c r="QI318" s="79" t="n"/>
      <c r="QJ318" s="79" t="n"/>
      <c r="QK318" s="79" t="n"/>
      <c r="QL318" s="79" t="n"/>
      <c r="QM318" s="79" t="n"/>
      <c r="QN318" s="79" t="n"/>
      <c r="QO318" s="79" t="n"/>
      <c r="QP318" s="79" t="n"/>
      <c r="QQ318" s="79" t="n"/>
      <c r="QR318" s="79" t="n"/>
      <c r="QS318" s="79" t="n"/>
      <c r="QT318" s="79" t="n"/>
      <c r="QU318" s="79" t="n"/>
      <c r="QV318" s="79" t="n"/>
      <c r="QW318" s="79" t="n"/>
      <c r="QX318" s="79" t="n"/>
      <c r="QY318" s="79" t="n"/>
      <c r="QZ318" s="79" t="n"/>
      <c r="RA318" s="79" t="n"/>
      <c r="RB318" s="79" t="n"/>
      <c r="RC318" s="79" t="n"/>
      <c r="RF318" s="78" t="n">
        <v>36</v>
      </c>
      <c r="RG318" s="79" t="n"/>
      <c r="RH318" s="79" t="n"/>
      <c r="RI318" s="79" t="n"/>
      <c r="RJ318" s="79" t="n"/>
      <c r="RK318" s="79" t="n"/>
      <c r="RL318" s="79" t="n"/>
      <c r="RM318" s="79" t="n"/>
      <c r="RN318" s="79" t="n"/>
      <c r="RO318" s="79" t="n"/>
      <c r="RP318" s="79" t="n"/>
      <c r="RQ318" s="79" t="n"/>
      <c r="RR318" s="79" t="n"/>
      <c r="RS318" s="79" t="n"/>
      <c r="RT318" s="79" t="n"/>
      <c r="RU318" s="79" t="n"/>
      <c r="RV318" s="79" t="n"/>
      <c r="RW318" s="79" t="n"/>
      <c r="RX318" s="79" t="n"/>
      <c r="RY318" s="79" t="n"/>
      <c r="RZ318" s="79" t="n"/>
      <c r="SA318" s="79" t="n"/>
      <c r="SB318" s="79" t="n"/>
      <c r="SC318" s="79" t="n"/>
      <c r="SD318" s="79" t="n"/>
      <c r="SE318" s="79" t="n"/>
      <c r="SF318" s="79" t="n"/>
      <c r="SG318" s="79" t="n"/>
      <c r="SH318" s="79" t="n"/>
      <c r="SI318" s="79" t="n"/>
      <c r="SJ318" s="79" t="n"/>
      <c r="SK318" s="79" t="n"/>
      <c r="SL318" s="79" t="n"/>
      <c r="SM318" s="79" t="n"/>
      <c r="SN318" s="79" t="n"/>
      <c r="SO318" s="79" t="n"/>
      <c r="SP318" s="79" t="n"/>
      <c r="SQ318" s="79" t="n"/>
      <c r="SR318" s="79" t="n"/>
      <c r="SS318" s="79" t="n"/>
      <c r="ST318" s="79" t="n"/>
      <c r="SW318" s="78" t="n">
        <v>36</v>
      </c>
      <c r="SX318" s="79" t="n"/>
      <c r="SY318" s="79" t="n"/>
      <c r="SZ318" s="79" t="n"/>
      <c r="TA318" s="79" t="n"/>
      <c r="TB318" s="79" t="n"/>
      <c r="TC318" s="79" t="n"/>
      <c r="TD318" s="79" t="n"/>
      <c r="TE318" s="79" t="n"/>
      <c r="TF318" s="79" t="n"/>
      <c r="TG318" s="79" t="n"/>
      <c r="TH318" s="79" t="n"/>
      <c r="TI318" s="79" t="n"/>
      <c r="TJ318" s="79" t="n"/>
      <c r="TK318" s="79" t="n"/>
      <c r="TL318" s="79" t="n"/>
      <c r="TM318" s="79" t="n"/>
      <c r="TN318" s="79" t="n"/>
      <c r="TO318" s="79" t="n"/>
      <c r="TP318" s="79" t="n"/>
      <c r="TQ318" s="79" t="n"/>
      <c r="TR318" s="79" t="n"/>
      <c r="TS318" s="79" t="n"/>
      <c r="TT318" s="79" t="n"/>
      <c r="TU318" s="79" t="n"/>
      <c r="TV318" s="79" t="n"/>
      <c r="TW318" s="79" t="n"/>
      <c r="TX318" s="79" t="n"/>
      <c r="TY318" s="79" t="n"/>
      <c r="TZ318" s="79" t="n"/>
      <c r="UA318" s="79" t="n"/>
      <c r="UB318" s="79" t="n"/>
      <c r="UC318" s="79" t="n"/>
      <c r="UD318" s="79" t="n"/>
      <c r="UE318" s="79" t="n"/>
      <c r="UF318" s="79" t="n"/>
      <c r="UG318" s="79" t="n"/>
      <c r="UH318" s="79" t="n"/>
      <c r="UI318" s="79" t="n"/>
      <c r="UJ318" s="79" t="n"/>
      <c r="UK318" s="79" t="n"/>
      <c r="UN318" s="78" t="n">
        <v>36</v>
      </c>
      <c r="UO318" s="79" t="n"/>
      <c r="UP318" s="79" t="n"/>
      <c r="UQ318" s="79" t="n"/>
      <c r="UR318" s="79" t="n"/>
      <c r="US318" s="79" t="n"/>
      <c r="UT318" s="79" t="n"/>
      <c r="UU318" s="79" t="n"/>
      <c r="UV318" s="79" t="n"/>
      <c r="UW318" s="79" t="n"/>
      <c r="UX318" s="79" t="n"/>
      <c r="UY318" s="79" t="n"/>
      <c r="UZ318" s="79" t="n"/>
      <c r="VA318" s="79" t="n"/>
      <c r="VB318" s="79" t="n"/>
      <c r="VC318" s="79" t="n"/>
      <c r="VD318" s="79" t="n"/>
      <c r="VE318" s="79" t="n"/>
      <c r="VF318" s="79" t="n"/>
      <c r="VG318" s="79" t="n"/>
      <c r="VH318" s="79" t="n"/>
      <c r="VI318" s="79" t="n"/>
      <c r="VJ318" s="79" t="n"/>
      <c r="VK318" s="79" t="n"/>
      <c r="VL318" s="79" t="n"/>
      <c r="VM318" s="79" t="n"/>
      <c r="VN318" s="79" t="n"/>
      <c r="VO318" s="79" t="n"/>
      <c r="VP318" s="79" t="n"/>
      <c r="VQ318" s="79" t="n"/>
      <c r="VR318" s="79" t="n"/>
      <c r="VS318" s="79" t="n"/>
      <c r="VT318" s="79" t="n"/>
      <c r="VU318" s="79" t="n"/>
      <c r="VV318" s="79" t="n"/>
      <c r="VW318" s="79" t="n"/>
      <c r="VX318" s="79" t="n"/>
      <c r="VY318" s="79" t="n"/>
      <c r="VZ318" s="79" t="n"/>
      <c r="WA318" s="79" t="n"/>
      <c r="WB318" s="79" t="n"/>
      <c r="WE318" s="78" t="n">
        <v>36</v>
      </c>
      <c r="WF318" s="79" t="n"/>
      <c r="WG318" s="79" t="n"/>
      <c r="WH318" s="79" t="n"/>
      <c r="WI318" s="79" t="n"/>
      <c r="WJ318" s="79" t="n"/>
      <c r="WK318" s="79" t="n"/>
      <c r="WL318" s="79" t="n"/>
      <c r="WM318" s="79" t="n"/>
      <c r="WN318" s="79" t="n"/>
      <c r="WO318" s="79" t="n"/>
      <c r="WP318" s="79" t="n"/>
      <c r="WQ318" s="79" t="n"/>
      <c r="WR318" s="79" t="n"/>
      <c r="WS318" s="79" t="n"/>
      <c r="WT318" s="79" t="n"/>
      <c r="WU318" s="79" t="n"/>
      <c r="WV318" s="79" t="n"/>
      <c r="WW318" s="79" t="n"/>
      <c r="WX318" s="79" t="n"/>
      <c r="WY318" s="79" t="n"/>
      <c r="WZ318" s="79" t="n"/>
      <c r="XA318" s="79" t="n"/>
      <c r="XB318" s="79" t="n"/>
      <c r="XC318" s="79" t="n"/>
      <c r="XD318" s="79" t="n"/>
      <c r="XE318" s="79" t="n"/>
      <c r="XF318" s="79" t="n"/>
      <c r="XG318" s="79" t="n"/>
      <c r="XH318" s="79" t="n"/>
      <c r="XI318" s="79" t="n"/>
      <c r="XJ318" s="79" t="n"/>
      <c r="XK318" s="79" t="n"/>
      <c r="XL318" s="79" t="n"/>
      <c r="XM318" s="79" t="n"/>
      <c r="XN318" s="79" t="n"/>
      <c r="XO318" s="79" t="n"/>
      <c r="XP318" s="79" t="n"/>
      <c r="XQ318" s="79" t="n"/>
      <c r="XR318" s="79" t="n"/>
      <c r="XS318" s="79" t="n"/>
      <c r="XV318" s="78" t="n">
        <v>36</v>
      </c>
      <c r="XW318" s="79" t="n"/>
      <c r="XX318" s="79" t="n"/>
      <c r="XY318" s="79" t="n"/>
      <c r="XZ318" s="79" t="n"/>
      <c r="YA318" s="79" t="n"/>
      <c r="YB318" s="79" t="n"/>
      <c r="YC318" s="79" t="n"/>
      <c r="YD318" s="79" t="n"/>
      <c r="YE318" s="79" t="n"/>
      <c r="YF318" s="79" t="n"/>
      <c r="YG318" s="79" t="n"/>
      <c r="YH318" s="79" t="n"/>
      <c r="YI318" s="79" t="n"/>
      <c r="YJ318" s="79" t="n"/>
      <c r="YK318" s="79" t="n"/>
      <c r="YL318" s="79" t="n"/>
      <c r="YM318" s="79" t="n"/>
      <c r="YN318" s="79" t="n"/>
      <c r="YO318" s="79" t="n"/>
      <c r="YP318" s="79" t="n"/>
      <c r="YQ318" s="79" t="n"/>
      <c r="YR318" s="79" t="n"/>
      <c r="YS318" s="79" t="n"/>
      <c r="YT318" s="79" t="n"/>
      <c r="YU318" s="79" t="n"/>
      <c r="YV318" s="79" t="n"/>
      <c r="YW318" s="79" t="n"/>
      <c r="YX318" s="79" t="n"/>
      <c r="YY318" s="79" t="n"/>
      <c r="YZ318" s="79" t="n"/>
      <c r="ZA318" s="79" t="n"/>
      <c r="ZB318" s="79" t="n"/>
      <c r="ZC318" s="79" t="n"/>
      <c r="ZD318" s="79" t="n"/>
      <c r="ZE318" s="79" t="n"/>
      <c r="ZF318" s="79" t="n"/>
      <c r="ZG318" s="79" t="n"/>
      <c r="ZH318" s="79" t="n"/>
      <c r="ZI318" s="79" t="n"/>
      <c r="ZJ318" s="79" t="n"/>
      <c r="ZM318" s="78" t="n">
        <v>36</v>
      </c>
      <c r="ZN318" s="79" t="n"/>
      <c r="ZO318" s="79" t="n"/>
      <c r="ZP318" s="79" t="n"/>
      <c r="ZQ318" s="79" t="n"/>
      <c r="ZR318" s="79" t="n"/>
      <c r="ZS318" s="79" t="n"/>
      <c r="ZT318" s="79" t="n"/>
      <c r="ZU318" s="79" t="n"/>
      <c r="ZV318" s="79" t="n"/>
      <c r="ZW318" s="79" t="n"/>
      <c r="ZX318" s="79" t="n"/>
      <c r="ZY318" s="79" t="n"/>
      <c r="ZZ318" s="79" t="n"/>
      <c r="AAA318" s="79" t="n"/>
      <c r="AAB318" s="79" t="n"/>
      <c r="AAC318" s="79" t="n"/>
      <c r="AAD318" s="79" t="n"/>
      <c r="AAE318" s="79" t="n"/>
      <c r="AAF318" s="79" t="n"/>
      <c r="AAG318" s="79" t="n"/>
      <c r="AAH318" s="79" t="n"/>
      <c r="AAI318" s="79" t="n"/>
      <c r="AAJ318" s="79" t="n"/>
      <c r="AAK318" s="79" t="n"/>
      <c r="AAL318" s="79" t="n"/>
      <c r="AAM318" s="79" t="n"/>
      <c r="AAN318" s="79" t="n"/>
      <c r="AAO318" s="79" t="n"/>
      <c r="AAP318" s="79" t="n"/>
      <c r="AAQ318" s="79" t="n"/>
      <c r="AAR318" s="79" t="n"/>
      <c r="AAS318" s="79" t="n"/>
      <c r="AAT318" s="79" t="n"/>
      <c r="AAU318" s="79" t="n"/>
      <c r="AAV318" s="79" t="n"/>
      <c r="AAW318" s="79" t="n"/>
      <c r="AAX318" s="79" t="n"/>
      <c r="AAY318" s="79" t="n"/>
      <c r="AAZ318" s="79" t="n"/>
      <c r="ABA318" s="79" t="n"/>
      <c r="ABD318" s="78" t="n">
        <v>36</v>
      </c>
      <c r="ABE318" s="79" t="n"/>
      <c r="ABF318" s="79" t="n"/>
      <c r="ABG318" s="79" t="n"/>
      <c r="ABH318" s="79" t="n"/>
      <c r="ABI318" s="79" t="n"/>
      <c r="ABJ318" s="79" t="n"/>
      <c r="ABK318" s="79" t="n"/>
      <c r="ABL318" s="79" t="n"/>
      <c r="ABM318" s="79" t="n"/>
      <c r="ABN318" s="79" t="n"/>
      <c r="ABO318" s="79" t="n"/>
      <c r="ABP318" s="79" t="n"/>
      <c r="ABQ318" s="79" t="n"/>
      <c r="ABR318" s="79" t="n"/>
      <c r="ABS318" s="79" t="n"/>
      <c r="ABT318" s="79" t="n"/>
      <c r="ABU318" s="79" t="n"/>
      <c r="ABV318" s="79" t="n"/>
      <c r="ABW318" s="79" t="n"/>
      <c r="ABX318" s="79" t="n"/>
      <c r="ABY318" s="79" t="n"/>
      <c r="ABZ318" s="79" t="n"/>
      <c r="ACA318" s="79" t="n"/>
      <c r="ACB318" s="79" t="n"/>
      <c r="ACC318" s="79" t="n"/>
      <c r="ACD318" s="79" t="n"/>
      <c r="ACE318" s="79" t="n"/>
      <c r="ACF318" s="79" t="n"/>
      <c r="ACG318" s="79" t="n"/>
      <c r="ACH318" s="79" t="n"/>
      <c r="ACI318" s="79" t="n"/>
      <c r="ACJ318" s="79" t="n"/>
      <c r="ACK318" s="79" t="n"/>
      <c r="ACL318" s="79" t="n"/>
      <c r="ACM318" s="79" t="n"/>
      <c r="ACN318" s="79" t="n"/>
      <c r="ACO318" s="79" t="n"/>
      <c r="ACP318" s="79" t="n"/>
      <c r="ACQ318" s="79" t="n"/>
      <c r="ACR318" s="79" t="n"/>
      <c r="ACU318" s="78" t="n">
        <v>36</v>
      </c>
      <c r="ACV318" s="79" t="n"/>
      <c r="ACW318" s="79" t="n"/>
      <c r="ACX318" s="79" t="n"/>
      <c r="ACY318" s="79" t="n"/>
      <c r="ACZ318" s="79" t="n"/>
      <c r="ADA318" s="79" t="n"/>
      <c r="ADB318" s="79" t="n"/>
      <c r="ADC318" s="79" t="n"/>
      <c r="ADD318" s="79" t="n"/>
      <c r="ADE318" s="79" t="n"/>
      <c r="ADF318" s="79" t="n"/>
      <c r="ADG318" s="79" t="n"/>
      <c r="ADH318" s="79" t="n"/>
      <c r="ADI318" s="79" t="n"/>
      <c r="ADJ318" s="79" t="n"/>
      <c r="ADK318" s="79" t="n"/>
      <c r="ADL318" s="79" t="n"/>
      <c r="ADM318" s="79" t="n"/>
      <c r="ADN318" s="79" t="n"/>
      <c r="ADO318" s="79" t="n"/>
      <c r="ADP318" s="79" t="n"/>
      <c r="ADQ318" s="79" t="n"/>
      <c r="ADR318" s="79" t="n"/>
      <c r="ADS318" s="79" t="n"/>
      <c r="ADT318" s="79" t="n"/>
      <c r="ADU318" s="79" t="n"/>
      <c r="ADV318" s="79" t="n"/>
      <c r="ADW318" s="79" t="n"/>
      <c r="ADX318" s="79" t="n"/>
      <c r="ADY318" s="79" t="n"/>
      <c r="ADZ318" s="79" t="n"/>
      <c r="AEA318" s="79" t="n"/>
      <c r="AEB318" s="79" t="n"/>
      <c r="AEC318" s="79" t="n"/>
      <c r="AED318" s="79" t="n"/>
      <c r="AEE318" s="79" t="n"/>
      <c r="AEF318" s="79" t="n"/>
      <c r="AEG318" s="79" t="n"/>
      <c r="AEH318" s="79" t="n"/>
      <c r="AEI318" s="79" t="n"/>
      <c r="AEL318" s="78" t="n">
        <v>36</v>
      </c>
      <c r="AEM318" s="79" t="n"/>
      <c r="AEN318" s="79" t="n"/>
      <c r="AEO318" s="79" t="n"/>
      <c r="AEP318" s="79" t="n"/>
      <c r="AEQ318" s="79" t="n"/>
      <c r="AER318" s="79" t="n"/>
      <c r="AES318" s="79" t="n"/>
      <c r="AET318" s="79" t="n"/>
      <c r="AEU318" s="79" t="n"/>
      <c r="AEV318" s="79" t="n"/>
      <c r="AEW318" s="79" t="n"/>
      <c r="AEX318" s="79" t="n"/>
      <c r="AEY318" s="79" t="n"/>
      <c r="AEZ318" s="79" t="n"/>
      <c r="AFA318" s="79" t="n"/>
      <c r="AFB318" s="79" t="n"/>
      <c r="AFC318" s="79" t="n"/>
      <c r="AFD318" s="79" t="n"/>
      <c r="AFE318" s="79" t="n"/>
      <c r="AFF318" s="79" t="n"/>
      <c r="AFG318" s="79" t="n"/>
      <c r="AFH318" s="79" t="n"/>
      <c r="AFI318" s="79" t="n"/>
      <c r="AFJ318" s="79" t="n"/>
      <c r="AFK318" s="79" t="n"/>
      <c r="AFL318" s="79" t="n"/>
      <c r="AFM318" s="79" t="n"/>
      <c r="AFN318" s="79" t="n"/>
      <c r="AFO318" s="79" t="n"/>
      <c r="AFP318" s="79" t="n"/>
      <c r="AFQ318" s="79" t="n"/>
      <c r="AFR318" s="79" t="n"/>
      <c r="AFS318" s="79" t="n"/>
      <c r="AFT318" s="79" t="n"/>
      <c r="AFU318" s="79" t="n"/>
      <c r="AFV318" s="79" t="n"/>
      <c r="AFW318" s="79" t="n"/>
      <c r="AFX318" s="79" t="n"/>
      <c r="AFY318" s="79" t="n"/>
      <c r="AFZ318" s="79" t="n"/>
    </row>
    <row r="319">
      <c r="A319" s="78" t="n">
        <v>37</v>
      </c>
      <c r="B319" s="79" t="n"/>
      <c r="C319" s="79" t="n"/>
      <c r="D319" s="79" t="n"/>
      <c r="E319" s="79" t="n"/>
      <c r="F319" s="79" t="n"/>
      <c r="G319" s="79" t="n"/>
      <c r="H319" s="79" t="n"/>
      <c r="I319" s="79" t="n"/>
      <c r="J319" s="79" t="n"/>
      <c r="K319" s="79" t="n"/>
      <c r="L319" s="79" t="n"/>
      <c r="M319" s="79" t="n"/>
      <c r="N319" s="79" t="n"/>
      <c r="O319" s="79" t="n"/>
      <c r="P319" s="79" t="n"/>
      <c r="Q319" s="79" t="n"/>
      <c r="R319" s="79" t="n"/>
      <c r="S319" s="79" t="n"/>
      <c r="T319" s="79" t="n"/>
      <c r="U319" s="79" t="n"/>
      <c r="V319" s="79" t="n"/>
      <c r="W319" s="79" t="n"/>
      <c r="X319" s="79" t="n"/>
      <c r="Y319" s="79" t="n"/>
      <c r="Z319" s="79" t="n"/>
      <c r="AA319" s="79" t="n"/>
      <c r="AB319" s="79" t="n"/>
      <c r="AC319" s="79" t="n"/>
      <c r="AD319" s="79" t="n"/>
      <c r="AE319" s="79" t="n"/>
      <c r="AF319" s="79" t="n"/>
      <c r="AG319" s="79" t="n"/>
      <c r="AH319" s="79" t="n"/>
      <c r="AI319" s="79" t="n"/>
      <c r="AJ319" s="79" t="n"/>
      <c r="AK319" s="79" t="n"/>
      <c r="AL319" s="79" t="n"/>
      <c r="AM319" s="79" t="n"/>
      <c r="AN319" s="79" t="n"/>
      <c r="AO319" s="79" t="n"/>
      <c r="AR319" s="78" t="n">
        <v>37</v>
      </c>
      <c r="AS319" s="79" t="n"/>
      <c r="AT319" s="79" t="n"/>
      <c r="AU319" s="79" t="n"/>
      <c r="AV319" s="79" t="n"/>
      <c r="AW319" s="79" t="n"/>
      <c r="AX319" s="79" t="n"/>
      <c r="AY319" s="79" t="n"/>
      <c r="AZ319" s="79" t="n"/>
      <c r="BA319" s="79" t="n"/>
      <c r="BB319" s="79" t="n"/>
      <c r="BC319" s="79" t="n"/>
      <c r="BD319" s="79" t="n"/>
      <c r="BE319" s="79" t="n"/>
      <c r="BF319" s="79" t="n"/>
      <c r="BG319" s="79" t="n"/>
      <c r="BH319" s="79" t="n"/>
      <c r="BI319" s="79" t="n"/>
      <c r="BJ319" s="79" t="n"/>
      <c r="BK319" s="79" t="n"/>
      <c r="BL319" s="79" t="n"/>
      <c r="BM319" s="79" t="n"/>
      <c r="BN319" s="79" t="n"/>
      <c r="BO319" s="79" t="n"/>
      <c r="BP319" s="79" t="n"/>
      <c r="BQ319" s="79" t="n"/>
      <c r="BR319" s="79" t="n"/>
      <c r="BS319" s="79" t="n"/>
      <c r="BT319" s="79" t="n"/>
      <c r="BU319" s="79" t="n"/>
      <c r="BV319" s="79" t="n"/>
      <c r="BW319" s="79" t="n"/>
      <c r="BX319" s="79" t="n"/>
      <c r="BY319" s="79" t="n"/>
      <c r="BZ319" s="79" t="n"/>
      <c r="CA319" s="79" t="n"/>
      <c r="CB319" s="79" t="n"/>
      <c r="CC319" s="79" t="n"/>
      <c r="CD319" s="79" t="n"/>
      <c r="CE319" s="79" t="n"/>
      <c r="CF319" s="79" t="n"/>
      <c r="CI319" s="78" t="n">
        <v>37</v>
      </c>
      <c r="CJ319" s="79" t="n"/>
      <c r="CK319" s="79" t="n"/>
      <c r="CL319" s="79" t="n"/>
      <c r="CM319" s="79" t="n"/>
      <c r="CN319" s="79" t="n"/>
      <c r="CO319" s="79" t="n"/>
      <c r="CP319" s="79" t="n"/>
      <c r="CQ319" s="79" t="n"/>
      <c r="CR319" s="79" t="n"/>
      <c r="CS319" s="79" t="n"/>
      <c r="CT319" s="79" t="n"/>
      <c r="CU319" s="79" t="n"/>
      <c r="CV319" s="79" t="n"/>
      <c r="CW319" s="79" t="n"/>
      <c r="CX319" s="79" t="n"/>
      <c r="CY319" s="79" t="n"/>
      <c r="CZ319" s="79" t="n"/>
      <c r="DA319" s="79" t="n"/>
      <c r="DB319" s="79" t="n"/>
      <c r="DC319" s="79" t="n"/>
      <c r="DD319" s="79" t="n"/>
      <c r="DE319" s="79" t="n"/>
      <c r="DF319" s="79" t="n"/>
      <c r="DG319" s="79" t="n"/>
      <c r="DH319" s="79" t="n"/>
      <c r="DI319" s="79" t="n"/>
      <c r="DJ319" s="79" t="n"/>
      <c r="DK319" s="79" t="n"/>
      <c r="DL319" s="79" t="n"/>
      <c r="DM319" s="79" t="n"/>
      <c r="DN319" s="79" t="n"/>
      <c r="DO319" s="79" t="n"/>
      <c r="DP319" s="79" t="n"/>
      <c r="DQ319" s="79" t="n"/>
      <c r="DR319" s="79" t="n"/>
      <c r="DS319" s="79" t="n"/>
      <c r="DT319" s="79" t="n"/>
      <c r="DU319" s="79" t="n"/>
      <c r="DV319" s="79" t="n"/>
      <c r="DW319" s="79" t="n"/>
      <c r="DZ319" s="78" t="n">
        <v>37</v>
      </c>
      <c r="EA319" s="79" t="n"/>
      <c r="EB319" s="79" t="n"/>
      <c r="EC319" s="79" t="n"/>
      <c r="ED319" s="79" t="n"/>
      <c r="EE319" s="79" t="n"/>
      <c r="EF319" s="79" t="n"/>
      <c r="EG319" s="79" t="n"/>
      <c r="EH319" s="79" t="n"/>
      <c r="EI319" s="79" t="n"/>
      <c r="EJ319" s="79" t="n"/>
      <c r="EK319" s="79" t="n"/>
      <c r="EL319" s="79" t="n"/>
      <c r="EM319" s="79" t="n"/>
      <c r="EN319" s="79" t="n"/>
      <c r="EO319" s="79" t="n"/>
      <c r="EP319" s="79" t="n"/>
      <c r="EQ319" s="79" t="n"/>
      <c r="ER319" s="79" t="n"/>
      <c r="ES319" s="79" t="n"/>
      <c r="ET319" s="79" t="n"/>
      <c r="EU319" s="79" t="n"/>
      <c r="EV319" s="79" t="n"/>
      <c r="EW319" s="79" t="n"/>
      <c r="EX319" s="79" t="n"/>
      <c r="EY319" s="79" t="n"/>
      <c r="EZ319" s="79" t="n"/>
      <c r="FA319" s="79" t="n"/>
      <c r="FB319" s="79" t="n"/>
      <c r="FC319" s="79" t="n"/>
      <c r="FD319" s="79" t="n"/>
      <c r="FE319" s="79" t="n"/>
      <c r="FF319" s="79" t="n"/>
      <c r="FG319" s="79" t="n"/>
      <c r="FH319" s="79" t="n"/>
      <c r="FI319" s="79" t="n"/>
      <c r="FJ319" s="79" t="n"/>
      <c r="FK319" s="79" t="n"/>
      <c r="FL319" s="79" t="n"/>
      <c r="FM319" s="79" t="n"/>
      <c r="FN319" s="79" t="n"/>
      <c r="FQ319" s="78" t="n">
        <v>37</v>
      </c>
      <c r="FR319" s="79" t="n"/>
      <c r="FS319" s="79" t="n"/>
      <c r="FT319" s="79" t="n"/>
      <c r="FU319" s="79" t="n"/>
      <c r="FV319" s="79" t="n"/>
      <c r="FW319" s="79" t="n"/>
      <c r="FX319" s="79" t="n"/>
      <c r="FY319" s="79" t="n"/>
      <c r="FZ319" s="79" t="n"/>
      <c r="GA319" s="79" t="n"/>
      <c r="GB319" s="79" t="n"/>
      <c r="GC319" s="79" t="n"/>
      <c r="GD319" s="79" t="n"/>
      <c r="GE319" s="79" t="n"/>
      <c r="GF319" s="79" t="n"/>
      <c r="GG319" s="79" t="n"/>
      <c r="GH319" s="79" t="n"/>
      <c r="GI319" s="79" t="n"/>
      <c r="GJ319" s="79" t="n"/>
      <c r="GK319" s="79" t="n"/>
      <c r="GL319" s="79" t="n"/>
      <c r="GM319" s="79" t="n"/>
      <c r="GN319" s="79" t="n"/>
      <c r="GO319" s="79" t="n"/>
      <c r="GP319" s="79" t="n"/>
      <c r="GQ319" s="79" t="n"/>
      <c r="GR319" s="79" t="n"/>
      <c r="GS319" s="79" t="n"/>
      <c r="GT319" s="79" t="n"/>
      <c r="GU319" s="79" t="n"/>
      <c r="GV319" s="79" t="n"/>
      <c r="GW319" s="79" t="n"/>
      <c r="GX319" s="79" t="n"/>
      <c r="GY319" s="79" t="n"/>
      <c r="GZ319" s="79" t="n"/>
      <c r="HA319" s="79" t="n"/>
      <c r="HB319" s="79" t="n"/>
      <c r="HC319" s="79" t="n"/>
      <c r="HD319" s="79" t="n"/>
      <c r="HE319" s="79" t="n"/>
      <c r="HH319" s="78" t="n">
        <v>37</v>
      </c>
      <c r="HI319" s="79" t="n"/>
      <c r="HJ319" s="79" t="n"/>
      <c r="HK319" s="79" t="n"/>
      <c r="HL319" s="79" t="n"/>
      <c r="HM319" s="79" t="n"/>
      <c r="HN319" s="79" t="n"/>
      <c r="HO319" s="79" t="n"/>
      <c r="HP319" s="79" t="n"/>
      <c r="HQ319" s="79" t="n"/>
      <c r="HR319" s="79" t="n"/>
      <c r="HS319" s="79" t="n"/>
      <c r="HT319" s="79" t="n"/>
      <c r="HU319" s="79" t="n"/>
      <c r="HV319" s="79" t="n"/>
      <c r="HW319" s="79" t="n"/>
      <c r="HX319" s="79" t="n"/>
      <c r="HY319" s="79" t="n"/>
      <c r="HZ319" s="79" t="n"/>
      <c r="IA319" s="79" t="n"/>
      <c r="IB319" s="79" t="n"/>
      <c r="IC319" s="79" t="n"/>
      <c r="ID319" s="79" t="n"/>
      <c r="IE319" s="79" t="n"/>
      <c r="IF319" s="79" t="n"/>
      <c r="IG319" s="79" t="n"/>
      <c r="IH319" s="79" t="n"/>
      <c r="II319" s="79" t="n"/>
      <c r="IJ319" s="79" t="n"/>
      <c r="IK319" s="79" t="n"/>
      <c r="IL319" s="79" t="n"/>
      <c r="IM319" s="79" t="n"/>
      <c r="IN319" s="79" t="n"/>
      <c r="IO319" s="79" t="n"/>
      <c r="IP319" s="79" t="n"/>
      <c r="IQ319" s="79" t="n"/>
      <c r="IR319" s="79" t="n"/>
      <c r="IS319" s="79" t="n"/>
      <c r="IT319" s="79" t="n"/>
      <c r="IU319" s="79" t="n"/>
      <c r="IV319" s="79" t="n"/>
      <c r="IY319" s="78" t="n">
        <v>37</v>
      </c>
      <c r="IZ319" s="79" t="n"/>
      <c r="JA319" s="79" t="n"/>
      <c r="JB319" s="79" t="n"/>
      <c r="JC319" s="79" t="n"/>
      <c r="JD319" s="79" t="n"/>
      <c r="JE319" s="79" t="n"/>
      <c r="JF319" s="79" t="n"/>
      <c r="JG319" s="79" t="n"/>
      <c r="JH319" s="79" t="n"/>
      <c r="JI319" s="79" t="n"/>
      <c r="JJ319" s="79" t="n"/>
      <c r="JK319" s="79" t="n"/>
      <c r="JL319" s="79" t="n"/>
      <c r="JM319" s="79" t="n"/>
      <c r="JN319" s="79" t="n"/>
      <c r="JO319" s="79" t="n"/>
      <c r="JP319" s="79" t="n"/>
      <c r="JQ319" s="79" t="n"/>
      <c r="JR319" s="79" t="n"/>
      <c r="JS319" s="79" t="n"/>
      <c r="JT319" s="79" t="n"/>
      <c r="JU319" s="79" t="n"/>
      <c r="JV319" s="79" t="n"/>
      <c r="JW319" s="79" t="n"/>
      <c r="JX319" s="79" t="n"/>
      <c r="JY319" s="79" t="n"/>
      <c r="JZ319" s="79" t="n"/>
      <c r="KA319" s="79" t="n"/>
      <c r="KB319" s="79" t="n"/>
      <c r="KC319" s="79" t="n"/>
      <c r="KD319" s="79" t="n"/>
      <c r="KE319" s="79" t="n"/>
      <c r="KF319" s="79" t="n"/>
      <c r="KG319" s="79" t="n"/>
      <c r="KH319" s="79" t="n"/>
      <c r="KI319" s="79" t="n"/>
      <c r="KJ319" s="79" t="n"/>
      <c r="KK319" s="79" t="n"/>
      <c r="KL319" s="79" t="n"/>
      <c r="KM319" s="79" t="n"/>
      <c r="KP319" s="78" t="n">
        <v>37</v>
      </c>
      <c r="KQ319" s="79" t="n"/>
      <c r="KR319" s="79" t="n"/>
      <c r="KS319" s="79" t="n"/>
      <c r="KT319" s="79" t="n"/>
      <c r="KU319" s="79" t="n"/>
      <c r="KV319" s="79" t="n"/>
      <c r="KW319" s="79" t="n"/>
      <c r="KX319" s="79" t="n"/>
      <c r="KY319" s="79" t="n"/>
      <c r="KZ319" s="79" t="n"/>
      <c r="LA319" s="79" t="n"/>
      <c r="LB319" s="79" t="n"/>
      <c r="LC319" s="79" t="n"/>
      <c r="LD319" s="79" t="n"/>
      <c r="LE319" s="79" t="n"/>
      <c r="LF319" s="79" t="n"/>
      <c r="LG319" s="79" t="n"/>
      <c r="LH319" s="79" t="n"/>
      <c r="LI319" s="79" t="n"/>
      <c r="LJ319" s="79" t="n"/>
      <c r="LK319" s="79" t="n"/>
      <c r="LL319" s="79" t="n"/>
      <c r="LM319" s="79" t="n"/>
      <c r="LN319" s="79" t="n"/>
      <c r="LO319" s="79" t="n"/>
      <c r="LP319" s="79" t="n"/>
      <c r="LQ319" s="79" t="n"/>
      <c r="LR319" s="79" t="n"/>
      <c r="LS319" s="79" t="n"/>
      <c r="LT319" s="79" t="n"/>
      <c r="LU319" s="79" t="n"/>
      <c r="LV319" s="79" t="n"/>
      <c r="LW319" s="79" t="n"/>
      <c r="LX319" s="79" t="n"/>
      <c r="LY319" s="79" t="n"/>
      <c r="LZ319" s="79" t="n"/>
      <c r="MA319" s="79" t="n"/>
      <c r="MB319" s="79" t="n"/>
      <c r="MC319" s="79" t="n"/>
      <c r="MD319" s="79" t="n"/>
      <c r="MG319" s="78" t="n">
        <v>37</v>
      </c>
      <c r="MH319" s="79" t="n"/>
      <c r="MI319" s="79" t="n"/>
      <c r="MJ319" s="79" t="n"/>
      <c r="MK319" s="79" t="n"/>
      <c r="ML319" s="79" t="n"/>
      <c r="MM319" s="79" t="n"/>
      <c r="MN319" s="79" t="n"/>
      <c r="MO319" s="79" t="n"/>
      <c r="MP319" s="79" t="n"/>
      <c r="MQ319" s="79" t="n"/>
      <c r="MR319" s="79" t="n"/>
      <c r="MS319" s="79" t="n"/>
      <c r="MT319" s="79" t="n"/>
      <c r="MU319" s="79" t="n"/>
      <c r="MV319" s="79" t="n"/>
      <c r="MW319" s="79" t="n"/>
      <c r="MX319" s="79" t="n"/>
      <c r="MY319" s="79" t="n"/>
      <c r="MZ319" s="79" t="n"/>
      <c r="NA319" s="79" t="n"/>
      <c r="NB319" s="79" t="n"/>
      <c r="NC319" s="79" t="n"/>
      <c r="ND319" s="79" t="n"/>
      <c r="NE319" s="79" t="n"/>
      <c r="NF319" s="79" t="n"/>
      <c r="NG319" s="79" t="n"/>
      <c r="NH319" s="79" t="n"/>
      <c r="NI319" s="79" t="n"/>
      <c r="NJ319" s="79" t="n"/>
      <c r="NK319" s="79" t="n"/>
      <c r="NL319" s="79" t="n"/>
      <c r="NM319" s="79" t="n"/>
      <c r="NN319" s="79" t="n"/>
      <c r="NO319" s="79" t="n"/>
      <c r="NP319" s="79" t="n"/>
      <c r="NQ319" s="79" t="n"/>
      <c r="NR319" s="79" t="n"/>
      <c r="NS319" s="79" t="n"/>
      <c r="NT319" s="79" t="n"/>
      <c r="NU319" s="79" t="n"/>
      <c r="NX319" s="78" t="n">
        <v>37</v>
      </c>
      <c r="NY319" s="79" t="n"/>
      <c r="NZ319" s="79" t="n"/>
      <c r="OA319" s="79" t="n"/>
      <c r="OB319" s="79" t="n"/>
      <c r="OC319" s="79" t="n"/>
      <c r="OD319" s="79" t="n"/>
      <c r="OE319" s="79" t="n"/>
      <c r="OF319" s="79" t="n"/>
      <c r="OG319" s="79" t="n"/>
      <c r="OH319" s="79" t="n"/>
      <c r="OI319" s="79" t="n"/>
      <c r="OJ319" s="79" t="n"/>
      <c r="OK319" s="79" t="n"/>
      <c r="OL319" s="79" t="n"/>
      <c r="OM319" s="79" t="n"/>
      <c r="ON319" s="79" t="n"/>
      <c r="OO319" s="79" t="n"/>
      <c r="OP319" s="79" t="n"/>
      <c r="OQ319" s="79" t="n"/>
      <c r="OR319" s="79" t="n"/>
      <c r="OS319" s="79" t="n"/>
      <c r="OT319" s="79" t="n"/>
      <c r="OU319" s="79" t="n"/>
      <c r="OV319" s="79" t="n"/>
      <c r="OW319" s="79" t="n"/>
      <c r="OX319" s="79" t="n"/>
      <c r="OY319" s="79" t="n"/>
      <c r="OZ319" s="79" t="n"/>
      <c r="PA319" s="79" t="n"/>
      <c r="PB319" s="79" t="n"/>
      <c r="PC319" s="79" t="n"/>
      <c r="PD319" s="79" t="n"/>
      <c r="PE319" s="79" t="n"/>
      <c r="PF319" s="79" t="n"/>
      <c r="PG319" s="79" t="n"/>
      <c r="PH319" s="79" t="n"/>
      <c r="PI319" s="79" t="n"/>
      <c r="PJ319" s="79" t="n"/>
      <c r="PK319" s="79" t="n"/>
      <c r="PL319" s="79" t="n"/>
      <c r="PO319" s="78" t="n">
        <v>37</v>
      </c>
      <c r="PP319" s="79" t="n"/>
      <c r="PQ319" s="79" t="n"/>
      <c r="PR319" s="79" t="n"/>
      <c r="PS319" s="79" t="n"/>
      <c r="PT319" s="79" t="n"/>
      <c r="PU319" s="79" t="n"/>
      <c r="PV319" s="79" t="n"/>
      <c r="PW319" s="79" t="n"/>
      <c r="PX319" s="79" t="n"/>
      <c r="PY319" s="79" t="n"/>
      <c r="PZ319" s="79" t="n"/>
      <c r="QA319" s="79" t="n"/>
      <c r="QB319" s="79" t="n"/>
      <c r="QC319" s="79" t="n"/>
      <c r="QD319" s="79" t="n"/>
      <c r="QE319" s="79" t="n"/>
      <c r="QF319" s="79" t="n"/>
      <c r="QG319" s="79" t="n"/>
      <c r="QH319" s="79" t="n"/>
      <c r="QI319" s="79" t="n"/>
      <c r="QJ319" s="79" t="n"/>
      <c r="QK319" s="79" t="n"/>
      <c r="QL319" s="79" t="n"/>
      <c r="QM319" s="79" t="n"/>
      <c r="QN319" s="79" t="n"/>
      <c r="QO319" s="79" t="n"/>
      <c r="QP319" s="79" t="n"/>
      <c r="QQ319" s="79" t="n"/>
      <c r="QR319" s="79" t="n"/>
      <c r="QS319" s="79" t="n"/>
      <c r="QT319" s="79" t="n"/>
      <c r="QU319" s="79" t="n"/>
      <c r="QV319" s="79" t="n"/>
      <c r="QW319" s="79" t="n"/>
      <c r="QX319" s="79" t="n"/>
      <c r="QY319" s="79" t="n"/>
      <c r="QZ319" s="79" t="n"/>
      <c r="RA319" s="79" t="n"/>
      <c r="RB319" s="79" t="n"/>
      <c r="RC319" s="79" t="n"/>
      <c r="RF319" s="78" t="n">
        <v>37</v>
      </c>
      <c r="RG319" s="79" t="n"/>
      <c r="RH319" s="79" t="n"/>
      <c r="RI319" s="79" t="n"/>
      <c r="RJ319" s="79" t="n"/>
      <c r="RK319" s="79" t="n"/>
      <c r="RL319" s="79" t="n"/>
      <c r="RM319" s="79" t="n"/>
      <c r="RN319" s="79" t="n"/>
      <c r="RO319" s="79" t="n"/>
      <c r="RP319" s="79" t="n"/>
      <c r="RQ319" s="79" t="n"/>
      <c r="RR319" s="79" t="n"/>
      <c r="RS319" s="79" t="n"/>
      <c r="RT319" s="79" t="n"/>
      <c r="RU319" s="79" t="n"/>
      <c r="RV319" s="79" t="n"/>
      <c r="RW319" s="79" t="n"/>
      <c r="RX319" s="79" t="n"/>
      <c r="RY319" s="79" t="n"/>
      <c r="RZ319" s="79" t="n"/>
      <c r="SA319" s="79" t="n"/>
      <c r="SB319" s="79" t="n"/>
      <c r="SC319" s="79" t="n"/>
      <c r="SD319" s="79" t="n"/>
      <c r="SE319" s="79" t="n"/>
      <c r="SF319" s="79" t="n"/>
      <c r="SG319" s="79" t="n"/>
      <c r="SH319" s="79" t="n"/>
      <c r="SI319" s="79" t="n"/>
      <c r="SJ319" s="79" t="n"/>
      <c r="SK319" s="79" t="n"/>
      <c r="SL319" s="79" t="n"/>
      <c r="SM319" s="79" t="n"/>
      <c r="SN319" s="79" t="n"/>
      <c r="SO319" s="79" t="n"/>
      <c r="SP319" s="79" t="n"/>
      <c r="SQ319" s="79" t="n"/>
      <c r="SR319" s="79" t="n"/>
      <c r="SS319" s="79" t="n"/>
      <c r="ST319" s="79" t="n"/>
      <c r="SW319" s="78" t="n">
        <v>37</v>
      </c>
      <c r="SX319" s="79" t="n"/>
      <c r="SY319" s="79" t="n"/>
      <c r="SZ319" s="79" t="n"/>
      <c r="TA319" s="79" t="n"/>
      <c r="TB319" s="79" t="n"/>
      <c r="TC319" s="79" t="n"/>
      <c r="TD319" s="79" t="n"/>
      <c r="TE319" s="79" t="n"/>
      <c r="TF319" s="79" t="n"/>
      <c r="TG319" s="79" t="n"/>
      <c r="TH319" s="79" t="n"/>
      <c r="TI319" s="79" t="n"/>
      <c r="TJ319" s="79" t="n"/>
      <c r="TK319" s="79" t="n"/>
      <c r="TL319" s="79" t="n"/>
      <c r="TM319" s="79" t="n"/>
      <c r="TN319" s="79" t="n"/>
      <c r="TO319" s="79" t="n"/>
      <c r="TP319" s="79" t="n"/>
      <c r="TQ319" s="79" t="n"/>
      <c r="TR319" s="79" t="n"/>
      <c r="TS319" s="79" t="n"/>
      <c r="TT319" s="79" t="n"/>
      <c r="TU319" s="79" t="n"/>
      <c r="TV319" s="79" t="n"/>
      <c r="TW319" s="79" t="n"/>
      <c r="TX319" s="79" t="n"/>
      <c r="TY319" s="79" t="n"/>
      <c r="TZ319" s="79" t="n"/>
      <c r="UA319" s="79" t="n"/>
      <c r="UB319" s="79" t="n"/>
      <c r="UC319" s="79" t="n"/>
      <c r="UD319" s="79" t="n"/>
      <c r="UE319" s="79" t="n"/>
      <c r="UF319" s="79" t="n"/>
      <c r="UG319" s="79" t="n"/>
      <c r="UH319" s="79" t="n"/>
      <c r="UI319" s="79" t="n"/>
      <c r="UJ319" s="79" t="n"/>
      <c r="UK319" s="79" t="n"/>
      <c r="UN319" s="78" t="n">
        <v>37</v>
      </c>
      <c r="UO319" s="79" t="n"/>
      <c r="UP319" s="79" t="n"/>
      <c r="UQ319" s="79" t="n"/>
      <c r="UR319" s="79" t="n"/>
      <c r="US319" s="79" t="n"/>
      <c r="UT319" s="79" t="n"/>
      <c r="UU319" s="79" t="n"/>
      <c r="UV319" s="79" t="n"/>
      <c r="UW319" s="79" t="n"/>
      <c r="UX319" s="79" t="n"/>
      <c r="UY319" s="79" t="n"/>
      <c r="UZ319" s="79" t="n"/>
      <c r="VA319" s="79" t="n"/>
      <c r="VB319" s="79" t="n"/>
      <c r="VC319" s="79" t="n"/>
      <c r="VD319" s="79" t="n"/>
      <c r="VE319" s="79" t="n"/>
      <c r="VF319" s="79" t="n"/>
      <c r="VG319" s="79" t="n"/>
      <c r="VH319" s="79" t="n"/>
      <c r="VI319" s="79" t="n"/>
      <c r="VJ319" s="79" t="n"/>
      <c r="VK319" s="79" t="n"/>
      <c r="VL319" s="79" t="n"/>
      <c r="VM319" s="79" t="n"/>
      <c r="VN319" s="79" t="n"/>
      <c r="VO319" s="79" t="n"/>
      <c r="VP319" s="79" t="n"/>
      <c r="VQ319" s="79" t="n"/>
      <c r="VR319" s="79" t="n"/>
      <c r="VS319" s="79" t="n"/>
      <c r="VT319" s="79" t="n"/>
      <c r="VU319" s="79" t="n"/>
      <c r="VV319" s="79" t="n"/>
      <c r="VW319" s="79" t="n"/>
      <c r="VX319" s="79" t="n"/>
      <c r="VY319" s="79" t="n"/>
      <c r="VZ319" s="79" t="n"/>
      <c r="WA319" s="79" t="n"/>
      <c r="WB319" s="79" t="n"/>
      <c r="WE319" s="78" t="n">
        <v>37</v>
      </c>
      <c r="WF319" s="79" t="n"/>
      <c r="WG319" s="79" t="n"/>
      <c r="WH319" s="79" t="n"/>
      <c r="WI319" s="79" t="n"/>
      <c r="WJ319" s="79" t="n"/>
      <c r="WK319" s="79" t="n"/>
      <c r="WL319" s="79" t="n"/>
      <c r="WM319" s="79" t="n"/>
      <c r="WN319" s="79" t="n"/>
      <c r="WO319" s="79" t="n"/>
      <c r="WP319" s="79" t="n"/>
      <c r="WQ319" s="79" t="n"/>
      <c r="WR319" s="79" t="n"/>
      <c r="WS319" s="79" t="n"/>
      <c r="WT319" s="79" t="n"/>
      <c r="WU319" s="79" t="n"/>
      <c r="WV319" s="79" t="n"/>
      <c r="WW319" s="79" t="n"/>
      <c r="WX319" s="79" t="n"/>
      <c r="WY319" s="79" t="n"/>
      <c r="WZ319" s="79" t="n"/>
      <c r="XA319" s="79" t="n"/>
      <c r="XB319" s="79" t="n"/>
      <c r="XC319" s="79" t="n"/>
      <c r="XD319" s="79" t="n"/>
      <c r="XE319" s="79" t="n"/>
      <c r="XF319" s="79" t="n"/>
      <c r="XG319" s="79" t="n"/>
      <c r="XH319" s="79" t="n"/>
      <c r="XI319" s="79" t="n"/>
      <c r="XJ319" s="79" t="n"/>
      <c r="XK319" s="79" t="n"/>
      <c r="XL319" s="79" t="n"/>
      <c r="XM319" s="79" t="n"/>
      <c r="XN319" s="79" t="n"/>
      <c r="XO319" s="79" t="n"/>
      <c r="XP319" s="79" t="n"/>
      <c r="XQ319" s="79" t="n"/>
      <c r="XR319" s="79" t="n"/>
      <c r="XS319" s="79" t="n"/>
      <c r="XV319" s="78" t="n">
        <v>37</v>
      </c>
      <c r="XW319" s="79" t="n"/>
      <c r="XX319" s="79" t="n"/>
      <c r="XY319" s="79" t="n"/>
      <c r="XZ319" s="79" t="n"/>
      <c r="YA319" s="79" t="n"/>
      <c r="YB319" s="79" t="n"/>
      <c r="YC319" s="79" t="n"/>
      <c r="YD319" s="79" t="n"/>
      <c r="YE319" s="79" t="n"/>
      <c r="YF319" s="79" t="n"/>
      <c r="YG319" s="79" t="n"/>
      <c r="YH319" s="79" t="n"/>
      <c r="YI319" s="79" t="n"/>
      <c r="YJ319" s="79" t="n"/>
      <c r="YK319" s="79" t="n"/>
      <c r="YL319" s="79" t="n"/>
      <c r="YM319" s="79" t="n"/>
      <c r="YN319" s="79" t="n"/>
      <c r="YO319" s="79" t="n"/>
      <c r="YP319" s="79" t="n"/>
      <c r="YQ319" s="79" t="n"/>
      <c r="YR319" s="79" t="n"/>
      <c r="YS319" s="79" t="n"/>
      <c r="YT319" s="79" t="n"/>
      <c r="YU319" s="79" t="n"/>
      <c r="YV319" s="79" t="n"/>
      <c r="YW319" s="79" t="n"/>
      <c r="YX319" s="79" t="n"/>
      <c r="YY319" s="79" t="n"/>
      <c r="YZ319" s="79" t="n"/>
      <c r="ZA319" s="79" t="n"/>
      <c r="ZB319" s="79" t="n"/>
      <c r="ZC319" s="79" t="n"/>
      <c r="ZD319" s="79" t="n"/>
      <c r="ZE319" s="79" t="n"/>
      <c r="ZF319" s="79" t="n"/>
      <c r="ZG319" s="79" t="n"/>
      <c r="ZH319" s="79" t="n"/>
      <c r="ZI319" s="79" t="n"/>
      <c r="ZJ319" s="79" t="n"/>
      <c r="ZM319" s="78" t="n">
        <v>37</v>
      </c>
      <c r="ZN319" s="79" t="n"/>
      <c r="ZO319" s="79" t="n"/>
      <c r="ZP319" s="79" t="n"/>
      <c r="ZQ319" s="79" t="n"/>
      <c r="ZR319" s="79" t="n"/>
      <c r="ZS319" s="79" t="n"/>
      <c r="ZT319" s="79" t="n"/>
      <c r="ZU319" s="79" t="n"/>
      <c r="ZV319" s="79" t="n"/>
      <c r="ZW319" s="79" t="n"/>
      <c r="ZX319" s="79" t="n"/>
      <c r="ZY319" s="79" t="n"/>
      <c r="ZZ319" s="79" t="n"/>
      <c r="AAA319" s="79" t="n"/>
      <c r="AAB319" s="79" t="n"/>
      <c r="AAC319" s="79" t="n"/>
      <c r="AAD319" s="79" t="n"/>
      <c r="AAE319" s="79" t="n"/>
      <c r="AAF319" s="79" t="n"/>
      <c r="AAG319" s="79" t="n"/>
      <c r="AAH319" s="79" t="n"/>
      <c r="AAI319" s="79" t="n"/>
      <c r="AAJ319" s="79" t="n"/>
      <c r="AAK319" s="79" t="n"/>
      <c r="AAL319" s="79" t="n"/>
      <c r="AAM319" s="79" t="n"/>
      <c r="AAN319" s="79" t="n"/>
      <c r="AAO319" s="79" t="n"/>
      <c r="AAP319" s="79" t="n"/>
      <c r="AAQ319" s="79" t="n"/>
      <c r="AAR319" s="79" t="n"/>
      <c r="AAS319" s="79" t="n"/>
      <c r="AAT319" s="79" t="n"/>
      <c r="AAU319" s="79" t="n"/>
      <c r="AAV319" s="79" t="n"/>
      <c r="AAW319" s="79" t="n"/>
      <c r="AAX319" s="79" t="n"/>
      <c r="AAY319" s="79" t="n"/>
      <c r="AAZ319" s="79" t="n"/>
      <c r="ABA319" s="79" t="n"/>
      <c r="ABD319" s="78" t="n">
        <v>37</v>
      </c>
      <c r="ABE319" s="79" t="n"/>
      <c r="ABF319" s="79" t="n"/>
      <c r="ABG319" s="79" t="n"/>
      <c r="ABH319" s="79" t="n"/>
      <c r="ABI319" s="79" t="n"/>
      <c r="ABJ319" s="79" t="n"/>
      <c r="ABK319" s="79" t="n"/>
      <c r="ABL319" s="79" t="n"/>
      <c r="ABM319" s="79" t="n"/>
      <c r="ABN319" s="79" t="n"/>
      <c r="ABO319" s="79" t="n"/>
      <c r="ABP319" s="79" t="n"/>
      <c r="ABQ319" s="79" t="n"/>
      <c r="ABR319" s="79" t="n"/>
      <c r="ABS319" s="79" t="n"/>
      <c r="ABT319" s="79" t="n"/>
      <c r="ABU319" s="79" t="n"/>
      <c r="ABV319" s="79" t="n"/>
      <c r="ABW319" s="79" t="n"/>
      <c r="ABX319" s="79" t="n"/>
      <c r="ABY319" s="79" t="n"/>
      <c r="ABZ319" s="79" t="n"/>
      <c r="ACA319" s="79" t="n"/>
      <c r="ACB319" s="79" t="n"/>
      <c r="ACC319" s="79" t="n"/>
      <c r="ACD319" s="79" t="n"/>
      <c r="ACE319" s="79" t="n"/>
      <c r="ACF319" s="79" t="n"/>
      <c r="ACG319" s="79" t="n"/>
      <c r="ACH319" s="79" t="n"/>
      <c r="ACI319" s="79" t="n"/>
      <c r="ACJ319" s="79" t="n"/>
      <c r="ACK319" s="79" t="n"/>
      <c r="ACL319" s="79" t="n"/>
      <c r="ACM319" s="79" t="n"/>
      <c r="ACN319" s="79" t="n"/>
      <c r="ACO319" s="79" t="n"/>
      <c r="ACP319" s="79" t="n"/>
      <c r="ACQ319" s="79" t="n"/>
      <c r="ACR319" s="79" t="n"/>
      <c r="ACU319" s="78" t="n">
        <v>37</v>
      </c>
      <c r="ACV319" s="79" t="n"/>
      <c r="ACW319" s="79" t="n"/>
      <c r="ACX319" s="79" t="n"/>
      <c r="ACY319" s="79" t="n"/>
      <c r="ACZ319" s="79" t="n"/>
      <c r="ADA319" s="79" t="n"/>
      <c r="ADB319" s="79" t="n"/>
      <c r="ADC319" s="79" t="n"/>
      <c r="ADD319" s="79" t="n"/>
      <c r="ADE319" s="79" t="n"/>
      <c r="ADF319" s="79" t="n"/>
      <c r="ADG319" s="79" t="n"/>
      <c r="ADH319" s="79" t="n"/>
      <c r="ADI319" s="79" t="n"/>
      <c r="ADJ319" s="79" t="n"/>
      <c r="ADK319" s="79" t="n"/>
      <c r="ADL319" s="79" t="n"/>
      <c r="ADM319" s="79" t="n"/>
      <c r="ADN319" s="79" t="n"/>
      <c r="ADO319" s="79" t="n"/>
      <c r="ADP319" s="79" t="n"/>
      <c r="ADQ319" s="79" t="n"/>
      <c r="ADR319" s="79" t="n"/>
      <c r="ADS319" s="79" t="n"/>
      <c r="ADT319" s="79" t="n"/>
      <c r="ADU319" s="79" t="n"/>
      <c r="ADV319" s="79" t="n"/>
      <c r="ADW319" s="79" t="n"/>
      <c r="ADX319" s="79" t="n"/>
      <c r="ADY319" s="79" t="n"/>
      <c r="ADZ319" s="79" t="n"/>
      <c r="AEA319" s="79" t="n"/>
      <c r="AEB319" s="79" t="n"/>
      <c r="AEC319" s="79" t="n"/>
      <c r="AED319" s="79" t="n"/>
      <c r="AEE319" s="79" t="n"/>
      <c r="AEF319" s="79" t="n"/>
      <c r="AEG319" s="79" t="n"/>
      <c r="AEH319" s="79" t="n"/>
      <c r="AEI319" s="79" t="n"/>
      <c r="AEL319" s="78" t="n">
        <v>37</v>
      </c>
      <c r="AEM319" s="79" t="n"/>
      <c r="AEN319" s="79" t="n"/>
      <c r="AEO319" s="79" t="n"/>
      <c r="AEP319" s="79" t="n"/>
      <c r="AEQ319" s="79" t="n"/>
      <c r="AER319" s="79" t="n"/>
      <c r="AES319" s="79" t="n"/>
      <c r="AET319" s="79" t="n"/>
      <c r="AEU319" s="79" t="n"/>
      <c r="AEV319" s="79" t="n"/>
      <c r="AEW319" s="79" t="n"/>
      <c r="AEX319" s="79" t="n"/>
      <c r="AEY319" s="79" t="n"/>
      <c r="AEZ319" s="79" t="n"/>
      <c r="AFA319" s="79" t="n"/>
      <c r="AFB319" s="79" t="n"/>
      <c r="AFC319" s="79" t="n"/>
      <c r="AFD319" s="79" t="n"/>
      <c r="AFE319" s="79" t="n"/>
      <c r="AFF319" s="79" t="n"/>
      <c r="AFG319" s="79" t="n"/>
      <c r="AFH319" s="79" t="n"/>
      <c r="AFI319" s="79" t="n"/>
      <c r="AFJ319" s="79" t="n"/>
      <c r="AFK319" s="79" t="n"/>
      <c r="AFL319" s="79" t="n"/>
      <c r="AFM319" s="79" t="n"/>
      <c r="AFN319" s="79" t="n"/>
      <c r="AFO319" s="79" t="n"/>
      <c r="AFP319" s="79" t="n"/>
      <c r="AFQ319" s="79" t="n"/>
      <c r="AFR319" s="79" t="n"/>
      <c r="AFS319" s="79" t="n"/>
      <c r="AFT319" s="79" t="n"/>
      <c r="AFU319" s="79" t="n"/>
      <c r="AFV319" s="79" t="n"/>
      <c r="AFW319" s="79" t="n"/>
      <c r="AFX319" s="79" t="n"/>
      <c r="AFY319" s="79" t="n"/>
      <c r="AFZ319" s="79" t="n"/>
    </row>
    <row r="320">
      <c r="A320" s="78" t="n">
        <v>38</v>
      </c>
      <c r="B320" s="79" t="n"/>
      <c r="C320" s="79" t="n"/>
      <c r="D320" s="79" t="n"/>
      <c r="E320" s="79" t="n"/>
      <c r="F320" s="79" t="n"/>
      <c r="G320" s="79" t="n"/>
      <c r="H320" s="79" t="n"/>
      <c r="I320" s="79" t="n"/>
      <c r="J320" s="79" t="n"/>
      <c r="K320" s="79" t="n"/>
      <c r="L320" s="79" t="n"/>
      <c r="M320" s="79" t="n"/>
      <c r="N320" s="79" t="n"/>
      <c r="O320" s="79" t="n"/>
      <c r="P320" s="79" t="n"/>
      <c r="Q320" s="79" t="n"/>
      <c r="R320" s="79" t="n"/>
      <c r="S320" s="79" t="n"/>
      <c r="T320" s="79" t="n"/>
      <c r="U320" s="79" t="n"/>
      <c r="V320" s="79" t="n"/>
      <c r="W320" s="79" t="n"/>
      <c r="X320" s="79" t="n"/>
      <c r="Y320" s="79" t="n"/>
      <c r="Z320" s="79" t="n"/>
      <c r="AA320" s="79" t="n"/>
      <c r="AB320" s="79" t="n"/>
      <c r="AC320" s="79" t="n"/>
      <c r="AD320" s="79" t="n"/>
      <c r="AE320" s="79" t="n"/>
      <c r="AF320" s="79" t="n"/>
      <c r="AG320" s="79" t="n"/>
      <c r="AH320" s="79" t="n"/>
      <c r="AI320" s="79" t="n"/>
      <c r="AJ320" s="79" t="n"/>
      <c r="AK320" s="79" t="n"/>
      <c r="AL320" s="79" t="n"/>
      <c r="AM320" s="79" t="n"/>
      <c r="AN320" s="79" t="n"/>
      <c r="AO320" s="79" t="n"/>
      <c r="AR320" s="78" t="n">
        <v>38</v>
      </c>
      <c r="AS320" s="79" t="n"/>
      <c r="AT320" s="79" t="n"/>
      <c r="AU320" s="79" t="n"/>
      <c r="AV320" s="79" t="n"/>
      <c r="AW320" s="79" t="n"/>
      <c r="AX320" s="79" t="n"/>
      <c r="AY320" s="79" t="n"/>
      <c r="AZ320" s="79" t="n"/>
      <c r="BA320" s="79" t="n"/>
      <c r="BB320" s="79" t="n"/>
      <c r="BC320" s="79" t="n"/>
      <c r="BD320" s="79" t="n"/>
      <c r="BE320" s="79" t="n"/>
      <c r="BF320" s="79" t="n"/>
      <c r="BG320" s="79" t="n"/>
      <c r="BH320" s="79" t="n"/>
      <c r="BI320" s="79" t="n"/>
      <c r="BJ320" s="79" t="n"/>
      <c r="BK320" s="79" t="n"/>
      <c r="BL320" s="79" t="n"/>
      <c r="BM320" s="79" t="n"/>
      <c r="BN320" s="79" t="n"/>
      <c r="BO320" s="79" t="n"/>
      <c r="BP320" s="79" t="n"/>
      <c r="BQ320" s="79" t="n"/>
      <c r="BR320" s="79" t="n"/>
      <c r="BS320" s="79" t="n"/>
      <c r="BT320" s="79" t="n"/>
      <c r="BU320" s="79" t="n"/>
      <c r="BV320" s="79" t="n"/>
      <c r="BW320" s="79" t="n"/>
      <c r="BX320" s="79" t="n"/>
      <c r="BY320" s="79" t="n"/>
      <c r="BZ320" s="79" t="n"/>
      <c r="CA320" s="79" t="n"/>
      <c r="CB320" s="79" t="n"/>
      <c r="CC320" s="79" t="n"/>
      <c r="CD320" s="79" t="n"/>
      <c r="CE320" s="79" t="n"/>
      <c r="CF320" s="79" t="n"/>
      <c r="CI320" s="78" t="n">
        <v>38</v>
      </c>
      <c r="CJ320" s="79" t="n"/>
      <c r="CK320" s="79" t="n"/>
      <c r="CL320" s="79" t="n"/>
      <c r="CM320" s="79" t="n"/>
      <c r="CN320" s="79" t="n"/>
      <c r="CO320" s="79" t="n"/>
      <c r="CP320" s="79" t="n"/>
      <c r="CQ320" s="79" t="n"/>
      <c r="CR320" s="79" t="n"/>
      <c r="CS320" s="79" t="n"/>
      <c r="CT320" s="79" t="n"/>
      <c r="CU320" s="79" t="n"/>
      <c r="CV320" s="79" t="n"/>
      <c r="CW320" s="79" t="n"/>
      <c r="CX320" s="79" t="n"/>
      <c r="CY320" s="79" t="n"/>
      <c r="CZ320" s="79" t="n"/>
      <c r="DA320" s="79" t="n"/>
      <c r="DB320" s="79" t="n"/>
      <c r="DC320" s="79" t="n"/>
      <c r="DD320" s="79" t="n"/>
      <c r="DE320" s="79" t="n"/>
      <c r="DF320" s="79" t="n"/>
      <c r="DG320" s="79" t="n"/>
      <c r="DH320" s="79" t="n"/>
      <c r="DI320" s="79" t="n"/>
      <c r="DJ320" s="79" t="n"/>
      <c r="DK320" s="79" t="n"/>
      <c r="DL320" s="79" t="n"/>
      <c r="DM320" s="79" t="n"/>
      <c r="DN320" s="79" t="n"/>
      <c r="DO320" s="79" t="n"/>
      <c r="DP320" s="79" t="n"/>
      <c r="DQ320" s="79" t="n"/>
      <c r="DR320" s="79" t="n"/>
      <c r="DS320" s="79" t="n"/>
      <c r="DT320" s="79" t="n"/>
      <c r="DU320" s="79" t="n"/>
      <c r="DV320" s="79" t="n"/>
      <c r="DW320" s="79" t="n"/>
      <c r="DZ320" s="78" t="n">
        <v>38</v>
      </c>
      <c r="EA320" s="79" t="n"/>
      <c r="EB320" s="79" t="n"/>
      <c r="EC320" s="79" t="n"/>
      <c r="ED320" s="79" t="n"/>
      <c r="EE320" s="79" t="n"/>
      <c r="EF320" s="79" t="n"/>
      <c r="EG320" s="79" t="n"/>
      <c r="EH320" s="79" t="n"/>
      <c r="EI320" s="79" t="n"/>
      <c r="EJ320" s="79" t="n"/>
      <c r="EK320" s="79" t="n"/>
      <c r="EL320" s="79" t="n"/>
      <c r="EM320" s="79" t="n"/>
      <c r="EN320" s="79" t="n"/>
      <c r="EO320" s="79" t="n"/>
      <c r="EP320" s="79" t="n"/>
      <c r="EQ320" s="79" t="n"/>
      <c r="ER320" s="79" t="n"/>
      <c r="ES320" s="79" t="n"/>
      <c r="ET320" s="79" t="n"/>
      <c r="EU320" s="79" t="n"/>
      <c r="EV320" s="79" t="n"/>
      <c r="EW320" s="79" t="n"/>
      <c r="EX320" s="79" t="n"/>
      <c r="EY320" s="79" t="n"/>
      <c r="EZ320" s="79" t="n"/>
      <c r="FA320" s="79" t="n"/>
      <c r="FB320" s="79" t="n"/>
      <c r="FC320" s="79" t="n"/>
      <c r="FD320" s="79" t="n"/>
      <c r="FE320" s="79" t="n"/>
      <c r="FF320" s="79" t="n"/>
      <c r="FG320" s="79" t="n"/>
      <c r="FH320" s="79" t="n"/>
      <c r="FI320" s="79" t="n"/>
      <c r="FJ320" s="79" t="n"/>
      <c r="FK320" s="79" t="n"/>
      <c r="FL320" s="79" t="n"/>
      <c r="FM320" s="79" t="n"/>
      <c r="FN320" s="79" t="n"/>
      <c r="FQ320" s="78" t="n">
        <v>38</v>
      </c>
      <c r="FR320" s="79" t="n"/>
      <c r="FS320" s="79" t="n"/>
      <c r="FT320" s="79" t="n"/>
      <c r="FU320" s="79" t="n"/>
      <c r="FV320" s="79" t="n"/>
      <c r="FW320" s="79" t="n"/>
      <c r="FX320" s="79" t="n"/>
      <c r="FY320" s="79" t="n"/>
      <c r="FZ320" s="79" t="n"/>
      <c r="GA320" s="79" t="n"/>
      <c r="GB320" s="79" t="n"/>
      <c r="GC320" s="79" t="n"/>
      <c r="GD320" s="79" t="n"/>
      <c r="GE320" s="79" t="n"/>
      <c r="GF320" s="79" t="n"/>
      <c r="GG320" s="79" t="n"/>
      <c r="GH320" s="79" t="n"/>
      <c r="GI320" s="79" t="n"/>
      <c r="GJ320" s="79" t="n"/>
      <c r="GK320" s="79" t="n"/>
      <c r="GL320" s="79" t="n"/>
      <c r="GM320" s="79" t="n"/>
      <c r="GN320" s="79" t="n"/>
      <c r="GO320" s="79" t="n"/>
      <c r="GP320" s="79" t="n"/>
      <c r="GQ320" s="79" t="n"/>
      <c r="GR320" s="79" t="n"/>
      <c r="GS320" s="79" t="n"/>
      <c r="GT320" s="79" t="n"/>
      <c r="GU320" s="79" t="n"/>
      <c r="GV320" s="79" t="n"/>
      <c r="GW320" s="79" t="n"/>
      <c r="GX320" s="79" t="n"/>
      <c r="GY320" s="79" t="n"/>
      <c r="GZ320" s="79" t="n"/>
      <c r="HA320" s="79" t="n"/>
      <c r="HB320" s="79" t="n"/>
      <c r="HC320" s="79" t="n"/>
      <c r="HD320" s="79" t="n"/>
      <c r="HE320" s="79" t="n"/>
      <c r="HH320" s="78" t="n">
        <v>38</v>
      </c>
      <c r="HI320" s="79" t="n"/>
      <c r="HJ320" s="79" t="n"/>
      <c r="HK320" s="79" t="n"/>
      <c r="HL320" s="79" t="n"/>
      <c r="HM320" s="79" t="n"/>
      <c r="HN320" s="79" t="n"/>
      <c r="HO320" s="79" t="n"/>
      <c r="HP320" s="79" t="n"/>
      <c r="HQ320" s="79" t="n"/>
      <c r="HR320" s="79" t="n"/>
      <c r="HS320" s="79" t="n"/>
      <c r="HT320" s="79" t="n"/>
      <c r="HU320" s="79" t="n"/>
      <c r="HV320" s="79" t="n"/>
      <c r="HW320" s="79" t="n"/>
      <c r="HX320" s="79" t="n"/>
      <c r="HY320" s="79" t="n"/>
      <c r="HZ320" s="79" t="n"/>
      <c r="IA320" s="79" t="n"/>
      <c r="IB320" s="79" t="n"/>
      <c r="IC320" s="79" t="n"/>
      <c r="ID320" s="79" t="n"/>
      <c r="IE320" s="79" t="n"/>
      <c r="IF320" s="79" t="n"/>
      <c r="IG320" s="79" t="n"/>
      <c r="IH320" s="79" t="n"/>
      <c r="II320" s="79" t="n"/>
      <c r="IJ320" s="79" t="n"/>
      <c r="IK320" s="79" t="n"/>
      <c r="IL320" s="79" t="n"/>
      <c r="IM320" s="79" t="n"/>
      <c r="IN320" s="79" t="n"/>
      <c r="IO320" s="79" t="n"/>
      <c r="IP320" s="79" t="n"/>
      <c r="IQ320" s="79" t="n"/>
      <c r="IR320" s="79" t="n"/>
      <c r="IS320" s="79" t="n"/>
      <c r="IT320" s="79" t="n"/>
      <c r="IU320" s="79" t="n"/>
      <c r="IV320" s="79" t="n"/>
      <c r="IY320" s="78" t="n">
        <v>38</v>
      </c>
      <c r="IZ320" s="79" t="n"/>
      <c r="JA320" s="79" t="n"/>
      <c r="JB320" s="79" t="n"/>
      <c r="JC320" s="79" t="n"/>
      <c r="JD320" s="79" t="n"/>
      <c r="JE320" s="79" t="n"/>
      <c r="JF320" s="79" t="n"/>
      <c r="JG320" s="79" t="n"/>
      <c r="JH320" s="79" t="n"/>
      <c r="JI320" s="79" t="n"/>
      <c r="JJ320" s="79" t="n"/>
      <c r="JK320" s="79" t="n"/>
      <c r="JL320" s="79" t="n"/>
      <c r="JM320" s="79" t="n"/>
      <c r="JN320" s="79" t="n"/>
      <c r="JO320" s="79" t="n"/>
      <c r="JP320" s="79" t="n"/>
      <c r="JQ320" s="79" t="n"/>
      <c r="JR320" s="79" t="n"/>
      <c r="JS320" s="79" t="n"/>
      <c r="JT320" s="79" t="n"/>
      <c r="JU320" s="79" t="n"/>
      <c r="JV320" s="79" t="n"/>
      <c r="JW320" s="79" t="n"/>
      <c r="JX320" s="79" t="n"/>
      <c r="JY320" s="79" t="n"/>
      <c r="JZ320" s="79" t="n"/>
      <c r="KA320" s="79" t="n"/>
      <c r="KB320" s="79" t="n"/>
      <c r="KC320" s="79" t="n"/>
      <c r="KD320" s="79" t="n"/>
      <c r="KE320" s="79" t="n"/>
      <c r="KF320" s="79" t="n"/>
      <c r="KG320" s="79" t="n"/>
      <c r="KH320" s="79" t="n"/>
      <c r="KI320" s="79" t="n"/>
      <c r="KJ320" s="79" t="n"/>
      <c r="KK320" s="79" t="n"/>
      <c r="KL320" s="79" t="n"/>
      <c r="KM320" s="79" t="n"/>
      <c r="KP320" s="78" t="n">
        <v>38</v>
      </c>
      <c r="KQ320" s="79" t="n"/>
      <c r="KR320" s="79" t="n"/>
      <c r="KS320" s="79" t="n"/>
      <c r="KT320" s="79" t="n"/>
      <c r="KU320" s="79" t="n"/>
      <c r="KV320" s="79" t="n"/>
      <c r="KW320" s="79" t="n"/>
      <c r="KX320" s="79" t="n"/>
      <c r="KY320" s="79" t="n"/>
      <c r="KZ320" s="79" t="n"/>
      <c r="LA320" s="79" t="n"/>
      <c r="LB320" s="79" t="n"/>
      <c r="LC320" s="79" t="n"/>
      <c r="LD320" s="79" t="n"/>
      <c r="LE320" s="79" t="n"/>
      <c r="LF320" s="79" t="n"/>
      <c r="LG320" s="79" t="n"/>
      <c r="LH320" s="79" t="n"/>
      <c r="LI320" s="79" t="n"/>
      <c r="LJ320" s="79" t="n"/>
      <c r="LK320" s="79" t="n"/>
      <c r="LL320" s="79" t="n"/>
      <c r="LM320" s="79" t="n"/>
      <c r="LN320" s="79" t="n"/>
      <c r="LO320" s="79" t="n"/>
      <c r="LP320" s="79" t="n"/>
      <c r="LQ320" s="79" t="n"/>
      <c r="LR320" s="79" t="n"/>
      <c r="LS320" s="79" t="n"/>
      <c r="LT320" s="79" t="n"/>
      <c r="LU320" s="79" t="n"/>
      <c r="LV320" s="79" t="n"/>
      <c r="LW320" s="79" t="n"/>
      <c r="LX320" s="79" t="n"/>
      <c r="LY320" s="79" t="n"/>
      <c r="LZ320" s="79" t="n"/>
      <c r="MA320" s="79" t="n"/>
      <c r="MB320" s="79" t="n"/>
      <c r="MC320" s="79" t="n"/>
      <c r="MD320" s="79" t="n"/>
      <c r="MG320" s="78" t="n">
        <v>38</v>
      </c>
      <c r="MH320" s="79" t="n"/>
      <c r="MI320" s="79" t="n"/>
      <c r="MJ320" s="79" t="n"/>
      <c r="MK320" s="79" t="n"/>
      <c r="ML320" s="79" t="n"/>
      <c r="MM320" s="79" t="n"/>
      <c r="MN320" s="79" t="n"/>
      <c r="MO320" s="79" t="n"/>
      <c r="MP320" s="79" t="n"/>
      <c r="MQ320" s="79" t="n"/>
      <c r="MR320" s="79" t="n"/>
      <c r="MS320" s="79" t="n"/>
      <c r="MT320" s="79" t="n"/>
      <c r="MU320" s="79" t="n"/>
      <c r="MV320" s="79" t="n"/>
      <c r="MW320" s="79" t="n"/>
      <c r="MX320" s="79" t="n"/>
      <c r="MY320" s="79" t="n"/>
      <c r="MZ320" s="79" t="n"/>
      <c r="NA320" s="79" t="n"/>
      <c r="NB320" s="79" t="n"/>
      <c r="NC320" s="79" t="n"/>
      <c r="ND320" s="79" t="n"/>
      <c r="NE320" s="79" t="n"/>
      <c r="NF320" s="79" t="n"/>
      <c r="NG320" s="79" t="n"/>
      <c r="NH320" s="79" t="n"/>
      <c r="NI320" s="79" t="n"/>
      <c r="NJ320" s="79" t="n"/>
      <c r="NK320" s="79" t="n"/>
      <c r="NL320" s="79" t="n"/>
      <c r="NM320" s="79" t="n"/>
      <c r="NN320" s="79" t="n"/>
      <c r="NO320" s="79" t="n"/>
      <c r="NP320" s="79" t="n"/>
      <c r="NQ320" s="79" t="n"/>
      <c r="NR320" s="79" t="n"/>
      <c r="NS320" s="79" t="n"/>
      <c r="NT320" s="79" t="n"/>
      <c r="NU320" s="79" t="n"/>
      <c r="NX320" s="78" t="n">
        <v>38</v>
      </c>
      <c r="NY320" s="79" t="n"/>
      <c r="NZ320" s="79" t="n"/>
      <c r="OA320" s="79" t="n"/>
      <c r="OB320" s="79" t="n"/>
      <c r="OC320" s="79" t="n"/>
      <c r="OD320" s="79" t="n"/>
      <c r="OE320" s="79" t="n"/>
      <c r="OF320" s="79" t="n"/>
      <c r="OG320" s="79" t="n"/>
      <c r="OH320" s="79" t="n"/>
      <c r="OI320" s="79" t="n"/>
      <c r="OJ320" s="79" t="n"/>
      <c r="OK320" s="79" t="n"/>
      <c r="OL320" s="79" t="n"/>
      <c r="OM320" s="79" t="n"/>
      <c r="ON320" s="79" t="n"/>
      <c r="OO320" s="79" t="n"/>
      <c r="OP320" s="79" t="n"/>
      <c r="OQ320" s="79" t="n"/>
      <c r="OR320" s="79" t="n"/>
      <c r="OS320" s="79" t="n"/>
      <c r="OT320" s="79" t="n"/>
      <c r="OU320" s="79" t="n"/>
      <c r="OV320" s="79" t="n"/>
      <c r="OW320" s="79" t="n"/>
      <c r="OX320" s="79" t="n"/>
      <c r="OY320" s="79" t="n"/>
      <c r="OZ320" s="79" t="n"/>
      <c r="PA320" s="79" t="n"/>
      <c r="PB320" s="79" t="n"/>
      <c r="PC320" s="79" t="n"/>
      <c r="PD320" s="79" t="n"/>
      <c r="PE320" s="79" t="n"/>
      <c r="PF320" s="79" t="n"/>
      <c r="PG320" s="79" t="n"/>
      <c r="PH320" s="79" t="n"/>
      <c r="PI320" s="79" t="n"/>
      <c r="PJ320" s="79" t="n"/>
      <c r="PK320" s="79" t="n"/>
      <c r="PL320" s="79" t="n"/>
      <c r="PO320" s="78" t="n">
        <v>38</v>
      </c>
      <c r="PP320" s="79" t="n"/>
      <c r="PQ320" s="79" t="n"/>
      <c r="PR320" s="79" t="n"/>
      <c r="PS320" s="79" t="n"/>
      <c r="PT320" s="79" t="n"/>
      <c r="PU320" s="79" t="n"/>
      <c r="PV320" s="79" t="n"/>
      <c r="PW320" s="79" t="n"/>
      <c r="PX320" s="79" t="n"/>
      <c r="PY320" s="79" t="n"/>
      <c r="PZ320" s="79" t="n"/>
      <c r="QA320" s="79" t="n"/>
      <c r="QB320" s="79" t="n"/>
      <c r="QC320" s="79" t="n"/>
      <c r="QD320" s="79" t="n"/>
      <c r="QE320" s="79" t="n"/>
      <c r="QF320" s="79" t="n"/>
      <c r="QG320" s="79" t="n"/>
      <c r="QH320" s="79" t="n"/>
      <c r="QI320" s="79" t="n"/>
      <c r="QJ320" s="79" t="n"/>
      <c r="QK320" s="79" t="n"/>
      <c r="QL320" s="79" t="n"/>
      <c r="QM320" s="79" t="n"/>
      <c r="QN320" s="79" t="n"/>
      <c r="QO320" s="79" t="n"/>
      <c r="QP320" s="79" t="n"/>
      <c r="QQ320" s="79" t="n"/>
      <c r="QR320" s="79" t="n"/>
      <c r="QS320" s="79" t="n"/>
      <c r="QT320" s="79" t="n"/>
      <c r="QU320" s="79" t="n"/>
      <c r="QV320" s="79" t="n"/>
      <c r="QW320" s="79" t="n"/>
      <c r="QX320" s="79" t="n"/>
      <c r="QY320" s="79" t="n"/>
      <c r="QZ320" s="79" t="n"/>
      <c r="RA320" s="79" t="n"/>
      <c r="RB320" s="79" t="n"/>
      <c r="RC320" s="79" t="n"/>
      <c r="RF320" s="78" t="n">
        <v>38</v>
      </c>
      <c r="RG320" s="79" t="n"/>
      <c r="RH320" s="79" t="n"/>
      <c r="RI320" s="79" t="n"/>
      <c r="RJ320" s="79" t="n"/>
      <c r="RK320" s="79" t="n"/>
      <c r="RL320" s="79" t="n"/>
      <c r="RM320" s="79" t="n"/>
      <c r="RN320" s="79" t="n"/>
      <c r="RO320" s="79" t="n"/>
      <c r="RP320" s="79" t="n"/>
      <c r="RQ320" s="79" t="n"/>
      <c r="RR320" s="79" t="n"/>
      <c r="RS320" s="79" t="n"/>
      <c r="RT320" s="79" t="n"/>
      <c r="RU320" s="79" t="n"/>
      <c r="RV320" s="79" t="n"/>
      <c r="RW320" s="79" t="n"/>
      <c r="RX320" s="79" t="n"/>
      <c r="RY320" s="79" t="n"/>
      <c r="RZ320" s="79" t="n"/>
      <c r="SA320" s="79" t="n"/>
      <c r="SB320" s="79" t="n"/>
      <c r="SC320" s="79" t="n"/>
      <c r="SD320" s="79" t="n"/>
      <c r="SE320" s="79" t="n"/>
      <c r="SF320" s="79" t="n"/>
      <c r="SG320" s="79" t="n"/>
      <c r="SH320" s="79" t="n"/>
      <c r="SI320" s="79" t="n"/>
      <c r="SJ320" s="79" t="n"/>
      <c r="SK320" s="79" t="n"/>
      <c r="SL320" s="79" t="n"/>
      <c r="SM320" s="79" t="n"/>
      <c r="SN320" s="79" t="n"/>
      <c r="SO320" s="79" t="n"/>
      <c r="SP320" s="79" t="n"/>
      <c r="SQ320" s="79" t="n"/>
      <c r="SR320" s="79" t="n"/>
      <c r="SS320" s="79" t="n"/>
      <c r="ST320" s="79" t="n"/>
      <c r="SW320" s="78" t="n">
        <v>38</v>
      </c>
      <c r="SX320" s="79" t="n"/>
      <c r="SY320" s="79" t="n"/>
      <c r="SZ320" s="79" t="n"/>
      <c r="TA320" s="79" t="n"/>
      <c r="TB320" s="79" t="n"/>
      <c r="TC320" s="79" t="n"/>
      <c r="TD320" s="79" t="n"/>
      <c r="TE320" s="79" t="n"/>
      <c r="TF320" s="79" t="n"/>
      <c r="TG320" s="79" t="n"/>
      <c r="TH320" s="79" t="n"/>
      <c r="TI320" s="79" t="n"/>
      <c r="TJ320" s="79" t="n"/>
      <c r="TK320" s="79" t="n"/>
      <c r="TL320" s="79" t="n"/>
      <c r="TM320" s="79" t="n"/>
      <c r="TN320" s="79" t="n"/>
      <c r="TO320" s="79" t="n"/>
      <c r="TP320" s="79" t="n"/>
      <c r="TQ320" s="79" t="n"/>
      <c r="TR320" s="79" t="n"/>
      <c r="TS320" s="79" t="n"/>
      <c r="TT320" s="79" t="n"/>
      <c r="TU320" s="79" t="n"/>
      <c r="TV320" s="79" t="n"/>
      <c r="TW320" s="79" t="n"/>
      <c r="TX320" s="79" t="n"/>
      <c r="TY320" s="79" t="n"/>
      <c r="TZ320" s="79" t="n"/>
      <c r="UA320" s="79" t="n"/>
      <c r="UB320" s="79" t="n"/>
      <c r="UC320" s="79" t="n"/>
      <c r="UD320" s="79" t="n"/>
      <c r="UE320" s="79" t="n"/>
      <c r="UF320" s="79" t="n"/>
      <c r="UG320" s="79" t="n"/>
      <c r="UH320" s="79" t="n"/>
      <c r="UI320" s="79" t="n"/>
      <c r="UJ320" s="79" t="n"/>
      <c r="UK320" s="79" t="n"/>
      <c r="UN320" s="78" t="n">
        <v>38</v>
      </c>
      <c r="UO320" s="79" t="n"/>
      <c r="UP320" s="79" t="n"/>
      <c r="UQ320" s="79" t="n"/>
      <c r="UR320" s="79" t="n"/>
      <c r="US320" s="79" t="n"/>
      <c r="UT320" s="79" t="n"/>
      <c r="UU320" s="79" t="n"/>
      <c r="UV320" s="79" t="n"/>
      <c r="UW320" s="79" t="n"/>
      <c r="UX320" s="79" t="n"/>
      <c r="UY320" s="79" t="n"/>
      <c r="UZ320" s="79" t="n"/>
      <c r="VA320" s="79" t="n"/>
      <c r="VB320" s="79" t="n"/>
      <c r="VC320" s="79" t="n"/>
      <c r="VD320" s="79" t="n"/>
      <c r="VE320" s="79" t="n"/>
      <c r="VF320" s="79" t="n"/>
      <c r="VG320" s="79" t="n"/>
      <c r="VH320" s="79" t="n"/>
      <c r="VI320" s="79" t="n"/>
      <c r="VJ320" s="79" t="n"/>
      <c r="VK320" s="79" t="n"/>
      <c r="VL320" s="79" t="n"/>
      <c r="VM320" s="79" t="n"/>
      <c r="VN320" s="79" t="n"/>
      <c r="VO320" s="79" t="n"/>
      <c r="VP320" s="79" t="n"/>
      <c r="VQ320" s="79" t="n"/>
      <c r="VR320" s="79" t="n"/>
      <c r="VS320" s="79" t="n"/>
      <c r="VT320" s="79" t="n"/>
      <c r="VU320" s="79" t="n"/>
      <c r="VV320" s="79" t="n"/>
      <c r="VW320" s="79" t="n"/>
      <c r="VX320" s="79" t="n"/>
      <c r="VY320" s="79" t="n"/>
      <c r="VZ320" s="79" t="n"/>
      <c r="WA320" s="79" t="n"/>
      <c r="WB320" s="79" t="n"/>
      <c r="WE320" s="78" t="n">
        <v>38</v>
      </c>
      <c r="WF320" s="79" t="n"/>
      <c r="WG320" s="79" t="n"/>
      <c r="WH320" s="79" t="n"/>
      <c r="WI320" s="79" t="n"/>
      <c r="WJ320" s="79" t="n"/>
      <c r="WK320" s="79" t="n"/>
      <c r="WL320" s="79" t="n"/>
      <c r="WM320" s="79" t="n"/>
      <c r="WN320" s="79" t="n"/>
      <c r="WO320" s="79" t="n"/>
      <c r="WP320" s="79" t="n"/>
      <c r="WQ320" s="79" t="n"/>
      <c r="WR320" s="79" t="n"/>
      <c r="WS320" s="79" t="n"/>
      <c r="WT320" s="79" t="n"/>
      <c r="WU320" s="79" t="n"/>
      <c r="WV320" s="79" t="n"/>
      <c r="WW320" s="79" t="n"/>
      <c r="WX320" s="79" t="n"/>
      <c r="WY320" s="79" t="n"/>
      <c r="WZ320" s="79" t="n"/>
      <c r="XA320" s="79" t="n"/>
      <c r="XB320" s="79" t="n"/>
      <c r="XC320" s="79" t="n"/>
      <c r="XD320" s="79" t="n"/>
      <c r="XE320" s="79" t="n"/>
      <c r="XF320" s="79" t="n"/>
      <c r="XG320" s="79" t="n"/>
      <c r="XH320" s="79" t="n"/>
      <c r="XI320" s="79" t="n"/>
      <c r="XJ320" s="79" t="n"/>
      <c r="XK320" s="79" t="n"/>
      <c r="XL320" s="79" t="n"/>
      <c r="XM320" s="79" t="n"/>
      <c r="XN320" s="79" t="n"/>
      <c r="XO320" s="79" t="n"/>
      <c r="XP320" s="79" t="n"/>
      <c r="XQ320" s="79" t="n"/>
      <c r="XR320" s="79" t="n"/>
      <c r="XS320" s="79" t="n"/>
      <c r="XV320" s="78" t="n">
        <v>38</v>
      </c>
      <c r="XW320" s="79" t="n"/>
      <c r="XX320" s="79" t="n"/>
      <c r="XY320" s="79" t="n"/>
      <c r="XZ320" s="79" t="n"/>
      <c r="YA320" s="79" t="n"/>
      <c r="YB320" s="79" t="n"/>
      <c r="YC320" s="79" t="n"/>
      <c r="YD320" s="79" t="n"/>
      <c r="YE320" s="79" t="n"/>
      <c r="YF320" s="79" t="n"/>
      <c r="YG320" s="79" t="n"/>
      <c r="YH320" s="79" t="n"/>
      <c r="YI320" s="79" t="n"/>
      <c r="YJ320" s="79" t="n"/>
      <c r="YK320" s="79" t="n"/>
      <c r="YL320" s="79" t="n"/>
      <c r="YM320" s="79" t="n"/>
      <c r="YN320" s="79" t="n"/>
      <c r="YO320" s="79" t="n"/>
      <c r="YP320" s="79" t="n"/>
      <c r="YQ320" s="79" t="n"/>
      <c r="YR320" s="79" t="n"/>
      <c r="YS320" s="79" t="n"/>
      <c r="YT320" s="79" t="n"/>
      <c r="YU320" s="79" t="n"/>
      <c r="YV320" s="79" t="n"/>
      <c r="YW320" s="79" t="n"/>
      <c r="YX320" s="79" t="n"/>
      <c r="YY320" s="79" t="n"/>
      <c r="YZ320" s="79" t="n"/>
      <c r="ZA320" s="79" t="n"/>
      <c r="ZB320" s="79" t="n"/>
      <c r="ZC320" s="79" t="n"/>
      <c r="ZD320" s="79" t="n"/>
      <c r="ZE320" s="79" t="n"/>
      <c r="ZF320" s="79" t="n"/>
      <c r="ZG320" s="79" t="n"/>
      <c r="ZH320" s="79" t="n"/>
      <c r="ZI320" s="79" t="n"/>
      <c r="ZJ320" s="79" t="n"/>
      <c r="ZM320" s="78" t="n">
        <v>38</v>
      </c>
      <c r="ZN320" s="79" t="n"/>
      <c r="ZO320" s="79" t="n"/>
      <c r="ZP320" s="79" t="n"/>
      <c r="ZQ320" s="79" t="n"/>
      <c r="ZR320" s="79" t="n"/>
      <c r="ZS320" s="79" t="n"/>
      <c r="ZT320" s="79" t="n"/>
      <c r="ZU320" s="79" t="n"/>
      <c r="ZV320" s="79" t="n"/>
      <c r="ZW320" s="79" t="n"/>
      <c r="ZX320" s="79" t="n"/>
      <c r="ZY320" s="79" t="n"/>
      <c r="ZZ320" s="79" t="n"/>
      <c r="AAA320" s="79" t="n"/>
      <c r="AAB320" s="79" t="n"/>
      <c r="AAC320" s="79" t="n"/>
      <c r="AAD320" s="79" t="n"/>
      <c r="AAE320" s="79" t="n"/>
      <c r="AAF320" s="79" t="n"/>
      <c r="AAG320" s="79" t="n"/>
      <c r="AAH320" s="79" t="n"/>
      <c r="AAI320" s="79" t="n"/>
      <c r="AAJ320" s="79" t="n"/>
      <c r="AAK320" s="79" t="n"/>
      <c r="AAL320" s="79" t="n"/>
      <c r="AAM320" s="79" t="n"/>
      <c r="AAN320" s="79" t="n"/>
      <c r="AAO320" s="79" t="n"/>
      <c r="AAP320" s="79" t="n"/>
      <c r="AAQ320" s="79" t="n"/>
      <c r="AAR320" s="79" t="n"/>
      <c r="AAS320" s="79" t="n"/>
      <c r="AAT320" s="79" t="n"/>
      <c r="AAU320" s="79" t="n"/>
      <c r="AAV320" s="79" t="n"/>
      <c r="AAW320" s="79" t="n"/>
      <c r="AAX320" s="79" t="n"/>
      <c r="AAY320" s="79" t="n"/>
      <c r="AAZ320" s="79" t="n"/>
      <c r="ABA320" s="79" t="n"/>
      <c r="ABD320" s="78" t="n">
        <v>38</v>
      </c>
      <c r="ABE320" s="79" t="n"/>
      <c r="ABF320" s="79" t="n"/>
      <c r="ABG320" s="79" t="n"/>
      <c r="ABH320" s="79" t="n"/>
      <c r="ABI320" s="79" t="n"/>
      <c r="ABJ320" s="79" t="n"/>
      <c r="ABK320" s="79" t="n"/>
      <c r="ABL320" s="79" t="n"/>
      <c r="ABM320" s="79" t="n"/>
      <c r="ABN320" s="79" t="n"/>
      <c r="ABO320" s="79" t="n"/>
      <c r="ABP320" s="79" t="n"/>
      <c r="ABQ320" s="79" t="n"/>
      <c r="ABR320" s="79" t="n"/>
      <c r="ABS320" s="79" t="n"/>
      <c r="ABT320" s="79" t="n"/>
      <c r="ABU320" s="79" t="n"/>
      <c r="ABV320" s="79" t="n"/>
      <c r="ABW320" s="79" t="n"/>
      <c r="ABX320" s="79" t="n"/>
      <c r="ABY320" s="79" t="n"/>
      <c r="ABZ320" s="79" t="n"/>
      <c r="ACA320" s="79" t="n"/>
      <c r="ACB320" s="79" t="n"/>
      <c r="ACC320" s="79" t="n"/>
      <c r="ACD320" s="79" t="n"/>
      <c r="ACE320" s="79" t="n"/>
      <c r="ACF320" s="79" t="n"/>
      <c r="ACG320" s="79" t="n"/>
      <c r="ACH320" s="79" t="n"/>
      <c r="ACI320" s="79" t="n"/>
      <c r="ACJ320" s="79" t="n"/>
      <c r="ACK320" s="79" t="n"/>
      <c r="ACL320" s="79" t="n"/>
      <c r="ACM320" s="79" t="n"/>
      <c r="ACN320" s="79" t="n"/>
      <c r="ACO320" s="79" t="n"/>
      <c r="ACP320" s="79" t="n"/>
      <c r="ACQ320" s="79" t="n"/>
      <c r="ACR320" s="79" t="n"/>
      <c r="ACU320" s="78" t="n">
        <v>38</v>
      </c>
      <c r="ACV320" s="79" t="n"/>
      <c r="ACW320" s="79" t="n"/>
      <c r="ACX320" s="79" t="n"/>
      <c r="ACY320" s="79" t="n"/>
      <c r="ACZ320" s="79" t="n"/>
      <c r="ADA320" s="79" t="n"/>
      <c r="ADB320" s="79" t="n"/>
      <c r="ADC320" s="79" t="n"/>
      <c r="ADD320" s="79" t="n"/>
      <c r="ADE320" s="79" t="n"/>
      <c r="ADF320" s="79" t="n"/>
      <c r="ADG320" s="79" t="n"/>
      <c r="ADH320" s="79" t="n"/>
      <c r="ADI320" s="79" t="n"/>
      <c r="ADJ320" s="79" t="n"/>
      <c r="ADK320" s="79" t="n"/>
      <c r="ADL320" s="79" t="n"/>
      <c r="ADM320" s="79" t="n"/>
      <c r="ADN320" s="79" t="n"/>
      <c r="ADO320" s="79" t="n"/>
      <c r="ADP320" s="79" t="n"/>
      <c r="ADQ320" s="79" t="n"/>
      <c r="ADR320" s="79" t="n"/>
      <c r="ADS320" s="79" t="n"/>
      <c r="ADT320" s="79" t="n"/>
      <c r="ADU320" s="79" t="n"/>
      <c r="ADV320" s="79" t="n"/>
      <c r="ADW320" s="79" t="n"/>
      <c r="ADX320" s="79" t="n"/>
      <c r="ADY320" s="79" t="n"/>
      <c r="ADZ320" s="79" t="n"/>
      <c r="AEA320" s="79" t="n"/>
      <c r="AEB320" s="79" t="n"/>
      <c r="AEC320" s="79" t="n"/>
      <c r="AED320" s="79" t="n"/>
      <c r="AEE320" s="79" t="n"/>
      <c r="AEF320" s="79" t="n"/>
      <c r="AEG320" s="79" t="n"/>
      <c r="AEH320" s="79" t="n"/>
      <c r="AEI320" s="79" t="n"/>
      <c r="AEL320" s="78" t="n">
        <v>38</v>
      </c>
      <c r="AEM320" s="79" t="n"/>
      <c r="AEN320" s="79" t="n"/>
      <c r="AEO320" s="79" t="n"/>
      <c r="AEP320" s="79" t="n"/>
      <c r="AEQ320" s="79" t="n"/>
      <c r="AER320" s="79" t="n"/>
      <c r="AES320" s="79" t="n"/>
      <c r="AET320" s="79" t="n"/>
      <c r="AEU320" s="79" t="n"/>
      <c r="AEV320" s="79" t="n"/>
      <c r="AEW320" s="79" t="n"/>
      <c r="AEX320" s="79" t="n"/>
      <c r="AEY320" s="79" t="n"/>
      <c r="AEZ320" s="79" t="n"/>
      <c r="AFA320" s="79" t="n"/>
      <c r="AFB320" s="79" t="n"/>
      <c r="AFC320" s="79" t="n"/>
      <c r="AFD320" s="79" t="n"/>
      <c r="AFE320" s="79" t="n"/>
      <c r="AFF320" s="79" t="n"/>
      <c r="AFG320" s="79" t="n"/>
      <c r="AFH320" s="79" t="n"/>
      <c r="AFI320" s="79" t="n"/>
      <c r="AFJ320" s="79" t="n"/>
      <c r="AFK320" s="79" t="n"/>
      <c r="AFL320" s="79" t="n"/>
      <c r="AFM320" s="79" t="n"/>
      <c r="AFN320" s="79" t="n"/>
      <c r="AFO320" s="79" t="n"/>
      <c r="AFP320" s="79" t="n"/>
      <c r="AFQ320" s="79" t="n"/>
      <c r="AFR320" s="79" t="n"/>
      <c r="AFS320" s="79" t="n"/>
      <c r="AFT320" s="79" t="n"/>
      <c r="AFU320" s="79" t="n"/>
      <c r="AFV320" s="79" t="n"/>
      <c r="AFW320" s="79" t="n"/>
      <c r="AFX320" s="79" t="n"/>
      <c r="AFY320" s="79" t="n"/>
      <c r="AFZ320" s="79" t="n"/>
    </row>
    <row r="321">
      <c r="A321" s="78" t="n">
        <v>39</v>
      </c>
      <c r="B321" s="79" t="n"/>
      <c r="C321" s="79" t="n"/>
      <c r="D321" s="79" t="n"/>
      <c r="E321" s="79" t="n"/>
      <c r="F321" s="79" t="n"/>
      <c r="G321" s="79" t="n"/>
      <c r="H321" s="79" t="n"/>
      <c r="I321" s="79" t="n"/>
      <c r="J321" s="79" t="n"/>
      <c r="K321" s="79" t="n"/>
      <c r="L321" s="79" t="n"/>
      <c r="M321" s="79" t="n"/>
      <c r="N321" s="79" t="n"/>
      <c r="O321" s="79" t="n"/>
      <c r="P321" s="79" t="n"/>
      <c r="Q321" s="79" t="n"/>
      <c r="R321" s="79" t="n"/>
      <c r="S321" s="79" t="n"/>
      <c r="T321" s="79" t="n"/>
      <c r="U321" s="79" t="n"/>
      <c r="V321" s="79" t="n"/>
      <c r="W321" s="79" t="n"/>
      <c r="X321" s="79" t="n"/>
      <c r="Y321" s="79" t="n"/>
      <c r="Z321" s="79" t="n"/>
      <c r="AA321" s="79" t="n"/>
      <c r="AB321" s="79" t="n"/>
      <c r="AC321" s="79" t="n"/>
      <c r="AD321" s="79" t="n"/>
      <c r="AE321" s="79" t="n"/>
      <c r="AF321" s="79" t="n"/>
      <c r="AG321" s="79" t="n"/>
      <c r="AH321" s="79" t="n"/>
      <c r="AI321" s="79" t="n"/>
      <c r="AJ321" s="79" t="n"/>
      <c r="AK321" s="79" t="n"/>
      <c r="AL321" s="79" t="n"/>
      <c r="AM321" s="79" t="n"/>
      <c r="AN321" s="79" t="n"/>
      <c r="AO321" s="79" t="n"/>
      <c r="AR321" s="78" t="n">
        <v>39</v>
      </c>
      <c r="AS321" s="79" t="n"/>
      <c r="AT321" s="79" t="n"/>
      <c r="AU321" s="79" t="n"/>
      <c r="AV321" s="79" t="n"/>
      <c r="AW321" s="79" t="n"/>
      <c r="AX321" s="79" t="n"/>
      <c r="AY321" s="79" t="n"/>
      <c r="AZ321" s="79" t="n"/>
      <c r="BA321" s="79" t="n"/>
      <c r="BB321" s="79" t="n"/>
      <c r="BC321" s="79" t="n"/>
      <c r="BD321" s="79" t="n"/>
      <c r="BE321" s="79" t="n"/>
      <c r="BF321" s="79" t="n"/>
      <c r="BG321" s="79" t="n"/>
      <c r="BH321" s="79" t="n"/>
      <c r="BI321" s="79" t="n"/>
      <c r="BJ321" s="79" t="n"/>
      <c r="BK321" s="79" t="n"/>
      <c r="BL321" s="79" t="n"/>
      <c r="BM321" s="79" t="n"/>
      <c r="BN321" s="79" t="n"/>
      <c r="BO321" s="79" t="n"/>
      <c r="BP321" s="79" t="n"/>
      <c r="BQ321" s="79" t="n"/>
      <c r="BR321" s="79" t="n"/>
      <c r="BS321" s="79" t="n"/>
      <c r="BT321" s="79" t="n"/>
      <c r="BU321" s="79" t="n"/>
      <c r="BV321" s="79" t="n"/>
      <c r="BW321" s="79" t="n"/>
      <c r="BX321" s="79" t="n"/>
      <c r="BY321" s="79" t="n"/>
      <c r="BZ321" s="79" t="n"/>
      <c r="CA321" s="79" t="n"/>
      <c r="CB321" s="79" t="n"/>
      <c r="CC321" s="79" t="n"/>
      <c r="CD321" s="79" t="n"/>
      <c r="CE321" s="79" t="n"/>
      <c r="CF321" s="79" t="n"/>
      <c r="CI321" s="78" t="n">
        <v>39</v>
      </c>
      <c r="CJ321" s="79" t="n"/>
      <c r="CK321" s="79" t="n"/>
      <c r="CL321" s="79" t="n"/>
      <c r="CM321" s="79" t="n"/>
      <c r="CN321" s="79" t="n"/>
      <c r="CO321" s="79" t="n"/>
      <c r="CP321" s="79" t="n"/>
      <c r="CQ321" s="79" t="n"/>
      <c r="CR321" s="79" t="n"/>
      <c r="CS321" s="79" t="n"/>
      <c r="CT321" s="79" t="n"/>
      <c r="CU321" s="79" t="n"/>
      <c r="CV321" s="79" t="n"/>
      <c r="CW321" s="79" t="n"/>
      <c r="CX321" s="79" t="n"/>
      <c r="CY321" s="79" t="n"/>
      <c r="CZ321" s="79" t="n"/>
      <c r="DA321" s="79" t="n"/>
      <c r="DB321" s="79" t="n"/>
      <c r="DC321" s="79" t="n"/>
      <c r="DD321" s="79" t="n"/>
      <c r="DE321" s="79" t="n"/>
      <c r="DF321" s="79" t="n"/>
      <c r="DG321" s="79" t="n"/>
      <c r="DH321" s="79" t="n"/>
      <c r="DI321" s="79" t="n"/>
      <c r="DJ321" s="79" t="n"/>
      <c r="DK321" s="79" t="n"/>
      <c r="DL321" s="79" t="n"/>
      <c r="DM321" s="79" t="n"/>
      <c r="DN321" s="79" t="n"/>
      <c r="DO321" s="79" t="n"/>
      <c r="DP321" s="79" t="n"/>
      <c r="DQ321" s="79" t="n"/>
      <c r="DR321" s="79" t="n"/>
      <c r="DS321" s="79" t="n"/>
      <c r="DT321" s="79" t="n"/>
      <c r="DU321" s="79" t="n"/>
      <c r="DV321" s="79" t="n"/>
      <c r="DW321" s="79" t="n"/>
      <c r="DZ321" s="78" t="n">
        <v>39</v>
      </c>
      <c r="EA321" s="79" t="n"/>
      <c r="EB321" s="79" t="n"/>
      <c r="EC321" s="79" t="n"/>
      <c r="ED321" s="79" t="n"/>
      <c r="EE321" s="79" t="n"/>
      <c r="EF321" s="79" t="n"/>
      <c r="EG321" s="79" t="n"/>
      <c r="EH321" s="79" t="n"/>
      <c r="EI321" s="79" t="n"/>
      <c r="EJ321" s="79" t="n"/>
      <c r="EK321" s="79" t="n"/>
      <c r="EL321" s="79" t="n"/>
      <c r="EM321" s="79" t="n"/>
      <c r="EN321" s="79" t="n"/>
      <c r="EO321" s="79" t="n"/>
      <c r="EP321" s="79" t="n"/>
      <c r="EQ321" s="79" t="n"/>
      <c r="ER321" s="79" t="n"/>
      <c r="ES321" s="79" t="n"/>
      <c r="ET321" s="79" t="n"/>
      <c r="EU321" s="79" t="n"/>
      <c r="EV321" s="79" t="n"/>
      <c r="EW321" s="79" t="n"/>
      <c r="EX321" s="79" t="n"/>
      <c r="EY321" s="79" t="n"/>
      <c r="EZ321" s="79" t="n"/>
      <c r="FA321" s="79" t="n"/>
      <c r="FB321" s="79" t="n"/>
      <c r="FC321" s="79" t="n"/>
      <c r="FD321" s="79" t="n"/>
      <c r="FE321" s="79" t="n"/>
      <c r="FF321" s="79" t="n"/>
      <c r="FG321" s="79" t="n"/>
      <c r="FH321" s="79" t="n"/>
      <c r="FI321" s="79" t="n"/>
      <c r="FJ321" s="79" t="n"/>
      <c r="FK321" s="79" t="n"/>
      <c r="FL321" s="79" t="n"/>
      <c r="FM321" s="79" t="n"/>
      <c r="FN321" s="79" t="n"/>
      <c r="FQ321" s="78" t="n">
        <v>39</v>
      </c>
      <c r="FR321" s="79" t="n"/>
      <c r="FS321" s="79" t="n"/>
      <c r="FT321" s="79" t="n"/>
      <c r="FU321" s="79" t="n"/>
      <c r="FV321" s="79" t="n"/>
      <c r="FW321" s="79" t="n"/>
      <c r="FX321" s="79" t="n"/>
      <c r="FY321" s="79" t="n"/>
      <c r="FZ321" s="79" t="n"/>
      <c r="GA321" s="79" t="n"/>
      <c r="GB321" s="79" t="n"/>
      <c r="GC321" s="79" t="n"/>
      <c r="GD321" s="79" t="n"/>
      <c r="GE321" s="79" t="n"/>
      <c r="GF321" s="79" t="n"/>
      <c r="GG321" s="79" t="n"/>
      <c r="GH321" s="79" t="n"/>
      <c r="GI321" s="79" t="n"/>
      <c r="GJ321" s="79" t="n"/>
      <c r="GK321" s="79" t="n"/>
      <c r="GL321" s="79" t="n"/>
      <c r="GM321" s="79" t="n"/>
      <c r="GN321" s="79" t="n"/>
      <c r="GO321" s="79" t="n"/>
      <c r="GP321" s="79" t="n"/>
      <c r="GQ321" s="79" t="n"/>
      <c r="GR321" s="79" t="n"/>
      <c r="GS321" s="79" t="n"/>
      <c r="GT321" s="79" t="n"/>
      <c r="GU321" s="79" t="n"/>
      <c r="GV321" s="79" t="n"/>
      <c r="GW321" s="79" t="n"/>
      <c r="GX321" s="79" t="n"/>
      <c r="GY321" s="79" t="n"/>
      <c r="GZ321" s="79" t="n"/>
      <c r="HA321" s="79" t="n"/>
      <c r="HB321" s="79" t="n"/>
      <c r="HC321" s="79" t="n"/>
      <c r="HD321" s="79" t="n"/>
      <c r="HE321" s="79" t="n"/>
      <c r="HH321" s="78" t="n">
        <v>39</v>
      </c>
      <c r="HI321" s="79" t="n"/>
      <c r="HJ321" s="79" t="n"/>
      <c r="HK321" s="79" t="n"/>
      <c r="HL321" s="79" t="n"/>
      <c r="HM321" s="79" t="n"/>
      <c r="HN321" s="79" t="n"/>
      <c r="HO321" s="79" t="n"/>
      <c r="HP321" s="79" t="n"/>
      <c r="HQ321" s="79" t="n"/>
      <c r="HR321" s="79" t="n"/>
      <c r="HS321" s="79" t="n"/>
      <c r="HT321" s="79" t="n"/>
      <c r="HU321" s="79" t="n"/>
      <c r="HV321" s="79" t="n"/>
      <c r="HW321" s="79" t="n"/>
      <c r="HX321" s="79" t="n"/>
      <c r="HY321" s="79" t="n"/>
      <c r="HZ321" s="79" t="n"/>
      <c r="IA321" s="79" t="n"/>
      <c r="IB321" s="79" t="n"/>
      <c r="IC321" s="79" t="n"/>
      <c r="ID321" s="79" t="n"/>
      <c r="IE321" s="79" t="n"/>
      <c r="IF321" s="79" t="n"/>
      <c r="IG321" s="79" t="n"/>
      <c r="IH321" s="79" t="n"/>
      <c r="II321" s="79" t="n"/>
      <c r="IJ321" s="79" t="n"/>
      <c r="IK321" s="79" t="n"/>
      <c r="IL321" s="79" t="n"/>
      <c r="IM321" s="79" t="n"/>
      <c r="IN321" s="79" t="n"/>
      <c r="IO321" s="79" t="n"/>
      <c r="IP321" s="79" t="n"/>
      <c r="IQ321" s="79" t="n"/>
      <c r="IR321" s="79" t="n"/>
      <c r="IS321" s="79" t="n"/>
      <c r="IT321" s="79" t="n"/>
      <c r="IU321" s="79" t="n"/>
      <c r="IV321" s="79" t="n"/>
      <c r="IY321" s="78" t="n">
        <v>39</v>
      </c>
      <c r="IZ321" s="79" t="n"/>
      <c r="JA321" s="79" t="n"/>
      <c r="JB321" s="79" t="n"/>
      <c r="JC321" s="79" t="n"/>
      <c r="JD321" s="79" t="n"/>
      <c r="JE321" s="79" t="n"/>
      <c r="JF321" s="79" t="n"/>
      <c r="JG321" s="79" t="n"/>
      <c r="JH321" s="79" t="n"/>
      <c r="JI321" s="79" t="n"/>
      <c r="JJ321" s="79" t="n"/>
      <c r="JK321" s="79" t="n"/>
      <c r="JL321" s="79" t="n"/>
      <c r="JM321" s="79" t="n"/>
      <c r="JN321" s="79" t="n"/>
      <c r="JO321" s="79" t="n"/>
      <c r="JP321" s="79" t="n"/>
      <c r="JQ321" s="79" t="n"/>
      <c r="JR321" s="79" t="n"/>
      <c r="JS321" s="79" t="n"/>
      <c r="JT321" s="79" t="n"/>
      <c r="JU321" s="79" t="n"/>
      <c r="JV321" s="79" t="n"/>
      <c r="JW321" s="79" t="n"/>
      <c r="JX321" s="79" t="n"/>
      <c r="JY321" s="79" t="n"/>
      <c r="JZ321" s="79" t="n"/>
      <c r="KA321" s="79" t="n"/>
      <c r="KB321" s="79" t="n"/>
      <c r="KC321" s="79" t="n"/>
      <c r="KD321" s="79" t="n"/>
      <c r="KE321" s="79" t="n"/>
      <c r="KF321" s="79" t="n"/>
      <c r="KG321" s="79" t="n"/>
      <c r="KH321" s="79" t="n"/>
      <c r="KI321" s="79" t="n"/>
      <c r="KJ321" s="79" t="n"/>
      <c r="KK321" s="79" t="n"/>
      <c r="KL321" s="79" t="n"/>
      <c r="KM321" s="79" t="n"/>
      <c r="KP321" s="78" t="n">
        <v>39</v>
      </c>
      <c r="KQ321" s="79" t="n"/>
      <c r="KR321" s="79" t="n"/>
      <c r="KS321" s="79" t="n"/>
      <c r="KT321" s="79" t="n"/>
      <c r="KU321" s="79" t="n"/>
      <c r="KV321" s="79" t="n"/>
      <c r="KW321" s="79" t="n"/>
      <c r="KX321" s="79" t="n"/>
      <c r="KY321" s="79" t="n"/>
      <c r="KZ321" s="79" t="n"/>
      <c r="LA321" s="79" t="n"/>
      <c r="LB321" s="79" t="n"/>
      <c r="LC321" s="79" t="n"/>
      <c r="LD321" s="79" t="n"/>
      <c r="LE321" s="79" t="n"/>
      <c r="LF321" s="79" t="n"/>
      <c r="LG321" s="79" t="n"/>
      <c r="LH321" s="79" t="n"/>
      <c r="LI321" s="79" t="n"/>
      <c r="LJ321" s="79" t="n"/>
      <c r="LK321" s="79" t="n"/>
      <c r="LL321" s="79" t="n"/>
      <c r="LM321" s="79" t="n"/>
      <c r="LN321" s="79" t="n"/>
      <c r="LO321" s="79" t="n"/>
      <c r="LP321" s="79" t="n"/>
      <c r="LQ321" s="79" t="n"/>
      <c r="LR321" s="79" t="n"/>
      <c r="LS321" s="79" t="n"/>
      <c r="LT321" s="79" t="n"/>
      <c r="LU321" s="79" t="n"/>
      <c r="LV321" s="79" t="n"/>
      <c r="LW321" s="79" t="n"/>
      <c r="LX321" s="79" t="n"/>
      <c r="LY321" s="79" t="n"/>
      <c r="LZ321" s="79" t="n"/>
      <c r="MA321" s="79" t="n"/>
      <c r="MB321" s="79" t="n"/>
      <c r="MC321" s="79" t="n"/>
      <c r="MD321" s="79" t="n"/>
      <c r="MG321" s="78" t="n">
        <v>39</v>
      </c>
      <c r="MH321" s="79" t="n"/>
      <c r="MI321" s="79" t="n"/>
      <c r="MJ321" s="79" t="n"/>
      <c r="MK321" s="79" t="n"/>
      <c r="ML321" s="79" t="n"/>
      <c r="MM321" s="79" t="n"/>
      <c r="MN321" s="79" t="n"/>
      <c r="MO321" s="79" t="n"/>
      <c r="MP321" s="79" t="n"/>
      <c r="MQ321" s="79" t="n"/>
      <c r="MR321" s="79" t="n"/>
      <c r="MS321" s="79" t="n"/>
      <c r="MT321" s="79" t="n"/>
      <c r="MU321" s="79" t="n"/>
      <c r="MV321" s="79" t="n"/>
      <c r="MW321" s="79" t="n"/>
      <c r="MX321" s="79" t="n"/>
      <c r="MY321" s="79" t="n"/>
      <c r="MZ321" s="79" t="n"/>
      <c r="NA321" s="79" t="n"/>
      <c r="NB321" s="79" t="n"/>
      <c r="NC321" s="79" t="n"/>
      <c r="ND321" s="79" t="n"/>
      <c r="NE321" s="79" t="n"/>
      <c r="NF321" s="79" t="n"/>
      <c r="NG321" s="79" t="n"/>
      <c r="NH321" s="79" t="n"/>
      <c r="NI321" s="79" t="n"/>
      <c r="NJ321" s="79" t="n"/>
      <c r="NK321" s="79" t="n"/>
      <c r="NL321" s="79" t="n"/>
      <c r="NM321" s="79" t="n"/>
      <c r="NN321" s="79" t="n"/>
      <c r="NO321" s="79" t="n"/>
      <c r="NP321" s="79" t="n"/>
      <c r="NQ321" s="79" t="n"/>
      <c r="NR321" s="79" t="n"/>
      <c r="NS321" s="79" t="n"/>
      <c r="NT321" s="79" t="n"/>
      <c r="NU321" s="79" t="n"/>
      <c r="NX321" s="78" t="n">
        <v>39</v>
      </c>
      <c r="NY321" s="79" t="n"/>
      <c r="NZ321" s="79" t="n"/>
      <c r="OA321" s="79" t="n"/>
      <c r="OB321" s="79" t="n"/>
      <c r="OC321" s="79" t="n"/>
      <c r="OD321" s="79" t="n"/>
      <c r="OE321" s="79" t="n"/>
      <c r="OF321" s="79" t="n"/>
      <c r="OG321" s="79" t="n"/>
      <c r="OH321" s="79" t="n"/>
      <c r="OI321" s="79" t="n"/>
      <c r="OJ321" s="79" t="n"/>
      <c r="OK321" s="79" t="n"/>
      <c r="OL321" s="79" t="n"/>
      <c r="OM321" s="79" t="n"/>
      <c r="ON321" s="79" t="n"/>
      <c r="OO321" s="79" t="n"/>
      <c r="OP321" s="79" t="n"/>
      <c r="OQ321" s="79" t="n"/>
      <c r="OR321" s="79" t="n"/>
      <c r="OS321" s="79" t="n"/>
      <c r="OT321" s="79" t="n"/>
      <c r="OU321" s="79" t="n"/>
      <c r="OV321" s="79" t="n"/>
      <c r="OW321" s="79" t="n"/>
      <c r="OX321" s="79" t="n"/>
      <c r="OY321" s="79" t="n"/>
      <c r="OZ321" s="79" t="n"/>
      <c r="PA321" s="79" t="n"/>
      <c r="PB321" s="79" t="n"/>
      <c r="PC321" s="79" t="n"/>
      <c r="PD321" s="79" t="n"/>
      <c r="PE321" s="79" t="n"/>
      <c r="PF321" s="79" t="n"/>
      <c r="PG321" s="79" t="n"/>
      <c r="PH321" s="79" t="n"/>
      <c r="PI321" s="79" t="n"/>
      <c r="PJ321" s="79" t="n"/>
      <c r="PK321" s="79" t="n"/>
      <c r="PL321" s="79" t="n"/>
      <c r="PO321" s="78" t="n">
        <v>39</v>
      </c>
      <c r="PP321" s="79" t="n"/>
      <c r="PQ321" s="79" t="n"/>
      <c r="PR321" s="79" t="n"/>
      <c r="PS321" s="79" t="n"/>
      <c r="PT321" s="79" t="n"/>
      <c r="PU321" s="79" t="n"/>
      <c r="PV321" s="79" t="n"/>
      <c r="PW321" s="79" t="n"/>
      <c r="PX321" s="79" t="n"/>
      <c r="PY321" s="79" t="n"/>
      <c r="PZ321" s="79" t="n"/>
      <c r="QA321" s="79" t="n"/>
      <c r="QB321" s="79" t="n"/>
      <c r="QC321" s="79" t="n"/>
      <c r="QD321" s="79" t="n"/>
      <c r="QE321" s="79" t="n"/>
      <c r="QF321" s="79" t="n"/>
      <c r="QG321" s="79" t="n"/>
      <c r="QH321" s="79" t="n"/>
      <c r="QI321" s="79" t="n"/>
      <c r="QJ321" s="79" t="n"/>
      <c r="QK321" s="79" t="n"/>
      <c r="QL321" s="79" t="n"/>
      <c r="QM321" s="79" t="n"/>
      <c r="QN321" s="79" t="n"/>
      <c r="QO321" s="79" t="n"/>
      <c r="QP321" s="79" t="n"/>
      <c r="QQ321" s="79" t="n"/>
      <c r="QR321" s="79" t="n"/>
      <c r="QS321" s="79" t="n"/>
      <c r="QT321" s="79" t="n"/>
      <c r="QU321" s="79" t="n"/>
      <c r="QV321" s="79" t="n"/>
      <c r="QW321" s="79" t="n"/>
      <c r="QX321" s="79" t="n"/>
      <c r="QY321" s="79" t="n"/>
      <c r="QZ321" s="79" t="n"/>
      <c r="RA321" s="79" t="n"/>
      <c r="RB321" s="79" t="n"/>
      <c r="RC321" s="79" t="n"/>
      <c r="RF321" s="78" t="n">
        <v>39</v>
      </c>
      <c r="RG321" s="79" t="n"/>
      <c r="RH321" s="79" t="n"/>
      <c r="RI321" s="79" t="n"/>
      <c r="RJ321" s="79" t="n"/>
      <c r="RK321" s="79" t="n"/>
      <c r="RL321" s="79" t="n"/>
      <c r="RM321" s="79" t="n"/>
      <c r="RN321" s="79" t="n"/>
      <c r="RO321" s="79" t="n"/>
      <c r="RP321" s="79" t="n"/>
      <c r="RQ321" s="79" t="n"/>
      <c r="RR321" s="79" t="n"/>
      <c r="RS321" s="79" t="n"/>
      <c r="RT321" s="79" t="n"/>
      <c r="RU321" s="79" t="n"/>
      <c r="RV321" s="79" t="n"/>
      <c r="RW321" s="79" t="n"/>
      <c r="RX321" s="79" t="n"/>
      <c r="RY321" s="79" t="n"/>
      <c r="RZ321" s="79" t="n"/>
      <c r="SA321" s="79" t="n"/>
      <c r="SB321" s="79" t="n"/>
      <c r="SC321" s="79" t="n"/>
      <c r="SD321" s="79" t="n"/>
      <c r="SE321" s="79" t="n"/>
      <c r="SF321" s="79" t="n"/>
      <c r="SG321" s="79" t="n"/>
      <c r="SH321" s="79" t="n"/>
      <c r="SI321" s="79" t="n"/>
      <c r="SJ321" s="79" t="n"/>
      <c r="SK321" s="79" t="n"/>
      <c r="SL321" s="79" t="n"/>
      <c r="SM321" s="79" t="n"/>
      <c r="SN321" s="79" t="n"/>
      <c r="SO321" s="79" t="n"/>
      <c r="SP321" s="79" t="n"/>
      <c r="SQ321" s="79" t="n"/>
      <c r="SR321" s="79" t="n"/>
      <c r="SS321" s="79" t="n"/>
      <c r="ST321" s="79" t="n"/>
      <c r="SW321" s="78" t="n">
        <v>39</v>
      </c>
      <c r="SX321" s="79" t="n"/>
      <c r="SY321" s="79" t="n"/>
      <c r="SZ321" s="79" t="n"/>
      <c r="TA321" s="79" t="n"/>
      <c r="TB321" s="79" t="n"/>
      <c r="TC321" s="79" t="n"/>
      <c r="TD321" s="79" t="n"/>
      <c r="TE321" s="79" t="n"/>
      <c r="TF321" s="79" t="n"/>
      <c r="TG321" s="79" t="n"/>
      <c r="TH321" s="79" t="n"/>
      <c r="TI321" s="79" t="n"/>
      <c r="TJ321" s="79" t="n"/>
      <c r="TK321" s="79" t="n"/>
      <c r="TL321" s="79" t="n"/>
      <c r="TM321" s="79" t="n"/>
      <c r="TN321" s="79" t="n"/>
      <c r="TO321" s="79" t="n"/>
      <c r="TP321" s="79" t="n"/>
      <c r="TQ321" s="79" t="n"/>
      <c r="TR321" s="79" t="n"/>
      <c r="TS321" s="79" t="n"/>
      <c r="TT321" s="79" t="n"/>
      <c r="TU321" s="79" t="n"/>
      <c r="TV321" s="79" t="n"/>
      <c r="TW321" s="79" t="n"/>
      <c r="TX321" s="79" t="n"/>
      <c r="TY321" s="79" t="n"/>
      <c r="TZ321" s="79" t="n"/>
      <c r="UA321" s="79" t="n"/>
      <c r="UB321" s="79" t="n"/>
      <c r="UC321" s="79" t="n"/>
      <c r="UD321" s="79" t="n"/>
      <c r="UE321" s="79" t="n"/>
      <c r="UF321" s="79" t="n"/>
      <c r="UG321" s="79" t="n"/>
      <c r="UH321" s="79" t="n"/>
      <c r="UI321" s="79" t="n"/>
      <c r="UJ321" s="79" t="n"/>
      <c r="UK321" s="79" t="n"/>
      <c r="UN321" s="78" t="n">
        <v>39</v>
      </c>
      <c r="UO321" s="79" t="n"/>
      <c r="UP321" s="79" t="n"/>
      <c r="UQ321" s="79" t="n"/>
      <c r="UR321" s="79" t="n"/>
      <c r="US321" s="79" t="n"/>
      <c r="UT321" s="79" t="n"/>
      <c r="UU321" s="79" t="n"/>
      <c r="UV321" s="79" t="n"/>
      <c r="UW321" s="79" t="n"/>
      <c r="UX321" s="79" t="n"/>
      <c r="UY321" s="79" t="n"/>
      <c r="UZ321" s="79" t="n"/>
      <c r="VA321" s="79" t="n"/>
      <c r="VB321" s="79" t="n"/>
      <c r="VC321" s="79" t="n"/>
      <c r="VD321" s="79" t="n"/>
      <c r="VE321" s="79" t="n"/>
      <c r="VF321" s="79" t="n"/>
      <c r="VG321" s="79" t="n"/>
      <c r="VH321" s="79" t="n"/>
      <c r="VI321" s="79" t="n"/>
      <c r="VJ321" s="79" t="n"/>
      <c r="VK321" s="79" t="n"/>
      <c r="VL321" s="79" t="n"/>
      <c r="VM321" s="79" t="n"/>
      <c r="VN321" s="79" t="n"/>
      <c r="VO321" s="79" t="n"/>
      <c r="VP321" s="79" t="n"/>
      <c r="VQ321" s="79" t="n"/>
      <c r="VR321" s="79" t="n"/>
      <c r="VS321" s="79" t="n"/>
      <c r="VT321" s="79" t="n"/>
      <c r="VU321" s="79" t="n"/>
      <c r="VV321" s="79" t="n"/>
      <c r="VW321" s="79" t="n"/>
      <c r="VX321" s="79" t="n"/>
      <c r="VY321" s="79" t="n"/>
      <c r="VZ321" s="79" t="n"/>
      <c r="WA321" s="79" t="n"/>
      <c r="WB321" s="79" t="n"/>
      <c r="WE321" s="78" t="n">
        <v>39</v>
      </c>
      <c r="WF321" s="79" t="n"/>
      <c r="WG321" s="79" t="n"/>
      <c r="WH321" s="79" t="n"/>
      <c r="WI321" s="79" t="n"/>
      <c r="WJ321" s="79" t="n"/>
      <c r="WK321" s="79" t="n"/>
      <c r="WL321" s="79" t="n"/>
      <c r="WM321" s="79" t="n"/>
      <c r="WN321" s="79" t="n"/>
      <c r="WO321" s="79" t="n"/>
      <c r="WP321" s="79" t="n"/>
      <c r="WQ321" s="79" t="n"/>
      <c r="WR321" s="79" t="n"/>
      <c r="WS321" s="79" t="n"/>
      <c r="WT321" s="79" t="n"/>
      <c r="WU321" s="79" t="n"/>
      <c r="WV321" s="79" t="n"/>
      <c r="WW321" s="79" t="n"/>
      <c r="WX321" s="79" t="n"/>
      <c r="WY321" s="79" t="n"/>
      <c r="WZ321" s="79" t="n"/>
      <c r="XA321" s="79" t="n"/>
      <c r="XB321" s="79" t="n"/>
      <c r="XC321" s="79" t="n"/>
      <c r="XD321" s="79" t="n"/>
      <c r="XE321" s="79" t="n"/>
      <c r="XF321" s="79" t="n"/>
      <c r="XG321" s="79" t="n"/>
      <c r="XH321" s="79" t="n"/>
      <c r="XI321" s="79" t="n"/>
      <c r="XJ321" s="79" t="n"/>
      <c r="XK321" s="79" t="n"/>
      <c r="XL321" s="79" t="n"/>
      <c r="XM321" s="79" t="n"/>
      <c r="XN321" s="79" t="n"/>
      <c r="XO321" s="79" t="n"/>
      <c r="XP321" s="79" t="n"/>
      <c r="XQ321" s="79" t="n"/>
      <c r="XR321" s="79" t="n"/>
      <c r="XS321" s="79" t="n"/>
      <c r="XV321" s="78" t="n">
        <v>39</v>
      </c>
      <c r="XW321" s="79" t="n"/>
      <c r="XX321" s="79" t="n"/>
      <c r="XY321" s="79" t="n"/>
      <c r="XZ321" s="79" t="n"/>
      <c r="YA321" s="79" t="n"/>
      <c r="YB321" s="79" t="n"/>
      <c r="YC321" s="79" t="n"/>
      <c r="YD321" s="79" t="n"/>
      <c r="YE321" s="79" t="n"/>
      <c r="YF321" s="79" t="n"/>
      <c r="YG321" s="79" t="n"/>
      <c r="YH321" s="79" t="n"/>
      <c r="YI321" s="79" t="n"/>
      <c r="YJ321" s="79" t="n"/>
      <c r="YK321" s="79" t="n"/>
      <c r="YL321" s="79" t="n"/>
      <c r="YM321" s="79" t="n"/>
      <c r="YN321" s="79" t="n"/>
      <c r="YO321" s="79" t="n"/>
      <c r="YP321" s="79" t="n"/>
      <c r="YQ321" s="79" t="n"/>
      <c r="YR321" s="79" t="n"/>
      <c r="YS321" s="79" t="n"/>
      <c r="YT321" s="79" t="n"/>
      <c r="YU321" s="79" t="n"/>
      <c r="YV321" s="79" t="n"/>
      <c r="YW321" s="79" t="n"/>
      <c r="YX321" s="79" t="n"/>
      <c r="YY321" s="79" t="n"/>
      <c r="YZ321" s="79" t="n"/>
      <c r="ZA321" s="79" t="n"/>
      <c r="ZB321" s="79" t="n"/>
      <c r="ZC321" s="79" t="n"/>
      <c r="ZD321" s="79" t="n"/>
      <c r="ZE321" s="79" t="n"/>
      <c r="ZF321" s="79" t="n"/>
      <c r="ZG321" s="79" t="n"/>
      <c r="ZH321" s="79" t="n"/>
      <c r="ZI321" s="79" t="n"/>
      <c r="ZJ321" s="79" t="n"/>
      <c r="ZM321" s="78" t="n">
        <v>39</v>
      </c>
      <c r="ZN321" s="79" t="n"/>
      <c r="ZO321" s="79" t="n"/>
      <c r="ZP321" s="79" t="n"/>
      <c r="ZQ321" s="79" t="n"/>
      <c r="ZR321" s="79" t="n"/>
      <c r="ZS321" s="79" t="n"/>
      <c r="ZT321" s="79" t="n"/>
      <c r="ZU321" s="79" t="n"/>
      <c r="ZV321" s="79" t="n"/>
      <c r="ZW321" s="79" t="n"/>
      <c r="ZX321" s="79" t="n"/>
      <c r="ZY321" s="79" t="n"/>
      <c r="ZZ321" s="79" t="n"/>
      <c r="AAA321" s="79" t="n"/>
      <c r="AAB321" s="79" t="n"/>
      <c r="AAC321" s="79" t="n"/>
      <c r="AAD321" s="79" t="n"/>
      <c r="AAE321" s="79" t="n"/>
      <c r="AAF321" s="79" t="n"/>
      <c r="AAG321" s="79" t="n"/>
      <c r="AAH321" s="79" t="n"/>
      <c r="AAI321" s="79" t="n"/>
      <c r="AAJ321" s="79" t="n"/>
      <c r="AAK321" s="79" t="n"/>
      <c r="AAL321" s="79" t="n"/>
      <c r="AAM321" s="79" t="n"/>
      <c r="AAN321" s="79" t="n"/>
      <c r="AAO321" s="79" t="n"/>
      <c r="AAP321" s="79" t="n"/>
      <c r="AAQ321" s="79" t="n"/>
      <c r="AAR321" s="79" t="n"/>
      <c r="AAS321" s="79" t="n"/>
      <c r="AAT321" s="79" t="n"/>
      <c r="AAU321" s="79" t="n"/>
      <c r="AAV321" s="79" t="n"/>
      <c r="AAW321" s="79" t="n"/>
      <c r="AAX321" s="79" t="n"/>
      <c r="AAY321" s="79" t="n"/>
      <c r="AAZ321" s="79" t="n"/>
      <c r="ABA321" s="79" t="n"/>
      <c r="ABD321" s="78" t="n">
        <v>39</v>
      </c>
      <c r="ABE321" s="79" t="n"/>
      <c r="ABF321" s="79" t="n"/>
      <c r="ABG321" s="79" t="n"/>
      <c r="ABH321" s="79" t="n"/>
      <c r="ABI321" s="79" t="n"/>
      <c r="ABJ321" s="79" t="n"/>
      <c r="ABK321" s="79" t="n"/>
      <c r="ABL321" s="79" t="n"/>
      <c r="ABM321" s="79" t="n"/>
      <c r="ABN321" s="79" t="n"/>
      <c r="ABO321" s="79" t="n"/>
      <c r="ABP321" s="79" t="n"/>
      <c r="ABQ321" s="79" t="n"/>
      <c r="ABR321" s="79" t="n"/>
      <c r="ABS321" s="79" t="n"/>
      <c r="ABT321" s="79" t="n"/>
      <c r="ABU321" s="79" t="n"/>
      <c r="ABV321" s="79" t="n"/>
      <c r="ABW321" s="79" t="n"/>
      <c r="ABX321" s="79" t="n"/>
      <c r="ABY321" s="79" t="n"/>
      <c r="ABZ321" s="79" t="n"/>
      <c r="ACA321" s="79" t="n"/>
      <c r="ACB321" s="79" t="n"/>
      <c r="ACC321" s="79" t="n"/>
      <c r="ACD321" s="79" t="n"/>
      <c r="ACE321" s="79" t="n"/>
      <c r="ACF321" s="79" t="n"/>
      <c r="ACG321" s="79" t="n"/>
      <c r="ACH321" s="79" t="n"/>
      <c r="ACI321" s="79" t="n"/>
      <c r="ACJ321" s="79" t="n"/>
      <c r="ACK321" s="79" t="n"/>
      <c r="ACL321" s="79" t="n"/>
      <c r="ACM321" s="79" t="n"/>
      <c r="ACN321" s="79" t="n"/>
      <c r="ACO321" s="79" t="n"/>
      <c r="ACP321" s="79" t="n"/>
      <c r="ACQ321" s="79" t="n"/>
      <c r="ACR321" s="79" t="n"/>
      <c r="ACU321" s="78" t="n">
        <v>39</v>
      </c>
      <c r="ACV321" s="79" t="n"/>
      <c r="ACW321" s="79" t="n"/>
      <c r="ACX321" s="79" t="n"/>
      <c r="ACY321" s="79" t="n"/>
      <c r="ACZ321" s="79" t="n"/>
      <c r="ADA321" s="79" t="n"/>
      <c r="ADB321" s="79" t="n"/>
      <c r="ADC321" s="79" t="n"/>
      <c r="ADD321" s="79" t="n"/>
      <c r="ADE321" s="79" t="n"/>
      <c r="ADF321" s="79" t="n"/>
      <c r="ADG321" s="79" t="n"/>
      <c r="ADH321" s="79" t="n"/>
      <c r="ADI321" s="79" t="n"/>
      <c r="ADJ321" s="79" t="n"/>
      <c r="ADK321" s="79" t="n"/>
      <c r="ADL321" s="79" t="n"/>
      <c r="ADM321" s="79" t="n"/>
      <c r="ADN321" s="79" t="n"/>
      <c r="ADO321" s="79" t="n"/>
      <c r="ADP321" s="79" t="n"/>
      <c r="ADQ321" s="79" t="n"/>
      <c r="ADR321" s="79" t="n"/>
      <c r="ADS321" s="79" t="n"/>
      <c r="ADT321" s="79" t="n"/>
      <c r="ADU321" s="79" t="n"/>
      <c r="ADV321" s="79" t="n"/>
      <c r="ADW321" s="79" t="n"/>
      <c r="ADX321" s="79" t="n"/>
      <c r="ADY321" s="79" t="n"/>
      <c r="ADZ321" s="79" t="n"/>
      <c r="AEA321" s="79" t="n"/>
      <c r="AEB321" s="79" t="n"/>
      <c r="AEC321" s="79" t="n"/>
      <c r="AED321" s="79" t="n"/>
      <c r="AEE321" s="79" t="n"/>
      <c r="AEF321" s="79" t="n"/>
      <c r="AEG321" s="79" t="n"/>
      <c r="AEH321" s="79" t="n"/>
      <c r="AEI321" s="79" t="n"/>
      <c r="AEL321" s="78" t="n">
        <v>39</v>
      </c>
      <c r="AEM321" s="79" t="n"/>
      <c r="AEN321" s="79" t="n"/>
      <c r="AEO321" s="79" t="n"/>
      <c r="AEP321" s="79" t="n"/>
      <c r="AEQ321" s="79" t="n"/>
      <c r="AER321" s="79" t="n"/>
      <c r="AES321" s="79" t="n"/>
      <c r="AET321" s="79" t="n"/>
      <c r="AEU321" s="79" t="n"/>
      <c r="AEV321" s="79" t="n"/>
      <c r="AEW321" s="79" t="n"/>
      <c r="AEX321" s="79" t="n"/>
      <c r="AEY321" s="79" t="n"/>
      <c r="AEZ321" s="79" t="n"/>
      <c r="AFA321" s="79" t="n"/>
      <c r="AFB321" s="79" t="n"/>
      <c r="AFC321" s="79" t="n"/>
      <c r="AFD321" s="79" t="n"/>
      <c r="AFE321" s="79" t="n"/>
      <c r="AFF321" s="79" t="n"/>
      <c r="AFG321" s="79" t="n"/>
      <c r="AFH321" s="79" t="n"/>
      <c r="AFI321" s="79" t="n"/>
      <c r="AFJ321" s="79" t="n"/>
      <c r="AFK321" s="79" t="n"/>
      <c r="AFL321" s="79" t="n"/>
      <c r="AFM321" s="79" t="n"/>
      <c r="AFN321" s="79" t="n"/>
      <c r="AFO321" s="79" t="n"/>
      <c r="AFP321" s="79" t="n"/>
      <c r="AFQ321" s="79" t="n"/>
      <c r="AFR321" s="79" t="n"/>
      <c r="AFS321" s="79" t="n"/>
      <c r="AFT321" s="79" t="n"/>
      <c r="AFU321" s="79" t="n"/>
      <c r="AFV321" s="79" t="n"/>
      <c r="AFW321" s="79" t="n"/>
      <c r="AFX321" s="79" t="n"/>
      <c r="AFY321" s="79" t="n"/>
      <c r="AFZ321" s="79" t="n"/>
    </row>
    <row r="322">
      <c r="A322" s="78" t="n">
        <v>40</v>
      </c>
      <c r="B322" s="79" t="n"/>
      <c r="C322" s="79" t="n"/>
      <c r="D322" s="79" t="n"/>
      <c r="E322" s="79" t="n"/>
      <c r="F322" s="79" t="n"/>
      <c r="G322" s="79" t="n"/>
      <c r="H322" s="79" t="n"/>
      <c r="I322" s="79" t="n"/>
      <c r="J322" s="79" t="n"/>
      <c r="K322" s="79" t="n"/>
      <c r="L322" s="79" t="n"/>
      <c r="M322" s="79" t="n"/>
      <c r="N322" s="79" t="n"/>
      <c r="O322" s="79" t="n"/>
      <c r="P322" s="79" t="n"/>
      <c r="Q322" s="79" t="n"/>
      <c r="R322" s="79" t="n"/>
      <c r="S322" s="79" t="n"/>
      <c r="T322" s="79" t="n"/>
      <c r="U322" s="79" t="n"/>
      <c r="V322" s="79" t="n"/>
      <c r="W322" s="79" t="n"/>
      <c r="X322" s="79" t="n"/>
      <c r="Y322" s="79" t="n"/>
      <c r="Z322" s="79" t="n"/>
      <c r="AA322" s="79" t="n"/>
      <c r="AB322" s="79" t="n"/>
      <c r="AC322" s="79" t="n"/>
      <c r="AD322" s="79" t="n"/>
      <c r="AE322" s="79" t="n"/>
      <c r="AF322" s="79" t="n"/>
      <c r="AG322" s="79" t="n"/>
      <c r="AH322" s="79" t="n"/>
      <c r="AI322" s="79" t="n"/>
      <c r="AJ322" s="79" t="n"/>
      <c r="AK322" s="79" t="n"/>
      <c r="AL322" s="79" t="n"/>
      <c r="AM322" s="79" t="n"/>
      <c r="AN322" s="79" t="n"/>
      <c r="AO322" s="79" t="n"/>
      <c r="AR322" s="78" t="n">
        <v>40</v>
      </c>
      <c r="AS322" s="79" t="n"/>
      <c r="AT322" s="79" t="n"/>
      <c r="AU322" s="79" t="n"/>
      <c r="AV322" s="79" t="n"/>
      <c r="AW322" s="79" t="n"/>
      <c r="AX322" s="79" t="n"/>
      <c r="AY322" s="79" t="n"/>
      <c r="AZ322" s="79" t="n"/>
      <c r="BA322" s="79" t="n"/>
      <c r="BB322" s="79" t="n"/>
      <c r="BC322" s="79" t="n"/>
      <c r="BD322" s="79" t="n"/>
      <c r="BE322" s="79" t="n"/>
      <c r="BF322" s="79" t="n"/>
      <c r="BG322" s="79" t="n"/>
      <c r="BH322" s="79" t="n"/>
      <c r="BI322" s="79" t="n"/>
      <c r="BJ322" s="79" t="n"/>
      <c r="BK322" s="79" t="n"/>
      <c r="BL322" s="79" t="n"/>
      <c r="BM322" s="79" t="n"/>
      <c r="BN322" s="79" t="n"/>
      <c r="BO322" s="79" t="n"/>
      <c r="BP322" s="79" t="n"/>
      <c r="BQ322" s="79" t="n"/>
      <c r="BR322" s="79" t="n"/>
      <c r="BS322" s="79" t="n"/>
      <c r="BT322" s="79" t="n"/>
      <c r="BU322" s="79" t="n"/>
      <c r="BV322" s="79" t="n"/>
      <c r="BW322" s="79" t="n"/>
      <c r="BX322" s="79" t="n"/>
      <c r="BY322" s="79" t="n"/>
      <c r="BZ322" s="79" t="n"/>
      <c r="CA322" s="79" t="n"/>
      <c r="CB322" s="79" t="n"/>
      <c r="CC322" s="79" t="n"/>
      <c r="CD322" s="79" t="n"/>
      <c r="CE322" s="79" t="n"/>
      <c r="CF322" s="79" t="n"/>
      <c r="CI322" s="78" t="n">
        <v>40</v>
      </c>
      <c r="CJ322" s="79" t="n"/>
      <c r="CK322" s="79" t="n"/>
      <c r="CL322" s="79" t="n"/>
      <c r="CM322" s="79" t="n"/>
      <c r="CN322" s="79" t="n"/>
      <c r="CO322" s="79" t="n"/>
      <c r="CP322" s="79" t="n"/>
      <c r="CQ322" s="79" t="n"/>
      <c r="CR322" s="79" t="n"/>
      <c r="CS322" s="79" t="n"/>
      <c r="CT322" s="79" t="n"/>
      <c r="CU322" s="79" t="n"/>
      <c r="CV322" s="79" t="n"/>
      <c r="CW322" s="79" t="n"/>
      <c r="CX322" s="79" t="n"/>
      <c r="CY322" s="79" t="n"/>
      <c r="CZ322" s="79" t="n"/>
      <c r="DA322" s="79" t="n"/>
      <c r="DB322" s="79" t="n"/>
      <c r="DC322" s="79" t="n"/>
      <c r="DD322" s="79" t="n"/>
      <c r="DE322" s="79" t="n"/>
      <c r="DF322" s="79" t="n"/>
      <c r="DG322" s="79" t="n"/>
      <c r="DH322" s="79" t="n"/>
      <c r="DI322" s="79" t="n"/>
      <c r="DJ322" s="79" t="n"/>
      <c r="DK322" s="79" t="n"/>
      <c r="DL322" s="79" t="n"/>
      <c r="DM322" s="79" t="n"/>
      <c r="DN322" s="79" t="n"/>
      <c r="DO322" s="79" t="n"/>
      <c r="DP322" s="79" t="n"/>
      <c r="DQ322" s="79" t="n"/>
      <c r="DR322" s="79" t="n"/>
      <c r="DS322" s="79" t="n"/>
      <c r="DT322" s="79" t="n"/>
      <c r="DU322" s="79" t="n"/>
      <c r="DV322" s="79" t="n"/>
      <c r="DW322" s="79" t="n"/>
      <c r="DZ322" s="78" t="n">
        <v>40</v>
      </c>
      <c r="EA322" s="79" t="n"/>
      <c r="EB322" s="79" t="n"/>
      <c r="EC322" s="79" t="n"/>
      <c r="ED322" s="79" t="n"/>
      <c r="EE322" s="79" t="n"/>
      <c r="EF322" s="79" t="n"/>
      <c r="EG322" s="79" t="n"/>
      <c r="EH322" s="79" t="n"/>
      <c r="EI322" s="79" t="n"/>
      <c r="EJ322" s="79" t="n"/>
      <c r="EK322" s="79" t="n"/>
      <c r="EL322" s="79" t="n"/>
      <c r="EM322" s="79" t="n"/>
      <c r="EN322" s="79" t="n"/>
      <c r="EO322" s="79" t="n"/>
      <c r="EP322" s="79" t="n"/>
      <c r="EQ322" s="79" t="n"/>
      <c r="ER322" s="79" t="n"/>
      <c r="ES322" s="79" t="n"/>
      <c r="ET322" s="79" t="n"/>
      <c r="EU322" s="79" t="n"/>
      <c r="EV322" s="79" t="n"/>
      <c r="EW322" s="79" t="n"/>
      <c r="EX322" s="79" t="n"/>
      <c r="EY322" s="79" t="n"/>
      <c r="EZ322" s="79" t="n"/>
      <c r="FA322" s="79" t="n"/>
      <c r="FB322" s="79" t="n"/>
      <c r="FC322" s="79" t="n"/>
      <c r="FD322" s="79" t="n"/>
      <c r="FE322" s="79" t="n"/>
      <c r="FF322" s="79" t="n"/>
      <c r="FG322" s="79" t="n"/>
      <c r="FH322" s="79" t="n"/>
      <c r="FI322" s="79" t="n"/>
      <c r="FJ322" s="79" t="n"/>
      <c r="FK322" s="79" t="n"/>
      <c r="FL322" s="79" t="n"/>
      <c r="FM322" s="79" t="n"/>
      <c r="FN322" s="79" t="n"/>
      <c r="FQ322" s="78" t="n">
        <v>40</v>
      </c>
      <c r="FR322" s="79" t="n"/>
      <c r="FS322" s="79" t="n"/>
      <c r="FT322" s="79" t="n"/>
      <c r="FU322" s="79" t="n"/>
      <c r="FV322" s="79" t="n"/>
      <c r="FW322" s="79" t="n"/>
      <c r="FX322" s="79" t="n"/>
      <c r="FY322" s="79" t="n"/>
      <c r="FZ322" s="79" t="n"/>
      <c r="GA322" s="79" t="n"/>
      <c r="GB322" s="79" t="n"/>
      <c r="GC322" s="79" t="n"/>
      <c r="GD322" s="79" t="n"/>
      <c r="GE322" s="79" t="n"/>
      <c r="GF322" s="79" t="n"/>
      <c r="GG322" s="79" t="n"/>
      <c r="GH322" s="79" t="n"/>
      <c r="GI322" s="79" t="n"/>
      <c r="GJ322" s="79" t="n"/>
      <c r="GK322" s="79" t="n"/>
      <c r="GL322" s="79" t="n"/>
      <c r="GM322" s="79" t="n"/>
      <c r="GN322" s="79" t="n"/>
      <c r="GO322" s="79" t="n"/>
      <c r="GP322" s="79" t="n"/>
      <c r="GQ322" s="79" t="n"/>
      <c r="GR322" s="79" t="n"/>
      <c r="GS322" s="79" t="n"/>
      <c r="GT322" s="79" t="n"/>
      <c r="GU322" s="79" t="n"/>
      <c r="GV322" s="79" t="n"/>
      <c r="GW322" s="79" t="n"/>
      <c r="GX322" s="79" t="n"/>
      <c r="GY322" s="79" t="n"/>
      <c r="GZ322" s="79" t="n"/>
      <c r="HA322" s="79" t="n"/>
      <c r="HB322" s="79" t="n"/>
      <c r="HC322" s="79" t="n"/>
      <c r="HD322" s="79" t="n"/>
      <c r="HE322" s="79" t="n"/>
      <c r="HH322" s="78" t="n">
        <v>40</v>
      </c>
      <c r="HI322" s="79" t="n"/>
      <c r="HJ322" s="79" t="n"/>
      <c r="HK322" s="79" t="n"/>
      <c r="HL322" s="79" t="n"/>
      <c r="HM322" s="79" t="n"/>
      <c r="HN322" s="79" t="n"/>
      <c r="HO322" s="79" t="n"/>
      <c r="HP322" s="79" t="n"/>
      <c r="HQ322" s="79" t="n"/>
      <c r="HR322" s="79" t="n"/>
      <c r="HS322" s="79" t="n"/>
      <c r="HT322" s="79" t="n"/>
      <c r="HU322" s="79" t="n"/>
      <c r="HV322" s="79" t="n"/>
      <c r="HW322" s="79" t="n"/>
      <c r="HX322" s="79" t="n"/>
      <c r="HY322" s="79" t="n"/>
      <c r="HZ322" s="79" t="n"/>
      <c r="IA322" s="79" t="n"/>
      <c r="IB322" s="79" t="n"/>
      <c r="IC322" s="79" t="n"/>
      <c r="ID322" s="79" t="n"/>
      <c r="IE322" s="79" t="n"/>
      <c r="IF322" s="79" t="n"/>
      <c r="IG322" s="79" t="n"/>
      <c r="IH322" s="79" t="n"/>
      <c r="II322" s="79" t="n"/>
      <c r="IJ322" s="79" t="n"/>
      <c r="IK322" s="79" t="n"/>
      <c r="IL322" s="79" t="n"/>
      <c r="IM322" s="79" t="n"/>
      <c r="IN322" s="79" t="n"/>
      <c r="IO322" s="79" t="n"/>
      <c r="IP322" s="79" t="n"/>
      <c r="IQ322" s="79" t="n"/>
      <c r="IR322" s="79" t="n"/>
      <c r="IS322" s="79" t="n"/>
      <c r="IT322" s="79" t="n"/>
      <c r="IU322" s="79" t="n"/>
      <c r="IV322" s="79" t="n"/>
      <c r="IY322" s="78" t="n">
        <v>40</v>
      </c>
      <c r="IZ322" s="79" t="n"/>
      <c r="JA322" s="79" t="n"/>
      <c r="JB322" s="79" t="n"/>
      <c r="JC322" s="79" t="n"/>
      <c r="JD322" s="79" t="n"/>
      <c r="JE322" s="79" t="n"/>
      <c r="JF322" s="79" t="n"/>
      <c r="JG322" s="79" t="n"/>
      <c r="JH322" s="79" t="n"/>
      <c r="JI322" s="79" t="n"/>
      <c r="JJ322" s="79" t="n"/>
      <c r="JK322" s="79" t="n"/>
      <c r="JL322" s="79" t="n"/>
      <c r="JM322" s="79" t="n"/>
      <c r="JN322" s="79" t="n"/>
      <c r="JO322" s="79" t="n"/>
      <c r="JP322" s="79" t="n"/>
      <c r="JQ322" s="79" t="n"/>
      <c r="JR322" s="79" t="n"/>
      <c r="JS322" s="79" t="n"/>
      <c r="JT322" s="79" t="n"/>
      <c r="JU322" s="79" t="n"/>
      <c r="JV322" s="79" t="n"/>
      <c r="JW322" s="79" t="n"/>
      <c r="JX322" s="79" t="n"/>
      <c r="JY322" s="79" t="n"/>
      <c r="JZ322" s="79" t="n"/>
      <c r="KA322" s="79" t="n"/>
      <c r="KB322" s="79" t="n"/>
      <c r="KC322" s="79" t="n"/>
      <c r="KD322" s="79" t="n"/>
      <c r="KE322" s="79" t="n"/>
      <c r="KF322" s="79" t="n"/>
      <c r="KG322" s="79" t="n"/>
      <c r="KH322" s="79" t="n"/>
      <c r="KI322" s="79" t="n"/>
      <c r="KJ322" s="79" t="n"/>
      <c r="KK322" s="79" t="n"/>
      <c r="KL322" s="79" t="n"/>
      <c r="KM322" s="79" t="n"/>
      <c r="KP322" s="78" t="n">
        <v>40</v>
      </c>
      <c r="KQ322" s="79" t="n"/>
      <c r="KR322" s="79" t="n"/>
      <c r="KS322" s="79" t="n"/>
      <c r="KT322" s="79" t="n"/>
      <c r="KU322" s="79" t="n"/>
      <c r="KV322" s="79" t="n"/>
      <c r="KW322" s="79" t="n"/>
      <c r="KX322" s="79" t="n"/>
      <c r="KY322" s="79" t="n"/>
      <c r="KZ322" s="79" t="n"/>
      <c r="LA322" s="79" t="n"/>
      <c r="LB322" s="79" t="n"/>
      <c r="LC322" s="79" t="n"/>
      <c r="LD322" s="79" t="n"/>
      <c r="LE322" s="79" t="n"/>
      <c r="LF322" s="79" t="n"/>
      <c r="LG322" s="79" t="n"/>
      <c r="LH322" s="79" t="n"/>
      <c r="LI322" s="79" t="n"/>
      <c r="LJ322" s="79" t="n"/>
      <c r="LK322" s="79" t="n"/>
      <c r="LL322" s="79" t="n"/>
      <c r="LM322" s="79" t="n"/>
      <c r="LN322" s="79" t="n"/>
      <c r="LO322" s="79" t="n"/>
      <c r="LP322" s="79" t="n"/>
      <c r="LQ322" s="79" t="n"/>
      <c r="LR322" s="79" t="n"/>
      <c r="LS322" s="79" t="n"/>
      <c r="LT322" s="79" t="n"/>
      <c r="LU322" s="79" t="n"/>
      <c r="LV322" s="79" t="n"/>
      <c r="LW322" s="79" t="n"/>
      <c r="LX322" s="79" t="n"/>
      <c r="LY322" s="79" t="n"/>
      <c r="LZ322" s="79" t="n"/>
      <c r="MA322" s="79" t="n"/>
      <c r="MB322" s="79" t="n"/>
      <c r="MC322" s="79" t="n"/>
      <c r="MD322" s="79" t="n"/>
      <c r="MG322" s="78" t="n">
        <v>40</v>
      </c>
      <c r="MH322" s="79" t="n"/>
      <c r="MI322" s="79" t="n"/>
      <c r="MJ322" s="79" t="n"/>
      <c r="MK322" s="79" t="n"/>
      <c r="ML322" s="79" t="n"/>
      <c r="MM322" s="79" t="n"/>
      <c r="MN322" s="79" t="n"/>
      <c r="MO322" s="79" t="n"/>
      <c r="MP322" s="79" t="n"/>
      <c r="MQ322" s="79" t="n"/>
      <c r="MR322" s="79" t="n"/>
      <c r="MS322" s="79" t="n"/>
      <c r="MT322" s="79" t="n"/>
      <c r="MU322" s="79" t="n"/>
      <c r="MV322" s="79" t="n"/>
      <c r="MW322" s="79" t="n"/>
      <c r="MX322" s="79" t="n"/>
      <c r="MY322" s="79" t="n"/>
      <c r="MZ322" s="79" t="n"/>
      <c r="NA322" s="79" t="n"/>
      <c r="NB322" s="79" t="n"/>
      <c r="NC322" s="79" t="n"/>
      <c r="ND322" s="79" t="n"/>
      <c r="NE322" s="79" t="n"/>
      <c r="NF322" s="79" t="n"/>
      <c r="NG322" s="79" t="n"/>
      <c r="NH322" s="79" t="n"/>
      <c r="NI322" s="79" t="n"/>
      <c r="NJ322" s="79" t="n"/>
      <c r="NK322" s="79" t="n"/>
      <c r="NL322" s="79" t="n"/>
      <c r="NM322" s="79" t="n"/>
      <c r="NN322" s="79" t="n"/>
      <c r="NO322" s="79" t="n"/>
      <c r="NP322" s="79" t="n"/>
      <c r="NQ322" s="79" t="n"/>
      <c r="NR322" s="79" t="n"/>
      <c r="NS322" s="79" t="n"/>
      <c r="NT322" s="79" t="n"/>
      <c r="NU322" s="79" t="n"/>
      <c r="NX322" s="78" t="n">
        <v>40</v>
      </c>
      <c r="NY322" s="79" t="n"/>
      <c r="NZ322" s="79" t="n"/>
      <c r="OA322" s="79" t="n"/>
      <c r="OB322" s="79" t="n"/>
      <c r="OC322" s="79" t="n"/>
      <c r="OD322" s="79" t="n"/>
      <c r="OE322" s="79" t="n"/>
      <c r="OF322" s="79" t="n"/>
      <c r="OG322" s="79" t="n"/>
      <c r="OH322" s="79" t="n"/>
      <c r="OI322" s="79" t="n"/>
      <c r="OJ322" s="79" t="n"/>
      <c r="OK322" s="79" t="n"/>
      <c r="OL322" s="79" t="n"/>
      <c r="OM322" s="79" t="n"/>
      <c r="ON322" s="79" t="n"/>
      <c r="OO322" s="79" t="n"/>
      <c r="OP322" s="79" t="n"/>
      <c r="OQ322" s="79" t="n"/>
      <c r="OR322" s="79" t="n"/>
      <c r="OS322" s="79" t="n"/>
      <c r="OT322" s="79" t="n"/>
      <c r="OU322" s="79" t="n"/>
      <c r="OV322" s="79" t="n"/>
      <c r="OW322" s="79" t="n"/>
      <c r="OX322" s="79" t="n"/>
      <c r="OY322" s="79" t="n"/>
      <c r="OZ322" s="79" t="n"/>
      <c r="PA322" s="79" t="n"/>
      <c r="PB322" s="79" t="n"/>
      <c r="PC322" s="79" t="n"/>
      <c r="PD322" s="79" t="n"/>
      <c r="PE322" s="79" t="n"/>
      <c r="PF322" s="79" t="n"/>
      <c r="PG322" s="79" t="n"/>
      <c r="PH322" s="79" t="n"/>
      <c r="PI322" s="79" t="n"/>
      <c r="PJ322" s="79" t="n"/>
      <c r="PK322" s="79" t="n"/>
      <c r="PL322" s="79" t="n"/>
      <c r="PO322" s="78" t="n">
        <v>40</v>
      </c>
      <c r="PP322" s="79" t="n"/>
      <c r="PQ322" s="79" t="n"/>
      <c r="PR322" s="79" t="n"/>
      <c r="PS322" s="79" t="n"/>
      <c r="PT322" s="79" t="n"/>
      <c r="PU322" s="79" t="n"/>
      <c r="PV322" s="79" t="n"/>
      <c r="PW322" s="79" t="n"/>
      <c r="PX322" s="79" t="n"/>
      <c r="PY322" s="79" t="n"/>
      <c r="PZ322" s="79" t="n"/>
      <c r="QA322" s="79" t="n"/>
      <c r="QB322" s="79" t="n"/>
      <c r="QC322" s="79" t="n"/>
      <c r="QD322" s="79" t="n"/>
      <c r="QE322" s="79" t="n"/>
      <c r="QF322" s="79" t="n"/>
      <c r="QG322" s="79" t="n"/>
      <c r="QH322" s="79" t="n"/>
      <c r="QI322" s="79" t="n"/>
      <c r="QJ322" s="79" t="n"/>
      <c r="QK322" s="79" t="n"/>
      <c r="QL322" s="79" t="n"/>
      <c r="QM322" s="79" t="n"/>
      <c r="QN322" s="79" t="n"/>
      <c r="QO322" s="79" t="n"/>
      <c r="QP322" s="79" t="n"/>
      <c r="QQ322" s="79" t="n"/>
      <c r="QR322" s="79" t="n"/>
      <c r="QS322" s="79" t="n"/>
      <c r="QT322" s="79" t="n"/>
      <c r="QU322" s="79" t="n"/>
      <c r="QV322" s="79" t="n"/>
      <c r="QW322" s="79" t="n"/>
      <c r="QX322" s="79" t="n"/>
      <c r="QY322" s="79" t="n"/>
      <c r="QZ322" s="79" t="n"/>
      <c r="RA322" s="79" t="n"/>
      <c r="RB322" s="79" t="n"/>
      <c r="RC322" s="79" t="n"/>
      <c r="RF322" s="78" t="n">
        <v>40</v>
      </c>
      <c r="RG322" s="79" t="n"/>
      <c r="RH322" s="79" t="n"/>
      <c r="RI322" s="79" t="n"/>
      <c r="RJ322" s="79" t="n"/>
      <c r="RK322" s="79" t="n"/>
      <c r="RL322" s="79" t="n"/>
      <c r="RM322" s="79" t="n"/>
      <c r="RN322" s="79" t="n"/>
      <c r="RO322" s="79" t="n"/>
      <c r="RP322" s="79" t="n"/>
      <c r="RQ322" s="79" t="n"/>
      <c r="RR322" s="79" t="n"/>
      <c r="RS322" s="79" t="n"/>
      <c r="RT322" s="79" t="n"/>
      <c r="RU322" s="79" t="n"/>
      <c r="RV322" s="79" t="n"/>
      <c r="RW322" s="79" t="n"/>
      <c r="RX322" s="79" t="n"/>
      <c r="RY322" s="79" t="n"/>
      <c r="RZ322" s="79" t="n"/>
      <c r="SA322" s="79" t="n"/>
      <c r="SB322" s="79" t="n"/>
      <c r="SC322" s="79" t="n"/>
      <c r="SD322" s="79" t="n"/>
      <c r="SE322" s="79" t="n"/>
      <c r="SF322" s="79" t="n"/>
      <c r="SG322" s="79" t="n"/>
      <c r="SH322" s="79" t="n"/>
      <c r="SI322" s="79" t="n"/>
      <c r="SJ322" s="79" t="n"/>
      <c r="SK322" s="79" t="n"/>
      <c r="SL322" s="79" t="n"/>
      <c r="SM322" s="79" t="n"/>
      <c r="SN322" s="79" t="n"/>
      <c r="SO322" s="79" t="n"/>
      <c r="SP322" s="79" t="n"/>
      <c r="SQ322" s="79" t="n"/>
      <c r="SR322" s="79" t="n"/>
      <c r="SS322" s="79" t="n"/>
      <c r="ST322" s="79" t="n"/>
      <c r="SW322" s="78" t="n">
        <v>40</v>
      </c>
      <c r="SX322" s="79" t="n"/>
      <c r="SY322" s="79" t="n"/>
      <c r="SZ322" s="79" t="n"/>
      <c r="TA322" s="79" t="n"/>
      <c r="TB322" s="79" t="n"/>
      <c r="TC322" s="79" t="n"/>
      <c r="TD322" s="79" t="n"/>
      <c r="TE322" s="79" t="n"/>
      <c r="TF322" s="79" t="n"/>
      <c r="TG322" s="79" t="n"/>
      <c r="TH322" s="79" t="n"/>
      <c r="TI322" s="79" t="n"/>
      <c r="TJ322" s="79" t="n"/>
      <c r="TK322" s="79" t="n"/>
      <c r="TL322" s="79" t="n"/>
      <c r="TM322" s="79" t="n"/>
      <c r="TN322" s="79" t="n"/>
      <c r="TO322" s="79" t="n"/>
      <c r="TP322" s="79" t="n"/>
      <c r="TQ322" s="79" t="n"/>
      <c r="TR322" s="79" t="n"/>
      <c r="TS322" s="79" t="n"/>
      <c r="TT322" s="79" t="n"/>
      <c r="TU322" s="79" t="n"/>
      <c r="TV322" s="79" t="n"/>
      <c r="TW322" s="79" t="n"/>
      <c r="TX322" s="79" t="n"/>
      <c r="TY322" s="79" t="n"/>
      <c r="TZ322" s="79" t="n"/>
      <c r="UA322" s="79" t="n"/>
      <c r="UB322" s="79" t="n"/>
      <c r="UC322" s="79" t="n"/>
      <c r="UD322" s="79" t="n"/>
      <c r="UE322" s="79" t="n"/>
      <c r="UF322" s="79" t="n"/>
      <c r="UG322" s="79" t="n"/>
      <c r="UH322" s="79" t="n"/>
      <c r="UI322" s="79" t="n"/>
      <c r="UJ322" s="79" t="n"/>
      <c r="UK322" s="79" t="n"/>
      <c r="UN322" s="78" t="n">
        <v>40</v>
      </c>
      <c r="UO322" s="79" t="n"/>
      <c r="UP322" s="79" t="n"/>
      <c r="UQ322" s="79" t="n"/>
      <c r="UR322" s="79" t="n"/>
      <c r="US322" s="79" t="n"/>
      <c r="UT322" s="79" t="n"/>
      <c r="UU322" s="79" t="n"/>
      <c r="UV322" s="79" t="n"/>
      <c r="UW322" s="79" t="n"/>
      <c r="UX322" s="79" t="n"/>
      <c r="UY322" s="79" t="n"/>
      <c r="UZ322" s="79" t="n"/>
      <c r="VA322" s="79" t="n"/>
      <c r="VB322" s="79" t="n"/>
      <c r="VC322" s="79" t="n"/>
      <c r="VD322" s="79" t="n"/>
      <c r="VE322" s="79" t="n"/>
      <c r="VF322" s="79" t="n"/>
      <c r="VG322" s="79" t="n"/>
      <c r="VH322" s="79" t="n"/>
      <c r="VI322" s="79" t="n"/>
      <c r="VJ322" s="79" t="n"/>
      <c r="VK322" s="79" t="n"/>
      <c r="VL322" s="79" t="n"/>
      <c r="VM322" s="79" t="n"/>
      <c r="VN322" s="79" t="n"/>
      <c r="VO322" s="79" t="n"/>
      <c r="VP322" s="79" t="n"/>
      <c r="VQ322" s="79" t="n"/>
      <c r="VR322" s="79" t="n"/>
      <c r="VS322" s="79" t="n"/>
      <c r="VT322" s="79" t="n"/>
      <c r="VU322" s="79" t="n"/>
      <c r="VV322" s="79" t="n"/>
      <c r="VW322" s="79" t="n"/>
      <c r="VX322" s="79" t="n"/>
      <c r="VY322" s="79" t="n"/>
      <c r="VZ322" s="79" t="n"/>
      <c r="WA322" s="79" t="n"/>
      <c r="WB322" s="79" t="n"/>
      <c r="WE322" s="78" t="n">
        <v>40</v>
      </c>
      <c r="WF322" s="79" t="n"/>
      <c r="WG322" s="79" t="n"/>
      <c r="WH322" s="79" t="n"/>
      <c r="WI322" s="79" t="n"/>
      <c r="WJ322" s="79" t="n"/>
      <c r="WK322" s="79" t="n"/>
      <c r="WL322" s="79" t="n"/>
      <c r="WM322" s="79" t="n"/>
      <c r="WN322" s="79" t="n"/>
      <c r="WO322" s="79" t="n"/>
      <c r="WP322" s="79" t="n"/>
      <c r="WQ322" s="79" t="n"/>
      <c r="WR322" s="79" t="n"/>
      <c r="WS322" s="79" t="n"/>
      <c r="WT322" s="79" t="n"/>
      <c r="WU322" s="79" t="n"/>
      <c r="WV322" s="79" t="n"/>
      <c r="WW322" s="79" t="n"/>
      <c r="WX322" s="79" t="n"/>
      <c r="WY322" s="79" t="n"/>
      <c r="WZ322" s="79" t="n"/>
      <c r="XA322" s="79" t="n"/>
      <c r="XB322" s="79" t="n"/>
      <c r="XC322" s="79" t="n"/>
      <c r="XD322" s="79" t="n"/>
      <c r="XE322" s="79" t="n"/>
      <c r="XF322" s="79" t="n"/>
      <c r="XG322" s="79" t="n"/>
      <c r="XH322" s="79" t="n"/>
      <c r="XI322" s="79" t="n"/>
      <c r="XJ322" s="79" t="n"/>
      <c r="XK322" s="79" t="n"/>
      <c r="XL322" s="79" t="n"/>
      <c r="XM322" s="79" t="n"/>
      <c r="XN322" s="79" t="n"/>
      <c r="XO322" s="79" t="n"/>
      <c r="XP322" s="79" t="n"/>
      <c r="XQ322" s="79" t="n"/>
      <c r="XR322" s="79" t="n"/>
      <c r="XS322" s="79" t="n"/>
      <c r="XV322" s="78" t="n">
        <v>40</v>
      </c>
      <c r="XW322" s="79" t="n"/>
      <c r="XX322" s="79" t="n"/>
      <c r="XY322" s="79" t="n"/>
      <c r="XZ322" s="79" t="n"/>
      <c r="YA322" s="79" t="n"/>
      <c r="YB322" s="79" t="n"/>
      <c r="YC322" s="79" t="n"/>
      <c r="YD322" s="79" t="n"/>
      <c r="YE322" s="79" t="n"/>
      <c r="YF322" s="79" t="n"/>
      <c r="YG322" s="79" t="n"/>
      <c r="YH322" s="79" t="n"/>
      <c r="YI322" s="79" t="n"/>
      <c r="YJ322" s="79" t="n"/>
      <c r="YK322" s="79" t="n"/>
      <c r="YL322" s="79" t="n"/>
      <c r="YM322" s="79" t="n"/>
      <c r="YN322" s="79" t="n"/>
      <c r="YO322" s="79" t="n"/>
      <c r="YP322" s="79" t="n"/>
      <c r="YQ322" s="79" t="n"/>
      <c r="YR322" s="79" t="n"/>
      <c r="YS322" s="79" t="n"/>
      <c r="YT322" s="79" t="n"/>
      <c r="YU322" s="79" t="n"/>
      <c r="YV322" s="79" t="n"/>
      <c r="YW322" s="79" t="n"/>
      <c r="YX322" s="79" t="n"/>
      <c r="YY322" s="79" t="n"/>
      <c r="YZ322" s="79" t="n"/>
      <c r="ZA322" s="79" t="n"/>
      <c r="ZB322" s="79" t="n"/>
      <c r="ZC322" s="79" t="n"/>
      <c r="ZD322" s="79" t="n"/>
      <c r="ZE322" s="79" t="n"/>
      <c r="ZF322" s="79" t="n"/>
      <c r="ZG322" s="79" t="n"/>
      <c r="ZH322" s="79" t="n"/>
      <c r="ZI322" s="79" t="n"/>
      <c r="ZJ322" s="79" t="n"/>
      <c r="ZM322" s="78" t="n">
        <v>40</v>
      </c>
      <c r="ZN322" s="79" t="n"/>
      <c r="ZO322" s="79" t="n"/>
      <c r="ZP322" s="79" t="n"/>
      <c r="ZQ322" s="79" t="n"/>
      <c r="ZR322" s="79" t="n"/>
      <c r="ZS322" s="79" t="n"/>
      <c r="ZT322" s="79" t="n"/>
      <c r="ZU322" s="79" t="n"/>
      <c r="ZV322" s="79" t="n"/>
      <c r="ZW322" s="79" t="n"/>
      <c r="ZX322" s="79" t="n"/>
      <c r="ZY322" s="79" t="n"/>
      <c r="ZZ322" s="79" t="n"/>
      <c r="AAA322" s="79" t="n"/>
      <c r="AAB322" s="79" t="n"/>
      <c r="AAC322" s="79" t="n"/>
      <c r="AAD322" s="79" t="n"/>
      <c r="AAE322" s="79" t="n"/>
      <c r="AAF322" s="79" t="n"/>
      <c r="AAG322" s="79" t="n"/>
      <c r="AAH322" s="79" t="n"/>
      <c r="AAI322" s="79" t="n"/>
      <c r="AAJ322" s="79" t="n"/>
      <c r="AAK322" s="79" t="n"/>
      <c r="AAL322" s="79" t="n"/>
      <c r="AAM322" s="79" t="n"/>
      <c r="AAN322" s="79" t="n"/>
      <c r="AAO322" s="79" t="n"/>
      <c r="AAP322" s="79" t="n"/>
      <c r="AAQ322" s="79" t="n"/>
      <c r="AAR322" s="79" t="n"/>
      <c r="AAS322" s="79" t="n"/>
      <c r="AAT322" s="79" t="n"/>
      <c r="AAU322" s="79" t="n"/>
      <c r="AAV322" s="79" t="n"/>
      <c r="AAW322" s="79" t="n"/>
      <c r="AAX322" s="79" t="n"/>
      <c r="AAY322" s="79" t="n"/>
      <c r="AAZ322" s="79" t="n"/>
      <c r="ABA322" s="79" t="n"/>
      <c r="ABD322" s="78" t="n">
        <v>40</v>
      </c>
      <c r="ABE322" s="79" t="n"/>
      <c r="ABF322" s="79" t="n"/>
      <c r="ABG322" s="79" t="n"/>
      <c r="ABH322" s="79" t="n"/>
      <c r="ABI322" s="79" t="n"/>
      <c r="ABJ322" s="79" t="n"/>
      <c r="ABK322" s="79" t="n"/>
      <c r="ABL322" s="79" t="n"/>
      <c r="ABM322" s="79" t="n"/>
      <c r="ABN322" s="79" t="n"/>
      <c r="ABO322" s="79" t="n"/>
      <c r="ABP322" s="79" t="n"/>
      <c r="ABQ322" s="79" t="n"/>
      <c r="ABR322" s="79" t="n"/>
      <c r="ABS322" s="79" t="n"/>
      <c r="ABT322" s="79" t="n"/>
      <c r="ABU322" s="79" t="n"/>
      <c r="ABV322" s="79" t="n"/>
      <c r="ABW322" s="79" t="n"/>
      <c r="ABX322" s="79" t="n"/>
      <c r="ABY322" s="79" t="n"/>
      <c r="ABZ322" s="79" t="n"/>
      <c r="ACA322" s="79" t="n"/>
      <c r="ACB322" s="79" t="n"/>
      <c r="ACC322" s="79" t="n"/>
      <c r="ACD322" s="79" t="n"/>
      <c r="ACE322" s="79" t="n"/>
      <c r="ACF322" s="79" t="n"/>
      <c r="ACG322" s="79" t="n"/>
      <c r="ACH322" s="79" t="n"/>
      <c r="ACI322" s="79" t="n"/>
      <c r="ACJ322" s="79" t="n"/>
      <c r="ACK322" s="79" t="n"/>
      <c r="ACL322" s="79" t="n"/>
      <c r="ACM322" s="79" t="n"/>
      <c r="ACN322" s="79" t="n"/>
      <c r="ACO322" s="79" t="n"/>
      <c r="ACP322" s="79" t="n"/>
      <c r="ACQ322" s="79" t="n"/>
      <c r="ACR322" s="79" t="n"/>
      <c r="ACU322" s="78" t="n">
        <v>40</v>
      </c>
      <c r="ACV322" s="79" t="n"/>
      <c r="ACW322" s="79" t="n"/>
      <c r="ACX322" s="79" t="n"/>
      <c r="ACY322" s="79" t="n"/>
      <c r="ACZ322" s="79" t="n"/>
      <c r="ADA322" s="79" t="n"/>
      <c r="ADB322" s="79" t="n"/>
      <c r="ADC322" s="79" t="n"/>
      <c r="ADD322" s="79" t="n"/>
      <c r="ADE322" s="79" t="n"/>
      <c r="ADF322" s="79" t="n"/>
      <c r="ADG322" s="79" t="n"/>
      <c r="ADH322" s="79" t="n"/>
      <c r="ADI322" s="79" t="n"/>
      <c r="ADJ322" s="79" t="n"/>
      <c r="ADK322" s="79" t="n"/>
      <c r="ADL322" s="79" t="n"/>
      <c r="ADM322" s="79" t="n"/>
      <c r="ADN322" s="79" t="n"/>
      <c r="ADO322" s="79" t="n"/>
      <c r="ADP322" s="79" t="n"/>
      <c r="ADQ322" s="79" t="n"/>
      <c r="ADR322" s="79" t="n"/>
      <c r="ADS322" s="79" t="n"/>
      <c r="ADT322" s="79" t="n"/>
      <c r="ADU322" s="79" t="n"/>
      <c r="ADV322" s="79" t="n"/>
      <c r="ADW322" s="79" t="n"/>
      <c r="ADX322" s="79" t="n"/>
      <c r="ADY322" s="79" t="n"/>
      <c r="ADZ322" s="79" t="n"/>
      <c r="AEA322" s="79" t="n"/>
      <c r="AEB322" s="79" t="n"/>
      <c r="AEC322" s="79" t="n"/>
      <c r="AED322" s="79" t="n"/>
      <c r="AEE322" s="79" t="n"/>
      <c r="AEF322" s="79" t="n"/>
      <c r="AEG322" s="79" t="n"/>
      <c r="AEH322" s="79" t="n"/>
      <c r="AEI322" s="79" t="n"/>
      <c r="AEL322" s="78" t="n">
        <v>40</v>
      </c>
      <c r="AEM322" s="79" t="n"/>
      <c r="AEN322" s="79" t="n"/>
      <c r="AEO322" s="79" t="n"/>
      <c r="AEP322" s="79" t="n"/>
      <c r="AEQ322" s="79" t="n"/>
      <c r="AER322" s="79" t="n"/>
      <c r="AES322" s="79" t="n"/>
      <c r="AET322" s="79" t="n"/>
      <c r="AEU322" s="79" t="n"/>
      <c r="AEV322" s="79" t="n"/>
      <c r="AEW322" s="79" t="n"/>
      <c r="AEX322" s="79" t="n"/>
      <c r="AEY322" s="79" t="n"/>
      <c r="AEZ322" s="79" t="n"/>
      <c r="AFA322" s="79" t="n"/>
      <c r="AFB322" s="79" t="n"/>
      <c r="AFC322" s="79" t="n"/>
      <c r="AFD322" s="79" t="n"/>
      <c r="AFE322" s="79" t="n"/>
      <c r="AFF322" s="79" t="n"/>
      <c r="AFG322" s="79" t="n"/>
      <c r="AFH322" s="79" t="n"/>
      <c r="AFI322" s="79" t="n"/>
      <c r="AFJ322" s="79" t="n"/>
      <c r="AFK322" s="79" t="n"/>
      <c r="AFL322" s="79" t="n"/>
      <c r="AFM322" s="79" t="n"/>
      <c r="AFN322" s="79" t="n"/>
      <c r="AFO322" s="79" t="n"/>
      <c r="AFP322" s="79" t="n"/>
      <c r="AFQ322" s="79" t="n"/>
      <c r="AFR322" s="79" t="n"/>
      <c r="AFS322" s="79" t="n"/>
      <c r="AFT322" s="79" t="n"/>
      <c r="AFU322" s="79" t="n"/>
      <c r="AFV322" s="79" t="n"/>
      <c r="AFW322" s="79" t="n"/>
      <c r="AFX322" s="79" t="n"/>
      <c r="AFY322" s="79" t="n"/>
      <c r="AFZ322" s="79" t="n"/>
    </row>
    <row r="325">
      <c r="B325" s="87" t="inlineStr">
        <is>
          <t>Matrice 8: INTERESSI ATTIVI</t>
        </is>
      </c>
      <c r="AS325" s="87" t="inlineStr">
        <is>
          <t>Matrice 8: INTERESSI ATTIVI</t>
        </is>
      </c>
      <c r="CJ325" s="87" t="inlineStr">
        <is>
          <t>Matrice 8: INTERESSI ATTIVI</t>
        </is>
      </c>
      <c r="EA325" s="87" t="inlineStr">
        <is>
          <t>Matrice 8: INTERESSI ATTIVI</t>
        </is>
      </c>
      <c r="FR325" s="87" t="inlineStr">
        <is>
          <t>Matrice 8: INTERESSI ATTIVI</t>
        </is>
      </c>
      <c r="HI325" s="87" t="inlineStr">
        <is>
          <t>Matrice 8: INTERESSI ATTIVI</t>
        </is>
      </c>
      <c r="IZ325" s="87" t="inlineStr">
        <is>
          <t>Matrice 8: INTERESSI ATTIVI</t>
        </is>
      </c>
      <c r="KQ325" s="87" t="inlineStr">
        <is>
          <t>Matrice 8: INTERESSI ATTIVI</t>
        </is>
      </c>
      <c r="MH325" s="87" t="inlineStr">
        <is>
          <t>Matrice 8: INTERESSI ATTIVI</t>
        </is>
      </c>
      <c r="NY325" s="87" t="inlineStr">
        <is>
          <t>Matrice 8: INTERESSI ATTIVI</t>
        </is>
      </c>
      <c r="PP325" s="87" t="inlineStr">
        <is>
          <t>Matrice 8: INTERESSI ATTIVI</t>
        </is>
      </c>
      <c r="RG325" s="87" t="inlineStr">
        <is>
          <t>Matrice 8: INTERESSI ATTIVI</t>
        </is>
      </c>
      <c r="SX325" s="87" t="inlineStr">
        <is>
          <t>Matrice 8: INTERESSI ATTIVI</t>
        </is>
      </c>
      <c r="UO325" s="87" t="inlineStr">
        <is>
          <t>Matrice 8: INTERESSI ATTIVI</t>
        </is>
      </c>
      <c r="WF325" s="87" t="inlineStr">
        <is>
          <t>Matrice 8: INTERESSI ATTIVI</t>
        </is>
      </c>
      <c r="XW325" s="87" t="inlineStr">
        <is>
          <t>Matrice 8: INTERESSI ATTIVI</t>
        </is>
      </c>
      <c r="ZN325" s="87" t="inlineStr">
        <is>
          <t>Matrice 8: INTERESSI ATTIVI</t>
        </is>
      </c>
      <c r="ABE325" s="87" t="inlineStr">
        <is>
          <t>Matrice 8: INTERESSI ATTIVI</t>
        </is>
      </c>
      <c r="ACV325" s="87" t="inlineStr">
        <is>
          <t>Matrice 8: INTERESSI ATTIVI</t>
        </is>
      </c>
      <c r="AEM325" s="87" t="inlineStr">
        <is>
          <t>Matrice 8: INTERESSI ATTIVI</t>
        </is>
      </c>
    </row>
    <row r="327">
      <c r="A327" s="84" t="inlineStr">
        <is>
          <t>ANNI</t>
        </is>
      </c>
      <c r="B327" s="84" t="inlineStr">
        <is>
          <t>Anno 1</t>
        </is>
      </c>
      <c r="C327" s="81" t="n"/>
      <c r="D327" s="81" t="n"/>
      <c r="E327" s="82" t="n"/>
      <c r="F327" s="84" t="inlineStr">
        <is>
          <t>Anno 2</t>
        </is>
      </c>
      <c r="G327" s="81" t="n"/>
      <c r="H327" s="81" t="n"/>
      <c r="I327" s="82" t="n"/>
      <c r="J327" s="84" t="inlineStr">
        <is>
          <t>Anno 3</t>
        </is>
      </c>
      <c r="K327" s="81" t="n"/>
      <c r="L327" s="81" t="n"/>
      <c r="M327" s="82" t="n"/>
      <c r="N327" s="84" t="inlineStr">
        <is>
          <t>Anno 4</t>
        </is>
      </c>
      <c r="O327" s="81" t="n"/>
      <c r="P327" s="81" t="n"/>
      <c r="Q327" s="82" t="n"/>
      <c r="R327" s="84" t="inlineStr">
        <is>
          <t>Anno 5</t>
        </is>
      </c>
      <c r="S327" s="81" t="n"/>
      <c r="T327" s="81" t="n"/>
      <c r="U327" s="82" t="n"/>
      <c r="V327" s="84" t="inlineStr">
        <is>
          <t>Anno 6</t>
        </is>
      </c>
      <c r="W327" s="81" t="n"/>
      <c r="X327" s="81" t="n"/>
      <c r="Y327" s="82" t="n"/>
      <c r="Z327" s="84" t="inlineStr">
        <is>
          <t>Anno 7</t>
        </is>
      </c>
      <c r="AA327" s="81" t="n"/>
      <c r="AB327" s="81" t="n"/>
      <c r="AC327" s="82" t="n"/>
      <c r="AD327" s="84" t="inlineStr">
        <is>
          <t>Anno 8</t>
        </is>
      </c>
      <c r="AE327" s="81" t="n"/>
      <c r="AF327" s="81" t="n"/>
      <c r="AG327" s="82" t="n"/>
      <c r="AH327" s="84" t="inlineStr">
        <is>
          <t>Anno 9</t>
        </is>
      </c>
      <c r="AI327" s="81" t="n"/>
      <c r="AJ327" s="81" t="n"/>
      <c r="AK327" s="82" t="n"/>
      <c r="AL327" s="84" t="inlineStr">
        <is>
          <t>Anno 10</t>
        </is>
      </c>
      <c r="AM327" s="81" t="n"/>
      <c r="AN327" s="81" t="n"/>
      <c r="AO327" s="82" t="n"/>
      <c r="AR327" s="84" t="inlineStr">
        <is>
          <t>ANNI</t>
        </is>
      </c>
      <c r="AS327" s="84" t="inlineStr">
        <is>
          <t>Anno 1</t>
        </is>
      </c>
      <c r="AT327" s="81" t="n"/>
      <c r="AU327" s="81" t="n"/>
      <c r="AV327" s="82" t="n"/>
      <c r="AW327" s="84" t="inlineStr">
        <is>
          <t>Anno 2</t>
        </is>
      </c>
      <c r="AX327" s="81" t="n"/>
      <c r="AY327" s="81" t="n"/>
      <c r="AZ327" s="82" t="n"/>
      <c r="BA327" s="84" t="inlineStr">
        <is>
          <t>Anno 3</t>
        </is>
      </c>
      <c r="BB327" s="81" t="n"/>
      <c r="BC327" s="81" t="n"/>
      <c r="BD327" s="82" t="n"/>
      <c r="BE327" s="84" t="inlineStr">
        <is>
          <t>Anno 4</t>
        </is>
      </c>
      <c r="BF327" s="81" t="n"/>
      <c r="BG327" s="81" t="n"/>
      <c r="BH327" s="82" t="n"/>
      <c r="BI327" s="84" t="inlineStr">
        <is>
          <t>Anno 5</t>
        </is>
      </c>
      <c r="BJ327" s="81" t="n"/>
      <c r="BK327" s="81" t="n"/>
      <c r="BL327" s="82" t="n"/>
      <c r="BM327" s="84" t="inlineStr">
        <is>
          <t>Anno 6</t>
        </is>
      </c>
      <c r="BN327" s="81" t="n"/>
      <c r="BO327" s="81" t="n"/>
      <c r="BP327" s="82" t="n"/>
      <c r="BQ327" s="84" t="inlineStr">
        <is>
          <t>Anno 7</t>
        </is>
      </c>
      <c r="BR327" s="81" t="n"/>
      <c r="BS327" s="81" t="n"/>
      <c r="BT327" s="82" t="n"/>
      <c r="BU327" s="84" t="inlineStr">
        <is>
          <t>Anno 8</t>
        </is>
      </c>
      <c r="BV327" s="81" t="n"/>
      <c r="BW327" s="81" t="n"/>
      <c r="BX327" s="82" t="n"/>
      <c r="BY327" s="84" t="inlineStr">
        <is>
          <t>Anno 9</t>
        </is>
      </c>
      <c r="BZ327" s="81" t="n"/>
      <c r="CA327" s="81" t="n"/>
      <c r="CB327" s="82" t="n"/>
      <c r="CC327" s="84" t="inlineStr">
        <is>
          <t>Anno 10</t>
        </is>
      </c>
      <c r="CD327" s="81" t="n"/>
      <c r="CE327" s="81" t="n"/>
      <c r="CF327" s="82" t="n"/>
      <c r="CI327" s="84" t="inlineStr">
        <is>
          <t>ANNI</t>
        </is>
      </c>
      <c r="CJ327" s="84" t="inlineStr">
        <is>
          <t>Anno 1</t>
        </is>
      </c>
      <c r="CK327" s="81" t="n"/>
      <c r="CL327" s="81" t="n"/>
      <c r="CM327" s="82" t="n"/>
      <c r="CN327" s="84" t="inlineStr">
        <is>
          <t>Anno 2</t>
        </is>
      </c>
      <c r="CO327" s="81" t="n"/>
      <c r="CP327" s="81" t="n"/>
      <c r="CQ327" s="82" t="n"/>
      <c r="CR327" s="84" t="inlineStr">
        <is>
          <t>Anno 3</t>
        </is>
      </c>
      <c r="CS327" s="81" t="n"/>
      <c r="CT327" s="81" t="n"/>
      <c r="CU327" s="82" t="n"/>
      <c r="CV327" s="84" t="inlineStr">
        <is>
          <t>Anno 4</t>
        </is>
      </c>
      <c r="CW327" s="81" t="n"/>
      <c r="CX327" s="81" t="n"/>
      <c r="CY327" s="82" t="n"/>
      <c r="CZ327" s="84" t="inlineStr">
        <is>
          <t>Anno 5</t>
        </is>
      </c>
      <c r="DA327" s="81" t="n"/>
      <c r="DB327" s="81" t="n"/>
      <c r="DC327" s="82" t="n"/>
      <c r="DD327" s="84" t="inlineStr">
        <is>
          <t>Anno 6</t>
        </is>
      </c>
      <c r="DE327" s="81" t="n"/>
      <c r="DF327" s="81" t="n"/>
      <c r="DG327" s="82" t="n"/>
      <c r="DH327" s="84" t="inlineStr">
        <is>
          <t>Anno 7</t>
        </is>
      </c>
      <c r="DI327" s="81" t="n"/>
      <c r="DJ327" s="81" t="n"/>
      <c r="DK327" s="82" t="n"/>
      <c r="DL327" s="84" t="inlineStr">
        <is>
          <t>Anno 8</t>
        </is>
      </c>
      <c r="DM327" s="81" t="n"/>
      <c r="DN327" s="81" t="n"/>
      <c r="DO327" s="82" t="n"/>
      <c r="DP327" s="84" t="inlineStr">
        <is>
          <t>Anno 9</t>
        </is>
      </c>
      <c r="DQ327" s="81" t="n"/>
      <c r="DR327" s="81" t="n"/>
      <c r="DS327" s="82" t="n"/>
      <c r="DT327" s="84" t="inlineStr">
        <is>
          <t>Anno 10</t>
        </is>
      </c>
      <c r="DU327" s="81" t="n"/>
      <c r="DV327" s="81" t="n"/>
      <c r="DW327" s="82" t="n"/>
      <c r="DZ327" s="84" t="inlineStr">
        <is>
          <t>ANNI</t>
        </is>
      </c>
      <c r="EA327" s="84" t="inlineStr">
        <is>
          <t>Anno 1</t>
        </is>
      </c>
      <c r="EB327" s="81" t="n"/>
      <c r="EC327" s="81" t="n"/>
      <c r="ED327" s="82" t="n"/>
      <c r="EE327" s="84" t="inlineStr">
        <is>
          <t>Anno 2</t>
        </is>
      </c>
      <c r="EF327" s="81" t="n"/>
      <c r="EG327" s="81" t="n"/>
      <c r="EH327" s="82" t="n"/>
      <c r="EI327" s="84" t="inlineStr">
        <is>
          <t>Anno 3</t>
        </is>
      </c>
      <c r="EJ327" s="81" t="n"/>
      <c r="EK327" s="81" t="n"/>
      <c r="EL327" s="82" t="n"/>
      <c r="EM327" s="84" t="inlineStr">
        <is>
          <t>Anno 4</t>
        </is>
      </c>
      <c r="EN327" s="81" t="n"/>
      <c r="EO327" s="81" t="n"/>
      <c r="EP327" s="82" t="n"/>
      <c r="EQ327" s="84" t="inlineStr">
        <is>
          <t>Anno 5</t>
        </is>
      </c>
      <c r="ER327" s="81" t="n"/>
      <c r="ES327" s="81" t="n"/>
      <c r="ET327" s="82" t="n"/>
      <c r="EU327" s="84" t="inlineStr">
        <is>
          <t>Anno 6</t>
        </is>
      </c>
      <c r="EV327" s="81" t="n"/>
      <c r="EW327" s="81" t="n"/>
      <c r="EX327" s="82" t="n"/>
      <c r="EY327" s="84" t="inlineStr">
        <is>
          <t>Anno 7</t>
        </is>
      </c>
      <c r="EZ327" s="81" t="n"/>
      <c r="FA327" s="81" t="n"/>
      <c r="FB327" s="82" t="n"/>
      <c r="FC327" s="84" t="inlineStr">
        <is>
          <t>Anno 8</t>
        </is>
      </c>
      <c r="FD327" s="81" t="n"/>
      <c r="FE327" s="81" t="n"/>
      <c r="FF327" s="82" t="n"/>
      <c r="FG327" s="84" t="inlineStr">
        <is>
          <t>Anno 9</t>
        </is>
      </c>
      <c r="FH327" s="81" t="n"/>
      <c r="FI327" s="81" t="n"/>
      <c r="FJ327" s="82" t="n"/>
      <c r="FK327" s="84" t="inlineStr">
        <is>
          <t>Anno 10</t>
        </is>
      </c>
      <c r="FL327" s="81" t="n"/>
      <c r="FM327" s="81" t="n"/>
      <c r="FN327" s="82" t="n"/>
      <c r="FQ327" s="84" t="inlineStr">
        <is>
          <t>ANNI</t>
        </is>
      </c>
      <c r="FR327" s="84" t="inlineStr">
        <is>
          <t>Anno 1</t>
        </is>
      </c>
      <c r="FS327" s="81" t="n"/>
      <c r="FT327" s="81" t="n"/>
      <c r="FU327" s="82" t="n"/>
      <c r="FV327" s="84" t="inlineStr">
        <is>
          <t>Anno 2</t>
        </is>
      </c>
      <c r="FW327" s="81" t="n"/>
      <c r="FX327" s="81" t="n"/>
      <c r="FY327" s="82" t="n"/>
      <c r="FZ327" s="84" t="inlineStr">
        <is>
          <t>Anno 3</t>
        </is>
      </c>
      <c r="GA327" s="81" t="n"/>
      <c r="GB327" s="81" t="n"/>
      <c r="GC327" s="82" t="n"/>
      <c r="GD327" s="84" t="inlineStr">
        <is>
          <t>Anno 4</t>
        </is>
      </c>
      <c r="GE327" s="81" t="n"/>
      <c r="GF327" s="81" t="n"/>
      <c r="GG327" s="82" t="n"/>
      <c r="GH327" s="84" t="inlineStr">
        <is>
          <t>Anno 5</t>
        </is>
      </c>
      <c r="GI327" s="81" t="n"/>
      <c r="GJ327" s="81" t="n"/>
      <c r="GK327" s="82" t="n"/>
      <c r="GL327" s="84" t="inlineStr">
        <is>
          <t>Anno 6</t>
        </is>
      </c>
      <c r="GM327" s="81" t="n"/>
      <c r="GN327" s="81" t="n"/>
      <c r="GO327" s="82" t="n"/>
      <c r="GP327" s="84" t="inlineStr">
        <is>
          <t>Anno 7</t>
        </is>
      </c>
      <c r="GQ327" s="81" t="n"/>
      <c r="GR327" s="81" t="n"/>
      <c r="GS327" s="82" t="n"/>
      <c r="GT327" s="84" t="inlineStr">
        <is>
          <t>Anno 8</t>
        </is>
      </c>
      <c r="GU327" s="81" t="n"/>
      <c r="GV327" s="81" t="n"/>
      <c r="GW327" s="82" t="n"/>
      <c r="GX327" s="84" t="inlineStr">
        <is>
          <t>Anno 9</t>
        </is>
      </c>
      <c r="GY327" s="81" t="n"/>
      <c r="GZ327" s="81" t="n"/>
      <c r="HA327" s="82" t="n"/>
      <c r="HB327" s="84" t="inlineStr">
        <is>
          <t>Anno 10</t>
        </is>
      </c>
      <c r="HC327" s="81" t="n"/>
      <c r="HD327" s="81" t="n"/>
      <c r="HE327" s="82" t="n"/>
      <c r="HH327" s="84" t="inlineStr">
        <is>
          <t>ANNI</t>
        </is>
      </c>
      <c r="HI327" s="84" t="inlineStr">
        <is>
          <t>Anno 1</t>
        </is>
      </c>
      <c r="HJ327" s="81" t="n"/>
      <c r="HK327" s="81" t="n"/>
      <c r="HL327" s="82" t="n"/>
      <c r="HM327" s="84" t="inlineStr">
        <is>
          <t>Anno 2</t>
        </is>
      </c>
      <c r="HN327" s="81" t="n"/>
      <c r="HO327" s="81" t="n"/>
      <c r="HP327" s="82" t="n"/>
      <c r="HQ327" s="84" t="inlineStr">
        <is>
          <t>Anno 3</t>
        </is>
      </c>
      <c r="HR327" s="81" t="n"/>
      <c r="HS327" s="81" t="n"/>
      <c r="HT327" s="82" t="n"/>
      <c r="HU327" s="84" t="inlineStr">
        <is>
          <t>Anno 4</t>
        </is>
      </c>
      <c r="HV327" s="81" t="n"/>
      <c r="HW327" s="81" t="n"/>
      <c r="HX327" s="82" t="n"/>
      <c r="HY327" s="84" t="inlineStr">
        <is>
          <t>Anno 5</t>
        </is>
      </c>
      <c r="HZ327" s="81" t="n"/>
      <c r="IA327" s="81" t="n"/>
      <c r="IB327" s="82" t="n"/>
      <c r="IC327" s="84" t="inlineStr">
        <is>
          <t>Anno 6</t>
        </is>
      </c>
      <c r="ID327" s="81" t="n"/>
      <c r="IE327" s="81" t="n"/>
      <c r="IF327" s="82" t="n"/>
      <c r="IG327" s="84" t="inlineStr">
        <is>
          <t>Anno 7</t>
        </is>
      </c>
      <c r="IH327" s="81" t="n"/>
      <c r="II327" s="81" t="n"/>
      <c r="IJ327" s="82" t="n"/>
      <c r="IK327" s="84" t="inlineStr">
        <is>
          <t>Anno 8</t>
        </is>
      </c>
      <c r="IL327" s="81" t="n"/>
      <c r="IM327" s="81" t="n"/>
      <c r="IN327" s="82" t="n"/>
      <c r="IO327" s="84" t="inlineStr">
        <is>
          <t>Anno 9</t>
        </is>
      </c>
      <c r="IP327" s="81" t="n"/>
      <c r="IQ327" s="81" t="n"/>
      <c r="IR327" s="82" t="n"/>
      <c r="IS327" s="84" t="inlineStr">
        <is>
          <t>Anno 10</t>
        </is>
      </c>
      <c r="IT327" s="81" t="n"/>
      <c r="IU327" s="81" t="n"/>
      <c r="IV327" s="82" t="n"/>
      <c r="IY327" s="84" t="inlineStr">
        <is>
          <t>ANNI</t>
        </is>
      </c>
      <c r="IZ327" s="84" t="inlineStr">
        <is>
          <t>Anno 1</t>
        </is>
      </c>
      <c r="JA327" s="81" t="n"/>
      <c r="JB327" s="81" t="n"/>
      <c r="JC327" s="82" t="n"/>
      <c r="JD327" s="84" t="inlineStr">
        <is>
          <t>Anno 2</t>
        </is>
      </c>
      <c r="JE327" s="81" t="n"/>
      <c r="JF327" s="81" t="n"/>
      <c r="JG327" s="82" t="n"/>
      <c r="JH327" s="84" t="inlineStr">
        <is>
          <t>Anno 3</t>
        </is>
      </c>
      <c r="JI327" s="81" t="n"/>
      <c r="JJ327" s="81" t="n"/>
      <c r="JK327" s="82" t="n"/>
      <c r="JL327" s="84" t="inlineStr">
        <is>
          <t>Anno 4</t>
        </is>
      </c>
      <c r="JM327" s="81" t="n"/>
      <c r="JN327" s="81" t="n"/>
      <c r="JO327" s="82" t="n"/>
      <c r="JP327" s="84" t="inlineStr">
        <is>
          <t>Anno 5</t>
        </is>
      </c>
      <c r="JQ327" s="81" t="n"/>
      <c r="JR327" s="81" t="n"/>
      <c r="JS327" s="82" t="n"/>
      <c r="JT327" s="84" t="inlineStr">
        <is>
          <t>Anno 6</t>
        </is>
      </c>
      <c r="JU327" s="81" t="n"/>
      <c r="JV327" s="81" t="n"/>
      <c r="JW327" s="82" t="n"/>
      <c r="JX327" s="84" t="inlineStr">
        <is>
          <t>Anno 7</t>
        </is>
      </c>
      <c r="JY327" s="81" t="n"/>
      <c r="JZ327" s="81" t="n"/>
      <c r="KA327" s="82" t="n"/>
      <c r="KB327" s="84" t="inlineStr">
        <is>
          <t>Anno 8</t>
        </is>
      </c>
      <c r="KC327" s="81" t="n"/>
      <c r="KD327" s="81" t="n"/>
      <c r="KE327" s="82" t="n"/>
      <c r="KF327" s="84" t="inlineStr">
        <is>
          <t>Anno 9</t>
        </is>
      </c>
      <c r="KG327" s="81" t="n"/>
      <c r="KH327" s="81" t="n"/>
      <c r="KI327" s="82" t="n"/>
      <c r="KJ327" s="84" t="inlineStr">
        <is>
          <t>Anno 10</t>
        </is>
      </c>
      <c r="KK327" s="81" t="n"/>
      <c r="KL327" s="81" t="n"/>
      <c r="KM327" s="82" t="n"/>
      <c r="KP327" s="84" t="inlineStr">
        <is>
          <t>ANNI</t>
        </is>
      </c>
      <c r="KQ327" s="84" t="inlineStr">
        <is>
          <t>Anno 1</t>
        </is>
      </c>
      <c r="KR327" s="81" t="n"/>
      <c r="KS327" s="81" t="n"/>
      <c r="KT327" s="82" t="n"/>
      <c r="KU327" s="84" t="inlineStr">
        <is>
          <t>Anno 2</t>
        </is>
      </c>
      <c r="KV327" s="81" t="n"/>
      <c r="KW327" s="81" t="n"/>
      <c r="KX327" s="82" t="n"/>
      <c r="KY327" s="84" t="inlineStr">
        <is>
          <t>Anno 3</t>
        </is>
      </c>
      <c r="KZ327" s="81" t="n"/>
      <c r="LA327" s="81" t="n"/>
      <c r="LB327" s="82" t="n"/>
      <c r="LC327" s="84" t="inlineStr">
        <is>
          <t>Anno 4</t>
        </is>
      </c>
      <c r="LD327" s="81" t="n"/>
      <c r="LE327" s="81" t="n"/>
      <c r="LF327" s="82" t="n"/>
      <c r="LG327" s="84" t="inlineStr">
        <is>
          <t>Anno 5</t>
        </is>
      </c>
      <c r="LH327" s="81" t="n"/>
      <c r="LI327" s="81" t="n"/>
      <c r="LJ327" s="82" t="n"/>
      <c r="LK327" s="84" t="inlineStr">
        <is>
          <t>Anno 6</t>
        </is>
      </c>
      <c r="LL327" s="81" t="n"/>
      <c r="LM327" s="81" t="n"/>
      <c r="LN327" s="82" t="n"/>
      <c r="LO327" s="84" t="inlineStr">
        <is>
          <t>Anno 7</t>
        </is>
      </c>
      <c r="LP327" s="81" t="n"/>
      <c r="LQ327" s="81" t="n"/>
      <c r="LR327" s="82" t="n"/>
      <c r="LS327" s="84" t="inlineStr">
        <is>
          <t>Anno 8</t>
        </is>
      </c>
      <c r="LT327" s="81" t="n"/>
      <c r="LU327" s="81" t="n"/>
      <c r="LV327" s="82" t="n"/>
      <c r="LW327" s="84" t="inlineStr">
        <is>
          <t>Anno 9</t>
        </is>
      </c>
      <c r="LX327" s="81" t="n"/>
      <c r="LY327" s="81" t="n"/>
      <c r="LZ327" s="82" t="n"/>
      <c r="MA327" s="84" t="inlineStr">
        <is>
          <t>Anno 10</t>
        </is>
      </c>
      <c r="MB327" s="81" t="n"/>
      <c r="MC327" s="81" t="n"/>
      <c r="MD327" s="82" t="n"/>
      <c r="MG327" s="84" t="inlineStr">
        <is>
          <t>ANNI</t>
        </is>
      </c>
      <c r="MH327" s="84" t="inlineStr">
        <is>
          <t>Anno 1</t>
        </is>
      </c>
      <c r="MI327" s="81" t="n"/>
      <c r="MJ327" s="81" t="n"/>
      <c r="MK327" s="82" t="n"/>
      <c r="ML327" s="84" t="inlineStr">
        <is>
          <t>Anno 2</t>
        </is>
      </c>
      <c r="MM327" s="81" t="n"/>
      <c r="MN327" s="81" t="n"/>
      <c r="MO327" s="82" t="n"/>
      <c r="MP327" s="84" t="inlineStr">
        <is>
          <t>Anno 3</t>
        </is>
      </c>
      <c r="MQ327" s="81" t="n"/>
      <c r="MR327" s="81" t="n"/>
      <c r="MS327" s="82" t="n"/>
      <c r="MT327" s="84" t="inlineStr">
        <is>
          <t>Anno 4</t>
        </is>
      </c>
      <c r="MU327" s="81" t="n"/>
      <c r="MV327" s="81" t="n"/>
      <c r="MW327" s="82" t="n"/>
      <c r="MX327" s="84" t="inlineStr">
        <is>
          <t>Anno 5</t>
        </is>
      </c>
      <c r="MY327" s="81" t="n"/>
      <c r="MZ327" s="81" t="n"/>
      <c r="NA327" s="82" t="n"/>
      <c r="NB327" s="84" t="inlineStr">
        <is>
          <t>Anno 6</t>
        </is>
      </c>
      <c r="NC327" s="81" t="n"/>
      <c r="ND327" s="81" t="n"/>
      <c r="NE327" s="82" t="n"/>
      <c r="NF327" s="84" t="inlineStr">
        <is>
          <t>Anno 7</t>
        </is>
      </c>
      <c r="NG327" s="81" t="n"/>
      <c r="NH327" s="81" t="n"/>
      <c r="NI327" s="82" t="n"/>
      <c r="NJ327" s="84" t="inlineStr">
        <is>
          <t>Anno 8</t>
        </is>
      </c>
      <c r="NK327" s="81" t="n"/>
      <c r="NL327" s="81" t="n"/>
      <c r="NM327" s="82" t="n"/>
      <c r="NN327" s="84" t="inlineStr">
        <is>
          <t>Anno 9</t>
        </is>
      </c>
      <c r="NO327" s="81" t="n"/>
      <c r="NP327" s="81" t="n"/>
      <c r="NQ327" s="82" t="n"/>
      <c r="NR327" s="84" t="inlineStr">
        <is>
          <t>Anno 10</t>
        </is>
      </c>
      <c r="NS327" s="81" t="n"/>
      <c r="NT327" s="81" t="n"/>
      <c r="NU327" s="82" t="n"/>
      <c r="NX327" s="84" t="inlineStr">
        <is>
          <t>ANNI</t>
        </is>
      </c>
      <c r="NY327" s="84" t="inlineStr">
        <is>
          <t>Anno 1</t>
        </is>
      </c>
      <c r="NZ327" s="81" t="n"/>
      <c r="OA327" s="81" t="n"/>
      <c r="OB327" s="82" t="n"/>
      <c r="OC327" s="84" t="inlineStr">
        <is>
          <t>Anno 2</t>
        </is>
      </c>
      <c r="OD327" s="81" t="n"/>
      <c r="OE327" s="81" t="n"/>
      <c r="OF327" s="82" t="n"/>
      <c r="OG327" s="84" t="inlineStr">
        <is>
          <t>Anno 3</t>
        </is>
      </c>
      <c r="OH327" s="81" t="n"/>
      <c r="OI327" s="81" t="n"/>
      <c r="OJ327" s="82" t="n"/>
      <c r="OK327" s="84" t="inlineStr">
        <is>
          <t>Anno 4</t>
        </is>
      </c>
      <c r="OL327" s="81" t="n"/>
      <c r="OM327" s="81" t="n"/>
      <c r="ON327" s="82" t="n"/>
      <c r="OO327" s="84" t="inlineStr">
        <is>
          <t>Anno 5</t>
        </is>
      </c>
      <c r="OP327" s="81" t="n"/>
      <c r="OQ327" s="81" t="n"/>
      <c r="OR327" s="82" t="n"/>
      <c r="OS327" s="84" t="inlineStr">
        <is>
          <t>Anno 6</t>
        </is>
      </c>
      <c r="OT327" s="81" t="n"/>
      <c r="OU327" s="81" t="n"/>
      <c r="OV327" s="82" t="n"/>
      <c r="OW327" s="84" t="inlineStr">
        <is>
          <t>Anno 7</t>
        </is>
      </c>
      <c r="OX327" s="81" t="n"/>
      <c r="OY327" s="81" t="n"/>
      <c r="OZ327" s="82" t="n"/>
      <c r="PA327" s="84" t="inlineStr">
        <is>
          <t>Anno 8</t>
        </is>
      </c>
      <c r="PB327" s="81" t="n"/>
      <c r="PC327" s="81" t="n"/>
      <c r="PD327" s="82" t="n"/>
      <c r="PE327" s="84" t="inlineStr">
        <is>
          <t>Anno 9</t>
        </is>
      </c>
      <c r="PF327" s="81" t="n"/>
      <c r="PG327" s="81" t="n"/>
      <c r="PH327" s="82" t="n"/>
      <c r="PI327" s="84" t="inlineStr">
        <is>
          <t>Anno 10</t>
        </is>
      </c>
      <c r="PJ327" s="81" t="n"/>
      <c r="PK327" s="81" t="n"/>
      <c r="PL327" s="82" t="n"/>
      <c r="PO327" s="84" t="inlineStr">
        <is>
          <t>ANNI</t>
        </is>
      </c>
      <c r="PP327" s="84" t="inlineStr">
        <is>
          <t>Anno 1</t>
        </is>
      </c>
      <c r="PQ327" s="81" t="n"/>
      <c r="PR327" s="81" t="n"/>
      <c r="PS327" s="82" t="n"/>
      <c r="PT327" s="84" t="inlineStr">
        <is>
          <t>Anno 2</t>
        </is>
      </c>
      <c r="PU327" s="81" t="n"/>
      <c r="PV327" s="81" t="n"/>
      <c r="PW327" s="82" t="n"/>
      <c r="PX327" s="84" t="inlineStr">
        <is>
          <t>Anno 3</t>
        </is>
      </c>
      <c r="PY327" s="81" t="n"/>
      <c r="PZ327" s="81" t="n"/>
      <c r="QA327" s="82" t="n"/>
      <c r="QB327" s="84" t="inlineStr">
        <is>
          <t>Anno 4</t>
        </is>
      </c>
      <c r="QC327" s="81" t="n"/>
      <c r="QD327" s="81" t="n"/>
      <c r="QE327" s="82" t="n"/>
      <c r="QF327" s="84" t="inlineStr">
        <is>
          <t>Anno 5</t>
        </is>
      </c>
      <c r="QG327" s="81" t="n"/>
      <c r="QH327" s="81" t="n"/>
      <c r="QI327" s="82" t="n"/>
      <c r="QJ327" s="84" t="inlineStr">
        <is>
          <t>Anno 6</t>
        </is>
      </c>
      <c r="QK327" s="81" t="n"/>
      <c r="QL327" s="81" t="n"/>
      <c r="QM327" s="82" t="n"/>
      <c r="QN327" s="84" t="inlineStr">
        <is>
          <t>Anno 7</t>
        </is>
      </c>
      <c r="QO327" s="81" t="n"/>
      <c r="QP327" s="81" t="n"/>
      <c r="QQ327" s="82" t="n"/>
      <c r="QR327" s="84" t="inlineStr">
        <is>
          <t>Anno 8</t>
        </is>
      </c>
      <c r="QS327" s="81" t="n"/>
      <c r="QT327" s="81" t="n"/>
      <c r="QU327" s="82" t="n"/>
      <c r="QV327" s="84" t="inlineStr">
        <is>
          <t>Anno 9</t>
        </is>
      </c>
      <c r="QW327" s="81" t="n"/>
      <c r="QX327" s="81" t="n"/>
      <c r="QY327" s="82" t="n"/>
      <c r="QZ327" s="84" t="inlineStr">
        <is>
          <t>Anno 10</t>
        </is>
      </c>
      <c r="RA327" s="81" t="n"/>
      <c r="RB327" s="81" t="n"/>
      <c r="RC327" s="82" t="n"/>
      <c r="RF327" s="84" t="inlineStr">
        <is>
          <t>ANNI</t>
        </is>
      </c>
      <c r="RG327" s="84" t="inlineStr">
        <is>
          <t>Anno 1</t>
        </is>
      </c>
      <c r="RH327" s="81" t="n"/>
      <c r="RI327" s="81" t="n"/>
      <c r="RJ327" s="82" t="n"/>
      <c r="RK327" s="84" t="inlineStr">
        <is>
          <t>Anno 2</t>
        </is>
      </c>
      <c r="RL327" s="81" t="n"/>
      <c r="RM327" s="81" t="n"/>
      <c r="RN327" s="82" t="n"/>
      <c r="RO327" s="84" t="inlineStr">
        <is>
          <t>Anno 3</t>
        </is>
      </c>
      <c r="RP327" s="81" t="n"/>
      <c r="RQ327" s="81" t="n"/>
      <c r="RR327" s="82" t="n"/>
      <c r="RS327" s="84" t="inlineStr">
        <is>
          <t>Anno 4</t>
        </is>
      </c>
      <c r="RT327" s="81" t="n"/>
      <c r="RU327" s="81" t="n"/>
      <c r="RV327" s="82" t="n"/>
      <c r="RW327" s="84" t="inlineStr">
        <is>
          <t>Anno 5</t>
        </is>
      </c>
      <c r="RX327" s="81" t="n"/>
      <c r="RY327" s="81" t="n"/>
      <c r="RZ327" s="82" t="n"/>
      <c r="SA327" s="84" t="inlineStr">
        <is>
          <t>Anno 6</t>
        </is>
      </c>
      <c r="SB327" s="81" t="n"/>
      <c r="SC327" s="81" t="n"/>
      <c r="SD327" s="82" t="n"/>
      <c r="SE327" s="84" t="inlineStr">
        <is>
          <t>Anno 7</t>
        </is>
      </c>
      <c r="SF327" s="81" t="n"/>
      <c r="SG327" s="81" t="n"/>
      <c r="SH327" s="82" t="n"/>
      <c r="SI327" s="84" t="inlineStr">
        <is>
          <t>Anno 8</t>
        </is>
      </c>
      <c r="SJ327" s="81" t="n"/>
      <c r="SK327" s="81" t="n"/>
      <c r="SL327" s="82" t="n"/>
      <c r="SM327" s="84" t="inlineStr">
        <is>
          <t>Anno 9</t>
        </is>
      </c>
      <c r="SN327" s="81" t="n"/>
      <c r="SO327" s="81" t="n"/>
      <c r="SP327" s="82" t="n"/>
      <c r="SQ327" s="84" t="inlineStr">
        <is>
          <t>Anno 10</t>
        </is>
      </c>
      <c r="SR327" s="81" t="n"/>
      <c r="SS327" s="81" t="n"/>
      <c r="ST327" s="82" t="n"/>
      <c r="SW327" s="84" t="inlineStr">
        <is>
          <t>ANNI</t>
        </is>
      </c>
      <c r="SX327" s="84" t="inlineStr">
        <is>
          <t>Anno 1</t>
        </is>
      </c>
      <c r="SY327" s="81" t="n"/>
      <c r="SZ327" s="81" t="n"/>
      <c r="TA327" s="82" t="n"/>
      <c r="TB327" s="84" t="inlineStr">
        <is>
          <t>Anno 2</t>
        </is>
      </c>
      <c r="TC327" s="81" t="n"/>
      <c r="TD327" s="81" t="n"/>
      <c r="TE327" s="82" t="n"/>
      <c r="TF327" s="84" t="inlineStr">
        <is>
          <t>Anno 3</t>
        </is>
      </c>
      <c r="TG327" s="81" t="n"/>
      <c r="TH327" s="81" t="n"/>
      <c r="TI327" s="82" t="n"/>
      <c r="TJ327" s="84" t="inlineStr">
        <is>
          <t>Anno 4</t>
        </is>
      </c>
      <c r="TK327" s="81" t="n"/>
      <c r="TL327" s="81" t="n"/>
      <c r="TM327" s="82" t="n"/>
      <c r="TN327" s="84" t="inlineStr">
        <is>
          <t>Anno 5</t>
        </is>
      </c>
      <c r="TO327" s="81" t="n"/>
      <c r="TP327" s="81" t="n"/>
      <c r="TQ327" s="82" t="n"/>
      <c r="TR327" s="84" t="inlineStr">
        <is>
          <t>Anno 6</t>
        </is>
      </c>
      <c r="TS327" s="81" t="n"/>
      <c r="TT327" s="81" t="n"/>
      <c r="TU327" s="82" t="n"/>
      <c r="TV327" s="84" t="inlineStr">
        <is>
          <t>Anno 7</t>
        </is>
      </c>
      <c r="TW327" s="81" t="n"/>
      <c r="TX327" s="81" t="n"/>
      <c r="TY327" s="82" t="n"/>
      <c r="TZ327" s="84" t="inlineStr">
        <is>
          <t>Anno 8</t>
        </is>
      </c>
      <c r="UA327" s="81" t="n"/>
      <c r="UB327" s="81" t="n"/>
      <c r="UC327" s="82" t="n"/>
      <c r="UD327" s="84" t="inlineStr">
        <is>
          <t>Anno 9</t>
        </is>
      </c>
      <c r="UE327" s="81" t="n"/>
      <c r="UF327" s="81" t="n"/>
      <c r="UG327" s="82" t="n"/>
      <c r="UH327" s="84" t="inlineStr">
        <is>
          <t>Anno 10</t>
        </is>
      </c>
      <c r="UI327" s="81" t="n"/>
      <c r="UJ327" s="81" t="n"/>
      <c r="UK327" s="82" t="n"/>
      <c r="UN327" s="84" t="inlineStr">
        <is>
          <t>ANNI</t>
        </is>
      </c>
      <c r="UO327" s="84" t="inlineStr">
        <is>
          <t>Anno 1</t>
        </is>
      </c>
      <c r="UP327" s="81" t="n"/>
      <c r="UQ327" s="81" t="n"/>
      <c r="UR327" s="82" t="n"/>
      <c r="US327" s="84" t="inlineStr">
        <is>
          <t>Anno 2</t>
        </is>
      </c>
      <c r="UT327" s="81" t="n"/>
      <c r="UU327" s="81" t="n"/>
      <c r="UV327" s="82" t="n"/>
      <c r="UW327" s="84" t="inlineStr">
        <is>
          <t>Anno 3</t>
        </is>
      </c>
      <c r="UX327" s="81" t="n"/>
      <c r="UY327" s="81" t="n"/>
      <c r="UZ327" s="82" t="n"/>
      <c r="VA327" s="84" t="inlineStr">
        <is>
          <t>Anno 4</t>
        </is>
      </c>
      <c r="VB327" s="81" t="n"/>
      <c r="VC327" s="81" t="n"/>
      <c r="VD327" s="82" t="n"/>
      <c r="VE327" s="84" t="inlineStr">
        <is>
          <t>Anno 5</t>
        </is>
      </c>
      <c r="VF327" s="81" t="n"/>
      <c r="VG327" s="81" t="n"/>
      <c r="VH327" s="82" t="n"/>
      <c r="VI327" s="84" t="inlineStr">
        <is>
          <t>Anno 6</t>
        </is>
      </c>
      <c r="VJ327" s="81" t="n"/>
      <c r="VK327" s="81" t="n"/>
      <c r="VL327" s="82" t="n"/>
      <c r="VM327" s="84" t="inlineStr">
        <is>
          <t>Anno 7</t>
        </is>
      </c>
      <c r="VN327" s="81" t="n"/>
      <c r="VO327" s="81" t="n"/>
      <c r="VP327" s="82" t="n"/>
      <c r="VQ327" s="84" t="inlineStr">
        <is>
          <t>Anno 8</t>
        </is>
      </c>
      <c r="VR327" s="81" t="n"/>
      <c r="VS327" s="81" t="n"/>
      <c r="VT327" s="82" t="n"/>
      <c r="VU327" s="84" t="inlineStr">
        <is>
          <t>Anno 9</t>
        </is>
      </c>
      <c r="VV327" s="81" t="n"/>
      <c r="VW327" s="81" t="n"/>
      <c r="VX327" s="82" t="n"/>
      <c r="VY327" s="84" t="inlineStr">
        <is>
          <t>Anno 10</t>
        </is>
      </c>
      <c r="VZ327" s="81" t="n"/>
      <c r="WA327" s="81" t="n"/>
      <c r="WB327" s="82" t="n"/>
      <c r="WE327" s="84" t="inlineStr">
        <is>
          <t>ANNI</t>
        </is>
      </c>
      <c r="WF327" s="84" t="inlineStr">
        <is>
          <t>Anno 1</t>
        </is>
      </c>
      <c r="WG327" s="81" t="n"/>
      <c r="WH327" s="81" t="n"/>
      <c r="WI327" s="82" t="n"/>
      <c r="WJ327" s="84" t="inlineStr">
        <is>
          <t>Anno 2</t>
        </is>
      </c>
      <c r="WK327" s="81" t="n"/>
      <c r="WL327" s="81" t="n"/>
      <c r="WM327" s="82" t="n"/>
      <c r="WN327" s="84" t="inlineStr">
        <is>
          <t>Anno 3</t>
        </is>
      </c>
      <c r="WO327" s="81" t="n"/>
      <c r="WP327" s="81" t="n"/>
      <c r="WQ327" s="82" t="n"/>
      <c r="WR327" s="84" t="inlineStr">
        <is>
          <t>Anno 4</t>
        </is>
      </c>
      <c r="WS327" s="81" t="n"/>
      <c r="WT327" s="81" t="n"/>
      <c r="WU327" s="82" t="n"/>
      <c r="WV327" s="84" t="inlineStr">
        <is>
          <t>Anno 5</t>
        </is>
      </c>
      <c r="WW327" s="81" t="n"/>
      <c r="WX327" s="81" t="n"/>
      <c r="WY327" s="82" t="n"/>
      <c r="WZ327" s="84" t="inlineStr">
        <is>
          <t>Anno 6</t>
        </is>
      </c>
      <c r="XA327" s="81" t="n"/>
      <c r="XB327" s="81" t="n"/>
      <c r="XC327" s="82" t="n"/>
      <c r="XD327" s="84" t="inlineStr">
        <is>
          <t>Anno 7</t>
        </is>
      </c>
      <c r="XE327" s="81" t="n"/>
      <c r="XF327" s="81" t="n"/>
      <c r="XG327" s="82" t="n"/>
      <c r="XH327" s="84" t="inlineStr">
        <is>
          <t>Anno 8</t>
        </is>
      </c>
      <c r="XI327" s="81" t="n"/>
      <c r="XJ327" s="81" t="n"/>
      <c r="XK327" s="82" t="n"/>
      <c r="XL327" s="84" t="inlineStr">
        <is>
          <t>Anno 9</t>
        </is>
      </c>
      <c r="XM327" s="81" t="n"/>
      <c r="XN327" s="81" t="n"/>
      <c r="XO327" s="82" t="n"/>
      <c r="XP327" s="84" t="inlineStr">
        <is>
          <t>Anno 10</t>
        </is>
      </c>
      <c r="XQ327" s="81" t="n"/>
      <c r="XR327" s="81" t="n"/>
      <c r="XS327" s="82" t="n"/>
      <c r="XV327" s="84" t="inlineStr">
        <is>
          <t>ANNI</t>
        </is>
      </c>
      <c r="XW327" s="84" t="inlineStr">
        <is>
          <t>Anno 1</t>
        </is>
      </c>
      <c r="XX327" s="81" t="n"/>
      <c r="XY327" s="81" t="n"/>
      <c r="XZ327" s="82" t="n"/>
      <c r="YA327" s="84" t="inlineStr">
        <is>
          <t>Anno 2</t>
        </is>
      </c>
      <c r="YB327" s="81" t="n"/>
      <c r="YC327" s="81" t="n"/>
      <c r="YD327" s="82" t="n"/>
      <c r="YE327" s="84" t="inlineStr">
        <is>
          <t>Anno 3</t>
        </is>
      </c>
      <c r="YF327" s="81" t="n"/>
      <c r="YG327" s="81" t="n"/>
      <c r="YH327" s="82" t="n"/>
      <c r="YI327" s="84" t="inlineStr">
        <is>
          <t>Anno 4</t>
        </is>
      </c>
      <c r="YJ327" s="81" t="n"/>
      <c r="YK327" s="81" t="n"/>
      <c r="YL327" s="82" t="n"/>
      <c r="YM327" s="84" t="inlineStr">
        <is>
          <t>Anno 5</t>
        </is>
      </c>
      <c r="YN327" s="81" t="n"/>
      <c r="YO327" s="81" t="n"/>
      <c r="YP327" s="82" t="n"/>
      <c r="YQ327" s="84" t="inlineStr">
        <is>
          <t>Anno 6</t>
        </is>
      </c>
      <c r="YR327" s="81" t="n"/>
      <c r="YS327" s="81" t="n"/>
      <c r="YT327" s="82" t="n"/>
      <c r="YU327" s="84" t="inlineStr">
        <is>
          <t>Anno 7</t>
        </is>
      </c>
      <c r="YV327" s="81" t="n"/>
      <c r="YW327" s="81" t="n"/>
      <c r="YX327" s="82" t="n"/>
      <c r="YY327" s="84" t="inlineStr">
        <is>
          <t>Anno 8</t>
        </is>
      </c>
      <c r="YZ327" s="81" t="n"/>
      <c r="ZA327" s="81" t="n"/>
      <c r="ZB327" s="82" t="n"/>
      <c r="ZC327" s="84" t="inlineStr">
        <is>
          <t>Anno 9</t>
        </is>
      </c>
      <c r="ZD327" s="81" t="n"/>
      <c r="ZE327" s="81" t="n"/>
      <c r="ZF327" s="82" t="n"/>
      <c r="ZG327" s="84" t="inlineStr">
        <is>
          <t>Anno 10</t>
        </is>
      </c>
      <c r="ZH327" s="81" t="n"/>
      <c r="ZI327" s="81" t="n"/>
      <c r="ZJ327" s="82" t="n"/>
      <c r="ZM327" s="84" t="inlineStr">
        <is>
          <t>ANNI</t>
        </is>
      </c>
      <c r="ZN327" s="84" t="inlineStr">
        <is>
          <t>Anno 1</t>
        </is>
      </c>
      <c r="ZO327" s="81" t="n"/>
      <c r="ZP327" s="81" t="n"/>
      <c r="ZQ327" s="82" t="n"/>
      <c r="ZR327" s="84" t="inlineStr">
        <is>
          <t>Anno 2</t>
        </is>
      </c>
      <c r="ZS327" s="81" t="n"/>
      <c r="ZT327" s="81" t="n"/>
      <c r="ZU327" s="82" t="n"/>
      <c r="ZV327" s="84" t="inlineStr">
        <is>
          <t>Anno 3</t>
        </is>
      </c>
      <c r="ZW327" s="81" t="n"/>
      <c r="ZX327" s="81" t="n"/>
      <c r="ZY327" s="82" t="n"/>
      <c r="ZZ327" s="84" t="inlineStr">
        <is>
          <t>Anno 4</t>
        </is>
      </c>
      <c r="AAA327" s="81" t="n"/>
      <c r="AAB327" s="81" t="n"/>
      <c r="AAC327" s="82" t="n"/>
      <c r="AAD327" s="84" t="inlineStr">
        <is>
          <t>Anno 5</t>
        </is>
      </c>
      <c r="AAE327" s="81" t="n"/>
      <c r="AAF327" s="81" t="n"/>
      <c r="AAG327" s="82" t="n"/>
      <c r="AAH327" s="84" t="inlineStr">
        <is>
          <t>Anno 6</t>
        </is>
      </c>
      <c r="AAI327" s="81" t="n"/>
      <c r="AAJ327" s="81" t="n"/>
      <c r="AAK327" s="82" t="n"/>
      <c r="AAL327" s="84" t="inlineStr">
        <is>
          <t>Anno 7</t>
        </is>
      </c>
      <c r="AAM327" s="81" t="n"/>
      <c r="AAN327" s="81" t="n"/>
      <c r="AAO327" s="82" t="n"/>
      <c r="AAP327" s="84" t="inlineStr">
        <is>
          <t>Anno 8</t>
        </is>
      </c>
      <c r="AAQ327" s="81" t="n"/>
      <c r="AAR327" s="81" t="n"/>
      <c r="AAS327" s="82" t="n"/>
      <c r="AAT327" s="84" t="inlineStr">
        <is>
          <t>Anno 9</t>
        </is>
      </c>
      <c r="AAU327" s="81" t="n"/>
      <c r="AAV327" s="81" t="n"/>
      <c r="AAW327" s="82" t="n"/>
      <c r="AAX327" s="84" t="inlineStr">
        <is>
          <t>Anno 10</t>
        </is>
      </c>
      <c r="AAY327" s="81" t="n"/>
      <c r="AAZ327" s="81" t="n"/>
      <c r="ABA327" s="82" t="n"/>
      <c r="ABD327" s="84" t="inlineStr">
        <is>
          <t>ANNI</t>
        </is>
      </c>
      <c r="ABE327" s="84" t="inlineStr">
        <is>
          <t>Anno 1</t>
        </is>
      </c>
      <c r="ABF327" s="81" t="n"/>
      <c r="ABG327" s="81" t="n"/>
      <c r="ABH327" s="82" t="n"/>
      <c r="ABI327" s="84" t="inlineStr">
        <is>
          <t>Anno 2</t>
        </is>
      </c>
      <c r="ABJ327" s="81" t="n"/>
      <c r="ABK327" s="81" t="n"/>
      <c r="ABL327" s="82" t="n"/>
      <c r="ABM327" s="84" t="inlineStr">
        <is>
          <t>Anno 3</t>
        </is>
      </c>
      <c r="ABN327" s="81" t="n"/>
      <c r="ABO327" s="81" t="n"/>
      <c r="ABP327" s="82" t="n"/>
      <c r="ABQ327" s="84" t="inlineStr">
        <is>
          <t>Anno 4</t>
        </is>
      </c>
      <c r="ABR327" s="81" t="n"/>
      <c r="ABS327" s="81" t="n"/>
      <c r="ABT327" s="82" t="n"/>
      <c r="ABU327" s="84" t="inlineStr">
        <is>
          <t>Anno 5</t>
        </is>
      </c>
      <c r="ABV327" s="81" t="n"/>
      <c r="ABW327" s="81" t="n"/>
      <c r="ABX327" s="82" t="n"/>
      <c r="ABY327" s="84" t="inlineStr">
        <is>
          <t>Anno 6</t>
        </is>
      </c>
      <c r="ABZ327" s="81" t="n"/>
      <c r="ACA327" s="81" t="n"/>
      <c r="ACB327" s="82" t="n"/>
      <c r="ACC327" s="84" t="inlineStr">
        <is>
          <t>Anno 7</t>
        </is>
      </c>
      <c r="ACD327" s="81" t="n"/>
      <c r="ACE327" s="81" t="n"/>
      <c r="ACF327" s="82" t="n"/>
      <c r="ACG327" s="84" t="inlineStr">
        <is>
          <t>Anno 8</t>
        </is>
      </c>
      <c r="ACH327" s="81" t="n"/>
      <c r="ACI327" s="81" t="n"/>
      <c r="ACJ327" s="82" t="n"/>
      <c r="ACK327" s="84" t="inlineStr">
        <is>
          <t>Anno 9</t>
        </is>
      </c>
      <c r="ACL327" s="81" t="n"/>
      <c r="ACM327" s="81" t="n"/>
      <c r="ACN327" s="82" t="n"/>
      <c r="ACO327" s="84" t="inlineStr">
        <is>
          <t>Anno 10</t>
        </is>
      </c>
      <c r="ACP327" s="81" t="n"/>
      <c r="ACQ327" s="81" t="n"/>
      <c r="ACR327" s="82" t="n"/>
      <c r="ACU327" s="84" t="inlineStr">
        <is>
          <t>ANNI</t>
        </is>
      </c>
      <c r="ACV327" s="84" t="inlineStr">
        <is>
          <t>Anno 1</t>
        </is>
      </c>
      <c r="ACW327" s="81" t="n"/>
      <c r="ACX327" s="81" t="n"/>
      <c r="ACY327" s="82" t="n"/>
      <c r="ACZ327" s="84" t="inlineStr">
        <is>
          <t>Anno 2</t>
        </is>
      </c>
      <c r="ADA327" s="81" t="n"/>
      <c r="ADB327" s="81" t="n"/>
      <c r="ADC327" s="82" t="n"/>
      <c r="ADD327" s="84" t="inlineStr">
        <is>
          <t>Anno 3</t>
        </is>
      </c>
      <c r="ADE327" s="81" t="n"/>
      <c r="ADF327" s="81" t="n"/>
      <c r="ADG327" s="82" t="n"/>
      <c r="ADH327" s="84" t="inlineStr">
        <is>
          <t>Anno 4</t>
        </is>
      </c>
      <c r="ADI327" s="81" t="n"/>
      <c r="ADJ327" s="81" t="n"/>
      <c r="ADK327" s="82" t="n"/>
      <c r="ADL327" s="84" t="inlineStr">
        <is>
          <t>Anno 5</t>
        </is>
      </c>
      <c r="ADM327" s="81" t="n"/>
      <c r="ADN327" s="81" t="n"/>
      <c r="ADO327" s="82" t="n"/>
      <c r="ADP327" s="84" t="inlineStr">
        <is>
          <t>Anno 6</t>
        </is>
      </c>
      <c r="ADQ327" s="81" t="n"/>
      <c r="ADR327" s="81" t="n"/>
      <c r="ADS327" s="82" t="n"/>
      <c r="ADT327" s="84" t="inlineStr">
        <is>
          <t>Anno 7</t>
        </is>
      </c>
      <c r="ADU327" s="81" t="n"/>
      <c r="ADV327" s="81" t="n"/>
      <c r="ADW327" s="82" t="n"/>
      <c r="ADX327" s="84" t="inlineStr">
        <is>
          <t>Anno 8</t>
        </is>
      </c>
      <c r="ADY327" s="81" t="n"/>
      <c r="ADZ327" s="81" t="n"/>
      <c r="AEA327" s="82" t="n"/>
      <c r="AEB327" s="84" t="inlineStr">
        <is>
          <t>Anno 9</t>
        </is>
      </c>
      <c r="AEC327" s="81" t="n"/>
      <c r="AED327" s="81" t="n"/>
      <c r="AEE327" s="82" t="n"/>
      <c r="AEF327" s="84" t="inlineStr">
        <is>
          <t>Anno 10</t>
        </is>
      </c>
      <c r="AEG327" s="81" t="n"/>
      <c r="AEH327" s="81" t="n"/>
      <c r="AEI327" s="82" t="n"/>
      <c r="AEL327" s="84" t="inlineStr">
        <is>
          <t>ANNI</t>
        </is>
      </c>
      <c r="AEM327" s="84" t="inlineStr">
        <is>
          <t>Anno 1</t>
        </is>
      </c>
      <c r="AEN327" s="81" t="n"/>
      <c r="AEO327" s="81" t="n"/>
      <c r="AEP327" s="82" t="n"/>
      <c r="AEQ327" s="84" t="inlineStr">
        <is>
          <t>Anno 2</t>
        </is>
      </c>
      <c r="AER327" s="81" t="n"/>
      <c r="AES327" s="81" t="n"/>
      <c r="AET327" s="82" t="n"/>
      <c r="AEU327" s="84" t="inlineStr">
        <is>
          <t>Anno 3</t>
        </is>
      </c>
      <c r="AEV327" s="81" t="n"/>
      <c r="AEW327" s="81" t="n"/>
      <c r="AEX327" s="82" t="n"/>
      <c r="AEY327" s="84" t="inlineStr">
        <is>
          <t>Anno 4</t>
        </is>
      </c>
      <c r="AEZ327" s="81" t="n"/>
      <c r="AFA327" s="81" t="n"/>
      <c r="AFB327" s="82" t="n"/>
      <c r="AFC327" s="84" t="inlineStr">
        <is>
          <t>Anno 5</t>
        </is>
      </c>
      <c r="AFD327" s="81" t="n"/>
      <c r="AFE327" s="81" t="n"/>
      <c r="AFF327" s="82" t="n"/>
      <c r="AFG327" s="84" t="inlineStr">
        <is>
          <t>Anno 6</t>
        </is>
      </c>
      <c r="AFH327" s="81" t="n"/>
      <c r="AFI327" s="81" t="n"/>
      <c r="AFJ327" s="82" t="n"/>
      <c r="AFK327" s="84" t="inlineStr">
        <is>
          <t>Anno 7</t>
        </is>
      </c>
      <c r="AFL327" s="81" t="n"/>
      <c r="AFM327" s="81" t="n"/>
      <c r="AFN327" s="82" t="n"/>
      <c r="AFO327" s="84" t="inlineStr">
        <is>
          <t>Anno 8</t>
        </is>
      </c>
      <c r="AFP327" s="81" t="n"/>
      <c r="AFQ327" s="81" t="n"/>
      <c r="AFR327" s="82" t="n"/>
      <c r="AFS327" s="84" t="inlineStr">
        <is>
          <t>Anno 9</t>
        </is>
      </c>
      <c r="AFT327" s="81" t="n"/>
      <c r="AFU327" s="81" t="n"/>
      <c r="AFV327" s="82" t="n"/>
      <c r="AFW327" s="84" t="inlineStr">
        <is>
          <t>Anno 10</t>
        </is>
      </c>
      <c r="AFX327" s="81" t="n"/>
      <c r="AFY327" s="81" t="n"/>
      <c r="AFZ327" s="82" t="n"/>
    </row>
    <row r="328">
      <c r="A328" s="77" t="inlineStr">
        <is>
          <t>Erog.</t>
        </is>
      </c>
      <c r="B328" s="77" t="inlineStr">
        <is>
          <t>T1</t>
        </is>
      </c>
      <c r="C328" s="77" t="inlineStr">
        <is>
          <t>T2</t>
        </is>
      </c>
      <c r="D328" s="77" t="inlineStr">
        <is>
          <t>T3</t>
        </is>
      </c>
      <c r="E328" s="77" t="inlineStr">
        <is>
          <t>T4</t>
        </is>
      </c>
      <c r="F328" s="77" t="inlineStr">
        <is>
          <t>T1</t>
        </is>
      </c>
      <c r="G328" s="77" t="inlineStr">
        <is>
          <t>T2</t>
        </is>
      </c>
      <c r="H328" s="77" t="inlineStr">
        <is>
          <t>T3</t>
        </is>
      </c>
      <c r="I328" s="77" t="inlineStr">
        <is>
          <t>T4</t>
        </is>
      </c>
      <c r="J328" s="77" t="inlineStr">
        <is>
          <t>T1</t>
        </is>
      </c>
      <c r="K328" s="77" t="inlineStr">
        <is>
          <t>T2</t>
        </is>
      </c>
      <c r="L328" s="77" t="inlineStr">
        <is>
          <t>T3</t>
        </is>
      </c>
      <c r="M328" s="77" t="inlineStr">
        <is>
          <t>T4</t>
        </is>
      </c>
      <c r="N328" s="77" t="inlineStr">
        <is>
          <t>T1</t>
        </is>
      </c>
      <c r="O328" s="77" t="inlineStr">
        <is>
          <t>T2</t>
        </is>
      </c>
      <c r="P328" s="77" t="inlineStr">
        <is>
          <t>T3</t>
        </is>
      </c>
      <c r="Q328" s="77" t="inlineStr">
        <is>
          <t>T4</t>
        </is>
      </c>
      <c r="R328" s="77" t="inlineStr">
        <is>
          <t>T1</t>
        </is>
      </c>
      <c r="S328" s="77" t="inlineStr">
        <is>
          <t>T2</t>
        </is>
      </c>
      <c r="T328" s="77" t="inlineStr">
        <is>
          <t>T3</t>
        </is>
      </c>
      <c r="U328" s="77" t="inlineStr">
        <is>
          <t>T4</t>
        </is>
      </c>
      <c r="V328" s="77" t="inlineStr">
        <is>
          <t>T1</t>
        </is>
      </c>
      <c r="W328" s="77" t="inlineStr">
        <is>
          <t>T2</t>
        </is>
      </c>
      <c r="X328" s="77" t="inlineStr">
        <is>
          <t>T3</t>
        </is>
      </c>
      <c r="Y328" s="77" t="inlineStr">
        <is>
          <t>T4</t>
        </is>
      </c>
      <c r="Z328" s="77" t="inlineStr">
        <is>
          <t>T1</t>
        </is>
      </c>
      <c r="AA328" s="77" t="inlineStr">
        <is>
          <t>T2</t>
        </is>
      </c>
      <c r="AB328" s="77" t="inlineStr">
        <is>
          <t>T3</t>
        </is>
      </c>
      <c r="AC328" s="77" t="inlineStr">
        <is>
          <t>T4</t>
        </is>
      </c>
      <c r="AD328" s="77" t="inlineStr">
        <is>
          <t>T1</t>
        </is>
      </c>
      <c r="AE328" s="77" t="inlineStr">
        <is>
          <t>T2</t>
        </is>
      </c>
      <c r="AF328" s="77" t="inlineStr">
        <is>
          <t>T3</t>
        </is>
      </c>
      <c r="AG328" s="77" t="inlineStr">
        <is>
          <t>T4</t>
        </is>
      </c>
      <c r="AH328" s="77" t="inlineStr">
        <is>
          <t>T1</t>
        </is>
      </c>
      <c r="AI328" s="77" t="inlineStr">
        <is>
          <t>T2</t>
        </is>
      </c>
      <c r="AJ328" s="77" t="inlineStr">
        <is>
          <t>T3</t>
        </is>
      </c>
      <c r="AK328" s="77" t="inlineStr">
        <is>
          <t>T4</t>
        </is>
      </c>
      <c r="AL328" s="77" t="inlineStr">
        <is>
          <t>T1</t>
        </is>
      </c>
      <c r="AM328" s="77" t="inlineStr">
        <is>
          <t>T2</t>
        </is>
      </c>
      <c r="AN328" s="77" t="inlineStr">
        <is>
          <t>T3</t>
        </is>
      </c>
      <c r="AO328" s="77" t="inlineStr">
        <is>
          <t>T4</t>
        </is>
      </c>
      <c r="AR328" s="77" t="inlineStr">
        <is>
          <t>Erog.</t>
        </is>
      </c>
      <c r="AS328" s="77" t="inlineStr">
        <is>
          <t>T1</t>
        </is>
      </c>
      <c r="AT328" s="77" t="inlineStr">
        <is>
          <t>T2</t>
        </is>
      </c>
      <c r="AU328" s="77" t="inlineStr">
        <is>
          <t>T3</t>
        </is>
      </c>
      <c r="AV328" s="77" t="inlineStr">
        <is>
          <t>T4</t>
        </is>
      </c>
      <c r="AW328" s="77" t="inlineStr">
        <is>
          <t>T1</t>
        </is>
      </c>
      <c r="AX328" s="77" t="inlineStr">
        <is>
          <t>T2</t>
        </is>
      </c>
      <c r="AY328" s="77" t="inlineStr">
        <is>
          <t>T3</t>
        </is>
      </c>
      <c r="AZ328" s="77" t="inlineStr">
        <is>
          <t>T4</t>
        </is>
      </c>
      <c r="BA328" s="77" t="inlineStr">
        <is>
          <t>T1</t>
        </is>
      </c>
      <c r="BB328" s="77" t="inlineStr">
        <is>
          <t>T2</t>
        </is>
      </c>
      <c r="BC328" s="77" t="inlineStr">
        <is>
          <t>T3</t>
        </is>
      </c>
      <c r="BD328" s="77" t="inlineStr">
        <is>
          <t>T4</t>
        </is>
      </c>
      <c r="BE328" s="77" t="inlineStr">
        <is>
          <t>T1</t>
        </is>
      </c>
      <c r="BF328" s="77" t="inlineStr">
        <is>
          <t>T2</t>
        </is>
      </c>
      <c r="BG328" s="77" t="inlineStr">
        <is>
          <t>T3</t>
        </is>
      </c>
      <c r="BH328" s="77" t="inlineStr">
        <is>
          <t>T4</t>
        </is>
      </c>
      <c r="BI328" s="77" t="inlineStr">
        <is>
          <t>T1</t>
        </is>
      </c>
      <c r="BJ328" s="77" t="inlineStr">
        <is>
          <t>T2</t>
        </is>
      </c>
      <c r="BK328" s="77" t="inlineStr">
        <is>
          <t>T3</t>
        </is>
      </c>
      <c r="BL328" s="77" t="inlineStr">
        <is>
          <t>T4</t>
        </is>
      </c>
      <c r="BM328" s="77" t="inlineStr">
        <is>
          <t>T1</t>
        </is>
      </c>
      <c r="BN328" s="77" t="inlineStr">
        <is>
          <t>T2</t>
        </is>
      </c>
      <c r="BO328" s="77" t="inlineStr">
        <is>
          <t>T3</t>
        </is>
      </c>
      <c r="BP328" s="77" t="inlineStr">
        <is>
          <t>T4</t>
        </is>
      </c>
      <c r="BQ328" s="77" t="inlineStr">
        <is>
          <t>T1</t>
        </is>
      </c>
      <c r="BR328" s="77" t="inlineStr">
        <is>
          <t>T2</t>
        </is>
      </c>
      <c r="BS328" s="77" t="inlineStr">
        <is>
          <t>T3</t>
        </is>
      </c>
      <c r="BT328" s="77" t="inlineStr">
        <is>
          <t>T4</t>
        </is>
      </c>
      <c r="BU328" s="77" t="inlineStr">
        <is>
          <t>T1</t>
        </is>
      </c>
      <c r="BV328" s="77" t="inlineStr">
        <is>
          <t>T2</t>
        </is>
      </c>
      <c r="BW328" s="77" t="inlineStr">
        <is>
          <t>T3</t>
        </is>
      </c>
      <c r="BX328" s="77" t="inlineStr">
        <is>
          <t>T4</t>
        </is>
      </c>
      <c r="BY328" s="77" t="inlineStr">
        <is>
          <t>T1</t>
        </is>
      </c>
      <c r="BZ328" s="77" t="inlineStr">
        <is>
          <t>T2</t>
        </is>
      </c>
      <c r="CA328" s="77" t="inlineStr">
        <is>
          <t>T3</t>
        </is>
      </c>
      <c r="CB328" s="77" t="inlineStr">
        <is>
          <t>T4</t>
        </is>
      </c>
      <c r="CC328" s="77" t="inlineStr">
        <is>
          <t>T1</t>
        </is>
      </c>
      <c r="CD328" s="77" t="inlineStr">
        <is>
          <t>T2</t>
        </is>
      </c>
      <c r="CE328" s="77" t="inlineStr">
        <is>
          <t>T3</t>
        </is>
      </c>
      <c r="CF328" s="77" t="inlineStr">
        <is>
          <t>T4</t>
        </is>
      </c>
      <c r="CI328" s="77" t="inlineStr">
        <is>
          <t>Erog.</t>
        </is>
      </c>
      <c r="CJ328" s="77" t="inlineStr">
        <is>
          <t>T1</t>
        </is>
      </c>
      <c r="CK328" s="77" t="inlineStr">
        <is>
          <t>T2</t>
        </is>
      </c>
      <c r="CL328" s="77" t="inlineStr">
        <is>
          <t>T3</t>
        </is>
      </c>
      <c r="CM328" s="77" t="inlineStr">
        <is>
          <t>T4</t>
        </is>
      </c>
      <c r="CN328" s="77" t="inlineStr">
        <is>
          <t>T1</t>
        </is>
      </c>
      <c r="CO328" s="77" t="inlineStr">
        <is>
          <t>T2</t>
        </is>
      </c>
      <c r="CP328" s="77" t="inlineStr">
        <is>
          <t>T3</t>
        </is>
      </c>
      <c r="CQ328" s="77" t="inlineStr">
        <is>
          <t>T4</t>
        </is>
      </c>
      <c r="CR328" s="77" t="inlineStr">
        <is>
          <t>T1</t>
        </is>
      </c>
      <c r="CS328" s="77" t="inlineStr">
        <is>
          <t>T2</t>
        </is>
      </c>
      <c r="CT328" s="77" t="inlineStr">
        <is>
          <t>T3</t>
        </is>
      </c>
      <c r="CU328" s="77" t="inlineStr">
        <is>
          <t>T4</t>
        </is>
      </c>
      <c r="CV328" s="77" t="inlineStr">
        <is>
          <t>T1</t>
        </is>
      </c>
      <c r="CW328" s="77" t="inlineStr">
        <is>
          <t>T2</t>
        </is>
      </c>
      <c r="CX328" s="77" t="inlineStr">
        <is>
          <t>T3</t>
        </is>
      </c>
      <c r="CY328" s="77" t="inlineStr">
        <is>
          <t>T4</t>
        </is>
      </c>
      <c r="CZ328" s="77" t="inlineStr">
        <is>
          <t>T1</t>
        </is>
      </c>
      <c r="DA328" s="77" t="inlineStr">
        <is>
          <t>T2</t>
        </is>
      </c>
      <c r="DB328" s="77" t="inlineStr">
        <is>
          <t>T3</t>
        </is>
      </c>
      <c r="DC328" s="77" t="inlineStr">
        <is>
          <t>T4</t>
        </is>
      </c>
      <c r="DD328" s="77" t="inlineStr">
        <is>
          <t>T1</t>
        </is>
      </c>
      <c r="DE328" s="77" t="inlineStr">
        <is>
          <t>T2</t>
        </is>
      </c>
      <c r="DF328" s="77" t="inlineStr">
        <is>
          <t>T3</t>
        </is>
      </c>
      <c r="DG328" s="77" t="inlineStr">
        <is>
          <t>T4</t>
        </is>
      </c>
      <c r="DH328" s="77" t="inlineStr">
        <is>
          <t>T1</t>
        </is>
      </c>
      <c r="DI328" s="77" t="inlineStr">
        <is>
          <t>T2</t>
        </is>
      </c>
      <c r="DJ328" s="77" t="inlineStr">
        <is>
          <t>T3</t>
        </is>
      </c>
      <c r="DK328" s="77" t="inlineStr">
        <is>
          <t>T4</t>
        </is>
      </c>
      <c r="DL328" s="77" t="inlineStr">
        <is>
          <t>T1</t>
        </is>
      </c>
      <c r="DM328" s="77" t="inlineStr">
        <is>
          <t>T2</t>
        </is>
      </c>
      <c r="DN328" s="77" t="inlineStr">
        <is>
          <t>T3</t>
        </is>
      </c>
      <c r="DO328" s="77" t="inlineStr">
        <is>
          <t>T4</t>
        </is>
      </c>
      <c r="DP328" s="77" t="inlineStr">
        <is>
          <t>T1</t>
        </is>
      </c>
      <c r="DQ328" s="77" t="inlineStr">
        <is>
          <t>T2</t>
        </is>
      </c>
      <c r="DR328" s="77" t="inlineStr">
        <is>
          <t>T3</t>
        </is>
      </c>
      <c r="DS328" s="77" t="inlineStr">
        <is>
          <t>T4</t>
        </is>
      </c>
      <c r="DT328" s="77" t="inlineStr">
        <is>
          <t>T1</t>
        </is>
      </c>
      <c r="DU328" s="77" t="inlineStr">
        <is>
          <t>T2</t>
        </is>
      </c>
      <c r="DV328" s="77" t="inlineStr">
        <is>
          <t>T3</t>
        </is>
      </c>
      <c r="DW328" s="77" t="inlineStr">
        <is>
          <t>T4</t>
        </is>
      </c>
      <c r="DZ328" s="77" t="inlineStr">
        <is>
          <t>Erog.</t>
        </is>
      </c>
      <c r="EA328" s="77" t="inlineStr">
        <is>
          <t>T1</t>
        </is>
      </c>
      <c r="EB328" s="77" t="inlineStr">
        <is>
          <t>T2</t>
        </is>
      </c>
      <c r="EC328" s="77" t="inlineStr">
        <is>
          <t>T3</t>
        </is>
      </c>
      <c r="ED328" s="77" t="inlineStr">
        <is>
          <t>T4</t>
        </is>
      </c>
      <c r="EE328" s="77" t="inlineStr">
        <is>
          <t>T1</t>
        </is>
      </c>
      <c r="EF328" s="77" t="inlineStr">
        <is>
          <t>T2</t>
        </is>
      </c>
      <c r="EG328" s="77" t="inlineStr">
        <is>
          <t>T3</t>
        </is>
      </c>
      <c r="EH328" s="77" t="inlineStr">
        <is>
          <t>T4</t>
        </is>
      </c>
      <c r="EI328" s="77" t="inlineStr">
        <is>
          <t>T1</t>
        </is>
      </c>
      <c r="EJ328" s="77" t="inlineStr">
        <is>
          <t>T2</t>
        </is>
      </c>
      <c r="EK328" s="77" t="inlineStr">
        <is>
          <t>T3</t>
        </is>
      </c>
      <c r="EL328" s="77" t="inlineStr">
        <is>
          <t>T4</t>
        </is>
      </c>
      <c r="EM328" s="77" t="inlineStr">
        <is>
          <t>T1</t>
        </is>
      </c>
      <c r="EN328" s="77" t="inlineStr">
        <is>
          <t>T2</t>
        </is>
      </c>
      <c r="EO328" s="77" t="inlineStr">
        <is>
          <t>T3</t>
        </is>
      </c>
      <c r="EP328" s="77" t="inlineStr">
        <is>
          <t>T4</t>
        </is>
      </c>
      <c r="EQ328" s="77" t="inlineStr">
        <is>
          <t>T1</t>
        </is>
      </c>
      <c r="ER328" s="77" t="inlineStr">
        <is>
          <t>T2</t>
        </is>
      </c>
      <c r="ES328" s="77" t="inlineStr">
        <is>
          <t>T3</t>
        </is>
      </c>
      <c r="ET328" s="77" t="inlineStr">
        <is>
          <t>T4</t>
        </is>
      </c>
      <c r="EU328" s="77" t="inlineStr">
        <is>
          <t>T1</t>
        </is>
      </c>
      <c r="EV328" s="77" t="inlineStr">
        <is>
          <t>T2</t>
        </is>
      </c>
      <c r="EW328" s="77" t="inlineStr">
        <is>
          <t>T3</t>
        </is>
      </c>
      <c r="EX328" s="77" t="inlineStr">
        <is>
          <t>T4</t>
        </is>
      </c>
      <c r="EY328" s="77" t="inlineStr">
        <is>
          <t>T1</t>
        </is>
      </c>
      <c r="EZ328" s="77" t="inlineStr">
        <is>
          <t>T2</t>
        </is>
      </c>
      <c r="FA328" s="77" t="inlineStr">
        <is>
          <t>T3</t>
        </is>
      </c>
      <c r="FB328" s="77" t="inlineStr">
        <is>
          <t>T4</t>
        </is>
      </c>
      <c r="FC328" s="77" t="inlineStr">
        <is>
          <t>T1</t>
        </is>
      </c>
      <c r="FD328" s="77" t="inlineStr">
        <is>
          <t>T2</t>
        </is>
      </c>
      <c r="FE328" s="77" t="inlineStr">
        <is>
          <t>T3</t>
        </is>
      </c>
      <c r="FF328" s="77" t="inlineStr">
        <is>
          <t>T4</t>
        </is>
      </c>
      <c r="FG328" s="77" t="inlineStr">
        <is>
          <t>T1</t>
        </is>
      </c>
      <c r="FH328" s="77" t="inlineStr">
        <is>
          <t>T2</t>
        </is>
      </c>
      <c r="FI328" s="77" t="inlineStr">
        <is>
          <t>T3</t>
        </is>
      </c>
      <c r="FJ328" s="77" t="inlineStr">
        <is>
          <t>T4</t>
        </is>
      </c>
      <c r="FK328" s="77" t="inlineStr">
        <is>
          <t>T1</t>
        </is>
      </c>
      <c r="FL328" s="77" t="inlineStr">
        <is>
          <t>T2</t>
        </is>
      </c>
      <c r="FM328" s="77" t="inlineStr">
        <is>
          <t>T3</t>
        </is>
      </c>
      <c r="FN328" s="77" t="inlineStr">
        <is>
          <t>T4</t>
        </is>
      </c>
      <c r="FQ328" s="77" t="inlineStr">
        <is>
          <t>Erog.</t>
        </is>
      </c>
      <c r="FR328" s="77" t="inlineStr">
        <is>
          <t>T1</t>
        </is>
      </c>
      <c r="FS328" s="77" t="inlineStr">
        <is>
          <t>T2</t>
        </is>
      </c>
      <c r="FT328" s="77" t="inlineStr">
        <is>
          <t>T3</t>
        </is>
      </c>
      <c r="FU328" s="77" t="inlineStr">
        <is>
          <t>T4</t>
        </is>
      </c>
      <c r="FV328" s="77" t="inlineStr">
        <is>
          <t>T1</t>
        </is>
      </c>
      <c r="FW328" s="77" t="inlineStr">
        <is>
          <t>T2</t>
        </is>
      </c>
      <c r="FX328" s="77" t="inlineStr">
        <is>
          <t>T3</t>
        </is>
      </c>
      <c r="FY328" s="77" t="inlineStr">
        <is>
          <t>T4</t>
        </is>
      </c>
      <c r="FZ328" s="77" t="inlineStr">
        <is>
          <t>T1</t>
        </is>
      </c>
      <c r="GA328" s="77" t="inlineStr">
        <is>
          <t>T2</t>
        </is>
      </c>
      <c r="GB328" s="77" t="inlineStr">
        <is>
          <t>T3</t>
        </is>
      </c>
      <c r="GC328" s="77" t="inlineStr">
        <is>
          <t>T4</t>
        </is>
      </c>
      <c r="GD328" s="77" t="inlineStr">
        <is>
          <t>T1</t>
        </is>
      </c>
      <c r="GE328" s="77" t="inlineStr">
        <is>
          <t>T2</t>
        </is>
      </c>
      <c r="GF328" s="77" t="inlineStr">
        <is>
          <t>T3</t>
        </is>
      </c>
      <c r="GG328" s="77" t="inlineStr">
        <is>
          <t>T4</t>
        </is>
      </c>
      <c r="GH328" s="77" t="inlineStr">
        <is>
          <t>T1</t>
        </is>
      </c>
      <c r="GI328" s="77" t="inlineStr">
        <is>
          <t>T2</t>
        </is>
      </c>
      <c r="GJ328" s="77" t="inlineStr">
        <is>
          <t>T3</t>
        </is>
      </c>
      <c r="GK328" s="77" t="inlineStr">
        <is>
          <t>T4</t>
        </is>
      </c>
      <c r="GL328" s="77" t="inlineStr">
        <is>
          <t>T1</t>
        </is>
      </c>
      <c r="GM328" s="77" t="inlineStr">
        <is>
          <t>T2</t>
        </is>
      </c>
      <c r="GN328" s="77" t="inlineStr">
        <is>
          <t>T3</t>
        </is>
      </c>
      <c r="GO328" s="77" t="inlineStr">
        <is>
          <t>T4</t>
        </is>
      </c>
      <c r="GP328" s="77" t="inlineStr">
        <is>
          <t>T1</t>
        </is>
      </c>
      <c r="GQ328" s="77" t="inlineStr">
        <is>
          <t>T2</t>
        </is>
      </c>
      <c r="GR328" s="77" t="inlineStr">
        <is>
          <t>T3</t>
        </is>
      </c>
      <c r="GS328" s="77" t="inlineStr">
        <is>
          <t>T4</t>
        </is>
      </c>
      <c r="GT328" s="77" t="inlineStr">
        <is>
          <t>T1</t>
        </is>
      </c>
      <c r="GU328" s="77" t="inlineStr">
        <is>
          <t>T2</t>
        </is>
      </c>
      <c r="GV328" s="77" t="inlineStr">
        <is>
          <t>T3</t>
        </is>
      </c>
      <c r="GW328" s="77" t="inlineStr">
        <is>
          <t>T4</t>
        </is>
      </c>
      <c r="GX328" s="77" t="inlineStr">
        <is>
          <t>T1</t>
        </is>
      </c>
      <c r="GY328" s="77" t="inlineStr">
        <is>
          <t>T2</t>
        </is>
      </c>
      <c r="GZ328" s="77" t="inlineStr">
        <is>
          <t>T3</t>
        </is>
      </c>
      <c r="HA328" s="77" t="inlineStr">
        <is>
          <t>T4</t>
        </is>
      </c>
      <c r="HB328" s="77" t="inlineStr">
        <is>
          <t>T1</t>
        </is>
      </c>
      <c r="HC328" s="77" t="inlineStr">
        <is>
          <t>T2</t>
        </is>
      </c>
      <c r="HD328" s="77" t="inlineStr">
        <is>
          <t>T3</t>
        </is>
      </c>
      <c r="HE328" s="77" t="inlineStr">
        <is>
          <t>T4</t>
        </is>
      </c>
      <c r="HH328" s="77" t="inlineStr">
        <is>
          <t>Erog.</t>
        </is>
      </c>
      <c r="HI328" s="77" t="inlineStr">
        <is>
          <t>T1</t>
        </is>
      </c>
      <c r="HJ328" s="77" t="inlineStr">
        <is>
          <t>T2</t>
        </is>
      </c>
      <c r="HK328" s="77" t="inlineStr">
        <is>
          <t>T3</t>
        </is>
      </c>
      <c r="HL328" s="77" t="inlineStr">
        <is>
          <t>T4</t>
        </is>
      </c>
      <c r="HM328" s="77" t="inlineStr">
        <is>
          <t>T1</t>
        </is>
      </c>
      <c r="HN328" s="77" t="inlineStr">
        <is>
          <t>T2</t>
        </is>
      </c>
      <c r="HO328" s="77" t="inlineStr">
        <is>
          <t>T3</t>
        </is>
      </c>
      <c r="HP328" s="77" t="inlineStr">
        <is>
          <t>T4</t>
        </is>
      </c>
      <c r="HQ328" s="77" t="inlineStr">
        <is>
          <t>T1</t>
        </is>
      </c>
      <c r="HR328" s="77" t="inlineStr">
        <is>
          <t>T2</t>
        </is>
      </c>
      <c r="HS328" s="77" t="inlineStr">
        <is>
          <t>T3</t>
        </is>
      </c>
      <c r="HT328" s="77" t="inlineStr">
        <is>
          <t>T4</t>
        </is>
      </c>
      <c r="HU328" s="77" t="inlineStr">
        <is>
          <t>T1</t>
        </is>
      </c>
      <c r="HV328" s="77" t="inlineStr">
        <is>
          <t>T2</t>
        </is>
      </c>
      <c r="HW328" s="77" t="inlineStr">
        <is>
          <t>T3</t>
        </is>
      </c>
      <c r="HX328" s="77" t="inlineStr">
        <is>
          <t>T4</t>
        </is>
      </c>
      <c r="HY328" s="77" t="inlineStr">
        <is>
          <t>T1</t>
        </is>
      </c>
      <c r="HZ328" s="77" t="inlineStr">
        <is>
          <t>T2</t>
        </is>
      </c>
      <c r="IA328" s="77" t="inlineStr">
        <is>
          <t>T3</t>
        </is>
      </c>
      <c r="IB328" s="77" t="inlineStr">
        <is>
          <t>T4</t>
        </is>
      </c>
      <c r="IC328" s="77" t="inlineStr">
        <is>
          <t>T1</t>
        </is>
      </c>
      <c r="ID328" s="77" t="inlineStr">
        <is>
          <t>T2</t>
        </is>
      </c>
      <c r="IE328" s="77" t="inlineStr">
        <is>
          <t>T3</t>
        </is>
      </c>
      <c r="IF328" s="77" t="inlineStr">
        <is>
          <t>T4</t>
        </is>
      </c>
      <c r="IG328" s="77" t="inlineStr">
        <is>
          <t>T1</t>
        </is>
      </c>
      <c r="IH328" s="77" t="inlineStr">
        <is>
          <t>T2</t>
        </is>
      </c>
      <c r="II328" s="77" t="inlineStr">
        <is>
          <t>T3</t>
        </is>
      </c>
      <c r="IJ328" s="77" t="inlineStr">
        <is>
          <t>T4</t>
        </is>
      </c>
      <c r="IK328" s="77" t="inlineStr">
        <is>
          <t>T1</t>
        </is>
      </c>
      <c r="IL328" s="77" t="inlineStr">
        <is>
          <t>T2</t>
        </is>
      </c>
      <c r="IM328" s="77" t="inlineStr">
        <is>
          <t>T3</t>
        </is>
      </c>
      <c r="IN328" s="77" t="inlineStr">
        <is>
          <t>T4</t>
        </is>
      </c>
      <c r="IO328" s="77" t="inlineStr">
        <is>
          <t>T1</t>
        </is>
      </c>
      <c r="IP328" s="77" t="inlineStr">
        <is>
          <t>T2</t>
        </is>
      </c>
      <c r="IQ328" s="77" t="inlineStr">
        <is>
          <t>T3</t>
        </is>
      </c>
      <c r="IR328" s="77" t="inlineStr">
        <is>
          <t>T4</t>
        </is>
      </c>
      <c r="IS328" s="77" t="inlineStr">
        <is>
          <t>T1</t>
        </is>
      </c>
      <c r="IT328" s="77" t="inlineStr">
        <is>
          <t>T2</t>
        </is>
      </c>
      <c r="IU328" s="77" t="inlineStr">
        <is>
          <t>T3</t>
        </is>
      </c>
      <c r="IV328" s="77" t="inlineStr">
        <is>
          <t>T4</t>
        </is>
      </c>
      <c r="IY328" s="77" t="inlineStr">
        <is>
          <t>Erog.</t>
        </is>
      </c>
      <c r="IZ328" s="77" t="inlineStr">
        <is>
          <t>T1</t>
        </is>
      </c>
      <c r="JA328" s="77" t="inlineStr">
        <is>
          <t>T2</t>
        </is>
      </c>
      <c r="JB328" s="77" t="inlineStr">
        <is>
          <t>T3</t>
        </is>
      </c>
      <c r="JC328" s="77" t="inlineStr">
        <is>
          <t>T4</t>
        </is>
      </c>
      <c r="JD328" s="77" t="inlineStr">
        <is>
          <t>T1</t>
        </is>
      </c>
      <c r="JE328" s="77" t="inlineStr">
        <is>
          <t>T2</t>
        </is>
      </c>
      <c r="JF328" s="77" t="inlineStr">
        <is>
          <t>T3</t>
        </is>
      </c>
      <c r="JG328" s="77" t="inlineStr">
        <is>
          <t>T4</t>
        </is>
      </c>
      <c r="JH328" s="77" t="inlineStr">
        <is>
          <t>T1</t>
        </is>
      </c>
      <c r="JI328" s="77" t="inlineStr">
        <is>
          <t>T2</t>
        </is>
      </c>
      <c r="JJ328" s="77" t="inlineStr">
        <is>
          <t>T3</t>
        </is>
      </c>
      <c r="JK328" s="77" t="inlineStr">
        <is>
          <t>T4</t>
        </is>
      </c>
      <c r="JL328" s="77" t="inlineStr">
        <is>
          <t>T1</t>
        </is>
      </c>
      <c r="JM328" s="77" t="inlineStr">
        <is>
          <t>T2</t>
        </is>
      </c>
      <c r="JN328" s="77" t="inlineStr">
        <is>
          <t>T3</t>
        </is>
      </c>
      <c r="JO328" s="77" t="inlineStr">
        <is>
          <t>T4</t>
        </is>
      </c>
      <c r="JP328" s="77" t="inlineStr">
        <is>
          <t>T1</t>
        </is>
      </c>
      <c r="JQ328" s="77" t="inlineStr">
        <is>
          <t>T2</t>
        </is>
      </c>
      <c r="JR328" s="77" t="inlineStr">
        <is>
          <t>T3</t>
        </is>
      </c>
      <c r="JS328" s="77" t="inlineStr">
        <is>
          <t>T4</t>
        </is>
      </c>
      <c r="JT328" s="77" t="inlineStr">
        <is>
          <t>T1</t>
        </is>
      </c>
      <c r="JU328" s="77" t="inlineStr">
        <is>
          <t>T2</t>
        </is>
      </c>
      <c r="JV328" s="77" t="inlineStr">
        <is>
          <t>T3</t>
        </is>
      </c>
      <c r="JW328" s="77" t="inlineStr">
        <is>
          <t>T4</t>
        </is>
      </c>
      <c r="JX328" s="77" t="inlineStr">
        <is>
          <t>T1</t>
        </is>
      </c>
      <c r="JY328" s="77" t="inlineStr">
        <is>
          <t>T2</t>
        </is>
      </c>
      <c r="JZ328" s="77" t="inlineStr">
        <is>
          <t>T3</t>
        </is>
      </c>
      <c r="KA328" s="77" t="inlineStr">
        <is>
          <t>T4</t>
        </is>
      </c>
      <c r="KB328" s="77" t="inlineStr">
        <is>
          <t>T1</t>
        </is>
      </c>
      <c r="KC328" s="77" t="inlineStr">
        <is>
          <t>T2</t>
        </is>
      </c>
      <c r="KD328" s="77" t="inlineStr">
        <is>
          <t>T3</t>
        </is>
      </c>
      <c r="KE328" s="77" t="inlineStr">
        <is>
          <t>T4</t>
        </is>
      </c>
      <c r="KF328" s="77" t="inlineStr">
        <is>
          <t>T1</t>
        </is>
      </c>
      <c r="KG328" s="77" t="inlineStr">
        <is>
          <t>T2</t>
        </is>
      </c>
      <c r="KH328" s="77" t="inlineStr">
        <is>
          <t>T3</t>
        </is>
      </c>
      <c r="KI328" s="77" t="inlineStr">
        <is>
          <t>T4</t>
        </is>
      </c>
      <c r="KJ328" s="77" t="inlineStr">
        <is>
          <t>T1</t>
        </is>
      </c>
      <c r="KK328" s="77" t="inlineStr">
        <is>
          <t>T2</t>
        </is>
      </c>
      <c r="KL328" s="77" t="inlineStr">
        <is>
          <t>T3</t>
        </is>
      </c>
      <c r="KM328" s="77" t="inlineStr">
        <is>
          <t>T4</t>
        </is>
      </c>
      <c r="KP328" s="77" t="inlineStr">
        <is>
          <t>Erog.</t>
        </is>
      </c>
      <c r="KQ328" s="77" t="inlineStr">
        <is>
          <t>T1</t>
        </is>
      </c>
      <c r="KR328" s="77" t="inlineStr">
        <is>
          <t>T2</t>
        </is>
      </c>
      <c r="KS328" s="77" t="inlineStr">
        <is>
          <t>T3</t>
        </is>
      </c>
      <c r="KT328" s="77" t="inlineStr">
        <is>
          <t>T4</t>
        </is>
      </c>
      <c r="KU328" s="77" t="inlineStr">
        <is>
          <t>T1</t>
        </is>
      </c>
      <c r="KV328" s="77" t="inlineStr">
        <is>
          <t>T2</t>
        </is>
      </c>
      <c r="KW328" s="77" t="inlineStr">
        <is>
          <t>T3</t>
        </is>
      </c>
      <c r="KX328" s="77" t="inlineStr">
        <is>
          <t>T4</t>
        </is>
      </c>
      <c r="KY328" s="77" t="inlineStr">
        <is>
          <t>T1</t>
        </is>
      </c>
      <c r="KZ328" s="77" t="inlineStr">
        <is>
          <t>T2</t>
        </is>
      </c>
      <c r="LA328" s="77" t="inlineStr">
        <is>
          <t>T3</t>
        </is>
      </c>
      <c r="LB328" s="77" t="inlineStr">
        <is>
          <t>T4</t>
        </is>
      </c>
      <c r="LC328" s="77" t="inlineStr">
        <is>
          <t>T1</t>
        </is>
      </c>
      <c r="LD328" s="77" t="inlineStr">
        <is>
          <t>T2</t>
        </is>
      </c>
      <c r="LE328" s="77" t="inlineStr">
        <is>
          <t>T3</t>
        </is>
      </c>
      <c r="LF328" s="77" t="inlineStr">
        <is>
          <t>T4</t>
        </is>
      </c>
      <c r="LG328" s="77" t="inlineStr">
        <is>
          <t>T1</t>
        </is>
      </c>
      <c r="LH328" s="77" t="inlineStr">
        <is>
          <t>T2</t>
        </is>
      </c>
      <c r="LI328" s="77" t="inlineStr">
        <is>
          <t>T3</t>
        </is>
      </c>
      <c r="LJ328" s="77" t="inlineStr">
        <is>
          <t>T4</t>
        </is>
      </c>
      <c r="LK328" s="77" t="inlineStr">
        <is>
          <t>T1</t>
        </is>
      </c>
      <c r="LL328" s="77" t="inlineStr">
        <is>
          <t>T2</t>
        </is>
      </c>
      <c r="LM328" s="77" t="inlineStr">
        <is>
          <t>T3</t>
        </is>
      </c>
      <c r="LN328" s="77" t="inlineStr">
        <is>
          <t>T4</t>
        </is>
      </c>
      <c r="LO328" s="77" t="inlineStr">
        <is>
          <t>T1</t>
        </is>
      </c>
      <c r="LP328" s="77" t="inlineStr">
        <is>
          <t>T2</t>
        </is>
      </c>
      <c r="LQ328" s="77" t="inlineStr">
        <is>
          <t>T3</t>
        </is>
      </c>
      <c r="LR328" s="77" t="inlineStr">
        <is>
          <t>T4</t>
        </is>
      </c>
      <c r="LS328" s="77" t="inlineStr">
        <is>
          <t>T1</t>
        </is>
      </c>
      <c r="LT328" s="77" t="inlineStr">
        <is>
          <t>T2</t>
        </is>
      </c>
      <c r="LU328" s="77" t="inlineStr">
        <is>
          <t>T3</t>
        </is>
      </c>
      <c r="LV328" s="77" t="inlineStr">
        <is>
          <t>T4</t>
        </is>
      </c>
      <c r="LW328" s="77" t="inlineStr">
        <is>
          <t>T1</t>
        </is>
      </c>
      <c r="LX328" s="77" t="inlineStr">
        <is>
          <t>T2</t>
        </is>
      </c>
      <c r="LY328" s="77" t="inlineStr">
        <is>
          <t>T3</t>
        </is>
      </c>
      <c r="LZ328" s="77" t="inlineStr">
        <is>
          <t>T4</t>
        </is>
      </c>
      <c r="MA328" s="77" t="inlineStr">
        <is>
          <t>T1</t>
        </is>
      </c>
      <c r="MB328" s="77" t="inlineStr">
        <is>
          <t>T2</t>
        </is>
      </c>
      <c r="MC328" s="77" t="inlineStr">
        <is>
          <t>T3</t>
        </is>
      </c>
      <c r="MD328" s="77" t="inlineStr">
        <is>
          <t>T4</t>
        </is>
      </c>
      <c r="MG328" s="77" t="inlineStr">
        <is>
          <t>Erog.</t>
        </is>
      </c>
      <c r="MH328" s="77" t="inlineStr">
        <is>
          <t>T1</t>
        </is>
      </c>
      <c r="MI328" s="77" t="inlineStr">
        <is>
          <t>T2</t>
        </is>
      </c>
      <c r="MJ328" s="77" t="inlineStr">
        <is>
          <t>T3</t>
        </is>
      </c>
      <c r="MK328" s="77" t="inlineStr">
        <is>
          <t>T4</t>
        </is>
      </c>
      <c r="ML328" s="77" t="inlineStr">
        <is>
          <t>T1</t>
        </is>
      </c>
      <c r="MM328" s="77" t="inlineStr">
        <is>
          <t>T2</t>
        </is>
      </c>
      <c r="MN328" s="77" t="inlineStr">
        <is>
          <t>T3</t>
        </is>
      </c>
      <c r="MO328" s="77" t="inlineStr">
        <is>
          <t>T4</t>
        </is>
      </c>
      <c r="MP328" s="77" t="inlineStr">
        <is>
          <t>T1</t>
        </is>
      </c>
      <c r="MQ328" s="77" t="inlineStr">
        <is>
          <t>T2</t>
        </is>
      </c>
      <c r="MR328" s="77" t="inlineStr">
        <is>
          <t>T3</t>
        </is>
      </c>
      <c r="MS328" s="77" t="inlineStr">
        <is>
          <t>T4</t>
        </is>
      </c>
      <c r="MT328" s="77" t="inlineStr">
        <is>
          <t>T1</t>
        </is>
      </c>
      <c r="MU328" s="77" t="inlineStr">
        <is>
          <t>T2</t>
        </is>
      </c>
      <c r="MV328" s="77" t="inlineStr">
        <is>
          <t>T3</t>
        </is>
      </c>
      <c r="MW328" s="77" t="inlineStr">
        <is>
          <t>T4</t>
        </is>
      </c>
      <c r="MX328" s="77" t="inlineStr">
        <is>
          <t>T1</t>
        </is>
      </c>
      <c r="MY328" s="77" t="inlineStr">
        <is>
          <t>T2</t>
        </is>
      </c>
      <c r="MZ328" s="77" t="inlineStr">
        <is>
          <t>T3</t>
        </is>
      </c>
      <c r="NA328" s="77" t="inlineStr">
        <is>
          <t>T4</t>
        </is>
      </c>
      <c r="NB328" s="77" t="inlineStr">
        <is>
          <t>T1</t>
        </is>
      </c>
      <c r="NC328" s="77" t="inlineStr">
        <is>
          <t>T2</t>
        </is>
      </c>
      <c r="ND328" s="77" t="inlineStr">
        <is>
          <t>T3</t>
        </is>
      </c>
      <c r="NE328" s="77" t="inlineStr">
        <is>
          <t>T4</t>
        </is>
      </c>
      <c r="NF328" s="77" t="inlineStr">
        <is>
          <t>T1</t>
        </is>
      </c>
      <c r="NG328" s="77" t="inlineStr">
        <is>
          <t>T2</t>
        </is>
      </c>
      <c r="NH328" s="77" t="inlineStr">
        <is>
          <t>T3</t>
        </is>
      </c>
      <c r="NI328" s="77" t="inlineStr">
        <is>
          <t>T4</t>
        </is>
      </c>
      <c r="NJ328" s="77" t="inlineStr">
        <is>
          <t>T1</t>
        </is>
      </c>
      <c r="NK328" s="77" t="inlineStr">
        <is>
          <t>T2</t>
        </is>
      </c>
      <c r="NL328" s="77" t="inlineStr">
        <is>
          <t>T3</t>
        </is>
      </c>
      <c r="NM328" s="77" t="inlineStr">
        <is>
          <t>T4</t>
        </is>
      </c>
      <c r="NN328" s="77" t="inlineStr">
        <is>
          <t>T1</t>
        </is>
      </c>
      <c r="NO328" s="77" t="inlineStr">
        <is>
          <t>T2</t>
        </is>
      </c>
      <c r="NP328" s="77" t="inlineStr">
        <is>
          <t>T3</t>
        </is>
      </c>
      <c r="NQ328" s="77" t="inlineStr">
        <is>
          <t>T4</t>
        </is>
      </c>
      <c r="NR328" s="77" t="inlineStr">
        <is>
          <t>T1</t>
        </is>
      </c>
      <c r="NS328" s="77" t="inlineStr">
        <is>
          <t>T2</t>
        </is>
      </c>
      <c r="NT328" s="77" t="inlineStr">
        <is>
          <t>T3</t>
        </is>
      </c>
      <c r="NU328" s="77" t="inlineStr">
        <is>
          <t>T4</t>
        </is>
      </c>
      <c r="NX328" s="77" t="inlineStr">
        <is>
          <t>Erog.</t>
        </is>
      </c>
      <c r="NY328" s="77" t="inlineStr">
        <is>
          <t>T1</t>
        </is>
      </c>
      <c r="NZ328" s="77" t="inlineStr">
        <is>
          <t>T2</t>
        </is>
      </c>
      <c r="OA328" s="77" t="inlineStr">
        <is>
          <t>T3</t>
        </is>
      </c>
      <c r="OB328" s="77" t="inlineStr">
        <is>
          <t>T4</t>
        </is>
      </c>
      <c r="OC328" s="77" t="inlineStr">
        <is>
          <t>T1</t>
        </is>
      </c>
      <c r="OD328" s="77" t="inlineStr">
        <is>
          <t>T2</t>
        </is>
      </c>
      <c r="OE328" s="77" t="inlineStr">
        <is>
          <t>T3</t>
        </is>
      </c>
      <c r="OF328" s="77" t="inlineStr">
        <is>
          <t>T4</t>
        </is>
      </c>
      <c r="OG328" s="77" t="inlineStr">
        <is>
          <t>T1</t>
        </is>
      </c>
      <c r="OH328" s="77" t="inlineStr">
        <is>
          <t>T2</t>
        </is>
      </c>
      <c r="OI328" s="77" t="inlineStr">
        <is>
          <t>T3</t>
        </is>
      </c>
      <c r="OJ328" s="77" t="inlineStr">
        <is>
          <t>T4</t>
        </is>
      </c>
      <c r="OK328" s="77" t="inlineStr">
        <is>
          <t>T1</t>
        </is>
      </c>
      <c r="OL328" s="77" t="inlineStr">
        <is>
          <t>T2</t>
        </is>
      </c>
      <c r="OM328" s="77" t="inlineStr">
        <is>
          <t>T3</t>
        </is>
      </c>
      <c r="ON328" s="77" t="inlineStr">
        <is>
          <t>T4</t>
        </is>
      </c>
      <c r="OO328" s="77" t="inlineStr">
        <is>
          <t>T1</t>
        </is>
      </c>
      <c r="OP328" s="77" t="inlineStr">
        <is>
          <t>T2</t>
        </is>
      </c>
      <c r="OQ328" s="77" t="inlineStr">
        <is>
          <t>T3</t>
        </is>
      </c>
      <c r="OR328" s="77" t="inlineStr">
        <is>
          <t>T4</t>
        </is>
      </c>
      <c r="OS328" s="77" t="inlineStr">
        <is>
          <t>T1</t>
        </is>
      </c>
      <c r="OT328" s="77" t="inlineStr">
        <is>
          <t>T2</t>
        </is>
      </c>
      <c r="OU328" s="77" t="inlineStr">
        <is>
          <t>T3</t>
        </is>
      </c>
      <c r="OV328" s="77" t="inlineStr">
        <is>
          <t>T4</t>
        </is>
      </c>
      <c r="OW328" s="77" t="inlineStr">
        <is>
          <t>T1</t>
        </is>
      </c>
      <c r="OX328" s="77" t="inlineStr">
        <is>
          <t>T2</t>
        </is>
      </c>
      <c r="OY328" s="77" t="inlineStr">
        <is>
          <t>T3</t>
        </is>
      </c>
      <c r="OZ328" s="77" t="inlineStr">
        <is>
          <t>T4</t>
        </is>
      </c>
      <c r="PA328" s="77" t="inlineStr">
        <is>
          <t>T1</t>
        </is>
      </c>
      <c r="PB328" s="77" t="inlineStr">
        <is>
          <t>T2</t>
        </is>
      </c>
      <c r="PC328" s="77" t="inlineStr">
        <is>
          <t>T3</t>
        </is>
      </c>
      <c r="PD328" s="77" t="inlineStr">
        <is>
          <t>T4</t>
        </is>
      </c>
      <c r="PE328" s="77" t="inlineStr">
        <is>
          <t>T1</t>
        </is>
      </c>
      <c r="PF328" s="77" t="inlineStr">
        <is>
          <t>T2</t>
        </is>
      </c>
      <c r="PG328" s="77" t="inlineStr">
        <is>
          <t>T3</t>
        </is>
      </c>
      <c r="PH328" s="77" t="inlineStr">
        <is>
          <t>T4</t>
        </is>
      </c>
      <c r="PI328" s="77" t="inlineStr">
        <is>
          <t>T1</t>
        </is>
      </c>
      <c r="PJ328" s="77" t="inlineStr">
        <is>
          <t>T2</t>
        </is>
      </c>
      <c r="PK328" s="77" t="inlineStr">
        <is>
          <t>T3</t>
        </is>
      </c>
      <c r="PL328" s="77" t="inlineStr">
        <is>
          <t>T4</t>
        </is>
      </c>
      <c r="PO328" s="77" t="inlineStr">
        <is>
          <t>Erog.</t>
        </is>
      </c>
      <c r="PP328" s="77" t="inlineStr">
        <is>
          <t>T1</t>
        </is>
      </c>
      <c r="PQ328" s="77" t="inlineStr">
        <is>
          <t>T2</t>
        </is>
      </c>
      <c r="PR328" s="77" t="inlineStr">
        <is>
          <t>T3</t>
        </is>
      </c>
      <c r="PS328" s="77" t="inlineStr">
        <is>
          <t>T4</t>
        </is>
      </c>
      <c r="PT328" s="77" t="inlineStr">
        <is>
          <t>T1</t>
        </is>
      </c>
      <c r="PU328" s="77" t="inlineStr">
        <is>
          <t>T2</t>
        </is>
      </c>
      <c r="PV328" s="77" t="inlineStr">
        <is>
          <t>T3</t>
        </is>
      </c>
      <c r="PW328" s="77" t="inlineStr">
        <is>
          <t>T4</t>
        </is>
      </c>
      <c r="PX328" s="77" t="inlineStr">
        <is>
          <t>T1</t>
        </is>
      </c>
      <c r="PY328" s="77" t="inlineStr">
        <is>
          <t>T2</t>
        </is>
      </c>
      <c r="PZ328" s="77" t="inlineStr">
        <is>
          <t>T3</t>
        </is>
      </c>
      <c r="QA328" s="77" t="inlineStr">
        <is>
          <t>T4</t>
        </is>
      </c>
      <c r="QB328" s="77" t="inlineStr">
        <is>
          <t>T1</t>
        </is>
      </c>
      <c r="QC328" s="77" t="inlineStr">
        <is>
          <t>T2</t>
        </is>
      </c>
      <c r="QD328" s="77" t="inlineStr">
        <is>
          <t>T3</t>
        </is>
      </c>
      <c r="QE328" s="77" t="inlineStr">
        <is>
          <t>T4</t>
        </is>
      </c>
      <c r="QF328" s="77" t="inlineStr">
        <is>
          <t>T1</t>
        </is>
      </c>
      <c r="QG328" s="77" t="inlineStr">
        <is>
          <t>T2</t>
        </is>
      </c>
      <c r="QH328" s="77" t="inlineStr">
        <is>
          <t>T3</t>
        </is>
      </c>
      <c r="QI328" s="77" t="inlineStr">
        <is>
          <t>T4</t>
        </is>
      </c>
      <c r="QJ328" s="77" t="inlineStr">
        <is>
          <t>T1</t>
        </is>
      </c>
      <c r="QK328" s="77" t="inlineStr">
        <is>
          <t>T2</t>
        </is>
      </c>
      <c r="QL328" s="77" t="inlineStr">
        <is>
          <t>T3</t>
        </is>
      </c>
      <c r="QM328" s="77" t="inlineStr">
        <is>
          <t>T4</t>
        </is>
      </c>
      <c r="QN328" s="77" t="inlineStr">
        <is>
          <t>T1</t>
        </is>
      </c>
      <c r="QO328" s="77" t="inlineStr">
        <is>
          <t>T2</t>
        </is>
      </c>
      <c r="QP328" s="77" t="inlineStr">
        <is>
          <t>T3</t>
        </is>
      </c>
      <c r="QQ328" s="77" t="inlineStr">
        <is>
          <t>T4</t>
        </is>
      </c>
      <c r="QR328" s="77" t="inlineStr">
        <is>
          <t>T1</t>
        </is>
      </c>
      <c r="QS328" s="77" t="inlineStr">
        <is>
          <t>T2</t>
        </is>
      </c>
      <c r="QT328" s="77" t="inlineStr">
        <is>
          <t>T3</t>
        </is>
      </c>
      <c r="QU328" s="77" t="inlineStr">
        <is>
          <t>T4</t>
        </is>
      </c>
      <c r="QV328" s="77" t="inlineStr">
        <is>
          <t>T1</t>
        </is>
      </c>
      <c r="QW328" s="77" t="inlineStr">
        <is>
          <t>T2</t>
        </is>
      </c>
      <c r="QX328" s="77" t="inlineStr">
        <is>
          <t>T3</t>
        </is>
      </c>
      <c r="QY328" s="77" t="inlineStr">
        <is>
          <t>T4</t>
        </is>
      </c>
      <c r="QZ328" s="77" t="inlineStr">
        <is>
          <t>T1</t>
        </is>
      </c>
      <c r="RA328" s="77" t="inlineStr">
        <is>
          <t>T2</t>
        </is>
      </c>
      <c r="RB328" s="77" t="inlineStr">
        <is>
          <t>T3</t>
        </is>
      </c>
      <c r="RC328" s="77" t="inlineStr">
        <is>
          <t>T4</t>
        </is>
      </c>
      <c r="RF328" s="77" t="inlineStr">
        <is>
          <t>Erog.</t>
        </is>
      </c>
      <c r="RG328" s="77" t="inlineStr">
        <is>
          <t>T1</t>
        </is>
      </c>
      <c r="RH328" s="77" t="inlineStr">
        <is>
          <t>T2</t>
        </is>
      </c>
      <c r="RI328" s="77" t="inlineStr">
        <is>
          <t>T3</t>
        </is>
      </c>
      <c r="RJ328" s="77" t="inlineStr">
        <is>
          <t>T4</t>
        </is>
      </c>
      <c r="RK328" s="77" t="inlineStr">
        <is>
          <t>T1</t>
        </is>
      </c>
      <c r="RL328" s="77" t="inlineStr">
        <is>
          <t>T2</t>
        </is>
      </c>
      <c r="RM328" s="77" t="inlineStr">
        <is>
          <t>T3</t>
        </is>
      </c>
      <c r="RN328" s="77" t="inlineStr">
        <is>
          <t>T4</t>
        </is>
      </c>
      <c r="RO328" s="77" t="inlineStr">
        <is>
          <t>T1</t>
        </is>
      </c>
      <c r="RP328" s="77" t="inlineStr">
        <is>
          <t>T2</t>
        </is>
      </c>
      <c r="RQ328" s="77" t="inlineStr">
        <is>
          <t>T3</t>
        </is>
      </c>
      <c r="RR328" s="77" t="inlineStr">
        <is>
          <t>T4</t>
        </is>
      </c>
      <c r="RS328" s="77" t="inlineStr">
        <is>
          <t>T1</t>
        </is>
      </c>
      <c r="RT328" s="77" t="inlineStr">
        <is>
          <t>T2</t>
        </is>
      </c>
      <c r="RU328" s="77" t="inlineStr">
        <is>
          <t>T3</t>
        </is>
      </c>
      <c r="RV328" s="77" t="inlineStr">
        <is>
          <t>T4</t>
        </is>
      </c>
      <c r="RW328" s="77" t="inlineStr">
        <is>
          <t>T1</t>
        </is>
      </c>
      <c r="RX328" s="77" t="inlineStr">
        <is>
          <t>T2</t>
        </is>
      </c>
      <c r="RY328" s="77" t="inlineStr">
        <is>
          <t>T3</t>
        </is>
      </c>
      <c r="RZ328" s="77" t="inlineStr">
        <is>
          <t>T4</t>
        </is>
      </c>
      <c r="SA328" s="77" t="inlineStr">
        <is>
          <t>T1</t>
        </is>
      </c>
      <c r="SB328" s="77" t="inlineStr">
        <is>
          <t>T2</t>
        </is>
      </c>
      <c r="SC328" s="77" t="inlineStr">
        <is>
          <t>T3</t>
        </is>
      </c>
      <c r="SD328" s="77" t="inlineStr">
        <is>
          <t>T4</t>
        </is>
      </c>
      <c r="SE328" s="77" t="inlineStr">
        <is>
          <t>T1</t>
        </is>
      </c>
      <c r="SF328" s="77" t="inlineStr">
        <is>
          <t>T2</t>
        </is>
      </c>
      <c r="SG328" s="77" t="inlineStr">
        <is>
          <t>T3</t>
        </is>
      </c>
      <c r="SH328" s="77" t="inlineStr">
        <is>
          <t>T4</t>
        </is>
      </c>
      <c r="SI328" s="77" t="inlineStr">
        <is>
          <t>T1</t>
        </is>
      </c>
      <c r="SJ328" s="77" t="inlineStr">
        <is>
          <t>T2</t>
        </is>
      </c>
      <c r="SK328" s="77" t="inlineStr">
        <is>
          <t>T3</t>
        </is>
      </c>
      <c r="SL328" s="77" t="inlineStr">
        <is>
          <t>T4</t>
        </is>
      </c>
      <c r="SM328" s="77" t="inlineStr">
        <is>
          <t>T1</t>
        </is>
      </c>
      <c r="SN328" s="77" t="inlineStr">
        <is>
          <t>T2</t>
        </is>
      </c>
      <c r="SO328" s="77" t="inlineStr">
        <is>
          <t>T3</t>
        </is>
      </c>
      <c r="SP328" s="77" t="inlineStr">
        <is>
          <t>T4</t>
        </is>
      </c>
      <c r="SQ328" s="77" t="inlineStr">
        <is>
          <t>T1</t>
        </is>
      </c>
      <c r="SR328" s="77" t="inlineStr">
        <is>
          <t>T2</t>
        </is>
      </c>
      <c r="SS328" s="77" t="inlineStr">
        <is>
          <t>T3</t>
        </is>
      </c>
      <c r="ST328" s="77" t="inlineStr">
        <is>
          <t>T4</t>
        </is>
      </c>
      <c r="SW328" s="77" t="inlineStr">
        <is>
          <t>Erog.</t>
        </is>
      </c>
      <c r="SX328" s="77" t="inlineStr">
        <is>
          <t>T1</t>
        </is>
      </c>
      <c r="SY328" s="77" t="inlineStr">
        <is>
          <t>T2</t>
        </is>
      </c>
      <c r="SZ328" s="77" t="inlineStr">
        <is>
          <t>T3</t>
        </is>
      </c>
      <c r="TA328" s="77" t="inlineStr">
        <is>
          <t>T4</t>
        </is>
      </c>
      <c r="TB328" s="77" t="inlineStr">
        <is>
          <t>T1</t>
        </is>
      </c>
      <c r="TC328" s="77" t="inlineStr">
        <is>
          <t>T2</t>
        </is>
      </c>
      <c r="TD328" s="77" t="inlineStr">
        <is>
          <t>T3</t>
        </is>
      </c>
      <c r="TE328" s="77" t="inlineStr">
        <is>
          <t>T4</t>
        </is>
      </c>
      <c r="TF328" s="77" t="inlineStr">
        <is>
          <t>T1</t>
        </is>
      </c>
      <c r="TG328" s="77" t="inlineStr">
        <is>
          <t>T2</t>
        </is>
      </c>
      <c r="TH328" s="77" t="inlineStr">
        <is>
          <t>T3</t>
        </is>
      </c>
      <c r="TI328" s="77" t="inlineStr">
        <is>
          <t>T4</t>
        </is>
      </c>
      <c r="TJ328" s="77" t="inlineStr">
        <is>
          <t>T1</t>
        </is>
      </c>
      <c r="TK328" s="77" t="inlineStr">
        <is>
          <t>T2</t>
        </is>
      </c>
      <c r="TL328" s="77" t="inlineStr">
        <is>
          <t>T3</t>
        </is>
      </c>
      <c r="TM328" s="77" t="inlineStr">
        <is>
          <t>T4</t>
        </is>
      </c>
      <c r="TN328" s="77" t="inlineStr">
        <is>
          <t>T1</t>
        </is>
      </c>
      <c r="TO328" s="77" t="inlineStr">
        <is>
          <t>T2</t>
        </is>
      </c>
      <c r="TP328" s="77" t="inlineStr">
        <is>
          <t>T3</t>
        </is>
      </c>
      <c r="TQ328" s="77" t="inlineStr">
        <is>
          <t>T4</t>
        </is>
      </c>
      <c r="TR328" s="77" t="inlineStr">
        <is>
          <t>T1</t>
        </is>
      </c>
      <c r="TS328" s="77" t="inlineStr">
        <is>
          <t>T2</t>
        </is>
      </c>
      <c r="TT328" s="77" t="inlineStr">
        <is>
          <t>T3</t>
        </is>
      </c>
      <c r="TU328" s="77" t="inlineStr">
        <is>
          <t>T4</t>
        </is>
      </c>
      <c r="TV328" s="77" t="inlineStr">
        <is>
          <t>T1</t>
        </is>
      </c>
      <c r="TW328" s="77" t="inlineStr">
        <is>
          <t>T2</t>
        </is>
      </c>
      <c r="TX328" s="77" t="inlineStr">
        <is>
          <t>T3</t>
        </is>
      </c>
      <c r="TY328" s="77" t="inlineStr">
        <is>
          <t>T4</t>
        </is>
      </c>
      <c r="TZ328" s="77" t="inlineStr">
        <is>
          <t>T1</t>
        </is>
      </c>
      <c r="UA328" s="77" t="inlineStr">
        <is>
          <t>T2</t>
        </is>
      </c>
      <c r="UB328" s="77" t="inlineStr">
        <is>
          <t>T3</t>
        </is>
      </c>
      <c r="UC328" s="77" t="inlineStr">
        <is>
          <t>T4</t>
        </is>
      </c>
      <c r="UD328" s="77" t="inlineStr">
        <is>
          <t>T1</t>
        </is>
      </c>
      <c r="UE328" s="77" t="inlineStr">
        <is>
          <t>T2</t>
        </is>
      </c>
      <c r="UF328" s="77" t="inlineStr">
        <is>
          <t>T3</t>
        </is>
      </c>
      <c r="UG328" s="77" t="inlineStr">
        <is>
          <t>T4</t>
        </is>
      </c>
      <c r="UH328" s="77" t="inlineStr">
        <is>
          <t>T1</t>
        </is>
      </c>
      <c r="UI328" s="77" t="inlineStr">
        <is>
          <t>T2</t>
        </is>
      </c>
      <c r="UJ328" s="77" t="inlineStr">
        <is>
          <t>T3</t>
        </is>
      </c>
      <c r="UK328" s="77" t="inlineStr">
        <is>
          <t>T4</t>
        </is>
      </c>
      <c r="UN328" s="77" t="inlineStr">
        <is>
          <t>Erog.</t>
        </is>
      </c>
      <c r="UO328" s="77" t="inlineStr">
        <is>
          <t>T1</t>
        </is>
      </c>
      <c r="UP328" s="77" t="inlineStr">
        <is>
          <t>T2</t>
        </is>
      </c>
      <c r="UQ328" s="77" t="inlineStr">
        <is>
          <t>T3</t>
        </is>
      </c>
      <c r="UR328" s="77" t="inlineStr">
        <is>
          <t>T4</t>
        </is>
      </c>
      <c r="US328" s="77" t="inlineStr">
        <is>
          <t>T1</t>
        </is>
      </c>
      <c r="UT328" s="77" t="inlineStr">
        <is>
          <t>T2</t>
        </is>
      </c>
      <c r="UU328" s="77" t="inlineStr">
        <is>
          <t>T3</t>
        </is>
      </c>
      <c r="UV328" s="77" t="inlineStr">
        <is>
          <t>T4</t>
        </is>
      </c>
      <c r="UW328" s="77" t="inlineStr">
        <is>
          <t>T1</t>
        </is>
      </c>
      <c r="UX328" s="77" t="inlineStr">
        <is>
          <t>T2</t>
        </is>
      </c>
      <c r="UY328" s="77" t="inlineStr">
        <is>
          <t>T3</t>
        </is>
      </c>
      <c r="UZ328" s="77" t="inlineStr">
        <is>
          <t>T4</t>
        </is>
      </c>
      <c r="VA328" s="77" t="inlineStr">
        <is>
          <t>T1</t>
        </is>
      </c>
      <c r="VB328" s="77" t="inlineStr">
        <is>
          <t>T2</t>
        </is>
      </c>
      <c r="VC328" s="77" t="inlineStr">
        <is>
          <t>T3</t>
        </is>
      </c>
      <c r="VD328" s="77" t="inlineStr">
        <is>
          <t>T4</t>
        </is>
      </c>
      <c r="VE328" s="77" t="inlineStr">
        <is>
          <t>T1</t>
        </is>
      </c>
      <c r="VF328" s="77" t="inlineStr">
        <is>
          <t>T2</t>
        </is>
      </c>
      <c r="VG328" s="77" t="inlineStr">
        <is>
          <t>T3</t>
        </is>
      </c>
      <c r="VH328" s="77" t="inlineStr">
        <is>
          <t>T4</t>
        </is>
      </c>
      <c r="VI328" s="77" t="inlineStr">
        <is>
          <t>T1</t>
        </is>
      </c>
      <c r="VJ328" s="77" t="inlineStr">
        <is>
          <t>T2</t>
        </is>
      </c>
      <c r="VK328" s="77" t="inlineStr">
        <is>
          <t>T3</t>
        </is>
      </c>
      <c r="VL328" s="77" t="inlineStr">
        <is>
          <t>T4</t>
        </is>
      </c>
      <c r="VM328" s="77" t="inlineStr">
        <is>
          <t>T1</t>
        </is>
      </c>
      <c r="VN328" s="77" t="inlineStr">
        <is>
          <t>T2</t>
        </is>
      </c>
      <c r="VO328" s="77" t="inlineStr">
        <is>
          <t>T3</t>
        </is>
      </c>
      <c r="VP328" s="77" t="inlineStr">
        <is>
          <t>T4</t>
        </is>
      </c>
      <c r="VQ328" s="77" t="inlineStr">
        <is>
          <t>T1</t>
        </is>
      </c>
      <c r="VR328" s="77" t="inlineStr">
        <is>
          <t>T2</t>
        </is>
      </c>
      <c r="VS328" s="77" t="inlineStr">
        <is>
          <t>T3</t>
        </is>
      </c>
      <c r="VT328" s="77" t="inlineStr">
        <is>
          <t>T4</t>
        </is>
      </c>
      <c r="VU328" s="77" t="inlineStr">
        <is>
          <t>T1</t>
        </is>
      </c>
      <c r="VV328" s="77" t="inlineStr">
        <is>
          <t>T2</t>
        </is>
      </c>
      <c r="VW328" s="77" t="inlineStr">
        <is>
          <t>T3</t>
        </is>
      </c>
      <c r="VX328" s="77" t="inlineStr">
        <is>
          <t>T4</t>
        </is>
      </c>
      <c r="VY328" s="77" t="inlineStr">
        <is>
          <t>T1</t>
        </is>
      </c>
      <c r="VZ328" s="77" t="inlineStr">
        <is>
          <t>T2</t>
        </is>
      </c>
      <c r="WA328" s="77" t="inlineStr">
        <is>
          <t>T3</t>
        </is>
      </c>
      <c r="WB328" s="77" t="inlineStr">
        <is>
          <t>T4</t>
        </is>
      </c>
      <c r="WE328" s="77" t="inlineStr">
        <is>
          <t>Erog.</t>
        </is>
      </c>
      <c r="WF328" s="77" t="inlineStr">
        <is>
          <t>T1</t>
        </is>
      </c>
      <c r="WG328" s="77" t="inlineStr">
        <is>
          <t>T2</t>
        </is>
      </c>
      <c r="WH328" s="77" t="inlineStr">
        <is>
          <t>T3</t>
        </is>
      </c>
      <c r="WI328" s="77" t="inlineStr">
        <is>
          <t>T4</t>
        </is>
      </c>
      <c r="WJ328" s="77" t="inlineStr">
        <is>
          <t>T1</t>
        </is>
      </c>
      <c r="WK328" s="77" t="inlineStr">
        <is>
          <t>T2</t>
        </is>
      </c>
      <c r="WL328" s="77" t="inlineStr">
        <is>
          <t>T3</t>
        </is>
      </c>
      <c r="WM328" s="77" t="inlineStr">
        <is>
          <t>T4</t>
        </is>
      </c>
      <c r="WN328" s="77" t="inlineStr">
        <is>
          <t>T1</t>
        </is>
      </c>
      <c r="WO328" s="77" t="inlineStr">
        <is>
          <t>T2</t>
        </is>
      </c>
      <c r="WP328" s="77" t="inlineStr">
        <is>
          <t>T3</t>
        </is>
      </c>
      <c r="WQ328" s="77" t="inlineStr">
        <is>
          <t>T4</t>
        </is>
      </c>
      <c r="WR328" s="77" t="inlineStr">
        <is>
          <t>T1</t>
        </is>
      </c>
      <c r="WS328" s="77" t="inlineStr">
        <is>
          <t>T2</t>
        </is>
      </c>
      <c r="WT328" s="77" t="inlineStr">
        <is>
          <t>T3</t>
        </is>
      </c>
      <c r="WU328" s="77" t="inlineStr">
        <is>
          <t>T4</t>
        </is>
      </c>
      <c r="WV328" s="77" t="inlineStr">
        <is>
          <t>T1</t>
        </is>
      </c>
      <c r="WW328" s="77" t="inlineStr">
        <is>
          <t>T2</t>
        </is>
      </c>
      <c r="WX328" s="77" t="inlineStr">
        <is>
          <t>T3</t>
        </is>
      </c>
      <c r="WY328" s="77" t="inlineStr">
        <is>
          <t>T4</t>
        </is>
      </c>
      <c r="WZ328" s="77" t="inlineStr">
        <is>
          <t>T1</t>
        </is>
      </c>
      <c r="XA328" s="77" t="inlineStr">
        <is>
          <t>T2</t>
        </is>
      </c>
      <c r="XB328" s="77" t="inlineStr">
        <is>
          <t>T3</t>
        </is>
      </c>
      <c r="XC328" s="77" t="inlineStr">
        <is>
          <t>T4</t>
        </is>
      </c>
      <c r="XD328" s="77" t="inlineStr">
        <is>
          <t>T1</t>
        </is>
      </c>
      <c r="XE328" s="77" t="inlineStr">
        <is>
          <t>T2</t>
        </is>
      </c>
      <c r="XF328" s="77" t="inlineStr">
        <is>
          <t>T3</t>
        </is>
      </c>
      <c r="XG328" s="77" t="inlineStr">
        <is>
          <t>T4</t>
        </is>
      </c>
      <c r="XH328" s="77" t="inlineStr">
        <is>
          <t>T1</t>
        </is>
      </c>
      <c r="XI328" s="77" t="inlineStr">
        <is>
          <t>T2</t>
        </is>
      </c>
      <c r="XJ328" s="77" t="inlineStr">
        <is>
          <t>T3</t>
        </is>
      </c>
      <c r="XK328" s="77" t="inlineStr">
        <is>
          <t>T4</t>
        </is>
      </c>
      <c r="XL328" s="77" t="inlineStr">
        <is>
          <t>T1</t>
        </is>
      </c>
      <c r="XM328" s="77" t="inlineStr">
        <is>
          <t>T2</t>
        </is>
      </c>
      <c r="XN328" s="77" t="inlineStr">
        <is>
          <t>T3</t>
        </is>
      </c>
      <c r="XO328" s="77" t="inlineStr">
        <is>
          <t>T4</t>
        </is>
      </c>
      <c r="XP328" s="77" t="inlineStr">
        <is>
          <t>T1</t>
        </is>
      </c>
      <c r="XQ328" s="77" t="inlineStr">
        <is>
          <t>T2</t>
        </is>
      </c>
      <c r="XR328" s="77" t="inlineStr">
        <is>
          <t>T3</t>
        </is>
      </c>
      <c r="XS328" s="77" t="inlineStr">
        <is>
          <t>T4</t>
        </is>
      </c>
      <c r="XV328" s="77" t="inlineStr">
        <is>
          <t>Erog.</t>
        </is>
      </c>
      <c r="XW328" s="77" t="inlineStr">
        <is>
          <t>T1</t>
        </is>
      </c>
      <c r="XX328" s="77" t="inlineStr">
        <is>
          <t>T2</t>
        </is>
      </c>
      <c r="XY328" s="77" t="inlineStr">
        <is>
          <t>T3</t>
        </is>
      </c>
      <c r="XZ328" s="77" t="inlineStr">
        <is>
          <t>T4</t>
        </is>
      </c>
      <c r="YA328" s="77" t="inlineStr">
        <is>
          <t>T1</t>
        </is>
      </c>
      <c r="YB328" s="77" t="inlineStr">
        <is>
          <t>T2</t>
        </is>
      </c>
      <c r="YC328" s="77" t="inlineStr">
        <is>
          <t>T3</t>
        </is>
      </c>
      <c r="YD328" s="77" t="inlineStr">
        <is>
          <t>T4</t>
        </is>
      </c>
      <c r="YE328" s="77" t="inlineStr">
        <is>
          <t>T1</t>
        </is>
      </c>
      <c r="YF328" s="77" t="inlineStr">
        <is>
          <t>T2</t>
        </is>
      </c>
      <c r="YG328" s="77" t="inlineStr">
        <is>
          <t>T3</t>
        </is>
      </c>
      <c r="YH328" s="77" t="inlineStr">
        <is>
          <t>T4</t>
        </is>
      </c>
      <c r="YI328" s="77" t="inlineStr">
        <is>
          <t>T1</t>
        </is>
      </c>
      <c r="YJ328" s="77" t="inlineStr">
        <is>
          <t>T2</t>
        </is>
      </c>
      <c r="YK328" s="77" t="inlineStr">
        <is>
          <t>T3</t>
        </is>
      </c>
      <c r="YL328" s="77" t="inlineStr">
        <is>
          <t>T4</t>
        </is>
      </c>
      <c r="YM328" s="77" t="inlineStr">
        <is>
          <t>T1</t>
        </is>
      </c>
      <c r="YN328" s="77" t="inlineStr">
        <is>
          <t>T2</t>
        </is>
      </c>
      <c r="YO328" s="77" t="inlineStr">
        <is>
          <t>T3</t>
        </is>
      </c>
      <c r="YP328" s="77" t="inlineStr">
        <is>
          <t>T4</t>
        </is>
      </c>
      <c r="YQ328" s="77" t="inlineStr">
        <is>
          <t>T1</t>
        </is>
      </c>
      <c r="YR328" s="77" t="inlineStr">
        <is>
          <t>T2</t>
        </is>
      </c>
      <c r="YS328" s="77" t="inlineStr">
        <is>
          <t>T3</t>
        </is>
      </c>
      <c r="YT328" s="77" t="inlineStr">
        <is>
          <t>T4</t>
        </is>
      </c>
      <c r="YU328" s="77" t="inlineStr">
        <is>
          <t>T1</t>
        </is>
      </c>
      <c r="YV328" s="77" t="inlineStr">
        <is>
          <t>T2</t>
        </is>
      </c>
      <c r="YW328" s="77" t="inlineStr">
        <is>
          <t>T3</t>
        </is>
      </c>
      <c r="YX328" s="77" t="inlineStr">
        <is>
          <t>T4</t>
        </is>
      </c>
      <c r="YY328" s="77" t="inlineStr">
        <is>
          <t>T1</t>
        </is>
      </c>
      <c r="YZ328" s="77" t="inlineStr">
        <is>
          <t>T2</t>
        </is>
      </c>
      <c r="ZA328" s="77" t="inlineStr">
        <is>
          <t>T3</t>
        </is>
      </c>
      <c r="ZB328" s="77" t="inlineStr">
        <is>
          <t>T4</t>
        </is>
      </c>
      <c r="ZC328" s="77" t="inlineStr">
        <is>
          <t>T1</t>
        </is>
      </c>
      <c r="ZD328" s="77" t="inlineStr">
        <is>
          <t>T2</t>
        </is>
      </c>
      <c r="ZE328" s="77" t="inlineStr">
        <is>
          <t>T3</t>
        </is>
      </c>
      <c r="ZF328" s="77" t="inlineStr">
        <is>
          <t>T4</t>
        </is>
      </c>
      <c r="ZG328" s="77" t="inlineStr">
        <is>
          <t>T1</t>
        </is>
      </c>
      <c r="ZH328" s="77" t="inlineStr">
        <is>
          <t>T2</t>
        </is>
      </c>
      <c r="ZI328" s="77" t="inlineStr">
        <is>
          <t>T3</t>
        </is>
      </c>
      <c r="ZJ328" s="77" t="inlineStr">
        <is>
          <t>T4</t>
        </is>
      </c>
      <c r="ZM328" s="77" t="inlineStr">
        <is>
          <t>Erog.</t>
        </is>
      </c>
      <c r="ZN328" s="77" t="inlineStr">
        <is>
          <t>T1</t>
        </is>
      </c>
      <c r="ZO328" s="77" t="inlineStr">
        <is>
          <t>T2</t>
        </is>
      </c>
      <c r="ZP328" s="77" t="inlineStr">
        <is>
          <t>T3</t>
        </is>
      </c>
      <c r="ZQ328" s="77" t="inlineStr">
        <is>
          <t>T4</t>
        </is>
      </c>
      <c r="ZR328" s="77" t="inlineStr">
        <is>
          <t>T1</t>
        </is>
      </c>
      <c r="ZS328" s="77" t="inlineStr">
        <is>
          <t>T2</t>
        </is>
      </c>
      <c r="ZT328" s="77" t="inlineStr">
        <is>
          <t>T3</t>
        </is>
      </c>
      <c r="ZU328" s="77" t="inlineStr">
        <is>
          <t>T4</t>
        </is>
      </c>
      <c r="ZV328" s="77" t="inlineStr">
        <is>
          <t>T1</t>
        </is>
      </c>
      <c r="ZW328" s="77" t="inlineStr">
        <is>
          <t>T2</t>
        </is>
      </c>
      <c r="ZX328" s="77" t="inlineStr">
        <is>
          <t>T3</t>
        </is>
      </c>
      <c r="ZY328" s="77" t="inlineStr">
        <is>
          <t>T4</t>
        </is>
      </c>
      <c r="ZZ328" s="77" t="inlineStr">
        <is>
          <t>T1</t>
        </is>
      </c>
      <c r="AAA328" s="77" t="inlineStr">
        <is>
          <t>T2</t>
        </is>
      </c>
      <c r="AAB328" s="77" t="inlineStr">
        <is>
          <t>T3</t>
        </is>
      </c>
      <c r="AAC328" s="77" t="inlineStr">
        <is>
          <t>T4</t>
        </is>
      </c>
      <c r="AAD328" s="77" t="inlineStr">
        <is>
          <t>T1</t>
        </is>
      </c>
      <c r="AAE328" s="77" t="inlineStr">
        <is>
          <t>T2</t>
        </is>
      </c>
      <c r="AAF328" s="77" t="inlineStr">
        <is>
          <t>T3</t>
        </is>
      </c>
      <c r="AAG328" s="77" t="inlineStr">
        <is>
          <t>T4</t>
        </is>
      </c>
      <c r="AAH328" s="77" t="inlineStr">
        <is>
          <t>T1</t>
        </is>
      </c>
      <c r="AAI328" s="77" t="inlineStr">
        <is>
          <t>T2</t>
        </is>
      </c>
      <c r="AAJ328" s="77" t="inlineStr">
        <is>
          <t>T3</t>
        </is>
      </c>
      <c r="AAK328" s="77" t="inlineStr">
        <is>
          <t>T4</t>
        </is>
      </c>
      <c r="AAL328" s="77" t="inlineStr">
        <is>
          <t>T1</t>
        </is>
      </c>
      <c r="AAM328" s="77" t="inlineStr">
        <is>
          <t>T2</t>
        </is>
      </c>
      <c r="AAN328" s="77" t="inlineStr">
        <is>
          <t>T3</t>
        </is>
      </c>
      <c r="AAO328" s="77" t="inlineStr">
        <is>
          <t>T4</t>
        </is>
      </c>
      <c r="AAP328" s="77" t="inlineStr">
        <is>
          <t>T1</t>
        </is>
      </c>
      <c r="AAQ328" s="77" t="inlineStr">
        <is>
          <t>T2</t>
        </is>
      </c>
      <c r="AAR328" s="77" t="inlineStr">
        <is>
          <t>T3</t>
        </is>
      </c>
      <c r="AAS328" s="77" t="inlineStr">
        <is>
          <t>T4</t>
        </is>
      </c>
      <c r="AAT328" s="77" t="inlineStr">
        <is>
          <t>T1</t>
        </is>
      </c>
      <c r="AAU328" s="77" t="inlineStr">
        <is>
          <t>T2</t>
        </is>
      </c>
      <c r="AAV328" s="77" t="inlineStr">
        <is>
          <t>T3</t>
        </is>
      </c>
      <c r="AAW328" s="77" t="inlineStr">
        <is>
          <t>T4</t>
        </is>
      </c>
      <c r="AAX328" s="77" t="inlineStr">
        <is>
          <t>T1</t>
        </is>
      </c>
      <c r="AAY328" s="77" t="inlineStr">
        <is>
          <t>T2</t>
        </is>
      </c>
      <c r="AAZ328" s="77" t="inlineStr">
        <is>
          <t>T3</t>
        </is>
      </c>
      <c r="ABA328" s="77" t="inlineStr">
        <is>
          <t>T4</t>
        </is>
      </c>
      <c r="ABD328" s="77" t="inlineStr">
        <is>
          <t>Erog.</t>
        </is>
      </c>
      <c r="ABE328" s="77" t="inlineStr">
        <is>
          <t>T1</t>
        </is>
      </c>
      <c r="ABF328" s="77" t="inlineStr">
        <is>
          <t>T2</t>
        </is>
      </c>
      <c r="ABG328" s="77" t="inlineStr">
        <is>
          <t>T3</t>
        </is>
      </c>
      <c r="ABH328" s="77" t="inlineStr">
        <is>
          <t>T4</t>
        </is>
      </c>
      <c r="ABI328" s="77" t="inlineStr">
        <is>
          <t>T1</t>
        </is>
      </c>
      <c r="ABJ328" s="77" t="inlineStr">
        <is>
          <t>T2</t>
        </is>
      </c>
      <c r="ABK328" s="77" t="inlineStr">
        <is>
          <t>T3</t>
        </is>
      </c>
      <c r="ABL328" s="77" t="inlineStr">
        <is>
          <t>T4</t>
        </is>
      </c>
      <c r="ABM328" s="77" t="inlineStr">
        <is>
          <t>T1</t>
        </is>
      </c>
      <c r="ABN328" s="77" t="inlineStr">
        <is>
          <t>T2</t>
        </is>
      </c>
      <c r="ABO328" s="77" t="inlineStr">
        <is>
          <t>T3</t>
        </is>
      </c>
      <c r="ABP328" s="77" t="inlineStr">
        <is>
          <t>T4</t>
        </is>
      </c>
      <c r="ABQ328" s="77" t="inlineStr">
        <is>
          <t>T1</t>
        </is>
      </c>
      <c r="ABR328" s="77" t="inlineStr">
        <is>
          <t>T2</t>
        </is>
      </c>
      <c r="ABS328" s="77" t="inlineStr">
        <is>
          <t>T3</t>
        </is>
      </c>
      <c r="ABT328" s="77" t="inlineStr">
        <is>
          <t>T4</t>
        </is>
      </c>
      <c r="ABU328" s="77" t="inlineStr">
        <is>
          <t>T1</t>
        </is>
      </c>
      <c r="ABV328" s="77" t="inlineStr">
        <is>
          <t>T2</t>
        </is>
      </c>
      <c r="ABW328" s="77" t="inlineStr">
        <is>
          <t>T3</t>
        </is>
      </c>
      <c r="ABX328" s="77" t="inlineStr">
        <is>
          <t>T4</t>
        </is>
      </c>
      <c r="ABY328" s="77" t="inlineStr">
        <is>
          <t>T1</t>
        </is>
      </c>
      <c r="ABZ328" s="77" t="inlineStr">
        <is>
          <t>T2</t>
        </is>
      </c>
      <c r="ACA328" s="77" t="inlineStr">
        <is>
          <t>T3</t>
        </is>
      </c>
      <c r="ACB328" s="77" t="inlineStr">
        <is>
          <t>T4</t>
        </is>
      </c>
      <c r="ACC328" s="77" t="inlineStr">
        <is>
          <t>T1</t>
        </is>
      </c>
      <c r="ACD328" s="77" t="inlineStr">
        <is>
          <t>T2</t>
        </is>
      </c>
      <c r="ACE328" s="77" t="inlineStr">
        <is>
          <t>T3</t>
        </is>
      </c>
      <c r="ACF328" s="77" t="inlineStr">
        <is>
          <t>T4</t>
        </is>
      </c>
      <c r="ACG328" s="77" t="inlineStr">
        <is>
          <t>T1</t>
        </is>
      </c>
      <c r="ACH328" s="77" t="inlineStr">
        <is>
          <t>T2</t>
        </is>
      </c>
      <c r="ACI328" s="77" t="inlineStr">
        <is>
          <t>T3</t>
        </is>
      </c>
      <c r="ACJ328" s="77" t="inlineStr">
        <is>
          <t>T4</t>
        </is>
      </c>
      <c r="ACK328" s="77" t="inlineStr">
        <is>
          <t>T1</t>
        </is>
      </c>
      <c r="ACL328" s="77" t="inlineStr">
        <is>
          <t>T2</t>
        </is>
      </c>
      <c r="ACM328" s="77" t="inlineStr">
        <is>
          <t>T3</t>
        </is>
      </c>
      <c r="ACN328" s="77" t="inlineStr">
        <is>
          <t>T4</t>
        </is>
      </c>
      <c r="ACO328" s="77" t="inlineStr">
        <is>
          <t>T1</t>
        </is>
      </c>
      <c r="ACP328" s="77" t="inlineStr">
        <is>
          <t>T2</t>
        </is>
      </c>
      <c r="ACQ328" s="77" t="inlineStr">
        <is>
          <t>T3</t>
        </is>
      </c>
      <c r="ACR328" s="77" t="inlineStr">
        <is>
          <t>T4</t>
        </is>
      </c>
      <c r="ACU328" s="77" t="inlineStr">
        <is>
          <t>Erog.</t>
        </is>
      </c>
      <c r="ACV328" s="77" t="inlineStr">
        <is>
          <t>T1</t>
        </is>
      </c>
      <c r="ACW328" s="77" t="inlineStr">
        <is>
          <t>T2</t>
        </is>
      </c>
      <c r="ACX328" s="77" t="inlineStr">
        <is>
          <t>T3</t>
        </is>
      </c>
      <c r="ACY328" s="77" t="inlineStr">
        <is>
          <t>T4</t>
        </is>
      </c>
      <c r="ACZ328" s="77" t="inlineStr">
        <is>
          <t>T1</t>
        </is>
      </c>
      <c r="ADA328" s="77" t="inlineStr">
        <is>
          <t>T2</t>
        </is>
      </c>
      <c r="ADB328" s="77" t="inlineStr">
        <is>
          <t>T3</t>
        </is>
      </c>
      <c r="ADC328" s="77" t="inlineStr">
        <is>
          <t>T4</t>
        </is>
      </c>
      <c r="ADD328" s="77" t="inlineStr">
        <is>
          <t>T1</t>
        </is>
      </c>
      <c r="ADE328" s="77" t="inlineStr">
        <is>
          <t>T2</t>
        </is>
      </c>
      <c r="ADF328" s="77" t="inlineStr">
        <is>
          <t>T3</t>
        </is>
      </c>
      <c r="ADG328" s="77" t="inlineStr">
        <is>
          <t>T4</t>
        </is>
      </c>
      <c r="ADH328" s="77" t="inlineStr">
        <is>
          <t>T1</t>
        </is>
      </c>
      <c r="ADI328" s="77" t="inlineStr">
        <is>
          <t>T2</t>
        </is>
      </c>
      <c r="ADJ328" s="77" t="inlineStr">
        <is>
          <t>T3</t>
        </is>
      </c>
      <c r="ADK328" s="77" t="inlineStr">
        <is>
          <t>T4</t>
        </is>
      </c>
      <c r="ADL328" s="77" t="inlineStr">
        <is>
          <t>T1</t>
        </is>
      </c>
      <c r="ADM328" s="77" t="inlineStr">
        <is>
          <t>T2</t>
        </is>
      </c>
      <c r="ADN328" s="77" t="inlineStr">
        <is>
          <t>T3</t>
        </is>
      </c>
      <c r="ADO328" s="77" t="inlineStr">
        <is>
          <t>T4</t>
        </is>
      </c>
      <c r="ADP328" s="77" t="inlineStr">
        <is>
          <t>T1</t>
        </is>
      </c>
      <c r="ADQ328" s="77" t="inlineStr">
        <is>
          <t>T2</t>
        </is>
      </c>
      <c r="ADR328" s="77" t="inlineStr">
        <is>
          <t>T3</t>
        </is>
      </c>
      <c r="ADS328" s="77" t="inlineStr">
        <is>
          <t>T4</t>
        </is>
      </c>
      <c r="ADT328" s="77" t="inlineStr">
        <is>
          <t>T1</t>
        </is>
      </c>
      <c r="ADU328" s="77" t="inlineStr">
        <is>
          <t>T2</t>
        </is>
      </c>
      <c r="ADV328" s="77" t="inlineStr">
        <is>
          <t>T3</t>
        </is>
      </c>
      <c r="ADW328" s="77" t="inlineStr">
        <is>
          <t>T4</t>
        </is>
      </c>
      <c r="ADX328" s="77" t="inlineStr">
        <is>
          <t>T1</t>
        </is>
      </c>
      <c r="ADY328" s="77" t="inlineStr">
        <is>
          <t>T2</t>
        </is>
      </c>
      <c r="ADZ328" s="77" t="inlineStr">
        <is>
          <t>T3</t>
        </is>
      </c>
      <c r="AEA328" s="77" t="inlineStr">
        <is>
          <t>T4</t>
        </is>
      </c>
      <c r="AEB328" s="77" t="inlineStr">
        <is>
          <t>T1</t>
        </is>
      </c>
      <c r="AEC328" s="77" t="inlineStr">
        <is>
          <t>T2</t>
        </is>
      </c>
      <c r="AED328" s="77" t="inlineStr">
        <is>
          <t>T3</t>
        </is>
      </c>
      <c r="AEE328" s="77" t="inlineStr">
        <is>
          <t>T4</t>
        </is>
      </c>
      <c r="AEF328" s="77" t="inlineStr">
        <is>
          <t>T1</t>
        </is>
      </c>
      <c r="AEG328" s="77" t="inlineStr">
        <is>
          <t>T2</t>
        </is>
      </c>
      <c r="AEH328" s="77" t="inlineStr">
        <is>
          <t>T3</t>
        </is>
      </c>
      <c r="AEI328" s="77" t="inlineStr">
        <is>
          <t>T4</t>
        </is>
      </c>
      <c r="AEL328" s="77" t="inlineStr">
        <is>
          <t>Erog.</t>
        </is>
      </c>
      <c r="AEM328" s="77" t="inlineStr">
        <is>
          <t>T1</t>
        </is>
      </c>
      <c r="AEN328" s="77" t="inlineStr">
        <is>
          <t>T2</t>
        </is>
      </c>
      <c r="AEO328" s="77" t="inlineStr">
        <is>
          <t>T3</t>
        </is>
      </c>
      <c r="AEP328" s="77" t="inlineStr">
        <is>
          <t>T4</t>
        </is>
      </c>
      <c r="AEQ328" s="77" t="inlineStr">
        <is>
          <t>T1</t>
        </is>
      </c>
      <c r="AER328" s="77" t="inlineStr">
        <is>
          <t>T2</t>
        </is>
      </c>
      <c r="AES328" s="77" t="inlineStr">
        <is>
          <t>T3</t>
        </is>
      </c>
      <c r="AET328" s="77" t="inlineStr">
        <is>
          <t>T4</t>
        </is>
      </c>
      <c r="AEU328" s="77" t="inlineStr">
        <is>
          <t>T1</t>
        </is>
      </c>
      <c r="AEV328" s="77" t="inlineStr">
        <is>
          <t>T2</t>
        </is>
      </c>
      <c r="AEW328" s="77" t="inlineStr">
        <is>
          <t>T3</t>
        </is>
      </c>
      <c r="AEX328" s="77" t="inlineStr">
        <is>
          <t>T4</t>
        </is>
      </c>
      <c r="AEY328" s="77" t="inlineStr">
        <is>
          <t>T1</t>
        </is>
      </c>
      <c r="AEZ328" s="77" t="inlineStr">
        <is>
          <t>T2</t>
        </is>
      </c>
      <c r="AFA328" s="77" t="inlineStr">
        <is>
          <t>T3</t>
        </is>
      </c>
      <c r="AFB328" s="77" t="inlineStr">
        <is>
          <t>T4</t>
        </is>
      </c>
      <c r="AFC328" s="77" t="inlineStr">
        <is>
          <t>T1</t>
        </is>
      </c>
      <c r="AFD328" s="77" t="inlineStr">
        <is>
          <t>T2</t>
        </is>
      </c>
      <c r="AFE328" s="77" t="inlineStr">
        <is>
          <t>T3</t>
        </is>
      </c>
      <c r="AFF328" s="77" t="inlineStr">
        <is>
          <t>T4</t>
        </is>
      </c>
      <c r="AFG328" s="77" t="inlineStr">
        <is>
          <t>T1</t>
        </is>
      </c>
      <c r="AFH328" s="77" t="inlineStr">
        <is>
          <t>T2</t>
        </is>
      </c>
      <c r="AFI328" s="77" t="inlineStr">
        <is>
          <t>T3</t>
        </is>
      </c>
      <c r="AFJ328" s="77" t="inlineStr">
        <is>
          <t>T4</t>
        </is>
      </c>
      <c r="AFK328" s="77" t="inlineStr">
        <is>
          <t>T1</t>
        </is>
      </c>
      <c r="AFL328" s="77" t="inlineStr">
        <is>
          <t>T2</t>
        </is>
      </c>
      <c r="AFM328" s="77" t="inlineStr">
        <is>
          <t>T3</t>
        </is>
      </c>
      <c r="AFN328" s="77" t="inlineStr">
        <is>
          <t>T4</t>
        </is>
      </c>
      <c r="AFO328" s="77" t="inlineStr">
        <is>
          <t>T1</t>
        </is>
      </c>
      <c r="AFP328" s="77" t="inlineStr">
        <is>
          <t>T2</t>
        </is>
      </c>
      <c r="AFQ328" s="77" t="inlineStr">
        <is>
          <t>T3</t>
        </is>
      </c>
      <c r="AFR328" s="77" t="inlineStr">
        <is>
          <t>T4</t>
        </is>
      </c>
      <c r="AFS328" s="77" t="inlineStr">
        <is>
          <t>T1</t>
        </is>
      </c>
      <c r="AFT328" s="77" t="inlineStr">
        <is>
          <t>T2</t>
        </is>
      </c>
      <c r="AFU328" s="77" t="inlineStr">
        <is>
          <t>T3</t>
        </is>
      </c>
      <c r="AFV328" s="77" t="inlineStr">
        <is>
          <t>T4</t>
        </is>
      </c>
      <c r="AFW328" s="77" t="inlineStr">
        <is>
          <t>T1</t>
        </is>
      </c>
      <c r="AFX328" s="77" t="inlineStr">
        <is>
          <t>T2</t>
        </is>
      </c>
      <c r="AFY328" s="77" t="inlineStr">
        <is>
          <t>T3</t>
        </is>
      </c>
      <c r="AFZ328" s="77" t="inlineStr">
        <is>
          <t>T4</t>
        </is>
      </c>
    </row>
    <row r="329">
      <c r="A329" s="78" t="n">
        <v>1</v>
      </c>
      <c r="B329" s="79" t="n"/>
      <c r="C329" s="79" t="n"/>
      <c r="D329" s="79" t="n"/>
      <c r="E329" s="79" t="n"/>
      <c r="F329" s="79" t="n"/>
      <c r="G329" s="79" t="n"/>
      <c r="H329" s="79" t="n"/>
      <c r="I329" s="79" t="n"/>
      <c r="J329" s="79" t="n"/>
      <c r="K329" s="79" t="n"/>
      <c r="L329" s="79" t="n"/>
      <c r="M329" s="79" t="n"/>
      <c r="N329" s="79" t="n"/>
      <c r="O329" s="79" t="n"/>
      <c r="P329" s="79" t="n"/>
      <c r="Q329" s="79" t="n"/>
      <c r="R329" s="79" t="n"/>
      <c r="S329" s="79" t="n"/>
      <c r="T329" s="79" t="n"/>
      <c r="U329" s="79" t="n"/>
      <c r="V329" s="79" t="n"/>
      <c r="W329" s="79" t="n"/>
      <c r="X329" s="79" t="n"/>
      <c r="Y329" s="79" t="n"/>
      <c r="Z329" s="79" t="n"/>
      <c r="AA329" s="79" t="n"/>
      <c r="AB329" s="79" t="n"/>
      <c r="AC329" s="79" t="n"/>
      <c r="AD329" s="79" t="n"/>
      <c r="AE329" s="79" t="n"/>
      <c r="AF329" s="79" t="n"/>
      <c r="AG329" s="79" t="n"/>
      <c r="AH329" s="79" t="n"/>
      <c r="AI329" s="79" t="n"/>
      <c r="AJ329" s="79" t="n"/>
      <c r="AK329" s="79" t="n"/>
      <c r="AL329" s="79" t="n"/>
      <c r="AM329" s="79" t="n"/>
      <c r="AN329" s="79" t="n"/>
      <c r="AO329" s="79" t="n"/>
      <c r="AR329" s="78" t="n">
        <v>1</v>
      </c>
      <c r="AS329" s="79" t="n"/>
      <c r="AT329" s="79" t="n"/>
      <c r="AU329" s="79" t="n"/>
      <c r="AV329" s="79" t="n"/>
      <c r="AW329" s="79" t="n"/>
      <c r="AX329" s="79" t="n"/>
      <c r="AY329" s="79" t="n"/>
      <c r="AZ329" s="79" t="n"/>
      <c r="BA329" s="79" t="n"/>
      <c r="BB329" s="79" t="n"/>
      <c r="BC329" s="79" t="n"/>
      <c r="BD329" s="79" t="n"/>
      <c r="BE329" s="79" t="n"/>
      <c r="BF329" s="79" t="n"/>
      <c r="BG329" s="79" t="n"/>
      <c r="BH329" s="79" t="n"/>
      <c r="BI329" s="79" t="n"/>
      <c r="BJ329" s="79" t="n"/>
      <c r="BK329" s="79" t="n"/>
      <c r="BL329" s="79" t="n"/>
      <c r="BM329" s="79" t="n"/>
      <c r="BN329" s="79" t="n"/>
      <c r="BO329" s="79" t="n"/>
      <c r="BP329" s="79" t="n"/>
      <c r="BQ329" s="79" t="n"/>
      <c r="BR329" s="79" t="n"/>
      <c r="BS329" s="79" t="n"/>
      <c r="BT329" s="79" t="n"/>
      <c r="BU329" s="79" t="n"/>
      <c r="BV329" s="79" t="n"/>
      <c r="BW329" s="79" t="n"/>
      <c r="BX329" s="79" t="n"/>
      <c r="BY329" s="79" t="n"/>
      <c r="BZ329" s="79" t="n"/>
      <c r="CA329" s="79" t="n"/>
      <c r="CB329" s="79" t="n"/>
      <c r="CC329" s="79" t="n"/>
      <c r="CD329" s="79" t="n"/>
      <c r="CE329" s="79" t="n"/>
      <c r="CF329" s="79" t="n"/>
      <c r="CI329" s="78" t="n">
        <v>1</v>
      </c>
      <c r="CJ329" s="79" t="n"/>
      <c r="CK329" s="79" t="n"/>
      <c r="CL329" s="79" t="n"/>
      <c r="CM329" s="79" t="n"/>
      <c r="CN329" s="79" t="n"/>
      <c r="CO329" s="79" t="n"/>
      <c r="CP329" s="79" t="n"/>
      <c r="CQ329" s="79" t="n"/>
      <c r="CR329" s="79" t="n"/>
      <c r="CS329" s="79" t="n"/>
      <c r="CT329" s="79" t="n"/>
      <c r="CU329" s="79" t="n"/>
      <c r="CV329" s="79" t="n"/>
      <c r="CW329" s="79" t="n"/>
      <c r="CX329" s="79" t="n"/>
      <c r="CY329" s="79" t="n"/>
      <c r="CZ329" s="79" t="n"/>
      <c r="DA329" s="79" t="n"/>
      <c r="DB329" s="79" t="n"/>
      <c r="DC329" s="79" t="n"/>
      <c r="DD329" s="79" t="n"/>
      <c r="DE329" s="79" t="n"/>
      <c r="DF329" s="79" t="n"/>
      <c r="DG329" s="79" t="n"/>
      <c r="DH329" s="79" t="n"/>
      <c r="DI329" s="79" t="n"/>
      <c r="DJ329" s="79" t="n"/>
      <c r="DK329" s="79" t="n"/>
      <c r="DL329" s="79" t="n"/>
      <c r="DM329" s="79" t="n"/>
      <c r="DN329" s="79" t="n"/>
      <c r="DO329" s="79" t="n"/>
      <c r="DP329" s="79" t="n"/>
      <c r="DQ329" s="79" t="n"/>
      <c r="DR329" s="79" t="n"/>
      <c r="DS329" s="79" t="n"/>
      <c r="DT329" s="79" t="n"/>
      <c r="DU329" s="79" t="n"/>
      <c r="DV329" s="79" t="n"/>
      <c r="DW329" s="79" t="n"/>
      <c r="DZ329" s="78" t="n">
        <v>1</v>
      </c>
      <c r="EA329" s="79" t="n"/>
      <c r="EB329" s="79" t="n"/>
      <c r="EC329" s="79" t="n"/>
      <c r="ED329" s="79" t="n"/>
      <c r="EE329" s="79" t="n"/>
      <c r="EF329" s="79" t="n"/>
      <c r="EG329" s="79" t="n"/>
      <c r="EH329" s="79" t="n"/>
      <c r="EI329" s="79" t="n"/>
      <c r="EJ329" s="79" t="n"/>
      <c r="EK329" s="79" t="n"/>
      <c r="EL329" s="79" t="n"/>
      <c r="EM329" s="79" t="n"/>
      <c r="EN329" s="79" t="n"/>
      <c r="EO329" s="79" t="n"/>
      <c r="EP329" s="79" t="n"/>
      <c r="EQ329" s="79" t="n"/>
      <c r="ER329" s="79" t="n"/>
      <c r="ES329" s="79" t="n"/>
      <c r="ET329" s="79" t="n"/>
      <c r="EU329" s="79" t="n"/>
      <c r="EV329" s="79" t="n"/>
      <c r="EW329" s="79" t="n"/>
      <c r="EX329" s="79" t="n"/>
      <c r="EY329" s="79" t="n"/>
      <c r="EZ329" s="79" t="n"/>
      <c r="FA329" s="79" t="n"/>
      <c r="FB329" s="79" t="n"/>
      <c r="FC329" s="79" t="n"/>
      <c r="FD329" s="79" t="n"/>
      <c r="FE329" s="79" t="n"/>
      <c r="FF329" s="79" t="n"/>
      <c r="FG329" s="79" t="n"/>
      <c r="FH329" s="79" t="n"/>
      <c r="FI329" s="79" t="n"/>
      <c r="FJ329" s="79" t="n"/>
      <c r="FK329" s="79" t="n"/>
      <c r="FL329" s="79" t="n"/>
      <c r="FM329" s="79" t="n"/>
      <c r="FN329" s="79" t="n"/>
      <c r="FQ329" s="78" t="n">
        <v>1</v>
      </c>
      <c r="FR329" s="79" t="n"/>
      <c r="FS329" s="79" t="n"/>
      <c r="FT329" s="79" t="n"/>
      <c r="FU329" s="79" t="n"/>
      <c r="FV329" s="79" t="n"/>
      <c r="FW329" s="79" t="n"/>
      <c r="FX329" s="79" t="n"/>
      <c r="FY329" s="79" t="n"/>
      <c r="FZ329" s="79" t="n"/>
      <c r="GA329" s="79" t="n"/>
      <c r="GB329" s="79" t="n"/>
      <c r="GC329" s="79" t="n"/>
      <c r="GD329" s="79" t="n"/>
      <c r="GE329" s="79" t="n"/>
      <c r="GF329" s="79" t="n"/>
      <c r="GG329" s="79" t="n"/>
      <c r="GH329" s="79" t="n"/>
      <c r="GI329" s="79" t="n"/>
      <c r="GJ329" s="79" t="n"/>
      <c r="GK329" s="79" t="n"/>
      <c r="GL329" s="79" t="n"/>
      <c r="GM329" s="79" t="n"/>
      <c r="GN329" s="79" t="n"/>
      <c r="GO329" s="79" t="n"/>
      <c r="GP329" s="79" t="n"/>
      <c r="GQ329" s="79" t="n"/>
      <c r="GR329" s="79" t="n"/>
      <c r="GS329" s="79" t="n"/>
      <c r="GT329" s="79" t="n"/>
      <c r="GU329" s="79" t="n"/>
      <c r="GV329" s="79" t="n"/>
      <c r="GW329" s="79" t="n"/>
      <c r="GX329" s="79" t="n"/>
      <c r="GY329" s="79" t="n"/>
      <c r="GZ329" s="79" t="n"/>
      <c r="HA329" s="79" t="n"/>
      <c r="HB329" s="79" t="n"/>
      <c r="HC329" s="79" t="n"/>
      <c r="HD329" s="79" t="n"/>
      <c r="HE329" s="79" t="n"/>
      <c r="HH329" s="78" t="n">
        <v>1</v>
      </c>
      <c r="HI329" s="79" t="n"/>
      <c r="HJ329" s="79" t="n"/>
      <c r="HK329" s="79" t="n"/>
      <c r="HL329" s="79" t="n"/>
      <c r="HM329" s="79" t="n"/>
      <c r="HN329" s="79" t="n"/>
      <c r="HO329" s="79" t="n"/>
      <c r="HP329" s="79" t="n"/>
      <c r="HQ329" s="79" t="n"/>
      <c r="HR329" s="79" t="n"/>
      <c r="HS329" s="79" t="n"/>
      <c r="HT329" s="79" t="n"/>
      <c r="HU329" s="79" t="n"/>
      <c r="HV329" s="79" t="n"/>
      <c r="HW329" s="79" t="n"/>
      <c r="HX329" s="79" t="n"/>
      <c r="HY329" s="79" t="n"/>
      <c r="HZ329" s="79" t="n"/>
      <c r="IA329" s="79" t="n"/>
      <c r="IB329" s="79" t="n"/>
      <c r="IC329" s="79" t="n"/>
      <c r="ID329" s="79" t="n"/>
      <c r="IE329" s="79" t="n"/>
      <c r="IF329" s="79" t="n"/>
      <c r="IG329" s="79" t="n"/>
      <c r="IH329" s="79" t="n"/>
      <c r="II329" s="79" t="n"/>
      <c r="IJ329" s="79" t="n"/>
      <c r="IK329" s="79" t="n"/>
      <c r="IL329" s="79" t="n"/>
      <c r="IM329" s="79" t="n"/>
      <c r="IN329" s="79" t="n"/>
      <c r="IO329" s="79" t="n"/>
      <c r="IP329" s="79" t="n"/>
      <c r="IQ329" s="79" t="n"/>
      <c r="IR329" s="79" t="n"/>
      <c r="IS329" s="79" t="n"/>
      <c r="IT329" s="79" t="n"/>
      <c r="IU329" s="79" t="n"/>
      <c r="IV329" s="79" t="n"/>
      <c r="IY329" s="78" t="n">
        <v>1</v>
      </c>
      <c r="IZ329" s="79" t="n"/>
      <c r="JA329" s="79" t="n"/>
      <c r="JB329" s="79" t="n"/>
      <c r="JC329" s="79" t="n"/>
      <c r="JD329" s="79" t="n"/>
      <c r="JE329" s="79" t="n"/>
      <c r="JF329" s="79" t="n"/>
      <c r="JG329" s="79" t="n"/>
      <c r="JH329" s="79" t="n"/>
      <c r="JI329" s="79" t="n"/>
      <c r="JJ329" s="79" t="n"/>
      <c r="JK329" s="79" t="n"/>
      <c r="JL329" s="79" t="n"/>
      <c r="JM329" s="79" t="n"/>
      <c r="JN329" s="79" t="n"/>
      <c r="JO329" s="79" t="n"/>
      <c r="JP329" s="79" t="n"/>
      <c r="JQ329" s="79" t="n"/>
      <c r="JR329" s="79" t="n"/>
      <c r="JS329" s="79" t="n"/>
      <c r="JT329" s="79" t="n"/>
      <c r="JU329" s="79" t="n"/>
      <c r="JV329" s="79" t="n"/>
      <c r="JW329" s="79" t="n"/>
      <c r="JX329" s="79" t="n"/>
      <c r="JY329" s="79" t="n"/>
      <c r="JZ329" s="79" t="n"/>
      <c r="KA329" s="79" t="n"/>
      <c r="KB329" s="79" t="n"/>
      <c r="KC329" s="79" t="n"/>
      <c r="KD329" s="79" t="n"/>
      <c r="KE329" s="79" t="n"/>
      <c r="KF329" s="79" t="n"/>
      <c r="KG329" s="79" t="n"/>
      <c r="KH329" s="79" t="n"/>
      <c r="KI329" s="79" t="n"/>
      <c r="KJ329" s="79" t="n"/>
      <c r="KK329" s="79" t="n"/>
      <c r="KL329" s="79" t="n"/>
      <c r="KM329" s="79" t="n"/>
      <c r="KP329" s="78" t="n">
        <v>1</v>
      </c>
      <c r="KQ329" s="79" t="n"/>
      <c r="KR329" s="79" t="n"/>
      <c r="KS329" s="79" t="n"/>
      <c r="KT329" s="79" t="n"/>
      <c r="KU329" s="79" t="n"/>
      <c r="KV329" s="79" t="n"/>
      <c r="KW329" s="79" t="n"/>
      <c r="KX329" s="79" t="n"/>
      <c r="KY329" s="79" t="n"/>
      <c r="KZ329" s="79" t="n"/>
      <c r="LA329" s="79" t="n"/>
      <c r="LB329" s="79" t="n"/>
      <c r="LC329" s="79" t="n"/>
      <c r="LD329" s="79" t="n"/>
      <c r="LE329" s="79" t="n"/>
      <c r="LF329" s="79" t="n"/>
      <c r="LG329" s="79" t="n"/>
      <c r="LH329" s="79" t="n"/>
      <c r="LI329" s="79" t="n"/>
      <c r="LJ329" s="79" t="n"/>
      <c r="LK329" s="79" t="n"/>
      <c r="LL329" s="79" t="n"/>
      <c r="LM329" s="79" t="n"/>
      <c r="LN329" s="79" t="n"/>
      <c r="LO329" s="79" t="n"/>
      <c r="LP329" s="79" t="n"/>
      <c r="LQ329" s="79" t="n"/>
      <c r="LR329" s="79" t="n"/>
      <c r="LS329" s="79" t="n"/>
      <c r="LT329" s="79" t="n"/>
      <c r="LU329" s="79" t="n"/>
      <c r="LV329" s="79" t="n"/>
      <c r="LW329" s="79" t="n"/>
      <c r="LX329" s="79" t="n"/>
      <c r="LY329" s="79" t="n"/>
      <c r="LZ329" s="79" t="n"/>
      <c r="MA329" s="79" t="n"/>
      <c r="MB329" s="79" t="n"/>
      <c r="MC329" s="79" t="n"/>
      <c r="MD329" s="79" t="n"/>
      <c r="MG329" s="78" t="n">
        <v>1</v>
      </c>
      <c r="MH329" s="79" t="n"/>
      <c r="MI329" s="79" t="n"/>
      <c r="MJ329" s="79" t="n"/>
      <c r="MK329" s="79" t="n"/>
      <c r="ML329" s="79" t="n"/>
      <c r="MM329" s="79" t="n"/>
      <c r="MN329" s="79" t="n"/>
      <c r="MO329" s="79" t="n"/>
      <c r="MP329" s="79" t="n"/>
      <c r="MQ329" s="79" t="n"/>
      <c r="MR329" s="79" t="n"/>
      <c r="MS329" s="79" t="n"/>
      <c r="MT329" s="79" t="n"/>
      <c r="MU329" s="79" t="n"/>
      <c r="MV329" s="79" t="n"/>
      <c r="MW329" s="79" t="n"/>
      <c r="MX329" s="79" t="n"/>
      <c r="MY329" s="79" t="n"/>
      <c r="MZ329" s="79" t="n"/>
      <c r="NA329" s="79" t="n"/>
      <c r="NB329" s="79" t="n"/>
      <c r="NC329" s="79" t="n"/>
      <c r="ND329" s="79" t="n"/>
      <c r="NE329" s="79" t="n"/>
      <c r="NF329" s="79" t="n"/>
      <c r="NG329" s="79" t="n"/>
      <c r="NH329" s="79" t="n"/>
      <c r="NI329" s="79" t="n"/>
      <c r="NJ329" s="79" t="n"/>
      <c r="NK329" s="79" t="n"/>
      <c r="NL329" s="79" t="n"/>
      <c r="NM329" s="79" t="n"/>
      <c r="NN329" s="79" t="n"/>
      <c r="NO329" s="79" t="n"/>
      <c r="NP329" s="79" t="n"/>
      <c r="NQ329" s="79" t="n"/>
      <c r="NR329" s="79" t="n"/>
      <c r="NS329" s="79" t="n"/>
      <c r="NT329" s="79" t="n"/>
      <c r="NU329" s="79" t="n"/>
      <c r="NX329" s="78" t="n">
        <v>1</v>
      </c>
      <c r="NY329" s="79" t="n"/>
      <c r="NZ329" s="79" t="n"/>
      <c r="OA329" s="79" t="n"/>
      <c r="OB329" s="79" t="n"/>
      <c r="OC329" s="79" t="n"/>
      <c r="OD329" s="79" t="n"/>
      <c r="OE329" s="79" t="n"/>
      <c r="OF329" s="79" t="n"/>
      <c r="OG329" s="79" t="n"/>
      <c r="OH329" s="79" t="n"/>
      <c r="OI329" s="79" t="n"/>
      <c r="OJ329" s="79" t="n"/>
      <c r="OK329" s="79" t="n"/>
      <c r="OL329" s="79" t="n"/>
      <c r="OM329" s="79" t="n"/>
      <c r="ON329" s="79" t="n"/>
      <c r="OO329" s="79" t="n"/>
      <c r="OP329" s="79" t="n"/>
      <c r="OQ329" s="79" t="n"/>
      <c r="OR329" s="79" t="n"/>
      <c r="OS329" s="79" t="n"/>
      <c r="OT329" s="79" t="n"/>
      <c r="OU329" s="79" t="n"/>
      <c r="OV329" s="79" t="n"/>
      <c r="OW329" s="79" t="n"/>
      <c r="OX329" s="79" t="n"/>
      <c r="OY329" s="79" t="n"/>
      <c r="OZ329" s="79" t="n"/>
      <c r="PA329" s="79" t="n"/>
      <c r="PB329" s="79" t="n"/>
      <c r="PC329" s="79" t="n"/>
      <c r="PD329" s="79" t="n"/>
      <c r="PE329" s="79" t="n"/>
      <c r="PF329" s="79" t="n"/>
      <c r="PG329" s="79" t="n"/>
      <c r="PH329" s="79" t="n"/>
      <c r="PI329" s="79" t="n"/>
      <c r="PJ329" s="79" t="n"/>
      <c r="PK329" s="79" t="n"/>
      <c r="PL329" s="79" t="n"/>
      <c r="PO329" s="78" t="n">
        <v>1</v>
      </c>
      <c r="PP329" s="79" t="n"/>
      <c r="PQ329" s="79" t="n"/>
      <c r="PR329" s="79" t="n"/>
      <c r="PS329" s="79" t="n"/>
      <c r="PT329" s="79" t="n"/>
      <c r="PU329" s="79" t="n"/>
      <c r="PV329" s="79" t="n"/>
      <c r="PW329" s="79" t="n"/>
      <c r="PX329" s="79" t="n"/>
      <c r="PY329" s="79" t="n"/>
      <c r="PZ329" s="79" t="n"/>
      <c r="QA329" s="79" t="n"/>
      <c r="QB329" s="79" t="n"/>
      <c r="QC329" s="79" t="n"/>
      <c r="QD329" s="79" t="n"/>
      <c r="QE329" s="79" t="n"/>
      <c r="QF329" s="79" t="n"/>
      <c r="QG329" s="79" t="n"/>
      <c r="QH329" s="79" t="n"/>
      <c r="QI329" s="79" t="n"/>
      <c r="QJ329" s="79" t="n"/>
      <c r="QK329" s="79" t="n"/>
      <c r="QL329" s="79" t="n"/>
      <c r="QM329" s="79" t="n"/>
      <c r="QN329" s="79" t="n"/>
      <c r="QO329" s="79" t="n"/>
      <c r="QP329" s="79" t="n"/>
      <c r="QQ329" s="79" t="n"/>
      <c r="QR329" s="79" t="n"/>
      <c r="QS329" s="79" t="n"/>
      <c r="QT329" s="79" t="n"/>
      <c r="QU329" s="79" t="n"/>
      <c r="QV329" s="79" t="n"/>
      <c r="QW329" s="79" t="n"/>
      <c r="QX329" s="79" t="n"/>
      <c r="QY329" s="79" t="n"/>
      <c r="QZ329" s="79" t="n"/>
      <c r="RA329" s="79" t="n"/>
      <c r="RB329" s="79" t="n"/>
      <c r="RC329" s="79" t="n"/>
      <c r="RF329" s="78" t="n">
        <v>1</v>
      </c>
      <c r="RG329" s="79" t="n"/>
      <c r="RH329" s="79" t="n"/>
      <c r="RI329" s="79" t="n"/>
      <c r="RJ329" s="79" t="n"/>
      <c r="RK329" s="79" t="n"/>
      <c r="RL329" s="79" t="n"/>
      <c r="RM329" s="79" t="n"/>
      <c r="RN329" s="79" t="n"/>
      <c r="RO329" s="79" t="n"/>
      <c r="RP329" s="79" t="n"/>
      <c r="RQ329" s="79" t="n"/>
      <c r="RR329" s="79" t="n"/>
      <c r="RS329" s="79" t="n"/>
      <c r="RT329" s="79" t="n"/>
      <c r="RU329" s="79" t="n"/>
      <c r="RV329" s="79" t="n"/>
      <c r="RW329" s="79" t="n"/>
      <c r="RX329" s="79" t="n"/>
      <c r="RY329" s="79" t="n"/>
      <c r="RZ329" s="79" t="n"/>
      <c r="SA329" s="79" t="n"/>
      <c r="SB329" s="79" t="n"/>
      <c r="SC329" s="79" t="n"/>
      <c r="SD329" s="79" t="n"/>
      <c r="SE329" s="79" t="n"/>
      <c r="SF329" s="79" t="n"/>
      <c r="SG329" s="79" t="n"/>
      <c r="SH329" s="79" t="n"/>
      <c r="SI329" s="79" t="n"/>
      <c r="SJ329" s="79" t="n"/>
      <c r="SK329" s="79" t="n"/>
      <c r="SL329" s="79" t="n"/>
      <c r="SM329" s="79" t="n"/>
      <c r="SN329" s="79" t="n"/>
      <c r="SO329" s="79" t="n"/>
      <c r="SP329" s="79" t="n"/>
      <c r="SQ329" s="79" t="n"/>
      <c r="SR329" s="79" t="n"/>
      <c r="SS329" s="79" t="n"/>
      <c r="ST329" s="79" t="n"/>
      <c r="SW329" s="78" t="n">
        <v>1</v>
      </c>
      <c r="SX329" s="79" t="n"/>
      <c r="SY329" s="79" t="n"/>
      <c r="SZ329" s="79" t="n"/>
      <c r="TA329" s="79" t="n"/>
      <c r="TB329" s="79" t="n"/>
      <c r="TC329" s="79" t="n"/>
      <c r="TD329" s="79" t="n"/>
      <c r="TE329" s="79" t="n"/>
      <c r="TF329" s="79" t="n"/>
      <c r="TG329" s="79" t="n"/>
      <c r="TH329" s="79" t="n"/>
      <c r="TI329" s="79" t="n"/>
      <c r="TJ329" s="79" t="n"/>
      <c r="TK329" s="79" t="n"/>
      <c r="TL329" s="79" t="n"/>
      <c r="TM329" s="79" t="n"/>
      <c r="TN329" s="79" t="n"/>
      <c r="TO329" s="79" t="n"/>
      <c r="TP329" s="79" t="n"/>
      <c r="TQ329" s="79" t="n"/>
      <c r="TR329" s="79" t="n"/>
      <c r="TS329" s="79" t="n"/>
      <c r="TT329" s="79" t="n"/>
      <c r="TU329" s="79" t="n"/>
      <c r="TV329" s="79" t="n"/>
      <c r="TW329" s="79" t="n"/>
      <c r="TX329" s="79" t="n"/>
      <c r="TY329" s="79" t="n"/>
      <c r="TZ329" s="79" t="n"/>
      <c r="UA329" s="79" t="n"/>
      <c r="UB329" s="79" t="n"/>
      <c r="UC329" s="79" t="n"/>
      <c r="UD329" s="79" t="n"/>
      <c r="UE329" s="79" t="n"/>
      <c r="UF329" s="79" t="n"/>
      <c r="UG329" s="79" t="n"/>
      <c r="UH329" s="79" t="n"/>
      <c r="UI329" s="79" t="n"/>
      <c r="UJ329" s="79" t="n"/>
      <c r="UK329" s="79" t="n"/>
      <c r="UN329" s="78" t="n">
        <v>1</v>
      </c>
      <c r="UO329" s="79" t="n"/>
      <c r="UP329" s="79" t="n"/>
      <c r="UQ329" s="79" t="n"/>
      <c r="UR329" s="79" t="n"/>
      <c r="US329" s="79" t="n"/>
      <c r="UT329" s="79" t="n"/>
      <c r="UU329" s="79" t="n"/>
      <c r="UV329" s="79" t="n"/>
      <c r="UW329" s="79" t="n"/>
      <c r="UX329" s="79" t="n"/>
      <c r="UY329" s="79" t="n"/>
      <c r="UZ329" s="79" t="n"/>
      <c r="VA329" s="79" t="n"/>
      <c r="VB329" s="79" t="n"/>
      <c r="VC329" s="79" t="n"/>
      <c r="VD329" s="79" t="n"/>
      <c r="VE329" s="79" t="n"/>
      <c r="VF329" s="79" t="n"/>
      <c r="VG329" s="79" t="n"/>
      <c r="VH329" s="79" t="n"/>
      <c r="VI329" s="79" t="n"/>
      <c r="VJ329" s="79" t="n"/>
      <c r="VK329" s="79" t="n"/>
      <c r="VL329" s="79" t="n"/>
      <c r="VM329" s="79" t="n"/>
      <c r="VN329" s="79" t="n"/>
      <c r="VO329" s="79" t="n"/>
      <c r="VP329" s="79" t="n"/>
      <c r="VQ329" s="79" t="n"/>
      <c r="VR329" s="79" t="n"/>
      <c r="VS329" s="79" t="n"/>
      <c r="VT329" s="79" t="n"/>
      <c r="VU329" s="79" t="n"/>
      <c r="VV329" s="79" t="n"/>
      <c r="VW329" s="79" t="n"/>
      <c r="VX329" s="79" t="n"/>
      <c r="VY329" s="79" t="n"/>
      <c r="VZ329" s="79" t="n"/>
      <c r="WA329" s="79" t="n"/>
      <c r="WB329" s="79" t="n"/>
      <c r="WE329" s="78" t="n">
        <v>1</v>
      </c>
      <c r="WF329" s="79" t="n"/>
      <c r="WG329" s="79" t="n"/>
      <c r="WH329" s="79" t="n"/>
      <c r="WI329" s="79" t="n"/>
      <c r="WJ329" s="79" t="n"/>
      <c r="WK329" s="79" t="n"/>
      <c r="WL329" s="79" t="n"/>
      <c r="WM329" s="79" t="n"/>
      <c r="WN329" s="79" t="n"/>
      <c r="WO329" s="79" t="n"/>
      <c r="WP329" s="79" t="n"/>
      <c r="WQ329" s="79" t="n"/>
      <c r="WR329" s="79" t="n"/>
      <c r="WS329" s="79" t="n"/>
      <c r="WT329" s="79" t="n"/>
      <c r="WU329" s="79" t="n"/>
      <c r="WV329" s="79" t="n"/>
      <c r="WW329" s="79" t="n"/>
      <c r="WX329" s="79" t="n"/>
      <c r="WY329" s="79" t="n"/>
      <c r="WZ329" s="79" t="n"/>
      <c r="XA329" s="79" t="n"/>
      <c r="XB329" s="79" t="n"/>
      <c r="XC329" s="79" t="n"/>
      <c r="XD329" s="79" t="n"/>
      <c r="XE329" s="79" t="n"/>
      <c r="XF329" s="79" t="n"/>
      <c r="XG329" s="79" t="n"/>
      <c r="XH329" s="79" t="n"/>
      <c r="XI329" s="79" t="n"/>
      <c r="XJ329" s="79" t="n"/>
      <c r="XK329" s="79" t="n"/>
      <c r="XL329" s="79" t="n"/>
      <c r="XM329" s="79" t="n"/>
      <c r="XN329" s="79" t="n"/>
      <c r="XO329" s="79" t="n"/>
      <c r="XP329" s="79" t="n"/>
      <c r="XQ329" s="79" t="n"/>
      <c r="XR329" s="79" t="n"/>
      <c r="XS329" s="79" t="n"/>
      <c r="XV329" s="78" t="n">
        <v>1</v>
      </c>
      <c r="XW329" s="79" t="n"/>
      <c r="XX329" s="79" t="n"/>
      <c r="XY329" s="79" t="n"/>
      <c r="XZ329" s="79" t="n"/>
      <c r="YA329" s="79" t="n"/>
      <c r="YB329" s="79" t="n"/>
      <c r="YC329" s="79" t="n"/>
      <c r="YD329" s="79" t="n"/>
      <c r="YE329" s="79" t="n"/>
      <c r="YF329" s="79" t="n"/>
      <c r="YG329" s="79" t="n"/>
      <c r="YH329" s="79" t="n"/>
      <c r="YI329" s="79" t="n"/>
      <c r="YJ329" s="79" t="n"/>
      <c r="YK329" s="79" t="n"/>
      <c r="YL329" s="79" t="n"/>
      <c r="YM329" s="79" t="n"/>
      <c r="YN329" s="79" t="n"/>
      <c r="YO329" s="79" t="n"/>
      <c r="YP329" s="79" t="n"/>
      <c r="YQ329" s="79" t="n"/>
      <c r="YR329" s="79" t="n"/>
      <c r="YS329" s="79" t="n"/>
      <c r="YT329" s="79" t="n"/>
      <c r="YU329" s="79" t="n"/>
      <c r="YV329" s="79" t="n"/>
      <c r="YW329" s="79" t="n"/>
      <c r="YX329" s="79" t="n"/>
      <c r="YY329" s="79" t="n"/>
      <c r="YZ329" s="79" t="n"/>
      <c r="ZA329" s="79" t="n"/>
      <c r="ZB329" s="79" t="n"/>
      <c r="ZC329" s="79" t="n"/>
      <c r="ZD329" s="79" t="n"/>
      <c r="ZE329" s="79" t="n"/>
      <c r="ZF329" s="79" t="n"/>
      <c r="ZG329" s="79" t="n"/>
      <c r="ZH329" s="79" t="n"/>
      <c r="ZI329" s="79" t="n"/>
      <c r="ZJ329" s="79" t="n"/>
      <c r="ZM329" s="78" t="n">
        <v>1</v>
      </c>
      <c r="ZN329" s="79" t="n"/>
      <c r="ZO329" s="79" t="n"/>
      <c r="ZP329" s="79" t="n"/>
      <c r="ZQ329" s="79" t="n"/>
      <c r="ZR329" s="79" t="n"/>
      <c r="ZS329" s="79" t="n"/>
      <c r="ZT329" s="79" t="n"/>
      <c r="ZU329" s="79" t="n"/>
      <c r="ZV329" s="79" t="n"/>
      <c r="ZW329" s="79" t="n"/>
      <c r="ZX329" s="79" t="n"/>
      <c r="ZY329" s="79" t="n"/>
      <c r="ZZ329" s="79" t="n"/>
      <c r="AAA329" s="79" t="n"/>
      <c r="AAB329" s="79" t="n"/>
      <c r="AAC329" s="79" t="n"/>
      <c r="AAD329" s="79" t="n"/>
      <c r="AAE329" s="79" t="n"/>
      <c r="AAF329" s="79" t="n"/>
      <c r="AAG329" s="79" t="n"/>
      <c r="AAH329" s="79" t="n"/>
      <c r="AAI329" s="79" t="n"/>
      <c r="AAJ329" s="79" t="n"/>
      <c r="AAK329" s="79" t="n"/>
      <c r="AAL329" s="79" t="n"/>
      <c r="AAM329" s="79" t="n"/>
      <c r="AAN329" s="79" t="n"/>
      <c r="AAO329" s="79" t="n"/>
      <c r="AAP329" s="79" t="n"/>
      <c r="AAQ329" s="79" t="n"/>
      <c r="AAR329" s="79" t="n"/>
      <c r="AAS329" s="79" t="n"/>
      <c r="AAT329" s="79" t="n"/>
      <c r="AAU329" s="79" t="n"/>
      <c r="AAV329" s="79" t="n"/>
      <c r="AAW329" s="79" t="n"/>
      <c r="AAX329" s="79" t="n"/>
      <c r="AAY329" s="79" t="n"/>
      <c r="AAZ329" s="79" t="n"/>
      <c r="ABA329" s="79" t="n"/>
      <c r="ABD329" s="78" t="n">
        <v>1</v>
      </c>
      <c r="ABE329" s="79" t="n"/>
      <c r="ABF329" s="79" t="n"/>
      <c r="ABG329" s="79" t="n"/>
      <c r="ABH329" s="79" t="n"/>
      <c r="ABI329" s="79" t="n"/>
      <c r="ABJ329" s="79" t="n"/>
      <c r="ABK329" s="79" t="n"/>
      <c r="ABL329" s="79" t="n"/>
      <c r="ABM329" s="79" t="n"/>
      <c r="ABN329" s="79" t="n"/>
      <c r="ABO329" s="79" t="n"/>
      <c r="ABP329" s="79" t="n"/>
      <c r="ABQ329" s="79" t="n"/>
      <c r="ABR329" s="79" t="n"/>
      <c r="ABS329" s="79" t="n"/>
      <c r="ABT329" s="79" t="n"/>
      <c r="ABU329" s="79" t="n"/>
      <c r="ABV329" s="79" t="n"/>
      <c r="ABW329" s="79" t="n"/>
      <c r="ABX329" s="79" t="n"/>
      <c r="ABY329" s="79" t="n"/>
      <c r="ABZ329" s="79" t="n"/>
      <c r="ACA329" s="79" t="n"/>
      <c r="ACB329" s="79" t="n"/>
      <c r="ACC329" s="79" t="n"/>
      <c r="ACD329" s="79" t="n"/>
      <c r="ACE329" s="79" t="n"/>
      <c r="ACF329" s="79" t="n"/>
      <c r="ACG329" s="79" t="n"/>
      <c r="ACH329" s="79" t="n"/>
      <c r="ACI329" s="79" t="n"/>
      <c r="ACJ329" s="79" t="n"/>
      <c r="ACK329" s="79" t="n"/>
      <c r="ACL329" s="79" t="n"/>
      <c r="ACM329" s="79" t="n"/>
      <c r="ACN329" s="79" t="n"/>
      <c r="ACO329" s="79" t="n"/>
      <c r="ACP329" s="79" t="n"/>
      <c r="ACQ329" s="79" t="n"/>
      <c r="ACR329" s="79" t="n"/>
      <c r="ACU329" s="78" t="n">
        <v>1</v>
      </c>
      <c r="ACV329" s="79" t="n"/>
      <c r="ACW329" s="79" t="n"/>
      <c r="ACX329" s="79" t="n"/>
      <c r="ACY329" s="79" t="n"/>
      <c r="ACZ329" s="79" t="n"/>
      <c r="ADA329" s="79" t="n"/>
      <c r="ADB329" s="79" t="n"/>
      <c r="ADC329" s="79" t="n"/>
      <c r="ADD329" s="79" t="n"/>
      <c r="ADE329" s="79" t="n"/>
      <c r="ADF329" s="79" t="n"/>
      <c r="ADG329" s="79" t="n"/>
      <c r="ADH329" s="79" t="n"/>
      <c r="ADI329" s="79" t="n"/>
      <c r="ADJ329" s="79" t="n"/>
      <c r="ADK329" s="79" t="n"/>
      <c r="ADL329" s="79" t="n"/>
      <c r="ADM329" s="79" t="n"/>
      <c r="ADN329" s="79" t="n"/>
      <c r="ADO329" s="79" t="n"/>
      <c r="ADP329" s="79" t="n"/>
      <c r="ADQ329" s="79" t="n"/>
      <c r="ADR329" s="79" t="n"/>
      <c r="ADS329" s="79" t="n"/>
      <c r="ADT329" s="79" t="n"/>
      <c r="ADU329" s="79" t="n"/>
      <c r="ADV329" s="79" t="n"/>
      <c r="ADW329" s="79" t="n"/>
      <c r="ADX329" s="79" t="n"/>
      <c r="ADY329" s="79" t="n"/>
      <c r="ADZ329" s="79" t="n"/>
      <c r="AEA329" s="79" t="n"/>
      <c r="AEB329" s="79" t="n"/>
      <c r="AEC329" s="79" t="n"/>
      <c r="AED329" s="79" t="n"/>
      <c r="AEE329" s="79" t="n"/>
      <c r="AEF329" s="79" t="n"/>
      <c r="AEG329" s="79" t="n"/>
      <c r="AEH329" s="79" t="n"/>
      <c r="AEI329" s="79" t="n"/>
      <c r="AEL329" s="78" t="n">
        <v>1</v>
      </c>
      <c r="AEM329" s="79" t="n"/>
      <c r="AEN329" s="79" t="n"/>
      <c r="AEO329" s="79" t="n"/>
      <c r="AEP329" s="79" t="n"/>
      <c r="AEQ329" s="79" t="n"/>
      <c r="AER329" s="79" t="n"/>
      <c r="AES329" s="79" t="n"/>
      <c r="AET329" s="79" t="n"/>
      <c r="AEU329" s="79" t="n"/>
      <c r="AEV329" s="79" t="n"/>
      <c r="AEW329" s="79" t="n"/>
      <c r="AEX329" s="79" t="n"/>
      <c r="AEY329" s="79" t="n"/>
      <c r="AEZ329" s="79" t="n"/>
      <c r="AFA329" s="79" t="n"/>
      <c r="AFB329" s="79" t="n"/>
      <c r="AFC329" s="79" t="n"/>
      <c r="AFD329" s="79" t="n"/>
      <c r="AFE329" s="79" t="n"/>
      <c r="AFF329" s="79" t="n"/>
      <c r="AFG329" s="79" t="n"/>
      <c r="AFH329" s="79" t="n"/>
      <c r="AFI329" s="79" t="n"/>
      <c r="AFJ329" s="79" t="n"/>
      <c r="AFK329" s="79" t="n"/>
      <c r="AFL329" s="79" t="n"/>
      <c r="AFM329" s="79" t="n"/>
      <c r="AFN329" s="79" t="n"/>
      <c r="AFO329" s="79" t="n"/>
      <c r="AFP329" s="79" t="n"/>
      <c r="AFQ329" s="79" t="n"/>
      <c r="AFR329" s="79" t="n"/>
      <c r="AFS329" s="79" t="n"/>
      <c r="AFT329" s="79" t="n"/>
      <c r="AFU329" s="79" t="n"/>
      <c r="AFV329" s="79" t="n"/>
      <c r="AFW329" s="79" t="n"/>
      <c r="AFX329" s="79" t="n"/>
      <c r="AFY329" s="79" t="n"/>
      <c r="AFZ329" s="79" t="n"/>
    </row>
    <row r="330">
      <c r="A330" s="78" t="n">
        <v>2</v>
      </c>
      <c r="B330" s="79" t="n"/>
      <c r="C330" s="79" t="n"/>
      <c r="D330" s="79" t="n"/>
      <c r="E330" s="79" t="n"/>
      <c r="F330" s="79" t="n"/>
      <c r="G330" s="79" t="n"/>
      <c r="H330" s="79" t="n"/>
      <c r="I330" s="79" t="n"/>
      <c r="J330" s="79" t="n"/>
      <c r="K330" s="79" t="n"/>
      <c r="L330" s="79" t="n"/>
      <c r="M330" s="79" t="n"/>
      <c r="N330" s="79" t="n"/>
      <c r="O330" s="79" t="n"/>
      <c r="P330" s="79" t="n"/>
      <c r="Q330" s="79" t="n"/>
      <c r="R330" s="79" t="n"/>
      <c r="S330" s="79" t="n"/>
      <c r="T330" s="79" t="n"/>
      <c r="U330" s="79" t="n"/>
      <c r="V330" s="79" t="n"/>
      <c r="W330" s="79" t="n"/>
      <c r="X330" s="79" t="n"/>
      <c r="Y330" s="79" t="n"/>
      <c r="Z330" s="79" t="n"/>
      <c r="AA330" s="79" t="n"/>
      <c r="AB330" s="79" t="n"/>
      <c r="AC330" s="79" t="n"/>
      <c r="AD330" s="79" t="n"/>
      <c r="AE330" s="79" t="n"/>
      <c r="AF330" s="79" t="n"/>
      <c r="AG330" s="79" t="n"/>
      <c r="AH330" s="79" t="n"/>
      <c r="AI330" s="79" t="n"/>
      <c r="AJ330" s="79" t="n"/>
      <c r="AK330" s="79" t="n"/>
      <c r="AL330" s="79" t="n"/>
      <c r="AM330" s="79" t="n"/>
      <c r="AN330" s="79" t="n"/>
      <c r="AO330" s="79" t="n"/>
      <c r="AR330" s="78" t="n">
        <v>2</v>
      </c>
      <c r="AS330" s="79" t="n"/>
      <c r="AT330" s="79" t="n"/>
      <c r="AU330" s="79" t="n"/>
      <c r="AV330" s="79" t="n"/>
      <c r="AW330" s="79" t="n"/>
      <c r="AX330" s="79" t="n"/>
      <c r="AY330" s="79" t="n"/>
      <c r="AZ330" s="79" t="n"/>
      <c r="BA330" s="79" t="n"/>
      <c r="BB330" s="79" t="n"/>
      <c r="BC330" s="79" t="n"/>
      <c r="BD330" s="79" t="n"/>
      <c r="BE330" s="79" t="n"/>
      <c r="BF330" s="79" t="n"/>
      <c r="BG330" s="79" t="n"/>
      <c r="BH330" s="79" t="n"/>
      <c r="BI330" s="79" t="n"/>
      <c r="BJ330" s="79" t="n"/>
      <c r="BK330" s="79" t="n"/>
      <c r="BL330" s="79" t="n"/>
      <c r="BM330" s="79" t="n"/>
      <c r="BN330" s="79" t="n"/>
      <c r="BO330" s="79" t="n"/>
      <c r="BP330" s="79" t="n"/>
      <c r="BQ330" s="79" t="n"/>
      <c r="BR330" s="79" t="n"/>
      <c r="BS330" s="79" t="n"/>
      <c r="BT330" s="79" t="n"/>
      <c r="BU330" s="79" t="n"/>
      <c r="BV330" s="79" t="n"/>
      <c r="BW330" s="79" t="n"/>
      <c r="BX330" s="79" t="n"/>
      <c r="BY330" s="79" t="n"/>
      <c r="BZ330" s="79" t="n"/>
      <c r="CA330" s="79" t="n"/>
      <c r="CB330" s="79" t="n"/>
      <c r="CC330" s="79" t="n"/>
      <c r="CD330" s="79" t="n"/>
      <c r="CE330" s="79" t="n"/>
      <c r="CF330" s="79" t="n"/>
      <c r="CI330" s="78" t="n">
        <v>2</v>
      </c>
      <c r="CJ330" s="79" t="n"/>
      <c r="CK330" s="79" t="n"/>
      <c r="CL330" s="79" t="n"/>
      <c r="CM330" s="79" t="n"/>
      <c r="CN330" s="79" t="n"/>
      <c r="CO330" s="79" t="n"/>
      <c r="CP330" s="79" t="n"/>
      <c r="CQ330" s="79" t="n"/>
      <c r="CR330" s="79" t="n"/>
      <c r="CS330" s="79" t="n"/>
      <c r="CT330" s="79" t="n"/>
      <c r="CU330" s="79" t="n"/>
      <c r="CV330" s="79" t="n"/>
      <c r="CW330" s="79" t="n"/>
      <c r="CX330" s="79" t="n"/>
      <c r="CY330" s="79" t="n"/>
      <c r="CZ330" s="79" t="n"/>
      <c r="DA330" s="79" t="n"/>
      <c r="DB330" s="79" t="n"/>
      <c r="DC330" s="79" t="n"/>
      <c r="DD330" s="79" t="n"/>
      <c r="DE330" s="79" t="n"/>
      <c r="DF330" s="79" t="n"/>
      <c r="DG330" s="79" t="n"/>
      <c r="DH330" s="79" t="n"/>
      <c r="DI330" s="79" t="n"/>
      <c r="DJ330" s="79" t="n"/>
      <c r="DK330" s="79" t="n"/>
      <c r="DL330" s="79" t="n"/>
      <c r="DM330" s="79" t="n"/>
      <c r="DN330" s="79" t="n"/>
      <c r="DO330" s="79" t="n"/>
      <c r="DP330" s="79" t="n"/>
      <c r="DQ330" s="79" t="n"/>
      <c r="DR330" s="79" t="n"/>
      <c r="DS330" s="79" t="n"/>
      <c r="DT330" s="79" t="n"/>
      <c r="DU330" s="79" t="n"/>
      <c r="DV330" s="79" t="n"/>
      <c r="DW330" s="79" t="n"/>
      <c r="DZ330" s="78" t="n">
        <v>2</v>
      </c>
      <c r="EA330" s="79" t="n"/>
      <c r="EB330" s="79" t="n"/>
      <c r="EC330" s="79" t="n"/>
      <c r="ED330" s="79" t="n"/>
      <c r="EE330" s="79" t="n"/>
      <c r="EF330" s="79" t="n"/>
      <c r="EG330" s="79" t="n"/>
      <c r="EH330" s="79" t="n"/>
      <c r="EI330" s="79" t="n"/>
      <c r="EJ330" s="79" t="n"/>
      <c r="EK330" s="79" t="n"/>
      <c r="EL330" s="79" t="n"/>
      <c r="EM330" s="79" t="n"/>
      <c r="EN330" s="79" t="n"/>
      <c r="EO330" s="79" t="n"/>
      <c r="EP330" s="79" t="n"/>
      <c r="EQ330" s="79" t="n"/>
      <c r="ER330" s="79" t="n"/>
      <c r="ES330" s="79" t="n"/>
      <c r="ET330" s="79" t="n"/>
      <c r="EU330" s="79" t="n"/>
      <c r="EV330" s="79" t="n"/>
      <c r="EW330" s="79" t="n"/>
      <c r="EX330" s="79" t="n"/>
      <c r="EY330" s="79" t="n"/>
      <c r="EZ330" s="79" t="n"/>
      <c r="FA330" s="79" t="n"/>
      <c r="FB330" s="79" t="n"/>
      <c r="FC330" s="79" t="n"/>
      <c r="FD330" s="79" t="n"/>
      <c r="FE330" s="79" t="n"/>
      <c r="FF330" s="79" t="n"/>
      <c r="FG330" s="79" t="n"/>
      <c r="FH330" s="79" t="n"/>
      <c r="FI330" s="79" t="n"/>
      <c r="FJ330" s="79" t="n"/>
      <c r="FK330" s="79" t="n"/>
      <c r="FL330" s="79" t="n"/>
      <c r="FM330" s="79" t="n"/>
      <c r="FN330" s="79" t="n"/>
      <c r="FQ330" s="78" t="n">
        <v>2</v>
      </c>
      <c r="FR330" s="79" t="n"/>
      <c r="FS330" s="79" t="n"/>
      <c r="FT330" s="79" t="n"/>
      <c r="FU330" s="79" t="n"/>
      <c r="FV330" s="79" t="n"/>
      <c r="FW330" s="79" t="n"/>
      <c r="FX330" s="79" t="n"/>
      <c r="FY330" s="79" t="n"/>
      <c r="FZ330" s="79" t="n"/>
      <c r="GA330" s="79" t="n"/>
      <c r="GB330" s="79" t="n"/>
      <c r="GC330" s="79" t="n"/>
      <c r="GD330" s="79" t="n"/>
      <c r="GE330" s="79" t="n"/>
      <c r="GF330" s="79" t="n"/>
      <c r="GG330" s="79" t="n"/>
      <c r="GH330" s="79" t="n"/>
      <c r="GI330" s="79" t="n"/>
      <c r="GJ330" s="79" t="n"/>
      <c r="GK330" s="79" t="n"/>
      <c r="GL330" s="79" t="n"/>
      <c r="GM330" s="79" t="n"/>
      <c r="GN330" s="79" t="n"/>
      <c r="GO330" s="79" t="n"/>
      <c r="GP330" s="79" t="n"/>
      <c r="GQ330" s="79" t="n"/>
      <c r="GR330" s="79" t="n"/>
      <c r="GS330" s="79" t="n"/>
      <c r="GT330" s="79" t="n"/>
      <c r="GU330" s="79" t="n"/>
      <c r="GV330" s="79" t="n"/>
      <c r="GW330" s="79" t="n"/>
      <c r="GX330" s="79" t="n"/>
      <c r="GY330" s="79" t="n"/>
      <c r="GZ330" s="79" t="n"/>
      <c r="HA330" s="79" t="n"/>
      <c r="HB330" s="79" t="n"/>
      <c r="HC330" s="79" t="n"/>
      <c r="HD330" s="79" t="n"/>
      <c r="HE330" s="79" t="n"/>
      <c r="HH330" s="78" t="n">
        <v>2</v>
      </c>
      <c r="HI330" s="79" t="n"/>
      <c r="HJ330" s="79" t="n"/>
      <c r="HK330" s="79" t="n"/>
      <c r="HL330" s="79" t="n"/>
      <c r="HM330" s="79" t="n"/>
      <c r="HN330" s="79" t="n"/>
      <c r="HO330" s="79" t="n"/>
      <c r="HP330" s="79" t="n"/>
      <c r="HQ330" s="79" t="n"/>
      <c r="HR330" s="79" t="n"/>
      <c r="HS330" s="79" t="n"/>
      <c r="HT330" s="79" t="n"/>
      <c r="HU330" s="79" t="n"/>
      <c r="HV330" s="79" t="n"/>
      <c r="HW330" s="79" t="n"/>
      <c r="HX330" s="79" t="n"/>
      <c r="HY330" s="79" t="n"/>
      <c r="HZ330" s="79" t="n"/>
      <c r="IA330" s="79" t="n"/>
      <c r="IB330" s="79" t="n"/>
      <c r="IC330" s="79" t="n"/>
      <c r="ID330" s="79" t="n"/>
      <c r="IE330" s="79" t="n"/>
      <c r="IF330" s="79" t="n"/>
      <c r="IG330" s="79" t="n"/>
      <c r="IH330" s="79" t="n"/>
      <c r="II330" s="79" t="n"/>
      <c r="IJ330" s="79" t="n"/>
      <c r="IK330" s="79" t="n"/>
      <c r="IL330" s="79" t="n"/>
      <c r="IM330" s="79" t="n"/>
      <c r="IN330" s="79" t="n"/>
      <c r="IO330" s="79" t="n"/>
      <c r="IP330" s="79" t="n"/>
      <c r="IQ330" s="79" t="n"/>
      <c r="IR330" s="79" t="n"/>
      <c r="IS330" s="79" t="n"/>
      <c r="IT330" s="79" t="n"/>
      <c r="IU330" s="79" t="n"/>
      <c r="IV330" s="79" t="n"/>
      <c r="IY330" s="78" t="n">
        <v>2</v>
      </c>
      <c r="IZ330" s="79" t="n"/>
      <c r="JA330" s="79" t="n"/>
      <c r="JB330" s="79" t="n"/>
      <c r="JC330" s="79" t="n"/>
      <c r="JD330" s="79" t="n"/>
      <c r="JE330" s="79" t="n"/>
      <c r="JF330" s="79" t="n"/>
      <c r="JG330" s="79" t="n"/>
      <c r="JH330" s="79" t="n"/>
      <c r="JI330" s="79" t="n"/>
      <c r="JJ330" s="79" t="n"/>
      <c r="JK330" s="79" t="n"/>
      <c r="JL330" s="79" t="n"/>
      <c r="JM330" s="79" t="n"/>
      <c r="JN330" s="79" t="n"/>
      <c r="JO330" s="79" t="n"/>
      <c r="JP330" s="79" t="n"/>
      <c r="JQ330" s="79" t="n"/>
      <c r="JR330" s="79" t="n"/>
      <c r="JS330" s="79" t="n"/>
      <c r="JT330" s="79" t="n"/>
      <c r="JU330" s="79" t="n"/>
      <c r="JV330" s="79" t="n"/>
      <c r="JW330" s="79" t="n"/>
      <c r="JX330" s="79" t="n"/>
      <c r="JY330" s="79" t="n"/>
      <c r="JZ330" s="79" t="n"/>
      <c r="KA330" s="79" t="n"/>
      <c r="KB330" s="79" t="n"/>
      <c r="KC330" s="79" t="n"/>
      <c r="KD330" s="79" t="n"/>
      <c r="KE330" s="79" t="n"/>
      <c r="KF330" s="79" t="n"/>
      <c r="KG330" s="79" t="n"/>
      <c r="KH330" s="79" t="n"/>
      <c r="KI330" s="79" t="n"/>
      <c r="KJ330" s="79" t="n"/>
      <c r="KK330" s="79" t="n"/>
      <c r="KL330" s="79" t="n"/>
      <c r="KM330" s="79" t="n"/>
      <c r="KP330" s="78" t="n">
        <v>2</v>
      </c>
      <c r="KQ330" s="79" t="n"/>
      <c r="KR330" s="79" t="n"/>
      <c r="KS330" s="79" t="n"/>
      <c r="KT330" s="79" t="n"/>
      <c r="KU330" s="79" t="n"/>
      <c r="KV330" s="79" t="n"/>
      <c r="KW330" s="79" t="n"/>
      <c r="KX330" s="79" t="n"/>
      <c r="KY330" s="79" t="n"/>
      <c r="KZ330" s="79" t="n"/>
      <c r="LA330" s="79" t="n"/>
      <c r="LB330" s="79" t="n"/>
      <c r="LC330" s="79" t="n"/>
      <c r="LD330" s="79" t="n"/>
      <c r="LE330" s="79" t="n"/>
      <c r="LF330" s="79" t="n"/>
      <c r="LG330" s="79" t="n"/>
      <c r="LH330" s="79" t="n"/>
      <c r="LI330" s="79" t="n"/>
      <c r="LJ330" s="79" t="n"/>
      <c r="LK330" s="79" t="n"/>
      <c r="LL330" s="79" t="n"/>
      <c r="LM330" s="79" t="n"/>
      <c r="LN330" s="79" t="n"/>
      <c r="LO330" s="79" t="n"/>
      <c r="LP330" s="79" t="n"/>
      <c r="LQ330" s="79" t="n"/>
      <c r="LR330" s="79" t="n"/>
      <c r="LS330" s="79" t="n"/>
      <c r="LT330" s="79" t="n"/>
      <c r="LU330" s="79" t="n"/>
      <c r="LV330" s="79" t="n"/>
      <c r="LW330" s="79" t="n"/>
      <c r="LX330" s="79" t="n"/>
      <c r="LY330" s="79" t="n"/>
      <c r="LZ330" s="79" t="n"/>
      <c r="MA330" s="79" t="n"/>
      <c r="MB330" s="79" t="n"/>
      <c r="MC330" s="79" t="n"/>
      <c r="MD330" s="79" t="n"/>
      <c r="MG330" s="78" t="n">
        <v>2</v>
      </c>
      <c r="MH330" s="79" t="n"/>
      <c r="MI330" s="79" t="n"/>
      <c r="MJ330" s="79" t="n"/>
      <c r="MK330" s="79" t="n"/>
      <c r="ML330" s="79" t="n"/>
      <c r="MM330" s="79" t="n"/>
      <c r="MN330" s="79" t="n"/>
      <c r="MO330" s="79" t="n"/>
      <c r="MP330" s="79" t="n"/>
      <c r="MQ330" s="79" t="n"/>
      <c r="MR330" s="79" t="n"/>
      <c r="MS330" s="79" t="n"/>
      <c r="MT330" s="79" t="n"/>
      <c r="MU330" s="79" t="n"/>
      <c r="MV330" s="79" t="n"/>
      <c r="MW330" s="79" t="n"/>
      <c r="MX330" s="79" t="n"/>
      <c r="MY330" s="79" t="n"/>
      <c r="MZ330" s="79" t="n"/>
      <c r="NA330" s="79" t="n"/>
      <c r="NB330" s="79" t="n"/>
      <c r="NC330" s="79" t="n"/>
      <c r="ND330" s="79" t="n"/>
      <c r="NE330" s="79" t="n"/>
      <c r="NF330" s="79" t="n"/>
      <c r="NG330" s="79" t="n"/>
      <c r="NH330" s="79" t="n"/>
      <c r="NI330" s="79" t="n"/>
      <c r="NJ330" s="79" t="n"/>
      <c r="NK330" s="79" t="n"/>
      <c r="NL330" s="79" t="n"/>
      <c r="NM330" s="79" t="n"/>
      <c r="NN330" s="79" t="n"/>
      <c r="NO330" s="79" t="n"/>
      <c r="NP330" s="79" t="n"/>
      <c r="NQ330" s="79" t="n"/>
      <c r="NR330" s="79" t="n"/>
      <c r="NS330" s="79" t="n"/>
      <c r="NT330" s="79" t="n"/>
      <c r="NU330" s="79" t="n"/>
      <c r="NX330" s="78" t="n">
        <v>2</v>
      </c>
      <c r="NY330" s="79" t="n"/>
      <c r="NZ330" s="79" t="n"/>
      <c r="OA330" s="79" t="n"/>
      <c r="OB330" s="79" t="n"/>
      <c r="OC330" s="79" t="n"/>
      <c r="OD330" s="79" t="n"/>
      <c r="OE330" s="79" t="n"/>
      <c r="OF330" s="79" t="n"/>
      <c r="OG330" s="79" t="n"/>
      <c r="OH330" s="79" t="n"/>
      <c r="OI330" s="79" t="n"/>
      <c r="OJ330" s="79" t="n"/>
      <c r="OK330" s="79" t="n"/>
      <c r="OL330" s="79" t="n"/>
      <c r="OM330" s="79" t="n"/>
      <c r="ON330" s="79" t="n"/>
      <c r="OO330" s="79" t="n"/>
      <c r="OP330" s="79" t="n"/>
      <c r="OQ330" s="79" t="n"/>
      <c r="OR330" s="79" t="n"/>
      <c r="OS330" s="79" t="n"/>
      <c r="OT330" s="79" t="n"/>
      <c r="OU330" s="79" t="n"/>
      <c r="OV330" s="79" t="n"/>
      <c r="OW330" s="79" t="n"/>
      <c r="OX330" s="79" t="n"/>
      <c r="OY330" s="79" t="n"/>
      <c r="OZ330" s="79" t="n"/>
      <c r="PA330" s="79" t="n"/>
      <c r="PB330" s="79" t="n"/>
      <c r="PC330" s="79" t="n"/>
      <c r="PD330" s="79" t="n"/>
      <c r="PE330" s="79" t="n"/>
      <c r="PF330" s="79" t="n"/>
      <c r="PG330" s="79" t="n"/>
      <c r="PH330" s="79" t="n"/>
      <c r="PI330" s="79" t="n"/>
      <c r="PJ330" s="79" t="n"/>
      <c r="PK330" s="79" t="n"/>
      <c r="PL330" s="79" t="n"/>
      <c r="PO330" s="78" t="n">
        <v>2</v>
      </c>
      <c r="PP330" s="79" t="n"/>
      <c r="PQ330" s="79" t="n"/>
      <c r="PR330" s="79" t="n"/>
      <c r="PS330" s="79" t="n"/>
      <c r="PT330" s="79" t="n"/>
      <c r="PU330" s="79" t="n"/>
      <c r="PV330" s="79" t="n"/>
      <c r="PW330" s="79" t="n"/>
      <c r="PX330" s="79" t="n"/>
      <c r="PY330" s="79" t="n"/>
      <c r="PZ330" s="79" t="n"/>
      <c r="QA330" s="79" t="n"/>
      <c r="QB330" s="79" t="n"/>
      <c r="QC330" s="79" t="n"/>
      <c r="QD330" s="79" t="n"/>
      <c r="QE330" s="79" t="n"/>
      <c r="QF330" s="79" t="n"/>
      <c r="QG330" s="79" t="n"/>
      <c r="QH330" s="79" t="n"/>
      <c r="QI330" s="79" t="n"/>
      <c r="QJ330" s="79" t="n"/>
      <c r="QK330" s="79" t="n"/>
      <c r="QL330" s="79" t="n"/>
      <c r="QM330" s="79" t="n"/>
      <c r="QN330" s="79" t="n"/>
      <c r="QO330" s="79" t="n"/>
      <c r="QP330" s="79" t="n"/>
      <c r="QQ330" s="79" t="n"/>
      <c r="QR330" s="79" t="n"/>
      <c r="QS330" s="79" t="n"/>
      <c r="QT330" s="79" t="n"/>
      <c r="QU330" s="79" t="n"/>
      <c r="QV330" s="79" t="n"/>
      <c r="QW330" s="79" t="n"/>
      <c r="QX330" s="79" t="n"/>
      <c r="QY330" s="79" t="n"/>
      <c r="QZ330" s="79" t="n"/>
      <c r="RA330" s="79" t="n"/>
      <c r="RB330" s="79" t="n"/>
      <c r="RC330" s="79" t="n"/>
      <c r="RF330" s="78" t="n">
        <v>2</v>
      </c>
      <c r="RG330" s="79" t="n"/>
      <c r="RH330" s="79" t="n"/>
      <c r="RI330" s="79" t="n"/>
      <c r="RJ330" s="79" t="n"/>
      <c r="RK330" s="79" t="n"/>
      <c r="RL330" s="79" t="n"/>
      <c r="RM330" s="79" t="n"/>
      <c r="RN330" s="79" t="n"/>
      <c r="RO330" s="79" t="n"/>
      <c r="RP330" s="79" t="n"/>
      <c r="RQ330" s="79" t="n"/>
      <c r="RR330" s="79" t="n"/>
      <c r="RS330" s="79" t="n"/>
      <c r="RT330" s="79" t="n"/>
      <c r="RU330" s="79" t="n"/>
      <c r="RV330" s="79" t="n"/>
      <c r="RW330" s="79" t="n"/>
      <c r="RX330" s="79" t="n"/>
      <c r="RY330" s="79" t="n"/>
      <c r="RZ330" s="79" t="n"/>
      <c r="SA330" s="79" t="n"/>
      <c r="SB330" s="79" t="n"/>
      <c r="SC330" s="79" t="n"/>
      <c r="SD330" s="79" t="n"/>
      <c r="SE330" s="79" t="n"/>
      <c r="SF330" s="79" t="n"/>
      <c r="SG330" s="79" t="n"/>
      <c r="SH330" s="79" t="n"/>
      <c r="SI330" s="79" t="n"/>
      <c r="SJ330" s="79" t="n"/>
      <c r="SK330" s="79" t="n"/>
      <c r="SL330" s="79" t="n"/>
      <c r="SM330" s="79" t="n"/>
      <c r="SN330" s="79" t="n"/>
      <c r="SO330" s="79" t="n"/>
      <c r="SP330" s="79" t="n"/>
      <c r="SQ330" s="79" t="n"/>
      <c r="SR330" s="79" t="n"/>
      <c r="SS330" s="79" t="n"/>
      <c r="ST330" s="79" t="n"/>
      <c r="SW330" s="78" t="n">
        <v>2</v>
      </c>
      <c r="SX330" s="79" t="n"/>
      <c r="SY330" s="79" t="n"/>
      <c r="SZ330" s="79" t="n"/>
      <c r="TA330" s="79" t="n"/>
      <c r="TB330" s="79" t="n"/>
      <c r="TC330" s="79" t="n"/>
      <c r="TD330" s="79" t="n"/>
      <c r="TE330" s="79" t="n"/>
      <c r="TF330" s="79" t="n"/>
      <c r="TG330" s="79" t="n"/>
      <c r="TH330" s="79" t="n"/>
      <c r="TI330" s="79" t="n"/>
      <c r="TJ330" s="79" t="n"/>
      <c r="TK330" s="79" t="n"/>
      <c r="TL330" s="79" t="n"/>
      <c r="TM330" s="79" t="n"/>
      <c r="TN330" s="79" t="n"/>
      <c r="TO330" s="79" t="n"/>
      <c r="TP330" s="79" t="n"/>
      <c r="TQ330" s="79" t="n"/>
      <c r="TR330" s="79" t="n"/>
      <c r="TS330" s="79" t="n"/>
      <c r="TT330" s="79" t="n"/>
      <c r="TU330" s="79" t="n"/>
      <c r="TV330" s="79" t="n"/>
      <c r="TW330" s="79" t="n"/>
      <c r="TX330" s="79" t="n"/>
      <c r="TY330" s="79" t="n"/>
      <c r="TZ330" s="79" t="n"/>
      <c r="UA330" s="79" t="n"/>
      <c r="UB330" s="79" t="n"/>
      <c r="UC330" s="79" t="n"/>
      <c r="UD330" s="79" t="n"/>
      <c r="UE330" s="79" t="n"/>
      <c r="UF330" s="79" t="n"/>
      <c r="UG330" s="79" t="n"/>
      <c r="UH330" s="79" t="n"/>
      <c r="UI330" s="79" t="n"/>
      <c r="UJ330" s="79" t="n"/>
      <c r="UK330" s="79" t="n"/>
      <c r="UN330" s="78" t="n">
        <v>2</v>
      </c>
      <c r="UO330" s="79" t="n"/>
      <c r="UP330" s="79" t="n"/>
      <c r="UQ330" s="79" t="n"/>
      <c r="UR330" s="79" t="n"/>
      <c r="US330" s="79" t="n"/>
      <c r="UT330" s="79" t="n"/>
      <c r="UU330" s="79" t="n"/>
      <c r="UV330" s="79" t="n"/>
      <c r="UW330" s="79" t="n"/>
      <c r="UX330" s="79" t="n"/>
      <c r="UY330" s="79" t="n"/>
      <c r="UZ330" s="79" t="n"/>
      <c r="VA330" s="79" t="n"/>
      <c r="VB330" s="79" t="n"/>
      <c r="VC330" s="79" t="n"/>
      <c r="VD330" s="79" t="n"/>
      <c r="VE330" s="79" t="n"/>
      <c r="VF330" s="79" t="n"/>
      <c r="VG330" s="79" t="n"/>
      <c r="VH330" s="79" t="n"/>
      <c r="VI330" s="79" t="n"/>
      <c r="VJ330" s="79" t="n"/>
      <c r="VK330" s="79" t="n"/>
      <c r="VL330" s="79" t="n"/>
      <c r="VM330" s="79" t="n"/>
      <c r="VN330" s="79" t="n"/>
      <c r="VO330" s="79" t="n"/>
      <c r="VP330" s="79" t="n"/>
      <c r="VQ330" s="79" t="n"/>
      <c r="VR330" s="79" t="n"/>
      <c r="VS330" s="79" t="n"/>
      <c r="VT330" s="79" t="n"/>
      <c r="VU330" s="79" t="n"/>
      <c r="VV330" s="79" t="n"/>
      <c r="VW330" s="79" t="n"/>
      <c r="VX330" s="79" t="n"/>
      <c r="VY330" s="79" t="n"/>
      <c r="VZ330" s="79" t="n"/>
      <c r="WA330" s="79" t="n"/>
      <c r="WB330" s="79" t="n"/>
      <c r="WE330" s="78" t="n">
        <v>2</v>
      </c>
      <c r="WF330" s="79" t="n"/>
      <c r="WG330" s="79" t="n"/>
      <c r="WH330" s="79" t="n"/>
      <c r="WI330" s="79" t="n"/>
      <c r="WJ330" s="79" t="n"/>
      <c r="WK330" s="79" t="n"/>
      <c r="WL330" s="79" t="n"/>
      <c r="WM330" s="79" t="n"/>
      <c r="WN330" s="79" t="n"/>
      <c r="WO330" s="79" t="n"/>
      <c r="WP330" s="79" t="n"/>
      <c r="WQ330" s="79" t="n"/>
      <c r="WR330" s="79" t="n"/>
      <c r="WS330" s="79" t="n"/>
      <c r="WT330" s="79" t="n"/>
      <c r="WU330" s="79" t="n"/>
      <c r="WV330" s="79" t="n"/>
      <c r="WW330" s="79" t="n"/>
      <c r="WX330" s="79" t="n"/>
      <c r="WY330" s="79" t="n"/>
      <c r="WZ330" s="79" t="n"/>
      <c r="XA330" s="79" t="n"/>
      <c r="XB330" s="79" t="n"/>
      <c r="XC330" s="79" t="n"/>
      <c r="XD330" s="79" t="n"/>
      <c r="XE330" s="79" t="n"/>
      <c r="XF330" s="79" t="n"/>
      <c r="XG330" s="79" t="n"/>
      <c r="XH330" s="79" t="n"/>
      <c r="XI330" s="79" t="n"/>
      <c r="XJ330" s="79" t="n"/>
      <c r="XK330" s="79" t="n"/>
      <c r="XL330" s="79" t="n"/>
      <c r="XM330" s="79" t="n"/>
      <c r="XN330" s="79" t="n"/>
      <c r="XO330" s="79" t="n"/>
      <c r="XP330" s="79" t="n"/>
      <c r="XQ330" s="79" t="n"/>
      <c r="XR330" s="79" t="n"/>
      <c r="XS330" s="79" t="n"/>
      <c r="XV330" s="78" t="n">
        <v>2</v>
      </c>
      <c r="XW330" s="79" t="n"/>
      <c r="XX330" s="79" t="n"/>
      <c r="XY330" s="79" t="n"/>
      <c r="XZ330" s="79" t="n"/>
      <c r="YA330" s="79" t="n"/>
      <c r="YB330" s="79" t="n"/>
      <c r="YC330" s="79" t="n"/>
      <c r="YD330" s="79" t="n"/>
      <c r="YE330" s="79" t="n"/>
      <c r="YF330" s="79" t="n"/>
      <c r="YG330" s="79" t="n"/>
      <c r="YH330" s="79" t="n"/>
      <c r="YI330" s="79" t="n"/>
      <c r="YJ330" s="79" t="n"/>
      <c r="YK330" s="79" t="n"/>
      <c r="YL330" s="79" t="n"/>
      <c r="YM330" s="79" t="n"/>
      <c r="YN330" s="79" t="n"/>
      <c r="YO330" s="79" t="n"/>
      <c r="YP330" s="79" t="n"/>
      <c r="YQ330" s="79" t="n"/>
      <c r="YR330" s="79" t="n"/>
      <c r="YS330" s="79" t="n"/>
      <c r="YT330" s="79" t="n"/>
      <c r="YU330" s="79" t="n"/>
      <c r="YV330" s="79" t="n"/>
      <c r="YW330" s="79" t="n"/>
      <c r="YX330" s="79" t="n"/>
      <c r="YY330" s="79" t="n"/>
      <c r="YZ330" s="79" t="n"/>
      <c r="ZA330" s="79" t="n"/>
      <c r="ZB330" s="79" t="n"/>
      <c r="ZC330" s="79" t="n"/>
      <c r="ZD330" s="79" t="n"/>
      <c r="ZE330" s="79" t="n"/>
      <c r="ZF330" s="79" t="n"/>
      <c r="ZG330" s="79" t="n"/>
      <c r="ZH330" s="79" t="n"/>
      <c r="ZI330" s="79" t="n"/>
      <c r="ZJ330" s="79" t="n"/>
      <c r="ZM330" s="78" t="n">
        <v>2</v>
      </c>
      <c r="ZN330" s="79" t="n"/>
      <c r="ZO330" s="79" t="n"/>
      <c r="ZP330" s="79" t="n"/>
      <c r="ZQ330" s="79" t="n"/>
      <c r="ZR330" s="79" t="n"/>
      <c r="ZS330" s="79" t="n"/>
      <c r="ZT330" s="79" t="n"/>
      <c r="ZU330" s="79" t="n"/>
      <c r="ZV330" s="79" t="n"/>
      <c r="ZW330" s="79" t="n"/>
      <c r="ZX330" s="79" t="n"/>
      <c r="ZY330" s="79" t="n"/>
      <c r="ZZ330" s="79" t="n"/>
      <c r="AAA330" s="79" t="n"/>
      <c r="AAB330" s="79" t="n"/>
      <c r="AAC330" s="79" t="n"/>
      <c r="AAD330" s="79" t="n"/>
      <c r="AAE330" s="79" t="n"/>
      <c r="AAF330" s="79" t="n"/>
      <c r="AAG330" s="79" t="n"/>
      <c r="AAH330" s="79" t="n"/>
      <c r="AAI330" s="79" t="n"/>
      <c r="AAJ330" s="79" t="n"/>
      <c r="AAK330" s="79" t="n"/>
      <c r="AAL330" s="79" t="n"/>
      <c r="AAM330" s="79" t="n"/>
      <c r="AAN330" s="79" t="n"/>
      <c r="AAO330" s="79" t="n"/>
      <c r="AAP330" s="79" t="n"/>
      <c r="AAQ330" s="79" t="n"/>
      <c r="AAR330" s="79" t="n"/>
      <c r="AAS330" s="79" t="n"/>
      <c r="AAT330" s="79" t="n"/>
      <c r="AAU330" s="79" t="n"/>
      <c r="AAV330" s="79" t="n"/>
      <c r="AAW330" s="79" t="n"/>
      <c r="AAX330" s="79" t="n"/>
      <c r="AAY330" s="79" t="n"/>
      <c r="AAZ330" s="79" t="n"/>
      <c r="ABA330" s="79" t="n"/>
      <c r="ABD330" s="78" t="n">
        <v>2</v>
      </c>
      <c r="ABE330" s="79" t="n"/>
      <c r="ABF330" s="79" t="n"/>
      <c r="ABG330" s="79" t="n"/>
      <c r="ABH330" s="79" t="n"/>
      <c r="ABI330" s="79" t="n"/>
      <c r="ABJ330" s="79" t="n"/>
      <c r="ABK330" s="79" t="n"/>
      <c r="ABL330" s="79" t="n"/>
      <c r="ABM330" s="79" t="n"/>
      <c r="ABN330" s="79" t="n"/>
      <c r="ABO330" s="79" t="n"/>
      <c r="ABP330" s="79" t="n"/>
      <c r="ABQ330" s="79" t="n"/>
      <c r="ABR330" s="79" t="n"/>
      <c r="ABS330" s="79" t="n"/>
      <c r="ABT330" s="79" t="n"/>
      <c r="ABU330" s="79" t="n"/>
      <c r="ABV330" s="79" t="n"/>
      <c r="ABW330" s="79" t="n"/>
      <c r="ABX330" s="79" t="n"/>
      <c r="ABY330" s="79" t="n"/>
      <c r="ABZ330" s="79" t="n"/>
      <c r="ACA330" s="79" t="n"/>
      <c r="ACB330" s="79" t="n"/>
      <c r="ACC330" s="79" t="n"/>
      <c r="ACD330" s="79" t="n"/>
      <c r="ACE330" s="79" t="n"/>
      <c r="ACF330" s="79" t="n"/>
      <c r="ACG330" s="79" t="n"/>
      <c r="ACH330" s="79" t="n"/>
      <c r="ACI330" s="79" t="n"/>
      <c r="ACJ330" s="79" t="n"/>
      <c r="ACK330" s="79" t="n"/>
      <c r="ACL330" s="79" t="n"/>
      <c r="ACM330" s="79" t="n"/>
      <c r="ACN330" s="79" t="n"/>
      <c r="ACO330" s="79" t="n"/>
      <c r="ACP330" s="79" t="n"/>
      <c r="ACQ330" s="79" t="n"/>
      <c r="ACR330" s="79" t="n"/>
      <c r="ACU330" s="78" t="n">
        <v>2</v>
      </c>
      <c r="ACV330" s="79" t="n"/>
      <c r="ACW330" s="79" t="n"/>
      <c r="ACX330" s="79" t="n"/>
      <c r="ACY330" s="79" t="n"/>
      <c r="ACZ330" s="79" t="n"/>
      <c r="ADA330" s="79" t="n"/>
      <c r="ADB330" s="79" t="n"/>
      <c r="ADC330" s="79" t="n"/>
      <c r="ADD330" s="79" t="n"/>
      <c r="ADE330" s="79" t="n"/>
      <c r="ADF330" s="79" t="n"/>
      <c r="ADG330" s="79" t="n"/>
      <c r="ADH330" s="79" t="n"/>
      <c r="ADI330" s="79" t="n"/>
      <c r="ADJ330" s="79" t="n"/>
      <c r="ADK330" s="79" t="n"/>
      <c r="ADL330" s="79" t="n"/>
      <c r="ADM330" s="79" t="n"/>
      <c r="ADN330" s="79" t="n"/>
      <c r="ADO330" s="79" t="n"/>
      <c r="ADP330" s="79" t="n"/>
      <c r="ADQ330" s="79" t="n"/>
      <c r="ADR330" s="79" t="n"/>
      <c r="ADS330" s="79" t="n"/>
      <c r="ADT330" s="79" t="n"/>
      <c r="ADU330" s="79" t="n"/>
      <c r="ADV330" s="79" t="n"/>
      <c r="ADW330" s="79" t="n"/>
      <c r="ADX330" s="79" t="n"/>
      <c r="ADY330" s="79" t="n"/>
      <c r="ADZ330" s="79" t="n"/>
      <c r="AEA330" s="79" t="n"/>
      <c r="AEB330" s="79" t="n"/>
      <c r="AEC330" s="79" t="n"/>
      <c r="AED330" s="79" t="n"/>
      <c r="AEE330" s="79" t="n"/>
      <c r="AEF330" s="79" t="n"/>
      <c r="AEG330" s="79" t="n"/>
      <c r="AEH330" s="79" t="n"/>
      <c r="AEI330" s="79" t="n"/>
      <c r="AEL330" s="78" t="n">
        <v>2</v>
      </c>
      <c r="AEM330" s="79" t="n"/>
      <c r="AEN330" s="79" t="n"/>
      <c r="AEO330" s="79" t="n"/>
      <c r="AEP330" s="79" t="n"/>
      <c r="AEQ330" s="79" t="n"/>
      <c r="AER330" s="79" t="n"/>
      <c r="AES330" s="79" t="n"/>
      <c r="AET330" s="79" t="n"/>
      <c r="AEU330" s="79" t="n"/>
      <c r="AEV330" s="79" t="n"/>
      <c r="AEW330" s="79" t="n"/>
      <c r="AEX330" s="79" t="n"/>
      <c r="AEY330" s="79" t="n"/>
      <c r="AEZ330" s="79" t="n"/>
      <c r="AFA330" s="79" t="n"/>
      <c r="AFB330" s="79" t="n"/>
      <c r="AFC330" s="79" t="n"/>
      <c r="AFD330" s="79" t="n"/>
      <c r="AFE330" s="79" t="n"/>
      <c r="AFF330" s="79" t="n"/>
      <c r="AFG330" s="79" t="n"/>
      <c r="AFH330" s="79" t="n"/>
      <c r="AFI330" s="79" t="n"/>
      <c r="AFJ330" s="79" t="n"/>
      <c r="AFK330" s="79" t="n"/>
      <c r="AFL330" s="79" t="n"/>
      <c r="AFM330" s="79" t="n"/>
      <c r="AFN330" s="79" t="n"/>
      <c r="AFO330" s="79" t="n"/>
      <c r="AFP330" s="79" t="n"/>
      <c r="AFQ330" s="79" t="n"/>
      <c r="AFR330" s="79" t="n"/>
      <c r="AFS330" s="79" t="n"/>
      <c r="AFT330" s="79" t="n"/>
      <c r="AFU330" s="79" t="n"/>
      <c r="AFV330" s="79" t="n"/>
      <c r="AFW330" s="79" t="n"/>
      <c r="AFX330" s="79" t="n"/>
      <c r="AFY330" s="79" t="n"/>
      <c r="AFZ330" s="79" t="n"/>
    </row>
    <row r="331">
      <c r="A331" s="78" t="n">
        <v>3</v>
      </c>
      <c r="B331" s="79" t="n"/>
      <c r="C331" s="79" t="n"/>
      <c r="D331" s="79" t="n"/>
      <c r="E331" s="79" t="n"/>
      <c r="F331" s="79" t="n"/>
      <c r="G331" s="79" t="n"/>
      <c r="H331" s="79" t="n"/>
      <c r="I331" s="79" t="n"/>
      <c r="J331" s="79" t="n"/>
      <c r="K331" s="79" t="n"/>
      <c r="L331" s="79" t="n"/>
      <c r="M331" s="79" t="n"/>
      <c r="N331" s="79" t="n"/>
      <c r="O331" s="79" t="n"/>
      <c r="P331" s="79" t="n"/>
      <c r="Q331" s="79" t="n"/>
      <c r="R331" s="79" t="n"/>
      <c r="S331" s="79" t="n"/>
      <c r="T331" s="79" t="n"/>
      <c r="U331" s="79" t="n"/>
      <c r="V331" s="79" t="n"/>
      <c r="W331" s="79" t="n"/>
      <c r="X331" s="79" t="n"/>
      <c r="Y331" s="79" t="n"/>
      <c r="Z331" s="79" t="n"/>
      <c r="AA331" s="79" t="n"/>
      <c r="AB331" s="79" t="n"/>
      <c r="AC331" s="79" t="n"/>
      <c r="AD331" s="79" t="n"/>
      <c r="AE331" s="79" t="n"/>
      <c r="AF331" s="79" t="n"/>
      <c r="AG331" s="79" t="n"/>
      <c r="AH331" s="79" t="n"/>
      <c r="AI331" s="79" t="n"/>
      <c r="AJ331" s="79" t="n"/>
      <c r="AK331" s="79" t="n"/>
      <c r="AL331" s="79" t="n"/>
      <c r="AM331" s="79" t="n"/>
      <c r="AN331" s="79" t="n"/>
      <c r="AO331" s="79" t="n"/>
      <c r="AR331" s="78" t="n">
        <v>3</v>
      </c>
      <c r="AS331" s="79" t="n"/>
      <c r="AT331" s="79" t="n"/>
      <c r="AU331" s="79" t="n"/>
      <c r="AV331" s="79" t="n"/>
      <c r="AW331" s="79" t="n"/>
      <c r="AX331" s="79" t="n"/>
      <c r="AY331" s="79" t="n"/>
      <c r="AZ331" s="79" t="n"/>
      <c r="BA331" s="79" t="n"/>
      <c r="BB331" s="79" t="n"/>
      <c r="BC331" s="79" t="n"/>
      <c r="BD331" s="79" t="n"/>
      <c r="BE331" s="79" t="n"/>
      <c r="BF331" s="79" t="n"/>
      <c r="BG331" s="79" t="n"/>
      <c r="BH331" s="79" t="n"/>
      <c r="BI331" s="79" t="n"/>
      <c r="BJ331" s="79" t="n"/>
      <c r="BK331" s="79" t="n"/>
      <c r="BL331" s="79" t="n"/>
      <c r="BM331" s="79" t="n"/>
      <c r="BN331" s="79" t="n"/>
      <c r="BO331" s="79" t="n"/>
      <c r="BP331" s="79" t="n"/>
      <c r="BQ331" s="79" t="n"/>
      <c r="BR331" s="79" t="n"/>
      <c r="BS331" s="79" t="n"/>
      <c r="BT331" s="79" t="n"/>
      <c r="BU331" s="79" t="n"/>
      <c r="BV331" s="79" t="n"/>
      <c r="BW331" s="79" t="n"/>
      <c r="BX331" s="79" t="n"/>
      <c r="BY331" s="79" t="n"/>
      <c r="BZ331" s="79" t="n"/>
      <c r="CA331" s="79" t="n"/>
      <c r="CB331" s="79" t="n"/>
      <c r="CC331" s="79" t="n"/>
      <c r="CD331" s="79" t="n"/>
      <c r="CE331" s="79" t="n"/>
      <c r="CF331" s="79" t="n"/>
      <c r="CI331" s="78" t="n">
        <v>3</v>
      </c>
      <c r="CJ331" s="79" t="n"/>
      <c r="CK331" s="79" t="n"/>
      <c r="CL331" s="79" t="n"/>
      <c r="CM331" s="79" t="n"/>
      <c r="CN331" s="79" t="n"/>
      <c r="CO331" s="79" t="n"/>
      <c r="CP331" s="79" t="n"/>
      <c r="CQ331" s="79" t="n"/>
      <c r="CR331" s="79" t="n"/>
      <c r="CS331" s="79" t="n"/>
      <c r="CT331" s="79" t="n"/>
      <c r="CU331" s="79" t="n"/>
      <c r="CV331" s="79" t="n"/>
      <c r="CW331" s="79" t="n"/>
      <c r="CX331" s="79" t="n"/>
      <c r="CY331" s="79" t="n"/>
      <c r="CZ331" s="79" t="n"/>
      <c r="DA331" s="79" t="n"/>
      <c r="DB331" s="79" t="n"/>
      <c r="DC331" s="79" t="n"/>
      <c r="DD331" s="79" t="n"/>
      <c r="DE331" s="79" t="n"/>
      <c r="DF331" s="79" t="n"/>
      <c r="DG331" s="79" t="n"/>
      <c r="DH331" s="79" t="n"/>
      <c r="DI331" s="79" t="n"/>
      <c r="DJ331" s="79" t="n"/>
      <c r="DK331" s="79" t="n"/>
      <c r="DL331" s="79" t="n"/>
      <c r="DM331" s="79" t="n"/>
      <c r="DN331" s="79" t="n"/>
      <c r="DO331" s="79" t="n"/>
      <c r="DP331" s="79" t="n"/>
      <c r="DQ331" s="79" t="n"/>
      <c r="DR331" s="79" t="n"/>
      <c r="DS331" s="79" t="n"/>
      <c r="DT331" s="79" t="n"/>
      <c r="DU331" s="79" t="n"/>
      <c r="DV331" s="79" t="n"/>
      <c r="DW331" s="79" t="n"/>
      <c r="DZ331" s="78" t="n">
        <v>3</v>
      </c>
      <c r="EA331" s="79" t="n"/>
      <c r="EB331" s="79" t="n"/>
      <c r="EC331" s="79" t="n"/>
      <c r="ED331" s="79" t="n"/>
      <c r="EE331" s="79" t="n"/>
      <c r="EF331" s="79" t="n"/>
      <c r="EG331" s="79" t="n"/>
      <c r="EH331" s="79" t="n"/>
      <c r="EI331" s="79" t="n"/>
      <c r="EJ331" s="79" t="n"/>
      <c r="EK331" s="79" t="n"/>
      <c r="EL331" s="79" t="n"/>
      <c r="EM331" s="79" t="n"/>
      <c r="EN331" s="79" t="n"/>
      <c r="EO331" s="79" t="n"/>
      <c r="EP331" s="79" t="n"/>
      <c r="EQ331" s="79" t="n"/>
      <c r="ER331" s="79" t="n"/>
      <c r="ES331" s="79" t="n"/>
      <c r="ET331" s="79" t="n"/>
      <c r="EU331" s="79" t="n"/>
      <c r="EV331" s="79" t="n"/>
      <c r="EW331" s="79" t="n"/>
      <c r="EX331" s="79" t="n"/>
      <c r="EY331" s="79" t="n"/>
      <c r="EZ331" s="79" t="n"/>
      <c r="FA331" s="79" t="n"/>
      <c r="FB331" s="79" t="n"/>
      <c r="FC331" s="79" t="n"/>
      <c r="FD331" s="79" t="n"/>
      <c r="FE331" s="79" t="n"/>
      <c r="FF331" s="79" t="n"/>
      <c r="FG331" s="79" t="n"/>
      <c r="FH331" s="79" t="n"/>
      <c r="FI331" s="79" t="n"/>
      <c r="FJ331" s="79" t="n"/>
      <c r="FK331" s="79" t="n"/>
      <c r="FL331" s="79" t="n"/>
      <c r="FM331" s="79" t="n"/>
      <c r="FN331" s="79" t="n"/>
      <c r="FQ331" s="78" t="n">
        <v>3</v>
      </c>
      <c r="FR331" s="79" t="n"/>
      <c r="FS331" s="79" t="n"/>
      <c r="FT331" s="79" t="n"/>
      <c r="FU331" s="79" t="n"/>
      <c r="FV331" s="79" t="n"/>
      <c r="FW331" s="79" t="n"/>
      <c r="FX331" s="79" t="n"/>
      <c r="FY331" s="79" t="n"/>
      <c r="FZ331" s="79" t="n"/>
      <c r="GA331" s="79" t="n"/>
      <c r="GB331" s="79" t="n"/>
      <c r="GC331" s="79" t="n"/>
      <c r="GD331" s="79" t="n"/>
      <c r="GE331" s="79" t="n"/>
      <c r="GF331" s="79" t="n"/>
      <c r="GG331" s="79" t="n"/>
      <c r="GH331" s="79" t="n"/>
      <c r="GI331" s="79" t="n"/>
      <c r="GJ331" s="79" t="n"/>
      <c r="GK331" s="79" t="n"/>
      <c r="GL331" s="79" t="n"/>
      <c r="GM331" s="79" t="n"/>
      <c r="GN331" s="79" t="n"/>
      <c r="GO331" s="79" t="n"/>
      <c r="GP331" s="79" t="n"/>
      <c r="GQ331" s="79" t="n"/>
      <c r="GR331" s="79" t="n"/>
      <c r="GS331" s="79" t="n"/>
      <c r="GT331" s="79" t="n"/>
      <c r="GU331" s="79" t="n"/>
      <c r="GV331" s="79" t="n"/>
      <c r="GW331" s="79" t="n"/>
      <c r="GX331" s="79" t="n"/>
      <c r="GY331" s="79" t="n"/>
      <c r="GZ331" s="79" t="n"/>
      <c r="HA331" s="79" t="n"/>
      <c r="HB331" s="79" t="n"/>
      <c r="HC331" s="79" t="n"/>
      <c r="HD331" s="79" t="n"/>
      <c r="HE331" s="79" t="n"/>
      <c r="HH331" s="78" t="n">
        <v>3</v>
      </c>
      <c r="HI331" s="79" t="n"/>
      <c r="HJ331" s="79" t="n"/>
      <c r="HK331" s="79" t="n"/>
      <c r="HL331" s="79" t="n"/>
      <c r="HM331" s="79" t="n"/>
      <c r="HN331" s="79" t="n"/>
      <c r="HO331" s="79" t="n"/>
      <c r="HP331" s="79" t="n"/>
      <c r="HQ331" s="79" t="n"/>
      <c r="HR331" s="79" t="n"/>
      <c r="HS331" s="79" t="n"/>
      <c r="HT331" s="79" t="n"/>
      <c r="HU331" s="79" t="n"/>
      <c r="HV331" s="79" t="n"/>
      <c r="HW331" s="79" t="n"/>
      <c r="HX331" s="79" t="n"/>
      <c r="HY331" s="79" t="n"/>
      <c r="HZ331" s="79" t="n"/>
      <c r="IA331" s="79" t="n"/>
      <c r="IB331" s="79" t="n"/>
      <c r="IC331" s="79" t="n"/>
      <c r="ID331" s="79" t="n"/>
      <c r="IE331" s="79" t="n"/>
      <c r="IF331" s="79" t="n"/>
      <c r="IG331" s="79" t="n"/>
      <c r="IH331" s="79" t="n"/>
      <c r="II331" s="79" t="n"/>
      <c r="IJ331" s="79" t="n"/>
      <c r="IK331" s="79" t="n"/>
      <c r="IL331" s="79" t="n"/>
      <c r="IM331" s="79" t="n"/>
      <c r="IN331" s="79" t="n"/>
      <c r="IO331" s="79" t="n"/>
      <c r="IP331" s="79" t="n"/>
      <c r="IQ331" s="79" t="n"/>
      <c r="IR331" s="79" t="n"/>
      <c r="IS331" s="79" t="n"/>
      <c r="IT331" s="79" t="n"/>
      <c r="IU331" s="79" t="n"/>
      <c r="IV331" s="79" t="n"/>
      <c r="IY331" s="78" t="n">
        <v>3</v>
      </c>
      <c r="IZ331" s="79" t="n"/>
      <c r="JA331" s="79" t="n"/>
      <c r="JB331" s="79" t="n"/>
      <c r="JC331" s="79" t="n"/>
      <c r="JD331" s="79" t="n"/>
      <c r="JE331" s="79" t="n"/>
      <c r="JF331" s="79" t="n"/>
      <c r="JG331" s="79" t="n"/>
      <c r="JH331" s="79" t="n"/>
      <c r="JI331" s="79" t="n"/>
      <c r="JJ331" s="79" t="n"/>
      <c r="JK331" s="79" t="n"/>
      <c r="JL331" s="79" t="n"/>
      <c r="JM331" s="79" t="n"/>
      <c r="JN331" s="79" t="n"/>
      <c r="JO331" s="79" t="n"/>
      <c r="JP331" s="79" t="n"/>
      <c r="JQ331" s="79" t="n"/>
      <c r="JR331" s="79" t="n"/>
      <c r="JS331" s="79" t="n"/>
      <c r="JT331" s="79" t="n"/>
      <c r="JU331" s="79" t="n"/>
      <c r="JV331" s="79" t="n"/>
      <c r="JW331" s="79" t="n"/>
      <c r="JX331" s="79" t="n"/>
      <c r="JY331" s="79" t="n"/>
      <c r="JZ331" s="79" t="n"/>
      <c r="KA331" s="79" t="n"/>
      <c r="KB331" s="79" t="n"/>
      <c r="KC331" s="79" t="n"/>
      <c r="KD331" s="79" t="n"/>
      <c r="KE331" s="79" t="n"/>
      <c r="KF331" s="79" t="n"/>
      <c r="KG331" s="79" t="n"/>
      <c r="KH331" s="79" t="n"/>
      <c r="KI331" s="79" t="n"/>
      <c r="KJ331" s="79" t="n"/>
      <c r="KK331" s="79" t="n"/>
      <c r="KL331" s="79" t="n"/>
      <c r="KM331" s="79" t="n"/>
      <c r="KP331" s="78" t="n">
        <v>3</v>
      </c>
      <c r="KQ331" s="79" t="n"/>
      <c r="KR331" s="79" t="n"/>
      <c r="KS331" s="79" t="n"/>
      <c r="KT331" s="79" t="n"/>
      <c r="KU331" s="79" t="n"/>
      <c r="KV331" s="79" t="n"/>
      <c r="KW331" s="79" t="n"/>
      <c r="KX331" s="79" t="n"/>
      <c r="KY331" s="79" t="n"/>
      <c r="KZ331" s="79" t="n"/>
      <c r="LA331" s="79" t="n"/>
      <c r="LB331" s="79" t="n"/>
      <c r="LC331" s="79" t="n"/>
      <c r="LD331" s="79" t="n"/>
      <c r="LE331" s="79" t="n"/>
      <c r="LF331" s="79" t="n"/>
      <c r="LG331" s="79" t="n"/>
      <c r="LH331" s="79" t="n"/>
      <c r="LI331" s="79" t="n"/>
      <c r="LJ331" s="79" t="n"/>
      <c r="LK331" s="79" t="n"/>
      <c r="LL331" s="79" t="n"/>
      <c r="LM331" s="79" t="n"/>
      <c r="LN331" s="79" t="n"/>
      <c r="LO331" s="79" t="n"/>
      <c r="LP331" s="79" t="n"/>
      <c r="LQ331" s="79" t="n"/>
      <c r="LR331" s="79" t="n"/>
      <c r="LS331" s="79" t="n"/>
      <c r="LT331" s="79" t="n"/>
      <c r="LU331" s="79" t="n"/>
      <c r="LV331" s="79" t="n"/>
      <c r="LW331" s="79" t="n"/>
      <c r="LX331" s="79" t="n"/>
      <c r="LY331" s="79" t="n"/>
      <c r="LZ331" s="79" t="n"/>
      <c r="MA331" s="79" t="n"/>
      <c r="MB331" s="79" t="n"/>
      <c r="MC331" s="79" t="n"/>
      <c r="MD331" s="79" t="n"/>
      <c r="MG331" s="78" t="n">
        <v>3</v>
      </c>
      <c r="MH331" s="79" t="n"/>
      <c r="MI331" s="79" t="n"/>
      <c r="MJ331" s="79" t="n"/>
      <c r="MK331" s="79" t="n"/>
      <c r="ML331" s="79" t="n"/>
      <c r="MM331" s="79" t="n"/>
      <c r="MN331" s="79" t="n"/>
      <c r="MO331" s="79" t="n"/>
      <c r="MP331" s="79" t="n"/>
      <c r="MQ331" s="79" t="n"/>
      <c r="MR331" s="79" t="n"/>
      <c r="MS331" s="79" t="n"/>
      <c r="MT331" s="79" t="n"/>
      <c r="MU331" s="79" t="n"/>
      <c r="MV331" s="79" t="n"/>
      <c r="MW331" s="79" t="n"/>
      <c r="MX331" s="79" t="n"/>
      <c r="MY331" s="79" t="n"/>
      <c r="MZ331" s="79" t="n"/>
      <c r="NA331" s="79" t="n"/>
      <c r="NB331" s="79" t="n"/>
      <c r="NC331" s="79" t="n"/>
      <c r="ND331" s="79" t="n"/>
      <c r="NE331" s="79" t="n"/>
      <c r="NF331" s="79" t="n"/>
      <c r="NG331" s="79" t="n"/>
      <c r="NH331" s="79" t="n"/>
      <c r="NI331" s="79" t="n"/>
      <c r="NJ331" s="79" t="n"/>
      <c r="NK331" s="79" t="n"/>
      <c r="NL331" s="79" t="n"/>
      <c r="NM331" s="79" t="n"/>
      <c r="NN331" s="79" t="n"/>
      <c r="NO331" s="79" t="n"/>
      <c r="NP331" s="79" t="n"/>
      <c r="NQ331" s="79" t="n"/>
      <c r="NR331" s="79" t="n"/>
      <c r="NS331" s="79" t="n"/>
      <c r="NT331" s="79" t="n"/>
      <c r="NU331" s="79" t="n"/>
      <c r="NX331" s="78" t="n">
        <v>3</v>
      </c>
      <c r="NY331" s="79" t="n"/>
      <c r="NZ331" s="79" t="n"/>
      <c r="OA331" s="79" t="n"/>
      <c r="OB331" s="79" t="n"/>
      <c r="OC331" s="79" t="n"/>
      <c r="OD331" s="79" t="n"/>
      <c r="OE331" s="79" t="n"/>
      <c r="OF331" s="79" t="n"/>
      <c r="OG331" s="79" t="n"/>
      <c r="OH331" s="79" t="n"/>
      <c r="OI331" s="79" t="n"/>
      <c r="OJ331" s="79" t="n"/>
      <c r="OK331" s="79" t="n"/>
      <c r="OL331" s="79" t="n"/>
      <c r="OM331" s="79" t="n"/>
      <c r="ON331" s="79" t="n"/>
      <c r="OO331" s="79" t="n"/>
      <c r="OP331" s="79" t="n"/>
      <c r="OQ331" s="79" t="n"/>
      <c r="OR331" s="79" t="n"/>
      <c r="OS331" s="79" t="n"/>
      <c r="OT331" s="79" t="n"/>
      <c r="OU331" s="79" t="n"/>
      <c r="OV331" s="79" t="n"/>
      <c r="OW331" s="79" t="n"/>
      <c r="OX331" s="79" t="n"/>
      <c r="OY331" s="79" t="n"/>
      <c r="OZ331" s="79" t="n"/>
      <c r="PA331" s="79" t="n"/>
      <c r="PB331" s="79" t="n"/>
      <c r="PC331" s="79" t="n"/>
      <c r="PD331" s="79" t="n"/>
      <c r="PE331" s="79" t="n"/>
      <c r="PF331" s="79" t="n"/>
      <c r="PG331" s="79" t="n"/>
      <c r="PH331" s="79" t="n"/>
      <c r="PI331" s="79" t="n"/>
      <c r="PJ331" s="79" t="n"/>
      <c r="PK331" s="79" t="n"/>
      <c r="PL331" s="79" t="n"/>
      <c r="PO331" s="78" t="n">
        <v>3</v>
      </c>
      <c r="PP331" s="79" t="n"/>
      <c r="PQ331" s="79" t="n"/>
      <c r="PR331" s="79" t="n"/>
      <c r="PS331" s="79" t="n"/>
      <c r="PT331" s="79" t="n"/>
      <c r="PU331" s="79" t="n"/>
      <c r="PV331" s="79" t="n"/>
      <c r="PW331" s="79" t="n"/>
      <c r="PX331" s="79" t="n"/>
      <c r="PY331" s="79" t="n"/>
      <c r="PZ331" s="79" t="n"/>
      <c r="QA331" s="79" t="n"/>
      <c r="QB331" s="79" t="n"/>
      <c r="QC331" s="79" t="n"/>
      <c r="QD331" s="79" t="n"/>
      <c r="QE331" s="79" t="n"/>
      <c r="QF331" s="79" t="n"/>
      <c r="QG331" s="79" t="n"/>
      <c r="QH331" s="79" t="n"/>
      <c r="QI331" s="79" t="n"/>
      <c r="QJ331" s="79" t="n"/>
      <c r="QK331" s="79" t="n"/>
      <c r="QL331" s="79" t="n"/>
      <c r="QM331" s="79" t="n"/>
      <c r="QN331" s="79" t="n"/>
      <c r="QO331" s="79" t="n"/>
      <c r="QP331" s="79" t="n"/>
      <c r="QQ331" s="79" t="n"/>
      <c r="QR331" s="79" t="n"/>
      <c r="QS331" s="79" t="n"/>
      <c r="QT331" s="79" t="n"/>
      <c r="QU331" s="79" t="n"/>
      <c r="QV331" s="79" t="n"/>
      <c r="QW331" s="79" t="n"/>
      <c r="QX331" s="79" t="n"/>
      <c r="QY331" s="79" t="n"/>
      <c r="QZ331" s="79" t="n"/>
      <c r="RA331" s="79" t="n"/>
      <c r="RB331" s="79" t="n"/>
      <c r="RC331" s="79" t="n"/>
      <c r="RF331" s="78" t="n">
        <v>3</v>
      </c>
      <c r="RG331" s="79" t="n"/>
      <c r="RH331" s="79" t="n"/>
      <c r="RI331" s="79" t="n"/>
      <c r="RJ331" s="79" t="n"/>
      <c r="RK331" s="79" t="n"/>
      <c r="RL331" s="79" t="n"/>
      <c r="RM331" s="79" t="n"/>
      <c r="RN331" s="79" t="n"/>
      <c r="RO331" s="79" t="n"/>
      <c r="RP331" s="79" t="n"/>
      <c r="RQ331" s="79" t="n"/>
      <c r="RR331" s="79" t="n"/>
      <c r="RS331" s="79" t="n"/>
      <c r="RT331" s="79" t="n"/>
      <c r="RU331" s="79" t="n"/>
      <c r="RV331" s="79" t="n"/>
      <c r="RW331" s="79" t="n"/>
      <c r="RX331" s="79" t="n"/>
      <c r="RY331" s="79" t="n"/>
      <c r="RZ331" s="79" t="n"/>
      <c r="SA331" s="79" t="n"/>
      <c r="SB331" s="79" t="n"/>
      <c r="SC331" s="79" t="n"/>
      <c r="SD331" s="79" t="n"/>
      <c r="SE331" s="79" t="n"/>
      <c r="SF331" s="79" t="n"/>
      <c r="SG331" s="79" t="n"/>
      <c r="SH331" s="79" t="n"/>
      <c r="SI331" s="79" t="n"/>
      <c r="SJ331" s="79" t="n"/>
      <c r="SK331" s="79" t="n"/>
      <c r="SL331" s="79" t="n"/>
      <c r="SM331" s="79" t="n"/>
      <c r="SN331" s="79" t="n"/>
      <c r="SO331" s="79" t="n"/>
      <c r="SP331" s="79" t="n"/>
      <c r="SQ331" s="79" t="n"/>
      <c r="SR331" s="79" t="n"/>
      <c r="SS331" s="79" t="n"/>
      <c r="ST331" s="79" t="n"/>
      <c r="SW331" s="78" t="n">
        <v>3</v>
      </c>
      <c r="SX331" s="79" t="n"/>
      <c r="SY331" s="79" t="n"/>
      <c r="SZ331" s="79" t="n"/>
      <c r="TA331" s="79" t="n"/>
      <c r="TB331" s="79" t="n"/>
      <c r="TC331" s="79" t="n"/>
      <c r="TD331" s="79" t="n"/>
      <c r="TE331" s="79" t="n"/>
      <c r="TF331" s="79" t="n"/>
      <c r="TG331" s="79" t="n"/>
      <c r="TH331" s="79" t="n"/>
      <c r="TI331" s="79" t="n"/>
      <c r="TJ331" s="79" t="n"/>
      <c r="TK331" s="79" t="n"/>
      <c r="TL331" s="79" t="n"/>
      <c r="TM331" s="79" t="n"/>
      <c r="TN331" s="79" t="n"/>
      <c r="TO331" s="79" t="n"/>
      <c r="TP331" s="79" t="n"/>
      <c r="TQ331" s="79" t="n"/>
      <c r="TR331" s="79" t="n"/>
      <c r="TS331" s="79" t="n"/>
      <c r="TT331" s="79" t="n"/>
      <c r="TU331" s="79" t="n"/>
      <c r="TV331" s="79" t="n"/>
      <c r="TW331" s="79" t="n"/>
      <c r="TX331" s="79" t="n"/>
      <c r="TY331" s="79" t="n"/>
      <c r="TZ331" s="79" t="n"/>
      <c r="UA331" s="79" t="n"/>
      <c r="UB331" s="79" t="n"/>
      <c r="UC331" s="79" t="n"/>
      <c r="UD331" s="79" t="n"/>
      <c r="UE331" s="79" t="n"/>
      <c r="UF331" s="79" t="n"/>
      <c r="UG331" s="79" t="n"/>
      <c r="UH331" s="79" t="n"/>
      <c r="UI331" s="79" t="n"/>
      <c r="UJ331" s="79" t="n"/>
      <c r="UK331" s="79" t="n"/>
      <c r="UN331" s="78" t="n">
        <v>3</v>
      </c>
      <c r="UO331" s="79" t="n"/>
      <c r="UP331" s="79" t="n"/>
      <c r="UQ331" s="79" t="n"/>
      <c r="UR331" s="79" t="n"/>
      <c r="US331" s="79" t="n"/>
      <c r="UT331" s="79" t="n"/>
      <c r="UU331" s="79" t="n"/>
      <c r="UV331" s="79" t="n"/>
      <c r="UW331" s="79" t="n"/>
      <c r="UX331" s="79" t="n"/>
      <c r="UY331" s="79" t="n"/>
      <c r="UZ331" s="79" t="n"/>
      <c r="VA331" s="79" t="n"/>
      <c r="VB331" s="79" t="n"/>
      <c r="VC331" s="79" t="n"/>
      <c r="VD331" s="79" t="n"/>
      <c r="VE331" s="79" t="n"/>
      <c r="VF331" s="79" t="n"/>
      <c r="VG331" s="79" t="n"/>
      <c r="VH331" s="79" t="n"/>
      <c r="VI331" s="79" t="n"/>
      <c r="VJ331" s="79" t="n"/>
      <c r="VK331" s="79" t="n"/>
      <c r="VL331" s="79" t="n"/>
      <c r="VM331" s="79" t="n"/>
      <c r="VN331" s="79" t="n"/>
      <c r="VO331" s="79" t="n"/>
      <c r="VP331" s="79" t="n"/>
      <c r="VQ331" s="79" t="n"/>
      <c r="VR331" s="79" t="n"/>
      <c r="VS331" s="79" t="n"/>
      <c r="VT331" s="79" t="n"/>
      <c r="VU331" s="79" t="n"/>
      <c r="VV331" s="79" t="n"/>
      <c r="VW331" s="79" t="n"/>
      <c r="VX331" s="79" t="n"/>
      <c r="VY331" s="79" t="n"/>
      <c r="VZ331" s="79" t="n"/>
      <c r="WA331" s="79" t="n"/>
      <c r="WB331" s="79" t="n"/>
      <c r="WE331" s="78" t="n">
        <v>3</v>
      </c>
      <c r="WF331" s="79" t="n"/>
      <c r="WG331" s="79" t="n"/>
      <c r="WH331" s="79" t="n"/>
      <c r="WI331" s="79" t="n"/>
      <c r="WJ331" s="79" t="n"/>
      <c r="WK331" s="79" t="n"/>
      <c r="WL331" s="79" t="n"/>
      <c r="WM331" s="79" t="n"/>
      <c r="WN331" s="79" t="n"/>
      <c r="WO331" s="79" t="n"/>
      <c r="WP331" s="79" t="n"/>
      <c r="WQ331" s="79" t="n"/>
      <c r="WR331" s="79" t="n"/>
      <c r="WS331" s="79" t="n"/>
      <c r="WT331" s="79" t="n"/>
      <c r="WU331" s="79" t="n"/>
      <c r="WV331" s="79" t="n"/>
      <c r="WW331" s="79" t="n"/>
      <c r="WX331" s="79" t="n"/>
      <c r="WY331" s="79" t="n"/>
      <c r="WZ331" s="79" t="n"/>
      <c r="XA331" s="79" t="n"/>
      <c r="XB331" s="79" t="n"/>
      <c r="XC331" s="79" t="n"/>
      <c r="XD331" s="79" t="n"/>
      <c r="XE331" s="79" t="n"/>
      <c r="XF331" s="79" t="n"/>
      <c r="XG331" s="79" t="n"/>
      <c r="XH331" s="79" t="n"/>
      <c r="XI331" s="79" t="n"/>
      <c r="XJ331" s="79" t="n"/>
      <c r="XK331" s="79" t="n"/>
      <c r="XL331" s="79" t="n"/>
      <c r="XM331" s="79" t="n"/>
      <c r="XN331" s="79" t="n"/>
      <c r="XO331" s="79" t="n"/>
      <c r="XP331" s="79" t="n"/>
      <c r="XQ331" s="79" t="n"/>
      <c r="XR331" s="79" t="n"/>
      <c r="XS331" s="79" t="n"/>
      <c r="XV331" s="78" t="n">
        <v>3</v>
      </c>
      <c r="XW331" s="79" t="n"/>
      <c r="XX331" s="79" t="n"/>
      <c r="XY331" s="79" t="n"/>
      <c r="XZ331" s="79" t="n"/>
      <c r="YA331" s="79" t="n"/>
      <c r="YB331" s="79" t="n"/>
      <c r="YC331" s="79" t="n"/>
      <c r="YD331" s="79" t="n"/>
      <c r="YE331" s="79" t="n"/>
      <c r="YF331" s="79" t="n"/>
      <c r="YG331" s="79" t="n"/>
      <c r="YH331" s="79" t="n"/>
      <c r="YI331" s="79" t="n"/>
      <c r="YJ331" s="79" t="n"/>
      <c r="YK331" s="79" t="n"/>
      <c r="YL331" s="79" t="n"/>
      <c r="YM331" s="79" t="n"/>
      <c r="YN331" s="79" t="n"/>
      <c r="YO331" s="79" t="n"/>
      <c r="YP331" s="79" t="n"/>
      <c r="YQ331" s="79" t="n"/>
      <c r="YR331" s="79" t="n"/>
      <c r="YS331" s="79" t="n"/>
      <c r="YT331" s="79" t="n"/>
      <c r="YU331" s="79" t="n"/>
      <c r="YV331" s="79" t="n"/>
      <c r="YW331" s="79" t="n"/>
      <c r="YX331" s="79" t="n"/>
      <c r="YY331" s="79" t="n"/>
      <c r="YZ331" s="79" t="n"/>
      <c r="ZA331" s="79" t="n"/>
      <c r="ZB331" s="79" t="n"/>
      <c r="ZC331" s="79" t="n"/>
      <c r="ZD331" s="79" t="n"/>
      <c r="ZE331" s="79" t="n"/>
      <c r="ZF331" s="79" t="n"/>
      <c r="ZG331" s="79" t="n"/>
      <c r="ZH331" s="79" t="n"/>
      <c r="ZI331" s="79" t="n"/>
      <c r="ZJ331" s="79" t="n"/>
      <c r="ZM331" s="78" t="n">
        <v>3</v>
      </c>
      <c r="ZN331" s="79" t="n"/>
      <c r="ZO331" s="79" t="n"/>
      <c r="ZP331" s="79" t="n"/>
      <c r="ZQ331" s="79" t="n"/>
      <c r="ZR331" s="79" t="n"/>
      <c r="ZS331" s="79" t="n"/>
      <c r="ZT331" s="79" t="n"/>
      <c r="ZU331" s="79" t="n"/>
      <c r="ZV331" s="79" t="n"/>
      <c r="ZW331" s="79" t="n"/>
      <c r="ZX331" s="79" t="n"/>
      <c r="ZY331" s="79" t="n"/>
      <c r="ZZ331" s="79" t="n"/>
      <c r="AAA331" s="79" t="n"/>
      <c r="AAB331" s="79" t="n"/>
      <c r="AAC331" s="79" t="n"/>
      <c r="AAD331" s="79" t="n"/>
      <c r="AAE331" s="79" t="n"/>
      <c r="AAF331" s="79" t="n"/>
      <c r="AAG331" s="79" t="n"/>
      <c r="AAH331" s="79" t="n"/>
      <c r="AAI331" s="79" t="n"/>
      <c r="AAJ331" s="79" t="n"/>
      <c r="AAK331" s="79" t="n"/>
      <c r="AAL331" s="79" t="n"/>
      <c r="AAM331" s="79" t="n"/>
      <c r="AAN331" s="79" t="n"/>
      <c r="AAO331" s="79" t="n"/>
      <c r="AAP331" s="79" t="n"/>
      <c r="AAQ331" s="79" t="n"/>
      <c r="AAR331" s="79" t="n"/>
      <c r="AAS331" s="79" t="n"/>
      <c r="AAT331" s="79" t="n"/>
      <c r="AAU331" s="79" t="n"/>
      <c r="AAV331" s="79" t="n"/>
      <c r="AAW331" s="79" t="n"/>
      <c r="AAX331" s="79" t="n"/>
      <c r="AAY331" s="79" t="n"/>
      <c r="AAZ331" s="79" t="n"/>
      <c r="ABA331" s="79" t="n"/>
      <c r="ABD331" s="78" t="n">
        <v>3</v>
      </c>
      <c r="ABE331" s="79" t="n"/>
      <c r="ABF331" s="79" t="n"/>
      <c r="ABG331" s="79" t="n"/>
      <c r="ABH331" s="79" t="n"/>
      <c r="ABI331" s="79" t="n"/>
      <c r="ABJ331" s="79" t="n"/>
      <c r="ABK331" s="79" t="n"/>
      <c r="ABL331" s="79" t="n"/>
      <c r="ABM331" s="79" t="n"/>
      <c r="ABN331" s="79" t="n"/>
      <c r="ABO331" s="79" t="n"/>
      <c r="ABP331" s="79" t="n"/>
      <c r="ABQ331" s="79" t="n"/>
      <c r="ABR331" s="79" t="n"/>
      <c r="ABS331" s="79" t="n"/>
      <c r="ABT331" s="79" t="n"/>
      <c r="ABU331" s="79" t="n"/>
      <c r="ABV331" s="79" t="n"/>
      <c r="ABW331" s="79" t="n"/>
      <c r="ABX331" s="79" t="n"/>
      <c r="ABY331" s="79" t="n"/>
      <c r="ABZ331" s="79" t="n"/>
      <c r="ACA331" s="79" t="n"/>
      <c r="ACB331" s="79" t="n"/>
      <c r="ACC331" s="79" t="n"/>
      <c r="ACD331" s="79" t="n"/>
      <c r="ACE331" s="79" t="n"/>
      <c r="ACF331" s="79" t="n"/>
      <c r="ACG331" s="79" t="n"/>
      <c r="ACH331" s="79" t="n"/>
      <c r="ACI331" s="79" t="n"/>
      <c r="ACJ331" s="79" t="n"/>
      <c r="ACK331" s="79" t="n"/>
      <c r="ACL331" s="79" t="n"/>
      <c r="ACM331" s="79" t="n"/>
      <c r="ACN331" s="79" t="n"/>
      <c r="ACO331" s="79" t="n"/>
      <c r="ACP331" s="79" t="n"/>
      <c r="ACQ331" s="79" t="n"/>
      <c r="ACR331" s="79" t="n"/>
      <c r="ACU331" s="78" t="n">
        <v>3</v>
      </c>
      <c r="ACV331" s="79" t="n"/>
      <c r="ACW331" s="79" t="n"/>
      <c r="ACX331" s="79" t="n"/>
      <c r="ACY331" s="79" t="n"/>
      <c r="ACZ331" s="79" t="n"/>
      <c r="ADA331" s="79" t="n"/>
      <c r="ADB331" s="79" t="n"/>
      <c r="ADC331" s="79" t="n"/>
      <c r="ADD331" s="79" t="n"/>
      <c r="ADE331" s="79" t="n"/>
      <c r="ADF331" s="79" t="n"/>
      <c r="ADG331" s="79" t="n"/>
      <c r="ADH331" s="79" t="n"/>
      <c r="ADI331" s="79" t="n"/>
      <c r="ADJ331" s="79" t="n"/>
      <c r="ADK331" s="79" t="n"/>
      <c r="ADL331" s="79" t="n"/>
      <c r="ADM331" s="79" t="n"/>
      <c r="ADN331" s="79" t="n"/>
      <c r="ADO331" s="79" t="n"/>
      <c r="ADP331" s="79" t="n"/>
      <c r="ADQ331" s="79" t="n"/>
      <c r="ADR331" s="79" t="n"/>
      <c r="ADS331" s="79" t="n"/>
      <c r="ADT331" s="79" t="n"/>
      <c r="ADU331" s="79" t="n"/>
      <c r="ADV331" s="79" t="n"/>
      <c r="ADW331" s="79" t="n"/>
      <c r="ADX331" s="79" t="n"/>
      <c r="ADY331" s="79" t="n"/>
      <c r="ADZ331" s="79" t="n"/>
      <c r="AEA331" s="79" t="n"/>
      <c r="AEB331" s="79" t="n"/>
      <c r="AEC331" s="79" t="n"/>
      <c r="AED331" s="79" t="n"/>
      <c r="AEE331" s="79" t="n"/>
      <c r="AEF331" s="79" t="n"/>
      <c r="AEG331" s="79" t="n"/>
      <c r="AEH331" s="79" t="n"/>
      <c r="AEI331" s="79" t="n"/>
      <c r="AEL331" s="78" t="n">
        <v>3</v>
      </c>
      <c r="AEM331" s="79" t="n"/>
      <c r="AEN331" s="79" t="n"/>
      <c r="AEO331" s="79" t="n"/>
      <c r="AEP331" s="79" t="n"/>
      <c r="AEQ331" s="79" t="n"/>
      <c r="AER331" s="79" t="n"/>
      <c r="AES331" s="79" t="n"/>
      <c r="AET331" s="79" t="n"/>
      <c r="AEU331" s="79" t="n"/>
      <c r="AEV331" s="79" t="n"/>
      <c r="AEW331" s="79" t="n"/>
      <c r="AEX331" s="79" t="n"/>
      <c r="AEY331" s="79" t="n"/>
      <c r="AEZ331" s="79" t="n"/>
      <c r="AFA331" s="79" t="n"/>
      <c r="AFB331" s="79" t="n"/>
      <c r="AFC331" s="79" t="n"/>
      <c r="AFD331" s="79" t="n"/>
      <c r="AFE331" s="79" t="n"/>
      <c r="AFF331" s="79" t="n"/>
      <c r="AFG331" s="79" t="n"/>
      <c r="AFH331" s="79" t="n"/>
      <c r="AFI331" s="79" t="n"/>
      <c r="AFJ331" s="79" t="n"/>
      <c r="AFK331" s="79" t="n"/>
      <c r="AFL331" s="79" t="n"/>
      <c r="AFM331" s="79" t="n"/>
      <c r="AFN331" s="79" t="n"/>
      <c r="AFO331" s="79" t="n"/>
      <c r="AFP331" s="79" t="n"/>
      <c r="AFQ331" s="79" t="n"/>
      <c r="AFR331" s="79" t="n"/>
      <c r="AFS331" s="79" t="n"/>
      <c r="AFT331" s="79" t="n"/>
      <c r="AFU331" s="79" t="n"/>
      <c r="AFV331" s="79" t="n"/>
      <c r="AFW331" s="79" t="n"/>
      <c r="AFX331" s="79" t="n"/>
      <c r="AFY331" s="79" t="n"/>
      <c r="AFZ331" s="79" t="n"/>
    </row>
    <row r="332">
      <c r="A332" s="78" t="n">
        <v>4</v>
      </c>
      <c r="B332" s="79" t="n"/>
      <c r="C332" s="79" t="n"/>
      <c r="D332" s="79" t="n"/>
      <c r="E332" s="79" t="n"/>
      <c r="F332" s="79" t="n"/>
      <c r="G332" s="79" t="n"/>
      <c r="H332" s="79" t="n"/>
      <c r="I332" s="79" t="n"/>
      <c r="J332" s="79" t="n"/>
      <c r="K332" s="79" t="n"/>
      <c r="L332" s="79" t="n"/>
      <c r="M332" s="79" t="n"/>
      <c r="N332" s="79" t="n"/>
      <c r="O332" s="79" t="n"/>
      <c r="P332" s="79" t="n"/>
      <c r="Q332" s="79" t="n"/>
      <c r="R332" s="79" t="n"/>
      <c r="S332" s="79" t="n"/>
      <c r="T332" s="79" t="n"/>
      <c r="U332" s="79" t="n"/>
      <c r="V332" s="79" t="n"/>
      <c r="W332" s="79" t="n"/>
      <c r="X332" s="79" t="n"/>
      <c r="Y332" s="79" t="n"/>
      <c r="Z332" s="79" t="n"/>
      <c r="AA332" s="79" t="n"/>
      <c r="AB332" s="79" t="n"/>
      <c r="AC332" s="79" t="n"/>
      <c r="AD332" s="79" t="n"/>
      <c r="AE332" s="79" t="n"/>
      <c r="AF332" s="79" t="n"/>
      <c r="AG332" s="79" t="n"/>
      <c r="AH332" s="79" t="n"/>
      <c r="AI332" s="79" t="n"/>
      <c r="AJ332" s="79" t="n"/>
      <c r="AK332" s="79" t="n"/>
      <c r="AL332" s="79" t="n"/>
      <c r="AM332" s="79" t="n"/>
      <c r="AN332" s="79" t="n"/>
      <c r="AO332" s="79" t="n"/>
      <c r="AR332" s="78" t="n">
        <v>4</v>
      </c>
      <c r="AS332" s="79" t="n"/>
      <c r="AT332" s="79" t="n"/>
      <c r="AU332" s="79" t="n"/>
      <c r="AV332" s="79" t="n"/>
      <c r="AW332" s="79" t="n"/>
      <c r="AX332" s="79" t="n"/>
      <c r="AY332" s="79" t="n"/>
      <c r="AZ332" s="79" t="n"/>
      <c r="BA332" s="79" t="n"/>
      <c r="BB332" s="79" t="n"/>
      <c r="BC332" s="79" t="n"/>
      <c r="BD332" s="79" t="n"/>
      <c r="BE332" s="79" t="n"/>
      <c r="BF332" s="79" t="n"/>
      <c r="BG332" s="79" t="n"/>
      <c r="BH332" s="79" t="n"/>
      <c r="BI332" s="79" t="n"/>
      <c r="BJ332" s="79" t="n"/>
      <c r="BK332" s="79" t="n"/>
      <c r="BL332" s="79" t="n"/>
      <c r="BM332" s="79" t="n"/>
      <c r="BN332" s="79" t="n"/>
      <c r="BO332" s="79" t="n"/>
      <c r="BP332" s="79" t="n"/>
      <c r="BQ332" s="79" t="n"/>
      <c r="BR332" s="79" t="n"/>
      <c r="BS332" s="79" t="n"/>
      <c r="BT332" s="79" t="n"/>
      <c r="BU332" s="79" t="n"/>
      <c r="BV332" s="79" t="n"/>
      <c r="BW332" s="79" t="n"/>
      <c r="BX332" s="79" t="n"/>
      <c r="BY332" s="79" t="n"/>
      <c r="BZ332" s="79" t="n"/>
      <c r="CA332" s="79" t="n"/>
      <c r="CB332" s="79" t="n"/>
      <c r="CC332" s="79" t="n"/>
      <c r="CD332" s="79" t="n"/>
      <c r="CE332" s="79" t="n"/>
      <c r="CF332" s="79" t="n"/>
      <c r="CI332" s="78" t="n">
        <v>4</v>
      </c>
      <c r="CJ332" s="79" t="n"/>
      <c r="CK332" s="79" t="n"/>
      <c r="CL332" s="79" t="n"/>
      <c r="CM332" s="79" t="n"/>
      <c r="CN332" s="79" t="n"/>
      <c r="CO332" s="79" t="n"/>
      <c r="CP332" s="79" t="n"/>
      <c r="CQ332" s="79" t="n"/>
      <c r="CR332" s="79" t="n"/>
      <c r="CS332" s="79" t="n"/>
      <c r="CT332" s="79" t="n"/>
      <c r="CU332" s="79" t="n"/>
      <c r="CV332" s="79" t="n"/>
      <c r="CW332" s="79" t="n"/>
      <c r="CX332" s="79" t="n"/>
      <c r="CY332" s="79" t="n"/>
      <c r="CZ332" s="79" t="n"/>
      <c r="DA332" s="79" t="n"/>
      <c r="DB332" s="79" t="n"/>
      <c r="DC332" s="79" t="n"/>
      <c r="DD332" s="79" t="n"/>
      <c r="DE332" s="79" t="n"/>
      <c r="DF332" s="79" t="n"/>
      <c r="DG332" s="79" t="n"/>
      <c r="DH332" s="79" t="n"/>
      <c r="DI332" s="79" t="n"/>
      <c r="DJ332" s="79" t="n"/>
      <c r="DK332" s="79" t="n"/>
      <c r="DL332" s="79" t="n"/>
      <c r="DM332" s="79" t="n"/>
      <c r="DN332" s="79" t="n"/>
      <c r="DO332" s="79" t="n"/>
      <c r="DP332" s="79" t="n"/>
      <c r="DQ332" s="79" t="n"/>
      <c r="DR332" s="79" t="n"/>
      <c r="DS332" s="79" t="n"/>
      <c r="DT332" s="79" t="n"/>
      <c r="DU332" s="79" t="n"/>
      <c r="DV332" s="79" t="n"/>
      <c r="DW332" s="79" t="n"/>
      <c r="DZ332" s="78" t="n">
        <v>4</v>
      </c>
      <c r="EA332" s="79" t="n"/>
      <c r="EB332" s="79" t="n"/>
      <c r="EC332" s="79" t="n"/>
      <c r="ED332" s="79" t="n"/>
      <c r="EE332" s="79" t="n"/>
      <c r="EF332" s="79" t="n"/>
      <c r="EG332" s="79" t="n"/>
      <c r="EH332" s="79" t="n"/>
      <c r="EI332" s="79" t="n"/>
      <c r="EJ332" s="79" t="n"/>
      <c r="EK332" s="79" t="n"/>
      <c r="EL332" s="79" t="n"/>
      <c r="EM332" s="79" t="n"/>
      <c r="EN332" s="79" t="n"/>
      <c r="EO332" s="79" t="n"/>
      <c r="EP332" s="79" t="n"/>
      <c r="EQ332" s="79" t="n"/>
      <c r="ER332" s="79" t="n"/>
      <c r="ES332" s="79" t="n"/>
      <c r="ET332" s="79" t="n"/>
      <c r="EU332" s="79" t="n"/>
      <c r="EV332" s="79" t="n"/>
      <c r="EW332" s="79" t="n"/>
      <c r="EX332" s="79" t="n"/>
      <c r="EY332" s="79" t="n"/>
      <c r="EZ332" s="79" t="n"/>
      <c r="FA332" s="79" t="n"/>
      <c r="FB332" s="79" t="n"/>
      <c r="FC332" s="79" t="n"/>
      <c r="FD332" s="79" t="n"/>
      <c r="FE332" s="79" t="n"/>
      <c r="FF332" s="79" t="n"/>
      <c r="FG332" s="79" t="n"/>
      <c r="FH332" s="79" t="n"/>
      <c r="FI332" s="79" t="n"/>
      <c r="FJ332" s="79" t="n"/>
      <c r="FK332" s="79" t="n"/>
      <c r="FL332" s="79" t="n"/>
      <c r="FM332" s="79" t="n"/>
      <c r="FN332" s="79" t="n"/>
      <c r="FQ332" s="78" t="n">
        <v>4</v>
      </c>
      <c r="FR332" s="79" t="n"/>
      <c r="FS332" s="79" t="n"/>
      <c r="FT332" s="79" t="n"/>
      <c r="FU332" s="79" t="n"/>
      <c r="FV332" s="79" t="n"/>
      <c r="FW332" s="79" t="n"/>
      <c r="FX332" s="79" t="n"/>
      <c r="FY332" s="79" t="n"/>
      <c r="FZ332" s="79" t="n"/>
      <c r="GA332" s="79" t="n"/>
      <c r="GB332" s="79" t="n"/>
      <c r="GC332" s="79" t="n"/>
      <c r="GD332" s="79" t="n"/>
      <c r="GE332" s="79" t="n"/>
      <c r="GF332" s="79" t="n"/>
      <c r="GG332" s="79" t="n"/>
      <c r="GH332" s="79" t="n"/>
      <c r="GI332" s="79" t="n"/>
      <c r="GJ332" s="79" t="n"/>
      <c r="GK332" s="79" t="n"/>
      <c r="GL332" s="79" t="n"/>
      <c r="GM332" s="79" t="n"/>
      <c r="GN332" s="79" t="n"/>
      <c r="GO332" s="79" t="n"/>
      <c r="GP332" s="79" t="n"/>
      <c r="GQ332" s="79" t="n"/>
      <c r="GR332" s="79" t="n"/>
      <c r="GS332" s="79" t="n"/>
      <c r="GT332" s="79" t="n"/>
      <c r="GU332" s="79" t="n"/>
      <c r="GV332" s="79" t="n"/>
      <c r="GW332" s="79" t="n"/>
      <c r="GX332" s="79" t="n"/>
      <c r="GY332" s="79" t="n"/>
      <c r="GZ332" s="79" t="n"/>
      <c r="HA332" s="79" t="n"/>
      <c r="HB332" s="79" t="n"/>
      <c r="HC332" s="79" t="n"/>
      <c r="HD332" s="79" t="n"/>
      <c r="HE332" s="79" t="n"/>
      <c r="HH332" s="78" t="n">
        <v>4</v>
      </c>
      <c r="HI332" s="79" t="n"/>
      <c r="HJ332" s="79" t="n"/>
      <c r="HK332" s="79" t="n"/>
      <c r="HL332" s="79" t="n"/>
      <c r="HM332" s="79" t="n"/>
      <c r="HN332" s="79" t="n"/>
      <c r="HO332" s="79" t="n"/>
      <c r="HP332" s="79" t="n"/>
      <c r="HQ332" s="79" t="n"/>
      <c r="HR332" s="79" t="n"/>
      <c r="HS332" s="79" t="n"/>
      <c r="HT332" s="79" t="n"/>
      <c r="HU332" s="79" t="n"/>
      <c r="HV332" s="79" t="n"/>
      <c r="HW332" s="79" t="n"/>
      <c r="HX332" s="79" t="n"/>
      <c r="HY332" s="79" t="n"/>
      <c r="HZ332" s="79" t="n"/>
      <c r="IA332" s="79" t="n"/>
      <c r="IB332" s="79" t="n"/>
      <c r="IC332" s="79" t="n"/>
      <c r="ID332" s="79" t="n"/>
      <c r="IE332" s="79" t="n"/>
      <c r="IF332" s="79" t="n"/>
      <c r="IG332" s="79" t="n"/>
      <c r="IH332" s="79" t="n"/>
      <c r="II332" s="79" t="n"/>
      <c r="IJ332" s="79" t="n"/>
      <c r="IK332" s="79" t="n"/>
      <c r="IL332" s="79" t="n"/>
      <c r="IM332" s="79" t="n"/>
      <c r="IN332" s="79" t="n"/>
      <c r="IO332" s="79" t="n"/>
      <c r="IP332" s="79" t="n"/>
      <c r="IQ332" s="79" t="n"/>
      <c r="IR332" s="79" t="n"/>
      <c r="IS332" s="79" t="n"/>
      <c r="IT332" s="79" t="n"/>
      <c r="IU332" s="79" t="n"/>
      <c r="IV332" s="79" t="n"/>
      <c r="IY332" s="78" t="n">
        <v>4</v>
      </c>
      <c r="IZ332" s="79" t="n"/>
      <c r="JA332" s="79" t="n"/>
      <c r="JB332" s="79" t="n"/>
      <c r="JC332" s="79" t="n"/>
      <c r="JD332" s="79" t="n"/>
      <c r="JE332" s="79" t="n"/>
      <c r="JF332" s="79" t="n"/>
      <c r="JG332" s="79" t="n"/>
      <c r="JH332" s="79" t="n"/>
      <c r="JI332" s="79" t="n"/>
      <c r="JJ332" s="79" t="n"/>
      <c r="JK332" s="79" t="n"/>
      <c r="JL332" s="79" t="n"/>
      <c r="JM332" s="79" t="n"/>
      <c r="JN332" s="79" t="n"/>
      <c r="JO332" s="79" t="n"/>
      <c r="JP332" s="79" t="n"/>
      <c r="JQ332" s="79" t="n"/>
      <c r="JR332" s="79" t="n"/>
      <c r="JS332" s="79" t="n"/>
      <c r="JT332" s="79" t="n"/>
      <c r="JU332" s="79" t="n"/>
      <c r="JV332" s="79" t="n"/>
      <c r="JW332" s="79" t="n"/>
      <c r="JX332" s="79" t="n"/>
      <c r="JY332" s="79" t="n"/>
      <c r="JZ332" s="79" t="n"/>
      <c r="KA332" s="79" t="n"/>
      <c r="KB332" s="79" t="n"/>
      <c r="KC332" s="79" t="n"/>
      <c r="KD332" s="79" t="n"/>
      <c r="KE332" s="79" t="n"/>
      <c r="KF332" s="79" t="n"/>
      <c r="KG332" s="79" t="n"/>
      <c r="KH332" s="79" t="n"/>
      <c r="KI332" s="79" t="n"/>
      <c r="KJ332" s="79" t="n"/>
      <c r="KK332" s="79" t="n"/>
      <c r="KL332" s="79" t="n"/>
      <c r="KM332" s="79" t="n"/>
      <c r="KP332" s="78" t="n">
        <v>4</v>
      </c>
      <c r="KQ332" s="79" t="n"/>
      <c r="KR332" s="79" t="n"/>
      <c r="KS332" s="79" t="n"/>
      <c r="KT332" s="79" t="n"/>
      <c r="KU332" s="79" t="n"/>
      <c r="KV332" s="79" t="n"/>
      <c r="KW332" s="79" t="n"/>
      <c r="KX332" s="79" t="n"/>
      <c r="KY332" s="79" t="n"/>
      <c r="KZ332" s="79" t="n"/>
      <c r="LA332" s="79" t="n"/>
      <c r="LB332" s="79" t="n"/>
      <c r="LC332" s="79" t="n"/>
      <c r="LD332" s="79" t="n"/>
      <c r="LE332" s="79" t="n"/>
      <c r="LF332" s="79" t="n"/>
      <c r="LG332" s="79" t="n"/>
      <c r="LH332" s="79" t="n"/>
      <c r="LI332" s="79" t="n"/>
      <c r="LJ332" s="79" t="n"/>
      <c r="LK332" s="79" t="n"/>
      <c r="LL332" s="79" t="n"/>
      <c r="LM332" s="79" t="n"/>
      <c r="LN332" s="79" t="n"/>
      <c r="LO332" s="79" t="n"/>
      <c r="LP332" s="79" t="n"/>
      <c r="LQ332" s="79" t="n"/>
      <c r="LR332" s="79" t="n"/>
      <c r="LS332" s="79" t="n"/>
      <c r="LT332" s="79" t="n"/>
      <c r="LU332" s="79" t="n"/>
      <c r="LV332" s="79" t="n"/>
      <c r="LW332" s="79" t="n"/>
      <c r="LX332" s="79" t="n"/>
      <c r="LY332" s="79" t="n"/>
      <c r="LZ332" s="79" t="n"/>
      <c r="MA332" s="79" t="n"/>
      <c r="MB332" s="79" t="n"/>
      <c r="MC332" s="79" t="n"/>
      <c r="MD332" s="79" t="n"/>
      <c r="MG332" s="78" t="n">
        <v>4</v>
      </c>
      <c r="MH332" s="79" t="n"/>
      <c r="MI332" s="79" t="n"/>
      <c r="MJ332" s="79" t="n"/>
      <c r="MK332" s="79" t="n"/>
      <c r="ML332" s="79" t="n"/>
      <c r="MM332" s="79" t="n"/>
      <c r="MN332" s="79" t="n"/>
      <c r="MO332" s="79" t="n"/>
      <c r="MP332" s="79" t="n"/>
      <c r="MQ332" s="79" t="n"/>
      <c r="MR332" s="79" t="n"/>
      <c r="MS332" s="79" t="n"/>
      <c r="MT332" s="79" t="n"/>
      <c r="MU332" s="79" t="n"/>
      <c r="MV332" s="79" t="n"/>
      <c r="MW332" s="79" t="n"/>
      <c r="MX332" s="79" t="n"/>
      <c r="MY332" s="79" t="n"/>
      <c r="MZ332" s="79" t="n"/>
      <c r="NA332" s="79" t="n"/>
      <c r="NB332" s="79" t="n"/>
      <c r="NC332" s="79" t="n"/>
      <c r="ND332" s="79" t="n"/>
      <c r="NE332" s="79" t="n"/>
      <c r="NF332" s="79" t="n"/>
      <c r="NG332" s="79" t="n"/>
      <c r="NH332" s="79" t="n"/>
      <c r="NI332" s="79" t="n"/>
      <c r="NJ332" s="79" t="n"/>
      <c r="NK332" s="79" t="n"/>
      <c r="NL332" s="79" t="n"/>
      <c r="NM332" s="79" t="n"/>
      <c r="NN332" s="79" t="n"/>
      <c r="NO332" s="79" t="n"/>
      <c r="NP332" s="79" t="n"/>
      <c r="NQ332" s="79" t="n"/>
      <c r="NR332" s="79" t="n"/>
      <c r="NS332" s="79" t="n"/>
      <c r="NT332" s="79" t="n"/>
      <c r="NU332" s="79" t="n"/>
      <c r="NX332" s="78" t="n">
        <v>4</v>
      </c>
      <c r="NY332" s="79" t="n"/>
      <c r="NZ332" s="79" t="n"/>
      <c r="OA332" s="79" t="n"/>
      <c r="OB332" s="79" t="n"/>
      <c r="OC332" s="79" t="n"/>
      <c r="OD332" s="79" t="n"/>
      <c r="OE332" s="79" t="n"/>
      <c r="OF332" s="79" t="n"/>
      <c r="OG332" s="79" t="n"/>
      <c r="OH332" s="79" t="n"/>
      <c r="OI332" s="79" t="n"/>
      <c r="OJ332" s="79" t="n"/>
      <c r="OK332" s="79" t="n"/>
      <c r="OL332" s="79" t="n"/>
      <c r="OM332" s="79" t="n"/>
      <c r="ON332" s="79" t="n"/>
      <c r="OO332" s="79" t="n"/>
      <c r="OP332" s="79" t="n"/>
      <c r="OQ332" s="79" t="n"/>
      <c r="OR332" s="79" t="n"/>
      <c r="OS332" s="79" t="n"/>
      <c r="OT332" s="79" t="n"/>
      <c r="OU332" s="79" t="n"/>
      <c r="OV332" s="79" t="n"/>
      <c r="OW332" s="79" t="n"/>
      <c r="OX332" s="79" t="n"/>
      <c r="OY332" s="79" t="n"/>
      <c r="OZ332" s="79" t="n"/>
      <c r="PA332" s="79" t="n"/>
      <c r="PB332" s="79" t="n"/>
      <c r="PC332" s="79" t="n"/>
      <c r="PD332" s="79" t="n"/>
      <c r="PE332" s="79" t="n"/>
      <c r="PF332" s="79" t="n"/>
      <c r="PG332" s="79" t="n"/>
      <c r="PH332" s="79" t="n"/>
      <c r="PI332" s="79" t="n"/>
      <c r="PJ332" s="79" t="n"/>
      <c r="PK332" s="79" t="n"/>
      <c r="PL332" s="79" t="n"/>
      <c r="PO332" s="78" t="n">
        <v>4</v>
      </c>
      <c r="PP332" s="79" t="n"/>
      <c r="PQ332" s="79" t="n"/>
      <c r="PR332" s="79" t="n"/>
      <c r="PS332" s="79" t="n"/>
      <c r="PT332" s="79" t="n"/>
      <c r="PU332" s="79" t="n"/>
      <c r="PV332" s="79" t="n"/>
      <c r="PW332" s="79" t="n"/>
      <c r="PX332" s="79" t="n"/>
      <c r="PY332" s="79" t="n"/>
      <c r="PZ332" s="79" t="n"/>
      <c r="QA332" s="79" t="n"/>
      <c r="QB332" s="79" t="n"/>
      <c r="QC332" s="79" t="n"/>
      <c r="QD332" s="79" t="n"/>
      <c r="QE332" s="79" t="n"/>
      <c r="QF332" s="79" t="n"/>
      <c r="QG332" s="79" t="n"/>
      <c r="QH332" s="79" t="n"/>
      <c r="QI332" s="79" t="n"/>
      <c r="QJ332" s="79" t="n"/>
      <c r="QK332" s="79" t="n"/>
      <c r="QL332" s="79" t="n"/>
      <c r="QM332" s="79" t="n"/>
      <c r="QN332" s="79" t="n"/>
      <c r="QO332" s="79" t="n"/>
      <c r="QP332" s="79" t="n"/>
      <c r="QQ332" s="79" t="n"/>
      <c r="QR332" s="79" t="n"/>
      <c r="QS332" s="79" t="n"/>
      <c r="QT332" s="79" t="n"/>
      <c r="QU332" s="79" t="n"/>
      <c r="QV332" s="79" t="n"/>
      <c r="QW332" s="79" t="n"/>
      <c r="QX332" s="79" t="n"/>
      <c r="QY332" s="79" t="n"/>
      <c r="QZ332" s="79" t="n"/>
      <c r="RA332" s="79" t="n"/>
      <c r="RB332" s="79" t="n"/>
      <c r="RC332" s="79" t="n"/>
      <c r="RF332" s="78" t="n">
        <v>4</v>
      </c>
      <c r="RG332" s="79" t="n"/>
      <c r="RH332" s="79" t="n"/>
      <c r="RI332" s="79" t="n"/>
      <c r="RJ332" s="79" t="n"/>
      <c r="RK332" s="79" t="n"/>
      <c r="RL332" s="79" t="n"/>
      <c r="RM332" s="79" t="n"/>
      <c r="RN332" s="79" t="n"/>
      <c r="RO332" s="79" t="n"/>
      <c r="RP332" s="79" t="n"/>
      <c r="RQ332" s="79" t="n"/>
      <c r="RR332" s="79" t="n"/>
      <c r="RS332" s="79" t="n"/>
      <c r="RT332" s="79" t="n"/>
      <c r="RU332" s="79" t="n"/>
      <c r="RV332" s="79" t="n"/>
      <c r="RW332" s="79" t="n"/>
      <c r="RX332" s="79" t="n"/>
      <c r="RY332" s="79" t="n"/>
      <c r="RZ332" s="79" t="n"/>
      <c r="SA332" s="79" t="n"/>
      <c r="SB332" s="79" t="n"/>
      <c r="SC332" s="79" t="n"/>
      <c r="SD332" s="79" t="n"/>
      <c r="SE332" s="79" t="n"/>
      <c r="SF332" s="79" t="n"/>
      <c r="SG332" s="79" t="n"/>
      <c r="SH332" s="79" t="n"/>
      <c r="SI332" s="79" t="n"/>
      <c r="SJ332" s="79" t="n"/>
      <c r="SK332" s="79" t="n"/>
      <c r="SL332" s="79" t="n"/>
      <c r="SM332" s="79" t="n"/>
      <c r="SN332" s="79" t="n"/>
      <c r="SO332" s="79" t="n"/>
      <c r="SP332" s="79" t="n"/>
      <c r="SQ332" s="79" t="n"/>
      <c r="SR332" s="79" t="n"/>
      <c r="SS332" s="79" t="n"/>
      <c r="ST332" s="79" t="n"/>
      <c r="SW332" s="78" t="n">
        <v>4</v>
      </c>
      <c r="SX332" s="79" t="n"/>
      <c r="SY332" s="79" t="n"/>
      <c r="SZ332" s="79" t="n"/>
      <c r="TA332" s="79" t="n"/>
      <c r="TB332" s="79" t="n"/>
      <c r="TC332" s="79" t="n"/>
      <c r="TD332" s="79" t="n"/>
      <c r="TE332" s="79" t="n"/>
      <c r="TF332" s="79" t="n"/>
      <c r="TG332" s="79" t="n"/>
      <c r="TH332" s="79" t="n"/>
      <c r="TI332" s="79" t="n"/>
      <c r="TJ332" s="79" t="n"/>
      <c r="TK332" s="79" t="n"/>
      <c r="TL332" s="79" t="n"/>
      <c r="TM332" s="79" t="n"/>
      <c r="TN332" s="79" t="n"/>
      <c r="TO332" s="79" t="n"/>
      <c r="TP332" s="79" t="n"/>
      <c r="TQ332" s="79" t="n"/>
      <c r="TR332" s="79" t="n"/>
      <c r="TS332" s="79" t="n"/>
      <c r="TT332" s="79" t="n"/>
      <c r="TU332" s="79" t="n"/>
      <c r="TV332" s="79" t="n"/>
      <c r="TW332" s="79" t="n"/>
      <c r="TX332" s="79" t="n"/>
      <c r="TY332" s="79" t="n"/>
      <c r="TZ332" s="79" t="n"/>
      <c r="UA332" s="79" t="n"/>
      <c r="UB332" s="79" t="n"/>
      <c r="UC332" s="79" t="n"/>
      <c r="UD332" s="79" t="n"/>
      <c r="UE332" s="79" t="n"/>
      <c r="UF332" s="79" t="n"/>
      <c r="UG332" s="79" t="n"/>
      <c r="UH332" s="79" t="n"/>
      <c r="UI332" s="79" t="n"/>
      <c r="UJ332" s="79" t="n"/>
      <c r="UK332" s="79" t="n"/>
      <c r="UN332" s="78" t="n">
        <v>4</v>
      </c>
      <c r="UO332" s="79" t="n"/>
      <c r="UP332" s="79" t="n"/>
      <c r="UQ332" s="79" t="n"/>
      <c r="UR332" s="79" t="n"/>
      <c r="US332" s="79" t="n"/>
      <c r="UT332" s="79" t="n"/>
      <c r="UU332" s="79" t="n"/>
      <c r="UV332" s="79" t="n"/>
      <c r="UW332" s="79" t="n"/>
      <c r="UX332" s="79" t="n"/>
      <c r="UY332" s="79" t="n"/>
      <c r="UZ332" s="79" t="n"/>
      <c r="VA332" s="79" t="n"/>
      <c r="VB332" s="79" t="n"/>
      <c r="VC332" s="79" t="n"/>
      <c r="VD332" s="79" t="n"/>
      <c r="VE332" s="79" t="n"/>
      <c r="VF332" s="79" t="n"/>
      <c r="VG332" s="79" t="n"/>
      <c r="VH332" s="79" t="n"/>
      <c r="VI332" s="79" t="n"/>
      <c r="VJ332" s="79" t="n"/>
      <c r="VK332" s="79" t="n"/>
      <c r="VL332" s="79" t="n"/>
      <c r="VM332" s="79" t="n"/>
      <c r="VN332" s="79" t="n"/>
      <c r="VO332" s="79" t="n"/>
      <c r="VP332" s="79" t="n"/>
      <c r="VQ332" s="79" t="n"/>
      <c r="VR332" s="79" t="n"/>
      <c r="VS332" s="79" t="n"/>
      <c r="VT332" s="79" t="n"/>
      <c r="VU332" s="79" t="n"/>
      <c r="VV332" s="79" t="n"/>
      <c r="VW332" s="79" t="n"/>
      <c r="VX332" s="79" t="n"/>
      <c r="VY332" s="79" t="n"/>
      <c r="VZ332" s="79" t="n"/>
      <c r="WA332" s="79" t="n"/>
      <c r="WB332" s="79" t="n"/>
      <c r="WE332" s="78" t="n">
        <v>4</v>
      </c>
      <c r="WF332" s="79" t="n"/>
      <c r="WG332" s="79" t="n"/>
      <c r="WH332" s="79" t="n"/>
      <c r="WI332" s="79" t="n"/>
      <c r="WJ332" s="79" t="n"/>
      <c r="WK332" s="79" t="n"/>
      <c r="WL332" s="79" t="n"/>
      <c r="WM332" s="79" t="n"/>
      <c r="WN332" s="79" t="n"/>
      <c r="WO332" s="79" t="n"/>
      <c r="WP332" s="79" t="n"/>
      <c r="WQ332" s="79" t="n"/>
      <c r="WR332" s="79" t="n"/>
      <c r="WS332" s="79" t="n"/>
      <c r="WT332" s="79" t="n"/>
      <c r="WU332" s="79" t="n"/>
      <c r="WV332" s="79" t="n"/>
      <c r="WW332" s="79" t="n"/>
      <c r="WX332" s="79" t="n"/>
      <c r="WY332" s="79" t="n"/>
      <c r="WZ332" s="79" t="n"/>
      <c r="XA332" s="79" t="n"/>
      <c r="XB332" s="79" t="n"/>
      <c r="XC332" s="79" t="n"/>
      <c r="XD332" s="79" t="n"/>
      <c r="XE332" s="79" t="n"/>
      <c r="XF332" s="79" t="n"/>
      <c r="XG332" s="79" t="n"/>
      <c r="XH332" s="79" t="n"/>
      <c r="XI332" s="79" t="n"/>
      <c r="XJ332" s="79" t="n"/>
      <c r="XK332" s="79" t="n"/>
      <c r="XL332" s="79" t="n"/>
      <c r="XM332" s="79" t="n"/>
      <c r="XN332" s="79" t="n"/>
      <c r="XO332" s="79" t="n"/>
      <c r="XP332" s="79" t="n"/>
      <c r="XQ332" s="79" t="n"/>
      <c r="XR332" s="79" t="n"/>
      <c r="XS332" s="79" t="n"/>
      <c r="XV332" s="78" t="n">
        <v>4</v>
      </c>
      <c r="XW332" s="79" t="n"/>
      <c r="XX332" s="79" t="n"/>
      <c r="XY332" s="79" t="n"/>
      <c r="XZ332" s="79" t="n"/>
      <c r="YA332" s="79" t="n"/>
      <c r="YB332" s="79" t="n"/>
      <c r="YC332" s="79" t="n"/>
      <c r="YD332" s="79" t="n"/>
      <c r="YE332" s="79" t="n"/>
      <c r="YF332" s="79" t="n"/>
      <c r="YG332" s="79" t="n"/>
      <c r="YH332" s="79" t="n"/>
      <c r="YI332" s="79" t="n"/>
      <c r="YJ332" s="79" t="n"/>
      <c r="YK332" s="79" t="n"/>
      <c r="YL332" s="79" t="n"/>
      <c r="YM332" s="79" t="n"/>
      <c r="YN332" s="79" t="n"/>
      <c r="YO332" s="79" t="n"/>
      <c r="YP332" s="79" t="n"/>
      <c r="YQ332" s="79" t="n"/>
      <c r="YR332" s="79" t="n"/>
      <c r="YS332" s="79" t="n"/>
      <c r="YT332" s="79" t="n"/>
      <c r="YU332" s="79" t="n"/>
      <c r="YV332" s="79" t="n"/>
      <c r="YW332" s="79" t="n"/>
      <c r="YX332" s="79" t="n"/>
      <c r="YY332" s="79" t="n"/>
      <c r="YZ332" s="79" t="n"/>
      <c r="ZA332" s="79" t="n"/>
      <c r="ZB332" s="79" t="n"/>
      <c r="ZC332" s="79" t="n"/>
      <c r="ZD332" s="79" t="n"/>
      <c r="ZE332" s="79" t="n"/>
      <c r="ZF332" s="79" t="n"/>
      <c r="ZG332" s="79" t="n"/>
      <c r="ZH332" s="79" t="n"/>
      <c r="ZI332" s="79" t="n"/>
      <c r="ZJ332" s="79" t="n"/>
      <c r="ZM332" s="78" t="n">
        <v>4</v>
      </c>
      <c r="ZN332" s="79" t="n"/>
      <c r="ZO332" s="79" t="n"/>
      <c r="ZP332" s="79" t="n"/>
      <c r="ZQ332" s="79" t="n"/>
      <c r="ZR332" s="79" t="n"/>
      <c r="ZS332" s="79" t="n"/>
      <c r="ZT332" s="79" t="n"/>
      <c r="ZU332" s="79" t="n"/>
      <c r="ZV332" s="79" t="n"/>
      <c r="ZW332" s="79" t="n"/>
      <c r="ZX332" s="79" t="n"/>
      <c r="ZY332" s="79" t="n"/>
      <c r="ZZ332" s="79" t="n"/>
      <c r="AAA332" s="79" t="n"/>
      <c r="AAB332" s="79" t="n"/>
      <c r="AAC332" s="79" t="n"/>
      <c r="AAD332" s="79" t="n"/>
      <c r="AAE332" s="79" t="n"/>
      <c r="AAF332" s="79" t="n"/>
      <c r="AAG332" s="79" t="n"/>
      <c r="AAH332" s="79" t="n"/>
      <c r="AAI332" s="79" t="n"/>
      <c r="AAJ332" s="79" t="n"/>
      <c r="AAK332" s="79" t="n"/>
      <c r="AAL332" s="79" t="n"/>
      <c r="AAM332" s="79" t="n"/>
      <c r="AAN332" s="79" t="n"/>
      <c r="AAO332" s="79" t="n"/>
      <c r="AAP332" s="79" t="n"/>
      <c r="AAQ332" s="79" t="n"/>
      <c r="AAR332" s="79" t="n"/>
      <c r="AAS332" s="79" t="n"/>
      <c r="AAT332" s="79" t="n"/>
      <c r="AAU332" s="79" t="n"/>
      <c r="AAV332" s="79" t="n"/>
      <c r="AAW332" s="79" t="n"/>
      <c r="AAX332" s="79" t="n"/>
      <c r="AAY332" s="79" t="n"/>
      <c r="AAZ332" s="79" t="n"/>
      <c r="ABA332" s="79" t="n"/>
      <c r="ABD332" s="78" t="n">
        <v>4</v>
      </c>
      <c r="ABE332" s="79" t="n"/>
      <c r="ABF332" s="79" t="n"/>
      <c r="ABG332" s="79" t="n"/>
      <c r="ABH332" s="79" t="n"/>
      <c r="ABI332" s="79" t="n"/>
      <c r="ABJ332" s="79" t="n"/>
      <c r="ABK332" s="79" t="n"/>
      <c r="ABL332" s="79" t="n"/>
      <c r="ABM332" s="79" t="n"/>
      <c r="ABN332" s="79" t="n"/>
      <c r="ABO332" s="79" t="n"/>
      <c r="ABP332" s="79" t="n"/>
      <c r="ABQ332" s="79" t="n"/>
      <c r="ABR332" s="79" t="n"/>
      <c r="ABS332" s="79" t="n"/>
      <c r="ABT332" s="79" t="n"/>
      <c r="ABU332" s="79" t="n"/>
      <c r="ABV332" s="79" t="n"/>
      <c r="ABW332" s="79" t="n"/>
      <c r="ABX332" s="79" t="n"/>
      <c r="ABY332" s="79" t="n"/>
      <c r="ABZ332" s="79" t="n"/>
      <c r="ACA332" s="79" t="n"/>
      <c r="ACB332" s="79" t="n"/>
      <c r="ACC332" s="79" t="n"/>
      <c r="ACD332" s="79" t="n"/>
      <c r="ACE332" s="79" t="n"/>
      <c r="ACF332" s="79" t="n"/>
      <c r="ACG332" s="79" t="n"/>
      <c r="ACH332" s="79" t="n"/>
      <c r="ACI332" s="79" t="n"/>
      <c r="ACJ332" s="79" t="n"/>
      <c r="ACK332" s="79" t="n"/>
      <c r="ACL332" s="79" t="n"/>
      <c r="ACM332" s="79" t="n"/>
      <c r="ACN332" s="79" t="n"/>
      <c r="ACO332" s="79" t="n"/>
      <c r="ACP332" s="79" t="n"/>
      <c r="ACQ332" s="79" t="n"/>
      <c r="ACR332" s="79" t="n"/>
      <c r="ACU332" s="78" t="n">
        <v>4</v>
      </c>
      <c r="ACV332" s="79" t="n"/>
      <c r="ACW332" s="79" t="n"/>
      <c r="ACX332" s="79" t="n"/>
      <c r="ACY332" s="79" t="n"/>
      <c r="ACZ332" s="79" t="n"/>
      <c r="ADA332" s="79" t="n"/>
      <c r="ADB332" s="79" t="n"/>
      <c r="ADC332" s="79" t="n"/>
      <c r="ADD332" s="79" t="n"/>
      <c r="ADE332" s="79" t="n"/>
      <c r="ADF332" s="79" t="n"/>
      <c r="ADG332" s="79" t="n"/>
      <c r="ADH332" s="79" t="n"/>
      <c r="ADI332" s="79" t="n"/>
      <c r="ADJ332" s="79" t="n"/>
      <c r="ADK332" s="79" t="n"/>
      <c r="ADL332" s="79" t="n"/>
      <c r="ADM332" s="79" t="n"/>
      <c r="ADN332" s="79" t="n"/>
      <c r="ADO332" s="79" t="n"/>
      <c r="ADP332" s="79" t="n"/>
      <c r="ADQ332" s="79" t="n"/>
      <c r="ADR332" s="79" t="n"/>
      <c r="ADS332" s="79" t="n"/>
      <c r="ADT332" s="79" t="n"/>
      <c r="ADU332" s="79" t="n"/>
      <c r="ADV332" s="79" t="n"/>
      <c r="ADW332" s="79" t="n"/>
      <c r="ADX332" s="79" t="n"/>
      <c r="ADY332" s="79" t="n"/>
      <c r="ADZ332" s="79" t="n"/>
      <c r="AEA332" s="79" t="n"/>
      <c r="AEB332" s="79" t="n"/>
      <c r="AEC332" s="79" t="n"/>
      <c r="AED332" s="79" t="n"/>
      <c r="AEE332" s="79" t="n"/>
      <c r="AEF332" s="79" t="n"/>
      <c r="AEG332" s="79" t="n"/>
      <c r="AEH332" s="79" t="n"/>
      <c r="AEI332" s="79" t="n"/>
      <c r="AEL332" s="78" t="n">
        <v>4</v>
      </c>
      <c r="AEM332" s="79" t="n"/>
      <c r="AEN332" s="79" t="n"/>
      <c r="AEO332" s="79" t="n"/>
      <c r="AEP332" s="79" t="n"/>
      <c r="AEQ332" s="79" t="n"/>
      <c r="AER332" s="79" t="n"/>
      <c r="AES332" s="79" t="n"/>
      <c r="AET332" s="79" t="n"/>
      <c r="AEU332" s="79" t="n"/>
      <c r="AEV332" s="79" t="n"/>
      <c r="AEW332" s="79" t="n"/>
      <c r="AEX332" s="79" t="n"/>
      <c r="AEY332" s="79" t="n"/>
      <c r="AEZ332" s="79" t="n"/>
      <c r="AFA332" s="79" t="n"/>
      <c r="AFB332" s="79" t="n"/>
      <c r="AFC332" s="79" t="n"/>
      <c r="AFD332" s="79" t="n"/>
      <c r="AFE332" s="79" t="n"/>
      <c r="AFF332" s="79" t="n"/>
      <c r="AFG332" s="79" t="n"/>
      <c r="AFH332" s="79" t="n"/>
      <c r="AFI332" s="79" t="n"/>
      <c r="AFJ332" s="79" t="n"/>
      <c r="AFK332" s="79" t="n"/>
      <c r="AFL332" s="79" t="n"/>
      <c r="AFM332" s="79" t="n"/>
      <c r="AFN332" s="79" t="n"/>
      <c r="AFO332" s="79" t="n"/>
      <c r="AFP332" s="79" t="n"/>
      <c r="AFQ332" s="79" t="n"/>
      <c r="AFR332" s="79" t="n"/>
      <c r="AFS332" s="79" t="n"/>
      <c r="AFT332" s="79" t="n"/>
      <c r="AFU332" s="79" t="n"/>
      <c r="AFV332" s="79" t="n"/>
      <c r="AFW332" s="79" t="n"/>
      <c r="AFX332" s="79" t="n"/>
      <c r="AFY332" s="79" t="n"/>
      <c r="AFZ332" s="79" t="n"/>
    </row>
    <row r="333">
      <c r="A333" s="78" t="n">
        <v>5</v>
      </c>
      <c r="B333" s="79" t="n"/>
      <c r="C333" s="79" t="n"/>
      <c r="D333" s="79" t="n"/>
      <c r="E333" s="79" t="n"/>
      <c r="F333" s="79" t="n"/>
      <c r="G333" s="79" t="n"/>
      <c r="H333" s="79" t="n"/>
      <c r="I333" s="79" t="n"/>
      <c r="J333" s="79" t="n"/>
      <c r="K333" s="79" t="n"/>
      <c r="L333" s="79" t="n"/>
      <c r="M333" s="79" t="n"/>
      <c r="N333" s="79" t="n"/>
      <c r="O333" s="79" t="n"/>
      <c r="P333" s="79" t="n"/>
      <c r="Q333" s="79" t="n"/>
      <c r="R333" s="79" t="n"/>
      <c r="S333" s="79" t="n"/>
      <c r="T333" s="79" t="n"/>
      <c r="U333" s="79" t="n"/>
      <c r="V333" s="79" t="n"/>
      <c r="W333" s="79" t="n"/>
      <c r="X333" s="79" t="n"/>
      <c r="Y333" s="79" t="n"/>
      <c r="Z333" s="79" t="n"/>
      <c r="AA333" s="79" t="n"/>
      <c r="AB333" s="79" t="n"/>
      <c r="AC333" s="79" t="n"/>
      <c r="AD333" s="79" t="n"/>
      <c r="AE333" s="79" t="n"/>
      <c r="AF333" s="79" t="n"/>
      <c r="AG333" s="79" t="n"/>
      <c r="AH333" s="79" t="n"/>
      <c r="AI333" s="79" t="n"/>
      <c r="AJ333" s="79" t="n"/>
      <c r="AK333" s="79" t="n"/>
      <c r="AL333" s="79" t="n"/>
      <c r="AM333" s="79" t="n"/>
      <c r="AN333" s="79" t="n"/>
      <c r="AO333" s="79" t="n"/>
      <c r="AR333" s="78" t="n">
        <v>5</v>
      </c>
      <c r="AS333" s="79" t="n"/>
      <c r="AT333" s="79" t="n"/>
      <c r="AU333" s="79" t="n"/>
      <c r="AV333" s="79" t="n"/>
      <c r="AW333" s="79" t="n"/>
      <c r="AX333" s="79" t="n"/>
      <c r="AY333" s="79" t="n"/>
      <c r="AZ333" s="79" t="n"/>
      <c r="BA333" s="79" t="n"/>
      <c r="BB333" s="79" t="n"/>
      <c r="BC333" s="79" t="n"/>
      <c r="BD333" s="79" t="n"/>
      <c r="BE333" s="79" t="n"/>
      <c r="BF333" s="79" t="n"/>
      <c r="BG333" s="79" t="n"/>
      <c r="BH333" s="79" t="n"/>
      <c r="BI333" s="79" t="n"/>
      <c r="BJ333" s="79" t="n"/>
      <c r="BK333" s="79" t="n"/>
      <c r="BL333" s="79" t="n"/>
      <c r="BM333" s="79" t="n"/>
      <c r="BN333" s="79" t="n"/>
      <c r="BO333" s="79" t="n"/>
      <c r="BP333" s="79" t="n"/>
      <c r="BQ333" s="79" t="n"/>
      <c r="BR333" s="79" t="n"/>
      <c r="BS333" s="79" t="n"/>
      <c r="BT333" s="79" t="n"/>
      <c r="BU333" s="79" t="n"/>
      <c r="BV333" s="79" t="n"/>
      <c r="BW333" s="79" t="n"/>
      <c r="BX333" s="79" t="n"/>
      <c r="BY333" s="79" t="n"/>
      <c r="BZ333" s="79" t="n"/>
      <c r="CA333" s="79" t="n"/>
      <c r="CB333" s="79" t="n"/>
      <c r="CC333" s="79" t="n"/>
      <c r="CD333" s="79" t="n"/>
      <c r="CE333" s="79" t="n"/>
      <c r="CF333" s="79" t="n"/>
      <c r="CI333" s="78" t="n">
        <v>5</v>
      </c>
      <c r="CJ333" s="79" t="n"/>
      <c r="CK333" s="79" t="n"/>
      <c r="CL333" s="79" t="n"/>
      <c r="CM333" s="79" t="n"/>
      <c r="CN333" s="79" t="n"/>
      <c r="CO333" s="79" t="n"/>
      <c r="CP333" s="79" t="n"/>
      <c r="CQ333" s="79" t="n"/>
      <c r="CR333" s="79" t="n"/>
      <c r="CS333" s="79" t="n"/>
      <c r="CT333" s="79" t="n"/>
      <c r="CU333" s="79" t="n"/>
      <c r="CV333" s="79" t="n"/>
      <c r="CW333" s="79" t="n"/>
      <c r="CX333" s="79" t="n"/>
      <c r="CY333" s="79" t="n"/>
      <c r="CZ333" s="79" t="n"/>
      <c r="DA333" s="79" t="n"/>
      <c r="DB333" s="79" t="n"/>
      <c r="DC333" s="79" t="n"/>
      <c r="DD333" s="79" t="n"/>
      <c r="DE333" s="79" t="n"/>
      <c r="DF333" s="79" t="n"/>
      <c r="DG333" s="79" t="n"/>
      <c r="DH333" s="79" t="n"/>
      <c r="DI333" s="79" t="n"/>
      <c r="DJ333" s="79" t="n"/>
      <c r="DK333" s="79" t="n"/>
      <c r="DL333" s="79" t="n"/>
      <c r="DM333" s="79" t="n"/>
      <c r="DN333" s="79" t="n"/>
      <c r="DO333" s="79" t="n"/>
      <c r="DP333" s="79" t="n"/>
      <c r="DQ333" s="79" t="n"/>
      <c r="DR333" s="79" t="n"/>
      <c r="DS333" s="79" t="n"/>
      <c r="DT333" s="79" t="n"/>
      <c r="DU333" s="79" t="n"/>
      <c r="DV333" s="79" t="n"/>
      <c r="DW333" s="79" t="n"/>
      <c r="DZ333" s="78" t="n">
        <v>5</v>
      </c>
      <c r="EA333" s="79" t="n"/>
      <c r="EB333" s="79" t="n"/>
      <c r="EC333" s="79" t="n"/>
      <c r="ED333" s="79" t="n"/>
      <c r="EE333" s="79" t="n"/>
      <c r="EF333" s="79" t="n"/>
      <c r="EG333" s="79" t="n"/>
      <c r="EH333" s="79" t="n"/>
      <c r="EI333" s="79" t="n"/>
      <c r="EJ333" s="79" t="n"/>
      <c r="EK333" s="79" t="n"/>
      <c r="EL333" s="79" t="n"/>
      <c r="EM333" s="79" t="n"/>
      <c r="EN333" s="79" t="n"/>
      <c r="EO333" s="79" t="n"/>
      <c r="EP333" s="79" t="n"/>
      <c r="EQ333" s="79" t="n"/>
      <c r="ER333" s="79" t="n"/>
      <c r="ES333" s="79" t="n"/>
      <c r="ET333" s="79" t="n"/>
      <c r="EU333" s="79" t="n"/>
      <c r="EV333" s="79" t="n"/>
      <c r="EW333" s="79" t="n"/>
      <c r="EX333" s="79" t="n"/>
      <c r="EY333" s="79" t="n"/>
      <c r="EZ333" s="79" t="n"/>
      <c r="FA333" s="79" t="n"/>
      <c r="FB333" s="79" t="n"/>
      <c r="FC333" s="79" t="n"/>
      <c r="FD333" s="79" t="n"/>
      <c r="FE333" s="79" t="n"/>
      <c r="FF333" s="79" t="n"/>
      <c r="FG333" s="79" t="n"/>
      <c r="FH333" s="79" t="n"/>
      <c r="FI333" s="79" t="n"/>
      <c r="FJ333" s="79" t="n"/>
      <c r="FK333" s="79" t="n"/>
      <c r="FL333" s="79" t="n"/>
      <c r="FM333" s="79" t="n"/>
      <c r="FN333" s="79" t="n"/>
      <c r="FQ333" s="78" t="n">
        <v>5</v>
      </c>
      <c r="FR333" s="79" t="n"/>
      <c r="FS333" s="79" t="n"/>
      <c r="FT333" s="79" t="n"/>
      <c r="FU333" s="79" t="n"/>
      <c r="FV333" s="79" t="n"/>
      <c r="FW333" s="79" t="n"/>
      <c r="FX333" s="79" t="n"/>
      <c r="FY333" s="79" t="n"/>
      <c r="FZ333" s="79" t="n"/>
      <c r="GA333" s="79" t="n"/>
      <c r="GB333" s="79" t="n"/>
      <c r="GC333" s="79" t="n"/>
      <c r="GD333" s="79" t="n"/>
      <c r="GE333" s="79" t="n"/>
      <c r="GF333" s="79" t="n"/>
      <c r="GG333" s="79" t="n"/>
      <c r="GH333" s="79" t="n"/>
      <c r="GI333" s="79" t="n"/>
      <c r="GJ333" s="79" t="n"/>
      <c r="GK333" s="79" t="n"/>
      <c r="GL333" s="79" t="n"/>
      <c r="GM333" s="79" t="n"/>
      <c r="GN333" s="79" t="n"/>
      <c r="GO333" s="79" t="n"/>
      <c r="GP333" s="79" t="n"/>
      <c r="GQ333" s="79" t="n"/>
      <c r="GR333" s="79" t="n"/>
      <c r="GS333" s="79" t="n"/>
      <c r="GT333" s="79" t="n"/>
      <c r="GU333" s="79" t="n"/>
      <c r="GV333" s="79" t="n"/>
      <c r="GW333" s="79" t="n"/>
      <c r="GX333" s="79" t="n"/>
      <c r="GY333" s="79" t="n"/>
      <c r="GZ333" s="79" t="n"/>
      <c r="HA333" s="79" t="n"/>
      <c r="HB333" s="79" t="n"/>
      <c r="HC333" s="79" t="n"/>
      <c r="HD333" s="79" t="n"/>
      <c r="HE333" s="79" t="n"/>
      <c r="HH333" s="78" t="n">
        <v>5</v>
      </c>
      <c r="HI333" s="79" t="n"/>
      <c r="HJ333" s="79" t="n"/>
      <c r="HK333" s="79" t="n"/>
      <c r="HL333" s="79" t="n"/>
      <c r="HM333" s="79" t="n"/>
      <c r="HN333" s="79" t="n"/>
      <c r="HO333" s="79" t="n"/>
      <c r="HP333" s="79" t="n"/>
      <c r="HQ333" s="79" t="n"/>
      <c r="HR333" s="79" t="n"/>
      <c r="HS333" s="79" t="n"/>
      <c r="HT333" s="79" t="n"/>
      <c r="HU333" s="79" t="n"/>
      <c r="HV333" s="79" t="n"/>
      <c r="HW333" s="79" t="n"/>
      <c r="HX333" s="79" t="n"/>
      <c r="HY333" s="79" t="n"/>
      <c r="HZ333" s="79" t="n"/>
      <c r="IA333" s="79" t="n"/>
      <c r="IB333" s="79" t="n"/>
      <c r="IC333" s="79" t="n"/>
      <c r="ID333" s="79" t="n"/>
      <c r="IE333" s="79" t="n"/>
      <c r="IF333" s="79" t="n"/>
      <c r="IG333" s="79" t="n"/>
      <c r="IH333" s="79" t="n"/>
      <c r="II333" s="79" t="n"/>
      <c r="IJ333" s="79" t="n"/>
      <c r="IK333" s="79" t="n"/>
      <c r="IL333" s="79" t="n"/>
      <c r="IM333" s="79" t="n"/>
      <c r="IN333" s="79" t="n"/>
      <c r="IO333" s="79" t="n"/>
      <c r="IP333" s="79" t="n"/>
      <c r="IQ333" s="79" t="n"/>
      <c r="IR333" s="79" t="n"/>
      <c r="IS333" s="79" t="n"/>
      <c r="IT333" s="79" t="n"/>
      <c r="IU333" s="79" t="n"/>
      <c r="IV333" s="79" t="n"/>
      <c r="IY333" s="78" t="n">
        <v>5</v>
      </c>
      <c r="IZ333" s="79" t="n"/>
      <c r="JA333" s="79" t="n"/>
      <c r="JB333" s="79" t="n"/>
      <c r="JC333" s="79" t="n"/>
      <c r="JD333" s="79" t="n"/>
      <c r="JE333" s="79" t="n"/>
      <c r="JF333" s="79" t="n"/>
      <c r="JG333" s="79" t="n"/>
      <c r="JH333" s="79" t="n"/>
      <c r="JI333" s="79" t="n"/>
      <c r="JJ333" s="79" t="n"/>
      <c r="JK333" s="79" t="n"/>
      <c r="JL333" s="79" t="n"/>
      <c r="JM333" s="79" t="n"/>
      <c r="JN333" s="79" t="n"/>
      <c r="JO333" s="79" t="n"/>
      <c r="JP333" s="79" t="n"/>
      <c r="JQ333" s="79" t="n"/>
      <c r="JR333" s="79" t="n"/>
      <c r="JS333" s="79" t="n"/>
      <c r="JT333" s="79" t="n"/>
      <c r="JU333" s="79" t="n"/>
      <c r="JV333" s="79" t="n"/>
      <c r="JW333" s="79" t="n"/>
      <c r="JX333" s="79" t="n"/>
      <c r="JY333" s="79" t="n"/>
      <c r="JZ333" s="79" t="n"/>
      <c r="KA333" s="79" t="n"/>
      <c r="KB333" s="79" t="n"/>
      <c r="KC333" s="79" t="n"/>
      <c r="KD333" s="79" t="n"/>
      <c r="KE333" s="79" t="n"/>
      <c r="KF333" s="79" t="n"/>
      <c r="KG333" s="79" t="n"/>
      <c r="KH333" s="79" t="n"/>
      <c r="KI333" s="79" t="n"/>
      <c r="KJ333" s="79" t="n"/>
      <c r="KK333" s="79" t="n"/>
      <c r="KL333" s="79" t="n"/>
      <c r="KM333" s="79" t="n"/>
      <c r="KP333" s="78" t="n">
        <v>5</v>
      </c>
      <c r="KQ333" s="79" t="n"/>
      <c r="KR333" s="79" t="n"/>
      <c r="KS333" s="79" t="n"/>
      <c r="KT333" s="79" t="n"/>
      <c r="KU333" s="79" t="n"/>
      <c r="KV333" s="79" t="n"/>
      <c r="KW333" s="79" t="n"/>
      <c r="KX333" s="79" t="n"/>
      <c r="KY333" s="79" t="n"/>
      <c r="KZ333" s="79" t="n"/>
      <c r="LA333" s="79" t="n"/>
      <c r="LB333" s="79" t="n"/>
      <c r="LC333" s="79" t="n"/>
      <c r="LD333" s="79" t="n"/>
      <c r="LE333" s="79" t="n"/>
      <c r="LF333" s="79" t="n"/>
      <c r="LG333" s="79" t="n"/>
      <c r="LH333" s="79" t="n"/>
      <c r="LI333" s="79" t="n"/>
      <c r="LJ333" s="79" t="n"/>
      <c r="LK333" s="79" t="n"/>
      <c r="LL333" s="79" t="n"/>
      <c r="LM333" s="79" t="n"/>
      <c r="LN333" s="79" t="n"/>
      <c r="LO333" s="79" t="n"/>
      <c r="LP333" s="79" t="n"/>
      <c r="LQ333" s="79" t="n"/>
      <c r="LR333" s="79" t="n"/>
      <c r="LS333" s="79" t="n"/>
      <c r="LT333" s="79" t="n"/>
      <c r="LU333" s="79" t="n"/>
      <c r="LV333" s="79" t="n"/>
      <c r="LW333" s="79" t="n"/>
      <c r="LX333" s="79" t="n"/>
      <c r="LY333" s="79" t="n"/>
      <c r="LZ333" s="79" t="n"/>
      <c r="MA333" s="79" t="n"/>
      <c r="MB333" s="79" t="n"/>
      <c r="MC333" s="79" t="n"/>
      <c r="MD333" s="79" t="n"/>
      <c r="MG333" s="78" t="n">
        <v>5</v>
      </c>
      <c r="MH333" s="79" t="n"/>
      <c r="MI333" s="79" t="n"/>
      <c r="MJ333" s="79" t="n"/>
      <c r="MK333" s="79" t="n"/>
      <c r="ML333" s="79" t="n"/>
      <c r="MM333" s="79" t="n"/>
      <c r="MN333" s="79" t="n"/>
      <c r="MO333" s="79" t="n"/>
      <c r="MP333" s="79" t="n"/>
      <c r="MQ333" s="79" t="n"/>
      <c r="MR333" s="79" t="n"/>
      <c r="MS333" s="79" t="n"/>
      <c r="MT333" s="79" t="n"/>
      <c r="MU333" s="79" t="n"/>
      <c r="MV333" s="79" t="n"/>
      <c r="MW333" s="79" t="n"/>
      <c r="MX333" s="79" t="n"/>
      <c r="MY333" s="79" t="n"/>
      <c r="MZ333" s="79" t="n"/>
      <c r="NA333" s="79" t="n"/>
      <c r="NB333" s="79" t="n"/>
      <c r="NC333" s="79" t="n"/>
      <c r="ND333" s="79" t="n"/>
      <c r="NE333" s="79" t="n"/>
      <c r="NF333" s="79" t="n"/>
      <c r="NG333" s="79" t="n"/>
      <c r="NH333" s="79" t="n"/>
      <c r="NI333" s="79" t="n"/>
      <c r="NJ333" s="79" t="n"/>
      <c r="NK333" s="79" t="n"/>
      <c r="NL333" s="79" t="n"/>
      <c r="NM333" s="79" t="n"/>
      <c r="NN333" s="79" t="n"/>
      <c r="NO333" s="79" t="n"/>
      <c r="NP333" s="79" t="n"/>
      <c r="NQ333" s="79" t="n"/>
      <c r="NR333" s="79" t="n"/>
      <c r="NS333" s="79" t="n"/>
      <c r="NT333" s="79" t="n"/>
      <c r="NU333" s="79" t="n"/>
      <c r="NX333" s="78" t="n">
        <v>5</v>
      </c>
      <c r="NY333" s="79" t="n"/>
      <c r="NZ333" s="79" t="n"/>
      <c r="OA333" s="79" t="n"/>
      <c r="OB333" s="79" t="n"/>
      <c r="OC333" s="79" t="n"/>
      <c r="OD333" s="79" t="n"/>
      <c r="OE333" s="79" t="n"/>
      <c r="OF333" s="79" t="n"/>
      <c r="OG333" s="79" t="n"/>
      <c r="OH333" s="79" t="n"/>
      <c r="OI333" s="79" t="n"/>
      <c r="OJ333" s="79" t="n"/>
      <c r="OK333" s="79" t="n"/>
      <c r="OL333" s="79" t="n"/>
      <c r="OM333" s="79" t="n"/>
      <c r="ON333" s="79" t="n"/>
      <c r="OO333" s="79" t="n"/>
      <c r="OP333" s="79" t="n"/>
      <c r="OQ333" s="79" t="n"/>
      <c r="OR333" s="79" t="n"/>
      <c r="OS333" s="79" t="n"/>
      <c r="OT333" s="79" t="n"/>
      <c r="OU333" s="79" t="n"/>
      <c r="OV333" s="79" t="n"/>
      <c r="OW333" s="79" t="n"/>
      <c r="OX333" s="79" t="n"/>
      <c r="OY333" s="79" t="n"/>
      <c r="OZ333" s="79" t="n"/>
      <c r="PA333" s="79" t="n"/>
      <c r="PB333" s="79" t="n"/>
      <c r="PC333" s="79" t="n"/>
      <c r="PD333" s="79" t="n"/>
      <c r="PE333" s="79" t="n"/>
      <c r="PF333" s="79" t="n"/>
      <c r="PG333" s="79" t="n"/>
      <c r="PH333" s="79" t="n"/>
      <c r="PI333" s="79" t="n"/>
      <c r="PJ333" s="79" t="n"/>
      <c r="PK333" s="79" t="n"/>
      <c r="PL333" s="79" t="n"/>
      <c r="PO333" s="78" t="n">
        <v>5</v>
      </c>
      <c r="PP333" s="79" t="n"/>
      <c r="PQ333" s="79" t="n"/>
      <c r="PR333" s="79" t="n"/>
      <c r="PS333" s="79" t="n"/>
      <c r="PT333" s="79" t="n"/>
      <c r="PU333" s="79" t="n"/>
      <c r="PV333" s="79" t="n"/>
      <c r="PW333" s="79" t="n"/>
      <c r="PX333" s="79" t="n"/>
      <c r="PY333" s="79" t="n"/>
      <c r="PZ333" s="79" t="n"/>
      <c r="QA333" s="79" t="n"/>
      <c r="QB333" s="79" t="n"/>
      <c r="QC333" s="79" t="n"/>
      <c r="QD333" s="79" t="n"/>
      <c r="QE333" s="79" t="n"/>
      <c r="QF333" s="79" t="n"/>
      <c r="QG333" s="79" t="n"/>
      <c r="QH333" s="79" t="n"/>
      <c r="QI333" s="79" t="n"/>
      <c r="QJ333" s="79" t="n"/>
      <c r="QK333" s="79" t="n"/>
      <c r="QL333" s="79" t="n"/>
      <c r="QM333" s="79" t="n"/>
      <c r="QN333" s="79" t="n"/>
      <c r="QO333" s="79" t="n"/>
      <c r="QP333" s="79" t="n"/>
      <c r="QQ333" s="79" t="n"/>
      <c r="QR333" s="79" t="n"/>
      <c r="QS333" s="79" t="n"/>
      <c r="QT333" s="79" t="n"/>
      <c r="QU333" s="79" t="n"/>
      <c r="QV333" s="79" t="n"/>
      <c r="QW333" s="79" t="n"/>
      <c r="QX333" s="79" t="n"/>
      <c r="QY333" s="79" t="n"/>
      <c r="QZ333" s="79" t="n"/>
      <c r="RA333" s="79" t="n"/>
      <c r="RB333" s="79" t="n"/>
      <c r="RC333" s="79" t="n"/>
      <c r="RF333" s="78" t="n">
        <v>5</v>
      </c>
      <c r="RG333" s="79" t="n"/>
      <c r="RH333" s="79" t="n"/>
      <c r="RI333" s="79" t="n"/>
      <c r="RJ333" s="79" t="n"/>
      <c r="RK333" s="79" t="n"/>
      <c r="RL333" s="79" t="n"/>
      <c r="RM333" s="79" t="n"/>
      <c r="RN333" s="79" t="n"/>
      <c r="RO333" s="79" t="n"/>
      <c r="RP333" s="79" t="n"/>
      <c r="RQ333" s="79" t="n"/>
      <c r="RR333" s="79" t="n"/>
      <c r="RS333" s="79" t="n"/>
      <c r="RT333" s="79" t="n"/>
      <c r="RU333" s="79" t="n"/>
      <c r="RV333" s="79" t="n"/>
      <c r="RW333" s="79" t="n"/>
      <c r="RX333" s="79" t="n"/>
      <c r="RY333" s="79" t="n"/>
      <c r="RZ333" s="79" t="n"/>
      <c r="SA333" s="79" t="n"/>
      <c r="SB333" s="79" t="n"/>
      <c r="SC333" s="79" t="n"/>
      <c r="SD333" s="79" t="n"/>
      <c r="SE333" s="79" t="n"/>
      <c r="SF333" s="79" t="n"/>
      <c r="SG333" s="79" t="n"/>
      <c r="SH333" s="79" t="n"/>
      <c r="SI333" s="79" t="n"/>
      <c r="SJ333" s="79" t="n"/>
      <c r="SK333" s="79" t="n"/>
      <c r="SL333" s="79" t="n"/>
      <c r="SM333" s="79" t="n"/>
      <c r="SN333" s="79" t="n"/>
      <c r="SO333" s="79" t="n"/>
      <c r="SP333" s="79" t="n"/>
      <c r="SQ333" s="79" t="n"/>
      <c r="SR333" s="79" t="n"/>
      <c r="SS333" s="79" t="n"/>
      <c r="ST333" s="79" t="n"/>
      <c r="SW333" s="78" t="n">
        <v>5</v>
      </c>
      <c r="SX333" s="79" t="n"/>
      <c r="SY333" s="79" t="n"/>
      <c r="SZ333" s="79" t="n"/>
      <c r="TA333" s="79" t="n"/>
      <c r="TB333" s="79" t="n"/>
      <c r="TC333" s="79" t="n"/>
      <c r="TD333" s="79" t="n"/>
      <c r="TE333" s="79" t="n"/>
      <c r="TF333" s="79" t="n"/>
      <c r="TG333" s="79" t="n"/>
      <c r="TH333" s="79" t="n"/>
      <c r="TI333" s="79" t="n"/>
      <c r="TJ333" s="79" t="n"/>
      <c r="TK333" s="79" t="n"/>
      <c r="TL333" s="79" t="n"/>
      <c r="TM333" s="79" t="n"/>
      <c r="TN333" s="79" t="n"/>
      <c r="TO333" s="79" t="n"/>
      <c r="TP333" s="79" t="n"/>
      <c r="TQ333" s="79" t="n"/>
      <c r="TR333" s="79" t="n"/>
      <c r="TS333" s="79" t="n"/>
      <c r="TT333" s="79" t="n"/>
      <c r="TU333" s="79" t="n"/>
      <c r="TV333" s="79" t="n"/>
      <c r="TW333" s="79" t="n"/>
      <c r="TX333" s="79" t="n"/>
      <c r="TY333" s="79" t="n"/>
      <c r="TZ333" s="79" t="n"/>
      <c r="UA333" s="79" t="n"/>
      <c r="UB333" s="79" t="n"/>
      <c r="UC333" s="79" t="n"/>
      <c r="UD333" s="79" t="n"/>
      <c r="UE333" s="79" t="n"/>
      <c r="UF333" s="79" t="n"/>
      <c r="UG333" s="79" t="n"/>
      <c r="UH333" s="79" t="n"/>
      <c r="UI333" s="79" t="n"/>
      <c r="UJ333" s="79" t="n"/>
      <c r="UK333" s="79" t="n"/>
      <c r="UN333" s="78" t="n">
        <v>5</v>
      </c>
      <c r="UO333" s="79" t="n"/>
      <c r="UP333" s="79" t="n"/>
      <c r="UQ333" s="79" t="n"/>
      <c r="UR333" s="79" t="n"/>
      <c r="US333" s="79" t="n"/>
      <c r="UT333" s="79" t="n"/>
      <c r="UU333" s="79" t="n"/>
      <c r="UV333" s="79" t="n"/>
      <c r="UW333" s="79" t="n"/>
      <c r="UX333" s="79" t="n"/>
      <c r="UY333" s="79" t="n"/>
      <c r="UZ333" s="79" t="n"/>
      <c r="VA333" s="79" t="n"/>
      <c r="VB333" s="79" t="n"/>
      <c r="VC333" s="79" t="n"/>
      <c r="VD333" s="79" t="n"/>
      <c r="VE333" s="79" t="n"/>
      <c r="VF333" s="79" t="n"/>
      <c r="VG333" s="79" t="n"/>
      <c r="VH333" s="79" t="n"/>
      <c r="VI333" s="79" t="n"/>
      <c r="VJ333" s="79" t="n"/>
      <c r="VK333" s="79" t="n"/>
      <c r="VL333" s="79" t="n"/>
      <c r="VM333" s="79" t="n"/>
      <c r="VN333" s="79" t="n"/>
      <c r="VO333" s="79" t="n"/>
      <c r="VP333" s="79" t="n"/>
      <c r="VQ333" s="79" t="n"/>
      <c r="VR333" s="79" t="n"/>
      <c r="VS333" s="79" t="n"/>
      <c r="VT333" s="79" t="n"/>
      <c r="VU333" s="79" t="n"/>
      <c r="VV333" s="79" t="n"/>
      <c r="VW333" s="79" t="n"/>
      <c r="VX333" s="79" t="n"/>
      <c r="VY333" s="79" t="n"/>
      <c r="VZ333" s="79" t="n"/>
      <c r="WA333" s="79" t="n"/>
      <c r="WB333" s="79" t="n"/>
      <c r="WE333" s="78" t="n">
        <v>5</v>
      </c>
      <c r="WF333" s="79" t="n"/>
      <c r="WG333" s="79" t="n"/>
      <c r="WH333" s="79" t="n"/>
      <c r="WI333" s="79" t="n"/>
      <c r="WJ333" s="79" t="n"/>
      <c r="WK333" s="79" t="n"/>
      <c r="WL333" s="79" t="n"/>
      <c r="WM333" s="79" t="n"/>
      <c r="WN333" s="79" t="n"/>
      <c r="WO333" s="79" t="n"/>
      <c r="WP333" s="79" t="n"/>
      <c r="WQ333" s="79" t="n"/>
      <c r="WR333" s="79" t="n"/>
      <c r="WS333" s="79" t="n"/>
      <c r="WT333" s="79" t="n"/>
      <c r="WU333" s="79" t="n"/>
      <c r="WV333" s="79" t="n"/>
      <c r="WW333" s="79" t="n"/>
      <c r="WX333" s="79" t="n"/>
      <c r="WY333" s="79" t="n"/>
      <c r="WZ333" s="79" t="n"/>
      <c r="XA333" s="79" t="n"/>
      <c r="XB333" s="79" t="n"/>
      <c r="XC333" s="79" t="n"/>
      <c r="XD333" s="79" t="n"/>
      <c r="XE333" s="79" t="n"/>
      <c r="XF333" s="79" t="n"/>
      <c r="XG333" s="79" t="n"/>
      <c r="XH333" s="79" t="n"/>
      <c r="XI333" s="79" t="n"/>
      <c r="XJ333" s="79" t="n"/>
      <c r="XK333" s="79" t="n"/>
      <c r="XL333" s="79" t="n"/>
      <c r="XM333" s="79" t="n"/>
      <c r="XN333" s="79" t="n"/>
      <c r="XO333" s="79" t="n"/>
      <c r="XP333" s="79" t="n"/>
      <c r="XQ333" s="79" t="n"/>
      <c r="XR333" s="79" t="n"/>
      <c r="XS333" s="79" t="n"/>
      <c r="XV333" s="78" t="n">
        <v>5</v>
      </c>
      <c r="XW333" s="79" t="n"/>
      <c r="XX333" s="79" t="n"/>
      <c r="XY333" s="79" t="n"/>
      <c r="XZ333" s="79" t="n"/>
      <c r="YA333" s="79" t="n"/>
      <c r="YB333" s="79" t="n"/>
      <c r="YC333" s="79" t="n"/>
      <c r="YD333" s="79" t="n"/>
      <c r="YE333" s="79" t="n"/>
      <c r="YF333" s="79" t="n"/>
      <c r="YG333" s="79" t="n"/>
      <c r="YH333" s="79" t="n"/>
      <c r="YI333" s="79" t="n"/>
      <c r="YJ333" s="79" t="n"/>
      <c r="YK333" s="79" t="n"/>
      <c r="YL333" s="79" t="n"/>
      <c r="YM333" s="79" t="n"/>
      <c r="YN333" s="79" t="n"/>
      <c r="YO333" s="79" t="n"/>
      <c r="YP333" s="79" t="n"/>
      <c r="YQ333" s="79" t="n"/>
      <c r="YR333" s="79" t="n"/>
      <c r="YS333" s="79" t="n"/>
      <c r="YT333" s="79" t="n"/>
      <c r="YU333" s="79" t="n"/>
      <c r="YV333" s="79" t="n"/>
      <c r="YW333" s="79" t="n"/>
      <c r="YX333" s="79" t="n"/>
      <c r="YY333" s="79" t="n"/>
      <c r="YZ333" s="79" t="n"/>
      <c r="ZA333" s="79" t="n"/>
      <c r="ZB333" s="79" t="n"/>
      <c r="ZC333" s="79" t="n"/>
      <c r="ZD333" s="79" t="n"/>
      <c r="ZE333" s="79" t="n"/>
      <c r="ZF333" s="79" t="n"/>
      <c r="ZG333" s="79" t="n"/>
      <c r="ZH333" s="79" t="n"/>
      <c r="ZI333" s="79" t="n"/>
      <c r="ZJ333" s="79" t="n"/>
      <c r="ZM333" s="78" t="n">
        <v>5</v>
      </c>
      <c r="ZN333" s="79" t="n"/>
      <c r="ZO333" s="79" t="n"/>
      <c r="ZP333" s="79" t="n"/>
      <c r="ZQ333" s="79" t="n"/>
      <c r="ZR333" s="79" t="n"/>
      <c r="ZS333" s="79" t="n"/>
      <c r="ZT333" s="79" t="n"/>
      <c r="ZU333" s="79" t="n"/>
      <c r="ZV333" s="79" t="n"/>
      <c r="ZW333" s="79" t="n"/>
      <c r="ZX333" s="79" t="n"/>
      <c r="ZY333" s="79" t="n"/>
      <c r="ZZ333" s="79" t="n"/>
      <c r="AAA333" s="79" t="n"/>
      <c r="AAB333" s="79" t="n"/>
      <c r="AAC333" s="79" t="n"/>
      <c r="AAD333" s="79" t="n"/>
      <c r="AAE333" s="79" t="n"/>
      <c r="AAF333" s="79" t="n"/>
      <c r="AAG333" s="79" t="n"/>
      <c r="AAH333" s="79" t="n"/>
      <c r="AAI333" s="79" t="n"/>
      <c r="AAJ333" s="79" t="n"/>
      <c r="AAK333" s="79" t="n"/>
      <c r="AAL333" s="79" t="n"/>
      <c r="AAM333" s="79" t="n"/>
      <c r="AAN333" s="79" t="n"/>
      <c r="AAO333" s="79" t="n"/>
      <c r="AAP333" s="79" t="n"/>
      <c r="AAQ333" s="79" t="n"/>
      <c r="AAR333" s="79" t="n"/>
      <c r="AAS333" s="79" t="n"/>
      <c r="AAT333" s="79" t="n"/>
      <c r="AAU333" s="79" t="n"/>
      <c r="AAV333" s="79" t="n"/>
      <c r="AAW333" s="79" t="n"/>
      <c r="AAX333" s="79" t="n"/>
      <c r="AAY333" s="79" t="n"/>
      <c r="AAZ333" s="79" t="n"/>
      <c r="ABA333" s="79" t="n"/>
      <c r="ABD333" s="78" t="n">
        <v>5</v>
      </c>
      <c r="ABE333" s="79" t="n"/>
      <c r="ABF333" s="79" t="n"/>
      <c r="ABG333" s="79" t="n"/>
      <c r="ABH333" s="79" t="n"/>
      <c r="ABI333" s="79" t="n"/>
      <c r="ABJ333" s="79" t="n"/>
      <c r="ABK333" s="79" t="n"/>
      <c r="ABL333" s="79" t="n"/>
      <c r="ABM333" s="79" t="n"/>
      <c r="ABN333" s="79" t="n"/>
      <c r="ABO333" s="79" t="n"/>
      <c r="ABP333" s="79" t="n"/>
      <c r="ABQ333" s="79" t="n"/>
      <c r="ABR333" s="79" t="n"/>
      <c r="ABS333" s="79" t="n"/>
      <c r="ABT333" s="79" t="n"/>
      <c r="ABU333" s="79" t="n"/>
      <c r="ABV333" s="79" t="n"/>
      <c r="ABW333" s="79" t="n"/>
      <c r="ABX333" s="79" t="n"/>
      <c r="ABY333" s="79" t="n"/>
      <c r="ABZ333" s="79" t="n"/>
      <c r="ACA333" s="79" t="n"/>
      <c r="ACB333" s="79" t="n"/>
      <c r="ACC333" s="79" t="n"/>
      <c r="ACD333" s="79" t="n"/>
      <c r="ACE333" s="79" t="n"/>
      <c r="ACF333" s="79" t="n"/>
      <c r="ACG333" s="79" t="n"/>
      <c r="ACH333" s="79" t="n"/>
      <c r="ACI333" s="79" t="n"/>
      <c r="ACJ333" s="79" t="n"/>
      <c r="ACK333" s="79" t="n"/>
      <c r="ACL333" s="79" t="n"/>
      <c r="ACM333" s="79" t="n"/>
      <c r="ACN333" s="79" t="n"/>
      <c r="ACO333" s="79" t="n"/>
      <c r="ACP333" s="79" t="n"/>
      <c r="ACQ333" s="79" t="n"/>
      <c r="ACR333" s="79" t="n"/>
      <c r="ACU333" s="78" t="n">
        <v>5</v>
      </c>
      <c r="ACV333" s="79" t="n"/>
      <c r="ACW333" s="79" t="n"/>
      <c r="ACX333" s="79" t="n"/>
      <c r="ACY333" s="79" t="n"/>
      <c r="ACZ333" s="79" t="n"/>
      <c r="ADA333" s="79" t="n"/>
      <c r="ADB333" s="79" t="n"/>
      <c r="ADC333" s="79" t="n"/>
      <c r="ADD333" s="79" t="n"/>
      <c r="ADE333" s="79" t="n"/>
      <c r="ADF333" s="79" t="n"/>
      <c r="ADG333" s="79" t="n"/>
      <c r="ADH333" s="79" t="n"/>
      <c r="ADI333" s="79" t="n"/>
      <c r="ADJ333" s="79" t="n"/>
      <c r="ADK333" s="79" t="n"/>
      <c r="ADL333" s="79" t="n"/>
      <c r="ADM333" s="79" t="n"/>
      <c r="ADN333" s="79" t="n"/>
      <c r="ADO333" s="79" t="n"/>
      <c r="ADP333" s="79" t="n"/>
      <c r="ADQ333" s="79" t="n"/>
      <c r="ADR333" s="79" t="n"/>
      <c r="ADS333" s="79" t="n"/>
      <c r="ADT333" s="79" t="n"/>
      <c r="ADU333" s="79" t="n"/>
      <c r="ADV333" s="79" t="n"/>
      <c r="ADW333" s="79" t="n"/>
      <c r="ADX333" s="79" t="n"/>
      <c r="ADY333" s="79" t="n"/>
      <c r="ADZ333" s="79" t="n"/>
      <c r="AEA333" s="79" t="n"/>
      <c r="AEB333" s="79" t="n"/>
      <c r="AEC333" s="79" t="n"/>
      <c r="AED333" s="79" t="n"/>
      <c r="AEE333" s="79" t="n"/>
      <c r="AEF333" s="79" t="n"/>
      <c r="AEG333" s="79" t="n"/>
      <c r="AEH333" s="79" t="n"/>
      <c r="AEI333" s="79" t="n"/>
      <c r="AEL333" s="78" t="n">
        <v>5</v>
      </c>
      <c r="AEM333" s="79" t="n"/>
      <c r="AEN333" s="79" t="n"/>
      <c r="AEO333" s="79" t="n"/>
      <c r="AEP333" s="79" t="n"/>
      <c r="AEQ333" s="79" t="n"/>
      <c r="AER333" s="79" t="n"/>
      <c r="AES333" s="79" t="n"/>
      <c r="AET333" s="79" t="n"/>
      <c r="AEU333" s="79" t="n"/>
      <c r="AEV333" s="79" t="n"/>
      <c r="AEW333" s="79" t="n"/>
      <c r="AEX333" s="79" t="n"/>
      <c r="AEY333" s="79" t="n"/>
      <c r="AEZ333" s="79" t="n"/>
      <c r="AFA333" s="79" t="n"/>
      <c r="AFB333" s="79" t="n"/>
      <c r="AFC333" s="79" t="n"/>
      <c r="AFD333" s="79" t="n"/>
      <c r="AFE333" s="79" t="n"/>
      <c r="AFF333" s="79" t="n"/>
      <c r="AFG333" s="79" t="n"/>
      <c r="AFH333" s="79" t="n"/>
      <c r="AFI333" s="79" t="n"/>
      <c r="AFJ333" s="79" t="n"/>
      <c r="AFK333" s="79" t="n"/>
      <c r="AFL333" s="79" t="n"/>
      <c r="AFM333" s="79" t="n"/>
      <c r="AFN333" s="79" t="n"/>
      <c r="AFO333" s="79" t="n"/>
      <c r="AFP333" s="79" t="n"/>
      <c r="AFQ333" s="79" t="n"/>
      <c r="AFR333" s="79" t="n"/>
      <c r="AFS333" s="79" t="n"/>
      <c r="AFT333" s="79" t="n"/>
      <c r="AFU333" s="79" t="n"/>
      <c r="AFV333" s="79" t="n"/>
      <c r="AFW333" s="79" t="n"/>
      <c r="AFX333" s="79" t="n"/>
      <c r="AFY333" s="79" t="n"/>
      <c r="AFZ333" s="79" t="n"/>
    </row>
    <row r="334">
      <c r="A334" s="78" t="n">
        <v>6</v>
      </c>
      <c r="B334" s="79" t="n"/>
      <c r="C334" s="79" t="n"/>
      <c r="D334" s="79" t="n"/>
      <c r="E334" s="79" t="n"/>
      <c r="F334" s="79" t="n"/>
      <c r="G334" s="79" t="n"/>
      <c r="H334" s="79" t="n"/>
      <c r="I334" s="79" t="n"/>
      <c r="J334" s="79" t="n"/>
      <c r="K334" s="79" t="n"/>
      <c r="L334" s="79" t="n"/>
      <c r="M334" s="79" t="n"/>
      <c r="N334" s="79" t="n"/>
      <c r="O334" s="79" t="n"/>
      <c r="P334" s="79" t="n"/>
      <c r="Q334" s="79" t="n"/>
      <c r="R334" s="79" t="n"/>
      <c r="S334" s="79" t="n"/>
      <c r="T334" s="79" t="n"/>
      <c r="U334" s="79" t="n"/>
      <c r="V334" s="79" t="n"/>
      <c r="W334" s="79" t="n"/>
      <c r="X334" s="79" t="n"/>
      <c r="Y334" s="79" t="n"/>
      <c r="Z334" s="79" t="n"/>
      <c r="AA334" s="79" t="n"/>
      <c r="AB334" s="79" t="n"/>
      <c r="AC334" s="79" t="n"/>
      <c r="AD334" s="79" t="n"/>
      <c r="AE334" s="79" t="n"/>
      <c r="AF334" s="79" t="n"/>
      <c r="AG334" s="79" t="n"/>
      <c r="AH334" s="79" t="n"/>
      <c r="AI334" s="79" t="n"/>
      <c r="AJ334" s="79" t="n"/>
      <c r="AK334" s="79" t="n"/>
      <c r="AL334" s="79" t="n"/>
      <c r="AM334" s="79" t="n"/>
      <c r="AN334" s="79" t="n"/>
      <c r="AO334" s="79" t="n"/>
      <c r="AR334" s="78" t="n">
        <v>6</v>
      </c>
      <c r="AS334" s="79" t="n"/>
      <c r="AT334" s="79" t="n"/>
      <c r="AU334" s="79" t="n"/>
      <c r="AV334" s="79" t="n"/>
      <c r="AW334" s="79" t="n"/>
      <c r="AX334" s="79" t="n"/>
      <c r="AY334" s="79" t="n"/>
      <c r="AZ334" s="79" t="n"/>
      <c r="BA334" s="79" t="n"/>
      <c r="BB334" s="79" t="n"/>
      <c r="BC334" s="79" t="n"/>
      <c r="BD334" s="79" t="n"/>
      <c r="BE334" s="79" t="n"/>
      <c r="BF334" s="79" t="n"/>
      <c r="BG334" s="79" t="n"/>
      <c r="BH334" s="79" t="n"/>
      <c r="BI334" s="79" t="n"/>
      <c r="BJ334" s="79" t="n"/>
      <c r="BK334" s="79" t="n"/>
      <c r="BL334" s="79" t="n"/>
      <c r="BM334" s="79" t="n"/>
      <c r="BN334" s="79" t="n"/>
      <c r="BO334" s="79" t="n"/>
      <c r="BP334" s="79" t="n"/>
      <c r="BQ334" s="79" t="n"/>
      <c r="BR334" s="79" t="n"/>
      <c r="BS334" s="79" t="n"/>
      <c r="BT334" s="79" t="n"/>
      <c r="BU334" s="79" t="n"/>
      <c r="BV334" s="79" t="n"/>
      <c r="BW334" s="79" t="n"/>
      <c r="BX334" s="79" t="n"/>
      <c r="BY334" s="79" t="n"/>
      <c r="BZ334" s="79" t="n"/>
      <c r="CA334" s="79" t="n"/>
      <c r="CB334" s="79" t="n"/>
      <c r="CC334" s="79" t="n"/>
      <c r="CD334" s="79" t="n"/>
      <c r="CE334" s="79" t="n"/>
      <c r="CF334" s="79" t="n"/>
      <c r="CI334" s="78" t="n">
        <v>6</v>
      </c>
      <c r="CJ334" s="79" t="n"/>
      <c r="CK334" s="79" t="n"/>
      <c r="CL334" s="79" t="n"/>
      <c r="CM334" s="79" t="n"/>
      <c r="CN334" s="79" t="n"/>
      <c r="CO334" s="79" t="n"/>
      <c r="CP334" s="79" t="n"/>
      <c r="CQ334" s="79" t="n"/>
      <c r="CR334" s="79" t="n"/>
      <c r="CS334" s="79" t="n"/>
      <c r="CT334" s="79" t="n"/>
      <c r="CU334" s="79" t="n"/>
      <c r="CV334" s="79" t="n"/>
      <c r="CW334" s="79" t="n"/>
      <c r="CX334" s="79" t="n"/>
      <c r="CY334" s="79" t="n"/>
      <c r="CZ334" s="79" t="n"/>
      <c r="DA334" s="79" t="n"/>
      <c r="DB334" s="79" t="n"/>
      <c r="DC334" s="79" t="n"/>
      <c r="DD334" s="79" t="n"/>
      <c r="DE334" s="79" t="n"/>
      <c r="DF334" s="79" t="n"/>
      <c r="DG334" s="79" t="n"/>
      <c r="DH334" s="79" t="n"/>
      <c r="DI334" s="79" t="n"/>
      <c r="DJ334" s="79" t="n"/>
      <c r="DK334" s="79" t="n"/>
      <c r="DL334" s="79" t="n"/>
      <c r="DM334" s="79" t="n"/>
      <c r="DN334" s="79" t="n"/>
      <c r="DO334" s="79" t="n"/>
      <c r="DP334" s="79" t="n"/>
      <c r="DQ334" s="79" t="n"/>
      <c r="DR334" s="79" t="n"/>
      <c r="DS334" s="79" t="n"/>
      <c r="DT334" s="79" t="n"/>
      <c r="DU334" s="79" t="n"/>
      <c r="DV334" s="79" t="n"/>
      <c r="DW334" s="79" t="n"/>
      <c r="DZ334" s="78" t="n">
        <v>6</v>
      </c>
      <c r="EA334" s="79" t="n"/>
      <c r="EB334" s="79" t="n"/>
      <c r="EC334" s="79" t="n"/>
      <c r="ED334" s="79" t="n"/>
      <c r="EE334" s="79" t="n"/>
      <c r="EF334" s="79" t="n"/>
      <c r="EG334" s="79" t="n"/>
      <c r="EH334" s="79" t="n"/>
      <c r="EI334" s="79" t="n"/>
      <c r="EJ334" s="79" t="n"/>
      <c r="EK334" s="79" t="n"/>
      <c r="EL334" s="79" t="n"/>
      <c r="EM334" s="79" t="n"/>
      <c r="EN334" s="79" t="n"/>
      <c r="EO334" s="79" t="n"/>
      <c r="EP334" s="79" t="n"/>
      <c r="EQ334" s="79" t="n"/>
      <c r="ER334" s="79" t="n"/>
      <c r="ES334" s="79" t="n"/>
      <c r="ET334" s="79" t="n"/>
      <c r="EU334" s="79" t="n"/>
      <c r="EV334" s="79" t="n"/>
      <c r="EW334" s="79" t="n"/>
      <c r="EX334" s="79" t="n"/>
      <c r="EY334" s="79" t="n"/>
      <c r="EZ334" s="79" t="n"/>
      <c r="FA334" s="79" t="n"/>
      <c r="FB334" s="79" t="n"/>
      <c r="FC334" s="79" t="n"/>
      <c r="FD334" s="79" t="n"/>
      <c r="FE334" s="79" t="n"/>
      <c r="FF334" s="79" t="n"/>
      <c r="FG334" s="79" t="n"/>
      <c r="FH334" s="79" t="n"/>
      <c r="FI334" s="79" t="n"/>
      <c r="FJ334" s="79" t="n"/>
      <c r="FK334" s="79" t="n"/>
      <c r="FL334" s="79" t="n"/>
      <c r="FM334" s="79" t="n"/>
      <c r="FN334" s="79" t="n"/>
      <c r="FQ334" s="78" t="n">
        <v>6</v>
      </c>
      <c r="FR334" s="79" t="n"/>
      <c r="FS334" s="79" t="n"/>
      <c r="FT334" s="79" t="n"/>
      <c r="FU334" s="79" t="n"/>
      <c r="FV334" s="79" t="n"/>
      <c r="FW334" s="79" t="n"/>
      <c r="FX334" s="79" t="n"/>
      <c r="FY334" s="79" t="n"/>
      <c r="FZ334" s="79" t="n"/>
      <c r="GA334" s="79" t="n"/>
      <c r="GB334" s="79" t="n"/>
      <c r="GC334" s="79" t="n"/>
      <c r="GD334" s="79" t="n"/>
      <c r="GE334" s="79" t="n"/>
      <c r="GF334" s="79" t="n"/>
      <c r="GG334" s="79" t="n"/>
      <c r="GH334" s="79" t="n"/>
      <c r="GI334" s="79" t="n"/>
      <c r="GJ334" s="79" t="n"/>
      <c r="GK334" s="79" t="n"/>
      <c r="GL334" s="79" t="n"/>
      <c r="GM334" s="79" t="n"/>
      <c r="GN334" s="79" t="n"/>
      <c r="GO334" s="79" t="n"/>
      <c r="GP334" s="79" t="n"/>
      <c r="GQ334" s="79" t="n"/>
      <c r="GR334" s="79" t="n"/>
      <c r="GS334" s="79" t="n"/>
      <c r="GT334" s="79" t="n"/>
      <c r="GU334" s="79" t="n"/>
      <c r="GV334" s="79" t="n"/>
      <c r="GW334" s="79" t="n"/>
      <c r="GX334" s="79" t="n"/>
      <c r="GY334" s="79" t="n"/>
      <c r="GZ334" s="79" t="n"/>
      <c r="HA334" s="79" t="n"/>
      <c r="HB334" s="79" t="n"/>
      <c r="HC334" s="79" t="n"/>
      <c r="HD334" s="79" t="n"/>
      <c r="HE334" s="79" t="n"/>
      <c r="HH334" s="78" t="n">
        <v>6</v>
      </c>
      <c r="HI334" s="79" t="n"/>
      <c r="HJ334" s="79" t="n"/>
      <c r="HK334" s="79" t="n"/>
      <c r="HL334" s="79" t="n"/>
      <c r="HM334" s="79" t="n"/>
      <c r="HN334" s="79" t="n"/>
      <c r="HO334" s="79" t="n"/>
      <c r="HP334" s="79" t="n"/>
      <c r="HQ334" s="79" t="n"/>
      <c r="HR334" s="79" t="n"/>
      <c r="HS334" s="79" t="n"/>
      <c r="HT334" s="79" t="n"/>
      <c r="HU334" s="79" t="n"/>
      <c r="HV334" s="79" t="n"/>
      <c r="HW334" s="79" t="n"/>
      <c r="HX334" s="79" t="n"/>
      <c r="HY334" s="79" t="n"/>
      <c r="HZ334" s="79" t="n"/>
      <c r="IA334" s="79" t="n"/>
      <c r="IB334" s="79" t="n"/>
      <c r="IC334" s="79" t="n"/>
      <c r="ID334" s="79" t="n"/>
      <c r="IE334" s="79" t="n"/>
      <c r="IF334" s="79" t="n"/>
      <c r="IG334" s="79" t="n"/>
      <c r="IH334" s="79" t="n"/>
      <c r="II334" s="79" t="n"/>
      <c r="IJ334" s="79" t="n"/>
      <c r="IK334" s="79" t="n"/>
      <c r="IL334" s="79" t="n"/>
      <c r="IM334" s="79" t="n"/>
      <c r="IN334" s="79" t="n"/>
      <c r="IO334" s="79" t="n"/>
      <c r="IP334" s="79" t="n"/>
      <c r="IQ334" s="79" t="n"/>
      <c r="IR334" s="79" t="n"/>
      <c r="IS334" s="79" t="n"/>
      <c r="IT334" s="79" t="n"/>
      <c r="IU334" s="79" t="n"/>
      <c r="IV334" s="79" t="n"/>
      <c r="IY334" s="78" t="n">
        <v>6</v>
      </c>
      <c r="IZ334" s="79" t="n"/>
      <c r="JA334" s="79" t="n"/>
      <c r="JB334" s="79" t="n"/>
      <c r="JC334" s="79" t="n"/>
      <c r="JD334" s="79" t="n"/>
      <c r="JE334" s="79" t="n"/>
      <c r="JF334" s="79" t="n"/>
      <c r="JG334" s="79" t="n"/>
      <c r="JH334" s="79" t="n"/>
      <c r="JI334" s="79" t="n"/>
      <c r="JJ334" s="79" t="n"/>
      <c r="JK334" s="79" t="n"/>
      <c r="JL334" s="79" t="n"/>
      <c r="JM334" s="79" t="n"/>
      <c r="JN334" s="79" t="n"/>
      <c r="JO334" s="79" t="n"/>
      <c r="JP334" s="79" t="n"/>
      <c r="JQ334" s="79" t="n"/>
      <c r="JR334" s="79" t="n"/>
      <c r="JS334" s="79" t="n"/>
      <c r="JT334" s="79" t="n"/>
      <c r="JU334" s="79" t="n"/>
      <c r="JV334" s="79" t="n"/>
      <c r="JW334" s="79" t="n"/>
      <c r="JX334" s="79" t="n"/>
      <c r="JY334" s="79" t="n"/>
      <c r="JZ334" s="79" t="n"/>
      <c r="KA334" s="79" t="n"/>
      <c r="KB334" s="79" t="n"/>
      <c r="KC334" s="79" t="n"/>
      <c r="KD334" s="79" t="n"/>
      <c r="KE334" s="79" t="n"/>
      <c r="KF334" s="79" t="n"/>
      <c r="KG334" s="79" t="n"/>
      <c r="KH334" s="79" t="n"/>
      <c r="KI334" s="79" t="n"/>
      <c r="KJ334" s="79" t="n"/>
      <c r="KK334" s="79" t="n"/>
      <c r="KL334" s="79" t="n"/>
      <c r="KM334" s="79" t="n"/>
      <c r="KP334" s="78" t="n">
        <v>6</v>
      </c>
      <c r="KQ334" s="79" t="n"/>
      <c r="KR334" s="79" t="n"/>
      <c r="KS334" s="79" t="n"/>
      <c r="KT334" s="79" t="n"/>
      <c r="KU334" s="79" t="n"/>
      <c r="KV334" s="79" t="n"/>
      <c r="KW334" s="79" t="n"/>
      <c r="KX334" s="79" t="n"/>
      <c r="KY334" s="79" t="n"/>
      <c r="KZ334" s="79" t="n"/>
      <c r="LA334" s="79" t="n"/>
      <c r="LB334" s="79" t="n"/>
      <c r="LC334" s="79" t="n"/>
      <c r="LD334" s="79" t="n"/>
      <c r="LE334" s="79" t="n"/>
      <c r="LF334" s="79" t="n"/>
      <c r="LG334" s="79" t="n"/>
      <c r="LH334" s="79" t="n"/>
      <c r="LI334" s="79" t="n"/>
      <c r="LJ334" s="79" t="n"/>
      <c r="LK334" s="79" t="n"/>
      <c r="LL334" s="79" t="n"/>
      <c r="LM334" s="79" t="n"/>
      <c r="LN334" s="79" t="n"/>
      <c r="LO334" s="79" t="n"/>
      <c r="LP334" s="79" t="n"/>
      <c r="LQ334" s="79" t="n"/>
      <c r="LR334" s="79" t="n"/>
      <c r="LS334" s="79" t="n"/>
      <c r="LT334" s="79" t="n"/>
      <c r="LU334" s="79" t="n"/>
      <c r="LV334" s="79" t="n"/>
      <c r="LW334" s="79" t="n"/>
      <c r="LX334" s="79" t="n"/>
      <c r="LY334" s="79" t="n"/>
      <c r="LZ334" s="79" t="n"/>
      <c r="MA334" s="79" t="n"/>
      <c r="MB334" s="79" t="n"/>
      <c r="MC334" s="79" t="n"/>
      <c r="MD334" s="79" t="n"/>
      <c r="MG334" s="78" t="n">
        <v>6</v>
      </c>
      <c r="MH334" s="79" t="n"/>
      <c r="MI334" s="79" t="n"/>
      <c r="MJ334" s="79" t="n"/>
      <c r="MK334" s="79" t="n"/>
      <c r="ML334" s="79" t="n"/>
      <c r="MM334" s="79" t="n"/>
      <c r="MN334" s="79" t="n"/>
      <c r="MO334" s="79" t="n"/>
      <c r="MP334" s="79" t="n"/>
      <c r="MQ334" s="79" t="n"/>
      <c r="MR334" s="79" t="n"/>
      <c r="MS334" s="79" t="n"/>
      <c r="MT334" s="79" t="n"/>
      <c r="MU334" s="79" t="n"/>
      <c r="MV334" s="79" t="n"/>
      <c r="MW334" s="79" t="n"/>
      <c r="MX334" s="79" t="n"/>
      <c r="MY334" s="79" t="n"/>
      <c r="MZ334" s="79" t="n"/>
      <c r="NA334" s="79" t="n"/>
      <c r="NB334" s="79" t="n"/>
      <c r="NC334" s="79" t="n"/>
      <c r="ND334" s="79" t="n"/>
      <c r="NE334" s="79" t="n"/>
      <c r="NF334" s="79" t="n"/>
      <c r="NG334" s="79" t="n"/>
      <c r="NH334" s="79" t="n"/>
      <c r="NI334" s="79" t="n"/>
      <c r="NJ334" s="79" t="n"/>
      <c r="NK334" s="79" t="n"/>
      <c r="NL334" s="79" t="n"/>
      <c r="NM334" s="79" t="n"/>
      <c r="NN334" s="79" t="n"/>
      <c r="NO334" s="79" t="n"/>
      <c r="NP334" s="79" t="n"/>
      <c r="NQ334" s="79" t="n"/>
      <c r="NR334" s="79" t="n"/>
      <c r="NS334" s="79" t="n"/>
      <c r="NT334" s="79" t="n"/>
      <c r="NU334" s="79" t="n"/>
      <c r="NX334" s="78" t="n">
        <v>6</v>
      </c>
      <c r="NY334" s="79" t="n"/>
      <c r="NZ334" s="79" t="n"/>
      <c r="OA334" s="79" t="n"/>
      <c r="OB334" s="79" t="n"/>
      <c r="OC334" s="79" t="n"/>
      <c r="OD334" s="79" t="n"/>
      <c r="OE334" s="79" t="n"/>
      <c r="OF334" s="79" t="n"/>
      <c r="OG334" s="79" t="n"/>
      <c r="OH334" s="79" t="n"/>
      <c r="OI334" s="79" t="n"/>
      <c r="OJ334" s="79" t="n"/>
      <c r="OK334" s="79" t="n"/>
      <c r="OL334" s="79" t="n"/>
      <c r="OM334" s="79" t="n"/>
      <c r="ON334" s="79" t="n"/>
      <c r="OO334" s="79" t="n"/>
      <c r="OP334" s="79" t="n"/>
      <c r="OQ334" s="79" t="n"/>
      <c r="OR334" s="79" t="n"/>
      <c r="OS334" s="79" t="n"/>
      <c r="OT334" s="79" t="n"/>
      <c r="OU334" s="79" t="n"/>
      <c r="OV334" s="79" t="n"/>
      <c r="OW334" s="79" t="n"/>
      <c r="OX334" s="79" t="n"/>
      <c r="OY334" s="79" t="n"/>
      <c r="OZ334" s="79" t="n"/>
      <c r="PA334" s="79" t="n"/>
      <c r="PB334" s="79" t="n"/>
      <c r="PC334" s="79" t="n"/>
      <c r="PD334" s="79" t="n"/>
      <c r="PE334" s="79" t="n"/>
      <c r="PF334" s="79" t="n"/>
      <c r="PG334" s="79" t="n"/>
      <c r="PH334" s="79" t="n"/>
      <c r="PI334" s="79" t="n"/>
      <c r="PJ334" s="79" t="n"/>
      <c r="PK334" s="79" t="n"/>
      <c r="PL334" s="79" t="n"/>
      <c r="PO334" s="78" t="n">
        <v>6</v>
      </c>
      <c r="PP334" s="79" t="n"/>
      <c r="PQ334" s="79" t="n"/>
      <c r="PR334" s="79" t="n"/>
      <c r="PS334" s="79" t="n"/>
      <c r="PT334" s="79" t="n"/>
      <c r="PU334" s="79" t="n"/>
      <c r="PV334" s="79" t="n"/>
      <c r="PW334" s="79" t="n"/>
      <c r="PX334" s="79" t="n"/>
      <c r="PY334" s="79" t="n"/>
      <c r="PZ334" s="79" t="n"/>
      <c r="QA334" s="79" t="n"/>
      <c r="QB334" s="79" t="n"/>
      <c r="QC334" s="79" t="n"/>
      <c r="QD334" s="79" t="n"/>
      <c r="QE334" s="79" t="n"/>
      <c r="QF334" s="79" t="n"/>
      <c r="QG334" s="79" t="n"/>
      <c r="QH334" s="79" t="n"/>
      <c r="QI334" s="79" t="n"/>
      <c r="QJ334" s="79" t="n"/>
      <c r="QK334" s="79" t="n"/>
      <c r="QL334" s="79" t="n"/>
      <c r="QM334" s="79" t="n"/>
      <c r="QN334" s="79" t="n"/>
      <c r="QO334" s="79" t="n"/>
      <c r="QP334" s="79" t="n"/>
      <c r="QQ334" s="79" t="n"/>
      <c r="QR334" s="79" t="n"/>
      <c r="QS334" s="79" t="n"/>
      <c r="QT334" s="79" t="n"/>
      <c r="QU334" s="79" t="n"/>
      <c r="QV334" s="79" t="n"/>
      <c r="QW334" s="79" t="n"/>
      <c r="QX334" s="79" t="n"/>
      <c r="QY334" s="79" t="n"/>
      <c r="QZ334" s="79" t="n"/>
      <c r="RA334" s="79" t="n"/>
      <c r="RB334" s="79" t="n"/>
      <c r="RC334" s="79" t="n"/>
      <c r="RF334" s="78" t="n">
        <v>6</v>
      </c>
      <c r="RG334" s="79" t="n"/>
      <c r="RH334" s="79" t="n"/>
      <c r="RI334" s="79" t="n"/>
      <c r="RJ334" s="79" t="n"/>
      <c r="RK334" s="79" t="n"/>
      <c r="RL334" s="79" t="n"/>
      <c r="RM334" s="79" t="n"/>
      <c r="RN334" s="79" t="n"/>
      <c r="RO334" s="79" t="n"/>
      <c r="RP334" s="79" t="n"/>
      <c r="RQ334" s="79" t="n"/>
      <c r="RR334" s="79" t="n"/>
      <c r="RS334" s="79" t="n"/>
      <c r="RT334" s="79" t="n"/>
      <c r="RU334" s="79" t="n"/>
      <c r="RV334" s="79" t="n"/>
      <c r="RW334" s="79" t="n"/>
      <c r="RX334" s="79" t="n"/>
      <c r="RY334" s="79" t="n"/>
      <c r="RZ334" s="79" t="n"/>
      <c r="SA334" s="79" t="n"/>
      <c r="SB334" s="79" t="n"/>
      <c r="SC334" s="79" t="n"/>
      <c r="SD334" s="79" t="n"/>
      <c r="SE334" s="79" t="n"/>
      <c r="SF334" s="79" t="n"/>
      <c r="SG334" s="79" t="n"/>
      <c r="SH334" s="79" t="n"/>
      <c r="SI334" s="79" t="n"/>
      <c r="SJ334" s="79" t="n"/>
      <c r="SK334" s="79" t="n"/>
      <c r="SL334" s="79" t="n"/>
      <c r="SM334" s="79" t="n"/>
      <c r="SN334" s="79" t="n"/>
      <c r="SO334" s="79" t="n"/>
      <c r="SP334" s="79" t="n"/>
      <c r="SQ334" s="79" t="n"/>
      <c r="SR334" s="79" t="n"/>
      <c r="SS334" s="79" t="n"/>
      <c r="ST334" s="79" t="n"/>
      <c r="SW334" s="78" t="n">
        <v>6</v>
      </c>
      <c r="SX334" s="79" t="n"/>
      <c r="SY334" s="79" t="n"/>
      <c r="SZ334" s="79" t="n"/>
      <c r="TA334" s="79" t="n"/>
      <c r="TB334" s="79" t="n"/>
      <c r="TC334" s="79" t="n"/>
      <c r="TD334" s="79" t="n"/>
      <c r="TE334" s="79" t="n"/>
      <c r="TF334" s="79" t="n"/>
      <c r="TG334" s="79" t="n"/>
      <c r="TH334" s="79" t="n"/>
      <c r="TI334" s="79" t="n"/>
      <c r="TJ334" s="79" t="n"/>
      <c r="TK334" s="79" t="n"/>
      <c r="TL334" s="79" t="n"/>
      <c r="TM334" s="79" t="n"/>
      <c r="TN334" s="79" t="n"/>
      <c r="TO334" s="79" t="n"/>
      <c r="TP334" s="79" t="n"/>
      <c r="TQ334" s="79" t="n"/>
      <c r="TR334" s="79" t="n"/>
      <c r="TS334" s="79" t="n"/>
      <c r="TT334" s="79" t="n"/>
      <c r="TU334" s="79" t="n"/>
      <c r="TV334" s="79" t="n"/>
      <c r="TW334" s="79" t="n"/>
      <c r="TX334" s="79" t="n"/>
      <c r="TY334" s="79" t="n"/>
      <c r="TZ334" s="79" t="n"/>
      <c r="UA334" s="79" t="n"/>
      <c r="UB334" s="79" t="n"/>
      <c r="UC334" s="79" t="n"/>
      <c r="UD334" s="79" t="n"/>
      <c r="UE334" s="79" t="n"/>
      <c r="UF334" s="79" t="n"/>
      <c r="UG334" s="79" t="n"/>
      <c r="UH334" s="79" t="n"/>
      <c r="UI334" s="79" t="n"/>
      <c r="UJ334" s="79" t="n"/>
      <c r="UK334" s="79" t="n"/>
      <c r="UN334" s="78" t="n">
        <v>6</v>
      </c>
      <c r="UO334" s="79" t="n"/>
      <c r="UP334" s="79" t="n"/>
      <c r="UQ334" s="79" t="n"/>
      <c r="UR334" s="79" t="n"/>
      <c r="US334" s="79" t="n"/>
      <c r="UT334" s="79" t="n"/>
      <c r="UU334" s="79" t="n"/>
      <c r="UV334" s="79" t="n"/>
      <c r="UW334" s="79" t="n"/>
      <c r="UX334" s="79" t="n"/>
      <c r="UY334" s="79" t="n"/>
      <c r="UZ334" s="79" t="n"/>
      <c r="VA334" s="79" t="n"/>
      <c r="VB334" s="79" t="n"/>
      <c r="VC334" s="79" t="n"/>
      <c r="VD334" s="79" t="n"/>
      <c r="VE334" s="79" t="n"/>
      <c r="VF334" s="79" t="n"/>
      <c r="VG334" s="79" t="n"/>
      <c r="VH334" s="79" t="n"/>
      <c r="VI334" s="79" t="n"/>
      <c r="VJ334" s="79" t="n"/>
      <c r="VK334" s="79" t="n"/>
      <c r="VL334" s="79" t="n"/>
      <c r="VM334" s="79" t="n"/>
      <c r="VN334" s="79" t="n"/>
      <c r="VO334" s="79" t="n"/>
      <c r="VP334" s="79" t="n"/>
      <c r="VQ334" s="79" t="n"/>
      <c r="VR334" s="79" t="n"/>
      <c r="VS334" s="79" t="n"/>
      <c r="VT334" s="79" t="n"/>
      <c r="VU334" s="79" t="n"/>
      <c r="VV334" s="79" t="n"/>
      <c r="VW334" s="79" t="n"/>
      <c r="VX334" s="79" t="n"/>
      <c r="VY334" s="79" t="n"/>
      <c r="VZ334" s="79" t="n"/>
      <c r="WA334" s="79" t="n"/>
      <c r="WB334" s="79" t="n"/>
      <c r="WE334" s="78" t="n">
        <v>6</v>
      </c>
      <c r="WF334" s="79" t="n"/>
      <c r="WG334" s="79" t="n"/>
      <c r="WH334" s="79" t="n"/>
      <c r="WI334" s="79" t="n"/>
      <c r="WJ334" s="79" t="n"/>
      <c r="WK334" s="79" t="n"/>
      <c r="WL334" s="79" t="n"/>
      <c r="WM334" s="79" t="n"/>
      <c r="WN334" s="79" t="n"/>
      <c r="WO334" s="79" t="n"/>
      <c r="WP334" s="79" t="n"/>
      <c r="WQ334" s="79" t="n"/>
      <c r="WR334" s="79" t="n"/>
      <c r="WS334" s="79" t="n"/>
      <c r="WT334" s="79" t="n"/>
      <c r="WU334" s="79" t="n"/>
      <c r="WV334" s="79" t="n"/>
      <c r="WW334" s="79" t="n"/>
      <c r="WX334" s="79" t="n"/>
      <c r="WY334" s="79" t="n"/>
      <c r="WZ334" s="79" t="n"/>
      <c r="XA334" s="79" t="n"/>
      <c r="XB334" s="79" t="n"/>
      <c r="XC334" s="79" t="n"/>
      <c r="XD334" s="79" t="n"/>
      <c r="XE334" s="79" t="n"/>
      <c r="XF334" s="79" t="n"/>
      <c r="XG334" s="79" t="n"/>
      <c r="XH334" s="79" t="n"/>
      <c r="XI334" s="79" t="n"/>
      <c r="XJ334" s="79" t="n"/>
      <c r="XK334" s="79" t="n"/>
      <c r="XL334" s="79" t="n"/>
      <c r="XM334" s="79" t="n"/>
      <c r="XN334" s="79" t="n"/>
      <c r="XO334" s="79" t="n"/>
      <c r="XP334" s="79" t="n"/>
      <c r="XQ334" s="79" t="n"/>
      <c r="XR334" s="79" t="n"/>
      <c r="XS334" s="79" t="n"/>
      <c r="XV334" s="78" t="n">
        <v>6</v>
      </c>
      <c r="XW334" s="79" t="n"/>
      <c r="XX334" s="79" t="n"/>
      <c r="XY334" s="79" t="n"/>
      <c r="XZ334" s="79" t="n"/>
      <c r="YA334" s="79" t="n"/>
      <c r="YB334" s="79" t="n"/>
      <c r="YC334" s="79" t="n"/>
      <c r="YD334" s="79" t="n"/>
      <c r="YE334" s="79" t="n"/>
      <c r="YF334" s="79" t="n"/>
      <c r="YG334" s="79" t="n"/>
      <c r="YH334" s="79" t="n"/>
      <c r="YI334" s="79" t="n"/>
      <c r="YJ334" s="79" t="n"/>
      <c r="YK334" s="79" t="n"/>
      <c r="YL334" s="79" t="n"/>
      <c r="YM334" s="79" t="n"/>
      <c r="YN334" s="79" t="n"/>
      <c r="YO334" s="79" t="n"/>
      <c r="YP334" s="79" t="n"/>
      <c r="YQ334" s="79" t="n"/>
      <c r="YR334" s="79" t="n"/>
      <c r="YS334" s="79" t="n"/>
      <c r="YT334" s="79" t="n"/>
      <c r="YU334" s="79" t="n"/>
      <c r="YV334" s="79" t="n"/>
      <c r="YW334" s="79" t="n"/>
      <c r="YX334" s="79" t="n"/>
      <c r="YY334" s="79" t="n"/>
      <c r="YZ334" s="79" t="n"/>
      <c r="ZA334" s="79" t="n"/>
      <c r="ZB334" s="79" t="n"/>
      <c r="ZC334" s="79" t="n"/>
      <c r="ZD334" s="79" t="n"/>
      <c r="ZE334" s="79" t="n"/>
      <c r="ZF334" s="79" t="n"/>
      <c r="ZG334" s="79" t="n"/>
      <c r="ZH334" s="79" t="n"/>
      <c r="ZI334" s="79" t="n"/>
      <c r="ZJ334" s="79" t="n"/>
      <c r="ZM334" s="78" t="n">
        <v>6</v>
      </c>
      <c r="ZN334" s="79" t="n"/>
      <c r="ZO334" s="79" t="n"/>
      <c r="ZP334" s="79" t="n"/>
      <c r="ZQ334" s="79" t="n"/>
      <c r="ZR334" s="79" t="n"/>
      <c r="ZS334" s="79" t="n"/>
      <c r="ZT334" s="79" t="n"/>
      <c r="ZU334" s="79" t="n"/>
      <c r="ZV334" s="79" t="n"/>
      <c r="ZW334" s="79" t="n"/>
      <c r="ZX334" s="79" t="n"/>
      <c r="ZY334" s="79" t="n"/>
      <c r="ZZ334" s="79" t="n"/>
      <c r="AAA334" s="79" t="n"/>
      <c r="AAB334" s="79" t="n"/>
      <c r="AAC334" s="79" t="n"/>
      <c r="AAD334" s="79" t="n"/>
      <c r="AAE334" s="79" t="n"/>
      <c r="AAF334" s="79" t="n"/>
      <c r="AAG334" s="79" t="n"/>
      <c r="AAH334" s="79" t="n"/>
      <c r="AAI334" s="79" t="n"/>
      <c r="AAJ334" s="79" t="n"/>
      <c r="AAK334" s="79" t="n"/>
      <c r="AAL334" s="79" t="n"/>
      <c r="AAM334" s="79" t="n"/>
      <c r="AAN334" s="79" t="n"/>
      <c r="AAO334" s="79" t="n"/>
      <c r="AAP334" s="79" t="n"/>
      <c r="AAQ334" s="79" t="n"/>
      <c r="AAR334" s="79" t="n"/>
      <c r="AAS334" s="79" t="n"/>
      <c r="AAT334" s="79" t="n"/>
      <c r="AAU334" s="79" t="n"/>
      <c r="AAV334" s="79" t="n"/>
      <c r="AAW334" s="79" t="n"/>
      <c r="AAX334" s="79" t="n"/>
      <c r="AAY334" s="79" t="n"/>
      <c r="AAZ334" s="79" t="n"/>
      <c r="ABA334" s="79" t="n"/>
      <c r="ABD334" s="78" t="n">
        <v>6</v>
      </c>
      <c r="ABE334" s="79" t="n"/>
      <c r="ABF334" s="79" t="n"/>
      <c r="ABG334" s="79" t="n"/>
      <c r="ABH334" s="79" t="n"/>
      <c r="ABI334" s="79" t="n"/>
      <c r="ABJ334" s="79" t="n"/>
      <c r="ABK334" s="79" t="n"/>
      <c r="ABL334" s="79" t="n"/>
      <c r="ABM334" s="79" t="n"/>
      <c r="ABN334" s="79" t="n"/>
      <c r="ABO334" s="79" t="n"/>
      <c r="ABP334" s="79" t="n"/>
      <c r="ABQ334" s="79" t="n"/>
      <c r="ABR334" s="79" t="n"/>
      <c r="ABS334" s="79" t="n"/>
      <c r="ABT334" s="79" t="n"/>
      <c r="ABU334" s="79" t="n"/>
      <c r="ABV334" s="79" t="n"/>
      <c r="ABW334" s="79" t="n"/>
      <c r="ABX334" s="79" t="n"/>
      <c r="ABY334" s="79" t="n"/>
      <c r="ABZ334" s="79" t="n"/>
      <c r="ACA334" s="79" t="n"/>
      <c r="ACB334" s="79" t="n"/>
      <c r="ACC334" s="79" t="n"/>
      <c r="ACD334" s="79" t="n"/>
      <c r="ACE334" s="79" t="n"/>
      <c r="ACF334" s="79" t="n"/>
      <c r="ACG334" s="79" t="n"/>
      <c r="ACH334" s="79" t="n"/>
      <c r="ACI334" s="79" t="n"/>
      <c r="ACJ334" s="79" t="n"/>
      <c r="ACK334" s="79" t="n"/>
      <c r="ACL334" s="79" t="n"/>
      <c r="ACM334" s="79" t="n"/>
      <c r="ACN334" s="79" t="n"/>
      <c r="ACO334" s="79" t="n"/>
      <c r="ACP334" s="79" t="n"/>
      <c r="ACQ334" s="79" t="n"/>
      <c r="ACR334" s="79" t="n"/>
      <c r="ACU334" s="78" t="n">
        <v>6</v>
      </c>
      <c r="ACV334" s="79" t="n"/>
      <c r="ACW334" s="79" t="n"/>
      <c r="ACX334" s="79" t="n"/>
      <c r="ACY334" s="79" t="n"/>
      <c r="ACZ334" s="79" t="n"/>
      <c r="ADA334" s="79" t="n"/>
      <c r="ADB334" s="79" t="n"/>
      <c r="ADC334" s="79" t="n"/>
      <c r="ADD334" s="79" t="n"/>
      <c r="ADE334" s="79" t="n"/>
      <c r="ADF334" s="79" t="n"/>
      <c r="ADG334" s="79" t="n"/>
      <c r="ADH334" s="79" t="n"/>
      <c r="ADI334" s="79" t="n"/>
      <c r="ADJ334" s="79" t="n"/>
      <c r="ADK334" s="79" t="n"/>
      <c r="ADL334" s="79" t="n"/>
      <c r="ADM334" s="79" t="n"/>
      <c r="ADN334" s="79" t="n"/>
      <c r="ADO334" s="79" t="n"/>
      <c r="ADP334" s="79" t="n"/>
      <c r="ADQ334" s="79" t="n"/>
      <c r="ADR334" s="79" t="n"/>
      <c r="ADS334" s="79" t="n"/>
      <c r="ADT334" s="79" t="n"/>
      <c r="ADU334" s="79" t="n"/>
      <c r="ADV334" s="79" t="n"/>
      <c r="ADW334" s="79" t="n"/>
      <c r="ADX334" s="79" t="n"/>
      <c r="ADY334" s="79" t="n"/>
      <c r="ADZ334" s="79" t="n"/>
      <c r="AEA334" s="79" t="n"/>
      <c r="AEB334" s="79" t="n"/>
      <c r="AEC334" s="79" t="n"/>
      <c r="AED334" s="79" t="n"/>
      <c r="AEE334" s="79" t="n"/>
      <c r="AEF334" s="79" t="n"/>
      <c r="AEG334" s="79" t="n"/>
      <c r="AEH334" s="79" t="n"/>
      <c r="AEI334" s="79" t="n"/>
      <c r="AEL334" s="78" t="n">
        <v>6</v>
      </c>
      <c r="AEM334" s="79" t="n"/>
      <c r="AEN334" s="79" t="n"/>
      <c r="AEO334" s="79" t="n"/>
      <c r="AEP334" s="79" t="n"/>
      <c r="AEQ334" s="79" t="n"/>
      <c r="AER334" s="79" t="n"/>
      <c r="AES334" s="79" t="n"/>
      <c r="AET334" s="79" t="n"/>
      <c r="AEU334" s="79" t="n"/>
      <c r="AEV334" s="79" t="n"/>
      <c r="AEW334" s="79" t="n"/>
      <c r="AEX334" s="79" t="n"/>
      <c r="AEY334" s="79" t="n"/>
      <c r="AEZ334" s="79" t="n"/>
      <c r="AFA334" s="79" t="n"/>
      <c r="AFB334" s="79" t="n"/>
      <c r="AFC334" s="79" t="n"/>
      <c r="AFD334" s="79" t="n"/>
      <c r="AFE334" s="79" t="n"/>
      <c r="AFF334" s="79" t="n"/>
      <c r="AFG334" s="79" t="n"/>
      <c r="AFH334" s="79" t="n"/>
      <c r="AFI334" s="79" t="n"/>
      <c r="AFJ334" s="79" t="n"/>
      <c r="AFK334" s="79" t="n"/>
      <c r="AFL334" s="79" t="n"/>
      <c r="AFM334" s="79" t="n"/>
      <c r="AFN334" s="79" t="n"/>
      <c r="AFO334" s="79" t="n"/>
      <c r="AFP334" s="79" t="n"/>
      <c r="AFQ334" s="79" t="n"/>
      <c r="AFR334" s="79" t="n"/>
      <c r="AFS334" s="79" t="n"/>
      <c r="AFT334" s="79" t="n"/>
      <c r="AFU334" s="79" t="n"/>
      <c r="AFV334" s="79" t="n"/>
      <c r="AFW334" s="79" t="n"/>
      <c r="AFX334" s="79" t="n"/>
      <c r="AFY334" s="79" t="n"/>
      <c r="AFZ334" s="79" t="n"/>
    </row>
    <row r="335">
      <c r="A335" s="78" t="n">
        <v>7</v>
      </c>
      <c r="B335" s="79" t="n"/>
      <c r="C335" s="79" t="n"/>
      <c r="D335" s="79" t="n"/>
      <c r="E335" s="79" t="n"/>
      <c r="F335" s="79" t="n"/>
      <c r="G335" s="79" t="n"/>
      <c r="H335" s="79" t="n"/>
      <c r="I335" s="79" t="n"/>
      <c r="J335" s="79" t="n"/>
      <c r="K335" s="79" t="n"/>
      <c r="L335" s="79" t="n"/>
      <c r="M335" s="79" t="n"/>
      <c r="N335" s="79" t="n"/>
      <c r="O335" s="79" t="n"/>
      <c r="P335" s="79" t="n"/>
      <c r="Q335" s="79" t="n"/>
      <c r="R335" s="79" t="n"/>
      <c r="S335" s="79" t="n"/>
      <c r="T335" s="79" t="n"/>
      <c r="U335" s="79" t="n"/>
      <c r="V335" s="79" t="n"/>
      <c r="W335" s="79" t="n"/>
      <c r="X335" s="79" t="n"/>
      <c r="Y335" s="79" t="n"/>
      <c r="Z335" s="79" t="n"/>
      <c r="AA335" s="79" t="n"/>
      <c r="AB335" s="79" t="n"/>
      <c r="AC335" s="79" t="n"/>
      <c r="AD335" s="79" t="n"/>
      <c r="AE335" s="79" t="n"/>
      <c r="AF335" s="79" t="n"/>
      <c r="AG335" s="79" t="n"/>
      <c r="AH335" s="79" t="n"/>
      <c r="AI335" s="79" t="n"/>
      <c r="AJ335" s="79" t="n"/>
      <c r="AK335" s="79" t="n"/>
      <c r="AL335" s="79" t="n"/>
      <c r="AM335" s="79" t="n"/>
      <c r="AN335" s="79" t="n"/>
      <c r="AO335" s="79" t="n"/>
      <c r="AR335" s="78" t="n">
        <v>7</v>
      </c>
      <c r="AS335" s="79" t="n"/>
      <c r="AT335" s="79" t="n"/>
      <c r="AU335" s="79" t="n"/>
      <c r="AV335" s="79" t="n"/>
      <c r="AW335" s="79" t="n"/>
      <c r="AX335" s="79" t="n"/>
      <c r="AY335" s="79" t="n"/>
      <c r="AZ335" s="79" t="n"/>
      <c r="BA335" s="79" t="n"/>
      <c r="BB335" s="79" t="n"/>
      <c r="BC335" s="79" t="n"/>
      <c r="BD335" s="79" t="n"/>
      <c r="BE335" s="79" t="n"/>
      <c r="BF335" s="79" t="n"/>
      <c r="BG335" s="79" t="n"/>
      <c r="BH335" s="79" t="n"/>
      <c r="BI335" s="79" t="n"/>
      <c r="BJ335" s="79" t="n"/>
      <c r="BK335" s="79" t="n"/>
      <c r="BL335" s="79" t="n"/>
      <c r="BM335" s="79" t="n"/>
      <c r="BN335" s="79" t="n"/>
      <c r="BO335" s="79" t="n"/>
      <c r="BP335" s="79" t="n"/>
      <c r="BQ335" s="79" t="n"/>
      <c r="BR335" s="79" t="n"/>
      <c r="BS335" s="79" t="n"/>
      <c r="BT335" s="79" t="n"/>
      <c r="BU335" s="79" t="n"/>
      <c r="BV335" s="79" t="n"/>
      <c r="BW335" s="79" t="n"/>
      <c r="BX335" s="79" t="n"/>
      <c r="BY335" s="79" t="n"/>
      <c r="BZ335" s="79" t="n"/>
      <c r="CA335" s="79" t="n"/>
      <c r="CB335" s="79" t="n"/>
      <c r="CC335" s="79" t="n"/>
      <c r="CD335" s="79" t="n"/>
      <c r="CE335" s="79" t="n"/>
      <c r="CF335" s="79" t="n"/>
      <c r="CI335" s="78" t="n">
        <v>7</v>
      </c>
      <c r="CJ335" s="79" t="n"/>
      <c r="CK335" s="79" t="n"/>
      <c r="CL335" s="79" t="n"/>
      <c r="CM335" s="79" t="n"/>
      <c r="CN335" s="79" t="n"/>
      <c r="CO335" s="79" t="n"/>
      <c r="CP335" s="79" t="n"/>
      <c r="CQ335" s="79" t="n"/>
      <c r="CR335" s="79" t="n"/>
      <c r="CS335" s="79" t="n"/>
      <c r="CT335" s="79" t="n"/>
      <c r="CU335" s="79" t="n"/>
      <c r="CV335" s="79" t="n"/>
      <c r="CW335" s="79" t="n"/>
      <c r="CX335" s="79" t="n"/>
      <c r="CY335" s="79" t="n"/>
      <c r="CZ335" s="79" t="n"/>
      <c r="DA335" s="79" t="n"/>
      <c r="DB335" s="79" t="n"/>
      <c r="DC335" s="79" t="n"/>
      <c r="DD335" s="79" t="n"/>
      <c r="DE335" s="79" t="n"/>
      <c r="DF335" s="79" t="n"/>
      <c r="DG335" s="79" t="n"/>
      <c r="DH335" s="79" t="n"/>
      <c r="DI335" s="79" t="n"/>
      <c r="DJ335" s="79" t="n"/>
      <c r="DK335" s="79" t="n"/>
      <c r="DL335" s="79" t="n"/>
      <c r="DM335" s="79" t="n"/>
      <c r="DN335" s="79" t="n"/>
      <c r="DO335" s="79" t="n"/>
      <c r="DP335" s="79" t="n"/>
      <c r="DQ335" s="79" t="n"/>
      <c r="DR335" s="79" t="n"/>
      <c r="DS335" s="79" t="n"/>
      <c r="DT335" s="79" t="n"/>
      <c r="DU335" s="79" t="n"/>
      <c r="DV335" s="79" t="n"/>
      <c r="DW335" s="79" t="n"/>
      <c r="DZ335" s="78" t="n">
        <v>7</v>
      </c>
      <c r="EA335" s="79" t="n"/>
      <c r="EB335" s="79" t="n"/>
      <c r="EC335" s="79" t="n"/>
      <c r="ED335" s="79" t="n"/>
      <c r="EE335" s="79" t="n"/>
      <c r="EF335" s="79" t="n"/>
      <c r="EG335" s="79" t="n"/>
      <c r="EH335" s="79" t="n"/>
      <c r="EI335" s="79" t="n"/>
      <c r="EJ335" s="79" t="n"/>
      <c r="EK335" s="79" t="n"/>
      <c r="EL335" s="79" t="n"/>
      <c r="EM335" s="79" t="n"/>
      <c r="EN335" s="79" t="n"/>
      <c r="EO335" s="79" t="n"/>
      <c r="EP335" s="79" t="n"/>
      <c r="EQ335" s="79" t="n"/>
      <c r="ER335" s="79" t="n"/>
      <c r="ES335" s="79" t="n"/>
      <c r="ET335" s="79" t="n"/>
      <c r="EU335" s="79" t="n"/>
      <c r="EV335" s="79" t="n"/>
      <c r="EW335" s="79" t="n"/>
      <c r="EX335" s="79" t="n"/>
      <c r="EY335" s="79" t="n"/>
      <c r="EZ335" s="79" t="n"/>
      <c r="FA335" s="79" t="n"/>
      <c r="FB335" s="79" t="n"/>
      <c r="FC335" s="79" t="n"/>
      <c r="FD335" s="79" t="n"/>
      <c r="FE335" s="79" t="n"/>
      <c r="FF335" s="79" t="n"/>
      <c r="FG335" s="79" t="n"/>
      <c r="FH335" s="79" t="n"/>
      <c r="FI335" s="79" t="n"/>
      <c r="FJ335" s="79" t="n"/>
      <c r="FK335" s="79" t="n"/>
      <c r="FL335" s="79" t="n"/>
      <c r="FM335" s="79" t="n"/>
      <c r="FN335" s="79" t="n"/>
      <c r="FQ335" s="78" t="n">
        <v>7</v>
      </c>
      <c r="FR335" s="79" t="n"/>
      <c r="FS335" s="79" t="n"/>
      <c r="FT335" s="79" t="n"/>
      <c r="FU335" s="79" t="n"/>
      <c r="FV335" s="79" t="n"/>
      <c r="FW335" s="79" t="n"/>
      <c r="FX335" s="79" t="n"/>
      <c r="FY335" s="79" t="n"/>
      <c r="FZ335" s="79" t="n"/>
      <c r="GA335" s="79" t="n"/>
      <c r="GB335" s="79" t="n"/>
      <c r="GC335" s="79" t="n"/>
      <c r="GD335" s="79" t="n"/>
      <c r="GE335" s="79" t="n"/>
      <c r="GF335" s="79" t="n"/>
      <c r="GG335" s="79" t="n"/>
      <c r="GH335" s="79" t="n"/>
      <c r="GI335" s="79" t="n"/>
      <c r="GJ335" s="79" t="n"/>
      <c r="GK335" s="79" t="n"/>
      <c r="GL335" s="79" t="n"/>
      <c r="GM335" s="79" t="n"/>
      <c r="GN335" s="79" t="n"/>
      <c r="GO335" s="79" t="n"/>
      <c r="GP335" s="79" t="n"/>
      <c r="GQ335" s="79" t="n"/>
      <c r="GR335" s="79" t="n"/>
      <c r="GS335" s="79" t="n"/>
      <c r="GT335" s="79" t="n"/>
      <c r="GU335" s="79" t="n"/>
      <c r="GV335" s="79" t="n"/>
      <c r="GW335" s="79" t="n"/>
      <c r="GX335" s="79" t="n"/>
      <c r="GY335" s="79" t="n"/>
      <c r="GZ335" s="79" t="n"/>
      <c r="HA335" s="79" t="n"/>
      <c r="HB335" s="79" t="n"/>
      <c r="HC335" s="79" t="n"/>
      <c r="HD335" s="79" t="n"/>
      <c r="HE335" s="79" t="n"/>
      <c r="HH335" s="78" t="n">
        <v>7</v>
      </c>
      <c r="HI335" s="79" t="n"/>
      <c r="HJ335" s="79" t="n"/>
      <c r="HK335" s="79" t="n"/>
      <c r="HL335" s="79" t="n"/>
      <c r="HM335" s="79" t="n"/>
      <c r="HN335" s="79" t="n"/>
      <c r="HO335" s="79" t="n"/>
      <c r="HP335" s="79" t="n"/>
      <c r="HQ335" s="79" t="n"/>
      <c r="HR335" s="79" t="n"/>
      <c r="HS335" s="79" t="n"/>
      <c r="HT335" s="79" t="n"/>
      <c r="HU335" s="79" t="n"/>
      <c r="HV335" s="79" t="n"/>
      <c r="HW335" s="79" t="n"/>
      <c r="HX335" s="79" t="n"/>
      <c r="HY335" s="79" t="n"/>
      <c r="HZ335" s="79" t="n"/>
      <c r="IA335" s="79" t="n"/>
      <c r="IB335" s="79" t="n"/>
      <c r="IC335" s="79" t="n"/>
      <c r="ID335" s="79" t="n"/>
      <c r="IE335" s="79" t="n"/>
      <c r="IF335" s="79" t="n"/>
      <c r="IG335" s="79" t="n"/>
      <c r="IH335" s="79" t="n"/>
      <c r="II335" s="79" t="n"/>
      <c r="IJ335" s="79" t="n"/>
      <c r="IK335" s="79" t="n"/>
      <c r="IL335" s="79" t="n"/>
      <c r="IM335" s="79" t="n"/>
      <c r="IN335" s="79" t="n"/>
      <c r="IO335" s="79" t="n"/>
      <c r="IP335" s="79" t="n"/>
      <c r="IQ335" s="79" t="n"/>
      <c r="IR335" s="79" t="n"/>
      <c r="IS335" s="79" t="n"/>
      <c r="IT335" s="79" t="n"/>
      <c r="IU335" s="79" t="n"/>
      <c r="IV335" s="79" t="n"/>
      <c r="IY335" s="78" t="n">
        <v>7</v>
      </c>
      <c r="IZ335" s="79" t="n"/>
      <c r="JA335" s="79" t="n"/>
      <c r="JB335" s="79" t="n"/>
      <c r="JC335" s="79" t="n"/>
      <c r="JD335" s="79" t="n"/>
      <c r="JE335" s="79" t="n"/>
      <c r="JF335" s="79" t="n"/>
      <c r="JG335" s="79" t="n"/>
      <c r="JH335" s="79" t="n"/>
      <c r="JI335" s="79" t="n"/>
      <c r="JJ335" s="79" t="n"/>
      <c r="JK335" s="79" t="n"/>
      <c r="JL335" s="79" t="n"/>
      <c r="JM335" s="79" t="n"/>
      <c r="JN335" s="79" t="n"/>
      <c r="JO335" s="79" t="n"/>
      <c r="JP335" s="79" t="n"/>
      <c r="JQ335" s="79" t="n"/>
      <c r="JR335" s="79" t="n"/>
      <c r="JS335" s="79" t="n"/>
      <c r="JT335" s="79" t="n"/>
      <c r="JU335" s="79" t="n"/>
      <c r="JV335" s="79" t="n"/>
      <c r="JW335" s="79" t="n"/>
      <c r="JX335" s="79" t="n"/>
      <c r="JY335" s="79" t="n"/>
      <c r="JZ335" s="79" t="n"/>
      <c r="KA335" s="79" t="n"/>
      <c r="KB335" s="79" t="n"/>
      <c r="KC335" s="79" t="n"/>
      <c r="KD335" s="79" t="n"/>
      <c r="KE335" s="79" t="n"/>
      <c r="KF335" s="79" t="n"/>
      <c r="KG335" s="79" t="n"/>
      <c r="KH335" s="79" t="n"/>
      <c r="KI335" s="79" t="n"/>
      <c r="KJ335" s="79" t="n"/>
      <c r="KK335" s="79" t="n"/>
      <c r="KL335" s="79" t="n"/>
      <c r="KM335" s="79" t="n"/>
      <c r="KP335" s="78" t="n">
        <v>7</v>
      </c>
      <c r="KQ335" s="79" t="n"/>
      <c r="KR335" s="79" t="n"/>
      <c r="KS335" s="79" t="n"/>
      <c r="KT335" s="79" t="n"/>
      <c r="KU335" s="79" t="n"/>
      <c r="KV335" s="79" t="n"/>
      <c r="KW335" s="79" t="n"/>
      <c r="KX335" s="79" t="n"/>
      <c r="KY335" s="79" t="n"/>
      <c r="KZ335" s="79" t="n"/>
      <c r="LA335" s="79" t="n"/>
      <c r="LB335" s="79" t="n"/>
      <c r="LC335" s="79" t="n"/>
      <c r="LD335" s="79" t="n"/>
      <c r="LE335" s="79" t="n"/>
      <c r="LF335" s="79" t="n"/>
      <c r="LG335" s="79" t="n"/>
      <c r="LH335" s="79" t="n"/>
      <c r="LI335" s="79" t="n"/>
      <c r="LJ335" s="79" t="n"/>
      <c r="LK335" s="79" t="n"/>
      <c r="LL335" s="79" t="n"/>
      <c r="LM335" s="79" t="n"/>
      <c r="LN335" s="79" t="n"/>
      <c r="LO335" s="79" t="n"/>
      <c r="LP335" s="79" t="n"/>
      <c r="LQ335" s="79" t="n"/>
      <c r="LR335" s="79" t="n"/>
      <c r="LS335" s="79" t="n"/>
      <c r="LT335" s="79" t="n"/>
      <c r="LU335" s="79" t="n"/>
      <c r="LV335" s="79" t="n"/>
      <c r="LW335" s="79" t="n"/>
      <c r="LX335" s="79" t="n"/>
      <c r="LY335" s="79" t="n"/>
      <c r="LZ335" s="79" t="n"/>
      <c r="MA335" s="79" t="n"/>
      <c r="MB335" s="79" t="n"/>
      <c r="MC335" s="79" t="n"/>
      <c r="MD335" s="79" t="n"/>
      <c r="MG335" s="78" t="n">
        <v>7</v>
      </c>
      <c r="MH335" s="79" t="n"/>
      <c r="MI335" s="79" t="n"/>
      <c r="MJ335" s="79" t="n"/>
      <c r="MK335" s="79" t="n"/>
      <c r="ML335" s="79" t="n"/>
      <c r="MM335" s="79" t="n"/>
      <c r="MN335" s="79" t="n"/>
      <c r="MO335" s="79" t="n"/>
      <c r="MP335" s="79" t="n"/>
      <c r="MQ335" s="79" t="n"/>
      <c r="MR335" s="79" t="n"/>
      <c r="MS335" s="79" t="n"/>
      <c r="MT335" s="79" t="n"/>
      <c r="MU335" s="79" t="n"/>
      <c r="MV335" s="79" t="n"/>
      <c r="MW335" s="79" t="n"/>
      <c r="MX335" s="79" t="n"/>
      <c r="MY335" s="79" t="n"/>
      <c r="MZ335" s="79" t="n"/>
      <c r="NA335" s="79" t="n"/>
      <c r="NB335" s="79" t="n"/>
      <c r="NC335" s="79" t="n"/>
      <c r="ND335" s="79" t="n"/>
      <c r="NE335" s="79" t="n"/>
      <c r="NF335" s="79" t="n"/>
      <c r="NG335" s="79" t="n"/>
      <c r="NH335" s="79" t="n"/>
      <c r="NI335" s="79" t="n"/>
      <c r="NJ335" s="79" t="n"/>
      <c r="NK335" s="79" t="n"/>
      <c r="NL335" s="79" t="n"/>
      <c r="NM335" s="79" t="n"/>
      <c r="NN335" s="79" t="n"/>
      <c r="NO335" s="79" t="n"/>
      <c r="NP335" s="79" t="n"/>
      <c r="NQ335" s="79" t="n"/>
      <c r="NR335" s="79" t="n"/>
      <c r="NS335" s="79" t="n"/>
      <c r="NT335" s="79" t="n"/>
      <c r="NU335" s="79" t="n"/>
      <c r="NX335" s="78" t="n">
        <v>7</v>
      </c>
      <c r="NY335" s="79" t="n"/>
      <c r="NZ335" s="79" t="n"/>
      <c r="OA335" s="79" t="n"/>
      <c r="OB335" s="79" t="n"/>
      <c r="OC335" s="79" t="n"/>
      <c r="OD335" s="79" t="n"/>
      <c r="OE335" s="79" t="n"/>
      <c r="OF335" s="79" t="n"/>
      <c r="OG335" s="79" t="n"/>
      <c r="OH335" s="79" t="n"/>
      <c r="OI335" s="79" t="n"/>
      <c r="OJ335" s="79" t="n"/>
      <c r="OK335" s="79" t="n"/>
      <c r="OL335" s="79" t="n"/>
      <c r="OM335" s="79" t="n"/>
      <c r="ON335" s="79" t="n"/>
      <c r="OO335" s="79" t="n"/>
      <c r="OP335" s="79" t="n"/>
      <c r="OQ335" s="79" t="n"/>
      <c r="OR335" s="79" t="n"/>
      <c r="OS335" s="79" t="n"/>
      <c r="OT335" s="79" t="n"/>
      <c r="OU335" s="79" t="n"/>
      <c r="OV335" s="79" t="n"/>
      <c r="OW335" s="79" t="n"/>
      <c r="OX335" s="79" t="n"/>
      <c r="OY335" s="79" t="n"/>
      <c r="OZ335" s="79" t="n"/>
      <c r="PA335" s="79" t="n"/>
      <c r="PB335" s="79" t="n"/>
      <c r="PC335" s="79" t="n"/>
      <c r="PD335" s="79" t="n"/>
      <c r="PE335" s="79" t="n"/>
      <c r="PF335" s="79" t="n"/>
      <c r="PG335" s="79" t="n"/>
      <c r="PH335" s="79" t="n"/>
      <c r="PI335" s="79" t="n"/>
      <c r="PJ335" s="79" t="n"/>
      <c r="PK335" s="79" t="n"/>
      <c r="PL335" s="79" t="n"/>
      <c r="PO335" s="78" t="n">
        <v>7</v>
      </c>
      <c r="PP335" s="79" t="n"/>
      <c r="PQ335" s="79" t="n"/>
      <c r="PR335" s="79" t="n"/>
      <c r="PS335" s="79" t="n"/>
      <c r="PT335" s="79" t="n"/>
      <c r="PU335" s="79" t="n"/>
      <c r="PV335" s="79" t="n"/>
      <c r="PW335" s="79" t="n"/>
      <c r="PX335" s="79" t="n"/>
      <c r="PY335" s="79" t="n"/>
      <c r="PZ335" s="79" t="n"/>
      <c r="QA335" s="79" t="n"/>
      <c r="QB335" s="79" t="n"/>
      <c r="QC335" s="79" t="n"/>
      <c r="QD335" s="79" t="n"/>
      <c r="QE335" s="79" t="n"/>
      <c r="QF335" s="79" t="n"/>
      <c r="QG335" s="79" t="n"/>
      <c r="QH335" s="79" t="n"/>
      <c r="QI335" s="79" t="n"/>
      <c r="QJ335" s="79" t="n"/>
      <c r="QK335" s="79" t="n"/>
      <c r="QL335" s="79" t="n"/>
      <c r="QM335" s="79" t="n"/>
      <c r="QN335" s="79" t="n"/>
      <c r="QO335" s="79" t="n"/>
      <c r="QP335" s="79" t="n"/>
      <c r="QQ335" s="79" t="n"/>
      <c r="QR335" s="79" t="n"/>
      <c r="QS335" s="79" t="n"/>
      <c r="QT335" s="79" t="n"/>
      <c r="QU335" s="79" t="n"/>
      <c r="QV335" s="79" t="n"/>
      <c r="QW335" s="79" t="n"/>
      <c r="QX335" s="79" t="n"/>
      <c r="QY335" s="79" t="n"/>
      <c r="QZ335" s="79" t="n"/>
      <c r="RA335" s="79" t="n"/>
      <c r="RB335" s="79" t="n"/>
      <c r="RC335" s="79" t="n"/>
      <c r="RF335" s="78" t="n">
        <v>7</v>
      </c>
      <c r="RG335" s="79" t="n"/>
      <c r="RH335" s="79" t="n"/>
      <c r="RI335" s="79" t="n"/>
      <c r="RJ335" s="79" t="n"/>
      <c r="RK335" s="79" t="n"/>
      <c r="RL335" s="79" t="n"/>
      <c r="RM335" s="79" t="n"/>
      <c r="RN335" s="79" t="n"/>
      <c r="RO335" s="79" t="n"/>
      <c r="RP335" s="79" t="n"/>
      <c r="RQ335" s="79" t="n"/>
      <c r="RR335" s="79" t="n"/>
      <c r="RS335" s="79" t="n"/>
      <c r="RT335" s="79" t="n"/>
      <c r="RU335" s="79" t="n"/>
      <c r="RV335" s="79" t="n"/>
      <c r="RW335" s="79" t="n"/>
      <c r="RX335" s="79" t="n"/>
      <c r="RY335" s="79" t="n"/>
      <c r="RZ335" s="79" t="n"/>
      <c r="SA335" s="79" t="n"/>
      <c r="SB335" s="79" t="n"/>
      <c r="SC335" s="79" t="n"/>
      <c r="SD335" s="79" t="n"/>
      <c r="SE335" s="79" t="n"/>
      <c r="SF335" s="79" t="n"/>
      <c r="SG335" s="79" t="n"/>
      <c r="SH335" s="79" t="n"/>
      <c r="SI335" s="79" t="n"/>
      <c r="SJ335" s="79" t="n"/>
      <c r="SK335" s="79" t="n"/>
      <c r="SL335" s="79" t="n"/>
      <c r="SM335" s="79" t="n"/>
      <c r="SN335" s="79" t="n"/>
      <c r="SO335" s="79" t="n"/>
      <c r="SP335" s="79" t="n"/>
      <c r="SQ335" s="79" t="n"/>
      <c r="SR335" s="79" t="n"/>
      <c r="SS335" s="79" t="n"/>
      <c r="ST335" s="79" t="n"/>
      <c r="SW335" s="78" t="n">
        <v>7</v>
      </c>
      <c r="SX335" s="79" t="n"/>
      <c r="SY335" s="79" t="n"/>
      <c r="SZ335" s="79" t="n"/>
      <c r="TA335" s="79" t="n"/>
      <c r="TB335" s="79" t="n"/>
      <c r="TC335" s="79" t="n"/>
      <c r="TD335" s="79" t="n"/>
      <c r="TE335" s="79" t="n"/>
      <c r="TF335" s="79" t="n"/>
      <c r="TG335" s="79" t="n"/>
      <c r="TH335" s="79" t="n"/>
      <c r="TI335" s="79" t="n"/>
      <c r="TJ335" s="79" t="n"/>
      <c r="TK335" s="79" t="n"/>
      <c r="TL335" s="79" t="n"/>
      <c r="TM335" s="79" t="n"/>
      <c r="TN335" s="79" t="n"/>
      <c r="TO335" s="79" t="n"/>
      <c r="TP335" s="79" t="n"/>
      <c r="TQ335" s="79" t="n"/>
      <c r="TR335" s="79" t="n"/>
      <c r="TS335" s="79" t="n"/>
      <c r="TT335" s="79" t="n"/>
      <c r="TU335" s="79" t="n"/>
      <c r="TV335" s="79" t="n"/>
      <c r="TW335" s="79" t="n"/>
      <c r="TX335" s="79" t="n"/>
      <c r="TY335" s="79" t="n"/>
      <c r="TZ335" s="79" t="n"/>
      <c r="UA335" s="79" t="n"/>
      <c r="UB335" s="79" t="n"/>
      <c r="UC335" s="79" t="n"/>
      <c r="UD335" s="79" t="n"/>
      <c r="UE335" s="79" t="n"/>
      <c r="UF335" s="79" t="n"/>
      <c r="UG335" s="79" t="n"/>
      <c r="UH335" s="79" t="n"/>
      <c r="UI335" s="79" t="n"/>
      <c r="UJ335" s="79" t="n"/>
      <c r="UK335" s="79" t="n"/>
      <c r="UN335" s="78" t="n">
        <v>7</v>
      </c>
      <c r="UO335" s="79" t="n"/>
      <c r="UP335" s="79" t="n"/>
      <c r="UQ335" s="79" t="n"/>
      <c r="UR335" s="79" t="n"/>
      <c r="US335" s="79" t="n"/>
      <c r="UT335" s="79" t="n"/>
      <c r="UU335" s="79" t="n"/>
      <c r="UV335" s="79" t="n"/>
      <c r="UW335" s="79" t="n"/>
      <c r="UX335" s="79" t="n"/>
      <c r="UY335" s="79" t="n"/>
      <c r="UZ335" s="79" t="n"/>
      <c r="VA335" s="79" t="n"/>
      <c r="VB335" s="79" t="n"/>
      <c r="VC335" s="79" t="n"/>
      <c r="VD335" s="79" t="n"/>
      <c r="VE335" s="79" t="n"/>
      <c r="VF335" s="79" t="n"/>
      <c r="VG335" s="79" t="n"/>
      <c r="VH335" s="79" t="n"/>
      <c r="VI335" s="79" t="n"/>
      <c r="VJ335" s="79" t="n"/>
      <c r="VK335" s="79" t="n"/>
      <c r="VL335" s="79" t="n"/>
      <c r="VM335" s="79" t="n"/>
      <c r="VN335" s="79" t="n"/>
      <c r="VO335" s="79" t="n"/>
      <c r="VP335" s="79" t="n"/>
      <c r="VQ335" s="79" t="n"/>
      <c r="VR335" s="79" t="n"/>
      <c r="VS335" s="79" t="n"/>
      <c r="VT335" s="79" t="n"/>
      <c r="VU335" s="79" t="n"/>
      <c r="VV335" s="79" t="n"/>
      <c r="VW335" s="79" t="n"/>
      <c r="VX335" s="79" t="n"/>
      <c r="VY335" s="79" t="n"/>
      <c r="VZ335" s="79" t="n"/>
      <c r="WA335" s="79" t="n"/>
      <c r="WB335" s="79" t="n"/>
      <c r="WE335" s="78" t="n">
        <v>7</v>
      </c>
      <c r="WF335" s="79" t="n"/>
      <c r="WG335" s="79" t="n"/>
      <c r="WH335" s="79" t="n"/>
      <c r="WI335" s="79" t="n"/>
      <c r="WJ335" s="79" t="n"/>
      <c r="WK335" s="79" t="n"/>
      <c r="WL335" s="79" t="n"/>
      <c r="WM335" s="79" t="n"/>
      <c r="WN335" s="79" t="n"/>
      <c r="WO335" s="79" t="n"/>
      <c r="WP335" s="79" t="n"/>
      <c r="WQ335" s="79" t="n"/>
      <c r="WR335" s="79" t="n"/>
      <c r="WS335" s="79" t="n"/>
      <c r="WT335" s="79" t="n"/>
      <c r="WU335" s="79" t="n"/>
      <c r="WV335" s="79" t="n"/>
      <c r="WW335" s="79" t="n"/>
      <c r="WX335" s="79" t="n"/>
      <c r="WY335" s="79" t="n"/>
      <c r="WZ335" s="79" t="n"/>
      <c r="XA335" s="79" t="n"/>
      <c r="XB335" s="79" t="n"/>
      <c r="XC335" s="79" t="n"/>
      <c r="XD335" s="79" t="n"/>
      <c r="XE335" s="79" t="n"/>
      <c r="XF335" s="79" t="n"/>
      <c r="XG335" s="79" t="n"/>
      <c r="XH335" s="79" t="n"/>
      <c r="XI335" s="79" t="n"/>
      <c r="XJ335" s="79" t="n"/>
      <c r="XK335" s="79" t="n"/>
      <c r="XL335" s="79" t="n"/>
      <c r="XM335" s="79" t="n"/>
      <c r="XN335" s="79" t="n"/>
      <c r="XO335" s="79" t="n"/>
      <c r="XP335" s="79" t="n"/>
      <c r="XQ335" s="79" t="n"/>
      <c r="XR335" s="79" t="n"/>
      <c r="XS335" s="79" t="n"/>
      <c r="XV335" s="78" t="n">
        <v>7</v>
      </c>
      <c r="XW335" s="79" t="n"/>
      <c r="XX335" s="79" t="n"/>
      <c r="XY335" s="79" t="n"/>
      <c r="XZ335" s="79" t="n"/>
      <c r="YA335" s="79" t="n"/>
      <c r="YB335" s="79" t="n"/>
      <c r="YC335" s="79" t="n"/>
      <c r="YD335" s="79" t="n"/>
      <c r="YE335" s="79" t="n"/>
      <c r="YF335" s="79" t="n"/>
      <c r="YG335" s="79" t="n"/>
      <c r="YH335" s="79" t="n"/>
      <c r="YI335" s="79" t="n"/>
      <c r="YJ335" s="79" t="n"/>
      <c r="YK335" s="79" t="n"/>
      <c r="YL335" s="79" t="n"/>
      <c r="YM335" s="79" t="n"/>
      <c r="YN335" s="79" t="n"/>
      <c r="YO335" s="79" t="n"/>
      <c r="YP335" s="79" t="n"/>
      <c r="YQ335" s="79" t="n"/>
      <c r="YR335" s="79" t="n"/>
      <c r="YS335" s="79" t="n"/>
      <c r="YT335" s="79" t="n"/>
      <c r="YU335" s="79" t="n"/>
      <c r="YV335" s="79" t="n"/>
      <c r="YW335" s="79" t="n"/>
      <c r="YX335" s="79" t="n"/>
      <c r="YY335" s="79" t="n"/>
      <c r="YZ335" s="79" t="n"/>
      <c r="ZA335" s="79" t="n"/>
      <c r="ZB335" s="79" t="n"/>
      <c r="ZC335" s="79" t="n"/>
      <c r="ZD335" s="79" t="n"/>
      <c r="ZE335" s="79" t="n"/>
      <c r="ZF335" s="79" t="n"/>
      <c r="ZG335" s="79" t="n"/>
      <c r="ZH335" s="79" t="n"/>
      <c r="ZI335" s="79" t="n"/>
      <c r="ZJ335" s="79" t="n"/>
      <c r="ZM335" s="78" t="n">
        <v>7</v>
      </c>
      <c r="ZN335" s="79" t="n"/>
      <c r="ZO335" s="79" t="n"/>
      <c r="ZP335" s="79" t="n"/>
      <c r="ZQ335" s="79" t="n"/>
      <c r="ZR335" s="79" t="n"/>
      <c r="ZS335" s="79" t="n"/>
      <c r="ZT335" s="79" t="n"/>
      <c r="ZU335" s="79" t="n"/>
      <c r="ZV335" s="79" t="n"/>
      <c r="ZW335" s="79" t="n"/>
      <c r="ZX335" s="79" t="n"/>
      <c r="ZY335" s="79" t="n"/>
      <c r="ZZ335" s="79" t="n"/>
      <c r="AAA335" s="79" t="n"/>
      <c r="AAB335" s="79" t="n"/>
      <c r="AAC335" s="79" t="n"/>
      <c r="AAD335" s="79" t="n"/>
      <c r="AAE335" s="79" t="n"/>
      <c r="AAF335" s="79" t="n"/>
      <c r="AAG335" s="79" t="n"/>
      <c r="AAH335" s="79" t="n"/>
      <c r="AAI335" s="79" t="n"/>
      <c r="AAJ335" s="79" t="n"/>
      <c r="AAK335" s="79" t="n"/>
      <c r="AAL335" s="79" t="n"/>
      <c r="AAM335" s="79" t="n"/>
      <c r="AAN335" s="79" t="n"/>
      <c r="AAO335" s="79" t="n"/>
      <c r="AAP335" s="79" t="n"/>
      <c r="AAQ335" s="79" t="n"/>
      <c r="AAR335" s="79" t="n"/>
      <c r="AAS335" s="79" t="n"/>
      <c r="AAT335" s="79" t="n"/>
      <c r="AAU335" s="79" t="n"/>
      <c r="AAV335" s="79" t="n"/>
      <c r="AAW335" s="79" t="n"/>
      <c r="AAX335" s="79" t="n"/>
      <c r="AAY335" s="79" t="n"/>
      <c r="AAZ335" s="79" t="n"/>
      <c r="ABA335" s="79" t="n"/>
      <c r="ABD335" s="78" t="n">
        <v>7</v>
      </c>
      <c r="ABE335" s="79" t="n"/>
      <c r="ABF335" s="79" t="n"/>
      <c r="ABG335" s="79" t="n"/>
      <c r="ABH335" s="79" t="n"/>
      <c r="ABI335" s="79" t="n"/>
      <c r="ABJ335" s="79" t="n"/>
      <c r="ABK335" s="79" t="n"/>
      <c r="ABL335" s="79" t="n"/>
      <c r="ABM335" s="79" t="n"/>
      <c r="ABN335" s="79" t="n"/>
      <c r="ABO335" s="79" t="n"/>
      <c r="ABP335" s="79" t="n"/>
      <c r="ABQ335" s="79" t="n"/>
      <c r="ABR335" s="79" t="n"/>
      <c r="ABS335" s="79" t="n"/>
      <c r="ABT335" s="79" t="n"/>
      <c r="ABU335" s="79" t="n"/>
      <c r="ABV335" s="79" t="n"/>
      <c r="ABW335" s="79" t="n"/>
      <c r="ABX335" s="79" t="n"/>
      <c r="ABY335" s="79" t="n"/>
      <c r="ABZ335" s="79" t="n"/>
      <c r="ACA335" s="79" t="n"/>
      <c r="ACB335" s="79" t="n"/>
      <c r="ACC335" s="79" t="n"/>
      <c r="ACD335" s="79" t="n"/>
      <c r="ACE335" s="79" t="n"/>
      <c r="ACF335" s="79" t="n"/>
      <c r="ACG335" s="79" t="n"/>
      <c r="ACH335" s="79" t="n"/>
      <c r="ACI335" s="79" t="n"/>
      <c r="ACJ335" s="79" t="n"/>
      <c r="ACK335" s="79" t="n"/>
      <c r="ACL335" s="79" t="n"/>
      <c r="ACM335" s="79" t="n"/>
      <c r="ACN335" s="79" t="n"/>
      <c r="ACO335" s="79" t="n"/>
      <c r="ACP335" s="79" t="n"/>
      <c r="ACQ335" s="79" t="n"/>
      <c r="ACR335" s="79" t="n"/>
      <c r="ACU335" s="78" t="n">
        <v>7</v>
      </c>
      <c r="ACV335" s="79" t="n"/>
      <c r="ACW335" s="79" t="n"/>
      <c r="ACX335" s="79" t="n"/>
      <c r="ACY335" s="79" t="n"/>
      <c r="ACZ335" s="79" t="n"/>
      <c r="ADA335" s="79" t="n"/>
      <c r="ADB335" s="79" t="n"/>
      <c r="ADC335" s="79" t="n"/>
      <c r="ADD335" s="79" t="n"/>
      <c r="ADE335" s="79" t="n"/>
      <c r="ADF335" s="79" t="n"/>
      <c r="ADG335" s="79" t="n"/>
      <c r="ADH335" s="79" t="n"/>
      <c r="ADI335" s="79" t="n"/>
      <c r="ADJ335" s="79" t="n"/>
      <c r="ADK335" s="79" t="n"/>
      <c r="ADL335" s="79" t="n"/>
      <c r="ADM335" s="79" t="n"/>
      <c r="ADN335" s="79" t="n"/>
      <c r="ADO335" s="79" t="n"/>
      <c r="ADP335" s="79" t="n"/>
      <c r="ADQ335" s="79" t="n"/>
      <c r="ADR335" s="79" t="n"/>
      <c r="ADS335" s="79" t="n"/>
      <c r="ADT335" s="79" t="n"/>
      <c r="ADU335" s="79" t="n"/>
      <c r="ADV335" s="79" t="n"/>
      <c r="ADW335" s="79" t="n"/>
      <c r="ADX335" s="79" t="n"/>
      <c r="ADY335" s="79" t="n"/>
      <c r="ADZ335" s="79" t="n"/>
      <c r="AEA335" s="79" t="n"/>
      <c r="AEB335" s="79" t="n"/>
      <c r="AEC335" s="79" t="n"/>
      <c r="AED335" s="79" t="n"/>
      <c r="AEE335" s="79" t="n"/>
      <c r="AEF335" s="79" t="n"/>
      <c r="AEG335" s="79" t="n"/>
      <c r="AEH335" s="79" t="n"/>
      <c r="AEI335" s="79" t="n"/>
      <c r="AEL335" s="78" t="n">
        <v>7</v>
      </c>
      <c r="AEM335" s="79" t="n"/>
      <c r="AEN335" s="79" t="n"/>
      <c r="AEO335" s="79" t="n"/>
      <c r="AEP335" s="79" t="n"/>
      <c r="AEQ335" s="79" t="n"/>
      <c r="AER335" s="79" t="n"/>
      <c r="AES335" s="79" t="n"/>
      <c r="AET335" s="79" t="n"/>
      <c r="AEU335" s="79" t="n"/>
      <c r="AEV335" s="79" t="n"/>
      <c r="AEW335" s="79" t="n"/>
      <c r="AEX335" s="79" t="n"/>
      <c r="AEY335" s="79" t="n"/>
      <c r="AEZ335" s="79" t="n"/>
      <c r="AFA335" s="79" t="n"/>
      <c r="AFB335" s="79" t="n"/>
      <c r="AFC335" s="79" t="n"/>
      <c r="AFD335" s="79" t="n"/>
      <c r="AFE335" s="79" t="n"/>
      <c r="AFF335" s="79" t="n"/>
      <c r="AFG335" s="79" t="n"/>
      <c r="AFH335" s="79" t="n"/>
      <c r="AFI335" s="79" t="n"/>
      <c r="AFJ335" s="79" t="n"/>
      <c r="AFK335" s="79" t="n"/>
      <c r="AFL335" s="79" t="n"/>
      <c r="AFM335" s="79" t="n"/>
      <c r="AFN335" s="79" t="n"/>
      <c r="AFO335" s="79" t="n"/>
      <c r="AFP335" s="79" t="n"/>
      <c r="AFQ335" s="79" t="n"/>
      <c r="AFR335" s="79" t="n"/>
      <c r="AFS335" s="79" t="n"/>
      <c r="AFT335" s="79" t="n"/>
      <c r="AFU335" s="79" t="n"/>
      <c r="AFV335" s="79" t="n"/>
      <c r="AFW335" s="79" t="n"/>
      <c r="AFX335" s="79" t="n"/>
      <c r="AFY335" s="79" t="n"/>
      <c r="AFZ335" s="79" t="n"/>
    </row>
    <row r="336">
      <c r="A336" s="78" t="n">
        <v>8</v>
      </c>
      <c r="B336" s="79" t="n"/>
      <c r="C336" s="79" t="n"/>
      <c r="D336" s="79" t="n"/>
      <c r="E336" s="79" t="n"/>
      <c r="F336" s="79" t="n"/>
      <c r="G336" s="79" t="n"/>
      <c r="H336" s="79" t="n"/>
      <c r="I336" s="79" t="n"/>
      <c r="J336" s="79" t="n"/>
      <c r="K336" s="79" t="n"/>
      <c r="L336" s="79" t="n"/>
      <c r="M336" s="79" t="n"/>
      <c r="N336" s="79" t="n"/>
      <c r="O336" s="79" t="n"/>
      <c r="P336" s="79" t="n"/>
      <c r="Q336" s="79" t="n"/>
      <c r="R336" s="79" t="n"/>
      <c r="S336" s="79" t="n"/>
      <c r="T336" s="79" t="n"/>
      <c r="U336" s="79" t="n"/>
      <c r="V336" s="79" t="n"/>
      <c r="W336" s="79" t="n"/>
      <c r="X336" s="79" t="n"/>
      <c r="Y336" s="79" t="n"/>
      <c r="Z336" s="79" t="n"/>
      <c r="AA336" s="79" t="n"/>
      <c r="AB336" s="79" t="n"/>
      <c r="AC336" s="79" t="n"/>
      <c r="AD336" s="79" t="n"/>
      <c r="AE336" s="79" t="n"/>
      <c r="AF336" s="79" t="n"/>
      <c r="AG336" s="79" t="n"/>
      <c r="AH336" s="79" t="n"/>
      <c r="AI336" s="79" t="n"/>
      <c r="AJ336" s="79" t="n"/>
      <c r="AK336" s="79" t="n"/>
      <c r="AL336" s="79" t="n"/>
      <c r="AM336" s="79" t="n"/>
      <c r="AN336" s="79" t="n"/>
      <c r="AO336" s="79" t="n"/>
      <c r="AR336" s="78" t="n">
        <v>8</v>
      </c>
      <c r="AS336" s="79" t="n"/>
      <c r="AT336" s="79" t="n"/>
      <c r="AU336" s="79" t="n"/>
      <c r="AV336" s="79" t="n"/>
      <c r="AW336" s="79" t="n"/>
      <c r="AX336" s="79" t="n"/>
      <c r="AY336" s="79" t="n"/>
      <c r="AZ336" s="79" t="n"/>
      <c r="BA336" s="79" t="n"/>
      <c r="BB336" s="79" t="n"/>
      <c r="BC336" s="79" t="n"/>
      <c r="BD336" s="79" t="n"/>
      <c r="BE336" s="79" t="n"/>
      <c r="BF336" s="79" t="n"/>
      <c r="BG336" s="79" t="n"/>
      <c r="BH336" s="79" t="n"/>
      <c r="BI336" s="79" t="n"/>
      <c r="BJ336" s="79" t="n"/>
      <c r="BK336" s="79" t="n"/>
      <c r="BL336" s="79" t="n"/>
      <c r="BM336" s="79" t="n"/>
      <c r="BN336" s="79" t="n"/>
      <c r="BO336" s="79" t="n"/>
      <c r="BP336" s="79" t="n"/>
      <c r="BQ336" s="79" t="n"/>
      <c r="BR336" s="79" t="n"/>
      <c r="BS336" s="79" t="n"/>
      <c r="BT336" s="79" t="n"/>
      <c r="BU336" s="79" t="n"/>
      <c r="BV336" s="79" t="n"/>
      <c r="BW336" s="79" t="n"/>
      <c r="BX336" s="79" t="n"/>
      <c r="BY336" s="79" t="n"/>
      <c r="BZ336" s="79" t="n"/>
      <c r="CA336" s="79" t="n"/>
      <c r="CB336" s="79" t="n"/>
      <c r="CC336" s="79" t="n"/>
      <c r="CD336" s="79" t="n"/>
      <c r="CE336" s="79" t="n"/>
      <c r="CF336" s="79" t="n"/>
      <c r="CI336" s="78" t="n">
        <v>8</v>
      </c>
      <c r="CJ336" s="79" t="n"/>
      <c r="CK336" s="79" t="n"/>
      <c r="CL336" s="79" t="n"/>
      <c r="CM336" s="79" t="n"/>
      <c r="CN336" s="79" t="n"/>
      <c r="CO336" s="79" t="n"/>
      <c r="CP336" s="79" t="n"/>
      <c r="CQ336" s="79" t="n"/>
      <c r="CR336" s="79" t="n"/>
      <c r="CS336" s="79" t="n"/>
      <c r="CT336" s="79" t="n"/>
      <c r="CU336" s="79" t="n"/>
      <c r="CV336" s="79" t="n"/>
      <c r="CW336" s="79" t="n"/>
      <c r="CX336" s="79" t="n"/>
      <c r="CY336" s="79" t="n"/>
      <c r="CZ336" s="79" t="n"/>
      <c r="DA336" s="79" t="n"/>
      <c r="DB336" s="79" t="n"/>
      <c r="DC336" s="79" t="n"/>
      <c r="DD336" s="79" t="n"/>
      <c r="DE336" s="79" t="n"/>
      <c r="DF336" s="79" t="n"/>
      <c r="DG336" s="79" t="n"/>
      <c r="DH336" s="79" t="n"/>
      <c r="DI336" s="79" t="n"/>
      <c r="DJ336" s="79" t="n"/>
      <c r="DK336" s="79" t="n"/>
      <c r="DL336" s="79" t="n"/>
      <c r="DM336" s="79" t="n"/>
      <c r="DN336" s="79" t="n"/>
      <c r="DO336" s="79" t="n"/>
      <c r="DP336" s="79" t="n"/>
      <c r="DQ336" s="79" t="n"/>
      <c r="DR336" s="79" t="n"/>
      <c r="DS336" s="79" t="n"/>
      <c r="DT336" s="79" t="n"/>
      <c r="DU336" s="79" t="n"/>
      <c r="DV336" s="79" t="n"/>
      <c r="DW336" s="79" t="n"/>
      <c r="DZ336" s="78" t="n">
        <v>8</v>
      </c>
      <c r="EA336" s="79" t="n"/>
      <c r="EB336" s="79" t="n"/>
      <c r="EC336" s="79" t="n"/>
      <c r="ED336" s="79" t="n"/>
      <c r="EE336" s="79" t="n"/>
      <c r="EF336" s="79" t="n"/>
      <c r="EG336" s="79" t="n"/>
      <c r="EH336" s="79" t="n"/>
      <c r="EI336" s="79" t="n"/>
      <c r="EJ336" s="79" t="n"/>
      <c r="EK336" s="79" t="n"/>
      <c r="EL336" s="79" t="n"/>
      <c r="EM336" s="79" t="n"/>
      <c r="EN336" s="79" t="n"/>
      <c r="EO336" s="79" t="n"/>
      <c r="EP336" s="79" t="n"/>
      <c r="EQ336" s="79" t="n"/>
      <c r="ER336" s="79" t="n"/>
      <c r="ES336" s="79" t="n"/>
      <c r="ET336" s="79" t="n"/>
      <c r="EU336" s="79" t="n"/>
      <c r="EV336" s="79" t="n"/>
      <c r="EW336" s="79" t="n"/>
      <c r="EX336" s="79" t="n"/>
      <c r="EY336" s="79" t="n"/>
      <c r="EZ336" s="79" t="n"/>
      <c r="FA336" s="79" t="n"/>
      <c r="FB336" s="79" t="n"/>
      <c r="FC336" s="79" t="n"/>
      <c r="FD336" s="79" t="n"/>
      <c r="FE336" s="79" t="n"/>
      <c r="FF336" s="79" t="n"/>
      <c r="FG336" s="79" t="n"/>
      <c r="FH336" s="79" t="n"/>
      <c r="FI336" s="79" t="n"/>
      <c r="FJ336" s="79" t="n"/>
      <c r="FK336" s="79" t="n"/>
      <c r="FL336" s="79" t="n"/>
      <c r="FM336" s="79" t="n"/>
      <c r="FN336" s="79" t="n"/>
      <c r="FQ336" s="78" t="n">
        <v>8</v>
      </c>
      <c r="FR336" s="79" t="n"/>
      <c r="FS336" s="79" t="n"/>
      <c r="FT336" s="79" t="n"/>
      <c r="FU336" s="79" t="n"/>
      <c r="FV336" s="79" t="n"/>
      <c r="FW336" s="79" t="n"/>
      <c r="FX336" s="79" t="n"/>
      <c r="FY336" s="79" t="n"/>
      <c r="FZ336" s="79" t="n"/>
      <c r="GA336" s="79" t="n"/>
      <c r="GB336" s="79" t="n"/>
      <c r="GC336" s="79" t="n"/>
      <c r="GD336" s="79" t="n"/>
      <c r="GE336" s="79" t="n"/>
      <c r="GF336" s="79" t="n"/>
      <c r="GG336" s="79" t="n"/>
      <c r="GH336" s="79" t="n"/>
      <c r="GI336" s="79" t="n"/>
      <c r="GJ336" s="79" t="n"/>
      <c r="GK336" s="79" t="n"/>
      <c r="GL336" s="79" t="n"/>
      <c r="GM336" s="79" t="n"/>
      <c r="GN336" s="79" t="n"/>
      <c r="GO336" s="79" t="n"/>
      <c r="GP336" s="79" t="n"/>
      <c r="GQ336" s="79" t="n"/>
      <c r="GR336" s="79" t="n"/>
      <c r="GS336" s="79" t="n"/>
      <c r="GT336" s="79" t="n"/>
      <c r="GU336" s="79" t="n"/>
      <c r="GV336" s="79" t="n"/>
      <c r="GW336" s="79" t="n"/>
      <c r="GX336" s="79" t="n"/>
      <c r="GY336" s="79" t="n"/>
      <c r="GZ336" s="79" t="n"/>
      <c r="HA336" s="79" t="n"/>
      <c r="HB336" s="79" t="n"/>
      <c r="HC336" s="79" t="n"/>
      <c r="HD336" s="79" t="n"/>
      <c r="HE336" s="79" t="n"/>
      <c r="HH336" s="78" t="n">
        <v>8</v>
      </c>
      <c r="HI336" s="79" t="n"/>
      <c r="HJ336" s="79" t="n"/>
      <c r="HK336" s="79" t="n"/>
      <c r="HL336" s="79" t="n"/>
      <c r="HM336" s="79" t="n"/>
      <c r="HN336" s="79" t="n"/>
      <c r="HO336" s="79" t="n"/>
      <c r="HP336" s="79" t="n"/>
      <c r="HQ336" s="79" t="n"/>
      <c r="HR336" s="79" t="n"/>
      <c r="HS336" s="79" t="n"/>
      <c r="HT336" s="79" t="n"/>
      <c r="HU336" s="79" t="n"/>
      <c r="HV336" s="79" t="n"/>
      <c r="HW336" s="79" t="n"/>
      <c r="HX336" s="79" t="n"/>
      <c r="HY336" s="79" t="n"/>
      <c r="HZ336" s="79" t="n"/>
      <c r="IA336" s="79" t="n"/>
      <c r="IB336" s="79" t="n"/>
      <c r="IC336" s="79" t="n"/>
      <c r="ID336" s="79" t="n"/>
      <c r="IE336" s="79" t="n"/>
      <c r="IF336" s="79" t="n"/>
      <c r="IG336" s="79" t="n"/>
      <c r="IH336" s="79" t="n"/>
      <c r="II336" s="79" t="n"/>
      <c r="IJ336" s="79" t="n"/>
      <c r="IK336" s="79" t="n"/>
      <c r="IL336" s="79" t="n"/>
      <c r="IM336" s="79" t="n"/>
      <c r="IN336" s="79" t="n"/>
      <c r="IO336" s="79" t="n"/>
      <c r="IP336" s="79" t="n"/>
      <c r="IQ336" s="79" t="n"/>
      <c r="IR336" s="79" t="n"/>
      <c r="IS336" s="79" t="n"/>
      <c r="IT336" s="79" t="n"/>
      <c r="IU336" s="79" t="n"/>
      <c r="IV336" s="79" t="n"/>
      <c r="IY336" s="78" t="n">
        <v>8</v>
      </c>
      <c r="IZ336" s="79" t="n"/>
      <c r="JA336" s="79" t="n"/>
      <c r="JB336" s="79" t="n"/>
      <c r="JC336" s="79" t="n"/>
      <c r="JD336" s="79" t="n"/>
      <c r="JE336" s="79" t="n"/>
      <c r="JF336" s="79" t="n"/>
      <c r="JG336" s="79" t="n"/>
      <c r="JH336" s="79" t="n"/>
      <c r="JI336" s="79" t="n"/>
      <c r="JJ336" s="79" t="n"/>
      <c r="JK336" s="79" t="n"/>
      <c r="JL336" s="79" t="n"/>
      <c r="JM336" s="79" t="n"/>
      <c r="JN336" s="79" t="n"/>
      <c r="JO336" s="79" t="n"/>
      <c r="JP336" s="79" t="n"/>
      <c r="JQ336" s="79" t="n"/>
      <c r="JR336" s="79" t="n"/>
      <c r="JS336" s="79" t="n"/>
      <c r="JT336" s="79" t="n"/>
      <c r="JU336" s="79" t="n"/>
      <c r="JV336" s="79" t="n"/>
      <c r="JW336" s="79" t="n"/>
      <c r="JX336" s="79" t="n"/>
      <c r="JY336" s="79" t="n"/>
      <c r="JZ336" s="79" t="n"/>
      <c r="KA336" s="79" t="n"/>
      <c r="KB336" s="79" t="n"/>
      <c r="KC336" s="79" t="n"/>
      <c r="KD336" s="79" t="n"/>
      <c r="KE336" s="79" t="n"/>
      <c r="KF336" s="79" t="n"/>
      <c r="KG336" s="79" t="n"/>
      <c r="KH336" s="79" t="n"/>
      <c r="KI336" s="79" t="n"/>
      <c r="KJ336" s="79" t="n"/>
      <c r="KK336" s="79" t="n"/>
      <c r="KL336" s="79" t="n"/>
      <c r="KM336" s="79" t="n"/>
      <c r="KP336" s="78" t="n">
        <v>8</v>
      </c>
      <c r="KQ336" s="79" t="n"/>
      <c r="KR336" s="79" t="n"/>
      <c r="KS336" s="79" t="n"/>
      <c r="KT336" s="79" t="n"/>
      <c r="KU336" s="79" t="n"/>
      <c r="KV336" s="79" t="n"/>
      <c r="KW336" s="79" t="n"/>
      <c r="KX336" s="79" t="n"/>
      <c r="KY336" s="79" t="n"/>
      <c r="KZ336" s="79" t="n"/>
      <c r="LA336" s="79" t="n"/>
      <c r="LB336" s="79" t="n"/>
      <c r="LC336" s="79" t="n"/>
      <c r="LD336" s="79" t="n"/>
      <c r="LE336" s="79" t="n"/>
      <c r="LF336" s="79" t="n"/>
      <c r="LG336" s="79" t="n"/>
      <c r="LH336" s="79" t="n"/>
      <c r="LI336" s="79" t="n"/>
      <c r="LJ336" s="79" t="n"/>
      <c r="LK336" s="79" t="n"/>
      <c r="LL336" s="79" t="n"/>
      <c r="LM336" s="79" t="n"/>
      <c r="LN336" s="79" t="n"/>
      <c r="LO336" s="79" t="n"/>
      <c r="LP336" s="79" t="n"/>
      <c r="LQ336" s="79" t="n"/>
      <c r="LR336" s="79" t="n"/>
      <c r="LS336" s="79" t="n"/>
      <c r="LT336" s="79" t="n"/>
      <c r="LU336" s="79" t="n"/>
      <c r="LV336" s="79" t="n"/>
      <c r="LW336" s="79" t="n"/>
      <c r="LX336" s="79" t="n"/>
      <c r="LY336" s="79" t="n"/>
      <c r="LZ336" s="79" t="n"/>
      <c r="MA336" s="79" t="n"/>
      <c r="MB336" s="79" t="n"/>
      <c r="MC336" s="79" t="n"/>
      <c r="MD336" s="79" t="n"/>
      <c r="MG336" s="78" t="n">
        <v>8</v>
      </c>
      <c r="MH336" s="79" t="n"/>
      <c r="MI336" s="79" t="n"/>
      <c r="MJ336" s="79" t="n"/>
      <c r="MK336" s="79" t="n"/>
      <c r="ML336" s="79" t="n"/>
      <c r="MM336" s="79" t="n"/>
      <c r="MN336" s="79" t="n"/>
      <c r="MO336" s="79" t="n"/>
      <c r="MP336" s="79" t="n"/>
      <c r="MQ336" s="79" t="n"/>
      <c r="MR336" s="79" t="n"/>
      <c r="MS336" s="79" t="n"/>
      <c r="MT336" s="79" t="n"/>
      <c r="MU336" s="79" t="n"/>
      <c r="MV336" s="79" t="n"/>
      <c r="MW336" s="79" t="n"/>
      <c r="MX336" s="79" t="n"/>
      <c r="MY336" s="79" t="n"/>
      <c r="MZ336" s="79" t="n"/>
      <c r="NA336" s="79" t="n"/>
      <c r="NB336" s="79" t="n"/>
      <c r="NC336" s="79" t="n"/>
      <c r="ND336" s="79" t="n"/>
      <c r="NE336" s="79" t="n"/>
      <c r="NF336" s="79" t="n"/>
      <c r="NG336" s="79" t="n"/>
      <c r="NH336" s="79" t="n"/>
      <c r="NI336" s="79" t="n"/>
      <c r="NJ336" s="79" t="n"/>
      <c r="NK336" s="79" t="n"/>
      <c r="NL336" s="79" t="n"/>
      <c r="NM336" s="79" t="n"/>
      <c r="NN336" s="79" t="n"/>
      <c r="NO336" s="79" t="n"/>
      <c r="NP336" s="79" t="n"/>
      <c r="NQ336" s="79" t="n"/>
      <c r="NR336" s="79" t="n"/>
      <c r="NS336" s="79" t="n"/>
      <c r="NT336" s="79" t="n"/>
      <c r="NU336" s="79" t="n"/>
      <c r="NX336" s="78" t="n">
        <v>8</v>
      </c>
      <c r="NY336" s="79" t="n"/>
      <c r="NZ336" s="79" t="n"/>
      <c r="OA336" s="79" t="n"/>
      <c r="OB336" s="79" t="n"/>
      <c r="OC336" s="79" t="n"/>
      <c r="OD336" s="79" t="n"/>
      <c r="OE336" s="79" t="n"/>
      <c r="OF336" s="79" t="n"/>
      <c r="OG336" s="79" t="n"/>
      <c r="OH336" s="79" t="n"/>
      <c r="OI336" s="79" t="n"/>
      <c r="OJ336" s="79" t="n"/>
      <c r="OK336" s="79" t="n"/>
      <c r="OL336" s="79" t="n"/>
      <c r="OM336" s="79" t="n"/>
      <c r="ON336" s="79" t="n"/>
      <c r="OO336" s="79" t="n"/>
      <c r="OP336" s="79" t="n"/>
      <c r="OQ336" s="79" t="n"/>
      <c r="OR336" s="79" t="n"/>
      <c r="OS336" s="79" t="n"/>
      <c r="OT336" s="79" t="n"/>
      <c r="OU336" s="79" t="n"/>
      <c r="OV336" s="79" t="n"/>
      <c r="OW336" s="79" t="n"/>
      <c r="OX336" s="79" t="n"/>
      <c r="OY336" s="79" t="n"/>
      <c r="OZ336" s="79" t="n"/>
      <c r="PA336" s="79" t="n"/>
      <c r="PB336" s="79" t="n"/>
      <c r="PC336" s="79" t="n"/>
      <c r="PD336" s="79" t="n"/>
      <c r="PE336" s="79" t="n"/>
      <c r="PF336" s="79" t="n"/>
      <c r="PG336" s="79" t="n"/>
      <c r="PH336" s="79" t="n"/>
      <c r="PI336" s="79" t="n"/>
      <c r="PJ336" s="79" t="n"/>
      <c r="PK336" s="79" t="n"/>
      <c r="PL336" s="79" t="n"/>
      <c r="PO336" s="78" t="n">
        <v>8</v>
      </c>
      <c r="PP336" s="79" t="n"/>
      <c r="PQ336" s="79" t="n"/>
      <c r="PR336" s="79" t="n"/>
      <c r="PS336" s="79" t="n"/>
      <c r="PT336" s="79" t="n"/>
      <c r="PU336" s="79" t="n"/>
      <c r="PV336" s="79" t="n"/>
      <c r="PW336" s="79" t="n"/>
      <c r="PX336" s="79" t="n"/>
      <c r="PY336" s="79" t="n"/>
      <c r="PZ336" s="79" t="n"/>
      <c r="QA336" s="79" t="n"/>
      <c r="QB336" s="79" t="n"/>
      <c r="QC336" s="79" t="n"/>
      <c r="QD336" s="79" t="n"/>
      <c r="QE336" s="79" t="n"/>
      <c r="QF336" s="79" t="n"/>
      <c r="QG336" s="79" t="n"/>
      <c r="QH336" s="79" t="n"/>
      <c r="QI336" s="79" t="n"/>
      <c r="QJ336" s="79" t="n"/>
      <c r="QK336" s="79" t="n"/>
      <c r="QL336" s="79" t="n"/>
      <c r="QM336" s="79" t="n"/>
      <c r="QN336" s="79" t="n"/>
      <c r="QO336" s="79" t="n"/>
      <c r="QP336" s="79" t="n"/>
      <c r="QQ336" s="79" t="n"/>
      <c r="QR336" s="79" t="n"/>
      <c r="QS336" s="79" t="n"/>
      <c r="QT336" s="79" t="n"/>
      <c r="QU336" s="79" t="n"/>
      <c r="QV336" s="79" t="n"/>
      <c r="QW336" s="79" t="n"/>
      <c r="QX336" s="79" t="n"/>
      <c r="QY336" s="79" t="n"/>
      <c r="QZ336" s="79" t="n"/>
      <c r="RA336" s="79" t="n"/>
      <c r="RB336" s="79" t="n"/>
      <c r="RC336" s="79" t="n"/>
      <c r="RF336" s="78" t="n">
        <v>8</v>
      </c>
      <c r="RG336" s="79" t="n"/>
      <c r="RH336" s="79" t="n"/>
      <c r="RI336" s="79" t="n"/>
      <c r="RJ336" s="79" t="n"/>
      <c r="RK336" s="79" t="n"/>
      <c r="RL336" s="79" t="n"/>
      <c r="RM336" s="79" t="n"/>
      <c r="RN336" s="79" t="n"/>
      <c r="RO336" s="79" t="n"/>
      <c r="RP336" s="79" t="n"/>
      <c r="RQ336" s="79" t="n"/>
      <c r="RR336" s="79" t="n"/>
      <c r="RS336" s="79" t="n"/>
      <c r="RT336" s="79" t="n"/>
      <c r="RU336" s="79" t="n"/>
      <c r="RV336" s="79" t="n"/>
      <c r="RW336" s="79" t="n"/>
      <c r="RX336" s="79" t="n"/>
      <c r="RY336" s="79" t="n"/>
      <c r="RZ336" s="79" t="n"/>
      <c r="SA336" s="79" t="n"/>
      <c r="SB336" s="79" t="n"/>
      <c r="SC336" s="79" t="n"/>
      <c r="SD336" s="79" t="n"/>
      <c r="SE336" s="79" t="n"/>
      <c r="SF336" s="79" t="n"/>
      <c r="SG336" s="79" t="n"/>
      <c r="SH336" s="79" t="n"/>
      <c r="SI336" s="79" t="n"/>
      <c r="SJ336" s="79" t="n"/>
      <c r="SK336" s="79" t="n"/>
      <c r="SL336" s="79" t="n"/>
      <c r="SM336" s="79" t="n"/>
      <c r="SN336" s="79" t="n"/>
      <c r="SO336" s="79" t="n"/>
      <c r="SP336" s="79" t="n"/>
      <c r="SQ336" s="79" t="n"/>
      <c r="SR336" s="79" t="n"/>
      <c r="SS336" s="79" t="n"/>
      <c r="ST336" s="79" t="n"/>
      <c r="SW336" s="78" t="n">
        <v>8</v>
      </c>
      <c r="SX336" s="79" t="n"/>
      <c r="SY336" s="79" t="n"/>
      <c r="SZ336" s="79" t="n"/>
      <c r="TA336" s="79" t="n"/>
      <c r="TB336" s="79" t="n"/>
      <c r="TC336" s="79" t="n"/>
      <c r="TD336" s="79" t="n"/>
      <c r="TE336" s="79" t="n"/>
      <c r="TF336" s="79" t="n"/>
      <c r="TG336" s="79" t="n"/>
      <c r="TH336" s="79" t="n"/>
      <c r="TI336" s="79" t="n"/>
      <c r="TJ336" s="79" t="n"/>
      <c r="TK336" s="79" t="n"/>
      <c r="TL336" s="79" t="n"/>
      <c r="TM336" s="79" t="n"/>
      <c r="TN336" s="79" t="n"/>
      <c r="TO336" s="79" t="n"/>
      <c r="TP336" s="79" t="n"/>
      <c r="TQ336" s="79" t="n"/>
      <c r="TR336" s="79" t="n"/>
      <c r="TS336" s="79" t="n"/>
      <c r="TT336" s="79" t="n"/>
      <c r="TU336" s="79" t="n"/>
      <c r="TV336" s="79" t="n"/>
      <c r="TW336" s="79" t="n"/>
      <c r="TX336" s="79" t="n"/>
      <c r="TY336" s="79" t="n"/>
      <c r="TZ336" s="79" t="n"/>
      <c r="UA336" s="79" t="n"/>
      <c r="UB336" s="79" t="n"/>
      <c r="UC336" s="79" t="n"/>
      <c r="UD336" s="79" t="n"/>
      <c r="UE336" s="79" t="n"/>
      <c r="UF336" s="79" t="n"/>
      <c r="UG336" s="79" t="n"/>
      <c r="UH336" s="79" t="n"/>
      <c r="UI336" s="79" t="n"/>
      <c r="UJ336" s="79" t="n"/>
      <c r="UK336" s="79" t="n"/>
      <c r="UN336" s="78" t="n">
        <v>8</v>
      </c>
      <c r="UO336" s="79" t="n"/>
      <c r="UP336" s="79" t="n"/>
      <c r="UQ336" s="79" t="n"/>
      <c r="UR336" s="79" t="n"/>
      <c r="US336" s="79" t="n"/>
      <c r="UT336" s="79" t="n"/>
      <c r="UU336" s="79" t="n"/>
      <c r="UV336" s="79" t="n"/>
      <c r="UW336" s="79" t="n"/>
      <c r="UX336" s="79" t="n"/>
      <c r="UY336" s="79" t="n"/>
      <c r="UZ336" s="79" t="n"/>
      <c r="VA336" s="79" t="n"/>
      <c r="VB336" s="79" t="n"/>
      <c r="VC336" s="79" t="n"/>
      <c r="VD336" s="79" t="n"/>
      <c r="VE336" s="79" t="n"/>
      <c r="VF336" s="79" t="n"/>
      <c r="VG336" s="79" t="n"/>
      <c r="VH336" s="79" t="n"/>
      <c r="VI336" s="79" t="n"/>
      <c r="VJ336" s="79" t="n"/>
      <c r="VK336" s="79" t="n"/>
      <c r="VL336" s="79" t="n"/>
      <c r="VM336" s="79" t="n"/>
      <c r="VN336" s="79" t="n"/>
      <c r="VO336" s="79" t="n"/>
      <c r="VP336" s="79" t="n"/>
      <c r="VQ336" s="79" t="n"/>
      <c r="VR336" s="79" t="n"/>
      <c r="VS336" s="79" t="n"/>
      <c r="VT336" s="79" t="n"/>
      <c r="VU336" s="79" t="n"/>
      <c r="VV336" s="79" t="n"/>
      <c r="VW336" s="79" t="n"/>
      <c r="VX336" s="79" t="n"/>
      <c r="VY336" s="79" t="n"/>
      <c r="VZ336" s="79" t="n"/>
      <c r="WA336" s="79" t="n"/>
      <c r="WB336" s="79" t="n"/>
      <c r="WE336" s="78" t="n">
        <v>8</v>
      </c>
      <c r="WF336" s="79" t="n"/>
      <c r="WG336" s="79" t="n"/>
      <c r="WH336" s="79" t="n"/>
      <c r="WI336" s="79" t="n"/>
      <c r="WJ336" s="79" t="n"/>
      <c r="WK336" s="79" t="n"/>
      <c r="WL336" s="79" t="n"/>
      <c r="WM336" s="79" t="n"/>
      <c r="WN336" s="79" t="n"/>
      <c r="WO336" s="79" t="n"/>
      <c r="WP336" s="79" t="n"/>
      <c r="WQ336" s="79" t="n"/>
      <c r="WR336" s="79" t="n"/>
      <c r="WS336" s="79" t="n"/>
      <c r="WT336" s="79" t="n"/>
      <c r="WU336" s="79" t="n"/>
      <c r="WV336" s="79" t="n"/>
      <c r="WW336" s="79" t="n"/>
      <c r="WX336" s="79" t="n"/>
      <c r="WY336" s="79" t="n"/>
      <c r="WZ336" s="79" t="n"/>
      <c r="XA336" s="79" t="n"/>
      <c r="XB336" s="79" t="n"/>
      <c r="XC336" s="79" t="n"/>
      <c r="XD336" s="79" t="n"/>
      <c r="XE336" s="79" t="n"/>
      <c r="XF336" s="79" t="n"/>
      <c r="XG336" s="79" t="n"/>
      <c r="XH336" s="79" t="n"/>
      <c r="XI336" s="79" t="n"/>
      <c r="XJ336" s="79" t="n"/>
      <c r="XK336" s="79" t="n"/>
      <c r="XL336" s="79" t="n"/>
      <c r="XM336" s="79" t="n"/>
      <c r="XN336" s="79" t="n"/>
      <c r="XO336" s="79" t="n"/>
      <c r="XP336" s="79" t="n"/>
      <c r="XQ336" s="79" t="n"/>
      <c r="XR336" s="79" t="n"/>
      <c r="XS336" s="79" t="n"/>
      <c r="XV336" s="78" t="n">
        <v>8</v>
      </c>
      <c r="XW336" s="79" t="n"/>
      <c r="XX336" s="79" t="n"/>
      <c r="XY336" s="79" t="n"/>
      <c r="XZ336" s="79" t="n"/>
      <c r="YA336" s="79" t="n"/>
      <c r="YB336" s="79" t="n"/>
      <c r="YC336" s="79" t="n"/>
      <c r="YD336" s="79" t="n"/>
      <c r="YE336" s="79" t="n"/>
      <c r="YF336" s="79" t="n"/>
      <c r="YG336" s="79" t="n"/>
      <c r="YH336" s="79" t="n"/>
      <c r="YI336" s="79" t="n"/>
      <c r="YJ336" s="79" t="n"/>
      <c r="YK336" s="79" t="n"/>
      <c r="YL336" s="79" t="n"/>
      <c r="YM336" s="79" t="n"/>
      <c r="YN336" s="79" t="n"/>
      <c r="YO336" s="79" t="n"/>
      <c r="YP336" s="79" t="n"/>
      <c r="YQ336" s="79" t="n"/>
      <c r="YR336" s="79" t="n"/>
      <c r="YS336" s="79" t="n"/>
      <c r="YT336" s="79" t="n"/>
      <c r="YU336" s="79" t="n"/>
      <c r="YV336" s="79" t="n"/>
      <c r="YW336" s="79" t="n"/>
      <c r="YX336" s="79" t="n"/>
      <c r="YY336" s="79" t="n"/>
      <c r="YZ336" s="79" t="n"/>
      <c r="ZA336" s="79" t="n"/>
      <c r="ZB336" s="79" t="n"/>
      <c r="ZC336" s="79" t="n"/>
      <c r="ZD336" s="79" t="n"/>
      <c r="ZE336" s="79" t="n"/>
      <c r="ZF336" s="79" t="n"/>
      <c r="ZG336" s="79" t="n"/>
      <c r="ZH336" s="79" t="n"/>
      <c r="ZI336" s="79" t="n"/>
      <c r="ZJ336" s="79" t="n"/>
      <c r="ZM336" s="78" t="n">
        <v>8</v>
      </c>
      <c r="ZN336" s="79" t="n"/>
      <c r="ZO336" s="79" t="n"/>
      <c r="ZP336" s="79" t="n"/>
      <c r="ZQ336" s="79" t="n"/>
      <c r="ZR336" s="79" t="n"/>
      <c r="ZS336" s="79" t="n"/>
      <c r="ZT336" s="79" t="n"/>
      <c r="ZU336" s="79" t="n"/>
      <c r="ZV336" s="79" t="n"/>
      <c r="ZW336" s="79" t="n"/>
      <c r="ZX336" s="79" t="n"/>
      <c r="ZY336" s="79" t="n"/>
      <c r="ZZ336" s="79" t="n"/>
      <c r="AAA336" s="79" t="n"/>
      <c r="AAB336" s="79" t="n"/>
      <c r="AAC336" s="79" t="n"/>
      <c r="AAD336" s="79" t="n"/>
      <c r="AAE336" s="79" t="n"/>
      <c r="AAF336" s="79" t="n"/>
      <c r="AAG336" s="79" t="n"/>
      <c r="AAH336" s="79" t="n"/>
      <c r="AAI336" s="79" t="n"/>
      <c r="AAJ336" s="79" t="n"/>
      <c r="AAK336" s="79" t="n"/>
      <c r="AAL336" s="79" t="n"/>
      <c r="AAM336" s="79" t="n"/>
      <c r="AAN336" s="79" t="n"/>
      <c r="AAO336" s="79" t="n"/>
      <c r="AAP336" s="79" t="n"/>
      <c r="AAQ336" s="79" t="n"/>
      <c r="AAR336" s="79" t="n"/>
      <c r="AAS336" s="79" t="n"/>
      <c r="AAT336" s="79" t="n"/>
      <c r="AAU336" s="79" t="n"/>
      <c r="AAV336" s="79" t="n"/>
      <c r="AAW336" s="79" t="n"/>
      <c r="AAX336" s="79" t="n"/>
      <c r="AAY336" s="79" t="n"/>
      <c r="AAZ336" s="79" t="n"/>
      <c r="ABA336" s="79" t="n"/>
      <c r="ABD336" s="78" t="n">
        <v>8</v>
      </c>
      <c r="ABE336" s="79" t="n"/>
      <c r="ABF336" s="79" t="n"/>
      <c r="ABG336" s="79" t="n"/>
      <c r="ABH336" s="79" t="n"/>
      <c r="ABI336" s="79" t="n"/>
      <c r="ABJ336" s="79" t="n"/>
      <c r="ABK336" s="79" t="n"/>
      <c r="ABL336" s="79" t="n"/>
      <c r="ABM336" s="79" t="n"/>
      <c r="ABN336" s="79" t="n"/>
      <c r="ABO336" s="79" t="n"/>
      <c r="ABP336" s="79" t="n"/>
      <c r="ABQ336" s="79" t="n"/>
      <c r="ABR336" s="79" t="n"/>
      <c r="ABS336" s="79" t="n"/>
      <c r="ABT336" s="79" t="n"/>
      <c r="ABU336" s="79" t="n"/>
      <c r="ABV336" s="79" t="n"/>
      <c r="ABW336" s="79" t="n"/>
      <c r="ABX336" s="79" t="n"/>
      <c r="ABY336" s="79" t="n"/>
      <c r="ABZ336" s="79" t="n"/>
      <c r="ACA336" s="79" t="n"/>
      <c r="ACB336" s="79" t="n"/>
      <c r="ACC336" s="79" t="n"/>
      <c r="ACD336" s="79" t="n"/>
      <c r="ACE336" s="79" t="n"/>
      <c r="ACF336" s="79" t="n"/>
      <c r="ACG336" s="79" t="n"/>
      <c r="ACH336" s="79" t="n"/>
      <c r="ACI336" s="79" t="n"/>
      <c r="ACJ336" s="79" t="n"/>
      <c r="ACK336" s="79" t="n"/>
      <c r="ACL336" s="79" t="n"/>
      <c r="ACM336" s="79" t="n"/>
      <c r="ACN336" s="79" t="n"/>
      <c r="ACO336" s="79" t="n"/>
      <c r="ACP336" s="79" t="n"/>
      <c r="ACQ336" s="79" t="n"/>
      <c r="ACR336" s="79" t="n"/>
      <c r="ACU336" s="78" t="n">
        <v>8</v>
      </c>
      <c r="ACV336" s="79" t="n"/>
      <c r="ACW336" s="79" t="n"/>
      <c r="ACX336" s="79" t="n"/>
      <c r="ACY336" s="79" t="n"/>
      <c r="ACZ336" s="79" t="n"/>
      <c r="ADA336" s="79" t="n"/>
      <c r="ADB336" s="79" t="n"/>
      <c r="ADC336" s="79" t="n"/>
      <c r="ADD336" s="79" t="n"/>
      <c r="ADE336" s="79" t="n"/>
      <c r="ADF336" s="79" t="n"/>
      <c r="ADG336" s="79" t="n"/>
      <c r="ADH336" s="79" t="n"/>
      <c r="ADI336" s="79" t="n"/>
      <c r="ADJ336" s="79" t="n"/>
      <c r="ADK336" s="79" t="n"/>
      <c r="ADL336" s="79" t="n"/>
      <c r="ADM336" s="79" t="n"/>
      <c r="ADN336" s="79" t="n"/>
      <c r="ADO336" s="79" t="n"/>
      <c r="ADP336" s="79" t="n"/>
      <c r="ADQ336" s="79" t="n"/>
      <c r="ADR336" s="79" t="n"/>
      <c r="ADS336" s="79" t="n"/>
      <c r="ADT336" s="79" t="n"/>
      <c r="ADU336" s="79" t="n"/>
      <c r="ADV336" s="79" t="n"/>
      <c r="ADW336" s="79" t="n"/>
      <c r="ADX336" s="79" t="n"/>
      <c r="ADY336" s="79" t="n"/>
      <c r="ADZ336" s="79" t="n"/>
      <c r="AEA336" s="79" t="n"/>
      <c r="AEB336" s="79" t="n"/>
      <c r="AEC336" s="79" t="n"/>
      <c r="AED336" s="79" t="n"/>
      <c r="AEE336" s="79" t="n"/>
      <c r="AEF336" s="79" t="n"/>
      <c r="AEG336" s="79" t="n"/>
      <c r="AEH336" s="79" t="n"/>
      <c r="AEI336" s="79" t="n"/>
      <c r="AEL336" s="78" t="n">
        <v>8</v>
      </c>
      <c r="AEM336" s="79" t="n"/>
      <c r="AEN336" s="79" t="n"/>
      <c r="AEO336" s="79" t="n"/>
      <c r="AEP336" s="79" t="n"/>
      <c r="AEQ336" s="79" t="n"/>
      <c r="AER336" s="79" t="n"/>
      <c r="AES336" s="79" t="n"/>
      <c r="AET336" s="79" t="n"/>
      <c r="AEU336" s="79" t="n"/>
      <c r="AEV336" s="79" t="n"/>
      <c r="AEW336" s="79" t="n"/>
      <c r="AEX336" s="79" t="n"/>
      <c r="AEY336" s="79" t="n"/>
      <c r="AEZ336" s="79" t="n"/>
      <c r="AFA336" s="79" t="n"/>
      <c r="AFB336" s="79" t="n"/>
      <c r="AFC336" s="79" t="n"/>
      <c r="AFD336" s="79" t="n"/>
      <c r="AFE336" s="79" t="n"/>
      <c r="AFF336" s="79" t="n"/>
      <c r="AFG336" s="79" t="n"/>
      <c r="AFH336" s="79" t="n"/>
      <c r="AFI336" s="79" t="n"/>
      <c r="AFJ336" s="79" t="n"/>
      <c r="AFK336" s="79" t="n"/>
      <c r="AFL336" s="79" t="n"/>
      <c r="AFM336" s="79" t="n"/>
      <c r="AFN336" s="79" t="n"/>
      <c r="AFO336" s="79" t="n"/>
      <c r="AFP336" s="79" t="n"/>
      <c r="AFQ336" s="79" t="n"/>
      <c r="AFR336" s="79" t="n"/>
      <c r="AFS336" s="79" t="n"/>
      <c r="AFT336" s="79" t="n"/>
      <c r="AFU336" s="79" t="n"/>
      <c r="AFV336" s="79" t="n"/>
      <c r="AFW336" s="79" t="n"/>
      <c r="AFX336" s="79" t="n"/>
      <c r="AFY336" s="79" t="n"/>
      <c r="AFZ336" s="79" t="n"/>
    </row>
    <row r="337">
      <c r="A337" s="78" t="n">
        <v>9</v>
      </c>
      <c r="B337" s="79" t="n"/>
      <c r="C337" s="79" t="n"/>
      <c r="D337" s="79" t="n"/>
      <c r="E337" s="79" t="n"/>
      <c r="F337" s="79" t="n"/>
      <c r="G337" s="79" t="n"/>
      <c r="H337" s="79" t="n"/>
      <c r="I337" s="79" t="n"/>
      <c r="J337" s="79" t="n"/>
      <c r="K337" s="79" t="n"/>
      <c r="L337" s="79" t="n"/>
      <c r="M337" s="79" t="n"/>
      <c r="N337" s="79" t="n"/>
      <c r="O337" s="79" t="n"/>
      <c r="P337" s="79" t="n"/>
      <c r="Q337" s="79" t="n"/>
      <c r="R337" s="79" t="n"/>
      <c r="S337" s="79" t="n"/>
      <c r="T337" s="79" t="n"/>
      <c r="U337" s="79" t="n"/>
      <c r="V337" s="79" t="n"/>
      <c r="W337" s="79" t="n"/>
      <c r="X337" s="79" t="n"/>
      <c r="Y337" s="79" t="n"/>
      <c r="Z337" s="79" t="n"/>
      <c r="AA337" s="79" t="n"/>
      <c r="AB337" s="79" t="n"/>
      <c r="AC337" s="79" t="n"/>
      <c r="AD337" s="79" t="n"/>
      <c r="AE337" s="79" t="n"/>
      <c r="AF337" s="79" t="n"/>
      <c r="AG337" s="79" t="n"/>
      <c r="AH337" s="79" t="n"/>
      <c r="AI337" s="79" t="n"/>
      <c r="AJ337" s="79" t="n"/>
      <c r="AK337" s="79" t="n"/>
      <c r="AL337" s="79" t="n"/>
      <c r="AM337" s="79" t="n"/>
      <c r="AN337" s="79" t="n"/>
      <c r="AO337" s="79" t="n"/>
      <c r="AR337" s="78" t="n">
        <v>9</v>
      </c>
      <c r="AS337" s="79" t="n"/>
      <c r="AT337" s="79" t="n"/>
      <c r="AU337" s="79" t="n"/>
      <c r="AV337" s="79" t="n"/>
      <c r="AW337" s="79" t="n"/>
      <c r="AX337" s="79" t="n"/>
      <c r="AY337" s="79" t="n"/>
      <c r="AZ337" s="79" t="n"/>
      <c r="BA337" s="79" t="n"/>
      <c r="BB337" s="79" t="n"/>
      <c r="BC337" s="79" t="n"/>
      <c r="BD337" s="79" t="n"/>
      <c r="BE337" s="79" t="n"/>
      <c r="BF337" s="79" t="n"/>
      <c r="BG337" s="79" t="n"/>
      <c r="BH337" s="79" t="n"/>
      <c r="BI337" s="79" t="n"/>
      <c r="BJ337" s="79" t="n"/>
      <c r="BK337" s="79" t="n"/>
      <c r="BL337" s="79" t="n"/>
      <c r="BM337" s="79" t="n"/>
      <c r="BN337" s="79" t="n"/>
      <c r="BO337" s="79" t="n"/>
      <c r="BP337" s="79" t="n"/>
      <c r="BQ337" s="79" t="n"/>
      <c r="BR337" s="79" t="n"/>
      <c r="BS337" s="79" t="n"/>
      <c r="BT337" s="79" t="n"/>
      <c r="BU337" s="79" t="n"/>
      <c r="BV337" s="79" t="n"/>
      <c r="BW337" s="79" t="n"/>
      <c r="BX337" s="79" t="n"/>
      <c r="BY337" s="79" t="n"/>
      <c r="BZ337" s="79" t="n"/>
      <c r="CA337" s="79" t="n"/>
      <c r="CB337" s="79" t="n"/>
      <c r="CC337" s="79" t="n"/>
      <c r="CD337" s="79" t="n"/>
      <c r="CE337" s="79" t="n"/>
      <c r="CF337" s="79" t="n"/>
      <c r="CI337" s="78" t="n">
        <v>9</v>
      </c>
      <c r="CJ337" s="79" t="n"/>
      <c r="CK337" s="79" t="n"/>
      <c r="CL337" s="79" t="n"/>
      <c r="CM337" s="79" t="n"/>
      <c r="CN337" s="79" t="n"/>
      <c r="CO337" s="79" t="n"/>
      <c r="CP337" s="79" t="n"/>
      <c r="CQ337" s="79" t="n"/>
      <c r="CR337" s="79" t="n"/>
      <c r="CS337" s="79" t="n"/>
      <c r="CT337" s="79" t="n"/>
      <c r="CU337" s="79" t="n"/>
      <c r="CV337" s="79" t="n"/>
      <c r="CW337" s="79" t="n"/>
      <c r="CX337" s="79" t="n"/>
      <c r="CY337" s="79" t="n"/>
      <c r="CZ337" s="79" t="n"/>
      <c r="DA337" s="79" t="n"/>
      <c r="DB337" s="79" t="n"/>
      <c r="DC337" s="79" t="n"/>
      <c r="DD337" s="79" t="n"/>
      <c r="DE337" s="79" t="n"/>
      <c r="DF337" s="79" t="n"/>
      <c r="DG337" s="79" t="n"/>
      <c r="DH337" s="79" t="n"/>
      <c r="DI337" s="79" t="n"/>
      <c r="DJ337" s="79" t="n"/>
      <c r="DK337" s="79" t="n"/>
      <c r="DL337" s="79" t="n"/>
      <c r="DM337" s="79" t="n"/>
      <c r="DN337" s="79" t="n"/>
      <c r="DO337" s="79" t="n"/>
      <c r="DP337" s="79" t="n"/>
      <c r="DQ337" s="79" t="n"/>
      <c r="DR337" s="79" t="n"/>
      <c r="DS337" s="79" t="n"/>
      <c r="DT337" s="79" t="n"/>
      <c r="DU337" s="79" t="n"/>
      <c r="DV337" s="79" t="n"/>
      <c r="DW337" s="79" t="n"/>
      <c r="DZ337" s="78" t="n">
        <v>9</v>
      </c>
      <c r="EA337" s="79" t="n"/>
      <c r="EB337" s="79" t="n"/>
      <c r="EC337" s="79" t="n"/>
      <c r="ED337" s="79" t="n"/>
      <c r="EE337" s="79" t="n"/>
      <c r="EF337" s="79" t="n"/>
      <c r="EG337" s="79" t="n"/>
      <c r="EH337" s="79" t="n"/>
      <c r="EI337" s="79" t="n"/>
      <c r="EJ337" s="79" t="n"/>
      <c r="EK337" s="79" t="n"/>
      <c r="EL337" s="79" t="n"/>
      <c r="EM337" s="79" t="n"/>
      <c r="EN337" s="79" t="n"/>
      <c r="EO337" s="79" t="n"/>
      <c r="EP337" s="79" t="n"/>
      <c r="EQ337" s="79" t="n"/>
      <c r="ER337" s="79" t="n"/>
      <c r="ES337" s="79" t="n"/>
      <c r="ET337" s="79" t="n"/>
      <c r="EU337" s="79" t="n"/>
      <c r="EV337" s="79" t="n"/>
      <c r="EW337" s="79" t="n"/>
      <c r="EX337" s="79" t="n"/>
      <c r="EY337" s="79" t="n"/>
      <c r="EZ337" s="79" t="n"/>
      <c r="FA337" s="79" t="n"/>
      <c r="FB337" s="79" t="n"/>
      <c r="FC337" s="79" t="n"/>
      <c r="FD337" s="79" t="n"/>
      <c r="FE337" s="79" t="n"/>
      <c r="FF337" s="79" t="n"/>
      <c r="FG337" s="79" t="n"/>
      <c r="FH337" s="79" t="n"/>
      <c r="FI337" s="79" t="n"/>
      <c r="FJ337" s="79" t="n"/>
      <c r="FK337" s="79" t="n"/>
      <c r="FL337" s="79" t="n"/>
      <c r="FM337" s="79" t="n"/>
      <c r="FN337" s="79" t="n"/>
      <c r="FQ337" s="78" t="n">
        <v>9</v>
      </c>
      <c r="FR337" s="79" t="n"/>
      <c r="FS337" s="79" t="n"/>
      <c r="FT337" s="79" t="n"/>
      <c r="FU337" s="79" t="n"/>
      <c r="FV337" s="79" t="n"/>
      <c r="FW337" s="79" t="n"/>
      <c r="FX337" s="79" t="n"/>
      <c r="FY337" s="79" t="n"/>
      <c r="FZ337" s="79" t="n"/>
      <c r="GA337" s="79" t="n"/>
      <c r="GB337" s="79" t="n"/>
      <c r="GC337" s="79" t="n"/>
      <c r="GD337" s="79" t="n"/>
      <c r="GE337" s="79" t="n"/>
      <c r="GF337" s="79" t="n"/>
      <c r="GG337" s="79" t="n"/>
      <c r="GH337" s="79" t="n"/>
      <c r="GI337" s="79" t="n"/>
      <c r="GJ337" s="79" t="n"/>
      <c r="GK337" s="79" t="n"/>
      <c r="GL337" s="79" t="n"/>
      <c r="GM337" s="79" t="n"/>
      <c r="GN337" s="79" t="n"/>
      <c r="GO337" s="79" t="n"/>
      <c r="GP337" s="79" t="n"/>
      <c r="GQ337" s="79" t="n"/>
      <c r="GR337" s="79" t="n"/>
      <c r="GS337" s="79" t="n"/>
      <c r="GT337" s="79" t="n"/>
      <c r="GU337" s="79" t="n"/>
      <c r="GV337" s="79" t="n"/>
      <c r="GW337" s="79" t="n"/>
      <c r="GX337" s="79" t="n"/>
      <c r="GY337" s="79" t="n"/>
      <c r="GZ337" s="79" t="n"/>
      <c r="HA337" s="79" t="n"/>
      <c r="HB337" s="79" t="n"/>
      <c r="HC337" s="79" t="n"/>
      <c r="HD337" s="79" t="n"/>
      <c r="HE337" s="79" t="n"/>
      <c r="HH337" s="78" t="n">
        <v>9</v>
      </c>
      <c r="HI337" s="79" t="n"/>
      <c r="HJ337" s="79" t="n"/>
      <c r="HK337" s="79" t="n"/>
      <c r="HL337" s="79" t="n"/>
      <c r="HM337" s="79" t="n"/>
      <c r="HN337" s="79" t="n"/>
      <c r="HO337" s="79" t="n"/>
      <c r="HP337" s="79" t="n"/>
      <c r="HQ337" s="79" t="n"/>
      <c r="HR337" s="79" t="n"/>
      <c r="HS337" s="79" t="n"/>
      <c r="HT337" s="79" t="n"/>
      <c r="HU337" s="79" t="n"/>
      <c r="HV337" s="79" t="n"/>
      <c r="HW337" s="79" t="n"/>
      <c r="HX337" s="79" t="n"/>
      <c r="HY337" s="79" t="n"/>
      <c r="HZ337" s="79" t="n"/>
      <c r="IA337" s="79" t="n"/>
      <c r="IB337" s="79" t="n"/>
      <c r="IC337" s="79" t="n"/>
      <c r="ID337" s="79" t="n"/>
      <c r="IE337" s="79" t="n"/>
      <c r="IF337" s="79" t="n"/>
      <c r="IG337" s="79" t="n"/>
      <c r="IH337" s="79" t="n"/>
      <c r="II337" s="79" t="n"/>
      <c r="IJ337" s="79" t="n"/>
      <c r="IK337" s="79" t="n"/>
      <c r="IL337" s="79" t="n"/>
      <c r="IM337" s="79" t="n"/>
      <c r="IN337" s="79" t="n"/>
      <c r="IO337" s="79" t="n"/>
      <c r="IP337" s="79" t="n"/>
      <c r="IQ337" s="79" t="n"/>
      <c r="IR337" s="79" t="n"/>
      <c r="IS337" s="79" t="n"/>
      <c r="IT337" s="79" t="n"/>
      <c r="IU337" s="79" t="n"/>
      <c r="IV337" s="79" t="n"/>
      <c r="IY337" s="78" t="n">
        <v>9</v>
      </c>
      <c r="IZ337" s="79" t="n"/>
      <c r="JA337" s="79" t="n"/>
      <c r="JB337" s="79" t="n"/>
      <c r="JC337" s="79" t="n"/>
      <c r="JD337" s="79" t="n"/>
      <c r="JE337" s="79" t="n"/>
      <c r="JF337" s="79" t="n"/>
      <c r="JG337" s="79" t="n"/>
      <c r="JH337" s="79" t="n"/>
      <c r="JI337" s="79" t="n"/>
      <c r="JJ337" s="79" t="n"/>
      <c r="JK337" s="79" t="n"/>
      <c r="JL337" s="79" t="n"/>
      <c r="JM337" s="79" t="n"/>
      <c r="JN337" s="79" t="n"/>
      <c r="JO337" s="79" t="n"/>
      <c r="JP337" s="79" t="n"/>
      <c r="JQ337" s="79" t="n"/>
      <c r="JR337" s="79" t="n"/>
      <c r="JS337" s="79" t="n"/>
      <c r="JT337" s="79" t="n"/>
      <c r="JU337" s="79" t="n"/>
      <c r="JV337" s="79" t="n"/>
      <c r="JW337" s="79" t="n"/>
      <c r="JX337" s="79" t="n"/>
      <c r="JY337" s="79" t="n"/>
      <c r="JZ337" s="79" t="n"/>
      <c r="KA337" s="79" t="n"/>
      <c r="KB337" s="79" t="n"/>
      <c r="KC337" s="79" t="n"/>
      <c r="KD337" s="79" t="n"/>
      <c r="KE337" s="79" t="n"/>
      <c r="KF337" s="79" t="n"/>
      <c r="KG337" s="79" t="n"/>
      <c r="KH337" s="79" t="n"/>
      <c r="KI337" s="79" t="n"/>
      <c r="KJ337" s="79" t="n"/>
      <c r="KK337" s="79" t="n"/>
      <c r="KL337" s="79" t="n"/>
      <c r="KM337" s="79" t="n"/>
      <c r="KP337" s="78" t="n">
        <v>9</v>
      </c>
      <c r="KQ337" s="79" t="n"/>
      <c r="KR337" s="79" t="n"/>
      <c r="KS337" s="79" t="n"/>
      <c r="KT337" s="79" t="n"/>
      <c r="KU337" s="79" t="n"/>
      <c r="KV337" s="79" t="n"/>
      <c r="KW337" s="79" t="n"/>
      <c r="KX337" s="79" t="n"/>
      <c r="KY337" s="79" t="n"/>
      <c r="KZ337" s="79" t="n"/>
      <c r="LA337" s="79" t="n"/>
      <c r="LB337" s="79" t="n"/>
      <c r="LC337" s="79" t="n"/>
      <c r="LD337" s="79" t="n"/>
      <c r="LE337" s="79" t="n"/>
      <c r="LF337" s="79" t="n"/>
      <c r="LG337" s="79" t="n"/>
      <c r="LH337" s="79" t="n"/>
      <c r="LI337" s="79" t="n"/>
      <c r="LJ337" s="79" t="n"/>
      <c r="LK337" s="79" t="n"/>
      <c r="LL337" s="79" t="n"/>
      <c r="LM337" s="79" t="n"/>
      <c r="LN337" s="79" t="n"/>
      <c r="LO337" s="79" t="n"/>
      <c r="LP337" s="79" t="n"/>
      <c r="LQ337" s="79" t="n"/>
      <c r="LR337" s="79" t="n"/>
      <c r="LS337" s="79" t="n"/>
      <c r="LT337" s="79" t="n"/>
      <c r="LU337" s="79" t="n"/>
      <c r="LV337" s="79" t="n"/>
      <c r="LW337" s="79" t="n"/>
      <c r="LX337" s="79" t="n"/>
      <c r="LY337" s="79" t="n"/>
      <c r="LZ337" s="79" t="n"/>
      <c r="MA337" s="79" t="n"/>
      <c r="MB337" s="79" t="n"/>
      <c r="MC337" s="79" t="n"/>
      <c r="MD337" s="79" t="n"/>
      <c r="MG337" s="78" t="n">
        <v>9</v>
      </c>
      <c r="MH337" s="79" t="n"/>
      <c r="MI337" s="79" t="n"/>
      <c r="MJ337" s="79" t="n"/>
      <c r="MK337" s="79" t="n"/>
      <c r="ML337" s="79" t="n"/>
      <c r="MM337" s="79" t="n"/>
      <c r="MN337" s="79" t="n"/>
      <c r="MO337" s="79" t="n"/>
      <c r="MP337" s="79" t="n"/>
      <c r="MQ337" s="79" t="n"/>
      <c r="MR337" s="79" t="n"/>
      <c r="MS337" s="79" t="n"/>
      <c r="MT337" s="79" t="n"/>
      <c r="MU337" s="79" t="n"/>
      <c r="MV337" s="79" t="n"/>
      <c r="MW337" s="79" t="n"/>
      <c r="MX337" s="79" t="n"/>
      <c r="MY337" s="79" t="n"/>
      <c r="MZ337" s="79" t="n"/>
      <c r="NA337" s="79" t="n"/>
      <c r="NB337" s="79" t="n"/>
      <c r="NC337" s="79" t="n"/>
      <c r="ND337" s="79" t="n"/>
      <c r="NE337" s="79" t="n"/>
      <c r="NF337" s="79" t="n"/>
      <c r="NG337" s="79" t="n"/>
      <c r="NH337" s="79" t="n"/>
      <c r="NI337" s="79" t="n"/>
      <c r="NJ337" s="79" t="n"/>
      <c r="NK337" s="79" t="n"/>
      <c r="NL337" s="79" t="n"/>
      <c r="NM337" s="79" t="n"/>
      <c r="NN337" s="79" t="n"/>
      <c r="NO337" s="79" t="n"/>
      <c r="NP337" s="79" t="n"/>
      <c r="NQ337" s="79" t="n"/>
      <c r="NR337" s="79" t="n"/>
      <c r="NS337" s="79" t="n"/>
      <c r="NT337" s="79" t="n"/>
      <c r="NU337" s="79" t="n"/>
      <c r="NX337" s="78" t="n">
        <v>9</v>
      </c>
      <c r="NY337" s="79" t="n"/>
      <c r="NZ337" s="79" t="n"/>
      <c r="OA337" s="79" t="n"/>
      <c r="OB337" s="79" t="n"/>
      <c r="OC337" s="79" t="n"/>
      <c r="OD337" s="79" t="n"/>
      <c r="OE337" s="79" t="n"/>
      <c r="OF337" s="79" t="n"/>
      <c r="OG337" s="79" t="n"/>
      <c r="OH337" s="79" t="n"/>
      <c r="OI337" s="79" t="n"/>
      <c r="OJ337" s="79" t="n"/>
      <c r="OK337" s="79" t="n"/>
      <c r="OL337" s="79" t="n"/>
      <c r="OM337" s="79" t="n"/>
      <c r="ON337" s="79" t="n"/>
      <c r="OO337" s="79" t="n"/>
      <c r="OP337" s="79" t="n"/>
      <c r="OQ337" s="79" t="n"/>
      <c r="OR337" s="79" t="n"/>
      <c r="OS337" s="79" t="n"/>
      <c r="OT337" s="79" t="n"/>
      <c r="OU337" s="79" t="n"/>
      <c r="OV337" s="79" t="n"/>
      <c r="OW337" s="79" t="n"/>
      <c r="OX337" s="79" t="n"/>
      <c r="OY337" s="79" t="n"/>
      <c r="OZ337" s="79" t="n"/>
      <c r="PA337" s="79" t="n"/>
      <c r="PB337" s="79" t="n"/>
      <c r="PC337" s="79" t="n"/>
      <c r="PD337" s="79" t="n"/>
      <c r="PE337" s="79" t="n"/>
      <c r="PF337" s="79" t="n"/>
      <c r="PG337" s="79" t="n"/>
      <c r="PH337" s="79" t="n"/>
      <c r="PI337" s="79" t="n"/>
      <c r="PJ337" s="79" t="n"/>
      <c r="PK337" s="79" t="n"/>
      <c r="PL337" s="79" t="n"/>
      <c r="PO337" s="78" t="n">
        <v>9</v>
      </c>
      <c r="PP337" s="79" t="n"/>
      <c r="PQ337" s="79" t="n"/>
      <c r="PR337" s="79" t="n"/>
      <c r="PS337" s="79" t="n"/>
      <c r="PT337" s="79" t="n"/>
      <c r="PU337" s="79" t="n"/>
      <c r="PV337" s="79" t="n"/>
      <c r="PW337" s="79" t="n"/>
      <c r="PX337" s="79" t="n"/>
      <c r="PY337" s="79" t="n"/>
      <c r="PZ337" s="79" t="n"/>
      <c r="QA337" s="79" t="n"/>
      <c r="QB337" s="79" t="n"/>
      <c r="QC337" s="79" t="n"/>
      <c r="QD337" s="79" t="n"/>
      <c r="QE337" s="79" t="n"/>
      <c r="QF337" s="79" t="n"/>
      <c r="QG337" s="79" t="n"/>
      <c r="QH337" s="79" t="n"/>
      <c r="QI337" s="79" t="n"/>
      <c r="QJ337" s="79" t="n"/>
      <c r="QK337" s="79" t="n"/>
      <c r="QL337" s="79" t="n"/>
      <c r="QM337" s="79" t="n"/>
      <c r="QN337" s="79" t="n"/>
      <c r="QO337" s="79" t="n"/>
      <c r="QP337" s="79" t="n"/>
      <c r="QQ337" s="79" t="n"/>
      <c r="QR337" s="79" t="n"/>
      <c r="QS337" s="79" t="n"/>
      <c r="QT337" s="79" t="n"/>
      <c r="QU337" s="79" t="n"/>
      <c r="QV337" s="79" t="n"/>
      <c r="QW337" s="79" t="n"/>
      <c r="QX337" s="79" t="n"/>
      <c r="QY337" s="79" t="n"/>
      <c r="QZ337" s="79" t="n"/>
      <c r="RA337" s="79" t="n"/>
      <c r="RB337" s="79" t="n"/>
      <c r="RC337" s="79" t="n"/>
      <c r="RF337" s="78" t="n">
        <v>9</v>
      </c>
      <c r="RG337" s="79" t="n"/>
      <c r="RH337" s="79" t="n"/>
      <c r="RI337" s="79" t="n"/>
      <c r="RJ337" s="79" t="n"/>
      <c r="RK337" s="79" t="n"/>
      <c r="RL337" s="79" t="n"/>
      <c r="RM337" s="79" t="n"/>
      <c r="RN337" s="79" t="n"/>
      <c r="RO337" s="79" t="n"/>
      <c r="RP337" s="79" t="n"/>
      <c r="RQ337" s="79" t="n"/>
      <c r="RR337" s="79" t="n"/>
      <c r="RS337" s="79" t="n"/>
      <c r="RT337" s="79" t="n"/>
      <c r="RU337" s="79" t="n"/>
      <c r="RV337" s="79" t="n"/>
      <c r="RW337" s="79" t="n"/>
      <c r="RX337" s="79" t="n"/>
      <c r="RY337" s="79" t="n"/>
      <c r="RZ337" s="79" t="n"/>
      <c r="SA337" s="79" t="n"/>
      <c r="SB337" s="79" t="n"/>
      <c r="SC337" s="79" t="n"/>
      <c r="SD337" s="79" t="n"/>
      <c r="SE337" s="79" t="n"/>
      <c r="SF337" s="79" t="n"/>
      <c r="SG337" s="79" t="n"/>
      <c r="SH337" s="79" t="n"/>
      <c r="SI337" s="79" t="n"/>
      <c r="SJ337" s="79" t="n"/>
      <c r="SK337" s="79" t="n"/>
      <c r="SL337" s="79" t="n"/>
      <c r="SM337" s="79" t="n"/>
      <c r="SN337" s="79" t="n"/>
      <c r="SO337" s="79" t="n"/>
      <c r="SP337" s="79" t="n"/>
      <c r="SQ337" s="79" t="n"/>
      <c r="SR337" s="79" t="n"/>
      <c r="SS337" s="79" t="n"/>
      <c r="ST337" s="79" t="n"/>
      <c r="SW337" s="78" t="n">
        <v>9</v>
      </c>
      <c r="SX337" s="79" t="n"/>
      <c r="SY337" s="79" t="n"/>
      <c r="SZ337" s="79" t="n"/>
      <c r="TA337" s="79" t="n"/>
      <c r="TB337" s="79" t="n"/>
      <c r="TC337" s="79" t="n"/>
      <c r="TD337" s="79" t="n"/>
      <c r="TE337" s="79" t="n"/>
      <c r="TF337" s="79" t="n"/>
      <c r="TG337" s="79" t="n"/>
      <c r="TH337" s="79" t="n"/>
      <c r="TI337" s="79" t="n"/>
      <c r="TJ337" s="79" t="n"/>
      <c r="TK337" s="79" t="n"/>
      <c r="TL337" s="79" t="n"/>
      <c r="TM337" s="79" t="n"/>
      <c r="TN337" s="79" t="n"/>
      <c r="TO337" s="79" t="n"/>
      <c r="TP337" s="79" t="n"/>
      <c r="TQ337" s="79" t="n"/>
      <c r="TR337" s="79" t="n"/>
      <c r="TS337" s="79" t="n"/>
      <c r="TT337" s="79" t="n"/>
      <c r="TU337" s="79" t="n"/>
      <c r="TV337" s="79" t="n"/>
      <c r="TW337" s="79" t="n"/>
      <c r="TX337" s="79" t="n"/>
      <c r="TY337" s="79" t="n"/>
      <c r="TZ337" s="79" t="n"/>
      <c r="UA337" s="79" t="n"/>
      <c r="UB337" s="79" t="n"/>
      <c r="UC337" s="79" t="n"/>
      <c r="UD337" s="79" t="n"/>
      <c r="UE337" s="79" t="n"/>
      <c r="UF337" s="79" t="n"/>
      <c r="UG337" s="79" t="n"/>
      <c r="UH337" s="79" t="n"/>
      <c r="UI337" s="79" t="n"/>
      <c r="UJ337" s="79" t="n"/>
      <c r="UK337" s="79" t="n"/>
      <c r="UN337" s="78" t="n">
        <v>9</v>
      </c>
      <c r="UO337" s="79" t="n"/>
      <c r="UP337" s="79" t="n"/>
      <c r="UQ337" s="79" t="n"/>
      <c r="UR337" s="79" t="n"/>
      <c r="US337" s="79" t="n"/>
      <c r="UT337" s="79" t="n"/>
      <c r="UU337" s="79" t="n"/>
      <c r="UV337" s="79" t="n"/>
      <c r="UW337" s="79" t="n"/>
      <c r="UX337" s="79" t="n"/>
      <c r="UY337" s="79" t="n"/>
      <c r="UZ337" s="79" t="n"/>
      <c r="VA337" s="79" t="n"/>
      <c r="VB337" s="79" t="n"/>
      <c r="VC337" s="79" t="n"/>
      <c r="VD337" s="79" t="n"/>
      <c r="VE337" s="79" t="n"/>
      <c r="VF337" s="79" t="n"/>
      <c r="VG337" s="79" t="n"/>
      <c r="VH337" s="79" t="n"/>
      <c r="VI337" s="79" t="n"/>
      <c r="VJ337" s="79" t="n"/>
      <c r="VK337" s="79" t="n"/>
      <c r="VL337" s="79" t="n"/>
      <c r="VM337" s="79" t="n"/>
      <c r="VN337" s="79" t="n"/>
      <c r="VO337" s="79" t="n"/>
      <c r="VP337" s="79" t="n"/>
      <c r="VQ337" s="79" t="n"/>
      <c r="VR337" s="79" t="n"/>
      <c r="VS337" s="79" t="n"/>
      <c r="VT337" s="79" t="n"/>
      <c r="VU337" s="79" t="n"/>
      <c r="VV337" s="79" t="n"/>
      <c r="VW337" s="79" t="n"/>
      <c r="VX337" s="79" t="n"/>
      <c r="VY337" s="79" t="n"/>
      <c r="VZ337" s="79" t="n"/>
      <c r="WA337" s="79" t="n"/>
      <c r="WB337" s="79" t="n"/>
      <c r="WE337" s="78" t="n">
        <v>9</v>
      </c>
      <c r="WF337" s="79" t="n"/>
      <c r="WG337" s="79" t="n"/>
      <c r="WH337" s="79" t="n"/>
      <c r="WI337" s="79" t="n"/>
      <c r="WJ337" s="79" t="n"/>
      <c r="WK337" s="79" t="n"/>
      <c r="WL337" s="79" t="n"/>
      <c r="WM337" s="79" t="n"/>
      <c r="WN337" s="79" t="n"/>
      <c r="WO337" s="79" t="n"/>
      <c r="WP337" s="79" t="n"/>
      <c r="WQ337" s="79" t="n"/>
      <c r="WR337" s="79" t="n"/>
      <c r="WS337" s="79" t="n"/>
      <c r="WT337" s="79" t="n"/>
      <c r="WU337" s="79" t="n"/>
      <c r="WV337" s="79" t="n"/>
      <c r="WW337" s="79" t="n"/>
      <c r="WX337" s="79" t="n"/>
      <c r="WY337" s="79" t="n"/>
      <c r="WZ337" s="79" t="n"/>
      <c r="XA337" s="79" t="n"/>
      <c r="XB337" s="79" t="n"/>
      <c r="XC337" s="79" t="n"/>
      <c r="XD337" s="79" t="n"/>
      <c r="XE337" s="79" t="n"/>
      <c r="XF337" s="79" t="n"/>
      <c r="XG337" s="79" t="n"/>
      <c r="XH337" s="79" t="n"/>
      <c r="XI337" s="79" t="n"/>
      <c r="XJ337" s="79" t="n"/>
      <c r="XK337" s="79" t="n"/>
      <c r="XL337" s="79" t="n"/>
      <c r="XM337" s="79" t="n"/>
      <c r="XN337" s="79" t="n"/>
      <c r="XO337" s="79" t="n"/>
      <c r="XP337" s="79" t="n"/>
      <c r="XQ337" s="79" t="n"/>
      <c r="XR337" s="79" t="n"/>
      <c r="XS337" s="79" t="n"/>
      <c r="XV337" s="78" t="n">
        <v>9</v>
      </c>
      <c r="XW337" s="79" t="n"/>
      <c r="XX337" s="79" t="n"/>
      <c r="XY337" s="79" t="n"/>
      <c r="XZ337" s="79" t="n"/>
      <c r="YA337" s="79" t="n"/>
      <c r="YB337" s="79" t="n"/>
      <c r="YC337" s="79" t="n"/>
      <c r="YD337" s="79" t="n"/>
      <c r="YE337" s="79" t="n"/>
      <c r="YF337" s="79" t="n"/>
      <c r="YG337" s="79" t="n"/>
      <c r="YH337" s="79" t="n"/>
      <c r="YI337" s="79" t="n"/>
      <c r="YJ337" s="79" t="n"/>
      <c r="YK337" s="79" t="n"/>
      <c r="YL337" s="79" t="n"/>
      <c r="YM337" s="79" t="n"/>
      <c r="YN337" s="79" t="n"/>
      <c r="YO337" s="79" t="n"/>
      <c r="YP337" s="79" t="n"/>
      <c r="YQ337" s="79" t="n"/>
      <c r="YR337" s="79" t="n"/>
      <c r="YS337" s="79" t="n"/>
      <c r="YT337" s="79" t="n"/>
      <c r="YU337" s="79" t="n"/>
      <c r="YV337" s="79" t="n"/>
      <c r="YW337" s="79" t="n"/>
      <c r="YX337" s="79" t="n"/>
      <c r="YY337" s="79" t="n"/>
      <c r="YZ337" s="79" t="n"/>
      <c r="ZA337" s="79" t="n"/>
      <c r="ZB337" s="79" t="n"/>
      <c r="ZC337" s="79" t="n"/>
      <c r="ZD337" s="79" t="n"/>
      <c r="ZE337" s="79" t="n"/>
      <c r="ZF337" s="79" t="n"/>
      <c r="ZG337" s="79" t="n"/>
      <c r="ZH337" s="79" t="n"/>
      <c r="ZI337" s="79" t="n"/>
      <c r="ZJ337" s="79" t="n"/>
      <c r="ZM337" s="78" t="n">
        <v>9</v>
      </c>
      <c r="ZN337" s="79" t="n"/>
      <c r="ZO337" s="79" t="n"/>
      <c r="ZP337" s="79" t="n"/>
      <c r="ZQ337" s="79" t="n"/>
      <c r="ZR337" s="79" t="n"/>
      <c r="ZS337" s="79" t="n"/>
      <c r="ZT337" s="79" t="n"/>
      <c r="ZU337" s="79" t="n"/>
      <c r="ZV337" s="79" t="n"/>
      <c r="ZW337" s="79" t="n"/>
      <c r="ZX337" s="79" t="n"/>
      <c r="ZY337" s="79" t="n"/>
      <c r="ZZ337" s="79" t="n"/>
      <c r="AAA337" s="79" t="n"/>
      <c r="AAB337" s="79" t="n"/>
      <c r="AAC337" s="79" t="n"/>
      <c r="AAD337" s="79" t="n"/>
      <c r="AAE337" s="79" t="n"/>
      <c r="AAF337" s="79" t="n"/>
      <c r="AAG337" s="79" t="n"/>
      <c r="AAH337" s="79" t="n"/>
      <c r="AAI337" s="79" t="n"/>
      <c r="AAJ337" s="79" t="n"/>
      <c r="AAK337" s="79" t="n"/>
      <c r="AAL337" s="79" t="n"/>
      <c r="AAM337" s="79" t="n"/>
      <c r="AAN337" s="79" t="n"/>
      <c r="AAO337" s="79" t="n"/>
      <c r="AAP337" s="79" t="n"/>
      <c r="AAQ337" s="79" t="n"/>
      <c r="AAR337" s="79" t="n"/>
      <c r="AAS337" s="79" t="n"/>
      <c r="AAT337" s="79" t="n"/>
      <c r="AAU337" s="79" t="n"/>
      <c r="AAV337" s="79" t="n"/>
      <c r="AAW337" s="79" t="n"/>
      <c r="AAX337" s="79" t="n"/>
      <c r="AAY337" s="79" t="n"/>
      <c r="AAZ337" s="79" t="n"/>
      <c r="ABA337" s="79" t="n"/>
      <c r="ABD337" s="78" t="n">
        <v>9</v>
      </c>
      <c r="ABE337" s="79" t="n"/>
      <c r="ABF337" s="79" t="n"/>
      <c r="ABG337" s="79" t="n"/>
      <c r="ABH337" s="79" t="n"/>
      <c r="ABI337" s="79" t="n"/>
      <c r="ABJ337" s="79" t="n"/>
      <c r="ABK337" s="79" t="n"/>
      <c r="ABL337" s="79" t="n"/>
      <c r="ABM337" s="79" t="n"/>
      <c r="ABN337" s="79" t="n"/>
      <c r="ABO337" s="79" t="n"/>
      <c r="ABP337" s="79" t="n"/>
      <c r="ABQ337" s="79" t="n"/>
      <c r="ABR337" s="79" t="n"/>
      <c r="ABS337" s="79" t="n"/>
      <c r="ABT337" s="79" t="n"/>
      <c r="ABU337" s="79" t="n"/>
      <c r="ABV337" s="79" t="n"/>
      <c r="ABW337" s="79" t="n"/>
      <c r="ABX337" s="79" t="n"/>
      <c r="ABY337" s="79" t="n"/>
      <c r="ABZ337" s="79" t="n"/>
      <c r="ACA337" s="79" t="n"/>
      <c r="ACB337" s="79" t="n"/>
      <c r="ACC337" s="79" t="n"/>
      <c r="ACD337" s="79" t="n"/>
      <c r="ACE337" s="79" t="n"/>
      <c r="ACF337" s="79" t="n"/>
      <c r="ACG337" s="79" t="n"/>
      <c r="ACH337" s="79" t="n"/>
      <c r="ACI337" s="79" t="n"/>
      <c r="ACJ337" s="79" t="n"/>
      <c r="ACK337" s="79" t="n"/>
      <c r="ACL337" s="79" t="n"/>
      <c r="ACM337" s="79" t="n"/>
      <c r="ACN337" s="79" t="n"/>
      <c r="ACO337" s="79" t="n"/>
      <c r="ACP337" s="79" t="n"/>
      <c r="ACQ337" s="79" t="n"/>
      <c r="ACR337" s="79" t="n"/>
      <c r="ACU337" s="78" t="n">
        <v>9</v>
      </c>
      <c r="ACV337" s="79" t="n"/>
      <c r="ACW337" s="79" t="n"/>
      <c r="ACX337" s="79" t="n"/>
      <c r="ACY337" s="79" t="n"/>
      <c r="ACZ337" s="79" t="n"/>
      <c r="ADA337" s="79" t="n"/>
      <c r="ADB337" s="79" t="n"/>
      <c r="ADC337" s="79" t="n"/>
      <c r="ADD337" s="79" t="n"/>
      <c r="ADE337" s="79" t="n"/>
      <c r="ADF337" s="79" t="n"/>
      <c r="ADG337" s="79" t="n"/>
      <c r="ADH337" s="79" t="n"/>
      <c r="ADI337" s="79" t="n"/>
      <c r="ADJ337" s="79" t="n"/>
      <c r="ADK337" s="79" t="n"/>
      <c r="ADL337" s="79" t="n"/>
      <c r="ADM337" s="79" t="n"/>
      <c r="ADN337" s="79" t="n"/>
      <c r="ADO337" s="79" t="n"/>
      <c r="ADP337" s="79" t="n"/>
      <c r="ADQ337" s="79" t="n"/>
      <c r="ADR337" s="79" t="n"/>
      <c r="ADS337" s="79" t="n"/>
      <c r="ADT337" s="79" t="n"/>
      <c r="ADU337" s="79" t="n"/>
      <c r="ADV337" s="79" t="n"/>
      <c r="ADW337" s="79" t="n"/>
      <c r="ADX337" s="79" t="n"/>
      <c r="ADY337" s="79" t="n"/>
      <c r="ADZ337" s="79" t="n"/>
      <c r="AEA337" s="79" t="n"/>
      <c r="AEB337" s="79" t="n"/>
      <c r="AEC337" s="79" t="n"/>
      <c r="AED337" s="79" t="n"/>
      <c r="AEE337" s="79" t="n"/>
      <c r="AEF337" s="79" t="n"/>
      <c r="AEG337" s="79" t="n"/>
      <c r="AEH337" s="79" t="n"/>
      <c r="AEI337" s="79" t="n"/>
      <c r="AEL337" s="78" t="n">
        <v>9</v>
      </c>
      <c r="AEM337" s="79" t="n"/>
      <c r="AEN337" s="79" t="n"/>
      <c r="AEO337" s="79" t="n"/>
      <c r="AEP337" s="79" t="n"/>
      <c r="AEQ337" s="79" t="n"/>
      <c r="AER337" s="79" t="n"/>
      <c r="AES337" s="79" t="n"/>
      <c r="AET337" s="79" t="n"/>
      <c r="AEU337" s="79" t="n"/>
      <c r="AEV337" s="79" t="n"/>
      <c r="AEW337" s="79" t="n"/>
      <c r="AEX337" s="79" t="n"/>
      <c r="AEY337" s="79" t="n"/>
      <c r="AEZ337" s="79" t="n"/>
      <c r="AFA337" s="79" t="n"/>
      <c r="AFB337" s="79" t="n"/>
      <c r="AFC337" s="79" t="n"/>
      <c r="AFD337" s="79" t="n"/>
      <c r="AFE337" s="79" t="n"/>
      <c r="AFF337" s="79" t="n"/>
      <c r="AFG337" s="79" t="n"/>
      <c r="AFH337" s="79" t="n"/>
      <c r="AFI337" s="79" t="n"/>
      <c r="AFJ337" s="79" t="n"/>
      <c r="AFK337" s="79" t="n"/>
      <c r="AFL337" s="79" t="n"/>
      <c r="AFM337" s="79" t="n"/>
      <c r="AFN337" s="79" t="n"/>
      <c r="AFO337" s="79" t="n"/>
      <c r="AFP337" s="79" t="n"/>
      <c r="AFQ337" s="79" t="n"/>
      <c r="AFR337" s="79" t="n"/>
      <c r="AFS337" s="79" t="n"/>
      <c r="AFT337" s="79" t="n"/>
      <c r="AFU337" s="79" t="n"/>
      <c r="AFV337" s="79" t="n"/>
      <c r="AFW337" s="79" t="n"/>
      <c r="AFX337" s="79" t="n"/>
      <c r="AFY337" s="79" t="n"/>
      <c r="AFZ337" s="79" t="n"/>
    </row>
    <row r="338">
      <c r="A338" s="78" t="n">
        <v>10</v>
      </c>
      <c r="B338" s="79" t="n"/>
      <c r="C338" s="79" t="n"/>
      <c r="D338" s="79" t="n"/>
      <c r="E338" s="79" t="n"/>
      <c r="F338" s="79" t="n"/>
      <c r="G338" s="79" t="n"/>
      <c r="H338" s="79" t="n"/>
      <c r="I338" s="79" t="n"/>
      <c r="J338" s="79" t="n"/>
      <c r="K338" s="79" t="n"/>
      <c r="L338" s="79" t="n"/>
      <c r="M338" s="79" t="n"/>
      <c r="N338" s="79" t="n"/>
      <c r="O338" s="79" t="n"/>
      <c r="P338" s="79" t="n"/>
      <c r="Q338" s="79" t="n"/>
      <c r="R338" s="79" t="n"/>
      <c r="S338" s="79" t="n"/>
      <c r="T338" s="79" t="n"/>
      <c r="U338" s="79" t="n"/>
      <c r="V338" s="79" t="n"/>
      <c r="W338" s="79" t="n"/>
      <c r="X338" s="79" t="n"/>
      <c r="Y338" s="79" t="n"/>
      <c r="Z338" s="79" t="n"/>
      <c r="AA338" s="79" t="n"/>
      <c r="AB338" s="79" t="n"/>
      <c r="AC338" s="79" t="n"/>
      <c r="AD338" s="79" t="n"/>
      <c r="AE338" s="79" t="n"/>
      <c r="AF338" s="79" t="n"/>
      <c r="AG338" s="79" t="n"/>
      <c r="AH338" s="79" t="n"/>
      <c r="AI338" s="79" t="n"/>
      <c r="AJ338" s="79" t="n"/>
      <c r="AK338" s="79" t="n"/>
      <c r="AL338" s="79" t="n"/>
      <c r="AM338" s="79" t="n"/>
      <c r="AN338" s="79" t="n"/>
      <c r="AO338" s="79" t="n"/>
      <c r="AR338" s="78" t="n">
        <v>10</v>
      </c>
      <c r="AS338" s="79" t="n"/>
      <c r="AT338" s="79" t="n"/>
      <c r="AU338" s="79" t="n"/>
      <c r="AV338" s="79" t="n"/>
      <c r="AW338" s="79" t="n"/>
      <c r="AX338" s="79" t="n"/>
      <c r="AY338" s="79" t="n"/>
      <c r="AZ338" s="79" t="n"/>
      <c r="BA338" s="79" t="n"/>
      <c r="BB338" s="79" t="n"/>
      <c r="BC338" s="79" t="n"/>
      <c r="BD338" s="79" t="n"/>
      <c r="BE338" s="79" t="n"/>
      <c r="BF338" s="79" t="n"/>
      <c r="BG338" s="79" t="n"/>
      <c r="BH338" s="79" t="n"/>
      <c r="BI338" s="79" t="n"/>
      <c r="BJ338" s="79" t="n"/>
      <c r="BK338" s="79" t="n"/>
      <c r="BL338" s="79" t="n"/>
      <c r="BM338" s="79" t="n"/>
      <c r="BN338" s="79" t="n"/>
      <c r="BO338" s="79" t="n"/>
      <c r="BP338" s="79" t="n"/>
      <c r="BQ338" s="79" t="n"/>
      <c r="BR338" s="79" t="n"/>
      <c r="BS338" s="79" t="n"/>
      <c r="BT338" s="79" t="n"/>
      <c r="BU338" s="79" t="n"/>
      <c r="BV338" s="79" t="n"/>
      <c r="BW338" s="79" t="n"/>
      <c r="BX338" s="79" t="n"/>
      <c r="BY338" s="79" t="n"/>
      <c r="BZ338" s="79" t="n"/>
      <c r="CA338" s="79" t="n"/>
      <c r="CB338" s="79" t="n"/>
      <c r="CC338" s="79" t="n"/>
      <c r="CD338" s="79" t="n"/>
      <c r="CE338" s="79" t="n"/>
      <c r="CF338" s="79" t="n"/>
      <c r="CI338" s="78" t="n">
        <v>10</v>
      </c>
      <c r="CJ338" s="79" t="n"/>
      <c r="CK338" s="79" t="n"/>
      <c r="CL338" s="79" t="n"/>
      <c r="CM338" s="79" t="n"/>
      <c r="CN338" s="79" t="n"/>
      <c r="CO338" s="79" t="n"/>
      <c r="CP338" s="79" t="n"/>
      <c r="CQ338" s="79" t="n"/>
      <c r="CR338" s="79" t="n"/>
      <c r="CS338" s="79" t="n"/>
      <c r="CT338" s="79" t="n"/>
      <c r="CU338" s="79" t="n"/>
      <c r="CV338" s="79" t="n"/>
      <c r="CW338" s="79" t="n"/>
      <c r="CX338" s="79" t="n"/>
      <c r="CY338" s="79" t="n"/>
      <c r="CZ338" s="79" t="n"/>
      <c r="DA338" s="79" t="n"/>
      <c r="DB338" s="79" t="n"/>
      <c r="DC338" s="79" t="n"/>
      <c r="DD338" s="79" t="n"/>
      <c r="DE338" s="79" t="n"/>
      <c r="DF338" s="79" t="n"/>
      <c r="DG338" s="79" t="n"/>
      <c r="DH338" s="79" t="n"/>
      <c r="DI338" s="79" t="n"/>
      <c r="DJ338" s="79" t="n"/>
      <c r="DK338" s="79" t="n"/>
      <c r="DL338" s="79" t="n"/>
      <c r="DM338" s="79" t="n"/>
      <c r="DN338" s="79" t="n"/>
      <c r="DO338" s="79" t="n"/>
      <c r="DP338" s="79" t="n"/>
      <c r="DQ338" s="79" t="n"/>
      <c r="DR338" s="79" t="n"/>
      <c r="DS338" s="79" t="n"/>
      <c r="DT338" s="79" t="n"/>
      <c r="DU338" s="79" t="n"/>
      <c r="DV338" s="79" t="n"/>
      <c r="DW338" s="79" t="n"/>
      <c r="DZ338" s="78" t="n">
        <v>10</v>
      </c>
      <c r="EA338" s="79" t="n"/>
      <c r="EB338" s="79" t="n"/>
      <c r="EC338" s="79" t="n"/>
      <c r="ED338" s="79" t="n"/>
      <c r="EE338" s="79" t="n"/>
      <c r="EF338" s="79" t="n"/>
      <c r="EG338" s="79" t="n"/>
      <c r="EH338" s="79" t="n"/>
      <c r="EI338" s="79" t="n"/>
      <c r="EJ338" s="79" t="n"/>
      <c r="EK338" s="79" t="n"/>
      <c r="EL338" s="79" t="n"/>
      <c r="EM338" s="79" t="n"/>
      <c r="EN338" s="79" t="n"/>
      <c r="EO338" s="79" t="n"/>
      <c r="EP338" s="79" t="n"/>
      <c r="EQ338" s="79" t="n"/>
      <c r="ER338" s="79" t="n"/>
      <c r="ES338" s="79" t="n"/>
      <c r="ET338" s="79" t="n"/>
      <c r="EU338" s="79" t="n"/>
      <c r="EV338" s="79" t="n"/>
      <c r="EW338" s="79" t="n"/>
      <c r="EX338" s="79" t="n"/>
      <c r="EY338" s="79" t="n"/>
      <c r="EZ338" s="79" t="n"/>
      <c r="FA338" s="79" t="n"/>
      <c r="FB338" s="79" t="n"/>
      <c r="FC338" s="79" t="n"/>
      <c r="FD338" s="79" t="n"/>
      <c r="FE338" s="79" t="n"/>
      <c r="FF338" s="79" t="n"/>
      <c r="FG338" s="79" t="n"/>
      <c r="FH338" s="79" t="n"/>
      <c r="FI338" s="79" t="n"/>
      <c r="FJ338" s="79" t="n"/>
      <c r="FK338" s="79" t="n"/>
      <c r="FL338" s="79" t="n"/>
      <c r="FM338" s="79" t="n"/>
      <c r="FN338" s="79" t="n"/>
      <c r="FQ338" s="78" t="n">
        <v>10</v>
      </c>
      <c r="FR338" s="79" t="n"/>
      <c r="FS338" s="79" t="n"/>
      <c r="FT338" s="79" t="n"/>
      <c r="FU338" s="79" t="n"/>
      <c r="FV338" s="79" t="n"/>
      <c r="FW338" s="79" t="n"/>
      <c r="FX338" s="79" t="n"/>
      <c r="FY338" s="79" t="n"/>
      <c r="FZ338" s="79" t="n"/>
      <c r="GA338" s="79" t="n"/>
      <c r="GB338" s="79" t="n"/>
      <c r="GC338" s="79" t="n"/>
      <c r="GD338" s="79" t="n"/>
      <c r="GE338" s="79" t="n"/>
      <c r="GF338" s="79" t="n"/>
      <c r="GG338" s="79" t="n"/>
      <c r="GH338" s="79" t="n"/>
      <c r="GI338" s="79" t="n"/>
      <c r="GJ338" s="79" t="n"/>
      <c r="GK338" s="79" t="n"/>
      <c r="GL338" s="79" t="n"/>
      <c r="GM338" s="79" t="n"/>
      <c r="GN338" s="79" t="n"/>
      <c r="GO338" s="79" t="n"/>
      <c r="GP338" s="79" t="n"/>
      <c r="GQ338" s="79" t="n"/>
      <c r="GR338" s="79" t="n"/>
      <c r="GS338" s="79" t="n"/>
      <c r="GT338" s="79" t="n"/>
      <c r="GU338" s="79" t="n"/>
      <c r="GV338" s="79" t="n"/>
      <c r="GW338" s="79" t="n"/>
      <c r="GX338" s="79" t="n"/>
      <c r="GY338" s="79" t="n"/>
      <c r="GZ338" s="79" t="n"/>
      <c r="HA338" s="79" t="n"/>
      <c r="HB338" s="79" t="n"/>
      <c r="HC338" s="79" t="n"/>
      <c r="HD338" s="79" t="n"/>
      <c r="HE338" s="79" t="n"/>
      <c r="HH338" s="78" t="n">
        <v>10</v>
      </c>
      <c r="HI338" s="79" t="n"/>
      <c r="HJ338" s="79" t="n"/>
      <c r="HK338" s="79" t="n"/>
      <c r="HL338" s="79" t="n"/>
      <c r="HM338" s="79" t="n"/>
      <c r="HN338" s="79" t="n"/>
      <c r="HO338" s="79" t="n"/>
      <c r="HP338" s="79" t="n"/>
      <c r="HQ338" s="79" t="n"/>
      <c r="HR338" s="79" t="n"/>
      <c r="HS338" s="79" t="n"/>
      <c r="HT338" s="79" t="n"/>
      <c r="HU338" s="79" t="n"/>
      <c r="HV338" s="79" t="n"/>
      <c r="HW338" s="79" t="n"/>
      <c r="HX338" s="79" t="n"/>
      <c r="HY338" s="79" t="n"/>
      <c r="HZ338" s="79" t="n"/>
      <c r="IA338" s="79" t="n"/>
      <c r="IB338" s="79" t="n"/>
      <c r="IC338" s="79" t="n"/>
      <c r="ID338" s="79" t="n"/>
      <c r="IE338" s="79" t="n"/>
      <c r="IF338" s="79" t="n"/>
      <c r="IG338" s="79" t="n"/>
      <c r="IH338" s="79" t="n"/>
      <c r="II338" s="79" t="n"/>
      <c r="IJ338" s="79" t="n"/>
      <c r="IK338" s="79" t="n"/>
      <c r="IL338" s="79" t="n"/>
      <c r="IM338" s="79" t="n"/>
      <c r="IN338" s="79" t="n"/>
      <c r="IO338" s="79" t="n"/>
      <c r="IP338" s="79" t="n"/>
      <c r="IQ338" s="79" t="n"/>
      <c r="IR338" s="79" t="n"/>
      <c r="IS338" s="79" t="n"/>
      <c r="IT338" s="79" t="n"/>
      <c r="IU338" s="79" t="n"/>
      <c r="IV338" s="79" t="n"/>
      <c r="IY338" s="78" t="n">
        <v>10</v>
      </c>
      <c r="IZ338" s="79" t="n"/>
      <c r="JA338" s="79" t="n"/>
      <c r="JB338" s="79" t="n"/>
      <c r="JC338" s="79" t="n"/>
      <c r="JD338" s="79" t="n"/>
      <c r="JE338" s="79" t="n"/>
      <c r="JF338" s="79" t="n"/>
      <c r="JG338" s="79" t="n"/>
      <c r="JH338" s="79" t="n"/>
      <c r="JI338" s="79" t="n"/>
      <c r="JJ338" s="79" t="n"/>
      <c r="JK338" s="79" t="n"/>
      <c r="JL338" s="79" t="n"/>
      <c r="JM338" s="79" t="n"/>
      <c r="JN338" s="79" t="n"/>
      <c r="JO338" s="79" t="n"/>
      <c r="JP338" s="79" t="n"/>
      <c r="JQ338" s="79" t="n"/>
      <c r="JR338" s="79" t="n"/>
      <c r="JS338" s="79" t="n"/>
      <c r="JT338" s="79" t="n"/>
      <c r="JU338" s="79" t="n"/>
      <c r="JV338" s="79" t="n"/>
      <c r="JW338" s="79" t="n"/>
      <c r="JX338" s="79" t="n"/>
      <c r="JY338" s="79" t="n"/>
      <c r="JZ338" s="79" t="n"/>
      <c r="KA338" s="79" t="n"/>
      <c r="KB338" s="79" t="n"/>
      <c r="KC338" s="79" t="n"/>
      <c r="KD338" s="79" t="n"/>
      <c r="KE338" s="79" t="n"/>
      <c r="KF338" s="79" t="n"/>
      <c r="KG338" s="79" t="n"/>
      <c r="KH338" s="79" t="n"/>
      <c r="KI338" s="79" t="n"/>
      <c r="KJ338" s="79" t="n"/>
      <c r="KK338" s="79" t="n"/>
      <c r="KL338" s="79" t="n"/>
      <c r="KM338" s="79" t="n"/>
      <c r="KP338" s="78" t="n">
        <v>10</v>
      </c>
      <c r="KQ338" s="79" t="n"/>
      <c r="KR338" s="79" t="n"/>
      <c r="KS338" s="79" t="n"/>
      <c r="KT338" s="79" t="n"/>
      <c r="KU338" s="79" t="n"/>
      <c r="KV338" s="79" t="n"/>
      <c r="KW338" s="79" t="n"/>
      <c r="KX338" s="79" t="n"/>
      <c r="KY338" s="79" t="n"/>
      <c r="KZ338" s="79" t="n"/>
      <c r="LA338" s="79" t="n"/>
      <c r="LB338" s="79" t="n"/>
      <c r="LC338" s="79" t="n"/>
      <c r="LD338" s="79" t="n"/>
      <c r="LE338" s="79" t="n"/>
      <c r="LF338" s="79" t="n"/>
      <c r="LG338" s="79" t="n"/>
      <c r="LH338" s="79" t="n"/>
      <c r="LI338" s="79" t="n"/>
      <c r="LJ338" s="79" t="n"/>
      <c r="LK338" s="79" t="n"/>
      <c r="LL338" s="79" t="n"/>
      <c r="LM338" s="79" t="n"/>
      <c r="LN338" s="79" t="n"/>
      <c r="LO338" s="79" t="n"/>
      <c r="LP338" s="79" t="n"/>
      <c r="LQ338" s="79" t="n"/>
      <c r="LR338" s="79" t="n"/>
      <c r="LS338" s="79" t="n"/>
      <c r="LT338" s="79" t="n"/>
      <c r="LU338" s="79" t="n"/>
      <c r="LV338" s="79" t="n"/>
      <c r="LW338" s="79" t="n"/>
      <c r="LX338" s="79" t="n"/>
      <c r="LY338" s="79" t="n"/>
      <c r="LZ338" s="79" t="n"/>
      <c r="MA338" s="79" t="n"/>
      <c r="MB338" s="79" t="n"/>
      <c r="MC338" s="79" t="n"/>
      <c r="MD338" s="79" t="n"/>
      <c r="MG338" s="78" t="n">
        <v>10</v>
      </c>
      <c r="MH338" s="79" t="n"/>
      <c r="MI338" s="79" t="n"/>
      <c r="MJ338" s="79" t="n"/>
      <c r="MK338" s="79" t="n"/>
      <c r="ML338" s="79" t="n"/>
      <c r="MM338" s="79" t="n"/>
      <c r="MN338" s="79" t="n"/>
      <c r="MO338" s="79" t="n"/>
      <c r="MP338" s="79" t="n"/>
      <c r="MQ338" s="79" t="n"/>
      <c r="MR338" s="79" t="n"/>
      <c r="MS338" s="79" t="n"/>
      <c r="MT338" s="79" t="n"/>
      <c r="MU338" s="79" t="n"/>
      <c r="MV338" s="79" t="n"/>
      <c r="MW338" s="79" t="n"/>
      <c r="MX338" s="79" t="n"/>
      <c r="MY338" s="79" t="n"/>
      <c r="MZ338" s="79" t="n"/>
      <c r="NA338" s="79" t="n"/>
      <c r="NB338" s="79" t="n"/>
      <c r="NC338" s="79" t="n"/>
      <c r="ND338" s="79" t="n"/>
      <c r="NE338" s="79" t="n"/>
      <c r="NF338" s="79" t="n"/>
      <c r="NG338" s="79" t="n"/>
      <c r="NH338" s="79" t="n"/>
      <c r="NI338" s="79" t="n"/>
      <c r="NJ338" s="79" t="n"/>
      <c r="NK338" s="79" t="n"/>
      <c r="NL338" s="79" t="n"/>
      <c r="NM338" s="79" t="n"/>
      <c r="NN338" s="79" t="n"/>
      <c r="NO338" s="79" t="n"/>
      <c r="NP338" s="79" t="n"/>
      <c r="NQ338" s="79" t="n"/>
      <c r="NR338" s="79" t="n"/>
      <c r="NS338" s="79" t="n"/>
      <c r="NT338" s="79" t="n"/>
      <c r="NU338" s="79" t="n"/>
      <c r="NX338" s="78" t="n">
        <v>10</v>
      </c>
      <c r="NY338" s="79" t="n"/>
      <c r="NZ338" s="79" t="n"/>
      <c r="OA338" s="79" t="n"/>
      <c r="OB338" s="79" t="n"/>
      <c r="OC338" s="79" t="n"/>
      <c r="OD338" s="79" t="n"/>
      <c r="OE338" s="79" t="n"/>
      <c r="OF338" s="79" t="n"/>
      <c r="OG338" s="79" t="n"/>
      <c r="OH338" s="79" t="n"/>
      <c r="OI338" s="79" t="n"/>
      <c r="OJ338" s="79" t="n"/>
      <c r="OK338" s="79" t="n"/>
      <c r="OL338" s="79" t="n"/>
      <c r="OM338" s="79" t="n"/>
      <c r="ON338" s="79" t="n"/>
      <c r="OO338" s="79" t="n"/>
      <c r="OP338" s="79" t="n"/>
      <c r="OQ338" s="79" t="n"/>
      <c r="OR338" s="79" t="n"/>
      <c r="OS338" s="79" t="n"/>
      <c r="OT338" s="79" t="n"/>
      <c r="OU338" s="79" t="n"/>
      <c r="OV338" s="79" t="n"/>
      <c r="OW338" s="79" t="n"/>
      <c r="OX338" s="79" t="n"/>
      <c r="OY338" s="79" t="n"/>
      <c r="OZ338" s="79" t="n"/>
      <c r="PA338" s="79" t="n"/>
      <c r="PB338" s="79" t="n"/>
      <c r="PC338" s="79" t="n"/>
      <c r="PD338" s="79" t="n"/>
      <c r="PE338" s="79" t="n"/>
      <c r="PF338" s="79" t="n"/>
      <c r="PG338" s="79" t="n"/>
      <c r="PH338" s="79" t="n"/>
      <c r="PI338" s="79" t="n"/>
      <c r="PJ338" s="79" t="n"/>
      <c r="PK338" s="79" t="n"/>
      <c r="PL338" s="79" t="n"/>
      <c r="PO338" s="78" t="n">
        <v>10</v>
      </c>
      <c r="PP338" s="79" t="n"/>
      <c r="PQ338" s="79" t="n"/>
      <c r="PR338" s="79" t="n"/>
      <c r="PS338" s="79" t="n"/>
      <c r="PT338" s="79" t="n"/>
      <c r="PU338" s="79" t="n"/>
      <c r="PV338" s="79" t="n"/>
      <c r="PW338" s="79" t="n"/>
      <c r="PX338" s="79" t="n"/>
      <c r="PY338" s="79" t="n"/>
      <c r="PZ338" s="79" t="n"/>
      <c r="QA338" s="79" t="n"/>
      <c r="QB338" s="79" t="n"/>
      <c r="QC338" s="79" t="n"/>
      <c r="QD338" s="79" t="n"/>
      <c r="QE338" s="79" t="n"/>
      <c r="QF338" s="79" t="n"/>
      <c r="QG338" s="79" t="n"/>
      <c r="QH338" s="79" t="n"/>
      <c r="QI338" s="79" t="n"/>
      <c r="QJ338" s="79" t="n"/>
      <c r="QK338" s="79" t="n"/>
      <c r="QL338" s="79" t="n"/>
      <c r="QM338" s="79" t="n"/>
      <c r="QN338" s="79" t="n"/>
      <c r="QO338" s="79" t="n"/>
      <c r="QP338" s="79" t="n"/>
      <c r="QQ338" s="79" t="n"/>
      <c r="QR338" s="79" t="n"/>
      <c r="QS338" s="79" t="n"/>
      <c r="QT338" s="79" t="n"/>
      <c r="QU338" s="79" t="n"/>
      <c r="QV338" s="79" t="n"/>
      <c r="QW338" s="79" t="n"/>
      <c r="QX338" s="79" t="n"/>
      <c r="QY338" s="79" t="n"/>
      <c r="QZ338" s="79" t="n"/>
      <c r="RA338" s="79" t="n"/>
      <c r="RB338" s="79" t="n"/>
      <c r="RC338" s="79" t="n"/>
      <c r="RF338" s="78" t="n">
        <v>10</v>
      </c>
      <c r="RG338" s="79" t="n"/>
      <c r="RH338" s="79" t="n"/>
      <c r="RI338" s="79" t="n"/>
      <c r="RJ338" s="79" t="n"/>
      <c r="RK338" s="79" t="n"/>
      <c r="RL338" s="79" t="n"/>
      <c r="RM338" s="79" t="n"/>
      <c r="RN338" s="79" t="n"/>
      <c r="RO338" s="79" t="n"/>
      <c r="RP338" s="79" t="n"/>
      <c r="RQ338" s="79" t="n"/>
      <c r="RR338" s="79" t="n"/>
      <c r="RS338" s="79" t="n"/>
      <c r="RT338" s="79" t="n"/>
      <c r="RU338" s="79" t="n"/>
      <c r="RV338" s="79" t="n"/>
      <c r="RW338" s="79" t="n"/>
      <c r="RX338" s="79" t="n"/>
      <c r="RY338" s="79" t="n"/>
      <c r="RZ338" s="79" t="n"/>
      <c r="SA338" s="79" t="n"/>
      <c r="SB338" s="79" t="n"/>
      <c r="SC338" s="79" t="n"/>
      <c r="SD338" s="79" t="n"/>
      <c r="SE338" s="79" t="n"/>
      <c r="SF338" s="79" t="n"/>
      <c r="SG338" s="79" t="n"/>
      <c r="SH338" s="79" t="n"/>
      <c r="SI338" s="79" t="n"/>
      <c r="SJ338" s="79" t="n"/>
      <c r="SK338" s="79" t="n"/>
      <c r="SL338" s="79" t="n"/>
      <c r="SM338" s="79" t="n"/>
      <c r="SN338" s="79" t="n"/>
      <c r="SO338" s="79" t="n"/>
      <c r="SP338" s="79" t="n"/>
      <c r="SQ338" s="79" t="n"/>
      <c r="SR338" s="79" t="n"/>
      <c r="SS338" s="79" t="n"/>
      <c r="ST338" s="79" t="n"/>
      <c r="SW338" s="78" t="n">
        <v>10</v>
      </c>
      <c r="SX338" s="79" t="n"/>
      <c r="SY338" s="79" t="n"/>
      <c r="SZ338" s="79" t="n"/>
      <c r="TA338" s="79" t="n"/>
      <c r="TB338" s="79" t="n"/>
      <c r="TC338" s="79" t="n"/>
      <c r="TD338" s="79" t="n"/>
      <c r="TE338" s="79" t="n"/>
      <c r="TF338" s="79" t="n"/>
      <c r="TG338" s="79" t="n"/>
      <c r="TH338" s="79" t="n"/>
      <c r="TI338" s="79" t="n"/>
      <c r="TJ338" s="79" t="n"/>
      <c r="TK338" s="79" t="n"/>
      <c r="TL338" s="79" t="n"/>
      <c r="TM338" s="79" t="n"/>
      <c r="TN338" s="79" t="n"/>
      <c r="TO338" s="79" t="n"/>
      <c r="TP338" s="79" t="n"/>
      <c r="TQ338" s="79" t="n"/>
      <c r="TR338" s="79" t="n"/>
      <c r="TS338" s="79" t="n"/>
      <c r="TT338" s="79" t="n"/>
      <c r="TU338" s="79" t="n"/>
      <c r="TV338" s="79" t="n"/>
      <c r="TW338" s="79" t="n"/>
      <c r="TX338" s="79" t="n"/>
      <c r="TY338" s="79" t="n"/>
      <c r="TZ338" s="79" t="n"/>
      <c r="UA338" s="79" t="n"/>
      <c r="UB338" s="79" t="n"/>
      <c r="UC338" s="79" t="n"/>
      <c r="UD338" s="79" t="n"/>
      <c r="UE338" s="79" t="n"/>
      <c r="UF338" s="79" t="n"/>
      <c r="UG338" s="79" t="n"/>
      <c r="UH338" s="79" t="n"/>
      <c r="UI338" s="79" t="n"/>
      <c r="UJ338" s="79" t="n"/>
      <c r="UK338" s="79" t="n"/>
      <c r="UN338" s="78" t="n">
        <v>10</v>
      </c>
      <c r="UO338" s="79" t="n"/>
      <c r="UP338" s="79" t="n"/>
      <c r="UQ338" s="79" t="n"/>
      <c r="UR338" s="79" t="n"/>
      <c r="US338" s="79" t="n"/>
      <c r="UT338" s="79" t="n"/>
      <c r="UU338" s="79" t="n"/>
      <c r="UV338" s="79" t="n"/>
      <c r="UW338" s="79" t="n"/>
      <c r="UX338" s="79" t="n"/>
      <c r="UY338" s="79" t="n"/>
      <c r="UZ338" s="79" t="n"/>
      <c r="VA338" s="79" t="n"/>
      <c r="VB338" s="79" t="n"/>
      <c r="VC338" s="79" t="n"/>
      <c r="VD338" s="79" t="n"/>
      <c r="VE338" s="79" t="n"/>
      <c r="VF338" s="79" t="n"/>
      <c r="VG338" s="79" t="n"/>
      <c r="VH338" s="79" t="n"/>
      <c r="VI338" s="79" t="n"/>
      <c r="VJ338" s="79" t="n"/>
      <c r="VK338" s="79" t="n"/>
      <c r="VL338" s="79" t="n"/>
      <c r="VM338" s="79" t="n"/>
      <c r="VN338" s="79" t="n"/>
      <c r="VO338" s="79" t="n"/>
      <c r="VP338" s="79" t="n"/>
      <c r="VQ338" s="79" t="n"/>
      <c r="VR338" s="79" t="n"/>
      <c r="VS338" s="79" t="n"/>
      <c r="VT338" s="79" t="n"/>
      <c r="VU338" s="79" t="n"/>
      <c r="VV338" s="79" t="n"/>
      <c r="VW338" s="79" t="n"/>
      <c r="VX338" s="79" t="n"/>
      <c r="VY338" s="79" t="n"/>
      <c r="VZ338" s="79" t="n"/>
      <c r="WA338" s="79" t="n"/>
      <c r="WB338" s="79" t="n"/>
      <c r="WE338" s="78" t="n">
        <v>10</v>
      </c>
      <c r="WF338" s="79" t="n"/>
      <c r="WG338" s="79" t="n"/>
      <c r="WH338" s="79" t="n"/>
      <c r="WI338" s="79" t="n"/>
      <c r="WJ338" s="79" t="n"/>
      <c r="WK338" s="79" t="n"/>
      <c r="WL338" s="79" t="n"/>
      <c r="WM338" s="79" t="n"/>
      <c r="WN338" s="79" t="n"/>
      <c r="WO338" s="79" t="n"/>
      <c r="WP338" s="79" t="n"/>
      <c r="WQ338" s="79" t="n"/>
      <c r="WR338" s="79" t="n"/>
      <c r="WS338" s="79" t="n"/>
      <c r="WT338" s="79" t="n"/>
      <c r="WU338" s="79" t="n"/>
      <c r="WV338" s="79" t="n"/>
      <c r="WW338" s="79" t="n"/>
      <c r="WX338" s="79" t="n"/>
      <c r="WY338" s="79" t="n"/>
      <c r="WZ338" s="79" t="n"/>
      <c r="XA338" s="79" t="n"/>
      <c r="XB338" s="79" t="n"/>
      <c r="XC338" s="79" t="n"/>
      <c r="XD338" s="79" t="n"/>
      <c r="XE338" s="79" t="n"/>
      <c r="XF338" s="79" t="n"/>
      <c r="XG338" s="79" t="n"/>
      <c r="XH338" s="79" t="n"/>
      <c r="XI338" s="79" t="n"/>
      <c r="XJ338" s="79" t="n"/>
      <c r="XK338" s="79" t="n"/>
      <c r="XL338" s="79" t="n"/>
      <c r="XM338" s="79" t="n"/>
      <c r="XN338" s="79" t="n"/>
      <c r="XO338" s="79" t="n"/>
      <c r="XP338" s="79" t="n"/>
      <c r="XQ338" s="79" t="n"/>
      <c r="XR338" s="79" t="n"/>
      <c r="XS338" s="79" t="n"/>
      <c r="XV338" s="78" t="n">
        <v>10</v>
      </c>
      <c r="XW338" s="79" t="n"/>
      <c r="XX338" s="79" t="n"/>
      <c r="XY338" s="79" t="n"/>
      <c r="XZ338" s="79" t="n"/>
      <c r="YA338" s="79" t="n"/>
      <c r="YB338" s="79" t="n"/>
      <c r="YC338" s="79" t="n"/>
      <c r="YD338" s="79" t="n"/>
      <c r="YE338" s="79" t="n"/>
      <c r="YF338" s="79" t="n"/>
      <c r="YG338" s="79" t="n"/>
      <c r="YH338" s="79" t="n"/>
      <c r="YI338" s="79" t="n"/>
      <c r="YJ338" s="79" t="n"/>
      <c r="YK338" s="79" t="n"/>
      <c r="YL338" s="79" t="n"/>
      <c r="YM338" s="79" t="n"/>
      <c r="YN338" s="79" t="n"/>
      <c r="YO338" s="79" t="n"/>
      <c r="YP338" s="79" t="n"/>
      <c r="YQ338" s="79" t="n"/>
      <c r="YR338" s="79" t="n"/>
      <c r="YS338" s="79" t="n"/>
      <c r="YT338" s="79" t="n"/>
      <c r="YU338" s="79" t="n"/>
      <c r="YV338" s="79" t="n"/>
      <c r="YW338" s="79" t="n"/>
      <c r="YX338" s="79" t="n"/>
      <c r="YY338" s="79" t="n"/>
      <c r="YZ338" s="79" t="n"/>
      <c r="ZA338" s="79" t="n"/>
      <c r="ZB338" s="79" t="n"/>
      <c r="ZC338" s="79" t="n"/>
      <c r="ZD338" s="79" t="n"/>
      <c r="ZE338" s="79" t="n"/>
      <c r="ZF338" s="79" t="n"/>
      <c r="ZG338" s="79" t="n"/>
      <c r="ZH338" s="79" t="n"/>
      <c r="ZI338" s="79" t="n"/>
      <c r="ZJ338" s="79" t="n"/>
      <c r="ZM338" s="78" t="n">
        <v>10</v>
      </c>
      <c r="ZN338" s="79" t="n"/>
      <c r="ZO338" s="79" t="n"/>
      <c r="ZP338" s="79" t="n"/>
      <c r="ZQ338" s="79" t="n"/>
      <c r="ZR338" s="79" t="n"/>
      <c r="ZS338" s="79" t="n"/>
      <c r="ZT338" s="79" t="n"/>
      <c r="ZU338" s="79" t="n"/>
      <c r="ZV338" s="79" t="n"/>
      <c r="ZW338" s="79" t="n"/>
      <c r="ZX338" s="79" t="n"/>
      <c r="ZY338" s="79" t="n"/>
      <c r="ZZ338" s="79" t="n"/>
      <c r="AAA338" s="79" t="n"/>
      <c r="AAB338" s="79" t="n"/>
      <c r="AAC338" s="79" t="n"/>
      <c r="AAD338" s="79" t="n"/>
      <c r="AAE338" s="79" t="n"/>
      <c r="AAF338" s="79" t="n"/>
      <c r="AAG338" s="79" t="n"/>
      <c r="AAH338" s="79" t="n"/>
      <c r="AAI338" s="79" t="n"/>
      <c r="AAJ338" s="79" t="n"/>
      <c r="AAK338" s="79" t="n"/>
      <c r="AAL338" s="79" t="n"/>
      <c r="AAM338" s="79" t="n"/>
      <c r="AAN338" s="79" t="n"/>
      <c r="AAO338" s="79" t="n"/>
      <c r="AAP338" s="79" t="n"/>
      <c r="AAQ338" s="79" t="n"/>
      <c r="AAR338" s="79" t="n"/>
      <c r="AAS338" s="79" t="n"/>
      <c r="AAT338" s="79" t="n"/>
      <c r="AAU338" s="79" t="n"/>
      <c r="AAV338" s="79" t="n"/>
      <c r="AAW338" s="79" t="n"/>
      <c r="AAX338" s="79" t="n"/>
      <c r="AAY338" s="79" t="n"/>
      <c r="AAZ338" s="79" t="n"/>
      <c r="ABA338" s="79" t="n"/>
      <c r="ABD338" s="78" t="n">
        <v>10</v>
      </c>
      <c r="ABE338" s="79" t="n"/>
      <c r="ABF338" s="79" t="n"/>
      <c r="ABG338" s="79" t="n"/>
      <c r="ABH338" s="79" t="n"/>
      <c r="ABI338" s="79" t="n"/>
      <c r="ABJ338" s="79" t="n"/>
      <c r="ABK338" s="79" t="n"/>
      <c r="ABL338" s="79" t="n"/>
      <c r="ABM338" s="79" t="n"/>
      <c r="ABN338" s="79" t="n"/>
      <c r="ABO338" s="79" t="n"/>
      <c r="ABP338" s="79" t="n"/>
      <c r="ABQ338" s="79" t="n"/>
      <c r="ABR338" s="79" t="n"/>
      <c r="ABS338" s="79" t="n"/>
      <c r="ABT338" s="79" t="n"/>
      <c r="ABU338" s="79" t="n"/>
      <c r="ABV338" s="79" t="n"/>
      <c r="ABW338" s="79" t="n"/>
      <c r="ABX338" s="79" t="n"/>
      <c r="ABY338" s="79" t="n"/>
      <c r="ABZ338" s="79" t="n"/>
      <c r="ACA338" s="79" t="n"/>
      <c r="ACB338" s="79" t="n"/>
      <c r="ACC338" s="79" t="n"/>
      <c r="ACD338" s="79" t="n"/>
      <c r="ACE338" s="79" t="n"/>
      <c r="ACF338" s="79" t="n"/>
      <c r="ACG338" s="79" t="n"/>
      <c r="ACH338" s="79" t="n"/>
      <c r="ACI338" s="79" t="n"/>
      <c r="ACJ338" s="79" t="n"/>
      <c r="ACK338" s="79" t="n"/>
      <c r="ACL338" s="79" t="n"/>
      <c r="ACM338" s="79" t="n"/>
      <c r="ACN338" s="79" t="n"/>
      <c r="ACO338" s="79" t="n"/>
      <c r="ACP338" s="79" t="n"/>
      <c r="ACQ338" s="79" t="n"/>
      <c r="ACR338" s="79" t="n"/>
      <c r="ACU338" s="78" t="n">
        <v>10</v>
      </c>
      <c r="ACV338" s="79" t="n"/>
      <c r="ACW338" s="79" t="n"/>
      <c r="ACX338" s="79" t="n"/>
      <c r="ACY338" s="79" t="n"/>
      <c r="ACZ338" s="79" t="n"/>
      <c r="ADA338" s="79" t="n"/>
      <c r="ADB338" s="79" t="n"/>
      <c r="ADC338" s="79" t="n"/>
      <c r="ADD338" s="79" t="n"/>
      <c r="ADE338" s="79" t="n"/>
      <c r="ADF338" s="79" t="n"/>
      <c r="ADG338" s="79" t="n"/>
      <c r="ADH338" s="79" t="n"/>
      <c r="ADI338" s="79" t="n"/>
      <c r="ADJ338" s="79" t="n"/>
      <c r="ADK338" s="79" t="n"/>
      <c r="ADL338" s="79" t="n"/>
      <c r="ADM338" s="79" t="n"/>
      <c r="ADN338" s="79" t="n"/>
      <c r="ADO338" s="79" t="n"/>
      <c r="ADP338" s="79" t="n"/>
      <c r="ADQ338" s="79" t="n"/>
      <c r="ADR338" s="79" t="n"/>
      <c r="ADS338" s="79" t="n"/>
      <c r="ADT338" s="79" t="n"/>
      <c r="ADU338" s="79" t="n"/>
      <c r="ADV338" s="79" t="n"/>
      <c r="ADW338" s="79" t="n"/>
      <c r="ADX338" s="79" t="n"/>
      <c r="ADY338" s="79" t="n"/>
      <c r="ADZ338" s="79" t="n"/>
      <c r="AEA338" s="79" t="n"/>
      <c r="AEB338" s="79" t="n"/>
      <c r="AEC338" s="79" t="n"/>
      <c r="AED338" s="79" t="n"/>
      <c r="AEE338" s="79" t="n"/>
      <c r="AEF338" s="79" t="n"/>
      <c r="AEG338" s="79" t="n"/>
      <c r="AEH338" s="79" t="n"/>
      <c r="AEI338" s="79" t="n"/>
      <c r="AEL338" s="78" t="n">
        <v>10</v>
      </c>
      <c r="AEM338" s="79" t="n"/>
      <c r="AEN338" s="79" t="n"/>
      <c r="AEO338" s="79" t="n"/>
      <c r="AEP338" s="79" t="n"/>
      <c r="AEQ338" s="79" t="n"/>
      <c r="AER338" s="79" t="n"/>
      <c r="AES338" s="79" t="n"/>
      <c r="AET338" s="79" t="n"/>
      <c r="AEU338" s="79" t="n"/>
      <c r="AEV338" s="79" t="n"/>
      <c r="AEW338" s="79" t="n"/>
      <c r="AEX338" s="79" t="n"/>
      <c r="AEY338" s="79" t="n"/>
      <c r="AEZ338" s="79" t="n"/>
      <c r="AFA338" s="79" t="n"/>
      <c r="AFB338" s="79" t="n"/>
      <c r="AFC338" s="79" t="n"/>
      <c r="AFD338" s="79" t="n"/>
      <c r="AFE338" s="79" t="n"/>
      <c r="AFF338" s="79" t="n"/>
      <c r="AFG338" s="79" t="n"/>
      <c r="AFH338" s="79" t="n"/>
      <c r="AFI338" s="79" t="n"/>
      <c r="AFJ338" s="79" t="n"/>
      <c r="AFK338" s="79" t="n"/>
      <c r="AFL338" s="79" t="n"/>
      <c r="AFM338" s="79" t="n"/>
      <c r="AFN338" s="79" t="n"/>
      <c r="AFO338" s="79" t="n"/>
      <c r="AFP338" s="79" t="n"/>
      <c r="AFQ338" s="79" t="n"/>
      <c r="AFR338" s="79" t="n"/>
      <c r="AFS338" s="79" t="n"/>
      <c r="AFT338" s="79" t="n"/>
      <c r="AFU338" s="79" t="n"/>
      <c r="AFV338" s="79" t="n"/>
      <c r="AFW338" s="79" t="n"/>
      <c r="AFX338" s="79" t="n"/>
      <c r="AFY338" s="79" t="n"/>
      <c r="AFZ338" s="79" t="n"/>
    </row>
    <row r="339">
      <c r="A339" s="78" t="n">
        <v>11</v>
      </c>
      <c r="B339" s="79" t="n"/>
      <c r="C339" s="79" t="n"/>
      <c r="D339" s="79" t="n"/>
      <c r="E339" s="79" t="n"/>
      <c r="F339" s="79" t="n"/>
      <c r="G339" s="79" t="n"/>
      <c r="H339" s="79" t="n"/>
      <c r="I339" s="79" t="n"/>
      <c r="J339" s="79" t="n"/>
      <c r="K339" s="79" t="n"/>
      <c r="L339" s="79" t="n"/>
      <c r="M339" s="79" t="n"/>
      <c r="N339" s="79" t="n"/>
      <c r="O339" s="79" t="n"/>
      <c r="P339" s="79" t="n"/>
      <c r="Q339" s="79" t="n"/>
      <c r="R339" s="79" t="n"/>
      <c r="S339" s="79" t="n"/>
      <c r="T339" s="79" t="n"/>
      <c r="U339" s="79" t="n"/>
      <c r="V339" s="79" t="n"/>
      <c r="W339" s="79" t="n"/>
      <c r="X339" s="79" t="n"/>
      <c r="Y339" s="79" t="n"/>
      <c r="Z339" s="79" t="n"/>
      <c r="AA339" s="79" t="n"/>
      <c r="AB339" s="79" t="n"/>
      <c r="AC339" s="79" t="n"/>
      <c r="AD339" s="79" t="n"/>
      <c r="AE339" s="79" t="n"/>
      <c r="AF339" s="79" t="n"/>
      <c r="AG339" s="79" t="n"/>
      <c r="AH339" s="79" t="n"/>
      <c r="AI339" s="79" t="n"/>
      <c r="AJ339" s="79" t="n"/>
      <c r="AK339" s="79" t="n"/>
      <c r="AL339" s="79" t="n"/>
      <c r="AM339" s="79" t="n"/>
      <c r="AN339" s="79" t="n"/>
      <c r="AO339" s="79" t="n"/>
      <c r="AR339" s="78" t="n">
        <v>11</v>
      </c>
      <c r="AS339" s="79" t="n"/>
      <c r="AT339" s="79" t="n"/>
      <c r="AU339" s="79" t="n"/>
      <c r="AV339" s="79" t="n"/>
      <c r="AW339" s="79" t="n"/>
      <c r="AX339" s="79" t="n"/>
      <c r="AY339" s="79" t="n"/>
      <c r="AZ339" s="79" t="n"/>
      <c r="BA339" s="79" t="n"/>
      <c r="BB339" s="79" t="n"/>
      <c r="BC339" s="79" t="n"/>
      <c r="BD339" s="79" t="n"/>
      <c r="BE339" s="79" t="n"/>
      <c r="BF339" s="79" t="n"/>
      <c r="BG339" s="79" t="n"/>
      <c r="BH339" s="79" t="n"/>
      <c r="BI339" s="79" t="n"/>
      <c r="BJ339" s="79" t="n"/>
      <c r="BK339" s="79" t="n"/>
      <c r="BL339" s="79" t="n"/>
      <c r="BM339" s="79" t="n"/>
      <c r="BN339" s="79" t="n"/>
      <c r="BO339" s="79" t="n"/>
      <c r="BP339" s="79" t="n"/>
      <c r="BQ339" s="79" t="n"/>
      <c r="BR339" s="79" t="n"/>
      <c r="BS339" s="79" t="n"/>
      <c r="BT339" s="79" t="n"/>
      <c r="BU339" s="79" t="n"/>
      <c r="BV339" s="79" t="n"/>
      <c r="BW339" s="79" t="n"/>
      <c r="BX339" s="79" t="n"/>
      <c r="BY339" s="79" t="n"/>
      <c r="BZ339" s="79" t="n"/>
      <c r="CA339" s="79" t="n"/>
      <c r="CB339" s="79" t="n"/>
      <c r="CC339" s="79" t="n"/>
      <c r="CD339" s="79" t="n"/>
      <c r="CE339" s="79" t="n"/>
      <c r="CF339" s="79" t="n"/>
      <c r="CI339" s="78" t="n">
        <v>11</v>
      </c>
      <c r="CJ339" s="79" t="n"/>
      <c r="CK339" s="79" t="n"/>
      <c r="CL339" s="79" t="n"/>
      <c r="CM339" s="79" t="n"/>
      <c r="CN339" s="79" t="n"/>
      <c r="CO339" s="79" t="n"/>
      <c r="CP339" s="79" t="n"/>
      <c r="CQ339" s="79" t="n"/>
      <c r="CR339" s="79" t="n"/>
      <c r="CS339" s="79" t="n"/>
      <c r="CT339" s="79" t="n"/>
      <c r="CU339" s="79" t="n"/>
      <c r="CV339" s="79" t="n"/>
      <c r="CW339" s="79" t="n"/>
      <c r="CX339" s="79" t="n"/>
      <c r="CY339" s="79" t="n"/>
      <c r="CZ339" s="79" t="n"/>
      <c r="DA339" s="79" t="n"/>
      <c r="DB339" s="79" t="n"/>
      <c r="DC339" s="79" t="n"/>
      <c r="DD339" s="79" t="n"/>
      <c r="DE339" s="79" t="n"/>
      <c r="DF339" s="79" t="n"/>
      <c r="DG339" s="79" t="n"/>
      <c r="DH339" s="79" t="n"/>
      <c r="DI339" s="79" t="n"/>
      <c r="DJ339" s="79" t="n"/>
      <c r="DK339" s="79" t="n"/>
      <c r="DL339" s="79" t="n"/>
      <c r="DM339" s="79" t="n"/>
      <c r="DN339" s="79" t="n"/>
      <c r="DO339" s="79" t="n"/>
      <c r="DP339" s="79" t="n"/>
      <c r="DQ339" s="79" t="n"/>
      <c r="DR339" s="79" t="n"/>
      <c r="DS339" s="79" t="n"/>
      <c r="DT339" s="79" t="n"/>
      <c r="DU339" s="79" t="n"/>
      <c r="DV339" s="79" t="n"/>
      <c r="DW339" s="79" t="n"/>
      <c r="DZ339" s="78" t="n">
        <v>11</v>
      </c>
      <c r="EA339" s="79" t="n"/>
      <c r="EB339" s="79" t="n"/>
      <c r="EC339" s="79" t="n"/>
      <c r="ED339" s="79" t="n"/>
      <c r="EE339" s="79" t="n"/>
      <c r="EF339" s="79" t="n"/>
      <c r="EG339" s="79" t="n"/>
      <c r="EH339" s="79" t="n"/>
      <c r="EI339" s="79" t="n"/>
      <c r="EJ339" s="79" t="n"/>
      <c r="EK339" s="79" t="n"/>
      <c r="EL339" s="79" t="n"/>
      <c r="EM339" s="79" t="n"/>
      <c r="EN339" s="79" t="n"/>
      <c r="EO339" s="79" t="n"/>
      <c r="EP339" s="79" t="n"/>
      <c r="EQ339" s="79" t="n"/>
      <c r="ER339" s="79" t="n"/>
      <c r="ES339" s="79" t="n"/>
      <c r="ET339" s="79" t="n"/>
      <c r="EU339" s="79" t="n"/>
      <c r="EV339" s="79" t="n"/>
      <c r="EW339" s="79" t="n"/>
      <c r="EX339" s="79" t="n"/>
      <c r="EY339" s="79" t="n"/>
      <c r="EZ339" s="79" t="n"/>
      <c r="FA339" s="79" t="n"/>
      <c r="FB339" s="79" t="n"/>
      <c r="FC339" s="79" t="n"/>
      <c r="FD339" s="79" t="n"/>
      <c r="FE339" s="79" t="n"/>
      <c r="FF339" s="79" t="n"/>
      <c r="FG339" s="79" t="n"/>
      <c r="FH339" s="79" t="n"/>
      <c r="FI339" s="79" t="n"/>
      <c r="FJ339" s="79" t="n"/>
      <c r="FK339" s="79" t="n"/>
      <c r="FL339" s="79" t="n"/>
      <c r="FM339" s="79" t="n"/>
      <c r="FN339" s="79" t="n"/>
      <c r="FQ339" s="78" t="n">
        <v>11</v>
      </c>
      <c r="FR339" s="79" t="n"/>
      <c r="FS339" s="79" t="n"/>
      <c r="FT339" s="79" t="n"/>
      <c r="FU339" s="79" t="n"/>
      <c r="FV339" s="79" t="n"/>
      <c r="FW339" s="79" t="n"/>
      <c r="FX339" s="79" t="n"/>
      <c r="FY339" s="79" t="n"/>
      <c r="FZ339" s="79" t="n"/>
      <c r="GA339" s="79" t="n"/>
      <c r="GB339" s="79" t="n"/>
      <c r="GC339" s="79" t="n"/>
      <c r="GD339" s="79" t="n"/>
      <c r="GE339" s="79" t="n"/>
      <c r="GF339" s="79" t="n"/>
      <c r="GG339" s="79" t="n"/>
      <c r="GH339" s="79" t="n"/>
      <c r="GI339" s="79" t="n"/>
      <c r="GJ339" s="79" t="n"/>
      <c r="GK339" s="79" t="n"/>
      <c r="GL339" s="79" t="n"/>
      <c r="GM339" s="79" t="n"/>
      <c r="GN339" s="79" t="n"/>
      <c r="GO339" s="79" t="n"/>
      <c r="GP339" s="79" t="n"/>
      <c r="GQ339" s="79" t="n"/>
      <c r="GR339" s="79" t="n"/>
      <c r="GS339" s="79" t="n"/>
      <c r="GT339" s="79" t="n"/>
      <c r="GU339" s="79" t="n"/>
      <c r="GV339" s="79" t="n"/>
      <c r="GW339" s="79" t="n"/>
      <c r="GX339" s="79" t="n"/>
      <c r="GY339" s="79" t="n"/>
      <c r="GZ339" s="79" t="n"/>
      <c r="HA339" s="79" t="n"/>
      <c r="HB339" s="79" t="n"/>
      <c r="HC339" s="79" t="n"/>
      <c r="HD339" s="79" t="n"/>
      <c r="HE339" s="79" t="n"/>
      <c r="HH339" s="78" t="n">
        <v>11</v>
      </c>
      <c r="HI339" s="79" t="n"/>
      <c r="HJ339" s="79" t="n"/>
      <c r="HK339" s="79" t="n"/>
      <c r="HL339" s="79" t="n"/>
      <c r="HM339" s="79" t="n"/>
      <c r="HN339" s="79" t="n"/>
      <c r="HO339" s="79" t="n"/>
      <c r="HP339" s="79" t="n"/>
      <c r="HQ339" s="79" t="n"/>
      <c r="HR339" s="79" t="n"/>
      <c r="HS339" s="79" t="n"/>
      <c r="HT339" s="79" t="n"/>
      <c r="HU339" s="79" t="n"/>
      <c r="HV339" s="79" t="n"/>
      <c r="HW339" s="79" t="n"/>
      <c r="HX339" s="79" t="n"/>
      <c r="HY339" s="79" t="n"/>
      <c r="HZ339" s="79" t="n"/>
      <c r="IA339" s="79" t="n"/>
      <c r="IB339" s="79" t="n"/>
      <c r="IC339" s="79" t="n"/>
      <c r="ID339" s="79" t="n"/>
      <c r="IE339" s="79" t="n"/>
      <c r="IF339" s="79" t="n"/>
      <c r="IG339" s="79" t="n"/>
      <c r="IH339" s="79" t="n"/>
      <c r="II339" s="79" t="n"/>
      <c r="IJ339" s="79" t="n"/>
      <c r="IK339" s="79" t="n"/>
      <c r="IL339" s="79" t="n"/>
      <c r="IM339" s="79" t="n"/>
      <c r="IN339" s="79" t="n"/>
      <c r="IO339" s="79" t="n"/>
      <c r="IP339" s="79" t="n"/>
      <c r="IQ339" s="79" t="n"/>
      <c r="IR339" s="79" t="n"/>
      <c r="IS339" s="79" t="n"/>
      <c r="IT339" s="79" t="n"/>
      <c r="IU339" s="79" t="n"/>
      <c r="IV339" s="79" t="n"/>
      <c r="IY339" s="78" t="n">
        <v>11</v>
      </c>
      <c r="IZ339" s="79" t="n"/>
      <c r="JA339" s="79" t="n"/>
      <c r="JB339" s="79" t="n"/>
      <c r="JC339" s="79" t="n"/>
      <c r="JD339" s="79" t="n"/>
      <c r="JE339" s="79" t="n"/>
      <c r="JF339" s="79" t="n"/>
      <c r="JG339" s="79" t="n"/>
      <c r="JH339" s="79" t="n"/>
      <c r="JI339" s="79" t="n"/>
      <c r="JJ339" s="79" t="n"/>
      <c r="JK339" s="79" t="n"/>
      <c r="JL339" s="79" t="n"/>
      <c r="JM339" s="79" t="n"/>
      <c r="JN339" s="79" t="n"/>
      <c r="JO339" s="79" t="n"/>
      <c r="JP339" s="79" t="n"/>
      <c r="JQ339" s="79" t="n"/>
      <c r="JR339" s="79" t="n"/>
      <c r="JS339" s="79" t="n"/>
      <c r="JT339" s="79" t="n"/>
      <c r="JU339" s="79" t="n"/>
      <c r="JV339" s="79" t="n"/>
      <c r="JW339" s="79" t="n"/>
      <c r="JX339" s="79" t="n"/>
      <c r="JY339" s="79" t="n"/>
      <c r="JZ339" s="79" t="n"/>
      <c r="KA339" s="79" t="n"/>
      <c r="KB339" s="79" t="n"/>
      <c r="KC339" s="79" t="n"/>
      <c r="KD339" s="79" t="n"/>
      <c r="KE339" s="79" t="n"/>
      <c r="KF339" s="79" t="n"/>
      <c r="KG339" s="79" t="n"/>
      <c r="KH339" s="79" t="n"/>
      <c r="KI339" s="79" t="n"/>
      <c r="KJ339" s="79" t="n"/>
      <c r="KK339" s="79" t="n"/>
      <c r="KL339" s="79" t="n"/>
      <c r="KM339" s="79" t="n"/>
      <c r="KP339" s="78" t="n">
        <v>11</v>
      </c>
      <c r="KQ339" s="79" t="n"/>
      <c r="KR339" s="79" t="n"/>
      <c r="KS339" s="79" t="n"/>
      <c r="KT339" s="79" t="n"/>
      <c r="KU339" s="79" t="n"/>
      <c r="KV339" s="79" t="n"/>
      <c r="KW339" s="79" t="n"/>
      <c r="KX339" s="79" t="n"/>
      <c r="KY339" s="79" t="n"/>
      <c r="KZ339" s="79" t="n"/>
      <c r="LA339" s="79" t="n"/>
      <c r="LB339" s="79" t="n"/>
      <c r="LC339" s="79" t="n"/>
      <c r="LD339" s="79" t="n"/>
      <c r="LE339" s="79" t="n"/>
      <c r="LF339" s="79" t="n"/>
      <c r="LG339" s="79" t="n"/>
      <c r="LH339" s="79" t="n"/>
      <c r="LI339" s="79" t="n"/>
      <c r="LJ339" s="79" t="n"/>
      <c r="LK339" s="79" t="n"/>
      <c r="LL339" s="79" t="n"/>
      <c r="LM339" s="79" t="n"/>
      <c r="LN339" s="79" t="n"/>
      <c r="LO339" s="79" t="n"/>
      <c r="LP339" s="79" t="n"/>
      <c r="LQ339" s="79" t="n"/>
      <c r="LR339" s="79" t="n"/>
      <c r="LS339" s="79" t="n"/>
      <c r="LT339" s="79" t="n"/>
      <c r="LU339" s="79" t="n"/>
      <c r="LV339" s="79" t="n"/>
      <c r="LW339" s="79" t="n"/>
      <c r="LX339" s="79" t="n"/>
      <c r="LY339" s="79" t="n"/>
      <c r="LZ339" s="79" t="n"/>
      <c r="MA339" s="79" t="n"/>
      <c r="MB339" s="79" t="n"/>
      <c r="MC339" s="79" t="n"/>
      <c r="MD339" s="79" t="n"/>
      <c r="MG339" s="78" t="n">
        <v>11</v>
      </c>
      <c r="MH339" s="79" t="n"/>
      <c r="MI339" s="79" t="n"/>
      <c r="MJ339" s="79" t="n"/>
      <c r="MK339" s="79" t="n"/>
      <c r="ML339" s="79" t="n"/>
      <c r="MM339" s="79" t="n"/>
      <c r="MN339" s="79" t="n"/>
      <c r="MO339" s="79" t="n"/>
      <c r="MP339" s="79" t="n"/>
      <c r="MQ339" s="79" t="n"/>
      <c r="MR339" s="79" t="n"/>
      <c r="MS339" s="79" t="n"/>
      <c r="MT339" s="79" t="n"/>
      <c r="MU339" s="79" t="n"/>
      <c r="MV339" s="79" t="n"/>
      <c r="MW339" s="79" t="n"/>
      <c r="MX339" s="79" t="n"/>
      <c r="MY339" s="79" t="n"/>
      <c r="MZ339" s="79" t="n"/>
      <c r="NA339" s="79" t="n"/>
      <c r="NB339" s="79" t="n"/>
      <c r="NC339" s="79" t="n"/>
      <c r="ND339" s="79" t="n"/>
      <c r="NE339" s="79" t="n"/>
      <c r="NF339" s="79" t="n"/>
      <c r="NG339" s="79" t="n"/>
      <c r="NH339" s="79" t="n"/>
      <c r="NI339" s="79" t="n"/>
      <c r="NJ339" s="79" t="n"/>
      <c r="NK339" s="79" t="n"/>
      <c r="NL339" s="79" t="n"/>
      <c r="NM339" s="79" t="n"/>
      <c r="NN339" s="79" t="n"/>
      <c r="NO339" s="79" t="n"/>
      <c r="NP339" s="79" t="n"/>
      <c r="NQ339" s="79" t="n"/>
      <c r="NR339" s="79" t="n"/>
      <c r="NS339" s="79" t="n"/>
      <c r="NT339" s="79" t="n"/>
      <c r="NU339" s="79" t="n"/>
      <c r="NX339" s="78" t="n">
        <v>11</v>
      </c>
      <c r="NY339" s="79" t="n"/>
      <c r="NZ339" s="79" t="n"/>
      <c r="OA339" s="79" t="n"/>
      <c r="OB339" s="79" t="n"/>
      <c r="OC339" s="79" t="n"/>
      <c r="OD339" s="79" t="n"/>
      <c r="OE339" s="79" t="n"/>
      <c r="OF339" s="79" t="n"/>
      <c r="OG339" s="79" t="n"/>
      <c r="OH339" s="79" t="n"/>
      <c r="OI339" s="79" t="n"/>
      <c r="OJ339" s="79" t="n"/>
      <c r="OK339" s="79" t="n"/>
      <c r="OL339" s="79" t="n"/>
      <c r="OM339" s="79" t="n"/>
      <c r="ON339" s="79" t="n"/>
      <c r="OO339" s="79" t="n"/>
      <c r="OP339" s="79" t="n"/>
      <c r="OQ339" s="79" t="n"/>
      <c r="OR339" s="79" t="n"/>
      <c r="OS339" s="79" t="n"/>
      <c r="OT339" s="79" t="n"/>
      <c r="OU339" s="79" t="n"/>
      <c r="OV339" s="79" t="n"/>
      <c r="OW339" s="79" t="n"/>
      <c r="OX339" s="79" t="n"/>
      <c r="OY339" s="79" t="n"/>
      <c r="OZ339" s="79" t="n"/>
      <c r="PA339" s="79" t="n"/>
      <c r="PB339" s="79" t="n"/>
      <c r="PC339" s="79" t="n"/>
      <c r="PD339" s="79" t="n"/>
      <c r="PE339" s="79" t="n"/>
      <c r="PF339" s="79" t="n"/>
      <c r="PG339" s="79" t="n"/>
      <c r="PH339" s="79" t="n"/>
      <c r="PI339" s="79" t="n"/>
      <c r="PJ339" s="79" t="n"/>
      <c r="PK339" s="79" t="n"/>
      <c r="PL339" s="79" t="n"/>
      <c r="PO339" s="78" t="n">
        <v>11</v>
      </c>
      <c r="PP339" s="79" t="n"/>
      <c r="PQ339" s="79" t="n"/>
      <c r="PR339" s="79" t="n"/>
      <c r="PS339" s="79" t="n"/>
      <c r="PT339" s="79" t="n"/>
      <c r="PU339" s="79" t="n"/>
      <c r="PV339" s="79" t="n"/>
      <c r="PW339" s="79" t="n"/>
      <c r="PX339" s="79" t="n"/>
      <c r="PY339" s="79" t="n"/>
      <c r="PZ339" s="79" t="n"/>
      <c r="QA339" s="79" t="n"/>
      <c r="QB339" s="79" t="n"/>
      <c r="QC339" s="79" t="n"/>
      <c r="QD339" s="79" t="n"/>
      <c r="QE339" s="79" t="n"/>
      <c r="QF339" s="79" t="n"/>
      <c r="QG339" s="79" t="n"/>
      <c r="QH339" s="79" t="n"/>
      <c r="QI339" s="79" t="n"/>
      <c r="QJ339" s="79" t="n"/>
      <c r="QK339" s="79" t="n"/>
      <c r="QL339" s="79" t="n"/>
      <c r="QM339" s="79" t="n"/>
      <c r="QN339" s="79" t="n"/>
      <c r="QO339" s="79" t="n"/>
      <c r="QP339" s="79" t="n"/>
      <c r="QQ339" s="79" t="n"/>
      <c r="QR339" s="79" t="n"/>
      <c r="QS339" s="79" t="n"/>
      <c r="QT339" s="79" t="n"/>
      <c r="QU339" s="79" t="n"/>
      <c r="QV339" s="79" t="n"/>
      <c r="QW339" s="79" t="n"/>
      <c r="QX339" s="79" t="n"/>
      <c r="QY339" s="79" t="n"/>
      <c r="QZ339" s="79" t="n"/>
      <c r="RA339" s="79" t="n"/>
      <c r="RB339" s="79" t="n"/>
      <c r="RC339" s="79" t="n"/>
      <c r="RF339" s="78" t="n">
        <v>11</v>
      </c>
      <c r="RG339" s="79" t="n"/>
      <c r="RH339" s="79" t="n"/>
      <c r="RI339" s="79" t="n"/>
      <c r="RJ339" s="79" t="n"/>
      <c r="RK339" s="79" t="n"/>
      <c r="RL339" s="79" t="n"/>
      <c r="RM339" s="79" t="n"/>
      <c r="RN339" s="79" t="n"/>
      <c r="RO339" s="79" t="n"/>
      <c r="RP339" s="79" t="n"/>
      <c r="RQ339" s="79" t="n"/>
      <c r="RR339" s="79" t="n"/>
      <c r="RS339" s="79" t="n"/>
      <c r="RT339" s="79" t="n"/>
      <c r="RU339" s="79" t="n"/>
      <c r="RV339" s="79" t="n"/>
      <c r="RW339" s="79" t="n"/>
      <c r="RX339" s="79" t="n"/>
      <c r="RY339" s="79" t="n"/>
      <c r="RZ339" s="79" t="n"/>
      <c r="SA339" s="79" t="n"/>
      <c r="SB339" s="79" t="n"/>
      <c r="SC339" s="79" t="n"/>
      <c r="SD339" s="79" t="n"/>
      <c r="SE339" s="79" t="n"/>
      <c r="SF339" s="79" t="n"/>
      <c r="SG339" s="79" t="n"/>
      <c r="SH339" s="79" t="n"/>
      <c r="SI339" s="79" t="n"/>
      <c r="SJ339" s="79" t="n"/>
      <c r="SK339" s="79" t="n"/>
      <c r="SL339" s="79" t="n"/>
      <c r="SM339" s="79" t="n"/>
      <c r="SN339" s="79" t="n"/>
      <c r="SO339" s="79" t="n"/>
      <c r="SP339" s="79" t="n"/>
      <c r="SQ339" s="79" t="n"/>
      <c r="SR339" s="79" t="n"/>
      <c r="SS339" s="79" t="n"/>
      <c r="ST339" s="79" t="n"/>
      <c r="SW339" s="78" t="n">
        <v>11</v>
      </c>
      <c r="SX339" s="79" t="n"/>
      <c r="SY339" s="79" t="n"/>
      <c r="SZ339" s="79" t="n"/>
      <c r="TA339" s="79" t="n"/>
      <c r="TB339" s="79" t="n"/>
      <c r="TC339" s="79" t="n"/>
      <c r="TD339" s="79" t="n"/>
      <c r="TE339" s="79" t="n"/>
      <c r="TF339" s="79" t="n"/>
      <c r="TG339" s="79" t="n"/>
      <c r="TH339" s="79" t="n"/>
      <c r="TI339" s="79" t="n"/>
      <c r="TJ339" s="79" t="n"/>
      <c r="TK339" s="79" t="n"/>
      <c r="TL339" s="79" t="n"/>
      <c r="TM339" s="79" t="n"/>
      <c r="TN339" s="79" t="n"/>
      <c r="TO339" s="79" t="n"/>
      <c r="TP339" s="79" t="n"/>
      <c r="TQ339" s="79" t="n"/>
      <c r="TR339" s="79" t="n"/>
      <c r="TS339" s="79" t="n"/>
      <c r="TT339" s="79" t="n"/>
      <c r="TU339" s="79" t="n"/>
      <c r="TV339" s="79" t="n"/>
      <c r="TW339" s="79" t="n"/>
      <c r="TX339" s="79" t="n"/>
      <c r="TY339" s="79" t="n"/>
      <c r="TZ339" s="79" t="n"/>
      <c r="UA339" s="79" t="n"/>
      <c r="UB339" s="79" t="n"/>
      <c r="UC339" s="79" t="n"/>
      <c r="UD339" s="79" t="n"/>
      <c r="UE339" s="79" t="n"/>
      <c r="UF339" s="79" t="n"/>
      <c r="UG339" s="79" t="n"/>
      <c r="UH339" s="79" t="n"/>
      <c r="UI339" s="79" t="n"/>
      <c r="UJ339" s="79" t="n"/>
      <c r="UK339" s="79" t="n"/>
      <c r="UN339" s="78" t="n">
        <v>11</v>
      </c>
      <c r="UO339" s="79" t="n"/>
      <c r="UP339" s="79" t="n"/>
      <c r="UQ339" s="79" t="n"/>
      <c r="UR339" s="79" t="n"/>
      <c r="US339" s="79" t="n"/>
      <c r="UT339" s="79" t="n"/>
      <c r="UU339" s="79" t="n"/>
      <c r="UV339" s="79" t="n"/>
      <c r="UW339" s="79" t="n"/>
      <c r="UX339" s="79" t="n"/>
      <c r="UY339" s="79" t="n"/>
      <c r="UZ339" s="79" t="n"/>
      <c r="VA339" s="79" t="n"/>
      <c r="VB339" s="79" t="n"/>
      <c r="VC339" s="79" t="n"/>
      <c r="VD339" s="79" t="n"/>
      <c r="VE339" s="79" t="n"/>
      <c r="VF339" s="79" t="n"/>
      <c r="VG339" s="79" t="n"/>
      <c r="VH339" s="79" t="n"/>
      <c r="VI339" s="79" t="n"/>
      <c r="VJ339" s="79" t="n"/>
      <c r="VK339" s="79" t="n"/>
      <c r="VL339" s="79" t="n"/>
      <c r="VM339" s="79" t="n"/>
      <c r="VN339" s="79" t="n"/>
      <c r="VO339" s="79" t="n"/>
      <c r="VP339" s="79" t="n"/>
      <c r="VQ339" s="79" t="n"/>
      <c r="VR339" s="79" t="n"/>
      <c r="VS339" s="79" t="n"/>
      <c r="VT339" s="79" t="n"/>
      <c r="VU339" s="79" t="n"/>
      <c r="VV339" s="79" t="n"/>
      <c r="VW339" s="79" t="n"/>
      <c r="VX339" s="79" t="n"/>
      <c r="VY339" s="79" t="n"/>
      <c r="VZ339" s="79" t="n"/>
      <c r="WA339" s="79" t="n"/>
      <c r="WB339" s="79" t="n"/>
      <c r="WE339" s="78" t="n">
        <v>11</v>
      </c>
      <c r="WF339" s="79" t="n"/>
      <c r="WG339" s="79" t="n"/>
      <c r="WH339" s="79" t="n"/>
      <c r="WI339" s="79" t="n"/>
      <c r="WJ339" s="79" t="n"/>
      <c r="WK339" s="79" t="n"/>
      <c r="WL339" s="79" t="n"/>
      <c r="WM339" s="79" t="n"/>
      <c r="WN339" s="79" t="n"/>
      <c r="WO339" s="79" t="n"/>
      <c r="WP339" s="79" t="n"/>
      <c r="WQ339" s="79" t="n"/>
      <c r="WR339" s="79" t="n"/>
      <c r="WS339" s="79" t="n"/>
      <c r="WT339" s="79" t="n"/>
      <c r="WU339" s="79" t="n"/>
      <c r="WV339" s="79" t="n"/>
      <c r="WW339" s="79" t="n"/>
      <c r="WX339" s="79" t="n"/>
      <c r="WY339" s="79" t="n"/>
      <c r="WZ339" s="79" t="n"/>
      <c r="XA339" s="79" t="n"/>
      <c r="XB339" s="79" t="n"/>
      <c r="XC339" s="79" t="n"/>
      <c r="XD339" s="79" t="n"/>
      <c r="XE339" s="79" t="n"/>
      <c r="XF339" s="79" t="n"/>
      <c r="XG339" s="79" t="n"/>
      <c r="XH339" s="79" t="n"/>
      <c r="XI339" s="79" t="n"/>
      <c r="XJ339" s="79" t="n"/>
      <c r="XK339" s="79" t="n"/>
      <c r="XL339" s="79" t="n"/>
      <c r="XM339" s="79" t="n"/>
      <c r="XN339" s="79" t="n"/>
      <c r="XO339" s="79" t="n"/>
      <c r="XP339" s="79" t="n"/>
      <c r="XQ339" s="79" t="n"/>
      <c r="XR339" s="79" t="n"/>
      <c r="XS339" s="79" t="n"/>
      <c r="XV339" s="78" t="n">
        <v>11</v>
      </c>
      <c r="XW339" s="79" t="n"/>
      <c r="XX339" s="79" t="n"/>
      <c r="XY339" s="79" t="n"/>
      <c r="XZ339" s="79" t="n"/>
      <c r="YA339" s="79" t="n"/>
      <c r="YB339" s="79" t="n"/>
      <c r="YC339" s="79" t="n"/>
      <c r="YD339" s="79" t="n"/>
      <c r="YE339" s="79" t="n"/>
      <c r="YF339" s="79" t="n"/>
      <c r="YG339" s="79" t="n"/>
      <c r="YH339" s="79" t="n"/>
      <c r="YI339" s="79" t="n"/>
      <c r="YJ339" s="79" t="n"/>
      <c r="YK339" s="79" t="n"/>
      <c r="YL339" s="79" t="n"/>
      <c r="YM339" s="79" t="n"/>
      <c r="YN339" s="79" t="n"/>
      <c r="YO339" s="79" t="n"/>
      <c r="YP339" s="79" t="n"/>
      <c r="YQ339" s="79" t="n"/>
      <c r="YR339" s="79" t="n"/>
      <c r="YS339" s="79" t="n"/>
      <c r="YT339" s="79" t="n"/>
      <c r="YU339" s="79" t="n"/>
      <c r="YV339" s="79" t="n"/>
      <c r="YW339" s="79" t="n"/>
      <c r="YX339" s="79" t="n"/>
      <c r="YY339" s="79" t="n"/>
      <c r="YZ339" s="79" t="n"/>
      <c r="ZA339" s="79" t="n"/>
      <c r="ZB339" s="79" t="n"/>
      <c r="ZC339" s="79" t="n"/>
      <c r="ZD339" s="79" t="n"/>
      <c r="ZE339" s="79" t="n"/>
      <c r="ZF339" s="79" t="n"/>
      <c r="ZG339" s="79" t="n"/>
      <c r="ZH339" s="79" t="n"/>
      <c r="ZI339" s="79" t="n"/>
      <c r="ZJ339" s="79" t="n"/>
      <c r="ZM339" s="78" t="n">
        <v>11</v>
      </c>
      <c r="ZN339" s="79" t="n"/>
      <c r="ZO339" s="79" t="n"/>
      <c r="ZP339" s="79" t="n"/>
      <c r="ZQ339" s="79" t="n"/>
      <c r="ZR339" s="79" t="n"/>
      <c r="ZS339" s="79" t="n"/>
      <c r="ZT339" s="79" t="n"/>
      <c r="ZU339" s="79" t="n"/>
      <c r="ZV339" s="79" t="n"/>
      <c r="ZW339" s="79" t="n"/>
      <c r="ZX339" s="79" t="n"/>
      <c r="ZY339" s="79" t="n"/>
      <c r="ZZ339" s="79" t="n"/>
      <c r="AAA339" s="79" t="n"/>
      <c r="AAB339" s="79" t="n"/>
      <c r="AAC339" s="79" t="n"/>
      <c r="AAD339" s="79" t="n"/>
      <c r="AAE339" s="79" t="n"/>
      <c r="AAF339" s="79" t="n"/>
      <c r="AAG339" s="79" t="n"/>
      <c r="AAH339" s="79" t="n"/>
      <c r="AAI339" s="79" t="n"/>
      <c r="AAJ339" s="79" t="n"/>
      <c r="AAK339" s="79" t="n"/>
      <c r="AAL339" s="79" t="n"/>
      <c r="AAM339" s="79" t="n"/>
      <c r="AAN339" s="79" t="n"/>
      <c r="AAO339" s="79" t="n"/>
      <c r="AAP339" s="79" t="n"/>
      <c r="AAQ339" s="79" t="n"/>
      <c r="AAR339" s="79" t="n"/>
      <c r="AAS339" s="79" t="n"/>
      <c r="AAT339" s="79" t="n"/>
      <c r="AAU339" s="79" t="n"/>
      <c r="AAV339" s="79" t="n"/>
      <c r="AAW339" s="79" t="n"/>
      <c r="AAX339" s="79" t="n"/>
      <c r="AAY339" s="79" t="n"/>
      <c r="AAZ339" s="79" t="n"/>
      <c r="ABA339" s="79" t="n"/>
      <c r="ABD339" s="78" t="n">
        <v>11</v>
      </c>
      <c r="ABE339" s="79" t="n"/>
      <c r="ABF339" s="79" t="n"/>
      <c r="ABG339" s="79" t="n"/>
      <c r="ABH339" s="79" t="n"/>
      <c r="ABI339" s="79" t="n"/>
      <c r="ABJ339" s="79" t="n"/>
      <c r="ABK339" s="79" t="n"/>
      <c r="ABL339" s="79" t="n"/>
      <c r="ABM339" s="79" t="n"/>
      <c r="ABN339" s="79" t="n"/>
      <c r="ABO339" s="79" t="n"/>
      <c r="ABP339" s="79" t="n"/>
      <c r="ABQ339" s="79" t="n"/>
      <c r="ABR339" s="79" t="n"/>
      <c r="ABS339" s="79" t="n"/>
      <c r="ABT339" s="79" t="n"/>
      <c r="ABU339" s="79" t="n"/>
      <c r="ABV339" s="79" t="n"/>
      <c r="ABW339" s="79" t="n"/>
      <c r="ABX339" s="79" t="n"/>
      <c r="ABY339" s="79" t="n"/>
      <c r="ABZ339" s="79" t="n"/>
      <c r="ACA339" s="79" t="n"/>
      <c r="ACB339" s="79" t="n"/>
      <c r="ACC339" s="79" t="n"/>
      <c r="ACD339" s="79" t="n"/>
      <c r="ACE339" s="79" t="n"/>
      <c r="ACF339" s="79" t="n"/>
      <c r="ACG339" s="79" t="n"/>
      <c r="ACH339" s="79" t="n"/>
      <c r="ACI339" s="79" t="n"/>
      <c r="ACJ339" s="79" t="n"/>
      <c r="ACK339" s="79" t="n"/>
      <c r="ACL339" s="79" t="n"/>
      <c r="ACM339" s="79" t="n"/>
      <c r="ACN339" s="79" t="n"/>
      <c r="ACO339" s="79" t="n"/>
      <c r="ACP339" s="79" t="n"/>
      <c r="ACQ339" s="79" t="n"/>
      <c r="ACR339" s="79" t="n"/>
      <c r="ACU339" s="78" t="n">
        <v>11</v>
      </c>
      <c r="ACV339" s="79" t="n"/>
      <c r="ACW339" s="79" t="n"/>
      <c r="ACX339" s="79" t="n"/>
      <c r="ACY339" s="79" t="n"/>
      <c r="ACZ339" s="79" t="n"/>
      <c r="ADA339" s="79" t="n"/>
      <c r="ADB339" s="79" t="n"/>
      <c r="ADC339" s="79" t="n"/>
      <c r="ADD339" s="79" t="n"/>
      <c r="ADE339" s="79" t="n"/>
      <c r="ADF339" s="79" t="n"/>
      <c r="ADG339" s="79" t="n"/>
      <c r="ADH339" s="79" t="n"/>
      <c r="ADI339" s="79" t="n"/>
      <c r="ADJ339" s="79" t="n"/>
      <c r="ADK339" s="79" t="n"/>
      <c r="ADL339" s="79" t="n"/>
      <c r="ADM339" s="79" t="n"/>
      <c r="ADN339" s="79" t="n"/>
      <c r="ADO339" s="79" t="n"/>
      <c r="ADP339" s="79" t="n"/>
      <c r="ADQ339" s="79" t="n"/>
      <c r="ADR339" s="79" t="n"/>
      <c r="ADS339" s="79" t="n"/>
      <c r="ADT339" s="79" t="n"/>
      <c r="ADU339" s="79" t="n"/>
      <c r="ADV339" s="79" t="n"/>
      <c r="ADW339" s="79" t="n"/>
      <c r="ADX339" s="79" t="n"/>
      <c r="ADY339" s="79" t="n"/>
      <c r="ADZ339" s="79" t="n"/>
      <c r="AEA339" s="79" t="n"/>
      <c r="AEB339" s="79" t="n"/>
      <c r="AEC339" s="79" t="n"/>
      <c r="AED339" s="79" t="n"/>
      <c r="AEE339" s="79" t="n"/>
      <c r="AEF339" s="79" t="n"/>
      <c r="AEG339" s="79" t="n"/>
      <c r="AEH339" s="79" t="n"/>
      <c r="AEI339" s="79" t="n"/>
      <c r="AEL339" s="78" t="n">
        <v>11</v>
      </c>
      <c r="AEM339" s="79" t="n"/>
      <c r="AEN339" s="79" t="n"/>
      <c r="AEO339" s="79" t="n"/>
      <c r="AEP339" s="79" t="n"/>
      <c r="AEQ339" s="79" t="n"/>
      <c r="AER339" s="79" t="n"/>
      <c r="AES339" s="79" t="n"/>
      <c r="AET339" s="79" t="n"/>
      <c r="AEU339" s="79" t="n"/>
      <c r="AEV339" s="79" t="n"/>
      <c r="AEW339" s="79" t="n"/>
      <c r="AEX339" s="79" t="n"/>
      <c r="AEY339" s="79" t="n"/>
      <c r="AEZ339" s="79" t="n"/>
      <c r="AFA339" s="79" t="n"/>
      <c r="AFB339" s="79" t="n"/>
      <c r="AFC339" s="79" t="n"/>
      <c r="AFD339" s="79" t="n"/>
      <c r="AFE339" s="79" t="n"/>
      <c r="AFF339" s="79" t="n"/>
      <c r="AFG339" s="79" t="n"/>
      <c r="AFH339" s="79" t="n"/>
      <c r="AFI339" s="79" t="n"/>
      <c r="AFJ339" s="79" t="n"/>
      <c r="AFK339" s="79" t="n"/>
      <c r="AFL339" s="79" t="n"/>
      <c r="AFM339" s="79" t="n"/>
      <c r="AFN339" s="79" t="n"/>
      <c r="AFO339" s="79" t="n"/>
      <c r="AFP339" s="79" t="n"/>
      <c r="AFQ339" s="79" t="n"/>
      <c r="AFR339" s="79" t="n"/>
      <c r="AFS339" s="79" t="n"/>
      <c r="AFT339" s="79" t="n"/>
      <c r="AFU339" s="79" t="n"/>
      <c r="AFV339" s="79" t="n"/>
      <c r="AFW339" s="79" t="n"/>
      <c r="AFX339" s="79" t="n"/>
      <c r="AFY339" s="79" t="n"/>
      <c r="AFZ339" s="79" t="n"/>
    </row>
    <row r="340">
      <c r="A340" s="78" t="n">
        <v>12</v>
      </c>
      <c r="B340" s="79" t="n"/>
      <c r="C340" s="79" t="n"/>
      <c r="D340" s="79" t="n"/>
      <c r="E340" s="79" t="n"/>
      <c r="F340" s="79" t="n"/>
      <c r="G340" s="79" t="n"/>
      <c r="H340" s="79" t="n"/>
      <c r="I340" s="79" t="n"/>
      <c r="J340" s="79" t="n"/>
      <c r="K340" s="79" t="n"/>
      <c r="L340" s="79" t="n"/>
      <c r="M340" s="79" t="n"/>
      <c r="N340" s="79" t="n"/>
      <c r="O340" s="79" t="n"/>
      <c r="P340" s="79" t="n"/>
      <c r="Q340" s="79" t="n"/>
      <c r="R340" s="79" t="n"/>
      <c r="S340" s="79" t="n"/>
      <c r="T340" s="79" t="n"/>
      <c r="U340" s="79" t="n"/>
      <c r="V340" s="79" t="n"/>
      <c r="W340" s="79" t="n"/>
      <c r="X340" s="79" t="n"/>
      <c r="Y340" s="79" t="n"/>
      <c r="Z340" s="79" t="n"/>
      <c r="AA340" s="79" t="n"/>
      <c r="AB340" s="79" t="n"/>
      <c r="AC340" s="79" t="n"/>
      <c r="AD340" s="79" t="n"/>
      <c r="AE340" s="79" t="n"/>
      <c r="AF340" s="79" t="n"/>
      <c r="AG340" s="79" t="n"/>
      <c r="AH340" s="79" t="n"/>
      <c r="AI340" s="79" t="n"/>
      <c r="AJ340" s="79" t="n"/>
      <c r="AK340" s="79" t="n"/>
      <c r="AL340" s="79" t="n"/>
      <c r="AM340" s="79" t="n"/>
      <c r="AN340" s="79" t="n"/>
      <c r="AO340" s="79" t="n"/>
      <c r="AR340" s="78" t="n">
        <v>12</v>
      </c>
      <c r="AS340" s="79" t="n"/>
      <c r="AT340" s="79" t="n"/>
      <c r="AU340" s="79" t="n"/>
      <c r="AV340" s="79" t="n"/>
      <c r="AW340" s="79" t="n"/>
      <c r="AX340" s="79" t="n"/>
      <c r="AY340" s="79" t="n"/>
      <c r="AZ340" s="79" t="n"/>
      <c r="BA340" s="79" t="n"/>
      <c r="BB340" s="79" t="n"/>
      <c r="BC340" s="79" t="n"/>
      <c r="BD340" s="79" t="n"/>
      <c r="BE340" s="79" t="n"/>
      <c r="BF340" s="79" t="n"/>
      <c r="BG340" s="79" t="n"/>
      <c r="BH340" s="79" t="n"/>
      <c r="BI340" s="79" t="n"/>
      <c r="BJ340" s="79" t="n"/>
      <c r="BK340" s="79" t="n"/>
      <c r="BL340" s="79" t="n"/>
      <c r="BM340" s="79" t="n"/>
      <c r="BN340" s="79" t="n"/>
      <c r="BO340" s="79" t="n"/>
      <c r="BP340" s="79" t="n"/>
      <c r="BQ340" s="79" t="n"/>
      <c r="BR340" s="79" t="n"/>
      <c r="BS340" s="79" t="n"/>
      <c r="BT340" s="79" t="n"/>
      <c r="BU340" s="79" t="n"/>
      <c r="BV340" s="79" t="n"/>
      <c r="BW340" s="79" t="n"/>
      <c r="BX340" s="79" t="n"/>
      <c r="BY340" s="79" t="n"/>
      <c r="BZ340" s="79" t="n"/>
      <c r="CA340" s="79" t="n"/>
      <c r="CB340" s="79" t="n"/>
      <c r="CC340" s="79" t="n"/>
      <c r="CD340" s="79" t="n"/>
      <c r="CE340" s="79" t="n"/>
      <c r="CF340" s="79" t="n"/>
      <c r="CI340" s="78" t="n">
        <v>12</v>
      </c>
      <c r="CJ340" s="79" t="n"/>
      <c r="CK340" s="79" t="n"/>
      <c r="CL340" s="79" t="n"/>
      <c r="CM340" s="79" t="n"/>
      <c r="CN340" s="79" t="n"/>
      <c r="CO340" s="79" t="n"/>
      <c r="CP340" s="79" t="n"/>
      <c r="CQ340" s="79" t="n"/>
      <c r="CR340" s="79" t="n"/>
      <c r="CS340" s="79" t="n"/>
      <c r="CT340" s="79" t="n"/>
      <c r="CU340" s="79" t="n"/>
      <c r="CV340" s="79" t="n"/>
      <c r="CW340" s="79" t="n"/>
      <c r="CX340" s="79" t="n"/>
      <c r="CY340" s="79" t="n"/>
      <c r="CZ340" s="79" t="n"/>
      <c r="DA340" s="79" t="n"/>
      <c r="DB340" s="79" t="n"/>
      <c r="DC340" s="79" t="n"/>
      <c r="DD340" s="79" t="n"/>
      <c r="DE340" s="79" t="n"/>
      <c r="DF340" s="79" t="n"/>
      <c r="DG340" s="79" t="n"/>
      <c r="DH340" s="79" t="n"/>
      <c r="DI340" s="79" t="n"/>
      <c r="DJ340" s="79" t="n"/>
      <c r="DK340" s="79" t="n"/>
      <c r="DL340" s="79" t="n"/>
      <c r="DM340" s="79" t="n"/>
      <c r="DN340" s="79" t="n"/>
      <c r="DO340" s="79" t="n"/>
      <c r="DP340" s="79" t="n"/>
      <c r="DQ340" s="79" t="n"/>
      <c r="DR340" s="79" t="n"/>
      <c r="DS340" s="79" t="n"/>
      <c r="DT340" s="79" t="n"/>
      <c r="DU340" s="79" t="n"/>
      <c r="DV340" s="79" t="n"/>
      <c r="DW340" s="79" t="n"/>
      <c r="DZ340" s="78" t="n">
        <v>12</v>
      </c>
      <c r="EA340" s="79" t="n"/>
      <c r="EB340" s="79" t="n"/>
      <c r="EC340" s="79" t="n"/>
      <c r="ED340" s="79" t="n"/>
      <c r="EE340" s="79" t="n"/>
      <c r="EF340" s="79" t="n"/>
      <c r="EG340" s="79" t="n"/>
      <c r="EH340" s="79" t="n"/>
      <c r="EI340" s="79" t="n"/>
      <c r="EJ340" s="79" t="n"/>
      <c r="EK340" s="79" t="n"/>
      <c r="EL340" s="79" t="n"/>
      <c r="EM340" s="79" t="n"/>
      <c r="EN340" s="79" t="n"/>
      <c r="EO340" s="79" t="n"/>
      <c r="EP340" s="79" t="n"/>
      <c r="EQ340" s="79" t="n"/>
      <c r="ER340" s="79" t="n"/>
      <c r="ES340" s="79" t="n"/>
      <c r="ET340" s="79" t="n"/>
      <c r="EU340" s="79" t="n"/>
      <c r="EV340" s="79" t="n"/>
      <c r="EW340" s="79" t="n"/>
      <c r="EX340" s="79" t="n"/>
      <c r="EY340" s="79" t="n"/>
      <c r="EZ340" s="79" t="n"/>
      <c r="FA340" s="79" t="n"/>
      <c r="FB340" s="79" t="n"/>
      <c r="FC340" s="79" t="n"/>
      <c r="FD340" s="79" t="n"/>
      <c r="FE340" s="79" t="n"/>
      <c r="FF340" s="79" t="n"/>
      <c r="FG340" s="79" t="n"/>
      <c r="FH340" s="79" t="n"/>
      <c r="FI340" s="79" t="n"/>
      <c r="FJ340" s="79" t="n"/>
      <c r="FK340" s="79" t="n"/>
      <c r="FL340" s="79" t="n"/>
      <c r="FM340" s="79" t="n"/>
      <c r="FN340" s="79" t="n"/>
      <c r="FQ340" s="78" t="n">
        <v>12</v>
      </c>
      <c r="FR340" s="79" t="n"/>
      <c r="FS340" s="79" t="n"/>
      <c r="FT340" s="79" t="n"/>
      <c r="FU340" s="79" t="n"/>
      <c r="FV340" s="79" t="n"/>
      <c r="FW340" s="79" t="n"/>
      <c r="FX340" s="79" t="n"/>
      <c r="FY340" s="79" t="n"/>
      <c r="FZ340" s="79" t="n"/>
      <c r="GA340" s="79" t="n"/>
      <c r="GB340" s="79" t="n"/>
      <c r="GC340" s="79" t="n"/>
      <c r="GD340" s="79" t="n"/>
      <c r="GE340" s="79" t="n"/>
      <c r="GF340" s="79" t="n"/>
      <c r="GG340" s="79" t="n"/>
      <c r="GH340" s="79" t="n"/>
      <c r="GI340" s="79" t="n"/>
      <c r="GJ340" s="79" t="n"/>
      <c r="GK340" s="79" t="n"/>
      <c r="GL340" s="79" t="n"/>
      <c r="GM340" s="79" t="n"/>
      <c r="GN340" s="79" t="n"/>
      <c r="GO340" s="79" t="n"/>
      <c r="GP340" s="79" t="n"/>
      <c r="GQ340" s="79" t="n"/>
      <c r="GR340" s="79" t="n"/>
      <c r="GS340" s="79" t="n"/>
      <c r="GT340" s="79" t="n"/>
      <c r="GU340" s="79" t="n"/>
      <c r="GV340" s="79" t="n"/>
      <c r="GW340" s="79" t="n"/>
      <c r="GX340" s="79" t="n"/>
      <c r="GY340" s="79" t="n"/>
      <c r="GZ340" s="79" t="n"/>
      <c r="HA340" s="79" t="n"/>
      <c r="HB340" s="79" t="n"/>
      <c r="HC340" s="79" t="n"/>
      <c r="HD340" s="79" t="n"/>
      <c r="HE340" s="79" t="n"/>
      <c r="HH340" s="78" t="n">
        <v>12</v>
      </c>
      <c r="HI340" s="79" t="n"/>
      <c r="HJ340" s="79" t="n"/>
      <c r="HK340" s="79" t="n"/>
      <c r="HL340" s="79" t="n"/>
      <c r="HM340" s="79" t="n"/>
      <c r="HN340" s="79" t="n"/>
      <c r="HO340" s="79" t="n"/>
      <c r="HP340" s="79" t="n"/>
      <c r="HQ340" s="79" t="n"/>
      <c r="HR340" s="79" t="n"/>
      <c r="HS340" s="79" t="n"/>
      <c r="HT340" s="79" t="n"/>
      <c r="HU340" s="79" t="n"/>
      <c r="HV340" s="79" t="n"/>
      <c r="HW340" s="79" t="n"/>
      <c r="HX340" s="79" t="n"/>
      <c r="HY340" s="79" t="n"/>
      <c r="HZ340" s="79" t="n"/>
      <c r="IA340" s="79" t="n"/>
      <c r="IB340" s="79" t="n"/>
      <c r="IC340" s="79" t="n"/>
      <c r="ID340" s="79" t="n"/>
      <c r="IE340" s="79" t="n"/>
      <c r="IF340" s="79" t="n"/>
      <c r="IG340" s="79" t="n"/>
      <c r="IH340" s="79" t="n"/>
      <c r="II340" s="79" t="n"/>
      <c r="IJ340" s="79" t="n"/>
      <c r="IK340" s="79" t="n"/>
      <c r="IL340" s="79" t="n"/>
      <c r="IM340" s="79" t="n"/>
      <c r="IN340" s="79" t="n"/>
      <c r="IO340" s="79" t="n"/>
      <c r="IP340" s="79" t="n"/>
      <c r="IQ340" s="79" t="n"/>
      <c r="IR340" s="79" t="n"/>
      <c r="IS340" s="79" t="n"/>
      <c r="IT340" s="79" t="n"/>
      <c r="IU340" s="79" t="n"/>
      <c r="IV340" s="79" t="n"/>
      <c r="IY340" s="78" t="n">
        <v>12</v>
      </c>
      <c r="IZ340" s="79" t="n"/>
      <c r="JA340" s="79" t="n"/>
      <c r="JB340" s="79" t="n"/>
      <c r="JC340" s="79" t="n"/>
      <c r="JD340" s="79" t="n"/>
      <c r="JE340" s="79" t="n"/>
      <c r="JF340" s="79" t="n"/>
      <c r="JG340" s="79" t="n"/>
      <c r="JH340" s="79" t="n"/>
      <c r="JI340" s="79" t="n"/>
      <c r="JJ340" s="79" t="n"/>
      <c r="JK340" s="79" t="n"/>
      <c r="JL340" s="79" t="n"/>
      <c r="JM340" s="79" t="n"/>
      <c r="JN340" s="79" t="n"/>
      <c r="JO340" s="79" t="n"/>
      <c r="JP340" s="79" t="n"/>
      <c r="JQ340" s="79" t="n"/>
      <c r="JR340" s="79" t="n"/>
      <c r="JS340" s="79" t="n"/>
      <c r="JT340" s="79" t="n"/>
      <c r="JU340" s="79" t="n"/>
      <c r="JV340" s="79" t="n"/>
      <c r="JW340" s="79" t="n"/>
      <c r="JX340" s="79" t="n"/>
      <c r="JY340" s="79" t="n"/>
      <c r="JZ340" s="79" t="n"/>
      <c r="KA340" s="79" t="n"/>
      <c r="KB340" s="79" t="n"/>
      <c r="KC340" s="79" t="n"/>
      <c r="KD340" s="79" t="n"/>
      <c r="KE340" s="79" t="n"/>
      <c r="KF340" s="79" t="n"/>
      <c r="KG340" s="79" t="n"/>
      <c r="KH340" s="79" t="n"/>
      <c r="KI340" s="79" t="n"/>
      <c r="KJ340" s="79" t="n"/>
      <c r="KK340" s="79" t="n"/>
      <c r="KL340" s="79" t="n"/>
      <c r="KM340" s="79" t="n"/>
      <c r="KP340" s="78" t="n">
        <v>12</v>
      </c>
      <c r="KQ340" s="79" t="n"/>
      <c r="KR340" s="79" t="n"/>
      <c r="KS340" s="79" t="n"/>
      <c r="KT340" s="79" t="n"/>
      <c r="KU340" s="79" t="n"/>
      <c r="KV340" s="79" t="n"/>
      <c r="KW340" s="79" t="n"/>
      <c r="KX340" s="79" t="n"/>
      <c r="KY340" s="79" t="n"/>
      <c r="KZ340" s="79" t="n"/>
      <c r="LA340" s="79" t="n"/>
      <c r="LB340" s="79" t="n"/>
      <c r="LC340" s="79" t="n"/>
      <c r="LD340" s="79" t="n"/>
      <c r="LE340" s="79" t="n"/>
      <c r="LF340" s="79" t="n"/>
      <c r="LG340" s="79" t="n"/>
      <c r="LH340" s="79" t="n"/>
      <c r="LI340" s="79" t="n"/>
      <c r="LJ340" s="79" t="n"/>
      <c r="LK340" s="79" t="n"/>
      <c r="LL340" s="79" t="n"/>
      <c r="LM340" s="79" t="n"/>
      <c r="LN340" s="79" t="n"/>
      <c r="LO340" s="79" t="n"/>
      <c r="LP340" s="79" t="n"/>
      <c r="LQ340" s="79" t="n"/>
      <c r="LR340" s="79" t="n"/>
      <c r="LS340" s="79" t="n"/>
      <c r="LT340" s="79" t="n"/>
      <c r="LU340" s="79" t="n"/>
      <c r="LV340" s="79" t="n"/>
      <c r="LW340" s="79" t="n"/>
      <c r="LX340" s="79" t="n"/>
      <c r="LY340" s="79" t="n"/>
      <c r="LZ340" s="79" t="n"/>
      <c r="MA340" s="79" t="n"/>
      <c r="MB340" s="79" t="n"/>
      <c r="MC340" s="79" t="n"/>
      <c r="MD340" s="79" t="n"/>
      <c r="MG340" s="78" t="n">
        <v>12</v>
      </c>
      <c r="MH340" s="79" t="n"/>
      <c r="MI340" s="79" t="n"/>
      <c r="MJ340" s="79" t="n"/>
      <c r="MK340" s="79" t="n"/>
      <c r="ML340" s="79" t="n"/>
      <c r="MM340" s="79" t="n"/>
      <c r="MN340" s="79" t="n"/>
      <c r="MO340" s="79" t="n"/>
      <c r="MP340" s="79" t="n"/>
      <c r="MQ340" s="79" t="n"/>
      <c r="MR340" s="79" t="n"/>
      <c r="MS340" s="79" t="n"/>
      <c r="MT340" s="79" t="n"/>
      <c r="MU340" s="79" t="n"/>
      <c r="MV340" s="79" t="n"/>
      <c r="MW340" s="79" t="n"/>
      <c r="MX340" s="79" t="n"/>
      <c r="MY340" s="79" t="n"/>
      <c r="MZ340" s="79" t="n"/>
      <c r="NA340" s="79" t="n"/>
      <c r="NB340" s="79" t="n"/>
      <c r="NC340" s="79" t="n"/>
      <c r="ND340" s="79" t="n"/>
      <c r="NE340" s="79" t="n"/>
      <c r="NF340" s="79" t="n"/>
      <c r="NG340" s="79" t="n"/>
      <c r="NH340" s="79" t="n"/>
      <c r="NI340" s="79" t="n"/>
      <c r="NJ340" s="79" t="n"/>
      <c r="NK340" s="79" t="n"/>
      <c r="NL340" s="79" t="n"/>
      <c r="NM340" s="79" t="n"/>
      <c r="NN340" s="79" t="n"/>
      <c r="NO340" s="79" t="n"/>
      <c r="NP340" s="79" t="n"/>
      <c r="NQ340" s="79" t="n"/>
      <c r="NR340" s="79" t="n"/>
      <c r="NS340" s="79" t="n"/>
      <c r="NT340" s="79" t="n"/>
      <c r="NU340" s="79" t="n"/>
      <c r="NX340" s="78" t="n">
        <v>12</v>
      </c>
      <c r="NY340" s="79" t="n"/>
      <c r="NZ340" s="79" t="n"/>
      <c r="OA340" s="79" t="n"/>
      <c r="OB340" s="79" t="n"/>
      <c r="OC340" s="79" t="n"/>
      <c r="OD340" s="79" t="n"/>
      <c r="OE340" s="79" t="n"/>
      <c r="OF340" s="79" t="n"/>
      <c r="OG340" s="79" t="n"/>
      <c r="OH340" s="79" t="n"/>
      <c r="OI340" s="79" t="n"/>
      <c r="OJ340" s="79" t="n"/>
      <c r="OK340" s="79" t="n"/>
      <c r="OL340" s="79" t="n"/>
      <c r="OM340" s="79" t="n"/>
      <c r="ON340" s="79" t="n"/>
      <c r="OO340" s="79" t="n"/>
      <c r="OP340" s="79" t="n"/>
      <c r="OQ340" s="79" t="n"/>
      <c r="OR340" s="79" t="n"/>
      <c r="OS340" s="79" t="n"/>
      <c r="OT340" s="79" t="n"/>
      <c r="OU340" s="79" t="n"/>
      <c r="OV340" s="79" t="n"/>
      <c r="OW340" s="79" t="n"/>
      <c r="OX340" s="79" t="n"/>
      <c r="OY340" s="79" t="n"/>
      <c r="OZ340" s="79" t="n"/>
      <c r="PA340" s="79" t="n"/>
      <c r="PB340" s="79" t="n"/>
      <c r="PC340" s="79" t="n"/>
      <c r="PD340" s="79" t="n"/>
      <c r="PE340" s="79" t="n"/>
      <c r="PF340" s="79" t="n"/>
      <c r="PG340" s="79" t="n"/>
      <c r="PH340" s="79" t="n"/>
      <c r="PI340" s="79" t="n"/>
      <c r="PJ340" s="79" t="n"/>
      <c r="PK340" s="79" t="n"/>
      <c r="PL340" s="79" t="n"/>
      <c r="PO340" s="78" t="n">
        <v>12</v>
      </c>
      <c r="PP340" s="79" t="n"/>
      <c r="PQ340" s="79" t="n"/>
      <c r="PR340" s="79" t="n"/>
      <c r="PS340" s="79" t="n"/>
      <c r="PT340" s="79" t="n"/>
      <c r="PU340" s="79" t="n"/>
      <c r="PV340" s="79" t="n"/>
      <c r="PW340" s="79" t="n"/>
      <c r="PX340" s="79" t="n"/>
      <c r="PY340" s="79" t="n"/>
      <c r="PZ340" s="79" t="n"/>
      <c r="QA340" s="79" t="n"/>
      <c r="QB340" s="79" t="n"/>
      <c r="QC340" s="79" t="n"/>
      <c r="QD340" s="79" t="n"/>
      <c r="QE340" s="79" t="n"/>
      <c r="QF340" s="79" t="n"/>
      <c r="QG340" s="79" t="n"/>
      <c r="QH340" s="79" t="n"/>
      <c r="QI340" s="79" t="n"/>
      <c r="QJ340" s="79" t="n"/>
      <c r="QK340" s="79" t="n"/>
      <c r="QL340" s="79" t="n"/>
      <c r="QM340" s="79" t="n"/>
      <c r="QN340" s="79" t="n"/>
      <c r="QO340" s="79" t="n"/>
      <c r="QP340" s="79" t="n"/>
      <c r="QQ340" s="79" t="n"/>
      <c r="QR340" s="79" t="n"/>
      <c r="QS340" s="79" t="n"/>
      <c r="QT340" s="79" t="n"/>
      <c r="QU340" s="79" t="n"/>
      <c r="QV340" s="79" t="n"/>
      <c r="QW340" s="79" t="n"/>
      <c r="QX340" s="79" t="n"/>
      <c r="QY340" s="79" t="n"/>
      <c r="QZ340" s="79" t="n"/>
      <c r="RA340" s="79" t="n"/>
      <c r="RB340" s="79" t="n"/>
      <c r="RC340" s="79" t="n"/>
      <c r="RF340" s="78" t="n">
        <v>12</v>
      </c>
      <c r="RG340" s="79" t="n"/>
      <c r="RH340" s="79" t="n"/>
      <c r="RI340" s="79" t="n"/>
      <c r="RJ340" s="79" t="n"/>
      <c r="RK340" s="79" t="n"/>
      <c r="RL340" s="79" t="n"/>
      <c r="RM340" s="79" t="n"/>
      <c r="RN340" s="79" t="n"/>
      <c r="RO340" s="79" t="n"/>
      <c r="RP340" s="79" t="n"/>
      <c r="RQ340" s="79" t="n"/>
      <c r="RR340" s="79" t="n"/>
      <c r="RS340" s="79" t="n"/>
      <c r="RT340" s="79" t="n"/>
      <c r="RU340" s="79" t="n"/>
      <c r="RV340" s="79" t="n"/>
      <c r="RW340" s="79" t="n"/>
      <c r="RX340" s="79" t="n"/>
      <c r="RY340" s="79" t="n"/>
      <c r="RZ340" s="79" t="n"/>
      <c r="SA340" s="79" t="n"/>
      <c r="SB340" s="79" t="n"/>
      <c r="SC340" s="79" t="n"/>
      <c r="SD340" s="79" t="n"/>
      <c r="SE340" s="79" t="n"/>
      <c r="SF340" s="79" t="n"/>
      <c r="SG340" s="79" t="n"/>
      <c r="SH340" s="79" t="n"/>
      <c r="SI340" s="79" t="n"/>
      <c r="SJ340" s="79" t="n"/>
      <c r="SK340" s="79" t="n"/>
      <c r="SL340" s="79" t="n"/>
      <c r="SM340" s="79" t="n"/>
      <c r="SN340" s="79" t="n"/>
      <c r="SO340" s="79" t="n"/>
      <c r="SP340" s="79" t="n"/>
      <c r="SQ340" s="79" t="n"/>
      <c r="SR340" s="79" t="n"/>
      <c r="SS340" s="79" t="n"/>
      <c r="ST340" s="79" t="n"/>
      <c r="SW340" s="78" t="n">
        <v>12</v>
      </c>
      <c r="SX340" s="79" t="n"/>
      <c r="SY340" s="79" t="n"/>
      <c r="SZ340" s="79" t="n"/>
      <c r="TA340" s="79" t="n"/>
      <c r="TB340" s="79" t="n"/>
      <c r="TC340" s="79" t="n"/>
      <c r="TD340" s="79" t="n"/>
      <c r="TE340" s="79" t="n"/>
      <c r="TF340" s="79" t="n"/>
      <c r="TG340" s="79" t="n"/>
      <c r="TH340" s="79" t="n"/>
      <c r="TI340" s="79" t="n"/>
      <c r="TJ340" s="79" t="n"/>
      <c r="TK340" s="79" t="n"/>
      <c r="TL340" s="79" t="n"/>
      <c r="TM340" s="79" t="n"/>
      <c r="TN340" s="79" t="n"/>
      <c r="TO340" s="79" t="n"/>
      <c r="TP340" s="79" t="n"/>
      <c r="TQ340" s="79" t="n"/>
      <c r="TR340" s="79" t="n"/>
      <c r="TS340" s="79" t="n"/>
      <c r="TT340" s="79" t="n"/>
      <c r="TU340" s="79" t="n"/>
      <c r="TV340" s="79" t="n"/>
      <c r="TW340" s="79" t="n"/>
      <c r="TX340" s="79" t="n"/>
      <c r="TY340" s="79" t="n"/>
      <c r="TZ340" s="79" t="n"/>
      <c r="UA340" s="79" t="n"/>
      <c r="UB340" s="79" t="n"/>
      <c r="UC340" s="79" t="n"/>
      <c r="UD340" s="79" t="n"/>
      <c r="UE340" s="79" t="n"/>
      <c r="UF340" s="79" t="n"/>
      <c r="UG340" s="79" t="n"/>
      <c r="UH340" s="79" t="n"/>
      <c r="UI340" s="79" t="n"/>
      <c r="UJ340" s="79" t="n"/>
      <c r="UK340" s="79" t="n"/>
      <c r="UN340" s="78" t="n">
        <v>12</v>
      </c>
      <c r="UO340" s="79" t="n"/>
      <c r="UP340" s="79" t="n"/>
      <c r="UQ340" s="79" t="n"/>
      <c r="UR340" s="79" t="n"/>
      <c r="US340" s="79" t="n"/>
      <c r="UT340" s="79" t="n"/>
      <c r="UU340" s="79" t="n"/>
      <c r="UV340" s="79" t="n"/>
      <c r="UW340" s="79" t="n"/>
      <c r="UX340" s="79" t="n"/>
      <c r="UY340" s="79" t="n"/>
      <c r="UZ340" s="79" t="n"/>
      <c r="VA340" s="79" t="n"/>
      <c r="VB340" s="79" t="n"/>
      <c r="VC340" s="79" t="n"/>
      <c r="VD340" s="79" t="n"/>
      <c r="VE340" s="79" t="n"/>
      <c r="VF340" s="79" t="n"/>
      <c r="VG340" s="79" t="n"/>
      <c r="VH340" s="79" t="n"/>
      <c r="VI340" s="79" t="n"/>
      <c r="VJ340" s="79" t="n"/>
      <c r="VK340" s="79" t="n"/>
      <c r="VL340" s="79" t="n"/>
      <c r="VM340" s="79" t="n"/>
      <c r="VN340" s="79" t="n"/>
      <c r="VO340" s="79" t="n"/>
      <c r="VP340" s="79" t="n"/>
      <c r="VQ340" s="79" t="n"/>
      <c r="VR340" s="79" t="n"/>
      <c r="VS340" s="79" t="n"/>
      <c r="VT340" s="79" t="n"/>
      <c r="VU340" s="79" t="n"/>
      <c r="VV340" s="79" t="n"/>
      <c r="VW340" s="79" t="n"/>
      <c r="VX340" s="79" t="n"/>
      <c r="VY340" s="79" t="n"/>
      <c r="VZ340" s="79" t="n"/>
      <c r="WA340" s="79" t="n"/>
      <c r="WB340" s="79" t="n"/>
      <c r="WE340" s="78" t="n">
        <v>12</v>
      </c>
      <c r="WF340" s="79" t="n"/>
      <c r="WG340" s="79" t="n"/>
      <c r="WH340" s="79" t="n"/>
      <c r="WI340" s="79" t="n"/>
      <c r="WJ340" s="79" t="n"/>
      <c r="WK340" s="79" t="n"/>
      <c r="WL340" s="79" t="n"/>
      <c r="WM340" s="79" t="n"/>
      <c r="WN340" s="79" t="n"/>
      <c r="WO340" s="79" t="n"/>
      <c r="WP340" s="79" t="n"/>
      <c r="WQ340" s="79" t="n"/>
      <c r="WR340" s="79" t="n"/>
      <c r="WS340" s="79" t="n"/>
      <c r="WT340" s="79" t="n"/>
      <c r="WU340" s="79" t="n"/>
      <c r="WV340" s="79" t="n"/>
      <c r="WW340" s="79" t="n"/>
      <c r="WX340" s="79" t="n"/>
      <c r="WY340" s="79" t="n"/>
      <c r="WZ340" s="79" t="n"/>
      <c r="XA340" s="79" t="n"/>
      <c r="XB340" s="79" t="n"/>
      <c r="XC340" s="79" t="n"/>
      <c r="XD340" s="79" t="n"/>
      <c r="XE340" s="79" t="n"/>
      <c r="XF340" s="79" t="n"/>
      <c r="XG340" s="79" t="n"/>
      <c r="XH340" s="79" t="n"/>
      <c r="XI340" s="79" t="n"/>
      <c r="XJ340" s="79" t="n"/>
      <c r="XK340" s="79" t="n"/>
      <c r="XL340" s="79" t="n"/>
      <c r="XM340" s="79" t="n"/>
      <c r="XN340" s="79" t="n"/>
      <c r="XO340" s="79" t="n"/>
      <c r="XP340" s="79" t="n"/>
      <c r="XQ340" s="79" t="n"/>
      <c r="XR340" s="79" t="n"/>
      <c r="XS340" s="79" t="n"/>
      <c r="XV340" s="78" t="n">
        <v>12</v>
      </c>
      <c r="XW340" s="79" t="n"/>
      <c r="XX340" s="79" t="n"/>
      <c r="XY340" s="79" t="n"/>
      <c r="XZ340" s="79" t="n"/>
      <c r="YA340" s="79" t="n"/>
      <c r="YB340" s="79" t="n"/>
      <c r="YC340" s="79" t="n"/>
      <c r="YD340" s="79" t="n"/>
      <c r="YE340" s="79" t="n"/>
      <c r="YF340" s="79" t="n"/>
      <c r="YG340" s="79" t="n"/>
      <c r="YH340" s="79" t="n"/>
      <c r="YI340" s="79" t="n"/>
      <c r="YJ340" s="79" t="n"/>
      <c r="YK340" s="79" t="n"/>
      <c r="YL340" s="79" t="n"/>
      <c r="YM340" s="79" t="n"/>
      <c r="YN340" s="79" t="n"/>
      <c r="YO340" s="79" t="n"/>
      <c r="YP340" s="79" t="n"/>
      <c r="YQ340" s="79" t="n"/>
      <c r="YR340" s="79" t="n"/>
      <c r="YS340" s="79" t="n"/>
      <c r="YT340" s="79" t="n"/>
      <c r="YU340" s="79" t="n"/>
      <c r="YV340" s="79" t="n"/>
      <c r="YW340" s="79" t="n"/>
      <c r="YX340" s="79" t="n"/>
      <c r="YY340" s="79" t="n"/>
      <c r="YZ340" s="79" t="n"/>
      <c r="ZA340" s="79" t="n"/>
      <c r="ZB340" s="79" t="n"/>
      <c r="ZC340" s="79" t="n"/>
      <c r="ZD340" s="79" t="n"/>
      <c r="ZE340" s="79" t="n"/>
      <c r="ZF340" s="79" t="n"/>
      <c r="ZG340" s="79" t="n"/>
      <c r="ZH340" s="79" t="n"/>
      <c r="ZI340" s="79" t="n"/>
      <c r="ZJ340" s="79" t="n"/>
      <c r="ZM340" s="78" t="n">
        <v>12</v>
      </c>
      <c r="ZN340" s="79" t="n"/>
      <c r="ZO340" s="79" t="n"/>
      <c r="ZP340" s="79" t="n"/>
      <c r="ZQ340" s="79" t="n"/>
      <c r="ZR340" s="79" t="n"/>
      <c r="ZS340" s="79" t="n"/>
      <c r="ZT340" s="79" t="n"/>
      <c r="ZU340" s="79" t="n"/>
      <c r="ZV340" s="79" t="n"/>
      <c r="ZW340" s="79" t="n"/>
      <c r="ZX340" s="79" t="n"/>
      <c r="ZY340" s="79" t="n"/>
      <c r="ZZ340" s="79" t="n"/>
      <c r="AAA340" s="79" t="n"/>
      <c r="AAB340" s="79" t="n"/>
      <c r="AAC340" s="79" t="n"/>
      <c r="AAD340" s="79" t="n"/>
      <c r="AAE340" s="79" t="n"/>
      <c r="AAF340" s="79" t="n"/>
      <c r="AAG340" s="79" t="n"/>
      <c r="AAH340" s="79" t="n"/>
      <c r="AAI340" s="79" t="n"/>
      <c r="AAJ340" s="79" t="n"/>
      <c r="AAK340" s="79" t="n"/>
      <c r="AAL340" s="79" t="n"/>
      <c r="AAM340" s="79" t="n"/>
      <c r="AAN340" s="79" t="n"/>
      <c r="AAO340" s="79" t="n"/>
      <c r="AAP340" s="79" t="n"/>
      <c r="AAQ340" s="79" t="n"/>
      <c r="AAR340" s="79" t="n"/>
      <c r="AAS340" s="79" t="n"/>
      <c r="AAT340" s="79" t="n"/>
      <c r="AAU340" s="79" t="n"/>
      <c r="AAV340" s="79" t="n"/>
      <c r="AAW340" s="79" t="n"/>
      <c r="AAX340" s="79" t="n"/>
      <c r="AAY340" s="79" t="n"/>
      <c r="AAZ340" s="79" t="n"/>
      <c r="ABA340" s="79" t="n"/>
      <c r="ABD340" s="78" t="n">
        <v>12</v>
      </c>
      <c r="ABE340" s="79" t="n"/>
      <c r="ABF340" s="79" t="n"/>
      <c r="ABG340" s="79" t="n"/>
      <c r="ABH340" s="79" t="n"/>
      <c r="ABI340" s="79" t="n"/>
      <c r="ABJ340" s="79" t="n"/>
      <c r="ABK340" s="79" t="n"/>
      <c r="ABL340" s="79" t="n"/>
      <c r="ABM340" s="79" t="n"/>
      <c r="ABN340" s="79" t="n"/>
      <c r="ABO340" s="79" t="n"/>
      <c r="ABP340" s="79" t="n"/>
      <c r="ABQ340" s="79" t="n"/>
      <c r="ABR340" s="79" t="n"/>
      <c r="ABS340" s="79" t="n"/>
      <c r="ABT340" s="79" t="n"/>
      <c r="ABU340" s="79" t="n"/>
      <c r="ABV340" s="79" t="n"/>
      <c r="ABW340" s="79" t="n"/>
      <c r="ABX340" s="79" t="n"/>
      <c r="ABY340" s="79" t="n"/>
      <c r="ABZ340" s="79" t="n"/>
      <c r="ACA340" s="79" t="n"/>
      <c r="ACB340" s="79" t="n"/>
      <c r="ACC340" s="79" t="n"/>
      <c r="ACD340" s="79" t="n"/>
      <c r="ACE340" s="79" t="n"/>
      <c r="ACF340" s="79" t="n"/>
      <c r="ACG340" s="79" t="n"/>
      <c r="ACH340" s="79" t="n"/>
      <c r="ACI340" s="79" t="n"/>
      <c r="ACJ340" s="79" t="n"/>
      <c r="ACK340" s="79" t="n"/>
      <c r="ACL340" s="79" t="n"/>
      <c r="ACM340" s="79" t="n"/>
      <c r="ACN340" s="79" t="n"/>
      <c r="ACO340" s="79" t="n"/>
      <c r="ACP340" s="79" t="n"/>
      <c r="ACQ340" s="79" t="n"/>
      <c r="ACR340" s="79" t="n"/>
      <c r="ACU340" s="78" t="n">
        <v>12</v>
      </c>
      <c r="ACV340" s="79" t="n"/>
      <c r="ACW340" s="79" t="n"/>
      <c r="ACX340" s="79" t="n"/>
      <c r="ACY340" s="79" t="n"/>
      <c r="ACZ340" s="79" t="n"/>
      <c r="ADA340" s="79" t="n"/>
      <c r="ADB340" s="79" t="n"/>
      <c r="ADC340" s="79" t="n"/>
      <c r="ADD340" s="79" t="n"/>
      <c r="ADE340" s="79" t="n"/>
      <c r="ADF340" s="79" t="n"/>
      <c r="ADG340" s="79" t="n"/>
      <c r="ADH340" s="79" t="n"/>
      <c r="ADI340" s="79" t="n"/>
      <c r="ADJ340" s="79" t="n"/>
      <c r="ADK340" s="79" t="n"/>
      <c r="ADL340" s="79" t="n"/>
      <c r="ADM340" s="79" t="n"/>
      <c r="ADN340" s="79" t="n"/>
      <c r="ADO340" s="79" t="n"/>
      <c r="ADP340" s="79" t="n"/>
      <c r="ADQ340" s="79" t="n"/>
      <c r="ADR340" s="79" t="n"/>
      <c r="ADS340" s="79" t="n"/>
      <c r="ADT340" s="79" t="n"/>
      <c r="ADU340" s="79" t="n"/>
      <c r="ADV340" s="79" t="n"/>
      <c r="ADW340" s="79" t="n"/>
      <c r="ADX340" s="79" t="n"/>
      <c r="ADY340" s="79" t="n"/>
      <c r="ADZ340" s="79" t="n"/>
      <c r="AEA340" s="79" t="n"/>
      <c r="AEB340" s="79" t="n"/>
      <c r="AEC340" s="79" t="n"/>
      <c r="AED340" s="79" t="n"/>
      <c r="AEE340" s="79" t="n"/>
      <c r="AEF340" s="79" t="n"/>
      <c r="AEG340" s="79" t="n"/>
      <c r="AEH340" s="79" t="n"/>
      <c r="AEI340" s="79" t="n"/>
      <c r="AEL340" s="78" t="n">
        <v>12</v>
      </c>
      <c r="AEM340" s="79" t="n"/>
      <c r="AEN340" s="79" t="n"/>
      <c r="AEO340" s="79" t="n"/>
      <c r="AEP340" s="79" t="n"/>
      <c r="AEQ340" s="79" t="n"/>
      <c r="AER340" s="79" t="n"/>
      <c r="AES340" s="79" t="n"/>
      <c r="AET340" s="79" t="n"/>
      <c r="AEU340" s="79" t="n"/>
      <c r="AEV340" s="79" t="n"/>
      <c r="AEW340" s="79" t="n"/>
      <c r="AEX340" s="79" t="n"/>
      <c r="AEY340" s="79" t="n"/>
      <c r="AEZ340" s="79" t="n"/>
      <c r="AFA340" s="79" t="n"/>
      <c r="AFB340" s="79" t="n"/>
      <c r="AFC340" s="79" t="n"/>
      <c r="AFD340" s="79" t="n"/>
      <c r="AFE340" s="79" t="n"/>
      <c r="AFF340" s="79" t="n"/>
      <c r="AFG340" s="79" t="n"/>
      <c r="AFH340" s="79" t="n"/>
      <c r="AFI340" s="79" t="n"/>
      <c r="AFJ340" s="79" t="n"/>
      <c r="AFK340" s="79" t="n"/>
      <c r="AFL340" s="79" t="n"/>
      <c r="AFM340" s="79" t="n"/>
      <c r="AFN340" s="79" t="n"/>
      <c r="AFO340" s="79" t="n"/>
      <c r="AFP340" s="79" t="n"/>
      <c r="AFQ340" s="79" t="n"/>
      <c r="AFR340" s="79" t="n"/>
      <c r="AFS340" s="79" t="n"/>
      <c r="AFT340" s="79" t="n"/>
      <c r="AFU340" s="79" t="n"/>
      <c r="AFV340" s="79" t="n"/>
      <c r="AFW340" s="79" t="n"/>
      <c r="AFX340" s="79" t="n"/>
      <c r="AFY340" s="79" t="n"/>
      <c r="AFZ340" s="79" t="n"/>
    </row>
    <row r="341">
      <c r="A341" s="78" t="n">
        <v>13</v>
      </c>
      <c r="B341" s="79" t="n"/>
      <c r="C341" s="79" t="n"/>
      <c r="D341" s="79" t="n"/>
      <c r="E341" s="79" t="n"/>
      <c r="F341" s="79" t="n"/>
      <c r="G341" s="79" t="n"/>
      <c r="H341" s="79" t="n"/>
      <c r="I341" s="79" t="n"/>
      <c r="J341" s="79" t="n"/>
      <c r="K341" s="79" t="n"/>
      <c r="L341" s="79" t="n"/>
      <c r="M341" s="79" t="n"/>
      <c r="N341" s="79" t="n"/>
      <c r="O341" s="79" t="n"/>
      <c r="P341" s="79" t="n"/>
      <c r="Q341" s="79" t="n"/>
      <c r="R341" s="79" t="n"/>
      <c r="S341" s="79" t="n"/>
      <c r="T341" s="79" t="n"/>
      <c r="U341" s="79" t="n"/>
      <c r="V341" s="79" t="n"/>
      <c r="W341" s="79" t="n"/>
      <c r="X341" s="79" t="n"/>
      <c r="Y341" s="79" t="n"/>
      <c r="Z341" s="79" t="n"/>
      <c r="AA341" s="79" t="n"/>
      <c r="AB341" s="79" t="n"/>
      <c r="AC341" s="79" t="n"/>
      <c r="AD341" s="79" t="n"/>
      <c r="AE341" s="79" t="n"/>
      <c r="AF341" s="79" t="n"/>
      <c r="AG341" s="79" t="n"/>
      <c r="AH341" s="79" t="n"/>
      <c r="AI341" s="79" t="n"/>
      <c r="AJ341" s="79" t="n"/>
      <c r="AK341" s="79" t="n"/>
      <c r="AL341" s="79" t="n"/>
      <c r="AM341" s="79" t="n"/>
      <c r="AN341" s="79" t="n"/>
      <c r="AO341" s="79" t="n"/>
      <c r="AR341" s="78" t="n">
        <v>13</v>
      </c>
      <c r="AS341" s="79" t="n"/>
      <c r="AT341" s="79" t="n"/>
      <c r="AU341" s="79" t="n"/>
      <c r="AV341" s="79" t="n"/>
      <c r="AW341" s="79" t="n"/>
      <c r="AX341" s="79" t="n"/>
      <c r="AY341" s="79" t="n"/>
      <c r="AZ341" s="79" t="n"/>
      <c r="BA341" s="79" t="n"/>
      <c r="BB341" s="79" t="n"/>
      <c r="BC341" s="79" t="n"/>
      <c r="BD341" s="79" t="n"/>
      <c r="BE341" s="79" t="n"/>
      <c r="BF341" s="79" t="n"/>
      <c r="BG341" s="79" t="n"/>
      <c r="BH341" s="79" t="n"/>
      <c r="BI341" s="79" t="n"/>
      <c r="BJ341" s="79" t="n"/>
      <c r="BK341" s="79" t="n"/>
      <c r="BL341" s="79" t="n"/>
      <c r="BM341" s="79" t="n"/>
      <c r="BN341" s="79" t="n"/>
      <c r="BO341" s="79" t="n"/>
      <c r="BP341" s="79" t="n"/>
      <c r="BQ341" s="79" t="n"/>
      <c r="BR341" s="79" t="n"/>
      <c r="BS341" s="79" t="n"/>
      <c r="BT341" s="79" t="n"/>
      <c r="BU341" s="79" t="n"/>
      <c r="BV341" s="79" t="n"/>
      <c r="BW341" s="79" t="n"/>
      <c r="BX341" s="79" t="n"/>
      <c r="BY341" s="79" t="n"/>
      <c r="BZ341" s="79" t="n"/>
      <c r="CA341" s="79" t="n"/>
      <c r="CB341" s="79" t="n"/>
      <c r="CC341" s="79" t="n"/>
      <c r="CD341" s="79" t="n"/>
      <c r="CE341" s="79" t="n"/>
      <c r="CF341" s="79" t="n"/>
      <c r="CI341" s="78" t="n">
        <v>13</v>
      </c>
      <c r="CJ341" s="79" t="n"/>
      <c r="CK341" s="79" t="n"/>
      <c r="CL341" s="79" t="n"/>
      <c r="CM341" s="79" t="n"/>
      <c r="CN341" s="79" t="n"/>
      <c r="CO341" s="79" t="n"/>
      <c r="CP341" s="79" t="n"/>
      <c r="CQ341" s="79" t="n"/>
      <c r="CR341" s="79" t="n"/>
      <c r="CS341" s="79" t="n"/>
      <c r="CT341" s="79" t="n"/>
      <c r="CU341" s="79" t="n"/>
      <c r="CV341" s="79" t="n"/>
      <c r="CW341" s="79" t="n"/>
      <c r="CX341" s="79" t="n"/>
      <c r="CY341" s="79" t="n"/>
      <c r="CZ341" s="79" t="n"/>
      <c r="DA341" s="79" t="n"/>
      <c r="DB341" s="79" t="n"/>
      <c r="DC341" s="79" t="n"/>
      <c r="DD341" s="79" t="n"/>
      <c r="DE341" s="79" t="n"/>
      <c r="DF341" s="79" t="n"/>
      <c r="DG341" s="79" t="n"/>
      <c r="DH341" s="79" t="n"/>
      <c r="DI341" s="79" t="n"/>
      <c r="DJ341" s="79" t="n"/>
      <c r="DK341" s="79" t="n"/>
      <c r="DL341" s="79" t="n"/>
      <c r="DM341" s="79" t="n"/>
      <c r="DN341" s="79" t="n"/>
      <c r="DO341" s="79" t="n"/>
      <c r="DP341" s="79" t="n"/>
      <c r="DQ341" s="79" t="n"/>
      <c r="DR341" s="79" t="n"/>
      <c r="DS341" s="79" t="n"/>
      <c r="DT341" s="79" t="n"/>
      <c r="DU341" s="79" t="n"/>
      <c r="DV341" s="79" t="n"/>
      <c r="DW341" s="79" t="n"/>
      <c r="DZ341" s="78" t="n">
        <v>13</v>
      </c>
      <c r="EA341" s="79" t="n"/>
      <c r="EB341" s="79" t="n"/>
      <c r="EC341" s="79" t="n"/>
      <c r="ED341" s="79" t="n"/>
      <c r="EE341" s="79" t="n"/>
      <c r="EF341" s="79" t="n"/>
      <c r="EG341" s="79" t="n"/>
      <c r="EH341" s="79" t="n"/>
      <c r="EI341" s="79" t="n"/>
      <c r="EJ341" s="79" t="n"/>
      <c r="EK341" s="79" t="n"/>
      <c r="EL341" s="79" t="n"/>
      <c r="EM341" s="79" t="n"/>
      <c r="EN341" s="79" t="n"/>
      <c r="EO341" s="79" t="n"/>
      <c r="EP341" s="79" t="n"/>
      <c r="EQ341" s="79" t="n"/>
      <c r="ER341" s="79" t="n"/>
      <c r="ES341" s="79" t="n"/>
      <c r="ET341" s="79" t="n"/>
      <c r="EU341" s="79" t="n"/>
      <c r="EV341" s="79" t="n"/>
      <c r="EW341" s="79" t="n"/>
      <c r="EX341" s="79" t="n"/>
      <c r="EY341" s="79" t="n"/>
      <c r="EZ341" s="79" t="n"/>
      <c r="FA341" s="79" t="n"/>
      <c r="FB341" s="79" t="n"/>
      <c r="FC341" s="79" t="n"/>
      <c r="FD341" s="79" t="n"/>
      <c r="FE341" s="79" t="n"/>
      <c r="FF341" s="79" t="n"/>
      <c r="FG341" s="79" t="n"/>
      <c r="FH341" s="79" t="n"/>
      <c r="FI341" s="79" t="n"/>
      <c r="FJ341" s="79" t="n"/>
      <c r="FK341" s="79" t="n"/>
      <c r="FL341" s="79" t="n"/>
      <c r="FM341" s="79" t="n"/>
      <c r="FN341" s="79" t="n"/>
      <c r="FQ341" s="78" t="n">
        <v>13</v>
      </c>
      <c r="FR341" s="79" t="n"/>
      <c r="FS341" s="79" t="n"/>
      <c r="FT341" s="79" t="n"/>
      <c r="FU341" s="79" t="n"/>
      <c r="FV341" s="79" t="n"/>
      <c r="FW341" s="79" t="n"/>
      <c r="FX341" s="79" t="n"/>
      <c r="FY341" s="79" t="n"/>
      <c r="FZ341" s="79" t="n"/>
      <c r="GA341" s="79" t="n"/>
      <c r="GB341" s="79" t="n"/>
      <c r="GC341" s="79" t="n"/>
      <c r="GD341" s="79" t="n"/>
      <c r="GE341" s="79" t="n"/>
      <c r="GF341" s="79" t="n"/>
      <c r="GG341" s="79" t="n"/>
      <c r="GH341" s="79" t="n"/>
      <c r="GI341" s="79" t="n"/>
      <c r="GJ341" s="79" t="n"/>
      <c r="GK341" s="79" t="n"/>
      <c r="GL341" s="79" t="n"/>
      <c r="GM341" s="79" t="n"/>
      <c r="GN341" s="79" t="n"/>
      <c r="GO341" s="79" t="n"/>
      <c r="GP341" s="79" t="n"/>
      <c r="GQ341" s="79" t="n"/>
      <c r="GR341" s="79" t="n"/>
      <c r="GS341" s="79" t="n"/>
      <c r="GT341" s="79" t="n"/>
      <c r="GU341" s="79" t="n"/>
      <c r="GV341" s="79" t="n"/>
      <c r="GW341" s="79" t="n"/>
      <c r="GX341" s="79" t="n"/>
      <c r="GY341" s="79" t="n"/>
      <c r="GZ341" s="79" t="n"/>
      <c r="HA341" s="79" t="n"/>
      <c r="HB341" s="79" t="n"/>
      <c r="HC341" s="79" t="n"/>
      <c r="HD341" s="79" t="n"/>
      <c r="HE341" s="79" t="n"/>
      <c r="HH341" s="78" t="n">
        <v>13</v>
      </c>
      <c r="HI341" s="79" t="n"/>
      <c r="HJ341" s="79" t="n"/>
      <c r="HK341" s="79" t="n"/>
      <c r="HL341" s="79" t="n"/>
      <c r="HM341" s="79" t="n"/>
      <c r="HN341" s="79" t="n"/>
      <c r="HO341" s="79" t="n"/>
      <c r="HP341" s="79" t="n"/>
      <c r="HQ341" s="79" t="n"/>
      <c r="HR341" s="79" t="n"/>
      <c r="HS341" s="79" t="n"/>
      <c r="HT341" s="79" t="n"/>
      <c r="HU341" s="79" t="n"/>
      <c r="HV341" s="79" t="n"/>
      <c r="HW341" s="79" t="n"/>
      <c r="HX341" s="79" t="n"/>
      <c r="HY341" s="79" t="n"/>
      <c r="HZ341" s="79" t="n"/>
      <c r="IA341" s="79" t="n"/>
      <c r="IB341" s="79" t="n"/>
      <c r="IC341" s="79" t="n"/>
      <c r="ID341" s="79" t="n"/>
      <c r="IE341" s="79" t="n"/>
      <c r="IF341" s="79" t="n"/>
      <c r="IG341" s="79" t="n"/>
      <c r="IH341" s="79" t="n"/>
      <c r="II341" s="79" t="n"/>
      <c r="IJ341" s="79" t="n"/>
      <c r="IK341" s="79" t="n"/>
      <c r="IL341" s="79" t="n"/>
      <c r="IM341" s="79" t="n"/>
      <c r="IN341" s="79" t="n"/>
      <c r="IO341" s="79" t="n"/>
      <c r="IP341" s="79" t="n"/>
      <c r="IQ341" s="79" t="n"/>
      <c r="IR341" s="79" t="n"/>
      <c r="IS341" s="79" t="n"/>
      <c r="IT341" s="79" t="n"/>
      <c r="IU341" s="79" t="n"/>
      <c r="IV341" s="79" t="n"/>
      <c r="IY341" s="78" t="n">
        <v>13</v>
      </c>
      <c r="IZ341" s="79" t="n"/>
      <c r="JA341" s="79" t="n"/>
      <c r="JB341" s="79" t="n"/>
      <c r="JC341" s="79" t="n"/>
      <c r="JD341" s="79" t="n"/>
      <c r="JE341" s="79" t="n"/>
      <c r="JF341" s="79" t="n"/>
      <c r="JG341" s="79" t="n"/>
      <c r="JH341" s="79" t="n"/>
      <c r="JI341" s="79" t="n"/>
      <c r="JJ341" s="79" t="n"/>
      <c r="JK341" s="79" t="n"/>
      <c r="JL341" s="79" t="n"/>
      <c r="JM341" s="79" t="n"/>
      <c r="JN341" s="79" t="n"/>
      <c r="JO341" s="79" t="n"/>
      <c r="JP341" s="79" t="n"/>
      <c r="JQ341" s="79" t="n"/>
      <c r="JR341" s="79" t="n"/>
      <c r="JS341" s="79" t="n"/>
      <c r="JT341" s="79" t="n"/>
      <c r="JU341" s="79" t="n"/>
      <c r="JV341" s="79" t="n"/>
      <c r="JW341" s="79" t="n"/>
      <c r="JX341" s="79" t="n"/>
      <c r="JY341" s="79" t="n"/>
      <c r="JZ341" s="79" t="n"/>
      <c r="KA341" s="79" t="n"/>
      <c r="KB341" s="79" t="n"/>
      <c r="KC341" s="79" t="n"/>
      <c r="KD341" s="79" t="n"/>
      <c r="KE341" s="79" t="n"/>
      <c r="KF341" s="79" t="n"/>
      <c r="KG341" s="79" t="n"/>
      <c r="KH341" s="79" t="n"/>
      <c r="KI341" s="79" t="n"/>
      <c r="KJ341" s="79" t="n"/>
      <c r="KK341" s="79" t="n"/>
      <c r="KL341" s="79" t="n"/>
      <c r="KM341" s="79" t="n"/>
      <c r="KP341" s="78" t="n">
        <v>13</v>
      </c>
      <c r="KQ341" s="79" t="n"/>
      <c r="KR341" s="79" t="n"/>
      <c r="KS341" s="79" t="n"/>
      <c r="KT341" s="79" t="n"/>
      <c r="KU341" s="79" t="n"/>
      <c r="KV341" s="79" t="n"/>
      <c r="KW341" s="79" t="n"/>
      <c r="KX341" s="79" t="n"/>
      <c r="KY341" s="79" t="n"/>
      <c r="KZ341" s="79" t="n"/>
      <c r="LA341" s="79" t="n"/>
      <c r="LB341" s="79" t="n"/>
      <c r="LC341" s="79" t="n"/>
      <c r="LD341" s="79" t="n"/>
      <c r="LE341" s="79" t="n"/>
      <c r="LF341" s="79" t="n"/>
      <c r="LG341" s="79" t="n"/>
      <c r="LH341" s="79" t="n"/>
      <c r="LI341" s="79" t="n"/>
      <c r="LJ341" s="79" t="n"/>
      <c r="LK341" s="79" t="n"/>
      <c r="LL341" s="79" t="n"/>
      <c r="LM341" s="79" t="n"/>
      <c r="LN341" s="79" t="n"/>
      <c r="LO341" s="79" t="n"/>
      <c r="LP341" s="79" t="n"/>
      <c r="LQ341" s="79" t="n"/>
      <c r="LR341" s="79" t="n"/>
      <c r="LS341" s="79" t="n"/>
      <c r="LT341" s="79" t="n"/>
      <c r="LU341" s="79" t="n"/>
      <c r="LV341" s="79" t="n"/>
      <c r="LW341" s="79" t="n"/>
      <c r="LX341" s="79" t="n"/>
      <c r="LY341" s="79" t="n"/>
      <c r="LZ341" s="79" t="n"/>
      <c r="MA341" s="79" t="n"/>
      <c r="MB341" s="79" t="n"/>
      <c r="MC341" s="79" t="n"/>
      <c r="MD341" s="79" t="n"/>
      <c r="MG341" s="78" t="n">
        <v>13</v>
      </c>
      <c r="MH341" s="79" t="n"/>
      <c r="MI341" s="79" t="n"/>
      <c r="MJ341" s="79" t="n"/>
      <c r="MK341" s="79" t="n"/>
      <c r="ML341" s="79" t="n"/>
      <c r="MM341" s="79" t="n"/>
      <c r="MN341" s="79" t="n"/>
      <c r="MO341" s="79" t="n"/>
      <c r="MP341" s="79" t="n"/>
      <c r="MQ341" s="79" t="n"/>
      <c r="MR341" s="79" t="n"/>
      <c r="MS341" s="79" t="n"/>
      <c r="MT341" s="79" t="n"/>
      <c r="MU341" s="79" t="n"/>
      <c r="MV341" s="79" t="n"/>
      <c r="MW341" s="79" t="n"/>
      <c r="MX341" s="79" t="n"/>
      <c r="MY341" s="79" t="n"/>
      <c r="MZ341" s="79" t="n"/>
      <c r="NA341" s="79" t="n"/>
      <c r="NB341" s="79" t="n"/>
      <c r="NC341" s="79" t="n"/>
      <c r="ND341" s="79" t="n"/>
      <c r="NE341" s="79" t="n"/>
      <c r="NF341" s="79" t="n"/>
      <c r="NG341" s="79" t="n"/>
      <c r="NH341" s="79" t="n"/>
      <c r="NI341" s="79" t="n"/>
      <c r="NJ341" s="79" t="n"/>
      <c r="NK341" s="79" t="n"/>
      <c r="NL341" s="79" t="n"/>
      <c r="NM341" s="79" t="n"/>
      <c r="NN341" s="79" t="n"/>
      <c r="NO341" s="79" t="n"/>
      <c r="NP341" s="79" t="n"/>
      <c r="NQ341" s="79" t="n"/>
      <c r="NR341" s="79" t="n"/>
      <c r="NS341" s="79" t="n"/>
      <c r="NT341" s="79" t="n"/>
      <c r="NU341" s="79" t="n"/>
      <c r="NX341" s="78" t="n">
        <v>13</v>
      </c>
      <c r="NY341" s="79" t="n"/>
      <c r="NZ341" s="79" t="n"/>
      <c r="OA341" s="79" t="n"/>
      <c r="OB341" s="79" t="n"/>
      <c r="OC341" s="79" t="n"/>
      <c r="OD341" s="79" t="n"/>
      <c r="OE341" s="79" t="n"/>
      <c r="OF341" s="79" t="n"/>
      <c r="OG341" s="79" t="n"/>
      <c r="OH341" s="79" t="n"/>
      <c r="OI341" s="79" t="n"/>
      <c r="OJ341" s="79" t="n"/>
      <c r="OK341" s="79" t="n"/>
      <c r="OL341" s="79" t="n"/>
      <c r="OM341" s="79" t="n"/>
      <c r="ON341" s="79" t="n"/>
      <c r="OO341" s="79" t="n"/>
      <c r="OP341" s="79" t="n"/>
      <c r="OQ341" s="79" t="n"/>
      <c r="OR341" s="79" t="n"/>
      <c r="OS341" s="79" t="n"/>
      <c r="OT341" s="79" t="n"/>
      <c r="OU341" s="79" t="n"/>
      <c r="OV341" s="79" t="n"/>
      <c r="OW341" s="79" t="n"/>
      <c r="OX341" s="79" t="n"/>
      <c r="OY341" s="79" t="n"/>
      <c r="OZ341" s="79" t="n"/>
      <c r="PA341" s="79" t="n"/>
      <c r="PB341" s="79" t="n"/>
      <c r="PC341" s="79" t="n"/>
      <c r="PD341" s="79" t="n"/>
      <c r="PE341" s="79" t="n"/>
      <c r="PF341" s="79" t="n"/>
      <c r="PG341" s="79" t="n"/>
      <c r="PH341" s="79" t="n"/>
      <c r="PI341" s="79" t="n"/>
      <c r="PJ341" s="79" t="n"/>
      <c r="PK341" s="79" t="n"/>
      <c r="PL341" s="79" t="n"/>
      <c r="PO341" s="78" t="n">
        <v>13</v>
      </c>
      <c r="PP341" s="79" t="n"/>
      <c r="PQ341" s="79" t="n"/>
      <c r="PR341" s="79" t="n"/>
      <c r="PS341" s="79" t="n"/>
      <c r="PT341" s="79" t="n"/>
      <c r="PU341" s="79" t="n"/>
      <c r="PV341" s="79" t="n"/>
      <c r="PW341" s="79" t="n"/>
      <c r="PX341" s="79" t="n"/>
      <c r="PY341" s="79" t="n"/>
      <c r="PZ341" s="79" t="n"/>
      <c r="QA341" s="79" t="n"/>
      <c r="QB341" s="79" t="n"/>
      <c r="QC341" s="79" t="n"/>
      <c r="QD341" s="79" t="n"/>
      <c r="QE341" s="79" t="n"/>
      <c r="QF341" s="79" t="n"/>
      <c r="QG341" s="79" t="n"/>
      <c r="QH341" s="79" t="n"/>
      <c r="QI341" s="79" t="n"/>
      <c r="QJ341" s="79" t="n"/>
      <c r="QK341" s="79" t="n"/>
      <c r="QL341" s="79" t="n"/>
      <c r="QM341" s="79" t="n"/>
      <c r="QN341" s="79" t="n"/>
      <c r="QO341" s="79" t="n"/>
      <c r="QP341" s="79" t="n"/>
      <c r="QQ341" s="79" t="n"/>
      <c r="QR341" s="79" t="n"/>
      <c r="QS341" s="79" t="n"/>
      <c r="QT341" s="79" t="n"/>
      <c r="QU341" s="79" t="n"/>
      <c r="QV341" s="79" t="n"/>
      <c r="QW341" s="79" t="n"/>
      <c r="QX341" s="79" t="n"/>
      <c r="QY341" s="79" t="n"/>
      <c r="QZ341" s="79" t="n"/>
      <c r="RA341" s="79" t="n"/>
      <c r="RB341" s="79" t="n"/>
      <c r="RC341" s="79" t="n"/>
      <c r="RF341" s="78" t="n">
        <v>13</v>
      </c>
      <c r="RG341" s="79" t="n"/>
      <c r="RH341" s="79" t="n"/>
      <c r="RI341" s="79" t="n"/>
      <c r="RJ341" s="79" t="n"/>
      <c r="RK341" s="79" t="n"/>
      <c r="RL341" s="79" t="n"/>
      <c r="RM341" s="79" t="n"/>
      <c r="RN341" s="79" t="n"/>
      <c r="RO341" s="79" t="n"/>
      <c r="RP341" s="79" t="n"/>
      <c r="RQ341" s="79" t="n"/>
      <c r="RR341" s="79" t="n"/>
      <c r="RS341" s="79" t="n"/>
      <c r="RT341" s="79" t="n"/>
      <c r="RU341" s="79" t="n"/>
      <c r="RV341" s="79" t="n"/>
      <c r="RW341" s="79" t="n"/>
      <c r="RX341" s="79" t="n"/>
      <c r="RY341" s="79" t="n"/>
      <c r="RZ341" s="79" t="n"/>
      <c r="SA341" s="79" t="n"/>
      <c r="SB341" s="79" t="n"/>
      <c r="SC341" s="79" t="n"/>
      <c r="SD341" s="79" t="n"/>
      <c r="SE341" s="79" t="n"/>
      <c r="SF341" s="79" t="n"/>
      <c r="SG341" s="79" t="n"/>
      <c r="SH341" s="79" t="n"/>
      <c r="SI341" s="79" t="n"/>
      <c r="SJ341" s="79" t="n"/>
      <c r="SK341" s="79" t="n"/>
      <c r="SL341" s="79" t="n"/>
      <c r="SM341" s="79" t="n"/>
      <c r="SN341" s="79" t="n"/>
      <c r="SO341" s="79" t="n"/>
      <c r="SP341" s="79" t="n"/>
      <c r="SQ341" s="79" t="n"/>
      <c r="SR341" s="79" t="n"/>
      <c r="SS341" s="79" t="n"/>
      <c r="ST341" s="79" t="n"/>
      <c r="SW341" s="78" t="n">
        <v>13</v>
      </c>
      <c r="SX341" s="79" t="n"/>
      <c r="SY341" s="79" t="n"/>
      <c r="SZ341" s="79" t="n"/>
      <c r="TA341" s="79" t="n"/>
      <c r="TB341" s="79" t="n"/>
      <c r="TC341" s="79" t="n"/>
      <c r="TD341" s="79" t="n"/>
      <c r="TE341" s="79" t="n"/>
      <c r="TF341" s="79" t="n"/>
      <c r="TG341" s="79" t="n"/>
      <c r="TH341" s="79" t="n"/>
      <c r="TI341" s="79" t="n"/>
      <c r="TJ341" s="79" t="n"/>
      <c r="TK341" s="79" t="n"/>
      <c r="TL341" s="79" t="n"/>
      <c r="TM341" s="79" t="n"/>
      <c r="TN341" s="79" t="n"/>
      <c r="TO341" s="79" t="n"/>
      <c r="TP341" s="79" t="n"/>
      <c r="TQ341" s="79" t="n"/>
      <c r="TR341" s="79" t="n"/>
      <c r="TS341" s="79" t="n"/>
      <c r="TT341" s="79" t="n"/>
      <c r="TU341" s="79" t="n"/>
      <c r="TV341" s="79" t="n"/>
      <c r="TW341" s="79" t="n"/>
      <c r="TX341" s="79" t="n"/>
      <c r="TY341" s="79" t="n"/>
      <c r="TZ341" s="79" t="n"/>
      <c r="UA341" s="79" t="n"/>
      <c r="UB341" s="79" t="n"/>
      <c r="UC341" s="79" t="n"/>
      <c r="UD341" s="79" t="n"/>
      <c r="UE341" s="79" t="n"/>
      <c r="UF341" s="79" t="n"/>
      <c r="UG341" s="79" t="n"/>
      <c r="UH341" s="79" t="n"/>
      <c r="UI341" s="79" t="n"/>
      <c r="UJ341" s="79" t="n"/>
      <c r="UK341" s="79" t="n"/>
      <c r="UN341" s="78" t="n">
        <v>13</v>
      </c>
      <c r="UO341" s="79" t="n"/>
      <c r="UP341" s="79" t="n"/>
      <c r="UQ341" s="79" t="n"/>
      <c r="UR341" s="79" t="n"/>
      <c r="US341" s="79" t="n"/>
      <c r="UT341" s="79" t="n"/>
      <c r="UU341" s="79" t="n"/>
      <c r="UV341" s="79" t="n"/>
      <c r="UW341" s="79" t="n"/>
      <c r="UX341" s="79" t="n"/>
      <c r="UY341" s="79" t="n"/>
      <c r="UZ341" s="79" t="n"/>
      <c r="VA341" s="79" t="n"/>
      <c r="VB341" s="79" t="n"/>
      <c r="VC341" s="79" t="n"/>
      <c r="VD341" s="79" t="n"/>
      <c r="VE341" s="79" t="n"/>
      <c r="VF341" s="79" t="n"/>
      <c r="VG341" s="79" t="n"/>
      <c r="VH341" s="79" t="n"/>
      <c r="VI341" s="79" t="n"/>
      <c r="VJ341" s="79" t="n"/>
      <c r="VK341" s="79" t="n"/>
      <c r="VL341" s="79" t="n"/>
      <c r="VM341" s="79" t="n"/>
      <c r="VN341" s="79" t="n"/>
      <c r="VO341" s="79" t="n"/>
      <c r="VP341" s="79" t="n"/>
      <c r="VQ341" s="79" t="n"/>
      <c r="VR341" s="79" t="n"/>
      <c r="VS341" s="79" t="n"/>
      <c r="VT341" s="79" t="n"/>
      <c r="VU341" s="79" t="n"/>
      <c r="VV341" s="79" t="n"/>
      <c r="VW341" s="79" t="n"/>
      <c r="VX341" s="79" t="n"/>
      <c r="VY341" s="79" t="n"/>
      <c r="VZ341" s="79" t="n"/>
      <c r="WA341" s="79" t="n"/>
      <c r="WB341" s="79" t="n"/>
      <c r="WE341" s="78" t="n">
        <v>13</v>
      </c>
      <c r="WF341" s="79" t="n"/>
      <c r="WG341" s="79" t="n"/>
      <c r="WH341" s="79" t="n"/>
      <c r="WI341" s="79" t="n"/>
      <c r="WJ341" s="79" t="n"/>
      <c r="WK341" s="79" t="n"/>
      <c r="WL341" s="79" t="n"/>
      <c r="WM341" s="79" t="n"/>
      <c r="WN341" s="79" t="n"/>
      <c r="WO341" s="79" t="n"/>
      <c r="WP341" s="79" t="n"/>
      <c r="WQ341" s="79" t="n"/>
      <c r="WR341" s="79" t="n"/>
      <c r="WS341" s="79" t="n"/>
      <c r="WT341" s="79" t="n"/>
      <c r="WU341" s="79" t="n"/>
      <c r="WV341" s="79" t="n"/>
      <c r="WW341" s="79" t="n"/>
      <c r="WX341" s="79" t="n"/>
      <c r="WY341" s="79" t="n"/>
      <c r="WZ341" s="79" t="n"/>
      <c r="XA341" s="79" t="n"/>
      <c r="XB341" s="79" t="n"/>
      <c r="XC341" s="79" t="n"/>
      <c r="XD341" s="79" t="n"/>
      <c r="XE341" s="79" t="n"/>
      <c r="XF341" s="79" t="n"/>
      <c r="XG341" s="79" t="n"/>
      <c r="XH341" s="79" t="n"/>
      <c r="XI341" s="79" t="n"/>
      <c r="XJ341" s="79" t="n"/>
      <c r="XK341" s="79" t="n"/>
      <c r="XL341" s="79" t="n"/>
      <c r="XM341" s="79" t="n"/>
      <c r="XN341" s="79" t="n"/>
      <c r="XO341" s="79" t="n"/>
      <c r="XP341" s="79" t="n"/>
      <c r="XQ341" s="79" t="n"/>
      <c r="XR341" s="79" t="n"/>
      <c r="XS341" s="79" t="n"/>
      <c r="XV341" s="78" t="n">
        <v>13</v>
      </c>
      <c r="XW341" s="79" t="n"/>
      <c r="XX341" s="79" t="n"/>
      <c r="XY341" s="79" t="n"/>
      <c r="XZ341" s="79" t="n"/>
      <c r="YA341" s="79" t="n"/>
      <c r="YB341" s="79" t="n"/>
      <c r="YC341" s="79" t="n"/>
      <c r="YD341" s="79" t="n"/>
      <c r="YE341" s="79" t="n"/>
      <c r="YF341" s="79" t="n"/>
      <c r="YG341" s="79" t="n"/>
      <c r="YH341" s="79" t="n"/>
      <c r="YI341" s="79" t="n"/>
      <c r="YJ341" s="79" t="n"/>
      <c r="YK341" s="79" t="n"/>
      <c r="YL341" s="79" t="n"/>
      <c r="YM341" s="79" t="n"/>
      <c r="YN341" s="79" t="n"/>
      <c r="YO341" s="79" t="n"/>
      <c r="YP341" s="79" t="n"/>
      <c r="YQ341" s="79" t="n"/>
      <c r="YR341" s="79" t="n"/>
      <c r="YS341" s="79" t="n"/>
      <c r="YT341" s="79" t="n"/>
      <c r="YU341" s="79" t="n"/>
      <c r="YV341" s="79" t="n"/>
      <c r="YW341" s="79" t="n"/>
      <c r="YX341" s="79" t="n"/>
      <c r="YY341" s="79" t="n"/>
      <c r="YZ341" s="79" t="n"/>
      <c r="ZA341" s="79" t="n"/>
      <c r="ZB341" s="79" t="n"/>
      <c r="ZC341" s="79" t="n"/>
      <c r="ZD341" s="79" t="n"/>
      <c r="ZE341" s="79" t="n"/>
      <c r="ZF341" s="79" t="n"/>
      <c r="ZG341" s="79" t="n"/>
      <c r="ZH341" s="79" t="n"/>
      <c r="ZI341" s="79" t="n"/>
      <c r="ZJ341" s="79" t="n"/>
      <c r="ZM341" s="78" t="n">
        <v>13</v>
      </c>
      <c r="ZN341" s="79" t="n"/>
      <c r="ZO341" s="79" t="n"/>
      <c r="ZP341" s="79" t="n"/>
      <c r="ZQ341" s="79" t="n"/>
      <c r="ZR341" s="79" t="n"/>
      <c r="ZS341" s="79" t="n"/>
      <c r="ZT341" s="79" t="n"/>
      <c r="ZU341" s="79" t="n"/>
      <c r="ZV341" s="79" t="n"/>
      <c r="ZW341" s="79" t="n"/>
      <c r="ZX341" s="79" t="n"/>
      <c r="ZY341" s="79" t="n"/>
      <c r="ZZ341" s="79" t="n"/>
      <c r="AAA341" s="79" t="n"/>
      <c r="AAB341" s="79" t="n"/>
      <c r="AAC341" s="79" t="n"/>
      <c r="AAD341" s="79" t="n"/>
      <c r="AAE341" s="79" t="n"/>
      <c r="AAF341" s="79" t="n"/>
      <c r="AAG341" s="79" t="n"/>
      <c r="AAH341" s="79" t="n"/>
      <c r="AAI341" s="79" t="n"/>
      <c r="AAJ341" s="79" t="n"/>
      <c r="AAK341" s="79" t="n"/>
      <c r="AAL341" s="79" t="n"/>
      <c r="AAM341" s="79" t="n"/>
      <c r="AAN341" s="79" t="n"/>
      <c r="AAO341" s="79" t="n"/>
      <c r="AAP341" s="79" t="n"/>
      <c r="AAQ341" s="79" t="n"/>
      <c r="AAR341" s="79" t="n"/>
      <c r="AAS341" s="79" t="n"/>
      <c r="AAT341" s="79" t="n"/>
      <c r="AAU341" s="79" t="n"/>
      <c r="AAV341" s="79" t="n"/>
      <c r="AAW341" s="79" t="n"/>
      <c r="AAX341" s="79" t="n"/>
      <c r="AAY341" s="79" t="n"/>
      <c r="AAZ341" s="79" t="n"/>
      <c r="ABA341" s="79" t="n"/>
      <c r="ABD341" s="78" t="n">
        <v>13</v>
      </c>
      <c r="ABE341" s="79" t="n"/>
      <c r="ABF341" s="79" t="n"/>
      <c r="ABG341" s="79" t="n"/>
      <c r="ABH341" s="79" t="n"/>
      <c r="ABI341" s="79" t="n"/>
      <c r="ABJ341" s="79" t="n"/>
      <c r="ABK341" s="79" t="n"/>
      <c r="ABL341" s="79" t="n"/>
      <c r="ABM341" s="79" t="n"/>
      <c r="ABN341" s="79" t="n"/>
      <c r="ABO341" s="79" t="n"/>
      <c r="ABP341" s="79" t="n"/>
      <c r="ABQ341" s="79" t="n"/>
      <c r="ABR341" s="79" t="n"/>
      <c r="ABS341" s="79" t="n"/>
      <c r="ABT341" s="79" t="n"/>
      <c r="ABU341" s="79" t="n"/>
      <c r="ABV341" s="79" t="n"/>
      <c r="ABW341" s="79" t="n"/>
      <c r="ABX341" s="79" t="n"/>
      <c r="ABY341" s="79" t="n"/>
      <c r="ABZ341" s="79" t="n"/>
      <c r="ACA341" s="79" t="n"/>
      <c r="ACB341" s="79" t="n"/>
      <c r="ACC341" s="79" t="n"/>
      <c r="ACD341" s="79" t="n"/>
      <c r="ACE341" s="79" t="n"/>
      <c r="ACF341" s="79" t="n"/>
      <c r="ACG341" s="79" t="n"/>
      <c r="ACH341" s="79" t="n"/>
      <c r="ACI341" s="79" t="n"/>
      <c r="ACJ341" s="79" t="n"/>
      <c r="ACK341" s="79" t="n"/>
      <c r="ACL341" s="79" t="n"/>
      <c r="ACM341" s="79" t="n"/>
      <c r="ACN341" s="79" t="n"/>
      <c r="ACO341" s="79" t="n"/>
      <c r="ACP341" s="79" t="n"/>
      <c r="ACQ341" s="79" t="n"/>
      <c r="ACR341" s="79" t="n"/>
      <c r="ACU341" s="78" t="n">
        <v>13</v>
      </c>
      <c r="ACV341" s="79" t="n"/>
      <c r="ACW341" s="79" t="n"/>
      <c r="ACX341" s="79" t="n"/>
      <c r="ACY341" s="79" t="n"/>
      <c r="ACZ341" s="79" t="n"/>
      <c r="ADA341" s="79" t="n"/>
      <c r="ADB341" s="79" t="n"/>
      <c r="ADC341" s="79" t="n"/>
      <c r="ADD341" s="79" t="n"/>
      <c r="ADE341" s="79" t="n"/>
      <c r="ADF341" s="79" t="n"/>
      <c r="ADG341" s="79" t="n"/>
      <c r="ADH341" s="79" t="n"/>
      <c r="ADI341" s="79" t="n"/>
      <c r="ADJ341" s="79" t="n"/>
      <c r="ADK341" s="79" t="n"/>
      <c r="ADL341" s="79" t="n"/>
      <c r="ADM341" s="79" t="n"/>
      <c r="ADN341" s="79" t="n"/>
      <c r="ADO341" s="79" t="n"/>
      <c r="ADP341" s="79" t="n"/>
      <c r="ADQ341" s="79" t="n"/>
      <c r="ADR341" s="79" t="n"/>
      <c r="ADS341" s="79" t="n"/>
      <c r="ADT341" s="79" t="n"/>
      <c r="ADU341" s="79" t="n"/>
      <c r="ADV341" s="79" t="n"/>
      <c r="ADW341" s="79" t="n"/>
      <c r="ADX341" s="79" t="n"/>
      <c r="ADY341" s="79" t="n"/>
      <c r="ADZ341" s="79" t="n"/>
      <c r="AEA341" s="79" t="n"/>
      <c r="AEB341" s="79" t="n"/>
      <c r="AEC341" s="79" t="n"/>
      <c r="AED341" s="79" t="n"/>
      <c r="AEE341" s="79" t="n"/>
      <c r="AEF341" s="79" t="n"/>
      <c r="AEG341" s="79" t="n"/>
      <c r="AEH341" s="79" t="n"/>
      <c r="AEI341" s="79" t="n"/>
      <c r="AEL341" s="78" t="n">
        <v>13</v>
      </c>
      <c r="AEM341" s="79" t="n"/>
      <c r="AEN341" s="79" t="n"/>
      <c r="AEO341" s="79" t="n"/>
      <c r="AEP341" s="79" t="n"/>
      <c r="AEQ341" s="79" t="n"/>
      <c r="AER341" s="79" t="n"/>
      <c r="AES341" s="79" t="n"/>
      <c r="AET341" s="79" t="n"/>
      <c r="AEU341" s="79" t="n"/>
      <c r="AEV341" s="79" t="n"/>
      <c r="AEW341" s="79" t="n"/>
      <c r="AEX341" s="79" t="n"/>
      <c r="AEY341" s="79" t="n"/>
      <c r="AEZ341" s="79" t="n"/>
      <c r="AFA341" s="79" t="n"/>
      <c r="AFB341" s="79" t="n"/>
      <c r="AFC341" s="79" t="n"/>
      <c r="AFD341" s="79" t="n"/>
      <c r="AFE341" s="79" t="n"/>
      <c r="AFF341" s="79" t="n"/>
      <c r="AFG341" s="79" t="n"/>
      <c r="AFH341" s="79" t="n"/>
      <c r="AFI341" s="79" t="n"/>
      <c r="AFJ341" s="79" t="n"/>
      <c r="AFK341" s="79" t="n"/>
      <c r="AFL341" s="79" t="n"/>
      <c r="AFM341" s="79" t="n"/>
      <c r="AFN341" s="79" t="n"/>
      <c r="AFO341" s="79" t="n"/>
      <c r="AFP341" s="79" t="n"/>
      <c r="AFQ341" s="79" t="n"/>
      <c r="AFR341" s="79" t="n"/>
      <c r="AFS341" s="79" t="n"/>
      <c r="AFT341" s="79" t="n"/>
      <c r="AFU341" s="79" t="n"/>
      <c r="AFV341" s="79" t="n"/>
      <c r="AFW341" s="79" t="n"/>
      <c r="AFX341" s="79" t="n"/>
      <c r="AFY341" s="79" t="n"/>
      <c r="AFZ341" s="79" t="n"/>
    </row>
    <row r="342">
      <c r="A342" s="78" t="n">
        <v>14</v>
      </c>
      <c r="B342" s="79" t="n"/>
      <c r="C342" s="79" t="n"/>
      <c r="D342" s="79" t="n"/>
      <c r="E342" s="79" t="n"/>
      <c r="F342" s="79" t="n"/>
      <c r="G342" s="79" t="n"/>
      <c r="H342" s="79" t="n"/>
      <c r="I342" s="79" t="n"/>
      <c r="J342" s="79" t="n"/>
      <c r="K342" s="79" t="n"/>
      <c r="L342" s="79" t="n"/>
      <c r="M342" s="79" t="n"/>
      <c r="N342" s="79" t="n"/>
      <c r="O342" s="79" t="n"/>
      <c r="P342" s="79" t="n"/>
      <c r="Q342" s="79" t="n"/>
      <c r="R342" s="79" t="n"/>
      <c r="S342" s="79" t="n"/>
      <c r="T342" s="79" t="n"/>
      <c r="U342" s="79" t="n"/>
      <c r="V342" s="79" t="n"/>
      <c r="W342" s="79" t="n"/>
      <c r="X342" s="79" t="n"/>
      <c r="Y342" s="79" t="n"/>
      <c r="Z342" s="79" t="n"/>
      <c r="AA342" s="79" t="n"/>
      <c r="AB342" s="79" t="n"/>
      <c r="AC342" s="79" t="n"/>
      <c r="AD342" s="79" t="n"/>
      <c r="AE342" s="79" t="n"/>
      <c r="AF342" s="79" t="n"/>
      <c r="AG342" s="79" t="n"/>
      <c r="AH342" s="79" t="n"/>
      <c r="AI342" s="79" t="n"/>
      <c r="AJ342" s="79" t="n"/>
      <c r="AK342" s="79" t="n"/>
      <c r="AL342" s="79" t="n"/>
      <c r="AM342" s="79" t="n"/>
      <c r="AN342" s="79" t="n"/>
      <c r="AO342" s="79" t="n"/>
      <c r="AR342" s="78" t="n">
        <v>14</v>
      </c>
      <c r="AS342" s="79" t="n"/>
      <c r="AT342" s="79" t="n"/>
      <c r="AU342" s="79" t="n"/>
      <c r="AV342" s="79" t="n"/>
      <c r="AW342" s="79" t="n"/>
      <c r="AX342" s="79" t="n"/>
      <c r="AY342" s="79" t="n"/>
      <c r="AZ342" s="79" t="n"/>
      <c r="BA342" s="79" t="n"/>
      <c r="BB342" s="79" t="n"/>
      <c r="BC342" s="79" t="n"/>
      <c r="BD342" s="79" t="n"/>
      <c r="BE342" s="79" t="n"/>
      <c r="BF342" s="79" t="n"/>
      <c r="BG342" s="79" t="n"/>
      <c r="BH342" s="79" t="n"/>
      <c r="BI342" s="79" t="n"/>
      <c r="BJ342" s="79" t="n"/>
      <c r="BK342" s="79" t="n"/>
      <c r="BL342" s="79" t="n"/>
      <c r="BM342" s="79" t="n"/>
      <c r="BN342" s="79" t="n"/>
      <c r="BO342" s="79" t="n"/>
      <c r="BP342" s="79" t="n"/>
      <c r="BQ342" s="79" t="n"/>
      <c r="BR342" s="79" t="n"/>
      <c r="BS342" s="79" t="n"/>
      <c r="BT342" s="79" t="n"/>
      <c r="BU342" s="79" t="n"/>
      <c r="BV342" s="79" t="n"/>
      <c r="BW342" s="79" t="n"/>
      <c r="BX342" s="79" t="n"/>
      <c r="BY342" s="79" t="n"/>
      <c r="BZ342" s="79" t="n"/>
      <c r="CA342" s="79" t="n"/>
      <c r="CB342" s="79" t="n"/>
      <c r="CC342" s="79" t="n"/>
      <c r="CD342" s="79" t="n"/>
      <c r="CE342" s="79" t="n"/>
      <c r="CF342" s="79" t="n"/>
      <c r="CI342" s="78" t="n">
        <v>14</v>
      </c>
      <c r="CJ342" s="79" t="n"/>
      <c r="CK342" s="79" t="n"/>
      <c r="CL342" s="79" t="n"/>
      <c r="CM342" s="79" t="n"/>
      <c r="CN342" s="79" t="n"/>
      <c r="CO342" s="79" t="n"/>
      <c r="CP342" s="79" t="n"/>
      <c r="CQ342" s="79" t="n"/>
      <c r="CR342" s="79" t="n"/>
      <c r="CS342" s="79" t="n"/>
      <c r="CT342" s="79" t="n"/>
      <c r="CU342" s="79" t="n"/>
      <c r="CV342" s="79" t="n"/>
      <c r="CW342" s="79" t="n"/>
      <c r="CX342" s="79" t="n"/>
      <c r="CY342" s="79" t="n"/>
      <c r="CZ342" s="79" t="n"/>
      <c r="DA342" s="79" t="n"/>
      <c r="DB342" s="79" t="n"/>
      <c r="DC342" s="79" t="n"/>
      <c r="DD342" s="79" t="n"/>
      <c r="DE342" s="79" t="n"/>
      <c r="DF342" s="79" t="n"/>
      <c r="DG342" s="79" t="n"/>
      <c r="DH342" s="79" t="n"/>
      <c r="DI342" s="79" t="n"/>
      <c r="DJ342" s="79" t="n"/>
      <c r="DK342" s="79" t="n"/>
      <c r="DL342" s="79" t="n"/>
      <c r="DM342" s="79" t="n"/>
      <c r="DN342" s="79" t="n"/>
      <c r="DO342" s="79" t="n"/>
      <c r="DP342" s="79" t="n"/>
      <c r="DQ342" s="79" t="n"/>
      <c r="DR342" s="79" t="n"/>
      <c r="DS342" s="79" t="n"/>
      <c r="DT342" s="79" t="n"/>
      <c r="DU342" s="79" t="n"/>
      <c r="DV342" s="79" t="n"/>
      <c r="DW342" s="79" t="n"/>
      <c r="DZ342" s="78" t="n">
        <v>14</v>
      </c>
      <c r="EA342" s="79" t="n"/>
      <c r="EB342" s="79" t="n"/>
      <c r="EC342" s="79" t="n"/>
      <c r="ED342" s="79" t="n"/>
      <c r="EE342" s="79" t="n"/>
      <c r="EF342" s="79" t="n"/>
      <c r="EG342" s="79" t="n"/>
      <c r="EH342" s="79" t="n"/>
      <c r="EI342" s="79" t="n"/>
      <c r="EJ342" s="79" t="n"/>
      <c r="EK342" s="79" t="n"/>
      <c r="EL342" s="79" t="n"/>
      <c r="EM342" s="79" t="n"/>
      <c r="EN342" s="79" t="n"/>
      <c r="EO342" s="79" t="n"/>
      <c r="EP342" s="79" t="n"/>
      <c r="EQ342" s="79" t="n"/>
      <c r="ER342" s="79" t="n"/>
      <c r="ES342" s="79" t="n"/>
      <c r="ET342" s="79" t="n"/>
      <c r="EU342" s="79" t="n"/>
      <c r="EV342" s="79" t="n"/>
      <c r="EW342" s="79" t="n"/>
      <c r="EX342" s="79" t="n"/>
      <c r="EY342" s="79" t="n"/>
      <c r="EZ342" s="79" t="n"/>
      <c r="FA342" s="79" t="n"/>
      <c r="FB342" s="79" t="n"/>
      <c r="FC342" s="79" t="n"/>
      <c r="FD342" s="79" t="n"/>
      <c r="FE342" s="79" t="n"/>
      <c r="FF342" s="79" t="n"/>
      <c r="FG342" s="79" t="n"/>
      <c r="FH342" s="79" t="n"/>
      <c r="FI342" s="79" t="n"/>
      <c r="FJ342" s="79" t="n"/>
      <c r="FK342" s="79" t="n"/>
      <c r="FL342" s="79" t="n"/>
      <c r="FM342" s="79" t="n"/>
      <c r="FN342" s="79" t="n"/>
      <c r="FQ342" s="78" t="n">
        <v>14</v>
      </c>
      <c r="FR342" s="79" t="n"/>
      <c r="FS342" s="79" t="n"/>
      <c r="FT342" s="79" t="n"/>
      <c r="FU342" s="79" t="n"/>
      <c r="FV342" s="79" t="n"/>
      <c r="FW342" s="79" t="n"/>
      <c r="FX342" s="79" t="n"/>
      <c r="FY342" s="79" t="n"/>
      <c r="FZ342" s="79" t="n"/>
      <c r="GA342" s="79" t="n"/>
      <c r="GB342" s="79" t="n"/>
      <c r="GC342" s="79" t="n"/>
      <c r="GD342" s="79" t="n"/>
      <c r="GE342" s="79" t="n"/>
      <c r="GF342" s="79" t="n"/>
      <c r="GG342" s="79" t="n"/>
      <c r="GH342" s="79" t="n"/>
      <c r="GI342" s="79" t="n"/>
      <c r="GJ342" s="79" t="n"/>
      <c r="GK342" s="79" t="n"/>
      <c r="GL342" s="79" t="n"/>
      <c r="GM342" s="79" t="n"/>
      <c r="GN342" s="79" t="n"/>
      <c r="GO342" s="79" t="n"/>
      <c r="GP342" s="79" t="n"/>
      <c r="GQ342" s="79" t="n"/>
      <c r="GR342" s="79" t="n"/>
      <c r="GS342" s="79" t="n"/>
      <c r="GT342" s="79" t="n"/>
      <c r="GU342" s="79" t="n"/>
      <c r="GV342" s="79" t="n"/>
      <c r="GW342" s="79" t="n"/>
      <c r="GX342" s="79" t="n"/>
      <c r="GY342" s="79" t="n"/>
      <c r="GZ342" s="79" t="n"/>
      <c r="HA342" s="79" t="n"/>
      <c r="HB342" s="79" t="n"/>
      <c r="HC342" s="79" t="n"/>
      <c r="HD342" s="79" t="n"/>
      <c r="HE342" s="79" t="n"/>
      <c r="HH342" s="78" t="n">
        <v>14</v>
      </c>
      <c r="HI342" s="79" t="n"/>
      <c r="HJ342" s="79" t="n"/>
      <c r="HK342" s="79" t="n"/>
      <c r="HL342" s="79" t="n"/>
      <c r="HM342" s="79" t="n"/>
      <c r="HN342" s="79" t="n"/>
      <c r="HO342" s="79" t="n"/>
      <c r="HP342" s="79" t="n"/>
      <c r="HQ342" s="79" t="n"/>
      <c r="HR342" s="79" t="n"/>
      <c r="HS342" s="79" t="n"/>
      <c r="HT342" s="79" t="n"/>
      <c r="HU342" s="79" t="n"/>
      <c r="HV342" s="79" t="n"/>
      <c r="HW342" s="79" t="n"/>
      <c r="HX342" s="79" t="n"/>
      <c r="HY342" s="79" t="n"/>
      <c r="HZ342" s="79" t="n"/>
      <c r="IA342" s="79" t="n"/>
      <c r="IB342" s="79" t="n"/>
      <c r="IC342" s="79" t="n"/>
      <c r="ID342" s="79" t="n"/>
      <c r="IE342" s="79" t="n"/>
      <c r="IF342" s="79" t="n"/>
      <c r="IG342" s="79" t="n"/>
      <c r="IH342" s="79" t="n"/>
      <c r="II342" s="79" t="n"/>
      <c r="IJ342" s="79" t="n"/>
      <c r="IK342" s="79" t="n"/>
      <c r="IL342" s="79" t="n"/>
      <c r="IM342" s="79" t="n"/>
      <c r="IN342" s="79" t="n"/>
      <c r="IO342" s="79" t="n"/>
      <c r="IP342" s="79" t="n"/>
      <c r="IQ342" s="79" t="n"/>
      <c r="IR342" s="79" t="n"/>
      <c r="IS342" s="79" t="n"/>
      <c r="IT342" s="79" t="n"/>
      <c r="IU342" s="79" t="n"/>
      <c r="IV342" s="79" t="n"/>
      <c r="IY342" s="78" t="n">
        <v>14</v>
      </c>
      <c r="IZ342" s="79" t="n"/>
      <c r="JA342" s="79" t="n"/>
      <c r="JB342" s="79" t="n"/>
      <c r="JC342" s="79" t="n"/>
      <c r="JD342" s="79" t="n"/>
      <c r="JE342" s="79" t="n"/>
      <c r="JF342" s="79" t="n"/>
      <c r="JG342" s="79" t="n"/>
      <c r="JH342" s="79" t="n"/>
      <c r="JI342" s="79" t="n"/>
      <c r="JJ342" s="79" t="n"/>
      <c r="JK342" s="79" t="n"/>
      <c r="JL342" s="79" t="n"/>
      <c r="JM342" s="79" t="n"/>
      <c r="JN342" s="79" t="n"/>
      <c r="JO342" s="79" t="n"/>
      <c r="JP342" s="79" t="n"/>
      <c r="JQ342" s="79" t="n"/>
      <c r="JR342" s="79" t="n"/>
      <c r="JS342" s="79" t="n"/>
      <c r="JT342" s="79" t="n"/>
      <c r="JU342" s="79" t="n"/>
      <c r="JV342" s="79" t="n"/>
      <c r="JW342" s="79" t="n"/>
      <c r="JX342" s="79" t="n"/>
      <c r="JY342" s="79" t="n"/>
      <c r="JZ342" s="79" t="n"/>
      <c r="KA342" s="79" t="n"/>
      <c r="KB342" s="79" t="n"/>
      <c r="KC342" s="79" t="n"/>
      <c r="KD342" s="79" t="n"/>
      <c r="KE342" s="79" t="n"/>
      <c r="KF342" s="79" t="n"/>
      <c r="KG342" s="79" t="n"/>
      <c r="KH342" s="79" t="n"/>
      <c r="KI342" s="79" t="n"/>
      <c r="KJ342" s="79" t="n"/>
      <c r="KK342" s="79" t="n"/>
      <c r="KL342" s="79" t="n"/>
      <c r="KM342" s="79" t="n"/>
      <c r="KP342" s="78" t="n">
        <v>14</v>
      </c>
      <c r="KQ342" s="79" t="n"/>
      <c r="KR342" s="79" t="n"/>
      <c r="KS342" s="79" t="n"/>
      <c r="KT342" s="79" t="n"/>
      <c r="KU342" s="79" t="n"/>
      <c r="KV342" s="79" t="n"/>
      <c r="KW342" s="79" t="n"/>
      <c r="KX342" s="79" t="n"/>
      <c r="KY342" s="79" t="n"/>
      <c r="KZ342" s="79" t="n"/>
      <c r="LA342" s="79" t="n"/>
      <c r="LB342" s="79" t="n"/>
      <c r="LC342" s="79" t="n"/>
      <c r="LD342" s="79" t="n"/>
      <c r="LE342" s="79" t="n"/>
      <c r="LF342" s="79" t="n"/>
      <c r="LG342" s="79" t="n"/>
      <c r="LH342" s="79" t="n"/>
      <c r="LI342" s="79" t="n"/>
      <c r="LJ342" s="79" t="n"/>
      <c r="LK342" s="79" t="n"/>
      <c r="LL342" s="79" t="n"/>
      <c r="LM342" s="79" t="n"/>
      <c r="LN342" s="79" t="n"/>
      <c r="LO342" s="79" t="n"/>
      <c r="LP342" s="79" t="n"/>
      <c r="LQ342" s="79" t="n"/>
      <c r="LR342" s="79" t="n"/>
      <c r="LS342" s="79" t="n"/>
      <c r="LT342" s="79" t="n"/>
      <c r="LU342" s="79" t="n"/>
      <c r="LV342" s="79" t="n"/>
      <c r="LW342" s="79" t="n"/>
      <c r="LX342" s="79" t="n"/>
      <c r="LY342" s="79" t="n"/>
      <c r="LZ342" s="79" t="n"/>
      <c r="MA342" s="79" t="n"/>
      <c r="MB342" s="79" t="n"/>
      <c r="MC342" s="79" t="n"/>
      <c r="MD342" s="79" t="n"/>
      <c r="MG342" s="78" t="n">
        <v>14</v>
      </c>
      <c r="MH342" s="79" t="n"/>
      <c r="MI342" s="79" t="n"/>
      <c r="MJ342" s="79" t="n"/>
      <c r="MK342" s="79" t="n"/>
      <c r="ML342" s="79" t="n"/>
      <c r="MM342" s="79" t="n"/>
      <c r="MN342" s="79" t="n"/>
      <c r="MO342" s="79" t="n"/>
      <c r="MP342" s="79" t="n"/>
      <c r="MQ342" s="79" t="n"/>
      <c r="MR342" s="79" t="n"/>
      <c r="MS342" s="79" t="n"/>
      <c r="MT342" s="79" t="n"/>
      <c r="MU342" s="79" t="n"/>
      <c r="MV342" s="79" t="n"/>
      <c r="MW342" s="79" t="n"/>
      <c r="MX342" s="79" t="n"/>
      <c r="MY342" s="79" t="n"/>
      <c r="MZ342" s="79" t="n"/>
      <c r="NA342" s="79" t="n"/>
      <c r="NB342" s="79" t="n"/>
      <c r="NC342" s="79" t="n"/>
      <c r="ND342" s="79" t="n"/>
      <c r="NE342" s="79" t="n"/>
      <c r="NF342" s="79" t="n"/>
      <c r="NG342" s="79" t="n"/>
      <c r="NH342" s="79" t="n"/>
      <c r="NI342" s="79" t="n"/>
      <c r="NJ342" s="79" t="n"/>
      <c r="NK342" s="79" t="n"/>
      <c r="NL342" s="79" t="n"/>
      <c r="NM342" s="79" t="n"/>
      <c r="NN342" s="79" t="n"/>
      <c r="NO342" s="79" t="n"/>
      <c r="NP342" s="79" t="n"/>
      <c r="NQ342" s="79" t="n"/>
      <c r="NR342" s="79" t="n"/>
      <c r="NS342" s="79" t="n"/>
      <c r="NT342" s="79" t="n"/>
      <c r="NU342" s="79" t="n"/>
      <c r="NX342" s="78" t="n">
        <v>14</v>
      </c>
      <c r="NY342" s="79" t="n"/>
      <c r="NZ342" s="79" t="n"/>
      <c r="OA342" s="79" t="n"/>
      <c r="OB342" s="79" t="n"/>
      <c r="OC342" s="79" t="n"/>
      <c r="OD342" s="79" t="n"/>
      <c r="OE342" s="79" t="n"/>
      <c r="OF342" s="79" t="n"/>
      <c r="OG342" s="79" t="n"/>
      <c r="OH342" s="79" t="n"/>
      <c r="OI342" s="79" t="n"/>
      <c r="OJ342" s="79" t="n"/>
      <c r="OK342" s="79" t="n"/>
      <c r="OL342" s="79" t="n"/>
      <c r="OM342" s="79" t="n"/>
      <c r="ON342" s="79" t="n"/>
      <c r="OO342" s="79" t="n"/>
      <c r="OP342" s="79" t="n"/>
      <c r="OQ342" s="79" t="n"/>
      <c r="OR342" s="79" t="n"/>
      <c r="OS342" s="79" t="n"/>
      <c r="OT342" s="79" t="n"/>
      <c r="OU342" s="79" t="n"/>
      <c r="OV342" s="79" t="n"/>
      <c r="OW342" s="79" t="n"/>
      <c r="OX342" s="79" t="n"/>
      <c r="OY342" s="79" t="n"/>
      <c r="OZ342" s="79" t="n"/>
      <c r="PA342" s="79" t="n"/>
      <c r="PB342" s="79" t="n"/>
      <c r="PC342" s="79" t="n"/>
      <c r="PD342" s="79" t="n"/>
      <c r="PE342" s="79" t="n"/>
      <c r="PF342" s="79" t="n"/>
      <c r="PG342" s="79" t="n"/>
      <c r="PH342" s="79" t="n"/>
      <c r="PI342" s="79" t="n"/>
      <c r="PJ342" s="79" t="n"/>
      <c r="PK342" s="79" t="n"/>
      <c r="PL342" s="79" t="n"/>
      <c r="PO342" s="78" t="n">
        <v>14</v>
      </c>
      <c r="PP342" s="79" t="n"/>
      <c r="PQ342" s="79" t="n"/>
      <c r="PR342" s="79" t="n"/>
      <c r="PS342" s="79" t="n"/>
      <c r="PT342" s="79" t="n"/>
      <c r="PU342" s="79" t="n"/>
      <c r="PV342" s="79" t="n"/>
      <c r="PW342" s="79" t="n"/>
      <c r="PX342" s="79" t="n"/>
      <c r="PY342" s="79" t="n"/>
      <c r="PZ342" s="79" t="n"/>
      <c r="QA342" s="79" t="n"/>
      <c r="QB342" s="79" t="n"/>
      <c r="QC342" s="79" t="n"/>
      <c r="QD342" s="79" t="n"/>
      <c r="QE342" s="79" t="n"/>
      <c r="QF342" s="79" t="n"/>
      <c r="QG342" s="79" t="n"/>
      <c r="QH342" s="79" t="n"/>
      <c r="QI342" s="79" t="n"/>
      <c r="QJ342" s="79" t="n"/>
      <c r="QK342" s="79" t="n"/>
      <c r="QL342" s="79" t="n"/>
      <c r="QM342" s="79" t="n"/>
      <c r="QN342" s="79" t="n"/>
      <c r="QO342" s="79" t="n"/>
      <c r="QP342" s="79" t="n"/>
      <c r="QQ342" s="79" t="n"/>
      <c r="QR342" s="79" t="n"/>
      <c r="QS342" s="79" t="n"/>
      <c r="QT342" s="79" t="n"/>
      <c r="QU342" s="79" t="n"/>
      <c r="QV342" s="79" t="n"/>
      <c r="QW342" s="79" t="n"/>
      <c r="QX342" s="79" t="n"/>
      <c r="QY342" s="79" t="n"/>
      <c r="QZ342" s="79" t="n"/>
      <c r="RA342" s="79" t="n"/>
      <c r="RB342" s="79" t="n"/>
      <c r="RC342" s="79" t="n"/>
      <c r="RF342" s="78" t="n">
        <v>14</v>
      </c>
      <c r="RG342" s="79" t="n"/>
      <c r="RH342" s="79" t="n"/>
      <c r="RI342" s="79" t="n"/>
      <c r="RJ342" s="79" t="n"/>
      <c r="RK342" s="79" t="n"/>
      <c r="RL342" s="79" t="n"/>
      <c r="RM342" s="79" t="n"/>
      <c r="RN342" s="79" t="n"/>
      <c r="RO342" s="79" t="n"/>
      <c r="RP342" s="79" t="n"/>
      <c r="RQ342" s="79" t="n"/>
      <c r="RR342" s="79" t="n"/>
      <c r="RS342" s="79" t="n"/>
      <c r="RT342" s="79" t="n"/>
      <c r="RU342" s="79" t="n"/>
      <c r="RV342" s="79" t="n"/>
      <c r="RW342" s="79" t="n"/>
      <c r="RX342" s="79" t="n"/>
      <c r="RY342" s="79" t="n"/>
      <c r="RZ342" s="79" t="n"/>
      <c r="SA342" s="79" t="n"/>
      <c r="SB342" s="79" t="n"/>
      <c r="SC342" s="79" t="n"/>
      <c r="SD342" s="79" t="n"/>
      <c r="SE342" s="79" t="n"/>
      <c r="SF342" s="79" t="n"/>
      <c r="SG342" s="79" t="n"/>
      <c r="SH342" s="79" t="n"/>
      <c r="SI342" s="79" t="n"/>
      <c r="SJ342" s="79" t="n"/>
      <c r="SK342" s="79" t="n"/>
      <c r="SL342" s="79" t="n"/>
      <c r="SM342" s="79" t="n"/>
      <c r="SN342" s="79" t="n"/>
      <c r="SO342" s="79" t="n"/>
      <c r="SP342" s="79" t="n"/>
      <c r="SQ342" s="79" t="n"/>
      <c r="SR342" s="79" t="n"/>
      <c r="SS342" s="79" t="n"/>
      <c r="ST342" s="79" t="n"/>
      <c r="SW342" s="78" t="n">
        <v>14</v>
      </c>
      <c r="SX342" s="79" t="n"/>
      <c r="SY342" s="79" t="n"/>
      <c r="SZ342" s="79" t="n"/>
      <c r="TA342" s="79" t="n"/>
      <c r="TB342" s="79" t="n"/>
      <c r="TC342" s="79" t="n"/>
      <c r="TD342" s="79" t="n"/>
      <c r="TE342" s="79" t="n"/>
      <c r="TF342" s="79" t="n"/>
      <c r="TG342" s="79" t="n"/>
      <c r="TH342" s="79" t="n"/>
      <c r="TI342" s="79" t="n"/>
      <c r="TJ342" s="79" t="n"/>
      <c r="TK342" s="79" t="n"/>
      <c r="TL342" s="79" t="n"/>
      <c r="TM342" s="79" t="n"/>
      <c r="TN342" s="79" t="n"/>
      <c r="TO342" s="79" t="n"/>
      <c r="TP342" s="79" t="n"/>
      <c r="TQ342" s="79" t="n"/>
      <c r="TR342" s="79" t="n"/>
      <c r="TS342" s="79" t="n"/>
      <c r="TT342" s="79" t="n"/>
      <c r="TU342" s="79" t="n"/>
      <c r="TV342" s="79" t="n"/>
      <c r="TW342" s="79" t="n"/>
      <c r="TX342" s="79" t="n"/>
      <c r="TY342" s="79" t="n"/>
      <c r="TZ342" s="79" t="n"/>
      <c r="UA342" s="79" t="n"/>
      <c r="UB342" s="79" t="n"/>
      <c r="UC342" s="79" t="n"/>
      <c r="UD342" s="79" t="n"/>
      <c r="UE342" s="79" t="n"/>
      <c r="UF342" s="79" t="n"/>
      <c r="UG342" s="79" t="n"/>
      <c r="UH342" s="79" t="n"/>
      <c r="UI342" s="79" t="n"/>
      <c r="UJ342" s="79" t="n"/>
      <c r="UK342" s="79" t="n"/>
      <c r="UN342" s="78" t="n">
        <v>14</v>
      </c>
      <c r="UO342" s="79" t="n"/>
      <c r="UP342" s="79" t="n"/>
      <c r="UQ342" s="79" t="n"/>
      <c r="UR342" s="79" t="n"/>
      <c r="US342" s="79" t="n"/>
      <c r="UT342" s="79" t="n"/>
      <c r="UU342" s="79" t="n"/>
      <c r="UV342" s="79" t="n"/>
      <c r="UW342" s="79" t="n"/>
      <c r="UX342" s="79" t="n"/>
      <c r="UY342" s="79" t="n"/>
      <c r="UZ342" s="79" t="n"/>
      <c r="VA342" s="79" t="n"/>
      <c r="VB342" s="79" t="n"/>
      <c r="VC342" s="79" t="n"/>
      <c r="VD342" s="79" t="n"/>
      <c r="VE342" s="79" t="n"/>
      <c r="VF342" s="79" t="n"/>
      <c r="VG342" s="79" t="n"/>
      <c r="VH342" s="79" t="n"/>
      <c r="VI342" s="79" t="n"/>
      <c r="VJ342" s="79" t="n"/>
      <c r="VK342" s="79" t="n"/>
      <c r="VL342" s="79" t="n"/>
      <c r="VM342" s="79" t="n"/>
      <c r="VN342" s="79" t="n"/>
      <c r="VO342" s="79" t="n"/>
      <c r="VP342" s="79" t="n"/>
      <c r="VQ342" s="79" t="n"/>
      <c r="VR342" s="79" t="n"/>
      <c r="VS342" s="79" t="n"/>
      <c r="VT342" s="79" t="n"/>
      <c r="VU342" s="79" t="n"/>
      <c r="VV342" s="79" t="n"/>
      <c r="VW342" s="79" t="n"/>
      <c r="VX342" s="79" t="n"/>
      <c r="VY342" s="79" t="n"/>
      <c r="VZ342" s="79" t="n"/>
      <c r="WA342" s="79" t="n"/>
      <c r="WB342" s="79" t="n"/>
      <c r="WE342" s="78" t="n">
        <v>14</v>
      </c>
      <c r="WF342" s="79" t="n"/>
      <c r="WG342" s="79" t="n"/>
      <c r="WH342" s="79" t="n"/>
      <c r="WI342" s="79" t="n"/>
      <c r="WJ342" s="79" t="n"/>
      <c r="WK342" s="79" t="n"/>
      <c r="WL342" s="79" t="n"/>
      <c r="WM342" s="79" t="n"/>
      <c r="WN342" s="79" t="n"/>
      <c r="WO342" s="79" t="n"/>
      <c r="WP342" s="79" t="n"/>
      <c r="WQ342" s="79" t="n"/>
      <c r="WR342" s="79" t="n"/>
      <c r="WS342" s="79" t="n"/>
      <c r="WT342" s="79" t="n"/>
      <c r="WU342" s="79" t="n"/>
      <c r="WV342" s="79" t="n"/>
      <c r="WW342" s="79" t="n"/>
      <c r="WX342" s="79" t="n"/>
      <c r="WY342" s="79" t="n"/>
      <c r="WZ342" s="79" t="n"/>
      <c r="XA342" s="79" t="n"/>
      <c r="XB342" s="79" t="n"/>
      <c r="XC342" s="79" t="n"/>
      <c r="XD342" s="79" t="n"/>
      <c r="XE342" s="79" t="n"/>
      <c r="XF342" s="79" t="n"/>
      <c r="XG342" s="79" t="n"/>
      <c r="XH342" s="79" t="n"/>
      <c r="XI342" s="79" t="n"/>
      <c r="XJ342" s="79" t="n"/>
      <c r="XK342" s="79" t="n"/>
      <c r="XL342" s="79" t="n"/>
      <c r="XM342" s="79" t="n"/>
      <c r="XN342" s="79" t="n"/>
      <c r="XO342" s="79" t="n"/>
      <c r="XP342" s="79" t="n"/>
      <c r="XQ342" s="79" t="n"/>
      <c r="XR342" s="79" t="n"/>
      <c r="XS342" s="79" t="n"/>
      <c r="XV342" s="78" t="n">
        <v>14</v>
      </c>
      <c r="XW342" s="79" t="n"/>
      <c r="XX342" s="79" t="n"/>
      <c r="XY342" s="79" t="n"/>
      <c r="XZ342" s="79" t="n"/>
      <c r="YA342" s="79" t="n"/>
      <c r="YB342" s="79" t="n"/>
      <c r="YC342" s="79" t="n"/>
      <c r="YD342" s="79" t="n"/>
      <c r="YE342" s="79" t="n"/>
      <c r="YF342" s="79" t="n"/>
      <c r="YG342" s="79" t="n"/>
      <c r="YH342" s="79" t="n"/>
      <c r="YI342" s="79" t="n"/>
      <c r="YJ342" s="79" t="n"/>
      <c r="YK342" s="79" t="n"/>
      <c r="YL342" s="79" t="n"/>
      <c r="YM342" s="79" t="n"/>
      <c r="YN342" s="79" t="n"/>
      <c r="YO342" s="79" t="n"/>
      <c r="YP342" s="79" t="n"/>
      <c r="YQ342" s="79" t="n"/>
      <c r="YR342" s="79" t="n"/>
      <c r="YS342" s="79" t="n"/>
      <c r="YT342" s="79" t="n"/>
      <c r="YU342" s="79" t="n"/>
      <c r="YV342" s="79" t="n"/>
      <c r="YW342" s="79" t="n"/>
      <c r="YX342" s="79" t="n"/>
      <c r="YY342" s="79" t="n"/>
      <c r="YZ342" s="79" t="n"/>
      <c r="ZA342" s="79" t="n"/>
      <c r="ZB342" s="79" t="n"/>
      <c r="ZC342" s="79" t="n"/>
      <c r="ZD342" s="79" t="n"/>
      <c r="ZE342" s="79" t="n"/>
      <c r="ZF342" s="79" t="n"/>
      <c r="ZG342" s="79" t="n"/>
      <c r="ZH342" s="79" t="n"/>
      <c r="ZI342" s="79" t="n"/>
      <c r="ZJ342" s="79" t="n"/>
      <c r="ZM342" s="78" t="n">
        <v>14</v>
      </c>
      <c r="ZN342" s="79" t="n"/>
      <c r="ZO342" s="79" t="n"/>
      <c r="ZP342" s="79" t="n"/>
      <c r="ZQ342" s="79" t="n"/>
      <c r="ZR342" s="79" t="n"/>
      <c r="ZS342" s="79" t="n"/>
      <c r="ZT342" s="79" t="n"/>
      <c r="ZU342" s="79" t="n"/>
      <c r="ZV342" s="79" t="n"/>
      <c r="ZW342" s="79" t="n"/>
      <c r="ZX342" s="79" t="n"/>
      <c r="ZY342" s="79" t="n"/>
      <c r="ZZ342" s="79" t="n"/>
      <c r="AAA342" s="79" t="n"/>
      <c r="AAB342" s="79" t="n"/>
      <c r="AAC342" s="79" t="n"/>
      <c r="AAD342" s="79" t="n"/>
      <c r="AAE342" s="79" t="n"/>
      <c r="AAF342" s="79" t="n"/>
      <c r="AAG342" s="79" t="n"/>
      <c r="AAH342" s="79" t="n"/>
      <c r="AAI342" s="79" t="n"/>
      <c r="AAJ342" s="79" t="n"/>
      <c r="AAK342" s="79" t="n"/>
      <c r="AAL342" s="79" t="n"/>
      <c r="AAM342" s="79" t="n"/>
      <c r="AAN342" s="79" t="n"/>
      <c r="AAO342" s="79" t="n"/>
      <c r="AAP342" s="79" t="n"/>
      <c r="AAQ342" s="79" t="n"/>
      <c r="AAR342" s="79" t="n"/>
      <c r="AAS342" s="79" t="n"/>
      <c r="AAT342" s="79" t="n"/>
      <c r="AAU342" s="79" t="n"/>
      <c r="AAV342" s="79" t="n"/>
      <c r="AAW342" s="79" t="n"/>
      <c r="AAX342" s="79" t="n"/>
      <c r="AAY342" s="79" t="n"/>
      <c r="AAZ342" s="79" t="n"/>
      <c r="ABA342" s="79" t="n"/>
      <c r="ABD342" s="78" t="n">
        <v>14</v>
      </c>
      <c r="ABE342" s="79" t="n"/>
      <c r="ABF342" s="79" t="n"/>
      <c r="ABG342" s="79" t="n"/>
      <c r="ABH342" s="79" t="n"/>
      <c r="ABI342" s="79" t="n"/>
      <c r="ABJ342" s="79" t="n"/>
      <c r="ABK342" s="79" t="n"/>
      <c r="ABL342" s="79" t="n"/>
      <c r="ABM342" s="79" t="n"/>
      <c r="ABN342" s="79" t="n"/>
      <c r="ABO342" s="79" t="n"/>
      <c r="ABP342" s="79" t="n"/>
      <c r="ABQ342" s="79" t="n"/>
      <c r="ABR342" s="79" t="n"/>
      <c r="ABS342" s="79" t="n"/>
      <c r="ABT342" s="79" t="n"/>
      <c r="ABU342" s="79" t="n"/>
      <c r="ABV342" s="79" t="n"/>
      <c r="ABW342" s="79" t="n"/>
      <c r="ABX342" s="79" t="n"/>
      <c r="ABY342" s="79" t="n"/>
      <c r="ABZ342" s="79" t="n"/>
      <c r="ACA342" s="79" t="n"/>
      <c r="ACB342" s="79" t="n"/>
      <c r="ACC342" s="79" t="n"/>
      <c r="ACD342" s="79" t="n"/>
      <c r="ACE342" s="79" t="n"/>
      <c r="ACF342" s="79" t="n"/>
      <c r="ACG342" s="79" t="n"/>
      <c r="ACH342" s="79" t="n"/>
      <c r="ACI342" s="79" t="n"/>
      <c r="ACJ342" s="79" t="n"/>
      <c r="ACK342" s="79" t="n"/>
      <c r="ACL342" s="79" t="n"/>
      <c r="ACM342" s="79" t="n"/>
      <c r="ACN342" s="79" t="n"/>
      <c r="ACO342" s="79" t="n"/>
      <c r="ACP342" s="79" t="n"/>
      <c r="ACQ342" s="79" t="n"/>
      <c r="ACR342" s="79" t="n"/>
      <c r="ACU342" s="78" t="n">
        <v>14</v>
      </c>
      <c r="ACV342" s="79" t="n"/>
      <c r="ACW342" s="79" t="n"/>
      <c r="ACX342" s="79" t="n"/>
      <c r="ACY342" s="79" t="n"/>
      <c r="ACZ342" s="79" t="n"/>
      <c r="ADA342" s="79" t="n"/>
      <c r="ADB342" s="79" t="n"/>
      <c r="ADC342" s="79" t="n"/>
      <c r="ADD342" s="79" t="n"/>
      <c r="ADE342" s="79" t="n"/>
      <c r="ADF342" s="79" t="n"/>
      <c r="ADG342" s="79" t="n"/>
      <c r="ADH342" s="79" t="n"/>
      <c r="ADI342" s="79" t="n"/>
      <c r="ADJ342" s="79" t="n"/>
      <c r="ADK342" s="79" t="n"/>
      <c r="ADL342" s="79" t="n"/>
      <c r="ADM342" s="79" t="n"/>
      <c r="ADN342" s="79" t="n"/>
      <c r="ADO342" s="79" t="n"/>
      <c r="ADP342" s="79" t="n"/>
      <c r="ADQ342" s="79" t="n"/>
      <c r="ADR342" s="79" t="n"/>
      <c r="ADS342" s="79" t="n"/>
      <c r="ADT342" s="79" t="n"/>
      <c r="ADU342" s="79" t="n"/>
      <c r="ADV342" s="79" t="n"/>
      <c r="ADW342" s="79" t="n"/>
      <c r="ADX342" s="79" t="n"/>
      <c r="ADY342" s="79" t="n"/>
      <c r="ADZ342" s="79" t="n"/>
      <c r="AEA342" s="79" t="n"/>
      <c r="AEB342" s="79" t="n"/>
      <c r="AEC342" s="79" t="n"/>
      <c r="AED342" s="79" t="n"/>
      <c r="AEE342" s="79" t="n"/>
      <c r="AEF342" s="79" t="n"/>
      <c r="AEG342" s="79" t="n"/>
      <c r="AEH342" s="79" t="n"/>
      <c r="AEI342" s="79" t="n"/>
      <c r="AEL342" s="78" t="n">
        <v>14</v>
      </c>
      <c r="AEM342" s="79" t="n"/>
      <c r="AEN342" s="79" t="n"/>
      <c r="AEO342" s="79" t="n"/>
      <c r="AEP342" s="79" t="n"/>
      <c r="AEQ342" s="79" t="n"/>
      <c r="AER342" s="79" t="n"/>
      <c r="AES342" s="79" t="n"/>
      <c r="AET342" s="79" t="n"/>
      <c r="AEU342" s="79" t="n"/>
      <c r="AEV342" s="79" t="n"/>
      <c r="AEW342" s="79" t="n"/>
      <c r="AEX342" s="79" t="n"/>
      <c r="AEY342" s="79" t="n"/>
      <c r="AEZ342" s="79" t="n"/>
      <c r="AFA342" s="79" t="n"/>
      <c r="AFB342" s="79" t="n"/>
      <c r="AFC342" s="79" t="n"/>
      <c r="AFD342" s="79" t="n"/>
      <c r="AFE342" s="79" t="n"/>
      <c r="AFF342" s="79" t="n"/>
      <c r="AFG342" s="79" t="n"/>
      <c r="AFH342" s="79" t="n"/>
      <c r="AFI342" s="79" t="n"/>
      <c r="AFJ342" s="79" t="n"/>
      <c r="AFK342" s="79" t="n"/>
      <c r="AFL342" s="79" t="n"/>
      <c r="AFM342" s="79" t="n"/>
      <c r="AFN342" s="79" t="n"/>
      <c r="AFO342" s="79" t="n"/>
      <c r="AFP342" s="79" t="n"/>
      <c r="AFQ342" s="79" t="n"/>
      <c r="AFR342" s="79" t="n"/>
      <c r="AFS342" s="79" t="n"/>
      <c r="AFT342" s="79" t="n"/>
      <c r="AFU342" s="79" t="n"/>
      <c r="AFV342" s="79" t="n"/>
      <c r="AFW342" s="79" t="n"/>
      <c r="AFX342" s="79" t="n"/>
      <c r="AFY342" s="79" t="n"/>
      <c r="AFZ342" s="79" t="n"/>
    </row>
    <row r="343">
      <c r="A343" s="78" t="n">
        <v>15</v>
      </c>
      <c r="B343" s="79" t="n"/>
      <c r="C343" s="79" t="n"/>
      <c r="D343" s="79" t="n"/>
      <c r="E343" s="79" t="n"/>
      <c r="F343" s="79" t="n"/>
      <c r="G343" s="79" t="n"/>
      <c r="H343" s="79" t="n"/>
      <c r="I343" s="79" t="n"/>
      <c r="J343" s="79" t="n"/>
      <c r="K343" s="79" t="n"/>
      <c r="L343" s="79" t="n"/>
      <c r="M343" s="79" t="n"/>
      <c r="N343" s="79" t="n"/>
      <c r="O343" s="79" t="n"/>
      <c r="P343" s="79" t="n"/>
      <c r="Q343" s="79" t="n"/>
      <c r="R343" s="79" t="n"/>
      <c r="S343" s="79" t="n"/>
      <c r="T343" s="79" t="n"/>
      <c r="U343" s="79" t="n"/>
      <c r="V343" s="79" t="n"/>
      <c r="W343" s="79" t="n"/>
      <c r="X343" s="79" t="n"/>
      <c r="Y343" s="79" t="n"/>
      <c r="Z343" s="79" t="n"/>
      <c r="AA343" s="79" t="n"/>
      <c r="AB343" s="79" t="n"/>
      <c r="AC343" s="79" t="n"/>
      <c r="AD343" s="79" t="n"/>
      <c r="AE343" s="79" t="n"/>
      <c r="AF343" s="79" t="n"/>
      <c r="AG343" s="79" t="n"/>
      <c r="AH343" s="79" t="n"/>
      <c r="AI343" s="79" t="n"/>
      <c r="AJ343" s="79" t="n"/>
      <c r="AK343" s="79" t="n"/>
      <c r="AL343" s="79" t="n"/>
      <c r="AM343" s="79" t="n"/>
      <c r="AN343" s="79" t="n"/>
      <c r="AO343" s="79" t="n"/>
      <c r="AR343" s="78" t="n">
        <v>15</v>
      </c>
      <c r="AS343" s="79" t="n"/>
      <c r="AT343" s="79" t="n"/>
      <c r="AU343" s="79" t="n"/>
      <c r="AV343" s="79" t="n"/>
      <c r="AW343" s="79" t="n"/>
      <c r="AX343" s="79" t="n"/>
      <c r="AY343" s="79" t="n"/>
      <c r="AZ343" s="79" t="n"/>
      <c r="BA343" s="79" t="n"/>
      <c r="BB343" s="79" t="n"/>
      <c r="BC343" s="79" t="n"/>
      <c r="BD343" s="79" t="n"/>
      <c r="BE343" s="79" t="n"/>
      <c r="BF343" s="79" t="n"/>
      <c r="BG343" s="79" t="n"/>
      <c r="BH343" s="79" t="n"/>
      <c r="BI343" s="79" t="n"/>
      <c r="BJ343" s="79" t="n"/>
      <c r="BK343" s="79" t="n"/>
      <c r="BL343" s="79" t="n"/>
      <c r="BM343" s="79" t="n"/>
      <c r="BN343" s="79" t="n"/>
      <c r="BO343" s="79" t="n"/>
      <c r="BP343" s="79" t="n"/>
      <c r="BQ343" s="79" t="n"/>
      <c r="BR343" s="79" t="n"/>
      <c r="BS343" s="79" t="n"/>
      <c r="BT343" s="79" t="n"/>
      <c r="BU343" s="79" t="n"/>
      <c r="BV343" s="79" t="n"/>
      <c r="BW343" s="79" t="n"/>
      <c r="BX343" s="79" t="n"/>
      <c r="BY343" s="79" t="n"/>
      <c r="BZ343" s="79" t="n"/>
      <c r="CA343" s="79" t="n"/>
      <c r="CB343" s="79" t="n"/>
      <c r="CC343" s="79" t="n"/>
      <c r="CD343" s="79" t="n"/>
      <c r="CE343" s="79" t="n"/>
      <c r="CF343" s="79" t="n"/>
      <c r="CI343" s="78" t="n">
        <v>15</v>
      </c>
      <c r="CJ343" s="79" t="n"/>
      <c r="CK343" s="79" t="n"/>
      <c r="CL343" s="79" t="n"/>
      <c r="CM343" s="79" t="n"/>
      <c r="CN343" s="79" t="n"/>
      <c r="CO343" s="79" t="n"/>
      <c r="CP343" s="79" t="n"/>
      <c r="CQ343" s="79" t="n"/>
      <c r="CR343" s="79" t="n"/>
      <c r="CS343" s="79" t="n"/>
      <c r="CT343" s="79" t="n"/>
      <c r="CU343" s="79" t="n"/>
      <c r="CV343" s="79" t="n"/>
      <c r="CW343" s="79" t="n"/>
      <c r="CX343" s="79" t="n"/>
      <c r="CY343" s="79" t="n"/>
      <c r="CZ343" s="79" t="n"/>
      <c r="DA343" s="79" t="n"/>
      <c r="DB343" s="79" t="n"/>
      <c r="DC343" s="79" t="n"/>
      <c r="DD343" s="79" t="n"/>
      <c r="DE343" s="79" t="n"/>
      <c r="DF343" s="79" t="n"/>
      <c r="DG343" s="79" t="n"/>
      <c r="DH343" s="79" t="n"/>
      <c r="DI343" s="79" t="n"/>
      <c r="DJ343" s="79" t="n"/>
      <c r="DK343" s="79" t="n"/>
      <c r="DL343" s="79" t="n"/>
      <c r="DM343" s="79" t="n"/>
      <c r="DN343" s="79" t="n"/>
      <c r="DO343" s="79" t="n"/>
      <c r="DP343" s="79" t="n"/>
      <c r="DQ343" s="79" t="n"/>
      <c r="DR343" s="79" t="n"/>
      <c r="DS343" s="79" t="n"/>
      <c r="DT343" s="79" t="n"/>
      <c r="DU343" s="79" t="n"/>
      <c r="DV343" s="79" t="n"/>
      <c r="DW343" s="79" t="n"/>
      <c r="DZ343" s="78" t="n">
        <v>15</v>
      </c>
      <c r="EA343" s="79" t="n"/>
      <c r="EB343" s="79" t="n"/>
      <c r="EC343" s="79" t="n"/>
      <c r="ED343" s="79" t="n"/>
      <c r="EE343" s="79" t="n"/>
      <c r="EF343" s="79" t="n"/>
      <c r="EG343" s="79" t="n"/>
      <c r="EH343" s="79" t="n"/>
      <c r="EI343" s="79" t="n"/>
      <c r="EJ343" s="79" t="n"/>
      <c r="EK343" s="79" t="n"/>
      <c r="EL343" s="79" t="n"/>
      <c r="EM343" s="79" t="n"/>
      <c r="EN343" s="79" t="n"/>
      <c r="EO343" s="79" t="n"/>
      <c r="EP343" s="79" t="n"/>
      <c r="EQ343" s="79" t="n"/>
      <c r="ER343" s="79" t="n"/>
      <c r="ES343" s="79" t="n"/>
      <c r="ET343" s="79" t="n"/>
      <c r="EU343" s="79" t="n"/>
      <c r="EV343" s="79" t="n"/>
      <c r="EW343" s="79" t="n"/>
      <c r="EX343" s="79" t="n"/>
      <c r="EY343" s="79" t="n"/>
      <c r="EZ343" s="79" t="n"/>
      <c r="FA343" s="79" t="n"/>
      <c r="FB343" s="79" t="n"/>
      <c r="FC343" s="79" t="n"/>
      <c r="FD343" s="79" t="n"/>
      <c r="FE343" s="79" t="n"/>
      <c r="FF343" s="79" t="n"/>
      <c r="FG343" s="79" t="n"/>
      <c r="FH343" s="79" t="n"/>
      <c r="FI343" s="79" t="n"/>
      <c r="FJ343" s="79" t="n"/>
      <c r="FK343" s="79" t="n"/>
      <c r="FL343" s="79" t="n"/>
      <c r="FM343" s="79" t="n"/>
      <c r="FN343" s="79" t="n"/>
      <c r="FQ343" s="78" t="n">
        <v>15</v>
      </c>
      <c r="FR343" s="79" t="n"/>
      <c r="FS343" s="79" t="n"/>
      <c r="FT343" s="79" t="n"/>
      <c r="FU343" s="79" t="n"/>
      <c r="FV343" s="79" t="n"/>
      <c r="FW343" s="79" t="n"/>
      <c r="FX343" s="79" t="n"/>
      <c r="FY343" s="79" t="n"/>
      <c r="FZ343" s="79" t="n"/>
      <c r="GA343" s="79" t="n"/>
      <c r="GB343" s="79" t="n"/>
      <c r="GC343" s="79" t="n"/>
      <c r="GD343" s="79" t="n"/>
      <c r="GE343" s="79" t="n"/>
      <c r="GF343" s="79" t="n"/>
      <c r="GG343" s="79" t="n"/>
      <c r="GH343" s="79" t="n"/>
      <c r="GI343" s="79" t="n"/>
      <c r="GJ343" s="79" t="n"/>
      <c r="GK343" s="79" t="n"/>
      <c r="GL343" s="79" t="n"/>
      <c r="GM343" s="79" t="n"/>
      <c r="GN343" s="79" t="n"/>
      <c r="GO343" s="79" t="n"/>
      <c r="GP343" s="79" t="n"/>
      <c r="GQ343" s="79" t="n"/>
      <c r="GR343" s="79" t="n"/>
      <c r="GS343" s="79" t="n"/>
      <c r="GT343" s="79" t="n"/>
      <c r="GU343" s="79" t="n"/>
      <c r="GV343" s="79" t="n"/>
      <c r="GW343" s="79" t="n"/>
      <c r="GX343" s="79" t="n"/>
      <c r="GY343" s="79" t="n"/>
      <c r="GZ343" s="79" t="n"/>
      <c r="HA343" s="79" t="n"/>
      <c r="HB343" s="79" t="n"/>
      <c r="HC343" s="79" t="n"/>
      <c r="HD343" s="79" t="n"/>
      <c r="HE343" s="79" t="n"/>
      <c r="HH343" s="78" t="n">
        <v>15</v>
      </c>
      <c r="HI343" s="79" t="n"/>
      <c r="HJ343" s="79" t="n"/>
      <c r="HK343" s="79" t="n"/>
      <c r="HL343" s="79" t="n"/>
      <c r="HM343" s="79" t="n"/>
      <c r="HN343" s="79" t="n"/>
      <c r="HO343" s="79" t="n"/>
      <c r="HP343" s="79" t="n"/>
      <c r="HQ343" s="79" t="n"/>
      <c r="HR343" s="79" t="n"/>
      <c r="HS343" s="79" t="n"/>
      <c r="HT343" s="79" t="n"/>
      <c r="HU343" s="79" t="n"/>
      <c r="HV343" s="79" t="n"/>
      <c r="HW343" s="79" t="n"/>
      <c r="HX343" s="79" t="n"/>
      <c r="HY343" s="79" t="n"/>
      <c r="HZ343" s="79" t="n"/>
      <c r="IA343" s="79" t="n"/>
      <c r="IB343" s="79" t="n"/>
      <c r="IC343" s="79" t="n"/>
      <c r="ID343" s="79" t="n"/>
      <c r="IE343" s="79" t="n"/>
      <c r="IF343" s="79" t="n"/>
      <c r="IG343" s="79" t="n"/>
      <c r="IH343" s="79" t="n"/>
      <c r="II343" s="79" t="n"/>
      <c r="IJ343" s="79" t="n"/>
      <c r="IK343" s="79" t="n"/>
      <c r="IL343" s="79" t="n"/>
      <c r="IM343" s="79" t="n"/>
      <c r="IN343" s="79" t="n"/>
      <c r="IO343" s="79" t="n"/>
      <c r="IP343" s="79" t="n"/>
      <c r="IQ343" s="79" t="n"/>
      <c r="IR343" s="79" t="n"/>
      <c r="IS343" s="79" t="n"/>
      <c r="IT343" s="79" t="n"/>
      <c r="IU343" s="79" t="n"/>
      <c r="IV343" s="79" t="n"/>
      <c r="IY343" s="78" t="n">
        <v>15</v>
      </c>
      <c r="IZ343" s="79" t="n"/>
      <c r="JA343" s="79" t="n"/>
      <c r="JB343" s="79" t="n"/>
      <c r="JC343" s="79" t="n"/>
      <c r="JD343" s="79" t="n"/>
      <c r="JE343" s="79" t="n"/>
      <c r="JF343" s="79" t="n"/>
      <c r="JG343" s="79" t="n"/>
      <c r="JH343" s="79" t="n"/>
      <c r="JI343" s="79" t="n"/>
      <c r="JJ343" s="79" t="n"/>
      <c r="JK343" s="79" t="n"/>
      <c r="JL343" s="79" t="n"/>
      <c r="JM343" s="79" t="n"/>
      <c r="JN343" s="79" t="n"/>
      <c r="JO343" s="79" t="n"/>
      <c r="JP343" s="79" t="n"/>
      <c r="JQ343" s="79" t="n"/>
      <c r="JR343" s="79" t="n"/>
      <c r="JS343" s="79" t="n"/>
      <c r="JT343" s="79" t="n"/>
      <c r="JU343" s="79" t="n"/>
      <c r="JV343" s="79" t="n"/>
      <c r="JW343" s="79" t="n"/>
      <c r="JX343" s="79" t="n"/>
      <c r="JY343" s="79" t="n"/>
      <c r="JZ343" s="79" t="n"/>
      <c r="KA343" s="79" t="n"/>
      <c r="KB343" s="79" t="n"/>
      <c r="KC343" s="79" t="n"/>
      <c r="KD343" s="79" t="n"/>
      <c r="KE343" s="79" t="n"/>
      <c r="KF343" s="79" t="n"/>
      <c r="KG343" s="79" t="n"/>
      <c r="KH343" s="79" t="n"/>
      <c r="KI343" s="79" t="n"/>
      <c r="KJ343" s="79" t="n"/>
      <c r="KK343" s="79" t="n"/>
      <c r="KL343" s="79" t="n"/>
      <c r="KM343" s="79" t="n"/>
      <c r="KP343" s="78" t="n">
        <v>15</v>
      </c>
      <c r="KQ343" s="79" t="n"/>
      <c r="KR343" s="79" t="n"/>
      <c r="KS343" s="79" t="n"/>
      <c r="KT343" s="79" t="n"/>
      <c r="KU343" s="79" t="n"/>
      <c r="KV343" s="79" t="n"/>
      <c r="KW343" s="79" t="n"/>
      <c r="KX343" s="79" t="n"/>
      <c r="KY343" s="79" t="n"/>
      <c r="KZ343" s="79" t="n"/>
      <c r="LA343" s="79" t="n"/>
      <c r="LB343" s="79" t="n"/>
      <c r="LC343" s="79" t="n"/>
      <c r="LD343" s="79" t="n"/>
      <c r="LE343" s="79" t="n"/>
      <c r="LF343" s="79" t="n"/>
      <c r="LG343" s="79" t="n"/>
      <c r="LH343" s="79" t="n"/>
      <c r="LI343" s="79" t="n"/>
      <c r="LJ343" s="79" t="n"/>
      <c r="LK343" s="79" t="n"/>
      <c r="LL343" s="79" t="n"/>
      <c r="LM343" s="79" t="n"/>
      <c r="LN343" s="79" t="n"/>
      <c r="LO343" s="79" t="n"/>
      <c r="LP343" s="79" t="n"/>
      <c r="LQ343" s="79" t="n"/>
      <c r="LR343" s="79" t="n"/>
      <c r="LS343" s="79" t="n"/>
      <c r="LT343" s="79" t="n"/>
      <c r="LU343" s="79" t="n"/>
      <c r="LV343" s="79" t="n"/>
      <c r="LW343" s="79" t="n"/>
      <c r="LX343" s="79" t="n"/>
      <c r="LY343" s="79" t="n"/>
      <c r="LZ343" s="79" t="n"/>
      <c r="MA343" s="79" t="n"/>
      <c r="MB343" s="79" t="n"/>
      <c r="MC343" s="79" t="n"/>
      <c r="MD343" s="79" t="n"/>
      <c r="MG343" s="78" t="n">
        <v>15</v>
      </c>
      <c r="MH343" s="79" t="n"/>
      <c r="MI343" s="79" t="n"/>
      <c r="MJ343" s="79" t="n"/>
      <c r="MK343" s="79" t="n"/>
      <c r="ML343" s="79" t="n"/>
      <c r="MM343" s="79" t="n"/>
      <c r="MN343" s="79" t="n"/>
      <c r="MO343" s="79" t="n"/>
      <c r="MP343" s="79" t="n"/>
      <c r="MQ343" s="79" t="n"/>
      <c r="MR343" s="79" t="n"/>
      <c r="MS343" s="79" t="n"/>
      <c r="MT343" s="79" t="n"/>
      <c r="MU343" s="79" t="n"/>
      <c r="MV343" s="79" t="n"/>
      <c r="MW343" s="79" t="n"/>
      <c r="MX343" s="79" t="n"/>
      <c r="MY343" s="79" t="n"/>
      <c r="MZ343" s="79" t="n"/>
      <c r="NA343" s="79" t="n"/>
      <c r="NB343" s="79" t="n"/>
      <c r="NC343" s="79" t="n"/>
      <c r="ND343" s="79" t="n"/>
      <c r="NE343" s="79" t="n"/>
      <c r="NF343" s="79" t="n"/>
      <c r="NG343" s="79" t="n"/>
      <c r="NH343" s="79" t="n"/>
      <c r="NI343" s="79" t="n"/>
      <c r="NJ343" s="79" t="n"/>
      <c r="NK343" s="79" t="n"/>
      <c r="NL343" s="79" t="n"/>
      <c r="NM343" s="79" t="n"/>
      <c r="NN343" s="79" t="n"/>
      <c r="NO343" s="79" t="n"/>
      <c r="NP343" s="79" t="n"/>
      <c r="NQ343" s="79" t="n"/>
      <c r="NR343" s="79" t="n"/>
      <c r="NS343" s="79" t="n"/>
      <c r="NT343" s="79" t="n"/>
      <c r="NU343" s="79" t="n"/>
      <c r="NX343" s="78" t="n">
        <v>15</v>
      </c>
      <c r="NY343" s="79" t="n"/>
      <c r="NZ343" s="79" t="n"/>
      <c r="OA343" s="79" t="n"/>
      <c r="OB343" s="79" t="n"/>
      <c r="OC343" s="79" t="n"/>
      <c r="OD343" s="79" t="n"/>
      <c r="OE343" s="79" t="n"/>
      <c r="OF343" s="79" t="n"/>
      <c r="OG343" s="79" t="n"/>
      <c r="OH343" s="79" t="n"/>
      <c r="OI343" s="79" t="n"/>
      <c r="OJ343" s="79" t="n"/>
      <c r="OK343" s="79" t="n"/>
      <c r="OL343" s="79" t="n"/>
      <c r="OM343" s="79" t="n"/>
      <c r="ON343" s="79" t="n"/>
      <c r="OO343" s="79" t="n"/>
      <c r="OP343" s="79" t="n"/>
      <c r="OQ343" s="79" t="n"/>
      <c r="OR343" s="79" t="n"/>
      <c r="OS343" s="79" t="n"/>
      <c r="OT343" s="79" t="n"/>
      <c r="OU343" s="79" t="n"/>
      <c r="OV343" s="79" t="n"/>
      <c r="OW343" s="79" t="n"/>
      <c r="OX343" s="79" t="n"/>
      <c r="OY343" s="79" t="n"/>
      <c r="OZ343" s="79" t="n"/>
      <c r="PA343" s="79" t="n"/>
      <c r="PB343" s="79" t="n"/>
      <c r="PC343" s="79" t="n"/>
      <c r="PD343" s="79" t="n"/>
      <c r="PE343" s="79" t="n"/>
      <c r="PF343" s="79" t="n"/>
      <c r="PG343" s="79" t="n"/>
      <c r="PH343" s="79" t="n"/>
      <c r="PI343" s="79" t="n"/>
      <c r="PJ343" s="79" t="n"/>
      <c r="PK343" s="79" t="n"/>
      <c r="PL343" s="79" t="n"/>
      <c r="PO343" s="78" t="n">
        <v>15</v>
      </c>
      <c r="PP343" s="79" t="n"/>
      <c r="PQ343" s="79" t="n"/>
      <c r="PR343" s="79" t="n"/>
      <c r="PS343" s="79" t="n"/>
      <c r="PT343" s="79" t="n"/>
      <c r="PU343" s="79" t="n"/>
      <c r="PV343" s="79" t="n"/>
      <c r="PW343" s="79" t="n"/>
      <c r="PX343" s="79" t="n"/>
      <c r="PY343" s="79" t="n"/>
      <c r="PZ343" s="79" t="n"/>
      <c r="QA343" s="79" t="n"/>
      <c r="QB343" s="79" t="n"/>
      <c r="QC343" s="79" t="n"/>
      <c r="QD343" s="79" t="n"/>
      <c r="QE343" s="79" t="n"/>
      <c r="QF343" s="79" t="n"/>
      <c r="QG343" s="79" t="n"/>
      <c r="QH343" s="79" t="n"/>
      <c r="QI343" s="79" t="n"/>
      <c r="QJ343" s="79" t="n"/>
      <c r="QK343" s="79" t="n"/>
      <c r="QL343" s="79" t="n"/>
      <c r="QM343" s="79" t="n"/>
      <c r="QN343" s="79" t="n"/>
      <c r="QO343" s="79" t="n"/>
      <c r="QP343" s="79" t="n"/>
      <c r="QQ343" s="79" t="n"/>
      <c r="QR343" s="79" t="n"/>
      <c r="QS343" s="79" t="n"/>
      <c r="QT343" s="79" t="n"/>
      <c r="QU343" s="79" t="n"/>
      <c r="QV343" s="79" t="n"/>
      <c r="QW343" s="79" t="n"/>
      <c r="QX343" s="79" t="n"/>
      <c r="QY343" s="79" t="n"/>
      <c r="QZ343" s="79" t="n"/>
      <c r="RA343" s="79" t="n"/>
      <c r="RB343" s="79" t="n"/>
      <c r="RC343" s="79" t="n"/>
      <c r="RF343" s="78" t="n">
        <v>15</v>
      </c>
      <c r="RG343" s="79" t="n"/>
      <c r="RH343" s="79" t="n"/>
      <c r="RI343" s="79" t="n"/>
      <c r="RJ343" s="79" t="n"/>
      <c r="RK343" s="79" t="n"/>
      <c r="RL343" s="79" t="n"/>
      <c r="RM343" s="79" t="n"/>
      <c r="RN343" s="79" t="n"/>
      <c r="RO343" s="79" t="n"/>
      <c r="RP343" s="79" t="n"/>
      <c r="RQ343" s="79" t="n"/>
      <c r="RR343" s="79" t="n"/>
      <c r="RS343" s="79" t="n"/>
      <c r="RT343" s="79" t="n"/>
      <c r="RU343" s="79" t="n"/>
      <c r="RV343" s="79" t="n"/>
      <c r="RW343" s="79" t="n"/>
      <c r="RX343" s="79" t="n"/>
      <c r="RY343" s="79" t="n"/>
      <c r="RZ343" s="79" t="n"/>
      <c r="SA343" s="79" t="n"/>
      <c r="SB343" s="79" t="n"/>
      <c r="SC343" s="79" t="n"/>
      <c r="SD343" s="79" t="n"/>
      <c r="SE343" s="79" t="n"/>
      <c r="SF343" s="79" t="n"/>
      <c r="SG343" s="79" t="n"/>
      <c r="SH343" s="79" t="n"/>
      <c r="SI343" s="79" t="n"/>
      <c r="SJ343" s="79" t="n"/>
      <c r="SK343" s="79" t="n"/>
      <c r="SL343" s="79" t="n"/>
      <c r="SM343" s="79" t="n"/>
      <c r="SN343" s="79" t="n"/>
      <c r="SO343" s="79" t="n"/>
      <c r="SP343" s="79" t="n"/>
      <c r="SQ343" s="79" t="n"/>
      <c r="SR343" s="79" t="n"/>
      <c r="SS343" s="79" t="n"/>
      <c r="ST343" s="79" t="n"/>
      <c r="SW343" s="78" t="n">
        <v>15</v>
      </c>
      <c r="SX343" s="79" t="n"/>
      <c r="SY343" s="79" t="n"/>
      <c r="SZ343" s="79" t="n"/>
      <c r="TA343" s="79" t="n"/>
      <c r="TB343" s="79" t="n"/>
      <c r="TC343" s="79" t="n"/>
      <c r="TD343" s="79" t="n"/>
      <c r="TE343" s="79" t="n"/>
      <c r="TF343" s="79" t="n"/>
      <c r="TG343" s="79" t="n"/>
      <c r="TH343" s="79" t="n"/>
      <c r="TI343" s="79" t="n"/>
      <c r="TJ343" s="79" t="n"/>
      <c r="TK343" s="79" t="n"/>
      <c r="TL343" s="79" t="n"/>
      <c r="TM343" s="79" t="n"/>
      <c r="TN343" s="79" t="n"/>
      <c r="TO343" s="79" t="n"/>
      <c r="TP343" s="79" t="n"/>
      <c r="TQ343" s="79" t="n"/>
      <c r="TR343" s="79" t="n"/>
      <c r="TS343" s="79" t="n"/>
      <c r="TT343" s="79" t="n"/>
      <c r="TU343" s="79" t="n"/>
      <c r="TV343" s="79" t="n"/>
      <c r="TW343" s="79" t="n"/>
      <c r="TX343" s="79" t="n"/>
      <c r="TY343" s="79" t="n"/>
      <c r="TZ343" s="79" t="n"/>
      <c r="UA343" s="79" t="n"/>
      <c r="UB343" s="79" t="n"/>
      <c r="UC343" s="79" t="n"/>
      <c r="UD343" s="79" t="n"/>
      <c r="UE343" s="79" t="n"/>
      <c r="UF343" s="79" t="n"/>
      <c r="UG343" s="79" t="n"/>
      <c r="UH343" s="79" t="n"/>
      <c r="UI343" s="79" t="n"/>
      <c r="UJ343" s="79" t="n"/>
      <c r="UK343" s="79" t="n"/>
      <c r="UN343" s="78" t="n">
        <v>15</v>
      </c>
      <c r="UO343" s="79" t="n"/>
      <c r="UP343" s="79" t="n"/>
      <c r="UQ343" s="79" t="n"/>
      <c r="UR343" s="79" t="n"/>
      <c r="US343" s="79" t="n"/>
      <c r="UT343" s="79" t="n"/>
      <c r="UU343" s="79" t="n"/>
      <c r="UV343" s="79" t="n"/>
      <c r="UW343" s="79" t="n"/>
      <c r="UX343" s="79" t="n"/>
      <c r="UY343" s="79" t="n"/>
      <c r="UZ343" s="79" t="n"/>
      <c r="VA343" s="79" t="n"/>
      <c r="VB343" s="79" t="n"/>
      <c r="VC343" s="79" t="n"/>
      <c r="VD343" s="79" t="n"/>
      <c r="VE343" s="79" t="n"/>
      <c r="VF343" s="79" t="n"/>
      <c r="VG343" s="79" t="n"/>
      <c r="VH343" s="79" t="n"/>
      <c r="VI343" s="79" t="n"/>
      <c r="VJ343" s="79" t="n"/>
      <c r="VK343" s="79" t="n"/>
      <c r="VL343" s="79" t="n"/>
      <c r="VM343" s="79" t="n"/>
      <c r="VN343" s="79" t="n"/>
      <c r="VO343" s="79" t="n"/>
      <c r="VP343" s="79" t="n"/>
      <c r="VQ343" s="79" t="n"/>
      <c r="VR343" s="79" t="n"/>
      <c r="VS343" s="79" t="n"/>
      <c r="VT343" s="79" t="n"/>
      <c r="VU343" s="79" t="n"/>
      <c r="VV343" s="79" t="n"/>
      <c r="VW343" s="79" t="n"/>
      <c r="VX343" s="79" t="n"/>
      <c r="VY343" s="79" t="n"/>
      <c r="VZ343" s="79" t="n"/>
      <c r="WA343" s="79" t="n"/>
      <c r="WB343" s="79" t="n"/>
      <c r="WE343" s="78" t="n">
        <v>15</v>
      </c>
      <c r="WF343" s="79" t="n"/>
      <c r="WG343" s="79" t="n"/>
      <c r="WH343" s="79" t="n"/>
      <c r="WI343" s="79" t="n"/>
      <c r="WJ343" s="79" t="n"/>
      <c r="WK343" s="79" t="n"/>
      <c r="WL343" s="79" t="n"/>
      <c r="WM343" s="79" t="n"/>
      <c r="WN343" s="79" t="n"/>
      <c r="WO343" s="79" t="n"/>
      <c r="WP343" s="79" t="n"/>
      <c r="WQ343" s="79" t="n"/>
      <c r="WR343" s="79" t="n"/>
      <c r="WS343" s="79" t="n"/>
      <c r="WT343" s="79" t="n"/>
      <c r="WU343" s="79" t="n"/>
      <c r="WV343" s="79" t="n"/>
      <c r="WW343" s="79" t="n"/>
      <c r="WX343" s="79" t="n"/>
      <c r="WY343" s="79" t="n"/>
      <c r="WZ343" s="79" t="n"/>
      <c r="XA343" s="79" t="n"/>
      <c r="XB343" s="79" t="n"/>
      <c r="XC343" s="79" t="n"/>
      <c r="XD343" s="79" t="n"/>
      <c r="XE343" s="79" t="n"/>
      <c r="XF343" s="79" t="n"/>
      <c r="XG343" s="79" t="n"/>
      <c r="XH343" s="79" t="n"/>
      <c r="XI343" s="79" t="n"/>
      <c r="XJ343" s="79" t="n"/>
      <c r="XK343" s="79" t="n"/>
      <c r="XL343" s="79" t="n"/>
      <c r="XM343" s="79" t="n"/>
      <c r="XN343" s="79" t="n"/>
      <c r="XO343" s="79" t="n"/>
      <c r="XP343" s="79" t="n"/>
      <c r="XQ343" s="79" t="n"/>
      <c r="XR343" s="79" t="n"/>
      <c r="XS343" s="79" t="n"/>
      <c r="XV343" s="78" t="n">
        <v>15</v>
      </c>
      <c r="XW343" s="79" t="n"/>
      <c r="XX343" s="79" t="n"/>
      <c r="XY343" s="79" t="n"/>
      <c r="XZ343" s="79" t="n"/>
      <c r="YA343" s="79" t="n"/>
      <c r="YB343" s="79" t="n"/>
      <c r="YC343" s="79" t="n"/>
      <c r="YD343" s="79" t="n"/>
      <c r="YE343" s="79" t="n"/>
      <c r="YF343" s="79" t="n"/>
      <c r="YG343" s="79" t="n"/>
      <c r="YH343" s="79" t="n"/>
      <c r="YI343" s="79" t="n"/>
      <c r="YJ343" s="79" t="n"/>
      <c r="YK343" s="79" t="n"/>
      <c r="YL343" s="79" t="n"/>
      <c r="YM343" s="79" t="n"/>
      <c r="YN343" s="79" t="n"/>
      <c r="YO343" s="79" t="n"/>
      <c r="YP343" s="79" t="n"/>
      <c r="YQ343" s="79" t="n"/>
      <c r="YR343" s="79" t="n"/>
      <c r="YS343" s="79" t="n"/>
      <c r="YT343" s="79" t="n"/>
      <c r="YU343" s="79" t="n"/>
      <c r="YV343" s="79" t="n"/>
      <c r="YW343" s="79" t="n"/>
      <c r="YX343" s="79" t="n"/>
      <c r="YY343" s="79" t="n"/>
      <c r="YZ343" s="79" t="n"/>
      <c r="ZA343" s="79" t="n"/>
      <c r="ZB343" s="79" t="n"/>
      <c r="ZC343" s="79" t="n"/>
      <c r="ZD343" s="79" t="n"/>
      <c r="ZE343" s="79" t="n"/>
      <c r="ZF343" s="79" t="n"/>
      <c r="ZG343" s="79" t="n"/>
      <c r="ZH343" s="79" t="n"/>
      <c r="ZI343" s="79" t="n"/>
      <c r="ZJ343" s="79" t="n"/>
      <c r="ZM343" s="78" t="n">
        <v>15</v>
      </c>
      <c r="ZN343" s="79" t="n"/>
      <c r="ZO343" s="79" t="n"/>
      <c r="ZP343" s="79" t="n"/>
      <c r="ZQ343" s="79" t="n"/>
      <c r="ZR343" s="79" t="n"/>
      <c r="ZS343" s="79" t="n"/>
      <c r="ZT343" s="79" t="n"/>
      <c r="ZU343" s="79" t="n"/>
      <c r="ZV343" s="79" t="n"/>
      <c r="ZW343" s="79" t="n"/>
      <c r="ZX343" s="79" t="n"/>
      <c r="ZY343" s="79" t="n"/>
      <c r="ZZ343" s="79" t="n"/>
      <c r="AAA343" s="79" t="n"/>
      <c r="AAB343" s="79" t="n"/>
      <c r="AAC343" s="79" t="n"/>
      <c r="AAD343" s="79" t="n"/>
      <c r="AAE343" s="79" t="n"/>
      <c r="AAF343" s="79" t="n"/>
      <c r="AAG343" s="79" t="n"/>
      <c r="AAH343" s="79" t="n"/>
      <c r="AAI343" s="79" t="n"/>
      <c r="AAJ343" s="79" t="n"/>
      <c r="AAK343" s="79" t="n"/>
      <c r="AAL343" s="79" t="n"/>
      <c r="AAM343" s="79" t="n"/>
      <c r="AAN343" s="79" t="n"/>
      <c r="AAO343" s="79" t="n"/>
      <c r="AAP343" s="79" t="n"/>
      <c r="AAQ343" s="79" t="n"/>
      <c r="AAR343" s="79" t="n"/>
      <c r="AAS343" s="79" t="n"/>
      <c r="AAT343" s="79" t="n"/>
      <c r="AAU343" s="79" t="n"/>
      <c r="AAV343" s="79" t="n"/>
      <c r="AAW343" s="79" t="n"/>
      <c r="AAX343" s="79" t="n"/>
      <c r="AAY343" s="79" t="n"/>
      <c r="AAZ343" s="79" t="n"/>
      <c r="ABA343" s="79" t="n"/>
      <c r="ABD343" s="78" t="n">
        <v>15</v>
      </c>
      <c r="ABE343" s="79" t="n"/>
      <c r="ABF343" s="79" t="n"/>
      <c r="ABG343" s="79" t="n"/>
      <c r="ABH343" s="79" t="n"/>
      <c r="ABI343" s="79" t="n"/>
      <c r="ABJ343" s="79" t="n"/>
      <c r="ABK343" s="79" t="n"/>
      <c r="ABL343" s="79" t="n"/>
      <c r="ABM343" s="79" t="n"/>
      <c r="ABN343" s="79" t="n"/>
      <c r="ABO343" s="79" t="n"/>
      <c r="ABP343" s="79" t="n"/>
      <c r="ABQ343" s="79" t="n"/>
      <c r="ABR343" s="79" t="n"/>
      <c r="ABS343" s="79" t="n"/>
      <c r="ABT343" s="79" t="n"/>
      <c r="ABU343" s="79" t="n"/>
      <c r="ABV343" s="79" t="n"/>
      <c r="ABW343" s="79" t="n"/>
      <c r="ABX343" s="79" t="n"/>
      <c r="ABY343" s="79" t="n"/>
      <c r="ABZ343" s="79" t="n"/>
      <c r="ACA343" s="79" t="n"/>
      <c r="ACB343" s="79" t="n"/>
      <c r="ACC343" s="79" t="n"/>
      <c r="ACD343" s="79" t="n"/>
      <c r="ACE343" s="79" t="n"/>
      <c r="ACF343" s="79" t="n"/>
      <c r="ACG343" s="79" t="n"/>
      <c r="ACH343" s="79" t="n"/>
      <c r="ACI343" s="79" t="n"/>
      <c r="ACJ343" s="79" t="n"/>
      <c r="ACK343" s="79" t="n"/>
      <c r="ACL343" s="79" t="n"/>
      <c r="ACM343" s="79" t="n"/>
      <c r="ACN343" s="79" t="n"/>
      <c r="ACO343" s="79" t="n"/>
      <c r="ACP343" s="79" t="n"/>
      <c r="ACQ343" s="79" t="n"/>
      <c r="ACR343" s="79" t="n"/>
      <c r="ACU343" s="78" t="n">
        <v>15</v>
      </c>
      <c r="ACV343" s="79" t="n"/>
      <c r="ACW343" s="79" t="n"/>
      <c r="ACX343" s="79" t="n"/>
      <c r="ACY343" s="79" t="n"/>
      <c r="ACZ343" s="79" t="n"/>
      <c r="ADA343" s="79" t="n"/>
      <c r="ADB343" s="79" t="n"/>
      <c r="ADC343" s="79" t="n"/>
      <c r="ADD343" s="79" t="n"/>
      <c r="ADE343" s="79" t="n"/>
      <c r="ADF343" s="79" t="n"/>
      <c r="ADG343" s="79" t="n"/>
      <c r="ADH343" s="79" t="n"/>
      <c r="ADI343" s="79" t="n"/>
      <c r="ADJ343" s="79" t="n"/>
      <c r="ADK343" s="79" t="n"/>
      <c r="ADL343" s="79" t="n"/>
      <c r="ADM343" s="79" t="n"/>
      <c r="ADN343" s="79" t="n"/>
      <c r="ADO343" s="79" t="n"/>
      <c r="ADP343" s="79" t="n"/>
      <c r="ADQ343" s="79" t="n"/>
      <c r="ADR343" s="79" t="n"/>
      <c r="ADS343" s="79" t="n"/>
      <c r="ADT343" s="79" t="n"/>
      <c r="ADU343" s="79" t="n"/>
      <c r="ADV343" s="79" t="n"/>
      <c r="ADW343" s="79" t="n"/>
      <c r="ADX343" s="79" t="n"/>
      <c r="ADY343" s="79" t="n"/>
      <c r="ADZ343" s="79" t="n"/>
      <c r="AEA343" s="79" t="n"/>
      <c r="AEB343" s="79" t="n"/>
      <c r="AEC343" s="79" t="n"/>
      <c r="AED343" s="79" t="n"/>
      <c r="AEE343" s="79" t="n"/>
      <c r="AEF343" s="79" t="n"/>
      <c r="AEG343" s="79" t="n"/>
      <c r="AEH343" s="79" t="n"/>
      <c r="AEI343" s="79" t="n"/>
      <c r="AEL343" s="78" t="n">
        <v>15</v>
      </c>
      <c r="AEM343" s="79" t="n"/>
      <c r="AEN343" s="79" t="n"/>
      <c r="AEO343" s="79" t="n"/>
      <c r="AEP343" s="79" t="n"/>
      <c r="AEQ343" s="79" t="n"/>
      <c r="AER343" s="79" t="n"/>
      <c r="AES343" s="79" t="n"/>
      <c r="AET343" s="79" t="n"/>
      <c r="AEU343" s="79" t="n"/>
      <c r="AEV343" s="79" t="n"/>
      <c r="AEW343" s="79" t="n"/>
      <c r="AEX343" s="79" t="n"/>
      <c r="AEY343" s="79" t="n"/>
      <c r="AEZ343" s="79" t="n"/>
      <c r="AFA343" s="79" t="n"/>
      <c r="AFB343" s="79" t="n"/>
      <c r="AFC343" s="79" t="n"/>
      <c r="AFD343" s="79" t="n"/>
      <c r="AFE343" s="79" t="n"/>
      <c r="AFF343" s="79" t="n"/>
      <c r="AFG343" s="79" t="n"/>
      <c r="AFH343" s="79" t="n"/>
      <c r="AFI343" s="79" t="n"/>
      <c r="AFJ343" s="79" t="n"/>
      <c r="AFK343" s="79" t="n"/>
      <c r="AFL343" s="79" t="n"/>
      <c r="AFM343" s="79" t="n"/>
      <c r="AFN343" s="79" t="n"/>
      <c r="AFO343" s="79" t="n"/>
      <c r="AFP343" s="79" t="n"/>
      <c r="AFQ343" s="79" t="n"/>
      <c r="AFR343" s="79" t="n"/>
      <c r="AFS343" s="79" t="n"/>
      <c r="AFT343" s="79" t="n"/>
      <c r="AFU343" s="79" t="n"/>
      <c r="AFV343" s="79" t="n"/>
      <c r="AFW343" s="79" t="n"/>
      <c r="AFX343" s="79" t="n"/>
      <c r="AFY343" s="79" t="n"/>
      <c r="AFZ343" s="79" t="n"/>
    </row>
    <row r="344">
      <c r="A344" s="78" t="n">
        <v>16</v>
      </c>
      <c r="B344" s="79" t="n"/>
      <c r="C344" s="79" t="n"/>
      <c r="D344" s="79" t="n"/>
      <c r="E344" s="79" t="n"/>
      <c r="F344" s="79" t="n"/>
      <c r="G344" s="79" t="n"/>
      <c r="H344" s="79" t="n"/>
      <c r="I344" s="79" t="n"/>
      <c r="J344" s="79" t="n"/>
      <c r="K344" s="79" t="n"/>
      <c r="L344" s="79" t="n"/>
      <c r="M344" s="79" t="n"/>
      <c r="N344" s="79" t="n"/>
      <c r="O344" s="79" t="n"/>
      <c r="P344" s="79" t="n"/>
      <c r="Q344" s="79" t="n"/>
      <c r="R344" s="79" t="n"/>
      <c r="S344" s="79" t="n"/>
      <c r="T344" s="79" t="n"/>
      <c r="U344" s="79" t="n"/>
      <c r="V344" s="79" t="n"/>
      <c r="W344" s="79" t="n"/>
      <c r="X344" s="79" t="n"/>
      <c r="Y344" s="79" t="n"/>
      <c r="Z344" s="79" t="n"/>
      <c r="AA344" s="79" t="n"/>
      <c r="AB344" s="79" t="n"/>
      <c r="AC344" s="79" t="n"/>
      <c r="AD344" s="79" t="n"/>
      <c r="AE344" s="79" t="n"/>
      <c r="AF344" s="79" t="n"/>
      <c r="AG344" s="79" t="n"/>
      <c r="AH344" s="79" t="n"/>
      <c r="AI344" s="79" t="n"/>
      <c r="AJ344" s="79" t="n"/>
      <c r="AK344" s="79" t="n"/>
      <c r="AL344" s="79" t="n"/>
      <c r="AM344" s="79" t="n"/>
      <c r="AN344" s="79" t="n"/>
      <c r="AO344" s="79" t="n"/>
      <c r="AR344" s="78" t="n">
        <v>16</v>
      </c>
      <c r="AS344" s="79" t="n"/>
      <c r="AT344" s="79" t="n"/>
      <c r="AU344" s="79" t="n"/>
      <c r="AV344" s="79" t="n"/>
      <c r="AW344" s="79" t="n"/>
      <c r="AX344" s="79" t="n"/>
      <c r="AY344" s="79" t="n"/>
      <c r="AZ344" s="79" t="n"/>
      <c r="BA344" s="79" t="n"/>
      <c r="BB344" s="79" t="n"/>
      <c r="BC344" s="79" t="n"/>
      <c r="BD344" s="79" t="n"/>
      <c r="BE344" s="79" t="n"/>
      <c r="BF344" s="79" t="n"/>
      <c r="BG344" s="79" t="n"/>
      <c r="BH344" s="79" t="n"/>
      <c r="BI344" s="79" t="n"/>
      <c r="BJ344" s="79" t="n"/>
      <c r="BK344" s="79" t="n"/>
      <c r="BL344" s="79" t="n"/>
      <c r="BM344" s="79" t="n"/>
      <c r="BN344" s="79" t="n"/>
      <c r="BO344" s="79" t="n"/>
      <c r="BP344" s="79" t="n"/>
      <c r="BQ344" s="79" t="n"/>
      <c r="BR344" s="79" t="n"/>
      <c r="BS344" s="79" t="n"/>
      <c r="BT344" s="79" t="n"/>
      <c r="BU344" s="79" t="n"/>
      <c r="BV344" s="79" t="n"/>
      <c r="BW344" s="79" t="n"/>
      <c r="BX344" s="79" t="n"/>
      <c r="BY344" s="79" t="n"/>
      <c r="BZ344" s="79" t="n"/>
      <c r="CA344" s="79" t="n"/>
      <c r="CB344" s="79" t="n"/>
      <c r="CC344" s="79" t="n"/>
      <c r="CD344" s="79" t="n"/>
      <c r="CE344" s="79" t="n"/>
      <c r="CF344" s="79" t="n"/>
      <c r="CI344" s="78" t="n">
        <v>16</v>
      </c>
      <c r="CJ344" s="79" t="n"/>
      <c r="CK344" s="79" t="n"/>
      <c r="CL344" s="79" t="n"/>
      <c r="CM344" s="79" t="n"/>
      <c r="CN344" s="79" t="n"/>
      <c r="CO344" s="79" t="n"/>
      <c r="CP344" s="79" t="n"/>
      <c r="CQ344" s="79" t="n"/>
      <c r="CR344" s="79" t="n"/>
      <c r="CS344" s="79" t="n"/>
      <c r="CT344" s="79" t="n"/>
      <c r="CU344" s="79" t="n"/>
      <c r="CV344" s="79" t="n"/>
      <c r="CW344" s="79" t="n"/>
      <c r="CX344" s="79" t="n"/>
      <c r="CY344" s="79" t="n"/>
      <c r="CZ344" s="79" t="n"/>
      <c r="DA344" s="79" t="n"/>
      <c r="DB344" s="79" t="n"/>
      <c r="DC344" s="79" t="n"/>
      <c r="DD344" s="79" t="n"/>
      <c r="DE344" s="79" t="n"/>
      <c r="DF344" s="79" t="n"/>
      <c r="DG344" s="79" t="n"/>
      <c r="DH344" s="79" t="n"/>
      <c r="DI344" s="79" t="n"/>
      <c r="DJ344" s="79" t="n"/>
      <c r="DK344" s="79" t="n"/>
      <c r="DL344" s="79" t="n"/>
      <c r="DM344" s="79" t="n"/>
      <c r="DN344" s="79" t="n"/>
      <c r="DO344" s="79" t="n"/>
      <c r="DP344" s="79" t="n"/>
      <c r="DQ344" s="79" t="n"/>
      <c r="DR344" s="79" t="n"/>
      <c r="DS344" s="79" t="n"/>
      <c r="DT344" s="79" t="n"/>
      <c r="DU344" s="79" t="n"/>
      <c r="DV344" s="79" t="n"/>
      <c r="DW344" s="79" t="n"/>
      <c r="DZ344" s="78" t="n">
        <v>16</v>
      </c>
      <c r="EA344" s="79" t="n"/>
      <c r="EB344" s="79" t="n"/>
      <c r="EC344" s="79" t="n"/>
      <c r="ED344" s="79" t="n"/>
      <c r="EE344" s="79" t="n"/>
      <c r="EF344" s="79" t="n"/>
      <c r="EG344" s="79" t="n"/>
      <c r="EH344" s="79" t="n"/>
      <c r="EI344" s="79" t="n"/>
      <c r="EJ344" s="79" t="n"/>
      <c r="EK344" s="79" t="n"/>
      <c r="EL344" s="79" t="n"/>
      <c r="EM344" s="79" t="n"/>
      <c r="EN344" s="79" t="n"/>
      <c r="EO344" s="79" t="n"/>
      <c r="EP344" s="79" t="n"/>
      <c r="EQ344" s="79" t="n"/>
      <c r="ER344" s="79" t="n"/>
      <c r="ES344" s="79" t="n"/>
      <c r="ET344" s="79" t="n"/>
      <c r="EU344" s="79" t="n"/>
      <c r="EV344" s="79" t="n"/>
      <c r="EW344" s="79" t="n"/>
      <c r="EX344" s="79" t="n"/>
      <c r="EY344" s="79" t="n"/>
      <c r="EZ344" s="79" t="n"/>
      <c r="FA344" s="79" t="n"/>
      <c r="FB344" s="79" t="n"/>
      <c r="FC344" s="79" t="n"/>
      <c r="FD344" s="79" t="n"/>
      <c r="FE344" s="79" t="n"/>
      <c r="FF344" s="79" t="n"/>
      <c r="FG344" s="79" t="n"/>
      <c r="FH344" s="79" t="n"/>
      <c r="FI344" s="79" t="n"/>
      <c r="FJ344" s="79" t="n"/>
      <c r="FK344" s="79" t="n"/>
      <c r="FL344" s="79" t="n"/>
      <c r="FM344" s="79" t="n"/>
      <c r="FN344" s="79" t="n"/>
      <c r="FQ344" s="78" t="n">
        <v>16</v>
      </c>
      <c r="FR344" s="79" t="n"/>
      <c r="FS344" s="79" t="n"/>
      <c r="FT344" s="79" t="n"/>
      <c r="FU344" s="79" t="n"/>
      <c r="FV344" s="79" t="n"/>
      <c r="FW344" s="79" t="n"/>
      <c r="FX344" s="79" t="n"/>
      <c r="FY344" s="79" t="n"/>
      <c r="FZ344" s="79" t="n"/>
      <c r="GA344" s="79" t="n"/>
      <c r="GB344" s="79" t="n"/>
      <c r="GC344" s="79" t="n"/>
      <c r="GD344" s="79" t="n"/>
      <c r="GE344" s="79" t="n"/>
      <c r="GF344" s="79" t="n"/>
      <c r="GG344" s="79" t="n"/>
      <c r="GH344" s="79" t="n"/>
      <c r="GI344" s="79" t="n"/>
      <c r="GJ344" s="79" t="n"/>
      <c r="GK344" s="79" t="n"/>
      <c r="GL344" s="79" t="n"/>
      <c r="GM344" s="79" t="n"/>
      <c r="GN344" s="79" t="n"/>
      <c r="GO344" s="79" t="n"/>
      <c r="GP344" s="79" t="n"/>
      <c r="GQ344" s="79" t="n"/>
      <c r="GR344" s="79" t="n"/>
      <c r="GS344" s="79" t="n"/>
      <c r="GT344" s="79" t="n"/>
      <c r="GU344" s="79" t="n"/>
      <c r="GV344" s="79" t="n"/>
      <c r="GW344" s="79" t="n"/>
      <c r="GX344" s="79" t="n"/>
      <c r="GY344" s="79" t="n"/>
      <c r="GZ344" s="79" t="n"/>
      <c r="HA344" s="79" t="n"/>
      <c r="HB344" s="79" t="n"/>
      <c r="HC344" s="79" t="n"/>
      <c r="HD344" s="79" t="n"/>
      <c r="HE344" s="79" t="n"/>
      <c r="HH344" s="78" t="n">
        <v>16</v>
      </c>
      <c r="HI344" s="79" t="n"/>
      <c r="HJ344" s="79" t="n"/>
      <c r="HK344" s="79" t="n"/>
      <c r="HL344" s="79" t="n"/>
      <c r="HM344" s="79" t="n"/>
      <c r="HN344" s="79" t="n"/>
      <c r="HO344" s="79" t="n"/>
      <c r="HP344" s="79" t="n"/>
      <c r="HQ344" s="79" t="n"/>
      <c r="HR344" s="79" t="n"/>
      <c r="HS344" s="79" t="n"/>
      <c r="HT344" s="79" t="n"/>
      <c r="HU344" s="79" t="n"/>
      <c r="HV344" s="79" t="n"/>
      <c r="HW344" s="79" t="n"/>
      <c r="HX344" s="79" t="n"/>
      <c r="HY344" s="79" t="n"/>
      <c r="HZ344" s="79" t="n"/>
      <c r="IA344" s="79" t="n"/>
      <c r="IB344" s="79" t="n"/>
      <c r="IC344" s="79" t="n"/>
      <c r="ID344" s="79" t="n"/>
      <c r="IE344" s="79" t="n"/>
      <c r="IF344" s="79" t="n"/>
      <c r="IG344" s="79" t="n"/>
      <c r="IH344" s="79" t="n"/>
      <c r="II344" s="79" t="n"/>
      <c r="IJ344" s="79" t="n"/>
      <c r="IK344" s="79" t="n"/>
      <c r="IL344" s="79" t="n"/>
      <c r="IM344" s="79" t="n"/>
      <c r="IN344" s="79" t="n"/>
      <c r="IO344" s="79" t="n"/>
      <c r="IP344" s="79" t="n"/>
      <c r="IQ344" s="79" t="n"/>
      <c r="IR344" s="79" t="n"/>
      <c r="IS344" s="79" t="n"/>
      <c r="IT344" s="79" t="n"/>
      <c r="IU344" s="79" t="n"/>
      <c r="IV344" s="79" t="n"/>
      <c r="IY344" s="78" t="n">
        <v>16</v>
      </c>
      <c r="IZ344" s="79" t="n"/>
      <c r="JA344" s="79" t="n"/>
      <c r="JB344" s="79" t="n"/>
      <c r="JC344" s="79" t="n"/>
      <c r="JD344" s="79" t="n"/>
      <c r="JE344" s="79" t="n"/>
      <c r="JF344" s="79" t="n"/>
      <c r="JG344" s="79" t="n"/>
      <c r="JH344" s="79" t="n"/>
      <c r="JI344" s="79" t="n"/>
      <c r="JJ344" s="79" t="n"/>
      <c r="JK344" s="79" t="n"/>
      <c r="JL344" s="79" t="n"/>
      <c r="JM344" s="79" t="n"/>
      <c r="JN344" s="79" t="n"/>
      <c r="JO344" s="79" t="n"/>
      <c r="JP344" s="79" t="n"/>
      <c r="JQ344" s="79" t="n"/>
      <c r="JR344" s="79" t="n"/>
      <c r="JS344" s="79" t="n"/>
      <c r="JT344" s="79" t="n"/>
      <c r="JU344" s="79" t="n"/>
      <c r="JV344" s="79" t="n"/>
      <c r="JW344" s="79" t="n"/>
      <c r="JX344" s="79" t="n"/>
      <c r="JY344" s="79" t="n"/>
      <c r="JZ344" s="79" t="n"/>
      <c r="KA344" s="79" t="n"/>
      <c r="KB344" s="79" t="n"/>
      <c r="KC344" s="79" t="n"/>
      <c r="KD344" s="79" t="n"/>
      <c r="KE344" s="79" t="n"/>
      <c r="KF344" s="79" t="n"/>
      <c r="KG344" s="79" t="n"/>
      <c r="KH344" s="79" t="n"/>
      <c r="KI344" s="79" t="n"/>
      <c r="KJ344" s="79" t="n"/>
      <c r="KK344" s="79" t="n"/>
      <c r="KL344" s="79" t="n"/>
      <c r="KM344" s="79" t="n"/>
      <c r="KP344" s="78" t="n">
        <v>16</v>
      </c>
      <c r="KQ344" s="79" t="n"/>
      <c r="KR344" s="79" t="n"/>
      <c r="KS344" s="79" t="n"/>
      <c r="KT344" s="79" t="n"/>
      <c r="KU344" s="79" t="n"/>
      <c r="KV344" s="79" t="n"/>
      <c r="KW344" s="79" t="n"/>
      <c r="KX344" s="79" t="n"/>
      <c r="KY344" s="79" t="n"/>
      <c r="KZ344" s="79" t="n"/>
      <c r="LA344" s="79" t="n"/>
      <c r="LB344" s="79" t="n"/>
      <c r="LC344" s="79" t="n"/>
      <c r="LD344" s="79" t="n"/>
      <c r="LE344" s="79" t="n"/>
      <c r="LF344" s="79" t="n"/>
      <c r="LG344" s="79" t="n"/>
      <c r="LH344" s="79" t="n"/>
      <c r="LI344" s="79" t="n"/>
      <c r="LJ344" s="79" t="n"/>
      <c r="LK344" s="79" t="n"/>
      <c r="LL344" s="79" t="n"/>
      <c r="LM344" s="79" t="n"/>
      <c r="LN344" s="79" t="n"/>
      <c r="LO344" s="79" t="n"/>
      <c r="LP344" s="79" t="n"/>
      <c r="LQ344" s="79" t="n"/>
      <c r="LR344" s="79" t="n"/>
      <c r="LS344" s="79" t="n"/>
      <c r="LT344" s="79" t="n"/>
      <c r="LU344" s="79" t="n"/>
      <c r="LV344" s="79" t="n"/>
      <c r="LW344" s="79" t="n"/>
      <c r="LX344" s="79" t="n"/>
      <c r="LY344" s="79" t="n"/>
      <c r="LZ344" s="79" t="n"/>
      <c r="MA344" s="79" t="n"/>
      <c r="MB344" s="79" t="n"/>
      <c r="MC344" s="79" t="n"/>
      <c r="MD344" s="79" t="n"/>
      <c r="MG344" s="78" t="n">
        <v>16</v>
      </c>
      <c r="MH344" s="79" t="n"/>
      <c r="MI344" s="79" t="n"/>
      <c r="MJ344" s="79" t="n"/>
      <c r="MK344" s="79" t="n"/>
      <c r="ML344" s="79" t="n"/>
      <c r="MM344" s="79" t="n"/>
      <c r="MN344" s="79" t="n"/>
      <c r="MO344" s="79" t="n"/>
      <c r="MP344" s="79" t="n"/>
      <c r="MQ344" s="79" t="n"/>
      <c r="MR344" s="79" t="n"/>
      <c r="MS344" s="79" t="n"/>
      <c r="MT344" s="79" t="n"/>
      <c r="MU344" s="79" t="n"/>
      <c r="MV344" s="79" t="n"/>
      <c r="MW344" s="79" t="n"/>
      <c r="MX344" s="79" t="n"/>
      <c r="MY344" s="79" t="n"/>
      <c r="MZ344" s="79" t="n"/>
      <c r="NA344" s="79" t="n"/>
      <c r="NB344" s="79" t="n"/>
      <c r="NC344" s="79" t="n"/>
      <c r="ND344" s="79" t="n"/>
      <c r="NE344" s="79" t="n"/>
      <c r="NF344" s="79" t="n"/>
      <c r="NG344" s="79" t="n"/>
      <c r="NH344" s="79" t="n"/>
      <c r="NI344" s="79" t="n"/>
      <c r="NJ344" s="79" t="n"/>
      <c r="NK344" s="79" t="n"/>
      <c r="NL344" s="79" t="n"/>
      <c r="NM344" s="79" t="n"/>
      <c r="NN344" s="79" t="n"/>
      <c r="NO344" s="79" t="n"/>
      <c r="NP344" s="79" t="n"/>
      <c r="NQ344" s="79" t="n"/>
      <c r="NR344" s="79" t="n"/>
      <c r="NS344" s="79" t="n"/>
      <c r="NT344" s="79" t="n"/>
      <c r="NU344" s="79" t="n"/>
      <c r="NX344" s="78" t="n">
        <v>16</v>
      </c>
      <c r="NY344" s="79" t="n"/>
      <c r="NZ344" s="79" t="n"/>
      <c r="OA344" s="79" t="n"/>
      <c r="OB344" s="79" t="n"/>
      <c r="OC344" s="79" t="n"/>
      <c r="OD344" s="79" t="n"/>
      <c r="OE344" s="79" t="n"/>
      <c r="OF344" s="79" t="n"/>
      <c r="OG344" s="79" t="n"/>
      <c r="OH344" s="79" t="n"/>
      <c r="OI344" s="79" t="n"/>
      <c r="OJ344" s="79" t="n"/>
      <c r="OK344" s="79" t="n"/>
      <c r="OL344" s="79" t="n"/>
      <c r="OM344" s="79" t="n"/>
      <c r="ON344" s="79" t="n"/>
      <c r="OO344" s="79" t="n"/>
      <c r="OP344" s="79" t="n"/>
      <c r="OQ344" s="79" t="n"/>
      <c r="OR344" s="79" t="n"/>
      <c r="OS344" s="79" t="n"/>
      <c r="OT344" s="79" t="n"/>
      <c r="OU344" s="79" t="n"/>
      <c r="OV344" s="79" t="n"/>
      <c r="OW344" s="79" t="n"/>
      <c r="OX344" s="79" t="n"/>
      <c r="OY344" s="79" t="n"/>
      <c r="OZ344" s="79" t="n"/>
      <c r="PA344" s="79" t="n"/>
      <c r="PB344" s="79" t="n"/>
      <c r="PC344" s="79" t="n"/>
      <c r="PD344" s="79" t="n"/>
      <c r="PE344" s="79" t="n"/>
      <c r="PF344" s="79" t="n"/>
      <c r="PG344" s="79" t="n"/>
      <c r="PH344" s="79" t="n"/>
      <c r="PI344" s="79" t="n"/>
      <c r="PJ344" s="79" t="n"/>
      <c r="PK344" s="79" t="n"/>
      <c r="PL344" s="79" t="n"/>
      <c r="PO344" s="78" t="n">
        <v>16</v>
      </c>
      <c r="PP344" s="79" t="n"/>
      <c r="PQ344" s="79" t="n"/>
      <c r="PR344" s="79" t="n"/>
      <c r="PS344" s="79" t="n"/>
      <c r="PT344" s="79" t="n"/>
      <c r="PU344" s="79" t="n"/>
      <c r="PV344" s="79" t="n"/>
      <c r="PW344" s="79" t="n"/>
      <c r="PX344" s="79" t="n"/>
      <c r="PY344" s="79" t="n"/>
      <c r="PZ344" s="79" t="n"/>
      <c r="QA344" s="79" t="n"/>
      <c r="QB344" s="79" t="n"/>
      <c r="QC344" s="79" t="n"/>
      <c r="QD344" s="79" t="n"/>
      <c r="QE344" s="79" t="n"/>
      <c r="QF344" s="79" t="n"/>
      <c r="QG344" s="79" t="n"/>
      <c r="QH344" s="79" t="n"/>
      <c r="QI344" s="79" t="n"/>
      <c r="QJ344" s="79" t="n"/>
      <c r="QK344" s="79" t="n"/>
      <c r="QL344" s="79" t="n"/>
      <c r="QM344" s="79" t="n"/>
      <c r="QN344" s="79" t="n"/>
      <c r="QO344" s="79" t="n"/>
      <c r="QP344" s="79" t="n"/>
      <c r="QQ344" s="79" t="n"/>
      <c r="QR344" s="79" t="n"/>
      <c r="QS344" s="79" t="n"/>
      <c r="QT344" s="79" t="n"/>
      <c r="QU344" s="79" t="n"/>
      <c r="QV344" s="79" t="n"/>
      <c r="QW344" s="79" t="n"/>
      <c r="QX344" s="79" t="n"/>
      <c r="QY344" s="79" t="n"/>
      <c r="QZ344" s="79" t="n"/>
      <c r="RA344" s="79" t="n"/>
      <c r="RB344" s="79" t="n"/>
      <c r="RC344" s="79" t="n"/>
      <c r="RF344" s="78" t="n">
        <v>16</v>
      </c>
      <c r="RG344" s="79" t="n"/>
      <c r="RH344" s="79" t="n"/>
      <c r="RI344" s="79" t="n"/>
      <c r="RJ344" s="79" t="n"/>
      <c r="RK344" s="79" t="n"/>
      <c r="RL344" s="79" t="n"/>
      <c r="RM344" s="79" t="n"/>
      <c r="RN344" s="79" t="n"/>
      <c r="RO344" s="79" t="n"/>
      <c r="RP344" s="79" t="n"/>
      <c r="RQ344" s="79" t="n"/>
      <c r="RR344" s="79" t="n"/>
      <c r="RS344" s="79" t="n"/>
      <c r="RT344" s="79" t="n"/>
      <c r="RU344" s="79" t="n"/>
      <c r="RV344" s="79" t="n"/>
      <c r="RW344" s="79" t="n"/>
      <c r="RX344" s="79" t="n"/>
      <c r="RY344" s="79" t="n"/>
      <c r="RZ344" s="79" t="n"/>
      <c r="SA344" s="79" t="n"/>
      <c r="SB344" s="79" t="n"/>
      <c r="SC344" s="79" t="n"/>
      <c r="SD344" s="79" t="n"/>
      <c r="SE344" s="79" t="n"/>
      <c r="SF344" s="79" t="n"/>
      <c r="SG344" s="79" t="n"/>
      <c r="SH344" s="79" t="n"/>
      <c r="SI344" s="79" t="n"/>
      <c r="SJ344" s="79" t="n"/>
      <c r="SK344" s="79" t="n"/>
      <c r="SL344" s="79" t="n"/>
      <c r="SM344" s="79" t="n"/>
      <c r="SN344" s="79" t="n"/>
      <c r="SO344" s="79" t="n"/>
      <c r="SP344" s="79" t="n"/>
      <c r="SQ344" s="79" t="n"/>
      <c r="SR344" s="79" t="n"/>
      <c r="SS344" s="79" t="n"/>
      <c r="ST344" s="79" t="n"/>
      <c r="SW344" s="78" t="n">
        <v>16</v>
      </c>
      <c r="SX344" s="79" t="n"/>
      <c r="SY344" s="79" t="n"/>
      <c r="SZ344" s="79" t="n"/>
      <c r="TA344" s="79" t="n"/>
      <c r="TB344" s="79" t="n"/>
      <c r="TC344" s="79" t="n"/>
      <c r="TD344" s="79" t="n"/>
      <c r="TE344" s="79" t="n"/>
      <c r="TF344" s="79" t="n"/>
      <c r="TG344" s="79" t="n"/>
      <c r="TH344" s="79" t="n"/>
      <c r="TI344" s="79" t="n"/>
      <c r="TJ344" s="79" t="n"/>
      <c r="TK344" s="79" t="n"/>
      <c r="TL344" s="79" t="n"/>
      <c r="TM344" s="79" t="n"/>
      <c r="TN344" s="79" t="n"/>
      <c r="TO344" s="79" t="n"/>
      <c r="TP344" s="79" t="n"/>
      <c r="TQ344" s="79" t="n"/>
      <c r="TR344" s="79" t="n"/>
      <c r="TS344" s="79" t="n"/>
      <c r="TT344" s="79" t="n"/>
      <c r="TU344" s="79" t="n"/>
      <c r="TV344" s="79" t="n"/>
      <c r="TW344" s="79" t="n"/>
      <c r="TX344" s="79" t="n"/>
      <c r="TY344" s="79" t="n"/>
      <c r="TZ344" s="79" t="n"/>
      <c r="UA344" s="79" t="n"/>
      <c r="UB344" s="79" t="n"/>
      <c r="UC344" s="79" t="n"/>
      <c r="UD344" s="79" t="n"/>
      <c r="UE344" s="79" t="n"/>
      <c r="UF344" s="79" t="n"/>
      <c r="UG344" s="79" t="n"/>
      <c r="UH344" s="79" t="n"/>
      <c r="UI344" s="79" t="n"/>
      <c r="UJ344" s="79" t="n"/>
      <c r="UK344" s="79" t="n"/>
      <c r="UN344" s="78" t="n">
        <v>16</v>
      </c>
      <c r="UO344" s="79" t="n"/>
      <c r="UP344" s="79" t="n"/>
      <c r="UQ344" s="79" t="n"/>
      <c r="UR344" s="79" t="n"/>
      <c r="US344" s="79" t="n"/>
      <c r="UT344" s="79" t="n"/>
      <c r="UU344" s="79" t="n"/>
      <c r="UV344" s="79" t="n"/>
      <c r="UW344" s="79" t="n"/>
      <c r="UX344" s="79" t="n"/>
      <c r="UY344" s="79" t="n"/>
      <c r="UZ344" s="79" t="n"/>
      <c r="VA344" s="79" t="n"/>
      <c r="VB344" s="79" t="n"/>
      <c r="VC344" s="79" t="n"/>
      <c r="VD344" s="79" t="n"/>
      <c r="VE344" s="79" t="n"/>
      <c r="VF344" s="79" t="n"/>
      <c r="VG344" s="79" t="n"/>
      <c r="VH344" s="79" t="n"/>
      <c r="VI344" s="79" t="n"/>
      <c r="VJ344" s="79" t="n"/>
      <c r="VK344" s="79" t="n"/>
      <c r="VL344" s="79" t="n"/>
      <c r="VM344" s="79" t="n"/>
      <c r="VN344" s="79" t="n"/>
      <c r="VO344" s="79" t="n"/>
      <c r="VP344" s="79" t="n"/>
      <c r="VQ344" s="79" t="n"/>
      <c r="VR344" s="79" t="n"/>
      <c r="VS344" s="79" t="n"/>
      <c r="VT344" s="79" t="n"/>
      <c r="VU344" s="79" t="n"/>
      <c r="VV344" s="79" t="n"/>
      <c r="VW344" s="79" t="n"/>
      <c r="VX344" s="79" t="n"/>
      <c r="VY344" s="79" t="n"/>
      <c r="VZ344" s="79" t="n"/>
      <c r="WA344" s="79" t="n"/>
      <c r="WB344" s="79" t="n"/>
      <c r="WE344" s="78" t="n">
        <v>16</v>
      </c>
      <c r="WF344" s="79" t="n"/>
      <c r="WG344" s="79" t="n"/>
      <c r="WH344" s="79" t="n"/>
      <c r="WI344" s="79" t="n"/>
      <c r="WJ344" s="79" t="n"/>
      <c r="WK344" s="79" t="n"/>
      <c r="WL344" s="79" t="n"/>
      <c r="WM344" s="79" t="n"/>
      <c r="WN344" s="79" t="n"/>
      <c r="WO344" s="79" t="n"/>
      <c r="WP344" s="79" t="n"/>
      <c r="WQ344" s="79" t="n"/>
      <c r="WR344" s="79" t="n"/>
      <c r="WS344" s="79" t="n"/>
      <c r="WT344" s="79" t="n"/>
      <c r="WU344" s="79" t="n"/>
      <c r="WV344" s="79" t="n"/>
      <c r="WW344" s="79" t="n"/>
      <c r="WX344" s="79" t="n"/>
      <c r="WY344" s="79" t="n"/>
      <c r="WZ344" s="79" t="n"/>
      <c r="XA344" s="79" t="n"/>
      <c r="XB344" s="79" t="n"/>
      <c r="XC344" s="79" t="n"/>
      <c r="XD344" s="79" t="n"/>
      <c r="XE344" s="79" t="n"/>
      <c r="XF344" s="79" t="n"/>
      <c r="XG344" s="79" t="n"/>
      <c r="XH344" s="79" t="n"/>
      <c r="XI344" s="79" t="n"/>
      <c r="XJ344" s="79" t="n"/>
      <c r="XK344" s="79" t="n"/>
      <c r="XL344" s="79" t="n"/>
      <c r="XM344" s="79" t="n"/>
      <c r="XN344" s="79" t="n"/>
      <c r="XO344" s="79" t="n"/>
      <c r="XP344" s="79" t="n"/>
      <c r="XQ344" s="79" t="n"/>
      <c r="XR344" s="79" t="n"/>
      <c r="XS344" s="79" t="n"/>
      <c r="XV344" s="78" t="n">
        <v>16</v>
      </c>
      <c r="XW344" s="79" t="n"/>
      <c r="XX344" s="79" t="n"/>
      <c r="XY344" s="79" t="n"/>
      <c r="XZ344" s="79" t="n"/>
      <c r="YA344" s="79" t="n"/>
      <c r="YB344" s="79" t="n"/>
      <c r="YC344" s="79" t="n"/>
      <c r="YD344" s="79" t="n"/>
      <c r="YE344" s="79" t="n"/>
      <c r="YF344" s="79" t="n"/>
      <c r="YG344" s="79" t="n"/>
      <c r="YH344" s="79" t="n"/>
      <c r="YI344" s="79" t="n"/>
      <c r="YJ344" s="79" t="n"/>
      <c r="YK344" s="79" t="n"/>
      <c r="YL344" s="79" t="n"/>
      <c r="YM344" s="79" t="n"/>
      <c r="YN344" s="79" t="n"/>
      <c r="YO344" s="79" t="n"/>
      <c r="YP344" s="79" t="n"/>
      <c r="YQ344" s="79" t="n"/>
      <c r="YR344" s="79" t="n"/>
      <c r="YS344" s="79" t="n"/>
      <c r="YT344" s="79" t="n"/>
      <c r="YU344" s="79" t="n"/>
      <c r="YV344" s="79" t="n"/>
      <c r="YW344" s="79" t="n"/>
      <c r="YX344" s="79" t="n"/>
      <c r="YY344" s="79" t="n"/>
      <c r="YZ344" s="79" t="n"/>
      <c r="ZA344" s="79" t="n"/>
      <c r="ZB344" s="79" t="n"/>
      <c r="ZC344" s="79" t="n"/>
      <c r="ZD344" s="79" t="n"/>
      <c r="ZE344" s="79" t="n"/>
      <c r="ZF344" s="79" t="n"/>
      <c r="ZG344" s="79" t="n"/>
      <c r="ZH344" s="79" t="n"/>
      <c r="ZI344" s="79" t="n"/>
      <c r="ZJ344" s="79" t="n"/>
      <c r="ZM344" s="78" t="n">
        <v>16</v>
      </c>
      <c r="ZN344" s="79" t="n"/>
      <c r="ZO344" s="79" t="n"/>
      <c r="ZP344" s="79" t="n"/>
      <c r="ZQ344" s="79" t="n"/>
      <c r="ZR344" s="79" t="n"/>
      <c r="ZS344" s="79" t="n"/>
      <c r="ZT344" s="79" t="n"/>
      <c r="ZU344" s="79" t="n"/>
      <c r="ZV344" s="79" t="n"/>
      <c r="ZW344" s="79" t="n"/>
      <c r="ZX344" s="79" t="n"/>
      <c r="ZY344" s="79" t="n"/>
      <c r="ZZ344" s="79" t="n"/>
      <c r="AAA344" s="79" t="n"/>
      <c r="AAB344" s="79" t="n"/>
      <c r="AAC344" s="79" t="n"/>
      <c r="AAD344" s="79" t="n"/>
      <c r="AAE344" s="79" t="n"/>
      <c r="AAF344" s="79" t="n"/>
      <c r="AAG344" s="79" t="n"/>
      <c r="AAH344" s="79" t="n"/>
      <c r="AAI344" s="79" t="n"/>
      <c r="AAJ344" s="79" t="n"/>
      <c r="AAK344" s="79" t="n"/>
      <c r="AAL344" s="79" t="n"/>
      <c r="AAM344" s="79" t="n"/>
      <c r="AAN344" s="79" t="n"/>
      <c r="AAO344" s="79" t="n"/>
      <c r="AAP344" s="79" t="n"/>
      <c r="AAQ344" s="79" t="n"/>
      <c r="AAR344" s="79" t="n"/>
      <c r="AAS344" s="79" t="n"/>
      <c r="AAT344" s="79" t="n"/>
      <c r="AAU344" s="79" t="n"/>
      <c r="AAV344" s="79" t="n"/>
      <c r="AAW344" s="79" t="n"/>
      <c r="AAX344" s="79" t="n"/>
      <c r="AAY344" s="79" t="n"/>
      <c r="AAZ344" s="79" t="n"/>
      <c r="ABA344" s="79" t="n"/>
      <c r="ABD344" s="78" t="n">
        <v>16</v>
      </c>
      <c r="ABE344" s="79" t="n"/>
      <c r="ABF344" s="79" t="n"/>
      <c r="ABG344" s="79" t="n"/>
      <c r="ABH344" s="79" t="n"/>
      <c r="ABI344" s="79" t="n"/>
      <c r="ABJ344" s="79" t="n"/>
      <c r="ABK344" s="79" t="n"/>
      <c r="ABL344" s="79" t="n"/>
      <c r="ABM344" s="79" t="n"/>
      <c r="ABN344" s="79" t="n"/>
      <c r="ABO344" s="79" t="n"/>
      <c r="ABP344" s="79" t="n"/>
      <c r="ABQ344" s="79" t="n"/>
      <c r="ABR344" s="79" t="n"/>
      <c r="ABS344" s="79" t="n"/>
      <c r="ABT344" s="79" t="n"/>
      <c r="ABU344" s="79" t="n"/>
      <c r="ABV344" s="79" t="n"/>
      <c r="ABW344" s="79" t="n"/>
      <c r="ABX344" s="79" t="n"/>
      <c r="ABY344" s="79" t="n"/>
      <c r="ABZ344" s="79" t="n"/>
      <c r="ACA344" s="79" t="n"/>
      <c r="ACB344" s="79" t="n"/>
      <c r="ACC344" s="79" t="n"/>
      <c r="ACD344" s="79" t="n"/>
      <c r="ACE344" s="79" t="n"/>
      <c r="ACF344" s="79" t="n"/>
      <c r="ACG344" s="79" t="n"/>
      <c r="ACH344" s="79" t="n"/>
      <c r="ACI344" s="79" t="n"/>
      <c r="ACJ344" s="79" t="n"/>
      <c r="ACK344" s="79" t="n"/>
      <c r="ACL344" s="79" t="n"/>
      <c r="ACM344" s="79" t="n"/>
      <c r="ACN344" s="79" t="n"/>
      <c r="ACO344" s="79" t="n"/>
      <c r="ACP344" s="79" t="n"/>
      <c r="ACQ344" s="79" t="n"/>
      <c r="ACR344" s="79" t="n"/>
      <c r="ACU344" s="78" t="n">
        <v>16</v>
      </c>
      <c r="ACV344" s="79" t="n"/>
      <c r="ACW344" s="79" t="n"/>
      <c r="ACX344" s="79" t="n"/>
      <c r="ACY344" s="79" t="n"/>
      <c r="ACZ344" s="79" t="n"/>
      <c r="ADA344" s="79" t="n"/>
      <c r="ADB344" s="79" t="n"/>
      <c r="ADC344" s="79" t="n"/>
      <c r="ADD344" s="79" t="n"/>
      <c r="ADE344" s="79" t="n"/>
      <c r="ADF344" s="79" t="n"/>
      <c r="ADG344" s="79" t="n"/>
      <c r="ADH344" s="79" t="n"/>
      <c r="ADI344" s="79" t="n"/>
      <c r="ADJ344" s="79" t="n"/>
      <c r="ADK344" s="79" t="n"/>
      <c r="ADL344" s="79" t="n"/>
      <c r="ADM344" s="79" t="n"/>
      <c r="ADN344" s="79" t="n"/>
      <c r="ADO344" s="79" t="n"/>
      <c r="ADP344" s="79" t="n"/>
      <c r="ADQ344" s="79" t="n"/>
      <c r="ADR344" s="79" t="n"/>
      <c r="ADS344" s="79" t="n"/>
      <c r="ADT344" s="79" t="n"/>
      <c r="ADU344" s="79" t="n"/>
      <c r="ADV344" s="79" t="n"/>
      <c r="ADW344" s="79" t="n"/>
      <c r="ADX344" s="79" t="n"/>
      <c r="ADY344" s="79" t="n"/>
      <c r="ADZ344" s="79" t="n"/>
      <c r="AEA344" s="79" t="n"/>
      <c r="AEB344" s="79" t="n"/>
      <c r="AEC344" s="79" t="n"/>
      <c r="AED344" s="79" t="n"/>
      <c r="AEE344" s="79" t="n"/>
      <c r="AEF344" s="79" t="n"/>
      <c r="AEG344" s="79" t="n"/>
      <c r="AEH344" s="79" t="n"/>
      <c r="AEI344" s="79" t="n"/>
      <c r="AEL344" s="78" t="n">
        <v>16</v>
      </c>
      <c r="AEM344" s="79" t="n"/>
      <c r="AEN344" s="79" t="n"/>
      <c r="AEO344" s="79" t="n"/>
      <c r="AEP344" s="79" t="n"/>
      <c r="AEQ344" s="79" t="n"/>
      <c r="AER344" s="79" t="n"/>
      <c r="AES344" s="79" t="n"/>
      <c r="AET344" s="79" t="n"/>
      <c r="AEU344" s="79" t="n"/>
      <c r="AEV344" s="79" t="n"/>
      <c r="AEW344" s="79" t="n"/>
      <c r="AEX344" s="79" t="n"/>
      <c r="AEY344" s="79" t="n"/>
      <c r="AEZ344" s="79" t="n"/>
      <c r="AFA344" s="79" t="n"/>
      <c r="AFB344" s="79" t="n"/>
      <c r="AFC344" s="79" t="n"/>
      <c r="AFD344" s="79" t="n"/>
      <c r="AFE344" s="79" t="n"/>
      <c r="AFF344" s="79" t="n"/>
      <c r="AFG344" s="79" t="n"/>
      <c r="AFH344" s="79" t="n"/>
      <c r="AFI344" s="79" t="n"/>
      <c r="AFJ344" s="79" t="n"/>
      <c r="AFK344" s="79" t="n"/>
      <c r="AFL344" s="79" t="n"/>
      <c r="AFM344" s="79" t="n"/>
      <c r="AFN344" s="79" t="n"/>
      <c r="AFO344" s="79" t="n"/>
      <c r="AFP344" s="79" t="n"/>
      <c r="AFQ344" s="79" t="n"/>
      <c r="AFR344" s="79" t="n"/>
      <c r="AFS344" s="79" t="n"/>
      <c r="AFT344" s="79" t="n"/>
      <c r="AFU344" s="79" t="n"/>
      <c r="AFV344" s="79" t="n"/>
      <c r="AFW344" s="79" t="n"/>
      <c r="AFX344" s="79" t="n"/>
      <c r="AFY344" s="79" t="n"/>
      <c r="AFZ344" s="79" t="n"/>
    </row>
    <row r="345">
      <c r="A345" s="78" t="n">
        <v>17</v>
      </c>
      <c r="B345" s="79" t="n"/>
      <c r="C345" s="79" t="n"/>
      <c r="D345" s="79" t="n"/>
      <c r="E345" s="79" t="n"/>
      <c r="F345" s="79" t="n"/>
      <c r="G345" s="79" t="n"/>
      <c r="H345" s="79" t="n"/>
      <c r="I345" s="79" t="n"/>
      <c r="J345" s="79" t="n"/>
      <c r="K345" s="79" t="n"/>
      <c r="L345" s="79" t="n"/>
      <c r="M345" s="79" t="n"/>
      <c r="N345" s="79" t="n"/>
      <c r="O345" s="79" t="n"/>
      <c r="P345" s="79" t="n"/>
      <c r="Q345" s="79" t="n"/>
      <c r="R345" s="79" t="n"/>
      <c r="S345" s="79" t="n"/>
      <c r="T345" s="79" t="n"/>
      <c r="U345" s="79" t="n"/>
      <c r="V345" s="79" t="n"/>
      <c r="W345" s="79" t="n"/>
      <c r="X345" s="79" t="n"/>
      <c r="Y345" s="79" t="n"/>
      <c r="Z345" s="79" t="n"/>
      <c r="AA345" s="79" t="n"/>
      <c r="AB345" s="79" t="n"/>
      <c r="AC345" s="79" t="n"/>
      <c r="AD345" s="79" t="n"/>
      <c r="AE345" s="79" t="n"/>
      <c r="AF345" s="79" t="n"/>
      <c r="AG345" s="79" t="n"/>
      <c r="AH345" s="79" t="n"/>
      <c r="AI345" s="79" t="n"/>
      <c r="AJ345" s="79" t="n"/>
      <c r="AK345" s="79" t="n"/>
      <c r="AL345" s="79" t="n"/>
      <c r="AM345" s="79" t="n"/>
      <c r="AN345" s="79" t="n"/>
      <c r="AO345" s="79" t="n"/>
      <c r="AR345" s="78" t="n">
        <v>17</v>
      </c>
      <c r="AS345" s="79" t="n"/>
      <c r="AT345" s="79" t="n"/>
      <c r="AU345" s="79" t="n"/>
      <c r="AV345" s="79" t="n"/>
      <c r="AW345" s="79" t="n"/>
      <c r="AX345" s="79" t="n"/>
      <c r="AY345" s="79" t="n"/>
      <c r="AZ345" s="79" t="n"/>
      <c r="BA345" s="79" t="n"/>
      <c r="BB345" s="79" t="n"/>
      <c r="BC345" s="79" t="n"/>
      <c r="BD345" s="79" t="n"/>
      <c r="BE345" s="79" t="n"/>
      <c r="BF345" s="79" t="n"/>
      <c r="BG345" s="79" t="n"/>
      <c r="BH345" s="79" t="n"/>
      <c r="BI345" s="79" t="n"/>
      <c r="BJ345" s="79" t="n"/>
      <c r="BK345" s="79" t="n"/>
      <c r="BL345" s="79" t="n"/>
      <c r="BM345" s="79" t="n"/>
      <c r="BN345" s="79" t="n"/>
      <c r="BO345" s="79" t="n"/>
      <c r="BP345" s="79" t="n"/>
      <c r="BQ345" s="79" t="n"/>
      <c r="BR345" s="79" t="n"/>
      <c r="BS345" s="79" t="n"/>
      <c r="BT345" s="79" t="n"/>
      <c r="BU345" s="79" t="n"/>
      <c r="BV345" s="79" t="n"/>
      <c r="BW345" s="79" t="n"/>
      <c r="BX345" s="79" t="n"/>
      <c r="BY345" s="79" t="n"/>
      <c r="BZ345" s="79" t="n"/>
      <c r="CA345" s="79" t="n"/>
      <c r="CB345" s="79" t="n"/>
      <c r="CC345" s="79" t="n"/>
      <c r="CD345" s="79" t="n"/>
      <c r="CE345" s="79" t="n"/>
      <c r="CF345" s="79" t="n"/>
      <c r="CI345" s="78" t="n">
        <v>17</v>
      </c>
      <c r="CJ345" s="79" t="n"/>
      <c r="CK345" s="79" t="n"/>
      <c r="CL345" s="79" t="n"/>
      <c r="CM345" s="79" t="n"/>
      <c r="CN345" s="79" t="n"/>
      <c r="CO345" s="79" t="n"/>
      <c r="CP345" s="79" t="n"/>
      <c r="CQ345" s="79" t="n"/>
      <c r="CR345" s="79" t="n"/>
      <c r="CS345" s="79" t="n"/>
      <c r="CT345" s="79" t="n"/>
      <c r="CU345" s="79" t="n"/>
      <c r="CV345" s="79" t="n"/>
      <c r="CW345" s="79" t="n"/>
      <c r="CX345" s="79" t="n"/>
      <c r="CY345" s="79" t="n"/>
      <c r="CZ345" s="79" t="n"/>
      <c r="DA345" s="79" t="n"/>
      <c r="DB345" s="79" t="n"/>
      <c r="DC345" s="79" t="n"/>
      <c r="DD345" s="79" t="n"/>
      <c r="DE345" s="79" t="n"/>
      <c r="DF345" s="79" t="n"/>
      <c r="DG345" s="79" t="n"/>
      <c r="DH345" s="79" t="n"/>
      <c r="DI345" s="79" t="n"/>
      <c r="DJ345" s="79" t="n"/>
      <c r="DK345" s="79" t="n"/>
      <c r="DL345" s="79" t="n"/>
      <c r="DM345" s="79" t="n"/>
      <c r="DN345" s="79" t="n"/>
      <c r="DO345" s="79" t="n"/>
      <c r="DP345" s="79" t="n"/>
      <c r="DQ345" s="79" t="n"/>
      <c r="DR345" s="79" t="n"/>
      <c r="DS345" s="79" t="n"/>
      <c r="DT345" s="79" t="n"/>
      <c r="DU345" s="79" t="n"/>
      <c r="DV345" s="79" t="n"/>
      <c r="DW345" s="79" t="n"/>
      <c r="DZ345" s="78" t="n">
        <v>17</v>
      </c>
      <c r="EA345" s="79" t="n"/>
      <c r="EB345" s="79" t="n"/>
      <c r="EC345" s="79" t="n"/>
      <c r="ED345" s="79" t="n"/>
      <c r="EE345" s="79" t="n"/>
      <c r="EF345" s="79" t="n"/>
      <c r="EG345" s="79" t="n"/>
      <c r="EH345" s="79" t="n"/>
      <c r="EI345" s="79" t="n"/>
      <c r="EJ345" s="79" t="n"/>
      <c r="EK345" s="79" t="n"/>
      <c r="EL345" s="79" t="n"/>
      <c r="EM345" s="79" t="n"/>
      <c r="EN345" s="79" t="n"/>
      <c r="EO345" s="79" t="n"/>
      <c r="EP345" s="79" t="n"/>
      <c r="EQ345" s="79" t="n"/>
      <c r="ER345" s="79" t="n"/>
      <c r="ES345" s="79" t="n"/>
      <c r="ET345" s="79" t="n"/>
      <c r="EU345" s="79" t="n"/>
      <c r="EV345" s="79" t="n"/>
      <c r="EW345" s="79" t="n"/>
      <c r="EX345" s="79" t="n"/>
      <c r="EY345" s="79" t="n"/>
      <c r="EZ345" s="79" t="n"/>
      <c r="FA345" s="79" t="n"/>
      <c r="FB345" s="79" t="n"/>
      <c r="FC345" s="79" t="n"/>
      <c r="FD345" s="79" t="n"/>
      <c r="FE345" s="79" t="n"/>
      <c r="FF345" s="79" t="n"/>
      <c r="FG345" s="79" t="n"/>
      <c r="FH345" s="79" t="n"/>
      <c r="FI345" s="79" t="n"/>
      <c r="FJ345" s="79" t="n"/>
      <c r="FK345" s="79" t="n"/>
      <c r="FL345" s="79" t="n"/>
      <c r="FM345" s="79" t="n"/>
      <c r="FN345" s="79" t="n"/>
      <c r="FQ345" s="78" t="n">
        <v>17</v>
      </c>
      <c r="FR345" s="79" t="n"/>
      <c r="FS345" s="79" t="n"/>
      <c r="FT345" s="79" t="n"/>
      <c r="FU345" s="79" t="n"/>
      <c r="FV345" s="79" t="n"/>
      <c r="FW345" s="79" t="n"/>
      <c r="FX345" s="79" t="n"/>
      <c r="FY345" s="79" t="n"/>
      <c r="FZ345" s="79" t="n"/>
      <c r="GA345" s="79" t="n"/>
      <c r="GB345" s="79" t="n"/>
      <c r="GC345" s="79" t="n"/>
      <c r="GD345" s="79" t="n"/>
      <c r="GE345" s="79" t="n"/>
      <c r="GF345" s="79" t="n"/>
      <c r="GG345" s="79" t="n"/>
      <c r="GH345" s="79" t="n"/>
      <c r="GI345" s="79" t="n"/>
      <c r="GJ345" s="79" t="n"/>
      <c r="GK345" s="79" t="n"/>
      <c r="GL345" s="79" t="n"/>
      <c r="GM345" s="79" t="n"/>
      <c r="GN345" s="79" t="n"/>
      <c r="GO345" s="79" t="n"/>
      <c r="GP345" s="79" t="n"/>
      <c r="GQ345" s="79" t="n"/>
      <c r="GR345" s="79" t="n"/>
      <c r="GS345" s="79" t="n"/>
      <c r="GT345" s="79" t="n"/>
      <c r="GU345" s="79" t="n"/>
      <c r="GV345" s="79" t="n"/>
      <c r="GW345" s="79" t="n"/>
      <c r="GX345" s="79" t="n"/>
      <c r="GY345" s="79" t="n"/>
      <c r="GZ345" s="79" t="n"/>
      <c r="HA345" s="79" t="n"/>
      <c r="HB345" s="79" t="n"/>
      <c r="HC345" s="79" t="n"/>
      <c r="HD345" s="79" t="n"/>
      <c r="HE345" s="79" t="n"/>
      <c r="HH345" s="78" t="n">
        <v>17</v>
      </c>
      <c r="HI345" s="79" t="n"/>
      <c r="HJ345" s="79" t="n"/>
      <c r="HK345" s="79" t="n"/>
      <c r="HL345" s="79" t="n"/>
      <c r="HM345" s="79" t="n"/>
      <c r="HN345" s="79" t="n"/>
      <c r="HO345" s="79" t="n"/>
      <c r="HP345" s="79" t="n"/>
      <c r="HQ345" s="79" t="n"/>
      <c r="HR345" s="79" t="n"/>
      <c r="HS345" s="79" t="n"/>
      <c r="HT345" s="79" t="n"/>
      <c r="HU345" s="79" t="n"/>
      <c r="HV345" s="79" t="n"/>
      <c r="HW345" s="79" t="n"/>
      <c r="HX345" s="79" t="n"/>
      <c r="HY345" s="79" t="n"/>
      <c r="HZ345" s="79" t="n"/>
      <c r="IA345" s="79" t="n"/>
      <c r="IB345" s="79" t="n"/>
      <c r="IC345" s="79" t="n"/>
      <c r="ID345" s="79" t="n"/>
      <c r="IE345" s="79" t="n"/>
      <c r="IF345" s="79" t="n"/>
      <c r="IG345" s="79" t="n"/>
      <c r="IH345" s="79" t="n"/>
      <c r="II345" s="79" t="n"/>
      <c r="IJ345" s="79" t="n"/>
      <c r="IK345" s="79" t="n"/>
      <c r="IL345" s="79" t="n"/>
      <c r="IM345" s="79" t="n"/>
      <c r="IN345" s="79" t="n"/>
      <c r="IO345" s="79" t="n"/>
      <c r="IP345" s="79" t="n"/>
      <c r="IQ345" s="79" t="n"/>
      <c r="IR345" s="79" t="n"/>
      <c r="IS345" s="79" t="n"/>
      <c r="IT345" s="79" t="n"/>
      <c r="IU345" s="79" t="n"/>
      <c r="IV345" s="79" t="n"/>
      <c r="IY345" s="78" t="n">
        <v>17</v>
      </c>
      <c r="IZ345" s="79" t="n"/>
      <c r="JA345" s="79" t="n"/>
      <c r="JB345" s="79" t="n"/>
      <c r="JC345" s="79" t="n"/>
      <c r="JD345" s="79" t="n"/>
      <c r="JE345" s="79" t="n"/>
      <c r="JF345" s="79" t="n"/>
      <c r="JG345" s="79" t="n"/>
      <c r="JH345" s="79" t="n"/>
      <c r="JI345" s="79" t="n"/>
      <c r="JJ345" s="79" t="n"/>
      <c r="JK345" s="79" t="n"/>
      <c r="JL345" s="79" t="n"/>
      <c r="JM345" s="79" t="n"/>
      <c r="JN345" s="79" t="n"/>
      <c r="JO345" s="79" t="n"/>
      <c r="JP345" s="79" t="n"/>
      <c r="JQ345" s="79" t="n"/>
      <c r="JR345" s="79" t="n"/>
      <c r="JS345" s="79" t="n"/>
      <c r="JT345" s="79" t="n"/>
      <c r="JU345" s="79" t="n"/>
      <c r="JV345" s="79" t="n"/>
      <c r="JW345" s="79" t="n"/>
      <c r="JX345" s="79" t="n"/>
      <c r="JY345" s="79" t="n"/>
      <c r="JZ345" s="79" t="n"/>
      <c r="KA345" s="79" t="n"/>
      <c r="KB345" s="79" t="n"/>
      <c r="KC345" s="79" t="n"/>
      <c r="KD345" s="79" t="n"/>
      <c r="KE345" s="79" t="n"/>
      <c r="KF345" s="79" t="n"/>
      <c r="KG345" s="79" t="n"/>
      <c r="KH345" s="79" t="n"/>
      <c r="KI345" s="79" t="n"/>
      <c r="KJ345" s="79" t="n"/>
      <c r="KK345" s="79" t="n"/>
      <c r="KL345" s="79" t="n"/>
      <c r="KM345" s="79" t="n"/>
      <c r="KP345" s="78" t="n">
        <v>17</v>
      </c>
      <c r="KQ345" s="79" t="n"/>
      <c r="KR345" s="79" t="n"/>
      <c r="KS345" s="79" t="n"/>
      <c r="KT345" s="79" t="n"/>
      <c r="KU345" s="79" t="n"/>
      <c r="KV345" s="79" t="n"/>
      <c r="KW345" s="79" t="n"/>
      <c r="KX345" s="79" t="n"/>
      <c r="KY345" s="79" t="n"/>
      <c r="KZ345" s="79" t="n"/>
      <c r="LA345" s="79" t="n"/>
      <c r="LB345" s="79" t="n"/>
      <c r="LC345" s="79" t="n"/>
      <c r="LD345" s="79" t="n"/>
      <c r="LE345" s="79" t="n"/>
      <c r="LF345" s="79" t="n"/>
      <c r="LG345" s="79" t="n"/>
      <c r="LH345" s="79" t="n"/>
      <c r="LI345" s="79" t="n"/>
      <c r="LJ345" s="79" t="n"/>
      <c r="LK345" s="79" t="n"/>
      <c r="LL345" s="79" t="n"/>
      <c r="LM345" s="79" t="n"/>
      <c r="LN345" s="79" t="n"/>
      <c r="LO345" s="79" t="n"/>
      <c r="LP345" s="79" t="n"/>
      <c r="LQ345" s="79" t="n"/>
      <c r="LR345" s="79" t="n"/>
      <c r="LS345" s="79" t="n"/>
      <c r="LT345" s="79" t="n"/>
      <c r="LU345" s="79" t="n"/>
      <c r="LV345" s="79" t="n"/>
      <c r="LW345" s="79" t="n"/>
      <c r="LX345" s="79" t="n"/>
      <c r="LY345" s="79" t="n"/>
      <c r="LZ345" s="79" t="n"/>
      <c r="MA345" s="79" t="n"/>
      <c r="MB345" s="79" t="n"/>
      <c r="MC345" s="79" t="n"/>
      <c r="MD345" s="79" t="n"/>
      <c r="MG345" s="78" t="n">
        <v>17</v>
      </c>
      <c r="MH345" s="79" t="n"/>
      <c r="MI345" s="79" t="n"/>
      <c r="MJ345" s="79" t="n"/>
      <c r="MK345" s="79" t="n"/>
      <c r="ML345" s="79" t="n"/>
      <c r="MM345" s="79" t="n"/>
      <c r="MN345" s="79" t="n"/>
      <c r="MO345" s="79" t="n"/>
      <c r="MP345" s="79" t="n"/>
      <c r="MQ345" s="79" t="n"/>
      <c r="MR345" s="79" t="n"/>
      <c r="MS345" s="79" t="n"/>
      <c r="MT345" s="79" t="n"/>
      <c r="MU345" s="79" t="n"/>
      <c r="MV345" s="79" t="n"/>
      <c r="MW345" s="79" t="n"/>
      <c r="MX345" s="79" t="n"/>
      <c r="MY345" s="79" t="n"/>
      <c r="MZ345" s="79" t="n"/>
      <c r="NA345" s="79" t="n"/>
      <c r="NB345" s="79" t="n"/>
      <c r="NC345" s="79" t="n"/>
      <c r="ND345" s="79" t="n"/>
      <c r="NE345" s="79" t="n"/>
      <c r="NF345" s="79" t="n"/>
      <c r="NG345" s="79" t="n"/>
      <c r="NH345" s="79" t="n"/>
      <c r="NI345" s="79" t="n"/>
      <c r="NJ345" s="79" t="n"/>
      <c r="NK345" s="79" t="n"/>
      <c r="NL345" s="79" t="n"/>
      <c r="NM345" s="79" t="n"/>
      <c r="NN345" s="79" t="n"/>
      <c r="NO345" s="79" t="n"/>
      <c r="NP345" s="79" t="n"/>
      <c r="NQ345" s="79" t="n"/>
      <c r="NR345" s="79" t="n"/>
      <c r="NS345" s="79" t="n"/>
      <c r="NT345" s="79" t="n"/>
      <c r="NU345" s="79" t="n"/>
      <c r="NX345" s="78" t="n">
        <v>17</v>
      </c>
      <c r="NY345" s="79" t="n"/>
      <c r="NZ345" s="79" t="n"/>
      <c r="OA345" s="79" t="n"/>
      <c r="OB345" s="79" t="n"/>
      <c r="OC345" s="79" t="n"/>
      <c r="OD345" s="79" t="n"/>
      <c r="OE345" s="79" t="n"/>
      <c r="OF345" s="79" t="n"/>
      <c r="OG345" s="79" t="n"/>
      <c r="OH345" s="79" t="n"/>
      <c r="OI345" s="79" t="n"/>
      <c r="OJ345" s="79" t="n"/>
      <c r="OK345" s="79" t="n"/>
      <c r="OL345" s="79" t="n"/>
      <c r="OM345" s="79" t="n"/>
      <c r="ON345" s="79" t="n"/>
      <c r="OO345" s="79" t="n"/>
      <c r="OP345" s="79" t="n"/>
      <c r="OQ345" s="79" t="n"/>
      <c r="OR345" s="79" t="n"/>
      <c r="OS345" s="79" t="n"/>
      <c r="OT345" s="79" t="n"/>
      <c r="OU345" s="79" t="n"/>
      <c r="OV345" s="79" t="n"/>
      <c r="OW345" s="79" t="n"/>
      <c r="OX345" s="79" t="n"/>
      <c r="OY345" s="79" t="n"/>
      <c r="OZ345" s="79" t="n"/>
      <c r="PA345" s="79" t="n"/>
      <c r="PB345" s="79" t="n"/>
      <c r="PC345" s="79" t="n"/>
      <c r="PD345" s="79" t="n"/>
      <c r="PE345" s="79" t="n"/>
      <c r="PF345" s="79" t="n"/>
      <c r="PG345" s="79" t="n"/>
      <c r="PH345" s="79" t="n"/>
      <c r="PI345" s="79" t="n"/>
      <c r="PJ345" s="79" t="n"/>
      <c r="PK345" s="79" t="n"/>
      <c r="PL345" s="79" t="n"/>
      <c r="PO345" s="78" t="n">
        <v>17</v>
      </c>
      <c r="PP345" s="79" t="n"/>
      <c r="PQ345" s="79" t="n"/>
      <c r="PR345" s="79" t="n"/>
      <c r="PS345" s="79" t="n"/>
      <c r="PT345" s="79" t="n"/>
      <c r="PU345" s="79" t="n"/>
      <c r="PV345" s="79" t="n"/>
      <c r="PW345" s="79" t="n"/>
      <c r="PX345" s="79" t="n"/>
      <c r="PY345" s="79" t="n"/>
      <c r="PZ345" s="79" t="n"/>
      <c r="QA345" s="79" t="n"/>
      <c r="QB345" s="79" t="n"/>
      <c r="QC345" s="79" t="n"/>
      <c r="QD345" s="79" t="n"/>
      <c r="QE345" s="79" t="n"/>
      <c r="QF345" s="79" t="n"/>
      <c r="QG345" s="79" t="n"/>
      <c r="QH345" s="79" t="n"/>
      <c r="QI345" s="79" t="n"/>
      <c r="QJ345" s="79" t="n"/>
      <c r="QK345" s="79" t="n"/>
      <c r="QL345" s="79" t="n"/>
      <c r="QM345" s="79" t="n"/>
      <c r="QN345" s="79" t="n"/>
      <c r="QO345" s="79" t="n"/>
      <c r="QP345" s="79" t="n"/>
      <c r="QQ345" s="79" t="n"/>
      <c r="QR345" s="79" t="n"/>
      <c r="QS345" s="79" t="n"/>
      <c r="QT345" s="79" t="n"/>
      <c r="QU345" s="79" t="n"/>
      <c r="QV345" s="79" t="n"/>
      <c r="QW345" s="79" t="n"/>
      <c r="QX345" s="79" t="n"/>
      <c r="QY345" s="79" t="n"/>
      <c r="QZ345" s="79" t="n"/>
      <c r="RA345" s="79" t="n"/>
      <c r="RB345" s="79" t="n"/>
      <c r="RC345" s="79" t="n"/>
      <c r="RF345" s="78" t="n">
        <v>17</v>
      </c>
      <c r="RG345" s="79" t="n"/>
      <c r="RH345" s="79" t="n"/>
      <c r="RI345" s="79" t="n"/>
      <c r="RJ345" s="79" t="n"/>
      <c r="RK345" s="79" t="n"/>
      <c r="RL345" s="79" t="n"/>
      <c r="RM345" s="79" t="n"/>
      <c r="RN345" s="79" t="n"/>
      <c r="RO345" s="79" t="n"/>
      <c r="RP345" s="79" t="n"/>
      <c r="RQ345" s="79" t="n"/>
      <c r="RR345" s="79" t="n"/>
      <c r="RS345" s="79" t="n"/>
      <c r="RT345" s="79" t="n"/>
      <c r="RU345" s="79" t="n"/>
      <c r="RV345" s="79" t="n"/>
      <c r="RW345" s="79" t="n"/>
      <c r="RX345" s="79" t="n"/>
      <c r="RY345" s="79" t="n"/>
      <c r="RZ345" s="79" t="n"/>
      <c r="SA345" s="79" t="n"/>
      <c r="SB345" s="79" t="n"/>
      <c r="SC345" s="79" t="n"/>
      <c r="SD345" s="79" t="n"/>
      <c r="SE345" s="79" t="n"/>
      <c r="SF345" s="79" t="n"/>
      <c r="SG345" s="79" t="n"/>
      <c r="SH345" s="79" t="n"/>
      <c r="SI345" s="79" t="n"/>
      <c r="SJ345" s="79" t="n"/>
      <c r="SK345" s="79" t="n"/>
      <c r="SL345" s="79" t="n"/>
      <c r="SM345" s="79" t="n"/>
      <c r="SN345" s="79" t="n"/>
      <c r="SO345" s="79" t="n"/>
      <c r="SP345" s="79" t="n"/>
      <c r="SQ345" s="79" t="n"/>
      <c r="SR345" s="79" t="n"/>
      <c r="SS345" s="79" t="n"/>
      <c r="ST345" s="79" t="n"/>
      <c r="SW345" s="78" t="n">
        <v>17</v>
      </c>
      <c r="SX345" s="79" t="n"/>
      <c r="SY345" s="79" t="n"/>
      <c r="SZ345" s="79" t="n"/>
      <c r="TA345" s="79" t="n"/>
      <c r="TB345" s="79" t="n"/>
      <c r="TC345" s="79" t="n"/>
      <c r="TD345" s="79" t="n"/>
      <c r="TE345" s="79" t="n"/>
      <c r="TF345" s="79" t="n"/>
      <c r="TG345" s="79" t="n"/>
      <c r="TH345" s="79" t="n"/>
      <c r="TI345" s="79" t="n"/>
      <c r="TJ345" s="79" t="n"/>
      <c r="TK345" s="79" t="n"/>
      <c r="TL345" s="79" t="n"/>
      <c r="TM345" s="79" t="n"/>
      <c r="TN345" s="79" t="n"/>
      <c r="TO345" s="79" t="n"/>
      <c r="TP345" s="79" t="n"/>
      <c r="TQ345" s="79" t="n"/>
      <c r="TR345" s="79" t="n"/>
      <c r="TS345" s="79" t="n"/>
      <c r="TT345" s="79" t="n"/>
      <c r="TU345" s="79" t="n"/>
      <c r="TV345" s="79" t="n"/>
      <c r="TW345" s="79" t="n"/>
      <c r="TX345" s="79" t="n"/>
      <c r="TY345" s="79" t="n"/>
      <c r="TZ345" s="79" t="n"/>
      <c r="UA345" s="79" t="n"/>
      <c r="UB345" s="79" t="n"/>
      <c r="UC345" s="79" t="n"/>
      <c r="UD345" s="79" t="n"/>
      <c r="UE345" s="79" t="n"/>
      <c r="UF345" s="79" t="n"/>
      <c r="UG345" s="79" t="n"/>
      <c r="UH345" s="79" t="n"/>
      <c r="UI345" s="79" t="n"/>
      <c r="UJ345" s="79" t="n"/>
      <c r="UK345" s="79" t="n"/>
      <c r="UN345" s="78" t="n">
        <v>17</v>
      </c>
      <c r="UO345" s="79" t="n"/>
      <c r="UP345" s="79" t="n"/>
      <c r="UQ345" s="79" t="n"/>
      <c r="UR345" s="79" t="n"/>
      <c r="US345" s="79" t="n"/>
      <c r="UT345" s="79" t="n"/>
      <c r="UU345" s="79" t="n"/>
      <c r="UV345" s="79" t="n"/>
      <c r="UW345" s="79" t="n"/>
      <c r="UX345" s="79" t="n"/>
      <c r="UY345" s="79" t="n"/>
      <c r="UZ345" s="79" t="n"/>
      <c r="VA345" s="79" t="n"/>
      <c r="VB345" s="79" t="n"/>
      <c r="VC345" s="79" t="n"/>
      <c r="VD345" s="79" t="n"/>
      <c r="VE345" s="79" t="n"/>
      <c r="VF345" s="79" t="n"/>
      <c r="VG345" s="79" t="n"/>
      <c r="VH345" s="79" t="n"/>
      <c r="VI345" s="79" t="n"/>
      <c r="VJ345" s="79" t="n"/>
      <c r="VK345" s="79" t="n"/>
      <c r="VL345" s="79" t="n"/>
      <c r="VM345" s="79" t="n"/>
      <c r="VN345" s="79" t="n"/>
      <c r="VO345" s="79" t="n"/>
      <c r="VP345" s="79" t="n"/>
      <c r="VQ345" s="79" t="n"/>
      <c r="VR345" s="79" t="n"/>
      <c r="VS345" s="79" t="n"/>
      <c r="VT345" s="79" t="n"/>
      <c r="VU345" s="79" t="n"/>
      <c r="VV345" s="79" t="n"/>
      <c r="VW345" s="79" t="n"/>
      <c r="VX345" s="79" t="n"/>
      <c r="VY345" s="79" t="n"/>
      <c r="VZ345" s="79" t="n"/>
      <c r="WA345" s="79" t="n"/>
      <c r="WB345" s="79" t="n"/>
      <c r="WE345" s="78" t="n">
        <v>17</v>
      </c>
      <c r="WF345" s="79" t="n"/>
      <c r="WG345" s="79" t="n"/>
      <c r="WH345" s="79" t="n"/>
      <c r="WI345" s="79" t="n"/>
      <c r="WJ345" s="79" t="n"/>
      <c r="WK345" s="79" t="n"/>
      <c r="WL345" s="79" t="n"/>
      <c r="WM345" s="79" t="n"/>
      <c r="WN345" s="79" t="n"/>
      <c r="WO345" s="79" t="n"/>
      <c r="WP345" s="79" t="n"/>
      <c r="WQ345" s="79" t="n"/>
      <c r="WR345" s="79" t="n"/>
      <c r="WS345" s="79" t="n"/>
      <c r="WT345" s="79" t="n"/>
      <c r="WU345" s="79" t="n"/>
      <c r="WV345" s="79" t="n"/>
      <c r="WW345" s="79" t="n"/>
      <c r="WX345" s="79" t="n"/>
      <c r="WY345" s="79" t="n"/>
      <c r="WZ345" s="79" t="n"/>
      <c r="XA345" s="79" t="n"/>
      <c r="XB345" s="79" t="n"/>
      <c r="XC345" s="79" t="n"/>
      <c r="XD345" s="79" t="n"/>
      <c r="XE345" s="79" t="n"/>
      <c r="XF345" s="79" t="n"/>
      <c r="XG345" s="79" t="n"/>
      <c r="XH345" s="79" t="n"/>
      <c r="XI345" s="79" t="n"/>
      <c r="XJ345" s="79" t="n"/>
      <c r="XK345" s="79" t="n"/>
      <c r="XL345" s="79" t="n"/>
      <c r="XM345" s="79" t="n"/>
      <c r="XN345" s="79" t="n"/>
      <c r="XO345" s="79" t="n"/>
      <c r="XP345" s="79" t="n"/>
      <c r="XQ345" s="79" t="n"/>
      <c r="XR345" s="79" t="n"/>
      <c r="XS345" s="79" t="n"/>
      <c r="XV345" s="78" t="n">
        <v>17</v>
      </c>
      <c r="XW345" s="79" t="n"/>
      <c r="XX345" s="79" t="n"/>
      <c r="XY345" s="79" t="n"/>
      <c r="XZ345" s="79" t="n"/>
      <c r="YA345" s="79" t="n"/>
      <c r="YB345" s="79" t="n"/>
      <c r="YC345" s="79" t="n"/>
      <c r="YD345" s="79" t="n"/>
      <c r="YE345" s="79" t="n"/>
      <c r="YF345" s="79" t="n"/>
      <c r="YG345" s="79" t="n"/>
      <c r="YH345" s="79" t="n"/>
      <c r="YI345" s="79" t="n"/>
      <c r="YJ345" s="79" t="n"/>
      <c r="YK345" s="79" t="n"/>
      <c r="YL345" s="79" t="n"/>
      <c r="YM345" s="79" t="n"/>
      <c r="YN345" s="79" t="n"/>
      <c r="YO345" s="79" t="n"/>
      <c r="YP345" s="79" t="n"/>
      <c r="YQ345" s="79" t="n"/>
      <c r="YR345" s="79" t="n"/>
      <c r="YS345" s="79" t="n"/>
      <c r="YT345" s="79" t="n"/>
      <c r="YU345" s="79" t="n"/>
      <c r="YV345" s="79" t="n"/>
      <c r="YW345" s="79" t="n"/>
      <c r="YX345" s="79" t="n"/>
      <c r="YY345" s="79" t="n"/>
      <c r="YZ345" s="79" t="n"/>
      <c r="ZA345" s="79" t="n"/>
      <c r="ZB345" s="79" t="n"/>
      <c r="ZC345" s="79" t="n"/>
      <c r="ZD345" s="79" t="n"/>
      <c r="ZE345" s="79" t="n"/>
      <c r="ZF345" s="79" t="n"/>
      <c r="ZG345" s="79" t="n"/>
      <c r="ZH345" s="79" t="n"/>
      <c r="ZI345" s="79" t="n"/>
      <c r="ZJ345" s="79" t="n"/>
      <c r="ZM345" s="78" t="n">
        <v>17</v>
      </c>
      <c r="ZN345" s="79" t="n"/>
      <c r="ZO345" s="79" t="n"/>
      <c r="ZP345" s="79" t="n"/>
      <c r="ZQ345" s="79" t="n"/>
      <c r="ZR345" s="79" t="n"/>
      <c r="ZS345" s="79" t="n"/>
      <c r="ZT345" s="79" t="n"/>
      <c r="ZU345" s="79" t="n"/>
      <c r="ZV345" s="79" t="n"/>
      <c r="ZW345" s="79" t="n"/>
      <c r="ZX345" s="79" t="n"/>
      <c r="ZY345" s="79" t="n"/>
      <c r="ZZ345" s="79" t="n"/>
      <c r="AAA345" s="79" t="n"/>
      <c r="AAB345" s="79" t="n"/>
      <c r="AAC345" s="79" t="n"/>
      <c r="AAD345" s="79" t="n"/>
      <c r="AAE345" s="79" t="n"/>
      <c r="AAF345" s="79" t="n"/>
      <c r="AAG345" s="79" t="n"/>
      <c r="AAH345" s="79" t="n"/>
      <c r="AAI345" s="79" t="n"/>
      <c r="AAJ345" s="79" t="n"/>
      <c r="AAK345" s="79" t="n"/>
      <c r="AAL345" s="79" t="n"/>
      <c r="AAM345" s="79" t="n"/>
      <c r="AAN345" s="79" t="n"/>
      <c r="AAO345" s="79" t="n"/>
      <c r="AAP345" s="79" t="n"/>
      <c r="AAQ345" s="79" t="n"/>
      <c r="AAR345" s="79" t="n"/>
      <c r="AAS345" s="79" t="n"/>
      <c r="AAT345" s="79" t="n"/>
      <c r="AAU345" s="79" t="n"/>
      <c r="AAV345" s="79" t="n"/>
      <c r="AAW345" s="79" t="n"/>
      <c r="AAX345" s="79" t="n"/>
      <c r="AAY345" s="79" t="n"/>
      <c r="AAZ345" s="79" t="n"/>
      <c r="ABA345" s="79" t="n"/>
      <c r="ABD345" s="78" t="n">
        <v>17</v>
      </c>
      <c r="ABE345" s="79" t="n"/>
      <c r="ABF345" s="79" t="n"/>
      <c r="ABG345" s="79" t="n"/>
      <c r="ABH345" s="79" t="n"/>
      <c r="ABI345" s="79" t="n"/>
      <c r="ABJ345" s="79" t="n"/>
      <c r="ABK345" s="79" t="n"/>
      <c r="ABL345" s="79" t="n"/>
      <c r="ABM345" s="79" t="n"/>
      <c r="ABN345" s="79" t="n"/>
      <c r="ABO345" s="79" t="n"/>
      <c r="ABP345" s="79" t="n"/>
      <c r="ABQ345" s="79" t="n"/>
      <c r="ABR345" s="79" t="n"/>
      <c r="ABS345" s="79" t="n"/>
      <c r="ABT345" s="79" t="n"/>
      <c r="ABU345" s="79" t="n"/>
      <c r="ABV345" s="79" t="n"/>
      <c r="ABW345" s="79" t="n"/>
      <c r="ABX345" s="79" t="n"/>
      <c r="ABY345" s="79" t="n"/>
      <c r="ABZ345" s="79" t="n"/>
      <c r="ACA345" s="79" t="n"/>
      <c r="ACB345" s="79" t="n"/>
      <c r="ACC345" s="79" t="n"/>
      <c r="ACD345" s="79" t="n"/>
      <c r="ACE345" s="79" t="n"/>
      <c r="ACF345" s="79" t="n"/>
      <c r="ACG345" s="79" t="n"/>
      <c r="ACH345" s="79" t="n"/>
      <c r="ACI345" s="79" t="n"/>
      <c r="ACJ345" s="79" t="n"/>
      <c r="ACK345" s="79" t="n"/>
      <c r="ACL345" s="79" t="n"/>
      <c r="ACM345" s="79" t="n"/>
      <c r="ACN345" s="79" t="n"/>
      <c r="ACO345" s="79" t="n"/>
      <c r="ACP345" s="79" t="n"/>
      <c r="ACQ345" s="79" t="n"/>
      <c r="ACR345" s="79" t="n"/>
      <c r="ACU345" s="78" t="n">
        <v>17</v>
      </c>
      <c r="ACV345" s="79" t="n"/>
      <c r="ACW345" s="79" t="n"/>
      <c r="ACX345" s="79" t="n"/>
      <c r="ACY345" s="79" t="n"/>
      <c r="ACZ345" s="79" t="n"/>
      <c r="ADA345" s="79" t="n"/>
      <c r="ADB345" s="79" t="n"/>
      <c r="ADC345" s="79" t="n"/>
      <c r="ADD345" s="79" t="n"/>
      <c r="ADE345" s="79" t="n"/>
      <c r="ADF345" s="79" t="n"/>
      <c r="ADG345" s="79" t="n"/>
      <c r="ADH345" s="79" t="n"/>
      <c r="ADI345" s="79" t="n"/>
      <c r="ADJ345" s="79" t="n"/>
      <c r="ADK345" s="79" t="n"/>
      <c r="ADL345" s="79" t="n"/>
      <c r="ADM345" s="79" t="n"/>
      <c r="ADN345" s="79" t="n"/>
      <c r="ADO345" s="79" t="n"/>
      <c r="ADP345" s="79" t="n"/>
      <c r="ADQ345" s="79" t="n"/>
      <c r="ADR345" s="79" t="n"/>
      <c r="ADS345" s="79" t="n"/>
      <c r="ADT345" s="79" t="n"/>
      <c r="ADU345" s="79" t="n"/>
      <c r="ADV345" s="79" t="n"/>
      <c r="ADW345" s="79" t="n"/>
      <c r="ADX345" s="79" t="n"/>
      <c r="ADY345" s="79" t="n"/>
      <c r="ADZ345" s="79" t="n"/>
      <c r="AEA345" s="79" t="n"/>
      <c r="AEB345" s="79" t="n"/>
      <c r="AEC345" s="79" t="n"/>
      <c r="AED345" s="79" t="n"/>
      <c r="AEE345" s="79" t="n"/>
      <c r="AEF345" s="79" t="n"/>
      <c r="AEG345" s="79" t="n"/>
      <c r="AEH345" s="79" t="n"/>
      <c r="AEI345" s="79" t="n"/>
      <c r="AEL345" s="78" t="n">
        <v>17</v>
      </c>
      <c r="AEM345" s="79" t="n"/>
      <c r="AEN345" s="79" t="n"/>
      <c r="AEO345" s="79" t="n"/>
      <c r="AEP345" s="79" t="n"/>
      <c r="AEQ345" s="79" t="n"/>
      <c r="AER345" s="79" t="n"/>
      <c r="AES345" s="79" t="n"/>
      <c r="AET345" s="79" t="n"/>
      <c r="AEU345" s="79" t="n"/>
      <c r="AEV345" s="79" t="n"/>
      <c r="AEW345" s="79" t="n"/>
      <c r="AEX345" s="79" t="n"/>
      <c r="AEY345" s="79" t="n"/>
      <c r="AEZ345" s="79" t="n"/>
      <c r="AFA345" s="79" t="n"/>
      <c r="AFB345" s="79" t="n"/>
      <c r="AFC345" s="79" t="n"/>
      <c r="AFD345" s="79" t="n"/>
      <c r="AFE345" s="79" t="n"/>
      <c r="AFF345" s="79" t="n"/>
      <c r="AFG345" s="79" t="n"/>
      <c r="AFH345" s="79" t="n"/>
      <c r="AFI345" s="79" t="n"/>
      <c r="AFJ345" s="79" t="n"/>
      <c r="AFK345" s="79" t="n"/>
      <c r="AFL345" s="79" t="n"/>
      <c r="AFM345" s="79" t="n"/>
      <c r="AFN345" s="79" t="n"/>
      <c r="AFO345" s="79" t="n"/>
      <c r="AFP345" s="79" t="n"/>
      <c r="AFQ345" s="79" t="n"/>
      <c r="AFR345" s="79" t="n"/>
      <c r="AFS345" s="79" t="n"/>
      <c r="AFT345" s="79" t="n"/>
      <c r="AFU345" s="79" t="n"/>
      <c r="AFV345" s="79" t="n"/>
      <c r="AFW345" s="79" t="n"/>
      <c r="AFX345" s="79" t="n"/>
      <c r="AFY345" s="79" t="n"/>
      <c r="AFZ345" s="79" t="n"/>
    </row>
    <row r="346">
      <c r="A346" s="78" t="n">
        <v>18</v>
      </c>
      <c r="B346" s="79" t="n"/>
      <c r="C346" s="79" t="n"/>
      <c r="D346" s="79" t="n"/>
      <c r="E346" s="79" t="n"/>
      <c r="F346" s="79" t="n"/>
      <c r="G346" s="79" t="n"/>
      <c r="H346" s="79" t="n"/>
      <c r="I346" s="79" t="n"/>
      <c r="J346" s="79" t="n"/>
      <c r="K346" s="79" t="n"/>
      <c r="L346" s="79" t="n"/>
      <c r="M346" s="79" t="n"/>
      <c r="N346" s="79" t="n"/>
      <c r="O346" s="79" t="n"/>
      <c r="P346" s="79" t="n"/>
      <c r="Q346" s="79" t="n"/>
      <c r="R346" s="79" t="n"/>
      <c r="S346" s="79" t="n"/>
      <c r="T346" s="79" t="n"/>
      <c r="U346" s="79" t="n"/>
      <c r="V346" s="79" t="n"/>
      <c r="W346" s="79" t="n"/>
      <c r="X346" s="79" t="n"/>
      <c r="Y346" s="79" t="n"/>
      <c r="Z346" s="79" t="n"/>
      <c r="AA346" s="79" t="n"/>
      <c r="AB346" s="79" t="n"/>
      <c r="AC346" s="79" t="n"/>
      <c r="AD346" s="79" t="n"/>
      <c r="AE346" s="79" t="n"/>
      <c r="AF346" s="79" t="n"/>
      <c r="AG346" s="79" t="n"/>
      <c r="AH346" s="79" t="n"/>
      <c r="AI346" s="79" t="n"/>
      <c r="AJ346" s="79" t="n"/>
      <c r="AK346" s="79" t="n"/>
      <c r="AL346" s="79" t="n"/>
      <c r="AM346" s="79" t="n"/>
      <c r="AN346" s="79" t="n"/>
      <c r="AO346" s="79" t="n"/>
      <c r="AR346" s="78" t="n">
        <v>18</v>
      </c>
      <c r="AS346" s="79" t="n"/>
      <c r="AT346" s="79" t="n"/>
      <c r="AU346" s="79" t="n"/>
      <c r="AV346" s="79" t="n"/>
      <c r="AW346" s="79" t="n"/>
      <c r="AX346" s="79" t="n"/>
      <c r="AY346" s="79" t="n"/>
      <c r="AZ346" s="79" t="n"/>
      <c r="BA346" s="79" t="n"/>
      <c r="BB346" s="79" t="n"/>
      <c r="BC346" s="79" t="n"/>
      <c r="BD346" s="79" t="n"/>
      <c r="BE346" s="79" t="n"/>
      <c r="BF346" s="79" t="n"/>
      <c r="BG346" s="79" t="n"/>
      <c r="BH346" s="79" t="n"/>
      <c r="BI346" s="79" t="n"/>
      <c r="BJ346" s="79" t="n"/>
      <c r="BK346" s="79" t="n"/>
      <c r="BL346" s="79" t="n"/>
      <c r="BM346" s="79" t="n"/>
      <c r="BN346" s="79" t="n"/>
      <c r="BO346" s="79" t="n"/>
      <c r="BP346" s="79" t="n"/>
      <c r="BQ346" s="79" t="n"/>
      <c r="BR346" s="79" t="n"/>
      <c r="BS346" s="79" t="n"/>
      <c r="BT346" s="79" t="n"/>
      <c r="BU346" s="79" t="n"/>
      <c r="BV346" s="79" t="n"/>
      <c r="BW346" s="79" t="n"/>
      <c r="BX346" s="79" t="n"/>
      <c r="BY346" s="79" t="n"/>
      <c r="BZ346" s="79" t="n"/>
      <c r="CA346" s="79" t="n"/>
      <c r="CB346" s="79" t="n"/>
      <c r="CC346" s="79" t="n"/>
      <c r="CD346" s="79" t="n"/>
      <c r="CE346" s="79" t="n"/>
      <c r="CF346" s="79" t="n"/>
      <c r="CI346" s="78" t="n">
        <v>18</v>
      </c>
      <c r="CJ346" s="79" t="n"/>
      <c r="CK346" s="79" t="n"/>
      <c r="CL346" s="79" t="n"/>
      <c r="CM346" s="79" t="n"/>
      <c r="CN346" s="79" t="n"/>
      <c r="CO346" s="79" t="n"/>
      <c r="CP346" s="79" t="n"/>
      <c r="CQ346" s="79" t="n"/>
      <c r="CR346" s="79" t="n"/>
      <c r="CS346" s="79" t="n"/>
      <c r="CT346" s="79" t="n"/>
      <c r="CU346" s="79" t="n"/>
      <c r="CV346" s="79" t="n"/>
      <c r="CW346" s="79" t="n"/>
      <c r="CX346" s="79" t="n"/>
      <c r="CY346" s="79" t="n"/>
      <c r="CZ346" s="79" t="n"/>
      <c r="DA346" s="79" t="n"/>
      <c r="DB346" s="79" t="n"/>
      <c r="DC346" s="79" t="n"/>
      <c r="DD346" s="79" t="n"/>
      <c r="DE346" s="79" t="n"/>
      <c r="DF346" s="79" t="n"/>
      <c r="DG346" s="79" t="n"/>
      <c r="DH346" s="79" t="n"/>
      <c r="DI346" s="79" t="n"/>
      <c r="DJ346" s="79" t="n"/>
      <c r="DK346" s="79" t="n"/>
      <c r="DL346" s="79" t="n"/>
      <c r="DM346" s="79" t="n"/>
      <c r="DN346" s="79" t="n"/>
      <c r="DO346" s="79" t="n"/>
      <c r="DP346" s="79" t="n"/>
      <c r="DQ346" s="79" t="n"/>
      <c r="DR346" s="79" t="n"/>
      <c r="DS346" s="79" t="n"/>
      <c r="DT346" s="79" t="n"/>
      <c r="DU346" s="79" t="n"/>
      <c r="DV346" s="79" t="n"/>
      <c r="DW346" s="79" t="n"/>
      <c r="DZ346" s="78" t="n">
        <v>18</v>
      </c>
      <c r="EA346" s="79" t="n"/>
      <c r="EB346" s="79" t="n"/>
      <c r="EC346" s="79" t="n"/>
      <c r="ED346" s="79" t="n"/>
      <c r="EE346" s="79" t="n"/>
      <c r="EF346" s="79" t="n"/>
      <c r="EG346" s="79" t="n"/>
      <c r="EH346" s="79" t="n"/>
      <c r="EI346" s="79" t="n"/>
      <c r="EJ346" s="79" t="n"/>
      <c r="EK346" s="79" t="n"/>
      <c r="EL346" s="79" t="n"/>
      <c r="EM346" s="79" t="n"/>
      <c r="EN346" s="79" t="n"/>
      <c r="EO346" s="79" t="n"/>
      <c r="EP346" s="79" t="n"/>
      <c r="EQ346" s="79" t="n"/>
      <c r="ER346" s="79" t="n"/>
      <c r="ES346" s="79" t="n"/>
      <c r="ET346" s="79" t="n"/>
      <c r="EU346" s="79" t="n"/>
      <c r="EV346" s="79" t="n"/>
      <c r="EW346" s="79" t="n"/>
      <c r="EX346" s="79" t="n"/>
      <c r="EY346" s="79" t="n"/>
      <c r="EZ346" s="79" t="n"/>
      <c r="FA346" s="79" t="n"/>
      <c r="FB346" s="79" t="n"/>
      <c r="FC346" s="79" t="n"/>
      <c r="FD346" s="79" t="n"/>
      <c r="FE346" s="79" t="n"/>
      <c r="FF346" s="79" t="n"/>
      <c r="FG346" s="79" t="n"/>
      <c r="FH346" s="79" t="n"/>
      <c r="FI346" s="79" t="n"/>
      <c r="FJ346" s="79" t="n"/>
      <c r="FK346" s="79" t="n"/>
      <c r="FL346" s="79" t="n"/>
      <c r="FM346" s="79" t="n"/>
      <c r="FN346" s="79" t="n"/>
      <c r="FQ346" s="78" t="n">
        <v>18</v>
      </c>
      <c r="FR346" s="79" t="n"/>
      <c r="FS346" s="79" t="n"/>
      <c r="FT346" s="79" t="n"/>
      <c r="FU346" s="79" t="n"/>
      <c r="FV346" s="79" t="n"/>
      <c r="FW346" s="79" t="n"/>
      <c r="FX346" s="79" t="n"/>
      <c r="FY346" s="79" t="n"/>
      <c r="FZ346" s="79" t="n"/>
      <c r="GA346" s="79" t="n"/>
      <c r="GB346" s="79" t="n"/>
      <c r="GC346" s="79" t="n"/>
      <c r="GD346" s="79" t="n"/>
      <c r="GE346" s="79" t="n"/>
      <c r="GF346" s="79" t="n"/>
      <c r="GG346" s="79" t="n"/>
      <c r="GH346" s="79" t="n"/>
      <c r="GI346" s="79" t="n"/>
      <c r="GJ346" s="79" t="n"/>
      <c r="GK346" s="79" t="n"/>
      <c r="GL346" s="79" t="n"/>
      <c r="GM346" s="79" t="n"/>
      <c r="GN346" s="79" t="n"/>
      <c r="GO346" s="79" t="n"/>
      <c r="GP346" s="79" t="n"/>
      <c r="GQ346" s="79" t="n"/>
      <c r="GR346" s="79" t="n"/>
      <c r="GS346" s="79" t="n"/>
      <c r="GT346" s="79" t="n"/>
      <c r="GU346" s="79" t="n"/>
      <c r="GV346" s="79" t="n"/>
      <c r="GW346" s="79" t="n"/>
      <c r="GX346" s="79" t="n"/>
      <c r="GY346" s="79" t="n"/>
      <c r="GZ346" s="79" t="n"/>
      <c r="HA346" s="79" t="n"/>
      <c r="HB346" s="79" t="n"/>
      <c r="HC346" s="79" t="n"/>
      <c r="HD346" s="79" t="n"/>
      <c r="HE346" s="79" t="n"/>
      <c r="HH346" s="78" t="n">
        <v>18</v>
      </c>
      <c r="HI346" s="79" t="n"/>
      <c r="HJ346" s="79" t="n"/>
      <c r="HK346" s="79" t="n"/>
      <c r="HL346" s="79" t="n"/>
      <c r="HM346" s="79" t="n"/>
      <c r="HN346" s="79" t="n"/>
      <c r="HO346" s="79" t="n"/>
      <c r="HP346" s="79" t="n"/>
      <c r="HQ346" s="79" t="n"/>
      <c r="HR346" s="79" t="n"/>
      <c r="HS346" s="79" t="n"/>
      <c r="HT346" s="79" t="n"/>
      <c r="HU346" s="79" t="n"/>
      <c r="HV346" s="79" t="n"/>
      <c r="HW346" s="79" t="n"/>
      <c r="HX346" s="79" t="n"/>
      <c r="HY346" s="79" t="n"/>
      <c r="HZ346" s="79" t="n"/>
      <c r="IA346" s="79" t="n"/>
      <c r="IB346" s="79" t="n"/>
      <c r="IC346" s="79" t="n"/>
      <c r="ID346" s="79" t="n"/>
      <c r="IE346" s="79" t="n"/>
      <c r="IF346" s="79" t="n"/>
      <c r="IG346" s="79" t="n"/>
      <c r="IH346" s="79" t="n"/>
      <c r="II346" s="79" t="n"/>
      <c r="IJ346" s="79" t="n"/>
      <c r="IK346" s="79" t="n"/>
      <c r="IL346" s="79" t="n"/>
      <c r="IM346" s="79" t="n"/>
      <c r="IN346" s="79" t="n"/>
      <c r="IO346" s="79" t="n"/>
      <c r="IP346" s="79" t="n"/>
      <c r="IQ346" s="79" t="n"/>
      <c r="IR346" s="79" t="n"/>
      <c r="IS346" s="79" t="n"/>
      <c r="IT346" s="79" t="n"/>
      <c r="IU346" s="79" t="n"/>
      <c r="IV346" s="79" t="n"/>
      <c r="IY346" s="78" t="n">
        <v>18</v>
      </c>
      <c r="IZ346" s="79" t="n"/>
      <c r="JA346" s="79" t="n"/>
      <c r="JB346" s="79" t="n"/>
      <c r="JC346" s="79" t="n"/>
      <c r="JD346" s="79" t="n"/>
      <c r="JE346" s="79" t="n"/>
      <c r="JF346" s="79" t="n"/>
      <c r="JG346" s="79" t="n"/>
      <c r="JH346" s="79" t="n"/>
      <c r="JI346" s="79" t="n"/>
      <c r="JJ346" s="79" t="n"/>
      <c r="JK346" s="79" t="n"/>
      <c r="JL346" s="79" t="n"/>
      <c r="JM346" s="79" t="n"/>
      <c r="JN346" s="79" t="n"/>
      <c r="JO346" s="79" t="n"/>
      <c r="JP346" s="79" t="n"/>
      <c r="JQ346" s="79" t="n"/>
      <c r="JR346" s="79" t="n"/>
      <c r="JS346" s="79" t="n"/>
      <c r="JT346" s="79" t="n"/>
      <c r="JU346" s="79" t="n"/>
      <c r="JV346" s="79" t="n"/>
      <c r="JW346" s="79" t="n"/>
      <c r="JX346" s="79" t="n"/>
      <c r="JY346" s="79" t="n"/>
      <c r="JZ346" s="79" t="n"/>
      <c r="KA346" s="79" t="n"/>
      <c r="KB346" s="79" t="n"/>
      <c r="KC346" s="79" t="n"/>
      <c r="KD346" s="79" t="n"/>
      <c r="KE346" s="79" t="n"/>
      <c r="KF346" s="79" t="n"/>
      <c r="KG346" s="79" t="n"/>
      <c r="KH346" s="79" t="n"/>
      <c r="KI346" s="79" t="n"/>
      <c r="KJ346" s="79" t="n"/>
      <c r="KK346" s="79" t="n"/>
      <c r="KL346" s="79" t="n"/>
      <c r="KM346" s="79" t="n"/>
      <c r="KP346" s="78" t="n">
        <v>18</v>
      </c>
      <c r="KQ346" s="79" t="n"/>
      <c r="KR346" s="79" t="n"/>
      <c r="KS346" s="79" t="n"/>
      <c r="KT346" s="79" t="n"/>
      <c r="KU346" s="79" t="n"/>
      <c r="KV346" s="79" t="n"/>
      <c r="KW346" s="79" t="n"/>
      <c r="KX346" s="79" t="n"/>
      <c r="KY346" s="79" t="n"/>
      <c r="KZ346" s="79" t="n"/>
      <c r="LA346" s="79" t="n"/>
      <c r="LB346" s="79" t="n"/>
      <c r="LC346" s="79" t="n"/>
      <c r="LD346" s="79" t="n"/>
      <c r="LE346" s="79" t="n"/>
      <c r="LF346" s="79" t="n"/>
      <c r="LG346" s="79" t="n"/>
      <c r="LH346" s="79" t="n"/>
      <c r="LI346" s="79" t="n"/>
      <c r="LJ346" s="79" t="n"/>
      <c r="LK346" s="79" t="n"/>
      <c r="LL346" s="79" t="n"/>
      <c r="LM346" s="79" t="n"/>
      <c r="LN346" s="79" t="n"/>
      <c r="LO346" s="79" t="n"/>
      <c r="LP346" s="79" t="n"/>
      <c r="LQ346" s="79" t="n"/>
      <c r="LR346" s="79" t="n"/>
      <c r="LS346" s="79" t="n"/>
      <c r="LT346" s="79" t="n"/>
      <c r="LU346" s="79" t="n"/>
      <c r="LV346" s="79" t="n"/>
      <c r="LW346" s="79" t="n"/>
      <c r="LX346" s="79" t="n"/>
      <c r="LY346" s="79" t="n"/>
      <c r="LZ346" s="79" t="n"/>
      <c r="MA346" s="79" t="n"/>
      <c r="MB346" s="79" t="n"/>
      <c r="MC346" s="79" t="n"/>
      <c r="MD346" s="79" t="n"/>
      <c r="MG346" s="78" t="n">
        <v>18</v>
      </c>
      <c r="MH346" s="79" t="n"/>
      <c r="MI346" s="79" t="n"/>
      <c r="MJ346" s="79" t="n"/>
      <c r="MK346" s="79" t="n"/>
      <c r="ML346" s="79" t="n"/>
      <c r="MM346" s="79" t="n"/>
      <c r="MN346" s="79" t="n"/>
      <c r="MO346" s="79" t="n"/>
      <c r="MP346" s="79" t="n"/>
      <c r="MQ346" s="79" t="n"/>
      <c r="MR346" s="79" t="n"/>
      <c r="MS346" s="79" t="n"/>
      <c r="MT346" s="79" t="n"/>
      <c r="MU346" s="79" t="n"/>
      <c r="MV346" s="79" t="n"/>
      <c r="MW346" s="79" t="n"/>
      <c r="MX346" s="79" t="n"/>
      <c r="MY346" s="79" t="n"/>
      <c r="MZ346" s="79" t="n"/>
      <c r="NA346" s="79" t="n"/>
      <c r="NB346" s="79" t="n"/>
      <c r="NC346" s="79" t="n"/>
      <c r="ND346" s="79" t="n"/>
      <c r="NE346" s="79" t="n"/>
      <c r="NF346" s="79" t="n"/>
      <c r="NG346" s="79" t="n"/>
      <c r="NH346" s="79" t="n"/>
      <c r="NI346" s="79" t="n"/>
      <c r="NJ346" s="79" t="n"/>
      <c r="NK346" s="79" t="n"/>
      <c r="NL346" s="79" t="n"/>
      <c r="NM346" s="79" t="n"/>
      <c r="NN346" s="79" t="n"/>
      <c r="NO346" s="79" t="n"/>
      <c r="NP346" s="79" t="n"/>
      <c r="NQ346" s="79" t="n"/>
      <c r="NR346" s="79" t="n"/>
      <c r="NS346" s="79" t="n"/>
      <c r="NT346" s="79" t="n"/>
      <c r="NU346" s="79" t="n"/>
      <c r="NX346" s="78" t="n">
        <v>18</v>
      </c>
      <c r="NY346" s="79" t="n"/>
      <c r="NZ346" s="79" t="n"/>
      <c r="OA346" s="79" t="n"/>
      <c r="OB346" s="79" t="n"/>
      <c r="OC346" s="79" t="n"/>
      <c r="OD346" s="79" t="n"/>
      <c r="OE346" s="79" t="n"/>
      <c r="OF346" s="79" t="n"/>
      <c r="OG346" s="79" t="n"/>
      <c r="OH346" s="79" t="n"/>
      <c r="OI346" s="79" t="n"/>
      <c r="OJ346" s="79" t="n"/>
      <c r="OK346" s="79" t="n"/>
      <c r="OL346" s="79" t="n"/>
      <c r="OM346" s="79" t="n"/>
      <c r="ON346" s="79" t="n"/>
      <c r="OO346" s="79" t="n"/>
      <c r="OP346" s="79" t="n"/>
      <c r="OQ346" s="79" t="n"/>
      <c r="OR346" s="79" t="n"/>
      <c r="OS346" s="79" t="n"/>
      <c r="OT346" s="79" t="n"/>
      <c r="OU346" s="79" t="n"/>
      <c r="OV346" s="79" t="n"/>
      <c r="OW346" s="79" t="n"/>
      <c r="OX346" s="79" t="n"/>
      <c r="OY346" s="79" t="n"/>
      <c r="OZ346" s="79" t="n"/>
      <c r="PA346" s="79" t="n"/>
      <c r="PB346" s="79" t="n"/>
      <c r="PC346" s="79" t="n"/>
      <c r="PD346" s="79" t="n"/>
      <c r="PE346" s="79" t="n"/>
      <c r="PF346" s="79" t="n"/>
      <c r="PG346" s="79" t="n"/>
      <c r="PH346" s="79" t="n"/>
      <c r="PI346" s="79" t="n"/>
      <c r="PJ346" s="79" t="n"/>
      <c r="PK346" s="79" t="n"/>
      <c r="PL346" s="79" t="n"/>
      <c r="PO346" s="78" t="n">
        <v>18</v>
      </c>
      <c r="PP346" s="79" t="n"/>
      <c r="PQ346" s="79" t="n"/>
      <c r="PR346" s="79" t="n"/>
      <c r="PS346" s="79" t="n"/>
      <c r="PT346" s="79" t="n"/>
      <c r="PU346" s="79" t="n"/>
      <c r="PV346" s="79" t="n"/>
      <c r="PW346" s="79" t="n"/>
      <c r="PX346" s="79" t="n"/>
      <c r="PY346" s="79" t="n"/>
      <c r="PZ346" s="79" t="n"/>
      <c r="QA346" s="79" t="n"/>
      <c r="QB346" s="79" t="n"/>
      <c r="QC346" s="79" t="n"/>
      <c r="QD346" s="79" t="n"/>
      <c r="QE346" s="79" t="n"/>
      <c r="QF346" s="79" t="n"/>
      <c r="QG346" s="79" t="n"/>
      <c r="QH346" s="79" t="n"/>
      <c r="QI346" s="79" t="n"/>
      <c r="QJ346" s="79" t="n"/>
      <c r="QK346" s="79" t="n"/>
      <c r="QL346" s="79" t="n"/>
      <c r="QM346" s="79" t="n"/>
      <c r="QN346" s="79" t="n"/>
      <c r="QO346" s="79" t="n"/>
      <c r="QP346" s="79" t="n"/>
      <c r="QQ346" s="79" t="n"/>
      <c r="QR346" s="79" t="n"/>
      <c r="QS346" s="79" t="n"/>
      <c r="QT346" s="79" t="n"/>
      <c r="QU346" s="79" t="n"/>
      <c r="QV346" s="79" t="n"/>
      <c r="QW346" s="79" t="n"/>
      <c r="QX346" s="79" t="n"/>
      <c r="QY346" s="79" t="n"/>
      <c r="QZ346" s="79" t="n"/>
      <c r="RA346" s="79" t="n"/>
      <c r="RB346" s="79" t="n"/>
      <c r="RC346" s="79" t="n"/>
      <c r="RF346" s="78" t="n">
        <v>18</v>
      </c>
      <c r="RG346" s="79" t="n"/>
      <c r="RH346" s="79" t="n"/>
      <c r="RI346" s="79" t="n"/>
      <c r="RJ346" s="79" t="n"/>
      <c r="RK346" s="79" t="n"/>
      <c r="RL346" s="79" t="n"/>
      <c r="RM346" s="79" t="n"/>
      <c r="RN346" s="79" t="n"/>
      <c r="RO346" s="79" t="n"/>
      <c r="RP346" s="79" t="n"/>
      <c r="RQ346" s="79" t="n"/>
      <c r="RR346" s="79" t="n"/>
      <c r="RS346" s="79" t="n"/>
      <c r="RT346" s="79" t="n"/>
      <c r="RU346" s="79" t="n"/>
      <c r="RV346" s="79" t="n"/>
      <c r="RW346" s="79" t="n"/>
      <c r="RX346" s="79" t="n"/>
      <c r="RY346" s="79" t="n"/>
      <c r="RZ346" s="79" t="n"/>
      <c r="SA346" s="79" t="n"/>
      <c r="SB346" s="79" t="n"/>
      <c r="SC346" s="79" t="n"/>
      <c r="SD346" s="79" t="n"/>
      <c r="SE346" s="79" t="n"/>
      <c r="SF346" s="79" t="n"/>
      <c r="SG346" s="79" t="n"/>
      <c r="SH346" s="79" t="n"/>
      <c r="SI346" s="79" t="n"/>
      <c r="SJ346" s="79" t="n"/>
      <c r="SK346" s="79" t="n"/>
      <c r="SL346" s="79" t="n"/>
      <c r="SM346" s="79" t="n"/>
      <c r="SN346" s="79" t="n"/>
      <c r="SO346" s="79" t="n"/>
      <c r="SP346" s="79" t="n"/>
      <c r="SQ346" s="79" t="n"/>
      <c r="SR346" s="79" t="n"/>
      <c r="SS346" s="79" t="n"/>
      <c r="ST346" s="79" t="n"/>
      <c r="SW346" s="78" t="n">
        <v>18</v>
      </c>
      <c r="SX346" s="79" t="n"/>
      <c r="SY346" s="79" t="n"/>
      <c r="SZ346" s="79" t="n"/>
      <c r="TA346" s="79" t="n"/>
      <c r="TB346" s="79" t="n"/>
      <c r="TC346" s="79" t="n"/>
      <c r="TD346" s="79" t="n"/>
      <c r="TE346" s="79" t="n"/>
      <c r="TF346" s="79" t="n"/>
      <c r="TG346" s="79" t="n"/>
      <c r="TH346" s="79" t="n"/>
      <c r="TI346" s="79" t="n"/>
      <c r="TJ346" s="79" t="n"/>
      <c r="TK346" s="79" t="n"/>
      <c r="TL346" s="79" t="n"/>
      <c r="TM346" s="79" t="n"/>
      <c r="TN346" s="79" t="n"/>
      <c r="TO346" s="79" t="n"/>
      <c r="TP346" s="79" t="n"/>
      <c r="TQ346" s="79" t="n"/>
      <c r="TR346" s="79" t="n"/>
      <c r="TS346" s="79" t="n"/>
      <c r="TT346" s="79" t="n"/>
      <c r="TU346" s="79" t="n"/>
      <c r="TV346" s="79" t="n"/>
      <c r="TW346" s="79" t="n"/>
      <c r="TX346" s="79" t="n"/>
      <c r="TY346" s="79" t="n"/>
      <c r="TZ346" s="79" t="n"/>
      <c r="UA346" s="79" t="n"/>
      <c r="UB346" s="79" t="n"/>
      <c r="UC346" s="79" t="n"/>
      <c r="UD346" s="79" t="n"/>
      <c r="UE346" s="79" t="n"/>
      <c r="UF346" s="79" t="n"/>
      <c r="UG346" s="79" t="n"/>
      <c r="UH346" s="79" t="n"/>
      <c r="UI346" s="79" t="n"/>
      <c r="UJ346" s="79" t="n"/>
      <c r="UK346" s="79" t="n"/>
      <c r="UN346" s="78" t="n">
        <v>18</v>
      </c>
      <c r="UO346" s="79" t="n"/>
      <c r="UP346" s="79" t="n"/>
      <c r="UQ346" s="79" t="n"/>
      <c r="UR346" s="79" t="n"/>
      <c r="US346" s="79" t="n"/>
      <c r="UT346" s="79" t="n"/>
      <c r="UU346" s="79" t="n"/>
      <c r="UV346" s="79" t="n"/>
      <c r="UW346" s="79" t="n"/>
      <c r="UX346" s="79" t="n"/>
      <c r="UY346" s="79" t="n"/>
      <c r="UZ346" s="79" t="n"/>
      <c r="VA346" s="79" t="n"/>
      <c r="VB346" s="79" t="n"/>
      <c r="VC346" s="79" t="n"/>
      <c r="VD346" s="79" t="n"/>
      <c r="VE346" s="79" t="n"/>
      <c r="VF346" s="79" t="n"/>
      <c r="VG346" s="79" t="n"/>
      <c r="VH346" s="79" t="n"/>
      <c r="VI346" s="79" t="n"/>
      <c r="VJ346" s="79" t="n"/>
      <c r="VK346" s="79" t="n"/>
      <c r="VL346" s="79" t="n"/>
      <c r="VM346" s="79" t="n"/>
      <c r="VN346" s="79" t="n"/>
      <c r="VO346" s="79" t="n"/>
      <c r="VP346" s="79" t="n"/>
      <c r="VQ346" s="79" t="n"/>
      <c r="VR346" s="79" t="n"/>
      <c r="VS346" s="79" t="n"/>
      <c r="VT346" s="79" t="n"/>
      <c r="VU346" s="79" t="n"/>
      <c r="VV346" s="79" t="n"/>
      <c r="VW346" s="79" t="n"/>
      <c r="VX346" s="79" t="n"/>
      <c r="VY346" s="79" t="n"/>
      <c r="VZ346" s="79" t="n"/>
      <c r="WA346" s="79" t="n"/>
      <c r="WB346" s="79" t="n"/>
      <c r="WE346" s="78" t="n">
        <v>18</v>
      </c>
      <c r="WF346" s="79" t="n"/>
      <c r="WG346" s="79" t="n"/>
      <c r="WH346" s="79" t="n"/>
      <c r="WI346" s="79" t="n"/>
      <c r="WJ346" s="79" t="n"/>
      <c r="WK346" s="79" t="n"/>
      <c r="WL346" s="79" t="n"/>
      <c r="WM346" s="79" t="n"/>
      <c r="WN346" s="79" t="n"/>
      <c r="WO346" s="79" t="n"/>
      <c r="WP346" s="79" t="n"/>
      <c r="WQ346" s="79" t="n"/>
      <c r="WR346" s="79" t="n"/>
      <c r="WS346" s="79" t="n"/>
      <c r="WT346" s="79" t="n"/>
      <c r="WU346" s="79" t="n"/>
      <c r="WV346" s="79" t="n"/>
      <c r="WW346" s="79" t="n"/>
      <c r="WX346" s="79" t="n"/>
      <c r="WY346" s="79" t="n"/>
      <c r="WZ346" s="79" t="n"/>
      <c r="XA346" s="79" t="n"/>
      <c r="XB346" s="79" t="n"/>
      <c r="XC346" s="79" t="n"/>
      <c r="XD346" s="79" t="n"/>
      <c r="XE346" s="79" t="n"/>
      <c r="XF346" s="79" t="n"/>
      <c r="XG346" s="79" t="n"/>
      <c r="XH346" s="79" t="n"/>
      <c r="XI346" s="79" t="n"/>
      <c r="XJ346" s="79" t="n"/>
      <c r="XK346" s="79" t="n"/>
      <c r="XL346" s="79" t="n"/>
      <c r="XM346" s="79" t="n"/>
      <c r="XN346" s="79" t="n"/>
      <c r="XO346" s="79" t="n"/>
      <c r="XP346" s="79" t="n"/>
      <c r="XQ346" s="79" t="n"/>
      <c r="XR346" s="79" t="n"/>
      <c r="XS346" s="79" t="n"/>
      <c r="XV346" s="78" t="n">
        <v>18</v>
      </c>
      <c r="XW346" s="79" t="n"/>
      <c r="XX346" s="79" t="n"/>
      <c r="XY346" s="79" t="n"/>
      <c r="XZ346" s="79" t="n"/>
      <c r="YA346" s="79" t="n"/>
      <c r="YB346" s="79" t="n"/>
      <c r="YC346" s="79" t="n"/>
      <c r="YD346" s="79" t="n"/>
      <c r="YE346" s="79" t="n"/>
      <c r="YF346" s="79" t="n"/>
      <c r="YG346" s="79" t="n"/>
      <c r="YH346" s="79" t="n"/>
      <c r="YI346" s="79" t="n"/>
      <c r="YJ346" s="79" t="n"/>
      <c r="YK346" s="79" t="n"/>
      <c r="YL346" s="79" t="n"/>
      <c r="YM346" s="79" t="n"/>
      <c r="YN346" s="79" t="n"/>
      <c r="YO346" s="79" t="n"/>
      <c r="YP346" s="79" t="n"/>
      <c r="YQ346" s="79" t="n"/>
      <c r="YR346" s="79" t="n"/>
      <c r="YS346" s="79" t="n"/>
      <c r="YT346" s="79" t="n"/>
      <c r="YU346" s="79" t="n"/>
      <c r="YV346" s="79" t="n"/>
      <c r="YW346" s="79" t="n"/>
      <c r="YX346" s="79" t="n"/>
      <c r="YY346" s="79" t="n"/>
      <c r="YZ346" s="79" t="n"/>
      <c r="ZA346" s="79" t="n"/>
      <c r="ZB346" s="79" t="n"/>
      <c r="ZC346" s="79" t="n"/>
      <c r="ZD346" s="79" t="n"/>
      <c r="ZE346" s="79" t="n"/>
      <c r="ZF346" s="79" t="n"/>
      <c r="ZG346" s="79" t="n"/>
      <c r="ZH346" s="79" t="n"/>
      <c r="ZI346" s="79" t="n"/>
      <c r="ZJ346" s="79" t="n"/>
      <c r="ZM346" s="78" t="n">
        <v>18</v>
      </c>
      <c r="ZN346" s="79" t="n"/>
      <c r="ZO346" s="79" t="n"/>
      <c r="ZP346" s="79" t="n"/>
      <c r="ZQ346" s="79" t="n"/>
      <c r="ZR346" s="79" t="n"/>
      <c r="ZS346" s="79" t="n"/>
      <c r="ZT346" s="79" t="n"/>
      <c r="ZU346" s="79" t="n"/>
      <c r="ZV346" s="79" t="n"/>
      <c r="ZW346" s="79" t="n"/>
      <c r="ZX346" s="79" t="n"/>
      <c r="ZY346" s="79" t="n"/>
      <c r="ZZ346" s="79" t="n"/>
      <c r="AAA346" s="79" t="n"/>
      <c r="AAB346" s="79" t="n"/>
      <c r="AAC346" s="79" t="n"/>
      <c r="AAD346" s="79" t="n"/>
      <c r="AAE346" s="79" t="n"/>
      <c r="AAF346" s="79" t="n"/>
      <c r="AAG346" s="79" t="n"/>
      <c r="AAH346" s="79" t="n"/>
      <c r="AAI346" s="79" t="n"/>
      <c r="AAJ346" s="79" t="n"/>
      <c r="AAK346" s="79" t="n"/>
      <c r="AAL346" s="79" t="n"/>
      <c r="AAM346" s="79" t="n"/>
      <c r="AAN346" s="79" t="n"/>
      <c r="AAO346" s="79" t="n"/>
      <c r="AAP346" s="79" t="n"/>
      <c r="AAQ346" s="79" t="n"/>
      <c r="AAR346" s="79" t="n"/>
      <c r="AAS346" s="79" t="n"/>
      <c r="AAT346" s="79" t="n"/>
      <c r="AAU346" s="79" t="n"/>
      <c r="AAV346" s="79" t="n"/>
      <c r="AAW346" s="79" t="n"/>
      <c r="AAX346" s="79" t="n"/>
      <c r="AAY346" s="79" t="n"/>
      <c r="AAZ346" s="79" t="n"/>
      <c r="ABA346" s="79" t="n"/>
      <c r="ABD346" s="78" t="n">
        <v>18</v>
      </c>
      <c r="ABE346" s="79" t="n"/>
      <c r="ABF346" s="79" t="n"/>
      <c r="ABG346" s="79" t="n"/>
      <c r="ABH346" s="79" t="n"/>
      <c r="ABI346" s="79" t="n"/>
      <c r="ABJ346" s="79" t="n"/>
      <c r="ABK346" s="79" t="n"/>
      <c r="ABL346" s="79" t="n"/>
      <c r="ABM346" s="79" t="n"/>
      <c r="ABN346" s="79" t="n"/>
      <c r="ABO346" s="79" t="n"/>
      <c r="ABP346" s="79" t="n"/>
      <c r="ABQ346" s="79" t="n"/>
      <c r="ABR346" s="79" t="n"/>
      <c r="ABS346" s="79" t="n"/>
      <c r="ABT346" s="79" t="n"/>
      <c r="ABU346" s="79" t="n"/>
      <c r="ABV346" s="79" t="n"/>
      <c r="ABW346" s="79" t="n"/>
      <c r="ABX346" s="79" t="n"/>
      <c r="ABY346" s="79" t="n"/>
      <c r="ABZ346" s="79" t="n"/>
      <c r="ACA346" s="79" t="n"/>
      <c r="ACB346" s="79" t="n"/>
      <c r="ACC346" s="79" t="n"/>
      <c r="ACD346" s="79" t="n"/>
      <c r="ACE346" s="79" t="n"/>
      <c r="ACF346" s="79" t="n"/>
      <c r="ACG346" s="79" t="n"/>
      <c r="ACH346" s="79" t="n"/>
      <c r="ACI346" s="79" t="n"/>
      <c r="ACJ346" s="79" t="n"/>
      <c r="ACK346" s="79" t="n"/>
      <c r="ACL346" s="79" t="n"/>
      <c r="ACM346" s="79" t="n"/>
      <c r="ACN346" s="79" t="n"/>
      <c r="ACO346" s="79" t="n"/>
      <c r="ACP346" s="79" t="n"/>
      <c r="ACQ346" s="79" t="n"/>
      <c r="ACR346" s="79" t="n"/>
      <c r="ACU346" s="78" t="n">
        <v>18</v>
      </c>
      <c r="ACV346" s="79" t="n"/>
      <c r="ACW346" s="79" t="n"/>
      <c r="ACX346" s="79" t="n"/>
      <c r="ACY346" s="79" t="n"/>
      <c r="ACZ346" s="79" t="n"/>
      <c r="ADA346" s="79" t="n"/>
      <c r="ADB346" s="79" t="n"/>
      <c r="ADC346" s="79" t="n"/>
      <c r="ADD346" s="79" t="n"/>
      <c r="ADE346" s="79" t="n"/>
      <c r="ADF346" s="79" t="n"/>
      <c r="ADG346" s="79" t="n"/>
      <c r="ADH346" s="79" t="n"/>
      <c r="ADI346" s="79" t="n"/>
      <c r="ADJ346" s="79" t="n"/>
      <c r="ADK346" s="79" t="n"/>
      <c r="ADL346" s="79" t="n"/>
      <c r="ADM346" s="79" t="n"/>
      <c r="ADN346" s="79" t="n"/>
      <c r="ADO346" s="79" t="n"/>
      <c r="ADP346" s="79" t="n"/>
      <c r="ADQ346" s="79" t="n"/>
      <c r="ADR346" s="79" t="n"/>
      <c r="ADS346" s="79" t="n"/>
      <c r="ADT346" s="79" t="n"/>
      <c r="ADU346" s="79" t="n"/>
      <c r="ADV346" s="79" t="n"/>
      <c r="ADW346" s="79" t="n"/>
      <c r="ADX346" s="79" t="n"/>
      <c r="ADY346" s="79" t="n"/>
      <c r="ADZ346" s="79" t="n"/>
      <c r="AEA346" s="79" t="n"/>
      <c r="AEB346" s="79" t="n"/>
      <c r="AEC346" s="79" t="n"/>
      <c r="AED346" s="79" t="n"/>
      <c r="AEE346" s="79" t="n"/>
      <c r="AEF346" s="79" t="n"/>
      <c r="AEG346" s="79" t="n"/>
      <c r="AEH346" s="79" t="n"/>
      <c r="AEI346" s="79" t="n"/>
      <c r="AEL346" s="78" t="n">
        <v>18</v>
      </c>
      <c r="AEM346" s="79" t="n"/>
      <c r="AEN346" s="79" t="n"/>
      <c r="AEO346" s="79" t="n"/>
      <c r="AEP346" s="79" t="n"/>
      <c r="AEQ346" s="79" t="n"/>
      <c r="AER346" s="79" t="n"/>
      <c r="AES346" s="79" t="n"/>
      <c r="AET346" s="79" t="n"/>
      <c r="AEU346" s="79" t="n"/>
      <c r="AEV346" s="79" t="n"/>
      <c r="AEW346" s="79" t="n"/>
      <c r="AEX346" s="79" t="n"/>
      <c r="AEY346" s="79" t="n"/>
      <c r="AEZ346" s="79" t="n"/>
      <c r="AFA346" s="79" t="n"/>
      <c r="AFB346" s="79" t="n"/>
      <c r="AFC346" s="79" t="n"/>
      <c r="AFD346" s="79" t="n"/>
      <c r="AFE346" s="79" t="n"/>
      <c r="AFF346" s="79" t="n"/>
      <c r="AFG346" s="79" t="n"/>
      <c r="AFH346" s="79" t="n"/>
      <c r="AFI346" s="79" t="n"/>
      <c r="AFJ346" s="79" t="n"/>
      <c r="AFK346" s="79" t="n"/>
      <c r="AFL346" s="79" t="n"/>
      <c r="AFM346" s="79" t="n"/>
      <c r="AFN346" s="79" t="n"/>
      <c r="AFO346" s="79" t="n"/>
      <c r="AFP346" s="79" t="n"/>
      <c r="AFQ346" s="79" t="n"/>
      <c r="AFR346" s="79" t="n"/>
      <c r="AFS346" s="79" t="n"/>
      <c r="AFT346" s="79" t="n"/>
      <c r="AFU346" s="79" t="n"/>
      <c r="AFV346" s="79" t="n"/>
      <c r="AFW346" s="79" t="n"/>
      <c r="AFX346" s="79" t="n"/>
      <c r="AFY346" s="79" t="n"/>
      <c r="AFZ346" s="79" t="n"/>
    </row>
    <row r="347">
      <c r="A347" s="78" t="n">
        <v>19</v>
      </c>
      <c r="B347" s="79" t="n"/>
      <c r="C347" s="79" t="n"/>
      <c r="D347" s="79" t="n"/>
      <c r="E347" s="79" t="n"/>
      <c r="F347" s="79" t="n"/>
      <c r="G347" s="79" t="n"/>
      <c r="H347" s="79" t="n"/>
      <c r="I347" s="79" t="n"/>
      <c r="J347" s="79" t="n"/>
      <c r="K347" s="79" t="n"/>
      <c r="L347" s="79" t="n"/>
      <c r="M347" s="79" t="n"/>
      <c r="N347" s="79" t="n"/>
      <c r="O347" s="79" t="n"/>
      <c r="P347" s="79" t="n"/>
      <c r="Q347" s="79" t="n"/>
      <c r="R347" s="79" t="n"/>
      <c r="S347" s="79" t="n"/>
      <c r="T347" s="79" t="n"/>
      <c r="U347" s="79" t="n"/>
      <c r="V347" s="79" t="n"/>
      <c r="W347" s="79" t="n"/>
      <c r="X347" s="79" t="n"/>
      <c r="Y347" s="79" t="n"/>
      <c r="Z347" s="79" t="n"/>
      <c r="AA347" s="79" t="n"/>
      <c r="AB347" s="79" t="n"/>
      <c r="AC347" s="79" t="n"/>
      <c r="AD347" s="79" t="n"/>
      <c r="AE347" s="79" t="n"/>
      <c r="AF347" s="79" t="n"/>
      <c r="AG347" s="79" t="n"/>
      <c r="AH347" s="79" t="n"/>
      <c r="AI347" s="79" t="n"/>
      <c r="AJ347" s="79" t="n"/>
      <c r="AK347" s="79" t="n"/>
      <c r="AL347" s="79" t="n"/>
      <c r="AM347" s="79" t="n"/>
      <c r="AN347" s="79" t="n"/>
      <c r="AO347" s="79" t="n"/>
      <c r="AR347" s="78" t="n">
        <v>19</v>
      </c>
      <c r="AS347" s="79" t="n"/>
      <c r="AT347" s="79" t="n"/>
      <c r="AU347" s="79" t="n"/>
      <c r="AV347" s="79" t="n"/>
      <c r="AW347" s="79" t="n"/>
      <c r="AX347" s="79" t="n"/>
      <c r="AY347" s="79" t="n"/>
      <c r="AZ347" s="79" t="n"/>
      <c r="BA347" s="79" t="n"/>
      <c r="BB347" s="79" t="n"/>
      <c r="BC347" s="79" t="n"/>
      <c r="BD347" s="79" t="n"/>
      <c r="BE347" s="79" t="n"/>
      <c r="BF347" s="79" t="n"/>
      <c r="BG347" s="79" t="n"/>
      <c r="BH347" s="79" t="n"/>
      <c r="BI347" s="79" t="n"/>
      <c r="BJ347" s="79" t="n"/>
      <c r="BK347" s="79" t="n"/>
      <c r="BL347" s="79" t="n"/>
      <c r="BM347" s="79" t="n"/>
      <c r="BN347" s="79" t="n"/>
      <c r="BO347" s="79" t="n"/>
      <c r="BP347" s="79" t="n"/>
      <c r="BQ347" s="79" t="n"/>
      <c r="BR347" s="79" t="n"/>
      <c r="BS347" s="79" t="n"/>
      <c r="BT347" s="79" t="n"/>
      <c r="BU347" s="79" t="n"/>
      <c r="BV347" s="79" t="n"/>
      <c r="BW347" s="79" t="n"/>
      <c r="BX347" s="79" t="n"/>
      <c r="BY347" s="79" t="n"/>
      <c r="BZ347" s="79" t="n"/>
      <c r="CA347" s="79" t="n"/>
      <c r="CB347" s="79" t="n"/>
      <c r="CC347" s="79" t="n"/>
      <c r="CD347" s="79" t="n"/>
      <c r="CE347" s="79" t="n"/>
      <c r="CF347" s="79" t="n"/>
      <c r="CI347" s="78" t="n">
        <v>19</v>
      </c>
      <c r="CJ347" s="79" t="n"/>
      <c r="CK347" s="79" t="n"/>
      <c r="CL347" s="79" t="n"/>
      <c r="CM347" s="79" t="n"/>
      <c r="CN347" s="79" t="n"/>
      <c r="CO347" s="79" t="n"/>
      <c r="CP347" s="79" t="n"/>
      <c r="CQ347" s="79" t="n"/>
      <c r="CR347" s="79" t="n"/>
      <c r="CS347" s="79" t="n"/>
      <c r="CT347" s="79" t="n"/>
      <c r="CU347" s="79" t="n"/>
      <c r="CV347" s="79" t="n"/>
      <c r="CW347" s="79" t="n"/>
      <c r="CX347" s="79" t="n"/>
      <c r="CY347" s="79" t="n"/>
      <c r="CZ347" s="79" t="n"/>
      <c r="DA347" s="79" t="n"/>
      <c r="DB347" s="79" t="n"/>
      <c r="DC347" s="79" t="n"/>
      <c r="DD347" s="79" t="n"/>
      <c r="DE347" s="79" t="n"/>
      <c r="DF347" s="79" t="n"/>
      <c r="DG347" s="79" t="n"/>
      <c r="DH347" s="79" t="n"/>
      <c r="DI347" s="79" t="n"/>
      <c r="DJ347" s="79" t="n"/>
      <c r="DK347" s="79" t="n"/>
      <c r="DL347" s="79" t="n"/>
      <c r="DM347" s="79" t="n"/>
      <c r="DN347" s="79" t="n"/>
      <c r="DO347" s="79" t="n"/>
      <c r="DP347" s="79" t="n"/>
      <c r="DQ347" s="79" t="n"/>
      <c r="DR347" s="79" t="n"/>
      <c r="DS347" s="79" t="n"/>
      <c r="DT347" s="79" t="n"/>
      <c r="DU347" s="79" t="n"/>
      <c r="DV347" s="79" t="n"/>
      <c r="DW347" s="79" t="n"/>
      <c r="DZ347" s="78" t="n">
        <v>19</v>
      </c>
      <c r="EA347" s="79" t="n"/>
      <c r="EB347" s="79" t="n"/>
      <c r="EC347" s="79" t="n"/>
      <c r="ED347" s="79" t="n"/>
      <c r="EE347" s="79" t="n"/>
      <c r="EF347" s="79" t="n"/>
      <c r="EG347" s="79" t="n"/>
      <c r="EH347" s="79" t="n"/>
      <c r="EI347" s="79" t="n"/>
      <c r="EJ347" s="79" t="n"/>
      <c r="EK347" s="79" t="n"/>
      <c r="EL347" s="79" t="n"/>
      <c r="EM347" s="79" t="n"/>
      <c r="EN347" s="79" t="n"/>
      <c r="EO347" s="79" t="n"/>
      <c r="EP347" s="79" t="n"/>
      <c r="EQ347" s="79" t="n"/>
      <c r="ER347" s="79" t="n"/>
      <c r="ES347" s="79" t="n"/>
      <c r="ET347" s="79" t="n"/>
      <c r="EU347" s="79" t="n"/>
      <c r="EV347" s="79" t="n"/>
      <c r="EW347" s="79" t="n"/>
      <c r="EX347" s="79" t="n"/>
      <c r="EY347" s="79" t="n"/>
      <c r="EZ347" s="79" t="n"/>
      <c r="FA347" s="79" t="n"/>
      <c r="FB347" s="79" t="n"/>
      <c r="FC347" s="79" t="n"/>
      <c r="FD347" s="79" t="n"/>
      <c r="FE347" s="79" t="n"/>
      <c r="FF347" s="79" t="n"/>
      <c r="FG347" s="79" t="n"/>
      <c r="FH347" s="79" t="n"/>
      <c r="FI347" s="79" t="n"/>
      <c r="FJ347" s="79" t="n"/>
      <c r="FK347" s="79" t="n"/>
      <c r="FL347" s="79" t="n"/>
      <c r="FM347" s="79" t="n"/>
      <c r="FN347" s="79" t="n"/>
      <c r="FQ347" s="78" t="n">
        <v>19</v>
      </c>
      <c r="FR347" s="79" t="n"/>
      <c r="FS347" s="79" t="n"/>
      <c r="FT347" s="79" t="n"/>
      <c r="FU347" s="79" t="n"/>
      <c r="FV347" s="79" t="n"/>
      <c r="FW347" s="79" t="n"/>
      <c r="FX347" s="79" t="n"/>
      <c r="FY347" s="79" t="n"/>
      <c r="FZ347" s="79" t="n"/>
      <c r="GA347" s="79" t="n"/>
      <c r="GB347" s="79" t="n"/>
      <c r="GC347" s="79" t="n"/>
      <c r="GD347" s="79" t="n"/>
      <c r="GE347" s="79" t="n"/>
      <c r="GF347" s="79" t="n"/>
      <c r="GG347" s="79" t="n"/>
      <c r="GH347" s="79" t="n"/>
      <c r="GI347" s="79" t="n"/>
      <c r="GJ347" s="79" t="n"/>
      <c r="GK347" s="79" t="n"/>
      <c r="GL347" s="79" t="n"/>
      <c r="GM347" s="79" t="n"/>
      <c r="GN347" s="79" t="n"/>
      <c r="GO347" s="79" t="n"/>
      <c r="GP347" s="79" t="n"/>
      <c r="GQ347" s="79" t="n"/>
      <c r="GR347" s="79" t="n"/>
      <c r="GS347" s="79" t="n"/>
      <c r="GT347" s="79" t="n"/>
      <c r="GU347" s="79" t="n"/>
      <c r="GV347" s="79" t="n"/>
      <c r="GW347" s="79" t="n"/>
      <c r="GX347" s="79" t="n"/>
      <c r="GY347" s="79" t="n"/>
      <c r="GZ347" s="79" t="n"/>
      <c r="HA347" s="79" t="n"/>
      <c r="HB347" s="79" t="n"/>
      <c r="HC347" s="79" t="n"/>
      <c r="HD347" s="79" t="n"/>
      <c r="HE347" s="79" t="n"/>
      <c r="HH347" s="78" t="n">
        <v>19</v>
      </c>
      <c r="HI347" s="79" t="n"/>
      <c r="HJ347" s="79" t="n"/>
      <c r="HK347" s="79" t="n"/>
      <c r="HL347" s="79" t="n"/>
      <c r="HM347" s="79" t="n"/>
      <c r="HN347" s="79" t="n"/>
      <c r="HO347" s="79" t="n"/>
      <c r="HP347" s="79" t="n"/>
      <c r="HQ347" s="79" t="n"/>
      <c r="HR347" s="79" t="n"/>
      <c r="HS347" s="79" t="n"/>
      <c r="HT347" s="79" t="n"/>
      <c r="HU347" s="79" t="n"/>
      <c r="HV347" s="79" t="n"/>
      <c r="HW347" s="79" t="n"/>
      <c r="HX347" s="79" t="n"/>
      <c r="HY347" s="79" t="n"/>
      <c r="HZ347" s="79" t="n"/>
      <c r="IA347" s="79" t="n"/>
      <c r="IB347" s="79" t="n"/>
      <c r="IC347" s="79" t="n"/>
      <c r="ID347" s="79" t="n"/>
      <c r="IE347" s="79" t="n"/>
      <c r="IF347" s="79" t="n"/>
      <c r="IG347" s="79" t="n"/>
      <c r="IH347" s="79" t="n"/>
      <c r="II347" s="79" t="n"/>
      <c r="IJ347" s="79" t="n"/>
      <c r="IK347" s="79" t="n"/>
      <c r="IL347" s="79" t="n"/>
      <c r="IM347" s="79" t="n"/>
      <c r="IN347" s="79" t="n"/>
      <c r="IO347" s="79" t="n"/>
      <c r="IP347" s="79" t="n"/>
      <c r="IQ347" s="79" t="n"/>
      <c r="IR347" s="79" t="n"/>
      <c r="IS347" s="79" t="n"/>
      <c r="IT347" s="79" t="n"/>
      <c r="IU347" s="79" t="n"/>
      <c r="IV347" s="79" t="n"/>
      <c r="IY347" s="78" t="n">
        <v>19</v>
      </c>
      <c r="IZ347" s="79" t="n"/>
      <c r="JA347" s="79" t="n"/>
      <c r="JB347" s="79" t="n"/>
      <c r="JC347" s="79" t="n"/>
      <c r="JD347" s="79" t="n"/>
      <c r="JE347" s="79" t="n"/>
      <c r="JF347" s="79" t="n"/>
      <c r="JG347" s="79" t="n"/>
      <c r="JH347" s="79" t="n"/>
      <c r="JI347" s="79" t="n"/>
      <c r="JJ347" s="79" t="n"/>
      <c r="JK347" s="79" t="n"/>
      <c r="JL347" s="79" t="n"/>
      <c r="JM347" s="79" t="n"/>
      <c r="JN347" s="79" t="n"/>
      <c r="JO347" s="79" t="n"/>
      <c r="JP347" s="79" t="n"/>
      <c r="JQ347" s="79" t="n"/>
      <c r="JR347" s="79" t="n"/>
      <c r="JS347" s="79" t="n"/>
      <c r="JT347" s="79" t="n"/>
      <c r="JU347" s="79" t="n"/>
      <c r="JV347" s="79" t="n"/>
      <c r="JW347" s="79" t="n"/>
      <c r="JX347" s="79" t="n"/>
      <c r="JY347" s="79" t="n"/>
      <c r="JZ347" s="79" t="n"/>
      <c r="KA347" s="79" t="n"/>
      <c r="KB347" s="79" t="n"/>
      <c r="KC347" s="79" t="n"/>
      <c r="KD347" s="79" t="n"/>
      <c r="KE347" s="79" t="n"/>
      <c r="KF347" s="79" t="n"/>
      <c r="KG347" s="79" t="n"/>
      <c r="KH347" s="79" t="n"/>
      <c r="KI347" s="79" t="n"/>
      <c r="KJ347" s="79" t="n"/>
      <c r="KK347" s="79" t="n"/>
      <c r="KL347" s="79" t="n"/>
      <c r="KM347" s="79" t="n"/>
      <c r="KP347" s="78" t="n">
        <v>19</v>
      </c>
      <c r="KQ347" s="79" t="n"/>
      <c r="KR347" s="79" t="n"/>
      <c r="KS347" s="79" t="n"/>
      <c r="KT347" s="79" t="n"/>
      <c r="KU347" s="79" t="n"/>
      <c r="KV347" s="79" t="n"/>
      <c r="KW347" s="79" t="n"/>
      <c r="KX347" s="79" t="n"/>
      <c r="KY347" s="79" t="n"/>
      <c r="KZ347" s="79" t="n"/>
      <c r="LA347" s="79" t="n"/>
      <c r="LB347" s="79" t="n"/>
      <c r="LC347" s="79" t="n"/>
      <c r="LD347" s="79" t="n"/>
      <c r="LE347" s="79" t="n"/>
      <c r="LF347" s="79" t="n"/>
      <c r="LG347" s="79" t="n"/>
      <c r="LH347" s="79" t="n"/>
      <c r="LI347" s="79" t="n"/>
      <c r="LJ347" s="79" t="n"/>
      <c r="LK347" s="79" t="n"/>
      <c r="LL347" s="79" t="n"/>
      <c r="LM347" s="79" t="n"/>
      <c r="LN347" s="79" t="n"/>
      <c r="LO347" s="79" t="n"/>
      <c r="LP347" s="79" t="n"/>
      <c r="LQ347" s="79" t="n"/>
      <c r="LR347" s="79" t="n"/>
      <c r="LS347" s="79" t="n"/>
      <c r="LT347" s="79" t="n"/>
      <c r="LU347" s="79" t="n"/>
      <c r="LV347" s="79" t="n"/>
      <c r="LW347" s="79" t="n"/>
      <c r="LX347" s="79" t="n"/>
      <c r="LY347" s="79" t="n"/>
      <c r="LZ347" s="79" t="n"/>
      <c r="MA347" s="79" t="n"/>
      <c r="MB347" s="79" t="n"/>
      <c r="MC347" s="79" t="n"/>
      <c r="MD347" s="79" t="n"/>
      <c r="MG347" s="78" t="n">
        <v>19</v>
      </c>
      <c r="MH347" s="79" t="n"/>
      <c r="MI347" s="79" t="n"/>
      <c r="MJ347" s="79" t="n"/>
      <c r="MK347" s="79" t="n"/>
      <c r="ML347" s="79" t="n"/>
      <c r="MM347" s="79" t="n"/>
      <c r="MN347" s="79" t="n"/>
      <c r="MO347" s="79" t="n"/>
      <c r="MP347" s="79" t="n"/>
      <c r="MQ347" s="79" t="n"/>
      <c r="MR347" s="79" t="n"/>
      <c r="MS347" s="79" t="n"/>
      <c r="MT347" s="79" t="n"/>
      <c r="MU347" s="79" t="n"/>
      <c r="MV347" s="79" t="n"/>
      <c r="MW347" s="79" t="n"/>
      <c r="MX347" s="79" t="n"/>
      <c r="MY347" s="79" t="n"/>
      <c r="MZ347" s="79" t="n"/>
      <c r="NA347" s="79" t="n"/>
      <c r="NB347" s="79" t="n"/>
      <c r="NC347" s="79" t="n"/>
      <c r="ND347" s="79" t="n"/>
      <c r="NE347" s="79" t="n"/>
      <c r="NF347" s="79" t="n"/>
      <c r="NG347" s="79" t="n"/>
      <c r="NH347" s="79" t="n"/>
      <c r="NI347" s="79" t="n"/>
      <c r="NJ347" s="79" t="n"/>
      <c r="NK347" s="79" t="n"/>
      <c r="NL347" s="79" t="n"/>
      <c r="NM347" s="79" t="n"/>
      <c r="NN347" s="79" t="n"/>
      <c r="NO347" s="79" t="n"/>
      <c r="NP347" s="79" t="n"/>
      <c r="NQ347" s="79" t="n"/>
      <c r="NR347" s="79" t="n"/>
      <c r="NS347" s="79" t="n"/>
      <c r="NT347" s="79" t="n"/>
      <c r="NU347" s="79" t="n"/>
      <c r="NX347" s="78" t="n">
        <v>19</v>
      </c>
      <c r="NY347" s="79" t="n"/>
      <c r="NZ347" s="79" t="n"/>
      <c r="OA347" s="79" t="n"/>
      <c r="OB347" s="79" t="n"/>
      <c r="OC347" s="79" t="n"/>
      <c r="OD347" s="79" t="n"/>
      <c r="OE347" s="79" t="n"/>
      <c r="OF347" s="79" t="n"/>
      <c r="OG347" s="79" t="n"/>
      <c r="OH347" s="79" t="n"/>
      <c r="OI347" s="79" t="n"/>
      <c r="OJ347" s="79" t="n"/>
      <c r="OK347" s="79" t="n"/>
      <c r="OL347" s="79" t="n"/>
      <c r="OM347" s="79" t="n"/>
      <c r="ON347" s="79" t="n"/>
      <c r="OO347" s="79" t="n"/>
      <c r="OP347" s="79" t="n"/>
      <c r="OQ347" s="79" t="n"/>
      <c r="OR347" s="79" t="n"/>
      <c r="OS347" s="79" t="n"/>
      <c r="OT347" s="79" t="n"/>
      <c r="OU347" s="79" t="n"/>
      <c r="OV347" s="79" t="n"/>
      <c r="OW347" s="79" t="n"/>
      <c r="OX347" s="79" t="n"/>
      <c r="OY347" s="79" t="n"/>
      <c r="OZ347" s="79" t="n"/>
      <c r="PA347" s="79" t="n"/>
      <c r="PB347" s="79" t="n"/>
      <c r="PC347" s="79" t="n"/>
      <c r="PD347" s="79" t="n"/>
      <c r="PE347" s="79" t="n"/>
      <c r="PF347" s="79" t="n"/>
      <c r="PG347" s="79" t="n"/>
      <c r="PH347" s="79" t="n"/>
      <c r="PI347" s="79" t="n"/>
      <c r="PJ347" s="79" t="n"/>
      <c r="PK347" s="79" t="n"/>
      <c r="PL347" s="79" t="n"/>
      <c r="PO347" s="78" t="n">
        <v>19</v>
      </c>
      <c r="PP347" s="79" t="n"/>
      <c r="PQ347" s="79" t="n"/>
      <c r="PR347" s="79" t="n"/>
      <c r="PS347" s="79" t="n"/>
      <c r="PT347" s="79" t="n"/>
      <c r="PU347" s="79" t="n"/>
      <c r="PV347" s="79" t="n"/>
      <c r="PW347" s="79" t="n"/>
      <c r="PX347" s="79" t="n"/>
      <c r="PY347" s="79" t="n"/>
      <c r="PZ347" s="79" t="n"/>
      <c r="QA347" s="79" t="n"/>
      <c r="QB347" s="79" t="n"/>
      <c r="QC347" s="79" t="n"/>
      <c r="QD347" s="79" t="n"/>
      <c r="QE347" s="79" t="n"/>
      <c r="QF347" s="79" t="n"/>
      <c r="QG347" s="79" t="n"/>
      <c r="QH347" s="79" t="n"/>
      <c r="QI347" s="79" t="n"/>
      <c r="QJ347" s="79" t="n"/>
      <c r="QK347" s="79" t="n"/>
      <c r="QL347" s="79" t="n"/>
      <c r="QM347" s="79" t="n"/>
      <c r="QN347" s="79" t="n"/>
      <c r="QO347" s="79" t="n"/>
      <c r="QP347" s="79" t="n"/>
      <c r="QQ347" s="79" t="n"/>
      <c r="QR347" s="79" t="n"/>
      <c r="QS347" s="79" t="n"/>
      <c r="QT347" s="79" t="n"/>
      <c r="QU347" s="79" t="n"/>
      <c r="QV347" s="79" t="n"/>
      <c r="QW347" s="79" t="n"/>
      <c r="QX347" s="79" t="n"/>
      <c r="QY347" s="79" t="n"/>
      <c r="QZ347" s="79" t="n"/>
      <c r="RA347" s="79" t="n"/>
      <c r="RB347" s="79" t="n"/>
      <c r="RC347" s="79" t="n"/>
      <c r="RF347" s="78" t="n">
        <v>19</v>
      </c>
      <c r="RG347" s="79" t="n"/>
      <c r="RH347" s="79" t="n"/>
      <c r="RI347" s="79" t="n"/>
      <c r="RJ347" s="79" t="n"/>
      <c r="RK347" s="79" t="n"/>
      <c r="RL347" s="79" t="n"/>
      <c r="RM347" s="79" t="n"/>
      <c r="RN347" s="79" t="n"/>
      <c r="RO347" s="79" t="n"/>
      <c r="RP347" s="79" t="n"/>
      <c r="RQ347" s="79" t="n"/>
      <c r="RR347" s="79" t="n"/>
      <c r="RS347" s="79" t="n"/>
      <c r="RT347" s="79" t="n"/>
      <c r="RU347" s="79" t="n"/>
      <c r="RV347" s="79" t="n"/>
      <c r="RW347" s="79" t="n"/>
      <c r="RX347" s="79" t="n"/>
      <c r="RY347" s="79" t="n"/>
      <c r="RZ347" s="79" t="n"/>
      <c r="SA347" s="79" t="n"/>
      <c r="SB347" s="79" t="n"/>
      <c r="SC347" s="79" t="n"/>
      <c r="SD347" s="79" t="n"/>
      <c r="SE347" s="79" t="n"/>
      <c r="SF347" s="79" t="n"/>
      <c r="SG347" s="79" t="n"/>
      <c r="SH347" s="79" t="n"/>
      <c r="SI347" s="79" t="n"/>
      <c r="SJ347" s="79" t="n"/>
      <c r="SK347" s="79" t="n"/>
      <c r="SL347" s="79" t="n"/>
      <c r="SM347" s="79" t="n"/>
      <c r="SN347" s="79" t="n"/>
      <c r="SO347" s="79" t="n"/>
      <c r="SP347" s="79" t="n"/>
      <c r="SQ347" s="79" t="n"/>
      <c r="SR347" s="79" t="n"/>
      <c r="SS347" s="79" t="n"/>
      <c r="ST347" s="79" t="n"/>
      <c r="SW347" s="78" t="n">
        <v>19</v>
      </c>
      <c r="SX347" s="79" t="n"/>
      <c r="SY347" s="79" t="n"/>
      <c r="SZ347" s="79" t="n"/>
      <c r="TA347" s="79" t="n"/>
      <c r="TB347" s="79" t="n"/>
      <c r="TC347" s="79" t="n"/>
      <c r="TD347" s="79" t="n"/>
      <c r="TE347" s="79" t="n"/>
      <c r="TF347" s="79" t="n"/>
      <c r="TG347" s="79" t="n"/>
      <c r="TH347" s="79" t="n"/>
      <c r="TI347" s="79" t="n"/>
      <c r="TJ347" s="79" t="n"/>
      <c r="TK347" s="79" t="n"/>
      <c r="TL347" s="79" t="n"/>
      <c r="TM347" s="79" t="n"/>
      <c r="TN347" s="79" t="n"/>
      <c r="TO347" s="79" t="n"/>
      <c r="TP347" s="79" t="n"/>
      <c r="TQ347" s="79" t="n"/>
      <c r="TR347" s="79" t="n"/>
      <c r="TS347" s="79" t="n"/>
      <c r="TT347" s="79" t="n"/>
      <c r="TU347" s="79" t="n"/>
      <c r="TV347" s="79" t="n"/>
      <c r="TW347" s="79" t="n"/>
      <c r="TX347" s="79" t="n"/>
      <c r="TY347" s="79" t="n"/>
      <c r="TZ347" s="79" t="n"/>
      <c r="UA347" s="79" t="n"/>
      <c r="UB347" s="79" t="n"/>
      <c r="UC347" s="79" t="n"/>
      <c r="UD347" s="79" t="n"/>
      <c r="UE347" s="79" t="n"/>
      <c r="UF347" s="79" t="n"/>
      <c r="UG347" s="79" t="n"/>
      <c r="UH347" s="79" t="n"/>
      <c r="UI347" s="79" t="n"/>
      <c r="UJ347" s="79" t="n"/>
      <c r="UK347" s="79" t="n"/>
      <c r="UN347" s="78" t="n">
        <v>19</v>
      </c>
      <c r="UO347" s="79" t="n"/>
      <c r="UP347" s="79" t="n"/>
      <c r="UQ347" s="79" t="n"/>
      <c r="UR347" s="79" t="n"/>
      <c r="US347" s="79" t="n"/>
      <c r="UT347" s="79" t="n"/>
      <c r="UU347" s="79" t="n"/>
      <c r="UV347" s="79" t="n"/>
      <c r="UW347" s="79" t="n"/>
      <c r="UX347" s="79" t="n"/>
      <c r="UY347" s="79" t="n"/>
      <c r="UZ347" s="79" t="n"/>
      <c r="VA347" s="79" t="n"/>
      <c r="VB347" s="79" t="n"/>
      <c r="VC347" s="79" t="n"/>
      <c r="VD347" s="79" t="n"/>
      <c r="VE347" s="79" t="n"/>
      <c r="VF347" s="79" t="n"/>
      <c r="VG347" s="79" t="n"/>
      <c r="VH347" s="79" t="n"/>
      <c r="VI347" s="79" t="n"/>
      <c r="VJ347" s="79" t="n"/>
      <c r="VK347" s="79" t="n"/>
      <c r="VL347" s="79" t="n"/>
      <c r="VM347" s="79" t="n"/>
      <c r="VN347" s="79" t="n"/>
      <c r="VO347" s="79" t="n"/>
      <c r="VP347" s="79" t="n"/>
      <c r="VQ347" s="79" t="n"/>
      <c r="VR347" s="79" t="n"/>
      <c r="VS347" s="79" t="n"/>
      <c r="VT347" s="79" t="n"/>
      <c r="VU347" s="79" t="n"/>
      <c r="VV347" s="79" t="n"/>
      <c r="VW347" s="79" t="n"/>
      <c r="VX347" s="79" t="n"/>
      <c r="VY347" s="79" t="n"/>
      <c r="VZ347" s="79" t="n"/>
      <c r="WA347" s="79" t="n"/>
      <c r="WB347" s="79" t="n"/>
      <c r="WE347" s="78" t="n">
        <v>19</v>
      </c>
      <c r="WF347" s="79" t="n"/>
      <c r="WG347" s="79" t="n"/>
      <c r="WH347" s="79" t="n"/>
      <c r="WI347" s="79" t="n"/>
      <c r="WJ347" s="79" t="n"/>
      <c r="WK347" s="79" t="n"/>
      <c r="WL347" s="79" t="n"/>
      <c r="WM347" s="79" t="n"/>
      <c r="WN347" s="79" t="n"/>
      <c r="WO347" s="79" t="n"/>
      <c r="WP347" s="79" t="n"/>
      <c r="WQ347" s="79" t="n"/>
      <c r="WR347" s="79" t="n"/>
      <c r="WS347" s="79" t="n"/>
      <c r="WT347" s="79" t="n"/>
      <c r="WU347" s="79" t="n"/>
      <c r="WV347" s="79" t="n"/>
      <c r="WW347" s="79" t="n"/>
      <c r="WX347" s="79" t="n"/>
      <c r="WY347" s="79" t="n"/>
      <c r="WZ347" s="79" t="n"/>
      <c r="XA347" s="79" t="n"/>
      <c r="XB347" s="79" t="n"/>
      <c r="XC347" s="79" t="n"/>
      <c r="XD347" s="79" t="n"/>
      <c r="XE347" s="79" t="n"/>
      <c r="XF347" s="79" t="n"/>
      <c r="XG347" s="79" t="n"/>
      <c r="XH347" s="79" t="n"/>
      <c r="XI347" s="79" t="n"/>
      <c r="XJ347" s="79" t="n"/>
      <c r="XK347" s="79" t="n"/>
      <c r="XL347" s="79" t="n"/>
      <c r="XM347" s="79" t="n"/>
      <c r="XN347" s="79" t="n"/>
      <c r="XO347" s="79" t="n"/>
      <c r="XP347" s="79" t="n"/>
      <c r="XQ347" s="79" t="n"/>
      <c r="XR347" s="79" t="n"/>
      <c r="XS347" s="79" t="n"/>
      <c r="XV347" s="78" t="n">
        <v>19</v>
      </c>
      <c r="XW347" s="79" t="n"/>
      <c r="XX347" s="79" t="n"/>
      <c r="XY347" s="79" t="n"/>
      <c r="XZ347" s="79" t="n"/>
      <c r="YA347" s="79" t="n"/>
      <c r="YB347" s="79" t="n"/>
      <c r="YC347" s="79" t="n"/>
      <c r="YD347" s="79" t="n"/>
      <c r="YE347" s="79" t="n"/>
      <c r="YF347" s="79" t="n"/>
      <c r="YG347" s="79" t="n"/>
      <c r="YH347" s="79" t="n"/>
      <c r="YI347" s="79" t="n"/>
      <c r="YJ347" s="79" t="n"/>
      <c r="YK347" s="79" t="n"/>
      <c r="YL347" s="79" t="n"/>
      <c r="YM347" s="79" t="n"/>
      <c r="YN347" s="79" t="n"/>
      <c r="YO347" s="79" t="n"/>
      <c r="YP347" s="79" t="n"/>
      <c r="YQ347" s="79" t="n"/>
      <c r="YR347" s="79" t="n"/>
      <c r="YS347" s="79" t="n"/>
      <c r="YT347" s="79" t="n"/>
      <c r="YU347" s="79" t="n"/>
      <c r="YV347" s="79" t="n"/>
      <c r="YW347" s="79" t="n"/>
      <c r="YX347" s="79" t="n"/>
      <c r="YY347" s="79" t="n"/>
      <c r="YZ347" s="79" t="n"/>
      <c r="ZA347" s="79" t="n"/>
      <c r="ZB347" s="79" t="n"/>
      <c r="ZC347" s="79" t="n"/>
      <c r="ZD347" s="79" t="n"/>
      <c r="ZE347" s="79" t="n"/>
      <c r="ZF347" s="79" t="n"/>
      <c r="ZG347" s="79" t="n"/>
      <c r="ZH347" s="79" t="n"/>
      <c r="ZI347" s="79" t="n"/>
      <c r="ZJ347" s="79" t="n"/>
      <c r="ZM347" s="78" t="n">
        <v>19</v>
      </c>
      <c r="ZN347" s="79" t="n"/>
      <c r="ZO347" s="79" t="n"/>
      <c r="ZP347" s="79" t="n"/>
      <c r="ZQ347" s="79" t="n"/>
      <c r="ZR347" s="79" t="n"/>
      <c r="ZS347" s="79" t="n"/>
      <c r="ZT347" s="79" t="n"/>
      <c r="ZU347" s="79" t="n"/>
      <c r="ZV347" s="79" t="n"/>
      <c r="ZW347" s="79" t="n"/>
      <c r="ZX347" s="79" t="n"/>
      <c r="ZY347" s="79" t="n"/>
      <c r="ZZ347" s="79" t="n"/>
      <c r="AAA347" s="79" t="n"/>
      <c r="AAB347" s="79" t="n"/>
      <c r="AAC347" s="79" t="n"/>
      <c r="AAD347" s="79" t="n"/>
      <c r="AAE347" s="79" t="n"/>
      <c r="AAF347" s="79" t="n"/>
      <c r="AAG347" s="79" t="n"/>
      <c r="AAH347" s="79" t="n"/>
      <c r="AAI347" s="79" t="n"/>
      <c r="AAJ347" s="79" t="n"/>
      <c r="AAK347" s="79" t="n"/>
      <c r="AAL347" s="79" t="n"/>
      <c r="AAM347" s="79" t="n"/>
      <c r="AAN347" s="79" t="n"/>
      <c r="AAO347" s="79" t="n"/>
      <c r="AAP347" s="79" t="n"/>
      <c r="AAQ347" s="79" t="n"/>
      <c r="AAR347" s="79" t="n"/>
      <c r="AAS347" s="79" t="n"/>
      <c r="AAT347" s="79" t="n"/>
      <c r="AAU347" s="79" t="n"/>
      <c r="AAV347" s="79" t="n"/>
      <c r="AAW347" s="79" t="n"/>
      <c r="AAX347" s="79" t="n"/>
      <c r="AAY347" s="79" t="n"/>
      <c r="AAZ347" s="79" t="n"/>
      <c r="ABA347" s="79" t="n"/>
      <c r="ABD347" s="78" t="n">
        <v>19</v>
      </c>
      <c r="ABE347" s="79" t="n"/>
      <c r="ABF347" s="79" t="n"/>
      <c r="ABG347" s="79" t="n"/>
      <c r="ABH347" s="79" t="n"/>
      <c r="ABI347" s="79" t="n"/>
      <c r="ABJ347" s="79" t="n"/>
      <c r="ABK347" s="79" t="n"/>
      <c r="ABL347" s="79" t="n"/>
      <c r="ABM347" s="79" t="n"/>
      <c r="ABN347" s="79" t="n"/>
      <c r="ABO347" s="79" t="n"/>
      <c r="ABP347" s="79" t="n"/>
      <c r="ABQ347" s="79" t="n"/>
      <c r="ABR347" s="79" t="n"/>
      <c r="ABS347" s="79" t="n"/>
      <c r="ABT347" s="79" t="n"/>
      <c r="ABU347" s="79" t="n"/>
      <c r="ABV347" s="79" t="n"/>
      <c r="ABW347" s="79" t="n"/>
      <c r="ABX347" s="79" t="n"/>
      <c r="ABY347" s="79" t="n"/>
      <c r="ABZ347" s="79" t="n"/>
      <c r="ACA347" s="79" t="n"/>
      <c r="ACB347" s="79" t="n"/>
      <c r="ACC347" s="79" t="n"/>
      <c r="ACD347" s="79" t="n"/>
      <c r="ACE347" s="79" t="n"/>
      <c r="ACF347" s="79" t="n"/>
      <c r="ACG347" s="79" t="n"/>
      <c r="ACH347" s="79" t="n"/>
      <c r="ACI347" s="79" t="n"/>
      <c r="ACJ347" s="79" t="n"/>
      <c r="ACK347" s="79" t="n"/>
      <c r="ACL347" s="79" t="n"/>
      <c r="ACM347" s="79" t="n"/>
      <c r="ACN347" s="79" t="n"/>
      <c r="ACO347" s="79" t="n"/>
      <c r="ACP347" s="79" t="n"/>
      <c r="ACQ347" s="79" t="n"/>
      <c r="ACR347" s="79" t="n"/>
      <c r="ACU347" s="78" t="n">
        <v>19</v>
      </c>
      <c r="ACV347" s="79" t="n"/>
      <c r="ACW347" s="79" t="n"/>
      <c r="ACX347" s="79" t="n"/>
      <c r="ACY347" s="79" t="n"/>
      <c r="ACZ347" s="79" t="n"/>
      <c r="ADA347" s="79" t="n"/>
      <c r="ADB347" s="79" t="n"/>
      <c r="ADC347" s="79" t="n"/>
      <c r="ADD347" s="79" t="n"/>
      <c r="ADE347" s="79" t="n"/>
      <c r="ADF347" s="79" t="n"/>
      <c r="ADG347" s="79" t="n"/>
      <c r="ADH347" s="79" t="n"/>
      <c r="ADI347" s="79" t="n"/>
      <c r="ADJ347" s="79" t="n"/>
      <c r="ADK347" s="79" t="n"/>
      <c r="ADL347" s="79" t="n"/>
      <c r="ADM347" s="79" t="n"/>
      <c r="ADN347" s="79" t="n"/>
      <c r="ADO347" s="79" t="n"/>
      <c r="ADP347" s="79" t="n"/>
      <c r="ADQ347" s="79" t="n"/>
      <c r="ADR347" s="79" t="n"/>
      <c r="ADS347" s="79" t="n"/>
      <c r="ADT347" s="79" t="n"/>
      <c r="ADU347" s="79" t="n"/>
      <c r="ADV347" s="79" t="n"/>
      <c r="ADW347" s="79" t="n"/>
      <c r="ADX347" s="79" t="n"/>
      <c r="ADY347" s="79" t="n"/>
      <c r="ADZ347" s="79" t="n"/>
      <c r="AEA347" s="79" t="n"/>
      <c r="AEB347" s="79" t="n"/>
      <c r="AEC347" s="79" t="n"/>
      <c r="AED347" s="79" t="n"/>
      <c r="AEE347" s="79" t="n"/>
      <c r="AEF347" s="79" t="n"/>
      <c r="AEG347" s="79" t="n"/>
      <c r="AEH347" s="79" t="n"/>
      <c r="AEI347" s="79" t="n"/>
      <c r="AEL347" s="78" t="n">
        <v>19</v>
      </c>
      <c r="AEM347" s="79" t="n"/>
      <c r="AEN347" s="79" t="n"/>
      <c r="AEO347" s="79" t="n"/>
      <c r="AEP347" s="79" t="n"/>
      <c r="AEQ347" s="79" t="n"/>
      <c r="AER347" s="79" t="n"/>
      <c r="AES347" s="79" t="n"/>
      <c r="AET347" s="79" t="n"/>
      <c r="AEU347" s="79" t="n"/>
      <c r="AEV347" s="79" t="n"/>
      <c r="AEW347" s="79" t="n"/>
      <c r="AEX347" s="79" t="n"/>
      <c r="AEY347" s="79" t="n"/>
      <c r="AEZ347" s="79" t="n"/>
      <c r="AFA347" s="79" t="n"/>
      <c r="AFB347" s="79" t="n"/>
      <c r="AFC347" s="79" t="n"/>
      <c r="AFD347" s="79" t="n"/>
      <c r="AFE347" s="79" t="n"/>
      <c r="AFF347" s="79" t="n"/>
      <c r="AFG347" s="79" t="n"/>
      <c r="AFH347" s="79" t="n"/>
      <c r="AFI347" s="79" t="n"/>
      <c r="AFJ347" s="79" t="n"/>
      <c r="AFK347" s="79" t="n"/>
      <c r="AFL347" s="79" t="n"/>
      <c r="AFM347" s="79" t="n"/>
      <c r="AFN347" s="79" t="n"/>
      <c r="AFO347" s="79" t="n"/>
      <c r="AFP347" s="79" t="n"/>
      <c r="AFQ347" s="79" t="n"/>
      <c r="AFR347" s="79" t="n"/>
      <c r="AFS347" s="79" t="n"/>
      <c r="AFT347" s="79" t="n"/>
      <c r="AFU347" s="79" t="n"/>
      <c r="AFV347" s="79" t="n"/>
      <c r="AFW347" s="79" t="n"/>
      <c r="AFX347" s="79" t="n"/>
      <c r="AFY347" s="79" t="n"/>
      <c r="AFZ347" s="79" t="n"/>
    </row>
    <row r="348">
      <c r="A348" s="78" t="n">
        <v>20</v>
      </c>
      <c r="B348" s="79" t="n"/>
      <c r="C348" s="79" t="n"/>
      <c r="D348" s="79" t="n"/>
      <c r="E348" s="79" t="n"/>
      <c r="F348" s="79" t="n"/>
      <c r="G348" s="79" t="n"/>
      <c r="H348" s="79" t="n"/>
      <c r="I348" s="79" t="n"/>
      <c r="J348" s="79" t="n"/>
      <c r="K348" s="79" t="n"/>
      <c r="L348" s="79" t="n"/>
      <c r="M348" s="79" t="n"/>
      <c r="N348" s="79" t="n"/>
      <c r="O348" s="79" t="n"/>
      <c r="P348" s="79" t="n"/>
      <c r="Q348" s="79" t="n"/>
      <c r="R348" s="79" t="n"/>
      <c r="S348" s="79" t="n"/>
      <c r="T348" s="79" t="n"/>
      <c r="U348" s="79" t="n"/>
      <c r="V348" s="79" t="n"/>
      <c r="W348" s="79" t="n"/>
      <c r="X348" s="79" t="n"/>
      <c r="Y348" s="79" t="n"/>
      <c r="Z348" s="79" t="n"/>
      <c r="AA348" s="79" t="n"/>
      <c r="AB348" s="79" t="n"/>
      <c r="AC348" s="79" t="n"/>
      <c r="AD348" s="79" t="n"/>
      <c r="AE348" s="79" t="n"/>
      <c r="AF348" s="79" t="n"/>
      <c r="AG348" s="79" t="n"/>
      <c r="AH348" s="79" t="n"/>
      <c r="AI348" s="79" t="n"/>
      <c r="AJ348" s="79" t="n"/>
      <c r="AK348" s="79" t="n"/>
      <c r="AL348" s="79" t="n"/>
      <c r="AM348" s="79" t="n"/>
      <c r="AN348" s="79" t="n"/>
      <c r="AO348" s="79" t="n"/>
      <c r="AR348" s="78" t="n">
        <v>20</v>
      </c>
      <c r="AS348" s="79" t="n"/>
      <c r="AT348" s="79" t="n"/>
      <c r="AU348" s="79" t="n"/>
      <c r="AV348" s="79" t="n"/>
      <c r="AW348" s="79" t="n"/>
      <c r="AX348" s="79" t="n"/>
      <c r="AY348" s="79" t="n"/>
      <c r="AZ348" s="79" t="n"/>
      <c r="BA348" s="79" t="n"/>
      <c r="BB348" s="79" t="n"/>
      <c r="BC348" s="79" t="n"/>
      <c r="BD348" s="79" t="n"/>
      <c r="BE348" s="79" t="n"/>
      <c r="BF348" s="79" t="n"/>
      <c r="BG348" s="79" t="n"/>
      <c r="BH348" s="79" t="n"/>
      <c r="BI348" s="79" t="n"/>
      <c r="BJ348" s="79" t="n"/>
      <c r="BK348" s="79" t="n"/>
      <c r="BL348" s="79" t="n"/>
      <c r="BM348" s="79" t="n"/>
      <c r="BN348" s="79" t="n"/>
      <c r="BO348" s="79" t="n"/>
      <c r="BP348" s="79" t="n"/>
      <c r="BQ348" s="79" t="n"/>
      <c r="BR348" s="79" t="n"/>
      <c r="BS348" s="79" t="n"/>
      <c r="BT348" s="79" t="n"/>
      <c r="BU348" s="79" t="n"/>
      <c r="BV348" s="79" t="n"/>
      <c r="BW348" s="79" t="n"/>
      <c r="BX348" s="79" t="n"/>
      <c r="BY348" s="79" t="n"/>
      <c r="BZ348" s="79" t="n"/>
      <c r="CA348" s="79" t="n"/>
      <c r="CB348" s="79" t="n"/>
      <c r="CC348" s="79" t="n"/>
      <c r="CD348" s="79" t="n"/>
      <c r="CE348" s="79" t="n"/>
      <c r="CF348" s="79" t="n"/>
      <c r="CI348" s="78" t="n">
        <v>20</v>
      </c>
      <c r="CJ348" s="79" t="n"/>
      <c r="CK348" s="79" t="n"/>
      <c r="CL348" s="79" t="n"/>
      <c r="CM348" s="79" t="n"/>
      <c r="CN348" s="79" t="n"/>
      <c r="CO348" s="79" t="n"/>
      <c r="CP348" s="79" t="n"/>
      <c r="CQ348" s="79" t="n"/>
      <c r="CR348" s="79" t="n"/>
      <c r="CS348" s="79" t="n"/>
      <c r="CT348" s="79" t="n"/>
      <c r="CU348" s="79" t="n"/>
      <c r="CV348" s="79" t="n"/>
      <c r="CW348" s="79" t="n"/>
      <c r="CX348" s="79" t="n"/>
      <c r="CY348" s="79" t="n"/>
      <c r="CZ348" s="79" t="n"/>
      <c r="DA348" s="79" t="n"/>
      <c r="DB348" s="79" t="n"/>
      <c r="DC348" s="79" t="n"/>
      <c r="DD348" s="79" t="n"/>
      <c r="DE348" s="79" t="n"/>
      <c r="DF348" s="79" t="n"/>
      <c r="DG348" s="79" t="n"/>
      <c r="DH348" s="79" t="n"/>
      <c r="DI348" s="79" t="n"/>
      <c r="DJ348" s="79" t="n"/>
      <c r="DK348" s="79" t="n"/>
      <c r="DL348" s="79" t="n"/>
      <c r="DM348" s="79" t="n"/>
      <c r="DN348" s="79" t="n"/>
      <c r="DO348" s="79" t="n"/>
      <c r="DP348" s="79" t="n"/>
      <c r="DQ348" s="79" t="n"/>
      <c r="DR348" s="79" t="n"/>
      <c r="DS348" s="79" t="n"/>
      <c r="DT348" s="79" t="n"/>
      <c r="DU348" s="79" t="n"/>
      <c r="DV348" s="79" t="n"/>
      <c r="DW348" s="79" t="n"/>
      <c r="DZ348" s="78" t="n">
        <v>20</v>
      </c>
      <c r="EA348" s="79" t="n"/>
      <c r="EB348" s="79" t="n"/>
      <c r="EC348" s="79" t="n"/>
      <c r="ED348" s="79" t="n"/>
      <c r="EE348" s="79" t="n"/>
      <c r="EF348" s="79" t="n"/>
      <c r="EG348" s="79" t="n"/>
      <c r="EH348" s="79" t="n"/>
      <c r="EI348" s="79" t="n"/>
      <c r="EJ348" s="79" t="n"/>
      <c r="EK348" s="79" t="n"/>
      <c r="EL348" s="79" t="n"/>
      <c r="EM348" s="79" t="n"/>
      <c r="EN348" s="79" t="n"/>
      <c r="EO348" s="79" t="n"/>
      <c r="EP348" s="79" t="n"/>
      <c r="EQ348" s="79" t="n"/>
      <c r="ER348" s="79" t="n"/>
      <c r="ES348" s="79" t="n"/>
      <c r="ET348" s="79" t="n"/>
      <c r="EU348" s="79" t="n"/>
      <c r="EV348" s="79" t="n"/>
      <c r="EW348" s="79" t="n"/>
      <c r="EX348" s="79" t="n"/>
      <c r="EY348" s="79" t="n"/>
      <c r="EZ348" s="79" t="n"/>
      <c r="FA348" s="79" t="n"/>
      <c r="FB348" s="79" t="n"/>
      <c r="FC348" s="79" t="n"/>
      <c r="FD348" s="79" t="n"/>
      <c r="FE348" s="79" t="n"/>
      <c r="FF348" s="79" t="n"/>
      <c r="FG348" s="79" t="n"/>
      <c r="FH348" s="79" t="n"/>
      <c r="FI348" s="79" t="n"/>
      <c r="FJ348" s="79" t="n"/>
      <c r="FK348" s="79" t="n"/>
      <c r="FL348" s="79" t="n"/>
      <c r="FM348" s="79" t="n"/>
      <c r="FN348" s="79" t="n"/>
      <c r="FQ348" s="78" t="n">
        <v>20</v>
      </c>
      <c r="FR348" s="79" t="n"/>
      <c r="FS348" s="79" t="n"/>
      <c r="FT348" s="79" t="n"/>
      <c r="FU348" s="79" t="n"/>
      <c r="FV348" s="79" t="n"/>
      <c r="FW348" s="79" t="n"/>
      <c r="FX348" s="79" t="n"/>
      <c r="FY348" s="79" t="n"/>
      <c r="FZ348" s="79" t="n"/>
      <c r="GA348" s="79" t="n"/>
      <c r="GB348" s="79" t="n"/>
      <c r="GC348" s="79" t="n"/>
      <c r="GD348" s="79" t="n"/>
      <c r="GE348" s="79" t="n"/>
      <c r="GF348" s="79" t="n"/>
      <c r="GG348" s="79" t="n"/>
      <c r="GH348" s="79" t="n"/>
      <c r="GI348" s="79" t="n"/>
      <c r="GJ348" s="79" t="n"/>
      <c r="GK348" s="79" t="n"/>
      <c r="GL348" s="79" t="n"/>
      <c r="GM348" s="79" t="n"/>
      <c r="GN348" s="79" t="n"/>
      <c r="GO348" s="79" t="n"/>
      <c r="GP348" s="79" t="n"/>
      <c r="GQ348" s="79" t="n"/>
      <c r="GR348" s="79" t="n"/>
      <c r="GS348" s="79" t="n"/>
      <c r="GT348" s="79" t="n"/>
      <c r="GU348" s="79" t="n"/>
      <c r="GV348" s="79" t="n"/>
      <c r="GW348" s="79" t="n"/>
      <c r="GX348" s="79" t="n"/>
      <c r="GY348" s="79" t="n"/>
      <c r="GZ348" s="79" t="n"/>
      <c r="HA348" s="79" t="n"/>
      <c r="HB348" s="79" t="n"/>
      <c r="HC348" s="79" t="n"/>
      <c r="HD348" s="79" t="n"/>
      <c r="HE348" s="79" t="n"/>
      <c r="HH348" s="78" t="n">
        <v>20</v>
      </c>
      <c r="HI348" s="79" t="n"/>
      <c r="HJ348" s="79" t="n"/>
      <c r="HK348" s="79" t="n"/>
      <c r="HL348" s="79" t="n"/>
      <c r="HM348" s="79" t="n"/>
      <c r="HN348" s="79" t="n"/>
      <c r="HO348" s="79" t="n"/>
      <c r="HP348" s="79" t="n"/>
      <c r="HQ348" s="79" t="n"/>
      <c r="HR348" s="79" t="n"/>
      <c r="HS348" s="79" t="n"/>
      <c r="HT348" s="79" t="n"/>
      <c r="HU348" s="79" t="n"/>
      <c r="HV348" s="79" t="n"/>
      <c r="HW348" s="79" t="n"/>
      <c r="HX348" s="79" t="n"/>
      <c r="HY348" s="79" t="n"/>
      <c r="HZ348" s="79" t="n"/>
      <c r="IA348" s="79" t="n"/>
      <c r="IB348" s="79" t="n"/>
      <c r="IC348" s="79" t="n"/>
      <c r="ID348" s="79" t="n"/>
      <c r="IE348" s="79" t="n"/>
      <c r="IF348" s="79" t="n"/>
      <c r="IG348" s="79" t="n"/>
      <c r="IH348" s="79" t="n"/>
      <c r="II348" s="79" t="n"/>
      <c r="IJ348" s="79" t="n"/>
      <c r="IK348" s="79" t="n"/>
      <c r="IL348" s="79" t="n"/>
      <c r="IM348" s="79" t="n"/>
      <c r="IN348" s="79" t="n"/>
      <c r="IO348" s="79" t="n"/>
      <c r="IP348" s="79" t="n"/>
      <c r="IQ348" s="79" t="n"/>
      <c r="IR348" s="79" t="n"/>
      <c r="IS348" s="79" t="n"/>
      <c r="IT348" s="79" t="n"/>
      <c r="IU348" s="79" t="n"/>
      <c r="IV348" s="79" t="n"/>
      <c r="IY348" s="78" t="n">
        <v>20</v>
      </c>
      <c r="IZ348" s="79" t="n"/>
      <c r="JA348" s="79" t="n"/>
      <c r="JB348" s="79" t="n"/>
      <c r="JC348" s="79" t="n"/>
      <c r="JD348" s="79" t="n"/>
      <c r="JE348" s="79" t="n"/>
      <c r="JF348" s="79" t="n"/>
      <c r="JG348" s="79" t="n"/>
      <c r="JH348" s="79" t="n"/>
      <c r="JI348" s="79" t="n"/>
      <c r="JJ348" s="79" t="n"/>
      <c r="JK348" s="79" t="n"/>
      <c r="JL348" s="79" t="n"/>
      <c r="JM348" s="79" t="n"/>
      <c r="JN348" s="79" t="n"/>
      <c r="JO348" s="79" t="n"/>
      <c r="JP348" s="79" t="n"/>
      <c r="JQ348" s="79" t="n"/>
      <c r="JR348" s="79" t="n"/>
      <c r="JS348" s="79" t="n"/>
      <c r="JT348" s="79" t="n"/>
      <c r="JU348" s="79" t="n"/>
      <c r="JV348" s="79" t="n"/>
      <c r="JW348" s="79" t="n"/>
      <c r="JX348" s="79" t="n"/>
      <c r="JY348" s="79" t="n"/>
      <c r="JZ348" s="79" t="n"/>
      <c r="KA348" s="79" t="n"/>
      <c r="KB348" s="79" t="n"/>
      <c r="KC348" s="79" t="n"/>
      <c r="KD348" s="79" t="n"/>
      <c r="KE348" s="79" t="n"/>
      <c r="KF348" s="79" t="n"/>
      <c r="KG348" s="79" t="n"/>
      <c r="KH348" s="79" t="n"/>
      <c r="KI348" s="79" t="n"/>
      <c r="KJ348" s="79" t="n"/>
      <c r="KK348" s="79" t="n"/>
      <c r="KL348" s="79" t="n"/>
      <c r="KM348" s="79" t="n"/>
      <c r="KP348" s="78" t="n">
        <v>20</v>
      </c>
      <c r="KQ348" s="79" t="n"/>
      <c r="KR348" s="79" t="n"/>
      <c r="KS348" s="79" t="n"/>
      <c r="KT348" s="79" t="n"/>
      <c r="KU348" s="79" t="n"/>
      <c r="KV348" s="79" t="n"/>
      <c r="KW348" s="79" t="n"/>
      <c r="KX348" s="79" t="n"/>
      <c r="KY348" s="79" t="n"/>
      <c r="KZ348" s="79" t="n"/>
      <c r="LA348" s="79" t="n"/>
      <c r="LB348" s="79" t="n"/>
      <c r="LC348" s="79" t="n"/>
      <c r="LD348" s="79" t="n"/>
      <c r="LE348" s="79" t="n"/>
      <c r="LF348" s="79" t="n"/>
      <c r="LG348" s="79" t="n"/>
      <c r="LH348" s="79" t="n"/>
      <c r="LI348" s="79" t="n"/>
      <c r="LJ348" s="79" t="n"/>
      <c r="LK348" s="79" t="n"/>
      <c r="LL348" s="79" t="n"/>
      <c r="LM348" s="79" t="n"/>
      <c r="LN348" s="79" t="n"/>
      <c r="LO348" s="79" t="n"/>
      <c r="LP348" s="79" t="n"/>
      <c r="LQ348" s="79" t="n"/>
      <c r="LR348" s="79" t="n"/>
      <c r="LS348" s="79" t="n"/>
      <c r="LT348" s="79" t="n"/>
      <c r="LU348" s="79" t="n"/>
      <c r="LV348" s="79" t="n"/>
      <c r="LW348" s="79" t="n"/>
      <c r="LX348" s="79" t="n"/>
      <c r="LY348" s="79" t="n"/>
      <c r="LZ348" s="79" t="n"/>
      <c r="MA348" s="79" t="n"/>
      <c r="MB348" s="79" t="n"/>
      <c r="MC348" s="79" t="n"/>
      <c r="MD348" s="79" t="n"/>
      <c r="MG348" s="78" t="n">
        <v>20</v>
      </c>
      <c r="MH348" s="79" t="n"/>
      <c r="MI348" s="79" t="n"/>
      <c r="MJ348" s="79" t="n"/>
      <c r="MK348" s="79" t="n"/>
      <c r="ML348" s="79" t="n"/>
      <c r="MM348" s="79" t="n"/>
      <c r="MN348" s="79" t="n"/>
      <c r="MO348" s="79" t="n"/>
      <c r="MP348" s="79" t="n"/>
      <c r="MQ348" s="79" t="n"/>
      <c r="MR348" s="79" t="n"/>
      <c r="MS348" s="79" t="n"/>
      <c r="MT348" s="79" t="n"/>
      <c r="MU348" s="79" t="n"/>
      <c r="MV348" s="79" t="n"/>
      <c r="MW348" s="79" t="n"/>
      <c r="MX348" s="79" t="n"/>
      <c r="MY348" s="79" t="n"/>
      <c r="MZ348" s="79" t="n"/>
      <c r="NA348" s="79" t="n"/>
      <c r="NB348" s="79" t="n"/>
      <c r="NC348" s="79" t="n"/>
      <c r="ND348" s="79" t="n"/>
      <c r="NE348" s="79" t="n"/>
      <c r="NF348" s="79" t="n"/>
      <c r="NG348" s="79" t="n"/>
      <c r="NH348" s="79" t="n"/>
      <c r="NI348" s="79" t="n"/>
      <c r="NJ348" s="79" t="n"/>
      <c r="NK348" s="79" t="n"/>
      <c r="NL348" s="79" t="n"/>
      <c r="NM348" s="79" t="n"/>
      <c r="NN348" s="79" t="n"/>
      <c r="NO348" s="79" t="n"/>
      <c r="NP348" s="79" t="n"/>
      <c r="NQ348" s="79" t="n"/>
      <c r="NR348" s="79" t="n"/>
      <c r="NS348" s="79" t="n"/>
      <c r="NT348" s="79" t="n"/>
      <c r="NU348" s="79" t="n"/>
      <c r="NX348" s="78" t="n">
        <v>20</v>
      </c>
      <c r="NY348" s="79" t="n"/>
      <c r="NZ348" s="79" t="n"/>
      <c r="OA348" s="79" t="n"/>
      <c r="OB348" s="79" t="n"/>
      <c r="OC348" s="79" t="n"/>
      <c r="OD348" s="79" t="n"/>
      <c r="OE348" s="79" t="n"/>
      <c r="OF348" s="79" t="n"/>
      <c r="OG348" s="79" t="n"/>
      <c r="OH348" s="79" t="n"/>
      <c r="OI348" s="79" t="n"/>
      <c r="OJ348" s="79" t="n"/>
      <c r="OK348" s="79" t="n"/>
      <c r="OL348" s="79" t="n"/>
      <c r="OM348" s="79" t="n"/>
      <c r="ON348" s="79" t="n"/>
      <c r="OO348" s="79" t="n"/>
      <c r="OP348" s="79" t="n"/>
      <c r="OQ348" s="79" t="n"/>
      <c r="OR348" s="79" t="n"/>
      <c r="OS348" s="79" t="n"/>
      <c r="OT348" s="79" t="n"/>
      <c r="OU348" s="79" t="n"/>
      <c r="OV348" s="79" t="n"/>
      <c r="OW348" s="79" t="n"/>
      <c r="OX348" s="79" t="n"/>
      <c r="OY348" s="79" t="n"/>
      <c r="OZ348" s="79" t="n"/>
      <c r="PA348" s="79" t="n"/>
      <c r="PB348" s="79" t="n"/>
      <c r="PC348" s="79" t="n"/>
      <c r="PD348" s="79" t="n"/>
      <c r="PE348" s="79" t="n"/>
      <c r="PF348" s="79" t="n"/>
      <c r="PG348" s="79" t="n"/>
      <c r="PH348" s="79" t="n"/>
      <c r="PI348" s="79" t="n"/>
      <c r="PJ348" s="79" t="n"/>
      <c r="PK348" s="79" t="n"/>
      <c r="PL348" s="79" t="n"/>
      <c r="PO348" s="78" t="n">
        <v>20</v>
      </c>
      <c r="PP348" s="79" t="n"/>
      <c r="PQ348" s="79" t="n"/>
      <c r="PR348" s="79" t="n"/>
      <c r="PS348" s="79" t="n"/>
      <c r="PT348" s="79" t="n"/>
      <c r="PU348" s="79" t="n"/>
      <c r="PV348" s="79" t="n"/>
      <c r="PW348" s="79" t="n"/>
      <c r="PX348" s="79" t="n"/>
      <c r="PY348" s="79" t="n"/>
      <c r="PZ348" s="79" t="n"/>
      <c r="QA348" s="79" t="n"/>
      <c r="QB348" s="79" t="n"/>
      <c r="QC348" s="79" t="n"/>
      <c r="QD348" s="79" t="n"/>
      <c r="QE348" s="79" t="n"/>
      <c r="QF348" s="79" t="n"/>
      <c r="QG348" s="79" t="n"/>
      <c r="QH348" s="79" t="n"/>
      <c r="QI348" s="79" t="n"/>
      <c r="QJ348" s="79" t="n"/>
      <c r="QK348" s="79" t="n"/>
      <c r="QL348" s="79" t="n"/>
      <c r="QM348" s="79" t="n"/>
      <c r="QN348" s="79" t="n"/>
      <c r="QO348" s="79" t="n"/>
      <c r="QP348" s="79" t="n"/>
      <c r="QQ348" s="79" t="n"/>
      <c r="QR348" s="79" t="n"/>
      <c r="QS348" s="79" t="n"/>
      <c r="QT348" s="79" t="n"/>
      <c r="QU348" s="79" t="n"/>
      <c r="QV348" s="79" t="n"/>
      <c r="QW348" s="79" t="n"/>
      <c r="QX348" s="79" t="n"/>
      <c r="QY348" s="79" t="n"/>
      <c r="QZ348" s="79" t="n"/>
      <c r="RA348" s="79" t="n"/>
      <c r="RB348" s="79" t="n"/>
      <c r="RC348" s="79" t="n"/>
      <c r="RF348" s="78" t="n">
        <v>20</v>
      </c>
      <c r="RG348" s="79" t="n"/>
      <c r="RH348" s="79" t="n"/>
      <c r="RI348" s="79" t="n"/>
      <c r="RJ348" s="79" t="n"/>
      <c r="RK348" s="79" t="n"/>
      <c r="RL348" s="79" t="n"/>
      <c r="RM348" s="79" t="n"/>
      <c r="RN348" s="79" t="n"/>
      <c r="RO348" s="79" t="n"/>
      <c r="RP348" s="79" t="n"/>
      <c r="RQ348" s="79" t="n"/>
      <c r="RR348" s="79" t="n"/>
      <c r="RS348" s="79" t="n"/>
      <c r="RT348" s="79" t="n"/>
      <c r="RU348" s="79" t="n"/>
      <c r="RV348" s="79" t="n"/>
      <c r="RW348" s="79" t="n"/>
      <c r="RX348" s="79" t="n"/>
      <c r="RY348" s="79" t="n"/>
      <c r="RZ348" s="79" t="n"/>
      <c r="SA348" s="79" t="n"/>
      <c r="SB348" s="79" t="n"/>
      <c r="SC348" s="79" t="n"/>
      <c r="SD348" s="79" t="n"/>
      <c r="SE348" s="79" t="n"/>
      <c r="SF348" s="79" t="n"/>
      <c r="SG348" s="79" t="n"/>
      <c r="SH348" s="79" t="n"/>
      <c r="SI348" s="79" t="n"/>
      <c r="SJ348" s="79" t="n"/>
      <c r="SK348" s="79" t="n"/>
      <c r="SL348" s="79" t="n"/>
      <c r="SM348" s="79" t="n"/>
      <c r="SN348" s="79" t="n"/>
      <c r="SO348" s="79" t="n"/>
      <c r="SP348" s="79" t="n"/>
      <c r="SQ348" s="79" t="n"/>
      <c r="SR348" s="79" t="n"/>
      <c r="SS348" s="79" t="n"/>
      <c r="ST348" s="79" t="n"/>
      <c r="SW348" s="78" t="n">
        <v>20</v>
      </c>
      <c r="SX348" s="79" t="n"/>
      <c r="SY348" s="79" t="n"/>
      <c r="SZ348" s="79" t="n"/>
      <c r="TA348" s="79" t="n"/>
      <c r="TB348" s="79" t="n"/>
      <c r="TC348" s="79" t="n"/>
      <c r="TD348" s="79" t="n"/>
      <c r="TE348" s="79" t="n"/>
      <c r="TF348" s="79" t="n"/>
      <c r="TG348" s="79" t="n"/>
      <c r="TH348" s="79" t="n"/>
      <c r="TI348" s="79" t="n"/>
      <c r="TJ348" s="79" t="n"/>
      <c r="TK348" s="79" t="n"/>
      <c r="TL348" s="79" t="n"/>
      <c r="TM348" s="79" t="n"/>
      <c r="TN348" s="79" t="n"/>
      <c r="TO348" s="79" t="n"/>
      <c r="TP348" s="79" t="n"/>
      <c r="TQ348" s="79" t="n"/>
      <c r="TR348" s="79" t="n"/>
      <c r="TS348" s="79" t="n"/>
      <c r="TT348" s="79" t="n"/>
      <c r="TU348" s="79" t="n"/>
      <c r="TV348" s="79" t="n"/>
      <c r="TW348" s="79" t="n"/>
      <c r="TX348" s="79" t="n"/>
      <c r="TY348" s="79" t="n"/>
      <c r="TZ348" s="79" t="n"/>
      <c r="UA348" s="79" t="n"/>
      <c r="UB348" s="79" t="n"/>
      <c r="UC348" s="79" t="n"/>
      <c r="UD348" s="79" t="n"/>
      <c r="UE348" s="79" t="n"/>
      <c r="UF348" s="79" t="n"/>
      <c r="UG348" s="79" t="n"/>
      <c r="UH348" s="79" t="n"/>
      <c r="UI348" s="79" t="n"/>
      <c r="UJ348" s="79" t="n"/>
      <c r="UK348" s="79" t="n"/>
      <c r="UN348" s="78" t="n">
        <v>20</v>
      </c>
      <c r="UO348" s="79" t="n"/>
      <c r="UP348" s="79" t="n"/>
      <c r="UQ348" s="79" t="n"/>
      <c r="UR348" s="79" t="n"/>
      <c r="US348" s="79" t="n"/>
      <c r="UT348" s="79" t="n"/>
      <c r="UU348" s="79" t="n"/>
      <c r="UV348" s="79" t="n"/>
      <c r="UW348" s="79" t="n"/>
      <c r="UX348" s="79" t="n"/>
      <c r="UY348" s="79" t="n"/>
      <c r="UZ348" s="79" t="n"/>
      <c r="VA348" s="79" t="n"/>
      <c r="VB348" s="79" t="n"/>
      <c r="VC348" s="79" t="n"/>
      <c r="VD348" s="79" t="n"/>
      <c r="VE348" s="79" t="n"/>
      <c r="VF348" s="79" t="n"/>
      <c r="VG348" s="79" t="n"/>
      <c r="VH348" s="79" t="n"/>
      <c r="VI348" s="79" t="n"/>
      <c r="VJ348" s="79" t="n"/>
      <c r="VK348" s="79" t="n"/>
      <c r="VL348" s="79" t="n"/>
      <c r="VM348" s="79" t="n"/>
      <c r="VN348" s="79" t="n"/>
      <c r="VO348" s="79" t="n"/>
      <c r="VP348" s="79" t="n"/>
      <c r="VQ348" s="79" t="n"/>
      <c r="VR348" s="79" t="n"/>
      <c r="VS348" s="79" t="n"/>
      <c r="VT348" s="79" t="n"/>
      <c r="VU348" s="79" t="n"/>
      <c r="VV348" s="79" t="n"/>
      <c r="VW348" s="79" t="n"/>
      <c r="VX348" s="79" t="n"/>
      <c r="VY348" s="79" t="n"/>
      <c r="VZ348" s="79" t="n"/>
      <c r="WA348" s="79" t="n"/>
      <c r="WB348" s="79" t="n"/>
      <c r="WE348" s="78" t="n">
        <v>20</v>
      </c>
      <c r="WF348" s="79" t="n"/>
      <c r="WG348" s="79" t="n"/>
      <c r="WH348" s="79" t="n"/>
      <c r="WI348" s="79" t="n"/>
      <c r="WJ348" s="79" t="n"/>
      <c r="WK348" s="79" t="n"/>
      <c r="WL348" s="79" t="n"/>
      <c r="WM348" s="79" t="n"/>
      <c r="WN348" s="79" t="n"/>
      <c r="WO348" s="79" t="n"/>
      <c r="WP348" s="79" t="n"/>
      <c r="WQ348" s="79" t="n"/>
      <c r="WR348" s="79" t="n"/>
      <c r="WS348" s="79" t="n"/>
      <c r="WT348" s="79" t="n"/>
      <c r="WU348" s="79" t="n"/>
      <c r="WV348" s="79" t="n"/>
      <c r="WW348" s="79" t="n"/>
      <c r="WX348" s="79" t="n"/>
      <c r="WY348" s="79" t="n"/>
      <c r="WZ348" s="79" t="n"/>
      <c r="XA348" s="79" t="n"/>
      <c r="XB348" s="79" t="n"/>
      <c r="XC348" s="79" t="n"/>
      <c r="XD348" s="79" t="n"/>
      <c r="XE348" s="79" t="n"/>
      <c r="XF348" s="79" t="n"/>
      <c r="XG348" s="79" t="n"/>
      <c r="XH348" s="79" t="n"/>
      <c r="XI348" s="79" t="n"/>
      <c r="XJ348" s="79" t="n"/>
      <c r="XK348" s="79" t="n"/>
      <c r="XL348" s="79" t="n"/>
      <c r="XM348" s="79" t="n"/>
      <c r="XN348" s="79" t="n"/>
      <c r="XO348" s="79" t="n"/>
      <c r="XP348" s="79" t="n"/>
      <c r="XQ348" s="79" t="n"/>
      <c r="XR348" s="79" t="n"/>
      <c r="XS348" s="79" t="n"/>
      <c r="XV348" s="78" t="n">
        <v>20</v>
      </c>
      <c r="XW348" s="79" t="n"/>
      <c r="XX348" s="79" t="n"/>
      <c r="XY348" s="79" t="n"/>
      <c r="XZ348" s="79" t="n"/>
      <c r="YA348" s="79" t="n"/>
      <c r="YB348" s="79" t="n"/>
      <c r="YC348" s="79" t="n"/>
      <c r="YD348" s="79" t="n"/>
      <c r="YE348" s="79" t="n"/>
      <c r="YF348" s="79" t="n"/>
      <c r="YG348" s="79" t="n"/>
      <c r="YH348" s="79" t="n"/>
      <c r="YI348" s="79" t="n"/>
      <c r="YJ348" s="79" t="n"/>
      <c r="YK348" s="79" t="n"/>
      <c r="YL348" s="79" t="n"/>
      <c r="YM348" s="79" t="n"/>
      <c r="YN348" s="79" t="n"/>
      <c r="YO348" s="79" t="n"/>
      <c r="YP348" s="79" t="n"/>
      <c r="YQ348" s="79" t="n"/>
      <c r="YR348" s="79" t="n"/>
      <c r="YS348" s="79" t="n"/>
      <c r="YT348" s="79" t="n"/>
      <c r="YU348" s="79" t="n"/>
      <c r="YV348" s="79" t="n"/>
      <c r="YW348" s="79" t="n"/>
      <c r="YX348" s="79" t="n"/>
      <c r="YY348" s="79" t="n"/>
      <c r="YZ348" s="79" t="n"/>
      <c r="ZA348" s="79" t="n"/>
      <c r="ZB348" s="79" t="n"/>
      <c r="ZC348" s="79" t="n"/>
      <c r="ZD348" s="79" t="n"/>
      <c r="ZE348" s="79" t="n"/>
      <c r="ZF348" s="79" t="n"/>
      <c r="ZG348" s="79" t="n"/>
      <c r="ZH348" s="79" t="n"/>
      <c r="ZI348" s="79" t="n"/>
      <c r="ZJ348" s="79" t="n"/>
      <c r="ZM348" s="78" t="n">
        <v>20</v>
      </c>
      <c r="ZN348" s="79" t="n"/>
      <c r="ZO348" s="79" t="n"/>
      <c r="ZP348" s="79" t="n"/>
      <c r="ZQ348" s="79" t="n"/>
      <c r="ZR348" s="79" t="n"/>
      <c r="ZS348" s="79" t="n"/>
      <c r="ZT348" s="79" t="n"/>
      <c r="ZU348" s="79" t="n"/>
      <c r="ZV348" s="79" t="n"/>
      <c r="ZW348" s="79" t="n"/>
      <c r="ZX348" s="79" t="n"/>
      <c r="ZY348" s="79" t="n"/>
      <c r="ZZ348" s="79" t="n"/>
      <c r="AAA348" s="79" t="n"/>
      <c r="AAB348" s="79" t="n"/>
      <c r="AAC348" s="79" t="n"/>
      <c r="AAD348" s="79" t="n"/>
      <c r="AAE348" s="79" t="n"/>
      <c r="AAF348" s="79" t="n"/>
      <c r="AAG348" s="79" t="n"/>
      <c r="AAH348" s="79" t="n"/>
      <c r="AAI348" s="79" t="n"/>
      <c r="AAJ348" s="79" t="n"/>
      <c r="AAK348" s="79" t="n"/>
      <c r="AAL348" s="79" t="n"/>
      <c r="AAM348" s="79" t="n"/>
      <c r="AAN348" s="79" t="n"/>
      <c r="AAO348" s="79" t="n"/>
      <c r="AAP348" s="79" t="n"/>
      <c r="AAQ348" s="79" t="n"/>
      <c r="AAR348" s="79" t="n"/>
      <c r="AAS348" s="79" t="n"/>
      <c r="AAT348" s="79" t="n"/>
      <c r="AAU348" s="79" t="n"/>
      <c r="AAV348" s="79" t="n"/>
      <c r="AAW348" s="79" t="n"/>
      <c r="AAX348" s="79" t="n"/>
      <c r="AAY348" s="79" t="n"/>
      <c r="AAZ348" s="79" t="n"/>
      <c r="ABA348" s="79" t="n"/>
      <c r="ABD348" s="78" t="n">
        <v>20</v>
      </c>
      <c r="ABE348" s="79" t="n"/>
      <c r="ABF348" s="79" t="n"/>
      <c r="ABG348" s="79" t="n"/>
      <c r="ABH348" s="79" t="n"/>
      <c r="ABI348" s="79" t="n"/>
      <c r="ABJ348" s="79" t="n"/>
      <c r="ABK348" s="79" t="n"/>
      <c r="ABL348" s="79" t="n"/>
      <c r="ABM348" s="79" t="n"/>
      <c r="ABN348" s="79" t="n"/>
      <c r="ABO348" s="79" t="n"/>
      <c r="ABP348" s="79" t="n"/>
      <c r="ABQ348" s="79" t="n"/>
      <c r="ABR348" s="79" t="n"/>
      <c r="ABS348" s="79" t="n"/>
      <c r="ABT348" s="79" t="n"/>
      <c r="ABU348" s="79" t="n"/>
      <c r="ABV348" s="79" t="n"/>
      <c r="ABW348" s="79" t="n"/>
      <c r="ABX348" s="79" t="n"/>
      <c r="ABY348" s="79" t="n"/>
      <c r="ABZ348" s="79" t="n"/>
      <c r="ACA348" s="79" t="n"/>
      <c r="ACB348" s="79" t="n"/>
      <c r="ACC348" s="79" t="n"/>
      <c r="ACD348" s="79" t="n"/>
      <c r="ACE348" s="79" t="n"/>
      <c r="ACF348" s="79" t="n"/>
      <c r="ACG348" s="79" t="n"/>
      <c r="ACH348" s="79" t="n"/>
      <c r="ACI348" s="79" t="n"/>
      <c r="ACJ348" s="79" t="n"/>
      <c r="ACK348" s="79" t="n"/>
      <c r="ACL348" s="79" t="n"/>
      <c r="ACM348" s="79" t="n"/>
      <c r="ACN348" s="79" t="n"/>
      <c r="ACO348" s="79" t="n"/>
      <c r="ACP348" s="79" t="n"/>
      <c r="ACQ348" s="79" t="n"/>
      <c r="ACR348" s="79" t="n"/>
      <c r="ACU348" s="78" t="n">
        <v>20</v>
      </c>
      <c r="ACV348" s="79" t="n"/>
      <c r="ACW348" s="79" t="n"/>
      <c r="ACX348" s="79" t="n"/>
      <c r="ACY348" s="79" t="n"/>
      <c r="ACZ348" s="79" t="n"/>
      <c r="ADA348" s="79" t="n"/>
      <c r="ADB348" s="79" t="n"/>
      <c r="ADC348" s="79" t="n"/>
      <c r="ADD348" s="79" t="n"/>
      <c r="ADE348" s="79" t="n"/>
      <c r="ADF348" s="79" t="n"/>
      <c r="ADG348" s="79" t="n"/>
      <c r="ADH348" s="79" t="n"/>
      <c r="ADI348" s="79" t="n"/>
      <c r="ADJ348" s="79" t="n"/>
      <c r="ADK348" s="79" t="n"/>
      <c r="ADL348" s="79" t="n"/>
      <c r="ADM348" s="79" t="n"/>
      <c r="ADN348" s="79" t="n"/>
      <c r="ADO348" s="79" t="n"/>
      <c r="ADP348" s="79" t="n"/>
      <c r="ADQ348" s="79" t="n"/>
      <c r="ADR348" s="79" t="n"/>
      <c r="ADS348" s="79" t="n"/>
      <c r="ADT348" s="79" t="n"/>
      <c r="ADU348" s="79" t="n"/>
      <c r="ADV348" s="79" t="n"/>
      <c r="ADW348" s="79" t="n"/>
      <c r="ADX348" s="79" t="n"/>
      <c r="ADY348" s="79" t="n"/>
      <c r="ADZ348" s="79" t="n"/>
      <c r="AEA348" s="79" t="n"/>
      <c r="AEB348" s="79" t="n"/>
      <c r="AEC348" s="79" t="n"/>
      <c r="AED348" s="79" t="n"/>
      <c r="AEE348" s="79" t="n"/>
      <c r="AEF348" s="79" t="n"/>
      <c r="AEG348" s="79" t="n"/>
      <c r="AEH348" s="79" t="n"/>
      <c r="AEI348" s="79" t="n"/>
      <c r="AEL348" s="78" t="n">
        <v>20</v>
      </c>
      <c r="AEM348" s="79" t="n"/>
      <c r="AEN348" s="79" t="n"/>
      <c r="AEO348" s="79" t="n"/>
      <c r="AEP348" s="79" t="n"/>
      <c r="AEQ348" s="79" t="n"/>
      <c r="AER348" s="79" t="n"/>
      <c r="AES348" s="79" t="n"/>
      <c r="AET348" s="79" t="n"/>
      <c r="AEU348" s="79" t="n"/>
      <c r="AEV348" s="79" t="n"/>
      <c r="AEW348" s="79" t="n"/>
      <c r="AEX348" s="79" t="n"/>
      <c r="AEY348" s="79" t="n"/>
      <c r="AEZ348" s="79" t="n"/>
      <c r="AFA348" s="79" t="n"/>
      <c r="AFB348" s="79" t="n"/>
      <c r="AFC348" s="79" t="n"/>
      <c r="AFD348" s="79" t="n"/>
      <c r="AFE348" s="79" t="n"/>
      <c r="AFF348" s="79" t="n"/>
      <c r="AFG348" s="79" t="n"/>
      <c r="AFH348" s="79" t="n"/>
      <c r="AFI348" s="79" t="n"/>
      <c r="AFJ348" s="79" t="n"/>
      <c r="AFK348" s="79" t="n"/>
      <c r="AFL348" s="79" t="n"/>
      <c r="AFM348" s="79" t="n"/>
      <c r="AFN348" s="79" t="n"/>
      <c r="AFO348" s="79" t="n"/>
      <c r="AFP348" s="79" t="n"/>
      <c r="AFQ348" s="79" t="n"/>
      <c r="AFR348" s="79" t="n"/>
      <c r="AFS348" s="79" t="n"/>
      <c r="AFT348" s="79" t="n"/>
      <c r="AFU348" s="79" t="n"/>
      <c r="AFV348" s="79" t="n"/>
      <c r="AFW348" s="79" t="n"/>
      <c r="AFX348" s="79" t="n"/>
      <c r="AFY348" s="79" t="n"/>
      <c r="AFZ348" s="79" t="n"/>
    </row>
    <row r="349">
      <c r="A349" s="78" t="n">
        <v>21</v>
      </c>
      <c r="B349" s="79" t="n"/>
      <c r="C349" s="79" t="n"/>
      <c r="D349" s="79" t="n"/>
      <c r="E349" s="79" t="n"/>
      <c r="F349" s="79" t="n"/>
      <c r="G349" s="79" t="n"/>
      <c r="H349" s="79" t="n"/>
      <c r="I349" s="79" t="n"/>
      <c r="J349" s="79" t="n"/>
      <c r="K349" s="79" t="n"/>
      <c r="L349" s="79" t="n"/>
      <c r="M349" s="79" t="n"/>
      <c r="N349" s="79" t="n"/>
      <c r="O349" s="79" t="n"/>
      <c r="P349" s="79" t="n"/>
      <c r="Q349" s="79" t="n"/>
      <c r="R349" s="79" t="n"/>
      <c r="S349" s="79" t="n"/>
      <c r="T349" s="79" t="n"/>
      <c r="U349" s="79" t="n"/>
      <c r="V349" s="79" t="n"/>
      <c r="W349" s="79" t="n"/>
      <c r="X349" s="79" t="n"/>
      <c r="Y349" s="79" t="n"/>
      <c r="Z349" s="79" t="n"/>
      <c r="AA349" s="79" t="n"/>
      <c r="AB349" s="79" t="n"/>
      <c r="AC349" s="79" t="n"/>
      <c r="AD349" s="79" t="n"/>
      <c r="AE349" s="79" t="n"/>
      <c r="AF349" s="79" t="n"/>
      <c r="AG349" s="79" t="n"/>
      <c r="AH349" s="79" t="n"/>
      <c r="AI349" s="79" t="n"/>
      <c r="AJ349" s="79" t="n"/>
      <c r="AK349" s="79" t="n"/>
      <c r="AL349" s="79" t="n"/>
      <c r="AM349" s="79" t="n"/>
      <c r="AN349" s="79" t="n"/>
      <c r="AO349" s="79" t="n"/>
      <c r="AR349" s="78" t="n">
        <v>21</v>
      </c>
      <c r="AS349" s="79" t="n"/>
      <c r="AT349" s="79" t="n"/>
      <c r="AU349" s="79" t="n"/>
      <c r="AV349" s="79" t="n"/>
      <c r="AW349" s="79" t="n"/>
      <c r="AX349" s="79" t="n"/>
      <c r="AY349" s="79" t="n"/>
      <c r="AZ349" s="79" t="n"/>
      <c r="BA349" s="79" t="n"/>
      <c r="BB349" s="79" t="n"/>
      <c r="BC349" s="79" t="n"/>
      <c r="BD349" s="79" t="n"/>
      <c r="BE349" s="79" t="n"/>
      <c r="BF349" s="79" t="n"/>
      <c r="BG349" s="79" t="n"/>
      <c r="BH349" s="79" t="n"/>
      <c r="BI349" s="79" t="n"/>
      <c r="BJ349" s="79" t="n"/>
      <c r="BK349" s="79" t="n"/>
      <c r="BL349" s="79" t="n"/>
      <c r="BM349" s="79" t="n"/>
      <c r="BN349" s="79" t="n"/>
      <c r="BO349" s="79" t="n"/>
      <c r="BP349" s="79" t="n"/>
      <c r="BQ349" s="79" t="n"/>
      <c r="BR349" s="79" t="n"/>
      <c r="BS349" s="79" t="n"/>
      <c r="BT349" s="79" t="n"/>
      <c r="BU349" s="79" t="n"/>
      <c r="BV349" s="79" t="n"/>
      <c r="BW349" s="79" t="n"/>
      <c r="BX349" s="79" t="n"/>
      <c r="BY349" s="79" t="n"/>
      <c r="BZ349" s="79" t="n"/>
      <c r="CA349" s="79" t="n"/>
      <c r="CB349" s="79" t="n"/>
      <c r="CC349" s="79" t="n"/>
      <c r="CD349" s="79" t="n"/>
      <c r="CE349" s="79" t="n"/>
      <c r="CF349" s="79" t="n"/>
      <c r="CI349" s="78" t="n">
        <v>21</v>
      </c>
      <c r="CJ349" s="79" t="n"/>
      <c r="CK349" s="79" t="n"/>
      <c r="CL349" s="79" t="n"/>
      <c r="CM349" s="79" t="n"/>
      <c r="CN349" s="79" t="n"/>
      <c r="CO349" s="79" t="n"/>
      <c r="CP349" s="79" t="n"/>
      <c r="CQ349" s="79" t="n"/>
      <c r="CR349" s="79" t="n"/>
      <c r="CS349" s="79" t="n"/>
      <c r="CT349" s="79" t="n"/>
      <c r="CU349" s="79" t="n"/>
      <c r="CV349" s="79" t="n"/>
      <c r="CW349" s="79" t="n"/>
      <c r="CX349" s="79" t="n"/>
      <c r="CY349" s="79" t="n"/>
      <c r="CZ349" s="79" t="n"/>
      <c r="DA349" s="79" t="n"/>
      <c r="DB349" s="79" t="n"/>
      <c r="DC349" s="79" t="n"/>
      <c r="DD349" s="79" t="n"/>
      <c r="DE349" s="79" t="n"/>
      <c r="DF349" s="79" t="n"/>
      <c r="DG349" s="79" t="n"/>
      <c r="DH349" s="79" t="n"/>
      <c r="DI349" s="79" t="n"/>
      <c r="DJ349" s="79" t="n"/>
      <c r="DK349" s="79" t="n"/>
      <c r="DL349" s="79" t="n"/>
      <c r="DM349" s="79" t="n"/>
      <c r="DN349" s="79" t="n"/>
      <c r="DO349" s="79" t="n"/>
      <c r="DP349" s="79" t="n"/>
      <c r="DQ349" s="79" t="n"/>
      <c r="DR349" s="79" t="n"/>
      <c r="DS349" s="79" t="n"/>
      <c r="DT349" s="79" t="n"/>
      <c r="DU349" s="79" t="n"/>
      <c r="DV349" s="79" t="n"/>
      <c r="DW349" s="79" t="n"/>
      <c r="DZ349" s="78" t="n">
        <v>21</v>
      </c>
      <c r="EA349" s="79" t="n"/>
      <c r="EB349" s="79" t="n"/>
      <c r="EC349" s="79" t="n"/>
      <c r="ED349" s="79" t="n"/>
      <c r="EE349" s="79" t="n"/>
      <c r="EF349" s="79" t="n"/>
      <c r="EG349" s="79" t="n"/>
      <c r="EH349" s="79" t="n"/>
      <c r="EI349" s="79" t="n"/>
      <c r="EJ349" s="79" t="n"/>
      <c r="EK349" s="79" t="n"/>
      <c r="EL349" s="79" t="n"/>
      <c r="EM349" s="79" t="n"/>
      <c r="EN349" s="79" t="n"/>
      <c r="EO349" s="79" t="n"/>
      <c r="EP349" s="79" t="n"/>
      <c r="EQ349" s="79" t="n"/>
      <c r="ER349" s="79" t="n"/>
      <c r="ES349" s="79" t="n"/>
      <c r="ET349" s="79" t="n"/>
      <c r="EU349" s="79" t="n"/>
      <c r="EV349" s="79" t="n"/>
      <c r="EW349" s="79" t="n"/>
      <c r="EX349" s="79" t="n"/>
      <c r="EY349" s="79" t="n"/>
      <c r="EZ349" s="79" t="n"/>
      <c r="FA349" s="79" t="n"/>
      <c r="FB349" s="79" t="n"/>
      <c r="FC349" s="79" t="n"/>
      <c r="FD349" s="79" t="n"/>
      <c r="FE349" s="79" t="n"/>
      <c r="FF349" s="79" t="n"/>
      <c r="FG349" s="79" t="n"/>
      <c r="FH349" s="79" t="n"/>
      <c r="FI349" s="79" t="n"/>
      <c r="FJ349" s="79" t="n"/>
      <c r="FK349" s="79" t="n"/>
      <c r="FL349" s="79" t="n"/>
      <c r="FM349" s="79" t="n"/>
      <c r="FN349" s="79" t="n"/>
      <c r="FQ349" s="78" t="n">
        <v>21</v>
      </c>
      <c r="FR349" s="79" t="n"/>
      <c r="FS349" s="79" t="n"/>
      <c r="FT349" s="79" t="n"/>
      <c r="FU349" s="79" t="n"/>
      <c r="FV349" s="79" t="n"/>
      <c r="FW349" s="79" t="n"/>
      <c r="FX349" s="79" t="n"/>
      <c r="FY349" s="79" t="n"/>
      <c r="FZ349" s="79" t="n"/>
      <c r="GA349" s="79" t="n"/>
      <c r="GB349" s="79" t="n"/>
      <c r="GC349" s="79" t="n"/>
      <c r="GD349" s="79" t="n"/>
      <c r="GE349" s="79" t="n"/>
      <c r="GF349" s="79" t="n"/>
      <c r="GG349" s="79" t="n"/>
      <c r="GH349" s="79" t="n"/>
      <c r="GI349" s="79" t="n"/>
      <c r="GJ349" s="79" t="n"/>
      <c r="GK349" s="79" t="n"/>
      <c r="GL349" s="79" t="n"/>
      <c r="GM349" s="79" t="n"/>
      <c r="GN349" s="79" t="n"/>
      <c r="GO349" s="79" t="n"/>
      <c r="GP349" s="79" t="n"/>
      <c r="GQ349" s="79" t="n"/>
      <c r="GR349" s="79" t="n"/>
      <c r="GS349" s="79" t="n"/>
      <c r="GT349" s="79" t="n"/>
      <c r="GU349" s="79" t="n"/>
      <c r="GV349" s="79" t="n"/>
      <c r="GW349" s="79" t="n"/>
      <c r="GX349" s="79" t="n"/>
      <c r="GY349" s="79" t="n"/>
      <c r="GZ349" s="79" t="n"/>
      <c r="HA349" s="79" t="n"/>
      <c r="HB349" s="79" t="n"/>
      <c r="HC349" s="79" t="n"/>
      <c r="HD349" s="79" t="n"/>
      <c r="HE349" s="79" t="n"/>
      <c r="HH349" s="78" t="n">
        <v>21</v>
      </c>
      <c r="HI349" s="79" t="n"/>
      <c r="HJ349" s="79" t="n"/>
      <c r="HK349" s="79" t="n"/>
      <c r="HL349" s="79" t="n"/>
      <c r="HM349" s="79" t="n"/>
      <c r="HN349" s="79" t="n"/>
      <c r="HO349" s="79" t="n"/>
      <c r="HP349" s="79" t="n"/>
      <c r="HQ349" s="79" t="n"/>
      <c r="HR349" s="79" t="n"/>
      <c r="HS349" s="79" t="n"/>
      <c r="HT349" s="79" t="n"/>
      <c r="HU349" s="79" t="n"/>
      <c r="HV349" s="79" t="n"/>
      <c r="HW349" s="79" t="n"/>
      <c r="HX349" s="79" t="n"/>
      <c r="HY349" s="79" t="n"/>
      <c r="HZ349" s="79" t="n"/>
      <c r="IA349" s="79" t="n"/>
      <c r="IB349" s="79" t="n"/>
      <c r="IC349" s="79" t="n"/>
      <c r="ID349" s="79" t="n"/>
      <c r="IE349" s="79" t="n"/>
      <c r="IF349" s="79" t="n"/>
      <c r="IG349" s="79" t="n"/>
      <c r="IH349" s="79" t="n"/>
      <c r="II349" s="79" t="n"/>
      <c r="IJ349" s="79" t="n"/>
      <c r="IK349" s="79" t="n"/>
      <c r="IL349" s="79" t="n"/>
      <c r="IM349" s="79" t="n"/>
      <c r="IN349" s="79" t="n"/>
      <c r="IO349" s="79" t="n"/>
      <c r="IP349" s="79" t="n"/>
      <c r="IQ349" s="79" t="n"/>
      <c r="IR349" s="79" t="n"/>
      <c r="IS349" s="79" t="n"/>
      <c r="IT349" s="79" t="n"/>
      <c r="IU349" s="79" t="n"/>
      <c r="IV349" s="79" t="n"/>
      <c r="IY349" s="78" t="n">
        <v>21</v>
      </c>
      <c r="IZ349" s="79" t="n"/>
      <c r="JA349" s="79" t="n"/>
      <c r="JB349" s="79" t="n"/>
      <c r="JC349" s="79" t="n"/>
      <c r="JD349" s="79" t="n"/>
      <c r="JE349" s="79" t="n"/>
      <c r="JF349" s="79" t="n"/>
      <c r="JG349" s="79" t="n"/>
      <c r="JH349" s="79" t="n"/>
      <c r="JI349" s="79" t="n"/>
      <c r="JJ349" s="79" t="n"/>
      <c r="JK349" s="79" t="n"/>
      <c r="JL349" s="79" t="n"/>
      <c r="JM349" s="79" t="n"/>
      <c r="JN349" s="79" t="n"/>
      <c r="JO349" s="79" t="n"/>
      <c r="JP349" s="79" t="n"/>
      <c r="JQ349" s="79" t="n"/>
      <c r="JR349" s="79" t="n"/>
      <c r="JS349" s="79" t="n"/>
      <c r="JT349" s="79" t="n"/>
      <c r="JU349" s="79" t="n"/>
      <c r="JV349" s="79" t="n"/>
      <c r="JW349" s="79" t="n"/>
      <c r="JX349" s="79" t="n"/>
      <c r="JY349" s="79" t="n"/>
      <c r="JZ349" s="79" t="n"/>
      <c r="KA349" s="79" t="n"/>
      <c r="KB349" s="79" t="n"/>
      <c r="KC349" s="79" t="n"/>
      <c r="KD349" s="79" t="n"/>
      <c r="KE349" s="79" t="n"/>
      <c r="KF349" s="79" t="n"/>
      <c r="KG349" s="79" t="n"/>
      <c r="KH349" s="79" t="n"/>
      <c r="KI349" s="79" t="n"/>
      <c r="KJ349" s="79" t="n"/>
      <c r="KK349" s="79" t="n"/>
      <c r="KL349" s="79" t="n"/>
      <c r="KM349" s="79" t="n"/>
      <c r="KP349" s="78" t="n">
        <v>21</v>
      </c>
      <c r="KQ349" s="79" t="n"/>
      <c r="KR349" s="79" t="n"/>
      <c r="KS349" s="79" t="n"/>
      <c r="KT349" s="79" t="n"/>
      <c r="KU349" s="79" t="n"/>
      <c r="KV349" s="79" t="n"/>
      <c r="KW349" s="79" t="n"/>
      <c r="KX349" s="79" t="n"/>
      <c r="KY349" s="79" t="n"/>
      <c r="KZ349" s="79" t="n"/>
      <c r="LA349" s="79" t="n"/>
      <c r="LB349" s="79" t="n"/>
      <c r="LC349" s="79" t="n"/>
      <c r="LD349" s="79" t="n"/>
      <c r="LE349" s="79" t="n"/>
      <c r="LF349" s="79" t="n"/>
      <c r="LG349" s="79" t="n"/>
      <c r="LH349" s="79" t="n"/>
      <c r="LI349" s="79" t="n"/>
      <c r="LJ349" s="79" t="n"/>
      <c r="LK349" s="79" t="n"/>
      <c r="LL349" s="79" t="n"/>
      <c r="LM349" s="79" t="n"/>
      <c r="LN349" s="79" t="n"/>
      <c r="LO349" s="79" t="n"/>
      <c r="LP349" s="79" t="n"/>
      <c r="LQ349" s="79" t="n"/>
      <c r="LR349" s="79" t="n"/>
      <c r="LS349" s="79" t="n"/>
      <c r="LT349" s="79" t="n"/>
      <c r="LU349" s="79" t="n"/>
      <c r="LV349" s="79" t="n"/>
      <c r="LW349" s="79" t="n"/>
      <c r="LX349" s="79" t="n"/>
      <c r="LY349" s="79" t="n"/>
      <c r="LZ349" s="79" t="n"/>
      <c r="MA349" s="79" t="n"/>
      <c r="MB349" s="79" t="n"/>
      <c r="MC349" s="79" t="n"/>
      <c r="MD349" s="79" t="n"/>
      <c r="MG349" s="78" t="n">
        <v>21</v>
      </c>
      <c r="MH349" s="79" t="n"/>
      <c r="MI349" s="79" t="n"/>
      <c r="MJ349" s="79" t="n"/>
      <c r="MK349" s="79" t="n"/>
      <c r="ML349" s="79" t="n"/>
      <c r="MM349" s="79" t="n"/>
      <c r="MN349" s="79" t="n"/>
      <c r="MO349" s="79" t="n"/>
      <c r="MP349" s="79" t="n"/>
      <c r="MQ349" s="79" t="n"/>
      <c r="MR349" s="79" t="n"/>
      <c r="MS349" s="79" t="n"/>
      <c r="MT349" s="79" t="n"/>
      <c r="MU349" s="79" t="n"/>
      <c r="MV349" s="79" t="n"/>
      <c r="MW349" s="79" t="n"/>
      <c r="MX349" s="79" t="n"/>
      <c r="MY349" s="79" t="n"/>
      <c r="MZ349" s="79" t="n"/>
      <c r="NA349" s="79" t="n"/>
      <c r="NB349" s="79" t="n"/>
      <c r="NC349" s="79" t="n"/>
      <c r="ND349" s="79" t="n"/>
      <c r="NE349" s="79" t="n"/>
      <c r="NF349" s="79" t="n"/>
      <c r="NG349" s="79" t="n"/>
      <c r="NH349" s="79" t="n"/>
      <c r="NI349" s="79" t="n"/>
      <c r="NJ349" s="79" t="n"/>
      <c r="NK349" s="79" t="n"/>
      <c r="NL349" s="79" t="n"/>
      <c r="NM349" s="79" t="n"/>
      <c r="NN349" s="79" t="n"/>
      <c r="NO349" s="79" t="n"/>
      <c r="NP349" s="79" t="n"/>
      <c r="NQ349" s="79" t="n"/>
      <c r="NR349" s="79" t="n"/>
      <c r="NS349" s="79" t="n"/>
      <c r="NT349" s="79" t="n"/>
      <c r="NU349" s="79" t="n"/>
      <c r="NX349" s="78" t="n">
        <v>21</v>
      </c>
      <c r="NY349" s="79" t="n"/>
      <c r="NZ349" s="79" t="n"/>
      <c r="OA349" s="79" t="n"/>
      <c r="OB349" s="79" t="n"/>
      <c r="OC349" s="79" t="n"/>
      <c r="OD349" s="79" t="n"/>
      <c r="OE349" s="79" t="n"/>
      <c r="OF349" s="79" t="n"/>
      <c r="OG349" s="79" t="n"/>
      <c r="OH349" s="79" t="n"/>
      <c r="OI349" s="79" t="n"/>
      <c r="OJ349" s="79" t="n"/>
      <c r="OK349" s="79" t="n"/>
      <c r="OL349" s="79" t="n"/>
      <c r="OM349" s="79" t="n"/>
      <c r="ON349" s="79" t="n"/>
      <c r="OO349" s="79" t="n"/>
      <c r="OP349" s="79" t="n"/>
      <c r="OQ349" s="79" t="n"/>
      <c r="OR349" s="79" t="n"/>
      <c r="OS349" s="79" t="n"/>
      <c r="OT349" s="79" t="n"/>
      <c r="OU349" s="79" t="n"/>
      <c r="OV349" s="79" t="n"/>
      <c r="OW349" s="79" t="n"/>
      <c r="OX349" s="79" t="n"/>
      <c r="OY349" s="79" t="n"/>
      <c r="OZ349" s="79" t="n"/>
      <c r="PA349" s="79" t="n"/>
      <c r="PB349" s="79" t="n"/>
      <c r="PC349" s="79" t="n"/>
      <c r="PD349" s="79" t="n"/>
      <c r="PE349" s="79" t="n"/>
      <c r="PF349" s="79" t="n"/>
      <c r="PG349" s="79" t="n"/>
      <c r="PH349" s="79" t="n"/>
      <c r="PI349" s="79" t="n"/>
      <c r="PJ349" s="79" t="n"/>
      <c r="PK349" s="79" t="n"/>
      <c r="PL349" s="79" t="n"/>
      <c r="PO349" s="78" t="n">
        <v>21</v>
      </c>
      <c r="PP349" s="79" t="n"/>
      <c r="PQ349" s="79" t="n"/>
      <c r="PR349" s="79" t="n"/>
      <c r="PS349" s="79" t="n"/>
      <c r="PT349" s="79" t="n"/>
      <c r="PU349" s="79" t="n"/>
      <c r="PV349" s="79" t="n"/>
      <c r="PW349" s="79" t="n"/>
      <c r="PX349" s="79" t="n"/>
      <c r="PY349" s="79" t="n"/>
      <c r="PZ349" s="79" t="n"/>
      <c r="QA349" s="79" t="n"/>
      <c r="QB349" s="79" t="n"/>
      <c r="QC349" s="79" t="n"/>
      <c r="QD349" s="79" t="n"/>
      <c r="QE349" s="79" t="n"/>
      <c r="QF349" s="79" t="n"/>
      <c r="QG349" s="79" t="n"/>
      <c r="QH349" s="79" t="n"/>
      <c r="QI349" s="79" t="n"/>
      <c r="QJ349" s="79" t="n"/>
      <c r="QK349" s="79" t="n"/>
      <c r="QL349" s="79" t="n"/>
      <c r="QM349" s="79" t="n"/>
      <c r="QN349" s="79" t="n"/>
      <c r="QO349" s="79" t="n"/>
      <c r="QP349" s="79" t="n"/>
      <c r="QQ349" s="79" t="n"/>
      <c r="QR349" s="79" t="n"/>
      <c r="QS349" s="79" t="n"/>
      <c r="QT349" s="79" t="n"/>
      <c r="QU349" s="79" t="n"/>
      <c r="QV349" s="79" t="n"/>
      <c r="QW349" s="79" t="n"/>
      <c r="QX349" s="79" t="n"/>
      <c r="QY349" s="79" t="n"/>
      <c r="QZ349" s="79" t="n"/>
      <c r="RA349" s="79" t="n"/>
      <c r="RB349" s="79" t="n"/>
      <c r="RC349" s="79" t="n"/>
      <c r="RF349" s="78" t="n">
        <v>21</v>
      </c>
      <c r="RG349" s="79" t="n"/>
      <c r="RH349" s="79" t="n"/>
      <c r="RI349" s="79" t="n"/>
      <c r="RJ349" s="79" t="n"/>
      <c r="RK349" s="79" t="n"/>
      <c r="RL349" s="79" t="n"/>
      <c r="RM349" s="79" t="n"/>
      <c r="RN349" s="79" t="n"/>
      <c r="RO349" s="79" t="n"/>
      <c r="RP349" s="79" t="n"/>
      <c r="RQ349" s="79" t="n"/>
      <c r="RR349" s="79" t="n"/>
      <c r="RS349" s="79" t="n"/>
      <c r="RT349" s="79" t="n"/>
      <c r="RU349" s="79" t="n"/>
      <c r="RV349" s="79" t="n"/>
      <c r="RW349" s="79" t="n"/>
      <c r="RX349" s="79" t="n"/>
      <c r="RY349" s="79" t="n"/>
      <c r="RZ349" s="79" t="n"/>
      <c r="SA349" s="79" t="n"/>
      <c r="SB349" s="79" t="n"/>
      <c r="SC349" s="79" t="n"/>
      <c r="SD349" s="79" t="n"/>
      <c r="SE349" s="79" t="n"/>
      <c r="SF349" s="79" t="n"/>
      <c r="SG349" s="79" t="n"/>
      <c r="SH349" s="79" t="n"/>
      <c r="SI349" s="79" t="n"/>
      <c r="SJ349" s="79" t="n"/>
      <c r="SK349" s="79" t="n"/>
      <c r="SL349" s="79" t="n"/>
      <c r="SM349" s="79" t="n"/>
      <c r="SN349" s="79" t="n"/>
      <c r="SO349" s="79" t="n"/>
      <c r="SP349" s="79" t="n"/>
      <c r="SQ349" s="79" t="n"/>
      <c r="SR349" s="79" t="n"/>
      <c r="SS349" s="79" t="n"/>
      <c r="ST349" s="79" t="n"/>
      <c r="SW349" s="78" t="n">
        <v>21</v>
      </c>
      <c r="SX349" s="79" t="n"/>
      <c r="SY349" s="79" t="n"/>
      <c r="SZ349" s="79" t="n"/>
      <c r="TA349" s="79" t="n"/>
      <c r="TB349" s="79" t="n"/>
      <c r="TC349" s="79" t="n"/>
      <c r="TD349" s="79" t="n"/>
      <c r="TE349" s="79" t="n"/>
      <c r="TF349" s="79" t="n"/>
      <c r="TG349" s="79" t="n"/>
      <c r="TH349" s="79" t="n"/>
      <c r="TI349" s="79" t="n"/>
      <c r="TJ349" s="79" t="n"/>
      <c r="TK349" s="79" t="n"/>
      <c r="TL349" s="79" t="n"/>
      <c r="TM349" s="79" t="n"/>
      <c r="TN349" s="79" t="n"/>
      <c r="TO349" s="79" t="n"/>
      <c r="TP349" s="79" t="n"/>
      <c r="TQ349" s="79" t="n"/>
      <c r="TR349" s="79" t="n"/>
      <c r="TS349" s="79" t="n"/>
      <c r="TT349" s="79" t="n"/>
      <c r="TU349" s="79" t="n"/>
      <c r="TV349" s="79" t="n"/>
      <c r="TW349" s="79" t="n"/>
      <c r="TX349" s="79" t="n"/>
      <c r="TY349" s="79" t="n"/>
      <c r="TZ349" s="79" t="n"/>
      <c r="UA349" s="79" t="n"/>
      <c r="UB349" s="79" t="n"/>
      <c r="UC349" s="79" t="n"/>
      <c r="UD349" s="79" t="n"/>
      <c r="UE349" s="79" t="n"/>
      <c r="UF349" s="79" t="n"/>
      <c r="UG349" s="79" t="n"/>
      <c r="UH349" s="79" t="n"/>
      <c r="UI349" s="79" t="n"/>
      <c r="UJ349" s="79" t="n"/>
      <c r="UK349" s="79" t="n"/>
      <c r="UN349" s="78" t="n">
        <v>21</v>
      </c>
      <c r="UO349" s="79" t="n"/>
      <c r="UP349" s="79" t="n"/>
      <c r="UQ349" s="79" t="n"/>
      <c r="UR349" s="79" t="n"/>
      <c r="US349" s="79" t="n"/>
      <c r="UT349" s="79" t="n"/>
      <c r="UU349" s="79" t="n"/>
      <c r="UV349" s="79" t="n"/>
      <c r="UW349" s="79" t="n"/>
      <c r="UX349" s="79" t="n"/>
      <c r="UY349" s="79" t="n"/>
      <c r="UZ349" s="79" t="n"/>
      <c r="VA349" s="79" t="n"/>
      <c r="VB349" s="79" t="n"/>
      <c r="VC349" s="79" t="n"/>
      <c r="VD349" s="79" t="n"/>
      <c r="VE349" s="79" t="n"/>
      <c r="VF349" s="79" t="n"/>
      <c r="VG349" s="79" t="n"/>
      <c r="VH349" s="79" t="n"/>
      <c r="VI349" s="79" t="n"/>
      <c r="VJ349" s="79" t="n"/>
      <c r="VK349" s="79" t="n"/>
      <c r="VL349" s="79" t="n"/>
      <c r="VM349" s="79" t="n"/>
      <c r="VN349" s="79" t="n"/>
      <c r="VO349" s="79" t="n"/>
      <c r="VP349" s="79" t="n"/>
      <c r="VQ349" s="79" t="n"/>
      <c r="VR349" s="79" t="n"/>
      <c r="VS349" s="79" t="n"/>
      <c r="VT349" s="79" t="n"/>
      <c r="VU349" s="79" t="n"/>
      <c r="VV349" s="79" t="n"/>
      <c r="VW349" s="79" t="n"/>
      <c r="VX349" s="79" t="n"/>
      <c r="VY349" s="79" t="n"/>
      <c r="VZ349" s="79" t="n"/>
      <c r="WA349" s="79" t="n"/>
      <c r="WB349" s="79" t="n"/>
      <c r="WE349" s="78" t="n">
        <v>21</v>
      </c>
      <c r="WF349" s="79" t="n"/>
      <c r="WG349" s="79" t="n"/>
      <c r="WH349" s="79" t="n"/>
      <c r="WI349" s="79" t="n"/>
      <c r="WJ349" s="79" t="n"/>
      <c r="WK349" s="79" t="n"/>
      <c r="WL349" s="79" t="n"/>
      <c r="WM349" s="79" t="n"/>
      <c r="WN349" s="79" t="n"/>
      <c r="WO349" s="79" t="n"/>
      <c r="WP349" s="79" t="n"/>
      <c r="WQ349" s="79" t="n"/>
      <c r="WR349" s="79" t="n"/>
      <c r="WS349" s="79" t="n"/>
      <c r="WT349" s="79" t="n"/>
      <c r="WU349" s="79" t="n"/>
      <c r="WV349" s="79" t="n"/>
      <c r="WW349" s="79" t="n"/>
      <c r="WX349" s="79" t="n"/>
      <c r="WY349" s="79" t="n"/>
      <c r="WZ349" s="79" t="n"/>
      <c r="XA349" s="79" t="n"/>
      <c r="XB349" s="79" t="n"/>
      <c r="XC349" s="79" t="n"/>
      <c r="XD349" s="79" t="n"/>
      <c r="XE349" s="79" t="n"/>
      <c r="XF349" s="79" t="n"/>
      <c r="XG349" s="79" t="n"/>
      <c r="XH349" s="79" t="n"/>
      <c r="XI349" s="79" t="n"/>
      <c r="XJ349" s="79" t="n"/>
      <c r="XK349" s="79" t="n"/>
      <c r="XL349" s="79" t="n"/>
      <c r="XM349" s="79" t="n"/>
      <c r="XN349" s="79" t="n"/>
      <c r="XO349" s="79" t="n"/>
      <c r="XP349" s="79" t="n"/>
      <c r="XQ349" s="79" t="n"/>
      <c r="XR349" s="79" t="n"/>
      <c r="XS349" s="79" t="n"/>
      <c r="XV349" s="78" t="n">
        <v>21</v>
      </c>
      <c r="XW349" s="79" t="n"/>
      <c r="XX349" s="79" t="n"/>
      <c r="XY349" s="79" t="n"/>
      <c r="XZ349" s="79" t="n"/>
      <c r="YA349" s="79" t="n"/>
      <c r="YB349" s="79" t="n"/>
      <c r="YC349" s="79" t="n"/>
      <c r="YD349" s="79" t="n"/>
      <c r="YE349" s="79" t="n"/>
      <c r="YF349" s="79" t="n"/>
      <c r="YG349" s="79" t="n"/>
      <c r="YH349" s="79" t="n"/>
      <c r="YI349" s="79" t="n"/>
      <c r="YJ349" s="79" t="n"/>
      <c r="YK349" s="79" t="n"/>
      <c r="YL349" s="79" t="n"/>
      <c r="YM349" s="79" t="n"/>
      <c r="YN349" s="79" t="n"/>
      <c r="YO349" s="79" t="n"/>
      <c r="YP349" s="79" t="n"/>
      <c r="YQ349" s="79" t="n"/>
      <c r="YR349" s="79" t="n"/>
      <c r="YS349" s="79" t="n"/>
      <c r="YT349" s="79" t="n"/>
      <c r="YU349" s="79" t="n"/>
      <c r="YV349" s="79" t="n"/>
      <c r="YW349" s="79" t="n"/>
      <c r="YX349" s="79" t="n"/>
      <c r="YY349" s="79" t="n"/>
      <c r="YZ349" s="79" t="n"/>
      <c r="ZA349" s="79" t="n"/>
      <c r="ZB349" s="79" t="n"/>
      <c r="ZC349" s="79" t="n"/>
      <c r="ZD349" s="79" t="n"/>
      <c r="ZE349" s="79" t="n"/>
      <c r="ZF349" s="79" t="n"/>
      <c r="ZG349" s="79" t="n"/>
      <c r="ZH349" s="79" t="n"/>
      <c r="ZI349" s="79" t="n"/>
      <c r="ZJ349" s="79" t="n"/>
      <c r="ZM349" s="78" t="n">
        <v>21</v>
      </c>
      <c r="ZN349" s="79" t="n"/>
      <c r="ZO349" s="79" t="n"/>
      <c r="ZP349" s="79" t="n"/>
      <c r="ZQ349" s="79" t="n"/>
      <c r="ZR349" s="79" t="n"/>
      <c r="ZS349" s="79" t="n"/>
      <c r="ZT349" s="79" t="n"/>
      <c r="ZU349" s="79" t="n"/>
      <c r="ZV349" s="79" t="n"/>
      <c r="ZW349" s="79" t="n"/>
      <c r="ZX349" s="79" t="n"/>
      <c r="ZY349" s="79" t="n"/>
      <c r="ZZ349" s="79" t="n"/>
      <c r="AAA349" s="79" t="n"/>
      <c r="AAB349" s="79" t="n"/>
      <c r="AAC349" s="79" t="n"/>
      <c r="AAD349" s="79" t="n"/>
      <c r="AAE349" s="79" t="n"/>
      <c r="AAF349" s="79" t="n"/>
      <c r="AAG349" s="79" t="n"/>
      <c r="AAH349" s="79" t="n"/>
      <c r="AAI349" s="79" t="n"/>
      <c r="AAJ349" s="79" t="n"/>
      <c r="AAK349" s="79" t="n"/>
      <c r="AAL349" s="79" t="n"/>
      <c r="AAM349" s="79" t="n"/>
      <c r="AAN349" s="79" t="n"/>
      <c r="AAO349" s="79" t="n"/>
      <c r="AAP349" s="79" t="n"/>
      <c r="AAQ349" s="79" t="n"/>
      <c r="AAR349" s="79" t="n"/>
      <c r="AAS349" s="79" t="n"/>
      <c r="AAT349" s="79" t="n"/>
      <c r="AAU349" s="79" t="n"/>
      <c r="AAV349" s="79" t="n"/>
      <c r="AAW349" s="79" t="n"/>
      <c r="AAX349" s="79" t="n"/>
      <c r="AAY349" s="79" t="n"/>
      <c r="AAZ349" s="79" t="n"/>
      <c r="ABA349" s="79" t="n"/>
      <c r="ABD349" s="78" t="n">
        <v>21</v>
      </c>
      <c r="ABE349" s="79" t="n"/>
      <c r="ABF349" s="79" t="n"/>
      <c r="ABG349" s="79" t="n"/>
      <c r="ABH349" s="79" t="n"/>
      <c r="ABI349" s="79" t="n"/>
      <c r="ABJ349" s="79" t="n"/>
      <c r="ABK349" s="79" t="n"/>
      <c r="ABL349" s="79" t="n"/>
      <c r="ABM349" s="79" t="n"/>
      <c r="ABN349" s="79" t="n"/>
      <c r="ABO349" s="79" t="n"/>
      <c r="ABP349" s="79" t="n"/>
      <c r="ABQ349" s="79" t="n"/>
      <c r="ABR349" s="79" t="n"/>
      <c r="ABS349" s="79" t="n"/>
      <c r="ABT349" s="79" t="n"/>
      <c r="ABU349" s="79" t="n"/>
      <c r="ABV349" s="79" t="n"/>
      <c r="ABW349" s="79" t="n"/>
      <c r="ABX349" s="79" t="n"/>
      <c r="ABY349" s="79" t="n"/>
      <c r="ABZ349" s="79" t="n"/>
      <c r="ACA349" s="79" t="n"/>
      <c r="ACB349" s="79" t="n"/>
      <c r="ACC349" s="79" t="n"/>
      <c r="ACD349" s="79" t="n"/>
      <c r="ACE349" s="79" t="n"/>
      <c r="ACF349" s="79" t="n"/>
      <c r="ACG349" s="79" t="n"/>
      <c r="ACH349" s="79" t="n"/>
      <c r="ACI349" s="79" t="n"/>
      <c r="ACJ349" s="79" t="n"/>
      <c r="ACK349" s="79" t="n"/>
      <c r="ACL349" s="79" t="n"/>
      <c r="ACM349" s="79" t="n"/>
      <c r="ACN349" s="79" t="n"/>
      <c r="ACO349" s="79" t="n"/>
      <c r="ACP349" s="79" t="n"/>
      <c r="ACQ349" s="79" t="n"/>
      <c r="ACR349" s="79" t="n"/>
      <c r="ACU349" s="78" t="n">
        <v>21</v>
      </c>
      <c r="ACV349" s="79" t="n"/>
      <c r="ACW349" s="79" t="n"/>
      <c r="ACX349" s="79" t="n"/>
      <c r="ACY349" s="79" t="n"/>
      <c r="ACZ349" s="79" t="n"/>
      <c r="ADA349" s="79" t="n"/>
      <c r="ADB349" s="79" t="n"/>
      <c r="ADC349" s="79" t="n"/>
      <c r="ADD349" s="79" t="n"/>
      <c r="ADE349" s="79" t="n"/>
      <c r="ADF349" s="79" t="n"/>
      <c r="ADG349" s="79" t="n"/>
      <c r="ADH349" s="79" t="n"/>
      <c r="ADI349" s="79" t="n"/>
      <c r="ADJ349" s="79" t="n"/>
      <c r="ADK349" s="79" t="n"/>
      <c r="ADL349" s="79" t="n"/>
      <c r="ADM349" s="79" t="n"/>
      <c r="ADN349" s="79" t="n"/>
      <c r="ADO349" s="79" t="n"/>
      <c r="ADP349" s="79" t="n"/>
      <c r="ADQ349" s="79" t="n"/>
      <c r="ADR349" s="79" t="n"/>
      <c r="ADS349" s="79" t="n"/>
      <c r="ADT349" s="79" t="n"/>
      <c r="ADU349" s="79" t="n"/>
      <c r="ADV349" s="79" t="n"/>
      <c r="ADW349" s="79" t="n"/>
      <c r="ADX349" s="79" t="n"/>
      <c r="ADY349" s="79" t="n"/>
      <c r="ADZ349" s="79" t="n"/>
      <c r="AEA349" s="79" t="n"/>
      <c r="AEB349" s="79" t="n"/>
      <c r="AEC349" s="79" t="n"/>
      <c r="AED349" s="79" t="n"/>
      <c r="AEE349" s="79" t="n"/>
      <c r="AEF349" s="79" t="n"/>
      <c r="AEG349" s="79" t="n"/>
      <c r="AEH349" s="79" t="n"/>
      <c r="AEI349" s="79" t="n"/>
      <c r="AEL349" s="78" t="n">
        <v>21</v>
      </c>
      <c r="AEM349" s="79" t="n"/>
      <c r="AEN349" s="79" t="n"/>
      <c r="AEO349" s="79" t="n"/>
      <c r="AEP349" s="79" t="n"/>
      <c r="AEQ349" s="79" t="n"/>
      <c r="AER349" s="79" t="n"/>
      <c r="AES349" s="79" t="n"/>
      <c r="AET349" s="79" t="n"/>
      <c r="AEU349" s="79" t="n"/>
      <c r="AEV349" s="79" t="n"/>
      <c r="AEW349" s="79" t="n"/>
      <c r="AEX349" s="79" t="n"/>
      <c r="AEY349" s="79" t="n"/>
      <c r="AEZ349" s="79" t="n"/>
      <c r="AFA349" s="79" t="n"/>
      <c r="AFB349" s="79" t="n"/>
      <c r="AFC349" s="79" t="n"/>
      <c r="AFD349" s="79" t="n"/>
      <c r="AFE349" s="79" t="n"/>
      <c r="AFF349" s="79" t="n"/>
      <c r="AFG349" s="79" t="n"/>
      <c r="AFH349" s="79" t="n"/>
      <c r="AFI349" s="79" t="n"/>
      <c r="AFJ349" s="79" t="n"/>
      <c r="AFK349" s="79" t="n"/>
      <c r="AFL349" s="79" t="n"/>
      <c r="AFM349" s="79" t="n"/>
      <c r="AFN349" s="79" t="n"/>
      <c r="AFO349" s="79" t="n"/>
      <c r="AFP349" s="79" t="n"/>
      <c r="AFQ349" s="79" t="n"/>
      <c r="AFR349" s="79" t="n"/>
      <c r="AFS349" s="79" t="n"/>
      <c r="AFT349" s="79" t="n"/>
      <c r="AFU349" s="79" t="n"/>
      <c r="AFV349" s="79" t="n"/>
      <c r="AFW349" s="79" t="n"/>
      <c r="AFX349" s="79" t="n"/>
      <c r="AFY349" s="79" t="n"/>
      <c r="AFZ349" s="79" t="n"/>
    </row>
    <row r="350">
      <c r="A350" s="78" t="n">
        <v>22</v>
      </c>
      <c r="B350" s="79" t="n"/>
      <c r="C350" s="79" t="n"/>
      <c r="D350" s="79" t="n"/>
      <c r="E350" s="79" t="n"/>
      <c r="F350" s="79" t="n"/>
      <c r="G350" s="79" t="n"/>
      <c r="H350" s="79" t="n"/>
      <c r="I350" s="79" t="n"/>
      <c r="J350" s="79" t="n"/>
      <c r="K350" s="79" t="n"/>
      <c r="L350" s="79" t="n"/>
      <c r="M350" s="79" t="n"/>
      <c r="N350" s="79" t="n"/>
      <c r="O350" s="79" t="n"/>
      <c r="P350" s="79" t="n"/>
      <c r="Q350" s="79" t="n"/>
      <c r="R350" s="79" t="n"/>
      <c r="S350" s="79" t="n"/>
      <c r="T350" s="79" t="n"/>
      <c r="U350" s="79" t="n"/>
      <c r="V350" s="79" t="n"/>
      <c r="W350" s="79" t="n"/>
      <c r="X350" s="79" t="n"/>
      <c r="Y350" s="79" t="n"/>
      <c r="Z350" s="79" t="n"/>
      <c r="AA350" s="79" t="n"/>
      <c r="AB350" s="79" t="n"/>
      <c r="AC350" s="79" t="n"/>
      <c r="AD350" s="79" t="n"/>
      <c r="AE350" s="79" t="n"/>
      <c r="AF350" s="79" t="n"/>
      <c r="AG350" s="79" t="n"/>
      <c r="AH350" s="79" t="n"/>
      <c r="AI350" s="79" t="n"/>
      <c r="AJ350" s="79" t="n"/>
      <c r="AK350" s="79" t="n"/>
      <c r="AL350" s="79" t="n"/>
      <c r="AM350" s="79" t="n"/>
      <c r="AN350" s="79" t="n"/>
      <c r="AO350" s="79" t="n"/>
      <c r="AR350" s="78" t="n">
        <v>22</v>
      </c>
      <c r="AS350" s="79" t="n"/>
      <c r="AT350" s="79" t="n"/>
      <c r="AU350" s="79" t="n"/>
      <c r="AV350" s="79" t="n"/>
      <c r="AW350" s="79" t="n"/>
      <c r="AX350" s="79" t="n"/>
      <c r="AY350" s="79" t="n"/>
      <c r="AZ350" s="79" t="n"/>
      <c r="BA350" s="79" t="n"/>
      <c r="BB350" s="79" t="n"/>
      <c r="BC350" s="79" t="n"/>
      <c r="BD350" s="79" t="n"/>
      <c r="BE350" s="79" t="n"/>
      <c r="BF350" s="79" t="n"/>
      <c r="BG350" s="79" t="n"/>
      <c r="BH350" s="79" t="n"/>
      <c r="BI350" s="79" t="n"/>
      <c r="BJ350" s="79" t="n"/>
      <c r="BK350" s="79" t="n"/>
      <c r="BL350" s="79" t="n"/>
      <c r="BM350" s="79" t="n"/>
      <c r="BN350" s="79" t="n"/>
      <c r="BO350" s="79" t="n"/>
      <c r="BP350" s="79" t="n"/>
      <c r="BQ350" s="79" t="n"/>
      <c r="BR350" s="79" t="n"/>
      <c r="BS350" s="79" t="n"/>
      <c r="BT350" s="79" t="n"/>
      <c r="BU350" s="79" t="n"/>
      <c r="BV350" s="79" t="n"/>
      <c r="BW350" s="79" t="n"/>
      <c r="BX350" s="79" t="n"/>
      <c r="BY350" s="79" t="n"/>
      <c r="BZ350" s="79" t="n"/>
      <c r="CA350" s="79" t="n"/>
      <c r="CB350" s="79" t="n"/>
      <c r="CC350" s="79" t="n"/>
      <c r="CD350" s="79" t="n"/>
      <c r="CE350" s="79" t="n"/>
      <c r="CF350" s="79" t="n"/>
      <c r="CI350" s="78" t="n">
        <v>22</v>
      </c>
      <c r="CJ350" s="79" t="n"/>
      <c r="CK350" s="79" t="n"/>
      <c r="CL350" s="79" t="n"/>
      <c r="CM350" s="79" t="n"/>
      <c r="CN350" s="79" t="n"/>
      <c r="CO350" s="79" t="n"/>
      <c r="CP350" s="79" t="n"/>
      <c r="CQ350" s="79" t="n"/>
      <c r="CR350" s="79" t="n"/>
      <c r="CS350" s="79" t="n"/>
      <c r="CT350" s="79" t="n"/>
      <c r="CU350" s="79" t="n"/>
      <c r="CV350" s="79" t="n"/>
      <c r="CW350" s="79" t="n"/>
      <c r="CX350" s="79" t="n"/>
      <c r="CY350" s="79" t="n"/>
      <c r="CZ350" s="79" t="n"/>
      <c r="DA350" s="79" t="n"/>
      <c r="DB350" s="79" t="n"/>
      <c r="DC350" s="79" t="n"/>
      <c r="DD350" s="79" t="n"/>
      <c r="DE350" s="79" t="n"/>
      <c r="DF350" s="79" t="n"/>
      <c r="DG350" s="79" t="n"/>
      <c r="DH350" s="79" t="n"/>
      <c r="DI350" s="79" t="n"/>
      <c r="DJ350" s="79" t="n"/>
      <c r="DK350" s="79" t="n"/>
      <c r="DL350" s="79" t="n"/>
      <c r="DM350" s="79" t="n"/>
      <c r="DN350" s="79" t="n"/>
      <c r="DO350" s="79" t="n"/>
      <c r="DP350" s="79" t="n"/>
      <c r="DQ350" s="79" t="n"/>
      <c r="DR350" s="79" t="n"/>
      <c r="DS350" s="79" t="n"/>
      <c r="DT350" s="79" t="n"/>
      <c r="DU350" s="79" t="n"/>
      <c r="DV350" s="79" t="n"/>
      <c r="DW350" s="79" t="n"/>
      <c r="DZ350" s="78" t="n">
        <v>22</v>
      </c>
      <c r="EA350" s="79" t="n"/>
      <c r="EB350" s="79" t="n"/>
      <c r="EC350" s="79" t="n"/>
      <c r="ED350" s="79" t="n"/>
      <c r="EE350" s="79" t="n"/>
      <c r="EF350" s="79" t="n"/>
      <c r="EG350" s="79" t="n"/>
      <c r="EH350" s="79" t="n"/>
      <c r="EI350" s="79" t="n"/>
      <c r="EJ350" s="79" t="n"/>
      <c r="EK350" s="79" t="n"/>
      <c r="EL350" s="79" t="n"/>
      <c r="EM350" s="79" t="n"/>
      <c r="EN350" s="79" t="n"/>
      <c r="EO350" s="79" t="n"/>
      <c r="EP350" s="79" t="n"/>
      <c r="EQ350" s="79" t="n"/>
      <c r="ER350" s="79" t="n"/>
      <c r="ES350" s="79" t="n"/>
      <c r="ET350" s="79" t="n"/>
      <c r="EU350" s="79" t="n"/>
      <c r="EV350" s="79" t="n"/>
      <c r="EW350" s="79" t="n"/>
      <c r="EX350" s="79" t="n"/>
      <c r="EY350" s="79" t="n"/>
      <c r="EZ350" s="79" t="n"/>
      <c r="FA350" s="79" t="n"/>
      <c r="FB350" s="79" t="n"/>
      <c r="FC350" s="79" t="n"/>
      <c r="FD350" s="79" t="n"/>
      <c r="FE350" s="79" t="n"/>
      <c r="FF350" s="79" t="n"/>
      <c r="FG350" s="79" t="n"/>
      <c r="FH350" s="79" t="n"/>
      <c r="FI350" s="79" t="n"/>
      <c r="FJ350" s="79" t="n"/>
      <c r="FK350" s="79" t="n"/>
      <c r="FL350" s="79" t="n"/>
      <c r="FM350" s="79" t="n"/>
      <c r="FN350" s="79" t="n"/>
      <c r="FQ350" s="78" t="n">
        <v>22</v>
      </c>
      <c r="FR350" s="79" t="n"/>
      <c r="FS350" s="79" t="n"/>
      <c r="FT350" s="79" t="n"/>
      <c r="FU350" s="79" t="n"/>
      <c r="FV350" s="79" t="n"/>
      <c r="FW350" s="79" t="n"/>
      <c r="FX350" s="79" t="n"/>
      <c r="FY350" s="79" t="n"/>
      <c r="FZ350" s="79" t="n"/>
      <c r="GA350" s="79" t="n"/>
      <c r="GB350" s="79" t="n"/>
      <c r="GC350" s="79" t="n"/>
      <c r="GD350" s="79" t="n"/>
      <c r="GE350" s="79" t="n"/>
      <c r="GF350" s="79" t="n"/>
      <c r="GG350" s="79" t="n"/>
      <c r="GH350" s="79" t="n"/>
      <c r="GI350" s="79" t="n"/>
      <c r="GJ350" s="79" t="n"/>
      <c r="GK350" s="79" t="n"/>
      <c r="GL350" s="79" t="n"/>
      <c r="GM350" s="79" t="n"/>
      <c r="GN350" s="79" t="n"/>
      <c r="GO350" s="79" t="n"/>
      <c r="GP350" s="79" t="n"/>
      <c r="GQ350" s="79" t="n"/>
      <c r="GR350" s="79" t="n"/>
      <c r="GS350" s="79" t="n"/>
      <c r="GT350" s="79" t="n"/>
      <c r="GU350" s="79" t="n"/>
      <c r="GV350" s="79" t="n"/>
      <c r="GW350" s="79" t="n"/>
      <c r="GX350" s="79" t="n"/>
      <c r="GY350" s="79" t="n"/>
      <c r="GZ350" s="79" t="n"/>
      <c r="HA350" s="79" t="n"/>
      <c r="HB350" s="79" t="n"/>
      <c r="HC350" s="79" t="n"/>
      <c r="HD350" s="79" t="n"/>
      <c r="HE350" s="79" t="n"/>
      <c r="HH350" s="78" t="n">
        <v>22</v>
      </c>
      <c r="HI350" s="79" t="n"/>
      <c r="HJ350" s="79" t="n"/>
      <c r="HK350" s="79" t="n"/>
      <c r="HL350" s="79" t="n"/>
      <c r="HM350" s="79" t="n"/>
      <c r="HN350" s="79" t="n"/>
      <c r="HO350" s="79" t="n"/>
      <c r="HP350" s="79" t="n"/>
      <c r="HQ350" s="79" t="n"/>
      <c r="HR350" s="79" t="n"/>
      <c r="HS350" s="79" t="n"/>
      <c r="HT350" s="79" t="n"/>
      <c r="HU350" s="79" t="n"/>
      <c r="HV350" s="79" t="n"/>
      <c r="HW350" s="79" t="n"/>
      <c r="HX350" s="79" t="n"/>
      <c r="HY350" s="79" t="n"/>
      <c r="HZ350" s="79" t="n"/>
      <c r="IA350" s="79" t="n"/>
      <c r="IB350" s="79" t="n"/>
      <c r="IC350" s="79" t="n"/>
      <c r="ID350" s="79" t="n"/>
      <c r="IE350" s="79" t="n"/>
      <c r="IF350" s="79" t="n"/>
      <c r="IG350" s="79" t="n"/>
      <c r="IH350" s="79" t="n"/>
      <c r="II350" s="79" t="n"/>
      <c r="IJ350" s="79" t="n"/>
      <c r="IK350" s="79" t="n"/>
      <c r="IL350" s="79" t="n"/>
      <c r="IM350" s="79" t="n"/>
      <c r="IN350" s="79" t="n"/>
      <c r="IO350" s="79" t="n"/>
      <c r="IP350" s="79" t="n"/>
      <c r="IQ350" s="79" t="n"/>
      <c r="IR350" s="79" t="n"/>
      <c r="IS350" s="79" t="n"/>
      <c r="IT350" s="79" t="n"/>
      <c r="IU350" s="79" t="n"/>
      <c r="IV350" s="79" t="n"/>
      <c r="IY350" s="78" t="n">
        <v>22</v>
      </c>
      <c r="IZ350" s="79" t="n"/>
      <c r="JA350" s="79" t="n"/>
      <c r="JB350" s="79" t="n"/>
      <c r="JC350" s="79" t="n"/>
      <c r="JD350" s="79" t="n"/>
      <c r="JE350" s="79" t="n"/>
      <c r="JF350" s="79" t="n"/>
      <c r="JG350" s="79" t="n"/>
      <c r="JH350" s="79" t="n"/>
      <c r="JI350" s="79" t="n"/>
      <c r="JJ350" s="79" t="n"/>
      <c r="JK350" s="79" t="n"/>
      <c r="JL350" s="79" t="n"/>
      <c r="JM350" s="79" t="n"/>
      <c r="JN350" s="79" t="n"/>
      <c r="JO350" s="79" t="n"/>
      <c r="JP350" s="79" t="n"/>
      <c r="JQ350" s="79" t="n"/>
      <c r="JR350" s="79" t="n"/>
      <c r="JS350" s="79" t="n"/>
      <c r="JT350" s="79" t="n"/>
      <c r="JU350" s="79" t="n"/>
      <c r="JV350" s="79" t="n"/>
      <c r="JW350" s="79" t="n"/>
      <c r="JX350" s="79" t="n"/>
      <c r="JY350" s="79" t="n"/>
      <c r="JZ350" s="79" t="n"/>
      <c r="KA350" s="79" t="n"/>
      <c r="KB350" s="79" t="n"/>
      <c r="KC350" s="79" t="n"/>
      <c r="KD350" s="79" t="n"/>
      <c r="KE350" s="79" t="n"/>
      <c r="KF350" s="79" t="n"/>
      <c r="KG350" s="79" t="n"/>
      <c r="KH350" s="79" t="n"/>
      <c r="KI350" s="79" t="n"/>
      <c r="KJ350" s="79" t="n"/>
      <c r="KK350" s="79" t="n"/>
      <c r="KL350" s="79" t="n"/>
      <c r="KM350" s="79" t="n"/>
      <c r="KP350" s="78" t="n">
        <v>22</v>
      </c>
      <c r="KQ350" s="79" t="n"/>
      <c r="KR350" s="79" t="n"/>
      <c r="KS350" s="79" t="n"/>
      <c r="KT350" s="79" t="n"/>
      <c r="KU350" s="79" t="n"/>
      <c r="KV350" s="79" t="n"/>
      <c r="KW350" s="79" t="n"/>
      <c r="KX350" s="79" t="n"/>
      <c r="KY350" s="79" t="n"/>
      <c r="KZ350" s="79" t="n"/>
      <c r="LA350" s="79" t="n"/>
      <c r="LB350" s="79" t="n"/>
      <c r="LC350" s="79" t="n"/>
      <c r="LD350" s="79" t="n"/>
      <c r="LE350" s="79" t="n"/>
      <c r="LF350" s="79" t="n"/>
      <c r="LG350" s="79" t="n"/>
      <c r="LH350" s="79" t="n"/>
      <c r="LI350" s="79" t="n"/>
      <c r="LJ350" s="79" t="n"/>
      <c r="LK350" s="79" t="n"/>
      <c r="LL350" s="79" t="n"/>
      <c r="LM350" s="79" t="n"/>
      <c r="LN350" s="79" t="n"/>
      <c r="LO350" s="79" t="n"/>
      <c r="LP350" s="79" t="n"/>
      <c r="LQ350" s="79" t="n"/>
      <c r="LR350" s="79" t="n"/>
      <c r="LS350" s="79" t="n"/>
      <c r="LT350" s="79" t="n"/>
      <c r="LU350" s="79" t="n"/>
      <c r="LV350" s="79" t="n"/>
      <c r="LW350" s="79" t="n"/>
      <c r="LX350" s="79" t="n"/>
      <c r="LY350" s="79" t="n"/>
      <c r="LZ350" s="79" t="n"/>
      <c r="MA350" s="79" t="n"/>
      <c r="MB350" s="79" t="n"/>
      <c r="MC350" s="79" t="n"/>
      <c r="MD350" s="79" t="n"/>
      <c r="MG350" s="78" t="n">
        <v>22</v>
      </c>
      <c r="MH350" s="79" t="n"/>
      <c r="MI350" s="79" t="n"/>
      <c r="MJ350" s="79" t="n"/>
      <c r="MK350" s="79" t="n"/>
      <c r="ML350" s="79" t="n"/>
      <c r="MM350" s="79" t="n"/>
      <c r="MN350" s="79" t="n"/>
      <c r="MO350" s="79" t="n"/>
      <c r="MP350" s="79" t="n"/>
      <c r="MQ350" s="79" t="n"/>
      <c r="MR350" s="79" t="n"/>
      <c r="MS350" s="79" t="n"/>
      <c r="MT350" s="79" t="n"/>
      <c r="MU350" s="79" t="n"/>
      <c r="MV350" s="79" t="n"/>
      <c r="MW350" s="79" t="n"/>
      <c r="MX350" s="79" t="n"/>
      <c r="MY350" s="79" t="n"/>
      <c r="MZ350" s="79" t="n"/>
      <c r="NA350" s="79" t="n"/>
      <c r="NB350" s="79" t="n"/>
      <c r="NC350" s="79" t="n"/>
      <c r="ND350" s="79" t="n"/>
      <c r="NE350" s="79" t="n"/>
      <c r="NF350" s="79" t="n"/>
      <c r="NG350" s="79" t="n"/>
      <c r="NH350" s="79" t="n"/>
      <c r="NI350" s="79" t="n"/>
      <c r="NJ350" s="79" t="n"/>
      <c r="NK350" s="79" t="n"/>
      <c r="NL350" s="79" t="n"/>
      <c r="NM350" s="79" t="n"/>
      <c r="NN350" s="79" t="n"/>
      <c r="NO350" s="79" t="n"/>
      <c r="NP350" s="79" t="n"/>
      <c r="NQ350" s="79" t="n"/>
      <c r="NR350" s="79" t="n"/>
      <c r="NS350" s="79" t="n"/>
      <c r="NT350" s="79" t="n"/>
      <c r="NU350" s="79" t="n"/>
      <c r="NX350" s="78" t="n">
        <v>22</v>
      </c>
      <c r="NY350" s="79" t="n"/>
      <c r="NZ350" s="79" t="n"/>
      <c r="OA350" s="79" t="n"/>
      <c r="OB350" s="79" t="n"/>
      <c r="OC350" s="79" t="n"/>
      <c r="OD350" s="79" t="n"/>
      <c r="OE350" s="79" t="n"/>
      <c r="OF350" s="79" t="n"/>
      <c r="OG350" s="79" t="n"/>
      <c r="OH350" s="79" t="n"/>
      <c r="OI350" s="79" t="n"/>
      <c r="OJ350" s="79" t="n"/>
      <c r="OK350" s="79" t="n"/>
      <c r="OL350" s="79" t="n"/>
      <c r="OM350" s="79" t="n"/>
      <c r="ON350" s="79" t="n"/>
      <c r="OO350" s="79" t="n"/>
      <c r="OP350" s="79" t="n"/>
      <c r="OQ350" s="79" t="n"/>
      <c r="OR350" s="79" t="n"/>
      <c r="OS350" s="79" t="n"/>
      <c r="OT350" s="79" t="n"/>
      <c r="OU350" s="79" t="n"/>
      <c r="OV350" s="79" t="n"/>
      <c r="OW350" s="79" t="n"/>
      <c r="OX350" s="79" t="n"/>
      <c r="OY350" s="79" t="n"/>
      <c r="OZ350" s="79" t="n"/>
      <c r="PA350" s="79" t="n"/>
      <c r="PB350" s="79" t="n"/>
      <c r="PC350" s="79" t="n"/>
      <c r="PD350" s="79" t="n"/>
      <c r="PE350" s="79" t="n"/>
      <c r="PF350" s="79" t="n"/>
      <c r="PG350" s="79" t="n"/>
      <c r="PH350" s="79" t="n"/>
      <c r="PI350" s="79" t="n"/>
      <c r="PJ350" s="79" t="n"/>
      <c r="PK350" s="79" t="n"/>
      <c r="PL350" s="79" t="n"/>
      <c r="PO350" s="78" t="n">
        <v>22</v>
      </c>
      <c r="PP350" s="79" t="n"/>
      <c r="PQ350" s="79" t="n"/>
      <c r="PR350" s="79" t="n"/>
      <c r="PS350" s="79" t="n"/>
      <c r="PT350" s="79" t="n"/>
      <c r="PU350" s="79" t="n"/>
      <c r="PV350" s="79" t="n"/>
      <c r="PW350" s="79" t="n"/>
      <c r="PX350" s="79" t="n"/>
      <c r="PY350" s="79" t="n"/>
      <c r="PZ350" s="79" t="n"/>
      <c r="QA350" s="79" t="n"/>
      <c r="QB350" s="79" t="n"/>
      <c r="QC350" s="79" t="n"/>
      <c r="QD350" s="79" t="n"/>
      <c r="QE350" s="79" t="n"/>
      <c r="QF350" s="79" t="n"/>
      <c r="QG350" s="79" t="n"/>
      <c r="QH350" s="79" t="n"/>
      <c r="QI350" s="79" t="n"/>
      <c r="QJ350" s="79" t="n"/>
      <c r="QK350" s="79" t="n"/>
      <c r="QL350" s="79" t="n"/>
      <c r="QM350" s="79" t="n"/>
      <c r="QN350" s="79" t="n"/>
      <c r="QO350" s="79" t="n"/>
      <c r="QP350" s="79" t="n"/>
      <c r="QQ350" s="79" t="n"/>
      <c r="QR350" s="79" t="n"/>
      <c r="QS350" s="79" t="n"/>
      <c r="QT350" s="79" t="n"/>
      <c r="QU350" s="79" t="n"/>
      <c r="QV350" s="79" t="n"/>
      <c r="QW350" s="79" t="n"/>
      <c r="QX350" s="79" t="n"/>
      <c r="QY350" s="79" t="n"/>
      <c r="QZ350" s="79" t="n"/>
      <c r="RA350" s="79" t="n"/>
      <c r="RB350" s="79" t="n"/>
      <c r="RC350" s="79" t="n"/>
      <c r="RF350" s="78" t="n">
        <v>22</v>
      </c>
      <c r="RG350" s="79" t="n"/>
      <c r="RH350" s="79" t="n"/>
      <c r="RI350" s="79" t="n"/>
      <c r="RJ350" s="79" t="n"/>
      <c r="RK350" s="79" t="n"/>
      <c r="RL350" s="79" t="n"/>
      <c r="RM350" s="79" t="n"/>
      <c r="RN350" s="79" t="n"/>
      <c r="RO350" s="79" t="n"/>
      <c r="RP350" s="79" t="n"/>
      <c r="RQ350" s="79" t="n"/>
      <c r="RR350" s="79" t="n"/>
      <c r="RS350" s="79" t="n"/>
      <c r="RT350" s="79" t="n"/>
      <c r="RU350" s="79" t="n"/>
      <c r="RV350" s="79" t="n"/>
      <c r="RW350" s="79" t="n"/>
      <c r="RX350" s="79" t="n"/>
      <c r="RY350" s="79" t="n"/>
      <c r="RZ350" s="79" t="n"/>
      <c r="SA350" s="79" t="n"/>
      <c r="SB350" s="79" t="n"/>
      <c r="SC350" s="79" t="n"/>
      <c r="SD350" s="79" t="n"/>
      <c r="SE350" s="79" t="n"/>
      <c r="SF350" s="79" t="n"/>
      <c r="SG350" s="79" t="n"/>
      <c r="SH350" s="79" t="n"/>
      <c r="SI350" s="79" t="n"/>
      <c r="SJ350" s="79" t="n"/>
      <c r="SK350" s="79" t="n"/>
      <c r="SL350" s="79" t="n"/>
      <c r="SM350" s="79" t="n"/>
      <c r="SN350" s="79" t="n"/>
      <c r="SO350" s="79" t="n"/>
      <c r="SP350" s="79" t="n"/>
      <c r="SQ350" s="79" t="n"/>
      <c r="SR350" s="79" t="n"/>
      <c r="SS350" s="79" t="n"/>
      <c r="ST350" s="79" t="n"/>
      <c r="SW350" s="78" t="n">
        <v>22</v>
      </c>
      <c r="SX350" s="79" t="n"/>
      <c r="SY350" s="79" t="n"/>
      <c r="SZ350" s="79" t="n"/>
      <c r="TA350" s="79" t="n"/>
      <c r="TB350" s="79" t="n"/>
      <c r="TC350" s="79" t="n"/>
      <c r="TD350" s="79" t="n"/>
      <c r="TE350" s="79" t="n"/>
      <c r="TF350" s="79" t="n"/>
      <c r="TG350" s="79" t="n"/>
      <c r="TH350" s="79" t="n"/>
      <c r="TI350" s="79" t="n"/>
      <c r="TJ350" s="79" t="n"/>
      <c r="TK350" s="79" t="n"/>
      <c r="TL350" s="79" t="n"/>
      <c r="TM350" s="79" t="n"/>
      <c r="TN350" s="79" t="n"/>
      <c r="TO350" s="79" t="n"/>
      <c r="TP350" s="79" t="n"/>
      <c r="TQ350" s="79" t="n"/>
      <c r="TR350" s="79" t="n"/>
      <c r="TS350" s="79" t="n"/>
      <c r="TT350" s="79" t="n"/>
      <c r="TU350" s="79" t="n"/>
      <c r="TV350" s="79" t="n"/>
      <c r="TW350" s="79" t="n"/>
      <c r="TX350" s="79" t="n"/>
      <c r="TY350" s="79" t="n"/>
      <c r="TZ350" s="79" t="n"/>
      <c r="UA350" s="79" t="n"/>
      <c r="UB350" s="79" t="n"/>
      <c r="UC350" s="79" t="n"/>
      <c r="UD350" s="79" t="n"/>
      <c r="UE350" s="79" t="n"/>
      <c r="UF350" s="79" t="n"/>
      <c r="UG350" s="79" t="n"/>
      <c r="UH350" s="79" t="n"/>
      <c r="UI350" s="79" t="n"/>
      <c r="UJ350" s="79" t="n"/>
      <c r="UK350" s="79" t="n"/>
      <c r="UN350" s="78" t="n">
        <v>22</v>
      </c>
      <c r="UO350" s="79" t="n"/>
      <c r="UP350" s="79" t="n"/>
      <c r="UQ350" s="79" t="n"/>
      <c r="UR350" s="79" t="n"/>
      <c r="US350" s="79" t="n"/>
      <c r="UT350" s="79" t="n"/>
      <c r="UU350" s="79" t="n"/>
      <c r="UV350" s="79" t="n"/>
      <c r="UW350" s="79" t="n"/>
      <c r="UX350" s="79" t="n"/>
      <c r="UY350" s="79" t="n"/>
      <c r="UZ350" s="79" t="n"/>
      <c r="VA350" s="79" t="n"/>
      <c r="VB350" s="79" t="n"/>
      <c r="VC350" s="79" t="n"/>
      <c r="VD350" s="79" t="n"/>
      <c r="VE350" s="79" t="n"/>
      <c r="VF350" s="79" t="n"/>
      <c r="VG350" s="79" t="n"/>
      <c r="VH350" s="79" t="n"/>
      <c r="VI350" s="79" t="n"/>
      <c r="VJ350" s="79" t="n"/>
      <c r="VK350" s="79" t="n"/>
      <c r="VL350" s="79" t="n"/>
      <c r="VM350" s="79" t="n"/>
      <c r="VN350" s="79" t="n"/>
      <c r="VO350" s="79" t="n"/>
      <c r="VP350" s="79" t="n"/>
      <c r="VQ350" s="79" t="n"/>
      <c r="VR350" s="79" t="n"/>
      <c r="VS350" s="79" t="n"/>
      <c r="VT350" s="79" t="n"/>
      <c r="VU350" s="79" t="n"/>
      <c r="VV350" s="79" t="n"/>
      <c r="VW350" s="79" t="n"/>
      <c r="VX350" s="79" t="n"/>
      <c r="VY350" s="79" t="n"/>
      <c r="VZ350" s="79" t="n"/>
      <c r="WA350" s="79" t="n"/>
      <c r="WB350" s="79" t="n"/>
      <c r="WE350" s="78" t="n">
        <v>22</v>
      </c>
      <c r="WF350" s="79" t="n"/>
      <c r="WG350" s="79" t="n"/>
      <c r="WH350" s="79" t="n"/>
      <c r="WI350" s="79" t="n"/>
      <c r="WJ350" s="79" t="n"/>
      <c r="WK350" s="79" t="n"/>
      <c r="WL350" s="79" t="n"/>
      <c r="WM350" s="79" t="n"/>
      <c r="WN350" s="79" t="n"/>
      <c r="WO350" s="79" t="n"/>
      <c r="WP350" s="79" t="n"/>
      <c r="WQ350" s="79" t="n"/>
      <c r="WR350" s="79" t="n"/>
      <c r="WS350" s="79" t="n"/>
      <c r="WT350" s="79" t="n"/>
      <c r="WU350" s="79" t="n"/>
      <c r="WV350" s="79" t="n"/>
      <c r="WW350" s="79" t="n"/>
      <c r="WX350" s="79" t="n"/>
      <c r="WY350" s="79" t="n"/>
      <c r="WZ350" s="79" t="n"/>
      <c r="XA350" s="79" t="n"/>
      <c r="XB350" s="79" t="n"/>
      <c r="XC350" s="79" t="n"/>
      <c r="XD350" s="79" t="n"/>
      <c r="XE350" s="79" t="n"/>
      <c r="XF350" s="79" t="n"/>
      <c r="XG350" s="79" t="n"/>
      <c r="XH350" s="79" t="n"/>
      <c r="XI350" s="79" t="n"/>
      <c r="XJ350" s="79" t="n"/>
      <c r="XK350" s="79" t="n"/>
      <c r="XL350" s="79" t="n"/>
      <c r="XM350" s="79" t="n"/>
      <c r="XN350" s="79" t="n"/>
      <c r="XO350" s="79" t="n"/>
      <c r="XP350" s="79" t="n"/>
      <c r="XQ350" s="79" t="n"/>
      <c r="XR350" s="79" t="n"/>
      <c r="XS350" s="79" t="n"/>
      <c r="XV350" s="78" t="n">
        <v>22</v>
      </c>
      <c r="XW350" s="79" t="n"/>
      <c r="XX350" s="79" t="n"/>
      <c r="XY350" s="79" t="n"/>
      <c r="XZ350" s="79" t="n"/>
      <c r="YA350" s="79" t="n"/>
      <c r="YB350" s="79" t="n"/>
      <c r="YC350" s="79" t="n"/>
      <c r="YD350" s="79" t="n"/>
      <c r="YE350" s="79" t="n"/>
      <c r="YF350" s="79" t="n"/>
      <c r="YG350" s="79" t="n"/>
      <c r="YH350" s="79" t="n"/>
      <c r="YI350" s="79" t="n"/>
      <c r="YJ350" s="79" t="n"/>
      <c r="YK350" s="79" t="n"/>
      <c r="YL350" s="79" t="n"/>
      <c r="YM350" s="79" t="n"/>
      <c r="YN350" s="79" t="n"/>
      <c r="YO350" s="79" t="n"/>
      <c r="YP350" s="79" t="n"/>
      <c r="YQ350" s="79" t="n"/>
      <c r="YR350" s="79" t="n"/>
      <c r="YS350" s="79" t="n"/>
      <c r="YT350" s="79" t="n"/>
      <c r="YU350" s="79" t="n"/>
      <c r="YV350" s="79" t="n"/>
      <c r="YW350" s="79" t="n"/>
      <c r="YX350" s="79" t="n"/>
      <c r="YY350" s="79" t="n"/>
      <c r="YZ350" s="79" t="n"/>
      <c r="ZA350" s="79" t="n"/>
      <c r="ZB350" s="79" t="n"/>
      <c r="ZC350" s="79" t="n"/>
      <c r="ZD350" s="79" t="n"/>
      <c r="ZE350" s="79" t="n"/>
      <c r="ZF350" s="79" t="n"/>
      <c r="ZG350" s="79" t="n"/>
      <c r="ZH350" s="79" t="n"/>
      <c r="ZI350" s="79" t="n"/>
      <c r="ZJ350" s="79" t="n"/>
      <c r="ZM350" s="78" t="n">
        <v>22</v>
      </c>
      <c r="ZN350" s="79" t="n"/>
      <c r="ZO350" s="79" t="n"/>
      <c r="ZP350" s="79" t="n"/>
      <c r="ZQ350" s="79" t="n"/>
      <c r="ZR350" s="79" t="n"/>
      <c r="ZS350" s="79" t="n"/>
      <c r="ZT350" s="79" t="n"/>
      <c r="ZU350" s="79" t="n"/>
      <c r="ZV350" s="79" t="n"/>
      <c r="ZW350" s="79" t="n"/>
      <c r="ZX350" s="79" t="n"/>
      <c r="ZY350" s="79" t="n"/>
      <c r="ZZ350" s="79" t="n"/>
      <c r="AAA350" s="79" t="n"/>
      <c r="AAB350" s="79" t="n"/>
      <c r="AAC350" s="79" t="n"/>
      <c r="AAD350" s="79" t="n"/>
      <c r="AAE350" s="79" t="n"/>
      <c r="AAF350" s="79" t="n"/>
      <c r="AAG350" s="79" t="n"/>
      <c r="AAH350" s="79" t="n"/>
      <c r="AAI350" s="79" t="n"/>
      <c r="AAJ350" s="79" t="n"/>
      <c r="AAK350" s="79" t="n"/>
      <c r="AAL350" s="79" t="n"/>
      <c r="AAM350" s="79" t="n"/>
      <c r="AAN350" s="79" t="n"/>
      <c r="AAO350" s="79" t="n"/>
      <c r="AAP350" s="79" t="n"/>
      <c r="AAQ350" s="79" t="n"/>
      <c r="AAR350" s="79" t="n"/>
      <c r="AAS350" s="79" t="n"/>
      <c r="AAT350" s="79" t="n"/>
      <c r="AAU350" s="79" t="n"/>
      <c r="AAV350" s="79" t="n"/>
      <c r="AAW350" s="79" t="n"/>
      <c r="AAX350" s="79" t="n"/>
      <c r="AAY350" s="79" t="n"/>
      <c r="AAZ350" s="79" t="n"/>
      <c r="ABA350" s="79" t="n"/>
      <c r="ABD350" s="78" t="n">
        <v>22</v>
      </c>
      <c r="ABE350" s="79" t="n"/>
      <c r="ABF350" s="79" t="n"/>
      <c r="ABG350" s="79" t="n"/>
      <c r="ABH350" s="79" t="n"/>
      <c r="ABI350" s="79" t="n"/>
      <c r="ABJ350" s="79" t="n"/>
      <c r="ABK350" s="79" t="n"/>
      <c r="ABL350" s="79" t="n"/>
      <c r="ABM350" s="79" t="n"/>
      <c r="ABN350" s="79" t="n"/>
      <c r="ABO350" s="79" t="n"/>
      <c r="ABP350" s="79" t="n"/>
      <c r="ABQ350" s="79" t="n"/>
      <c r="ABR350" s="79" t="n"/>
      <c r="ABS350" s="79" t="n"/>
      <c r="ABT350" s="79" t="n"/>
      <c r="ABU350" s="79" t="n"/>
      <c r="ABV350" s="79" t="n"/>
      <c r="ABW350" s="79" t="n"/>
      <c r="ABX350" s="79" t="n"/>
      <c r="ABY350" s="79" t="n"/>
      <c r="ABZ350" s="79" t="n"/>
      <c r="ACA350" s="79" t="n"/>
      <c r="ACB350" s="79" t="n"/>
      <c r="ACC350" s="79" t="n"/>
      <c r="ACD350" s="79" t="n"/>
      <c r="ACE350" s="79" t="n"/>
      <c r="ACF350" s="79" t="n"/>
      <c r="ACG350" s="79" t="n"/>
      <c r="ACH350" s="79" t="n"/>
      <c r="ACI350" s="79" t="n"/>
      <c r="ACJ350" s="79" t="n"/>
      <c r="ACK350" s="79" t="n"/>
      <c r="ACL350" s="79" t="n"/>
      <c r="ACM350" s="79" t="n"/>
      <c r="ACN350" s="79" t="n"/>
      <c r="ACO350" s="79" t="n"/>
      <c r="ACP350" s="79" t="n"/>
      <c r="ACQ350" s="79" t="n"/>
      <c r="ACR350" s="79" t="n"/>
      <c r="ACU350" s="78" t="n">
        <v>22</v>
      </c>
      <c r="ACV350" s="79" t="n"/>
      <c r="ACW350" s="79" t="n"/>
      <c r="ACX350" s="79" t="n"/>
      <c r="ACY350" s="79" t="n"/>
      <c r="ACZ350" s="79" t="n"/>
      <c r="ADA350" s="79" t="n"/>
      <c r="ADB350" s="79" t="n"/>
      <c r="ADC350" s="79" t="n"/>
      <c r="ADD350" s="79" t="n"/>
      <c r="ADE350" s="79" t="n"/>
      <c r="ADF350" s="79" t="n"/>
      <c r="ADG350" s="79" t="n"/>
      <c r="ADH350" s="79" t="n"/>
      <c r="ADI350" s="79" t="n"/>
      <c r="ADJ350" s="79" t="n"/>
      <c r="ADK350" s="79" t="n"/>
      <c r="ADL350" s="79" t="n"/>
      <c r="ADM350" s="79" t="n"/>
      <c r="ADN350" s="79" t="n"/>
      <c r="ADO350" s="79" t="n"/>
      <c r="ADP350" s="79" t="n"/>
      <c r="ADQ350" s="79" t="n"/>
      <c r="ADR350" s="79" t="n"/>
      <c r="ADS350" s="79" t="n"/>
      <c r="ADT350" s="79" t="n"/>
      <c r="ADU350" s="79" t="n"/>
      <c r="ADV350" s="79" t="n"/>
      <c r="ADW350" s="79" t="n"/>
      <c r="ADX350" s="79" t="n"/>
      <c r="ADY350" s="79" t="n"/>
      <c r="ADZ350" s="79" t="n"/>
      <c r="AEA350" s="79" t="n"/>
      <c r="AEB350" s="79" t="n"/>
      <c r="AEC350" s="79" t="n"/>
      <c r="AED350" s="79" t="n"/>
      <c r="AEE350" s="79" t="n"/>
      <c r="AEF350" s="79" t="n"/>
      <c r="AEG350" s="79" t="n"/>
      <c r="AEH350" s="79" t="n"/>
      <c r="AEI350" s="79" t="n"/>
      <c r="AEL350" s="78" t="n">
        <v>22</v>
      </c>
      <c r="AEM350" s="79" t="n"/>
      <c r="AEN350" s="79" t="n"/>
      <c r="AEO350" s="79" t="n"/>
      <c r="AEP350" s="79" t="n"/>
      <c r="AEQ350" s="79" t="n"/>
      <c r="AER350" s="79" t="n"/>
      <c r="AES350" s="79" t="n"/>
      <c r="AET350" s="79" t="n"/>
      <c r="AEU350" s="79" t="n"/>
      <c r="AEV350" s="79" t="n"/>
      <c r="AEW350" s="79" t="n"/>
      <c r="AEX350" s="79" t="n"/>
      <c r="AEY350" s="79" t="n"/>
      <c r="AEZ350" s="79" t="n"/>
      <c r="AFA350" s="79" t="n"/>
      <c r="AFB350" s="79" t="n"/>
      <c r="AFC350" s="79" t="n"/>
      <c r="AFD350" s="79" t="n"/>
      <c r="AFE350" s="79" t="n"/>
      <c r="AFF350" s="79" t="n"/>
      <c r="AFG350" s="79" t="n"/>
      <c r="AFH350" s="79" t="n"/>
      <c r="AFI350" s="79" t="n"/>
      <c r="AFJ350" s="79" t="n"/>
      <c r="AFK350" s="79" t="n"/>
      <c r="AFL350" s="79" t="n"/>
      <c r="AFM350" s="79" t="n"/>
      <c r="AFN350" s="79" t="n"/>
      <c r="AFO350" s="79" t="n"/>
      <c r="AFP350" s="79" t="n"/>
      <c r="AFQ350" s="79" t="n"/>
      <c r="AFR350" s="79" t="n"/>
      <c r="AFS350" s="79" t="n"/>
      <c r="AFT350" s="79" t="n"/>
      <c r="AFU350" s="79" t="n"/>
      <c r="AFV350" s="79" t="n"/>
      <c r="AFW350" s="79" t="n"/>
      <c r="AFX350" s="79" t="n"/>
      <c r="AFY350" s="79" t="n"/>
      <c r="AFZ350" s="79" t="n"/>
    </row>
    <row r="351">
      <c r="A351" s="78" t="n">
        <v>23</v>
      </c>
      <c r="B351" s="79" t="n"/>
      <c r="C351" s="79" t="n"/>
      <c r="D351" s="79" t="n"/>
      <c r="E351" s="79" t="n"/>
      <c r="F351" s="79" t="n"/>
      <c r="G351" s="79" t="n"/>
      <c r="H351" s="79" t="n"/>
      <c r="I351" s="79" t="n"/>
      <c r="J351" s="79" t="n"/>
      <c r="K351" s="79" t="n"/>
      <c r="L351" s="79" t="n"/>
      <c r="M351" s="79" t="n"/>
      <c r="N351" s="79" t="n"/>
      <c r="O351" s="79" t="n"/>
      <c r="P351" s="79" t="n"/>
      <c r="Q351" s="79" t="n"/>
      <c r="R351" s="79" t="n"/>
      <c r="S351" s="79" t="n"/>
      <c r="T351" s="79" t="n"/>
      <c r="U351" s="79" t="n"/>
      <c r="V351" s="79" t="n"/>
      <c r="W351" s="79" t="n"/>
      <c r="X351" s="79" t="n"/>
      <c r="Y351" s="79" t="n"/>
      <c r="Z351" s="79" t="n"/>
      <c r="AA351" s="79" t="n"/>
      <c r="AB351" s="79" t="n"/>
      <c r="AC351" s="79" t="n"/>
      <c r="AD351" s="79" t="n"/>
      <c r="AE351" s="79" t="n"/>
      <c r="AF351" s="79" t="n"/>
      <c r="AG351" s="79" t="n"/>
      <c r="AH351" s="79" t="n"/>
      <c r="AI351" s="79" t="n"/>
      <c r="AJ351" s="79" t="n"/>
      <c r="AK351" s="79" t="n"/>
      <c r="AL351" s="79" t="n"/>
      <c r="AM351" s="79" t="n"/>
      <c r="AN351" s="79" t="n"/>
      <c r="AO351" s="79" t="n"/>
      <c r="AR351" s="78" t="n">
        <v>23</v>
      </c>
      <c r="AS351" s="79" t="n"/>
      <c r="AT351" s="79" t="n"/>
      <c r="AU351" s="79" t="n"/>
      <c r="AV351" s="79" t="n"/>
      <c r="AW351" s="79" t="n"/>
      <c r="AX351" s="79" t="n"/>
      <c r="AY351" s="79" t="n"/>
      <c r="AZ351" s="79" t="n"/>
      <c r="BA351" s="79" t="n"/>
      <c r="BB351" s="79" t="n"/>
      <c r="BC351" s="79" t="n"/>
      <c r="BD351" s="79" t="n"/>
      <c r="BE351" s="79" t="n"/>
      <c r="BF351" s="79" t="n"/>
      <c r="BG351" s="79" t="n"/>
      <c r="BH351" s="79" t="n"/>
      <c r="BI351" s="79" t="n"/>
      <c r="BJ351" s="79" t="n"/>
      <c r="BK351" s="79" t="n"/>
      <c r="BL351" s="79" t="n"/>
      <c r="BM351" s="79" t="n"/>
      <c r="BN351" s="79" t="n"/>
      <c r="BO351" s="79" t="n"/>
      <c r="BP351" s="79" t="n"/>
      <c r="BQ351" s="79" t="n"/>
      <c r="BR351" s="79" t="n"/>
      <c r="BS351" s="79" t="n"/>
      <c r="BT351" s="79" t="n"/>
      <c r="BU351" s="79" t="n"/>
      <c r="BV351" s="79" t="n"/>
      <c r="BW351" s="79" t="n"/>
      <c r="BX351" s="79" t="n"/>
      <c r="BY351" s="79" t="n"/>
      <c r="BZ351" s="79" t="n"/>
      <c r="CA351" s="79" t="n"/>
      <c r="CB351" s="79" t="n"/>
      <c r="CC351" s="79" t="n"/>
      <c r="CD351" s="79" t="n"/>
      <c r="CE351" s="79" t="n"/>
      <c r="CF351" s="79" t="n"/>
      <c r="CI351" s="78" t="n">
        <v>23</v>
      </c>
      <c r="CJ351" s="79" t="n"/>
      <c r="CK351" s="79" t="n"/>
      <c r="CL351" s="79" t="n"/>
      <c r="CM351" s="79" t="n"/>
      <c r="CN351" s="79" t="n"/>
      <c r="CO351" s="79" t="n"/>
      <c r="CP351" s="79" t="n"/>
      <c r="CQ351" s="79" t="n"/>
      <c r="CR351" s="79" t="n"/>
      <c r="CS351" s="79" t="n"/>
      <c r="CT351" s="79" t="n"/>
      <c r="CU351" s="79" t="n"/>
      <c r="CV351" s="79" t="n"/>
      <c r="CW351" s="79" t="n"/>
      <c r="CX351" s="79" t="n"/>
      <c r="CY351" s="79" t="n"/>
      <c r="CZ351" s="79" t="n"/>
      <c r="DA351" s="79" t="n"/>
      <c r="DB351" s="79" t="n"/>
      <c r="DC351" s="79" t="n"/>
      <c r="DD351" s="79" t="n"/>
      <c r="DE351" s="79" t="n"/>
      <c r="DF351" s="79" t="n"/>
      <c r="DG351" s="79" t="n"/>
      <c r="DH351" s="79" t="n"/>
      <c r="DI351" s="79" t="n"/>
      <c r="DJ351" s="79" t="n"/>
      <c r="DK351" s="79" t="n"/>
      <c r="DL351" s="79" t="n"/>
      <c r="DM351" s="79" t="n"/>
      <c r="DN351" s="79" t="n"/>
      <c r="DO351" s="79" t="n"/>
      <c r="DP351" s="79" t="n"/>
      <c r="DQ351" s="79" t="n"/>
      <c r="DR351" s="79" t="n"/>
      <c r="DS351" s="79" t="n"/>
      <c r="DT351" s="79" t="n"/>
      <c r="DU351" s="79" t="n"/>
      <c r="DV351" s="79" t="n"/>
      <c r="DW351" s="79" t="n"/>
      <c r="DZ351" s="78" t="n">
        <v>23</v>
      </c>
      <c r="EA351" s="79" t="n"/>
      <c r="EB351" s="79" t="n"/>
      <c r="EC351" s="79" t="n"/>
      <c r="ED351" s="79" t="n"/>
      <c r="EE351" s="79" t="n"/>
      <c r="EF351" s="79" t="n"/>
      <c r="EG351" s="79" t="n"/>
      <c r="EH351" s="79" t="n"/>
      <c r="EI351" s="79" t="n"/>
      <c r="EJ351" s="79" t="n"/>
      <c r="EK351" s="79" t="n"/>
      <c r="EL351" s="79" t="n"/>
      <c r="EM351" s="79" t="n"/>
      <c r="EN351" s="79" t="n"/>
      <c r="EO351" s="79" t="n"/>
      <c r="EP351" s="79" t="n"/>
      <c r="EQ351" s="79" t="n"/>
      <c r="ER351" s="79" t="n"/>
      <c r="ES351" s="79" t="n"/>
      <c r="ET351" s="79" t="n"/>
      <c r="EU351" s="79" t="n"/>
      <c r="EV351" s="79" t="n"/>
      <c r="EW351" s="79" t="n"/>
      <c r="EX351" s="79" t="n"/>
      <c r="EY351" s="79" t="n"/>
      <c r="EZ351" s="79" t="n"/>
      <c r="FA351" s="79" t="n"/>
      <c r="FB351" s="79" t="n"/>
      <c r="FC351" s="79" t="n"/>
      <c r="FD351" s="79" t="n"/>
      <c r="FE351" s="79" t="n"/>
      <c r="FF351" s="79" t="n"/>
      <c r="FG351" s="79" t="n"/>
      <c r="FH351" s="79" t="n"/>
      <c r="FI351" s="79" t="n"/>
      <c r="FJ351" s="79" t="n"/>
      <c r="FK351" s="79" t="n"/>
      <c r="FL351" s="79" t="n"/>
      <c r="FM351" s="79" t="n"/>
      <c r="FN351" s="79" t="n"/>
      <c r="FQ351" s="78" t="n">
        <v>23</v>
      </c>
      <c r="FR351" s="79" t="n"/>
      <c r="FS351" s="79" t="n"/>
      <c r="FT351" s="79" t="n"/>
      <c r="FU351" s="79" t="n"/>
      <c r="FV351" s="79" t="n"/>
      <c r="FW351" s="79" t="n"/>
      <c r="FX351" s="79" t="n"/>
      <c r="FY351" s="79" t="n"/>
      <c r="FZ351" s="79" t="n"/>
      <c r="GA351" s="79" t="n"/>
      <c r="GB351" s="79" t="n"/>
      <c r="GC351" s="79" t="n"/>
      <c r="GD351" s="79" t="n"/>
      <c r="GE351" s="79" t="n"/>
      <c r="GF351" s="79" t="n"/>
      <c r="GG351" s="79" t="n"/>
      <c r="GH351" s="79" t="n"/>
      <c r="GI351" s="79" t="n"/>
      <c r="GJ351" s="79" t="n"/>
      <c r="GK351" s="79" t="n"/>
      <c r="GL351" s="79" t="n"/>
      <c r="GM351" s="79" t="n"/>
      <c r="GN351" s="79" t="n"/>
      <c r="GO351" s="79" t="n"/>
      <c r="GP351" s="79" t="n"/>
      <c r="GQ351" s="79" t="n"/>
      <c r="GR351" s="79" t="n"/>
      <c r="GS351" s="79" t="n"/>
      <c r="GT351" s="79" t="n"/>
      <c r="GU351" s="79" t="n"/>
      <c r="GV351" s="79" t="n"/>
      <c r="GW351" s="79" t="n"/>
      <c r="GX351" s="79" t="n"/>
      <c r="GY351" s="79" t="n"/>
      <c r="GZ351" s="79" t="n"/>
      <c r="HA351" s="79" t="n"/>
      <c r="HB351" s="79" t="n"/>
      <c r="HC351" s="79" t="n"/>
      <c r="HD351" s="79" t="n"/>
      <c r="HE351" s="79" t="n"/>
      <c r="HH351" s="78" t="n">
        <v>23</v>
      </c>
      <c r="HI351" s="79" t="n"/>
      <c r="HJ351" s="79" t="n"/>
      <c r="HK351" s="79" t="n"/>
      <c r="HL351" s="79" t="n"/>
      <c r="HM351" s="79" t="n"/>
      <c r="HN351" s="79" t="n"/>
      <c r="HO351" s="79" t="n"/>
      <c r="HP351" s="79" t="n"/>
      <c r="HQ351" s="79" t="n"/>
      <c r="HR351" s="79" t="n"/>
      <c r="HS351" s="79" t="n"/>
      <c r="HT351" s="79" t="n"/>
      <c r="HU351" s="79" t="n"/>
      <c r="HV351" s="79" t="n"/>
      <c r="HW351" s="79" t="n"/>
      <c r="HX351" s="79" t="n"/>
      <c r="HY351" s="79" t="n"/>
      <c r="HZ351" s="79" t="n"/>
      <c r="IA351" s="79" t="n"/>
      <c r="IB351" s="79" t="n"/>
      <c r="IC351" s="79" t="n"/>
      <c r="ID351" s="79" t="n"/>
      <c r="IE351" s="79" t="n"/>
      <c r="IF351" s="79" t="n"/>
      <c r="IG351" s="79" t="n"/>
      <c r="IH351" s="79" t="n"/>
      <c r="II351" s="79" t="n"/>
      <c r="IJ351" s="79" t="n"/>
      <c r="IK351" s="79" t="n"/>
      <c r="IL351" s="79" t="n"/>
      <c r="IM351" s="79" t="n"/>
      <c r="IN351" s="79" t="n"/>
      <c r="IO351" s="79" t="n"/>
      <c r="IP351" s="79" t="n"/>
      <c r="IQ351" s="79" t="n"/>
      <c r="IR351" s="79" t="n"/>
      <c r="IS351" s="79" t="n"/>
      <c r="IT351" s="79" t="n"/>
      <c r="IU351" s="79" t="n"/>
      <c r="IV351" s="79" t="n"/>
      <c r="IY351" s="78" t="n">
        <v>23</v>
      </c>
      <c r="IZ351" s="79" t="n"/>
      <c r="JA351" s="79" t="n"/>
      <c r="JB351" s="79" t="n"/>
      <c r="JC351" s="79" t="n"/>
      <c r="JD351" s="79" t="n"/>
      <c r="JE351" s="79" t="n"/>
      <c r="JF351" s="79" t="n"/>
      <c r="JG351" s="79" t="n"/>
      <c r="JH351" s="79" t="n"/>
      <c r="JI351" s="79" t="n"/>
      <c r="JJ351" s="79" t="n"/>
      <c r="JK351" s="79" t="n"/>
      <c r="JL351" s="79" t="n"/>
      <c r="JM351" s="79" t="n"/>
      <c r="JN351" s="79" t="n"/>
      <c r="JO351" s="79" t="n"/>
      <c r="JP351" s="79" t="n"/>
      <c r="JQ351" s="79" t="n"/>
      <c r="JR351" s="79" t="n"/>
      <c r="JS351" s="79" t="n"/>
      <c r="JT351" s="79" t="n"/>
      <c r="JU351" s="79" t="n"/>
      <c r="JV351" s="79" t="n"/>
      <c r="JW351" s="79" t="n"/>
      <c r="JX351" s="79" t="n"/>
      <c r="JY351" s="79" t="n"/>
      <c r="JZ351" s="79" t="n"/>
      <c r="KA351" s="79" t="n"/>
      <c r="KB351" s="79" t="n"/>
      <c r="KC351" s="79" t="n"/>
      <c r="KD351" s="79" t="n"/>
      <c r="KE351" s="79" t="n"/>
      <c r="KF351" s="79" t="n"/>
      <c r="KG351" s="79" t="n"/>
      <c r="KH351" s="79" t="n"/>
      <c r="KI351" s="79" t="n"/>
      <c r="KJ351" s="79" t="n"/>
      <c r="KK351" s="79" t="n"/>
      <c r="KL351" s="79" t="n"/>
      <c r="KM351" s="79" t="n"/>
      <c r="KP351" s="78" t="n">
        <v>23</v>
      </c>
      <c r="KQ351" s="79" t="n"/>
      <c r="KR351" s="79" t="n"/>
      <c r="KS351" s="79" t="n"/>
      <c r="KT351" s="79" t="n"/>
      <c r="KU351" s="79" t="n"/>
      <c r="KV351" s="79" t="n"/>
      <c r="KW351" s="79" t="n"/>
      <c r="KX351" s="79" t="n"/>
      <c r="KY351" s="79" t="n"/>
      <c r="KZ351" s="79" t="n"/>
      <c r="LA351" s="79" t="n"/>
      <c r="LB351" s="79" t="n"/>
      <c r="LC351" s="79" t="n"/>
      <c r="LD351" s="79" t="n"/>
      <c r="LE351" s="79" t="n"/>
      <c r="LF351" s="79" t="n"/>
      <c r="LG351" s="79" t="n"/>
      <c r="LH351" s="79" t="n"/>
      <c r="LI351" s="79" t="n"/>
      <c r="LJ351" s="79" t="n"/>
      <c r="LK351" s="79" t="n"/>
      <c r="LL351" s="79" t="n"/>
      <c r="LM351" s="79" t="n"/>
      <c r="LN351" s="79" t="n"/>
      <c r="LO351" s="79" t="n"/>
      <c r="LP351" s="79" t="n"/>
      <c r="LQ351" s="79" t="n"/>
      <c r="LR351" s="79" t="n"/>
      <c r="LS351" s="79" t="n"/>
      <c r="LT351" s="79" t="n"/>
      <c r="LU351" s="79" t="n"/>
      <c r="LV351" s="79" t="n"/>
      <c r="LW351" s="79" t="n"/>
      <c r="LX351" s="79" t="n"/>
      <c r="LY351" s="79" t="n"/>
      <c r="LZ351" s="79" t="n"/>
      <c r="MA351" s="79" t="n"/>
      <c r="MB351" s="79" t="n"/>
      <c r="MC351" s="79" t="n"/>
      <c r="MD351" s="79" t="n"/>
      <c r="MG351" s="78" t="n">
        <v>23</v>
      </c>
      <c r="MH351" s="79" t="n"/>
      <c r="MI351" s="79" t="n"/>
      <c r="MJ351" s="79" t="n"/>
      <c r="MK351" s="79" t="n"/>
      <c r="ML351" s="79" t="n"/>
      <c r="MM351" s="79" t="n"/>
      <c r="MN351" s="79" t="n"/>
      <c r="MO351" s="79" t="n"/>
      <c r="MP351" s="79" t="n"/>
      <c r="MQ351" s="79" t="n"/>
      <c r="MR351" s="79" t="n"/>
      <c r="MS351" s="79" t="n"/>
      <c r="MT351" s="79" t="n"/>
      <c r="MU351" s="79" t="n"/>
      <c r="MV351" s="79" t="n"/>
      <c r="MW351" s="79" t="n"/>
      <c r="MX351" s="79" t="n"/>
      <c r="MY351" s="79" t="n"/>
      <c r="MZ351" s="79" t="n"/>
      <c r="NA351" s="79" t="n"/>
      <c r="NB351" s="79" t="n"/>
      <c r="NC351" s="79" t="n"/>
      <c r="ND351" s="79" t="n"/>
      <c r="NE351" s="79" t="n"/>
      <c r="NF351" s="79" t="n"/>
      <c r="NG351" s="79" t="n"/>
      <c r="NH351" s="79" t="n"/>
      <c r="NI351" s="79" t="n"/>
      <c r="NJ351" s="79" t="n"/>
      <c r="NK351" s="79" t="n"/>
      <c r="NL351" s="79" t="n"/>
      <c r="NM351" s="79" t="n"/>
      <c r="NN351" s="79" t="n"/>
      <c r="NO351" s="79" t="n"/>
      <c r="NP351" s="79" t="n"/>
      <c r="NQ351" s="79" t="n"/>
      <c r="NR351" s="79" t="n"/>
      <c r="NS351" s="79" t="n"/>
      <c r="NT351" s="79" t="n"/>
      <c r="NU351" s="79" t="n"/>
      <c r="NX351" s="78" t="n">
        <v>23</v>
      </c>
      <c r="NY351" s="79" t="n"/>
      <c r="NZ351" s="79" t="n"/>
      <c r="OA351" s="79" t="n"/>
      <c r="OB351" s="79" t="n"/>
      <c r="OC351" s="79" t="n"/>
      <c r="OD351" s="79" t="n"/>
      <c r="OE351" s="79" t="n"/>
      <c r="OF351" s="79" t="n"/>
      <c r="OG351" s="79" t="n"/>
      <c r="OH351" s="79" t="n"/>
      <c r="OI351" s="79" t="n"/>
      <c r="OJ351" s="79" t="n"/>
      <c r="OK351" s="79" t="n"/>
      <c r="OL351" s="79" t="n"/>
      <c r="OM351" s="79" t="n"/>
      <c r="ON351" s="79" t="n"/>
      <c r="OO351" s="79" t="n"/>
      <c r="OP351" s="79" t="n"/>
      <c r="OQ351" s="79" t="n"/>
      <c r="OR351" s="79" t="n"/>
      <c r="OS351" s="79" t="n"/>
      <c r="OT351" s="79" t="n"/>
      <c r="OU351" s="79" t="n"/>
      <c r="OV351" s="79" t="n"/>
      <c r="OW351" s="79" t="n"/>
      <c r="OX351" s="79" t="n"/>
      <c r="OY351" s="79" t="n"/>
      <c r="OZ351" s="79" t="n"/>
      <c r="PA351" s="79" t="n"/>
      <c r="PB351" s="79" t="n"/>
      <c r="PC351" s="79" t="n"/>
      <c r="PD351" s="79" t="n"/>
      <c r="PE351" s="79" t="n"/>
      <c r="PF351" s="79" t="n"/>
      <c r="PG351" s="79" t="n"/>
      <c r="PH351" s="79" t="n"/>
      <c r="PI351" s="79" t="n"/>
      <c r="PJ351" s="79" t="n"/>
      <c r="PK351" s="79" t="n"/>
      <c r="PL351" s="79" t="n"/>
      <c r="PO351" s="78" t="n">
        <v>23</v>
      </c>
      <c r="PP351" s="79" t="n"/>
      <c r="PQ351" s="79" t="n"/>
      <c r="PR351" s="79" t="n"/>
      <c r="PS351" s="79" t="n"/>
      <c r="PT351" s="79" t="n"/>
      <c r="PU351" s="79" t="n"/>
      <c r="PV351" s="79" t="n"/>
      <c r="PW351" s="79" t="n"/>
      <c r="PX351" s="79" t="n"/>
      <c r="PY351" s="79" t="n"/>
      <c r="PZ351" s="79" t="n"/>
      <c r="QA351" s="79" t="n"/>
      <c r="QB351" s="79" t="n"/>
      <c r="QC351" s="79" t="n"/>
      <c r="QD351" s="79" t="n"/>
      <c r="QE351" s="79" t="n"/>
      <c r="QF351" s="79" t="n"/>
      <c r="QG351" s="79" t="n"/>
      <c r="QH351" s="79" t="n"/>
      <c r="QI351" s="79" t="n"/>
      <c r="QJ351" s="79" t="n"/>
      <c r="QK351" s="79" t="n"/>
      <c r="QL351" s="79" t="n"/>
      <c r="QM351" s="79" t="n"/>
      <c r="QN351" s="79" t="n"/>
      <c r="QO351" s="79" t="n"/>
      <c r="QP351" s="79" t="n"/>
      <c r="QQ351" s="79" t="n"/>
      <c r="QR351" s="79" t="n"/>
      <c r="QS351" s="79" t="n"/>
      <c r="QT351" s="79" t="n"/>
      <c r="QU351" s="79" t="n"/>
      <c r="QV351" s="79" t="n"/>
      <c r="QW351" s="79" t="n"/>
      <c r="QX351" s="79" t="n"/>
      <c r="QY351" s="79" t="n"/>
      <c r="QZ351" s="79" t="n"/>
      <c r="RA351" s="79" t="n"/>
      <c r="RB351" s="79" t="n"/>
      <c r="RC351" s="79" t="n"/>
      <c r="RF351" s="78" t="n">
        <v>23</v>
      </c>
      <c r="RG351" s="79" t="n"/>
      <c r="RH351" s="79" t="n"/>
      <c r="RI351" s="79" t="n"/>
      <c r="RJ351" s="79" t="n"/>
      <c r="RK351" s="79" t="n"/>
      <c r="RL351" s="79" t="n"/>
      <c r="RM351" s="79" t="n"/>
      <c r="RN351" s="79" t="n"/>
      <c r="RO351" s="79" t="n"/>
      <c r="RP351" s="79" t="n"/>
      <c r="RQ351" s="79" t="n"/>
      <c r="RR351" s="79" t="n"/>
      <c r="RS351" s="79" t="n"/>
      <c r="RT351" s="79" t="n"/>
      <c r="RU351" s="79" t="n"/>
      <c r="RV351" s="79" t="n"/>
      <c r="RW351" s="79" t="n"/>
      <c r="RX351" s="79" t="n"/>
      <c r="RY351" s="79" t="n"/>
      <c r="RZ351" s="79" t="n"/>
      <c r="SA351" s="79" t="n"/>
      <c r="SB351" s="79" t="n"/>
      <c r="SC351" s="79" t="n"/>
      <c r="SD351" s="79" t="n"/>
      <c r="SE351" s="79" t="n"/>
      <c r="SF351" s="79" t="n"/>
      <c r="SG351" s="79" t="n"/>
      <c r="SH351" s="79" t="n"/>
      <c r="SI351" s="79" t="n"/>
      <c r="SJ351" s="79" t="n"/>
      <c r="SK351" s="79" t="n"/>
      <c r="SL351" s="79" t="n"/>
      <c r="SM351" s="79" t="n"/>
      <c r="SN351" s="79" t="n"/>
      <c r="SO351" s="79" t="n"/>
      <c r="SP351" s="79" t="n"/>
      <c r="SQ351" s="79" t="n"/>
      <c r="SR351" s="79" t="n"/>
      <c r="SS351" s="79" t="n"/>
      <c r="ST351" s="79" t="n"/>
      <c r="SW351" s="78" t="n">
        <v>23</v>
      </c>
      <c r="SX351" s="79" t="n"/>
      <c r="SY351" s="79" t="n"/>
      <c r="SZ351" s="79" t="n"/>
      <c r="TA351" s="79" t="n"/>
      <c r="TB351" s="79" t="n"/>
      <c r="TC351" s="79" t="n"/>
      <c r="TD351" s="79" t="n"/>
      <c r="TE351" s="79" t="n"/>
      <c r="TF351" s="79" t="n"/>
      <c r="TG351" s="79" t="n"/>
      <c r="TH351" s="79" t="n"/>
      <c r="TI351" s="79" t="n"/>
      <c r="TJ351" s="79" t="n"/>
      <c r="TK351" s="79" t="n"/>
      <c r="TL351" s="79" t="n"/>
      <c r="TM351" s="79" t="n"/>
      <c r="TN351" s="79" t="n"/>
      <c r="TO351" s="79" t="n"/>
      <c r="TP351" s="79" t="n"/>
      <c r="TQ351" s="79" t="n"/>
      <c r="TR351" s="79" t="n"/>
      <c r="TS351" s="79" t="n"/>
      <c r="TT351" s="79" t="n"/>
      <c r="TU351" s="79" t="n"/>
      <c r="TV351" s="79" t="n"/>
      <c r="TW351" s="79" t="n"/>
      <c r="TX351" s="79" t="n"/>
      <c r="TY351" s="79" t="n"/>
      <c r="TZ351" s="79" t="n"/>
      <c r="UA351" s="79" t="n"/>
      <c r="UB351" s="79" t="n"/>
      <c r="UC351" s="79" t="n"/>
      <c r="UD351" s="79" t="n"/>
      <c r="UE351" s="79" t="n"/>
      <c r="UF351" s="79" t="n"/>
      <c r="UG351" s="79" t="n"/>
      <c r="UH351" s="79" t="n"/>
      <c r="UI351" s="79" t="n"/>
      <c r="UJ351" s="79" t="n"/>
      <c r="UK351" s="79" t="n"/>
      <c r="UN351" s="78" t="n">
        <v>23</v>
      </c>
      <c r="UO351" s="79" t="n"/>
      <c r="UP351" s="79" t="n"/>
      <c r="UQ351" s="79" t="n"/>
      <c r="UR351" s="79" t="n"/>
      <c r="US351" s="79" t="n"/>
      <c r="UT351" s="79" t="n"/>
      <c r="UU351" s="79" t="n"/>
      <c r="UV351" s="79" t="n"/>
      <c r="UW351" s="79" t="n"/>
      <c r="UX351" s="79" t="n"/>
      <c r="UY351" s="79" t="n"/>
      <c r="UZ351" s="79" t="n"/>
      <c r="VA351" s="79" t="n"/>
      <c r="VB351" s="79" t="n"/>
      <c r="VC351" s="79" t="n"/>
      <c r="VD351" s="79" t="n"/>
      <c r="VE351" s="79" t="n"/>
      <c r="VF351" s="79" t="n"/>
      <c r="VG351" s="79" t="n"/>
      <c r="VH351" s="79" t="n"/>
      <c r="VI351" s="79" t="n"/>
      <c r="VJ351" s="79" t="n"/>
      <c r="VK351" s="79" t="n"/>
      <c r="VL351" s="79" t="n"/>
      <c r="VM351" s="79" t="n"/>
      <c r="VN351" s="79" t="n"/>
      <c r="VO351" s="79" t="n"/>
      <c r="VP351" s="79" t="n"/>
      <c r="VQ351" s="79" t="n"/>
      <c r="VR351" s="79" t="n"/>
      <c r="VS351" s="79" t="n"/>
      <c r="VT351" s="79" t="n"/>
      <c r="VU351" s="79" t="n"/>
      <c r="VV351" s="79" t="n"/>
      <c r="VW351" s="79" t="n"/>
      <c r="VX351" s="79" t="n"/>
      <c r="VY351" s="79" t="n"/>
      <c r="VZ351" s="79" t="n"/>
      <c r="WA351" s="79" t="n"/>
      <c r="WB351" s="79" t="n"/>
      <c r="WE351" s="78" t="n">
        <v>23</v>
      </c>
      <c r="WF351" s="79" t="n"/>
      <c r="WG351" s="79" t="n"/>
      <c r="WH351" s="79" t="n"/>
      <c r="WI351" s="79" t="n"/>
      <c r="WJ351" s="79" t="n"/>
      <c r="WK351" s="79" t="n"/>
      <c r="WL351" s="79" t="n"/>
      <c r="WM351" s="79" t="n"/>
      <c r="WN351" s="79" t="n"/>
      <c r="WO351" s="79" t="n"/>
      <c r="WP351" s="79" t="n"/>
      <c r="WQ351" s="79" t="n"/>
      <c r="WR351" s="79" t="n"/>
      <c r="WS351" s="79" t="n"/>
      <c r="WT351" s="79" t="n"/>
      <c r="WU351" s="79" t="n"/>
      <c r="WV351" s="79" t="n"/>
      <c r="WW351" s="79" t="n"/>
      <c r="WX351" s="79" t="n"/>
      <c r="WY351" s="79" t="n"/>
      <c r="WZ351" s="79" t="n"/>
      <c r="XA351" s="79" t="n"/>
      <c r="XB351" s="79" t="n"/>
      <c r="XC351" s="79" t="n"/>
      <c r="XD351" s="79" t="n"/>
      <c r="XE351" s="79" t="n"/>
      <c r="XF351" s="79" t="n"/>
      <c r="XG351" s="79" t="n"/>
      <c r="XH351" s="79" t="n"/>
      <c r="XI351" s="79" t="n"/>
      <c r="XJ351" s="79" t="n"/>
      <c r="XK351" s="79" t="n"/>
      <c r="XL351" s="79" t="n"/>
      <c r="XM351" s="79" t="n"/>
      <c r="XN351" s="79" t="n"/>
      <c r="XO351" s="79" t="n"/>
      <c r="XP351" s="79" t="n"/>
      <c r="XQ351" s="79" t="n"/>
      <c r="XR351" s="79" t="n"/>
      <c r="XS351" s="79" t="n"/>
      <c r="XV351" s="78" t="n">
        <v>23</v>
      </c>
      <c r="XW351" s="79" t="n"/>
      <c r="XX351" s="79" t="n"/>
      <c r="XY351" s="79" t="n"/>
      <c r="XZ351" s="79" t="n"/>
      <c r="YA351" s="79" t="n"/>
      <c r="YB351" s="79" t="n"/>
      <c r="YC351" s="79" t="n"/>
      <c r="YD351" s="79" t="n"/>
      <c r="YE351" s="79" t="n"/>
      <c r="YF351" s="79" t="n"/>
      <c r="YG351" s="79" t="n"/>
      <c r="YH351" s="79" t="n"/>
      <c r="YI351" s="79" t="n"/>
      <c r="YJ351" s="79" t="n"/>
      <c r="YK351" s="79" t="n"/>
      <c r="YL351" s="79" t="n"/>
      <c r="YM351" s="79" t="n"/>
      <c r="YN351" s="79" t="n"/>
      <c r="YO351" s="79" t="n"/>
      <c r="YP351" s="79" t="n"/>
      <c r="YQ351" s="79" t="n"/>
      <c r="YR351" s="79" t="n"/>
      <c r="YS351" s="79" t="n"/>
      <c r="YT351" s="79" t="n"/>
      <c r="YU351" s="79" t="n"/>
      <c r="YV351" s="79" t="n"/>
      <c r="YW351" s="79" t="n"/>
      <c r="YX351" s="79" t="n"/>
      <c r="YY351" s="79" t="n"/>
      <c r="YZ351" s="79" t="n"/>
      <c r="ZA351" s="79" t="n"/>
      <c r="ZB351" s="79" t="n"/>
      <c r="ZC351" s="79" t="n"/>
      <c r="ZD351" s="79" t="n"/>
      <c r="ZE351" s="79" t="n"/>
      <c r="ZF351" s="79" t="n"/>
      <c r="ZG351" s="79" t="n"/>
      <c r="ZH351" s="79" t="n"/>
      <c r="ZI351" s="79" t="n"/>
      <c r="ZJ351" s="79" t="n"/>
      <c r="ZM351" s="78" t="n">
        <v>23</v>
      </c>
      <c r="ZN351" s="79" t="n"/>
      <c r="ZO351" s="79" t="n"/>
      <c r="ZP351" s="79" t="n"/>
      <c r="ZQ351" s="79" t="n"/>
      <c r="ZR351" s="79" t="n"/>
      <c r="ZS351" s="79" t="n"/>
      <c r="ZT351" s="79" t="n"/>
      <c r="ZU351" s="79" t="n"/>
      <c r="ZV351" s="79" t="n"/>
      <c r="ZW351" s="79" t="n"/>
      <c r="ZX351" s="79" t="n"/>
      <c r="ZY351" s="79" t="n"/>
      <c r="ZZ351" s="79" t="n"/>
      <c r="AAA351" s="79" t="n"/>
      <c r="AAB351" s="79" t="n"/>
      <c r="AAC351" s="79" t="n"/>
      <c r="AAD351" s="79" t="n"/>
      <c r="AAE351" s="79" t="n"/>
      <c r="AAF351" s="79" t="n"/>
      <c r="AAG351" s="79" t="n"/>
      <c r="AAH351" s="79" t="n"/>
      <c r="AAI351" s="79" t="n"/>
      <c r="AAJ351" s="79" t="n"/>
      <c r="AAK351" s="79" t="n"/>
      <c r="AAL351" s="79" t="n"/>
      <c r="AAM351" s="79" t="n"/>
      <c r="AAN351" s="79" t="n"/>
      <c r="AAO351" s="79" t="n"/>
      <c r="AAP351" s="79" t="n"/>
      <c r="AAQ351" s="79" t="n"/>
      <c r="AAR351" s="79" t="n"/>
      <c r="AAS351" s="79" t="n"/>
      <c r="AAT351" s="79" t="n"/>
      <c r="AAU351" s="79" t="n"/>
      <c r="AAV351" s="79" t="n"/>
      <c r="AAW351" s="79" t="n"/>
      <c r="AAX351" s="79" t="n"/>
      <c r="AAY351" s="79" t="n"/>
      <c r="AAZ351" s="79" t="n"/>
      <c r="ABA351" s="79" t="n"/>
      <c r="ABD351" s="78" t="n">
        <v>23</v>
      </c>
      <c r="ABE351" s="79" t="n"/>
      <c r="ABF351" s="79" t="n"/>
      <c r="ABG351" s="79" t="n"/>
      <c r="ABH351" s="79" t="n"/>
      <c r="ABI351" s="79" t="n"/>
      <c r="ABJ351" s="79" t="n"/>
      <c r="ABK351" s="79" t="n"/>
      <c r="ABL351" s="79" t="n"/>
      <c r="ABM351" s="79" t="n"/>
      <c r="ABN351" s="79" t="n"/>
      <c r="ABO351" s="79" t="n"/>
      <c r="ABP351" s="79" t="n"/>
      <c r="ABQ351" s="79" t="n"/>
      <c r="ABR351" s="79" t="n"/>
      <c r="ABS351" s="79" t="n"/>
      <c r="ABT351" s="79" t="n"/>
      <c r="ABU351" s="79" t="n"/>
      <c r="ABV351" s="79" t="n"/>
      <c r="ABW351" s="79" t="n"/>
      <c r="ABX351" s="79" t="n"/>
      <c r="ABY351" s="79" t="n"/>
      <c r="ABZ351" s="79" t="n"/>
      <c r="ACA351" s="79" t="n"/>
      <c r="ACB351" s="79" t="n"/>
      <c r="ACC351" s="79" t="n"/>
      <c r="ACD351" s="79" t="n"/>
      <c r="ACE351" s="79" t="n"/>
      <c r="ACF351" s="79" t="n"/>
      <c r="ACG351" s="79" t="n"/>
      <c r="ACH351" s="79" t="n"/>
      <c r="ACI351" s="79" t="n"/>
      <c r="ACJ351" s="79" t="n"/>
      <c r="ACK351" s="79" t="n"/>
      <c r="ACL351" s="79" t="n"/>
      <c r="ACM351" s="79" t="n"/>
      <c r="ACN351" s="79" t="n"/>
      <c r="ACO351" s="79" t="n"/>
      <c r="ACP351" s="79" t="n"/>
      <c r="ACQ351" s="79" t="n"/>
      <c r="ACR351" s="79" t="n"/>
      <c r="ACU351" s="78" t="n">
        <v>23</v>
      </c>
      <c r="ACV351" s="79" t="n"/>
      <c r="ACW351" s="79" t="n"/>
      <c r="ACX351" s="79" t="n"/>
      <c r="ACY351" s="79" t="n"/>
      <c r="ACZ351" s="79" t="n"/>
      <c r="ADA351" s="79" t="n"/>
      <c r="ADB351" s="79" t="n"/>
      <c r="ADC351" s="79" t="n"/>
      <c r="ADD351" s="79" t="n"/>
      <c r="ADE351" s="79" t="n"/>
      <c r="ADF351" s="79" t="n"/>
      <c r="ADG351" s="79" t="n"/>
      <c r="ADH351" s="79" t="n"/>
      <c r="ADI351" s="79" t="n"/>
      <c r="ADJ351" s="79" t="n"/>
      <c r="ADK351" s="79" t="n"/>
      <c r="ADL351" s="79" t="n"/>
      <c r="ADM351" s="79" t="n"/>
      <c r="ADN351" s="79" t="n"/>
      <c r="ADO351" s="79" t="n"/>
      <c r="ADP351" s="79" t="n"/>
      <c r="ADQ351" s="79" t="n"/>
      <c r="ADR351" s="79" t="n"/>
      <c r="ADS351" s="79" t="n"/>
      <c r="ADT351" s="79" t="n"/>
      <c r="ADU351" s="79" t="n"/>
      <c r="ADV351" s="79" t="n"/>
      <c r="ADW351" s="79" t="n"/>
      <c r="ADX351" s="79" t="n"/>
      <c r="ADY351" s="79" t="n"/>
      <c r="ADZ351" s="79" t="n"/>
      <c r="AEA351" s="79" t="n"/>
      <c r="AEB351" s="79" t="n"/>
      <c r="AEC351" s="79" t="n"/>
      <c r="AED351" s="79" t="n"/>
      <c r="AEE351" s="79" t="n"/>
      <c r="AEF351" s="79" t="n"/>
      <c r="AEG351" s="79" t="n"/>
      <c r="AEH351" s="79" t="n"/>
      <c r="AEI351" s="79" t="n"/>
      <c r="AEL351" s="78" t="n">
        <v>23</v>
      </c>
      <c r="AEM351" s="79" t="n"/>
      <c r="AEN351" s="79" t="n"/>
      <c r="AEO351" s="79" t="n"/>
      <c r="AEP351" s="79" t="n"/>
      <c r="AEQ351" s="79" t="n"/>
      <c r="AER351" s="79" t="n"/>
      <c r="AES351" s="79" t="n"/>
      <c r="AET351" s="79" t="n"/>
      <c r="AEU351" s="79" t="n"/>
      <c r="AEV351" s="79" t="n"/>
      <c r="AEW351" s="79" t="n"/>
      <c r="AEX351" s="79" t="n"/>
      <c r="AEY351" s="79" t="n"/>
      <c r="AEZ351" s="79" t="n"/>
      <c r="AFA351" s="79" t="n"/>
      <c r="AFB351" s="79" t="n"/>
      <c r="AFC351" s="79" t="n"/>
      <c r="AFD351" s="79" t="n"/>
      <c r="AFE351" s="79" t="n"/>
      <c r="AFF351" s="79" t="n"/>
      <c r="AFG351" s="79" t="n"/>
      <c r="AFH351" s="79" t="n"/>
      <c r="AFI351" s="79" t="n"/>
      <c r="AFJ351" s="79" t="n"/>
      <c r="AFK351" s="79" t="n"/>
      <c r="AFL351" s="79" t="n"/>
      <c r="AFM351" s="79" t="n"/>
      <c r="AFN351" s="79" t="n"/>
      <c r="AFO351" s="79" t="n"/>
      <c r="AFP351" s="79" t="n"/>
      <c r="AFQ351" s="79" t="n"/>
      <c r="AFR351" s="79" t="n"/>
      <c r="AFS351" s="79" t="n"/>
      <c r="AFT351" s="79" t="n"/>
      <c r="AFU351" s="79" t="n"/>
      <c r="AFV351" s="79" t="n"/>
      <c r="AFW351" s="79" t="n"/>
      <c r="AFX351" s="79" t="n"/>
      <c r="AFY351" s="79" t="n"/>
      <c r="AFZ351" s="79" t="n"/>
    </row>
    <row r="352">
      <c r="A352" s="78" t="n">
        <v>24</v>
      </c>
      <c r="B352" s="79" t="n"/>
      <c r="C352" s="79" t="n"/>
      <c r="D352" s="79" t="n"/>
      <c r="E352" s="79" t="n"/>
      <c r="F352" s="79" t="n"/>
      <c r="G352" s="79" t="n"/>
      <c r="H352" s="79" t="n"/>
      <c r="I352" s="79" t="n"/>
      <c r="J352" s="79" t="n"/>
      <c r="K352" s="79" t="n"/>
      <c r="L352" s="79" t="n"/>
      <c r="M352" s="79" t="n"/>
      <c r="N352" s="79" t="n"/>
      <c r="O352" s="79" t="n"/>
      <c r="P352" s="79" t="n"/>
      <c r="Q352" s="79" t="n"/>
      <c r="R352" s="79" t="n"/>
      <c r="S352" s="79" t="n"/>
      <c r="T352" s="79" t="n"/>
      <c r="U352" s="79" t="n"/>
      <c r="V352" s="79" t="n"/>
      <c r="W352" s="79" t="n"/>
      <c r="X352" s="79" t="n"/>
      <c r="Y352" s="79" t="n"/>
      <c r="Z352" s="79" t="n"/>
      <c r="AA352" s="79" t="n"/>
      <c r="AB352" s="79" t="n"/>
      <c r="AC352" s="79" t="n"/>
      <c r="AD352" s="79" t="n"/>
      <c r="AE352" s="79" t="n"/>
      <c r="AF352" s="79" t="n"/>
      <c r="AG352" s="79" t="n"/>
      <c r="AH352" s="79" t="n"/>
      <c r="AI352" s="79" t="n"/>
      <c r="AJ352" s="79" t="n"/>
      <c r="AK352" s="79" t="n"/>
      <c r="AL352" s="79" t="n"/>
      <c r="AM352" s="79" t="n"/>
      <c r="AN352" s="79" t="n"/>
      <c r="AO352" s="79" t="n"/>
      <c r="AR352" s="78" t="n">
        <v>24</v>
      </c>
      <c r="AS352" s="79" t="n"/>
      <c r="AT352" s="79" t="n"/>
      <c r="AU352" s="79" t="n"/>
      <c r="AV352" s="79" t="n"/>
      <c r="AW352" s="79" t="n"/>
      <c r="AX352" s="79" t="n"/>
      <c r="AY352" s="79" t="n"/>
      <c r="AZ352" s="79" t="n"/>
      <c r="BA352" s="79" t="n"/>
      <c r="BB352" s="79" t="n"/>
      <c r="BC352" s="79" t="n"/>
      <c r="BD352" s="79" t="n"/>
      <c r="BE352" s="79" t="n"/>
      <c r="BF352" s="79" t="n"/>
      <c r="BG352" s="79" t="n"/>
      <c r="BH352" s="79" t="n"/>
      <c r="BI352" s="79" t="n"/>
      <c r="BJ352" s="79" t="n"/>
      <c r="BK352" s="79" t="n"/>
      <c r="BL352" s="79" t="n"/>
      <c r="BM352" s="79" t="n"/>
      <c r="BN352" s="79" t="n"/>
      <c r="BO352" s="79" t="n"/>
      <c r="BP352" s="79" t="n"/>
      <c r="BQ352" s="79" t="n"/>
      <c r="BR352" s="79" t="n"/>
      <c r="BS352" s="79" t="n"/>
      <c r="BT352" s="79" t="n"/>
      <c r="BU352" s="79" t="n"/>
      <c r="BV352" s="79" t="n"/>
      <c r="BW352" s="79" t="n"/>
      <c r="BX352" s="79" t="n"/>
      <c r="BY352" s="79" t="n"/>
      <c r="BZ352" s="79" t="n"/>
      <c r="CA352" s="79" t="n"/>
      <c r="CB352" s="79" t="n"/>
      <c r="CC352" s="79" t="n"/>
      <c r="CD352" s="79" t="n"/>
      <c r="CE352" s="79" t="n"/>
      <c r="CF352" s="79" t="n"/>
      <c r="CI352" s="78" t="n">
        <v>24</v>
      </c>
      <c r="CJ352" s="79" t="n"/>
      <c r="CK352" s="79" t="n"/>
      <c r="CL352" s="79" t="n"/>
      <c r="CM352" s="79" t="n"/>
      <c r="CN352" s="79" t="n"/>
      <c r="CO352" s="79" t="n"/>
      <c r="CP352" s="79" t="n"/>
      <c r="CQ352" s="79" t="n"/>
      <c r="CR352" s="79" t="n"/>
      <c r="CS352" s="79" t="n"/>
      <c r="CT352" s="79" t="n"/>
      <c r="CU352" s="79" t="n"/>
      <c r="CV352" s="79" t="n"/>
      <c r="CW352" s="79" t="n"/>
      <c r="CX352" s="79" t="n"/>
      <c r="CY352" s="79" t="n"/>
      <c r="CZ352" s="79" t="n"/>
      <c r="DA352" s="79" t="n"/>
      <c r="DB352" s="79" t="n"/>
      <c r="DC352" s="79" t="n"/>
      <c r="DD352" s="79" t="n"/>
      <c r="DE352" s="79" t="n"/>
      <c r="DF352" s="79" t="n"/>
      <c r="DG352" s="79" t="n"/>
      <c r="DH352" s="79" t="n"/>
      <c r="DI352" s="79" t="n"/>
      <c r="DJ352" s="79" t="n"/>
      <c r="DK352" s="79" t="n"/>
      <c r="DL352" s="79" t="n"/>
      <c r="DM352" s="79" t="n"/>
      <c r="DN352" s="79" t="n"/>
      <c r="DO352" s="79" t="n"/>
      <c r="DP352" s="79" t="n"/>
      <c r="DQ352" s="79" t="n"/>
      <c r="DR352" s="79" t="n"/>
      <c r="DS352" s="79" t="n"/>
      <c r="DT352" s="79" t="n"/>
      <c r="DU352" s="79" t="n"/>
      <c r="DV352" s="79" t="n"/>
      <c r="DW352" s="79" t="n"/>
      <c r="DZ352" s="78" t="n">
        <v>24</v>
      </c>
      <c r="EA352" s="79" t="n"/>
      <c r="EB352" s="79" t="n"/>
      <c r="EC352" s="79" t="n"/>
      <c r="ED352" s="79" t="n"/>
      <c r="EE352" s="79" t="n"/>
      <c r="EF352" s="79" t="n"/>
      <c r="EG352" s="79" t="n"/>
      <c r="EH352" s="79" t="n"/>
      <c r="EI352" s="79" t="n"/>
      <c r="EJ352" s="79" t="n"/>
      <c r="EK352" s="79" t="n"/>
      <c r="EL352" s="79" t="n"/>
      <c r="EM352" s="79" t="n"/>
      <c r="EN352" s="79" t="n"/>
      <c r="EO352" s="79" t="n"/>
      <c r="EP352" s="79" t="n"/>
      <c r="EQ352" s="79" t="n"/>
      <c r="ER352" s="79" t="n"/>
      <c r="ES352" s="79" t="n"/>
      <c r="ET352" s="79" t="n"/>
      <c r="EU352" s="79" t="n"/>
      <c r="EV352" s="79" t="n"/>
      <c r="EW352" s="79" t="n"/>
      <c r="EX352" s="79" t="n"/>
      <c r="EY352" s="79" t="n"/>
      <c r="EZ352" s="79" t="n"/>
      <c r="FA352" s="79" t="n"/>
      <c r="FB352" s="79" t="n"/>
      <c r="FC352" s="79" t="n"/>
      <c r="FD352" s="79" t="n"/>
      <c r="FE352" s="79" t="n"/>
      <c r="FF352" s="79" t="n"/>
      <c r="FG352" s="79" t="n"/>
      <c r="FH352" s="79" t="n"/>
      <c r="FI352" s="79" t="n"/>
      <c r="FJ352" s="79" t="n"/>
      <c r="FK352" s="79" t="n"/>
      <c r="FL352" s="79" t="n"/>
      <c r="FM352" s="79" t="n"/>
      <c r="FN352" s="79" t="n"/>
      <c r="FQ352" s="78" t="n">
        <v>24</v>
      </c>
      <c r="FR352" s="79" t="n"/>
      <c r="FS352" s="79" t="n"/>
      <c r="FT352" s="79" t="n"/>
      <c r="FU352" s="79" t="n"/>
      <c r="FV352" s="79" t="n"/>
      <c r="FW352" s="79" t="n"/>
      <c r="FX352" s="79" t="n"/>
      <c r="FY352" s="79" t="n"/>
      <c r="FZ352" s="79" t="n"/>
      <c r="GA352" s="79" t="n"/>
      <c r="GB352" s="79" t="n"/>
      <c r="GC352" s="79" t="n"/>
      <c r="GD352" s="79" t="n"/>
      <c r="GE352" s="79" t="n"/>
      <c r="GF352" s="79" t="n"/>
      <c r="GG352" s="79" t="n"/>
      <c r="GH352" s="79" t="n"/>
      <c r="GI352" s="79" t="n"/>
      <c r="GJ352" s="79" t="n"/>
      <c r="GK352" s="79" t="n"/>
      <c r="GL352" s="79" t="n"/>
      <c r="GM352" s="79" t="n"/>
      <c r="GN352" s="79" t="n"/>
      <c r="GO352" s="79" t="n"/>
      <c r="GP352" s="79" t="n"/>
      <c r="GQ352" s="79" t="n"/>
      <c r="GR352" s="79" t="n"/>
      <c r="GS352" s="79" t="n"/>
      <c r="GT352" s="79" t="n"/>
      <c r="GU352" s="79" t="n"/>
      <c r="GV352" s="79" t="n"/>
      <c r="GW352" s="79" t="n"/>
      <c r="GX352" s="79" t="n"/>
      <c r="GY352" s="79" t="n"/>
      <c r="GZ352" s="79" t="n"/>
      <c r="HA352" s="79" t="n"/>
      <c r="HB352" s="79" t="n"/>
      <c r="HC352" s="79" t="n"/>
      <c r="HD352" s="79" t="n"/>
      <c r="HE352" s="79" t="n"/>
      <c r="HH352" s="78" t="n">
        <v>24</v>
      </c>
      <c r="HI352" s="79" t="n"/>
      <c r="HJ352" s="79" t="n"/>
      <c r="HK352" s="79" t="n"/>
      <c r="HL352" s="79" t="n"/>
      <c r="HM352" s="79" t="n"/>
      <c r="HN352" s="79" t="n"/>
      <c r="HO352" s="79" t="n"/>
      <c r="HP352" s="79" t="n"/>
      <c r="HQ352" s="79" t="n"/>
      <c r="HR352" s="79" t="n"/>
      <c r="HS352" s="79" t="n"/>
      <c r="HT352" s="79" t="n"/>
      <c r="HU352" s="79" t="n"/>
      <c r="HV352" s="79" t="n"/>
      <c r="HW352" s="79" t="n"/>
      <c r="HX352" s="79" t="n"/>
      <c r="HY352" s="79" t="n"/>
      <c r="HZ352" s="79" t="n"/>
      <c r="IA352" s="79" t="n"/>
      <c r="IB352" s="79" t="n"/>
      <c r="IC352" s="79" t="n"/>
      <c r="ID352" s="79" t="n"/>
      <c r="IE352" s="79" t="n"/>
      <c r="IF352" s="79" t="n"/>
      <c r="IG352" s="79" t="n"/>
      <c r="IH352" s="79" t="n"/>
      <c r="II352" s="79" t="n"/>
      <c r="IJ352" s="79" t="n"/>
      <c r="IK352" s="79" t="n"/>
      <c r="IL352" s="79" t="n"/>
      <c r="IM352" s="79" t="n"/>
      <c r="IN352" s="79" t="n"/>
      <c r="IO352" s="79" t="n"/>
      <c r="IP352" s="79" t="n"/>
      <c r="IQ352" s="79" t="n"/>
      <c r="IR352" s="79" t="n"/>
      <c r="IS352" s="79" t="n"/>
      <c r="IT352" s="79" t="n"/>
      <c r="IU352" s="79" t="n"/>
      <c r="IV352" s="79" t="n"/>
      <c r="IY352" s="78" t="n">
        <v>24</v>
      </c>
      <c r="IZ352" s="79" t="n"/>
      <c r="JA352" s="79" t="n"/>
      <c r="JB352" s="79" t="n"/>
      <c r="JC352" s="79" t="n"/>
      <c r="JD352" s="79" t="n"/>
      <c r="JE352" s="79" t="n"/>
      <c r="JF352" s="79" t="n"/>
      <c r="JG352" s="79" t="n"/>
      <c r="JH352" s="79" t="n"/>
      <c r="JI352" s="79" t="n"/>
      <c r="JJ352" s="79" t="n"/>
      <c r="JK352" s="79" t="n"/>
      <c r="JL352" s="79" t="n"/>
      <c r="JM352" s="79" t="n"/>
      <c r="JN352" s="79" t="n"/>
      <c r="JO352" s="79" t="n"/>
      <c r="JP352" s="79" t="n"/>
      <c r="JQ352" s="79" t="n"/>
      <c r="JR352" s="79" t="n"/>
      <c r="JS352" s="79" t="n"/>
      <c r="JT352" s="79" t="n"/>
      <c r="JU352" s="79" t="n"/>
      <c r="JV352" s="79" t="n"/>
      <c r="JW352" s="79" t="n"/>
      <c r="JX352" s="79" t="n"/>
      <c r="JY352" s="79" t="n"/>
      <c r="JZ352" s="79" t="n"/>
      <c r="KA352" s="79" t="n"/>
      <c r="KB352" s="79" t="n"/>
      <c r="KC352" s="79" t="n"/>
      <c r="KD352" s="79" t="n"/>
      <c r="KE352" s="79" t="n"/>
      <c r="KF352" s="79" t="n"/>
      <c r="KG352" s="79" t="n"/>
      <c r="KH352" s="79" t="n"/>
      <c r="KI352" s="79" t="n"/>
      <c r="KJ352" s="79" t="n"/>
      <c r="KK352" s="79" t="n"/>
      <c r="KL352" s="79" t="n"/>
      <c r="KM352" s="79" t="n"/>
      <c r="KP352" s="78" t="n">
        <v>24</v>
      </c>
      <c r="KQ352" s="79" t="n"/>
      <c r="KR352" s="79" t="n"/>
      <c r="KS352" s="79" t="n"/>
      <c r="KT352" s="79" t="n"/>
      <c r="KU352" s="79" t="n"/>
      <c r="KV352" s="79" t="n"/>
      <c r="KW352" s="79" t="n"/>
      <c r="KX352" s="79" t="n"/>
      <c r="KY352" s="79" t="n"/>
      <c r="KZ352" s="79" t="n"/>
      <c r="LA352" s="79" t="n"/>
      <c r="LB352" s="79" t="n"/>
      <c r="LC352" s="79" t="n"/>
      <c r="LD352" s="79" t="n"/>
      <c r="LE352" s="79" t="n"/>
      <c r="LF352" s="79" t="n"/>
      <c r="LG352" s="79" t="n"/>
      <c r="LH352" s="79" t="n"/>
      <c r="LI352" s="79" t="n"/>
      <c r="LJ352" s="79" t="n"/>
      <c r="LK352" s="79" t="n"/>
      <c r="LL352" s="79" t="n"/>
      <c r="LM352" s="79" t="n"/>
      <c r="LN352" s="79" t="n"/>
      <c r="LO352" s="79" t="n"/>
      <c r="LP352" s="79" t="n"/>
      <c r="LQ352" s="79" t="n"/>
      <c r="LR352" s="79" t="n"/>
      <c r="LS352" s="79" t="n"/>
      <c r="LT352" s="79" t="n"/>
      <c r="LU352" s="79" t="n"/>
      <c r="LV352" s="79" t="n"/>
      <c r="LW352" s="79" t="n"/>
      <c r="LX352" s="79" t="n"/>
      <c r="LY352" s="79" t="n"/>
      <c r="LZ352" s="79" t="n"/>
      <c r="MA352" s="79" t="n"/>
      <c r="MB352" s="79" t="n"/>
      <c r="MC352" s="79" t="n"/>
      <c r="MD352" s="79" t="n"/>
      <c r="MG352" s="78" t="n">
        <v>24</v>
      </c>
      <c r="MH352" s="79" t="n"/>
      <c r="MI352" s="79" t="n"/>
      <c r="MJ352" s="79" t="n"/>
      <c r="MK352" s="79" t="n"/>
      <c r="ML352" s="79" t="n"/>
      <c r="MM352" s="79" t="n"/>
      <c r="MN352" s="79" t="n"/>
      <c r="MO352" s="79" t="n"/>
      <c r="MP352" s="79" t="n"/>
      <c r="MQ352" s="79" t="n"/>
      <c r="MR352" s="79" t="n"/>
      <c r="MS352" s="79" t="n"/>
      <c r="MT352" s="79" t="n"/>
      <c r="MU352" s="79" t="n"/>
      <c r="MV352" s="79" t="n"/>
      <c r="MW352" s="79" t="n"/>
      <c r="MX352" s="79" t="n"/>
      <c r="MY352" s="79" t="n"/>
      <c r="MZ352" s="79" t="n"/>
      <c r="NA352" s="79" t="n"/>
      <c r="NB352" s="79" t="n"/>
      <c r="NC352" s="79" t="n"/>
      <c r="ND352" s="79" t="n"/>
      <c r="NE352" s="79" t="n"/>
      <c r="NF352" s="79" t="n"/>
      <c r="NG352" s="79" t="n"/>
      <c r="NH352" s="79" t="n"/>
      <c r="NI352" s="79" t="n"/>
      <c r="NJ352" s="79" t="n"/>
      <c r="NK352" s="79" t="n"/>
      <c r="NL352" s="79" t="n"/>
      <c r="NM352" s="79" t="n"/>
      <c r="NN352" s="79" t="n"/>
      <c r="NO352" s="79" t="n"/>
      <c r="NP352" s="79" t="n"/>
      <c r="NQ352" s="79" t="n"/>
      <c r="NR352" s="79" t="n"/>
      <c r="NS352" s="79" t="n"/>
      <c r="NT352" s="79" t="n"/>
      <c r="NU352" s="79" t="n"/>
      <c r="NX352" s="78" t="n">
        <v>24</v>
      </c>
      <c r="NY352" s="79" t="n"/>
      <c r="NZ352" s="79" t="n"/>
      <c r="OA352" s="79" t="n"/>
      <c r="OB352" s="79" t="n"/>
      <c r="OC352" s="79" t="n"/>
      <c r="OD352" s="79" t="n"/>
      <c r="OE352" s="79" t="n"/>
      <c r="OF352" s="79" t="n"/>
      <c r="OG352" s="79" t="n"/>
      <c r="OH352" s="79" t="n"/>
      <c r="OI352" s="79" t="n"/>
      <c r="OJ352" s="79" t="n"/>
      <c r="OK352" s="79" t="n"/>
      <c r="OL352" s="79" t="n"/>
      <c r="OM352" s="79" t="n"/>
      <c r="ON352" s="79" t="n"/>
      <c r="OO352" s="79" t="n"/>
      <c r="OP352" s="79" t="n"/>
      <c r="OQ352" s="79" t="n"/>
      <c r="OR352" s="79" t="n"/>
      <c r="OS352" s="79" t="n"/>
      <c r="OT352" s="79" t="n"/>
      <c r="OU352" s="79" t="n"/>
      <c r="OV352" s="79" t="n"/>
      <c r="OW352" s="79" t="n"/>
      <c r="OX352" s="79" t="n"/>
      <c r="OY352" s="79" t="n"/>
      <c r="OZ352" s="79" t="n"/>
      <c r="PA352" s="79" t="n"/>
      <c r="PB352" s="79" t="n"/>
      <c r="PC352" s="79" t="n"/>
      <c r="PD352" s="79" t="n"/>
      <c r="PE352" s="79" t="n"/>
      <c r="PF352" s="79" t="n"/>
      <c r="PG352" s="79" t="n"/>
      <c r="PH352" s="79" t="n"/>
      <c r="PI352" s="79" t="n"/>
      <c r="PJ352" s="79" t="n"/>
      <c r="PK352" s="79" t="n"/>
      <c r="PL352" s="79" t="n"/>
      <c r="PO352" s="78" t="n">
        <v>24</v>
      </c>
      <c r="PP352" s="79" t="n"/>
      <c r="PQ352" s="79" t="n"/>
      <c r="PR352" s="79" t="n"/>
      <c r="PS352" s="79" t="n"/>
      <c r="PT352" s="79" t="n"/>
      <c r="PU352" s="79" t="n"/>
      <c r="PV352" s="79" t="n"/>
      <c r="PW352" s="79" t="n"/>
      <c r="PX352" s="79" t="n"/>
      <c r="PY352" s="79" t="n"/>
      <c r="PZ352" s="79" t="n"/>
      <c r="QA352" s="79" t="n"/>
      <c r="QB352" s="79" t="n"/>
      <c r="QC352" s="79" t="n"/>
      <c r="QD352" s="79" t="n"/>
      <c r="QE352" s="79" t="n"/>
      <c r="QF352" s="79" t="n"/>
      <c r="QG352" s="79" t="n"/>
      <c r="QH352" s="79" t="n"/>
      <c r="QI352" s="79" t="n"/>
      <c r="QJ352" s="79" t="n"/>
      <c r="QK352" s="79" t="n"/>
      <c r="QL352" s="79" t="n"/>
      <c r="QM352" s="79" t="n"/>
      <c r="QN352" s="79" t="n"/>
      <c r="QO352" s="79" t="n"/>
      <c r="QP352" s="79" t="n"/>
      <c r="QQ352" s="79" t="n"/>
      <c r="QR352" s="79" t="n"/>
      <c r="QS352" s="79" t="n"/>
      <c r="QT352" s="79" t="n"/>
      <c r="QU352" s="79" t="n"/>
      <c r="QV352" s="79" t="n"/>
      <c r="QW352" s="79" t="n"/>
      <c r="QX352" s="79" t="n"/>
      <c r="QY352" s="79" t="n"/>
      <c r="QZ352" s="79" t="n"/>
      <c r="RA352" s="79" t="n"/>
      <c r="RB352" s="79" t="n"/>
      <c r="RC352" s="79" t="n"/>
      <c r="RF352" s="78" t="n">
        <v>24</v>
      </c>
      <c r="RG352" s="79" t="n"/>
      <c r="RH352" s="79" t="n"/>
      <c r="RI352" s="79" t="n"/>
      <c r="RJ352" s="79" t="n"/>
      <c r="RK352" s="79" t="n"/>
      <c r="RL352" s="79" t="n"/>
      <c r="RM352" s="79" t="n"/>
      <c r="RN352" s="79" t="n"/>
      <c r="RO352" s="79" t="n"/>
      <c r="RP352" s="79" t="n"/>
      <c r="RQ352" s="79" t="n"/>
      <c r="RR352" s="79" t="n"/>
      <c r="RS352" s="79" t="n"/>
      <c r="RT352" s="79" t="n"/>
      <c r="RU352" s="79" t="n"/>
      <c r="RV352" s="79" t="n"/>
      <c r="RW352" s="79" t="n"/>
      <c r="RX352" s="79" t="n"/>
      <c r="RY352" s="79" t="n"/>
      <c r="RZ352" s="79" t="n"/>
      <c r="SA352" s="79" t="n"/>
      <c r="SB352" s="79" t="n"/>
      <c r="SC352" s="79" t="n"/>
      <c r="SD352" s="79" t="n"/>
      <c r="SE352" s="79" t="n"/>
      <c r="SF352" s="79" t="n"/>
      <c r="SG352" s="79" t="n"/>
      <c r="SH352" s="79" t="n"/>
      <c r="SI352" s="79" t="n"/>
      <c r="SJ352" s="79" t="n"/>
      <c r="SK352" s="79" t="n"/>
      <c r="SL352" s="79" t="n"/>
      <c r="SM352" s="79" t="n"/>
      <c r="SN352" s="79" t="n"/>
      <c r="SO352" s="79" t="n"/>
      <c r="SP352" s="79" t="n"/>
      <c r="SQ352" s="79" t="n"/>
      <c r="SR352" s="79" t="n"/>
      <c r="SS352" s="79" t="n"/>
      <c r="ST352" s="79" t="n"/>
      <c r="SW352" s="78" t="n">
        <v>24</v>
      </c>
      <c r="SX352" s="79" t="n"/>
      <c r="SY352" s="79" t="n"/>
      <c r="SZ352" s="79" t="n"/>
      <c r="TA352" s="79" t="n"/>
      <c r="TB352" s="79" t="n"/>
      <c r="TC352" s="79" t="n"/>
      <c r="TD352" s="79" t="n"/>
      <c r="TE352" s="79" t="n"/>
      <c r="TF352" s="79" t="n"/>
      <c r="TG352" s="79" t="n"/>
      <c r="TH352" s="79" t="n"/>
      <c r="TI352" s="79" t="n"/>
      <c r="TJ352" s="79" t="n"/>
      <c r="TK352" s="79" t="n"/>
      <c r="TL352" s="79" t="n"/>
      <c r="TM352" s="79" t="n"/>
      <c r="TN352" s="79" t="n"/>
      <c r="TO352" s="79" t="n"/>
      <c r="TP352" s="79" t="n"/>
      <c r="TQ352" s="79" t="n"/>
      <c r="TR352" s="79" t="n"/>
      <c r="TS352" s="79" t="n"/>
      <c r="TT352" s="79" t="n"/>
      <c r="TU352" s="79" t="n"/>
      <c r="TV352" s="79" t="n"/>
      <c r="TW352" s="79" t="n"/>
      <c r="TX352" s="79" t="n"/>
      <c r="TY352" s="79" t="n"/>
      <c r="TZ352" s="79" t="n"/>
      <c r="UA352" s="79" t="n"/>
      <c r="UB352" s="79" t="n"/>
      <c r="UC352" s="79" t="n"/>
      <c r="UD352" s="79" t="n"/>
      <c r="UE352" s="79" t="n"/>
      <c r="UF352" s="79" t="n"/>
      <c r="UG352" s="79" t="n"/>
      <c r="UH352" s="79" t="n"/>
      <c r="UI352" s="79" t="n"/>
      <c r="UJ352" s="79" t="n"/>
      <c r="UK352" s="79" t="n"/>
      <c r="UN352" s="78" t="n">
        <v>24</v>
      </c>
      <c r="UO352" s="79" t="n"/>
      <c r="UP352" s="79" t="n"/>
      <c r="UQ352" s="79" t="n"/>
      <c r="UR352" s="79" t="n"/>
      <c r="US352" s="79" t="n"/>
      <c r="UT352" s="79" t="n"/>
      <c r="UU352" s="79" t="n"/>
      <c r="UV352" s="79" t="n"/>
      <c r="UW352" s="79" t="n"/>
      <c r="UX352" s="79" t="n"/>
      <c r="UY352" s="79" t="n"/>
      <c r="UZ352" s="79" t="n"/>
      <c r="VA352" s="79" t="n"/>
      <c r="VB352" s="79" t="n"/>
      <c r="VC352" s="79" t="n"/>
      <c r="VD352" s="79" t="n"/>
      <c r="VE352" s="79" t="n"/>
      <c r="VF352" s="79" t="n"/>
      <c r="VG352" s="79" t="n"/>
      <c r="VH352" s="79" t="n"/>
      <c r="VI352" s="79" t="n"/>
      <c r="VJ352" s="79" t="n"/>
      <c r="VK352" s="79" t="n"/>
      <c r="VL352" s="79" t="n"/>
      <c r="VM352" s="79" t="n"/>
      <c r="VN352" s="79" t="n"/>
      <c r="VO352" s="79" t="n"/>
      <c r="VP352" s="79" t="n"/>
      <c r="VQ352" s="79" t="n"/>
      <c r="VR352" s="79" t="n"/>
      <c r="VS352" s="79" t="n"/>
      <c r="VT352" s="79" t="n"/>
      <c r="VU352" s="79" t="n"/>
      <c r="VV352" s="79" t="n"/>
      <c r="VW352" s="79" t="n"/>
      <c r="VX352" s="79" t="n"/>
      <c r="VY352" s="79" t="n"/>
      <c r="VZ352" s="79" t="n"/>
      <c r="WA352" s="79" t="n"/>
      <c r="WB352" s="79" t="n"/>
      <c r="WE352" s="78" t="n">
        <v>24</v>
      </c>
      <c r="WF352" s="79" t="n"/>
      <c r="WG352" s="79" t="n"/>
      <c r="WH352" s="79" t="n"/>
      <c r="WI352" s="79" t="n"/>
      <c r="WJ352" s="79" t="n"/>
      <c r="WK352" s="79" t="n"/>
      <c r="WL352" s="79" t="n"/>
      <c r="WM352" s="79" t="n"/>
      <c r="WN352" s="79" t="n"/>
      <c r="WO352" s="79" t="n"/>
      <c r="WP352" s="79" t="n"/>
      <c r="WQ352" s="79" t="n"/>
      <c r="WR352" s="79" t="n"/>
      <c r="WS352" s="79" t="n"/>
      <c r="WT352" s="79" t="n"/>
      <c r="WU352" s="79" t="n"/>
      <c r="WV352" s="79" t="n"/>
      <c r="WW352" s="79" t="n"/>
      <c r="WX352" s="79" t="n"/>
      <c r="WY352" s="79" t="n"/>
      <c r="WZ352" s="79" t="n"/>
      <c r="XA352" s="79" t="n"/>
      <c r="XB352" s="79" t="n"/>
      <c r="XC352" s="79" t="n"/>
      <c r="XD352" s="79" t="n"/>
      <c r="XE352" s="79" t="n"/>
      <c r="XF352" s="79" t="n"/>
      <c r="XG352" s="79" t="n"/>
      <c r="XH352" s="79" t="n"/>
      <c r="XI352" s="79" t="n"/>
      <c r="XJ352" s="79" t="n"/>
      <c r="XK352" s="79" t="n"/>
      <c r="XL352" s="79" t="n"/>
      <c r="XM352" s="79" t="n"/>
      <c r="XN352" s="79" t="n"/>
      <c r="XO352" s="79" t="n"/>
      <c r="XP352" s="79" t="n"/>
      <c r="XQ352" s="79" t="n"/>
      <c r="XR352" s="79" t="n"/>
      <c r="XS352" s="79" t="n"/>
      <c r="XV352" s="78" t="n">
        <v>24</v>
      </c>
      <c r="XW352" s="79" t="n"/>
      <c r="XX352" s="79" t="n"/>
      <c r="XY352" s="79" t="n"/>
      <c r="XZ352" s="79" t="n"/>
      <c r="YA352" s="79" t="n"/>
      <c r="YB352" s="79" t="n"/>
      <c r="YC352" s="79" t="n"/>
      <c r="YD352" s="79" t="n"/>
      <c r="YE352" s="79" t="n"/>
      <c r="YF352" s="79" t="n"/>
      <c r="YG352" s="79" t="n"/>
      <c r="YH352" s="79" t="n"/>
      <c r="YI352" s="79" t="n"/>
      <c r="YJ352" s="79" t="n"/>
      <c r="YK352" s="79" t="n"/>
      <c r="YL352" s="79" t="n"/>
      <c r="YM352" s="79" t="n"/>
      <c r="YN352" s="79" t="n"/>
      <c r="YO352" s="79" t="n"/>
      <c r="YP352" s="79" t="n"/>
      <c r="YQ352" s="79" t="n"/>
      <c r="YR352" s="79" t="n"/>
      <c r="YS352" s="79" t="n"/>
      <c r="YT352" s="79" t="n"/>
      <c r="YU352" s="79" t="n"/>
      <c r="YV352" s="79" t="n"/>
      <c r="YW352" s="79" t="n"/>
      <c r="YX352" s="79" t="n"/>
      <c r="YY352" s="79" t="n"/>
      <c r="YZ352" s="79" t="n"/>
      <c r="ZA352" s="79" t="n"/>
      <c r="ZB352" s="79" t="n"/>
      <c r="ZC352" s="79" t="n"/>
      <c r="ZD352" s="79" t="n"/>
      <c r="ZE352" s="79" t="n"/>
      <c r="ZF352" s="79" t="n"/>
      <c r="ZG352" s="79" t="n"/>
      <c r="ZH352" s="79" t="n"/>
      <c r="ZI352" s="79" t="n"/>
      <c r="ZJ352" s="79" t="n"/>
      <c r="ZM352" s="78" t="n">
        <v>24</v>
      </c>
      <c r="ZN352" s="79" t="n"/>
      <c r="ZO352" s="79" t="n"/>
      <c r="ZP352" s="79" t="n"/>
      <c r="ZQ352" s="79" t="n"/>
      <c r="ZR352" s="79" t="n"/>
      <c r="ZS352" s="79" t="n"/>
      <c r="ZT352" s="79" t="n"/>
      <c r="ZU352" s="79" t="n"/>
      <c r="ZV352" s="79" t="n"/>
      <c r="ZW352" s="79" t="n"/>
      <c r="ZX352" s="79" t="n"/>
      <c r="ZY352" s="79" t="n"/>
      <c r="ZZ352" s="79" t="n"/>
      <c r="AAA352" s="79" t="n"/>
      <c r="AAB352" s="79" t="n"/>
      <c r="AAC352" s="79" t="n"/>
      <c r="AAD352" s="79" t="n"/>
      <c r="AAE352" s="79" t="n"/>
      <c r="AAF352" s="79" t="n"/>
      <c r="AAG352" s="79" t="n"/>
      <c r="AAH352" s="79" t="n"/>
      <c r="AAI352" s="79" t="n"/>
      <c r="AAJ352" s="79" t="n"/>
      <c r="AAK352" s="79" t="n"/>
      <c r="AAL352" s="79" t="n"/>
      <c r="AAM352" s="79" t="n"/>
      <c r="AAN352" s="79" t="n"/>
      <c r="AAO352" s="79" t="n"/>
      <c r="AAP352" s="79" t="n"/>
      <c r="AAQ352" s="79" t="n"/>
      <c r="AAR352" s="79" t="n"/>
      <c r="AAS352" s="79" t="n"/>
      <c r="AAT352" s="79" t="n"/>
      <c r="AAU352" s="79" t="n"/>
      <c r="AAV352" s="79" t="n"/>
      <c r="AAW352" s="79" t="n"/>
      <c r="AAX352" s="79" t="n"/>
      <c r="AAY352" s="79" t="n"/>
      <c r="AAZ352" s="79" t="n"/>
      <c r="ABA352" s="79" t="n"/>
      <c r="ABD352" s="78" t="n">
        <v>24</v>
      </c>
      <c r="ABE352" s="79" t="n"/>
      <c r="ABF352" s="79" t="n"/>
      <c r="ABG352" s="79" t="n"/>
      <c r="ABH352" s="79" t="n"/>
      <c r="ABI352" s="79" t="n"/>
      <c r="ABJ352" s="79" t="n"/>
      <c r="ABK352" s="79" t="n"/>
      <c r="ABL352" s="79" t="n"/>
      <c r="ABM352" s="79" t="n"/>
      <c r="ABN352" s="79" t="n"/>
      <c r="ABO352" s="79" t="n"/>
      <c r="ABP352" s="79" t="n"/>
      <c r="ABQ352" s="79" t="n"/>
      <c r="ABR352" s="79" t="n"/>
      <c r="ABS352" s="79" t="n"/>
      <c r="ABT352" s="79" t="n"/>
      <c r="ABU352" s="79" t="n"/>
      <c r="ABV352" s="79" t="n"/>
      <c r="ABW352" s="79" t="n"/>
      <c r="ABX352" s="79" t="n"/>
      <c r="ABY352" s="79" t="n"/>
      <c r="ABZ352" s="79" t="n"/>
      <c r="ACA352" s="79" t="n"/>
      <c r="ACB352" s="79" t="n"/>
      <c r="ACC352" s="79" t="n"/>
      <c r="ACD352" s="79" t="n"/>
      <c r="ACE352" s="79" t="n"/>
      <c r="ACF352" s="79" t="n"/>
      <c r="ACG352" s="79" t="n"/>
      <c r="ACH352" s="79" t="n"/>
      <c r="ACI352" s="79" t="n"/>
      <c r="ACJ352" s="79" t="n"/>
      <c r="ACK352" s="79" t="n"/>
      <c r="ACL352" s="79" t="n"/>
      <c r="ACM352" s="79" t="n"/>
      <c r="ACN352" s="79" t="n"/>
      <c r="ACO352" s="79" t="n"/>
      <c r="ACP352" s="79" t="n"/>
      <c r="ACQ352" s="79" t="n"/>
      <c r="ACR352" s="79" t="n"/>
      <c r="ACU352" s="78" t="n">
        <v>24</v>
      </c>
      <c r="ACV352" s="79" t="n"/>
      <c r="ACW352" s="79" t="n"/>
      <c r="ACX352" s="79" t="n"/>
      <c r="ACY352" s="79" t="n"/>
      <c r="ACZ352" s="79" t="n"/>
      <c r="ADA352" s="79" t="n"/>
      <c r="ADB352" s="79" t="n"/>
      <c r="ADC352" s="79" t="n"/>
      <c r="ADD352" s="79" t="n"/>
      <c r="ADE352" s="79" t="n"/>
      <c r="ADF352" s="79" t="n"/>
      <c r="ADG352" s="79" t="n"/>
      <c r="ADH352" s="79" t="n"/>
      <c r="ADI352" s="79" t="n"/>
      <c r="ADJ352" s="79" t="n"/>
      <c r="ADK352" s="79" t="n"/>
      <c r="ADL352" s="79" t="n"/>
      <c r="ADM352" s="79" t="n"/>
      <c r="ADN352" s="79" t="n"/>
      <c r="ADO352" s="79" t="n"/>
      <c r="ADP352" s="79" t="n"/>
      <c r="ADQ352" s="79" t="n"/>
      <c r="ADR352" s="79" t="n"/>
      <c r="ADS352" s="79" t="n"/>
      <c r="ADT352" s="79" t="n"/>
      <c r="ADU352" s="79" t="n"/>
      <c r="ADV352" s="79" t="n"/>
      <c r="ADW352" s="79" t="n"/>
      <c r="ADX352" s="79" t="n"/>
      <c r="ADY352" s="79" t="n"/>
      <c r="ADZ352" s="79" t="n"/>
      <c r="AEA352" s="79" t="n"/>
      <c r="AEB352" s="79" t="n"/>
      <c r="AEC352" s="79" t="n"/>
      <c r="AED352" s="79" t="n"/>
      <c r="AEE352" s="79" t="n"/>
      <c r="AEF352" s="79" t="n"/>
      <c r="AEG352" s="79" t="n"/>
      <c r="AEH352" s="79" t="n"/>
      <c r="AEI352" s="79" t="n"/>
      <c r="AEL352" s="78" t="n">
        <v>24</v>
      </c>
      <c r="AEM352" s="79" t="n"/>
      <c r="AEN352" s="79" t="n"/>
      <c r="AEO352" s="79" t="n"/>
      <c r="AEP352" s="79" t="n"/>
      <c r="AEQ352" s="79" t="n"/>
      <c r="AER352" s="79" t="n"/>
      <c r="AES352" s="79" t="n"/>
      <c r="AET352" s="79" t="n"/>
      <c r="AEU352" s="79" t="n"/>
      <c r="AEV352" s="79" t="n"/>
      <c r="AEW352" s="79" t="n"/>
      <c r="AEX352" s="79" t="n"/>
      <c r="AEY352" s="79" t="n"/>
      <c r="AEZ352" s="79" t="n"/>
      <c r="AFA352" s="79" t="n"/>
      <c r="AFB352" s="79" t="n"/>
      <c r="AFC352" s="79" t="n"/>
      <c r="AFD352" s="79" t="n"/>
      <c r="AFE352" s="79" t="n"/>
      <c r="AFF352" s="79" t="n"/>
      <c r="AFG352" s="79" t="n"/>
      <c r="AFH352" s="79" t="n"/>
      <c r="AFI352" s="79" t="n"/>
      <c r="AFJ352" s="79" t="n"/>
      <c r="AFK352" s="79" t="n"/>
      <c r="AFL352" s="79" t="n"/>
      <c r="AFM352" s="79" t="n"/>
      <c r="AFN352" s="79" t="n"/>
      <c r="AFO352" s="79" t="n"/>
      <c r="AFP352" s="79" t="n"/>
      <c r="AFQ352" s="79" t="n"/>
      <c r="AFR352" s="79" t="n"/>
      <c r="AFS352" s="79" t="n"/>
      <c r="AFT352" s="79" t="n"/>
      <c r="AFU352" s="79" t="n"/>
      <c r="AFV352" s="79" t="n"/>
      <c r="AFW352" s="79" t="n"/>
      <c r="AFX352" s="79" t="n"/>
      <c r="AFY352" s="79" t="n"/>
      <c r="AFZ352" s="79" t="n"/>
    </row>
    <row r="353">
      <c r="A353" s="78" t="n">
        <v>25</v>
      </c>
      <c r="B353" s="79" t="n"/>
      <c r="C353" s="79" t="n"/>
      <c r="D353" s="79" t="n"/>
      <c r="E353" s="79" t="n"/>
      <c r="F353" s="79" t="n"/>
      <c r="G353" s="79" t="n"/>
      <c r="H353" s="79" t="n"/>
      <c r="I353" s="79" t="n"/>
      <c r="J353" s="79" t="n"/>
      <c r="K353" s="79" t="n"/>
      <c r="L353" s="79" t="n"/>
      <c r="M353" s="79" t="n"/>
      <c r="N353" s="79" t="n"/>
      <c r="O353" s="79" t="n"/>
      <c r="P353" s="79" t="n"/>
      <c r="Q353" s="79" t="n"/>
      <c r="R353" s="79" t="n"/>
      <c r="S353" s="79" t="n"/>
      <c r="T353" s="79" t="n"/>
      <c r="U353" s="79" t="n"/>
      <c r="V353" s="79" t="n"/>
      <c r="W353" s="79" t="n"/>
      <c r="X353" s="79" t="n"/>
      <c r="Y353" s="79" t="n"/>
      <c r="Z353" s="79" t="n"/>
      <c r="AA353" s="79" t="n"/>
      <c r="AB353" s="79" t="n"/>
      <c r="AC353" s="79" t="n"/>
      <c r="AD353" s="79" t="n"/>
      <c r="AE353" s="79" t="n"/>
      <c r="AF353" s="79" t="n"/>
      <c r="AG353" s="79" t="n"/>
      <c r="AH353" s="79" t="n"/>
      <c r="AI353" s="79" t="n"/>
      <c r="AJ353" s="79" t="n"/>
      <c r="AK353" s="79" t="n"/>
      <c r="AL353" s="79" t="n"/>
      <c r="AM353" s="79" t="n"/>
      <c r="AN353" s="79" t="n"/>
      <c r="AO353" s="79" t="n"/>
      <c r="AR353" s="78" t="n">
        <v>25</v>
      </c>
      <c r="AS353" s="79" t="n"/>
      <c r="AT353" s="79" t="n"/>
      <c r="AU353" s="79" t="n"/>
      <c r="AV353" s="79" t="n"/>
      <c r="AW353" s="79" t="n"/>
      <c r="AX353" s="79" t="n"/>
      <c r="AY353" s="79" t="n"/>
      <c r="AZ353" s="79" t="n"/>
      <c r="BA353" s="79" t="n"/>
      <c r="BB353" s="79" t="n"/>
      <c r="BC353" s="79" t="n"/>
      <c r="BD353" s="79" t="n"/>
      <c r="BE353" s="79" t="n"/>
      <c r="BF353" s="79" t="n"/>
      <c r="BG353" s="79" t="n"/>
      <c r="BH353" s="79" t="n"/>
      <c r="BI353" s="79" t="n"/>
      <c r="BJ353" s="79" t="n"/>
      <c r="BK353" s="79" t="n"/>
      <c r="BL353" s="79" t="n"/>
      <c r="BM353" s="79" t="n"/>
      <c r="BN353" s="79" t="n"/>
      <c r="BO353" s="79" t="n"/>
      <c r="BP353" s="79" t="n"/>
      <c r="BQ353" s="79" t="n"/>
      <c r="BR353" s="79" t="n"/>
      <c r="BS353" s="79" t="n"/>
      <c r="BT353" s="79" t="n"/>
      <c r="BU353" s="79" t="n"/>
      <c r="BV353" s="79" t="n"/>
      <c r="BW353" s="79" t="n"/>
      <c r="BX353" s="79" t="n"/>
      <c r="BY353" s="79" t="n"/>
      <c r="BZ353" s="79" t="n"/>
      <c r="CA353" s="79" t="n"/>
      <c r="CB353" s="79" t="n"/>
      <c r="CC353" s="79" t="n"/>
      <c r="CD353" s="79" t="n"/>
      <c r="CE353" s="79" t="n"/>
      <c r="CF353" s="79" t="n"/>
      <c r="CI353" s="78" t="n">
        <v>25</v>
      </c>
      <c r="CJ353" s="79" t="n"/>
      <c r="CK353" s="79" t="n"/>
      <c r="CL353" s="79" t="n"/>
      <c r="CM353" s="79" t="n"/>
      <c r="CN353" s="79" t="n"/>
      <c r="CO353" s="79" t="n"/>
      <c r="CP353" s="79" t="n"/>
      <c r="CQ353" s="79" t="n"/>
      <c r="CR353" s="79" t="n"/>
      <c r="CS353" s="79" t="n"/>
      <c r="CT353" s="79" t="n"/>
      <c r="CU353" s="79" t="n"/>
      <c r="CV353" s="79" t="n"/>
      <c r="CW353" s="79" t="n"/>
      <c r="CX353" s="79" t="n"/>
      <c r="CY353" s="79" t="n"/>
      <c r="CZ353" s="79" t="n"/>
      <c r="DA353" s="79" t="n"/>
      <c r="DB353" s="79" t="n"/>
      <c r="DC353" s="79" t="n"/>
      <c r="DD353" s="79" t="n"/>
      <c r="DE353" s="79" t="n"/>
      <c r="DF353" s="79" t="n"/>
      <c r="DG353" s="79" t="n"/>
      <c r="DH353" s="79" t="n"/>
      <c r="DI353" s="79" t="n"/>
      <c r="DJ353" s="79" t="n"/>
      <c r="DK353" s="79" t="n"/>
      <c r="DL353" s="79" t="n"/>
      <c r="DM353" s="79" t="n"/>
      <c r="DN353" s="79" t="n"/>
      <c r="DO353" s="79" t="n"/>
      <c r="DP353" s="79" t="n"/>
      <c r="DQ353" s="79" t="n"/>
      <c r="DR353" s="79" t="n"/>
      <c r="DS353" s="79" t="n"/>
      <c r="DT353" s="79" t="n"/>
      <c r="DU353" s="79" t="n"/>
      <c r="DV353" s="79" t="n"/>
      <c r="DW353" s="79" t="n"/>
      <c r="DZ353" s="78" t="n">
        <v>25</v>
      </c>
      <c r="EA353" s="79" t="n"/>
      <c r="EB353" s="79" t="n"/>
      <c r="EC353" s="79" t="n"/>
      <c r="ED353" s="79" t="n"/>
      <c r="EE353" s="79" t="n"/>
      <c r="EF353" s="79" t="n"/>
      <c r="EG353" s="79" t="n"/>
      <c r="EH353" s="79" t="n"/>
      <c r="EI353" s="79" t="n"/>
      <c r="EJ353" s="79" t="n"/>
      <c r="EK353" s="79" t="n"/>
      <c r="EL353" s="79" t="n"/>
      <c r="EM353" s="79" t="n"/>
      <c r="EN353" s="79" t="n"/>
      <c r="EO353" s="79" t="n"/>
      <c r="EP353" s="79" t="n"/>
      <c r="EQ353" s="79" t="n"/>
      <c r="ER353" s="79" t="n"/>
      <c r="ES353" s="79" t="n"/>
      <c r="ET353" s="79" t="n"/>
      <c r="EU353" s="79" t="n"/>
      <c r="EV353" s="79" t="n"/>
      <c r="EW353" s="79" t="n"/>
      <c r="EX353" s="79" t="n"/>
      <c r="EY353" s="79" t="n"/>
      <c r="EZ353" s="79" t="n"/>
      <c r="FA353" s="79" t="n"/>
      <c r="FB353" s="79" t="n"/>
      <c r="FC353" s="79" t="n"/>
      <c r="FD353" s="79" t="n"/>
      <c r="FE353" s="79" t="n"/>
      <c r="FF353" s="79" t="n"/>
      <c r="FG353" s="79" t="n"/>
      <c r="FH353" s="79" t="n"/>
      <c r="FI353" s="79" t="n"/>
      <c r="FJ353" s="79" t="n"/>
      <c r="FK353" s="79" t="n"/>
      <c r="FL353" s="79" t="n"/>
      <c r="FM353" s="79" t="n"/>
      <c r="FN353" s="79" t="n"/>
      <c r="FQ353" s="78" t="n">
        <v>25</v>
      </c>
      <c r="FR353" s="79" t="n"/>
      <c r="FS353" s="79" t="n"/>
      <c r="FT353" s="79" t="n"/>
      <c r="FU353" s="79" t="n"/>
      <c r="FV353" s="79" t="n"/>
      <c r="FW353" s="79" t="n"/>
      <c r="FX353" s="79" t="n"/>
      <c r="FY353" s="79" t="n"/>
      <c r="FZ353" s="79" t="n"/>
      <c r="GA353" s="79" t="n"/>
      <c r="GB353" s="79" t="n"/>
      <c r="GC353" s="79" t="n"/>
      <c r="GD353" s="79" t="n"/>
      <c r="GE353" s="79" t="n"/>
      <c r="GF353" s="79" t="n"/>
      <c r="GG353" s="79" t="n"/>
      <c r="GH353" s="79" t="n"/>
      <c r="GI353" s="79" t="n"/>
      <c r="GJ353" s="79" t="n"/>
      <c r="GK353" s="79" t="n"/>
      <c r="GL353" s="79" t="n"/>
      <c r="GM353" s="79" t="n"/>
      <c r="GN353" s="79" t="n"/>
      <c r="GO353" s="79" t="n"/>
      <c r="GP353" s="79" t="n"/>
      <c r="GQ353" s="79" t="n"/>
      <c r="GR353" s="79" t="n"/>
      <c r="GS353" s="79" t="n"/>
      <c r="GT353" s="79" t="n"/>
      <c r="GU353" s="79" t="n"/>
      <c r="GV353" s="79" t="n"/>
      <c r="GW353" s="79" t="n"/>
      <c r="GX353" s="79" t="n"/>
      <c r="GY353" s="79" t="n"/>
      <c r="GZ353" s="79" t="n"/>
      <c r="HA353" s="79" t="n"/>
      <c r="HB353" s="79" t="n"/>
      <c r="HC353" s="79" t="n"/>
      <c r="HD353" s="79" t="n"/>
      <c r="HE353" s="79" t="n"/>
      <c r="HH353" s="78" t="n">
        <v>25</v>
      </c>
      <c r="HI353" s="79" t="n"/>
      <c r="HJ353" s="79" t="n"/>
      <c r="HK353" s="79" t="n"/>
      <c r="HL353" s="79" t="n"/>
      <c r="HM353" s="79" t="n"/>
      <c r="HN353" s="79" t="n"/>
      <c r="HO353" s="79" t="n"/>
      <c r="HP353" s="79" t="n"/>
      <c r="HQ353" s="79" t="n"/>
      <c r="HR353" s="79" t="n"/>
      <c r="HS353" s="79" t="n"/>
      <c r="HT353" s="79" t="n"/>
      <c r="HU353" s="79" t="n"/>
      <c r="HV353" s="79" t="n"/>
      <c r="HW353" s="79" t="n"/>
      <c r="HX353" s="79" t="n"/>
      <c r="HY353" s="79" t="n"/>
      <c r="HZ353" s="79" t="n"/>
      <c r="IA353" s="79" t="n"/>
      <c r="IB353" s="79" t="n"/>
      <c r="IC353" s="79" t="n"/>
      <c r="ID353" s="79" t="n"/>
      <c r="IE353" s="79" t="n"/>
      <c r="IF353" s="79" t="n"/>
      <c r="IG353" s="79" t="n"/>
      <c r="IH353" s="79" t="n"/>
      <c r="II353" s="79" t="n"/>
      <c r="IJ353" s="79" t="n"/>
      <c r="IK353" s="79" t="n"/>
      <c r="IL353" s="79" t="n"/>
      <c r="IM353" s="79" t="n"/>
      <c r="IN353" s="79" t="n"/>
      <c r="IO353" s="79" t="n"/>
      <c r="IP353" s="79" t="n"/>
      <c r="IQ353" s="79" t="n"/>
      <c r="IR353" s="79" t="n"/>
      <c r="IS353" s="79" t="n"/>
      <c r="IT353" s="79" t="n"/>
      <c r="IU353" s="79" t="n"/>
      <c r="IV353" s="79" t="n"/>
      <c r="IY353" s="78" t="n">
        <v>25</v>
      </c>
      <c r="IZ353" s="79" t="n"/>
      <c r="JA353" s="79" t="n"/>
      <c r="JB353" s="79" t="n"/>
      <c r="JC353" s="79" t="n"/>
      <c r="JD353" s="79" t="n"/>
      <c r="JE353" s="79" t="n"/>
      <c r="JF353" s="79" t="n"/>
      <c r="JG353" s="79" t="n"/>
      <c r="JH353" s="79" t="n"/>
      <c r="JI353" s="79" t="n"/>
      <c r="JJ353" s="79" t="n"/>
      <c r="JK353" s="79" t="n"/>
      <c r="JL353" s="79" t="n"/>
      <c r="JM353" s="79" t="n"/>
      <c r="JN353" s="79" t="n"/>
      <c r="JO353" s="79" t="n"/>
      <c r="JP353" s="79" t="n"/>
      <c r="JQ353" s="79" t="n"/>
      <c r="JR353" s="79" t="n"/>
      <c r="JS353" s="79" t="n"/>
      <c r="JT353" s="79" t="n"/>
      <c r="JU353" s="79" t="n"/>
      <c r="JV353" s="79" t="n"/>
      <c r="JW353" s="79" t="n"/>
      <c r="JX353" s="79" t="n"/>
      <c r="JY353" s="79" t="n"/>
      <c r="JZ353" s="79" t="n"/>
      <c r="KA353" s="79" t="n"/>
      <c r="KB353" s="79" t="n"/>
      <c r="KC353" s="79" t="n"/>
      <c r="KD353" s="79" t="n"/>
      <c r="KE353" s="79" t="n"/>
      <c r="KF353" s="79" t="n"/>
      <c r="KG353" s="79" t="n"/>
      <c r="KH353" s="79" t="n"/>
      <c r="KI353" s="79" t="n"/>
      <c r="KJ353" s="79" t="n"/>
      <c r="KK353" s="79" t="n"/>
      <c r="KL353" s="79" t="n"/>
      <c r="KM353" s="79" t="n"/>
      <c r="KP353" s="78" t="n">
        <v>25</v>
      </c>
      <c r="KQ353" s="79" t="n"/>
      <c r="KR353" s="79" t="n"/>
      <c r="KS353" s="79" t="n"/>
      <c r="KT353" s="79" t="n"/>
      <c r="KU353" s="79" t="n"/>
      <c r="KV353" s="79" t="n"/>
      <c r="KW353" s="79" t="n"/>
      <c r="KX353" s="79" t="n"/>
      <c r="KY353" s="79" t="n"/>
      <c r="KZ353" s="79" t="n"/>
      <c r="LA353" s="79" t="n"/>
      <c r="LB353" s="79" t="n"/>
      <c r="LC353" s="79" t="n"/>
      <c r="LD353" s="79" t="n"/>
      <c r="LE353" s="79" t="n"/>
      <c r="LF353" s="79" t="n"/>
      <c r="LG353" s="79" t="n"/>
      <c r="LH353" s="79" t="n"/>
      <c r="LI353" s="79" t="n"/>
      <c r="LJ353" s="79" t="n"/>
      <c r="LK353" s="79" t="n"/>
      <c r="LL353" s="79" t="n"/>
      <c r="LM353" s="79" t="n"/>
      <c r="LN353" s="79" t="n"/>
      <c r="LO353" s="79" t="n"/>
      <c r="LP353" s="79" t="n"/>
      <c r="LQ353" s="79" t="n"/>
      <c r="LR353" s="79" t="n"/>
      <c r="LS353" s="79" t="n"/>
      <c r="LT353" s="79" t="n"/>
      <c r="LU353" s="79" t="n"/>
      <c r="LV353" s="79" t="n"/>
      <c r="LW353" s="79" t="n"/>
      <c r="LX353" s="79" t="n"/>
      <c r="LY353" s="79" t="n"/>
      <c r="LZ353" s="79" t="n"/>
      <c r="MA353" s="79" t="n"/>
      <c r="MB353" s="79" t="n"/>
      <c r="MC353" s="79" t="n"/>
      <c r="MD353" s="79" t="n"/>
      <c r="MG353" s="78" t="n">
        <v>25</v>
      </c>
      <c r="MH353" s="79" t="n"/>
      <c r="MI353" s="79" t="n"/>
      <c r="MJ353" s="79" t="n"/>
      <c r="MK353" s="79" t="n"/>
      <c r="ML353" s="79" t="n"/>
      <c r="MM353" s="79" t="n"/>
      <c r="MN353" s="79" t="n"/>
      <c r="MO353" s="79" t="n"/>
      <c r="MP353" s="79" t="n"/>
      <c r="MQ353" s="79" t="n"/>
      <c r="MR353" s="79" t="n"/>
      <c r="MS353" s="79" t="n"/>
      <c r="MT353" s="79" t="n"/>
      <c r="MU353" s="79" t="n"/>
      <c r="MV353" s="79" t="n"/>
      <c r="MW353" s="79" t="n"/>
      <c r="MX353" s="79" t="n"/>
      <c r="MY353" s="79" t="n"/>
      <c r="MZ353" s="79" t="n"/>
      <c r="NA353" s="79" t="n"/>
      <c r="NB353" s="79" t="n"/>
      <c r="NC353" s="79" t="n"/>
      <c r="ND353" s="79" t="n"/>
      <c r="NE353" s="79" t="n"/>
      <c r="NF353" s="79" t="n"/>
      <c r="NG353" s="79" t="n"/>
      <c r="NH353" s="79" t="n"/>
      <c r="NI353" s="79" t="n"/>
      <c r="NJ353" s="79" t="n"/>
      <c r="NK353" s="79" t="n"/>
      <c r="NL353" s="79" t="n"/>
      <c r="NM353" s="79" t="n"/>
      <c r="NN353" s="79" t="n"/>
      <c r="NO353" s="79" t="n"/>
      <c r="NP353" s="79" t="n"/>
      <c r="NQ353" s="79" t="n"/>
      <c r="NR353" s="79" t="n"/>
      <c r="NS353" s="79" t="n"/>
      <c r="NT353" s="79" t="n"/>
      <c r="NU353" s="79" t="n"/>
      <c r="NX353" s="78" t="n">
        <v>25</v>
      </c>
      <c r="NY353" s="79" t="n"/>
      <c r="NZ353" s="79" t="n"/>
      <c r="OA353" s="79" t="n"/>
      <c r="OB353" s="79" t="n"/>
      <c r="OC353" s="79" t="n"/>
      <c r="OD353" s="79" t="n"/>
      <c r="OE353" s="79" t="n"/>
      <c r="OF353" s="79" t="n"/>
      <c r="OG353" s="79" t="n"/>
      <c r="OH353" s="79" t="n"/>
      <c r="OI353" s="79" t="n"/>
      <c r="OJ353" s="79" t="n"/>
      <c r="OK353" s="79" t="n"/>
      <c r="OL353" s="79" t="n"/>
      <c r="OM353" s="79" t="n"/>
      <c r="ON353" s="79" t="n"/>
      <c r="OO353" s="79" t="n"/>
      <c r="OP353" s="79" t="n"/>
      <c r="OQ353" s="79" t="n"/>
      <c r="OR353" s="79" t="n"/>
      <c r="OS353" s="79" t="n"/>
      <c r="OT353" s="79" t="n"/>
      <c r="OU353" s="79" t="n"/>
      <c r="OV353" s="79" t="n"/>
      <c r="OW353" s="79" t="n"/>
      <c r="OX353" s="79" t="n"/>
      <c r="OY353" s="79" t="n"/>
      <c r="OZ353" s="79" t="n"/>
      <c r="PA353" s="79" t="n"/>
      <c r="PB353" s="79" t="n"/>
      <c r="PC353" s="79" t="n"/>
      <c r="PD353" s="79" t="n"/>
      <c r="PE353" s="79" t="n"/>
      <c r="PF353" s="79" t="n"/>
      <c r="PG353" s="79" t="n"/>
      <c r="PH353" s="79" t="n"/>
      <c r="PI353" s="79" t="n"/>
      <c r="PJ353" s="79" t="n"/>
      <c r="PK353" s="79" t="n"/>
      <c r="PL353" s="79" t="n"/>
      <c r="PO353" s="78" t="n">
        <v>25</v>
      </c>
      <c r="PP353" s="79" t="n"/>
      <c r="PQ353" s="79" t="n"/>
      <c r="PR353" s="79" t="n"/>
      <c r="PS353" s="79" t="n"/>
      <c r="PT353" s="79" t="n"/>
      <c r="PU353" s="79" t="n"/>
      <c r="PV353" s="79" t="n"/>
      <c r="PW353" s="79" t="n"/>
      <c r="PX353" s="79" t="n"/>
      <c r="PY353" s="79" t="n"/>
      <c r="PZ353" s="79" t="n"/>
      <c r="QA353" s="79" t="n"/>
      <c r="QB353" s="79" t="n"/>
      <c r="QC353" s="79" t="n"/>
      <c r="QD353" s="79" t="n"/>
      <c r="QE353" s="79" t="n"/>
      <c r="QF353" s="79" t="n"/>
      <c r="QG353" s="79" t="n"/>
      <c r="QH353" s="79" t="n"/>
      <c r="QI353" s="79" t="n"/>
      <c r="QJ353" s="79" t="n"/>
      <c r="QK353" s="79" t="n"/>
      <c r="QL353" s="79" t="n"/>
      <c r="QM353" s="79" t="n"/>
      <c r="QN353" s="79" t="n"/>
      <c r="QO353" s="79" t="n"/>
      <c r="QP353" s="79" t="n"/>
      <c r="QQ353" s="79" t="n"/>
      <c r="QR353" s="79" t="n"/>
      <c r="QS353" s="79" t="n"/>
      <c r="QT353" s="79" t="n"/>
      <c r="QU353" s="79" t="n"/>
      <c r="QV353" s="79" t="n"/>
      <c r="QW353" s="79" t="n"/>
      <c r="QX353" s="79" t="n"/>
      <c r="QY353" s="79" t="n"/>
      <c r="QZ353" s="79" t="n"/>
      <c r="RA353" s="79" t="n"/>
      <c r="RB353" s="79" t="n"/>
      <c r="RC353" s="79" t="n"/>
      <c r="RF353" s="78" t="n">
        <v>25</v>
      </c>
      <c r="RG353" s="79" t="n"/>
      <c r="RH353" s="79" t="n"/>
      <c r="RI353" s="79" t="n"/>
      <c r="RJ353" s="79" t="n"/>
      <c r="RK353" s="79" t="n"/>
      <c r="RL353" s="79" t="n"/>
      <c r="RM353" s="79" t="n"/>
      <c r="RN353" s="79" t="n"/>
      <c r="RO353" s="79" t="n"/>
      <c r="RP353" s="79" t="n"/>
      <c r="RQ353" s="79" t="n"/>
      <c r="RR353" s="79" t="n"/>
      <c r="RS353" s="79" t="n"/>
      <c r="RT353" s="79" t="n"/>
      <c r="RU353" s="79" t="n"/>
      <c r="RV353" s="79" t="n"/>
      <c r="RW353" s="79" t="n"/>
      <c r="RX353" s="79" t="n"/>
      <c r="RY353" s="79" t="n"/>
      <c r="RZ353" s="79" t="n"/>
      <c r="SA353" s="79" t="n"/>
      <c r="SB353" s="79" t="n"/>
      <c r="SC353" s="79" t="n"/>
      <c r="SD353" s="79" t="n"/>
      <c r="SE353" s="79" t="n"/>
      <c r="SF353" s="79" t="n"/>
      <c r="SG353" s="79" t="n"/>
      <c r="SH353" s="79" t="n"/>
      <c r="SI353" s="79" t="n"/>
      <c r="SJ353" s="79" t="n"/>
      <c r="SK353" s="79" t="n"/>
      <c r="SL353" s="79" t="n"/>
      <c r="SM353" s="79" t="n"/>
      <c r="SN353" s="79" t="n"/>
      <c r="SO353" s="79" t="n"/>
      <c r="SP353" s="79" t="n"/>
      <c r="SQ353" s="79" t="n"/>
      <c r="SR353" s="79" t="n"/>
      <c r="SS353" s="79" t="n"/>
      <c r="ST353" s="79" t="n"/>
      <c r="SW353" s="78" t="n">
        <v>25</v>
      </c>
      <c r="SX353" s="79" t="n"/>
      <c r="SY353" s="79" t="n"/>
      <c r="SZ353" s="79" t="n"/>
      <c r="TA353" s="79" t="n"/>
      <c r="TB353" s="79" t="n"/>
      <c r="TC353" s="79" t="n"/>
      <c r="TD353" s="79" t="n"/>
      <c r="TE353" s="79" t="n"/>
      <c r="TF353" s="79" t="n"/>
      <c r="TG353" s="79" t="n"/>
      <c r="TH353" s="79" t="n"/>
      <c r="TI353" s="79" t="n"/>
      <c r="TJ353" s="79" t="n"/>
      <c r="TK353" s="79" t="n"/>
      <c r="TL353" s="79" t="n"/>
      <c r="TM353" s="79" t="n"/>
      <c r="TN353" s="79" t="n"/>
      <c r="TO353" s="79" t="n"/>
      <c r="TP353" s="79" t="n"/>
      <c r="TQ353" s="79" t="n"/>
      <c r="TR353" s="79" t="n"/>
      <c r="TS353" s="79" t="n"/>
      <c r="TT353" s="79" t="n"/>
      <c r="TU353" s="79" t="n"/>
      <c r="TV353" s="79" t="n"/>
      <c r="TW353" s="79" t="n"/>
      <c r="TX353" s="79" t="n"/>
      <c r="TY353" s="79" t="n"/>
      <c r="TZ353" s="79" t="n"/>
      <c r="UA353" s="79" t="n"/>
      <c r="UB353" s="79" t="n"/>
      <c r="UC353" s="79" t="n"/>
      <c r="UD353" s="79" t="n"/>
      <c r="UE353" s="79" t="n"/>
      <c r="UF353" s="79" t="n"/>
      <c r="UG353" s="79" t="n"/>
      <c r="UH353" s="79" t="n"/>
      <c r="UI353" s="79" t="n"/>
      <c r="UJ353" s="79" t="n"/>
      <c r="UK353" s="79" t="n"/>
      <c r="UN353" s="78" t="n">
        <v>25</v>
      </c>
      <c r="UO353" s="79" t="n"/>
      <c r="UP353" s="79" t="n"/>
      <c r="UQ353" s="79" t="n"/>
      <c r="UR353" s="79" t="n"/>
      <c r="US353" s="79" t="n"/>
      <c r="UT353" s="79" t="n"/>
      <c r="UU353" s="79" t="n"/>
      <c r="UV353" s="79" t="n"/>
      <c r="UW353" s="79" t="n"/>
      <c r="UX353" s="79" t="n"/>
      <c r="UY353" s="79" t="n"/>
      <c r="UZ353" s="79" t="n"/>
      <c r="VA353" s="79" t="n"/>
      <c r="VB353" s="79" t="n"/>
      <c r="VC353" s="79" t="n"/>
      <c r="VD353" s="79" t="n"/>
      <c r="VE353" s="79" t="n"/>
      <c r="VF353" s="79" t="n"/>
      <c r="VG353" s="79" t="n"/>
      <c r="VH353" s="79" t="n"/>
      <c r="VI353" s="79" t="n"/>
      <c r="VJ353" s="79" t="n"/>
      <c r="VK353" s="79" t="n"/>
      <c r="VL353" s="79" t="n"/>
      <c r="VM353" s="79" t="n"/>
      <c r="VN353" s="79" t="n"/>
      <c r="VO353" s="79" t="n"/>
      <c r="VP353" s="79" t="n"/>
      <c r="VQ353" s="79" t="n"/>
      <c r="VR353" s="79" t="n"/>
      <c r="VS353" s="79" t="n"/>
      <c r="VT353" s="79" t="n"/>
      <c r="VU353" s="79" t="n"/>
      <c r="VV353" s="79" t="n"/>
      <c r="VW353" s="79" t="n"/>
      <c r="VX353" s="79" t="n"/>
      <c r="VY353" s="79" t="n"/>
      <c r="VZ353" s="79" t="n"/>
      <c r="WA353" s="79" t="n"/>
      <c r="WB353" s="79" t="n"/>
      <c r="WE353" s="78" t="n">
        <v>25</v>
      </c>
      <c r="WF353" s="79" t="n"/>
      <c r="WG353" s="79" t="n"/>
      <c r="WH353" s="79" t="n"/>
      <c r="WI353" s="79" t="n"/>
      <c r="WJ353" s="79" t="n"/>
      <c r="WK353" s="79" t="n"/>
      <c r="WL353" s="79" t="n"/>
      <c r="WM353" s="79" t="n"/>
      <c r="WN353" s="79" t="n"/>
      <c r="WO353" s="79" t="n"/>
      <c r="WP353" s="79" t="n"/>
      <c r="WQ353" s="79" t="n"/>
      <c r="WR353" s="79" t="n"/>
      <c r="WS353" s="79" t="n"/>
      <c r="WT353" s="79" t="n"/>
      <c r="WU353" s="79" t="n"/>
      <c r="WV353" s="79" t="n"/>
      <c r="WW353" s="79" t="n"/>
      <c r="WX353" s="79" t="n"/>
      <c r="WY353" s="79" t="n"/>
      <c r="WZ353" s="79" t="n"/>
      <c r="XA353" s="79" t="n"/>
      <c r="XB353" s="79" t="n"/>
      <c r="XC353" s="79" t="n"/>
      <c r="XD353" s="79" t="n"/>
      <c r="XE353" s="79" t="n"/>
      <c r="XF353" s="79" t="n"/>
      <c r="XG353" s="79" t="n"/>
      <c r="XH353" s="79" t="n"/>
      <c r="XI353" s="79" t="n"/>
      <c r="XJ353" s="79" t="n"/>
      <c r="XK353" s="79" t="n"/>
      <c r="XL353" s="79" t="n"/>
      <c r="XM353" s="79" t="n"/>
      <c r="XN353" s="79" t="n"/>
      <c r="XO353" s="79" t="n"/>
      <c r="XP353" s="79" t="n"/>
      <c r="XQ353" s="79" t="n"/>
      <c r="XR353" s="79" t="n"/>
      <c r="XS353" s="79" t="n"/>
      <c r="XV353" s="78" t="n">
        <v>25</v>
      </c>
      <c r="XW353" s="79" t="n"/>
      <c r="XX353" s="79" t="n"/>
      <c r="XY353" s="79" t="n"/>
      <c r="XZ353" s="79" t="n"/>
      <c r="YA353" s="79" t="n"/>
      <c r="YB353" s="79" t="n"/>
      <c r="YC353" s="79" t="n"/>
      <c r="YD353" s="79" t="n"/>
      <c r="YE353" s="79" t="n"/>
      <c r="YF353" s="79" t="n"/>
      <c r="YG353" s="79" t="n"/>
      <c r="YH353" s="79" t="n"/>
      <c r="YI353" s="79" t="n"/>
      <c r="YJ353" s="79" t="n"/>
      <c r="YK353" s="79" t="n"/>
      <c r="YL353" s="79" t="n"/>
      <c r="YM353" s="79" t="n"/>
      <c r="YN353" s="79" t="n"/>
      <c r="YO353" s="79" t="n"/>
      <c r="YP353" s="79" t="n"/>
      <c r="YQ353" s="79" t="n"/>
      <c r="YR353" s="79" t="n"/>
      <c r="YS353" s="79" t="n"/>
      <c r="YT353" s="79" t="n"/>
      <c r="YU353" s="79" t="n"/>
      <c r="YV353" s="79" t="n"/>
      <c r="YW353" s="79" t="n"/>
      <c r="YX353" s="79" t="n"/>
      <c r="YY353" s="79" t="n"/>
      <c r="YZ353" s="79" t="n"/>
      <c r="ZA353" s="79" t="n"/>
      <c r="ZB353" s="79" t="n"/>
      <c r="ZC353" s="79" t="n"/>
      <c r="ZD353" s="79" t="n"/>
      <c r="ZE353" s="79" t="n"/>
      <c r="ZF353" s="79" t="n"/>
      <c r="ZG353" s="79" t="n"/>
      <c r="ZH353" s="79" t="n"/>
      <c r="ZI353" s="79" t="n"/>
      <c r="ZJ353" s="79" t="n"/>
      <c r="ZM353" s="78" t="n">
        <v>25</v>
      </c>
      <c r="ZN353" s="79" t="n"/>
      <c r="ZO353" s="79" t="n"/>
      <c r="ZP353" s="79" t="n"/>
      <c r="ZQ353" s="79" t="n"/>
      <c r="ZR353" s="79" t="n"/>
      <c r="ZS353" s="79" t="n"/>
      <c r="ZT353" s="79" t="n"/>
      <c r="ZU353" s="79" t="n"/>
      <c r="ZV353" s="79" t="n"/>
      <c r="ZW353" s="79" t="n"/>
      <c r="ZX353" s="79" t="n"/>
      <c r="ZY353" s="79" t="n"/>
      <c r="ZZ353" s="79" t="n"/>
      <c r="AAA353" s="79" t="n"/>
      <c r="AAB353" s="79" t="n"/>
      <c r="AAC353" s="79" t="n"/>
      <c r="AAD353" s="79" t="n"/>
      <c r="AAE353" s="79" t="n"/>
      <c r="AAF353" s="79" t="n"/>
      <c r="AAG353" s="79" t="n"/>
      <c r="AAH353" s="79" t="n"/>
      <c r="AAI353" s="79" t="n"/>
      <c r="AAJ353" s="79" t="n"/>
      <c r="AAK353" s="79" t="n"/>
      <c r="AAL353" s="79" t="n"/>
      <c r="AAM353" s="79" t="n"/>
      <c r="AAN353" s="79" t="n"/>
      <c r="AAO353" s="79" t="n"/>
      <c r="AAP353" s="79" t="n"/>
      <c r="AAQ353" s="79" t="n"/>
      <c r="AAR353" s="79" t="n"/>
      <c r="AAS353" s="79" t="n"/>
      <c r="AAT353" s="79" t="n"/>
      <c r="AAU353" s="79" t="n"/>
      <c r="AAV353" s="79" t="n"/>
      <c r="AAW353" s="79" t="n"/>
      <c r="AAX353" s="79" t="n"/>
      <c r="AAY353" s="79" t="n"/>
      <c r="AAZ353" s="79" t="n"/>
      <c r="ABA353" s="79" t="n"/>
      <c r="ABD353" s="78" t="n">
        <v>25</v>
      </c>
      <c r="ABE353" s="79" t="n"/>
      <c r="ABF353" s="79" t="n"/>
      <c r="ABG353" s="79" t="n"/>
      <c r="ABH353" s="79" t="n"/>
      <c r="ABI353" s="79" t="n"/>
      <c r="ABJ353" s="79" t="n"/>
      <c r="ABK353" s="79" t="n"/>
      <c r="ABL353" s="79" t="n"/>
      <c r="ABM353" s="79" t="n"/>
      <c r="ABN353" s="79" t="n"/>
      <c r="ABO353" s="79" t="n"/>
      <c r="ABP353" s="79" t="n"/>
      <c r="ABQ353" s="79" t="n"/>
      <c r="ABR353" s="79" t="n"/>
      <c r="ABS353" s="79" t="n"/>
      <c r="ABT353" s="79" t="n"/>
      <c r="ABU353" s="79" t="n"/>
      <c r="ABV353" s="79" t="n"/>
      <c r="ABW353" s="79" t="n"/>
      <c r="ABX353" s="79" t="n"/>
      <c r="ABY353" s="79" t="n"/>
      <c r="ABZ353" s="79" t="n"/>
      <c r="ACA353" s="79" t="n"/>
      <c r="ACB353" s="79" t="n"/>
      <c r="ACC353" s="79" t="n"/>
      <c r="ACD353" s="79" t="n"/>
      <c r="ACE353" s="79" t="n"/>
      <c r="ACF353" s="79" t="n"/>
      <c r="ACG353" s="79" t="n"/>
      <c r="ACH353" s="79" t="n"/>
      <c r="ACI353" s="79" t="n"/>
      <c r="ACJ353" s="79" t="n"/>
      <c r="ACK353" s="79" t="n"/>
      <c r="ACL353" s="79" t="n"/>
      <c r="ACM353" s="79" t="n"/>
      <c r="ACN353" s="79" t="n"/>
      <c r="ACO353" s="79" t="n"/>
      <c r="ACP353" s="79" t="n"/>
      <c r="ACQ353" s="79" t="n"/>
      <c r="ACR353" s="79" t="n"/>
      <c r="ACU353" s="78" t="n">
        <v>25</v>
      </c>
      <c r="ACV353" s="79" t="n"/>
      <c r="ACW353" s="79" t="n"/>
      <c r="ACX353" s="79" t="n"/>
      <c r="ACY353" s="79" t="n"/>
      <c r="ACZ353" s="79" t="n"/>
      <c r="ADA353" s="79" t="n"/>
      <c r="ADB353" s="79" t="n"/>
      <c r="ADC353" s="79" t="n"/>
      <c r="ADD353" s="79" t="n"/>
      <c r="ADE353" s="79" t="n"/>
      <c r="ADF353" s="79" t="n"/>
      <c r="ADG353" s="79" t="n"/>
      <c r="ADH353" s="79" t="n"/>
      <c r="ADI353" s="79" t="n"/>
      <c r="ADJ353" s="79" t="n"/>
      <c r="ADK353" s="79" t="n"/>
      <c r="ADL353" s="79" t="n"/>
      <c r="ADM353" s="79" t="n"/>
      <c r="ADN353" s="79" t="n"/>
      <c r="ADO353" s="79" t="n"/>
      <c r="ADP353" s="79" t="n"/>
      <c r="ADQ353" s="79" t="n"/>
      <c r="ADR353" s="79" t="n"/>
      <c r="ADS353" s="79" t="n"/>
      <c r="ADT353" s="79" t="n"/>
      <c r="ADU353" s="79" t="n"/>
      <c r="ADV353" s="79" t="n"/>
      <c r="ADW353" s="79" t="n"/>
      <c r="ADX353" s="79" t="n"/>
      <c r="ADY353" s="79" t="n"/>
      <c r="ADZ353" s="79" t="n"/>
      <c r="AEA353" s="79" t="n"/>
      <c r="AEB353" s="79" t="n"/>
      <c r="AEC353" s="79" t="n"/>
      <c r="AED353" s="79" t="n"/>
      <c r="AEE353" s="79" t="n"/>
      <c r="AEF353" s="79" t="n"/>
      <c r="AEG353" s="79" t="n"/>
      <c r="AEH353" s="79" t="n"/>
      <c r="AEI353" s="79" t="n"/>
      <c r="AEL353" s="78" t="n">
        <v>25</v>
      </c>
      <c r="AEM353" s="79" t="n"/>
      <c r="AEN353" s="79" t="n"/>
      <c r="AEO353" s="79" t="n"/>
      <c r="AEP353" s="79" t="n"/>
      <c r="AEQ353" s="79" t="n"/>
      <c r="AER353" s="79" t="n"/>
      <c r="AES353" s="79" t="n"/>
      <c r="AET353" s="79" t="n"/>
      <c r="AEU353" s="79" t="n"/>
      <c r="AEV353" s="79" t="n"/>
      <c r="AEW353" s="79" t="n"/>
      <c r="AEX353" s="79" t="n"/>
      <c r="AEY353" s="79" t="n"/>
      <c r="AEZ353" s="79" t="n"/>
      <c r="AFA353" s="79" t="n"/>
      <c r="AFB353" s="79" t="n"/>
      <c r="AFC353" s="79" t="n"/>
      <c r="AFD353" s="79" t="n"/>
      <c r="AFE353" s="79" t="n"/>
      <c r="AFF353" s="79" t="n"/>
      <c r="AFG353" s="79" t="n"/>
      <c r="AFH353" s="79" t="n"/>
      <c r="AFI353" s="79" t="n"/>
      <c r="AFJ353" s="79" t="n"/>
      <c r="AFK353" s="79" t="n"/>
      <c r="AFL353" s="79" t="n"/>
      <c r="AFM353" s="79" t="n"/>
      <c r="AFN353" s="79" t="n"/>
      <c r="AFO353" s="79" t="n"/>
      <c r="AFP353" s="79" t="n"/>
      <c r="AFQ353" s="79" t="n"/>
      <c r="AFR353" s="79" t="n"/>
      <c r="AFS353" s="79" t="n"/>
      <c r="AFT353" s="79" t="n"/>
      <c r="AFU353" s="79" t="n"/>
      <c r="AFV353" s="79" t="n"/>
      <c r="AFW353" s="79" t="n"/>
      <c r="AFX353" s="79" t="n"/>
      <c r="AFY353" s="79" t="n"/>
      <c r="AFZ353" s="79" t="n"/>
    </row>
    <row r="354">
      <c r="A354" s="78" t="n">
        <v>26</v>
      </c>
      <c r="B354" s="79" t="n"/>
      <c r="C354" s="79" t="n"/>
      <c r="D354" s="79" t="n"/>
      <c r="E354" s="79" t="n"/>
      <c r="F354" s="79" t="n"/>
      <c r="G354" s="79" t="n"/>
      <c r="H354" s="79" t="n"/>
      <c r="I354" s="79" t="n"/>
      <c r="J354" s="79" t="n"/>
      <c r="K354" s="79" t="n"/>
      <c r="L354" s="79" t="n"/>
      <c r="M354" s="79" t="n"/>
      <c r="N354" s="79" t="n"/>
      <c r="O354" s="79" t="n"/>
      <c r="P354" s="79" t="n"/>
      <c r="Q354" s="79" t="n"/>
      <c r="R354" s="79" t="n"/>
      <c r="S354" s="79" t="n"/>
      <c r="T354" s="79" t="n"/>
      <c r="U354" s="79" t="n"/>
      <c r="V354" s="79" t="n"/>
      <c r="W354" s="79" t="n"/>
      <c r="X354" s="79" t="n"/>
      <c r="Y354" s="79" t="n"/>
      <c r="Z354" s="79" t="n"/>
      <c r="AA354" s="79" t="n"/>
      <c r="AB354" s="79" t="n"/>
      <c r="AC354" s="79" t="n"/>
      <c r="AD354" s="79" t="n"/>
      <c r="AE354" s="79" t="n"/>
      <c r="AF354" s="79" t="n"/>
      <c r="AG354" s="79" t="n"/>
      <c r="AH354" s="79" t="n"/>
      <c r="AI354" s="79" t="n"/>
      <c r="AJ354" s="79" t="n"/>
      <c r="AK354" s="79" t="n"/>
      <c r="AL354" s="79" t="n"/>
      <c r="AM354" s="79" t="n"/>
      <c r="AN354" s="79" t="n"/>
      <c r="AO354" s="79" t="n"/>
      <c r="AR354" s="78" t="n">
        <v>26</v>
      </c>
      <c r="AS354" s="79" t="n"/>
      <c r="AT354" s="79" t="n"/>
      <c r="AU354" s="79" t="n"/>
      <c r="AV354" s="79" t="n"/>
      <c r="AW354" s="79" t="n"/>
      <c r="AX354" s="79" t="n"/>
      <c r="AY354" s="79" t="n"/>
      <c r="AZ354" s="79" t="n"/>
      <c r="BA354" s="79" t="n"/>
      <c r="BB354" s="79" t="n"/>
      <c r="BC354" s="79" t="n"/>
      <c r="BD354" s="79" t="n"/>
      <c r="BE354" s="79" t="n"/>
      <c r="BF354" s="79" t="n"/>
      <c r="BG354" s="79" t="n"/>
      <c r="BH354" s="79" t="n"/>
      <c r="BI354" s="79" t="n"/>
      <c r="BJ354" s="79" t="n"/>
      <c r="BK354" s="79" t="n"/>
      <c r="BL354" s="79" t="n"/>
      <c r="BM354" s="79" t="n"/>
      <c r="BN354" s="79" t="n"/>
      <c r="BO354" s="79" t="n"/>
      <c r="BP354" s="79" t="n"/>
      <c r="BQ354" s="79" t="n"/>
      <c r="BR354" s="79" t="n"/>
      <c r="BS354" s="79" t="n"/>
      <c r="BT354" s="79" t="n"/>
      <c r="BU354" s="79" t="n"/>
      <c r="BV354" s="79" t="n"/>
      <c r="BW354" s="79" t="n"/>
      <c r="BX354" s="79" t="n"/>
      <c r="BY354" s="79" t="n"/>
      <c r="BZ354" s="79" t="n"/>
      <c r="CA354" s="79" t="n"/>
      <c r="CB354" s="79" t="n"/>
      <c r="CC354" s="79" t="n"/>
      <c r="CD354" s="79" t="n"/>
      <c r="CE354" s="79" t="n"/>
      <c r="CF354" s="79" t="n"/>
      <c r="CI354" s="78" t="n">
        <v>26</v>
      </c>
      <c r="CJ354" s="79" t="n"/>
      <c r="CK354" s="79" t="n"/>
      <c r="CL354" s="79" t="n"/>
      <c r="CM354" s="79" t="n"/>
      <c r="CN354" s="79" t="n"/>
      <c r="CO354" s="79" t="n"/>
      <c r="CP354" s="79" t="n"/>
      <c r="CQ354" s="79" t="n"/>
      <c r="CR354" s="79" t="n"/>
      <c r="CS354" s="79" t="n"/>
      <c r="CT354" s="79" t="n"/>
      <c r="CU354" s="79" t="n"/>
      <c r="CV354" s="79" t="n"/>
      <c r="CW354" s="79" t="n"/>
      <c r="CX354" s="79" t="n"/>
      <c r="CY354" s="79" t="n"/>
      <c r="CZ354" s="79" t="n"/>
      <c r="DA354" s="79" t="n"/>
      <c r="DB354" s="79" t="n"/>
      <c r="DC354" s="79" t="n"/>
      <c r="DD354" s="79" t="n"/>
      <c r="DE354" s="79" t="n"/>
      <c r="DF354" s="79" t="n"/>
      <c r="DG354" s="79" t="n"/>
      <c r="DH354" s="79" t="n"/>
      <c r="DI354" s="79" t="n"/>
      <c r="DJ354" s="79" t="n"/>
      <c r="DK354" s="79" t="n"/>
      <c r="DL354" s="79" t="n"/>
      <c r="DM354" s="79" t="n"/>
      <c r="DN354" s="79" t="n"/>
      <c r="DO354" s="79" t="n"/>
      <c r="DP354" s="79" t="n"/>
      <c r="DQ354" s="79" t="n"/>
      <c r="DR354" s="79" t="n"/>
      <c r="DS354" s="79" t="n"/>
      <c r="DT354" s="79" t="n"/>
      <c r="DU354" s="79" t="n"/>
      <c r="DV354" s="79" t="n"/>
      <c r="DW354" s="79" t="n"/>
      <c r="DZ354" s="78" t="n">
        <v>26</v>
      </c>
      <c r="EA354" s="79" t="n"/>
      <c r="EB354" s="79" t="n"/>
      <c r="EC354" s="79" t="n"/>
      <c r="ED354" s="79" t="n"/>
      <c r="EE354" s="79" t="n"/>
      <c r="EF354" s="79" t="n"/>
      <c r="EG354" s="79" t="n"/>
      <c r="EH354" s="79" t="n"/>
      <c r="EI354" s="79" t="n"/>
      <c r="EJ354" s="79" t="n"/>
      <c r="EK354" s="79" t="n"/>
      <c r="EL354" s="79" t="n"/>
      <c r="EM354" s="79" t="n"/>
      <c r="EN354" s="79" t="n"/>
      <c r="EO354" s="79" t="n"/>
      <c r="EP354" s="79" t="n"/>
      <c r="EQ354" s="79" t="n"/>
      <c r="ER354" s="79" t="n"/>
      <c r="ES354" s="79" t="n"/>
      <c r="ET354" s="79" t="n"/>
      <c r="EU354" s="79" t="n"/>
      <c r="EV354" s="79" t="n"/>
      <c r="EW354" s="79" t="n"/>
      <c r="EX354" s="79" t="n"/>
      <c r="EY354" s="79" t="n"/>
      <c r="EZ354" s="79" t="n"/>
      <c r="FA354" s="79" t="n"/>
      <c r="FB354" s="79" t="n"/>
      <c r="FC354" s="79" t="n"/>
      <c r="FD354" s="79" t="n"/>
      <c r="FE354" s="79" t="n"/>
      <c r="FF354" s="79" t="n"/>
      <c r="FG354" s="79" t="n"/>
      <c r="FH354" s="79" t="n"/>
      <c r="FI354" s="79" t="n"/>
      <c r="FJ354" s="79" t="n"/>
      <c r="FK354" s="79" t="n"/>
      <c r="FL354" s="79" t="n"/>
      <c r="FM354" s="79" t="n"/>
      <c r="FN354" s="79" t="n"/>
      <c r="FQ354" s="78" t="n">
        <v>26</v>
      </c>
      <c r="FR354" s="79" t="n"/>
      <c r="FS354" s="79" t="n"/>
      <c r="FT354" s="79" t="n"/>
      <c r="FU354" s="79" t="n"/>
      <c r="FV354" s="79" t="n"/>
      <c r="FW354" s="79" t="n"/>
      <c r="FX354" s="79" t="n"/>
      <c r="FY354" s="79" t="n"/>
      <c r="FZ354" s="79" t="n"/>
      <c r="GA354" s="79" t="n"/>
      <c r="GB354" s="79" t="n"/>
      <c r="GC354" s="79" t="n"/>
      <c r="GD354" s="79" t="n"/>
      <c r="GE354" s="79" t="n"/>
      <c r="GF354" s="79" t="n"/>
      <c r="GG354" s="79" t="n"/>
      <c r="GH354" s="79" t="n"/>
      <c r="GI354" s="79" t="n"/>
      <c r="GJ354" s="79" t="n"/>
      <c r="GK354" s="79" t="n"/>
      <c r="GL354" s="79" t="n"/>
      <c r="GM354" s="79" t="n"/>
      <c r="GN354" s="79" t="n"/>
      <c r="GO354" s="79" t="n"/>
      <c r="GP354" s="79" t="n"/>
      <c r="GQ354" s="79" t="n"/>
      <c r="GR354" s="79" t="n"/>
      <c r="GS354" s="79" t="n"/>
      <c r="GT354" s="79" t="n"/>
      <c r="GU354" s="79" t="n"/>
      <c r="GV354" s="79" t="n"/>
      <c r="GW354" s="79" t="n"/>
      <c r="GX354" s="79" t="n"/>
      <c r="GY354" s="79" t="n"/>
      <c r="GZ354" s="79" t="n"/>
      <c r="HA354" s="79" t="n"/>
      <c r="HB354" s="79" t="n"/>
      <c r="HC354" s="79" t="n"/>
      <c r="HD354" s="79" t="n"/>
      <c r="HE354" s="79" t="n"/>
      <c r="HH354" s="78" t="n">
        <v>26</v>
      </c>
      <c r="HI354" s="79" t="n"/>
      <c r="HJ354" s="79" t="n"/>
      <c r="HK354" s="79" t="n"/>
      <c r="HL354" s="79" t="n"/>
      <c r="HM354" s="79" t="n"/>
      <c r="HN354" s="79" t="n"/>
      <c r="HO354" s="79" t="n"/>
      <c r="HP354" s="79" t="n"/>
      <c r="HQ354" s="79" t="n"/>
      <c r="HR354" s="79" t="n"/>
      <c r="HS354" s="79" t="n"/>
      <c r="HT354" s="79" t="n"/>
      <c r="HU354" s="79" t="n"/>
      <c r="HV354" s="79" t="n"/>
      <c r="HW354" s="79" t="n"/>
      <c r="HX354" s="79" t="n"/>
      <c r="HY354" s="79" t="n"/>
      <c r="HZ354" s="79" t="n"/>
      <c r="IA354" s="79" t="n"/>
      <c r="IB354" s="79" t="n"/>
      <c r="IC354" s="79" t="n"/>
      <c r="ID354" s="79" t="n"/>
      <c r="IE354" s="79" t="n"/>
      <c r="IF354" s="79" t="n"/>
      <c r="IG354" s="79" t="n"/>
      <c r="IH354" s="79" t="n"/>
      <c r="II354" s="79" t="n"/>
      <c r="IJ354" s="79" t="n"/>
      <c r="IK354" s="79" t="n"/>
      <c r="IL354" s="79" t="n"/>
      <c r="IM354" s="79" t="n"/>
      <c r="IN354" s="79" t="n"/>
      <c r="IO354" s="79" t="n"/>
      <c r="IP354" s="79" t="n"/>
      <c r="IQ354" s="79" t="n"/>
      <c r="IR354" s="79" t="n"/>
      <c r="IS354" s="79" t="n"/>
      <c r="IT354" s="79" t="n"/>
      <c r="IU354" s="79" t="n"/>
      <c r="IV354" s="79" t="n"/>
      <c r="IY354" s="78" t="n">
        <v>26</v>
      </c>
      <c r="IZ354" s="79" t="n"/>
      <c r="JA354" s="79" t="n"/>
      <c r="JB354" s="79" t="n"/>
      <c r="JC354" s="79" t="n"/>
      <c r="JD354" s="79" t="n"/>
      <c r="JE354" s="79" t="n"/>
      <c r="JF354" s="79" t="n"/>
      <c r="JG354" s="79" t="n"/>
      <c r="JH354" s="79" t="n"/>
      <c r="JI354" s="79" t="n"/>
      <c r="JJ354" s="79" t="n"/>
      <c r="JK354" s="79" t="n"/>
      <c r="JL354" s="79" t="n"/>
      <c r="JM354" s="79" t="n"/>
      <c r="JN354" s="79" t="n"/>
      <c r="JO354" s="79" t="n"/>
      <c r="JP354" s="79" t="n"/>
      <c r="JQ354" s="79" t="n"/>
      <c r="JR354" s="79" t="n"/>
      <c r="JS354" s="79" t="n"/>
      <c r="JT354" s="79" t="n"/>
      <c r="JU354" s="79" t="n"/>
      <c r="JV354" s="79" t="n"/>
      <c r="JW354" s="79" t="n"/>
      <c r="JX354" s="79" t="n"/>
      <c r="JY354" s="79" t="n"/>
      <c r="JZ354" s="79" t="n"/>
      <c r="KA354" s="79" t="n"/>
      <c r="KB354" s="79" t="n"/>
      <c r="KC354" s="79" t="n"/>
      <c r="KD354" s="79" t="n"/>
      <c r="KE354" s="79" t="n"/>
      <c r="KF354" s="79" t="n"/>
      <c r="KG354" s="79" t="n"/>
      <c r="KH354" s="79" t="n"/>
      <c r="KI354" s="79" t="n"/>
      <c r="KJ354" s="79" t="n"/>
      <c r="KK354" s="79" t="n"/>
      <c r="KL354" s="79" t="n"/>
      <c r="KM354" s="79" t="n"/>
      <c r="KP354" s="78" t="n">
        <v>26</v>
      </c>
      <c r="KQ354" s="79" t="n"/>
      <c r="KR354" s="79" t="n"/>
      <c r="KS354" s="79" t="n"/>
      <c r="KT354" s="79" t="n"/>
      <c r="KU354" s="79" t="n"/>
      <c r="KV354" s="79" t="n"/>
      <c r="KW354" s="79" t="n"/>
      <c r="KX354" s="79" t="n"/>
      <c r="KY354" s="79" t="n"/>
      <c r="KZ354" s="79" t="n"/>
      <c r="LA354" s="79" t="n"/>
      <c r="LB354" s="79" t="n"/>
      <c r="LC354" s="79" t="n"/>
      <c r="LD354" s="79" t="n"/>
      <c r="LE354" s="79" t="n"/>
      <c r="LF354" s="79" t="n"/>
      <c r="LG354" s="79" t="n"/>
      <c r="LH354" s="79" t="n"/>
      <c r="LI354" s="79" t="n"/>
      <c r="LJ354" s="79" t="n"/>
      <c r="LK354" s="79" t="n"/>
      <c r="LL354" s="79" t="n"/>
      <c r="LM354" s="79" t="n"/>
      <c r="LN354" s="79" t="n"/>
      <c r="LO354" s="79" t="n"/>
      <c r="LP354" s="79" t="n"/>
      <c r="LQ354" s="79" t="n"/>
      <c r="LR354" s="79" t="n"/>
      <c r="LS354" s="79" t="n"/>
      <c r="LT354" s="79" t="n"/>
      <c r="LU354" s="79" t="n"/>
      <c r="LV354" s="79" t="n"/>
      <c r="LW354" s="79" t="n"/>
      <c r="LX354" s="79" t="n"/>
      <c r="LY354" s="79" t="n"/>
      <c r="LZ354" s="79" t="n"/>
      <c r="MA354" s="79" t="n"/>
      <c r="MB354" s="79" t="n"/>
      <c r="MC354" s="79" t="n"/>
      <c r="MD354" s="79" t="n"/>
      <c r="MG354" s="78" t="n">
        <v>26</v>
      </c>
      <c r="MH354" s="79" t="n"/>
      <c r="MI354" s="79" t="n"/>
      <c r="MJ354" s="79" t="n"/>
      <c r="MK354" s="79" t="n"/>
      <c r="ML354" s="79" t="n"/>
      <c r="MM354" s="79" t="n"/>
      <c r="MN354" s="79" t="n"/>
      <c r="MO354" s="79" t="n"/>
      <c r="MP354" s="79" t="n"/>
      <c r="MQ354" s="79" t="n"/>
      <c r="MR354" s="79" t="n"/>
      <c r="MS354" s="79" t="n"/>
      <c r="MT354" s="79" t="n"/>
      <c r="MU354" s="79" t="n"/>
      <c r="MV354" s="79" t="n"/>
      <c r="MW354" s="79" t="n"/>
      <c r="MX354" s="79" t="n"/>
      <c r="MY354" s="79" t="n"/>
      <c r="MZ354" s="79" t="n"/>
      <c r="NA354" s="79" t="n"/>
      <c r="NB354" s="79" t="n"/>
      <c r="NC354" s="79" t="n"/>
      <c r="ND354" s="79" t="n"/>
      <c r="NE354" s="79" t="n"/>
      <c r="NF354" s="79" t="n"/>
      <c r="NG354" s="79" t="n"/>
      <c r="NH354" s="79" t="n"/>
      <c r="NI354" s="79" t="n"/>
      <c r="NJ354" s="79" t="n"/>
      <c r="NK354" s="79" t="n"/>
      <c r="NL354" s="79" t="n"/>
      <c r="NM354" s="79" t="n"/>
      <c r="NN354" s="79" t="n"/>
      <c r="NO354" s="79" t="n"/>
      <c r="NP354" s="79" t="n"/>
      <c r="NQ354" s="79" t="n"/>
      <c r="NR354" s="79" t="n"/>
      <c r="NS354" s="79" t="n"/>
      <c r="NT354" s="79" t="n"/>
      <c r="NU354" s="79" t="n"/>
      <c r="NX354" s="78" t="n">
        <v>26</v>
      </c>
      <c r="NY354" s="79" t="n"/>
      <c r="NZ354" s="79" t="n"/>
      <c r="OA354" s="79" t="n"/>
      <c r="OB354" s="79" t="n"/>
      <c r="OC354" s="79" t="n"/>
      <c r="OD354" s="79" t="n"/>
      <c r="OE354" s="79" t="n"/>
      <c r="OF354" s="79" t="n"/>
      <c r="OG354" s="79" t="n"/>
      <c r="OH354" s="79" t="n"/>
      <c r="OI354" s="79" t="n"/>
      <c r="OJ354" s="79" t="n"/>
      <c r="OK354" s="79" t="n"/>
      <c r="OL354" s="79" t="n"/>
      <c r="OM354" s="79" t="n"/>
      <c r="ON354" s="79" t="n"/>
      <c r="OO354" s="79" t="n"/>
      <c r="OP354" s="79" t="n"/>
      <c r="OQ354" s="79" t="n"/>
      <c r="OR354" s="79" t="n"/>
      <c r="OS354" s="79" t="n"/>
      <c r="OT354" s="79" t="n"/>
      <c r="OU354" s="79" t="n"/>
      <c r="OV354" s="79" t="n"/>
      <c r="OW354" s="79" t="n"/>
      <c r="OX354" s="79" t="n"/>
      <c r="OY354" s="79" t="n"/>
      <c r="OZ354" s="79" t="n"/>
      <c r="PA354" s="79" t="n"/>
      <c r="PB354" s="79" t="n"/>
      <c r="PC354" s="79" t="n"/>
      <c r="PD354" s="79" t="n"/>
      <c r="PE354" s="79" t="n"/>
      <c r="PF354" s="79" t="n"/>
      <c r="PG354" s="79" t="n"/>
      <c r="PH354" s="79" t="n"/>
      <c r="PI354" s="79" t="n"/>
      <c r="PJ354" s="79" t="n"/>
      <c r="PK354" s="79" t="n"/>
      <c r="PL354" s="79" t="n"/>
      <c r="PO354" s="78" t="n">
        <v>26</v>
      </c>
      <c r="PP354" s="79" t="n"/>
      <c r="PQ354" s="79" t="n"/>
      <c r="PR354" s="79" t="n"/>
      <c r="PS354" s="79" t="n"/>
      <c r="PT354" s="79" t="n"/>
      <c r="PU354" s="79" t="n"/>
      <c r="PV354" s="79" t="n"/>
      <c r="PW354" s="79" t="n"/>
      <c r="PX354" s="79" t="n"/>
      <c r="PY354" s="79" t="n"/>
      <c r="PZ354" s="79" t="n"/>
      <c r="QA354" s="79" t="n"/>
      <c r="QB354" s="79" t="n"/>
      <c r="QC354" s="79" t="n"/>
      <c r="QD354" s="79" t="n"/>
      <c r="QE354" s="79" t="n"/>
      <c r="QF354" s="79" t="n"/>
      <c r="QG354" s="79" t="n"/>
      <c r="QH354" s="79" t="n"/>
      <c r="QI354" s="79" t="n"/>
      <c r="QJ354" s="79" t="n"/>
      <c r="QK354" s="79" t="n"/>
      <c r="QL354" s="79" t="n"/>
      <c r="QM354" s="79" t="n"/>
      <c r="QN354" s="79" t="n"/>
      <c r="QO354" s="79" t="n"/>
      <c r="QP354" s="79" t="n"/>
      <c r="QQ354" s="79" t="n"/>
      <c r="QR354" s="79" t="n"/>
      <c r="QS354" s="79" t="n"/>
      <c r="QT354" s="79" t="n"/>
      <c r="QU354" s="79" t="n"/>
      <c r="QV354" s="79" t="n"/>
      <c r="QW354" s="79" t="n"/>
      <c r="QX354" s="79" t="n"/>
      <c r="QY354" s="79" t="n"/>
      <c r="QZ354" s="79" t="n"/>
      <c r="RA354" s="79" t="n"/>
      <c r="RB354" s="79" t="n"/>
      <c r="RC354" s="79" t="n"/>
      <c r="RF354" s="78" t="n">
        <v>26</v>
      </c>
      <c r="RG354" s="79" t="n"/>
      <c r="RH354" s="79" t="n"/>
      <c r="RI354" s="79" t="n"/>
      <c r="RJ354" s="79" t="n"/>
      <c r="RK354" s="79" t="n"/>
      <c r="RL354" s="79" t="n"/>
      <c r="RM354" s="79" t="n"/>
      <c r="RN354" s="79" t="n"/>
      <c r="RO354" s="79" t="n"/>
      <c r="RP354" s="79" t="n"/>
      <c r="RQ354" s="79" t="n"/>
      <c r="RR354" s="79" t="n"/>
      <c r="RS354" s="79" t="n"/>
      <c r="RT354" s="79" t="n"/>
      <c r="RU354" s="79" t="n"/>
      <c r="RV354" s="79" t="n"/>
      <c r="RW354" s="79" t="n"/>
      <c r="RX354" s="79" t="n"/>
      <c r="RY354" s="79" t="n"/>
      <c r="RZ354" s="79" t="n"/>
      <c r="SA354" s="79" t="n"/>
      <c r="SB354" s="79" t="n"/>
      <c r="SC354" s="79" t="n"/>
      <c r="SD354" s="79" t="n"/>
      <c r="SE354" s="79" t="n"/>
      <c r="SF354" s="79" t="n"/>
      <c r="SG354" s="79" t="n"/>
      <c r="SH354" s="79" t="n"/>
      <c r="SI354" s="79" t="n"/>
      <c r="SJ354" s="79" t="n"/>
      <c r="SK354" s="79" t="n"/>
      <c r="SL354" s="79" t="n"/>
      <c r="SM354" s="79" t="n"/>
      <c r="SN354" s="79" t="n"/>
      <c r="SO354" s="79" t="n"/>
      <c r="SP354" s="79" t="n"/>
      <c r="SQ354" s="79" t="n"/>
      <c r="SR354" s="79" t="n"/>
      <c r="SS354" s="79" t="n"/>
      <c r="ST354" s="79" t="n"/>
      <c r="SW354" s="78" t="n">
        <v>26</v>
      </c>
      <c r="SX354" s="79" t="n"/>
      <c r="SY354" s="79" t="n"/>
      <c r="SZ354" s="79" t="n"/>
      <c r="TA354" s="79" t="n"/>
      <c r="TB354" s="79" t="n"/>
      <c r="TC354" s="79" t="n"/>
      <c r="TD354" s="79" t="n"/>
      <c r="TE354" s="79" t="n"/>
      <c r="TF354" s="79" t="n"/>
      <c r="TG354" s="79" t="n"/>
      <c r="TH354" s="79" t="n"/>
      <c r="TI354" s="79" t="n"/>
      <c r="TJ354" s="79" t="n"/>
      <c r="TK354" s="79" t="n"/>
      <c r="TL354" s="79" t="n"/>
      <c r="TM354" s="79" t="n"/>
      <c r="TN354" s="79" t="n"/>
      <c r="TO354" s="79" t="n"/>
      <c r="TP354" s="79" t="n"/>
      <c r="TQ354" s="79" t="n"/>
      <c r="TR354" s="79" t="n"/>
      <c r="TS354" s="79" t="n"/>
      <c r="TT354" s="79" t="n"/>
      <c r="TU354" s="79" t="n"/>
      <c r="TV354" s="79" t="n"/>
      <c r="TW354" s="79" t="n"/>
      <c r="TX354" s="79" t="n"/>
      <c r="TY354" s="79" t="n"/>
      <c r="TZ354" s="79" t="n"/>
      <c r="UA354" s="79" t="n"/>
      <c r="UB354" s="79" t="n"/>
      <c r="UC354" s="79" t="n"/>
      <c r="UD354" s="79" t="n"/>
      <c r="UE354" s="79" t="n"/>
      <c r="UF354" s="79" t="n"/>
      <c r="UG354" s="79" t="n"/>
      <c r="UH354" s="79" t="n"/>
      <c r="UI354" s="79" t="n"/>
      <c r="UJ354" s="79" t="n"/>
      <c r="UK354" s="79" t="n"/>
      <c r="UN354" s="78" t="n">
        <v>26</v>
      </c>
      <c r="UO354" s="79" t="n"/>
      <c r="UP354" s="79" t="n"/>
      <c r="UQ354" s="79" t="n"/>
      <c r="UR354" s="79" t="n"/>
      <c r="US354" s="79" t="n"/>
      <c r="UT354" s="79" t="n"/>
      <c r="UU354" s="79" t="n"/>
      <c r="UV354" s="79" t="n"/>
      <c r="UW354" s="79" t="n"/>
      <c r="UX354" s="79" t="n"/>
      <c r="UY354" s="79" t="n"/>
      <c r="UZ354" s="79" t="n"/>
      <c r="VA354" s="79" t="n"/>
      <c r="VB354" s="79" t="n"/>
      <c r="VC354" s="79" t="n"/>
      <c r="VD354" s="79" t="n"/>
      <c r="VE354" s="79" t="n"/>
      <c r="VF354" s="79" t="n"/>
      <c r="VG354" s="79" t="n"/>
      <c r="VH354" s="79" t="n"/>
      <c r="VI354" s="79" t="n"/>
      <c r="VJ354" s="79" t="n"/>
      <c r="VK354" s="79" t="n"/>
      <c r="VL354" s="79" t="n"/>
      <c r="VM354" s="79" t="n"/>
      <c r="VN354" s="79" t="n"/>
      <c r="VO354" s="79" t="n"/>
      <c r="VP354" s="79" t="n"/>
      <c r="VQ354" s="79" t="n"/>
      <c r="VR354" s="79" t="n"/>
      <c r="VS354" s="79" t="n"/>
      <c r="VT354" s="79" t="n"/>
      <c r="VU354" s="79" t="n"/>
      <c r="VV354" s="79" t="n"/>
      <c r="VW354" s="79" t="n"/>
      <c r="VX354" s="79" t="n"/>
      <c r="VY354" s="79" t="n"/>
      <c r="VZ354" s="79" t="n"/>
      <c r="WA354" s="79" t="n"/>
      <c r="WB354" s="79" t="n"/>
      <c r="WE354" s="78" t="n">
        <v>26</v>
      </c>
      <c r="WF354" s="79" t="n"/>
      <c r="WG354" s="79" t="n"/>
      <c r="WH354" s="79" t="n"/>
      <c r="WI354" s="79" t="n"/>
      <c r="WJ354" s="79" t="n"/>
      <c r="WK354" s="79" t="n"/>
      <c r="WL354" s="79" t="n"/>
      <c r="WM354" s="79" t="n"/>
      <c r="WN354" s="79" t="n"/>
      <c r="WO354" s="79" t="n"/>
      <c r="WP354" s="79" t="n"/>
      <c r="WQ354" s="79" t="n"/>
      <c r="WR354" s="79" t="n"/>
      <c r="WS354" s="79" t="n"/>
      <c r="WT354" s="79" t="n"/>
      <c r="WU354" s="79" t="n"/>
      <c r="WV354" s="79" t="n"/>
      <c r="WW354" s="79" t="n"/>
      <c r="WX354" s="79" t="n"/>
      <c r="WY354" s="79" t="n"/>
      <c r="WZ354" s="79" t="n"/>
      <c r="XA354" s="79" t="n"/>
      <c r="XB354" s="79" t="n"/>
      <c r="XC354" s="79" t="n"/>
      <c r="XD354" s="79" t="n"/>
      <c r="XE354" s="79" t="n"/>
      <c r="XF354" s="79" t="n"/>
      <c r="XG354" s="79" t="n"/>
      <c r="XH354" s="79" t="n"/>
      <c r="XI354" s="79" t="n"/>
      <c r="XJ354" s="79" t="n"/>
      <c r="XK354" s="79" t="n"/>
      <c r="XL354" s="79" t="n"/>
      <c r="XM354" s="79" t="n"/>
      <c r="XN354" s="79" t="n"/>
      <c r="XO354" s="79" t="n"/>
      <c r="XP354" s="79" t="n"/>
      <c r="XQ354" s="79" t="n"/>
      <c r="XR354" s="79" t="n"/>
      <c r="XS354" s="79" t="n"/>
      <c r="XV354" s="78" t="n">
        <v>26</v>
      </c>
      <c r="XW354" s="79" t="n"/>
      <c r="XX354" s="79" t="n"/>
      <c r="XY354" s="79" t="n"/>
      <c r="XZ354" s="79" t="n"/>
      <c r="YA354" s="79" t="n"/>
      <c r="YB354" s="79" t="n"/>
      <c r="YC354" s="79" t="n"/>
      <c r="YD354" s="79" t="n"/>
      <c r="YE354" s="79" t="n"/>
      <c r="YF354" s="79" t="n"/>
      <c r="YG354" s="79" t="n"/>
      <c r="YH354" s="79" t="n"/>
      <c r="YI354" s="79" t="n"/>
      <c r="YJ354" s="79" t="n"/>
      <c r="YK354" s="79" t="n"/>
      <c r="YL354" s="79" t="n"/>
      <c r="YM354" s="79" t="n"/>
      <c r="YN354" s="79" t="n"/>
      <c r="YO354" s="79" t="n"/>
      <c r="YP354" s="79" t="n"/>
      <c r="YQ354" s="79" t="n"/>
      <c r="YR354" s="79" t="n"/>
      <c r="YS354" s="79" t="n"/>
      <c r="YT354" s="79" t="n"/>
      <c r="YU354" s="79" t="n"/>
      <c r="YV354" s="79" t="n"/>
      <c r="YW354" s="79" t="n"/>
      <c r="YX354" s="79" t="n"/>
      <c r="YY354" s="79" t="n"/>
      <c r="YZ354" s="79" t="n"/>
      <c r="ZA354" s="79" t="n"/>
      <c r="ZB354" s="79" t="n"/>
      <c r="ZC354" s="79" t="n"/>
      <c r="ZD354" s="79" t="n"/>
      <c r="ZE354" s="79" t="n"/>
      <c r="ZF354" s="79" t="n"/>
      <c r="ZG354" s="79" t="n"/>
      <c r="ZH354" s="79" t="n"/>
      <c r="ZI354" s="79" t="n"/>
      <c r="ZJ354" s="79" t="n"/>
      <c r="ZM354" s="78" t="n">
        <v>26</v>
      </c>
      <c r="ZN354" s="79" t="n"/>
      <c r="ZO354" s="79" t="n"/>
      <c r="ZP354" s="79" t="n"/>
      <c r="ZQ354" s="79" t="n"/>
      <c r="ZR354" s="79" t="n"/>
      <c r="ZS354" s="79" t="n"/>
      <c r="ZT354" s="79" t="n"/>
      <c r="ZU354" s="79" t="n"/>
      <c r="ZV354" s="79" t="n"/>
      <c r="ZW354" s="79" t="n"/>
      <c r="ZX354" s="79" t="n"/>
      <c r="ZY354" s="79" t="n"/>
      <c r="ZZ354" s="79" t="n"/>
      <c r="AAA354" s="79" t="n"/>
      <c r="AAB354" s="79" t="n"/>
      <c r="AAC354" s="79" t="n"/>
      <c r="AAD354" s="79" t="n"/>
      <c r="AAE354" s="79" t="n"/>
      <c r="AAF354" s="79" t="n"/>
      <c r="AAG354" s="79" t="n"/>
      <c r="AAH354" s="79" t="n"/>
      <c r="AAI354" s="79" t="n"/>
      <c r="AAJ354" s="79" t="n"/>
      <c r="AAK354" s="79" t="n"/>
      <c r="AAL354" s="79" t="n"/>
      <c r="AAM354" s="79" t="n"/>
      <c r="AAN354" s="79" t="n"/>
      <c r="AAO354" s="79" t="n"/>
      <c r="AAP354" s="79" t="n"/>
      <c r="AAQ354" s="79" t="n"/>
      <c r="AAR354" s="79" t="n"/>
      <c r="AAS354" s="79" t="n"/>
      <c r="AAT354" s="79" t="n"/>
      <c r="AAU354" s="79" t="n"/>
      <c r="AAV354" s="79" t="n"/>
      <c r="AAW354" s="79" t="n"/>
      <c r="AAX354" s="79" t="n"/>
      <c r="AAY354" s="79" t="n"/>
      <c r="AAZ354" s="79" t="n"/>
      <c r="ABA354" s="79" t="n"/>
      <c r="ABD354" s="78" t="n">
        <v>26</v>
      </c>
      <c r="ABE354" s="79" t="n"/>
      <c r="ABF354" s="79" t="n"/>
      <c r="ABG354" s="79" t="n"/>
      <c r="ABH354" s="79" t="n"/>
      <c r="ABI354" s="79" t="n"/>
      <c r="ABJ354" s="79" t="n"/>
      <c r="ABK354" s="79" t="n"/>
      <c r="ABL354" s="79" t="n"/>
      <c r="ABM354" s="79" t="n"/>
      <c r="ABN354" s="79" t="n"/>
      <c r="ABO354" s="79" t="n"/>
      <c r="ABP354" s="79" t="n"/>
      <c r="ABQ354" s="79" t="n"/>
      <c r="ABR354" s="79" t="n"/>
      <c r="ABS354" s="79" t="n"/>
      <c r="ABT354" s="79" t="n"/>
      <c r="ABU354" s="79" t="n"/>
      <c r="ABV354" s="79" t="n"/>
      <c r="ABW354" s="79" t="n"/>
      <c r="ABX354" s="79" t="n"/>
      <c r="ABY354" s="79" t="n"/>
      <c r="ABZ354" s="79" t="n"/>
      <c r="ACA354" s="79" t="n"/>
      <c r="ACB354" s="79" t="n"/>
      <c r="ACC354" s="79" t="n"/>
      <c r="ACD354" s="79" t="n"/>
      <c r="ACE354" s="79" t="n"/>
      <c r="ACF354" s="79" t="n"/>
      <c r="ACG354" s="79" t="n"/>
      <c r="ACH354" s="79" t="n"/>
      <c r="ACI354" s="79" t="n"/>
      <c r="ACJ354" s="79" t="n"/>
      <c r="ACK354" s="79" t="n"/>
      <c r="ACL354" s="79" t="n"/>
      <c r="ACM354" s="79" t="n"/>
      <c r="ACN354" s="79" t="n"/>
      <c r="ACO354" s="79" t="n"/>
      <c r="ACP354" s="79" t="n"/>
      <c r="ACQ354" s="79" t="n"/>
      <c r="ACR354" s="79" t="n"/>
      <c r="ACU354" s="78" t="n">
        <v>26</v>
      </c>
      <c r="ACV354" s="79" t="n"/>
      <c r="ACW354" s="79" t="n"/>
      <c r="ACX354" s="79" t="n"/>
      <c r="ACY354" s="79" t="n"/>
      <c r="ACZ354" s="79" t="n"/>
      <c r="ADA354" s="79" t="n"/>
      <c r="ADB354" s="79" t="n"/>
      <c r="ADC354" s="79" t="n"/>
      <c r="ADD354" s="79" t="n"/>
      <c r="ADE354" s="79" t="n"/>
      <c r="ADF354" s="79" t="n"/>
      <c r="ADG354" s="79" t="n"/>
      <c r="ADH354" s="79" t="n"/>
      <c r="ADI354" s="79" t="n"/>
      <c r="ADJ354" s="79" t="n"/>
      <c r="ADK354" s="79" t="n"/>
      <c r="ADL354" s="79" t="n"/>
      <c r="ADM354" s="79" t="n"/>
      <c r="ADN354" s="79" t="n"/>
      <c r="ADO354" s="79" t="n"/>
      <c r="ADP354" s="79" t="n"/>
      <c r="ADQ354" s="79" t="n"/>
      <c r="ADR354" s="79" t="n"/>
      <c r="ADS354" s="79" t="n"/>
      <c r="ADT354" s="79" t="n"/>
      <c r="ADU354" s="79" t="n"/>
      <c r="ADV354" s="79" t="n"/>
      <c r="ADW354" s="79" t="n"/>
      <c r="ADX354" s="79" t="n"/>
      <c r="ADY354" s="79" t="n"/>
      <c r="ADZ354" s="79" t="n"/>
      <c r="AEA354" s="79" t="n"/>
      <c r="AEB354" s="79" t="n"/>
      <c r="AEC354" s="79" t="n"/>
      <c r="AED354" s="79" t="n"/>
      <c r="AEE354" s="79" t="n"/>
      <c r="AEF354" s="79" t="n"/>
      <c r="AEG354" s="79" t="n"/>
      <c r="AEH354" s="79" t="n"/>
      <c r="AEI354" s="79" t="n"/>
      <c r="AEL354" s="78" t="n">
        <v>26</v>
      </c>
      <c r="AEM354" s="79" t="n"/>
      <c r="AEN354" s="79" t="n"/>
      <c r="AEO354" s="79" t="n"/>
      <c r="AEP354" s="79" t="n"/>
      <c r="AEQ354" s="79" t="n"/>
      <c r="AER354" s="79" t="n"/>
      <c r="AES354" s="79" t="n"/>
      <c r="AET354" s="79" t="n"/>
      <c r="AEU354" s="79" t="n"/>
      <c r="AEV354" s="79" t="n"/>
      <c r="AEW354" s="79" t="n"/>
      <c r="AEX354" s="79" t="n"/>
      <c r="AEY354" s="79" t="n"/>
      <c r="AEZ354" s="79" t="n"/>
      <c r="AFA354" s="79" t="n"/>
      <c r="AFB354" s="79" t="n"/>
      <c r="AFC354" s="79" t="n"/>
      <c r="AFD354" s="79" t="n"/>
      <c r="AFE354" s="79" t="n"/>
      <c r="AFF354" s="79" t="n"/>
      <c r="AFG354" s="79" t="n"/>
      <c r="AFH354" s="79" t="n"/>
      <c r="AFI354" s="79" t="n"/>
      <c r="AFJ354" s="79" t="n"/>
      <c r="AFK354" s="79" t="n"/>
      <c r="AFL354" s="79" t="n"/>
      <c r="AFM354" s="79" t="n"/>
      <c r="AFN354" s="79" t="n"/>
      <c r="AFO354" s="79" t="n"/>
      <c r="AFP354" s="79" t="n"/>
      <c r="AFQ354" s="79" t="n"/>
      <c r="AFR354" s="79" t="n"/>
      <c r="AFS354" s="79" t="n"/>
      <c r="AFT354" s="79" t="n"/>
      <c r="AFU354" s="79" t="n"/>
      <c r="AFV354" s="79" t="n"/>
      <c r="AFW354" s="79" t="n"/>
      <c r="AFX354" s="79" t="n"/>
      <c r="AFY354" s="79" t="n"/>
      <c r="AFZ354" s="79" t="n"/>
    </row>
    <row r="355">
      <c r="A355" s="78" t="n">
        <v>27</v>
      </c>
      <c r="B355" s="79" t="n"/>
      <c r="C355" s="79" t="n"/>
      <c r="D355" s="79" t="n"/>
      <c r="E355" s="79" t="n"/>
      <c r="F355" s="79" t="n"/>
      <c r="G355" s="79" t="n"/>
      <c r="H355" s="79" t="n"/>
      <c r="I355" s="79" t="n"/>
      <c r="J355" s="79" t="n"/>
      <c r="K355" s="79" t="n"/>
      <c r="L355" s="79" t="n"/>
      <c r="M355" s="79" t="n"/>
      <c r="N355" s="79" t="n"/>
      <c r="O355" s="79" t="n"/>
      <c r="P355" s="79" t="n"/>
      <c r="Q355" s="79" t="n"/>
      <c r="R355" s="79" t="n"/>
      <c r="S355" s="79" t="n"/>
      <c r="T355" s="79" t="n"/>
      <c r="U355" s="79" t="n"/>
      <c r="V355" s="79" t="n"/>
      <c r="W355" s="79" t="n"/>
      <c r="X355" s="79" t="n"/>
      <c r="Y355" s="79" t="n"/>
      <c r="Z355" s="79" t="n"/>
      <c r="AA355" s="79" t="n"/>
      <c r="AB355" s="79" t="n"/>
      <c r="AC355" s="79" t="n"/>
      <c r="AD355" s="79" t="n"/>
      <c r="AE355" s="79" t="n"/>
      <c r="AF355" s="79" t="n"/>
      <c r="AG355" s="79" t="n"/>
      <c r="AH355" s="79" t="n"/>
      <c r="AI355" s="79" t="n"/>
      <c r="AJ355" s="79" t="n"/>
      <c r="AK355" s="79" t="n"/>
      <c r="AL355" s="79" t="n"/>
      <c r="AM355" s="79" t="n"/>
      <c r="AN355" s="79" t="n"/>
      <c r="AO355" s="79" t="n"/>
      <c r="AR355" s="78" t="n">
        <v>27</v>
      </c>
      <c r="AS355" s="79" t="n"/>
      <c r="AT355" s="79" t="n"/>
      <c r="AU355" s="79" t="n"/>
      <c r="AV355" s="79" t="n"/>
      <c r="AW355" s="79" t="n"/>
      <c r="AX355" s="79" t="n"/>
      <c r="AY355" s="79" t="n"/>
      <c r="AZ355" s="79" t="n"/>
      <c r="BA355" s="79" t="n"/>
      <c r="BB355" s="79" t="n"/>
      <c r="BC355" s="79" t="n"/>
      <c r="BD355" s="79" t="n"/>
      <c r="BE355" s="79" t="n"/>
      <c r="BF355" s="79" t="n"/>
      <c r="BG355" s="79" t="n"/>
      <c r="BH355" s="79" t="n"/>
      <c r="BI355" s="79" t="n"/>
      <c r="BJ355" s="79" t="n"/>
      <c r="BK355" s="79" t="n"/>
      <c r="BL355" s="79" t="n"/>
      <c r="BM355" s="79" t="n"/>
      <c r="BN355" s="79" t="n"/>
      <c r="BO355" s="79" t="n"/>
      <c r="BP355" s="79" t="n"/>
      <c r="BQ355" s="79" t="n"/>
      <c r="BR355" s="79" t="n"/>
      <c r="BS355" s="79" t="n"/>
      <c r="BT355" s="79" t="n"/>
      <c r="BU355" s="79" t="n"/>
      <c r="BV355" s="79" t="n"/>
      <c r="BW355" s="79" t="n"/>
      <c r="BX355" s="79" t="n"/>
      <c r="BY355" s="79" t="n"/>
      <c r="BZ355" s="79" t="n"/>
      <c r="CA355" s="79" t="n"/>
      <c r="CB355" s="79" t="n"/>
      <c r="CC355" s="79" t="n"/>
      <c r="CD355" s="79" t="n"/>
      <c r="CE355" s="79" t="n"/>
      <c r="CF355" s="79" t="n"/>
      <c r="CI355" s="78" t="n">
        <v>27</v>
      </c>
      <c r="CJ355" s="79" t="n"/>
      <c r="CK355" s="79" t="n"/>
      <c r="CL355" s="79" t="n"/>
      <c r="CM355" s="79" t="n"/>
      <c r="CN355" s="79" t="n"/>
      <c r="CO355" s="79" t="n"/>
      <c r="CP355" s="79" t="n"/>
      <c r="CQ355" s="79" t="n"/>
      <c r="CR355" s="79" t="n"/>
      <c r="CS355" s="79" t="n"/>
      <c r="CT355" s="79" t="n"/>
      <c r="CU355" s="79" t="n"/>
      <c r="CV355" s="79" t="n"/>
      <c r="CW355" s="79" t="n"/>
      <c r="CX355" s="79" t="n"/>
      <c r="CY355" s="79" t="n"/>
      <c r="CZ355" s="79" t="n"/>
      <c r="DA355" s="79" t="n"/>
      <c r="DB355" s="79" t="n"/>
      <c r="DC355" s="79" t="n"/>
      <c r="DD355" s="79" t="n"/>
      <c r="DE355" s="79" t="n"/>
      <c r="DF355" s="79" t="n"/>
      <c r="DG355" s="79" t="n"/>
      <c r="DH355" s="79" t="n"/>
      <c r="DI355" s="79" t="n"/>
      <c r="DJ355" s="79" t="n"/>
      <c r="DK355" s="79" t="n"/>
      <c r="DL355" s="79" t="n"/>
      <c r="DM355" s="79" t="n"/>
      <c r="DN355" s="79" t="n"/>
      <c r="DO355" s="79" t="n"/>
      <c r="DP355" s="79" t="n"/>
      <c r="DQ355" s="79" t="n"/>
      <c r="DR355" s="79" t="n"/>
      <c r="DS355" s="79" t="n"/>
      <c r="DT355" s="79" t="n"/>
      <c r="DU355" s="79" t="n"/>
      <c r="DV355" s="79" t="n"/>
      <c r="DW355" s="79" t="n"/>
      <c r="DZ355" s="78" t="n">
        <v>27</v>
      </c>
      <c r="EA355" s="79" t="n"/>
      <c r="EB355" s="79" t="n"/>
      <c r="EC355" s="79" t="n"/>
      <c r="ED355" s="79" t="n"/>
      <c r="EE355" s="79" t="n"/>
      <c r="EF355" s="79" t="n"/>
      <c r="EG355" s="79" t="n"/>
      <c r="EH355" s="79" t="n"/>
      <c r="EI355" s="79" t="n"/>
      <c r="EJ355" s="79" t="n"/>
      <c r="EK355" s="79" t="n"/>
      <c r="EL355" s="79" t="n"/>
      <c r="EM355" s="79" t="n"/>
      <c r="EN355" s="79" t="n"/>
      <c r="EO355" s="79" t="n"/>
      <c r="EP355" s="79" t="n"/>
      <c r="EQ355" s="79" t="n"/>
      <c r="ER355" s="79" t="n"/>
      <c r="ES355" s="79" t="n"/>
      <c r="ET355" s="79" t="n"/>
      <c r="EU355" s="79" t="n"/>
      <c r="EV355" s="79" t="n"/>
      <c r="EW355" s="79" t="n"/>
      <c r="EX355" s="79" t="n"/>
      <c r="EY355" s="79" t="n"/>
      <c r="EZ355" s="79" t="n"/>
      <c r="FA355" s="79" t="n"/>
      <c r="FB355" s="79" t="n"/>
      <c r="FC355" s="79" t="n"/>
      <c r="FD355" s="79" t="n"/>
      <c r="FE355" s="79" t="n"/>
      <c r="FF355" s="79" t="n"/>
      <c r="FG355" s="79" t="n"/>
      <c r="FH355" s="79" t="n"/>
      <c r="FI355" s="79" t="n"/>
      <c r="FJ355" s="79" t="n"/>
      <c r="FK355" s="79" t="n"/>
      <c r="FL355" s="79" t="n"/>
      <c r="FM355" s="79" t="n"/>
      <c r="FN355" s="79" t="n"/>
      <c r="FQ355" s="78" t="n">
        <v>27</v>
      </c>
      <c r="FR355" s="79" t="n"/>
      <c r="FS355" s="79" t="n"/>
      <c r="FT355" s="79" t="n"/>
      <c r="FU355" s="79" t="n"/>
      <c r="FV355" s="79" t="n"/>
      <c r="FW355" s="79" t="n"/>
      <c r="FX355" s="79" t="n"/>
      <c r="FY355" s="79" t="n"/>
      <c r="FZ355" s="79" t="n"/>
      <c r="GA355" s="79" t="n"/>
      <c r="GB355" s="79" t="n"/>
      <c r="GC355" s="79" t="n"/>
      <c r="GD355" s="79" t="n"/>
      <c r="GE355" s="79" t="n"/>
      <c r="GF355" s="79" t="n"/>
      <c r="GG355" s="79" t="n"/>
      <c r="GH355" s="79" t="n"/>
      <c r="GI355" s="79" t="n"/>
      <c r="GJ355" s="79" t="n"/>
      <c r="GK355" s="79" t="n"/>
      <c r="GL355" s="79" t="n"/>
      <c r="GM355" s="79" t="n"/>
      <c r="GN355" s="79" t="n"/>
      <c r="GO355" s="79" t="n"/>
      <c r="GP355" s="79" t="n"/>
      <c r="GQ355" s="79" t="n"/>
      <c r="GR355" s="79" t="n"/>
      <c r="GS355" s="79" t="n"/>
      <c r="GT355" s="79" t="n"/>
      <c r="GU355" s="79" t="n"/>
      <c r="GV355" s="79" t="n"/>
      <c r="GW355" s="79" t="n"/>
      <c r="GX355" s="79" t="n"/>
      <c r="GY355" s="79" t="n"/>
      <c r="GZ355" s="79" t="n"/>
      <c r="HA355" s="79" t="n"/>
      <c r="HB355" s="79" t="n"/>
      <c r="HC355" s="79" t="n"/>
      <c r="HD355" s="79" t="n"/>
      <c r="HE355" s="79" t="n"/>
      <c r="HH355" s="78" t="n">
        <v>27</v>
      </c>
      <c r="HI355" s="79" t="n"/>
      <c r="HJ355" s="79" t="n"/>
      <c r="HK355" s="79" t="n"/>
      <c r="HL355" s="79" t="n"/>
      <c r="HM355" s="79" t="n"/>
      <c r="HN355" s="79" t="n"/>
      <c r="HO355" s="79" t="n"/>
      <c r="HP355" s="79" t="n"/>
      <c r="HQ355" s="79" t="n"/>
      <c r="HR355" s="79" t="n"/>
      <c r="HS355" s="79" t="n"/>
      <c r="HT355" s="79" t="n"/>
      <c r="HU355" s="79" t="n"/>
      <c r="HV355" s="79" t="n"/>
      <c r="HW355" s="79" t="n"/>
      <c r="HX355" s="79" t="n"/>
      <c r="HY355" s="79" t="n"/>
      <c r="HZ355" s="79" t="n"/>
      <c r="IA355" s="79" t="n"/>
      <c r="IB355" s="79" t="n"/>
      <c r="IC355" s="79" t="n"/>
      <c r="ID355" s="79" t="n"/>
      <c r="IE355" s="79" t="n"/>
      <c r="IF355" s="79" t="n"/>
      <c r="IG355" s="79" t="n"/>
      <c r="IH355" s="79" t="n"/>
      <c r="II355" s="79" t="n"/>
      <c r="IJ355" s="79" t="n"/>
      <c r="IK355" s="79" t="n"/>
      <c r="IL355" s="79" t="n"/>
      <c r="IM355" s="79" t="n"/>
      <c r="IN355" s="79" t="n"/>
      <c r="IO355" s="79" t="n"/>
      <c r="IP355" s="79" t="n"/>
      <c r="IQ355" s="79" t="n"/>
      <c r="IR355" s="79" t="n"/>
      <c r="IS355" s="79" t="n"/>
      <c r="IT355" s="79" t="n"/>
      <c r="IU355" s="79" t="n"/>
      <c r="IV355" s="79" t="n"/>
      <c r="IY355" s="78" t="n">
        <v>27</v>
      </c>
      <c r="IZ355" s="79" t="n"/>
      <c r="JA355" s="79" t="n"/>
      <c r="JB355" s="79" t="n"/>
      <c r="JC355" s="79" t="n"/>
      <c r="JD355" s="79" t="n"/>
      <c r="JE355" s="79" t="n"/>
      <c r="JF355" s="79" t="n"/>
      <c r="JG355" s="79" t="n"/>
      <c r="JH355" s="79" t="n"/>
      <c r="JI355" s="79" t="n"/>
      <c r="JJ355" s="79" t="n"/>
      <c r="JK355" s="79" t="n"/>
      <c r="JL355" s="79" t="n"/>
      <c r="JM355" s="79" t="n"/>
      <c r="JN355" s="79" t="n"/>
      <c r="JO355" s="79" t="n"/>
      <c r="JP355" s="79" t="n"/>
      <c r="JQ355" s="79" t="n"/>
      <c r="JR355" s="79" t="n"/>
      <c r="JS355" s="79" t="n"/>
      <c r="JT355" s="79" t="n"/>
      <c r="JU355" s="79" t="n"/>
      <c r="JV355" s="79" t="n"/>
      <c r="JW355" s="79" t="n"/>
      <c r="JX355" s="79" t="n"/>
      <c r="JY355" s="79" t="n"/>
      <c r="JZ355" s="79" t="n"/>
      <c r="KA355" s="79" t="n"/>
      <c r="KB355" s="79" t="n"/>
      <c r="KC355" s="79" t="n"/>
      <c r="KD355" s="79" t="n"/>
      <c r="KE355" s="79" t="n"/>
      <c r="KF355" s="79" t="n"/>
      <c r="KG355" s="79" t="n"/>
      <c r="KH355" s="79" t="n"/>
      <c r="KI355" s="79" t="n"/>
      <c r="KJ355" s="79" t="n"/>
      <c r="KK355" s="79" t="n"/>
      <c r="KL355" s="79" t="n"/>
      <c r="KM355" s="79" t="n"/>
      <c r="KP355" s="78" t="n">
        <v>27</v>
      </c>
      <c r="KQ355" s="79" t="n"/>
      <c r="KR355" s="79" t="n"/>
      <c r="KS355" s="79" t="n"/>
      <c r="KT355" s="79" t="n"/>
      <c r="KU355" s="79" t="n"/>
      <c r="KV355" s="79" t="n"/>
      <c r="KW355" s="79" t="n"/>
      <c r="KX355" s="79" t="n"/>
      <c r="KY355" s="79" t="n"/>
      <c r="KZ355" s="79" t="n"/>
      <c r="LA355" s="79" t="n"/>
      <c r="LB355" s="79" t="n"/>
      <c r="LC355" s="79" t="n"/>
      <c r="LD355" s="79" t="n"/>
      <c r="LE355" s="79" t="n"/>
      <c r="LF355" s="79" t="n"/>
      <c r="LG355" s="79" t="n"/>
      <c r="LH355" s="79" t="n"/>
      <c r="LI355" s="79" t="n"/>
      <c r="LJ355" s="79" t="n"/>
      <c r="LK355" s="79" t="n"/>
      <c r="LL355" s="79" t="n"/>
      <c r="LM355" s="79" t="n"/>
      <c r="LN355" s="79" t="n"/>
      <c r="LO355" s="79" t="n"/>
      <c r="LP355" s="79" t="n"/>
      <c r="LQ355" s="79" t="n"/>
      <c r="LR355" s="79" t="n"/>
      <c r="LS355" s="79" t="n"/>
      <c r="LT355" s="79" t="n"/>
      <c r="LU355" s="79" t="n"/>
      <c r="LV355" s="79" t="n"/>
      <c r="LW355" s="79" t="n"/>
      <c r="LX355" s="79" t="n"/>
      <c r="LY355" s="79" t="n"/>
      <c r="LZ355" s="79" t="n"/>
      <c r="MA355" s="79" t="n"/>
      <c r="MB355" s="79" t="n"/>
      <c r="MC355" s="79" t="n"/>
      <c r="MD355" s="79" t="n"/>
      <c r="MG355" s="78" t="n">
        <v>27</v>
      </c>
      <c r="MH355" s="79" t="n"/>
      <c r="MI355" s="79" t="n"/>
      <c r="MJ355" s="79" t="n"/>
      <c r="MK355" s="79" t="n"/>
      <c r="ML355" s="79" t="n"/>
      <c r="MM355" s="79" t="n"/>
      <c r="MN355" s="79" t="n"/>
      <c r="MO355" s="79" t="n"/>
      <c r="MP355" s="79" t="n"/>
      <c r="MQ355" s="79" t="n"/>
      <c r="MR355" s="79" t="n"/>
      <c r="MS355" s="79" t="n"/>
      <c r="MT355" s="79" t="n"/>
      <c r="MU355" s="79" t="n"/>
      <c r="MV355" s="79" t="n"/>
      <c r="MW355" s="79" t="n"/>
      <c r="MX355" s="79" t="n"/>
      <c r="MY355" s="79" t="n"/>
      <c r="MZ355" s="79" t="n"/>
      <c r="NA355" s="79" t="n"/>
      <c r="NB355" s="79" t="n"/>
      <c r="NC355" s="79" t="n"/>
      <c r="ND355" s="79" t="n"/>
      <c r="NE355" s="79" t="n"/>
      <c r="NF355" s="79" t="n"/>
      <c r="NG355" s="79" t="n"/>
      <c r="NH355" s="79" t="n"/>
      <c r="NI355" s="79" t="n"/>
      <c r="NJ355" s="79" t="n"/>
      <c r="NK355" s="79" t="n"/>
      <c r="NL355" s="79" t="n"/>
      <c r="NM355" s="79" t="n"/>
      <c r="NN355" s="79" t="n"/>
      <c r="NO355" s="79" t="n"/>
      <c r="NP355" s="79" t="n"/>
      <c r="NQ355" s="79" t="n"/>
      <c r="NR355" s="79" t="n"/>
      <c r="NS355" s="79" t="n"/>
      <c r="NT355" s="79" t="n"/>
      <c r="NU355" s="79" t="n"/>
      <c r="NX355" s="78" t="n">
        <v>27</v>
      </c>
      <c r="NY355" s="79" t="n"/>
      <c r="NZ355" s="79" t="n"/>
      <c r="OA355" s="79" t="n"/>
      <c r="OB355" s="79" t="n"/>
      <c r="OC355" s="79" t="n"/>
      <c r="OD355" s="79" t="n"/>
      <c r="OE355" s="79" t="n"/>
      <c r="OF355" s="79" t="n"/>
      <c r="OG355" s="79" t="n"/>
      <c r="OH355" s="79" t="n"/>
      <c r="OI355" s="79" t="n"/>
      <c r="OJ355" s="79" t="n"/>
      <c r="OK355" s="79" t="n"/>
      <c r="OL355" s="79" t="n"/>
      <c r="OM355" s="79" t="n"/>
      <c r="ON355" s="79" t="n"/>
      <c r="OO355" s="79" t="n"/>
      <c r="OP355" s="79" t="n"/>
      <c r="OQ355" s="79" t="n"/>
      <c r="OR355" s="79" t="n"/>
      <c r="OS355" s="79" t="n"/>
      <c r="OT355" s="79" t="n"/>
      <c r="OU355" s="79" t="n"/>
      <c r="OV355" s="79" t="n"/>
      <c r="OW355" s="79" t="n"/>
      <c r="OX355" s="79" t="n"/>
      <c r="OY355" s="79" t="n"/>
      <c r="OZ355" s="79" t="n"/>
      <c r="PA355" s="79" t="n"/>
      <c r="PB355" s="79" t="n"/>
      <c r="PC355" s="79" t="n"/>
      <c r="PD355" s="79" t="n"/>
      <c r="PE355" s="79" t="n"/>
      <c r="PF355" s="79" t="n"/>
      <c r="PG355" s="79" t="n"/>
      <c r="PH355" s="79" t="n"/>
      <c r="PI355" s="79" t="n"/>
      <c r="PJ355" s="79" t="n"/>
      <c r="PK355" s="79" t="n"/>
      <c r="PL355" s="79" t="n"/>
      <c r="PO355" s="78" t="n">
        <v>27</v>
      </c>
      <c r="PP355" s="79" t="n"/>
      <c r="PQ355" s="79" t="n"/>
      <c r="PR355" s="79" t="n"/>
      <c r="PS355" s="79" t="n"/>
      <c r="PT355" s="79" t="n"/>
      <c r="PU355" s="79" t="n"/>
      <c r="PV355" s="79" t="n"/>
      <c r="PW355" s="79" t="n"/>
      <c r="PX355" s="79" t="n"/>
      <c r="PY355" s="79" t="n"/>
      <c r="PZ355" s="79" t="n"/>
      <c r="QA355" s="79" t="n"/>
      <c r="QB355" s="79" t="n"/>
      <c r="QC355" s="79" t="n"/>
      <c r="QD355" s="79" t="n"/>
      <c r="QE355" s="79" t="n"/>
      <c r="QF355" s="79" t="n"/>
      <c r="QG355" s="79" t="n"/>
      <c r="QH355" s="79" t="n"/>
      <c r="QI355" s="79" t="n"/>
      <c r="QJ355" s="79" t="n"/>
      <c r="QK355" s="79" t="n"/>
      <c r="QL355" s="79" t="n"/>
      <c r="QM355" s="79" t="n"/>
      <c r="QN355" s="79" t="n"/>
      <c r="QO355" s="79" t="n"/>
      <c r="QP355" s="79" t="n"/>
      <c r="QQ355" s="79" t="n"/>
      <c r="QR355" s="79" t="n"/>
      <c r="QS355" s="79" t="n"/>
      <c r="QT355" s="79" t="n"/>
      <c r="QU355" s="79" t="n"/>
      <c r="QV355" s="79" t="n"/>
      <c r="QW355" s="79" t="n"/>
      <c r="QX355" s="79" t="n"/>
      <c r="QY355" s="79" t="n"/>
      <c r="QZ355" s="79" t="n"/>
      <c r="RA355" s="79" t="n"/>
      <c r="RB355" s="79" t="n"/>
      <c r="RC355" s="79" t="n"/>
      <c r="RF355" s="78" t="n">
        <v>27</v>
      </c>
      <c r="RG355" s="79" t="n"/>
      <c r="RH355" s="79" t="n"/>
      <c r="RI355" s="79" t="n"/>
      <c r="RJ355" s="79" t="n"/>
      <c r="RK355" s="79" t="n"/>
      <c r="RL355" s="79" t="n"/>
      <c r="RM355" s="79" t="n"/>
      <c r="RN355" s="79" t="n"/>
      <c r="RO355" s="79" t="n"/>
      <c r="RP355" s="79" t="n"/>
      <c r="RQ355" s="79" t="n"/>
      <c r="RR355" s="79" t="n"/>
      <c r="RS355" s="79" t="n"/>
      <c r="RT355" s="79" t="n"/>
      <c r="RU355" s="79" t="n"/>
      <c r="RV355" s="79" t="n"/>
      <c r="RW355" s="79" t="n"/>
      <c r="RX355" s="79" t="n"/>
      <c r="RY355" s="79" t="n"/>
      <c r="RZ355" s="79" t="n"/>
      <c r="SA355" s="79" t="n"/>
      <c r="SB355" s="79" t="n"/>
      <c r="SC355" s="79" t="n"/>
      <c r="SD355" s="79" t="n"/>
      <c r="SE355" s="79" t="n"/>
      <c r="SF355" s="79" t="n"/>
      <c r="SG355" s="79" t="n"/>
      <c r="SH355" s="79" t="n"/>
      <c r="SI355" s="79" t="n"/>
      <c r="SJ355" s="79" t="n"/>
      <c r="SK355" s="79" t="n"/>
      <c r="SL355" s="79" t="n"/>
      <c r="SM355" s="79" t="n"/>
      <c r="SN355" s="79" t="n"/>
      <c r="SO355" s="79" t="n"/>
      <c r="SP355" s="79" t="n"/>
      <c r="SQ355" s="79" t="n"/>
      <c r="SR355" s="79" t="n"/>
      <c r="SS355" s="79" t="n"/>
      <c r="ST355" s="79" t="n"/>
      <c r="SW355" s="78" t="n">
        <v>27</v>
      </c>
      <c r="SX355" s="79" t="n"/>
      <c r="SY355" s="79" t="n"/>
      <c r="SZ355" s="79" t="n"/>
      <c r="TA355" s="79" t="n"/>
      <c r="TB355" s="79" t="n"/>
      <c r="TC355" s="79" t="n"/>
      <c r="TD355" s="79" t="n"/>
      <c r="TE355" s="79" t="n"/>
      <c r="TF355" s="79" t="n"/>
      <c r="TG355" s="79" t="n"/>
      <c r="TH355" s="79" t="n"/>
      <c r="TI355" s="79" t="n"/>
      <c r="TJ355" s="79" t="n"/>
      <c r="TK355" s="79" t="n"/>
      <c r="TL355" s="79" t="n"/>
      <c r="TM355" s="79" t="n"/>
      <c r="TN355" s="79" t="n"/>
      <c r="TO355" s="79" t="n"/>
      <c r="TP355" s="79" t="n"/>
      <c r="TQ355" s="79" t="n"/>
      <c r="TR355" s="79" t="n"/>
      <c r="TS355" s="79" t="n"/>
      <c r="TT355" s="79" t="n"/>
      <c r="TU355" s="79" t="n"/>
      <c r="TV355" s="79" t="n"/>
      <c r="TW355" s="79" t="n"/>
      <c r="TX355" s="79" t="n"/>
      <c r="TY355" s="79" t="n"/>
      <c r="TZ355" s="79" t="n"/>
      <c r="UA355" s="79" t="n"/>
      <c r="UB355" s="79" t="n"/>
      <c r="UC355" s="79" t="n"/>
      <c r="UD355" s="79" t="n"/>
      <c r="UE355" s="79" t="n"/>
      <c r="UF355" s="79" t="n"/>
      <c r="UG355" s="79" t="n"/>
      <c r="UH355" s="79" t="n"/>
      <c r="UI355" s="79" t="n"/>
      <c r="UJ355" s="79" t="n"/>
      <c r="UK355" s="79" t="n"/>
      <c r="UN355" s="78" t="n">
        <v>27</v>
      </c>
      <c r="UO355" s="79" t="n"/>
      <c r="UP355" s="79" t="n"/>
      <c r="UQ355" s="79" t="n"/>
      <c r="UR355" s="79" t="n"/>
      <c r="US355" s="79" t="n"/>
      <c r="UT355" s="79" t="n"/>
      <c r="UU355" s="79" t="n"/>
      <c r="UV355" s="79" t="n"/>
      <c r="UW355" s="79" t="n"/>
      <c r="UX355" s="79" t="n"/>
      <c r="UY355" s="79" t="n"/>
      <c r="UZ355" s="79" t="n"/>
      <c r="VA355" s="79" t="n"/>
      <c r="VB355" s="79" t="n"/>
      <c r="VC355" s="79" t="n"/>
      <c r="VD355" s="79" t="n"/>
      <c r="VE355" s="79" t="n"/>
      <c r="VF355" s="79" t="n"/>
      <c r="VG355" s="79" t="n"/>
      <c r="VH355" s="79" t="n"/>
      <c r="VI355" s="79" t="n"/>
      <c r="VJ355" s="79" t="n"/>
      <c r="VK355" s="79" t="n"/>
      <c r="VL355" s="79" t="n"/>
      <c r="VM355" s="79" t="n"/>
      <c r="VN355" s="79" t="n"/>
      <c r="VO355" s="79" t="n"/>
      <c r="VP355" s="79" t="n"/>
      <c r="VQ355" s="79" t="n"/>
      <c r="VR355" s="79" t="n"/>
      <c r="VS355" s="79" t="n"/>
      <c r="VT355" s="79" t="n"/>
      <c r="VU355" s="79" t="n"/>
      <c r="VV355" s="79" t="n"/>
      <c r="VW355" s="79" t="n"/>
      <c r="VX355" s="79" t="n"/>
      <c r="VY355" s="79" t="n"/>
      <c r="VZ355" s="79" t="n"/>
      <c r="WA355" s="79" t="n"/>
      <c r="WB355" s="79" t="n"/>
      <c r="WE355" s="78" t="n">
        <v>27</v>
      </c>
      <c r="WF355" s="79" t="n"/>
      <c r="WG355" s="79" t="n"/>
      <c r="WH355" s="79" t="n"/>
      <c r="WI355" s="79" t="n"/>
      <c r="WJ355" s="79" t="n"/>
      <c r="WK355" s="79" t="n"/>
      <c r="WL355" s="79" t="n"/>
      <c r="WM355" s="79" t="n"/>
      <c r="WN355" s="79" t="n"/>
      <c r="WO355" s="79" t="n"/>
      <c r="WP355" s="79" t="n"/>
      <c r="WQ355" s="79" t="n"/>
      <c r="WR355" s="79" t="n"/>
      <c r="WS355" s="79" t="n"/>
      <c r="WT355" s="79" t="n"/>
      <c r="WU355" s="79" t="n"/>
      <c r="WV355" s="79" t="n"/>
      <c r="WW355" s="79" t="n"/>
      <c r="WX355" s="79" t="n"/>
      <c r="WY355" s="79" t="n"/>
      <c r="WZ355" s="79" t="n"/>
      <c r="XA355" s="79" t="n"/>
      <c r="XB355" s="79" t="n"/>
      <c r="XC355" s="79" t="n"/>
      <c r="XD355" s="79" t="n"/>
      <c r="XE355" s="79" t="n"/>
      <c r="XF355" s="79" t="n"/>
      <c r="XG355" s="79" t="n"/>
      <c r="XH355" s="79" t="n"/>
      <c r="XI355" s="79" t="n"/>
      <c r="XJ355" s="79" t="n"/>
      <c r="XK355" s="79" t="n"/>
      <c r="XL355" s="79" t="n"/>
      <c r="XM355" s="79" t="n"/>
      <c r="XN355" s="79" t="n"/>
      <c r="XO355" s="79" t="n"/>
      <c r="XP355" s="79" t="n"/>
      <c r="XQ355" s="79" t="n"/>
      <c r="XR355" s="79" t="n"/>
      <c r="XS355" s="79" t="n"/>
      <c r="XV355" s="78" t="n">
        <v>27</v>
      </c>
      <c r="XW355" s="79" t="n"/>
      <c r="XX355" s="79" t="n"/>
      <c r="XY355" s="79" t="n"/>
      <c r="XZ355" s="79" t="n"/>
      <c r="YA355" s="79" t="n"/>
      <c r="YB355" s="79" t="n"/>
      <c r="YC355" s="79" t="n"/>
      <c r="YD355" s="79" t="n"/>
      <c r="YE355" s="79" t="n"/>
      <c r="YF355" s="79" t="n"/>
      <c r="YG355" s="79" t="n"/>
      <c r="YH355" s="79" t="n"/>
      <c r="YI355" s="79" t="n"/>
      <c r="YJ355" s="79" t="n"/>
      <c r="YK355" s="79" t="n"/>
      <c r="YL355" s="79" t="n"/>
      <c r="YM355" s="79" t="n"/>
      <c r="YN355" s="79" t="n"/>
      <c r="YO355" s="79" t="n"/>
      <c r="YP355" s="79" t="n"/>
      <c r="YQ355" s="79" t="n"/>
      <c r="YR355" s="79" t="n"/>
      <c r="YS355" s="79" t="n"/>
      <c r="YT355" s="79" t="n"/>
      <c r="YU355" s="79" t="n"/>
      <c r="YV355" s="79" t="n"/>
      <c r="YW355" s="79" t="n"/>
      <c r="YX355" s="79" t="n"/>
      <c r="YY355" s="79" t="n"/>
      <c r="YZ355" s="79" t="n"/>
      <c r="ZA355" s="79" t="n"/>
      <c r="ZB355" s="79" t="n"/>
      <c r="ZC355" s="79" t="n"/>
      <c r="ZD355" s="79" t="n"/>
      <c r="ZE355" s="79" t="n"/>
      <c r="ZF355" s="79" t="n"/>
      <c r="ZG355" s="79" t="n"/>
      <c r="ZH355" s="79" t="n"/>
      <c r="ZI355" s="79" t="n"/>
      <c r="ZJ355" s="79" t="n"/>
      <c r="ZM355" s="78" t="n">
        <v>27</v>
      </c>
      <c r="ZN355" s="79" t="n"/>
      <c r="ZO355" s="79" t="n"/>
      <c r="ZP355" s="79" t="n"/>
      <c r="ZQ355" s="79" t="n"/>
      <c r="ZR355" s="79" t="n"/>
      <c r="ZS355" s="79" t="n"/>
      <c r="ZT355" s="79" t="n"/>
      <c r="ZU355" s="79" t="n"/>
      <c r="ZV355" s="79" t="n"/>
      <c r="ZW355" s="79" t="n"/>
      <c r="ZX355" s="79" t="n"/>
      <c r="ZY355" s="79" t="n"/>
      <c r="ZZ355" s="79" t="n"/>
      <c r="AAA355" s="79" t="n"/>
      <c r="AAB355" s="79" t="n"/>
      <c r="AAC355" s="79" t="n"/>
      <c r="AAD355" s="79" t="n"/>
      <c r="AAE355" s="79" t="n"/>
      <c r="AAF355" s="79" t="n"/>
      <c r="AAG355" s="79" t="n"/>
      <c r="AAH355" s="79" t="n"/>
      <c r="AAI355" s="79" t="n"/>
      <c r="AAJ355" s="79" t="n"/>
      <c r="AAK355" s="79" t="n"/>
      <c r="AAL355" s="79" t="n"/>
      <c r="AAM355" s="79" t="n"/>
      <c r="AAN355" s="79" t="n"/>
      <c r="AAO355" s="79" t="n"/>
      <c r="AAP355" s="79" t="n"/>
      <c r="AAQ355" s="79" t="n"/>
      <c r="AAR355" s="79" t="n"/>
      <c r="AAS355" s="79" t="n"/>
      <c r="AAT355" s="79" t="n"/>
      <c r="AAU355" s="79" t="n"/>
      <c r="AAV355" s="79" t="n"/>
      <c r="AAW355" s="79" t="n"/>
      <c r="AAX355" s="79" t="n"/>
      <c r="AAY355" s="79" t="n"/>
      <c r="AAZ355" s="79" t="n"/>
      <c r="ABA355" s="79" t="n"/>
      <c r="ABD355" s="78" t="n">
        <v>27</v>
      </c>
      <c r="ABE355" s="79" t="n"/>
      <c r="ABF355" s="79" t="n"/>
      <c r="ABG355" s="79" t="n"/>
      <c r="ABH355" s="79" t="n"/>
      <c r="ABI355" s="79" t="n"/>
      <c r="ABJ355" s="79" t="n"/>
      <c r="ABK355" s="79" t="n"/>
      <c r="ABL355" s="79" t="n"/>
      <c r="ABM355" s="79" t="n"/>
      <c r="ABN355" s="79" t="n"/>
      <c r="ABO355" s="79" t="n"/>
      <c r="ABP355" s="79" t="n"/>
      <c r="ABQ355" s="79" t="n"/>
      <c r="ABR355" s="79" t="n"/>
      <c r="ABS355" s="79" t="n"/>
      <c r="ABT355" s="79" t="n"/>
      <c r="ABU355" s="79" t="n"/>
      <c r="ABV355" s="79" t="n"/>
      <c r="ABW355" s="79" t="n"/>
      <c r="ABX355" s="79" t="n"/>
      <c r="ABY355" s="79" t="n"/>
      <c r="ABZ355" s="79" t="n"/>
      <c r="ACA355" s="79" t="n"/>
      <c r="ACB355" s="79" t="n"/>
      <c r="ACC355" s="79" t="n"/>
      <c r="ACD355" s="79" t="n"/>
      <c r="ACE355" s="79" t="n"/>
      <c r="ACF355" s="79" t="n"/>
      <c r="ACG355" s="79" t="n"/>
      <c r="ACH355" s="79" t="n"/>
      <c r="ACI355" s="79" t="n"/>
      <c r="ACJ355" s="79" t="n"/>
      <c r="ACK355" s="79" t="n"/>
      <c r="ACL355" s="79" t="n"/>
      <c r="ACM355" s="79" t="n"/>
      <c r="ACN355" s="79" t="n"/>
      <c r="ACO355" s="79" t="n"/>
      <c r="ACP355" s="79" t="n"/>
      <c r="ACQ355" s="79" t="n"/>
      <c r="ACR355" s="79" t="n"/>
      <c r="ACU355" s="78" t="n">
        <v>27</v>
      </c>
      <c r="ACV355" s="79" t="n"/>
      <c r="ACW355" s="79" t="n"/>
      <c r="ACX355" s="79" t="n"/>
      <c r="ACY355" s="79" t="n"/>
      <c r="ACZ355" s="79" t="n"/>
      <c r="ADA355" s="79" t="n"/>
      <c r="ADB355" s="79" t="n"/>
      <c r="ADC355" s="79" t="n"/>
      <c r="ADD355" s="79" t="n"/>
      <c r="ADE355" s="79" t="n"/>
      <c r="ADF355" s="79" t="n"/>
      <c r="ADG355" s="79" t="n"/>
      <c r="ADH355" s="79" t="n"/>
      <c r="ADI355" s="79" t="n"/>
      <c r="ADJ355" s="79" t="n"/>
      <c r="ADK355" s="79" t="n"/>
      <c r="ADL355" s="79" t="n"/>
      <c r="ADM355" s="79" t="n"/>
      <c r="ADN355" s="79" t="n"/>
      <c r="ADO355" s="79" t="n"/>
      <c r="ADP355" s="79" t="n"/>
      <c r="ADQ355" s="79" t="n"/>
      <c r="ADR355" s="79" t="n"/>
      <c r="ADS355" s="79" t="n"/>
      <c r="ADT355" s="79" t="n"/>
      <c r="ADU355" s="79" t="n"/>
      <c r="ADV355" s="79" t="n"/>
      <c r="ADW355" s="79" t="n"/>
      <c r="ADX355" s="79" t="n"/>
      <c r="ADY355" s="79" t="n"/>
      <c r="ADZ355" s="79" t="n"/>
      <c r="AEA355" s="79" t="n"/>
      <c r="AEB355" s="79" t="n"/>
      <c r="AEC355" s="79" t="n"/>
      <c r="AED355" s="79" t="n"/>
      <c r="AEE355" s="79" t="n"/>
      <c r="AEF355" s="79" t="n"/>
      <c r="AEG355" s="79" t="n"/>
      <c r="AEH355" s="79" t="n"/>
      <c r="AEI355" s="79" t="n"/>
      <c r="AEL355" s="78" t="n">
        <v>27</v>
      </c>
      <c r="AEM355" s="79" t="n"/>
      <c r="AEN355" s="79" t="n"/>
      <c r="AEO355" s="79" t="n"/>
      <c r="AEP355" s="79" t="n"/>
      <c r="AEQ355" s="79" t="n"/>
      <c r="AER355" s="79" t="n"/>
      <c r="AES355" s="79" t="n"/>
      <c r="AET355" s="79" t="n"/>
      <c r="AEU355" s="79" t="n"/>
      <c r="AEV355" s="79" t="n"/>
      <c r="AEW355" s="79" t="n"/>
      <c r="AEX355" s="79" t="n"/>
      <c r="AEY355" s="79" t="n"/>
      <c r="AEZ355" s="79" t="n"/>
      <c r="AFA355" s="79" t="n"/>
      <c r="AFB355" s="79" t="n"/>
      <c r="AFC355" s="79" t="n"/>
      <c r="AFD355" s="79" t="n"/>
      <c r="AFE355" s="79" t="n"/>
      <c r="AFF355" s="79" t="n"/>
      <c r="AFG355" s="79" t="n"/>
      <c r="AFH355" s="79" t="n"/>
      <c r="AFI355" s="79" t="n"/>
      <c r="AFJ355" s="79" t="n"/>
      <c r="AFK355" s="79" t="n"/>
      <c r="AFL355" s="79" t="n"/>
      <c r="AFM355" s="79" t="n"/>
      <c r="AFN355" s="79" t="n"/>
      <c r="AFO355" s="79" t="n"/>
      <c r="AFP355" s="79" t="n"/>
      <c r="AFQ355" s="79" t="n"/>
      <c r="AFR355" s="79" t="n"/>
      <c r="AFS355" s="79" t="n"/>
      <c r="AFT355" s="79" t="n"/>
      <c r="AFU355" s="79" t="n"/>
      <c r="AFV355" s="79" t="n"/>
      <c r="AFW355" s="79" t="n"/>
      <c r="AFX355" s="79" t="n"/>
      <c r="AFY355" s="79" t="n"/>
      <c r="AFZ355" s="79" t="n"/>
    </row>
    <row r="356">
      <c r="A356" s="78" t="n">
        <v>28</v>
      </c>
      <c r="B356" s="79" t="n"/>
      <c r="C356" s="79" t="n"/>
      <c r="D356" s="79" t="n"/>
      <c r="E356" s="79" t="n"/>
      <c r="F356" s="79" t="n"/>
      <c r="G356" s="79" t="n"/>
      <c r="H356" s="79" t="n"/>
      <c r="I356" s="79" t="n"/>
      <c r="J356" s="79" t="n"/>
      <c r="K356" s="79" t="n"/>
      <c r="L356" s="79" t="n"/>
      <c r="M356" s="79" t="n"/>
      <c r="N356" s="79" t="n"/>
      <c r="O356" s="79" t="n"/>
      <c r="P356" s="79" t="n"/>
      <c r="Q356" s="79" t="n"/>
      <c r="R356" s="79" t="n"/>
      <c r="S356" s="79" t="n"/>
      <c r="T356" s="79" t="n"/>
      <c r="U356" s="79" t="n"/>
      <c r="V356" s="79" t="n"/>
      <c r="W356" s="79" t="n"/>
      <c r="X356" s="79" t="n"/>
      <c r="Y356" s="79" t="n"/>
      <c r="Z356" s="79" t="n"/>
      <c r="AA356" s="79" t="n"/>
      <c r="AB356" s="79" t="n"/>
      <c r="AC356" s="79" t="n"/>
      <c r="AD356" s="79" t="n"/>
      <c r="AE356" s="79" t="n"/>
      <c r="AF356" s="79" t="n"/>
      <c r="AG356" s="79" t="n"/>
      <c r="AH356" s="79" t="n"/>
      <c r="AI356" s="79" t="n"/>
      <c r="AJ356" s="79" t="n"/>
      <c r="AK356" s="79" t="n"/>
      <c r="AL356" s="79" t="n"/>
      <c r="AM356" s="79" t="n"/>
      <c r="AN356" s="79" t="n"/>
      <c r="AO356" s="79" t="n"/>
      <c r="AR356" s="78" t="n">
        <v>28</v>
      </c>
      <c r="AS356" s="79" t="n"/>
      <c r="AT356" s="79" t="n"/>
      <c r="AU356" s="79" t="n"/>
      <c r="AV356" s="79" t="n"/>
      <c r="AW356" s="79" t="n"/>
      <c r="AX356" s="79" t="n"/>
      <c r="AY356" s="79" t="n"/>
      <c r="AZ356" s="79" t="n"/>
      <c r="BA356" s="79" t="n"/>
      <c r="BB356" s="79" t="n"/>
      <c r="BC356" s="79" t="n"/>
      <c r="BD356" s="79" t="n"/>
      <c r="BE356" s="79" t="n"/>
      <c r="BF356" s="79" t="n"/>
      <c r="BG356" s="79" t="n"/>
      <c r="BH356" s="79" t="n"/>
      <c r="BI356" s="79" t="n"/>
      <c r="BJ356" s="79" t="n"/>
      <c r="BK356" s="79" t="n"/>
      <c r="BL356" s="79" t="n"/>
      <c r="BM356" s="79" t="n"/>
      <c r="BN356" s="79" t="n"/>
      <c r="BO356" s="79" t="n"/>
      <c r="BP356" s="79" t="n"/>
      <c r="BQ356" s="79" t="n"/>
      <c r="BR356" s="79" t="n"/>
      <c r="BS356" s="79" t="n"/>
      <c r="BT356" s="79" t="n"/>
      <c r="BU356" s="79" t="n"/>
      <c r="BV356" s="79" t="n"/>
      <c r="BW356" s="79" t="n"/>
      <c r="BX356" s="79" t="n"/>
      <c r="BY356" s="79" t="n"/>
      <c r="BZ356" s="79" t="n"/>
      <c r="CA356" s="79" t="n"/>
      <c r="CB356" s="79" t="n"/>
      <c r="CC356" s="79" t="n"/>
      <c r="CD356" s="79" t="n"/>
      <c r="CE356" s="79" t="n"/>
      <c r="CF356" s="79" t="n"/>
      <c r="CI356" s="78" t="n">
        <v>28</v>
      </c>
      <c r="CJ356" s="79" t="n"/>
      <c r="CK356" s="79" t="n"/>
      <c r="CL356" s="79" t="n"/>
      <c r="CM356" s="79" t="n"/>
      <c r="CN356" s="79" t="n"/>
      <c r="CO356" s="79" t="n"/>
      <c r="CP356" s="79" t="n"/>
      <c r="CQ356" s="79" t="n"/>
      <c r="CR356" s="79" t="n"/>
      <c r="CS356" s="79" t="n"/>
      <c r="CT356" s="79" t="n"/>
      <c r="CU356" s="79" t="n"/>
      <c r="CV356" s="79" t="n"/>
      <c r="CW356" s="79" t="n"/>
      <c r="CX356" s="79" t="n"/>
      <c r="CY356" s="79" t="n"/>
      <c r="CZ356" s="79" t="n"/>
      <c r="DA356" s="79" t="n"/>
      <c r="DB356" s="79" t="n"/>
      <c r="DC356" s="79" t="n"/>
      <c r="DD356" s="79" t="n"/>
      <c r="DE356" s="79" t="n"/>
      <c r="DF356" s="79" t="n"/>
      <c r="DG356" s="79" t="n"/>
      <c r="DH356" s="79" t="n"/>
      <c r="DI356" s="79" t="n"/>
      <c r="DJ356" s="79" t="n"/>
      <c r="DK356" s="79" t="n"/>
      <c r="DL356" s="79" t="n"/>
      <c r="DM356" s="79" t="n"/>
      <c r="DN356" s="79" t="n"/>
      <c r="DO356" s="79" t="n"/>
      <c r="DP356" s="79" t="n"/>
      <c r="DQ356" s="79" t="n"/>
      <c r="DR356" s="79" t="n"/>
      <c r="DS356" s="79" t="n"/>
      <c r="DT356" s="79" t="n"/>
      <c r="DU356" s="79" t="n"/>
      <c r="DV356" s="79" t="n"/>
      <c r="DW356" s="79" t="n"/>
      <c r="DZ356" s="78" t="n">
        <v>28</v>
      </c>
      <c r="EA356" s="79" t="n"/>
      <c r="EB356" s="79" t="n"/>
      <c r="EC356" s="79" t="n"/>
      <c r="ED356" s="79" t="n"/>
      <c r="EE356" s="79" t="n"/>
      <c r="EF356" s="79" t="n"/>
      <c r="EG356" s="79" t="n"/>
      <c r="EH356" s="79" t="n"/>
      <c r="EI356" s="79" t="n"/>
      <c r="EJ356" s="79" t="n"/>
      <c r="EK356" s="79" t="n"/>
      <c r="EL356" s="79" t="n"/>
      <c r="EM356" s="79" t="n"/>
      <c r="EN356" s="79" t="n"/>
      <c r="EO356" s="79" t="n"/>
      <c r="EP356" s="79" t="n"/>
      <c r="EQ356" s="79" t="n"/>
      <c r="ER356" s="79" t="n"/>
      <c r="ES356" s="79" t="n"/>
      <c r="ET356" s="79" t="n"/>
      <c r="EU356" s="79" t="n"/>
      <c r="EV356" s="79" t="n"/>
      <c r="EW356" s="79" t="n"/>
      <c r="EX356" s="79" t="n"/>
      <c r="EY356" s="79" t="n"/>
      <c r="EZ356" s="79" t="n"/>
      <c r="FA356" s="79" t="n"/>
      <c r="FB356" s="79" t="n"/>
      <c r="FC356" s="79" t="n"/>
      <c r="FD356" s="79" t="n"/>
      <c r="FE356" s="79" t="n"/>
      <c r="FF356" s="79" t="n"/>
      <c r="FG356" s="79" t="n"/>
      <c r="FH356" s="79" t="n"/>
      <c r="FI356" s="79" t="n"/>
      <c r="FJ356" s="79" t="n"/>
      <c r="FK356" s="79" t="n"/>
      <c r="FL356" s="79" t="n"/>
      <c r="FM356" s="79" t="n"/>
      <c r="FN356" s="79" t="n"/>
      <c r="FQ356" s="78" t="n">
        <v>28</v>
      </c>
      <c r="FR356" s="79" t="n"/>
      <c r="FS356" s="79" t="n"/>
      <c r="FT356" s="79" t="n"/>
      <c r="FU356" s="79" t="n"/>
      <c r="FV356" s="79" t="n"/>
      <c r="FW356" s="79" t="n"/>
      <c r="FX356" s="79" t="n"/>
      <c r="FY356" s="79" t="n"/>
      <c r="FZ356" s="79" t="n"/>
      <c r="GA356" s="79" t="n"/>
      <c r="GB356" s="79" t="n"/>
      <c r="GC356" s="79" t="n"/>
      <c r="GD356" s="79" t="n"/>
      <c r="GE356" s="79" t="n"/>
      <c r="GF356" s="79" t="n"/>
      <c r="GG356" s="79" t="n"/>
      <c r="GH356" s="79" t="n"/>
      <c r="GI356" s="79" t="n"/>
      <c r="GJ356" s="79" t="n"/>
      <c r="GK356" s="79" t="n"/>
      <c r="GL356" s="79" t="n"/>
      <c r="GM356" s="79" t="n"/>
      <c r="GN356" s="79" t="n"/>
      <c r="GO356" s="79" t="n"/>
      <c r="GP356" s="79" t="n"/>
      <c r="GQ356" s="79" t="n"/>
      <c r="GR356" s="79" t="n"/>
      <c r="GS356" s="79" t="n"/>
      <c r="GT356" s="79" t="n"/>
      <c r="GU356" s="79" t="n"/>
      <c r="GV356" s="79" t="n"/>
      <c r="GW356" s="79" t="n"/>
      <c r="GX356" s="79" t="n"/>
      <c r="GY356" s="79" t="n"/>
      <c r="GZ356" s="79" t="n"/>
      <c r="HA356" s="79" t="n"/>
      <c r="HB356" s="79" t="n"/>
      <c r="HC356" s="79" t="n"/>
      <c r="HD356" s="79" t="n"/>
      <c r="HE356" s="79" t="n"/>
      <c r="HH356" s="78" t="n">
        <v>28</v>
      </c>
      <c r="HI356" s="79" t="n"/>
      <c r="HJ356" s="79" t="n"/>
      <c r="HK356" s="79" t="n"/>
      <c r="HL356" s="79" t="n"/>
      <c r="HM356" s="79" t="n"/>
      <c r="HN356" s="79" t="n"/>
      <c r="HO356" s="79" t="n"/>
      <c r="HP356" s="79" t="n"/>
      <c r="HQ356" s="79" t="n"/>
      <c r="HR356" s="79" t="n"/>
      <c r="HS356" s="79" t="n"/>
      <c r="HT356" s="79" t="n"/>
      <c r="HU356" s="79" t="n"/>
      <c r="HV356" s="79" t="n"/>
      <c r="HW356" s="79" t="n"/>
      <c r="HX356" s="79" t="n"/>
      <c r="HY356" s="79" t="n"/>
      <c r="HZ356" s="79" t="n"/>
      <c r="IA356" s="79" t="n"/>
      <c r="IB356" s="79" t="n"/>
      <c r="IC356" s="79" t="n"/>
      <c r="ID356" s="79" t="n"/>
      <c r="IE356" s="79" t="n"/>
      <c r="IF356" s="79" t="n"/>
      <c r="IG356" s="79" t="n"/>
      <c r="IH356" s="79" t="n"/>
      <c r="II356" s="79" t="n"/>
      <c r="IJ356" s="79" t="n"/>
      <c r="IK356" s="79" t="n"/>
      <c r="IL356" s="79" t="n"/>
      <c r="IM356" s="79" t="n"/>
      <c r="IN356" s="79" t="n"/>
      <c r="IO356" s="79" t="n"/>
      <c r="IP356" s="79" t="n"/>
      <c r="IQ356" s="79" t="n"/>
      <c r="IR356" s="79" t="n"/>
      <c r="IS356" s="79" t="n"/>
      <c r="IT356" s="79" t="n"/>
      <c r="IU356" s="79" t="n"/>
      <c r="IV356" s="79" t="n"/>
      <c r="IY356" s="78" t="n">
        <v>28</v>
      </c>
      <c r="IZ356" s="79" t="n"/>
      <c r="JA356" s="79" t="n"/>
      <c r="JB356" s="79" t="n"/>
      <c r="JC356" s="79" t="n"/>
      <c r="JD356" s="79" t="n"/>
      <c r="JE356" s="79" t="n"/>
      <c r="JF356" s="79" t="n"/>
      <c r="JG356" s="79" t="n"/>
      <c r="JH356" s="79" t="n"/>
      <c r="JI356" s="79" t="n"/>
      <c r="JJ356" s="79" t="n"/>
      <c r="JK356" s="79" t="n"/>
      <c r="JL356" s="79" t="n"/>
      <c r="JM356" s="79" t="n"/>
      <c r="JN356" s="79" t="n"/>
      <c r="JO356" s="79" t="n"/>
      <c r="JP356" s="79" t="n"/>
      <c r="JQ356" s="79" t="n"/>
      <c r="JR356" s="79" t="n"/>
      <c r="JS356" s="79" t="n"/>
      <c r="JT356" s="79" t="n"/>
      <c r="JU356" s="79" t="n"/>
      <c r="JV356" s="79" t="n"/>
      <c r="JW356" s="79" t="n"/>
      <c r="JX356" s="79" t="n"/>
      <c r="JY356" s="79" t="n"/>
      <c r="JZ356" s="79" t="n"/>
      <c r="KA356" s="79" t="n"/>
      <c r="KB356" s="79" t="n"/>
      <c r="KC356" s="79" t="n"/>
      <c r="KD356" s="79" t="n"/>
      <c r="KE356" s="79" t="n"/>
      <c r="KF356" s="79" t="n"/>
      <c r="KG356" s="79" t="n"/>
      <c r="KH356" s="79" t="n"/>
      <c r="KI356" s="79" t="n"/>
      <c r="KJ356" s="79" t="n"/>
      <c r="KK356" s="79" t="n"/>
      <c r="KL356" s="79" t="n"/>
      <c r="KM356" s="79" t="n"/>
      <c r="KP356" s="78" t="n">
        <v>28</v>
      </c>
      <c r="KQ356" s="79" t="n"/>
      <c r="KR356" s="79" t="n"/>
      <c r="KS356" s="79" t="n"/>
      <c r="KT356" s="79" t="n"/>
      <c r="KU356" s="79" t="n"/>
      <c r="KV356" s="79" t="n"/>
      <c r="KW356" s="79" t="n"/>
      <c r="KX356" s="79" t="n"/>
      <c r="KY356" s="79" t="n"/>
      <c r="KZ356" s="79" t="n"/>
      <c r="LA356" s="79" t="n"/>
      <c r="LB356" s="79" t="n"/>
      <c r="LC356" s="79" t="n"/>
      <c r="LD356" s="79" t="n"/>
      <c r="LE356" s="79" t="n"/>
      <c r="LF356" s="79" t="n"/>
      <c r="LG356" s="79" t="n"/>
      <c r="LH356" s="79" t="n"/>
      <c r="LI356" s="79" t="n"/>
      <c r="LJ356" s="79" t="n"/>
      <c r="LK356" s="79" t="n"/>
      <c r="LL356" s="79" t="n"/>
      <c r="LM356" s="79" t="n"/>
      <c r="LN356" s="79" t="n"/>
      <c r="LO356" s="79" t="n"/>
      <c r="LP356" s="79" t="n"/>
      <c r="LQ356" s="79" t="n"/>
      <c r="LR356" s="79" t="n"/>
      <c r="LS356" s="79" t="n"/>
      <c r="LT356" s="79" t="n"/>
      <c r="LU356" s="79" t="n"/>
      <c r="LV356" s="79" t="n"/>
      <c r="LW356" s="79" t="n"/>
      <c r="LX356" s="79" t="n"/>
      <c r="LY356" s="79" t="n"/>
      <c r="LZ356" s="79" t="n"/>
      <c r="MA356" s="79" t="n"/>
      <c r="MB356" s="79" t="n"/>
      <c r="MC356" s="79" t="n"/>
      <c r="MD356" s="79" t="n"/>
      <c r="MG356" s="78" t="n">
        <v>28</v>
      </c>
      <c r="MH356" s="79" t="n"/>
      <c r="MI356" s="79" t="n"/>
      <c r="MJ356" s="79" t="n"/>
      <c r="MK356" s="79" t="n"/>
      <c r="ML356" s="79" t="n"/>
      <c r="MM356" s="79" t="n"/>
      <c r="MN356" s="79" t="n"/>
      <c r="MO356" s="79" t="n"/>
      <c r="MP356" s="79" t="n"/>
      <c r="MQ356" s="79" t="n"/>
      <c r="MR356" s="79" t="n"/>
      <c r="MS356" s="79" t="n"/>
      <c r="MT356" s="79" t="n"/>
      <c r="MU356" s="79" t="n"/>
      <c r="MV356" s="79" t="n"/>
      <c r="MW356" s="79" t="n"/>
      <c r="MX356" s="79" t="n"/>
      <c r="MY356" s="79" t="n"/>
      <c r="MZ356" s="79" t="n"/>
      <c r="NA356" s="79" t="n"/>
      <c r="NB356" s="79" t="n"/>
      <c r="NC356" s="79" t="n"/>
      <c r="ND356" s="79" t="n"/>
      <c r="NE356" s="79" t="n"/>
      <c r="NF356" s="79" t="n"/>
      <c r="NG356" s="79" t="n"/>
      <c r="NH356" s="79" t="n"/>
      <c r="NI356" s="79" t="n"/>
      <c r="NJ356" s="79" t="n"/>
      <c r="NK356" s="79" t="n"/>
      <c r="NL356" s="79" t="n"/>
      <c r="NM356" s="79" t="n"/>
      <c r="NN356" s="79" t="n"/>
      <c r="NO356" s="79" t="n"/>
      <c r="NP356" s="79" t="n"/>
      <c r="NQ356" s="79" t="n"/>
      <c r="NR356" s="79" t="n"/>
      <c r="NS356" s="79" t="n"/>
      <c r="NT356" s="79" t="n"/>
      <c r="NU356" s="79" t="n"/>
      <c r="NX356" s="78" t="n">
        <v>28</v>
      </c>
      <c r="NY356" s="79" t="n"/>
      <c r="NZ356" s="79" t="n"/>
      <c r="OA356" s="79" t="n"/>
      <c r="OB356" s="79" t="n"/>
      <c r="OC356" s="79" t="n"/>
      <c r="OD356" s="79" t="n"/>
      <c r="OE356" s="79" t="n"/>
      <c r="OF356" s="79" t="n"/>
      <c r="OG356" s="79" t="n"/>
      <c r="OH356" s="79" t="n"/>
      <c r="OI356" s="79" t="n"/>
      <c r="OJ356" s="79" t="n"/>
      <c r="OK356" s="79" t="n"/>
      <c r="OL356" s="79" t="n"/>
      <c r="OM356" s="79" t="n"/>
      <c r="ON356" s="79" t="n"/>
      <c r="OO356" s="79" t="n"/>
      <c r="OP356" s="79" t="n"/>
      <c r="OQ356" s="79" t="n"/>
      <c r="OR356" s="79" t="n"/>
      <c r="OS356" s="79" t="n"/>
      <c r="OT356" s="79" t="n"/>
      <c r="OU356" s="79" t="n"/>
      <c r="OV356" s="79" t="n"/>
      <c r="OW356" s="79" t="n"/>
      <c r="OX356" s="79" t="n"/>
      <c r="OY356" s="79" t="n"/>
      <c r="OZ356" s="79" t="n"/>
      <c r="PA356" s="79" t="n"/>
      <c r="PB356" s="79" t="n"/>
      <c r="PC356" s="79" t="n"/>
      <c r="PD356" s="79" t="n"/>
      <c r="PE356" s="79" t="n"/>
      <c r="PF356" s="79" t="n"/>
      <c r="PG356" s="79" t="n"/>
      <c r="PH356" s="79" t="n"/>
      <c r="PI356" s="79" t="n"/>
      <c r="PJ356" s="79" t="n"/>
      <c r="PK356" s="79" t="n"/>
      <c r="PL356" s="79" t="n"/>
      <c r="PO356" s="78" t="n">
        <v>28</v>
      </c>
      <c r="PP356" s="79" t="n"/>
      <c r="PQ356" s="79" t="n"/>
      <c r="PR356" s="79" t="n"/>
      <c r="PS356" s="79" t="n"/>
      <c r="PT356" s="79" t="n"/>
      <c r="PU356" s="79" t="n"/>
      <c r="PV356" s="79" t="n"/>
      <c r="PW356" s="79" t="n"/>
      <c r="PX356" s="79" t="n"/>
      <c r="PY356" s="79" t="n"/>
      <c r="PZ356" s="79" t="n"/>
      <c r="QA356" s="79" t="n"/>
      <c r="QB356" s="79" t="n"/>
      <c r="QC356" s="79" t="n"/>
      <c r="QD356" s="79" t="n"/>
      <c r="QE356" s="79" t="n"/>
      <c r="QF356" s="79" t="n"/>
      <c r="QG356" s="79" t="n"/>
      <c r="QH356" s="79" t="n"/>
      <c r="QI356" s="79" t="n"/>
      <c r="QJ356" s="79" t="n"/>
      <c r="QK356" s="79" t="n"/>
      <c r="QL356" s="79" t="n"/>
      <c r="QM356" s="79" t="n"/>
      <c r="QN356" s="79" t="n"/>
      <c r="QO356" s="79" t="n"/>
      <c r="QP356" s="79" t="n"/>
      <c r="QQ356" s="79" t="n"/>
      <c r="QR356" s="79" t="n"/>
      <c r="QS356" s="79" t="n"/>
      <c r="QT356" s="79" t="n"/>
      <c r="QU356" s="79" t="n"/>
      <c r="QV356" s="79" t="n"/>
      <c r="QW356" s="79" t="n"/>
      <c r="QX356" s="79" t="n"/>
      <c r="QY356" s="79" t="n"/>
      <c r="QZ356" s="79" t="n"/>
      <c r="RA356" s="79" t="n"/>
      <c r="RB356" s="79" t="n"/>
      <c r="RC356" s="79" t="n"/>
      <c r="RF356" s="78" t="n">
        <v>28</v>
      </c>
      <c r="RG356" s="79" t="n"/>
      <c r="RH356" s="79" t="n"/>
      <c r="RI356" s="79" t="n"/>
      <c r="RJ356" s="79" t="n"/>
      <c r="RK356" s="79" t="n"/>
      <c r="RL356" s="79" t="n"/>
      <c r="RM356" s="79" t="n"/>
      <c r="RN356" s="79" t="n"/>
      <c r="RO356" s="79" t="n"/>
      <c r="RP356" s="79" t="n"/>
      <c r="RQ356" s="79" t="n"/>
      <c r="RR356" s="79" t="n"/>
      <c r="RS356" s="79" t="n"/>
      <c r="RT356" s="79" t="n"/>
      <c r="RU356" s="79" t="n"/>
      <c r="RV356" s="79" t="n"/>
      <c r="RW356" s="79" t="n"/>
      <c r="RX356" s="79" t="n"/>
      <c r="RY356" s="79" t="n"/>
      <c r="RZ356" s="79" t="n"/>
      <c r="SA356" s="79" t="n"/>
      <c r="SB356" s="79" t="n"/>
      <c r="SC356" s="79" t="n"/>
      <c r="SD356" s="79" t="n"/>
      <c r="SE356" s="79" t="n"/>
      <c r="SF356" s="79" t="n"/>
      <c r="SG356" s="79" t="n"/>
      <c r="SH356" s="79" t="n"/>
      <c r="SI356" s="79" t="n"/>
      <c r="SJ356" s="79" t="n"/>
      <c r="SK356" s="79" t="n"/>
      <c r="SL356" s="79" t="n"/>
      <c r="SM356" s="79" t="n"/>
      <c r="SN356" s="79" t="n"/>
      <c r="SO356" s="79" t="n"/>
      <c r="SP356" s="79" t="n"/>
      <c r="SQ356" s="79" t="n"/>
      <c r="SR356" s="79" t="n"/>
      <c r="SS356" s="79" t="n"/>
      <c r="ST356" s="79" t="n"/>
      <c r="SW356" s="78" t="n">
        <v>28</v>
      </c>
      <c r="SX356" s="79" t="n"/>
      <c r="SY356" s="79" t="n"/>
      <c r="SZ356" s="79" t="n"/>
      <c r="TA356" s="79" t="n"/>
      <c r="TB356" s="79" t="n"/>
      <c r="TC356" s="79" t="n"/>
      <c r="TD356" s="79" t="n"/>
      <c r="TE356" s="79" t="n"/>
      <c r="TF356" s="79" t="n"/>
      <c r="TG356" s="79" t="n"/>
      <c r="TH356" s="79" t="n"/>
      <c r="TI356" s="79" t="n"/>
      <c r="TJ356" s="79" t="n"/>
      <c r="TK356" s="79" t="n"/>
      <c r="TL356" s="79" t="n"/>
      <c r="TM356" s="79" t="n"/>
      <c r="TN356" s="79" t="n"/>
      <c r="TO356" s="79" t="n"/>
      <c r="TP356" s="79" t="n"/>
      <c r="TQ356" s="79" t="n"/>
      <c r="TR356" s="79" t="n"/>
      <c r="TS356" s="79" t="n"/>
      <c r="TT356" s="79" t="n"/>
      <c r="TU356" s="79" t="n"/>
      <c r="TV356" s="79" t="n"/>
      <c r="TW356" s="79" t="n"/>
      <c r="TX356" s="79" t="n"/>
      <c r="TY356" s="79" t="n"/>
      <c r="TZ356" s="79" t="n"/>
      <c r="UA356" s="79" t="n"/>
      <c r="UB356" s="79" t="n"/>
      <c r="UC356" s="79" t="n"/>
      <c r="UD356" s="79" t="n"/>
      <c r="UE356" s="79" t="n"/>
      <c r="UF356" s="79" t="n"/>
      <c r="UG356" s="79" t="n"/>
      <c r="UH356" s="79" t="n"/>
      <c r="UI356" s="79" t="n"/>
      <c r="UJ356" s="79" t="n"/>
      <c r="UK356" s="79" t="n"/>
      <c r="UN356" s="78" t="n">
        <v>28</v>
      </c>
      <c r="UO356" s="79" t="n"/>
      <c r="UP356" s="79" t="n"/>
      <c r="UQ356" s="79" t="n"/>
      <c r="UR356" s="79" t="n"/>
      <c r="US356" s="79" t="n"/>
      <c r="UT356" s="79" t="n"/>
      <c r="UU356" s="79" t="n"/>
      <c r="UV356" s="79" t="n"/>
      <c r="UW356" s="79" t="n"/>
      <c r="UX356" s="79" t="n"/>
      <c r="UY356" s="79" t="n"/>
      <c r="UZ356" s="79" t="n"/>
      <c r="VA356" s="79" t="n"/>
      <c r="VB356" s="79" t="n"/>
      <c r="VC356" s="79" t="n"/>
      <c r="VD356" s="79" t="n"/>
      <c r="VE356" s="79" t="n"/>
      <c r="VF356" s="79" t="n"/>
      <c r="VG356" s="79" t="n"/>
      <c r="VH356" s="79" t="n"/>
      <c r="VI356" s="79" t="n"/>
      <c r="VJ356" s="79" t="n"/>
      <c r="VK356" s="79" t="n"/>
      <c r="VL356" s="79" t="n"/>
      <c r="VM356" s="79" t="n"/>
      <c r="VN356" s="79" t="n"/>
      <c r="VO356" s="79" t="n"/>
      <c r="VP356" s="79" t="n"/>
      <c r="VQ356" s="79" t="n"/>
      <c r="VR356" s="79" t="n"/>
      <c r="VS356" s="79" t="n"/>
      <c r="VT356" s="79" t="n"/>
      <c r="VU356" s="79" t="n"/>
      <c r="VV356" s="79" t="n"/>
      <c r="VW356" s="79" t="n"/>
      <c r="VX356" s="79" t="n"/>
      <c r="VY356" s="79" t="n"/>
      <c r="VZ356" s="79" t="n"/>
      <c r="WA356" s="79" t="n"/>
      <c r="WB356" s="79" t="n"/>
      <c r="WE356" s="78" t="n">
        <v>28</v>
      </c>
      <c r="WF356" s="79" t="n"/>
      <c r="WG356" s="79" t="n"/>
      <c r="WH356" s="79" t="n"/>
      <c r="WI356" s="79" t="n"/>
      <c r="WJ356" s="79" t="n"/>
      <c r="WK356" s="79" t="n"/>
      <c r="WL356" s="79" t="n"/>
      <c r="WM356" s="79" t="n"/>
      <c r="WN356" s="79" t="n"/>
      <c r="WO356" s="79" t="n"/>
      <c r="WP356" s="79" t="n"/>
      <c r="WQ356" s="79" t="n"/>
      <c r="WR356" s="79" t="n"/>
      <c r="WS356" s="79" t="n"/>
      <c r="WT356" s="79" t="n"/>
      <c r="WU356" s="79" t="n"/>
      <c r="WV356" s="79" t="n"/>
      <c r="WW356" s="79" t="n"/>
      <c r="WX356" s="79" t="n"/>
      <c r="WY356" s="79" t="n"/>
      <c r="WZ356" s="79" t="n"/>
      <c r="XA356" s="79" t="n"/>
      <c r="XB356" s="79" t="n"/>
      <c r="XC356" s="79" t="n"/>
      <c r="XD356" s="79" t="n"/>
      <c r="XE356" s="79" t="n"/>
      <c r="XF356" s="79" t="n"/>
      <c r="XG356" s="79" t="n"/>
      <c r="XH356" s="79" t="n"/>
      <c r="XI356" s="79" t="n"/>
      <c r="XJ356" s="79" t="n"/>
      <c r="XK356" s="79" t="n"/>
      <c r="XL356" s="79" t="n"/>
      <c r="XM356" s="79" t="n"/>
      <c r="XN356" s="79" t="n"/>
      <c r="XO356" s="79" t="n"/>
      <c r="XP356" s="79" t="n"/>
      <c r="XQ356" s="79" t="n"/>
      <c r="XR356" s="79" t="n"/>
      <c r="XS356" s="79" t="n"/>
      <c r="XV356" s="78" t="n">
        <v>28</v>
      </c>
      <c r="XW356" s="79" t="n"/>
      <c r="XX356" s="79" t="n"/>
      <c r="XY356" s="79" t="n"/>
      <c r="XZ356" s="79" t="n"/>
      <c r="YA356" s="79" t="n"/>
      <c r="YB356" s="79" t="n"/>
      <c r="YC356" s="79" t="n"/>
      <c r="YD356" s="79" t="n"/>
      <c r="YE356" s="79" t="n"/>
      <c r="YF356" s="79" t="n"/>
      <c r="YG356" s="79" t="n"/>
      <c r="YH356" s="79" t="n"/>
      <c r="YI356" s="79" t="n"/>
      <c r="YJ356" s="79" t="n"/>
      <c r="YK356" s="79" t="n"/>
      <c r="YL356" s="79" t="n"/>
      <c r="YM356" s="79" t="n"/>
      <c r="YN356" s="79" t="n"/>
      <c r="YO356" s="79" t="n"/>
      <c r="YP356" s="79" t="n"/>
      <c r="YQ356" s="79" t="n"/>
      <c r="YR356" s="79" t="n"/>
      <c r="YS356" s="79" t="n"/>
      <c r="YT356" s="79" t="n"/>
      <c r="YU356" s="79" t="n"/>
      <c r="YV356" s="79" t="n"/>
      <c r="YW356" s="79" t="n"/>
      <c r="YX356" s="79" t="n"/>
      <c r="YY356" s="79" t="n"/>
      <c r="YZ356" s="79" t="n"/>
      <c r="ZA356" s="79" t="n"/>
      <c r="ZB356" s="79" t="n"/>
      <c r="ZC356" s="79" t="n"/>
      <c r="ZD356" s="79" t="n"/>
      <c r="ZE356" s="79" t="n"/>
      <c r="ZF356" s="79" t="n"/>
      <c r="ZG356" s="79" t="n"/>
      <c r="ZH356" s="79" t="n"/>
      <c r="ZI356" s="79" t="n"/>
      <c r="ZJ356" s="79" t="n"/>
      <c r="ZM356" s="78" t="n">
        <v>28</v>
      </c>
      <c r="ZN356" s="79" t="n"/>
      <c r="ZO356" s="79" t="n"/>
      <c r="ZP356" s="79" t="n"/>
      <c r="ZQ356" s="79" t="n"/>
      <c r="ZR356" s="79" t="n"/>
      <c r="ZS356" s="79" t="n"/>
      <c r="ZT356" s="79" t="n"/>
      <c r="ZU356" s="79" t="n"/>
      <c r="ZV356" s="79" t="n"/>
      <c r="ZW356" s="79" t="n"/>
      <c r="ZX356" s="79" t="n"/>
      <c r="ZY356" s="79" t="n"/>
      <c r="ZZ356" s="79" t="n"/>
      <c r="AAA356" s="79" t="n"/>
      <c r="AAB356" s="79" t="n"/>
      <c r="AAC356" s="79" t="n"/>
      <c r="AAD356" s="79" t="n"/>
      <c r="AAE356" s="79" t="n"/>
      <c r="AAF356" s="79" t="n"/>
      <c r="AAG356" s="79" t="n"/>
      <c r="AAH356" s="79" t="n"/>
      <c r="AAI356" s="79" t="n"/>
      <c r="AAJ356" s="79" t="n"/>
      <c r="AAK356" s="79" t="n"/>
      <c r="AAL356" s="79" t="n"/>
      <c r="AAM356" s="79" t="n"/>
      <c r="AAN356" s="79" t="n"/>
      <c r="AAO356" s="79" t="n"/>
      <c r="AAP356" s="79" t="n"/>
      <c r="AAQ356" s="79" t="n"/>
      <c r="AAR356" s="79" t="n"/>
      <c r="AAS356" s="79" t="n"/>
      <c r="AAT356" s="79" t="n"/>
      <c r="AAU356" s="79" t="n"/>
      <c r="AAV356" s="79" t="n"/>
      <c r="AAW356" s="79" t="n"/>
      <c r="AAX356" s="79" t="n"/>
      <c r="AAY356" s="79" t="n"/>
      <c r="AAZ356" s="79" t="n"/>
      <c r="ABA356" s="79" t="n"/>
      <c r="ABD356" s="78" t="n">
        <v>28</v>
      </c>
      <c r="ABE356" s="79" t="n"/>
      <c r="ABF356" s="79" t="n"/>
      <c r="ABG356" s="79" t="n"/>
      <c r="ABH356" s="79" t="n"/>
      <c r="ABI356" s="79" t="n"/>
      <c r="ABJ356" s="79" t="n"/>
      <c r="ABK356" s="79" t="n"/>
      <c r="ABL356" s="79" t="n"/>
      <c r="ABM356" s="79" t="n"/>
      <c r="ABN356" s="79" t="n"/>
      <c r="ABO356" s="79" t="n"/>
      <c r="ABP356" s="79" t="n"/>
      <c r="ABQ356" s="79" t="n"/>
      <c r="ABR356" s="79" t="n"/>
      <c r="ABS356" s="79" t="n"/>
      <c r="ABT356" s="79" t="n"/>
      <c r="ABU356" s="79" t="n"/>
      <c r="ABV356" s="79" t="n"/>
      <c r="ABW356" s="79" t="n"/>
      <c r="ABX356" s="79" t="n"/>
      <c r="ABY356" s="79" t="n"/>
      <c r="ABZ356" s="79" t="n"/>
      <c r="ACA356" s="79" t="n"/>
      <c r="ACB356" s="79" t="n"/>
      <c r="ACC356" s="79" t="n"/>
      <c r="ACD356" s="79" t="n"/>
      <c r="ACE356" s="79" t="n"/>
      <c r="ACF356" s="79" t="n"/>
      <c r="ACG356" s="79" t="n"/>
      <c r="ACH356" s="79" t="n"/>
      <c r="ACI356" s="79" t="n"/>
      <c r="ACJ356" s="79" t="n"/>
      <c r="ACK356" s="79" t="n"/>
      <c r="ACL356" s="79" t="n"/>
      <c r="ACM356" s="79" t="n"/>
      <c r="ACN356" s="79" t="n"/>
      <c r="ACO356" s="79" t="n"/>
      <c r="ACP356" s="79" t="n"/>
      <c r="ACQ356" s="79" t="n"/>
      <c r="ACR356" s="79" t="n"/>
      <c r="ACU356" s="78" t="n">
        <v>28</v>
      </c>
      <c r="ACV356" s="79" t="n"/>
      <c r="ACW356" s="79" t="n"/>
      <c r="ACX356" s="79" t="n"/>
      <c r="ACY356" s="79" t="n"/>
      <c r="ACZ356" s="79" t="n"/>
      <c r="ADA356" s="79" t="n"/>
      <c r="ADB356" s="79" t="n"/>
      <c r="ADC356" s="79" t="n"/>
      <c r="ADD356" s="79" t="n"/>
      <c r="ADE356" s="79" t="n"/>
      <c r="ADF356" s="79" t="n"/>
      <c r="ADG356" s="79" t="n"/>
      <c r="ADH356" s="79" t="n"/>
      <c r="ADI356" s="79" t="n"/>
      <c r="ADJ356" s="79" t="n"/>
      <c r="ADK356" s="79" t="n"/>
      <c r="ADL356" s="79" t="n"/>
      <c r="ADM356" s="79" t="n"/>
      <c r="ADN356" s="79" t="n"/>
      <c r="ADO356" s="79" t="n"/>
      <c r="ADP356" s="79" t="n"/>
      <c r="ADQ356" s="79" t="n"/>
      <c r="ADR356" s="79" t="n"/>
      <c r="ADS356" s="79" t="n"/>
      <c r="ADT356" s="79" t="n"/>
      <c r="ADU356" s="79" t="n"/>
      <c r="ADV356" s="79" t="n"/>
      <c r="ADW356" s="79" t="n"/>
      <c r="ADX356" s="79" t="n"/>
      <c r="ADY356" s="79" t="n"/>
      <c r="ADZ356" s="79" t="n"/>
      <c r="AEA356" s="79" t="n"/>
      <c r="AEB356" s="79" t="n"/>
      <c r="AEC356" s="79" t="n"/>
      <c r="AED356" s="79" t="n"/>
      <c r="AEE356" s="79" t="n"/>
      <c r="AEF356" s="79" t="n"/>
      <c r="AEG356" s="79" t="n"/>
      <c r="AEH356" s="79" t="n"/>
      <c r="AEI356" s="79" t="n"/>
      <c r="AEL356" s="78" t="n">
        <v>28</v>
      </c>
      <c r="AEM356" s="79" t="n"/>
      <c r="AEN356" s="79" t="n"/>
      <c r="AEO356" s="79" t="n"/>
      <c r="AEP356" s="79" t="n"/>
      <c r="AEQ356" s="79" t="n"/>
      <c r="AER356" s="79" t="n"/>
      <c r="AES356" s="79" t="n"/>
      <c r="AET356" s="79" t="n"/>
      <c r="AEU356" s="79" t="n"/>
      <c r="AEV356" s="79" t="n"/>
      <c r="AEW356" s="79" t="n"/>
      <c r="AEX356" s="79" t="n"/>
      <c r="AEY356" s="79" t="n"/>
      <c r="AEZ356" s="79" t="n"/>
      <c r="AFA356" s="79" t="n"/>
      <c r="AFB356" s="79" t="n"/>
      <c r="AFC356" s="79" t="n"/>
      <c r="AFD356" s="79" t="n"/>
      <c r="AFE356" s="79" t="n"/>
      <c r="AFF356" s="79" t="n"/>
      <c r="AFG356" s="79" t="n"/>
      <c r="AFH356" s="79" t="n"/>
      <c r="AFI356" s="79" t="n"/>
      <c r="AFJ356" s="79" t="n"/>
      <c r="AFK356" s="79" t="n"/>
      <c r="AFL356" s="79" t="n"/>
      <c r="AFM356" s="79" t="n"/>
      <c r="AFN356" s="79" t="n"/>
      <c r="AFO356" s="79" t="n"/>
      <c r="AFP356" s="79" t="n"/>
      <c r="AFQ356" s="79" t="n"/>
      <c r="AFR356" s="79" t="n"/>
      <c r="AFS356" s="79" t="n"/>
      <c r="AFT356" s="79" t="n"/>
      <c r="AFU356" s="79" t="n"/>
      <c r="AFV356" s="79" t="n"/>
      <c r="AFW356" s="79" t="n"/>
      <c r="AFX356" s="79" t="n"/>
      <c r="AFY356" s="79" t="n"/>
      <c r="AFZ356" s="79" t="n"/>
    </row>
    <row r="357">
      <c r="A357" s="78" t="n">
        <v>29</v>
      </c>
      <c r="B357" s="79" t="n"/>
      <c r="C357" s="79" t="n"/>
      <c r="D357" s="79" t="n"/>
      <c r="E357" s="79" t="n"/>
      <c r="F357" s="79" t="n"/>
      <c r="G357" s="79" t="n"/>
      <c r="H357" s="79" t="n"/>
      <c r="I357" s="79" t="n"/>
      <c r="J357" s="79" t="n"/>
      <c r="K357" s="79" t="n"/>
      <c r="L357" s="79" t="n"/>
      <c r="M357" s="79" t="n"/>
      <c r="N357" s="79" t="n"/>
      <c r="O357" s="79" t="n"/>
      <c r="P357" s="79" t="n"/>
      <c r="Q357" s="79" t="n"/>
      <c r="R357" s="79" t="n"/>
      <c r="S357" s="79" t="n"/>
      <c r="T357" s="79" t="n"/>
      <c r="U357" s="79" t="n"/>
      <c r="V357" s="79" t="n"/>
      <c r="W357" s="79" t="n"/>
      <c r="X357" s="79" t="n"/>
      <c r="Y357" s="79" t="n"/>
      <c r="Z357" s="79" t="n"/>
      <c r="AA357" s="79" t="n"/>
      <c r="AB357" s="79" t="n"/>
      <c r="AC357" s="79" t="n"/>
      <c r="AD357" s="79" t="n"/>
      <c r="AE357" s="79" t="n"/>
      <c r="AF357" s="79" t="n"/>
      <c r="AG357" s="79" t="n"/>
      <c r="AH357" s="79" t="n"/>
      <c r="AI357" s="79" t="n"/>
      <c r="AJ357" s="79" t="n"/>
      <c r="AK357" s="79" t="n"/>
      <c r="AL357" s="79" t="n"/>
      <c r="AM357" s="79" t="n"/>
      <c r="AN357" s="79" t="n"/>
      <c r="AO357" s="79" t="n"/>
      <c r="AR357" s="78" t="n">
        <v>29</v>
      </c>
      <c r="AS357" s="79" t="n"/>
      <c r="AT357" s="79" t="n"/>
      <c r="AU357" s="79" t="n"/>
      <c r="AV357" s="79" t="n"/>
      <c r="AW357" s="79" t="n"/>
      <c r="AX357" s="79" t="n"/>
      <c r="AY357" s="79" t="n"/>
      <c r="AZ357" s="79" t="n"/>
      <c r="BA357" s="79" t="n"/>
      <c r="BB357" s="79" t="n"/>
      <c r="BC357" s="79" t="n"/>
      <c r="BD357" s="79" t="n"/>
      <c r="BE357" s="79" t="n"/>
      <c r="BF357" s="79" t="n"/>
      <c r="BG357" s="79" t="n"/>
      <c r="BH357" s="79" t="n"/>
      <c r="BI357" s="79" t="n"/>
      <c r="BJ357" s="79" t="n"/>
      <c r="BK357" s="79" t="n"/>
      <c r="BL357" s="79" t="n"/>
      <c r="BM357" s="79" t="n"/>
      <c r="BN357" s="79" t="n"/>
      <c r="BO357" s="79" t="n"/>
      <c r="BP357" s="79" t="n"/>
      <c r="BQ357" s="79" t="n"/>
      <c r="BR357" s="79" t="n"/>
      <c r="BS357" s="79" t="n"/>
      <c r="BT357" s="79" t="n"/>
      <c r="BU357" s="79" t="n"/>
      <c r="BV357" s="79" t="n"/>
      <c r="BW357" s="79" t="n"/>
      <c r="BX357" s="79" t="n"/>
      <c r="BY357" s="79" t="n"/>
      <c r="BZ357" s="79" t="n"/>
      <c r="CA357" s="79" t="n"/>
      <c r="CB357" s="79" t="n"/>
      <c r="CC357" s="79" t="n"/>
      <c r="CD357" s="79" t="n"/>
      <c r="CE357" s="79" t="n"/>
      <c r="CF357" s="79" t="n"/>
      <c r="CI357" s="78" t="n">
        <v>29</v>
      </c>
      <c r="CJ357" s="79" t="n"/>
      <c r="CK357" s="79" t="n"/>
      <c r="CL357" s="79" t="n"/>
      <c r="CM357" s="79" t="n"/>
      <c r="CN357" s="79" t="n"/>
      <c r="CO357" s="79" t="n"/>
      <c r="CP357" s="79" t="n"/>
      <c r="CQ357" s="79" t="n"/>
      <c r="CR357" s="79" t="n"/>
      <c r="CS357" s="79" t="n"/>
      <c r="CT357" s="79" t="n"/>
      <c r="CU357" s="79" t="n"/>
      <c r="CV357" s="79" t="n"/>
      <c r="CW357" s="79" t="n"/>
      <c r="CX357" s="79" t="n"/>
      <c r="CY357" s="79" t="n"/>
      <c r="CZ357" s="79" t="n"/>
      <c r="DA357" s="79" t="n"/>
      <c r="DB357" s="79" t="n"/>
      <c r="DC357" s="79" t="n"/>
      <c r="DD357" s="79" t="n"/>
      <c r="DE357" s="79" t="n"/>
      <c r="DF357" s="79" t="n"/>
      <c r="DG357" s="79" t="n"/>
      <c r="DH357" s="79" t="n"/>
      <c r="DI357" s="79" t="n"/>
      <c r="DJ357" s="79" t="n"/>
      <c r="DK357" s="79" t="n"/>
      <c r="DL357" s="79" t="n"/>
      <c r="DM357" s="79" t="n"/>
      <c r="DN357" s="79" t="n"/>
      <c r="DO357" s="79" t="n"/>
      <c r="DP357" s="79" t="n"/>
      <c r="DQ357" s="79" t="n"/>
      <c r="DR357" s="79" t="n"/>
      <c r="DS357" s="79" t="n"/>
      <c r="DT357" s="79" t="n"/>
      <c r="DU357" s="79" t="n"/>
      <c r="DV357" s="79" t="n"/>
      <c r="DW357" s="79" t="n"/>
      <c r="DZ357" s="78" t="n">
        <v>29</v>
      </c>
      <c r="EA357" s="79" t="n"/>
      <c r="EB357" s="79" t="n"/>
      <c r="EC357" s="79" t="n"/>
      <c r="ED357" s="79" t="n"/>
      <c r="EE357" s="79" t="n"/>
      <c r="EF357" s="79" t="n"/>
      <c r="EG357" s="79" t="n"/>
      <c r="EH357" s="79" t="n"/>
      <c r="EI357" s="79" t="n"/>
      <c r="EJ357" s="79" t="n"/>
      <c r="EK357" s="79" t="n"/>
      <c r="EL357" s="79" t="n"/>
      <c r="EM357" s="79" t="n"/>
      <c r="EN357" s="79" t="n"/>
      <c r="EO357" s="79" t="n"/>
      <c r="EP357" s="79" t="n"/>
      <c r="EQ357" s="79" t="n"/>
      <c r="ER357" s="79" t="n"/>
      <c r="ES357" s="79" t="n"/>
      <c r="ET357" s="79" t="n"/>
      <c r="EU357" s="79" t="n"/>
      <c r="EV357" s="79" t="n"/>
      <c r="EW357" s="79" t="n"/>
      <c r="EX357" s="79" t="n"/>
      <c r="EY357" s="79" t="n"/>
      <c r="EZ357" s="79" t="n"/>
      <c r="FA357" s="79" t="n"/>
      <c r="FB357" s="79" t="n"/>
      <c r="FC357" s="79" t="n"/>
      <c r="FD357" s="79" t="n"/>
      <c r="FE357" s="79" t="n"/>
      <c r="FF357" s="79" t="n"/>
      <c r="FG357" s="79" t="n"/>
      <c r="FH357" s="79" t="n"/>
      <c r="FI357" s="79" t="n"/>
      <c r="FJ357" s="79" t="n"/>
      <c r="FK357" s="79" t="n"/>
      <c r="FL357" s="79" t="n"/>
      <c r="FM357" s="79" t="n"/>
      <c r="FN357" s="79" t="n"/>
      <c r="FQ357" s="78" t="n">
        <v>29</v>
      </c>
      <c r="FR357" s="79" t="n"/>
      <c r="FS357" s="79" t="n"/>
      <c r="FT357" s="79" t="n"/>
      <c r="FU357" s="79" t="n"/>
      <c r="FV357" s="79" t="n"/>
      <c r="FW357" s="79" t="n"/>
      <c r="FX357" s="79" t="n"/>
      <c r="FY357" s="79" t="n"/>
      <c r="FZ357" s="79" t="n"/>
      <c r="GA357" s="79" t="n"/>
      <c r="GB357" s="79" t="n"/>
      <c r="GC357" s="79" t="n"/>
      <c r="GD357" s="79" t="n"/>
      <c r="GE357" s="79" t="n"/>
      <c r="GF357" s="79" t="n"/>
      <c r="GG357" s="79" t="n"/>
      <c r="GH357" s="79" t="n"/>
      <c r="GI357" s="79" t="n"/>
      <c r="GJ357" s="79" t="n"/>
      <c r="GK357" s="79" t="n"/>
      <c r="GL357" s="79" t="n"/>
      <c r="GM357" s="79" t="n"/>
      <c r="GN357" s="79" t="n"/>
      <c r="GO357" s="79" t="n"/>
      <c r="GP357" s="79" t="n"/>
      <c r="GQ357" s="79" t="n"/>
      <c r="GR357" s="79" t="n"/>
      <c r="GS357" s="79" t="n"/>
      <c r="GT357" s="79" t="n"/>
      <c r="GU357" s="79" t="n"/>
      <c r="GV357" s="79" t="n"/>
      <c r="GW357" s="79" t="n"/>
      <c r="GX357" s="79" t="n"/>
      <c r="GY357" s="79" t="n"/>
      <c r="GZ357" s="79" t="n"/>
      <c r="HA357" s="79" t="n"/>
      <c r="HB357" s="79" t="n"/>
      <c r="HC357" s="79" t="n"/>
      <c r="HD357" s="79" t="n"/>
      <c r="HE357" s="79" t="n"/>
      <c r="HH357" s="78" t="n">
        <v>29</v>
      </c>
      <c r="HI357" s="79" t="n"/>
      <c r="HJ357" s="79" t="n"/>
      <c r="HK357" s="79" t="n"/>
      <c r="HL357" s="79" t="n"/>
      <c r="HM357" s="79" t="n"/>
      <c r="HN357" s="79" t="n"/>
      <c r="HO357" s="79" t="n"/>
      <c r="HP357" s="79" t="n"/>
      <c r="HQ357" s="79" t="n"/>
      <c r="HR357" s="79" t="n"/>
      <c r="HS357" s="79" t="n"/>
      <c r="HT357" s="79" t="n"/>
      <c r="HU357" s="79" t="n"/>
      <c r="HV357" s="79" t="n"/>
      <c r="HW357" s="79" t="n"/>
      <c r="HX357" s="79" t="n"/>
      <c r="HY357" s="79" t="n"/>
      <c r="HZ357" s="79" t="n"/>
      <c r="IA357" s="79" t="n"/>
      <c r="IB357" s="79" t="n"/>
      <c r="IC357" s="79" t="n"/>
      <c r="ID357" s="79" t="n"/>
      <c r="IE357" s="79" t="n"/>
      <c r="IF357" s="79" t="n"/>
      <c r="IG357" s="79" t="n"/>
      <c r="IH357" s="79" t="n"/>
      <c r="II357" s="79" t="n"/>
      <c r="IJ357" s="79" t="n"/>
      <c r="IK357" s="79" t="n"/>
      <c r="IL357" s="79" t="n"/>
      <c r="IM357" s="79" t="n"/>
      <c r="IN357" s="79" t="n"/>
      <c r="IO357" s="79" t="n"/>
      <c r="IP357" s="79" t="n"/>
      <c r="IQ357" s="79" t="n"/>
      <c r="IR357" s="79" t="n"/>
      <c r="IS357" s="79" t="n"/>
      <c r="IT357" s="79" t="n"/>
      <c r="IU357" s="79" t="n"/>
      <c r="IV357" s="79" t="n"/>
      <c r="IY357" s="78" t="n">
        <v>29</v>
      </c>
      <c r="IZ357" s="79" t="n"/>
      <c r="JA357" s="79" t="n"/>
      <c r="JB357" s="79" t="n"/>
      <c r="JC357" s="79" t="n"/>
      <c r="JD357" s="79" t="n"/>
      <c r="JE357" s="79" t="n"/>
      <c r="JF357" s="79" t="n"/>
      <c r="JG357" s="79" t="n"/>
      <c r="JH357" s="79" t="n"/>
      <c r="JI357" s="79" t="n"/>
      <c r="JJ357" s="79" t="n"/>
      <c r="JK357" s="79" t="n"/>
      <c r="JL357" s="79" t="n"/>
      <c r="JM357" s="79" t="n"/>
      <c r="JN357" s="79" t="n"/>
      <c r="JO357" s="79" t="n"/>
      <c r="JP357" s="79" t="n"/>
      <c r="JQ357" s="79" t="n"/>
      <c r="JR357" s="79" t="n"/>
      <c r="JS357" s="79" t="n"/>
      <c r="JT357" s="79" t="n"/>
      <c r="JU357" s="79" t="n"/>
      <c r="JV357" s="79" t="n"/>
      <c r="JW357" s="79" t="n"/>
      <c r="JX357" s="79" t="n"/>
      <c r="JY357" s="79" t="n"/>
      <c r="JZ357" s="79" t="n"/>
      <c r="KA357" s="79" t="n"/>
      <c r="KB357" s="79" t="n"/>
      <c r="KC357" s="79" t="n"/>
      <c r="KD357" s="79" t="n"/>
      <c r="KE357" s="79" t="n"/>
      <c r="KF357" s="79" t="n"/>
      <c r="KG357" s="79" t="n"/>
      <c r="KH357" s="79" t="n"/>
      <c r="KI357" s="79" t="n"/>
      <c r="KJ357" s="79" t="n"/>
      <c r="KK357" s="79" t="n"/>
      <c r="KL357" s="79" t="n"/>
      <c r="KM357" s="79" t="n"/>
      <c r="KP357" s="78" t="n">
        <v>29</v>
      </c>
      <c r="KQ357" s="79" t="n"/>
      <c r="KR357" s="79" t="n"/>
      <c r="KS357" s="79" t="n"/>
      <c r="KT357" s="79" t="n"/>
      <c r="KU357" s="79" t="n"/>
      <c r="KV357" s="79" t="n"/>
      <c r="KW357" s="79" t="n"/>
      <c r="KX357" s="79" t="n"/>
      <c r="KY357" s="79" t="n"/>
      <c r="KZ357" s="79" t="n"/>
      <c r="LA357" s="79" t="n"/>
      <c r="LB357" s="79" t="n"/>
      <c r="LC357" s="79" t="n"/>
      <c r="LD357" s="79" t="n"/>
      <c r="LE357" s="79" t="n"/>
      <c r="LF357" s="79" t="n"/>
      <c r="LG357" s="79" t="n"/>
      <c r="LH357" s="79" t="n"/>
      <c r="LI357" s="79" t="n"/>
      <c r="LJ357" s="79" t="n"/>
      <c r="LK357" s="79" t="n"/>
      <c r="LL357" s="79" t="n"/>
      <c r="LM357" s="79" t="n"/>
      <c r="LN357" s="79" t="n"/>
      <c r="LO357" s="79" t="n"/>
      <c r="LP357" s="79" t="n"/>
      <c r="LQ357" s="79" t="n"/>
      <c r="LR357" s="79" t="n"/>
      <c r="LS357" s="79" t="n"/>
      <c r="LT357" s="79" t="n"/>
      <c r="LU357" s="79" t="n"/>
      <c r="LV357" s="79" t="n"/>
      <c r="LW357" s="79" t="n"/>
      <c r="LX357" s="79" t="n"/>
      <c r="LY357" s="79" t="n"/>
      <c r="LZ357" s="79" t="n"/>
      <c r="MA357" s="79" t="n"/>
      <c r="MB357" s="79" t="n"/>
      <c r="MC357" s="79" t="n"/>
      <c r="MD357" s="79" t="n"/>
      <c r="MG357" s="78" t="n">
        <v>29</v>
      </c>
      <c r="MH357" s="79" t="n"/>
      <c r="MI357" s="79" t="n"/>
      <c r="MJ357" s="79" t="n"/>
      <c r="MK357" s="79" t="n"/>
      <c r="ML357" s="79" t="n"/>
      <c r="MM357" s="79" t="n"/>
      <c r="MN357" s="79" t="n"/>
      <c r="MO357" s="79" t="n"/>
      <c r="MP357" s="79" t="n"/>
      <c r="MQ357" s="79" t="n"/>
      <c r="MR357" s="79" t="n"/>
      <c r="MS357" s="79" t="n"/>
      <c r="MT357" s="79" t="n"/>
      <c r="MU357" s="79" t="n"/>
      <c r="MV357" s="79" t="n"/>
      <c r="MW357" s="79" t="n"/>
      <c r="MX357" s="79" t="n"/>
      <c r="MY357" s="79" t="n"/>
      <c r="MZ357" s="79" t="n"/>
      <c r="NA357" s="79" t="n"/>
      <c r="NB357" s="79" t="n"/>
      <c r="NC357" s="79" t="n"/>
      <c r="ND357" s="79" t="n"/>
      <c r="NE357" s="79" t="n"/>
      <c r="NF357" s="79" t="n"/>
      <c r="NG357" s="79" t="n"/>
      <c r="NH357" s="79" t="n"/>
      <c r="NI357" s="79" t="n"/>
      <c r="NJ357" s="79" t="n"/>
      <c r="NK357" s="79" t="n"/>
      <c r="NL357" s="79" t="n"/>
      <c r="NM357" s="79" t="n"/>
      <c r="NN357" s="79" t="n"/>
      <c r="NO357" s="79" t="n"/>
      <c r="NP357" s="79" t="n"/>
      <c r="NQ357" s="79" t="n"/>
      <c r="NR357" s="79" t="n"/>
      <c r="NS357" s="79" t="n"/>
      <c r="NT357" s="79" t="n"/>
      <c r="NU357" s="79" t="n"/>
      <c r="NX357" s="78" t="n">
        <v>29</v>
      </c>
      <c r="NY357" s="79" t="n"/>
      <c r="NZ357" s="79" t="n"/>
      <c r="OA357" s="79" t="n"/>
      <c r="OB357" s="79" t="n"/>
      <c r="OC357" s="79" t="n"/>
      <c r="OD357" s="79" t="n"/>
      <c r="OE357" s="79" t="n"/>
      <c r="OF357" s="79" t="n"/>
      <c r="OG357" s="79" t="n"/>
      <c r="OH357" s="79" t="n"/>
      <c r="OI357" s="79" t="n"/>
      <c r="OJ357" s="79" t="n"/>
      <c r="OK357" s="79" t="n"/>
      <c r="OL357" s="79" t="n"/>
      <c r="OM357" s="79" t="n"/>
      <c r="ON357" s="79" t="n"/>
      <c r="OO357" s="79" t="n"/>
      <c r="OP357" s="79" t="n"/>
      <c r="OQ357" s="79" t="n"/>
      <c r="OR357" s="79" t="n"/>
      <c r="OS357" s="79" t="n"/>
      <c r="OT357" s="79" t="n"/>
      <c r="OU357" s="79" t="n"/>
      <c r="OV357" s="79" t="n"/>
      <c r="OW357" s="79" t="n"/>
      <c r="OX357" s="79" t="n"/>
      <c r="OY357" s="79" t="n"/>
      <c r="OZ357" s="79" t="n"/>
      <c r="PA357" s="79" t="n"/>
      <c r="PB357" s="79" t="n"/>
      <c r="PC357" s="79" t="n"/>
      <c r="PD357" s="79" t="n"/>
      <c r="PE357" s="79" t="n"/>
      <c r="PF357" s="79" t="n"/>
      <c r="PG357" s="79" t="n"/>
      <c r="PH357" s="79" t="n"/>
      <c r="PI357" s="79" t="n"/>
      <c r="PJ357" s="79" t="n"/>
      <c r="PK357" s="79" t="n"/>
      <c r="PL357" s="79" t="n"/>
      <c r="PO357" s="78" t="n">
        <v>29</v>
      </c>
      <c r="PP357" s="79" t="n"/>
      <c r="PQ357" s="79" t="n"/>
      <c r="PR357" s="79" t="n"/>
      <c r="PS357" s="79" t="n"/>
      <c r="PT357" s="79" t="n"/>
      <c r="PU357" s="79" t="n"/>
      <c r="PV357" s="79" t="n"/>
      <c r="PW357" s="79" t="n"/>
      <c r="PX357" s="79" t="n"/>
      <c r="PY357" s="79" t="n"/>
      <c r="PZ357" s="79" t="n"/>
      <c r="QA357" s="79" t="n"/>
      <c r="QB357" s="79" t="n"/>
      <c r="QC357" s="79" t="n"/>
      <c r="QD357" s="79" t="n"/>
      <c r="QE357" s="79" t="n"/>
      <c r="QF357" s="79" t="n"/>
      <c r="QG357" s="79" t="n"/>
      <c r="QH357" s="79" t="n"/>
      <c r="QI357" s="79" t="n"/>
      <c r="QJ357" s="79" t="n"/>
      <c r="QK357" s="79" t="n"/>
      <c r="QL357" s="79" t="n"/>
      <c r="QM357" s="79" t="n"/>
      <c r="QN357" s="79" t="n"/>
      <c r="QO357" s="79" t="n"/>
      <c r="QP357" s="79" t="n"/>
      <c r="QQ357" s="79" t="n"/>
      <c r="QR357" s="79" t="n"/>
      <c r="QS357" s="79" t="n"/>
      <c r="QT357" s="79" t="n"/>
      <c r="QU357" s="79" t="n"/>
      <c r="QV357" s="79" t="n"/>
      <c r="QW357" s="79" t="n"/>
      <c r="QX357" s="79" t="n"/>
      <c r="QY357" s="79" t="n"/>
      <c r="QZ357" s="79" t="n"/>
      <c r="RA357" s="79" t="n"/>
      <c r="RB357" s="79" t="n"/>
      <c r="RC357" s="79" t="n"/>
      <c r="RF357" s="78" t="n">
        <v>29</v>
      </c>
      <c r="RG357" s="79" t="n"/>
      <c r="RH357" s="79" t="n"/>
      <c r="RI357" s="79" t="n"/>
      <c r="RJ357" s="79" t="n"/>
      <c r="RK357" s="79" t="n"/>
      <c r="RL357" s="79" t="n"/>
      <c r="RM357" s="79" t="n"/>
      <c r="RN357" s="79" t="n"/>
      <c r="RO357" s="79" t="n"/>
      <c r="RP357" s="79" t="n"/>
      <c r="RQ357" s="79" t="n"/>
      <c r="RR357" s="79" t="n"/>
      <c r="RS357" s="79" t="n"/>
      <c r="RT357" s="79" t="n"/>
      <c r="RU357" s="79" t="n"/>
      <c r="RV357" s="79" t="n"/>
      <c r="RW357" s="79" t="n"/>
      <c r="RX357" s="79" t="n"/>
      <c r="RY357" s="79" t="n"/>
      <c r="RZ357" s="79" t="n"/>
      <c r="SA357" s="79" t="n"/>
      <c r="SB357" s="79" t="n"/>
      <c r="SC357" s="79" t="n"/>
      <c r="SD357" s="79" t="n"/>
      <c r="SE357" s="79" t="n"/>
      <c r="SF357" s="79" t="n"/>
      <c r="SG357" s="79" t="n"/>
      <c r="SH357" s="79" t="n"/>
      <c r="SI357" s="79" t="n"/>
      <c r="SJ357" s="79" t="n"/>
      <c r="SK357" s="79" t="n"/>
      <c r="SL357" s="79" t="n"/>
      <c r="SM357" s="79" t="n"/>
      <c r="SN357" s="79" t="n"/>
      <c r="SO357" s="79" t="n"/>
      <c r="SP357" s="79" t="n"/>
      <c r="SQ357" s="79" t="n"/>
      <c r="SR357" s="79" t="n"/>
      <c r="SS357" s="79" t="n"/>
      <c r="ST357" s="79" t="n"/>
      <c r="SW357" s="78" t="n">
        <v>29</v>
      </c>
      <c r="SX357" s="79" t="n"/>
      <c r="SY357" s="79" t="n"/>
      <c r="SZ357" s="79" t="n"/>
      <c r="TA357" s="79" t="n"/>
      <c r="TB357" s="79" t="n"/>
      <c r="TC357" s="79" t="n"/>
      <c r="TD357" s="79" t="n"/>
      <c r="TE357" s="79" t="n"/>
      <c r="TF357" s="79" t="n"/>
      <c r="TG357" s="79" t="n"/>
      <c r="TH357" s="79" t="n"/>
      <c r="TI357" s="79" t="n"/>
      <c r="TJ357" s="79" t="n"/>
      <c r="TK357" s="79" t="n"/>
      <c r="TL357" s="79" t="n"/>
      <c r="TM357" s="79" t="n"/>
      <c r="TN357" s="79" t="n"/>
      <c r="TO357" s="79" t="n"/>
      <c r="TP357" s="79" t="n"/>
      <c r="TQ357" s="79" t="n"/>
      <c r="TR357" s="79" t="n"/>
      <c r="TS357" s="79" t="n"/>
      <c r="TT357" s="79" t="n"/>
      <c r="TU357" s="79" t="n"/>
      <c r="TV357" s="79" t="n"/>
      <c r="TW357" s="79" t="n"/>
      <c r="TX357" s="79" t="n"/>
      <c r="TY357" s="79" t="n"/>
      <c r="TZ357" s="79" t="n"/>
      <c r="UA357" s="79" t="n"/>
      <c r="UB357" s="79" t="n"/>
      <c r="UC357" s="79" t="n"/>
      <c r="UD357" s="79" t="n"/>
      <c r="UE357" s="79" t="n"/>
      <c r="UF357" s="79" t="n"/>
      <c r="UG357" s="79" t="n"/>
      <c r="UH357" s="79" t="n"/>
      <c r="UI357" s="79" t="n"/>
      <c r="UJ357" s="79" t="n"/>
      <c r="UK357" s="79" t="n"/>
      <c r="UN357" s="78" t="n">
        <v>29</v>
      </c>
      <c r="UO357" s="79" t="n"/>
      <c r="UP357" s="79" t="n"/>
      <c r="UQ357" s="79" t="n"/>
      <c r="UR357" s="79" t="n"/>
      <c r="US357" s="79" t="n"/>
      <c r="UT357" s="79" t="n"/>
      <c r="UU357" s="79" t="n"/>
      <c r="UV357" s="79" t="n"/>
      <c r="UW357" s="79" t="n"/>
      <c r="UX357" s="79" t="n"/>
      <c r="UY357" s="79" t="n"/>
      <c r="UZ357" s="79" t="n"/>
      <c r="VA357" s="79" t="n"/>
      <c r="VB357" s="79" t="n"/>
      <c r="VC357" s="79" t="n"/>
      <c r="VD357" s="79" t="n"/>
      <c r="VE357" s="79" t="n"/>
      <c r="VF357" s="79" t="n"/>
      <c r="VG357" s="79" t="n"/>
      <c r="VH357" s="79" t="n"/>
      <c r="VI357" s="79" t="n"/>
      <c r="VJ357" s="79" t="n"/>
      <c r="VK357" s="79" t="n"/>
      <c r="VL357" s="79" t="n"/>
      <c r="VM357" s="79" t="n"/>
      <c r="VN357" s="79" t="n"/>
      <c r="VO357" s="79" t="n"/>
      <c r="VP357" s="79" t="n"/>
      <c r="VQ357" s="79" t="n"/>
      <c r="VR357" s="79" t="n"/>
      <c r="VS357" s="79" t="n"/>
      <c r="VT357" s="79" t="n"/>
      <c r="VU357" s="79" t="n"/>
      <c r="VV357" s="79" t="n"/>
      <c r="VW357" s="79" t="n"/>
      <c r="VX357" s="79" t="n"/>
      <c r="VY357" s="79" t="n"/>
      <c r="VZ357" s="79" t="n"/>
      <c r="WA357" s="79" t="n"/>
      <c r="WB357" s="79" t="n"/>
      <c r="WE357" s="78" t="n">
        <v>29</v>
      </c>
      <c r="WF357" s="79" t="n"/>
      <c r="WG357" s="79" t="n"/>
      <c r="WH357" s="79" t="n"/>
      <c r="WI357" s="79" t="n"/>
      <c r="WJ357" s="79" t="n"/>
      <c r="WK357" s="79" t="n"/>
      <c r="WL357" s="79" t="n"/>
      <c r="WM357" s="79" t="n"/>
      <c r="WN357" s="79" t="n"/>
      <c r="WO357" s="79" t="n"/>
      <c r="WP357" s="79" t="n"/>
      <c r="WQ357" s="79" t="n"/>
      <c r="WR357" s="79" t="n"/>
      <c r="WS357" s="79" t="n"/>
      <c r="WT357" s="79" t="n"/>
      <c r="WU357" s="79" t="n"/>
      <c r="WV357" s="79" t="n"/>
      <c r="WW357" s="79" t="n"/>
      <c r="WX357" s="79" t="n"/>
      <c r="WY357" s="79" t="n"/>
      <c r="WZ357" s="79" t="n"/>
      <c r="XA357" s="79" t="n"/>
      <c r="XB357" s="79" t="n"/>
      <c r="XC357" s="79" t="n"/>
      <c r="XD357" s="79" t="n"/>
      <c r="XE357" s="79" t="n"/>
      <c r="XF357" s="79" t="n"/>
      <c r="XG357" s="79" t="n"/>
      <c r="XH357" s="79" t="n"/>
      <c r="XI357" s="79" t="n"/>
      <c r="XJ357" s="79" t="n"/>
      <c r="XK357" s="79" t="n"/>
      <c r="XL357" s="79" t="n"/>
      <c r="XM357" s="79" t="n"/>
      <c r="XN357" s="79" t="n"/>
      <c r="XO357" s="79" t="n"/>
      <c r="XP357" s="79" t="n"/>
      <c r="XQ357" s="79" t="n"/>
      <c r="XR357" s="79" t="n"/>
      <c r="XS357" s="79" t="n"/>
      <c r="XV357" s="78" t="n">
        <v>29</v>
      </c>
      <c r="XW357" s="79" t="n"/>
      <c r="XX357" s="79" t="n"/>
      <c r="XY357" s="79" t="n"/>
      <c r="XZ357" s="79" t="n"/>
      <c r="YA357" s="79" t="n"/>
      <c r="YB357" s="79" t="n"/>
      <c r="YC357" s="79" t="n"/>
      <c r="YD357" s="79" t="n"/>
      <c r="YE357" s="79" t="n"/>
      <c r="YF357" s="79" t="n"/>
      <c r="YG357" s="79" t="n"/>
      <c r="YH357" s="79" t="n"/>
      <c r="YI357" s="79" t="n"/>
      <c r="YJ357" s="79" t="n"/>
      <c r="YK357" s="79" t="n"/>
      <c r="YL357" s="79" t="n"/>
      <c r="YM357" s="79" t="n"/>
      <c r="YN357" s="79" t="n"/>
      <c r="YO357" s="79" t="n"/>
      <c r="YP357" s="79" t="n"/>
      <c r="YQ357" s="79" t="n"/>
      <c r="YR357" s="79" t="n"/>
      <c r="YS357" s="79" t="n"/>
      <c r="YT357" s="79" t="n"/>
      <c r="YU357" s="79" t="n"/>
      <c r="YV357" s="79" t="n"/>
      <c r="YW357" s="79" t="n"/>
      <c r="YX357" s="79" t="n"/>
      <c r="YY357" s="79" t="n"/>
      <c r="YZ357" s="79" t="n"/>
      <c r="ZA357" s="79" t="n"/>
      <c r="ZB357" s="79" t="n"/>
      <c r="ZC357" s="79" t="n"/>
      <c r="ZD357" s="79" t="n"/>
      <c r="ZE357" s="79" t="n"/>
      <c r="ZF357" s="79" t="n"/>
      <c r="ZG357" s="79" t="n"/>
      <c r="ZH357" s="79" t="n"/>
      <c r="ZI357" s="79" t="n"/>
      <c r="ZJ357" s="79" t="n"/>
      <c r="ZM357" s="78" t="n">
        <v>29</v>
      </c>
      <c r="ZN357" s="79" t="n"/>
      <c r="ZO357" s="79" t="n"/>
      <c r="ZP357" s="79" t="n"/>
      <c r="ZQ357" s="79" t="n"/>
      <c r="ZR357" s="79" t="n"/>
      <c r="ZS357" s="79" t="n"/>
      <c r="ZT357" s="79" t="n"/>
      <c r="ZU357" s="79" t="n"/>
      <c r="ZV357" s="79" t="n"/>
      <c r="ZW357" s="79" t="n"/>
      <c r="ZX357" s="79" t="n"/>
      <c r="ZY357" s="79" t="n"/>
      <c r="ZZ357" s="79" t="n"/>
      <c r="AAA357" s="79" t="n"/>
      <c r="AAB357" s="79" t="n"/>
      <c r="AAC357" s="79" t="n"/>
      <c r="AAD357" s="79" t="n"/>
      <c r="AAE357" s="79" t="n"/>
      <c r="AAF357" s="79" t="n"/>
      <c r="AAG357" s="79" t="n"/>
      <c r="AAH357" s="79" t="n"/>
      <c r="AAI357" s="79" t="n"/>
      <c r="AAJ357" s="79" t="n"/>
      <c r="AAK357" s="79" t="n"/>
      <c r="AAL357" s="79" t="n"/>
      <c r="AAM357" s="79" t="n"/>
      <c r="AAN357" s="79" t="n"/>
      <c r="AAO357" s="79" t="n"/>
      <c r="AAP357" s="79" t="n"/>
      <c r="AAQ357" s="79" t="n"/>
      <c r="AAR357" s="79" t="n"/>
      <c r="AAS357" s="79" t="n"/>
      <c r="AAT357" s="79" t="n"/>
      <c r="AAU357" s="79" t="n"/>
      <c r="AAV357" s="79" t="n"/>
      <c r="AAW357" s="79" t="n"/>
      <c r="AAX357" s="79" t="n"/>
      <c r="AAY357" s="79" t="n"/>
      <c r="AAZ357" s="79" t="n"/>
      <c r="ABA357" s="79" t="n"/>
      <c r="ABD357" s="78" t="n">
        <v>29</v>
      </c>
      <c r="ABE357" s="79" t="n"/>
      <c r="ABF357" s="79" t="n"/>
      <c r="ABG357" s="79" t="n"/>
      <c r="ABH357" s="79" t="n"/>
      <c r="ABI357" s="79" t="n"/>
      <c r="ABJ357" s="79" t="n"/>
      <c r="ABK357" s="79" t="n"/>
      <c r="ABL357" s="79" t="n"/>
      <c r="ABM357" s="79" t="n"/>
      <c r="ABN357" s="79" t="n"/>
      <c r="ABO357" s="79" t="n"/>
      <c r="ABP357" s="79" t="n"/>
      <c r="ABQ357" s="79" t="n"/>
      <c r="ABR357" s="79" t="n"/>
      <c r="ABS357" s="79" t="n"/>
      <c r="ABT357" s="79" t="n"/>
      <c r="ABU357" s="79" t="n"/>
      <c r="ABV357" s="79" t="n"/>
      <c r="ABW357" s="79" t="n"/>
      <c r="ABX357" s="79" t="n"/>
      <c r="ABY357" s="79" t="n"/>
      <c r="ABZ357" s="79" t="n"/>
      <c r="ACA357" s="79" t="n"/>
      <c r="ACB357" s="79" t="n"/>
      <c r="ACC357" s="79" t="n"/>
      <c r="ACD357" s="79" t="n"/>
      <c r="ACE357" s="79" t="n"/>
      <c r="ACF357" s="79" t="n"/>
      <c r="ACG357" s="79" t="n"/>
      <c r="ACH357" s="79" t="n"/>
      <c r="ACI357" s="79" t="n"/>
      <c r="ACJ357" s="79" t="n"/>
      <c r="ACK357" s="79" t="n"/>
      <c r="ACL357" s="79" t="n"/>
      <c r="ACM357" s="79" t="n"/>
      <c r="ACN357" s="79" t="n"/>
      <c r="ACO357" s="79" t="n"/>
      <c r="ACP357" s="79" t="n"/>
      <c r="ACQ357" s="79" t="n"/>
      <c r="ACR357" s="79" t="n"/>
      <c r="ACU357" s="78" t="n">
        <v>29</v>
      </c>
      <c r="ACV357" s="79" t="n"/>
      <c r="ACW357" s="79" t="n"/>
      <c r="ACX357" s="79" t="n"/>
      <c r="ACY357" s="79" t="n"/>
      <c r="ACZ357" s="79" t="n"/>
      <c r="ADA357" s="79" t="n"/>
      <c r="ADB357" s="79" t="n"/>
      <c r="ADC357" s="79" t="n"/>
      <c r="ADD357" s="79" t="n"/>
      <c r="ADE357" s="79" t="n"/>
      <c r="ADF357" s="79" t="n"/>
      <c r="ADG357" s="79" t="n"/>
      <c r="ADH357" s="79" t="n"/>
      <c r="ADI357" s="79" t="n"/>
      <c r="ADJ357" s="79" t="n"/>
      <c r="ADK357" s="79" t="n"/>
      <c r="ADL357" s="79" t="n"/>
      <c r="ADM357" s="79" t="n"/>
      <c r="ADN357" s="79" t="n"/>
      <c r="ADO357" s="79" t="n"/>
      <c r="ADP357" s="79" t="n"/>
      <c r="ADQ357" s="79" t="n"/>
      <c r="ADR357" s="79" t="n"/>
      <c r="ADS357" s="79" t="n"/>
      <c r="ADT357" s="79" t="n"/>
      <c r="ADU357" s="79" t="n"/>
      <c r="ADV357" s="79" t="n"/>
      <c r="ADW357" s="79" t="n"/>
      <c r="ADX357" s="79" t="n"/>
      <c r="ADY357" s="79" t="n"/>
      <c r="ADZ357" s="79" t="n"/>
      <c r="AEA357" s="79" t="n"/>
      <c r="AEB357" s="79" t="n"/>
      <c r="AEC357" s="79" t="n"/>
      <c r="AED357" s="79" t="n"/>
      <c r="AEE357" s="79" t="n"/>
      <c r="AEF357" s="79" t="n"/>
      <c r="AEG357" s="79" t="n"/>
      <c r="AEH357" s="79" t="n"/>
      <c r="AEI357" s="79" t="n"/>
      <c r="AEL357" s="78" t="n">
        <v>29</v>
      </c>
      <c r="AEM357" s="79" t="n"/>
      <c r="AEN357" s="79" t="n"/>
      <c r="AEO357" s="79" t="n"/>
      <c r="AEP357" s="79" t="n"/>
      <c r="AEQ357" s="79" t="n"/>
      <c r="AER357" s="79" t="n"/>
      <c r="AES357" s="79" t="n"/>
      <c r="AET357" s="79" t="n"/>
      <c r="AEU357" s="79" t="n"/>
      <c r="AEV357" s="79" t="n"/>
      <c r="AEW357" s="79" t="n"/>
      <c r="AEX357" s="79" t="n"/>
      <c r="AEY357" s="79" t="n"/>
      <c r="AEZ357" s="79" t="n"/>
      <c r="AFA357" s="79" t="n"/>
      <c r="AFB357" s="79" t="n"/>
      <c r="AFC357" s="79" t="n"/>
      <c r="AFD357" s="79" t="n"/>
      <c r="AFE357" s="79" t="n"/>
      <c r="AFF357" s="79" t="n"/>
      <c r="AFG357" s="79" t="n"/>
      <c r="AFH357" s="79" t="n"/>
      <c r="AFI357" s="79" t="n"/>
      <c r="AFJ357" s="79" t="n"/>
      <c r="AFK357" s="79" t="n"/>
      <c r="AFL357" s="79" t="n"/>
      <c r="AFM357" s="79" t="n"/>
      <c r="AFN357" s="79" t="n"/>
      <c r="AFO357" s="79" t="n"/>
      <c r="AFP357" s="79" t="n"/>
      <c r="AFQ357" s="79" t="n"/>
      <c r="AFR357" s="79" t="n"/>
      <c r="AFS357" s="79" t="n"/>
      <c r="AFT357" s="79" t="n"/>
      <c r="AFU357" s="79" t="n"/>
      <c r="AFV357" s="79" t="n"/>
      <c r="AFW357" s="79" t="n"/>
      <c r="AFX357" s="79" t="n"/>
      <c r="AFY357" s="79" t="n"/>
      <c r="AFZ357" s="79" t="n"/>
    </row>
    <row r="358">
      <c r="A358" s="78" t="n">
        <v>30</v>
      </c>
      <c r="B358" s="79" t="n"/>
      <c r="C358" s="79" t="n"/>
      <c r="D358" s="79" t="n"/>
      <c r="E358" s="79" t="n"/>
      <c r="F358" s="79" t="n"/>
      <c r="G358" s="79" t="n"/>
      <c r="H358" s="79" t="n"/>
      <c r="I358" s="79" t="n"/>
      <c r="J358" s="79" t="n"/>
      <c r="K358" s="79" t="n"/>
      <c r="L358" s="79" t="n"/>
      <c r="M358" s="79" t="n"/>
      <c r="N358" s="79" t="n"/>
      <c r="O358" s="79" t="n"/>
      <c r="P358" s="79" t="n"/>
      <c r="Q358" s="79" t="n"/>
      <c r="R358" s="79" t="n"/>
      <c r="S358" s="79" t="n"/>
      <c r="T358" s="79" t="n"/>
      <c r="U358" s="79" t="n"/>
      <c r="V358" s="79" t="n"/>
      <c r="W358" s="79" t="n"/>
      <c r="X358" s="79" t="n"/>
      <c r="Y358" s="79" t="n"/>
      <c r="Z358" s="79" t="n"/>
      <c r="AA358" s="79" t="n"/>
      <c r="AB358" s="79" t="n"/>
      <c r="AC358" s="79" t="n"/>
      <c r="AD358" s="79" t="n"/>
      <c r="AE358" s="79" t="n"/>
      <c r="AF358" s="79" t="n"/>
      <c r="AG358" s="79" t="n"/>
      <c r="AH358" s="79" t="n"/>
      <c r="AI358" s="79" t="n"/>
      <c r="AJ358" s="79" t="n"/>
      <c r="AK358" s="79" t="n"/>
      <c r="AL358" s="79" t="n"/>
      <c r="AM358" s="79" t="n"/>
      <c r="AN358" s="79" t="n"/>
      <c r="AO358" s="79" t="n"/>
      <c r="AR358" s="78" t="n">
        <v>30</v>
      </c>
      <c r="AS358" s="79" t="n"/>
      <c r="AT358" s="79" t="n"/>
      <c r="AU358" s="79" t="n"/>
      <c r="AV358" s="79" t="n"/>
      <c r="AW358" s="79" t="n"/>
      <c r="AX358" s="79" t="n"/>
      <c r="AY358" s="79" t="n"/>
      <c r="AZ358" s="79" t="n"/>
      <c r="BA358" s="79" t="n"/>
      <c r="BB358" s="79" t="n"/>
      <c r="BC358" s="79" t="n"/>
      <c r="BD358" s="79" t="n"/>
      <c r="BE358" s="79" t="n"/>
      <c r="BF358" s="79" t="n"/>
      <c r="BG358" s="79" t="n"/>
      <c r="BH358" s="79" t="n"/>
      <c r="BI358" s="79" t="n"/>
      <c r="BJ358" s="79" t="n"/>
      <c r="BK358" s="79" t="n"/>
      <c r="BL358" s="79" t="n"/>
      <c r="BM358" s="79" t="n"/>
      <c r="BN358" s="79" t="n"/>
      <c r="BO358" s="79" t="n"/>
      <c r="BP358" s="79" t="n"/>
      <c r="BQ358" s="79" t="n"/>
      <c r="BR358" s="79" t="n"/>
      <c r="BS358" s="79" t="n"/>
      <c r="BT358" s="79" t="n"/>
      <c r="BU358" s="79" t="n"/>
      <c r="BV358" s="79" t="n"/>
      <c r="BW358" s="79" t="n"/>
      <c r="BX358" s="79" t="n"/>
      <c r="BY358" s="79" t="n"/>
      <c r="BZ358" s="79" t="n"/>
      <c r="CA358" s="79" t="n"/>
      <c r="CB358" s="79" t="n"/>
      <c r="CC358" s="79" t="n"/>
      <c r="CD358" s="79" t="n"/>
      <c r="CE358" s="79" t="n"/>
      <c r="CF358" s="79" t="n"/>
      <c r="CI358" s="78" t="n">
        <v>30</v>
      </c>
      <c r="CJ358" s="79" t="n"/>
      <c r="CK358" s="79" t="n"/>
      <c r="CL358" s="79" t="n"/>
      <c r="CM358" s="79" t="n"/>
      <c r="CN358" s="79" t="n"/>
      <c r="CO358" s="79" t="n"/>
      <c r="CP358" s="79" t="n"/>
      <c r="CQ358" s="79" t="n"/>
      <c r="CR358" s="79" t="n"/>
      <c r="CS358" s="79" t="n"/>
      <c r="CT358" s="79" t="n"/>
      <c r="CU358" s="79" t="n"/>
      <c r="CV358" s="79" t="n"/>
      <c r="CW358" s="79" t="n"/>
      <c r="CX358" s="79" t="n"/>
      <c r="CY358" s="79" t="n"/>
      <c r="CZ358" s="79" t="n"/>
      <c r="DA358" s="79" t="n"/>
      <c r="DB358" s="79" t="n"/>
      <c r="DC358" s="79" t="n"/>
      <c r="DD358" s="79" t="n"/>
      <c r="DE358" s="79" t="n"/>
      <c r="DF358" s="79" t="n"/>
      <c r="DG358" s="79" t="n"/>
      <c r="DH358" s="79" t="n"/>
      <c r="DI358" s="79" t="n"/>
      <c r="DJ358" s="79" t="n"/>
      <c r="DK358" s="79" t="n"/>
      <c r="DL358" s="79" t="n"/>
      <c r="DM358" s="79" t="n"/>
      <c r="DN358" s="79" t="n"/>
      <c r="DO358" s="79" t="n"/>
      <c r="DP358" s="79" t="n"/>
      <c r="DQ358" s="79" t="n"/>
      <c r="DR358" s="79" t="n"/>
      <c r="DS358" s="79" t="n"/>
      <c r="DT358" s="79" t="n"/>
      <c r="DU358" s="79" t="n"/>
      <c r="DV358" s="79" t="n"/>
      <c r="DW358" s="79" t="n"/>
      <c r="DZ358" s="78" t="n">
        <v>30</v>
      </c>
      <c r="EA358" s="79" t="n"/>
      <c r="EB358" s="79" t="n"/>
      <c r="EC358" s="79" t="n"/>
      <c r="ED358" s="79" t="n"/>
      <c r="EE358" s="79" t="n"/>
      <c r="EF358" s="79" t="n"/>
      <c r="EG358" s="79" t="n"/>
      <c r="EH358" s="79" t="n"/>
      <c r="EI358" s="79" t="n"/>
      <c r="EJ358" s="79" t="n"/>
      <c r="EK358" s="79" t="n"/>
      <c r="EL358" s="79" t="n"/>
      <c r="EM358" s="79" t="n"/>
      <c r="EN358" s="79" t="n"/>
      <c r="EO358" s="79" t="n"/>
      <c r="EP358" s="79" t="n"/>
      <c r="EQ358" s="79" t="n"/>
      <c r="ER358" s="79" t="n"/>
      <c r="ES358" s="79" t="n"/>
      <c r="ET358" s="79" t="n"/>
      <c r="EU358" s="79" t="n"/>
      <c r="EV358" s="79" t="n"/>
      <c r="EW358" s="79" t="n"/>
      <c r="EX358" s="79" t="n"/>
      <c r="EY358" s="79" t="n"/>
      <c r="EZ358" s="79" t="n"/>
      <c r="FA358" s="79" t="n"/>
      <c r="FB358" s="79" t="n"/>
      <c r="FC358" s="79" t="n"/>
      <c r="FD358" s="79" t="n"/>
      <c r="FE358" s="79" t="n"/>
      <c r="FF358" s="79" t="n"/>
      <c r="FG358" s="79" t="n"/>
      <c r="FH358" s="79" t="n"/>
      <c r="FI358" s="79" t="n"/>
      <c r="FJ358" s="79" t="n"/>
      <c r="FK358" s="79" t="n"/>
      <c r="FL358" s="79" t="n"/>
      <c r="FM358" s="79" t="n"/>
      <c r="FN358" s="79" t="n"/>
      <c r="FQ358" s="78" t="n">
        <v>30</v>
      </c>
      <c r="FR358" s="79" t="n"/>
      <c r="FS358" s="79" t="n"/>
      <c r="FT358" s="79" t="n"/>
      <c r="FU358" s="79" t="n"/>
      <c r="FV358" s="79" t="n"/>
      <c r="FW358" s="79" t="n"/>
      <c r="FX358" s="79" t="n"/>
      <c r="FY358" s="79" t="n"/>
      <c r="FZ358" s="79" t="n"/>
      <c r="GA358" s="79" t="n"/>
      <c r="GB358" s="79" t="n"/>
      <c r="GC358" s="79" t="n"/>
      <c r="GD358" s="79" t="n"/>
      <c r="GE358" s="79" t="n"/>
      <c r="GF358" s="79" t="n"/>
      <c r="GG358" s="79" t="n"/>
      <c r="GH358" s="79" t="n"/>
      <c r="GI358" s="79" t="n"/>
      <c r="GJ358" s="79" t="n"/>
      <c r="GK358" s="79" t="n"/>
      <c r="GL358" s="79" t="n"/>
      <c r="GM358" s="79" t="n"/>
      <c r="GN358" s="79" t="n"/>
      <c r="GO358" s="79" t="n"/>
      <c r="GP358" s="79" t="n"/>
      <c r="GQ358" s="79" t="n"/>
      <c r="GR358" s="79" t="n"/>
      <c r="GS358" s="79" t="n"/>
      <c r="GT358" s="79" t="n"/>
      <c r="GU358" s="79" t="n"/>
      <c r="GV358" s="79" t="n"/>
      <c r="GW358" s="79" t="n"/>
      <c r="GX358" s="79" t="n"/>
      <c r="GY358" s="79" t="n"/>
      <c r="GZ358" s="79" t="n"/>
      <c r="HA358" s="79" t="n"/>
      <c r="HB358" s="79" t="n"/>
      <c r="HC358" s="79" t="n"/>
      <c r="HD358" s="79" t="n"/>
      <c r="HE358" s="79" t="n"/>
      <c r="HH358" s="78" t="n">
        <v>30</v>
      </c>
      <c r="HI358" s="79" t="n"/>
      <c r="HJ358" s="79" t="n"/>
      <c r="HK358" s="79" t="n"/>
      <c r="HL358" s="79" t="n"/>
      <c r="HM358" s="79" t="n"/>
      <c r="HN358" s="79" t="n"/>
      <c r="HO358" s="79" t="n"/>
      <c r="HP358" s="79" t="n"/>
      <c r="HQ358" s="79" t="n"/>
      <c r="HR358" s="79" t="n"/>
      <c r="HS358" s="79" t="n"/>
      <c r="HT358" s="79" t="n"/>
      <c r="HU358" s="79" t="n"/>
      <c r="HV358" s="79" t="n"/>
      <c r="HW358" s="79" t="n"/>
      <c r="HX358" s="79" t="n"/>
      <c r="HY358" s="79" t="n"/>
      <c r="HZ358" s="79" t="n"/>
      <c r="IA358" s="79" t="n"/>
      <c r="IB358" s="79" t="n"/>
      <c r="IC358" s="79" t="n"/>
      <c r="ID358" s="79" t="n"/>
      <c r="IE358" s="79" t="n"/>
      <c r="IF358" s="79" t="n"/>
      <c r="IG358" s="79" t="n"/>
      <c r="IH358" s="79" t="n"/>
      <c r="II358" s="79" t="n"/>
      <c r="IJ358" s="79" t="n"/>
      <c r="IK358" s="79" t="n"/>
      <c r="IL358" s="79" t="n"/>
      <c r="IM358" s="79" t="n"/>
      <c r="IN358" s="79" t="n"/>
      <c r="IO358" s="79" t="n"/>
      <c r="IP358" s="79" t="n"/>
      <c r="IQ358" s="79" t="n"/>
      <c r="IR358" s="79" t="n"/>
      <c r="IS358" s="79" t="n"/>
      <c r="IT358" s="79" t="n"/>
      <c r="IU358" s="79" t="n"/>
      <c r="IV358" s="79" t="n"/>
      <c r="IY358" s="78" t="n">
        <v>30</v>
      </c>
      <c r="IZ358" s="79" t="n"/>
      <c r="JA358" s="79" t="n"/>
      <c r="JB358" s="79" t="n"/>
      <c r="JC358" s="79" t="n"/>
      <c r="JD358" s="79" t="n"/>
      <c r="JE358" s="79" t="n"/>
      <c r="JF358" s="79" t="n"/>
      <c r="JG358" s="79" t="n"/>
      <c r="JH358" s="79" t="n"/>
      <c r="JI358" s="79" t="n"/>
      <c r="JJ358" s="79" t="n"/>
      <c r="JK358" s="79" t="n"/>
      <c r="JL358" s="79" t="n"/>
      <c r="JM358" s="79" t="n"/>
      <c r="JN358" s="79" t="n"/>
      <c r="JO358" s="79" t="n"/>
      <c r="JP358" s="79" t="n"/>
      <c r="JQ358" s="79" t="n"/>
      <c r="JR358" s="79" t="n"/>
      <c r="JS358" s="79" t="n"/>
      <c r="JT358" s="79" t="n"/>
      <c r="JU358" s="79" t="n"/>
      <c r="JV358" s="79" t="n"/>
      <c r="JW358" s="79" t="n"/>
      <c r="JX358" s="79" t="n"/>
      <c r="JY358" s="79" t="n"/>
      <c r="JZ358" s="79" t="n"/>
      <c r="KA358" s="79" t="n"/>
      <c r="KB358" s="79" t="n"/>
      <c r="KC358" s="79" t="n"/>
      <c r="KD358" s="79" t="n"/>
      <c r="KE358" s="79" t="n"/>
      <c r="KF358" s="79" t="n"/>
      <c r="KG358" s="79" t="n"/>
      <c r="KH358" s="79" t="n"/>
      <c r="KI358" s="79" t="n"/>
      <c r="KJ358" s="79" t="n"/>
      <c r="KK358" s="79" t="n"/>
      <c r="KL358" s="79" t="n"/>
      <c r="KM358" s="79" t="n"/>
      <c r="KP358" s="78" t="n">
        <v>30</v>
      </c>
      <c r="KQ358" s="79" t="n"/>
      <c r="KR358" s="79" t="n"/>
      <c r="KS358" s="79" t="n"/>
      <c r="KT358" s="79" t="n"/>
      <c r="KU358" s="79" t="n"/>
      <c r="KV358" s="79" t="n"/>
      <c r="KW358" s="79" t="n"/>
      <c r="KX358" s="79" t="n"/>
      <c r="KY358" s="79" t="n"/>
      <c r="KZ358" s="79" t="n"/>
      <c r="LA358" s="79" t="n"/>
      <c r="LB358" s="79" t="n"/>
      <c r="LC358" s="79" t="n"/>
      <c r="LD358" s="79" t="n"/>
      <c r="LE358" s="79" t="n"/>
      <c r="LF358" s="79" t="n"/>
      <c r="LG358" s="79" t="n"/>
      <c r="LH358" s="79" t="n"/>
      <c r="LI358" s="79" t="n"/>
      <c r="LJ358" s="79" t="n"/>
      <c r="LK358" s="79" t="n"/>
      <c r="LL358" s="79" t="n"/>
      <c r="LM358" s="79" t="n"/>
      <c r="LN358" s="79" t="n"/>
      <c r="LO358" s="79" t="n"/>
      <c r="LP358" s="79" t="n"/>
      <c r="LQ358" s="79" t="n"/>
      <c r="LR358" s="79" t="n"/>
      <c r="LS358" s="79" t="n"/>
      <c r="LT358" s="79" t="n"/>
      <c r="LU358" s="79" t="n"/>
      <c r="LV358" s="79" t="n"/>
      <c r="LW358" s="79" t="n"/>
      <c r="LX358" s="79" t="n"/>
      <c r="LY358" s="79" t="n"/>
      <c r="LZ358" s="79" t="n"/>
      <c r="MA358" s="79" t="n"/>
      <c r="MB358" s="79" t="n"/>
      <c r="MC358" s="79" t="n"/>
      <c r="MD358" s="79" t="n"/>
      <c r="MG358" s="78" t="n">
        <v>30</v>
      </c>
      <c r="MH358" s="79" t="n"/>
      <c r="MI358" s="79" t="n"/>
      <c r="MJ358" s="79" t="n"/>
      <c r="MK358" s="79" t="n"/>
      <c r="ML358" s="79" t="n"/>
      <c r="MM358" s="79" t="n"/>
      <c r="MN358" s="79" t="n"/>
      <c r="MO358" s="79" t="n"/>
      <c r="MP358" s="79" t="n"/>
      <c r="MQ358" s="79" t="n"/>
      <c r="MR358" s="79" t="n"/>
      <c r="MS358" s="79" t="n"/>
      <c r="MT358" s="79" t="n"/>
      <c r="MU358" s="79" t="n"/>
      <c r="MV358" s="79" t="n"/>
      <c r="MW358" s="79" t="n"/>
      <c r="MX358" s="79" t="n"/>
      <c r="MY358" s="79" t="n"/>
      <c r="MZ358" s="79" t="n"/>
      <c r="NA358" s="79" t="n"/>
      <c r="NB358" s="79" t="n"/>
      <c r="NC358" s="79" t="n"/>
      <c r="ND358" s="79" t="n"/>
      <c r="NE358" s="79" t="n"/>
      <c r="NF358" s="79" t="n"/>
      <c r="NG358" s="79" t="n"/>
      <c r="NH358" s="79" t="n"/>
      <c r="NI358" s="79" t="n"/>
      <c r="NJ358" s="79" t="n"/>
      <c r="NK358" s="79" t="n"/>
      <c r="NL358" s="79" t="n"/>
      <c r="NM358" s="79" t="n"/>
      <c r="NN358" s="79" t="n"/>
      <c r="NO358" s="79" t="n"/>
      <c r="NP358" s="79" t="n"/>
      <c r="NQ358" s="79" t="n"/>
      <c r="NR358" s="79" t="n"/>
      <c r="NS358" s="79" t="n"/>
      <c r="NT358" s="79" t="n"/>
      <c r="NU358" s="79" t="n"/>
      <c r="NX358" s="78" t="n">
        <v>30</v>
      </c>
      <c r="NY358" s="79" t="n"/>
      <c r="NZ358" s="79" t="n"/>
      <c r="OA358" s="79" t="n"/>
      <c r="OB358" s="79" t="n"/>
      <c r="OC358" s="79" t="n"/>
      <c r="OD358" s="79" t="n"/>
      <c r="OE358" s="79" t="n"/>
      <c r="OF358" s="79" t="n"/>
      <c r="OG358" s="79" t="n"/>
      <c r="OH358" s="79" t="n"/>
      <c r="OI358" s="79" t="n"/>
      <c r="OJ358" s="79" t="n"/>
      <c r="OK358" s="79" t="n"/>
      <c r="OL358" s="79" t="n"/>
      <c r="OM358" s="79" t="n"/>
      <c r="ON358" s="79" t="n"/>
      <c r="OO358" s="79" t="n"/>
      <c r="OP358" s="79" t="n"/>
      <c r="OQ358" s="79" t="n"/>
      <c r="OR358" s="79" t="n"/>
      <c r="OS358" s="79" t="n"/>
      <c r="OT358" s="79" t="n"/>
      <c r="OU358" s="79" t="n"/>
      <c r="OV358" s="79" t="n"/>
      <c r="OW358" s="79" t="n"/>
      <c r="OX358" s="79" t="n"/>
      <c r="OY358" s="79" t="n"/>
      <c r="OZ358" s="79" t="n"/>
      <c r="PA358" s="79" t="n"/>
      <c r="PB358" s="79" t="n"/>
      <c r="PC358" s="79" t="n"/>
      <c r="PD358" s="79" t="n"/>
      <c r="PE358" s="79" t="n"/>
      <c r="PF358" s="79" t="n"/>
      <c r="PG358" s="79" t="n"/>
      <c r="PH358" s="79" t="n"/>
      <c r="PI358" s="79" t="n"/>
      <c r="PJ358" s="79" t="n"/>
      <c r="PK358" s="79" t="n"/>
      <c r="PL358" s="79" t="n"/>
      <c r="PO358" s="78" t="n">
        <v>30</v>
      </c>
      <c r="PP358" s="79" t="n"/>
      <c r="PQ358" s="79" t="n"/>
      <c r="PR358" s="79" t="n"/>
      <c r="PS358" s="79" t="n"/>
      <c r="PT358" s="79" t="n"/>
      <c r="PU358" s="79" t="n"/>
      <c r="PV358" s="79" t="n"/>
      <c r="PW358" s="79" t="n"/>
      <c r="PX358" s="79" t="n"/>
      <c r="PY358" s="79" t="n"/>
      <c r="PZ358" s="79" t="n"/>
      <c r="QA358" s="79" t="n"/>
      <c r="QB358" s="79" t="n"/>
      <c r="QC358" s="79" t="n"/>
      <c r="QD358" s="79" t="n"/>
      <c r="QE358" s="79" t="n"/>
      <c r="QF358" s="79" t="n"/>
      <c r="QG358" s="79" t="n"/>
      <c r="QH358" s="79" t="n"/>
      <c r="QI358" s="79" t="n"/>
      <c r="QJ358" s="79" t="n"/>
      <c r="QK358" s="79" t="n"/>
      <c r="QL358" s="79" t="n"/>
      <c r="QM358" s="79" t="n"/>
      <c r="QN358" s="79" t="n"/>
      <c r="QO358" s="79" t="n"/>
      <c r="QP358" s="79" t="n"/>
      <c r="QQ358" s="79" t="n"/>
      <c r="QR358" s="79" t="n"/>
      <c r="QS358" s="79" t="n"/>
      <c r="QT358" s="79" t="n"/>
      <c r="QU358" s="79" t="n"/>
      <c r="QV358" s="79" t="n"/>
      <c r="QW358" s="79" t="n"/>
      <c r="QX358" s="79" t="n"/>
      <c r="QY358" s="79" t="n"/>
      <c r="QZ358" s="79" t="n"/>
      <c r="RA358" s="79" t="n"/>
      <c r="RB358" s="79" t="n"/>
      <c r="RC358" s="79" t="n"/>
      <c r="RF358" s="78" t="n">
        <v>30</v>
      </c>
      <c r="RG358" s="79" t="n"/>
      <c r="RH358" s="79" t="n"/>
      <c r="RI358" s="79" t="n"/>
      <c r="RJ358" s="79" t="n"/>
      <c r="RK358" s="79" t="n"/>
      <c r="RL358" s="79" t="n"/>
      <c r="RM358" s="79" t="n"/>
      <c r="RN358" s="79" t="n"/>
      <c r="RO358" s="79" t="n"/>
      <c r="RP358" s="79" t="n"/>
      <c r="RQ358" s="79" t="n"/>
      <c r="RR358" s="79" t="n"/>
      <c r="RS358" s="79" t="n"/>
      <c r="RT358" s="79" t="n"/>
      <c r="RU358" s="79" t="n"/>
      <c r="RV358" s="79" t="n"/>
      <c r="RW358" s="79" t="n"/>
      <c r="RX358" s="79" t="n"/>
      <c r="RY358" s="79" t="n"/>
      <c r="RZ358" s="79" t="n"/>
      <c r="SA358" s="79" t="n"/>
      <c r="SB358" s="79" t="n"/>
      <c r="SC358" s="79" t="n"/>
      <c r="SD358" s="79" t="n"/>
      <c r="SE358" s="79" t="n"/>
      <c r="SF358" s="79" t="n"/>
      <c r="SG358" s="79" t="n"/>
      <c r="SH358" s="79" t="n"/>
      <c r="SI358" s="79" t="n"/>
      <c r="SJ358" s="79" t="n"/>
      <c r="SK358" s="79" t="n"/>
      <c r="SL358" s="79" t="n"/>
      <c r="SM358" s="79" t="n"/>
      <c r="SN358" s="79" t="n"/>
      <c r="SO358" s="79" t="n"/>
      <c r="SP358" s="79" t="n"/>
      <c r="SQ358" s="79" t="n"/>
      <c r="SR358" s="79" t="n"/>
      <c r="SS358" s="79" t="n"/>
      <c r="ST358" s="79" t="n"/>
      <c r="SW358" s="78" t="n">
        <v>30</v>
      </c>
      <c r="SX358" s="79" t="n"/>
      <c r="SY358" s="79" t="n"/>
      <c r="SZ358" s="79" t="n"/>
      <c r="TA358" s="79" t="n"/>
      <c r="TB358" s="79" t="n"/>
      <c r="TC358" s="79" t="n"/>
      <c r="TD358" s="79" t="n"/>
      <c r="TE358" s="79" t="n"/>
      <c r="TF358" s="79" t="n"/>
      <c r="TG358" s="79" t="n"/>
      <c r="TH358" s="79" t="n"/>
      <c r="TI358" s="79" t="n"/>
      <c r="TJ358" s="79" t="n"/>
      <c r="TK358" s="79" t="n"/>
      <c r="TL358" s="79" t="n"/>
      <c r="TM358" s="79" t="n"/>
      <c r="TN358" s="79" t="n"/>
      <c r="TO358" s="79" t="n"/>
      <c r="TP358" s="79" t="n"/>
      <c r="TQ358" s="79" t="n"/>
      <c r="TR358" s="79" t="n"/>
      <c r="TS358" s="79" t="n"/>
      <c r="TT358" s="79" t="n"/>
      <c r="TU358" s="79" t="n"/>
      <c r="TV358" s="79" t="n"/>
      <c r="TW358" s="79" t="n"/>
      <c r="TX358" s="79" t="n"/>
      <c r="TY358" s="79" t="n"/>
      <c r="TZ358" s="79" t="n"/>
      <c r="UA358" s="79" t="n"/>
      <c r="UB358" s="79" t="n"/>
      <c r="UC358" s="79" t="n"/>
      <c r="UD358" s="79" t="n"/>
      <c r="UE358" s="79" t="n"/>
      <c r="UF358" s="79" t="n"/>
      <c r="UG358" s="79" t="n"/>
      <c r="UH358" s="79" t="n"/>
      <c r="UI358" s="79" t="n"/>
      <c r="UJ358" s="79" t="n"/>
      <c r="UK358" s="79" t="n"/>
      <c r="UN358" s="78" t="n">
        <v>30</v>
      </c>
      <c r="UO358" s="79" t="n"/>
      <c r="UP358" s="79" t="n"/>
      <c r="UQ358" s="79" t="n"/>
      <c r="UR358" s="79" t="n"/>
      <c r="US358" s="79" t="n"/>
      <c r="UT358" s="79" t="n"/>
      <c r="UU358" s="79" t="n"/>
      <c r="UV358" s="79" t="n"/>
      <c r="UW358" s="79" t="n"/>
      <c r="UX358" s="79" t="n"/>
      <c r="UY358" s="79" t="n"/>
      <c r="UZ358" s="79" t="n"/>
      <c r="VA358" s="79" t="n"/>
      <c r="VB358" s="79" t="n"/>
      <c r="VC358" s="79" t="n"/>
      <c r="VD358" s="79" t="n"/>
      <c r="VE358" s="79" t="n"/>
      <c r="VF358" s="79" t="n"/>
      <c r="VG358" s="79" t="n"/>
      <c r="VH358" s="79" t="n"/>
      <c r="VI358" s="79" t="n"/>
      <c r="VJ358" s="79" t="n"/>
      <c r="VK358" s="79" t="n"/>
      <c r="VL358" s="79" t="n"/>
      <c r="VM358" s="79" t="n"/>
      <c r="VN358" s="79" t="n"/>
      <c r="VO358" s="79" t="n"/>
      <c r="VP358" s="79" t="n"/>
      <c r="VQ358" s="79" t="n"/>
      <c r="VR358" s="79" t="n"/>
      <c r="VS358" s="79" t="n"/>
      <c r="VT358" s="79" t="n"/>
      <c r="VU358" s="79" t="n"/>
      <c r="VV358" s="79" t="n"/>
      <c r="VW358" s="79" t="n"/>
      <c r="VX358" s="79" t="n"/>
      <c r="VY358" s="79" t="n"/>
      <c r="VZ358" s="79" t="n"/>
      <c r="WA358" s="79" t="n"/>
      <c r="WB358" s="79" t="n"/>
      <c r="WE358" s="78" t="n">
        <v>30</v>
      </c>
      <c r="WF358" s="79" t="n"/>
      <c r="WG358" s="79" t="n"/>
      <c r="WH358" s="79" t="n"/>
      <c r="WI358" s="79" t="n"/>
      <c r="WJ358" s="79" t="n"/>
      <c r="WK358" s="79" t="n"/>
      <c r="WL358" s="79" t="n"/>
      <c r="WM358" s="79" t="n"/>
      <c r="WN358" s="79" t="n"/>
      <c r="WO358" s="79" t="n"/>
      <c r="WP358" s="79" t="n"/>
      <c r="WQ358" s="79" t="n"/>
      <c r="WR358" s="79" t="n"/>
      <c r="WS358" s="79" t="n"/>
      <c r="WT358" s="79" t="n"/>
      <c r="WU358" s="79" t="n"/>
      <c r="WV358" s="79" t="n"/>
      <c r="WW358" s="79" t="n"/>
      <c r="WX358" s="79" t="n"/>
      <c r="WY358" s="79" t="n"/>
      <c r="WZ358" s="79" t="n"/>
      <c r="XA358" s="79" t="n"/>
      <c r="XB358" s="79" t="n"/>
      <c r="XC358" s="79" t="n"/>
      <c r="XD358" s="79" t="n"/>
      <c r="XE358" s="79" t="n"/>
      <c r="XF358" s="79" t="n"/>
      <c r="XG358" s="79" t="n"/>
      <c r="XH358" s="79" t="n"/>
      <c r="XI358" s="79" t="n"/>
      <c r="XJ358" s="79" t="n"/>
      <c r="XK358" s="79" t="n"/>
      <c r="XL358" s="79" t="n"/>
      <c r="XM358" s="79" t="n"/>
      <c r="XN358" s="79" t="n"/>
      <c r="XO358" s="79" t="n"/>
      <c r="XP358" s="79" t="n"/>
      <c r="XQ358" s="79" t="n"/>
      <c r="XR358" s="79" t="n"/>
      <c r="XS358" s="79" t="n"/>
      <c r="XV358" s="78" t="n">
        <v>30</v>
      </c>
      <c r="XW358" s="79" t="n"/>
      <c r="XX358" s="79" t="n"/>
      <c r="XY358" s="79" t="n"/>
      <c r="XZ358" s="79" t="n"/>
      <c r="YA358" s="79" t="n"/>
      <c r="YB358" s="79" t="n"/>
      <c r="YC358" s="79" t="n"/>
      <c r="YD358" s="79" t="n"/>
      <c r="YE358" s="79" t="n"/>
      <c r="YF358" s="79" t="n"/>
      <c r="YG358" s="79" t="n"/>
      <c r="YH358" s="79" t="n"/>
      <c r="YI358" s="79" t="n"/>
      <c r="YJ358" s="79" t="n"/>
      <c r="YK358" s="79" t="n"/>
      <c r="YL358" s="79" t="n"/>
      <c r="YM358" s="79" t="n"/>
      <c r="YN358" s="79" t="n"/>
      <c r="YO358" s="79" t="n"/>
      <c r="YP358" s="79" t="n"/>
      <c r="YQ358" s="79" t="n"/>
      <c r="YR358" s="79" t="n"/>
      <c r="YS358" s="79" t="n"/>
      <c r="YT358" s="79" t="n"/>
      <c r="YU358" s="79" t="n"/>
      <c r="YV358" s="79" t="n"/>
      <c r="YW358" s="79" t="n"/>
      <c r="YX358" s="79" t="n"/>
      <c r="YY358" s="79" t="n"/>
      <c r="YZ358" s="79" t="n"/>
      <c r="ZA358" s="79" t="n"/>
      <c r="ZB358" s="79" t="n"/>
      <c r="ZC358" s="79" t="n"/>
      <c r="ZD358" s="79" t="n"/>
      <c r="ZE358" s="79" t="n"/>
      <c r="ZF358" s="79" t="n"/>
      <c r="ZG358" s="79" t="n"/>
      <c r="ZH358" s="79" t="n"/>
      <c r="ZI358" s="79" t="n"/>
      <c r="ZJ358" s="79" t="n"/>
      <c r="ZM358" s="78" t="n">
        <v>30</v>
      </c>
      <c r="ZN358" s="79" t="n"/>
      <c r="ZO358" s="79" t="n"/>
      <c r="ZP358" s="79" t="n"/>
      <c r="ZQ358" s="79" t="n"/>
      <c r="ZR358" s="79" t="n"/>
      <c r="ZS358" s="79" t="n"/>
      <c r="ZT358" s="79" t="n"/>
      <c r="ZU358" s="79" t="n"/>
      <c r="ZV358" s="79" t="n"/>
      <c r="ZW358" s="79" t="n"/>
      <c r="ZX358" s="79" t="n"/>
      <c r="ZY358" s="79" t="n"/>
      <c r="ZZ358" s="79" t="n"/>
      <c r="AAA358" s="79" t="n"/>
      <c r="AAB358" s="79" t="n"/>
      <c r="AAC358" s="79" t="n"/>
      <c r="AAD358" s="79" t="n"/>
      <c r="AAE358" s="79" t="n"/>
      <c r="AAF358" s="79" t="n"/>
      <c r="AAG358" s="79" t="n"/>
      <c r="AAH358" s="79" t="n"/>
      <c r="AAI358" s="79" t="n"/>
      <c r="AAJ358" s="79" t="n"/>
      <c r="AAK358" s="79" t="n"/>
      <c r="AAL358" s="79" t="n"/>
      <c r="AAM358" s="79" t="n"/>
      <c r="AAN358" s="79" t="n"/>
      <c r="AAO358" s="79" t="n"/>
      <c r="AAP358" s="79" t="n"/>
      <c r="AAQ358" s="79" t="n"/>
      <c r="AAR358" s="79" t="n"/>
      <c r="AAS358" s="79" t="n"/>
      <c r="AAT358" s="79" t="n"/>
      <c r="AAU358" s="79" t="n"/>
      <c r="AAV358" s="79" t="n"/>
      <c r="AAW358" s="79" t="n"/>
      <c r="AAX358" s="79" t="n"/>
      <c r="AAY358" s="79" t="n"/>
      <c r="AAZ358" s="79" t="n"/>
      <c r="ABA358" s="79" t="n"/>
      <c r="ABD358" s="78" t="n">
        <v>30</v>
      </c>
      <c r="ABE358" s="79" t="n"/>
      <c r="ABF358" s="79" t="n"/>
      <c r="ABG358" s="79" t="n"/>
      <c r="ABH358" s="79" t="n"/>
      <c r="ABI358" s="79" t="n"/>
      <c r="ABJ358" s="79" t="n"/>
      <c r="ABK358" s="79" t="n"/>
      <c r="ABL358" s="79" t="n"/>
      <c r="ABM358" s="79" t="n"/>
      <c r="ABN358" s="79" t="n"/>
      <c r="ABO358" s="79" t="n"/>
      <c r="ABP358" s="79" t="n"/>
      <c r="ABQ358" s="79" t="n"/>
      <c r="ABR358" s="79" t="n"/>
      <c r="ABS358" s="79" t="n"/>
      <c r="ABT358" s="79" t="n"/>
      <c r="ABU358" s="79" t="n"/>
      <c r="ABV358" s="79" t="n"/>
      <c r="ABW358" s="79" t="n"/>
      <c r="ABX358" s="79" t="n"/>
      <c r="ABY358" s="79" t="n"/>
      <c r="ABZ358" s="79" t="n"/>
      <c r="ACA358" s="79" t="n"/>
      <c r="ACB358" s="79" t="n"/>
      <c r="ACC358" s="79" t="n"/>
      <c r="ACD358" s="79" t="n"/>
      <c r="ACE358" s="79" t="n"/>
      <c r="ACF358" s="79" t="n"/>
      <c r="ACG358" s="79" t="n"/>
      <c r="ACH358" s="79" t="n"/>
      <c r="ACI358" s="79" t="n"/>
      <c r="ACJ358" s="79" t="n"/>
      <c r="ACK358" s="79" t="n"/>
      <c r="ACL358" s="79" t="n"/>
      <c r="ACM358" s="79" t="n"/>
      <c r="ACN358" s="79" t="n"/>
      <c r="ACO358" s="79" t="n"/>
      <c r="ACP358" s="79" t="n"/>
      <c r="ACQ358" s="79" t="n"/>
      <c r="ACR358" s="79" t="n"/>
      <c r="ACU358" s="78" t="n">
        <v>30</v>
      </c>
      <c r="ACV358" s="79" t="n"/>
      <c r="ACW358" s="79" t="n"/>
      <c r="ACX358" s="79" t="n"/>
      <c r="ACY358" s="79" t="n"/>
      <c r="ACZ358" s="79" t="n"/>
      <c r="ADA358" s="79" t="n"/>
      <c r="ADB358" s="79" t="n"/>
      <c r="ADC358" s="79" t="n"/>
      <c r="ADD358" s="79" t="n"/>
      <c r="ADE358" s="79" t="n"/>
      <c r="ADF358" s="79" t="n"/>
      <c r="ADG358" s="79" t="n"/>
      <c r="ADH358" s="79" t="n"/>
      <c r="ADI358" s="79" t="n"/>
      <c r="ADJ358" s="79" t="n"/>
      <c r="ADK358" s="79" t="n"/>
      <c r="ADL358" s="79" t="n"/>
      <c r="ADM358" s="79" t="n"/>
      <c r="ADN358" s="79" t="n"/>
      <c r="ADO358" s="79" t="n"/>
      <c r="ADP358" s="79" t="n"/>
      <c r="ADQ358" s="79" t="n"/>
      <c r="ADR358" s="79" t="n"/>
      <c r="ADS358" s="79" t="n"/>
      <c r="ADT358" s="79" t="n"/>
      <c r="ADU358" s="79" t="n"/>
      <c r="ADV358" s="79" t="n"/>
      <c r="ADW358" s="79" t="n"/>
      <c r="ADX358" s="79" t="n"/>
      <c r="ADY358" s="79" t="n"/>
      <c r="ADZ358" s="79" t="n"/>
      <c r="AEA358" s="79" t="n"/>
      <c r="AEB358" s="79" t="n"/>
      <c r="AEC358" s="79" t="n"/>
      <c r="AED358" s="79" t="n"/>
      <c r="AEE358" s="79" t="n"/>
      <c r="AEF358" s="79" t="n"/>
      <c r="AEG358" s="79" t="n"/>
      <c r="AEH358" s="79" t="n"/>
      <c r="AEI358" s="79" t="n"/>
      <c r="AEL358" s="78" t="n">
        <v>30</v>
      </c>
      <c r="AEM358" s="79" t="n"/>
      <c r="AEN358" s="79" t="n"/>
      <c r="AEO358" s="79" t="n"/>
      <c r="AEP358" s="79" t="n"/>
      <c r="AEQ358" s="79" t="n"/>
      <c r="AER358" s="79" t="n"/>
      <c r="AES358" s="79" t="n"/>
      <c r="AET358" s="79" t="n"/>
      <c r="AEU358" s="79" t="n"/>
      <c r="AEV358" s="79" t="n"/>
      <c r="AEW358" s="79" t="n"/>
      <c r="AEX358" s="79" t="n"/>
      <c r="AEY358" s="79" t="n"/>
      <c r="AEZ358" s="79" t="n"/>
      <c r="AFA358" s="79" t="n"/>
      <c r="AFB358" s="79" t="n"/>
      <c r="AFC358" s="79" t="n"/>
      <c r="AFD358" s="79" t="n"/>
      <c r="AFE358" s="79" t="n"/>
      <c r="AFF358" s="79" t="n"/>
      <c r="AFG358" s="79" t="n"/>
      <c r="AFH358" s="79" t="n"/>
      <c r="AFI358" s="79" t="n"/>
      <c r="AFJ358" s="79" t="n"/>
      <c r="AFK358" s="79" t="n"/>
      <c r="AFL358" s="79" t="n"/>
      <c r="AFM358" s="79" t="n"/>
      <c r="AFN358" s="79" t="n"/>
      <c r="AFO358" s="79" t="n"/>
      <c r="AFP358" s="79" t="n"/>
      <c r="AFQ358" s="79" t="n"/>
      <c r="AFR358" s="79" t="n"/>
      <c r="AFS358" s="79" t="n"/>
      <c r="AFT358" s="79" t="n"/>
      <c r="AFU358" s="79" t="n"/>
      <c r="AFV358" s="79" t="n"/>
      <c r="AFW358" s="79" t="n"/>
      <c r="AFX358" s="79" t="n"/>
      <c r="AFY358" s="79" t="n"/>
      <c r="AFZ358" s="79" t="n"/>
    </row>
    <row r="359">
      <c r="A359" s="78" t="n">
        <v>31</v>
      </c>
      <c r="B359" s="79" t="n"/>
      <c r="C359" s="79" t="n"/>
      <c r="D359" s="79" t="n"/>
      <c r="E359" s="79" t="n"/>
      <c r="F359" s="79" t="n"/>
      <c r="G359" s="79" t="n"/>
      <c r="H359" s="79" t="n"/>
      <c r="I359" s="79" t="n"/>
      <c r="J359" s="79" t="n"/>
      <c r="K359" s="79" t="n"/>
      <c r="L359" s="79" t="n"/>
      <c r="M359" s="79" t="n"/>
      <c r="N359" s="79" t="n"/>
      <c r="O359" s="79" t="n"/>
      <c r="P359" s="79" t="n"/>
      <c r="Q359" s="79" t="n"/>
      <c r="R359" s="79" t="n"/>
      <c r="S359" s="79" t="n"/>
      <c r="T359" s="79" t="n"/>
      <c r="U359" s="79" t="n"/>
      <c r="V359" s="79" t="n"/>
      <c r="W359" s="79" t="n"/>
      <c r="X359" s="79" t="n"/>
      <c r="Y359" s="79" t="n"/>
      <c r="Z359" s="79" t="n"/>
      <c r="AA359" s="79" t="n"/>
      <c r="AB359" s="79" t="n"/>
      <c r="AC359" s="79" t="n"/>
      <c r="AD359" s="79" t="n"/>
      <c r="AE359" s="79" t="n"/>
      <c r="AF359" s="79" t="n"/>
      <c r="AG359" s="79" t="n"/>
      <c r="AH359" s="79" t="n"/>
      <c r="AI359" s="79" t="n"/>
      <c r="AJ359" s="79" t="n"/>
      <c r="AK359" s="79" t="n"/>
      <c r="AL359" s="79" t="n"/>
      <c r="AM359" s="79" t="n"/>
      <c r="AN359" s="79" t="n"/>
      <c r="AO359" s="79" t="n"/>
      <c r="AR359" s="78" t="n">
        <v>31</v>
      </c>
      <c r="AS359" s="79" t="n"/>
      <c r="AT359" s="79" t="n"/>
      <c r="AU359" s="79" t="n"/>
      <c r="AV359" s="79" t="n"/>
      <c r="AW359" s="79" t="n"/>
      <c r="AX359" s="79" t="n"/>
      <c r="AY359" s="79" t="n"/>
      <c r="AZ359" s="79" t="n"/>
      <c r="BA359" s="79" t="n"/>
      <c r="BB359" s="79" t="n"/>
      <c r="BC359" s="79" t="n"/>
      <c r="BD359" s="79" t="n"/>
      <c r="BE359" s="79" t="n"/>
      <c r="BF359" s="79" t="n"/>
      <c r="BG359" s="79" t="n"/>
      <c r="BH359" s="79" t="n"/>
      <c r="BI359" s="79" t="n"/>
      <c r="BJ359" s="79" t="n"/>
      <c r="BK359" s="79" t="n"/>
      <c r="BL359" s="79" t="n"/>
      <c r="BM359" s="79" t="n"/>
      <c r="BN359" s="79" t="n"/>
      <c r="BO359" s="79" t="n"/>
      <c r="BP359" s="79" t="n"/>
      <c r="BQ359" s="79" t="n"/>
      <c r="BR359" s="79" t="n"/>
      <c r="BS359" s="79" t="n"/>
      <c r="BT359" s="79" t="n"/>
      <c r="BU359" s="79" t="n"/>
      <c r="BV359" s="79" t="n"/>
      <c r="BW359" s="79" t="n"/>
      <c r="BX359" s="79" t="n"/>
      <c r="BY359" s="79" t="n"/>
      <c r="BZ359" s="79" t="n"/>
      <c r="CA359" s="79" t="n"/>
      <c r="CB359" s="79" t="n"/>
      <c r="CC359" s="79" t="n"/>
      <c r="CD359" s="79" t="n"/>
      <c r="CE359" s="79" t="n"/>
      <c r="CF359" s="79" t="n"/>
      <c r="CI359" s="78" t="n">
        <v>31</v>
      </c>
      <c r="CJ359" s="79" t="n"/>
      <c r="CK359" s="79" t="n"/>
      <c r="CL359" s="79" t="n"/>
      <c r="CM359" s="79" t="n"/>
      <c r="CN359" s="79" t="n"/>
      <c r="CO359" s="79" t="n"/>
      <c r="CP359" s="79" t="n"/>
      <c r="CQ359" s="79" t="n"/>
      <c r="CR359" s="79" t="n"/>
      <c r="CS359" s="79" t="n"/>
      <c r="CT359" s="79" t="n"/>
      <c r="CU359" s="79" t="n"/>
      <c r="CV359" s="79" t="n"/>
      <c r="CW359" s="79" t="n"/>
      <c r="CX359" s="79" t="n"/>
      <c r="CY359" s="79" t="n"/>
      <c r="CZ359" s="79" t="n"/>
      <c r="DA359" s="79" t="n"/>
      <c r="DB359" s="79" t="n"/>
      <c r="DC359" s="79" t="n"/>
      <c r="DD359" s="79" t="n"/>
      <c r="DE359" s="79" t="n"/>
      <c r="DF359" s="79" t="n"/>
      <c r="DG359" s="79" t="n"/>
      <c r="DH359" s="79" t="n"/>
      <c r="DI359" s="79" t="n"/>
      <c r="DJ359" s="79" t="n"/>
      <c r="DK359" s="79" t="n"/>
      <c r="DL359" s="79" t="n"/>
      <c r="DM359" s="79" t="n"/>
      <c r="DN359" s="79" t="n"/>
      <c r="DO359" s="79" t="n"/>
      <c r="DP359" s="79" t="n"/>
      <c r="DQ359" s="79" t="n"/>
      <c r="DR359" s="79" t="n"/>
      <c r="DS359" s="79" t="n"/>
      <c r="DT359" s="79" t="n"/>
      <c r="DU359" s="79" t="n"/>
      <c r="DV359" s="79" t="n"/>
      <c r="DW359" s="79" t="n"/>
      <c r="DZ359" s="78" t="n">
        <v>31</v>
      </c>
      <c r="EA359" s="79" t="n"/>
      <c r="EB359" s="79" t="n"/>
      <c r="EC359" s="79" t="n"/>
      <c r="ED359" s="79" t="n"/>
      <c r="EE359" s="79" t="n"/>
      <c r="EF359" s="79" t="n"/>
      <c r="EG359" s="79" t="n"/>
      <c r="EH359" s="79" t="n"/>
      <c r="EI359" s="79" t="n"/>
      <c r="EJ359" s="79" t="n"/>
      <c r="EK359" s="79" t="n"/>
      <c r="EL359" s="79" t="n"/>
      <c r="EM359" s="79" t="n"/>
      <c r="EN359" s="79" t="n"/>
      <c r="EO359" s="79" t="n"/>
      <c r="EP359" s="79" t="n"/>
      <c r="EQ359" s="79" t="n"/>
      <c r="ER359" s="79" t="n"/>
      <c r="ES359" s="79" t="n"/>
      <c r="ET359" s="79" t="n"/>
      <c r="EU359" s="79" t="n"/>
      <c r="EV359" s="79" t="n"/>
      <c r="EW359" s="79" t="n"/>
      <c r="EX359" s="79" t="n"/>
      <c r="EY359" s="79" t="n"/>
      <c r="EZ359" s="79" t="n"/>
      <c r="FA359" s="79" t="n"/>
      <c r="FB359" s="79" t="n"/>
      <c r="FC359" s="79" t="n"/>
      <c r="FD359" s="79" t="n"/>
      <c r="FE359" s="79" t="n"/>
      <c r="FF359" s="79" t="n"/>
      <c r="FG359" s="79" t="n"/>
      <c r="FH359" s="79" t="n"/>
      <c r="FI359" s="79" t="n"/>
      <c r="FJ359" s="79" t="n"/>
      <c r="FK359" s="79" t="n"/>
      <c r="FL359" s="79" t="n"/>
      <c r="FM359" s="79" t="n"/>
      <c r="FN359" s="79" t="n"/>
      <c r="FQ359" s="78" t="n">
        <v>31</v>
      </c>
      <c r="FR359" s="79" t="n"/>
      <c r="FS359" s="79" t="n"/>
      <c r="FT359" s="79" t="n"/>
      <c r="FU359" s="79" t="n"/>
      <c r="FV359" s="79" t="n"/>
      <c r="FW359" s="79" t="n"/>
      <c r="FX359" s="79" t="n"/>
      <c r="FY359" s="79" t="n"/>
      <c r="FZ359" s="79" t="n"/>
      <c r="GA359" s="79" t="n"/>
      <c r="GB359" s="79" t="n"/>
      <c r="GC359" s="79" t="n"/>
      <c r="GD359" s="79" t="n"/>
      <c r="GE359" s="79" t="n"/>
      <c r="GF359" s="79" t="n"/>
      <c r="GG359" s="79" t="n"/>
      <c r="GH359" s="79" t="n"/>
      <c r="GI359" s="79" t="n"/>
      <c r="GJ359" s="79" t="n"/>
      <c r="GK359" s="79" t="n"/>
      <c r="GL359" s="79" t="n"/>
      <c r="GM359" s="79" t="n"/>
      <c r="GN359" s="79" t="n"/>
      <c r="GO359" s="79" t="n"/>
      <c r="GP359" s="79" t="n"/>
      <c r="GQ359" s="79" t="n"/>
      <c r="GR359" s="79" t="n"/>
      <c r="GS359" s="79" t="n"/>
      <c r="GT359" s="79" t="n"/>
      <c r="GU359" s="79" t="n"/>
      <c r="GV359" s="79" t="n"/>
      <c r="GW359" s="79" t="n"/>
      <c r="GX359" s="79" t="n"/>
      <c r="GY359" s="79" t="n"/>
      <c r="GZ359" s="79" t="n"/>
      <c r="HA359" s="79" t="n"/>
      <c r="HB359" s="79" t="n"/>
      <c r="HC359" s="79" t="n"/>
      <c r="HD359" s="79" t="n"/>
      <c r="HE359" s="79" t="n"/>
      <c r="HH359" s="78" t="n">
        <v>31</v>
      </c>
      <c r="HI359" s="79" t="n"/>
      <c r="HJ359" s="79" t="n"/>
      <c r="HK359" s="79" t="n"/>
      <c r="HL359" s="79" t="n"/>
      <c r="HM359" s="79" t="n"/>
      <c r="HN359" s="79" t="n"/>
      <c r="HO359" s="79" t="n"/>
      <c r="HP359" s="79" t="n"/>
      <c r="HQ359" s="79" t="n"/>
      <c r="HR359" s="79" t="n"/>
      <c r="HS359" s="79" t="n"/>
      <c r="HT359" s="79" t="n"/>
      <c r="HU359" s="79" t="n"/>
      <c r="HV359" s="79" t="n"/>
      <c r="HW359" s="79" t="n"/>
      <c r="HX359" s="79" t="n"/>
      <c r="HY359" s="79" t="n"/>
      <c r="HZ359" s="79" t="n"/>
      <c r="IA359" s="79" t="n"/>
      <c r="IB359" s="79" t="n"/>
      <c r="IC359" s="79" t="n"/>
      <c r="ID359" s="79" t="n"/>
      <c r="IE359" s="79" t="n"/>
      <c r="IF359" s="79" t="n"/>
      <c r="IG359" s="79" t="n"/>
      <c r="IH359" s="79" t="n"/>
      <c r="II359" s="79" t="n"/>
      <c r="IJ359" s="79" t="n"/>
      <c r="IK359" s="79" t="n"/>
      <c r="IL359" s="79" t="n"/>
      <c r="IM359" s="79" t="n"/>
      <c r="IN359" s="79" t="n"/>
      <c r="IO359" s="79" t="n"/>
      <c r="IP359" s="79" t="n"/>
      <c r="IQ359" s="79" t="n"/>
      <c r="IR359" s="79" t="n"/>
      <c r="IS359" s="79" t="n"/>
      <c r="IT359" s="79" t="n"/>
      <c r="IU359" s="79" t="n"/>
      <c r="IV359" s="79" t="n"/>
      <c r="IY359" s="78" t="n">
        <v>31</v>
      </c>
      <c r="IZ359" s="79" t="n"/>
      <c r="JA359" s="79" t="n"/>
      <c r="JB359" s="79" t="n"/>
      <c r="JC359" s="79" t="n"/>
      <c r="JD359" s="79" t="n"/>
      <c r="JE359" s="79" t="n"/>
      <c r="JF359" s="79" t="n"/>
      <c r="JG359" s="79" t="n"/>
      <c r="JH359" s="79" t="n"/>
      <c r="JI359" s="79" t="n"/>
      <c r="JJ359" s="79" t="n"/>
      <c r="JK359" s="79" t="n"/>
      <c r="JL359" s="79" t="n"/>
      <c r="JM359" s="79" t="n"/>
      <c r="JN359" s="79" t="n"/>
      <c r="JO359" s="79" t="n"/>
      <c r="JP359" s="79" t="n"/>
      <c r="JQ359" s="79" t="n"/>
      <c r="JR359" s="79" t="n"/>
      <c r="JS359" s="79" t="n"/>
      <c r="JT359" s="79" t="n"/>
      <c r="JU359" s="79" t="n"/>
      <c r="JV359" s="79" t="n"/>
      <c r="JW359" s="79" t="n"/>
      <c r="JX359" s="79" t="n"/>
      <c r="JY359" s="79" t="n"/>
      <c r="JZ359" s="79" t="n"/>
      <c r="KA359" s="79" t="n"/>
      <c r="KB359" s="79" t="n"/>
      <c r="KC359" s="79" t="n"/>
      <c r="KD359" s="79" t="n"/>
      <c r="KE359" s="79" t="n"/>
      <c r="KF359" s="79" t="n"/>
      <c r="KG359" s="79" t="n"/>
      <c r="KH359" s="79" t="n"/>
      <c r="KI359" s="79" t="n"/>
      <c r="KJ359" s="79" t="n"/>
      <c r="KK359" s="79" t="n"/>
      <c r="KL359" s="79" t="n"/>
      <c r="KM359" s="79" t="n"/>
      <c r="KP359" s="78" t="n">
        <v>31</v>
      </c>
      <c r="KQ359" s="79" t="n"/>
      <c r="KR359" s="79" t="n"/>
      <c r="KS359" s="79" t="n"/>
      <c r="KT359" s="79" t="n"/>
      <c r="KU359" s="79" t="n"/>
      <c r="KV359" s="79" t="n"/>
      <c r="KW359" s="79" t="n"/>
      <c r="KX359" s="79" t="n"/>
      <c r="KY359" s="79" t="n"/>
      <c r="KZ359" s="79" t="n"/>
      <c r="LA359" s="79" t="n"/>
      <c r="LB359" s="79" t="n"/>
      <c r="LC359" s="79" t="n"/>
      <c r="LD359" s="79" t="n"/>
      <c r="LE359" s="79" t="n"/>
      <c r="LF359" s="79" t="n"/>
      <c r="LG359" s="79" t="n"/>
      <c r="LH359" s="79" t="n"/>
      <c r="LI359" s="79" t="n"/>
      <c r="LJ359" s="79" t="n"/>
      <c r="LK359" s="79" t="n"/>
      <c r="LL359" s="79" t="n"/>
      <c r="LM359" s="79" t="n"/>
      <c r="LN359" s="79" t="n"/>
      <c r="LO359" s="79" t="n"/>
      <c r="LP359" s="79" t="n"/>
      <c r="LQ359" s="79" t="n"/>
      <c r="LR359" s="79" t="n"/>
      <c r="LS359" s="79" t="n"/>
      <c r="LT359" s="79" t="n"/>
      <c r="LU359" s="79" t="n"/>
      <c r="LV359" s="79" t="n"/>
      <c r="LW359" s="79" t="n"/>
      <c r="LX359" s="79" t="n"/>
      <c r="LY359" s="79" t="n"/>
      <c r="LZ359" s="79" t="n"/>
      <c r="MA359" s="79" t="n"/>
      <c r="MB359" s="79" t="n"/>
      <c r="MC359" s="79" t="n"/>
      <c r="MD359" s="79" t="n"/>
      <c r="MG359" s="78" t="n">
        <v>31</v>
      </c>
      <c r="MH359" s="79" t="n"/>
      <c r="MI359" s="79" t="n"/>
      <c r="MJ359" s="79" t="n"/>
      <c r="MK359" s="79" t="n"/>
      <c r="ML359" s="79" t="n"/>
      <c r="MM359" s="79" t="n"/>
      <c r="MN359" s="79" t="n"/>
      <c r="MO359" s="79" t="n"/>
      <c r="MP359" s="79" t="n"/>
      <c r="MQ359" s="79" t="n"/>
      <c r="MR359" s="79" t="n"/>
      <c r="MS359" s="79" t="n"/>
      <c r="MT359" s="79" t="n"/>
      <c r="MU359" s="79" t="n"/>
      <c r="MV359" s="79" t="n"/>
      <c r="MW359" s="79" t="n"/>
      <c r="MX359" s="79" t="n"/>
      <c r="MY359" s="79" t="n"/>
      <c r="MZ359" s="79" t="n"/>
      <c r="NA359" s="79" t="n"/>
      <c r="NB359" s="79" t="n"/>
      <c r="NC359" s="79" t="n"/>
      <c r="ND359" s="79" t="n"/>
      <c r="NE359" s="79" t="n"/>
      <c r="NF359" s="79" t="n"/>
      <c r="NG359" s="79" t="n"/>
      <c r="NH359" s="79" t="n"/>
      <c r="NI359" s="79" t="n"/>
      <c r="NJ359" s="79" t="n"/>
      <c r="NK359" s="79" t="n"/>
      <c r="NL359" s="79" t="n"/>
      <c r="NM359" s="79" t="n"/>
      <c r="NN359" s="79" t="n"/>
      <c r="NO359" s="79" t="n"/>
      <c r="NP359" s="79" t="n"/>
      <c r="NQ359" s="79" t="n"/>
      <c r="NR359" s="79" t="n"/>
      <c r="NS359" s="79" t="n"/>
      <c r="NT359" s="79" t="n"/>
      <c r="NU359" s="79" t="n"/>
      <c r="NX359" s="78" t="n">
        <v>31</v>
      </c>
      <c r="NY359" s="79" t="n"/>
      <c r="NZ359" s="79" t="n"/>
      <c r="OA359" s="79" t="n"/>
      <c r="OB359" s="79" t="n"/>
      <c r="OC359" s="79" t="n"/>
      <c r="OD359" s="79" t="n"/>
      <c r="OE359" s="79" t="n"/>
      <c r="OF359" s="79" t="n"/>
      <c r="OG359" s="79" t="n"/>
      <c r="OH359" s="79" t="n"/>
      <c r="OI359" s="79" t="n"/>
      <c r="OJ359" s="79" t="n"/>
      <c r="OK359" s="79" t="n"/>
      <c r="OL359" s="79" t="n"/>
      <c r="OM359" s="79" t="n"/>
      <c r="ON359" s="79" t="n"/>
      <c r="OO359" s="79" t="n"/>
      <c r="OP359" s="79" t="n"/>
      <c r="OQ359" s="79" t="n"/>
      <c r="OR359" s="79" t="n"/>
      <c r="OS359" s="79" t="n"/>
      <c r="OT359" s="79" t="n"/>
      <c r="OU359" s="79" t="n"/>
      <c r="OV359" s="79" t="n"/>
      <c r="OW359" s="79" t="n"/>
      <c r="OX359" s="79" t="n"/>
      <c r="OY359" s="79" t="n"/>
      <c r="OZ359" s="79" t="n"/>
      <c r="PA359" s="79" t="n"/>
      <c r="PB359" s="79" t="n"/>
      <c r="PC359" s="79" t="n"/>
      <c r="PD359" s="79" t="n"/>
      <c r="PE359" s="79" t="n"/>
      <c r="PF359" s="79" t="n"/>
      <c r="PG359" s="79" t="n"/>
      <c r="PH359" s="79" t="n"/>
      <c r="PI359" s="79" t="n"/>
      <c r="PJ359" s="79" t="n"/>
      <c r="PK359" s="79" t="n"/>
      <c r="PL359" s="79" t="n"/>
      <c r="PO359" s="78" t="n">
        <v>31</v>
      </c>
      <c r="PP359" s="79" t="n"/>
      <c r="PQ359" s="79" t="n"/>
      <c r="PR359" s="79" t="n"/>
      <c r="PS359" s="79" t="n"/>
      <c r="PT359" s="79" t="n"/>
      <c r="PU359" s="79" t="n"/>
      <c r="PV359" s="79" t="n"/>
      <c r="PW359" s="79" t="n"/>
      <c r="PX359" s="79" t="n"/>
      <c r="PY359" s="79" t="n"/>
      <c r="PZ359" s="79" t="n"/>
      <c r="QA359" s="79" t="n"/>
      <c r="QB359" s="79" t="n"/>
      <c r="QC359" s="79" t="n"/>
      <c r="QD359" s="79" t="n"/>
      <c r="QE359" s="79" t="n"/>
      <c r="QF359" s="79" t="n"/>
      <c r="QG359" s="79" t="n"/>
      <c r="QH359" s="79" t="n"/>
      <c r="QI359" s="79" t="n"/>
      <c r="QJ359" s="79" t="n"/>
      <c r="QK359" s="79" t="n"/>
      <c r="QL359" s="79" t="n"/>
      <c r="QM359" s="79" t="n"/>
      <c r="QN359" s="79" t="n"/>
      <c r="QO359" s="79" t="n"/>
      <c r="QP359" s="79" t="n"/>
      <c r="QQ359" s="79" t="n"/>
      <c r="QR359" s="79" t="n"/>
      <c r="QS359" s="79" t="n"/>
      <c r="QT359" s="79" t="n"/>
      <c r="QU359" s="79" t="n"/>
      <c r="QV359" s="79" t="n"/>
      <c r="QW359" s="79" t="n"/>
      <c r="QX359" s="79" t="n"/>
      <c r="QY359" s="79" t="n"/>
      <c r="QZ359" s="79" t="n"/>
      <c r="RA359" s="79" t="n"/>
      <c r="RB359" s="79" t="n"/>
      <c r="RC359" s="79" t="n"/>
      <c r="RF359" s="78" t="n">
        <v>31</v>
      </c>
      <c r="RG359" s="79" t="n"/>
      <c r="RH359" s="79" t="n"/>
      <c r="RI359" s="79" t="n"/>
      <c r="RJ359" s="79" t="n"/>
      <c r="RK359" s="79" t="n"/>
      <c r="RL359" s="79" t="n"/>
      <c r="RM359" s="79" t="n"/>
      <c r="RN359" s="79" t="n"/>
      <c r="RO359" s="79" t="n"/>
      <c r="RP359" s="79" t="n"/>
      <c r="RQ359" s="79" t="n"/>
      <c r="RR359" s="79" t="n"/>
      <c r="RS359" s="79" t="n"/>
      <c r="RT359" s="79" t="n"/>
      <c r="RU359" s="79" t="n"/>
      <c r="RV359" s="79" t="n"/>
      <c r="RW359" s="79" t="n"/>
      <c r="RX359" s="79" t="n"/>
      <c r="RY359" s="79" t="n"/>
      <c r="RZ359" s="79" t="n"/>
      <c r="SA359" s="79" t="n"/>
      <c r="SB359" s="79" t="n"/>
      <c r="SC359" s="79" t="n"/>
      <c r="SD359" s="79" t="n"/>
      <c r="SE359" s="79" t="n"/>
      <c r="SF359" s="79" t="n"/>
      <c r="SG359" s="79" t="n"/>
      <c r="SH359" s="79" t="n"/>
      <c r="SI359" s="79" t="n"/>
      <c r="SJ359" s="79" t="n"/>
      <c r="SK359" s="79" t="n"/>
      <c r="SL359" s="79" t="n"/>
      <c r="SM359" s="79" t="n"/>
      <c r="SN359" s="79" t="n"/>
      <c r="SO359" s="79" t="n"/>
      <c r="SP359" s="79" t="n"/>
      <c r="SQ359" s="79" t="n"/>
      <c r="SR359" s="79" t="n"/>
      <c r="SS359" s="79" t="n"/>
      <c r="ST359" s="79" t="n"/>
      <c r="SW359" s="78" t="n">
        <v>31</v>
      </c>
      <c r="SX359" s="79" t="n"/>
      <c r="SY359" s="79" t="n"/>
      <c r="SZ359" s="79" t="n"/>
      <c r="TA359" s="79" t="n"/>
      <c r="TB359" s="79" t="n"/>
      <c r="TC359" s="79" t="n"/>
      <c r="TD359" s="79" t="n"/>
      <c r="TE359" s="79" t="n"/>
      <c r="TF359" s="79" t="n"/>
      <c r="TG359" s="79" t="n"/>
      <c r="TH359" s="79" t="n"/>
      <c r="TI359" s="79" t="n"/>
      <c r="TJ359" s="79" t="n"/>
      <c r="TK359" s="79" t="n"/>
      <c r="TL359" s="79" t="n"/>
      <c r="TM359" s="79" t="n"/>
      <c r="TN359" s="79" t="n"/>
      <c r="TO359" s="79" t="n"/>
      <c r="TP359" s="79" t="n"/>
      <c r="TQ359" s="79" t="n"/>
      <c r="TR359" s="79" t="n"/>
      <c r="TS359" s="79" t="n"/>
      <c r="TT359" s="79" t="n"/>
      <c r="TU359" s="79" t="n"/>
      <c r="TV359" s="79" t="n"/>
      <c r="TW359" s="79" t="n"/>
      <c r="TX359" s="79" t="n"/>
      <c r="TY359" s="79" t="n"/>
      <c r="TZ359" s="79" t="n"/>
      <c r="UA359" s="79" t="n"/>
      <c r="UB359" s="79" t="n"/>
      <c r="UC359" s="79" t="n"/>
      <c r="UD359" s="79" t="n"/>
      <c r="UE359" s="79" t="n"/>
      <c r="UF359" s="79" t="n"/>
      <c r="UG359" s="79" t="n"/>
      <c r="UH359" s="79" t="n"/>
      <c r="UI359" s="79" t="n"/>
      <c r="UJ359" s="79" t="n"/>
      <c r="UK359" s="79" t="n"/>
      <c r="UN359" s="78" t="n">
        <v>31</v>
      </c>
      <c r="UO359" s="79" t="n"/>
      <c r="UP359" s="79" t="n"/>
      <c r="UQ359" s="79" t="n"/>
      <c r="UR359" s="79" t="n"/>
      <c r="US359" s="79" t="n"/>
      <c r="UT359" s="79" t="n"/>
      <c r="UU359" s="79" t="n"/>
      <c r="UV359" s="79" t="n"/>
      <c r="UW359" s="79" t="n"/>
      <c r="UX359" s="79" t="n"/>
      <c r="UY359" s="79" t="n"/>
      <c r="UZ359" s="79" t="n"/>
      <c r="VA359" s="79" t="n"/>
      <c r="VB359" s="79" t="n"/>
      <c r="VC359" s="79" t="n"/>
      <c r="VD359" s="79" t="n"/>
      <c r="VE359" s="79" t="n"/>
      <c r="VF359" s="79" t="n"/>
      <c r="VG359" s="79" t="n"/>
      <c r="VH359" s="79" t="n"/>
      <c r="VI359" s="79" t="n"/>
      <c r="VJ359" s="79" t="n"/>
      <c r="VK359" s="79" t="n"/>
      <c r="VL359" s="79" t="n"/>
      <c r="VM359" s="79" t="n"/>
      <c r="VN359" s="79" t="n"/>
      <c r="VO359" s="79" t="n"/>
      <c r="VP359" s="79" t="n"/>
      <c r="VQ359" s="79" t="n"/>
      <c r="VR359" s="79" t="n"/>
      <c r="VS359" s="79" t="n"/>
      <c r="VT359" s="79" t="n"/>
      <c r="VU359" s="79" t="n"/>
      <c r="VV359" s="79" t="n"/>
      <c r="VW359" s="79" t="n"/>
      <c r="VX359" s="79" t="n"/>
      <c r="VY359" s="79" t="n"/>
      <c r="VZ359" s="79" t="n"/>
      <c r="WA359" s="79" t="n"/>
      <c r="WB359" s="79" t="n"/>
      <c r="WE359" s="78" t="n">
        <v>31</v>
      </c>
      <c r="WF359" s="79" t="n"/>
      <c r="WG359" s="79" t="n"/>
      <c r="WH359" s="79" t="n"/>
      <c r="WI359" s="79" t="n"/>
      <c r="WJ359" s="79" t="n"/>
      <c r="WK359" s="79" t="n"/>
      <c r="WL359" s="79" t="n"/>
      <c r="WM359" s="79" t="n"/>
      <c r="WN359" s="79" t="n"/>
      <c r="WO359" s="79" t="n"/>
      <c r="WP359" s="79" t="n"/>
      <c r="WQ359" s="79" t="n"/>
      <c r="WR359" s="79" t="n"/>
      <c r="WS359" s="79" t="n"/>
      <c r="WT359" s="79" t="n"/>
      <c r="WU359" s="79" t="n"/>
      <c r="WV359" s="79" t="n"/>
      <c r="WW359" s="79" t="n"/>
      <c r="WX359" s="79" t="n"/>
      <c r="WY359" s="79" t="n"/>
      <c r="WZ359" s="79" t="n"/>
      <c r="XA359" s="79" t="n"/>
      <c r="XB359" s="79" t="n"/>
      <c r="XC359" s="79" t="n"/>
      <c r="XD359" s="79" t="n"/>
      <c r="XE359" s="79" t="n"/>
      <c r="XF359" s="79" t="n"/>
      <c r="XG359" s="79" t="n"/>
      <c r="XH359" s="79" t="n"/>
      <c r="XI359" s="79" t="n"/>
      <c r="XJ359" s="79" t="n"/>
      <c r="XK359" s="79" t="n"/>
      <c r="XL359" s="79" t="n"/>
      <c r="XM359" s="79" t="n"/>
      <c r="XN359" s="79" t="n"/>
      <c r="XO359" s="79" t="n"/>
      <c r="XP359" s="79" t="n"/>
      <c r="XQ359" s="79" t="n"/>
      <c r="XR359" s="79" t="n"/>
      <c r="XS359" s="79" t="n"/>
      <c r="XV359" s="78" t="n">
        <v>31</v>
      </c>
      <c r="XW359" s="79" t="n"/>
      <c r="XX359" s="79" t="n"/>
      <c r="XY359" s="79" t="n"/>
      <c r="XZ359" s="79" t="n"/>
      <c r="YA359" s="79" t="n"/>
      <c r="YB359" s="79" t="n"/>
      <c r="YC359" s="79" t="n"/>
      <c r="YD359" s="79" t="n"/>
      <c r="YE359" s="79" t="n"/>
      <c r="YF359" s="79" t="n"/>
      <c r="YG359" s="79" t="n"/>
      <c r="YH359" s="79" t="n"/>
      <c r="YI359" s="79" t="n"/>
      <c r="YJ359" s="79" t="n"/>
      <c r="YK359" s="79" t="n"/>
      <c r="YL359" s="79" t="n"/>
      <c r="YM359" s="79" t="n"/>
      <c r="YN359" s="79" t="n"/>
      <c r="YO359" s="79" t="n"/>
      <c r="YP359" s="79" t="n"/>
      <c r="YQ359" s="79" t="n"/>
      <c r="YR359" s="79" t="n"/>
      <c r="YS359" s="79" t="n"/>
      <c r="YT359" s="79" t="n"/>
      <c r="YU359" s="79" t="n"/>
      <c r="YV359" s="79" t="n"/>
      <c r="YW359" s="79" t="n"/>
      <c r="YX359" s="79" t="n"/>
      <c r="YY359" s="79" t="n"/>
      <c r="YZ359" s="79" t="n"/>
      <c r="ZA359" s="79" t="n"/>
      <c r="ZB359" s="79" t="n"/>
      <c r="ZC359" s="79" t="n"/>
      <c r="ZD359" s="79" t="n"/>
      <c r="ZE359" s="79" t="n"/>
      <c r="ZF359" s="79" t="n"/>
      <c r="ZG359" s="79" t="n"/>
      <c r="ZH359" s="79" t="n"/>
      <c r="ZI359" s="79" t="n"/>
      <c r="ZJ359" s="79" t="n"/>
      <c r="ZM359" s="78" t="n">
        <v>31</v>
      </c>
      <c r="ZN359" s="79" t="n"/>
      <c r="ZO359" s="79" t="n"/>
      <c r="ZP359" s="79" t="n"/>
      <c r="ZQ359" s="79" t="n"/>
      <c r="ZR359" s="79" t="n"/>
      <c r="ZS359" s="79" t="n"/>
      <c r="ZT359" s="79" t="n"/>
      <c r="ZU359" s="79" t="n"/>
      <c r="ZV359" s="79" t="n"/>
      <c r="ZW359" s="79" t="n"/>
      <c r="ZX359" s="79" t="n"/>
      <c r="ZY359" s="79" t="n"/>
      <c r="ZZ359" s="79" t="n"/>
      <c r="AAA359" s="79" t="n"/>
      <c r="AAB359" s="79" t="n"/>
      <c r="AAC359" s="79" t="n"/>
      <c r="AAD359" s="79" t="n"/>
      <c r="AAE359" s="79" t="n"/>
      <c r="AAF359" s="79" t="n"/>
      <c r="AAG359" s="79" t="n"/>
      <c r="AAH359" s="79" t="n"/>
      <c r="AAI359" s="79" t="n"/>
      <c r="AAJ359" s="79" t="n"/>
      <c r="AAK359" s="79" t="n"/>
      <c r="AAL359" s="79" t="n"/>
      <c r="AAM359" s="79" t="n"/>
      <c r="AAN359" s="79" t="n"/>
      <c r="AAO359" s="79" t="n"/>
      <c r="AAP359" s="79" t="n"/>
      <c r="AAQ359" s="79" t="n"/>
      <c r="AAR359" s="79" t="n"/>
      <c r="AAS359" s="79" t="n"/>
      <c r="AAT359" s="79" t="n"/>
      <c r="AAU359" s="79" t="n"/>
      <c r="AAV359" s="79" t="n"/>
      <c r="AAW359" s="79" t="n"/>
      <c r="AAX359" s="79" t="n"/>
      <c r="AAY359" s="79" t="n"/>
      <c r="AAZ359" s="79" t="n"/>
      <c r="ABA359" s="79" t="n"/>
      <c r="ABD359" s="78" t="n">
        <v>31</v>
      </c>
      <c r="ABE359" s="79" t="n"/>
      <c r="ABF359" s="79" t="n"/>
      <c r="ABG359" s="79" t="n"/>
      <c r="ABH359" s="79" t="n"/>
      <c r="ABI359" s="79" t="n"/>
      <c r="ABJ359" s="79" t="n"/>
      <c r="ABK359" s="79" t="n"/>
      <c r="ABL359" s="79" t="n"/>
      <c r="ABM359" s="79" t="n"/>
      <c r="ABN359" s="79" t="n"/>
      <c r="ABO359" s="79" t="n"/>
      <c r="ABP359" s="79" t="n"/>
      <c r="ABQ359" s="79" t="n"/>
      <c r="ABR359" s="79" t="n"/>
      <c r="ABS359" s="79" t="n"/>
      <c r="ABT359" s="79" t="n"/>
      <c r="ABU359" s="79" t="n"/>
      <c r="ABV359" s="79" t="n"/>
      <c r="ABW359" s="79" t="n"/>
      <c r="ABX359" s="79" t="n"/>
      <c r="ABY359" s="79" t="n"/>
      <c r="ABZ359" s="79" t="n"/>
      <c r="ACA359" s="79" t="n"/>
      <c r="ACB359" s="79" t="n"/>
      <c r="ACC359" s="79" t="n"/>
      <c r="ACD359" s="79" t="n"/>
      <c r="ACE359" s="79" t="n"/>
      <c r="ACF359" s="79" t="n"/>
      <c r="ACG359" s="79" t="n"/>
      <c r="ACH359" s="79" t="n"/>
      <c r="ACI359" s="79" t="n"/>
      <c r="ACJ359" s="79" t="n"/>
      <c r="ACK359" s="79" t="n"/>
      <c r="ACL359" s="79" t="n"/>
      <c r="ACM359" s="79" t="n"/>
      <c r="ACN359" s="79" t="n"/>
      <c r="ACO359" s="79" t="n"/>
      <c r="ACP359" s="79" t="n"/>
      <c r="ACQ359" s="79" t="n"/>
      <c r="ACR359" s="79" t="n"/>
      <c r="ACU359" s="78" t="n">
        <v>31</v>
      </c>
      <c r="ACV359" s="79" t="n"/>
      <c r="ACW359" s="79" t="n"/>
      <c r="ACX359" s="79" t="n"/>
      <c r="ACY359" s="79" t="n"/>
      <c r="ACZ359" s="79" t="n"/>
      <c r="ADA359" s="79" t="n"/>
      <c r="ADB359" s="79" t="n"/>
      <c r="ADC359" s="79" t="n"/>
      <c r="ADD359" s="79" t="n"/>
      <c r="ADE359" s="79" t="n"/>
      <c r="ADF359" s="79" t="n"/>
      <c r="ADG359" s="79" t="n"/>
      <c r="ADH359" s="79" t="n"/>
      <c r="ADI359" s="79" t="n"/>
      <c r="ADJ359" s="79" t="n"/>
      <c r="ADK359" s="79" t="n"/>
      <c r="ADL359" s="79" t="n"/>
      <c r="ADM359" s="79" t="n"/>
      <c r="ADN359" s="79" t="n"/>
      <c r="ADO359" s="79" t="n"/>
      <c r="ADP359" s="79" t="n"/>
      <c r="ADQ359" s="79" t="n"/>
      <c r="ADR359" s="79" t="n"/>
      <c r="ADS359" s="79" t="n"/>
      <c r="ADT359" s="79" t="n"/>
      <c r="ADU359" s="79" t="n"/>
      <c r="ADV359" s="79" t="n"/>
      <c r="ADW359" s="79" t="n"/>
      <c r="ADX359" s="79" t="n"/>
      <c r="ADY359" s="79" t="n"/>
      <c r="ADZ359" s="79" t="n"/>
      <c r="AEA359" s="79" t="n"/>
      <c r="AEB359" s="79" t="n"/>
      <c r="AEC359" s="79" t="n"/>
      <c r="AED359" s="79" t="n"/>
      <c r="AEE359" s="79" t="n"/>
      <c r="AEF359" s="79" t="n"/>
      <c r="AEG359" s="79" t="n"/>
      <c r="AEH359" s="79" t="n"/>
      <c r="AEI359" s="79" t="n"/>
      <c r="AEL359" s="78" t="n">
        <v>31</v>
      </c>
      <c r="AEM359" s="79" t="n"/>
      <c r="AEN359" s="79" t="n"/>
      <c r="AEO359" s="79" t="n"/>
      <c r="AEP359" s="79" t="n"/>
      <c r="AEQ359" s="79" t="n"/>
      <c r="AER359" s="79" t="n"/>
      <c r="AES359" s="79" t="n"/>
      <c r="AET359" s="79" t="n"/>
      <c r="AEU359" s="79" t="n"/>
      <c r="AEV359" s="79" t="n"/>
      <c r="AEW359" s="79" t="n"/>
      <c r="AEX359" s="79" t="n"/>
      <c r="AEY359" s="79" t="n"/>
      <c r="AEZ359" s="79" t="n"/>
      <c r="AFA359" s="79" t="n"/>
      <c r="AFB359" s="79" t="n"/>
      <c r="AFC359" s="79" t="n"/>
      <c r="AFD359" s="79" t="n"/>
      <c r="AFE359" s="79" t="n"/>
      <c r="AFF359" s="79" t="n"/>
      <c r="AFG359" s="79" t="n"/>
      <c r="AFH359" s="79" t="n"/>
      <c r="AFI359" s="79" t="n"/>
      <c r="AFJ359" s="79" t="n"/>
      <c r="AFK359" s="79" t="n"/>
      <c r="AFL359" s="79" t="n"/>
      <c r="AFM359" s="79" t="n"/>
      <c r="AFN359" s="79" t="n"/>
      <c r="AFO359" s="79" t="n"/>
      <c r="AFP359" s="79" t="n"/>
      <c r="AFQ359" s="79" t="n"/>
      <c r="AFR359" s="79" t="n"/>
      <c r="AFS359" s="79" t="n"/>
      <c r="AFT359" s="79" t="n"/>
      <c r="AFU359" s="79" t="n"/>
      <c r="AFV359" s="79" t="n"/>
      <c r="AFW359" s="79" t="n"/>
      <c r="AFX359" s="79" t="n"/>
      <c r="AFY359" s="79" t="n"/>
      <c r="AFZ359" s="79" t="n"/>
    </row>
    <row r="360">
      <c r="A360" s="78" t="n">
        <v>32</v>
      </c>
      <c r="B360" s="79" t="n"/>
      <c r="C360" s="79" t="n"/>
      <c r="D360" s="79" t="n"/>
      <c r="E360" s="79" t="n"/>
      <c r="F360" s="79" t="n"/>
      <c r="G360" s="79" t="n"/>
      <c r="H360" s="79" t="n"/>
      <c r="I360" s="79" t="n"/>
      <c r="J360" s="79" t="n"/>
      <c r="K360" s="79" t="n"/>
      <c r="L360" s="79" t="n"/>
      <c r="M360" s="79" t="n"/>
      <c r="N360" s="79" t="n"/>
      <c r="O360" s="79" t="n"/>
      <c r="P360" s="79" t="n"/>
      <c r="Q360" s="79" t="n"/>
      <c r="R360" s="79" t="n"/>
      <c r="S360" s="79" t="n"/>
      <c r="T360" s="79" t="n"/>
      <c r="U360" s="79" t="n"/>
      <c r="V360" s="79" t="n"/>
      <c r="W360" s="79" t="n"/>
      <c r="X360" s="79" t="n"/>
      <c r="Y360" s="79" t="n"/>
      <c r="Z360" s="79" t="n"/>
      <c r="AA360" s="79" t="n"/>
      <c r="AB360" s="79" t="n"/>
      <c r="AC360" s="79" t="n"/>
      <c r="AD360" s="79" t="n"/>
      <c r="AE360" s="79" t="n"/>
      <c r="AF360" s="79" t="n"/>
      <c r="AG360" s="79" t="n"/>
      <c r="AH360" s="79" t="n"/>
      <c r="AI360" s="79" t="n"/>
      <c r="AJ360" s="79" t="n"/>
      <c r="AK360" s="79" t="n"/>
      <c r="AL360" s="79" t="n"/>
      <c r="AM360" s="79" t="n"/>
      <c r="AN360" s="79" t="n"/>
      <c r="AO360" s="79" t="n"/>
      <c r="AR360" s="78" t="n">
        <v>32</v>
      </c>
      <c r="AS360" s="79" t="n"/>
      <c r="AT360" s="79" t="n"/>
      <c r="AU360" s="79" t="n"/>
      <c r="AV360" s="79" t="n"/>
      <c r="AW360" s="79" t="n"/>
      <c r="AX360" s="79" t="n"/>
      <c r="AY360" s="79" t="n"/>
      <c r="AZ360" s="79" t="n"/>
      <c r="BA360" s="79" t="n"/>
      <c r="BB360" s="79" t="n"/>
      <c r="BC360" s="79" t="n"/>
      <c r="BD360" s="79" t="n"/>
      <c r="BE360" s="79" t="n"/>
      <c r="BF360" s="79" t="n"/>
      <c r="BG360" s="79" t="n"/>
      <c r="BH360" s="79" t="n"/>
      <c r="BI360" s="79" t="n"/>
      <c r="BJ360" s="79" t="n"/>
      <c r="BK360" s="79" t="n"/>
      <c r="BL360" s="79" t="n"/>
      <c r="BM360" s="79" t="n"/>
      <c r="BN360" s="79" t="n"/>
      <c r="BO360" s="79" t="n"/>
      <c r="BP360" s="79" t="n"/>
      <c r="BQ360" s="79" t="n"/>
      <c r="BR360" s="79" t="n"/>
      <c r="BS360" s="79" t="n"/>
      <c r="BT360" s="79" t="n"/>
      <c r="BU360" s="79" t="n"/>
      <c r="BV360" s="79" t="n"/>
      <c r="BW360" s="79" t="n"/>
      <c r="BX360" s="79" t="n"/>
      <c r="BY360" s="79" t="n"/>
      <c r="BZ360" s="79" t="n"/>
      <c r="CA360" s="79" t="n"/>
      <c r="CB360" s="79" t="n"/>
      <c r="CC360" s="79" t="n"/>
      <c r="CD360" s="79" t="n"/>
      <c r="CE360" s="79" t="n"/>
      <c r="CF360" s="79" t="n"/>
      <c r="CI360" s="78" t="n">
        <v>32</v>
      </c>
      <c r="CJ360" s="79" t="n"/>
      <c r="CK360" s="79" t="n"/>
      <c r="CL360" s="79" t="n"/>
      <c r="CM360" s="79" t="n"/>
      <c r="CN360" s="79" t="n"/>
      <c r="CO360" s="79" t="n"/>
      <c r="CP360" s="79" t="n"/>
      <c r="CQ360" s="79" t="n"/>
      <c r="CR360" s="79" t="n"/>
      <c r="CS360" s="79" t="n"/>
      <c r="CT360" s="79" t="n"/>
      <c r="CU360" s="79" t="n"/>
      <c r="CV360" s="79" t="n"/>
      <c r="CW360" s="79" t="n"/>
      <c r="CX360" s="79" t="n"/>
      <c r="CY360" s="79" t="n"/>
      <c r="CZ360" s="79" t="n"/>
      <c r="DA360" s="79" t="n"/>
      <c r="DB360" s="79" t="n"/>
      <c r="DC360" s="79" t="n"/>
      <c r="DD360" s="79" t="n"/>
      <c r="DE360" s="79" t="n"/>
      <c r="DF360" s="79" t="n"/>
      <c r="DG360" s="79" t="n"/>
      <c r="DH360" s="79" t="n"/>
      <c r="DI360" s="79" t="n"/>
      <c r="DJ360" s="79" t="n"/>
      <c r="DK360" s="79" t="n"/>
      <c r="DL360" s="79" t="n"/>
      <c r="DM360" s="79" t="n"/>
      <c r="DN360" s="79" t="n"/>
      <c r="DO360" s="79" t="n"/>
      <c r="DP360" s="79" t="n"/>
      <c r="DQ360" s="79" t="n"/>
      <c r="DR360" s="79" t="n"/>
      <c r="DS360" s="79" t="n"/>
      <c r="DT360" s="79" t="n"/>
      <c r="DU360" s="79" t="n"/>
      <c r="DV360" s="79" t="n"/>
      <c r="DW360" s="79" t="n"/>
      <c r="DZ360" s="78" t="n">
        <v>32</v>
      </c>
      <c r="EA360" s="79" t="n"/>
      <c r="EB360" s="79" t="n"/>
      <c r="EC360" s="79" t="n"/>
      <c r="ED360" s="79" t="n"/>
      <c r="EE360" s="79" t="n"/>
      <c r="EF360" s="79" t="n"/>
      <c r="EG360" s="79" t="n"/>
      <c r="EH360" s="79" t="n"/>
      <c r="EI360" s="79" t="n"/>
      <c r="EJ360" s="79" t="n"/>
      <c r="EK360" s="79" t="n"/>
      <c r="EL360" s="79" t="n"/>
      <c r="EM360" s="79" t="n"/>
      <c r="EN360" s="79" t="n"/>
      <c r="EO360" s="79" t="n"/>
      <c r="EP360" s="79" t="n"/>
      <c r="EQ360" s="79" t="n"/>
      <c r="ER360" s="79" t="n"/>
      <c r="ES360" s="79" t="n"/>
      <c r="ET360" s="79" t="n"/>
      <c r="EU360" s="79" t="n"/>
      <c r="EV360" s="79" t="n"/>
      <c r="EW360" s="79" t="n"/>
      <c r="EX360" s="79" t="n"/>
      <c r="EY360" s="79" t="n"/>
      <c r="EZ360" s="79" t="n"/>
      <c r="FA360" s="79" t="n"/>
      <c r="FB360" s="79" t="n"/>
      <c r="FC360" s="79" t="n"/>
      <c r="FD360" s="79" t="n"/>
      <c r="FE360" s="79" t="n"/>
      <c r="FF360" s="79" t="n"/>
      <c r="FG360" s="79" t="n"/>
      <c r="FH360" s="79" t="n"/>
      <c r="FI360" s="79" t="n"/>
      <c r="FJ360" s="79" t="n"/>
      <c r="FK360" s="79" t="n"/>
      <c r="FL360" s="79" t="n"/>
      <c r="FM360" s="79" t="n"/>
      <c r="FN360" s="79" t="n"/>
      <c r="FQ360" s="78" t="n">
        <v>32</v>
      </c>
      <c r="FR360" s="79" t="n"/>
      <c r="FS360" s="79" t="n"/>
      <c r="FT360" s="79" t="n"/>
      <c r="FU360" s="79" t="n"/>
      <c r="FV360" s="79" t="n"/>
      <c r="FW360" s="79" t="n"/>
      <c r="FX360" s="79" t="n"/>
      <c r="FY360" s="79" t="n"/>
      <c r="FZ360" s="79" t="n"/>
      <c r="GA360" s="79" t="n"/>
      <c r="GB360" s="79" t="n"/>
      <c r="GC360" s="79" t="n"/>
      <c r="GD360" s="79" t="n"/>
      <c r="GE360" s="79" t="n"/>
      <c r="GF360" s="79" t="n"/>
      <c r="GG360" s="79" t="n"/>
      <c r="GH360" s="79" t="n"/>
      <c r="GI360" s="79" t="n"/>
      <c r="GJ360" s="79" t="n"/>
      <c r="GK360" s="79" t="n"/>
      <c r="GL360" s="79" t="n"/>
      <c r="GM360" s="79" t="n"/>
      <c r="GN360" s="79" t="n"/>
      <c r="GO360" s="79" t="n"/>
      <c r="GP360" s="79" t="n"/>
      <c r="GQ360" s="79" t="n"/>
      <c r="GR360" s="79" t="n"/>
      <c r="GS360" s="79" t="n"/>
      <c r="GT360" s="79" t="n"/>
      <c r="GU360" s="79" t="n"/>
      <c r="GV360" s="79" t="n"/>
      <c r="GW360" s="79" t="n"/>
      <c r="GX360" s="79" t="n"/>
      <c r="GY360" s="79" t="n"/>
      <c r="GZ360" s="79" t="n"/>
      <c r="HA360" s="79" t="n"/>
      <c r="HB360" s="79" t="n"/>
      <c r="HC360" s="79" t="n"/>
      <c r="HD360" s="79" t="n"/>
      <c r="HE360" s="79" t="n"/>
      <c r="HH360" s="78" t="n">
        <v>32</v>
      </c>
      <c r="HI360" s="79" t="n"/>
      <c r="HJ360" s="79" t="n"/>
      <c r="HK360" s="79" t="n"/>
      <c r="HL360" s="79" t="n"/>
      <c r="HM360" s="79" t="n"/>
      <c r="HN360" s="79" t="n"/>
      <c r="HO360" s="79" t="n"/>
      <c r="HP360" s="79" t="n"/>
      <c r="HQ360" s="79" t="n"/>
      <c r="HR360" s="79" t="n"/>
      <c r="HS360" s="79" t="n"/>
      <c r="HT360" s="79" t="n"/>
      <c r="HU360" s="79" t="n"/>
      <c r="HV360" s="79" t="n"/>
      <c r="HW360" s="79" t="n"/>
      <c r="HX360" s="79" t="n"/>
      <c r="HY360" s="79" t="n"/>
      <c r="HZ360" s="79" t="n"/>
      <c r="IA360" s="79" t="n"/>
      <c r="IB360" s="79" t="n"/>
      <c r="IC360" s="79" t="n"/>
      <c r="ID360" s="79" t="n"/>
      <c r="IE360" s="79" t="n"/>
      <c r="IF360" s="79" t="n"/>
      <c r="IG360" s="79" t="n"/>
      <c r="IH360" s="79" t="n"/>
      <c r="II360" s="79" t="n"/>
      <c r="IJ360" s="79" t="n"/>
      <c r="IK360" s="79" t="n"/>
      <c r="IL360" s="79" t="n"/>
      <c r="IM360" s="79" t="n"/>
      <c r="IN360" s="79" t="n"/>
      <c r="IO360" s="79" t="n"/>
      <c r="IP360" s="79" t="n"/>
      <c r="IQ360" s="79" t="n"/>
      <c r="IR360" s="79" t="n"/>
      <c r="IS360" s="79" t="n"/>
      <c r="IT360" s="79" t="n"/>
      <c r="IU360" s="79" t="n"/>
      <c r="IV360" s="79" t="n"/>
      <c r="IY360" s="78" t="n">
        <v>32</v>
      </c>
      <c r="IZ360" s="79" t="n"/>
      <c r="JA360" s="79" t="n"/>
      <c r="JB360" s="79" t="n"/>
      <c r="JC360" s="79" t="n"/>
      <c r="JD360" s="79" t="n"/>
      <c r="JE360" s="79" t="n"/>
      <c r="JF360" s="79" t="n"/>
      <c r="JG360" s="79" t="n"/>
      <c r="JH360" s="79" t="n"/>
      <c r="JI360" s="79" t="n"/>
      <c r="JJ360" s="79" t="n"/>
      <c r="JK360" s="79" t="n"/>
      <c r="JL360" s="79" t="n"/>
      <c r="JM360" s="79" t="n"/>
      <c r="JN360" s="79" t="n"/>
      <c r="JO360" s="79" t="n"/>
      <c r="JP360" s="79" t="n"/>
      <c r="JQ360" s="79" t="n"/>
      <c r="JR360" s="79" t="n"/>
      <c r="JS360" s="79" t="n"/>
      <c r="JT360" s="79" t="n"/>
      <c r="JU360" s="79" t="n"/>
      <c r="JV360" s="79" t="n"/>
      <c r="JW360" s="79" t="n"/>
      <c r="JX360" s="79" t="n"/>
      <c r="JY360" s="79" t="n"/>
      <c r="JZ360" s="79" t="n"/>
      <c r="KA360" s="79" t="n"/>
      <c r="KB360" s="79" t="n"/>
      <c r="KC360" s="79" t="n"/>
      <c r="KD360" s="79" t="n"/>
      <c r="KE360" s="79" t="n"/>
      <c r="KF360" s="79" t="n"/>
      <c r="KG360" s="79" t="n"/>
      <c r="KH360" s="79" t="n"/>
      <c r="KI360" s="79" t="n"/>
      <c r="KJ360" s="79" t="n"/>
      <c r="KK360" s="79" t="n"/>
      <c r="KL360" s="79" t="n"/>
      <c r="KM360" s="79" t="n"/>
      <c r="KP360" s="78" t="n">
        <v>32</v>
      </c>
      <c r="KQ360" s="79" t="n"/>
      <c r="KR360" s="79" t="n"/>
      <c r="KS360" s="79" t="n"/>
      <c r="KT360" s="79" t="n"/>
      <c r="KU360" s="79" t="n"/>
      <c r="KV360" s="79" t="n"/>
      <c r="KW360" s="79" t="n"/>
      <c r="KX360" s="79" t="n"/>
      <c r="KY360" s="79" t="n"/>
      <c r="KZ360" s="79" t="n"/>
      <c r="LA360" s="79" t="n"/>
      <c r="LB360" s="79" t="n"/>
      <c r="LC360" s="79" t="n"/>
      <c r="LD360" s="79" t="n"/>
      <c r="LE360" s="79" t="n"/>
      <c r="LF360" s="79" t="n"/>
      <c r="LG360" s="79" t="n"/>
      <c r="LH360" s="79" t="n"/>
      <c r="LI360" s="79" t="n"/>
      <c r="LJ360" s="79" t="n"/>
      <c r="LK360" s="79" t="n"/>
      <c r="LL360" s="79" t="n"/>
      <c r="LM360" s="79" t="n"/>
      <c r="LN360" s="79" t="n"/>
      <c r="LO360" s="79" t="n"/>
      <c r="LP360" s="79" t="n"/>
      <c r="LQ360" s="79" t="n"/>
      <c r="LR360" s="79" t="n"/>
      <c r="LS360" s="79" t="n"/>
      <c r="LT360" s="79" t="n"/>
      <c r="LU360" s="79" t="n"/>
      <c r="LV360" s="79" t="n"/>
      <c r="LW360" s="79" t="n"/>
      <c r="LX360" s="79" t="n"/>
      <c r="LY360" s="79" t="n"/>
      <c r="LZ360" s="79" t="n"/>
      <c r="MA360" s="79" t="n"/>
      <c r="MB360" s="79" t="n"/>
      <c r="MC360" s="79" t="n"/>
      <c r="MD360" s="79" t="n"/>
      <c r="MG360" s="78" t="n">
        <v>32</v>
      </c>
      <c r="MH360" s="79" t="n"/>
      <c r="MI360" s="79" t="n"/>
      <c r="MJ360" s="79" t="n"/>
      <c r="MK360" s="79" t="n"/>
      <c r="ML360" s="79" t="n"/>
      <c r="MM360" s="79" t="n"/>
      <c r="MN360" s="79" t="n"/>
      <c r="MO360" s="79" t="n"/>
      <c r="MP360" s="79" t="n"/>
      <c r="MQ360" s="79" t="n"/>
      <c r="MR360" s="79" t="n"/>
      <c r="MS360" s="79" t="n"/>
      <c r="MT360" s="79" t="n"/>
      <c r="MU360" s="79" t="n"/>
      <c r="MV360" s="79" t="n"/>
      <c r="MW360" s="79" t="n"/>
      <c r="MX360" s="79" t="n"/>
      <c r="MY360" s="79" t="n"/>
      <c r="MZ360" s="79" t="n"/>
      <c r="NA360" s="79" t="n"/>
      <c r="NB360" s="79" t="n"/>
      <c r="NC360" s="79" t="n"/>
      <c r="ND360" s="79" t="n"/>
      <c r="NE360" s="79" t="n"/>
      <c r="NF360" s="79" t="n"/>
      <c r="NG360" s="79" t="n"/>
      <c r="NH360" s="79" t="n"/>
      <c r="NI360" s="79" t="n"/>
      <c r="NJ360" s="79" t="n"/>
      <c r="NK360" s="79" t="n"/>
      <c r="NL360" s="79" t="n"/>
      <c r="NM360" s="79" t="n"/>
      <c r="NN360" s="79" t="n"/>
      <c r="NO360" s="79" t="n"/>
      <c r="NP360" s="79" t="n"/>
      <c r="NQ360" s="79" t="n"/>
      <c r="NR360" s="79" t="n"/>
      <c r="NS360" s="79" t="n"/>
      <c r="NT360" s="79" t="n"/>
      <c r="NU360" s="79" t="n"/>
      <c r="NX360" s="78" t="n">
        <v>32</v>
      </c>
      <c r="NY360" s="79" t="n"/>
      <c r="NZ360" s="79" t="n"/>
      <c r="OA360" s="79" t="n"/>
      <c r="OB360" s="79" t="n"/>
      <c r="OC360" s="79" t="n"/>
      <c r="OD360" s="79" t="n"/>
      <c r="OE360" s="79" t="n"/>
      <c r="OF360" s="79" t="n"/>
      <c r="OG360" s="79" t="n"/>
      <c r="OH360" s="79" t="n"/>
      <c r="OI360" s="79" t="n"/>
      <c r="OJ360" s="79" t="n"/>
      <c r="OK360" s="79" t="n"/>
      <c r="OL360" s="79" t="n"/>
      <c r="OM360" s="79" t="n"/>
      <c r="ON360" s="79" t="n"/>
      <c r="OO360" s="79" t="n"/>
      <c r="OP360" s="79" t="n"/>
      <c r="OQ360" s="79" t="n"/>
      <c r="OR360" s="79" t="n"/>
      <c r="OS360" s="79" t="n"/>
      <c r="OT360" s="79" t="n"/>
      <c r="OU360" s="79" t="n"/>
      <c r="OV360" s="79" t="n"/>
      <c r="OW360" s="79" t="n"/>
      <c r="OX360" s="79" t="n"/>
      <c r="OY360" s="79" t="n"/>
      <c r="OZ360" s="79" t="n"/>
      <c r="PA360" s="79" t="n"/>
      <c r="PB360" s="79" t="n"/>
      <c r="PC360" s="79" t="n"/>
      <c r="PD360" s="79" t="n"/>
      <c r="PE360" s="79" t="n"/>
      <c r="PF360" s="79" t="n"/>
      <c r="PG360" s="79" t="n"/>
      <c r="PH360" s="79" t="n"/>
      <c r="PI360" s="79" t="n"/>
      <c r="PJ360" s="79" t="n"/>
      <c r="PK360" s="79" t="n"/>
      <c r="PL360" s="79" t="n"/>
      <c r="PO360" s="78" t="n">
        <v>32</v>
      </c>
      <c r="PP360" s="79" t="n"/>
      <c r="PQ360" s="79" t="n"/>
      <c r="PR360" s="79" t="n"/>
      <c r="PS360" s="79" t="n"/>
      <c r="PT360" s="79" t="n"/>
      <c r="PU360" s="79" t="n"/>
      <c r="PV360" s="79" t="n"/>
      <c r="PW360" s="79" t="n"/>
      <c r="PX360" s="79" t="n"/>
      <c r="PY360" s="79" t="n"/>
      <c r="PZ360" s="79" t="n"/>
      <c r="QA360" s="79" t="n"/>
      <c r="QB360" s="79" t="n"/>
      <c r="QC360" s="79" t="n"/>
      <c r="QD360" s="79" t="n"/>
      <c r="QE360" s="79" t="n"/>
      <c r="QF360" s="79" t="n"/>
      <c r="QG360" s="79" t="n"/>
      <c r="QH360" s="79" t="n"/>
      <c r="QI360" s="79" t="n"/>
      <c r="QJ360" s="79" t="n"/>
      <c r="QK360" s="79" t="n"/>
      <c r="QL360" s="79" t="n"/>
      <c r="QM360" s="79" t="n"/>
      <c r="QN360" s="79" t="n"/>
      <c r="QO360" s="79" t="n"/>
      <c r="QP360" s="79" t="n"/>
      <c r="QQ360" s="79" t="n"/>
      <c r="QR360" s="79" t="n"/>
      <c r="QS360" s="79" t="n"/>
      <c r="QT360" s="79" t="n"/>
      <c r="QU360" s="79" t="n"/>
      <c r="QV360" s="79" t="n"/>
      <c r="QW360" s="79" t="n"/>
      <c r="QX360" s="79" t="n"/>
      <c r="QY360" s="79" t="n"/>
      <c r="QZ360" s="79" t="n"/>
      <c r="RA360" s="79" t="n"/>
      <c r="RB360" s="79" t="n"/>
      <c r="RC360" s="79" t="n"/>
      <c r="RF360" s="78" t="n">
        <v>32</v>
      </c>
      <c r="RG360" s="79" t="n"/>
      <c r="RH360" s="79" t="n"/>
      <c r="RI360" s="79" t="n"/>
      <c r="RJ360" s="79" t="n"/>
      <c r="RK360" s="79" t="n"/>
      <c r="RL360" s="79" t="n"/>
      <c r="RM360" s="79" t="n"/>
      <c r="RN360" s="79" t="n"/>
      <c r="RO360" s="79" t="n"/>
      <c r="RP360" s="79" t="n"/>
      <c r="RQ360" s="79" t="n"/>
      <c r="RR360" s="79" t="n"/>
      <c r="RS360" s="79" t="n"/>
      <c r="RT360" s="79" t="n"/>
      <c r="RU360" s="79" t="n"/>
      <c r="RV360" s="79" t="n"/>
      <c r="RW360" s="79" t="n"/>
      <c r="RX360" s="79" t="n"/>
      <c r="RY360" s="79" t="n"/>
      <c r="RZ360" s="79" t="n"/>
      <c r="SA360" s="79" t="n"/>
      <c r="SB360" s="79" t="n"/>
      <c r="SC360" s="79" t="n"/>
      <c r="SD360" s="79" t="n"/>
      <c r="SE360" s="79" t="n"/>
      <c r="SF360" s="79" t="n"/>
      <c r="SG360" s="79" t="n"/>
      <c r="SH360" s="79" t="n"/>
      <c r="SI360" s="79" t="n"/>
      <c r="SJ360" s="79" t="n"/>
      <c r="SK360" s="79" t="n"/>
      <c r="SL360" s="79" t="n"/>
      <c r="SM360" s="79" t="n"/>
      <c r="SN360" s="79" t="n"/>
      <c r="SO360" s="79" t="n"/>
      <c r="SP360" s="79" t="n"/>
      <c r="SQ360" s="79" t="n"/>
      <c r="SR360" s="79" t="n"/>
      <c r="SS360" s="79" t="n"/>
      <c r="ST360" s="79" t="n"/>
      <c r="SW360" s="78" t="n">
        <v>32</v>
      </c>
      <c r="SX360" s="79" t="n"/>
      <c r="SY360" s="79" t="n"/>
      <c r="SZ360" s="79" t="n"/>
      <c r="TA360" s="79" t="n"/>
      <c r="TB360" s="79" t="n"/>
      <c r="TC360" s="79" t="n"/>
      <c r="TD360" s="79" t="n"/>
      <c r="TE360" s="79" t="n"/>
      <c r="TF360" s="79" t="n"/>
      <c r="TG360" s="79" t="n"/>
      <c r="TH360" s="79" t="n"/>
      <c r="TI360" s="79" t="n"/>
      <c r="TJ360" s="79" t="n"/>
      <c r="TK360" s="79" t="n"/>
      <c r="TL360" s="79" t="n"/>
      <c r="TM360" s="79" t="n"/>
      <c r="TN360" s="79" t="n"/>
      <c r="TO360" s="79" t="n"/>
      <c r="TP360" s="79" t="n"/>
      <c r="TQ360" s="79" t="n"/>
      <c r="TR360" s="79" t="n"/>
      <c r="TS360" s="79" t="n"/>
      <c r="TT360" s="79" t="n"/>
      <c r="TU360" s="79" t="n"/>
      <c r="TV360" s="79" t="n"/>
      <c r="TW360" s="79" t="n"/>
      <c r="TX360" s="79" t="n"/>
      <c r="TY360" s="79" t="n"/>
      <c r="TZ360" s="79" t="n"/>
      <c r="UA360" s="79" t="n"/>
      <c r="UB360" s="79" t="n"/>
      <c r="UC360" s="79" t="n"/>
      <c r="UD360" s="79" t="n"/>
      <c r="UE360" s="79" t="n"/>
      <c r="UF360" s="79" t="n"/>
      <c r="UG360" s="79" t="n"/>
      <c r="UH360" s="79" t="n"/>
      <c r="UI360" s="79" t="n"/>
      <c r="UJ360" s="79" t="n"/>
      <c r="UK360" s="79" t="n"/>
      <c r="UN360" s="78" t="n">
        <v>32</v>
      </c>
      <c r="UO360" s="79" t="n"/>
      <c r="UP360" s="79" t="n"/>
      <c r="UQ360" s="79" t="n"/>
      <c r="UR360" s="79" t="n"/>
      <c r="US360" s="79" t="n"/>
      <c r="UT360" s="79" t="n"/>
      <c r="UU360" s="79" t="n"/>
      <c r="UV360" s="79" t="n"/>
      <c r="UW360" s="79" t="n"/>
      <c r="UX360" s="79" t="n"/>
      <c r="UY360" s="79" t="n"/>
      <c r="UZ360" s="79" t="n"/>
      <c r="VA360" s="79" t="n"/>
      <c r="VB360" s="79" t="n"/>
      <c r="VC360" s="79" t="n"/>
      <c r="VD360" s="79" t="n"/>
      <c r="VE360" s="79" t="n"/>
      <c r="VF360" s="79" t="n"/>
      <c r="VG360" s="79" t="n"/>
      <c r="VH360" s="79" t="n"/>
      <c r="VI360" s="79" t="n"/>
      <c r="VJ360" s="79" t="n"/>
      <c r="VK360" s="79" t="n"/>
      <c r="VL360" s="79" t="n"/>
      <c r="VM360" s="79" t="n"/>
      <c r="VN360" s="79" t="n"/>
      <c r="VO360" s="79" t="n"/>
      <c r="VP360" s="79" t="n"/>
      <c r="VQ360" s="79" t="n"/>
      <c r="VR360" s="79" t="n"/>
      <c r="VS360" s="79" t="n"/>
      <c r="VT360" s="79" t="n"/>
      <c r="VU360" s="79" t="n"/>
      <c r="VV360" s="79" t="n"/>
      <c r="VW360" s="79" t="n"/>
      <c r="VX360" s="79" t="n"/>
      <c r="VY360" s="79" t="n"/>
      <c r="VZ360" s="79" t="n"/>
      <c r="WA360" s="79" t="n"/>
      <c r="WB360" s="79" t="n"/>
      <c r="WE360" s="78" t="n">
        <v>32</v>
      </c>
      <c r="WF360" s="79" t="n"/>
      <c r="WG360" s="79" t="n"/>
      <c r="WH360" s="79" t="n"/>
      <c r="WI360" s="79" t="n"/>
      <c r="WJ360" s="79" t="n"/>
      <c r="WK360" s="79" t="n"/>
      <c r="WL360" s="79" t="n"/>
      <c r="WM360" s="79" t="n"/>
      <c r="WN360" s="79" t="n"/>
      <c r="WO360" s="79" t="n"/>
      <c r="WP360" s="79" t="n"/>
      <c r="WQ360" s="79" t="n"/>
      <c r="WR360" s="79" t="n"/>
      <c r="WS360" s="79" t="n"/>
      <c r="WT360" s="79" t="n"/>
      <c r="WU360" s="79" t="n"/>
      <c r="WV360" s="79" t="n"/>
      <c r="WW360" s="79" t="n"/>
      <c r="WX360" s="79" t="n"/>
      <c r="WY360" s="79" t="n"/>
      <c r="WZ360" s="79" t="n"/>
      <c r="XA360" s="79" t="n"/>
      <c r="XB360" s="79" t="n"/>
      <c r="XC360" s="79" t="n"/>
      <c r="XD360" s="79" t="n"/>
      <c r="XE360" s="79" t="n"/>
      <c r="XF360" s="79" t="n"/>
      <c r="XG360" s="79" t="n"/>
      <c r="XH360" s="79" t="n"/>
      <c r="XI360" s="79" t="n"/>
      <c r="XJ360" s="79" t="n"/>
      <c r="XK360" s="79" t="n"/>
      <c r="XL360" s="79" t="n"/>
      <c r="XM360" s="79" t="n"/>
      <c r="XN360" s="79" t="n"/>
      <c r="XO360" s="79" t="n"/>
      <c r="XP360" s="79" t="n"/>
      <c r="XQ360" s="79" t="n"/>
      <c r="XR360" s="79" t="n"/>
      <c r="XS360" s="79" t="n"/>
      <c r="XV360" s="78" t="n">
        <v>32</v>
      </c>
      <c r="XW360" s="79" t="n"/>
      <c r="XX360" s="79" t="n"/>
      <c r="XY360" s="79" t="n"/>
      <c r="XZ360" s="79" t="n"/>
      <c r="YA360" s="79" t="n"/>
      <c r="YB360" s="79" t="n"/>
      <c r="YC360" s="79" t="n"/>
      <c r="YD360" s="79" t="n"/>
      <c r="YE360" s="79" t="n"/>
      <c r="YF360" s="79" t="n"/>
      <c r="YG360" s="79" t="n"/>
      <c r="YH360" s="79" t="n"/>
      <c r="YI360" s="79" t="n"/>
      <c r="YJ360" s="79" t="n"/>
      <c r="YK360" s="79" t="n"/>
      <c r="YL360" s="79" t="n"/>
      <c r="YM360" s="79" t="n"/>
      <c r="YN360" s="79" t="n"/>
      <c r="YO360" s="79" t="n"/>
      <c r="YP360" s="79" t="n"/>
      <c r="YQ360" s="79" t="n"/>
      <c r="YR360" s="79" t="n"/>
      <c r="YS360" s="79" t="n"/>
      <c r="YT360" s="79" t="n"/>
      <c r="YU360" s="79" t="n"/>
      <c r="YV360" s="79" t="n"/>
      <c r="YW360" s="79" t="n"/>
      <c r="YX360" s="79" t="n"/>
      <c r="YY360" s="79" t="n"/>
      <c r="YZ360" s="79" t="n"/>
      <c r="ZA360" s="79" t="n"/>
      <c r="ZB360" s="79" t="n"/>
      <c r="ZC360" s="79" t="n"/>
      <c r="ZD360" s="79" t="n"/>
      <c r="ZE360" s="79" t="n"/>
      <c r="ZF360" s="79" t="n"/>
      <c r="ZG360" s="79" t="n"/>
      <c r="ZH360" s="79" t="n"/>
      <c r="ZI360" s="79" t="n"/>
      <c r="ZJ360" s="79" t="n"/>
      <c r="ZM360" s="78" t="n">
        <v>32</v>
      </c>
      <c r="ZN360" s="79" t="n"/>
      <c r="ZO360" s="79" t="n"/>
      <c r="ZP360" s="79" t="n"/>
      <c r="ZQ360" s="79" t="n"/>
      <c r="ZR360" s="79" t="n"/>
      <c r="ZS360" s="79" t="n"/>
      <c r="ZT360" s="79" t="n"/>
      <c r="ZU360" s="79" t="n"/>
      <c r="ZV360" s="79" t="n"/>
      <c r="ZW360" s="79" t="n"/>
      <c r="ZX360" s="79" t="n"/>
      <c r="ZY360" s="79" t="n"/>
      <c r="ZZ360" s="79" t="n"/>
      <c r="AAA360" s="79" t="n"/>
      <c r="AAB360" s="79" t="n"/>
      <c r="AAC360" s="79" t="n"/>
      <c r="AAD360" s="79" t="n"/>
      <c r="AAE360" s="79" t="n"/>
      <c r="AAF360" s="79" t="n"/>
      <c r="AAG360" s="79" t="n"/>
      <c r="AAH360" s="79" t="n"/>
      <c r="AAI360" s="79" t="n"/>
      <c r="AAJ360" s="79" t="n"/>
      <c r="AAK360" s="79" t="n"/>
      <c r="AAL360" s="79" t="n"/>
      <c r="AAM360" s="79" t="n"/>
      <c r="AAN360" s="79" t="n"/>
      <c r="AAO360" s="79" t="n"/>
      <c r="AAP360" s="79" t="n"/>
      <c r="AAQ360" s="79" t="n"/>
      <c r="AAR360" s="79" t="n"/>
      <c r="AAS360" s="79" t="n"/>
      <c r="AAT360" s="79" t="n"/>
      <c r="AAU360" s="79" t="n"/>
      <c r="AAV360" s="79" t="n"/>
      <c r="AAW360" s="79" t="n"/>
      <c r="AAX360" s="79" t="n"/>
      <c r="AAY360" s="79" t="n"/>
      <c r="AAZ360" s="79" t="n"/>
      <c r="ABA360" s="79" t="n"/>
      <c r="ABD360" s="78" t="n">
        <v>32</v>
      </c>
      <c r="ABE360" s="79" t="n"/>
      <c r="ABF360" s="79" t="n"/>
      <c r="ABG360" s="79" t="n"/>
      <c r="ABH360" s="79" t="n"/>
      <c r="ABI360" s="79" t="n"/>
      <c r="ABJ360" s="79" t="n"/>
      <c r="ABK360" s="79" t="n"/>
      <c r="ABL360" s="79" t="n"/>
      <c r="ABM360" s="79" t="n"/>
      <c r="ABN360" s="79" t="n"/>
      <c r="ABO360" s="79" t="n"/>
      <c r="ABP360" s="79" t="n"/>
      <c r="ABQ360" s="79" t="n"/>
      <c r="ABR360" s="79" t="n"/>
      <c r="ABS360" s="79" t="n"/>
      <c r="ABT360" s="79" t="n"/>
      <c r="ABU360" s="79" t="n"/>
      <c r="ABV360" s="79" t="n"/>
      <c r="ABW360" s="79" t="n"/>
      <c r="ABX360" s="79" t="n"/>
      <c r="ABY360" s="79" t="n"/>
      <c r="ABZ360" s="79" t="n"/>
      <c r="ACA360" s="79" t="n"/>
      <c r="ACB360" s="79" t="n"/>
      <c r="ACC360" s="79" t="n"/>
      <c r="ACD360" s="79" t="n"/>
      <c r="ACE360" s="79" t="n"/>
      <c r="ACF360" s="79" t="n"/>
      <c r="ACG360" s="79" t="n"/>
      <c r="ACH360" s="79" t="n"/>
      <c r="ACI360" s="79" t="n"/>
      <c r="ACJ360" s="79" t="n"/>
      <c r="ACK360" s="79" t="n"/>
      <c r="ACL360" s="79" t="n"/>
      <c r="ACM360" s="79" t="n"/>
      <c r="ACN360" s="79" t="n"/>
      <c r="ACO360" s="79" t="n"/>
      <c r="ACP360" s="79" t="n"/>
      <c r="ACQ360" s="79" t="n"/>
      <c r="ACR360" s="79" t="n"/>
      <c r="ACU360" s="78" t="n">
        <v>32</v>
      </c>
      <c r="ACV360" s="79" t="n"/>
      <c r="ACW360" s="79" t="n"/>
      <c r="ACX360" s="79" t="n"/>
      <c r="ACY360" s="79" t="n"/>
      <c r="ACZ360" s="79" t="n"/>
      <c r="ADA360" s="79" t="n"/>
      <c r="ADB360" s="79" t="n"/>
      <c r="ADC360" s="79" t="n"/>
      <c r="ADD360" s="79" t="n"/>
      <c r="ADE360" s="79" t="n"/>
      <c r="ADF360" s="79" t="n"/>
      <c r="ADG360" s="79" t="n"/>
      <c r="ADH360" s="79" t="n"/>
      <c r="ADI360" s="79" t="n"/>
      <c r="ADJ360" s="79" t="n"/>
      <c r="ADK360" s="79" t="n"/>
      <c r="ADL360" s="79" t="n"/>
      <c r="ADM360" s="79" t="n"/>
      <c r="ADN360" s="79" t="n"/>
      <c r="ADO360" s="79" t="n"/>
      <c r="ADP360" s="79" t="n"/>
      <c r="ADQ360" s="79" t="n"/>
      <c r="ADR360" s="79" t="n"/>
      <c r="ADS360" s="79" t="n"/>
      <c r="ADT360" s="79" t="n"/>
      <c r="ADU360" s="79" t="n"/>
      <c r="ADV360" s="79" t="n"/>
      <c r="ADW360" s="79" t="n"/>
      <c r="ADX360" s="79" t="n"/>
      <c r="ADY360" s="79" t="n"/>
      <c r="ADZ360" s="79" t="n"/>
      <c r="AEA360" s="79" t="n"/>
      <c r="AEB360" s="79" t="n"/>
      <c r="AEC360" s="79" t="n"/>
      <c r="AED360" s="79" t="n"/>
      <c r="AEE360" s="79" t="n"/>
      <c r="AEF360" s="79" t="n"/>
      <c r="AEG360" s="79" t="n"/>
      <c r="AEH360" s="79" t="n"/>
      <c r="AEI360" s="79" t="n"/>
      <c r="AEL360" s="78" t="n">
        <v>32</v>
      </c>
      <c r="AEM360" s="79" t="n"/>
      <c r="AEN360" s="79" t="n"/>
      <c r="AEO360" s="79" t="n"/>
      <c r="AEP360" s="79" t="n"/>
      <c r="AEQ360" s="79" t="n"/>
      <c r="AER360" s="79" t="n"/>
      <c r="AES360" s="79" t="n"/>
      <c r="AET360" s="79" t="n"/>
      <c r="AEU360" s="79" t="n"/>
      <c r="AEV360" s="79" t="n"/>
      <c r="AEW360" s="79" t="n"/>
      <c r="AEX360" s="79" t="n"/>
      <c r="AEY360" s="79" t="n"/>
      <c r="AEZ360" s="79" t="n"/>
      <c r="AFA360" s="79" t="n"/>
      <c r="AFB360" s="79" t="n"/>
      <c r="AFC360" s="79" t="n"/>
      <c r="AFD360" s="79" t="n"/>
      <c r="AFE360" s="79" t="n"/>
      <c r="AFF360" s="79" t="n"/>
      <c r="AFG360" s="79" t="n"/>
      <c r="AFH360" s="79" t="n"/>
      <c r="AFI360" s="79" t="n"/>
      <c r="AFJ360" s="79" t="n"/>
      <c r="AFK360" s="79" t="n"/>
      <c r="AFL360" s="79" t="n"/>
      <c r="AFM360" s="79" t="n"/>
      <c r="AFN360" s="79" t="n"/>
      <c r="AFO360" s="79" t="n"/>
      <c r="AFP360" s="79" t="n"/>
      <c r="AFQ360" s="79" t="n"/>
      <c r="AFR360" s="79" t="n"/>
      <c r="AFS360" s="79" t="n"/>
      <c r="AFT360" s="79" t="n"/>
      <c r="AFU360" s="79" t="n"/>
      <c r="AFV360" s="79" t="n"/>
      <c r="AFW360" s="79" t="n"/>
      <c r="AFX360" s="79" t="n"/>
      <c r="AFY360" s="79" t="n"/>
      <c r="AFZ360" s="79" t="n"/>
    </row>
    <row r="361">
      <c r="A361" s="78" t="n">
        <v>33</v>
      </c>
      <c r="B361" s="79" t="n"/>
      <c r="C361" s="79" t="n"/>
      <c r="D361" s="79" t="n"/>
      <c r="E361" s="79" t="n"/>
      <c r="F361" s="79" t="n"/>
      <c r="G361" s="79" t="n"/>
      <c r="H361" s="79" t="n"/>
      <c r="I361" s="79" t="n"/>
      <c r="J361" s="79" t="n"/>
      <c r="K361" s="79" t="n"/>
      <c r="L361" s="79" t="n"/>
      <c r="M361" s="79" t="n"/>
      <c r="N361" s="79" t="n"/>
      <c r="O361" s="79" t="n"/>
      <c r="P361" s="79" t="n"/>
      <c r="Q361" s="79" t="n"/>
      <c r="R361" s="79" t="n"/>
      <c r="S361" s="79" t="n"/>
      <c r="T361" s="79" t="n"/>
      <c r="U361" s="79" t="n"/>
      <c r="V361" s="79" t="n"/>
      <c r="W361" s="79" t="n"/>
      <c r="X361" s="79" t="n"/>
      <c r="Y361" s="79" t="n"/>
      <c r="Z361" s="79" t="n"/>
      <c r="AA361" s="79" t="n"/>
      <c r="AB361" s="79" t="n"/>
      <c r="AC361" s="79" t="n"/>
      <c r="AD361" s="79" t="n"/>
      <c r="AE361" s="79" t="n"/>
      <c r="AF361" s="79" t="n"/>
      <c r="AG361" s="79" t="n"/>
      <c r="AH361" s="79" t="n"/>
      <c r="AI361" s="79" t="n"/>
      <c r="AJ361" s="79" t="n"/>
      <c r="AK361" s="79" t="n"/>
      <c r="AL361" s="79" t="n"/>
      <c r="AM361" s="79" t="n"/>
      <c r="AN361" s="79" t="n"/>
      <c r="AO361" s="79" t="n"/>
      <c r="AR361" s="78" t="n">
        <v>33</v>
      </c>
      <c r="AS361" s="79" t="n"/>
      <c r="AT361" s="79" t="n"/>
      <c r="AU361" s="79" t="n"/>
      <c r="AV361" s="79" t="n"/>
      <c r="AW361" s="79" t="n"/>
      <c r="AX361" s="79" t="n"/>
      <c r="AY361" s="79" t="n"/>
      <c r="AZ361" s="79" t="n"/>
      <c r="BA361" s="79" t="n"/>
      <c r="BB361" s="79" t="n"/>
      <c r="BC361" s="79" t="n"/>
      <c r="BD361" s="79" t="n"/>
      <c r="BE361" s="79" t="n"/>
      <c r="BF361" s="79" t="n"/>
      <c r="BG361" s="79" t="n"/>
      <c r="BH361" s="79" t="n"/>
      <c r="BI361" s="79" t="n"/>
      <c r="BJ361" s="79" t="n"/>
      <c r="BK361" s="79" t="n"/>
      <c r="BL361" s="79" t="n"/>
      <c r="BM361" s="79" t="n"/>
      <c r="BN361" s="79" t="n"/>
      <c r="BO361" s="79" t="n"/>
      <c r="BP361" s="79" t="n"/>
      <c r="BQ361" s="79" t="n"/>
      <c r="BR361" s="79" t="n"/>
      <c r="BS361" s="79" t="n"/>
      <c r="BT361" s="79" t="n"/>
      <c r="BU361" s="79" t="n"/>
      <c r="BV361" s="79" t="n"/>
      <c r="BW361" s="79" t="n"/>
      <c r="BX361" s="79" t="n"/>
      <c r="BY361" s="79" t="n"/>
      <c r="BZ361" s="79" t="n"/>
      <c r="CA361" s="79" t="n"/>
      <c r="CB361" s="79" t="n"/>
      <c r="CC361" s="79" t="n"/>
      <c r="CD361" s="79" t="n"/>
      <c r="CE361" s="79" t="n"/>
      <c r="CF361" s="79" t="n"/>
      <c r="CI361" s="78" t="n">
        <v>33</v>
      </c>
      <c r="CJ361" s="79" t="n"/>
      <c r="CK361" s="79" t="n"/>
      <c r="CL361" s="79" t="n"/>
      <c r="CM361" s="79" t="n"/>
      <c r="CN361" s="79" t="n"/>
      <c r="CO361" s="79" t="n"/>
      <c r="CP361" s="79" t="n"/>
      <c r="CQ361" s="79" t="n"/>
      <c r="CR361" s="79" t="n"/>
      <c r="CS361" s="79" t="n"/>
      <c r="CT361" s="79" t="n"/>
      <c r="CU361" s="79" t="n"/>
      <c r="CV361" s="79" t="n"/>
      <c r="CW361" s="79" t="n"/>
      <c r="CX361" s="79" t="n"/>
      <c r="CY361" s="79" t="n"/>
      <c r="CZ361" s="79" t="n"/>
      <c r="DA361" s="79" t="n"/>
      <c r="DB361" s="79" t="n"/>
      <c r="DC361" s="79" t="n"/>
      <c r="DD361" s="79" t="n"/>
      <c r="DE361" s="79" t="n"/>
      <c r="DF361" s="79" t="n"/>
      <c r="DG361" s="79" t="n"/>
      <c r="DH361" s="79" t="n"/>
      <c r="DI361" s="79" t="n"/>
      <c r="DJ361" s="79" t="n"/>
      <c r="DK361" s="79" t="n"/>
      <c r="DL361" s="79" t="n"/>
      <c r="DM361" s="79" t="n"/>
      <c r="DN361" s="79" t="n"/>
      <c r="DO361" s="79" t="n"/>
      <c r="DP361" s="79" t="n"/>
      <c r="DQ361" s="79" t="n"/>
      <c r="DR361" s="79" t="n"/>
      <c r="DS361" s="79" t="n"/>
      <c r="DT361" s="79" t="n"/>
      <c r="DU361" s="79" t="n"/>
      <c r="DV361" s="79" t="n"/>
      <c r="DW361" s="79" t="n"/>
      <c r="DZ361" s="78" t="n">
        <v>33</v>
      </c>
      <c r="EA361" s="79" t="n"/>
      <c r="EB361" s="79" t="n"/>
      <c r="EC361" s="79" t="n"/>
      <c r="ED361" s="79" t="n"/>
      <c r="EE361" s="79" t="n"/>
      <c r="EF361" s="79" t="n"/>
      <c r="EG361" s="79" t="n"/>
      <c r="EH361" s="79" t="n"/>
      <c r="EI361" s="79" t="n"/>
      <c r="EJ361" s="79" t="n"/>
      <c r="EK361" s="79" t="n"/>
      <c r="EL361" s="79" t="n"/>
      <c r="EM361" s="79" t="n"/>
      <c r="EN361" s="79" t="n"/>
      <c r="EO361" s="79" t="n"/>
      <c r="EP361" s="79" t="n"/>
      <c r="EQ361" s="79" t="n"/>
      <c r="ER361" s="79" t="n"/>
      <c r="ES361" s="79" t="n"/>
      <c r="ET361" s="79" t="n"/>
      <c r="EU361" s="79" t="n"/>
      <c r="EV361" s="79" t="n"/>
      <c r="EW361" s="79" t="n"/>
      <c r="EX361" s="79" t="n"/>
      <c r="EY361" s="79" t="n"/>
      <c r="EZ361" s="79" t="n"/>
      <c r="FA361" s="79" t="n"/>
      <c r="FB361" s="79" t="n"/>
      <c r="FC361" s="79" t="n"/>
      <c r="FD361" s="79" t="n"/>
      <c r="FE361" s="79" t="n"/>
      <c r="FF361" s="79" t="n"/>
      <c r="FG361" s="79" t="n"/>
      <c r="FH361" s="79" t="n"/>
      <c r="FI361" s="79" t="n"/>
      <c r="FJ361" s="79" t="n"/>
      <c r="FK361" s="79" t="n"/>
      <c r="FL361" s="79" t="n"/>
      <c r="FM361" s="79" t="n"/>
      <c r="FN361" s="79" t="n"/>
      <c r="FQ361" s="78" t="n">
        <v>33</v>
      </c>
      <c r="FR361" s="79" t="n"/>
      <c r="FS361" s="79" t="n"/>
      <c r="FT361" s="79" t="n"/>
      <c r="FU361" s="79" t="n"/>
      <c r="FV361" s="79" t="n"/>
      <c r="FW361" s="79" t="n"/>
      <c r="FX361" s="79" t="n"/>
      <c r="FY361" s="79" t="n"/>
      <c r="FZ361" s="79" t="n"/>
      <c r="GA361" s="79" t="n"/>
      <c r="GB361" s="79" t="n"/>
      <c r="GC361" s="79" t="n"/>
      <c r="GD361" s="79" t="n"/>
      <c r="GE361" s="79" t="n"/>
      <c r="GF361" s="79" t="n"/>
      <c r="GG361" s="79" t="n"/>
      <c r="GH361" s="79" t="n"/>
      <c r="GI361" s="79" t="n"/>
      <c r="GJ361" s="79" t="n"/>
      <c r="GK361" s="79" t="n"/>
      <c r="GL361" s="79" t="n"/>
      <c r="GM361" s="79" t="n"/>
      <c r="GN361" s="79" t="n"/>
      <c r="GO361" s="79" t="n"/>
      <c r="GP361" s="79" t="n"/>
      <c r="GQ361" s="79" t="n"/>
      <c r="GR361" s="79" t="n"/>
      <c r="GS361" s="79" t="n"/>
      <c r="GT361" s="79" t="n"/>
      <c r="GU361" s="79" t="n"/>
      <c r="GV361" s="79" t="n"/>
      <c r="GW361" s="79" t="n"/>
      <c r="GX361" s="79" t="n"/>
      <c r="GY361" s="79" t="n"/>
      <c r="GZ361" s="79" t="n"/>
      <c r="HA361" s="79" t="n"/>
      <c r="HB361" s="79" t="n"/>
      <c r="HC361" s="79" t="n"/>
      <c r="HD361" s="79" t="n"/>
      <c r="HE361" s="79" t="n"/>
      <c r="HH361" s="78" t="n">
        <v>33</v>
      </c>
      <c r="HI361" s="79" t="n"/>
      <c r="HJ361" s="79" t="n"/>
      <c r="HK361" s="79" t="n"/>
      <c r="HL361" s="79" t="n"/>
      <c r="HM361" s="79" t="n"/>
      <c r="HN361" s="79" t="n"/>
      <c r="HO361" s="79" t="n"/>
      <c r="HP361" s="79" t="n"/>
      <c r="HQ361" s="79" t="n"/>
      <c r="HR361" s="79" t="n"/>
      <c r="HS361" s="79" t="n"/>
      <c r="HT361" s="79" t="n"/>
      <c r="HU361" s="79" t="n"/>
      <c r="HV361" s="79" t="n"/>
      <c r="HW361" s="79" t="n"/>
      <c r="HX361" s="79" t="n"/>
      <c r="HY361" s="79" t="n"/>
      <c r="HZ361" s="79" t="n"/>
      <c r="IA361" s="79" t="n"/>
      <c r="IB361" s="79" t="n"/>
      <c r="IC361" s="79" t="n"/>
      <c r="ID361" s="79" t="n"/>
      <c r="IE361" s="79" t="n"/>
      <c r="IF361" s="79" t="n"/>
      <c r="IG361" s="79" t="n"/>
      <c r="IH361" s="79" t="n"/>
      <c r="II361" s="79" t="n"/>
      <c r="IJ361" s="79" t="n"/>
      <c r="IK361" s="79" t="n"/>
      <c r="IL361" s="79" t="n"/>
      <c r="IM361" s="79" t="n"/>
      <c r="IN361" s="79" t="n"/>
      <c r="IO361" s="79" t="n"/>
      <c r="IP361" s="79" t="n"/>
      <c r="IQ361" s="79" t="n"/>
      <c r="IR361" s="79" t="n"/>
      <c r="IS361" s="79" t="n"/>
      <c r="IT361" s="79" t="n"/>
      <c r="IU361" s="79" t="n"/>
      <c r="IV361" s="79" t="n"/>
      <c r="IY361" s="78" t="n">
        <v>33</v>
      </c>
      <c r="IZ361" s="79" t="n"/>
      <c r="JA361" s="79" t="n"/>
      <c r="JB361" s="79" t="n"/>
      <c r="JC361" s="79" t="n"/>
      <c r="JD361" s="79" t="n"/>
      <c r="JE361" s="79" t="n"/>
      <c r="JF361" s="79" t="n"/>
      <c r="JG361" s="79" t="n"/>
      <c r="JH361" s="79" t="n"/>
      <c r="JI361" s="79" t="n"/>
      <c r="JJ361" s="79" t="n"/>
      <c r="JK361" s="79" t="n"/>
      <c r="JL361" s="79" t="n"/>
      <c r="JM361" s="79" t="n"/>
      <c r="JN361" s="79" t="n"/>
      <c r="JO361" s="79" t="n"/>
      <c r="JP361" s="79" t="n"/>
      <c r="JQ361" s="79" t="n"/>
      <c r="JR361" s="79" t="n"/>
      <c r="JS361" s="79" t="n"/>
      <c r="JT361" s="79" t="n"/>
      <c r="JU361" s="79" t="n"/>
      <c r="JV361" s="79" t="n"/>
      <c r="JW361" s="79" t="n"/>
      <c r="JX361" s="79" t="n"/>
      <c r="JY361" s="79" t="n"/>
      <c r="JZ361" s="79" t="n"/>
      <c r="KA361" s="79" t="n"/>
      <c r="KB361" s="79" t="n"/>
      <c r="KC361" s="79" t="n"/>
      <c r="KD361" s="79" t="n"/>
      <c r="KE361" s="79" t="n"/>
      <c r="KF361" s="79" t="n"/>
      <c r="KG361" s="79" t="n"/>
      <c r="KH361" s="79" t="n"/>
      <c r="KI361" s="79" t="n"/>
      <c r="KJ361" s="79" t="n"/>
      <c r="KK361" s="79" t="n"/>
      <c r="KL361" s="79" t="n"/>
      <c r="KM361" s="79" t="n"/>
      <c r="KP361" s="78" t="n">
        <v>33</v>
      </c>
      <c r="KQ361" s="79" t="n"/>
      <c r="KR361" s="79" t="n"/>
      <c r="KS361" s="79" t="n"/>
      <c r="KT361" s="79" t="n"/>
      <c r="KU361" s="79" t="n"/>
      <c r="KV361" s="79" t="n"/>
      <c r="KW361" s="79" t="n"/>
      <c r="KX361" s="79" t="n"/>
      <c r="KY361" s="79" t="n"/>
      <c r="KZ361" s="79" t="n"/>
      <c r="LA361" s="79" t="n"/>
      <c r="LB361" s="79" t="n"/>
      <c r="LC361" s="79" t="n"/>
      <c r="LD361" s="79" t="n"/>
      <c r="LE361" s="79" t="n"/>
      <c r="LF361" s="79" t="n"/>
      <c r="LG361" s="79" t="n"/>
      <c r="LH361" s="79" t="n"/>
      <c r="LI361" s="79" t="n"/>
      <c r="LJ361" s="79" t="n"/>
      <c r="LK361" s="79" t="n"/>
      <c r="LL361" s="79" t="n"/>
      <c r="LM361" s="79" t="n"/>
      <c r="LN361" s="79" t="n"/>
      <c r="LO361" s="79" t="n"/>
      <c r="LP361" s="79" t="n"/>
      <c r="LQ361" s="79" t="n"/>
      <c r="LR361" s="79" t="n"/>
      <c r="LS361" s="79" t="n"/>
      <c r="LT361" s="79" t="n"/>
      <c r="LU361" s="79" t="n"/>
      <c r="LV361" s="79" t="n"/>
      <c r="LW361" s="79" t="n"/>
      <c r="LX361" s="79" t="n"/>
      <c r="LY361" s="79" t="n"/>
      <c r="LZ361" s="79" t="n"/>
      <c r="MA361" s="79" t="n"/>
      <c r="MB361" s="79" t="n"/>
      <c r="MC361" s="79" t="n"/>
      <c r="MD361" s="79" t="n"/>
      <c r="MG361" s="78" t="n">
        <v>33</v>
      </c>
      <c r="MH361" s="79" t="n"/>
      <c r="MI361" s="79" t="n"/>
      <c r="MJ361" s="79" t="n"/>
      <c r="MK361" s="79" t="n"/>
      <c r="ML361" s="79" t="n"/>
      <c r="MM361" s="79" t="n"/>
      <c r="MN361" s="79" t="n"/>
      <c r="MO361" s="79" t="n"/>
      <c r="MP361" s="79" t="n"/>
      <c r="MQ361" s="79" t="n"/>
      <c r="MR361" s="79" t="n"/>
      <c r="MS361" s="79" t="n"/>
      <c r="MT361" s="79" t="n"/>
      <c r="MU361" s="79" t="n"/>
      <c r="MV361" s="79" t="n"/>
      <c r="MW361" s="79" t="n"/>
      <c r="MX361" s="79" t="n"/>
      <c r="MY361" s="79" t="n"/>
      <c r="MZ361" s="79" t="n"/>
      <c r="NA361" s="79" t="n"/>
      <c r="NB361" s="79" t="n"/>
      <c r="NC361" s="79" t="n"/>
      <c r="ND361" s="79" t="n"/>
      <c r="NE361" s="79" t="n"/>
      <c r="NF361" s="79" t="n"/>
      <c r="NG361" s="79" t="n"/>
      <c r="NH361" s="79" t="n"/>
      <c r="NI361" s="79" t="n"/>
      <c r="NJ361" s="79" t="n"/>
      <c r="NK361" s="79" t="n"/>
      <c r="NL361" s="79" t="n"/>
      <c r="NM361" s="79" t="n"/>
      <c r="NN361" s="79" t="n"/>
      <c r="NO361" s="79" t="n"/>
      <c r="NP361" s="79" t="n"/>
      <c r="NQ361" s="79" t="n"/>
      <c r="NR361" s="79" t="n"/>
      <c r="NS361" s="79" t="n"/>
      <c r="NT361" s="79" t="n"/>
      <c r="NU361" s="79" t="n"/>
      <c r="NX361" s="78" t="n">
        <v>33</v>
      </c>
      <c r="NY361" s="79" t="n"/>
      <c r="NZ361" s="79" t="n"/>
      <c r="OA361" s="79" t="n"/>
      <c r="OB361" s="79" t="n"/>
      <c r="OC361" s="79" t="n"/>
      <c r="OD361" s="79" t="n"/>
      <c r="OE361" s="79" t="n"/>
      <c r="OF361" s="79" t="n"/>
      <c r="OG361" s="79" t="n"/>
      <c r="OH361" s="79" t="n"/>
      <c r="OI361" s="79" t="n"/>
      <c r="OJ361" s="79" t="n"/>
      <c r="OK361" s="79" t="n"/>
      <c r="OL361" s="79" t="n"/>
      <c r="OM361" s="79" t="n"/>
      <c r="ON361" s="79" t="n"/>
      <c r="OO361" s="79" t="n"/>
      <c r="OP361" s="79" t="n"/>
      <c r="OQ361" s="79" t="n"/>
      <c r="OR361" s="79" t="n"/>
      <c r="OS361" s="79" t="n"/>
      <c r="OT361" s="79" t="n"/>
      <c r="OU361" s="79" t="n"/>
      <c r="OV361" s="79" t="n"/>
      <c r="OW361" s="79" t="n"/>
      <c r="OX361" s="79" t="n"/>
      <c r="OY361" s="79" t="n"/>
      <c r="OZ361" s="79" t="n"/>
      <c r="PA361" s="79" t="n"/>
      <c r="PB361" s="79" t="n"/>
      <c r="PC361" s="79" t="n"/>
      <c r="PD361" s="79" t="n"/>
      <c r="PE361" s="79" t="n"/>
      <c r="PF361" s="79" t="n"/>
      <c r="PG361" s="79" t="n"/>
      <c r="PH361" s="79" t="n"/>
      <c r="PI361" s="79" t="n"/>
      <c r="PJ361" s="79" t="n"/>
      <c r="PK361" s="79" t="n"/>
      <c r="PL361" s="79" t="n"/>
      <c r="PO361" s="78" t="n">
        <v>33</v>
      </c>
      <c r="PP361" s="79" t="n"/>
      <c r="PQ361" s="79" t="n"/>
      <c r="PR361" s="79" t="n"/>
      <c r="PS361" s="79" t="n"/>
      <c r="PT361" s="79" t="n"/>
      <c r="PU361" s="79" t="n"/>
      <c r="PV361" s="79" t="n"/>
      <c r="PW361" s="79" t="n"/>
      <c r="PX361" s="79" t="n"/>
      <c r="PY361" s="79" t="n"/>
      <c r="PZ361" s="79" t="n"/>
      <c r="QA361" s="79" t="n"/>
      <c r="QB361" s="79" t="n"/>
      <c r="QC361" s="79" t="n"/>
      <c r="QD361" s="79" t="n"/>
      <c r="QE361" s="79" t="n"/>
      <c r="QF361" s="79" t="n"/>
      <c r="QG361" s="79" t="n"/>
      <c r="QH361" s="79" t="n"/>
      <c r="QI361" s="79" t="n"/>
      <c r="QJ361" s="79" t="n"/>
      <c r="QK361" s="79" t="n"/>
      <c r="QL361" s="79" t="n"/>
      <c r="QM361" s="79" t="n"/>
      <c r="QN361" s="79" t="n"/>
      <c r="QO361" s="79" t="n"/>
      <c r="QP361" s="79" t="n"/>
      <c r="QQ361" s="79" t="n"/>
      <c r="QR361" s="79" t="n"/>
      <c r="QS361" s="79" t="n"/>
      <c r="QT361" s="79" t="n"/>
      <c r="QU361" s="79" t="n"/>
      <c r="QV361" s="79" t="n"/>
      <c r="QW361" s="79" t="n"/>
      <c r="QX361" s="79" t="n"/>
      <c r="QY361" s="79" t="n"/>
      <c r="QZ361" s="79" t="n"/>
      <c r="RA361" s="79" t="n"/>
      <c r="RB361" s="79" t="n"/>
      <c r="RC361" s="79" t="n"/>
      <c r="RF361" s="78" t="n">
        <v>33</v>
      </c>
      <c r="RG361" s="79" t="n"/>
      <c r="RH361" s="79" t="n"/>
      <c r="RI361" s="79" t="n"/>
      <c r="RJ361" s="79" t="n"/>
      <c r="RK361" s="79" t="n"/>
      <c r="RL361" s="79" t="n"/>
      <c r="RM361" s="79" t="n"/>
      <c r="RN361" s="79" t="n"/>
      <c r="RO361" s="79" t="n"/>
      <c r="RP361" s="79" t="n"/>
      <c r="RQ361" s="79" t="n"/>
      <c r="RR361" s="79" t="n"/>
      <c r="RS361" s="79" t="n"/>
      <c r="RT361" s="79" t="n"/>
      <c r="RU361" s="79" t="n"/>
      <c r="RV361" s="79" t="n"/>
      <c r="RW361" s="79" t="n"/>
      <c r="RX361" s="79" t="n"/>
      <c r="RY361" s="79" t="n"/>
      <c r="RZ361" s="79" t="n"/>
      <c r="SA361" s="79" t="n"/>
      <c r="SB361" s="79" t="n"/>
      <c r="SC361" s="79" t="n"/>
      <c r="SD361" s="79" t="n"/>
      <c r="SE361" s="79" t="n"/>
      <c r="SF361" s="79" t="n"/>
      <c r="SG361" s="79" t="n"/>
      <c r="SH361" s="79" t="n"/>
      <c r="SI361" s="79" t="n"/>
      <c r="SJ361" s="79" t="n"/>
      <c r="SK361" s="79" t="n"/>
      <c r="SL361" s="79" t="n"/>
      <c r="SM361" s="79" t="n"/>
      <c r="SN361" s="79" t="n"/>
      <c r="SO361" s="79" t="n"/>
      <c r="SP361" s="79" t="n"/>
      <c r="SQ361" s="79" t="n"/>
      <c r="SR361" s="79" t="n"/>
      <c r="SS361" s="79" t="n"/>
      <c r="ST361" s="79" t="n"/>
      <c r="SW361" s="78" t="n">
        <v>33</v>
      </c>
      <c r="SX361" s="79" t="n"/>
      <c r="SY361" s="79" t="n"/>
      <c r="SZ361" s="79" t="n"/>
      <c r="TA361" s="79" t="n"/>
      <c r="TB361" s="79" t="n"/>
      <c r="TC361" s="79" t="n"/>
      <c r="TD361" s="79" t="n"/>
      <c r="TE361" s="79" t="n"/>
      <c r="TF361" s="79" t="n"/>
      <c r="TG361" s="79" t="n"/>
      <c r="TH361" s="79" t="n"/>
      <c r="TI361" s="79" t="n"/>
      <c r="TJ361" s="79" t="n"/>
      <c r="TK361" s="79" t="n"/>
      <c r="TL361" s="79" t="n"/>
      <c r="TM361" s="79" t="n"/>
      <c r="TN361" s="79" t="n"/>
      <c r="TO361" s="79" t="n"/>
      <c r="TP361" s="79" t="n"/>
      <c r="TQ361" s="79" t="n"/>
      <c r="TR361" s="79" t="n"/>
      <c r="TS361" s="79" t="n"/>
      <c r="TT361" s="79" t="n"/>
      <c r="TU361" s="79" t="n"/>
      <c r="TV361" s="79" t="n"/>
      <c r="TW361" s="79" t="n"/>
      <c r="TX361" s="79" t="n"/>
      <c r="TY361" s="79" t="n"/>
      <c r="TZ361" s="79" t="n"/>
      <c r="UA361" s="79" t="n"/>
      <c r="UB361" s="79" t="n"/>
      <c r="UC361" s="79" t="n"/>
      <c r="UD361" s="79" t="n"/>
      <c r="UE361" s="79" t="n"/>
      <c r="UF361" s="79" t="n"/>
      <c r="UG361" s="79" t="n"/>
      <c r="UH361" s="79" t="n"/>
      <c r="UI361" s="79" t="n"/>
      <c r="UJ361" s="79" t="n"/>
      <c r="UK361" s="79" t="n"/>
      <c r="UN361" s="78" t="n">
        <v>33</v>
      </c>
      <c r="UO361" s="79" t="n"/>
      <c r="UP361" s="79" t="n"/>
      <c r="UQ361" s="79" t="n"/>
      <c r="UR361" s="79" t="n"/>
      <c r="US361" s="79" t="n"/>
      <c r="UT361" s="79" t="n"/>
      <c r="UU361" s="79" t="n"/>
      <c r="UV361" s="79" t="n"/>
      <c r="UW361" s="79" t="n"/>
      <c r="UX361" s="79" t="n"/>
      <c r="UY361" s="79" t="n"/>
      <c r="UZ361" s="79" t="n"/>
      <c r="VA361" s="79" t="n"/>
      <c r="VB361" s="79" t="n"/>
      <c r="VC361" s="79" t="n"/>
      <c r="VD361" s="79" t="n"/>
      <c r="VE361" s="79" t="n"/>
      <c r="VF361" s="79" t="n"/>
      <c r="VG361" s="79" t="n"/>
      <c r="VH361" s="79" t="n"/>
      <c r="VI361" s="79" t="n"/>
      <c r="VJ361" s="79" t="n"/>
      <c r="VK361" s="79" t="n"/>
      <c r="VL361" s="79" t="n"/>
      <c r="VM361" s="79" t="n"/>
      <c r="VN361" s="79" t="n"/>
      <c r="VO361" s="79" t="n"/>
      <c r="VP361" s="79" t="n"/>
      <c r="VQ361" s="79" t="n"/>
      <c r="VR361" s="79" t="n"/>
      <c r="VS361" s="79" t="n"/>
      <c r="VT361" s="79" t="n"/>
      <c r="VU361" s="79" t="n"/>
      <c r="VV361" s="79" t="n"/>
      <c r="VW361" s="79" t="n"/>
      <c r="VX361" s="79" t="n"/>
      <c r="VY361" s="79" t="n"/>
      <c r="VZ361" s="79" t="n"/>
      <c r="WA361" s="79" t="n"/>
      <c r="WB361" s="79" t="n"/>
      <c r="WE361" s="78" t="n">
        <v>33</v>
      </c>
      <c r="WF361" s="79" t="n"/>
      <c r="WG361" s="79" t="n"/>
      <c r="WH361" s="79" t="n"/>
      <c r="WI361" s="79" t="n"/>
      <c r="WJ361" s="79" t="n"/>
      <c r="WK361" s="79" t="n"/>
      <c r="WL361" s="79" t="n"/>
      <c r="WM361" s="79" t="n"/>
      <c r="WN361" s="79" t="n"/>
      <c r="WO361" s="79" t="n"/>
      <c r="WP361" s="79" t="n"/>
      <c r="WQ361" s="79" t="n"/>
      <c r="WR361" s="79" t="n"/>
      <c r="WS361" s="79" t="n"/>
      <c r="WT361" s="79" t="n"/>
      <c r="WU361" s="79" t="n"/>
      <c r="WV361" s="79" t="n"/>
      <c r="WW361" s="79" t="n"/>
      <c r="WX361" s="79" t="n"/>
      <c r="WY361" s="79" t="n"/>
      <c r="WZ361" s="79" t="n"/>
      <c r="XA361" s="79" t="n"/>
      <c r="XB361" s="79" t="n"/>
      <c r="XC361" s="79" t="n"/>
      <c r="XD361" s="79" t="n"/>
      <c r="XE361" s="79" t="n"/>
      <c r="XF361" s="79" t="n"/>
      <c r="XG361" s="79" t="n"/>
      <c r="XH361" s="79" t="n"/>
      <c r="XI361" s="79" t="n"/>
      <c r="XJ361" s="79" t="n"/>
      <c r="XK361" s="79" t="n"/>
      <c r="XL361" s="79" t="n"/>
      <c r="XM361" s="79" t="n"/>
      <c r="XN361" s="79" t="n"/>
      <c r="XO361" s="79" t="n"/>
      <c r="XP361" s="79" t="n"/>
      <c r="XQ361" s="79" t="n"/>
      <c r="XR361" s="79" t="n"/>
      <c r="XS361" s="79" t="n"/>
      <c r="XV361" s="78" t="n">
        <v>33</v>
      </c>
      <c r="XW361" s="79" t="n"/>
      <c r="XX361" s="79" t="n"/>
      <c r="XY361" s="79" t="n"/>
      <c r="XZ361" s="79" t="n"/>
      <c r="YA361" s="79" t="n"/>
      <c r="YB361" s="79" t="n"/>
      <c r="YC361" s="79" t="n"/>
      <c r="YD361" s="79" t="n"/>
      <c r="YE361" s="79" t="n"/>
      <c r="YF361" s="79" t="n"/>
      <c r="YG361" s="79" t="n"/>
      <c r="YH361" s="79" t="n"/>
      <c r="YI361" s="79" t="n"/>
      <c r="YJ361" s="79" t="n"/>
      <c r="YK361" s="79" t="n"/>
      <c r="YL361" s="79" t="n"/>
      <c r="YM361" s="79" t="n"/>
      <c r="YN361" s="79" t="n"/>
      <c r="YO361" s="79" t="n"/>
      <c r="YP361" s="79" t="n"/>
      <c r="YQ361" s="79" t="n"/>
      <c r="YR361" s="79" t="n"/>
      <c r="YS361" s="79" t="n"/>
      <c r="YT361" s="79" t="n"/>
      <c r="YU361" s="79" t="n"/>
      <c r="YV361" s="79" t="n"/>
      <c r="YW361" s="79" t="n"/>
      <c r="YX361" s="79" t="n"/>
      <c r="YY361" s="79" t="n"/>
      <c r="YZ361" s="79" t="n"/>
      <c r="ZA361" s="79" t="n"/>
      <c r="ZB361" s="79" t="n"/>
      <c r="ZC361" s="79" t="n"/>
      <c r="ZD361" s="79" t="n"/>
      <c r="ZE361" s="79" t="n"/>
      <c r="ZF361" s="79" t="n"/>
      <c r="ZG361" s="79" t="n"/>
      <c r="ZH361" s="79" t="n"/>
      <c r="ZI361" s="79" t="n"/>
      <c r="ZJ361" s="79" t="n"/>
      <c r="ZM361" s="78" t="n">
        <v>33</v>
      </c>
      <c r="ZN361" s="79" t="n"/>
      <c r="ZO361" s="79" t="n"/>
      <c r="ZP361" s="79" t="n"/>
      <c r="ZQ361" s="79" t="n"/>
      <c r="ZR361" s="79" t="n"/>
      <c r="ZS361" s="79" t="n"/>
      <c r="ZT361" s="79" t="n"/>
      <c r="ZU361" s="79" t="n"/>
      <c r="ZV361" s="79" t="n"/>
      <c r="ZW361" s="79" t="n"/>
      <c r="ZX361" s="79" t="n"/>
      <c r="ZY361" s="79" t="n"/>
      <c r="ZZ361" s="79" t="n"/>
      <c r="AAA361" s="79" t="n"/>
      <c r="AAB361" s="79" t="n"/>
      <c r="AAC361" s="79" t="n"/>
      <c r="AAD361" s="79" t="n"/>
      <c r="AAE361" s="79" t="n"/>
      <c r="AAF361" s="79" t="n"/>
      <c r="AAG361" s="79" t="n"/>
      <c r="AAH361" s="79" t="n"/>
      <c r="AAI361" s="79" t="n"/>
      <c r="AAJ361" s="79" t="n"/>
      <c r="AAK361" s="79" t="n"/>
      <c r="AAL361" s="79" t="n"/>
      <c r="AAM361" s="79" t="n"/>
      <c r="AAN361" s="79" t="n"/>
      <c r="AAO361" s="79" t="n"/>
      <c r="AAP361" s="79" t="n"/>
      <c r="AAQ361" s="79" t="n"/>
      <c r="AAR361" s="79" t="n"/>
      <c r="AAS361" s="79" t="n"/>
      <c r="AAT361" s="79" t="n"/>
      <c r="AAU361" s="79" t="n"/>
      <c r="AAV361" s="79" t="n"/>
      <c r="AAW361" s="79" t="n"/>
      <c r="AAX361" s="79" t="n"/>
      <c r="AAY361" s="79" t="n"/>
      <c r="AAZ361" s="79" t="n"/>
      <c r="ABA361" s="79" t="n"/>
      <c r="ABD361" s="78" t="n">
        <v>33</v>
      </c>
      <c r="ABE361" s="79" t="n"/>
      <c r="ABF361" s="79" t="n"/>
      <c r="ABG361" s="79" t="n"/>
      <c r="ABH361" s="79" t="n"/>
      <c r="ABI361" s="79" t="n"/>
      <c r="ABJ361" s="79" t="n"/>
      <c r="ABK361" s="79" t="n"/>
      <c r="ABL361" s="79" t="n"/>
      <c r="ABM361" s="79" t="n"/>
      <c r="ABN361" s="79" t="n"/>
      <c r="ABO361" s="79" t="n"/>
      <c r="ABP361" s="79" t="n"/>
      <c r="ABQ361" s="79" t="n"/>
      <c r="ABR361" s="79" t="n"/>
      <c r="ABS361" s="79" t="n"/>
      <c r="ABT361" s="79" t="n"/>
      <c r="ABU361" s="79" t="n"/>
      <c r="ABV361" s="79" t="n"/>
      <c r="ABW361" s="79" t="n"/>
      <c r="ABX361" s="79" t="n"/>
      <c r="ABY361" s="79" t="n"/>
      <c r="ABZ361" s="79" t="n"/>
      <c r="ACA361" s="79" t="n"/>
      <c r="ACB361" s="79" t="n"/>
      <c r="ACC361" s="79" t="n"/>
      <c r="ACD361" s="79" t="n"/>
      <c r="ACE361" s="79" t="n"/>
      <c r="ACF361" s="79" t="n"/>
      <c r="ACG361" s="79" t="n"/>
      <c r="ACH361" s="79" t="n"/>
      <c r="ACI361" s="79" t="n"/>
      <c r="ACJ361" s="79" t="n"/>
      <c r="ACK361" s="79" t="n"/>
      <c r="ACL361" s="79" t="n"/>
      <c r="ACM361" s="79" t="n"/>
      <c r="ACN361" s="79" t="n"/>
      <c r="ACO361" s="79" t="n"/>
      <c r="ACP361" s="79" t="n"/>
      <c r="ACQ361" s="79" t="n"/>
      <c r="ACR361" s="79" t="n"/>
      <c r="ACU361" s="78" t="n">
        <v>33</v>
      </c>
      <c r="ACV361" s="79" t="n"/>
      <c r="ACW361" s="79" t="n"/>
      <c r="ACX361" s="79" t="n"/>
      <c r="ACY361" s="79" t="n"/>
      <c r="ACZ361" s="79" t="n"/>
      <c r="ADA361" s="79" t="n"/>
      <c r="ADB361" s="79" t="n"/>
      <c r="ADC361" s="79" t="n"/>
      <c r="ADD361" s="79" t="n"/>
      <c r="ADE361" s="79" t="n"/>
      <c r="ADF361" s="79" t="n"/>
      <c r="ADG361" s="79" t="n"/>
      <c r="ADH361" s="79" t="n"/>
      <c r="ADI361" s="79" t="n"/>
      <c r="ADJ361" s="79" t="n"/>
      <c r="ADK361" s="79" t="n"/>
      <c r="ADL361" s="79" t="n"/>
      <c r="ADM361" s="79" t="n"/>
      <c r="ADN361" s="79" t="n"/>
      <c r="ADO361" s="79" t="n"/>
      <c r="ADP361" s="79" t="n"/>
      <c r="ADQ361" s="79" t="n"/>
      <c r="ADR361" s="79" t="n"/>
      <c r="ADS361" s="79" t="n"/>
      <c r="ADT361" s="79" t="n"/>
      <c r="ADU361" s="79" t="n"/>
      <c r="ADV361" s="79" t="n"/>
      <c r="ADW361" s="79" t="n"/>
      <c r="ADX361" s="79" t="n"/>
      <c r="ADY361" s="79" t="n"/>
      <c r="ADZ361" s="79" t="n"/>
      <c r="AEA361" s="79" t="n"/>
      <c r="AEB361" s="79" t="n"/>
      <c r="AEC361" s="79" t="n"/>
      <c r="AED361" s="79" t="n"/>
      <c r="AEE361" s="79" t="n"/>
      <c r="AEF361" s="79" t="n"/>
      <c r="AEG361" s="79" t="n"/>
      <c r="AEH361" s="79" t="n"/>
      <c r="AEI361" s="79" t="n"/>
      <c r="AEL361" s="78" t="n">
        <v>33</v>
      </c>
      <c r="AEM361" s="79" t="n"/>
      <c r="AEN361" s="79" t="n"/>
      <c r="AEO361" s="79" t="n"/>
      <c r="AEP361" s="79" t="n"/>
      <c r="AEQ361" s="79" t="n"/>
      <c r="AER361" s="79" t="n"/>
      <c r="AES361" s="79" t="n"/>
      <c r="AET361" s="79" t="n"/>
      <c r="AEU361" s="79" t="n"/>
      <c r="AEV361" s="79" t="n"/>
      <c r="AEW361" s="79" t="n"/>
      <c r="AEX361" s="79" t="n"/>
      <c r="AEY361" s="79" t="n"/>
      <c r="AEZ361" s="79" t="n"/>
      <c r="AFA361" s="79" t="n"/>
      <c r="AFB361" s="79" t="n"/>
      <c r="AFC361" s="79" t="n"/>
      <c r="AFD361" s="79" t="n"/>
      <c r="AFE361" s="79" t="n"/>
      <c r="AFF361" s="79" t="n"/>
      <c r="AFG361" s="79" t="n"/>
      <c r="AFH361" s="79" t="n"/>
      <c r="AFI361" s="79" t="n"/>
      <c r="AFJ361" s="79" t="n"/>
      <c r="AFK361" s="79" t="n"/>
      <c r="AFL361" s="79" t="n"/>
      <c r="AFM361" s="79" t="n"/>
      <c r="AFN361" s="79" t="n"/>
      <c r="AFO361" s="79" t="n"/>
      <c r="AFP361" s="79" t="n"/>
      <c r="AFQ361" s="79" t="n"/>
      <c r="AFR361" s="79" t="n"/>
      <c r="AFS361" s="79" t="n"/>
      <c r="AFT361" s="79" t="n"/>
      <c r="AFU361" s="79" t="n"/>
      <c r="AFV361" s="79" t="n"/>
      <c r="AFW361" s="79" t="n"/>
      <c r="AFX361" s="79" t="n"/>
      <c r="AFY361" s="79" t="n"/>
      <c r="AFZ361" s="79" t="n"/>
    </row>
    <row r="362">
      <c r="A362" s="78" t="n">
        <v>34</v>
      </c>
      <c r="B362" s="79" t="n"/>
      <c r="C362" s="79" t="n"/>
      <c r="D362" s="79" t="n"/>
      <c r="E362" s="79" t="n"/>
      <c r="F362" s="79" t="n"/>
      <c r="G362" s="79" t="n"/>
      <c r="H362" s="79" t="n"/>
      <c r="I362" s="79" t="n"/>
      <c r="J362" s="79" t="n"/>
      <c r="K362" s="79" t="n"/>
      <c r="L362" s="79" t="n"/>
      <c r="M362" s="79" t="n"/>
      <c r="N362" s="79" t="n"/>
      <c r="O362" s="79" t="n"/>
      <c r="P362" s="79" t="n"/>
      <c r="Q362" s="79" t="n"/>
      <c r="R362" s="79" t="n"/>
      <c r="S362" s="79" t="n"/>
      <c r="T362" s="79" t="n"/>
      <c r="U362" s="79" t="n"/>
      <c r="V362" s="79" t="n"/>
      <c r="W362" s="79" t="n"/>
      <c r="X362" s="79" t="n"/>
      <c r="Y362" s="79" t="n"/>
      <c r="Z362" s="79" t="n"/>
      <c r="AA362" s="79" t="n"/>
      <c r="AB362" s="79" t="n"/>
      <c r="AC362" s="79" t="n"/>
      <c r="AD362" s="79" t="n"/>
      <c r="AE362" s="79" t="n"/>
      <c r="AF362" s="79" t="n"/>
      <c r="AG362" s="79" t="n"/>
      <c r="AH362" s="79" t="n"/>
      <c r="AI362" s="79" t="n"/>
      <c r="AJ362" s="79" t="n"/>
      <c r="AK362" s="79" t="n"/>
      <c r="AL362" s="79" t="n"/>
      <c r="AM362" s="79" t="n"/>
      <c r="AN362" s="79" t="n"/>
      <c r="AO362" s="79" t="n"/>
      <c r="AR362" s="78" t="n">
        <v>34</v>
      </c>
      <c r="AS362" s="79" t="n"/>
      <c r="AT362" s="79" t="n"/>
      <c r="AU362" s="79" t="n"/>
      <c r="AV362" s="79" t="n"/>
      <c r="AW362" s="79" t="n"/>
      <c r="AX362" s="79" t="n"/>
      <c r="AY362" s="79" t="n"/>
      <c r="AZ362" s="79" t="n"/>
      <c r="BA362" s="79" t="n"/>
      <c r="BB362" s="79" t="n"/>
      <c r="BC362" s="79" t="n"/>
      <c r="BD362" s="79" t="n"/>
      <c r="BE362" s="79" t="n"/>
      <c r="BF362" s="79" t="n"/>
      <c r="BG362" s="79" t="n"/>
      <c r="BH362" s="79" t="n"/>
      <c r="BI362" s="79" t="n"/>
      <c r="BJ362" s="79" t="n"/>
      <c r="BK362" s="79" t="n"/>
      <c r="BL362" s="79" t="n"/>
      <c r="BM362" s="79" t="n"/>
      <c r="BN362" s="79" t="n"/>
      <c r="BO362" s="79" t="n"/>
      <c r="BP362" s="79" t="n"/>
      <c r="BQ362" s="79" t="n"/>
      <c r="BR362" s="79" t="n"/>
      <c r="BS362" s="79" t="n"/>
      <c r="BT362" s="79" t="n"/>
      <c r="BU362" s="79" t="n"/>
      <c r="BV362" s="79" t="n"/>
      <c r="BW362" s="79" t="n"/>
      <c r="BX362" s="79" t="n"/>
      <c r="BY362" s="79" t="n"/>
      <c r="BZ362" s="79" t="n"/>
      <c r="CA362" s="79" t="n"/>
      <c r="CB362" s="79" t="n"/>
      <c r="CC362" s="79" t="n"/>
      <c r="CD362" s="79" t="n"/>
      <c r="CE362" s="79" t="n"/>
      <c r="CF362" s="79" t="n"/>
      <c r="CI362" s="78" t="n">
        <v>34</v>
      </c>
      <c r="CJ362" s="79" t="n"/>
      <c r="CK362" s="79" t="n"/>
      <c r="CL362" s="79" t="n"/>
      <c r="CM362" s="79" t="n"/>
      <c r="CN362" s="79" t="n"/>
      <c r="CO362" s="79" t="n"/>
      <c r="CP362" s="79" t="n"/>
      <c r="CQ362" s="79" t="n"/>
      <c r="CR362" s="79" t="n"/>
      <c r="CS362" s="79" t="n"/>
      <c r="CT362" s="79" t="n"/>
      <c r="CU362" s="79" t="n"/>
      <c r="CV362" s="79" t="n"/>
      <c r="CW362" s="79" t="n"/>
      <c r="CX362" s="79" t="n"/>
      <c r="CY362" s="79" t="n"/>
      <c r="CZ362" s="79" t="n"/>
      <c r="DA362" s="79" t="n"/>
      <c r="DB362" s="79" t="n"/>
      <c r="DC362" s="79" t="n"/>
      <c r="DD362" s="79" t="n"/>
      <c r="DE362" s="79" t="n"/>
      <c r="DF362" s="79" t="n"/>
      <c r="DG362" s="79" t="n"/>
      <c r="DH362" s="79" t="n"/>
      <c r="DI362" s="79" t="n"/>
      <c r="DJ362" s="79" t="n"/>
      <c r="DK362" s="79" t="n"/>
      <c r="DL362" s="79" t="n"/>
      <c r="DM362" s="79" t="n"/>
      <c r="DN362" s="79" t="n"/>
      <c r="DO362" s="79" t="n"/>
      <c r="DP362" s="79" t="n"/>
      <c r="DQ362" s="79" t="n"/>
      <c r="DR362" s="79" t="n"/>
      <c r="DS362" s="79" t="n"/>
      <c r="DT362" s="79" t="n"/>
      <c r="DU362" s="79" t="n"/>
      <c r="DV362" s="79" t="n"/>
      <c r="DW362" s="79" t="n"/>
      <c r="DZ362" s="78" t="n">
        <v>34</v>
      </c>
      <c r="EA362" s="79" t="n"/>
      <c r="EB362" s="79" t="n"/>
      <c r="EC362" s="79" t="n"/>
      <c r="ED362" s="79" t="n"/>
      <c r="EE362" s="79" t="n"/>
      <c r="EF362" s="79" t="n"/>
      <c r="EG362" s="79" t="n"/>
      <c r="EH362" s="79" t="n"/>
      <c r="EI362" s="79" t="n"/>
      <c r="EJ362" s="79" t="n"/>
      <c r="EK362" s="79" t="n"/>
      <c r="EL362" s="79" t="n"/>
      <c r="EM362" s="79" t="n"/>
      <c r="EN362" s="79" t="n"/>
      <c r="EO362" s="79" t="n"/>
      <c r="EP362" s="79" t="n"/>
      <c r="EQ362" s="79" t="n"/>
      <c r="ER362" s="79" t="n"/>
      <c r="ES362" s="79" t="n"/>
      <c r="ET362" s="79" t="n"/>
      <c r="EU362" s="79" t="n"/>
      <c r="EV362" s="79" t="n"/>
      <c r="EW362" s="79" t="n"/>
      <c r="EX362" s="79" t="n"/>
      <c r="EY362" s="79" t="n"/>
      <c r="EZ362" s="79" t="n"/>
      <c r="FA362" s="79" t="n"/>
      <c r="FB362" s="79" t="n"/>
      <c r="FC362" s="79" t="n"/>
      <c r="FD362" s="79" t="n"/>
      <c r="FE362" s="79" t="n"/>
      <c r="FF362" s="79" t="n"/>
      <c r="FG362" s="79" t="n"/>
      <c r="FH362" s="79" t="n"/>
      <c r="FI362" s="79" t="n"/>
      <c r="FJ362" s="79" t="n"/>
      <c r="FK362" s="79" t="n"/>
      <c r="FL362" s="79" t="n"/>
      <c r="FM362" s="79" t="n"/>
      <c r="FN362" s="79" t="n"/>
      <c r="FQ362" s="78" t="n">
        <v>34</v>
      </c>
      <c r="FR362" s="79" t="n"/>
      <c r="FS362" s="79" t="n"/>
      <c r="FT362" s="79" t="n"/>
      <c r="FU362" s="79" t="n"/>
      <c r="FV362" s="79" t="n"/>
      <c r="FW362" s="79" t="n"/>
      <c r="FX362" s="79" t="n"/>
      <c r="FY362" s="79" t="n"/>
      <c r="FZ362" s="79" t="n"/>
      <c r="GA362" s="79" t="n"/>
      <c r="GB362" s="79" t="n"/>
      <c r="GC362" s="79" t="n"/>
      <c r="GD362" s="79" t="n"/>
      <c r="GE362" s="79" t="n"/>
      <c r="GF362" s="79" t="n"/>
      <c r="GG362" s="79" t="n"/>
      <c r="GH362" s="79" t="n"/>
      <c r="GI362" s="79" t="n"/>
      <c r="GJ362" s="79" t="n"/>
      <c r="GK362" s="79" t="n"/>
      <c r="GL362" s="79" t="n"/>
      <c r="GM362" s="79" t="n"/>
      <c r="GN362" s="79" t="n"/>
      <c r="GO362" s="79" t="n"/>
      <c r="GP362" s="79" t="n"/>
      <c r="GQ362" s="79" t="n"/>
      <c r="GR362" s="79" t="n"/>
      <c r="GS362" s="79" t="n"/>
      <c r="GT362" s="79" t="n"/>
      <c r="GU362" s="79" t="n"/>
      <c r="GV362" s="79" t="n"/>
      <c r="GW362" s="79" t="n"/>
      <c r="GX362" s="79" t="n"/>
      <c r="GY362" s="79" t="n"/>
      <c r="GZ362" s="79" t="n"/>
      <c r="HA362" s="79" t="n"/>
      <c r="HB362" s="79" t="n"/>
      <c r="HC362" s="79" t="n"/>
      <c r="HD362" s="79" t="n"/>
      <c r="HE362" s="79" t="n"/>
      <c r="HH362" s="78" t="n">
        <v>34</v>
      </c>
      <c r="HI362" s="79" t="n"/>
      <c r="HJ362" s="79" t="n"/>
      <c r="HK362" s="79" t="n"/>
      <c r="HL362" s="79" t="n"/>
      <c r="HM362" s="79" t="n"/>
      <c r="HN362" s="79" t="n"/>
      <c r="HO362" s="79" t="n"/>
      <c r="HP362" s="79" t="n"/>
      <c r="HQ362" s="79" t="n"/>
      <c r="HR362" s="79" t="n"/>
      <c r="HS362" s="79" t="n"/>
      <c r="HT362" s="79" t="n"/>
      <c r="HU362" s="79" t="n"/>
      <c r="HV362" s="79" t="n"/>
      <c r="HW362" s="79" t="n"/>
      <c r="HX362" s="79" t="n"/>
      <c r="HY362" s="79" t="n"/>
      <c r="HZ362" s="79" t="n"/>
      <c r="IA362" s="79" t="n"/>
      <c r="IB362" s="79" t="n"/>
      <c r="IC362" s="79" t="n"/>
      <c r="ID362" s="79" t="n"/>
      <c r="IE362" s="79" t="n"/>
      <c r="IF362" s="79" t="n"/>
      <c r="IG362" s="79" t="n"/>
      <c r="IH362" s="79" t="n"/>
      <c r="II362" s="79" t="n"/>
      <c r="IJ362" s="79" t="n"/>
      <c r="IK362" s="79" t="n"/>
      <c r="IL362" s="79" t="n"/>
      <c r="IM362" s="79" t="n"/>
      <c r="IN362" s="79" t="n"/>
      <c r="IO362" s="79" t="n"/>
      <c r="IP362" s="79" t="n"/>
      <c r="IQ362" s="79" t="n"/>
      <c r="IR362" s="79" t="n"/>
      <c r="IS362" s="79" t="n"/>
      <c r="IT362" s="79" t="n"/>
      <c r="IU362" s="79" t="n"/>
      <c r="IV362" s="79" t="n"/>
      <c r="IY362" s="78" t="n">
        <v>34</v>
      </c>
      <c r="IZ362" s="79" t="n"/>
      <c r="JA362" s="79" t="n"/>
      <c r="JB362" s="79" t="n"/>
      <c r="JC362" s="79" t="n"/>
      <c r="JD362" s="79" t="n"/>
      <c r="JE362" s="79" t="n"/>
      <c r="JF362" s="79" t="n"/>
      <c r="JG362" s="79" t="n"/>
      <c r="JH362" s="79" t="n"/>
      <c r="JI362" s="79" t="n"/>
      <c r="JJ362" s="79" t="n"/>
      <c r="JK362" s="79" t="n"/>
      <c r="JL362" s="79" t="n"/>
      <c r="JM362" s="79" t="n"/>
      <c r="JN362" s="79" t="n"/>
      <c r="JO362" s="79" t="n"/>
      <c r="JP362" s="79" t="n"/>
      <c r="JQ362" s="79" t="n"/>
      <c r="JR362" s="79" t="n"/>
      <c r="JS362" s="79" t="n"/>
      <c r="JT362" s="79" t="n"/>
      <c r="JU362" s="79" t="n"/>
      <c r="JV362" s="79" t="n"/>
      <c r="JW362" s="79" t="n"/>
      <c r="JX362" s="79" t="n"/>
      <c r="JY362" s="79" t="n"/>
      <c r="JZ362" s="79" t="n"/>
      <c r="KA362" s="79" t="n"/>
      <c r="KB362" s="79" t="n"/>
      <c r="KC362" s="79" t="n"/>
      <c r="KD362" s="79" t="n"/>
      <c r="KE362" s="79" t="n"/>
      <c r="KF362" s="79" t="n"/>
      <c r="KG362" s="79" t="n"/>
      <c r="KH362" s="79" t="n"/>
      <c r="KI362" s="79" t="n"/>
      <c r="KJ362" s="79" t="n"/>
      <c r="KK362" s="79" t="n"/>
      <c r="KL362" s="79" t="n"/>
      <c r="KM362" s="79" t="n"/>
      <c r="KP362" s="78" t="n">
        <v>34</v>
      </c>
      <c r="KQ362" s="79" t="n"/>
      <c r="KR362" s="79" t="n"/>
      <c r="KS362" s="79" t="n"/>
      <c r="KT362" s="79" t="n"/>
      <c r="KU362" s="79" t="n"/>
      <c r="KV362" s="79" t="n"/>
      <c r="KW362" s="79" t="n"/>
      <c r="KX362" s="79" t="n"/>
      <c r="KY362" s="79" t="n"/>
      <c r="KZ362" s="79" t="n"/>
      <c r="LA362" s="79" t="n"/>
      <c r="LB362" s="79" t="n"/>
      <c r="LC362" s="79" t="n"/>
      <c r="LD362" s="79" t="n"/>
      <c r="LE362" s="79" t="n"/>
      <c r="LF362" s="79" t="n"/>
      <c r="LG362" s="79" t="n"/>
      <c r="LH362" s="79" t="n"/>
      <c r="LI362" s="79" t="n"/>
      <c r="LJ362" s="79" t="n"/>
      <c r="LK362" s="79" t="n"/>
      <c r="LL362" s="79" t="n"/>
      <c r="LM362" s="79" t="n"/>
      <c r="LN362" s="79" t="n"/>
      <c r="LO362" s="79" t="n"/>
      <c r="LP362" s="79" t="n"/>
      <c r="LQ362" s="79" t="n"/>
      <c r="LR362" s="79" t="n"/>
      <c r="LS362" s="79" t="n"/>
      <c r="LT362" s="79" t="n"/>
      <c r="LU362" s="79" t="n"/>
      <c r="LV362" s="79" t="n"/>
      <c r="LW362" s="79" t="n"/>
      <c r="LX362" s="79" t="n"/>
      <c r="LY362" s="79" t="n"/>
      <c r="LZ362" s="79" t="n"/>
      <c r="MA362" s="79" t="n"/>
      <c r="MB362" s="79" t="n"/>
      <c r="MC362" s="79" t="n"/>
      <c r="MD362" s="79" t="n"/>
      <c r="MG362" s="78" t="n">
        <v>34</v>
      </c>
      <c r="MH362" s="79" t="n"/>
      <c r="MI362" s="79" t="n"/>
      <c r="MJ362" s="79" t="n"/>
      <c r="MK362" s="79" t="n"/>
      <c r="ML362" s="79" t="n"/>
      <c r="MM362" s="79" t="n"/>
      <c r="MN362" s="79" t="n"/>
      <c r="MO362" s="79" t="n"/>
      <c r="MP362" s="79" t="n"/>
      <c r="MQ362" s="79" t="n"/>
      <c r="MR362" s="79" t="n"/>
      <c r="MS362" s="79" t="n"/>
      <c r="MT362" s="79" t="n"/>
      <c r="MU362" s="79" t="n"/>
      <c r="MV362" s="79" t="n"/>
      <c r="MW362" s="79" t="n"/>
      <c r="MX362" s="79" t="n"/>
      <c r="MY362" s="79" t="n"/>
      <c r="MZ362" s="79" t="n"/>
      <c r="NA362" s="79" t="n"/>
      <c r="NB362" s="79" t="n"/>
      <c r="NC362" s="79" t="n"/>
      <c r="ND362" s="79" t="n"/>
      <c r="NE362" s="79" t="n"/>
      <c r="NF362" s="79" t="n"/>
      <c r="NG362" s="79" t="n"/>
      <c r="NH362" s="79" t="n"/>
      <c r="NI362" s="79" t="n"/>
      <c r="NJ362" s="79" t="n"/>
      <c r="NK362" s="79" t="n"/>
      <c r="NL362" s="79" t="n"/>
      <c r="NM362" s="79" t="n"/>
      <c r="NN362" s="79" t="n"/>
      <c r="NO362" s="79" t="n"/>
      <c r="NP362" s="79" t="n"/>
      <c r="NQ362" s="79" t="n"/>
      <c r="NR362" s="79" t="n"/>
      <c r="NS362" s="79" t="n"/>
      <c r="NT362" s="79" t="n"/>
      <c r="NU362" s="79" t="n"/>
      <c r="NX362" s="78" t="n">
        <v>34</v>
      </c>
      <c r="NY362" s="79" t="n"/>
      <c r="NZ362" s="79" t="n"/>
      <c r="OA362" s="79" t="n"/>
      <c r="OB362" s="79" t="n"/>
      <c r="OC362" s="79" t="n"/>
      <c r="OD362" s="79" t="n"/>
      <c r="OE362" s="79" t="n"/>
      <c r="OF362" s="79" t="n"/>
      <c r="OG362" s="79" t="n"/>
      <c r="OH362" s="79" t="n"/>
      <c r="OI362" s="79" t="n"/>
      <c r="OJ362" s="79" t="n"/>
      <c r="OK362" s="79" t="n"/>
      <c r="OL362" s="79" t="n"/>
      <c r="OM362" s="79" t="n"/>
      <c r="ON362" s="79" t="n"/>
      <c r="OO362" s="79" t="n"/>
      <c r="OP362" s="79" t="n"/>
      <c r="OQ362" s="79" t="n"/>
      <c r="OR362" s="79" t="n"/>
      <c r="OS362" s="79" t="n"/>
      <c r="OT362" s="79" t="n"/>
      <c r="OU362" s="79" t="n"/>
      <c r="OV362" s="79" t="n"/>
      <c r="OW362" s="79" t="n"/>
      <c r="OX362" s="79" t="n"/>
      <c r="OY362" s="79" t="n"/>
      <c r="OZ362" s="79" t="n"/>
      <c r="PA362" s="79" t="n"/>
      <c r="PB362" s="79" t="n"/>
      <c r="PC362" s="79" t="n"/>
      <c r="PD362" s="79" t="n"/>
      <c r="PE362" s="79" t="n"/>
      <c r="PF362" s="79" t="n"/>
      <c r="PG362" s="79" t="n"/>
      <c r="PH362" s="79" t="n"/>
      <c r="PI362" s="79" t="n"/>
      <c r="PJ362" s="79" t="n"/>
      <c r="PK362" s="79" t="n"/>
      <c r="PL362" s="79" t="n"/>
      <c r="PO362" s="78" t="n">
        <v>34</v>
      </c>
      <c r="PP362" s="79" t="n"/>
      <c r="PQ362" s="79" t="n"/>
      <c r="PR362" s="79" t="n"/>
      <c r="PS362" s="79" t="n"/>
      <c r="PT362" s="79" t="n"/>
      <c r="PU362" s="79" t="n"/>
      <c r="PV362" s="79" t="n"/>
      <c r="PW362" s="79" t="n"/>
      <c r="PX362" s="79" t="n"/>
      <c r="PY362" s="79" t="n"/>
      <c r="PZ362" s="79" t="n"/>
      <c r="QA362" s="79" t="n"/>
      <c r="QB362" s="79" t="n"/>
      <c r="QC362" s="79" t="n"/>
      <c r="QD362" s="79" t="n"/>
      <c r="QE362" s="79" t="n"/>
      <c r="QF362" s="79" t="n"/>
      <c r="QG362" s="79" t="n"/>
      <c r="QH362" s="79" t="n"/>
      <c r="QI362" s="79" t="n"/>
      <c r="QJ362" s="79" t="n"/>
      <c r="QK362" s="79" t="n"/>
      <c r="QL362" s="79" t="n"/>
      <c r="QM362" s="79" t="n"/>
      <c r="QN362" s="79" t="n"/>
      <c r="QO362" s="79" t="n"/>
      <c r="QP362" s="79" t="n"/>
      <c r="QQ362" s="79" t="n"/>
      <c r="QR362" s="79" t="n"/>
      <c r="QS362" s="79" t="n"/>
      <c r="QT362" s="79" t="n"/>
      <c r="QU362" s="79" t="n"/>
      <c r="QV362" s="79" t="n"/>
      <c r="QW362" s="79" t="n"/>
      <c r="QX362" s="79" t="n"/>
      <c r="QY362" s="79" t="n"/>
      <c r="QZ362" s="79" t="n"/>
      <c r="RA362" s="79" t="n"/>
      <c r="RB362" s="79" t="n"/>
      <c r="RC362" s="79" t="n"/>
      <c r="RF362" s="78" t="n">
        <v>34</v>
      </c>
      <c r="RG362" s="79" t="n"/>
      <c r="RH362" s="79" t="n"/>
      <c r="RI362" s="79" t="n"/>
      <c r="RJ362" s="79" t="n"/>
      <c r="RK362" s="79" t="n"/>
      <c r="RL362" s="79" t="n"/>
      <c r="RM362" s="79" t="n"/>
      <c r="RN362" s="79" t="n"/>
      <c r="RO362" s="79" t="n"/>
      <c r="RP362" s="79" t="n"/>
      <c r="RQ362" s="79" t="n"/>
      <c r="RR362" s="79" t="n"/>
      <c r="RS362" s="79" t="n"/>
      <c r="RT362" s="79" t="n"/>
      <c r="RU362" s="79" t="n"/>
      <c r="RV362" s="79" t="n"/>
      <c r="RW362" s="79" t="n"/>
      <c r="RX362" s="79" t="n"/>
      <c r="RY362" s="79" t="n"/>
      <c r="RZ362" s="79" t="n"/>
      <c r="SA362" s="79" t="n"/>
      <c r="SB362" s="79" t="n"/>
      <c r="SC362" s="79" t="n"/>
      <c r="SD362" s="79" t="n"/>
      <c r="SE362" s="79" t="n"/>
      <c r="SF362" s="79" t="n"/>
      <c r="SG362" s="79" t="n"/>
      <c r="SH362" s="79" t="n"/>
      <c r="SI362" s="79" t="n"/>
      <c r="SJ362" s="79" t="n"/>
      <c r="SK362" s="79" t="n"/>
      <c r="SL362" s="79" t="n"/>
      <c r="SM362" s="79" t="n"/>
      <c r="SN362" s="79" t="n"/>
      <c r="SO362" s="79" t="n"/>
      <c r="SP362" s="79" t="n"/>
      <c r="SQ362" s="79" t="n"/>
      <c r="SR362" s="79" t="n"/>
      <c r="SS362" s="79" t="n"/>
      <c r="ST362" s="79" t="n"/>
      <c r="SW362" s="78" t="n">
        <v>34</v>
      </c>
      <c r="SX362" s="79" t="n"/>
      <c r="SY362" s="79" t="n"/>
      <c r="SZ362" s="79" t="n"/>
      <c r="TA362" s="79" t="n"/>
      <c r="TB362" s="79" t="n"/>
      <c r="TC362" s="79" t="n"/>
      <c r="TD362" s="79" t="n"/>
      <c r="TE362" s="79" t="n"/>
      <c r="TF362" s="79" t="n"/>
      <c r="TG362" s="79" t="n"/>
      <c r="TH362" s="79" t="n"/>
      <c r="TI362" s="79" t="n"/>
      <c r="TJ362" s="79" t="n"/>
      <c r="TK362" s="79" t="n"/>
      <c r="TL362" s="79" t="n"/>
      <c r="TM362" s="79" t="n"/>
      <c r="TN362" s="79" t="n"/>
      <c r="TO362" s="79" t="n"/>
      <c r="TP362" s="79" t="n"/>
      <c r="TQ362" s="79" t="n"/>
      <c r="TR362" s="79" t="n"/>
      <c r="TS362" s="79" t="n"/>
      <c r="TT362" s="79" t="n"/>
      <c r="TU362" s="79" t="n"/>
      <c r="TV362" s="79" t="n"/>
      <c r="TW362" s="79" t="n"/>
      <c r="TX362" s="79" t="n"/>
      <c r="TY362" s="79" t="n"/>
      <c r="TZ362" s="79" t="n"/>
      <c r="UA362" s="79" t="n"/>
      <c r="UB362" s="79" t="n"/>
      <c r="UC362" s="79" t="n"/>
      <c r="UD362" s="79" t="n"/>
      <c r="UE362" s="79" t="n"/>
      <c r="UF362" s="79" t="n"/>
      <c r="UG362" s="79" t="n"/>
      <c r="UH362" s="79" t="n"/>
      <c r="UI362" s="79" t="n"/>
      <c r="UJ362" s="79" t="n"/>
      <c r="UK362" s="79" t="n"/>
      <c r="UN362" s="78" t="n">
        <v>34</v>
      </c>
      <c r="UO362" s="79" t="n"/>
      <c r="UP362" s="79" t="n"/>
      <c r="UQ362" s="79" t="n"/>
      <c r="UR362" s="79" t="n"/>
      <c r="US362" s="79" t="n"/>
      <c r="UT362" s="79" t="n"/>
      <c r="UU362" s="79" t="n"/>
      <c r="UV362" s="79" t="n"/>
      <c r="UW362" s="79" t="n"/>
      <c r="UX362" s="79" t="n"/>
      <c r="UY362" s="79" t="n"/>
      <c r="UZ362" s="79" t="n"/>
      <c r="VA362" s="79" t="n"/>
      <c r="VB362" s="79" t="n"/>
      <c r="VC362" s="79" t="n"/>
      <c r="VD362" s="79" t="n"/>
      <c r="VE362" s="79" t="n"/>
      <c r="VF362" s="79" t="n"/>
      <c r="VG362" s="79" t="n"/>
      <c r="VH362" s="79" t="n"/>
      <c r="VI362" s="79" t="n"/>
      <c r="VJ362" s="79" t="n"/>
      <c r="VK362" s="79" t="n"/>
      <c r="VL362" s="79" t="n"/>
      <c r="VM362" s="79" t="n"/>
      <c r="VN362" s="79" t="n"/>
      <c r="VO362" s="79" t="n"/>
      <c r="VP362" s="79" t="n"/>
      <c r="VQ362" s="79" t="n"/>
      <c r="VR362" s="79" t="n"/>
      <c r="VS362" s="79" t="n"/>
      <c r="VT362" s="79" t="n"/>
      <c r="VU362" s="79" t="n"/>
      <c r="VV362" s="79" t="n"/>
      <c r="VW362" s="79" t="n"/>
      <c r="VX362" s="79" t="n"/>
      <c r="VY362" s="79" t="n"/>
      <c r="VZ362" s="79" t="n"/>
      <c r="WA362" s="79" t="n"/>
      <c r="WB362" s="79" t="n"/>
      <c r="WE362" s="78" t="n">
        <v>34</v>
      </c>
      <c r="WF362" s="79" t="n"/>
      <c r="WG362" s="79" t="n"/>
      <c r="WH362" s="79" t="n"/>
      <c r="WI362" s="79" t="n"/>
      <c r="WJ362" s="79" t="n"/>
      <c r="WK362" s="79" t="n"/>
      <c r="WL362" s="79" t="n"/>
      <c r="WM362" s="79" t="n"/>
      <c r="WN362" s="79" t="n"/>
      <c r="WO362" s="79" t="n"/>
      <c r="WP362" s="79" t="n"/>
      <c r="WQ362" s="79" t="n"/>
      <c r="WR362" s="79" t="n"/>
      <c r="WS362" s="79" t="n"/>
      <c r="WT362" s="79" t="n"/>
      <c r="WU362" s="79" t="n"/>
      <c r="WV362" s="79" t="n"/>
      <c r="WW362" s="79" t="n"/>
      <c r="WX362" s="79" t="n"/>
      <c r="WY362" s="79" t="n"/>
      <c r="WZ362" s="79" t="n"/>
      <c r="XA362" s="79" t="n"/>
      <c r="XB362" s="79" t="n"/>
      <c r="XC362" s="79" t="n"/>
      <c r="XD362" s="79" t="n"/>
      <c r="XE362" s="79" t="n"/>
      <c r="XF362" s="79" t="n"/>
      <c r="XG362" s="79" t="n"/>
      <c r="XH362" s="79" t="n"/>
      <c r="XI362" s="79" t="n"/>
      <c r="XJ362" s="79" t="n"/>
      <c r="XK362" s="79" t="n"/>
      <c r="XL362" s="79" t="n"/>
      <c r="XM362" s="79" t="n"/>
      <c r="XN362" s="79" t="n"/>
      <c r="XO362" s="79" t="n"/>
      <c r="XP362" s="79" t="n"/>
      <c r="XQ362" s="79" t="n"/>
      <c r="XR362" s="79" t="n"/>
      <c r="XS362" s="79" t="n"/>
      <c r="XV362" s="78" t="n">
        <v>34</v>
      </c>
      <c r="XW362" s="79" t="n"/>
      <c r="XX362" s="79" t="n"/>
      <c r="XY362" s="79" t="n"/>
      <c r="XZ362" s="79" t="n"/>
      <c r="YA362" s="79" t="n"/>
      <c r="YB362" s="79" t="n"/>
      <c r="YC362" s="79" t="n"/>
      <c r="YD362" s="79" t="n"/>
      <c r="YE362" s="79" t="n"/>
      <c r="YF362" s="79" t="n"/>
      <c r="YG362" s="79" t="n"/>
      <c r="YH362" s="79" t="n"/>
      <c r="YI362" s="79" t="n"/>
      <c r="YJ362" s="79" t="n"/>
      <c r="YK362" s="79" t="n"/>
      <c r="YL362" s="79" t="n"/>
      <c r="YM362" s="79" t="n"/>
      <c r="YN362" s="79" t="n"/>
      <c r="YO362" s="79" t="n"/>
      <c r="YP362" s="79" t="n"/>
      <c r="YQ362" s="79" t="n"/>
      <c r="YR362" s="79" t="n"/>
      <c r="YS362" s="79" t="n"/>
      <c r="YT362" s="79" t="n"/>
      <c r="YU362" s="79" t="n"/>
      <c r="YV362" s="79" t="n"/>
      <c r="YW362" s="79" t="n"/>
      <c r="YX362" s="79" t="n"/>
      <c r="YY362" s="79" t="n"/>
      <c r="YZ362" s="79" t="n"/>
      <c r="ZA362" s="79" t="n"/>
      <c r="ZB362" s="79" t="n"/>
      <c r="ZC362" s="79" t="n"/>
      <c r="ZD362" s="79" t="n"/>
      <c r="ZE362" s="79" t="n"/>
      <c r="ZF362" s="79" t="n"/>
      <c r="ZG362" s="79" t="n"/>
      <c r="ZH362" s="79" t="n"/>
      <c r="ZI362" s="79" t="n"/>
      <c r="ZJ362" s="79" t="n"/>
      <c r="ZM362" s="78" t="n">
        <v>34</v>
      </c>
      <c r="ZN362" s="79" t="n"/>
      <c r="ZO362" s="79" t="n"/>
      <c r="ZP362" s="79" t="n"/>
      <c r="ZQ362" s="79" t="n"/>
      <c r="ZR362" s="79" t="n"/>
      <c r="ZS362" s="79" t="n"/>
      <c r="ZT362" s="79" t="n"/>
      <c r="ZU362" s="79" t="n"/>
      <c r="ZV362" s="79" t="n"/>
      <c r="ZW362" s="79" t="n"/>
      <c r="ZX362" s="79" t="n"/>
      <c r="ZY362" s="79" t="n"/>
      <c r="ZZ362" s="79" t="n"/>
      <c r="AAA362" s="79" t="n"/>
      <c r="AAB362" s="79" t="n"/>
      <c r="AAC362" s="79" t="n"/>
      <c r="AAD362" s="79" t="n"/>
      <c r="AAE362" s="79" t="n"/>
      <c r="AAF362" s="79" t="n"/>
      <c r="AAG362" s="79" t="n"/>
      <c r="AAH362" s="79" t="n"/>
      <c r="AAI362" s="79" t="n"/>
      <c r="AAJ362" s="79" t="n"/>
      <c r="AAK362" s="79" t="n"/>
      <c r="AAL362" s="79" t="n"/>
      <c r="AAM362" s="79" t="n"/>
      <c r="AAN362" s="79" t="n"/>
      <c r="AAO362" s="79" t="n"/>
      <c r="AAP362" s="79" t="n"/>
      <c r="AAQ362" s="79" t="n"/>
      <c r="AAR362" s="79" t="n"/>
      <c r="AAS362" s="79" t="n"/>
      <c r="AAT362" s="79" t="n"/>
      <c r="AAU362" s="79" t="n"/>
      <c r="AAV362" s="79" t="n"/>
      <c r="AAW362" s="79" t="n"/>
      <c r="AAX362" s="79" t="n"/>
      <c r="AAY362" s="79" t="n"/>
      <c r="AAZ362" s="79" t="n"/>
      <c r="ABA362" s="79" t="n"/>
      <c r="ABD362" s="78" t="n">
        <v>34</v>
      </c>
      <c r="ABE362" s="79" t="n"/>
      <c r="ABF362" s="79" t="n"/>
      <c r="ABG362" s="79" t="n"/>
      <c r="ABH362" s="79" t="n"/>
      <c r="ABI362" s="79" t="n"/>
      <c r="ABJ362" s="79" t="n"/>
      <c r="ABK362" s="79" t="n"/>
      <c r="ABL362" s="79" t="n"/>
      <c r="ABM362" s="79" t="n"/>
      <c r="ABN362" s="79" t="n"/>
      <c r="ABO362" s="79" t="n"/>
      <c r="ABP362" s="79" t="n"/>
      <c r="ABQ362" s="79" t="n"/>
      <c r="ABR362" s="79" t="n"/>
      <c r="ABS362" s="79" t="n"/>
      <c r="ABT362" s="79" t="n"/>
      <c r="ABU362" s="79" t="n"/>
      <c r="ABV362" s="79" t="n"/>
      <c r="ABW362" s="79" t="n"/>
      <c r="ABX362" s="79" t="n"/>
      <c r="ABY362" s="79" t="n"/>
      <c r="ABZ362" s="79" t="n"/>
      <c r="ACA362" s="79" t="n"/>
      <c r="ACB362" s="79" t="n"/>
      <c r="ACC362" s="79" t="n"/>
      <c r="ACD362" s="79" t="n"/>
      <c r="ACE362" s="79" t="n"/>
      <c r="ACF362" s="79" t="n"/>
      <c r="ACG362" s="79" t="n"/>
      <c r="ACH362" s="79" t="n"/>
      <c r="ACI362" s="79" t="n"/>
      <c r="ACJ362" s="79" t="n"/>
      <c r="ACK362" s="79" t="n"/>
      <c r="ACL362" s="79" t="n"/>
      <c r="ACM362" s="79" t="n"/>
      <c r="ACN362" s="79" t="n"/>
      <c r="ACO362" s="79" t="n"/>
      <c r="ACP362" s="79" t="n"/>
      <c r="ACQ362" s="79" t="n"/>
      <c r="ACR362" s="79" t="n"/>
      <c r="ACU362" s="78" t="n">
        <v>34</v>
      </c>
      <c r="ACV362" s="79" t="n"/>
      <c r="ACW362" s="79" t="n"/>
      <c r="ACX362" s="79" t="n"/>
      <c r="ACY362" s="79" t="n"/>
      <c r="ACZ362" s="79" t="n"/>
      <c r="ADA362" s="79" t="n"/>
      <c r="ADB362" s="79" t="n"/>
      <c r="ADC362" s="79" t="n"/>
      <c r="ADD362" s="79" t="n"/>
      <c r="ADE362" s="79" t="n"/>
      <c r="ADF362" s="79" t="n"/>
      <c r="ADG362" s="79" t="n"/>
      <c r="ADH362" s="79" t="n"/>
      <c r="ADI362" s="79" t="n"/>
      <c r="ADJ362" s="79" t="n"/>
      <c r="ADK362" s="79" t="n"/>
      <c r="ADL362" s="79" t="n"/>
      <c r="ADM362" s="79" t="n"/>
      <c r="ADN362" s="79" t="n"/>
      <c r="ADO362" s="79" t="n"/>
      <c r="ADP362" s="79" t="n"/>
      <c r="ADQ362" s="79" t="n"/>
      <c r="ADR362" s="79" t="n"/>
      <c r="ADS362" s="79" t="n"/>
      <c r="ADT362" s="79" t="n"/>
      <c r="ADU362" s="79" t="n"/>
      <c r="ADV362" s="79" t="n"/>
      <c r="ADW362" s="79" t="n"/>
      <c r="ADX362" s="79" t="n"/>
      <c r="ADY362" s="79" t="n"/>
      <c r="ADZ362" s="79" t="n"/>
      <c r="AEA362" s="79" t="n"/>
      <c r="AEB362" s="79" t="n"/>
      <c r="AEC362" s="79" t="n"/>
      <c r="AED362" s="79" t="n"/>
      <c r="AEE362" s="79" t="n"/>
      <c r="AEF362" s="79" t="n"/>
      <c r="AEG362" s="79" t="n"/>
      <c r="AEH362" s="79" t="n"/>
      <c r="AEI362" s="79" t="n"/>
      <c r="AEL362" s="78" t="n">
        <v>34</v>
      </c>
      <c r="AEM362" s="79" t="n"/>
      <c r="AEN362" s="79" t="n"/>
      <c r="AEO362" s="79" t="n"/>
      <c r="AEP362" s="79" t="n"/>
      <c r="AEQ362" s="79" t="n"/>
      <c r="AER362" s="79" t="n"/>
      <c r="AES362" s="79" t="n"/>
      <c r="AET362" s="79" t="n"/>
      <c r="AEU362" s="79" t="n"/>
      <c r="AEV362" s="79" t="n"/>
      <c r="AEW362" s="79" t="n"/>
      <c r="AEX362" s="79" t="n"/>
      <c r="AEY362" s="79" t="n"/>
      <c r="AEZ362" s="79" t="n"/>
      <c r="AFA362" s="79" t="n"/>
      <c r="AFB362" s="79" t="n"/>
      <c r="AFC362" s="79" t="n"/>
      <c r="AFD362" s="79" t="n"/>
      <c r="AFE362" s="79" t="n"/>
      <c r="AFF362" s="79" t="n"/>
      <c r="AFG362" s="79" t="n"/>
      <c r="AFH362" s="79" t="n"/>
      <c r="AFI362" s="79" t="n"/>
      <c r="AFJ362" s="79" t="n"/>
      <c r="AFK362" s="79" t="n"/>
      <c r="AFL362" s="79" t="n"/>
      <c r="AFM362" s="79" t="n"/>
      <c r="AFN362" s="79" t="n"/>
      <c r="AFO362" s="79" t="n"/>
      <c r="AFP362" s="79" t="n"/>
      <c r="AFQ362" s="79" t="n"/>
      <c r="AFR362" s="79" t="n"/>
      <c r="AFS362" s="79" t="n"/>
      <c r="AFT362" s="79" t="n"/>
      <c r="AFU362" s="79" t="n"/>
      <c r="AFV362" s="79" t="n"/>
      <c r="AFW362" s="79" t="n"/>
      <c r="AFX362" s="79" t="n"/>
      <c r="AFY362" s="79" t="n"/>
      <c r="AFZ362" s="79" t="n"/>
    </row>
    <row r="363">
      <c r="A363" s="78" t="n">
        <v>35</v>
      </c>
      <c r="B363" s="79" t="n"/>
      <c r="C363" s="79" t="n"/>
      <c r="D363" s="79" t="n"/>
      <c r="E363" s="79" t="n"/>
      <c r="F363" s="79" t="n"/>
      <c r="G363" s="79" t="n"/>
      <c r="H363" s="79" t="n"/>
      <c r="I363" s="79" t="n"/>
      <c r="J363" s="79" t="n"/>
      <c r="K363" s="79" t="n"/>
      <c r="L363" s="79" t="n"/>
      <c r="M363" s="79" t="n"/>
      <c r="N363" s="79" t="n"/>
      <c r="O363" s="79" t="n"/>
      <c r="P363" s="79" t="n"/>
      <c r="Q363" s="79" t="n"/>
      <c r="R363" s="79" t="n"/>
      <c r="S363" s="79" t="n"/>
      <c r="T363" s="79" t="n"/>
      <c r="U363" s="79" t="n"/>
      <c r="V363" s="79" t="n"/>
      <c r="W363" s="79" t="n"/>
      <c r="X363" s="79" t="n"/>
      <c r="Y363" s="79" t="n"/>
      <c r="Z363" s="79" t="n"/>
      <c r="AA363" s="79" t="n"/>
      <c r="AB363" s="79" t="n"/>
      <c r="AC363" s="79" t="n"/>
      <c r="AD363" s="79" t="n"/>
      <c r="AE363" s="79" t="n"/>
      <c r="AF363" s="79" t="n"/>
      <c r="AG363" s="79" t="n"/>
      <c r="AH363" s="79" t="n"/>
      <c r="AI363" s="79" t="n"/>
      <c r="AJ363" s="79" t="n"/>
      <c r="AK363" s="79" t="n"/>
      <c r="AL363" s="79" t="n"/>
      <c r="AM363" s="79" t="n"/>
      <c r="AN363" s="79" t="n"/>
      <c r="AO363" s="79" t="n"/>
      <c r="AR363" s="78" t="n">
        <v>35</v>
      </c>
      <c r="AS363" s="79" t="n"/>
      <c r="AT363" s="79" t="n"/>
      <c r="AU363" s="79" t="n"/>
      <c r="AV363" s="79" t="n"/>
      <c r="AW363" s="79" t="n"/>
      <c r="AX363" s="79" t="n"/>
      <c r="AY363" s="79" t="n"/>
      <c r="AZ363" s="79" t="n"/>
      <c r="BA363" s="79" t="n"/>
      <c r="BB363" s="79" t="n"/>
      <c r="BC363" s="79" t="n"/>
      <c r="BD363" s="79" t="n"/>
      <c r="BE363" s="79" t="n"/>
      <c r="BF363" s="79" t="n"/>
      <c r="BG363" s="79" t="n"/>
      <c r="BH363" s="79" t="n"/>
      <c r="BI363" s="79" t="n"/>
      <c r="BJ363" s="79" t="n"/>
      <c r="BK363" s="79" t="n"/>
      <c r="BL363" s="79" t="n"/>
      <c r="BM363" s="79" t="n"/>
      <c r="BN363" s="79" t="n"/>
      <c r="BO363" s="79" t="n"/>
      <c r="BP363" s="79" t="n"/>
      <c r="BQ363" s="79" t="n"/>
      <c r="BR363" s="79" t="n"/>
      <c r="BS363" s="79" t="n"/>
      <c r="BT363" s="79" t="n"/>
      <c r="BU363" s="79" t="n"/>
      <c r="BV363" s="79" t="n"/>
      <c r="BW363" s="79" t="n"/>
      <c r="BX363" s="79" t="n"/>
      <c r="BY363" s="79" t="n"/>
      <c r="BZ363" s="79" t="n"/>
      <c r="CA363" s="79" t="n"/>
      <c r="CB363" s="79" t="n"/>
      <c r="CC363" s="79" t="n"/>
      <c r="CD363" s="79" t="n"/>
      <c r="CE363" s="79" t="n"/>
      <c r="CF363" s="79" t="n"/>
      <c r="CI363" s="78" t="n">
        <v>35</v>
      </c>
      <c r="CJ363" s="79" t="n"/>
      <c r="CK363" s="79" t="n"/>
      <c r="CL363" s="79" t="n"/>
      <c r="CM363" s="79" t="n"/>
      <c r="CN363" s="79" t="n"/>
      <c r="CO363" s="79" t="n"/>
      <c r="CP363" s="79" t="n"/>
      <c r="CQ363" s="79" t="n"/>
      <c r="CR363" s="79" t="n"/>
      <c r="CS363" s="79" t="n"/>
      <c r="CT363" s="79" t="n"/>
      <c r="CU363" s="79" t="n"/>
      <c r="CV363" s="79" t="n"/>
      <c r="CW363" s="79" t="n"/>
      <c r="CX363" s="79" t="n"/>
      <c r="CY363" s="79" t="n"/>
      <c r="CZ363" s="79" t="n"/>
      <c r="DA363" s="79" t="n"/>
      <c r="DB363" s="79" t="n"/>
      <c r="DC363" s="79" t="n"/>
      <c r="DD363" s="79" t="n"/>
      <c r="DE363" s="79" t="n"/>
      <c r="DF363" s="79" t="n"/>
      <c r="DG363" s="79" t="n"/>
      <c r="DH363" s="79" t="n"/>
      <c r="DI363" s="79" t="n"/>
      <c r="DJ363" s="79" t="n"/>
      <c r="DK363" s="79" t="n"/>
      <c r="DL363" s="79" t="n"/>
      <c r="DM363" s="79" t="n"/>
      <c r="DN363" s="79" t="n"/>
      <c r="DO363" s="79" t="n"/>
      <c r="DP363" s="79" t="n"/>
      <c r="DQ363" s="79" t="n"/>
      <c r="DR363" s="79" t="n"/>
      <c r="DS363" s="79" t="n"/>
      <c r="DT363" s="79" t="n"/>
      <c r="DU363" s="79" t="n"/>
      <c r="DV363" s="79" t="n"/>
      <c r="DW363" s="79" t="n"/>
      <c r="DZ363" s="78" t="n">
        <v>35</v>
      </c>
      <c r="EA363" s="79" t="n"/>
      <c r="EB363" s="79" t="n"/>
      <c r="EC363" s="79" t="n"/>
      <c r="ED363" s="79" t="n"/>
      <c r="EE363" s="79" t="n"/>
      <c r="EF363" s="79" t="n"/>
      <c r="EG363" s="79" t="n"/>
      <c r="EH363" s="79" t="n"/>
      <c r="EI363" s="79" t="n"/>
      <c r="EJ363" s="79" t="n"/>
      <c r="EK363" s="79" t="n"/>
      <c r="EL363" s="79" t="n"/>
      <c r="EM363" s="79" t="n"/>
      <c r="EN363" s="79" t="n"/>
      <c r="EO363" s="79" t="n"/>
      <c r="EP363" s="79" t="n"/>
      <c r="EQ363" s="79" t="n"/>
      <c r="ER363" s="79" t="n"/>
      <c r="ES363" s="79" t="n"/>
      <c r="ET363" s="79" t="n"/>
      <c r="EU363" s="79" t="n"/>
      <c r="EV363" s="79" t="n"/>
      <c r="EW363" s="79" t="n"/>
      <c r="EX363" s="79" t="n"/>
      <c r="EY363" s="79" t="n"/>
      <c r="EZ363" s="79" t="n"/>
      <c r="FA363" s="79" t="n"/>
      <c r="FB363" s="79" t="n"/>
      <c r="FC363" s="79" t="n"/>
      <c r="FD363" s="79" t="n"/>
      <c r="FE363" s="79" t="n"/>
      <c r="FF363" s="79" t="n"/>
      <c r="FG363" s="79" t="n"/>
      <c r="FH363" s="79" t="n"/>
      <c r="FI363" s="79" t="n"/>
      <c r="FJ363" s="79" t="n"/>
      <c r="FK363" s="79" t="n"/>
      <c r="FL363" s="79" t="n"/>
      <c r="FM363" s="79" t="n"/>
      <c r="FN363" s="79" t="n"/>
      <c r="FQ363" s="78" t="n">
        <v>35</v>
      </c>
      <c r="FR363" s="79" t="n"/>
      <c r="FS363" s="79" t="n"/>
      <c r="FT363" s="79" t="n"/>
      <c r="FU363" s="79" t="n"/>
      <c r="FV363" s="79" t="n"/>
      <c r="FW363" s="79" t="n"/>
      <c r="FX363" s="79" t="n"/>
      <c r="FY363" s="79" t="n"/>
      <c r="FZ363" s="79" t="n"/>
      <c r="GA363" s="79" t="n"/>
      <c r="GB363" s="79" t="n"/>
      <c r="GC363" s="79" t="n"/>
      <c r="GD363" s="79" t="n"/>
      <c r="GE363" s="79" t="n"/>
      <c r="GF363" s="79" t="n"/>
      <c r="GG363" s="79" t="n"/>
      <c r="GH363" s="79" t="n"/>
      <c r="GI363" s="79" t="n"/>
      <c r="GJ363" s="79" t="n"/>
      <c r="GK363" s="79" t="n"/>
      <c r="GL363" s="79" t="n"/>
      <c r="GM363" s="79" t="n"/>
      <c r="GN363" s="79" t="n"/>
      <c r="GO363" s="79" t="n"/>
      <c r="GP363" s="79" t="n"/>
      <c r="GQ363" s="79" t="n"/>
      <c r="GR363" s="79" t="n"/>
      <c r="GS363" s="79" t="n"/>
      <c r="GT363" s="79" t="n"/>
      <c r="GU363" s="79" t="n"/>
      <c r="GV363" s="79" t="n"/>
      <c r="GW363" s="79" t="n"/>
      <c r="GX363" s="79" t="n"/>
      <c r="GY363" s="79" t="n"/>
      <c r="GZ363" s="79" t="n"/>
      <c r="HA363" s="79" t="n"/>
      <c r="HB363" s="79" t="n"/>
      <c r="HC363" s="79" t="n"/>
      <c r="HD363" s="79" t="n"/>
      <c r="HE363" s="79" t="n"/>
      <c r="HH363" s="78" t="n">
        <v>35</v>
      </c>
      <c r="HI363" s="79" t="n"/>
      <c r="HJ363" s="79" t="n"/>
      <c r="HK363" s="79" t="n"/>
      <c r="HL363" s="79" t="n"/>
      <c r="HM363" s="79" t="n"/>
      <c r="HN363" s="79" t="n"/>
      <c r="HO363" s="79" t="n"/>
      <c r="HP363" s="79" t="n"/>
      <c r="HQ363" s="79" t="n"/>
      <c r="HR363" s="79" t="n"/>
      <c r="HS363" s="79" t="n"/>
      <c r="HT363" s="79" t="n"/>
      <c r="HU363" s="79" t="n"/>
      <c r="HV363" s="79" t="n"/>
      <c r="HW363" s="79" t="n"/>
      <c r="HX363" s="79" t="n"/>
      <c r="HY363" s="79" t="n"/>
      <c r="HZ363" s="79" t="n"/>
      <c r="IA363" s="79" t="n"/>
      <c r="IB363" s="79" t="n"/>
      <c r="IC363" s="79" t="n"/>
      <c r="ID363" s="79" t="n"/>
      <c r="IE363" s="79" t="n"/>
      <c r="IF363" s="79" t="n"/>
      <c r="IG363" s="79" t="n"/>
      <c r="IH363" s="79" t="n"/>
      <c r="II363" s="79" t="n"/>
      <c r="IJ363" s="79" t="n"/>
      <c r="IK363" s="79" t="n"/>
      <c r="IL363" s="79" t="n"/>
      <c r="IM363" s="79" t="n"/>
      <c r="IN363" s="79" t="n"/>
      <c r="IO363" s="79" t="n"/>
      <c r="IP363" s="79" t="n"/>
      <c r="IQ363" s="79" t="n"/>
      <c r="IR363" s="79" t="n"/>
      <c r="IS363" s="79" t="n"/>
      <c r="IT363" s="79" t="n"/>
      <c r="IU363" s="79" t="n"/>
      <c r="IV363" s="79" t="n"/>
      <c r="IY363" s="78" t="n">
        <v>35</v>
      </c>
      <c r="IZ363" s="79" t="n"/>
      <c r="JA363" s="79" t="n"/>
      <c r="JB363" s="79" t="n"/>
      <c r="JC363" s="79" t="n"/>
      <c r="JD363" s="79" t="n"/>
      <c r="JE363" s="79" t="n"/>
      <c r="JF363" s="79" t="n"/>
      <c r="JG363" s="79" t="n"/>
      <c r="JH363" s="79" t="n"/>
      <c r="JI363" s="79" t="n"/>
      <c r="JJ363" s="79" t="n"/>
      <c r="JK363" s="79" t="n"/>
      <c r="JL363" s="79" t="n"/>
      <c r="JM363" s="79" t="n"/>
      <c r="JN363" s="79" t="n"/>
      <c r="JO363" s="79" t="n"/>
      <c r="JP363" s="79" t="n"/>
      <c r="JQ363" s="79" t="n"/>
      <c r="JR363" s="79" t="n"/>
      <c r="JS363" s="79" t="n"/>
      <c r="JT363" s="79" t="n"/>
      <c r="JU363" s="79" t="n"/>
      <c r="JV363" s="79" t="n"/>
      <c r="JW363" s="79" t="n"/>
      <c r="JX363" s="79" t="n"/>
      <c r="JY363" s="79" t="n"/>
      <c r="JZ363" s="79" t="n"/>
      <c r="KA363" s="79" t="n"/>
      <c r="KB363" s="79" t="n"/>
      <c r="KC363" s="79" t="n"/>
      <c r="KD363" s="79" t="n"/>
      <c r="KE363" s="79" t="n"/>
      <c r="KF363" s="79" t="n"/>
      <c r="KG363" s="79" t="n"/>
      <c r="KH363" s="79" t="n"/>
      <c r="KI363" s="79" t="n"/>
      <c r="KJ363" s="79" t="n"/>
      <c r="KK363" s="79" t="n"/>
      <c r="KL363" s="79" t="n"/>
      <c r="KM363" s="79" t="n"/>
      <c r="KP363" s="78" t="n">
        <v>35</v>
      </c>
      <c r="KQ363" s="79" t="n"/>
      <c r="KR363" s="79" t="n"/>
      <c r="KS363" s="79" t="n"/>
      <c r="KT363" s="79" t="n"/>
      <c r="KU363" s="79" t="n"/>
      <c r="KV363" s="79" t="n"/>
      <c r="KW363" s="79" t="n"/>
      <c r="KX363" s="79" t="n"/>
      <c r="KY363" s="79" t="n"/>
      <c r="KZ363" s="79" t="n"/>
      <c r="LA363" s="79" t="n"/>
      <c r="LB363" s="79" t="n"/>
      <c r="LC363" s="79" t="n"/>
      <c r="LD363" s="79" t="n"/>
      <c r="LE363" s="79" t="n"/>
      <c r="LF363" s="79" t="n"/>
      <c r="LG363" s="79" t="n"/>
      <c r="LH363" s="79" t="n"/>
      <c r="LI363" s="79" t="n"/>
      <c r="LJ363" s="79" t="n"/>
      <c r="LK363" s="79" t="n"/>
      <c r="LL363" s="79" t="n"/>
      <c r="LM363" s="79" t="n"/>
      <c r="LN363" s="79" t="n"/>
      <c r="LO363" s="79" t="n"/>
      <c r="LP363" s="79" t="n"/>
      <c r="LQ363" s="79" t="n"/>
      <c r="LR363" s="79" t="n"/>
      <c r="LS363" s="79" t="n"/>
      <c r="LT363" s="79" t="n"/>
      <c r="LU363" s="79" t="n"/>
      <c r="LV363" s="79" t="n"/>
      <c r="LW363" s="79" t="n"/>
      <c r="LX363" s="79" t="n"/>
      <c r="LY363" s="79" t="n"/>
      <c r="LZ363" s="79" t="n"/>
      <c r="MA363" s="79" t="n"/>
      <c r="MB363" s="79" t="n"/>
      <c r="MC363" s="79" t="n"/>
      <c r="MD363" s="79" t="n"/>
      <c r="MG363" s="78" t="n">
        <v>35</v>
      </c>
      <c r="MH363" s="79" t="n"/>
      <c r="MI363" s="79" t="n"/>
      <c r="MJ363" s="79" t="n"/>
      <c r="MK363" s="79" t="n"/>
      <c r="ML363" s="79" t="n"/>
      <c r="MM363" s="79" t="n"/>
      <c r="MN363" s="79" t="n"/>
      <c r="MO363" s="79" t="n"/>
      <c r="MP363" s="79" t="n"/>
      <c r="MQ363" s="79" t="n"/>
      <c r="MR363" s="79" t="n"/>
      <c r="MS363" s="79" t="n"/>
      <c r="MT363" s="79" t="n"/>
      <c r="MU363" s="79" t="n"/>
      <c r="MV363" s="79" t="n"/>
      <c r="MW363" s="79" t="n"/>
      <c r="MX363" s="79" t="n"/>
      <c r="MY363" s="79" t="n"/>
      <c r="MZ363" s="79" t="n"/>
      <c r="NA363" s="79" t="n"/>
      <c r="NB363" s="79" t="n"/>
      <c r="NC363" s="79" t="n"/>
      <c r="ND363" s="79" t="n"/>
      <c r="NE363" s="79" t="n"/>
      <c r="NF363" s="79" t="n"/>
      <c r="NG363" s="79" t="n"/>
      <c r="NH363" s="79" t="n"/>
      <c r="NI363" s="79" t="n"/>
      <c r="NJ363" s="79" t="n"/>
      <c r="NK363" s="79" t="n"/>
      <c r="NL363" s="79" t="n"/>
      <c r="NM363" s="79" t="n"/>
      <c r="NN363" s="79" t="n"/>
      <c r="NO363" s="79" t="n"/>
      <c r="NP363" s="79" t="n"/>
      <c r="NQ363" s="79" t="n"/>
      <c r="NR363" s="79" t="n"/>
      <c r="NS363" s="79" t="n"/>
      <c r="NT363" s="79" t="n"/>
      <c r="NU363" s="79" t="n"/>
      <c r="NX363" s="78" t="n">
        <v>35</v>
      </c>
      <c r="NY363" s="79" t="n"/>
      <c r="NZ363" s="79" t="n"/>
      <c r="OA363" s="79" t="n"/>
      <c r="OB363" s="79" t="n"/>
      <c r="OC363" s="79" t="n"/>
      <c r="OD363" s="79" t="n"/>
      <c r="OE363" s="79" t="n"/>
      <c r="OF363" s="79" t="n"/>
      <c r="OG363" s="79" t="n"/>
      <c r="OH363" s="79" t="n"/>
      <c r="OI363" s="79" t="n"/>
      <c r="OJ363" s="79" t="n"/>
      <c r="OK363" s="79" t="n"/>
      <c r="OL363" s="79" t="n"/>
      <c r="OM363" s="79" t="n"/>
      <c r="ON363" s="79" t="n"/>
      <c r="OO363" s="79" t="n"/>
      <c r="OP363" s="79" t="n"/>
      <c r="OQ363" s="79" t="n"/>
      <c r="OR363" s="79" t="n"/>
      <c r="OS363" s="79" t="n"/>
      <c r="OT363" s="79" t="n"/>
      <c r="OU363" s="79" t="n"/>
      <c r="OV363" s="79" t="n"/>
      <c r="OW363" s="79" t="n"/>
      <c r="OX363" s="79" t="n"/>
      <c r="OY363" s="79" t="n"/>
      <c r="OZ363" s="79" t="n"/>
      <c r="PA363" s="79" t="n"/>
      <c r="PB363" s="79" t="n"/>
      <c r="PC363" s="79" t="n"/>
      <c r="PD363" s="79" t="n"/>
      <c r="PE363" s="79" t="n"/>
      <c r="PF363" s="79" t="n"/>
      <c r="PG363" s="79" t="n"/>
      <c r="PH363" s="79" t="n"/>
      <c r="PI363" s="79" t="n"/>
      <c r="PJ363" s="79" t="n"/>
      <c r="PK363" s="79" t="n"/>
      <c r="PL363" s="79" t="n"/>
      <c r="PO363" s="78" t="n">
        <v>35</v>
      </c>
      <c r="PP363" s="79" t="n"/>
      <c r="PQ363" s="79" t="n"/>
      <c r="PR363" s="79" t="n"/>
      <c r="PS363" s="79" t="n"/>
      <c r="PT363" s="79" t="n"/>
      <c r="PU363" s="79" t="n"/>
      <c r="PV363" s="79" t="n"/>
      <c r="PW363" s="79" t="n"/>
      <c r="PX363" s="79" t="n"/>
      <c r="PY363" s="79" t="n"/>
      <c r="PZ363" s="79" t="n"/>
      <c r="QA363" s="79" t="n"/>
      <c r="QB363" s="79" t="n"/>
      <c r="QC363" s="79" t="n"/>
      <c r="QD363" s="79" t="n"/>
      <c r="QE363" s="79" t="n"/>
      <c r="QF363" s="79" t="n"/>
      <c r="QG363" s="79" t="n"/>
      <c r="QH363" s="79" t="n"/>
      <c r="QI363" s="79" t="n"/>
      <c r="QJ363" s="79" t="n"/>
      <c r="QK363" s="79" t="n"/>
      <c r="QL363" s="79" t="n"/>
      <c r="QM363" s="79" t="n"/>
      <c r="QN363" s="79" t="n"/>
      <c r="QO363" s="79" t="n"/>
      <c r="QP363" s="79" t="n"/>
      <c r="QQ363" s="79" t="n"/>
      <c r="QR363" s="79" t="n"/>
      <c r="QS363" s="79" t="n"/>
      <c r="QT363" s="79" t="n"/>
      <c r="QU363" s="79" t="n"/>
      <c r="QV363" s="79" t="n"/>
      <c r="QW363" s="79" t="n"/>
      <c r="QX363" s="79" t="n"/>
      <c r="QY363" s="79" t="n"/>
      <c r="QZ363" s="79" t="n"/>
      <c r="RA363" s="79" t="n"/>
      <c r="RB363" s="79" t="n"/>
      <c r="RC363" s="79" t="n"/>
      <c r="RF363" s="78" t="n">
        <v>35</v>
      </c>
      <c r="RG363" s="79" t="n"/>
      <c r="RH363" s="79" t="n"/>
      <c r="RI363" s="79" t="n"/>
      <c r="RJ363" s="79" t="n"/>
      <c r="RK363" s="79" t="n"/>
      <c r="RL363" s="79" t="n"/>
      <c r="RM363" s="79" t="n"/>
      <c r="RN363" s="79" t="n"/>
      <c r="RO363" s="79" t="n"/>
      <c r="RP363" s="79" t="n"/>
      <c r="RQ363" s="79" t="n"/>
      <c r="RR363" s="79" t="n"/>
      <c r="RS363" s="79" t="n"/>
      <c r="RT363" s="79" t="n"/>
      <c r="RU363" s="79" t="n"/>
      <c r="RV363" s="79" t="n"/>
      <c r="RW363" s="79" t="n"/>
      <c r="RX363" s="79" t="n"/>
      <c r="RY363" s="79" t="n"/>
      <c r="RZ363" s="79" t="n"/>
      <c r="SA363" s="79" t="n"/>
      <c r="SB363" s="79" t="n"/>
      <c r="SC363" s="79" t="n"/>
      <c r="SD363" s="79" t="n"/>
      <c r="SE363" s="79" t="n"/>
      <c r="SF363" s="79" t="n"/>
      <c r="SG363" s="79" t="n"/>
      <c r="SH363" s="79" t="n"/>
      <c r="SI363" s="79" t="n"/>
      <c r="SJ363" s="79" t="n"/>
      <c r="SK363" s="79" t="n"/>
      <c r="SL363" s="79" t="n"/>
      <c r="SM363" s="79" t="n"/>
      <c r="SN363" s="79" t="n"/>
      <c r="SO363" s="79" t="n"/>
      <c r="SP363" s="79" t="n"/>
      <c r="SQ363" s="79" t="n"/>
      <c r="SR363" s="79" t="n"/>
      <c r="SS363" s="79" t="n"/>
      <c r="ST363" s="79" t="n"/>
      <c r="SW363" s="78" t="n">
        <v>35</v>
      </c>
      <c r="SX363" s="79" t="n"/>
      <c r="SY363" s="79" t="n"/>
      <c r="SZ363" s="79" t="n"/>
      <c r="TA363" s="79" t="n"/>
      <c r="TB363" s="79" t="n"/>
      <c r="TC363" s="79" t="n"/>
      <c r="TD363" s="79" t="n"/>
      <c r="TE363" s="79" t="n"/>
      <c r="TF363" s="79" t="n"/>
      <c r="TG363" s="79" t="n"/>
      <c r="TH363" s="79" t="n"/>
      <c r="TI363" s="79" t="n"/>
      <c r="TJ363" s="79" t="n"/>
      <c r="TK363" s="79" t="n"/>
      <c r="TL363" s="79" t="n"/>
      <c r="TM363" s="79" t="n"/>
      <c r="TN363" s="79" t="n"/>
      <c r="TO363" s="79" t="n"/>
      <c r="TP363" s="79" t="n"/>
      <c r="TQ363" s="79" t="n"/>
      <c r="TR363" s="79" t="n"/>
      <c r="TS363" s="79" t="n"/>
      <c r="TT363" s="79" t="n"/>
      <c r="TU363" s="79" t="n"/>
      <c r="TV363" s="79" t="n"/>
      <c r="TW363" s="79" t="n"/>
      <c r="TX363" s="79" t="n"/>
      <c r="TY363" s="79" t="n"/>
      <c r="TZ363" s="79" t="n"/>
      <c r="UA363" s="79" t="n"/>
      <c r="UB363" s="79" t="n"/>
      <c r="UC363" s="79" t="n"/>
      <c r="UD363" s="79" t="n"/>
      <c r="UE363" s="79" t="n"/>
      <c r="UF363" s="79" t="n"/>
      <c r="UG363" s="79" t="n"/>
      <c r="UH363" s="79" t="n"/>
      <c r="UI363" s="79" t="n"/>
      <c r="UJ363" s="79" t="n"/>
      <c r="UK363" s="79" t="n"/>
      <c r="UN363" s="78" t="n">
        <v>35</v>
      </c>
      <c r="UO363" s="79" t="n"/>
      <c r="UP363" s="79" t="n"/>
      <c r="UQ363" s="79" t="n"/>
      <c r="UR363" s="79" t="n"/>
      <c r="US363" s="79" t="n"/>
      <c r="UT363" s="79" t="n"/>
      <c r="UU363" s="79" t="n"/>
      <c r="UV363" s="79" t="n"/>
      <c r="UW363" s="79" t="n"/>
      <c r="UX363" s="79" t="n"/>
      <c r="UY363" s="79" t="n"/>
      <c r="UZ363" s="79" t="n"/>
      <c r="VA363" s="79" t="n"/>
      <c r="VB363" s="79" t="n"/>
      <c r="VC363" s="79" t="n"/>
      <c r="VD363" s="79" t="n"/>
      <c r="VE363" s="79" t="n"/>
      <c r="VF363" s="79" t="n"/>
      <c r="VG363" s="79" t="n"/>
      <c r="VH363" s="79" t="n"/>
      <c r="VI363" s="79" t="n"/>
      <c r="VJ363" s="79" t="n"/>
      <c r="VK363" s="79" t="n"/>
      <c r="VL363" s="79" t="n"/>
      <c r="VM363" s="79" t="n"/>
      <c r="VN363" s="79" t="n"/>
      <c r="VO363" s="79" t="n"/>
      <c r="VP363" s="79" t="n"/>
      <c r="VQ363" s="79" t="n"/>
      <c r="VR363" s="79" t="n"/>
      <c r="VS363" s="79" t="n"/>
      <c r="VT363" s="79" t="n"/>
      <c r="VU363" s="79" t="n"/>
      <c r="VV363" s="79" t="n"/>
      <c r="VW363" s="79" t="n"/>
      <c r="VX363" s="79" t="n"/>
      <c r="VY363" s="79" t="n"/>
      <c r="VZ363" s="79" t="n"/>
      <c r="WA363" s="79" t="n"/>
      <c r="WB363" s="79" t="n"/>
      <c r="WE363" s="78" t="n">
        <v>35</v>
      </c>
      <c r="WF363" s="79" t="n"/>
      <c r="WG363" s="79" t="n"/>
      <c r="WH363" s="79" t="n"/>
      <c r="WI363" s="79" t="n"/>
      <c r="WJ363" s="79" t="n"/>
      <c r="WK363" s="79" t="n"/>
      <c r="WL363" s="79" t="n"/>
      <c r="WM363" s="79" t="n"/>
      <c r="WN363" s="79" t="n"/>
      <c r="WO363" s="79" t="n"/>
      <c r="WP363" s="79" t="n"/>
      <c r="WQ363" s="79" t="n"/>
      <c r="WR363" s="79" t="n"/>
      <c r="WS363" s="79" t="n"/>
      <c r="WT363" s="79" t="n"/>
      <c r="WU363" s="79" t="n"/>
      <c r="WV363" s="79" t="n"/>
      <c r="WW363" s="79" t="n"/>
      <c r="WX363" s="79" t="n"/>
      <c r="WY363" s="79" t="n"/>
      <c r="WZ363" s="79" t="n"/>
      <c r="XA363" s="79" t="n"/>
      <c r="XB363" s="79" t="n"/>
      <c r="XC363" s="79" t="n"/>
      <c r="XD363" s="79" t="n"/>
      <c r="XE363" s="79" t="n"/>
      <c r="XF363" s="79" t="n"/>
      <c r="XG363" s="79" t="n"/>
      <c r="XH363" s="79" t="n"/>
      <c r="XI363" s="79" t="n"/>
      <c r="XJ363" s="79" t="n"/>
      <c r="XK363" s="79" t="n"/>
      <c r="XL363" s="79" t="n"/>
      <c r="XM363" s="79" t="n"/>
      <c r="XN363" s="79" t="n"/>
      <c r="XO363" s="79" t="n"/>
      <c r="XP363" s="79" t="n"/>
      <c r="XQ363" s="79" t="n"/>
      <c r="XR363" s="79" t="n"/>
      <c r="XS363" s="79" t="n"/>
      <c r="XV363" s="78" t="n">
        <v>35</v>
      </c>
      <c r="XW363" s="79" t="n"/>
      <c r="XX363" s="79" t="n"/>
      <c r="XY363" s="79" t="n"/>
      <c r="XZ363" s="79" t="n"/>
      <c r="YA363" s="79" t="n"/>
      <c r="YB363" s="79" t="n"/>
      <c r="YC363" s="79" t="n"/>
      <c r="YD363" s="79" t="n"/>
      <c r="YE363" s="79" t="n"/>
      <c r="YF363" s="79" t="n"/>
      <c r="YG363" s="79" t="n"/>
      <c r="YH363" s="79" t="n"/>
      <c r="YI363" s="79" t="n"/>
      <c r="YJ363" s="79" t="n"/>
      <c r="YK363" s="79" t="n"/>
      <c r="YL363" s="79" t="n"/>
      <c r="YM363" s="79" t="n"/>
      <c r="YN363" s="79" t="n"/>
      <c r="YO363" s="79" t="n"/>
      <c r="YP363" s="79" t="n"/>
      <c r="YQ363" s="79" t="n"/>
      <c r="YR363" s="79" t="n"/>
      <c r="YS363" s="79" t="n"/>
      <c r="YT363" s="79" t="n"/>
      <c r="YU363" s="79" t="n"/>
      <c r="YV363" s="79" t="n"/>
      <c r="YW363" s="79" t="n"/>
      <c r="YX363" s="79" t="n"/>
      <c r="YY363" s="79" t="n"/>
      <c r="YZ363" s="79" t="n"/>
      <c r="ZA363" s="79" t="n"/>
      <c r="ZB363" s="79" t="n"/>
      <c r="ZC363" s="79" t="n"/>
      <c r="ZD363" s="79" t="n"/>
      <c r="ZE363" s="79" t="n"/>
      <c r="ZF363" s="79" t="n"/>
      <c r="ZG363" s="79" t="n"/>
      <c r="ZH363" s="79" t="n"/>
      <c r="ZI363" s="79" t="n"/>
      <c r="ZJ363" s="79" t="n"/>
      <c r="ZM363" s="78" t="n">
        <v>35</v>
      </c>
      <c r="ZN363" s="79" t="n"/>
      <c r="ZO363" s="79" t="n"/>
      <c r="ZP363" s="79" t="n"/>
      <c r="ZQ363" s="79" t="n"/>
      <c r="ZR363" s="79" t="n"/>
      <c r="ZS363" s="79" t="n"/>
      <c r="ZT363" s="79" t="n"/>
      <c r="ZU363" s="79" t="n"/>
      <c r="ZV363" s="79" t="n"/>
      <c r="ZW363" s="79" t="n"/>
      <c r="ZX363" s="79" t="n"/>
      <c r="ZY363" s="79" t="n"/>
      <c r="ZZ363" s="79" t="n"/>
      <c r="AAA363" s="79" t="n"/>
      <c r="AAB363" s="79" t="n"/>
      <c r="AAC363" s="79" t="n"/>
      <c r="AAD363" s="79" t="n"/>
      <c r="AAE363" s="79" t="n"/>
      <c r="AAF363" s="79" t="n"/>
      <c r="AAG363" s="79" t="n"/>
      <c r="AAH363" s="79" t="n"/>
      <c r="AAI363" s="79" t="n"/>
      <c r="AAJ363" s="79" t="n"/>
      <c r="AAK363" s="79" t="n"/>
      <c r="AAL363" s="79" t="n"/>
      <c r="AAM363" s="79" t="n"/>
      <c r="AAN363" s="79" t="n"/>
      <c r="AAO363" s="79" t="n"/>
      <c r="AAP363" s="79" t="n"/>
      <c r="AAQ363" s="79" t="n"/>
      <c r="AAR363" s="79" t="n"/>
      <c r="AAS363" s="79" t="n"/>
      <c r="AAT363" s="79" t="n"/>
      <c r="AAU363" s="79" t="n"/>
      <c r="AAV363" s="79" t="n"/>
      <c r="AAW363" s="79" t="n"/>
      <c r="AAX363" s="79" t="n"/>
      <c r="AAY363" s="79" t="n"/>
      <c r="AAZ363" s="79" t="n"/>
      <c r="ABA363" s="79" t="n"/>
      <c r="ABD363" s="78" t="n">
        <v>35</v>
      </c>
      <c r="ABE363" s="79" t="n"/>
      <c r="ABF363" s="79" t="n"/>
      <c r="ABG363" s="79" t="n"/>
      <c r="ABH363" s="79" t="n"/>
      <c r="ABI363" s="79" t="n"/>
      <c r="ABJ363" s="79" t="n"/>
      <c r="ABK363" s="79" t="n"/>
      <c r="ABL363" s="79" t="n"/>
      <c r="ABM363" s="79" t="n"/>
      <c r="ABN363" s="79" t="n"/>
      <c r="ABO363" s="79" t="n"/>
      <c r="ABP363" s="79" t="n"/>
      <c r="ABQ363" s="79" t="n"/>
      <c r="ABR363" s="79" t="n"/>
      <c r="ABS363" s="79" t="n"/>
      <c r="ABT363" s="79" t="n"/>
      <c r="ABU363" s="79" t="n"/>
      <c r="ABV363" s="79" t="n"/>
      <c r="ABW363" s="79" t="n"/>
      <c r="ABX363" s="79" t="n"/>
      <c r="ABY363" s="79" t="n"/>
      <c r="ABZ363" s="79" t="n"/>
      <c r="ACA363" s="79" t="n"/>
      <c r="ACB363" s="79" t="n"/>
      <c r="ACC363" s="79" t="n"/>
      <c r="ACD363" s="79" t="n"/>
      <c r="ACE363" s="79" t="n"/>
      <c r="ACF363" s="79" t="n"/>
      <c r="ACG363" s="79" t="n"/>
      <c r="ACH363" s="79" t="n"/>
      <c r="ACI363" s="79" t="n"/>
      <c r="ACJ363" s="79" t="n"/>
      <c r="ACK363" s="79" t="n"/>
      <c r="ACL363" s="79" t="n"/>
      <c r="ACM363" s="79" t="n"/>
      <c r="ACN363" s="79" t="n"/>
      <c r="ACO363" s="79" t="n"/>
      <c r="ACP363" s="79" t="n"/>
      <c r="ACQ363" s="79" t="n"/>
      <c r="ACR363" s="79" t="n"/>
      <c r="ACU363" s="78" t="n">
        <v>35</v>
      </c>
      <c r="ACV363" s="79" t="n"/>
      <c r="ACW363" s="79" t="n"/>
      <c r="ACX363" s="79" t="n"/>
      <c r="ACY363" s="79" t="n"/>
      <c r="ACZ363" s="79" t="n"/>
      <c r="ADA363" s="79" t="n"/>
      <c r="ADB363" s="79" t="n"/>
      <c r="ADC363" s="79" t="n"/>
      <c r="ADD363" s="79" t="n"/>
      <c r="ADE363" s="79" t="n"/>
      <c r="ADF363" s="79" t="n"/>
      <c r="ADG363" s="79" t="n"/>
      <c r="ADH363" s="79" t="n"/>
      <c r="ADI363" s="79" t="n"/>
      <c r="ADJ363" s="79" t="n"/>
      <c r="ADK363" s="79" t="n"/>
      <c r="ADL363" s="79" t="n"/>
      <c r="ADM363" s="79" t="n"/>
      <c r="ADN363" s="79" t="n"/>
      <c r="ADO363" s="79" t="n"/>
      <c r="ADP363" s="79" t="n"/>
      <c r="ADQ363" s="79" t="n"/>
      <c r="ADR363" s="79" t="n"/>
      <c r="ADS363" s="79" t="n"/>
      <c r="ADT363" s="79" t="n"/>
      <c r="ADU363" s="79" t="n"/>
      <c r="ADV363" s="79" t="n"/>
      <c r="ADW363" s="79" t="n"/>
      <c r="ADX363" s="79" t="n"/>
      <c r="ADY363" s="79" t="n"/>
      <c r="ADZ363" s="79" t="n"/>
      <c r="AEA363" s="79" t="n"/>
      <c r="AEB363" s="79" t="n"/>
      <c r="AEC363" s="79" t="n"/>
      <c r="AED363" s="79" t="n"/>
      <c r="AEE363" s="79" t="n"/>
      <c r="AEF363" s="79" t="n"/>
      <c r="AEG363" s="79" t="n"/>
      <c r="AEH363" s="79" t="n"/>
      <c r="AEI363" s="79" t="n"/>
      <c r="AEL363" s="78" t="n">
        <v>35</v>
      </c>
      <c r="AEM363" s="79" t="n"/>
      <c r="AEN363" s="79" t="n"/>
      <c r="AEO363" s="79" t="n"/>
      <c r="AEP363" s="79" t="n"/>
      <c r="AEQ363" s="79" t="n"/>
      <c r="AER363" s="79" t="n"/>
      <c r="AES363" s="79" t="n"/>
      <c r="AET363" s="79" t="n"/>
      <c r="AEU363" s="79" t="n"/>
      <c r="AEV363" s="79" t="n"/>
      <c r="AEW363" s="79" t="n"/>
      <c r="AEX363" s="79" t="n"/>
      <c r="AEY363" s="79" t="n"/>
      <c r="AEZ363" s="79" t="n"/>
      <c r="AFA363" s="79" t="n"/>
      <c r="AFB363" s="79" t="n"/>
      <c r="AFC363" s="79" t="n"/>
      <c r="AFD363" s="79" t="n"/>
      <c r="AFE363" s="79" t="n"/>
      <c r="AFF363" s="79" t="n"/>
      <c r="AFG363" s="79" t="n"/>
      <c r="AFH363" s="79" t="n"/>
      <c r="AFI363" s="79" t="n"/>
      <c r="AFJ363" s="79" t="n"/>
      <c r="AFK363" s="79" t="n"/>
      <c r="AFL363" s="79" t="n"/>
      <c r="AFM363" s="79" t="n"/>
      <c r="AFN363" s="79" t="n"/>
      <c r="AFO363" s="79" t="n"/>
      <c r="AFP363" s="79" t="n"/>
      <c r="AFQ363" s="79" t="n"/>
      <c r="AFR363" s="79" t="n"/>
      <c r="AFS363" s="79" t="n"/>
      <c r="AFT363" s="79" t="n"/>
      <c r="AFU363" s="79" t="n"/>
      <c r="AFV363" s="79" t="n"/>
      <c r="AFW363" s="79" t="n"/>
      <c r="AFX363" s="79" t="n"/>
      <c r="AFY363" s="79" t="n"/>
      <c r="AFZ363" s="79" t="n"/>
    </row>
    <row r="364">
      <c r="A364" s="78" t="n">
        <v>36</v>
      </c>
      <c r="B364" s="79" t="n"/>
      <c r="C364" s="79" t="n"/>
      <c r="D364" s="79" t="n"/>
      <c r="E364" s="79" t="n"/>
      <c r="F364" s="79" t="n"/>
      <c r="G364" s="79" t="n"/>
      <c r="H364" s="79" t="n"/>
      <c r="I364" s="79" t="n"/>
      <c r="J364" s="79" t="n"/>
      <c r="K364" s="79" t="n"/>
      <c r="L364" s="79" t="n"/>
      <c r="M364" s="79" t="n"/>
      <c r="N364" s="79" t="n"/>
      <c r="O364" s="79" t="n"/>
      <c r="P364" s="79" t="n"/>
      <c r="Q364" s="79" t="n"/>
      <c r="R364" s="79" t="n"/>
      <c r="S364" s="79" t="n"/>
      <c r="T364" s="79" t="n"/>
      <c r="U364" s="79" t="n"/>
      <c r="V364" s="79" t="n"/>
      <c r="W364" s="79" t="n"/>
      <c r="X364" s="79" t="n"/>
      <c r="Y364" s="79" t="n"/>
      <c r="Z364" s="79" t="n"/>
      <c r="AA364" s="79" t="n"/>
      <c r="AB364" s="79" t="n"/>
      <c r="AC364" s="79" t="n"/>
      <c r="AD364" s="79" t="n"/>
      <c r="AE364" s="79" t="n"/>
      <c r="AF364" s="79" t="n"/>
      <c r="AG364" s="79" t="n"/>
      <c r="AH364" s="79" t="n"/>
      <c r="AI364" s="79" t="n"/>
      <c r="AJ364" s="79" t="n"/>
      <c r="AK364" s="79" t="n"/>
      <c r="AL364" s="79" t="n"/>
      <c r="AM364" s="79" t="n"/>
      <c r="AN364" s="79" t="n"/>
      <c r="AO364" s="79" t="n"/>
      <c r="AR364" s="78" t="n">
        <v>36</v>
      </c>
      <c r="AS364" s="79" t="n"/>
      <c r="AT364" s="79" t="n"/>
      <c r="AU364" s="79" t="n"/>
      <c r="AV364" s="79" t="n"/>
      <c r="AW364" s="79" t="n"/>
      <c r="AX364" s="79" t="n"/>
      <c r="AY364" s="79" t="n"/>
      <c r="AZ364" s="79" t="n"/>
      <c r="BA364" s="79" t="n"/>
      <c r="BB364" s="79" t="n"/>
      <c r="BC364" s="79" t="n"/>
      <c r="BD364" s="79" t="n"/>
      <c r="BE364" s="79" t="n"/>
      <c r="BF364" s="79" t="n"/>
      <c r="BG364" s="79" t="n"/>
      <c r="BH364" s="79" t="n"/>
      <c r="BI364" s="79" t="n"/>
      <c r="BJ364" s="79" t="n"/>
      <c r="BK364" s="79" t="n"/>
      <c r="BL364" s="79" t="n"/>
      <c r="BM364" s="79" t="n"/>
      <c r="BN364" s="79" t="n"/>
      <c r="BO364" s="79" t="n"/>
      <c r="BP364" s="79" t="n"/>
      <c r="BQ364" s="79" t="n"/>
      <c r="BR364" s="79" t="n"/>
      <c r="BS364" s="79" t="n"/>
      <c r="BT364" s="79" t="n"/>
      <c r="BU364" s="79" t="n"/>
      <c r="BV364" s="79" t="n"/>
      <c r="BW364" s="79" t="n"/>
      <c r="BX364" s="79" t="n"/>
      <c r="BY364" s="79" t="n"/>
      <c r="BZ364" s="79" t="n"/>
      <c r="CA364" s="79" t="n"/>
      <c r="CB364" s="79" t="n"/>
      <c r="CC364" s="79" t="n"/>
      <c r="CD364" s="79" t="n"/>
      <c r="CE364" s="79" t="n"/>
      <c r="CF364" s="79" t="n"/>
      <c r="CI364" s="78" t="n">
        <v>36</v>
      </c>
      <c r="CJ364" s="79" t="n"/>
      <c r="CK364" s="79" t="n"/>
      <c r="CL364" s="79" t="n"/>
      <c r="CM364" s="79" t="n"/>
      <c r="CN364" s="79" t="n"/>
      <c r="CO364" s="79" t="n"/>
      <c r="CP364" s="79" t="n"/>
      <c r="CQ364" s="79" t="n"/>
      <c r="CR364" s="79" t="n"/>
      <c r="CS364" s="79" t="n"/>
      <c r="CT364" s="79" t="n"/>
      <c r="CU364" s="79" t="n"/>
      <c r="CV364" s="79" t="n"/>
      <c r="CW364" s="79" t="n"/>
      <c r="CX364" s="79" t="n"/>
      <c r="CY364" s="79" t="n"/>
      <c r="CZ364" s="79" t="n"/>
      <c r="DA364" s="79" t="n"/>
      <c r="DB364" s="79" t="n"/>
      <c r="DC364" s="79" t="n"/>
      <c r="DD364" s="79" t="n"/>
      <c r="DE364" s="79" t="n"/>
      <c r="DF364" s="79" t="n"/>
      <c r="DG364" s="79" t="n"/>
      <c r="DH364" s="79" t="n"/>
      <c r="DI364" s="79" t="n"/>
      <c r="DJ364" s="79" t="n"/>
      <c r="DK364" s="79" t="n"/>
      <c r="DL364" s="79" t="n"/>
      <c r="DM364" s="79" t="n"/>
      <c r="DN364" s="79" t="n"/>
      <c r="DO364" s="79" t="n"/>
      <c r="DP364" s="79" t="n"/>
      <c r="DQ364" s="79" t="n"/>
      <c r="DR364" s="79" t="n"/>
      <c r="DS364" s="79" t="n"/>
      <c r="DT364" s="79" t="n"/>
      <c r="DU364" s="79" t="n"/>
      <c r="DV364" s="79" t="n"/>
      <c r="DW364" s="79" t="n"/>
      <c r="DZ364" s="78" t="n">
        <v>36</v>
      </c>
      <c r="EA364" s="79" t="n"/>
      <c r="EB364" s="79" t="n"/>
      <c r="EC364" s="79" t="n"/>
      <c r="ED364" s="79" t="n"/>
      <c r="EE364" s="79" t="n"/>
      <c r="EF364" s="79" t="n"/>
      <c r="EG364" s="79" t="n"/>
      <c r="EH364" s="79" t="n"/>
      <c r="EI364" s="79" t="n"/>
      <c r="EJ364" s="79" t="n"/>
      <c r="EK364" s="79" t="n"/>
      <c r="EL364" s="79" t="n"/>
      <c r="EM364" s="79" t="n"/>
      <c r="EN364" s="79" t="n"/>
      <c r="EO364" s="79" t="n"/>
      <c r="EP364" s="79" t="n"/>
      <c r="EQ364" s="79" t="n"/>
      <c r="ER364" s="79" t="n"/>
      <c r="ES364" s="79" t="n"/>
      <c r="ET364" s="79" t="n"/>
      <c r="EU364" s="79" t="n"/>
      <c r="EV364" s="79" t="n"/>
      <c r="EW364" s="79" t="n"/>
      <c r="EX364" s="79" t="n"/>
      <c r="EY364" s="79" t="n"/>
      <c r="EZ364" s="79" t="n"/>
      <c r="FA364" s="79" t="n"/>
      <c r="FB364" s="79" t="n"/>
      <c r="FC364" s="79" t="n"/>
      <c r="FD364" s="79" t="n"/>
      <c r="FE364" s="79" t="n"/>
      <c r="FF364" s="79" t="n"/>
      <c r="FG364" s="79" t="n"/>
      <c r="FH364" s="79" t="n"/>
      <c r="FI364" s="79" t="n"/>
      <c r="FJ364" s="79" t="n"/>
      <c r="FK364" s="79" t="n"/>
      <c r="FL364" s="79" t="n"/>
      <c r="FM364" s="79" t="n"/>
      <c r="FN364" s="79" t="n"/>
      <c r="FQ364" s="78" t="n">
        <v>36</v>
      </c>
      <c r="FR364" s="79" t="n"/>
      <c r="FS364" s="79" t="n"/>
      <c r="FT364" s="79" t="n"/>
      <c r="FU364" s="79" t="n"/>
      <c r="FV364" s="79" t="n"/>
      <c r="FW364" s="79" t="n"/>
      <c r="FX364" s="79" t="n"/>
      <c r="FY364" s="79" t="n"/>
      <c r="FZ364" s="79" t="n"/>
      <c r="GA364" s="79" t="n"/>
      <c r="GB364" s="79" t="n"/>
      <c r="GC364" s="79" t="n"/>
      <c r="GD364" s="79" t="n"/>
      <c r="GE364" s="79" t="n"/>
      <c r="GF364" s="79" t="n"/>
      <c r="GG364" s="79" t="n"/>
      <c r="GH364" s="79" t="n"/>
      <c r="GI364" s="79" t="n"/>
      <c r="GJ364" s="79" t="n"/>
      <c r="GK364" s="79" t="n"/>
      <c r="GL364" s="79" t="n"/>
      <c r="GM364" s="79" t="n"/>
      <c r="GN364" s="79" t="n"/>
      <c r="GO364" s="79" t="n"/>
      <c r="GP364" s="79" t="n"/>
      <c r="GQ364" s="79" t="n"/>
      <c r="GR364" s="79" t="n"/>
      <c r="GS364" s="79" t="n"/>
      <c r="GT364" s="79" t="n"/>
      <c r="GU364" s="79" t="n"/>
      <c r="GV364" s="79" t="n"/>
      <c r="GW364" s="79" t="n"/>
      <c r="GX364" s="79" t="n"/>
      <c r="GY364" s="79" t="n"/>
      <c r="GZ364" s="79" t="n"/>
      <c r="HA364" s="79" t="n"/>
      <c r="HB364" s="79" t="n"/>
      <c r="HC364" s="79" t="n"/>
      <c r="HD364" s="79" t="n"/>
      <c r="HE364" s="79" t="n"/>
      <c r="HH364" s="78" t="n">
        <v>36</v>
      </c>
      <c r="HI364" s="79" t="n"/>
      <c r="HJ364" s="79" t="n"/>
      <c r="HK364" s="79" t="n"/>
      <c r="HL364" s="79" t="n"/>
      <c r="HM364" s="79" t="n"/>
      <c r="HN364" s="79" t="n"/>
      <c r="HO364" s="79" t="n"/>
      <c r="HP364" s="79" t="n"/>
      <c r="HQ364" s="79" t="n"/>
      <c r="HR364" s="79" t="n"/>
      <c r="HS364" s="79" t="n"/>
      <c r="HT364" s="79" t="n"/>
      <c r="HU364" s="79" t="n"/>
      <c r="HV364" s="79" t="n"/>
      <c r="HW364" s="79" t="n"/>
      <c r="HX364" s="79" t="n"/>
      <c r="HY364" s="79" t="n"/>
      <c r="HZ364" s="79" t="n"/>
      <c r="IA364" s="79" t="n"/>
      <c r="IB364" s="79" t="n"/>
      <c r="IC364" s="79" t="n"/>
      <c r="ID364" s="79" t="n"/>
      <c r="IE364" s="79" t="n"/>
      <c r="IF364" s="79" t="n"/>
      <c r="IG364" s="79" t="n"/>
      <c r="IH364" s="79" t="n"/>
      <c r="II364" s="79" t="n"/>
      <c r="IJ364" s="79" t="n"/>
      <c r="IK364" s="79" t="n"/>
      <c r="IL364" s="79" t="n"/>
      <c r="IM364" s="79" t="n"/>
      <c r="IN364" s="79" t="n"/>
      <c r="IO364" s="79" t="n"/>
      <c r="IP364" s="79" t="n"/>
      <c r="IQ364" s="79" t="n"/>
      <c r="IR364" s="79" t="n"/>
      <c r="IS364" s="79" t="n"/>
      <c r="IT364" s="79" t="n"/>
      <c r="IU364" s="79" t="n"/>
      <c r="IV364" s="79" t="n"/>
      <c r="IY364" s="78" t="n">
        <v>36</v>
      </c>
      <c r="IZ364" s="79" t="n"/>
      <c r="JA364" s="79" t="n"/>
      <c r="JB364" s="79" t="n"/>
      <c r="JC364" s="79" t="n"/>
      <c r="JD364" s="79" t="n"/>
      <c r="JE364" s="79" t="n"/>
      <c r="JF364" s="79" t="n"/>
      <c r="JG364" s="79" t="n"/>
      <c r="JH364" s="79" t="n"/>
      <c r="JI364" s="79" t="n"/>
      <c r="JJ364" s="79" t="n"/>
      <c r="JK364" s="79" t="n"/>
      <c r="JL364" s="79" t="n"/>
      <c r="JM364" s="79" t="n"/>
      <c r="JN364" s="79" t="n"/>
      <c r="JO364" s="79" t="n"/>
      <c r="JP364" s="79" t="n"/>
      <c r="JQ364" s="79" t="n"/>
      <c r="JR364" s="79" t="n"/>
      <c r="JS364" s="79" t="n"/>
      <c r="JT364" s="79" t="n"/>
      <c r="JU364" s="79" t="n"/>
      <c r="JV364" s="79" t="n"/>
      <c r="JW364" s="79" t="n"/>
      <c r="JX364" s="79" t="n"/>
      <c r="JY364" s="79" t="n"/>
      <c r="JZ364" s="79" t="n"/>
      <c r="KA364" s="79" t="n"/>
      <c r="KB364" s="79" t="n"/>
      <c r="KC364" s="79" t="n"/>
      <c r="KD364" s="79" t="n"/>
      <c r="KE364" s="79" t="n"/>
      <c r="KF364" s="79" t="n"/>
      <c r="KG364" s="79" t="n"/>
      <c r="KH364" s="79" t="n"/>
      <c r="KI364" s="79" t="n"/>
      <c r="KJ364" s="79" t="n"/>
      <c r="KK364" s="79" t="n"/>
      <c r="KL364" s="79" t="n"/>
      <c r="KM364" s="79" t="n"/>
      <c r="KP364" s="78" t="n">
        <v>36</v>
      </c>
      <c r="KQ364" s="79" t="n"/>
      <c r="KR364" s="79" t="n"/>
      <c r="KS364" s="79" t="n"/>
      <c r="KT364" s="79" t="n"/>
      <c r="KU364" s="79" t="n"/>
      <c r="KV364" s="79" t="n"/>
      <c r="KW364" s="79" t="n"/>
      <c r="KX364" s="79" t="n"/>
      <c r="KY364" s="79" t="n"/>
      <c r="KZ364" s="79" t="n"/>
      <c r="LA364" s="79" t="n"/>
      <c r="LB364" s="79" t="n"/>
      <c r="LC364" s="79" t="n"/>
      <c r="LD364" s="79" t="n"/>
      <c r="LE364" s="79" t="n"/>
      <c r="LF364" s="79" t="n"/>
      <c r="LG364" s="79" t="n"/>
      <c r="LH364" s="79" t="n"/>
      <c r="LI364" s="79" t="n"/>
      <c r="LJ364" s="79" t="n"/>
      <c r="LK364" s="79" t="n"/>
      <c r="LL364" s="79" t="n"/>
      <c r="LM364" s="79" t="n"/>
      <c r="LN364" s="79" t="n"/>
      <c r="LO364" s="79" t="n"/>
      <c r="LP364" s="79" t="n"/>
      <c r="LQ364" s="79" t="n"/>
      <c r="LR364" s="79" t="n"/>
      <c r="LS364" s="79" t="n"/>
      <c r="LT364" s="79" t="n"/>
      <c r="LU364" s="79" t="n"/>
      <c r="LV364" s="79" t="n"/>
      <c r="LW364" s="79" t="n"/>
      <c r="LX364" s="79" t="n"/>
      <c r="LY364" s="79" t="n"/>
      <c r="LZ364" s="79" t="n"/>
      <c r="MA364" s="79" t="n"/>
      <c r="MB364" s="79" t="n"/>
      <c r="MC364" s="79" t="n"/>
      <c r="MD364" s="79" t="n"/>
      <c r="MG364" s="78" t="n">
        <v>36</v>
      </c>
      <c r="MH364" s="79" t="n"/>
      <c r="MI364" s="79" t="n"/>
      <c r="MJ364" s="79" t="n"/>
      <c r="MK364" s="79" t="n"/>
      <c r="ML364" s="79" t="n"/>
      <c r="MM364" s="79" t="n"/>
      <c r="MN364" s="79" t="n"/>
      <c r="MO364" s="79" t="n"/>
      <c r="MP364" s="79" t="n"/>
      <c r="MQ364" s="79" t="n"/>
      <c r="MR364" s="79" t="n"/>
      <c r="MS364" s="79" t="n"/>
      <c r="MT364" s="79" t="n"/>
      <c r="MU364" s="79" t="n"/>
      <c r="MV364" s="79" t="n"/>
      <c r="MW364" s="79" t="n"/>
      <c r="MX364" s="79" t="n"/>
      <c r="MY364" s="79" t="n"/>
      <c r="MZ364" s="79" t="n"/>
      <c r="NA364" s="79" t="n"/>
      <c r="NB364" s="79" t="n"/>
      <c r="NC364" s="79" t="n"/>
      <c r="ND364" s="79" t="n"/>
      <c r="NE364" s="79" t="n"/>
      <c r="NF364" s="79" t="n"/>
      <c r="NG364" s="79" t="n"/>
      <c r="NH364" s="79" t="n"/>
      <c r="NI364" s="79" t="n"/>
      <c r="NJ364" s="79" t="n"/>
      <c r="NK364" s="79" t="n"/>
      <c r="NL364" s="79" t="n"/>
      <c r="NM364" s="79" t="n"/>
      <c r="NN364" s="79" t="n"/>
      <c r="NO364" s="79" t="n"/>
      <c r="NP364" s="79" t="n"/>
      <c r="NQ364" s="79" t="n"/>
      <c r="NR364" s="79" t="n"/>
      <c r="NS364" s="79" t="n"/>
      <c r="NT364" s="79" t="n"/>
      <c r="NU364" s="79" t="n"/>
      <c r="NX364" s="78" t="n">
        <v>36</v>
      </c>
      <c r="NY364" s="79" t="n"/>
      <c r="NZ364" s="79" t="n"/>
      <c r="OA364" s="79" t="n"/>
      <c r="OB364" s="79" t="n"/>
      <c r="OC364" s="79" t="n"/>
      <c r="OD364" s="79" t="n"/>
      <c r="OE364" s="79" t="n"/>
      <c r="OF364" s="79" t="n"/>
      <c r="OG364" s="79" t="n"/>
      <c r="OH364" s="79" t="n"/>
      <c r="OI364" s="79" t="n"/>
      <c r="OJ364" s="79" t="n"/>
      <c r="OK364" s="79" t="n"/>
      <c r="OL364" s="79" t="n"/>
      <c r="OM364" s="79" t="n"/>
      <c r="ON364" s="79" t="n"/>
      <c r="OO364" s="79" t="n"/>
      <c r="OP364" s="79" t="n"/>
      <c r="OQ364" s="79" t="n"/>
      <c r="OR364" s="79" t="n"/>
      <c r="OS364" s="79" t="n"/>
      <c r="OT364" s="79" t="n"/>
      <c r="OU364" s="79" t="n"/>
      <c r="OV364" s="79" t="n"/>
      <c r="OW364" s="79" t="n"/>
      <c r="OX364" s="79" t="n"/>
      <c r="OY364" s="79" t="n"/>
      <c r="OZ364" s="79" t="n"/>
      <c r="PA364" s="79" t="n"/>
      <c r="PB364" s="79" t="n"/>
      <c r="PC364" s="79" t="n"/>
      <c r="PD364" s="79" t="n"/>
      <c r="PE364" s="79" t="n"/>
      <c r="PF364" s="79" t="n"/>
      <c r="PG364" s="79" t="n"/>
      <c r="PH364" s="79" t="n"/>
      <c r="PI364" s="79" t="n"/>
      <c r="PJ364" s="79" t="n"/>
      <c r="PK364" s="79" t="n"/>
      <c r="PL364" s="79" t="n"/>
      <c r="PO364" s="78" t="n">
        <v>36</v>
      </c>
      <c r="PP364" s="79" t="n"/>
      <c r="PQ364" s="79" t="n"/>
      <c r="PR364" s="79" t="n"/>
      <c r="PS364" s="79" t="n"/>
      <c r="PT364" s="79" t="n"/>
      <c r="PU364" s="79" t="n"/>
      <c r="PV364" s="79" t="n"/>
      <c r="PW364" s="79" t="n"/>
      <c r="PX364" s="79" t="n"/>
      <c r="PY364" s="79" t="n"/>
      <c r="PZ364" s="79" t="n"/>
      <c r="QA364" s="79" t="n"/>
      <c r="QB364" s="79" t="n"/>
      <c r="QC364" s="79" t="n"/>
      <c r="QD364" s="79" t="n"/>
      <c r="QE364" s="79" t="n"/>
      <c r="QF364" s="79" t="n"/>
      <c r="QG364" s="79" t="n"/>
      <c r="QH364" s="79" t="n"/>
      <c r="QI364" s="79" t="n"/>
      <c r="QJ364" s="79" t="n"/>
      <c r="QK364" s="79" t="n"/>
      <c r="QL364" s="79" t="n"/>
      <c r="QM364" s="79" t="n"/>
      <c r="QN364" s="79" t="n"/>
      <c r="QO364" s="79" t="n"/>
      <c r="QP364" s="79" t="n"/>
      <c r="QQ364" s="79" t="n"/>
      <c r="QR364" s="79" t="n"/>
      <c r="QS364" s="79" t="n"/>
      <c r="QT364" s="79" t="n"/>
      <c r="QU364" s="79" t="n"/>
      <c r="QV364" s="79" t="n"/>
      <c r="QW364" s="79" t="n"/>
      <c r="QX364" s="79" t="n"/>
      <c r="QY364" s="79" t="n"/>
      <c r="QZ364" s="79" t="n"/>
      <c r="RA364" s="79" t="n"/>
      <c r="RB364" s="79" t="n"/>
      <c r="RC364" s="79" t="n"/>
      <c r="RF364" s="78" t="n">
        <v>36</v>
      </c>
      <c r="RG364" s="79" t="n"/>
      <c r="RH364" s="79" t="n"/>
      <c r="RI364" s="79" t="n"/>
      <c r="RJ364" s="79" t="n"/>
      <c r="RK364" s="79" t="n"/>
      <c r="RL364" s="79" t="n"/>
      <c r="RM364" s="79" t="n"/>
      <c r="RN364" s="79" t="n"/>
      <c r="RO364" s="79" t="n"/>
      <c r="RP364" s="79" t="n"/>
      <c r="RQ364" s="79" t="n"/>
      <c r="RR364" s="79" t="n"/>
      <c r="RS364" s="79" t="n"/>
      <c r="RT364" s="79" t="n"/>
      <c r="RU364" s="79" t="n"/>
      <c r="RV364" s="79" t="n"/>
      <c r="RW364" s="79" t="n"/>
      <c r="RX364" s="79" t="n"/>
      <c r="RY364" s="79" t="n"/>
      <c r="RZ364" s="79" t="n"/>
      <c r="SA364" s="79" t="n"/>
      <c r="SB364" s="79" t="n"/>
      <c r="SC364" s="79" t="n"/>
      <c r="SD364" s="79" t="n"/>
      <c r="SE364" s="79" t="n"/>
      <c r="SF364" s="79" t="n"/>
      <c r="SG364" s="79" t="n"/>
      <c r="SH364" s="79" t="n"/>
      <c r="SI364" s="79" t="n"/>
      <c r="SJ364" s="79" t="n"/>
      <c r="SK364" s="79" t="n"/>
      <c r="SL364" s="79" t="n"/>
      <c r="SM364" s="79" t="n"/>
      <c r="SN364" s="79" t="n"/>
      <c r="SO364" s="79" t="n"/>
      <c r="SP364" s="79" t="n"/>
      <c r="SQ364" s="79" t="n"/>
      <c r="SR364" s="79" t="n"/>
      <c r="SS364" s="79" t="n"/>
      <c r="ST364" s="79" t="n"/>
      <c r="SW364" s="78" t="n">
        <v>36</v>
      </c>
      <c r="SX364" s="79" t="n"/>
      <c r="SY364" s="79" t="n"/>
      <c r="SZ364" s="79" t="n"/>
      <c r="TA364" s="79" t="n"/>
      <c r="TB364" s="79" t="n"/>
      <c r="TC364" s="79" t="n"/>
      <c r="TD364" s="79" t="n"/>
      <c r="TE364" s="79" t="n"/>
      <c r="TF364" s="79" t="n"/>
      <c r="TG364" s="79" t="n"/>
      <c r="TH364" s="79" t="n"/>
      <c r="TI364" s="79" t="n"/>
      <c r="TJ364" s="79" t="n"/>
      <c r="TK364" s="79" t="n"/>
      <c r="TL364" s="79" t="n"/>
      <c r="TM364" s="79" t="n"/>
      <c r="TN364" s="79" t="n"/>
      <c r="TO364" s="79" t="n"/>
      <c r="TP364" s="79" t="n"/>
      <c r="TQ364" s="79" t="n"/>
      <c r="TR364" s="79" t="n"/>
      <c r="TS364" s="79" t="n"/>
      <c r="TT364" s="79" t="n"/>
      <c r="TU364" s="79" t="n"/>
      <c r="TV364" s="79" t="n"/>
      <c r="TW364" s="79" t="n"/>
      <c r="TX364" s="79" t="n"/>
      <c r="TY364" s="79" t="n"/>
      <c r="TZ364" s="79" t="n"/>
      <c r="UA364" s="79" t="n"/>
      <c r="UB364" s="79" t="n"/>
      <c r="UC364" s="79" t="n"/>
      <c r="UD364" s="79" t="n"/>
      <c r="UE364" s="79" t="n"/>
      <c r="UF364" s="79" t="n"/>
      <c r="UG364" s="79" t="n"/>
      <c r="UH364" s="79" t="n"/>
      <c r="UI364" s="79" t="n"/>
      <c r="UJ364" s="79" t="n"/>
      <c r="UK364" s="79" t="n"/>
      <c r="UN364" s="78" t="n">
        <v>36</v>
      </c>
      <c r="UO364" s="79" t="n"/>
      <c r="UP364" s="79" t="n"/>
      <c r="UQ364" s="79" t="n"/>
      <c r="UR364" s="79" t="n"/>
      <c r="US364" s="79" t="n"/>
      <c r="UT364" s="79" t="n"/>
      <c r="UU364" s="79" t="n"/>
      <c r="UV364" s="79" t="n"/>
      <c r="UW364" s="79" t="n"/>
      <c r="UX364" s="79" t="n"/>
      <c r="UY364" s="79" t="n"/>
      <c r="UZ364" s="79" t="n"/>
      <c r="VA364" s="79" t="n"/>
      <c r="VB364" s="79" t="n"/>
      <c r="VC364" s="79" t="n"/>
      <c r="VD364" s="79" t="n"/>
      <c r="VE364" s="79" t="n"/>
      <c r="VF364" s="79" t="n"/>
      <c r="VG364" s="79" t="n"/>
      <c r="VH364" s="79" t="n"/>
      <c r="VI364" s="79" t="n"/>
      <c r="VJ364" s="79" t="n"/>
      <c r="VK364" s="79" t="n"/>
      <c r="VL364" s="79" t="n"/>
      <c r="VM364" s="79" t="n"/>
      <c r="VN364" s="79" t="n"/>
      <c r="VO364" s="79" t="n"/>
      <c r="VP364" s="79" t="n"/>
      <c r="VQ364" s="79" t="n"/>
      <c r="VR364" s="79" t="n"/>
      <c r="VS364" s="79" t="n"/>
      <c r="VT364" s="79" t="n"/>
      <c r="VU364" s="79" t="n"/>
      <c r="VV364" s="79" t="n"/>
      <c r="VW364" s="79" t="n"/>
      <c r="VX364" s="79" t="n"/>
      <c r="VY364" s="79" t="n"/>
      <c r="VZ364" s="79" t="n"/>
      <c r="WA364" s="79" t="n"/>
      <c r="WB364" s="79" t="n"/>
      <c r="WE364" s="78" t="n">
        <v>36</v>
      </c>
      <c r="WF364" s="79" t="n"/>
      <c r="WG364" s="79" t="n"/>
      <c r="WH364" s="79" t="n"/>
      <c r="WI364" s="79" t="n"/>
      <c r="WJ364" s="79" t="n"/>
      <c r="WK364" s="79" t="n"/>
      <c r="WL364" s="79" t="n"/>
      <c r="WM364" s="79" t="n"/>
      <c r="WN364" s="79" t="n"/>
      <c r="WO364" s="79" t="n"/>
      <c r="WP364" s="79" t="n"/>
      <c r="WQ364" s="79" t="n"/>
      <c r="WR364" s="79" t="n"/>
      <c r="WS364" s="79" t="n"/>
      <c r="WT364" s="79" t="n"/>
      <c r="WU364" s="79" t="n"/>
      <c r="WV364" s="79" t="n"/>
      <c r="WW364" s="79" t="n"/>
      <c r="WX364" s="79" t="n"/>
      <c r="WY364" s="79" t="n"/>
      <c r="WZ364" s="79" t="n"/>
      <c r="XA364" s="79" t="n"/>
      <c r="XB364" s="79" t="n"/>
      <c r="XC364" s="79" t="n"/>
      <c r="XD364" s="79" t="n"/>
      <c r="XE364" s="79" t="n"/>
      <c r="XF364" s="79" t="n"/>
      <c r="XG364" s="79" t="n"/>
      <c r="XH364" s="79" t="n"/>
      <c r="XI364" s="79" t="n"/>
      <c r="XJ364" s="79" t="n"/>
      <c r="XK364" s="79" t="n"/>
      <c r="XL364" s="79" t="n"/>
      <c r="XM364" s="79" t="n"/>
      <c r="XN364" s="79" t="n"/>
      <c r="XO364" s="79" t="n"/>
      <c r="XP364" s="79" t="n"/>
      <c r="XQ364" s="79" t="n"/>
      <c r="XR364" s="79" t="n"/>
      <c r="XS364" s="79" t="n"/>
      <c r="XV364" s="78" t="n">
        <v>36</v>
      </c>
      <c r="XW364" s="79" t="n"/>
      <c r="XX364" s="79" t="n"/>
      <c r="XY364" s="79" t="n"/>
      <c r="XZ364" s="79" t="n"/>
      <c r="YA364" s="79" t="n"/>
      <c r="YB364" s="79" t="n"/>
      <c r="YC364" s="79" t="n"/>
      <c r="YD364" s="79" t="n"/>
      <c r="YE364" s="79" t="n"/>
      <c r="YF364" s="79" t="n"/>
      <c r="YG364" s="79" t="n"/>
      <c r="YH364" s="79" t="n"/>
      <c r="YI364" s="79" t="n"/>
      <c r="YJ364" s="79" t="n"/>
      <c r="YK364" s="79" t="n"/>
      <c r="YL364" s="79" t="n"/>
      <c r="YM364" s="79" t="n"/>
      <c r="YN364" s="79" t="n"/>
      <c r="YO364" s="79" t="n"/>
      <c r="YP364" s="79" t="n"/>
      <c r="YQ364" s="79" t="n"/>
      <c r="YR364" s="79" t="n"/>
      <c r="YS364" s="79" t="n"/>
      <c r="YT364" s="79" t="n"/>
      <c r="YU364" s="79" t="n"/>
      <c r="YV364" s="79" t="n"/>
      <c r="YW364" s="79" t="n"/>
      <c r="YX364" s="79" t="n"/>
      <c r="YY364" s="79" t="n"/>
      <c r="YZ364" s="79" t="n"/>
      <c r="ZA364" s="79" t="n"/>
      <c r="ZB364" s="79" t="n"/>
      <c r="ZC364" s="79" t="n"/>
      <c r="ZD364" s="79" t="n"/>
      <c r="ZE364" s="79" t="n"/>
      <c r="ZF364" s="79" t="n"/>
      <c r="ZG364" s="79" t="n"/>
      <c r="ZH364" s="79" t="n"/>
      <c r="ZI364" s="79" t="n"/>
      <c r="ZJ364" s="79" t="n"/>
      <c r="ZM364" s="78" t="n">
        <v>36</v>
      </c>
      <c r="ZN364" s="79" t="n"/>
      <c r="ZO364" s="79" t="n"/>
      <c r="ZP364" s="79" t="n"/>
      <c r="ZQ364" s="79" t="n"/>
      <c r="ZR364" s="79" t="n"/>
      <c r="ZS364" s="79" t="n"/>
      <c r="ZT364" s="79" t="n"/>
      <c r="ZU364" s="79" t="n"/>
      <c r="ZV364" s="79" t="n"/>
      <c r="ZW364" s="79" t="n"/>
      <c r="ZX364" s="79" t="n"/>
      <c r="ZY364" s="79" t="n"/>
      <c r="ZZ364" s="79" t="n"/>
      <c r="AAA364" s="79" t="n"/>
      <c r="AAB364" s="79" t="n"/>
      <c r="AAC364" s="79" t="n"/>
      <c r="AAD364" s="79" t="n"/>
      <c r="AAE364" s="79" t="n"/>
      <c r="AAF364" s="79" t="n"/>
      <c r="AAG364" s="79" t="n"/>
      <c r="AAH364" s="79" t="n"/>
      <c r="AAI364" s="79" t="n"/>
      <c r="AAJ364" s="79" t="n"/>
      <c r="AAK364" s="79" t="n"/>
      <c r="AAL364" s="79" t="n"/>
      <c r="AAM364" s="79" t="n"/>
      <c r="AAN364" s="79" t="n"/>
      <c r="AAO364" s="79" t="n"/>
      <c r="AAP364" s="79" t="n"/>
      <c r="AAQ364" s="79" t="n"/>
      <c r="AAR364" s="79" t="n"/>
      <c r="AAS364" s="79" t="n"/>
      <c r="AAT364" s="79" t="n"/>
      <c r="AAU364" s="79" t="n"/>
      <c r="AAV364" s="79" t="n"/>
      <c r="AAW364" s="79" t="n"/>
      <c r="AAX364" s="79" t="n"/>
      <c r="AAY364" s="79" t="n"/>
      <c r="AAZ364" s="79" t="n"/>
      <c r="ABA364" s="79" t="n"/>
      <c r="ABD364" s="78" t="n">
        <v>36</v>
      </c>
      <c r="ABE364" s="79" t="n"/>
      <c r="ABF364" s="79" t="n"/>
      <c r="ABG364" s="79" t="n"/>
      <c r="ABH364" s="79" t="n"/>
      <c r="ABI364" s="79" t="n"/>
      <c r="ABJ364" s="79" t="n"/>
      <c r="ABK364" s="79" t="n"/>
      <c r="ABL364" s="79" t="n"/>
      <c r="ABM364" s="79" t="n"/>
      <c r="ABN364" s="79" t="n"/>
      <c r="ABO364" s="79" t="n"/>
      <c r="ABP364" s="79" t="n"/>
      <c r="ABQ364" s="79" t="n"/>
      <c r="ABR364" s="79" t="n"/>
      <c r="ABS364" s="79" t="n"/>
      <c r="ABT364" s="79" t="n"/>
      <c r="ABU364" s="79" t="n"/>
      <c r="ABV364" s="79" t="n"/>
      <c r="ABW364" s="79" t="n"/>
      <c r="ABX364" s="79" t="n"/>
      <c r="ABY364" s="79" t="n"/>
      <c r="ABZ364" s="79" t="n"/>
      <c r="ACA364" s="79" t="n"/>
      <c r="ACB364" s="79" t="n"/>
      <c r="ACC364" s="79" t="n"/>
      <c r="ACD364" s="79" t="n"/>
      <c r="ACE364" s="79" t="n"/>
      <c r="ACF364" s="79" t="n"/>
      <c r="ACG364" s="79" t="n"/>
      <c r="ACH364" s="79" t="n"/>
      <c r="ACI364" s="79" t="n"/>
      <c r="ACJ364" s="79" t="n"/>
      <c r="ACK364" s="79" t="n"/>
      <c r="ACL364" s="79" t="n"/>
      <c r="ACM364" s="79" t="n"/>
      <c r="ACN364" s="79" t="n"/>
      <c r="ACO364" s="79" t="n"/>
      <c r="ACP364" s="79" t="n"/>
      <c r="ACQ364" s="79" t="n"/>
      <c r="ACR364" s="79" t="n"/>
      <c r="ACU364" s="78" t="n">
        <v>36</v>
      </c>
      <c r="ACV364" s="79" t="n"/>
      <c r="ACW364" s="79" t="n"/>
      <c r="ACX364" s="79" t="n"/>
      <c r="ACY364" s="79" t="n"/>
      <c r="ACZ364" s="79" t="n"/>
      <c r="ADA364" s="79" t="n"/>
      <c r="ADB364" s="79" t="n"/>
      <c r="ADC364" s="79" t="n"/>
      <c r="ADD364" s="79" t="n"/>
      <c r="ADE364" s="79" t="n"/>
      <c r="ADF364" s="79" t="n"/>
      <c r="ADG364" s="79" t="n"/>
      <c r="ADH364" s="79" t="n"/>
      <c r="ADI364" s="79" t="n"/>
      <c r="ADJ364" s="79" t="n"/>
      <c r="ADK364" s="79" t="n"/>
      <c r="ADL364" s="79" t="n"/>
      <c r="ADM364" s="79" t="n"/>
      <c r="ADN364" s="79" t="n"/>
      <c r="ADO364" s="79" t="n"/>
      <c r="ADP364" s="79" t="n"/>
      <c r="ADQ364" s="79" t="n"/>
      <c r="ADR364" s="79" t="n"/>
      <c r="ADS364" s="79" t="n"/>
      <c r="ADT364" s="79" t="n"/>
      <c r="ADU364" s="79" t="n"/>
      <c r="ADV364" s="79" t="n"/>
      <c r="ADW364" s="79" t="n"/>
      <c r="ADX364" s="79" t="n"/>
      <c r="ADY364" s="79" t="n"/>
      <c r="ADZ364" s="79" t="n"/>
      <c r="AEA364" s="79" t="n"/>
      <c r="AEB364" s="79" t="n"/>
      <c r="AEC364" s="79" t="n"/>
      <c r="AED364" s="79" t="n"/>
      <c r="AEE364" s="79" t="n"/>
      <c r="AEF364" s="79" t="n"/>
      <c r="AEG364" s="79" t="n"/>
      <c r="AEH364" s="79" t="n"/>
      <c r="AEI364" s="79" t="n"/>
      <c r="AEL364" s="78" t="n">
        <v>36</v>
      </c>
      <c r="AEM364" s="79" t="n"/>
      <c r="AEN364" s="79" t="n"/>
      <c r="AEO364" s="79" t="n"/>
      <c r="AEP364" s="79" t="n"/>
      <c r="AEQ364" s="79" t="n"/>
      <c r="AER364" s="79" t="n"/>
      <c r="AES364" s="79" t="n"/>
      <c r="AET364" s="79" t="n"/>
      <c r="AEU364" s="79" t="n"/>
      <c r="AEV364" s="79" t="n"/>
      <c r="AEW364" s="79" t="n"/>
      <c r="AEX364" s="79" t="n"/>
      <c r="AEY364" s="79" t="n"/>
      <c r="AEZ364" s="79" t="n"/>
      <c r="AFA364" s="79" t="n"/>
      <c r="AFB364" s="79" t="n"/>
      <c r="AFC364" s="79" t="n"/>
      <c r="AFD364" s="79" t="n"/>
      <c r="AFE364" s="79" t="n"/>
      <c r="AFF364" s="79" t="n"/>
      <c r="AFG364" s="79" t="n"/>
      <c r="AFH364" s="79" t="n"/>
      <c r="AFI364" s="79" t="n"/>
      <c r="AFJ364" s="79" t="n"/>
      <c r="AFK364" s="79" t="n"/>
      <c r="AFL364" s="79" t="n"/>
      <c r="AFM364" s="79" t="n"/>
      <c r="AFN364" s="79" t="n"/>
      <c r="AFO364" s="79" t="n"/>
      <c r="AFP364" s="79" t="n"/>
      <c r="AFQ364" s="79" t="n"/>
      <c r="AFR364" s="79" t="n"/>
      <c r="AFS364" s="79" t="n"/>
      <c r="AFT364" s="79" t="n"/>
      <c r="AFU364" s="79" t="n"/>
      <c r="AFV364" s="79" t="n"/>
      <c r="AFW364" s="79" t="n"/>
      <c r="AFX364" s="79" t="n"/>
      <c r="AFY364" s="79" t="n"/>
      <c r="AFZ364" s="79" t="n"/>
    </row>
    <row r="365">
      <c r="A365" s="78" t="n">
        <v>37</v>
      </c>
      <c r="B365" s="79" t="n"/>
      <c r="C365" s="79" t="n"/>
      <c r="D365" s="79" t="n"/>
      <c r="E365" s="79" t="n"/>
      <c r="F365" s="79" t="n"/>
      <c r="G365" s="79" t="n"/>
      <c r="H365" s="79" t="n"/>
      <c r="I365" s="79" t="n"/>
      <c r="J365" s="79" t="n"/>
      <c r="K365" s="79" t="n"/>
      <c r="L365" s="79" t="n"/>
      <c r="M365" s="79" t="n"/>
      <c r="N365" s="79" t="n"/>
      <c r="O365" s="79" t="n"/>
      <c r="P365" s="79" t="n"/>
      <c r="Q365" s="79" t="n"/>
      <c r="R365" s="79" t="n"/>
      <c r="S365" s="79" t="n"/>
      <c r="T365" s="79" t="n"/>
      <c r="U365" s="79" t="n"/>
      <c r="V365" s="79" t="n"/>
      <c r="W365" s="79" t="n"/>
      <c r="X365" s="79" t="n"/>
      <c r="Y365" s="79" t="n"/>
      <c r="Z365" s="79" t="n"/>
      <c r="AA365" s="79" t="n"/>
      <c r="AB365" s="79" t="n"/>
      <c r="AC365" s="79" t="n"/>
      <c r="AD365" s="79" t="n"/>
      <c r="AE365" s="79" t="n"/>
      <c r="AF365" s="79" t="n"/>
      <c r="AG365" s="79" t="n"/>
      <c r="AH365" s="79" t="n"/>
      <c r="AI365" s="79" t="n"/>
      <c r="AJ365" s="79" t="n"/>
      <c r="AK365" s="79" t="n"/>
      <c r="AL365" s="79" t="n"/>
      <c r="AM365" s="79" t="n"/>
      <c r="AN365" s="79" t="n"/>
      <c r="AO365" s="79" t="n"/>
      <c r="AR365" s="78" t="n">
        <v>37</v>
      </c>
      <c r="AS365" s="79" t="n"/>
      <c r="AT365" s="79" t="n"/>
      <c r="AU365" s="79" t="n"/>
      <c r="AV365" s="79" t="n"/>
      <c r="AW365" s="79" t="n"/>
      <c r="AX365" s="79" t="n"/>
      <c r="AY365" s="79" t="n"/>
      <c r="AZ365" s="79" t="n"/>
      <c r="BA365" s="79" t="n"/>
      <c r="BB365" s="79" t="n"/>
      <c r="BC365" s="79" t="n"/>
      <c r="BD365" s="79" t="n"/>
      <c r="BE365" s="79" t="n"/>
      <c r="BF365" s="79" t="n"/>
      <c r="BG365" s="79" t="n"/>
      <c r="BH365" s="79" t="n"/>
      <c r="BI365" s="79" t="n"/>
      <c r="BJ365" s="79" t="n"/>
      <c r="BK365" s="79" t="n"/>
      <c r="BL365" s="79" t="n"/>
      <c r="BM365" s="79" t="n"/>
      <c r="BN365" s="79" t="n"/>
      <c r="BO365" s="79" t="n"/>
      <c r="BP365" s="79" t="n"/>
      <c r="BQ365" s="79" t="n"/>
      <c r="BR365" s="79" t="n"/>
      <c r="BS365" s="79" t="n"/>
      <c r="BT365" s="79" t="n"/>
      <c r="BU365" s="79" t="n"/>
      <c r="BV365" s="79" t="n"/>
      <c r="BW365" s="79" t="n"/>
      <c r="BX365" s="79" t="n"/>
      <c r="BY365" s="79" t="n"/>
      <c r="BZ365" s="79" t="n"/>
      <c r="CA365" s="79" t="n"/>
      <c r="CB365" s="79" t="n"/>
      <c r="CC365" s="79" t="n"/>
      <c r="CD365" s="79" t="n"/>
      <c r="CE365" s="79" t="n"/>
      <c r="CF365" s="79" t="n"/>
      <c r="CI365" s="78" t="n">
        <v>37</v>
      </c>
      <c r="CJ365" s="79" t="n"/>
      <c r="CK365" s="79" t="n"/>
      <c r="CL365" s="79" t="n"/>
      <c r="CM365" s="79" t="n"/>
      <c r="CN365" s="79" t="n"/>
      <c r="CO365" s="79" t="n"/>
      <c r="CP365" s="79" t="n"/>
      <c r="CQ365" s="79" t="n"/>
      <c r="CR365" s="79" t="n"/>
      <c r="CS365" s="79" t="n"/>
      <c r="CT365" s="79" t="n"/>
      <c r="CU365" s="79" t="n"/>
      <c r="CV365" s="79" t="n"/>
      <c r="CW365" s="79" t="n"/>
      <c r="CX365" s="79" t="n"/>
      <c r="CY365" s="79" t="n"/>
      <c r="CZ365" s="79" t="n"/>
      <c r="DA365" s="79" t="n"/>
      <c r="DB365" s="79" t="n"/>
      <c r="DC365" s="79" t="n"/>
      <c r="DD365" s="79" t="n"/>
      <c r="DE365" s="79" t="n"/>
      <c r="DF365" s="79" t="n"/>
      <c r="DG365" s="79" t="n"/>
      <c r="DH365" s="79" t="n"/>
      <c r="DI365" s="79" t="n"/>
      <c r="DJ365" s="79" t="n"/>
      <c r="DK365" s="79" t="n"/>
      <c r="DL365" s="79" t="n"/>
      <c r="DM365" s="79" t="n"/>
      <c r="DN365" s="79" t="n"/>
      <c r="DO365" s="79" t="n"/>
      <c r="DP365" s="79" t="n"/>
      <c r="DQ365" s="79" t="n"/>
      <c r="DR365" s="79" t="n"/>
      <c r="DS365" s="79" t="n"/>
      <c r="DT365" s="79" t="n"/>
      <c r="DU365" s="79" t="n"/>
      <c r="DV365" s="79" t="n"/>
      <c r="DW365" s="79" t="n"/>
      <c r="DZ365" s="78" t="n">
        <v>37</v>
      </c>
      <c r="EA365" s="79" t="n"/>
      <c r="EB365" s="79" t="n"/>
      <c r="EC365" s="79" t="n"/>
      <c r="ED365" s="79" t="n"/>
      <c r="EE365" s="79" t="n"/>
      <c r="EF365" s="79" t="n"/>
      <c r="EG365" s="79" t="n"/>
      <c r="EH365" s="79" t="n"/>
      <c r="EI365" s="79" t="n"/>
      <c r="EJ365" s="79" t="n"/>
      <c r="EK365" s="79" t="n"/>
      <c r="EL365" s="79" t="n"/>
      <c r="EM365" s="79" t="n"/>
      <c r="EN365" s="79" t="n"/>
      <c r="EO365" s="79" t="n"/>
      <c r="EP365" s="79" t="n"/>
      <c r="EQ365" s="79" t="n"/>
      <c r="ER365" s="79" t="n"/>
      <c r="ES365" s="79" t="n"/>
      <c r="ET365" s="79" t="n"/>
      <c r="EU365" s="79" t="n"/>
      <c r="EV365" s="79" t="n"/>
      <c r="EW365" s="79" t="n"/>
      <c r="EX365" s="79" t="n"/>
      <c r="EY365" s="79" t="n"/>
      <c r="EZ365" s="79" t="n"/>
      <c r="FA365" s="79" t="n"/>
      <c r="FB365" s="79" t="n"/>
      <c r="FC365" s="79" t="n"/>
      <c r="FD365" s="79" t="n"/>
      <c r="FE365" s="79" t="n"/>
      <c r="FF365" s="79" t="n"/>
      <c r="FG365" s="79" t="n"/>
      <c r="FH365" s="79" t="n"/>
      <c r="FI365" s="79" t="n"/>
      <c r="FJ365" s="79" t="n"/>
      <c r="FK365" s="79" t="n"/>
      <c r="FL365" s="79" t="n"/>
      <c r="FM365" s="79" t="n"/>
      <c r="FN365" s="79" t="n"/>
      <c r="FQ365" s="78" t="n">
        <v>37</v>
      </c>
      <c r="FR365" s="79" t="n"/>
      <c r="FS365" s="79" t="n"/>
      <c r="FT365" s="79" t="n"/>
      <c r="FU365" s="79" t="n"/>
      <c r="FV365" s="79" t="n"/>
      <c r="FW365" s="79" t="n"/>
      <c r="FX365" s="79" t="n"/>
      <c r="FY365" s="79" t="n"/>
      <c r="FZ365" s="79" t="n"/>
      <c r="GA365" s="79" t="n"/>
      <c r="GB365" s="79" t="n"/>
      <c r="GC365" s="79" t="n"/>
      <c r="GD365" s="79" t="n"/>
      <c r="GE365" s="79" t="n"/>
      <c r="GF365" s="79" t="n"/>
      <c r="GG365" s="79" t="n"/>
      <c r="GH365" s="79" t="n"/>
      <c r="GI365" s="79" t="n"/>
      <c r="GJ365" s="79" t="n"/>
      <c r="GK365" s="79" t="n"/>
      <c r="GL365" s="79" t="n"/>
      <c r="GM365" s="79" t="n"/>
      <c r="GN365" s="79" t="n"/>
      <c r="GO365" s="79" t="n"/>
      <c r="GP365" s="79" t="n"/>
      <c r="GQ365" s="79" t="n"/>
      <c r="GR365" s="79" t="n"/>
      <c r="GS365" s="79" t="n"/>
      <c r="GT365" s="79" t="n"/>
      <c r="GU365" s="79" t="n"/>
      <c r="GV365" s="79" t="n"/>
      <c r="GW365" s="79" t="n"/>
      <c r="GX365" s="79" t="n"/>
      <c r="GY365" s="79" t="n"/>
      <c r="GZ365" s="79" t="n"/>
      <c r="HA365" s="79" t="n"/>
      <c r="HB365" s="79" t="n"/>
      <c r="HC365" s="79" t="n"/>
      <c r="HD365" s="79" t="n"/>
      <c r="HE365" s="79" t="n"/>
      <c r="HH365" s="78" t="n">
        <v>37</v>
      </c>
      <c r="HI365" s="79" t="n"/>
      <c r="HJ365" s="79" t="n"/>
      <c r="HK365" s="79" t="n"/>
      <c r="HL365" s="79" t="n"/>
      <c r="HM365" s="79" t="n"/>
      <c r="HN365" s="79" t="n"/>
      <c r="HO365" s="79" t="n"/>
      <c r="HP365" s="79" t="n"/>
      <c r="HQ365" s="79" t="n"/>
      <c r="HR365" s="79" t="n"/>
      <c r="HS365" s="79" t="n"/>
      <c r="HT365" s="79" t="n"/>
      <c r="HU365" s="79" t="n"/>
      <c r="HV365" s="79" t="n"/>
      <c r="HW365" s="79" t="n"/>
      <c r="HX365" s="79" t="n"/>
      <c r="HY365" s="79" t="n"/>
      <c r="HZ365" s="79" t="n"/>
      <c r="IA365" s="79" t="n"/>
      <c r="IB365" s="79" t="n"/>
      <c r="IC365" s="79" t="n"/>
      <c r="ID365" s="79" t="n"/>
      <c r="IE365" s="79" t="n"/>
      <c r="IF365" s="79" t="n"/>
      <c r="IG365" s="79" t="n"/>
      <c r="IH365" s="79" t="n"/>
      <c r="II365" s="79" t="n"/>
      <c r="IJ365" s="79" t="n"/>
      <c r="IK365" s="79" t="n"/>
      <c r="IL365" s="79" t="n"/>
      <c r="IM365" s="79" t="n"/>
      <c r="IN365" s="79" t="n"/>
      <c r="IO365" s="79" t="n"/>
      <c r="IP365" s="79" t="n"/>
      <c r="IQ365" s="79" t="n"/>
      <c r="IR365" s="79" t="n"/>
      <c r="IS365" s="79" t="n"/>
      <c r="IT365" s="79" t="n"/>
      <c r="IU365" s="79" t="n"/>
      <c r="IV365" s="79" t="n"/>
      <c r="IY365" s="78" t="n">
        <v>37</v>
      </c>
      <c r="IZ365" s="79" t="n"/>
      <c r="JA365" s="79" t="n"/>
      <c r="JB365" s="79" t="n"/>
      <c r="JC365" s="79" t="n"/>
      <c r="JD365" s="79" t="n"/>
      <c r="JE365" s="79" t="n"/>
      <c r="JF365" s="79" t="n"/>
      <c r="JG365" s="79" t="n"/>
      <c r="JH365" s="79" t="n"/>
      <c r="JI365" s="79" t="n"/>
      <c r="JJ365" s="79" t="n"/>
      <c r="JK365" s="79" t="n"/>
      <c r="JL365" s="79" t="n"/>
      <c r="JM365" s="79" t="n"/>
      <c r="JN365" s="79" t="n"/>
      <c r="JO365" s="79" t="n"/>
      <c r="JP365" s="79" t="n"/>
      <c r="JQ365" s="79" t="n"/>
      <c r="JR365" s="79" t="n"/>
      <c r="JS365" s="79" t="n"/>
      <c r="JT365" s="79" t="n"/>
      <c r="JU365" s="79" t="n"/>
      <c r="JV365" s="79" t="n"/>
      <c r="JW365" s="79" t="n"/>
      <c r="JX365" s="79" t="n"/>
      <c r="JY365" s="79" t="n"/>
      <c r="JZ365" s="79" t="n"/>
      <c r="KA365" s="79" t="n"/>
      <c r="KB365" s="79" t="n"/>
      <c r="KC365" s="79" t="n"/>
      <c r="KD365" s="79" t="n"/>
      <c r="KE365" s="79" t="n"/>
      <c r="KF365" s="79" t="n"/>
      <c r="KG365" s="79" t="n"/>
      <c r="KH365" s="79" t="n"/>
      <c r="KI365" s="79" t="n"/>
      <c r="KJ365" s="79" t="n"/>
      <c r="KK365" s="79" t="n"/>
      <c r="KL365" s="79" t="n"/>
      <c r="KM365" s="79" t="n"/>
      <c r="KP365" s="78" t="n">
        <v>37</v>
      </c>
      <c r="KQ365" s="79" t="n"/>
      <c r="KR365" s="79" t="n"/>
      <c r="KS365" s="79" t="n"/>
      <c r="KT365" s="79" t="n"/>
      <c r="KU365" s="79" t="n"/>
      <c r="KV365" s="79" t="n"/>
      <c r="KW365" s="79" t="n"/>
      <c r="KX365" s="79" t="n"/>
      <c r="KY365" s="79" t="n"/>
      <c r="KZ365" s="79" t="n"/>
      <c r="LA365" s="79" t="n"/>
      <c r="LB365" s="79" t="n"/>
      <c r="LC365" s="79" t="n"/>
      <c r="LD365" s="79" t="n"/>
      <c r="LE365" s="79" t="n"/>
      <c r="LF365" s="79" t="n"/>
      <c r="LG365" s="79" t="n"/>
      <c r="LH365" s="79" t="n"/>
      <c r="LI365" s="79" t="n"/>
      <c r="LJ365" s="79" t="n"/>
      <c r="LK365" s="79" t="n"/>
      <c r="LL365" s="79" t="n"/>
      <c r="LM365" s="79" t="n"/>
      <c r="LN365" s="79" t="n"/>
      <c r="LO365" s="79" t="n"/>
      <c r="LP365" s="79" t="n"/>
      <c r="LQ365" s="79" t="n"/>
      <c r="LR365" s="79" t="n"/>
      <c r="LS365" s="79" t="n"/>
      <c r="LT365" s="79" t="n"/>
      <c r="LU365" s="79" t="n"/>
      <c r="LV365" s="79" t="n"/>
      <c r="LW365" s="79" t="n"/>
      <c r="LX365" s="79" t="n"/>
      <c r="LY365" s="79" t="n"/>
      <c r="LZ365" s="79" t="n"/>
      <c r="MA365" s="79" t="n"/>
      <c r="MB365" s="79" t="n"/>
      <c r="MC365" s="79" t="n"/>
      <c r="MD365" s="79" t="n"/>
      <c r="MG365" s="78" t="n">
        <v>37</v>
      </c>
      <c r="MH365" s="79" t="n"/>
      <c r="MI365" s="79" t="n"/>
      <c r="MJ365" s="79" t="n"/>
      <c r="MK365" s="79" t="n"/>
      <c r="ML365" s="79" t="n"/>
      <c r="MM365" s="79" t="n"/>
      <c r="MN365" s="79" t="n"/>
      <c r="MO365" s="79" t="n"/>
      <c r="MP365" s="79" t="n"/>
      <c r="MQ365" s="79" t="n"/>
      <c r="MR365" s="79" t="n"/>
      <c r="MS365" s="79" t="n"/>
      <c r="MT365" s="79" t="n"/>
      <c r="MU365" s="79" t="n"/>
      <c r="MV365" s="79" t="n"/>
      <c r="MW365" s="79" t="n"/>
      <c r="MX365" s="79" t="n"/>
      <c r="MY365" s="79" t="n"/>
      <c r="MZ365" s="79" t="n"/>
      <c r="NA365" s="79" t="n"/>
      <c r="NB365" s="79" t="n"/>
      <c r="NC365" s="79" t="n"/>
      <c r="ND365" s="79" t="n"/>
      <c r="NE365" s="79" t="n"/>
      <c r="NF365" s="79" t="n"/>
      <c r="NG365" s="79" t="n"/>
      <c r="NH365" s="79" t="n"/>
      <c r="NI365" s="79" t="n"/>
      <c r="NJ365" s="79" t="n"/>
      <c r="NK365" s="79" t="n"/>
      <c r="NL365" s="79" t="n"/>
      <c r="NM365" s="79" t="n"/>
      <c r="NN365" s="79" t="n"/>
      <c r="NO365" s="79" t="n"/>
      <c r="NP365" s="79" t="n"/>
      <c r="NQ365" s="79" t="n"/>
      <c r="NR365" s="79" t="n"/>
      <c r="NS365" s="79" t="n"/>
      <c r="NT365" s="79" t="n"/>
      <c r="NU365" s="79" t="n"/>
      <c r="NX365" s="78" t="n">
        <v>37</v>
      </c>
      <c r="NY365" s="79" t="n"/>
      <c r="NZ365" s="79" t="n"/>
      <c r="OA365" s="79" t="n"/>
      <c r="OB365" s="79" t="n"/>
      <c r="OC365" s="79" t="n"/>
      <c r="OD365" s="79" t="n"/>
      <c r="OE365" s="79" t="n"/>
      <c r="OF365" s="79" t="n"/>
      <c r="OG365" s="79" t="n"/>
      <c r="OH365" s="79" t="n"/>
      <c r="OI365" s="79" t="n"/>
      <c r="OJ365" s="79" t="n"/>
      <c r="OK365" s="79" t="n"/>
      <c r="OL365" s="79" t="n"/>
      <c r="OM365" s="79" t="n"/>
      <c r="ON365" s="79" t="n"/>
      <c r="OO365" s="79" t="n"/>
      <c r="OP365" s="79" t="n"/>
      <c r="OQ365" s="79" t="n"/>
      <c r="OR365" s="79" t="n"/>
      <c r="OS365" s="79" t="n"/>
      <c r="OT365" s="79" t="n"/>
      <c r="OU365" s="79" t="n"/>
      <c r="OV365" s="79" t="n"/>
      <c r="OW365" s="79" t="n"/>
      <c r="OX365" s="79" t="n"/>
      <c r="OY365" s="79" t="n"/>
      <c r="OZ365" s="79" t="n"/>
      <c r="PA365" s="79" t="n"/>
      <c r="PB365" s="79" t="n"/>
      <c r="PC365" s="79" t="n"/>
      <c r="PD365" s="79" t="n"/>
      <c r="PE365" s="79" t="n"/>
      <c r="PF365" s="79" t="n"/>
      <c r="PG365" s="79" t="n"/>
      <c r="PH365" s="79" t="n"/>
      <c r="PI365" s="79" t="n"/>
      <c r="PJ365" s="79" t="n"/>
      <c r="PK365" s="79" t="n"/>
      <c r="PL365" s="79" t="n"/>
      <c r="PO365" s="78" t="n">
        <v>37</v>
      </c>
      <c r="PP365" s="79" t="n"/>
      <c r="PQ365" s="79" t="n"/>
      <c r="PR365" s="79" t="n"/>
      <c r="PS365" s="79" t="n"/>
      <c r="PT365" s="79" t="n"/>
      <c r="PU365" s="79" t="n"/>
      <c r="PV365" s="79" t="n"/>
      <c r="PW365" s="79" t="n"/>
      <c r="PX365" s="79" t="n"/>
      <c r="PY365" s="79" t="n"/>
      <c r="PZ365" s="79" t="n"/>
      <c r="QA365" s="79" t="n"/>
      <c r="QB365" s="79" t="n"/>
      <c r="QC365" s="79" t="n"/>
      <c r="QD365" s="79" t="n"/>
      <c r="QE365" s="79" t="n"/>
      <c r="QF365" s="79" t="n"/>
      <c r="QG365" s="79" t="n"/>
      <c r="QH365" s="79" t="n"/>
      <c r="QI365" s="79" t="n"/>
      <c r="QJ365" s="79" t="n"/>
      <c r="QK365" s="79" t="n"/>
      <c r="QL365" s="79" t="n"/>
      <c r="QM365" s="79" t="n"/>
      <c r="QN365" s="79" t="n"/>
      <c r="QO365" s="79" t="n"/>
      <c r="QP365" s="79" t="n"/>
      <c r="QQ365" s="79" t="n"/>
      <c r="QR365" s="79" t="n"/>
      <c r="QS365" s="79" t="n"/>
      <c r="QT365" s="79" t="n"/>
      <c r="QU365" s="79" t="n"/>
      <c r="QV365" s="79" t="n"/>
      <c r="QW365" s="79" t="n"/>
      <c r="QX365" s="79" t="n"/>
      <c r="QY365" s="79" t="n"/>
      <c r="QZ365" s="79" t="n"/>
      <c r="RA365" s="79" t="n"/>
      <c r="RB365" s="79" t="n"/>
      <c r="RC365" s="79" t="n"/>
      <c r="RF365" s="78" t="n">
        <v>37</v>
      </c>
      <c r="RG365" s="79" t="n"/>
      <c r="RH365" s="79" t="n"/>
      <c r="RI365" s="79" t="n"/>
      <c r="RJ365" s="79" t="n"/>
      <c r="RK365" s="79" t="n"/>
      <c r="RL365" s="79" t="n"/>
      <c r="RM365" s="79" t="n"/>
      <c r="RN365" s="79" t="n"/>
      <c r="RO365" s="79" t="n"/>
      <c r="RP365" s="79" t="n"/>
      <c r="RQ365" s="79" t="n"/>
      <c r="RR365" s="79" t="n"/>
      <c r="RS365" s="79" t="n"/>
      <c r="RT365" s="79" t="n"/>
      <c r="RU365" s="79" t="n"/>
      <c r="RV365" s="79" t="n"/>
      <c r="RW365" s="79" t="n"/>
      <c r="RX365" s="79" t="n"/>
      <c r="RY365" s="79" t="n"/>
      <c r="RZ365" s="79" t="n"/>
      <c r="SA365" s="79" t="n"/>
      <c r="SB365" s="79" t="n"/>
      <c r="SC365" s="79" t="n"/>
      <c r="SD365" s="79" t="n"/>
      <c r="SE365" s="79" t="n"/>
      <c r="SF365" s="79" t="n"/>
      <c r="SG365" s="79" t="n"/>
      <c r="SH365" s="79" t="n"/>
      <c r="SI365" s="79" t="n"/>
      <c r="SJ365" s="79" t="n"/>
      <c r="SK365" s="79" t="n"/>
      <c r="SL365" s="79" t="n"/>
      <c r="SM365" s="79" t="n"/>
      <c r="SN365" s="79" t="n"/>
      <c r="SO365" s="79" t="n"/>
      <c r="SP365" s="79" t="n"/>
      <c r="SQ365" s="79" t="n"/>
      <c r="SR365" s="79" t="n"/>
      <c r="SS365" s="79" t="n"/>
      <c r="ST365" s="79" t="n"/>
      <c r="SW365" s="78" t="n">
        <v>37</v>
      </c>
      <c r="SX365" s="79" t="n"/>
      <c r="SY365" s="79" t="n"/>
      <c r="SZ365" s="79" t="n"/>
      <c r="TA365" s="79" t="n"/>
      <c r="TB365" s="79" t="n"/>
      <c r="TC365" s="79" t="n"/>
      <c r="TD365" s="79" t="n"/>
      <c r="TE365" s="79" t="n"/>
      <c r="TF365" s="79" t="n"/>
      <c r="TG365" s="79" t="n"/>
      <c r="TH365" s="79" t="n"/>
      <c r="TI365" s="79" t="n"/>
      <c r="TJ365" s="79" t="n"/>
      <c r="TK365" s="79" t="n"/>
      <c r="TL365" s="79" t="n"/>
      <c r="TM365" s="79" t="n"/>
      <c r="TN365" s="79" t="n"/>
      <c r="TO365" s="79" t="n"/>
      <c r="TP365" s="79" t="n"/>
      <c r="TQ365" s="79" t="n"/>
      <c r="TR365" s="79" t="n"/>
      <c r="TS365" s="79" t="n"/>
      <c r="TT365" s="79" t="n"/>
      <c r="TU365" s="79" t="n"/>
      <c r="TV365" s="79" t="n"/>
      <c r="TW365" s="79" t="n"/>
      <c r="TX365" s="79" t="n"/>
      <c r="TY365" s="79" t="n"/>
      <c r="TZ365" s="79" t="n"/>
      <c r="UA365" s="79" t="n"/>
      <c r="UB365" s="79" t="n"/>
      <c r="UC365" s="79" t="n"/>
      <c r="UD365" s="79" t="n"/>
      <c r="UE365" s="79" t="n"/>
      <c r="UF365" s="79" t="n"/>
      <c r="UG365" s="79" t="n"/>
      <c r="UH365" s="79" t="n"/>
      <c r="UI365" s="79" t="n"/>
      <c r="UJ365" s="79" t="n"/>
      <c r="UK365" s="79" t="n"/>
      <c r="UN365" s="78" t="n">
        <v>37</v>
      </c>
      <c r="UO365" s="79" t="n"/>
      <c r="UP365" s="79" t="n"/>
      <c r="UQ365" s="79" t="n"/>
      <c r="UR365" s="79" t="n"/>
      <c r="US365" s="79" t="n"/>
      <c r="UT365" s="79" t="n"/>
      <c r="UU365" s="79" t="n"/>
      <c r="UV365" s="79" t="n"/>
      <c r="UW365" s="79" t="n"/>
      <c r="UX365" s="79" t="n"/>
      <c r="UY365" s="79" t="n"/>
      <c r="UZ365" s="79" t="n"/>
      <c r="VA365" s="79" t="n"/>
      <c r="VB365" s="79" t="n"/>
      <c r="VC365" s="79" t="n"/>
      <c r="VD365" s="79" t="n"/>
      <c r="VE365" s="79" t="n"/>
      <c r="VF365" s="79" t="n"/>
      <c r="VG365" s="79" t="n"/>
      <c r="VH365" s="79" t="n"/>
      <c r="VI365" s="79" t="n"/>
      <c r="VJ365" s="79" t="n"/>
      <c r="VK365" s="79" t="n"/>
      <c r="VL365" s="79" t="n"/>
      <c r="VM365" s="79" t="n"/>
      <c r="VN365" s="79" t="n"/>
      <c r="VO365" s="79" t="n"/>
      <c r="VP365" s="79" t="n"/>
      <c r="VQ365" s="79" t="n"/>
      <c r="VR365" s="79" t="n"/>
      <c r="VS365" s="79" t="n"/>
      <c r="VT365" s="79" t="n"/>
      <c r="VU365" s="79" t="n"/>
      <c r="VV365" s="79" t="n"/>
      <c r="VW365" s="79" t="n"/>
      <c r="VX365" s="79" t="n"/>
      <c r="VY365" s="79" t="n"/>
      <c r="VZ365" s="79" t="n"/>
      <c r="WA365" s="79" t="n"/>
      <c r="WB365" s="79" t="n"/>
      <c r="WE365" s="78" t="n">
        <v>37</v>
      </c>
      <c r="WF365" s="79" t="n"/>
      <c r="WG365" s="79" t="n"/>
      <c r="WH365" s="79" t="n"/>
      <c r="WI365" s="79" t="n"/>
      <c r="WJ365" s="79" t="n"/>
      <c r="WK365" s="79" t="n"/>
      <c r="WL365" s="79" t="n"/>
      <c r="WM365" s="79" t="n"/>
      <c r="WN365" s="79" t="n"/>
      <c r="WO365" s="79" t="n"/>
      <c r="WP365" s="79" t="n"/>
      <c r="WQ365" s="79" t="n"/>
      <c r="WR365" s="79" t="n"/>
      <c r="WS365" s="79" t="n"/>
      <c r="WT365" s="79" t="n"/>
      <c r="WU365" s="79" t="n"/>
      <c r="WV365" s="79" t="n"/>
      <c r="WW365" s="79" t="n"/>
      <c r="WX365" s="79" t="n"/>
      <c r="WY365" s="79" t="n"/>
      <c r="WZ365" s="79" t="n"/>
      <c r="XA365" s="79" t="n"/>
      <c r="XB365" s="79" t="n"/>
      <c r="XC365" s="79" t="n"/>
      <c r="XD365" s="79" t="n"/>
      <c r="XE365" s="79" t="n"/>
      <c r="XF365" s="79" t="n"/>
      <c r="XG365" s="79" t="n"/>
      <c r="XH365" s="79" t="n"/>
      <c r="XI365" s="79" t="n"/>
      <c r="XJ365" s="79" t="n"/>
      <c r="XK365" s="79" t="n"/>
      <c r="XL365" s="79" t="n"/>
      <c r="XM365" s="79" t="n"/>
      <c r="XN365" s="79" t="n"/>
      <c r="XO365" s="79" t="n"/>
      <c r="XP365" s="79" t="n"/>
      <c r="XQ365" s="79" t="n"/>
      <c r="XR365" s="79" t="n"/>
      <c r="XS365" s="79" t="n"/>
      <c r="XV365" s="78" t="n">
        <v>37</v>
      </c>
      <c r="XW365" s="79" t="n"/>
      <c r="XX365" s="79" t="n"/>
      <c r="XY365" s="79" t="n"/>
      <c r="XZ365" s="79" t="n"/>
      <c r="YA365" s="79" t="n"/>
      <c r="YB365" s="79" t="n"/>
      <c r="YC365" s="79" t="n"/>
      <c r="YD365" s="79" t="n"/>
      <c r="YE365" s="79" t="n"/>
      <c r="YF365" s="79" t="n"/>
      <c r="YG365" s="79" t="n"/>
      <c r="YH365" s="79" t="n"/>
      <c r="YI365" s="79" t="n"/>
      <c r="YJ365" s="79" t="n"/>
      <c r="YK365" s="79" t="n"/>
      <c r="YL365" s="79" t="n"/>
      <c r="YM365" s="79" t="n"/>
      <c r="YN365" s="79" t="n"/>
      <c r="YO365" s="79" t="n"/>
      <c r="YP365" s="79" t="n"/>
      <c r="YQ365" s="79" t="n"/>
      <c r="YR365" s="79" t="n"/>
      <c r="YS365" s="79" t="n"/>
      <c r="YT365" s="79" t="n"/>
      <c r="YU365" s="79" t="n"/>
      <c r="YV365" s="79" t="n"/>
      <c r="YW365" s="79" t="n"/>
      <c r="YX365" s="79" t="n"/>
      <c r="YY365" s="79" t="n"/>
      <c r="YZ365" s="79" t="n"/>
      <c r="ZA365" s="79" t="n"/>
      <c r="ZB365" s="79" t="n"/>
      <c r="ZC365" s="79" t="n"/>
      <c r="ZD365" s="79" t="n"/>
      <c r="ZE365" s="79" t="n"/>
      <c r="ZF365" s="79" t="n"/>
      <c r="ZG365" s="79" t="n"/>
      <c r="ZH365" s="79" t="n"/>
      <c r="ZI365" s="79" t="n"/>
      <c r="ZJ365" s="79" t="n"/>
      <c r="ZM365" s="78" t="n">
        <v>37</v>
      </c>
      <c r="ZN365" s="79" t="n"/>
      <c r="ZO365" s="79" t="n"/>
      <c r="ZP365" s="79" t="n"/>
      <c r="ZQ365" s="79" t="n"/>
      <c r="ZR365" s="79" t="n"/>
      <c r="ZS365" s="79" t="n"/>
      <c r="ZT365" s="79" t="n"/>
      <c r="ZU365" s="79" t="n"/>
      <c r="ZV365" s="79" t="n"/>
      <c r="ZW365" s="79" t="n"/>
      <c r="ZX365" s="79" t="n"/>
      <c r="ZY365" s="79" t="n"/>
      <c r="ZZ365" s="79" t="n"/>
      <c r="AAA365" s="79" t="n"/>
      <c r="AAB365" s="79" t="n"/>
      <c r="AAC365" s="79" t="n"/>
      <c r="AAD365" s="79" t="n"/>
      <c r="AAE365" s="79" t="n"/>
      <c r="AAF365" s="79" t="n"/>
      <c r="AAG365" s="79" t="n"/>
      <c r="AAH365" s="79" t="n"/>
      <c r="AAI365" s="79" t="n"/>
      <c r="AAJ365" s="79" t="n"/>
      <c r="AAK365" s="79" t="n"/>
      <c r="AAL365" s="79" t="n"/>
      <c r="AAM365" s="79" t="n"/>
      <c r="AAN365" s="79" t="n"/>
      <c r="AAO365" s="79" t="n"/>
      <c r="AAP365" s="79" t="n"/>
      <c r="AAQ365" s="79" t="n"/>
      <c r="AAR365" s="79" t="n"/>
      <c r="AAS365" s="79" t="n"/>
      <c r="AAT365" s="79" t="n"/>
      <c r="AAU365" s="79" t="n"/>
      <c r="AAV365" s="79" t="n"/>
      <c r="AAW365" s="79" t="n"/>
      <c r="AAX365" s="79" t="n"/>
      <c r="AAY365" s="79" t="n"/>
      <c r="AAZ365" s="79" t="n"/>
      <c r="ABA365" s="79" t="n"/>
      <c r="ABD365" s="78" t="n">
        <v>37</v>
      </c>
      <c r="ABE365" s="79" t="n"/>
      <c r="ABF365" s="79" t="n"/>
      <c r="ABG365" s="79" t="n"/>
      <c r="ABH365" s="79" t="n"/>
      <c r="ABI365" s="79" t="n"/>
      <c r="ABJ365" s="79" t="n"/>
      <c r="ABK365" s="79" t="n"/>
      <c r="ABL365" s="79" t="n"/>
      <c r="ABM365" s="79" t="n"/>
      <c r="ABN365" s="79" t="n"/>
      <c r="ABO365" s="79" t="n"/>
      <c r="ABP365" s="79" t="n"/>
      <c r="ABQ365" s="79" t="n"/>
      <c r="ABR365" s="79" t="n"/>
      <c r="ABS365" s="79" t="n"/>
      <c r="ABT365" s="79" t="n"/>
      <c r="ABU365" s="79" t="n"/>
      <c r="ABV365" s="79" t="n"/>
      <c r="ABW365" s="79" t="n"/>
      <c r="ABX365" s="79" t="n"/>
      <c r="ABY365" s="79" t="n"/>
      <c r="ABZ365" s="79" t="n"/>
      <c r="ACA365" s="79" t="n"/>
      <c r="ACB365" s="79" t="n"/>
      <c r="ACC365" s="79" t="n"/>
      <c r="ACD365" s="79" t="n"/>
      <c r="ACE365" s="79" t="n"/>
      <c r="ACF365" s="79" t="n"/>
      <c r="ACG365" s="79" t="n"/>
      <c r="ACH365" s="79" t="n"/>
      <c r="ACI365" s="79" t="n"/>
      <c r="ACJ365" s="79" t="n"/>
      <c r="ACK365" s="79" t="n"/>
      <c r="ACL365" s="79" t="n"/>
      <c r="ACM365" s="79" t="n"/>
      <c r="ACN365" s="79" t="n"/>
      <c r="ACO365" s="79" t="n"/>
      <c r="ACP365" s="79" t="n"/>
      <c r="ACQ365" s="79" t="n"/>
      <c r="ACR365" s="79" t="n"/>
      <c r="ACU365" s="78" t="n">
        <v>37</v>
      </c>
      <c r="ACV365" s="79" t="n"/>
      <c r="ACW365" s="79" t="n"/>
      <c r="ACX365" s="79" t="n"/>
      <c r="ACY365" s="79" t="n"/>
      <c r="ACZ365" s="79" t="n"/>
      <c r="ADA365" s="79" t="n"/>
      <c r="ADB365" s="79" t="n"/>
      <c r="ADC365" s="79" t="n"/>
      <c r="ADD365" s="79" t="n"/>
      <c r="ADE365" s="79" t="n"/>
      <c r="ADF365" s="79" t="n"/>
      <c r="ADG365" s="79" t="n"/>
      <c r="ADH365" s="79" t="n"/>
      <c r="ADI365" s="79" t="n"/>
      <c r="ADJ365" s="79" t="n"/>
      <c r="ADK365" s="79" t="n"/>
      <c r="ADL365" s="79" t="n"/>
      <c r="ADM365" s="79" t="n"/>
      <c r="ADN365" s="79" t="n"/>
      <c r="ADO365" s="79" t="n"/>
      <c r="ADP365" s="79" t="n"/>
      <c r="ADQ365" s="79" t="n"/>
      <c r="ADR365" s="79" t="n"/>
      <c r="ADS365" s="79" t="n"/>
      <c r="ADT365" s="79" t="n"/>
      <c r="ADU365" s="79" t="n"/>
      <c r="ADV365" s="79" t="n"/>
      <c r="ADW365" s="79" t="n"/>
      <c r="ADX365" s="79" t="n"/>
      <c r="ADY365" s="79" t="n"/>
      <c r="ADZ365" s="79" t="n"/>
      <c r="AEA365" s="79" t="n"/>
      <c r="AEB365" s="79" t="n"/>
      <c r="AEC365" s="79" t="n"/>
      <c r="AED365" s="79" t="n"/>
      <c r="AEE365" s="79" t="n"/>
      <c r="AEF365" s="79" t="n"/>
      <c r="AEG365" s="79" t="n"/>
      <c r="AEH365" s="79" t="n"/>
      <c r="AEI365" s="79" t="n"/>
      <c r="AEL365" s="78" t="n">
        <v>37</v>
      </c>
      <c r="AEM365" s="79" t="n"/>
      <c r="AEN365" s="79" t="n"/>
      <c r="AEO365" s="79" t="n"/>
      <c r="AEP365" s="79" t="n"/>
      <c r="AEQ365" s="79" t="n"/>
      <c r="AER365" s="79" t="n"/>
      <c r="AES365" s="79" t="n"/>
      <c r="AET365" s="79" t="n"/>
      <c r="AEU365" s="79" t="n"/>
      <c r="AEV365" s="79" t="n"/>
      <c r="AEW365" s="79" t="n"/>
      <c r="AEX365" s="79" t="n"/>
      <c r="AEY365" s="79" t="n"/>
      <c r="AEZ365" s="79" t="n"/>
      <c r="AFA365" s="79" t="n"/>
      <c r="AFB365" s="79" t="n"/>
      <c r="AFC365" s="79" t="n"/>
      <c r="AFD365" s="79" t="n"/>
      <c r="AFE365" s="79" t="n"/>
      <c r="AFF365" s="79" t="n"/>
      <c r="AFG365" s="79" t="n"/>
      <c r="AFH365" s="79" t="n"/>
      <c r="AFI365" s="79" t="n"/>
      <c r="AFJ365" s="79" t="n"/>
      <c r="AFK365" s="79" t="n"/>
      <c r="AFL365" s="79" t="n"/>
      <c r="AFM365" s="79" t="n"/>
      <c r="AFN365" s="79" t="n"/>
      <c r="AFO365" s="79" t="n"/>
      <c r="AFP365" s="79" t="n"/>
      <c r="AFQ365" s="79" t="n"/>
      <c r="AFR365" s="79" t="n"/>
      <c r="AFS365" s="79" t="n"/>
      <c r="AFT365" s="79" t="n"/>
      <c r="AFU365" s="79" t="n"/>
      <c r="AFV365" s="79" t="n"/>
      <c r="AFW365" s="79" t="n"/>
      <c r="AFX365" s="79" t="n"/>
      <c r="AFY365" s="79" t="n"/>
      <c r="AFZ365" s="79" t="n"/>
    </row>
    <row r="366">
      <c r="A366" s="78" t="n">
        <v>38</v>
      </c>
      <c r="B366" s="79" t="n"/>
      <c r="C366" s="79" t="n"/>
      <c r="D366" s="79" t="n"/>
      <c r="E366" s="79" t="n"/>
      <c r="F366" s="79" t="n"/>
      <c r="G366" s="79" t="n"/>
      <c r="H366" s="79" t="n"/>
      <c r="I366" s="79" t="n"/>
      <c r="J366" s="79" t="n"/>
      <c r="K366" s="79" t="n"/>
      <c r="L366" s="79" t="n"/>
      <c r="M366" s="79" t="n"/>
      <c r="N366" s="79" t="n"/>
      <c r="O366" s="79" t="n"/>
      <c r="P366" s="79" t="n"/>
      <c r="Q366" s="79" t="n"/>
      <c r="R366" s="79" t="n"/>
      <c r="S366" s="79" t="n"/>
      <c r="T366" s="79" t="n"/>
      <c r="U366" s="79" t="n"/>
      <c r="V366" s="79" t="n"/>
      <c r="W366" s="79" t="n"/>
      <c r="X366" s="79" t="n"/>
      <c r="Y366" s="79" t="n"/>
      <c r="Z366" s="79" t="n"/>
      <c r="AA366" s="79" t="n"/>
      <c r="AB366" s="79" t="n"/>
      <c r="AC366" s="79" t="n"/>
      <c r="AD366" s="79" t="n"/>
      <c r="AE366" s="79" t="n"/>
      <c r="AF366" s="79" t="n"/>
      <c r="AG366" s="79" t="n"/>
      <c r="AH366" s="79" t="n"/>
      <c r="AI366" s="79" t="n"/>
      <c r="AJ366" s="79" t="n"/>
      <c r="AK366" s="79" t="n"/>
      <c r="AL366" s="79" t="n"/>
      <c r="AM366" s="79" t="n"/>
      <c r="AN366" s="79" t="n"/>
      <c r="AO366" s="79" t="n"/>
      <c r="AR366" s="78" t="n">
        <v>38</v>
      </c>
      <c r="AS366" s="79" t="n"/>
      <c r="AT366" s="79" t="n"/>
      <c r="AU366" s="79" t="n"/>
      <c r="AV366" s="79" t="n"/>
      <c r="AW366" s="79" t="n"/>
      <c r="AX366" s="79" t="n"/>
      <c r="AY366" s="79" t="n"/>
      <c r="AZ366" s="79" t="n"/>
      <c r="BA366" s="79" t="n"/>
      <c r="BB366" s="79" t="n"/>
      <c r="BC366" s="79" t="n"/>
      <c r="BD366" s="79" t="n"/>
      <c r="BE366" s="79" t="n"/>
      <c r="BF366" s="79" t="n"/>
      <c r="BG366" s="79" t="n"/>
      <c r="BH366" s="79" t="n"/>
      <c r="BI366" s="79" t="n"/>
      <c r="BJ366" s="79" t="n"/>
      <c r="BK366" s="79" t="n"/>
      <c r="BL366" s="79" t="n"/>
      <c r="BM366" s="79" t="n"/>
      <c r="BN366" s="79" t="n"/>
      <c r="BO366" s="79" t="n"/>
      <c r="BP366" s="79" t="n"/>
      <c r="BQ366" s="79" t="n"/>
      <c r="BR366" s="79" t="n"/>
      <c r="BS366" s="79" t="n"/>
      <c r="BT366" s="79" t="n"/>
      <c r="BU366" s="79" t="n"/>
      <c r="BV366" s="79" t="n"/>
      <c r="BW366" s="79" t="n"/>
      <c r="BX366" s="79" t="n"/>
      <c r="BY366" s="79" t="n"/>
      <c r="BZ366" s="79" t="n"/>
      <c r="CA366" s="79" t="n"/>
      <c r="CB366" s="79" t="n"/>
      <c r="CC366" s="79" t="n"/>
      <c r="CD366" s="79" t="n"/>
      <c r="CE366" s="79" t="n"/>
      <c r="CF366" s="79" t="n"/>
      <c r="CI366" s="78" t="n">
        <v>38</v>
      </c>
      <c r="CJ366" s="79" t="n"/>
      <c r="CK366" s="79" t="n"/>
      <c r="CL366" s="79" t="n"/>
      <c r="CM366" s="79" t="n"/>
      <c r="CN366" s="79" t="n"/>
      <c r="CO366" s="79" t="n"/>
      <c r="CP366" s="79" t="n"/>
      <c r="CQ366" s="79" t="n"/>
      <c r="CR366" s="79" t="n"/>
      <c r="CS366" s="79" t="n"/>
      <c r="CT366" s="79" t="n"/>
      <c r="CU366" s="79" t="n"/>
      <c r="CV366" s="79" t="n"/>
      <c r="CW366" s="79" t="n"/>
      <c r="CX366" s="79" t="n"/>
      <c r="CY366" s="79" t="n"/>
      <c r="CZ366" s="79" t="n"/>
      <c r="DA366" s="79" t="n"/>
      <c r="DB366" s="79" t="n"/>
      <c r="DC366" s="79" t="n"/>
      <c r="DD366" s="79" t="n"/>
      <c r="DE366" s="79" t="n"/>
      <c r="DF366" s="79" t="n"/>
      <c r="DG366" s="79" t="n"/>
      <c r="DH366" s="79" t="n"/>
      <c r="DI366" s="79" t="n"/>
      <c r="DJ366" s="79" t="n"/>
      <c r="DK366" s="79" t="n"/>
      <c r="DL366" s="79" t="n"/>
      <c r="DM366" s="79" t="n"/>
      <c r="DN366" s="79" t="n"/>
      <c r="DO366" s="79" t="n"/>
      <c r="DP366" s="79" t="n"/>
      <c r="DQ366" s="79" t="n"/>
      <c r="DR366" s="79" t="n"/>
      <c r="DS366" s="79" t="n"/>
      <c r="DT366" s="79" t="n"/>
      <c r="DU366" s="79" t="n"/>
      <c r="DV366" s="79" t="n"/>
      <c r="DW366" s="79" t="n"/>
      <c r="DZ366" s="78" t="n">
        <v>38</v>
      </c>
      <c r="EA366" s="79" t="n"/>
      <c r="EB366" s="79" t="n"/>
      <c r="EC366" s="79" t="n"/>
      <c r="ED366" s="79" t="n"/>
      <c r="EE366" s="79" t="n"/>
      <c r="EF366" s="79" t="n"/>
      <c r="EG366" s="79" t="n"/>
      <c r="EH366" s="79" t="n"/>
      <c r="EI366" s="79" t="n"/>
      <c r="EJ366" s="79" t="n"/>
      <c r="EK366" s="79" t="n"/>
      <c r="EL366" s="79" t="n"/>
      <c r="EM366" s="79" t="n"/>
      <c r="EN366" s="79" t="n"/>
      <c r="EO366" s="79" t="n"/>
      <c r="EP366" s="79" t="n"/>
      <c r="EQ366" s="79" t="n"/>
      <c r="ER366" s="79" t="n"/>
      <c r="ES366" s="79" t="n"/>
      <c r="ET366" s="79" t="n"/>
      <c r="EU366" s="79" t="n"/>
      <c r="EV366" s="79" t="n"/>
      <c r="EW366" s="79" t="n"/>
      <c r="EX366" s="79" t="n"/>
      <c r="EY366" s="79" t="n"/>
      <c r="EZ366" s="79" t="n"/>
      <c r="FA366" s="79" t="n"/>
      <c r="FB366" s="79" t="n"/>
      <c r="FC366" s="79" t="n"/>
      <c r="FD366" s="79" t="n"/>
      <c r="FE366" s="79" t="n"/>
      <c r="FF366" s="79" t="n"/>
      <c r="FG366" s="79" t="n"/>
      <c r="FH366" s="79" t="n"/>
      <c r="FI366" s="79" t="n"/>
      <c r="FJ366" s="79" t="n"/>
      <c r="FK366" s="79" t="n"/>
      <c r="FL366" s="79" t="n"/>
      <c r="FM366" s="79" t="n"/>
      <c r="FN366" s="79" t="n"/>
      <c r="FQ366" s="78" t="n">
        <v>38</v>
      </c>
      <c r="FR366" s="79" t="n"/>
      <c r="FS366" s="79" t="n"/>
      <c r="FT366" s="79" t="n"/>
      <c r="FU366" s="79" t="n"/>
      <c r="FV366" s="79" t="n"/>
      <c r="FW366" s="79" t="n"/>
      <c r="FX366" s="79" t="n"/>
      <c r="FY366" s="79" t="n"/>
      <c r="FZ366" s="79" t="n"/>
      <c r="GA366" s="79" t="n"/>
      <c r="GB366" s="79" t="n"/>
      <c r="GC366" s="79" t="n"/>
      <c r="GD366" s="79" t="n"/>
      <c r="GE366" s="79" t="n"/>
      <c r="GF366" s="79" t="n"/>
      <c r="GG366" s="79" t="n"/>
      <c r="GH366" s="79" t="n"/>
      <c r="GI366" s="79" t="n"/>
      <c r="GJ366" s="79" t="n"/>
      <c r="GK366" s="79" t="n"/>
      <c r="GL366" s="79" t="n"/>
      <c r="GM366" s="79" t="n"/>
      <c r="GN366" s="79" t="n"/>
      <c r="GO366" s="79" t="n"/>
      <c r="GP366" s="79" t="n"/>
      <c r="GQ366" s="79" t="n"/>
      <c r="GR366" s="79" t="n"/>
      <c r="GS366" s="79" t="n"/>
      <c r="GT366" s="79" t="n"/>
      <c r="GU366" s="79" t="n"/>
      <c r="GV366" s="79" t="n"/>
      <c r="GW366" s="79" t="n"/>
      <c r="GX366" s="79" t="n"/>
      <c r="GY366" s="79" t="n"/>
      <c r="GZ366" s="79" t="n"/>
      <c r="HA366" s="79" t="n"/>
      <c r="HB366" s="79" t="n"/>
      <c r="HC366" s="79" t="n"/>
      <c r="HD366" s="79" t="n"/>
      <c r="HE366" s="79" t="n"/>
      <c r="HH366" s="78" t="n">
        <v>38</v>
      </c>
      <c r="HI366" s="79" t="n"/>
      <c r="HJ366" s="79" t="n"/>
      <c r="HK366" s="79" t="n"/>
      <c r="HL366" s="79" t="n"/>
      <c r="HM366" s="79" t="n"/>
      <c r="HN366" s="79" t="n"/>
      <c r="HO366" s="79" t="n"/>
      <c r="HP366" s="79" t="n"/>
      <c r="HQ366" s="79" t="n"/>
      <c r="HR366" s="79" t="n"/>
      <c r="HS366" s="79" t="n"/>
      <c r="HT366" s="79" t="n"/>
      <c r="HU366" s="79" t="n"/>
      <c r="HV366" s="79" t="n"/>
      <c r="HW366" s="79" t="n"/>
      <c r="HX366" s="79" t="n"/>
      <c r="HY366" s="79" t="n"/>
      <c r="HZ366" s="79" t="n"/>
      <c r="IA366" s="79" t="n"/>
      <c r="IB366" s="79" t="n"/>
      <c r="IC366" s="79" t="n"/>
      <c r="ID366" s="79" t="n"/>
      <c r="IE366" s="79" t="n"/>
      <c r="IF366" s="79" t="n"/>
      <c r="IG366" s="79" t="n"/>
      <c r="IH366" s="79" t="n"/>
      <c r="II366" s="79" t="n"/>
      <c r="IJ366" s="79" t="n"/>
      <c r="IK366" s="79" t="n"/>
      <c r="IL366" s="79" t="n"/>
      <c r="IM366" s="79" t="n"/>
      <c r="IN366" s="79" t="n"/>
      <c r="IO366" s="79" t="n"/>
      <c r="IP366" s="79" t="n"/>
      <c r="IQ366" s="79" t="n"/>
      <c r="IR366" s="79" t="n"/>
      <c r="IS366" s="79" t="n"/>
      <c r="IT366" s="79" t="n"/>
      <c r="IU366" s="79" t="n"/>
      <c r="IV366" s="79" t="n"/>
      <c r="IY366" s="78" t="n">
        <v>38</v>
      </c>
      <c r="IZ366" s="79" t="n"/>
      <c r="JA366" s="79" t="n"/>
      <c r="JB366" s="79" t="n"/>
      <c r="JC366" s="79" t="n"/>
      <c r="JD366" s="79" t="n"/>
      <c r="JE366" s="79" t="n"/>
      <c r="JF366" s="79" t="n"/>
      <c r="JG366" s="79" t="n"/>
      <c r="JH366" s="79" t="n"/>
      <c r="JI366" s="79" t="n"/>
      <c r="JJ366" s="79" t="n"/>
      <c r="JK366" s="79" t="n"/>
      <c r="JL366" s="79" t="n"/>
      <c r="JM366" s="79" t="n"/>
      <c r="JN366" s="79" t="n"/>
      <c r="JO366" s="79" t="n"/>
      <c r="JP366" s="79" t="n"/>
      <c r="JQ366" s="79" t="n"/>
      <c r="JR366" s="79" t="n"/>
      <c r="JS366" s="79" t="n"/>
      <c r="JT366" s="79" t="n"/>
      <c r="JU366" s="79" t="n"/>
      <c r="JV366" s="79" t="n"/>
      <c r="JW366" s="79" t="n"/>
      <c r="JX366" s="79" t="n"/>
      <c r="JY366" s="79" t="n"/>
      <c r="JZ366" s="79" t="n"/>
      <c r="KA366" s="79" t="n"/>
      <c r="KB366" s="79" t="n"/>
      <c r="KC366" s="79" t="n"/>
      <c r="KD366" s="79" t="n"/>
      <c r="KE366" s="79" t="n"/>
      <c r="KF366" s="79" t="n"/>
      <c r="KG366" s="79" t="n"/>
      <c r="KH366" s="79" t="n"/>
      <c r="KI366" s="79" t="n"/>
      <c r="KJ366" s="79" t="n"/>
      <c r="KK366" s="79" t="n"/>
      <c r="KL366" s="79" t="n"/>
      <c r="KM366" s="79" t="n"/>
      <c r="KP366" s="78" t="n">
        <v>38</v>
      </c>
      <c r="KQ366" s="79" t="n"/>
      <c r="KR366" s="79" t="n"/>
      <c r="KS366" s="79" t="n"/>
      <c r="KT366" s="79" t="n"/>
      <c r="KU366" s="79" t="n"/>
      <c r="KV366" s="79" t="n"/>
      <c r="KW366" s="79" t="n"/>
      <c r="KX366" s="79" t="n"/>
      <c r="KY366" s="79" t="n"/>
      <c r="KZ366" s="79" t="n"/>
      <c r="LA366" s="79" t="n"/>
      <c r="LB366" s="79" t="n"/>
      <c r="LC366" s="79" t="n"/>
      <c r="LD366" s="79" t="n"/>
      <c r="LE366" s="79" t="n"/>
      <c r="LF366" s="79" t="n"/>
      <c r="LG366" s="79" t="n"/>
      <c r="LH366" s="79" t="n"/>
      <c r="LI366" s="79" t="n"/>
      <c r="LJ366" s="79" t="n"/>
      <c r="LK366" s="79" t="n"/>
      <c r="LL366" s="79" t="n"/>
      <c r="LM366" s="79" t="n"/>
      <c r="LN366" s="79" t="n"/>
      <c r="LO366" s="79" t="n"/>
      <c r="LP366" s="79" t="n"/>
      <c r="LQ366" s="79" t="n"/>
      <c r="LR366" s="79" t="n"/>
      <c r="LS366" s="79" t="n"/>
      <c r="LT366" s="79" t="n"/>
      <c r="LU366" s="79" t="n"/>
      <c r="LV366" s="79" t="n"/>
      <c r="LW366" s="79" t="n"/>
      <c r="LX366" s="79" t="n"/>
      <c r="LY366" s="79" t="n"/>
      <c r="LZ366" s="79" t="n"/>
      <c r="MA366" s="79" t="n"/>
      <c r="MB366" s="79" t="n"/>
      <c r="MC366" s="79" t="n"/>
      <c r="MD366" s="79" t="n"/>
      <c r="MG366" s="78" t="n">
        <v>38</v>
      </c>
      <c r="MH366" s="79" t="n"/>
      <c r="MI366" s="79" t="n"/>
      <c r="MJ366" s="79" t="n"/>
      <c r="MK366" s="79" t="n"/>
      <c r="ML366" s="79" t="n"/>
      <c r="MM366" s="79" t="n"/>
      <c r="MN366" s="79" t="n"/>
      <c r="MO366" s="79" t="n"/>
      <c r="MP366" s="79" t="n"/>
      <c r="MQ366" s="79" t="n"/>
      <c r="MR366" s="79" t="n"/>
      <c r="MS366" s="79" t="n"/>
      <c r="MT366" s="79" t="n"/>
      <c r="MU366" s="79" t="n"/>
      <c r="MV366" s="79" t="n"/>
      <c r="MW366" s="79" t="n"/>
      <c r="MX366" s="79" t="n"/>
      <c r="MY366" s="79" t="n"/>
      <c r="MZ366" s="79" t="n"/>
      <c r="NA366" s="79" t="n"/>
      <c r="NB366" s="79" t="n"/>
      <c r="NC366" s="79" t="n"/>
      <c r="ND366" s="79" t="n"/>
      <c r="NE366" s="79" t="n"/>
      <c r="NF366" s="79" t="n"/>
      <c r="NG366" s="79" t="n"/>
      <c r="NH366" s="79" t="n"/>
      <c r="NI366" s="79" t="n"/>
      <c r="NJ366" s="79" t="n"/>
      <c r="NK366" s="79" t="n"/>
      <c r="NL366" s="79" t="n"/>
      <c r="NM366" s="79" t="n"/>
      <c r="NN366" s="79" t="n"/>
      <c r="NO366" s="79" t="n"/>
      <c r="NP366" s="79" t="n"/>
      <c r="NQ366" s="79" t="n"/>
      <c r="NR366" s="79" t="n"/>
      <c r="NS366" s="79" t="n"/>
      <c r="NT366" s="79" t="n"/>
      <c r="NU366" s="79" t="n"/>
      <c r="NX366" s="78" t="n">
        <v>38</v>
      </c>
      <c r="NY366" s="79" t="n"/>
      <c r="NZ366" s="79" t="n"/>
      <c r="OA366" s="79" t="n"/>
      <c r="OB366" s="79" t="n"/>
      <c r="OC366" s="79" t="n"/>
      <c r="OD366" s="79" t="n"/>
      <c r="OE366" s="79" t="n"/>
      <c r="OF366" s="79" t="n"/>
      <c r="OG366" s="79" t="n"/>
      <c r="OH366" s="79" t="n"/>
      <c r="OI366" s="79" t="n"/>
      <c r="OJ366" s="79" t="n"/>
      <c r="OK366" s="79" t="n"/>
      <c r="OL366" s="79" t="n"/>
      <c r="OM366" s="79" t="n"/>
      <c r="ON366" s="79" t="n"/>
      <c r="OO366" s="79" t="n"/>
      <c r="OP366" s="79" t="n"/>
      <c r="OQ366" s="79" t="n"/>
      <c r="OR366" s="79" t="n"/>
      <c r="OS366" s="79" t="n"/>
      <c r="OT366" s="79" t="n"/>
      <c r="OU366" s="79" t="n"/>
      <c r="OV366" s="79" t="n"/>
      <c r="OW366" s="79" t="n"/>
      <c r="OX366" s="79" t="n"/>
      <c r="OY366" s="79" t="n"/>
      <c r="OZ366" s="79" t="n"/>
      <c r="PA366" s="79" t="n"/>
      <c r="PB366" s="79" t="n"/>
      <c r="PC366" s="79" t="n"/>
      <c r="PD366" s="79" t="n"/>
      <c r="PE366" s="79" t="n"/>
      <c r="PF366" s="79" t="n"/>
      <c r="PG366" s="79" t="n"/>
      <c r="PH366" s="79" t="n"/>
      <c r="PI366" s="79" t="n"/>
      <c r="PJ366" s="79" t="n"/>
      <c r="PK366" s="79" t="n"/>
      <c r="PL366" s="79" t="n"/>
      <c r="PO366" s="78" t="n">
        <v>38</v>
      </c>
      <c r="PP366" s="79" t="n"/>
      <c r="PQ366" s="79" t="n"/>
      <c r="PR366" s="79" t="n"/>
      <c r="PS366" s="79" t="n"/>
      <c r="PT366" s="79" t="n"/>
      <c r="PU366" s="79" t="n"/>
      <c r="PV366" s="79" t="n"/>
      <c r="PW366" s="79" t="n"/>
      <c r="PX366" s="79" t="n"/>
      <c r="PY366" s="79" t="n"/>
      <c r="PZ366" s="79" t="n"/>
      <c r="QA366" s="79" t="n"/>
      <c r="QB366" s="79" t="n"/>
      <c r="QC366" s="79" t="n"/>
      <c r="QD366" s="79" t="n"/>
      <c r="QE366" s="79" t="n"/>
      <c r="QF366" s="79" t="n"/>
      <c r="QG366" s="79" t="n"/>
      <c r="QH366" s="79" t="n"/>
      <c r="QI366" s="79" t="n"/>
      <c r="QJ366" s="79" t="n"/>
      <c r="QK366" s="79" t="n"/>
      <c r="QL366" s="79" t="n"/>
      <c r="QM366" s="79" t="n"/>
      <c r="QN366" s="79" t="n"/>
      <c r="QO366" s="79" t="n"/>
      <c r="QP366" s="79" t="n"/>
      <c r="QQ366" s="79" t="n"/>
      <c r="QR366" s="79" t="n"/>
      <c r="QS366" s="79" t="n"/>
      <c r="QT366" s="79" t="n"/>
      <c r="QU366" s="79" t="n"/>
      <c r="QV366" s="79" t="n"/>
      <c r="QW366" s="79" t="n"/>
      <c r="QX366" s="79" t="n"/>
      <c r="QY366" s="79" t="n"/>
      <c r="QZ366" s="79" t="n"/>
      <c r="RA366" s="79" t="n"/>
      <c r="RB366" s="79" t="n"/>
      <c r="RC366" s="79" t="n"/>
      <c r="RF366" s="78" t="n">
        <v>38</v>
      </c>
      <c r="RG366" s="79" t="n"/>
      <c r="RH366" s="79" t="n"/>
      <c r="RI366" s="79" t="n"/>
      <c r="RJ366" s="79" t="n"/>
      <c r="RK366" s="79" t="n"/>
      <c r="RL366" s="79" t="n"/>
      <c r="RM366" s="79" t="n"/>
      <c r="RN366" s="79" t="n"/>
      <c r="RO366" s="79" t="n"/>
      <c r="RP366" s="79" t="n"/>
      <c r="RQ366" s="79" t="n"/>
      <c r="RR366" s="79" t="n"/>
      <c r="RS366" s="79" t="n"/>
      <c r="RT366" s="79" t="n"/>
      <c r="RU366" s="79" t="n"/>
      <c r="RV366" s="79" t="n"/>
      <c r="RW366" s="79" t="n"/>
      <c r="RX366" s="79" t="n"/>
      <c r="RY366" s="79" t="n"/>
      <c r="RZ366" s="79" t="n"/>
      <c r="SA366" s="79" t="n"/>
      <c r="SB366" s="79" t="n"/>
      <c r="SC366" s="79" t="n"/>
      <c r="SD366" s="79" t="n"/>
      <c r="SE366" s="79" t="n"/>
      <c r="SF366" s="79" t="n"/>
      <c r="SG366" s="79" t="n"/>
      <c r="SH366" s="79" t="n"/>
      <c r="SI366" s="79" t="n"/>
      <c r="SJ366" s="79" t="n"/>
      <c r="SK366" s="79" t="n"/>
      <c r="SL366" s="79" t="n"/>
      <c r="SM366" s="79" t="n"/>
      <c r="SN366" s="79" t="n"/>
      <c r="SO366" s="79" t="n"/>
      <c r="SP366" s="79" t="n"/>
      <c r="SQ366" s="79" t="n"/>
      <c r="SR366" s="79" t="n"/>
      <c r="SS366" s="79" t="n"/>
      <c r="ST366" s="79" t="n"/>
      <c r="SW366" s="78" t="n">
        <v>38</v>
      </c>
      <c r="SX366" s="79" t="n"/>
      <c r="SY366" s="79" t="n"/>
      <c r="SZ366" s="79" t="n"/>
      <c r="TA366" s="79" t="n"/>
      <c r="TB366" s="79" t="n"/>
      <c r="TC366" s="79" t="n"/>
      <c r="TD366" s="79" t="n"/>
      <c r="TE366" s="79" t="n"/>
      <c r="TF366" s="79" t="n"/>
      <c r="TG366" s="79" t="n"/>
      <c r="TH366" s="79" t="n"/>
      <c r="TI366" s="79" t="n"/>
      <c r="TJ366" s="79" t="n"/>
      <c r="TK366" s="79" t="n"/>
      <c r="TL366" s="79" t="n"/>
      <c r="TM366" s="79" t="n"/>
      <c r="TN366" s="79" t="n"/>
      <c r="TO366" s="79" t="n"/>
      <c r="TP366" s="79" t="n"/>
      <c r="TQ366" s="79" t="n"/>
      <c r="TR366" s="79" t="n"/>
      <c r="TS366" s="79" t="n"/>
      <c r="TT366" s="79" t="n"/>
      <c r="TU366" s="79" t="n"/>
      <c r="TV366" s="79" t="n"/>
      <c r="TW366" s="79" t="n"/>
      <c r="TX366" s="79" t="n"/>
      <c r="TY366" s="79" t="n"/>
      <c r="TZ366" s="79" t="n"/>
      <c r="UA366" s="79" t="n"/>
      <c r="UB366" s="79" t="n"/>
      <c r="UC366" s="79" t="n"/>
      <c r="UD366" s="79" t="n"/>
      <c r="UE366" s="79" t="n"/>
      <c r="UF366" s="79" t="n"/>
      <c r="UG366" s="79" t="n"/>
      <c r="UH366" s="79" t="n"/>
      <c r="UI366" s="79" t="n"/>
      <c r="UJ366" s="79" t="n"/>
      <c r="UK366" s="79" t="n"/>
      <c r="UN366" s="78" t="n">
        <v>38</v>
      </c>
      <c r="UO366" s="79" t="n"/>
      <c r="UP366" s="79" t="n"/>
      <c r="UQ366" s="79" t="n"/>
      <c r="UR366" s="79" t="n"/>
      <c r="US366" s="79" t="n"/>
      <c r="UT366" s="79" t="n"/>
      <c r="UU366" s="79" t="n"/>
      <c r="UV366" s="79" t="n"/>
      <c r="UW366" s="79" t="n"/>
      <c r="UX366" s="79" t="n"/>
      <c r="UY366" s="79" t="n"/>
      <c r="UZ366" s="79" t="n"/>
      <c r="VA366" s="79" t="n"/>
      <c r="VB366" s="79" t="n"/>
      <c r="VC366" s="79" t="n"/>
      <c r="VD366" s="79" t="n"/>
      <c r="VE366" s="79" t="n"/>
      <c r="VF366" s="79" t="n"/>
      <c r="VG366" s="79" t="n"/>
      <c r="VH366" s="79" t="n"/>
      <c r="VI366" s="79" t="n"/>
      <c r="VJ366" s="79" t="n"/>
      <c r="VK366" s="79" t="n"/>
      <c r="VL366" s="79" t="n"/>
      <c r="VM366" s="79" t="n"/>
      <c r="VN366" s="79" t="n"/>
      <c r="VO366" s="79" t="n"/>
      <c r="VP366" s="79" t="n"/>
      <c r="VQ366" s="79" t="n"/>
      <c r="VR366" s="79" t="n"/>
      <c r="VS366" s="79" t="n"/>
      <c r="VT366" s="79" t="n"/>
      <c r="VU366" s="79" t="n"/>
      <c r="VV366" s="79" t="n"/>
      <c r="VW366" s="79" t="n"/>
      <c r="VX366" s="79" t="n"/>
      <c r="VY366" s="79" t="n"/>
      <c r="VZ366" s="79" t="n"/>
      <c r="WA366" s="79" t="n"/>
      <c r="WB366" s="79" t="n"/>
      <c r="WE366" s="78" t="n">
        <v>38</v>
      </c>
      <c r="WF366" s="79" t="n"/>
      <c r="WG366" s="79" t="n"/>
      <c r="WH366" s="79" t="n"/>
      <c r="WI366" s="79" t="n"/>
      <c r="WJ366" s="79" t="n"/>
      <c r="WK366" s="79" t="n"/>
      <c r="WL366" s="79" t="n"/>
      <c r="WM366" s="79" t="n"/>
      <c r="WN366" s="79" t="n"/>
      <c r="WO366" s="79" t="n"/>
      <c r="WP366" s="79" t="n"/>
      <c r="WQ366" s="79" t="n"/>
      <c r="WR366" s="79" t="n"/>
      <c r="WS366" s="79" t="n"/>
      <c r="WT366" s="79" t="n"/>
      <c r="WU366" s="79" t="n"/>
      <c r="WV366" s="79" t="n"/>
      <c r="WW366" s="79" t="n"/>
      <c r="WX366" s="79" t="n"/>
      <c r="WY366" s="79" t="n"/>
      <c r="WZ366" s="79" t="n"/>
      <c r="XA366" s="79" t="n"/>
      <c r="XB366" s="79" t="n"/>
      <c r="XC366" s="79" t="n"/>
      <c r="XD366" s="79" t="n"/>
      <c r="XE366" s="79" t="n"/>
      <c r="XF366" s="79" t="n"/>
      <c r="XG366" s="79" t="n"/>
      <c r="XH366" s="79" t="n"/>
      <c r="XI366" s="79" t="n"/>
      <c r="XJ366" s="79" t="n"/>
      <c r="XK366" s="79" t="n"/>
      <c r="XL366" s="79" t="n"/>
      <c r="XM366" s="79" t="n"/>
      <c r="XN366" s="79" t="n"/>
      <c r="XO366" s="79" t="n"/>
      <c r="XP366" s="79" t="n"/>
      <c r="XQ366" s="79" t="n"/>
      <c r="XR366" s="79" t="n"/>
      <c r="XS366" s="79" t="n"/>
      <c r="XV366" s="78" t="n">
        <v>38</v>
      </c>
      <c r="XW366" s="79" t="n"/>
      <c r="XX366" s="79" t="n"/>
      <c r="XY366" s="79" t="n"/>
      <c r="XZ366" s="79" t="n"/>
      <c r="YA366" s="79" t="n"/>
      <c r="YB366" s="79" t="n"/>
      <c r="YC366" s="79" t="n"/>
      <c r="YD366" s="79" t="n"/>
      <c r="YE366" s="79" t="n"/>
      <c r="YF366" s="79" t="n"/>
      <c r="YG366" s="79" t="n"/>
      <c r="YH366" s="79" t="n"/>
      <c r="YI366" s="79" t="n"/>
      <c r="YJ366" s="79" t="n"/>
      <c r="YK366" s="79" t="n"/>
      <c r="YL366" s="79" t="n"/>
      <c r="YM366" s="79" t="n"/>
      <c r="YN366" s="79" t="n"/>
      <c r="YO366" s="79" t="n"/>
      <c r="YP366" s="79" t="n"/>
      <c r="YQ366" s="79" t="n"/>
      <c r="YR366" s="79" t="n"/>
      <c r="YS366" s="79" t="n"/>
      <c r="YT366" s="79" t="n"/>
      <c r="YU366" s="79" t="n"/>
      <c r="YV366" s="79" t="n"/>
      <c r="YW366" s="79" t="n"/>
      <c r="YX366" s="79" t="n"/>
      <c r="YY366" s="79" t="n"/>
      <c r="YZ366" s="79" t="n"/>
      <c r="ZA366" s="79" t="n"/>
      <c r="ZB366" s="79" t="n"/>
      <c r="ZC366" s="79" t="n"/>
      <c r="ZD366" s="79" t="n"/>
      <c r="ZE366" s="79" t="n"/>
      <c r="ZF366" s="79" t="n"/>
      <c r="ZG366" s="79" t="n"/>
      <c r="ZH366" s="79" t="n"/>
      <c r="ZI366" s="79" t="n"/>
      <c r="ZJ366" s="79" t="n"/>
      <c r="ZM366" s="78" t="n">
        <v>38</v>
      </c>
      <c r="ZN366" s="79" t="n"/>
      <c r="ZO366" s="79" t="n"/>
      <c r="ZP366" s="79" t="n"/>
      <c r="ZQ366" s="79" t="n"/>
      <c r="ZR366" s="79" t="n"/>
      <c r="ZS366" s="79" t="n"/>
      <c r="ZT366" s="79" t="n"/>
      <c r="ZU366" s="79" t="n"/>
      <c r="ZV366" s="79" t="n"/>
      <c r="ZW366" s="79" t="n"/>
      <c r="ZX366" s="79" t="n"/>
      <c r="ZY366" s="79" t="n"/>
      <c r="ZZ366" s="79" t="n"/>
      <c r="AAA366" s="79" t="n"/>
      <c r="AAB366" s="79" t="n"/>
      <c r="AAC366" s="79" t="n"/>
      <c r="AAD366" s="79" t="n"/>
      <c r="AAE366" s="79" t="n"/>
      <c r="AAF366" s="79" t="n"/>
      <c r="AAG366" s="79" t="n"/>
      <c r="AAH366" s="79" t="n"/>
      <c r="AAI366" s="79" t="n"/>
      <c r="AAJ366" s="79" t="n"/>
      <c r="AAK366" s="79" t="n"/>
      <c r="AAL366" s="79" t="n"/>
      <c r="AAM366" s="79" t="n"/>
      <c r="AAN366" s="79" t="n"/>
      <c r="AAO366" s="79" t="n"/>
      <c r="AAP366" s="79" t="n"/>
      <c r="AAQ366" s="79" t="n"/>
      <c r="AAR366" s="79" t="n"/>
      <c r="AAS366" s="79" t="n"/>
      <c r="AAT366" s="79" t="n"/>
      <c r="AAU366" s="79" t="n"/>
      <c r="AAV366" s="79" t="n"/>
      <c r="AAW366" s="79" t="n"/>
      <c r="AAX366" s="79" t="n"/>
      <c r="AAY366" s="79" t="n"/>
      <c r="AAZ366" s="79" t="n"/>
      <c r="ABA366" s="79" t="n"/>
      <c r="ABD366" s="78" t="n">
        <v>38</v>
      </c>
      <c r="ABE366" s="79" t="n"/>
      <c r="ABF366" s="79" t="n"/>
      <c r="ABG366" s="79" t="n"/>
      <c r="ABH366" s="79" t="n"/>
      <c r="ABI366" s="79" t="n"/>
      <c r="ABJ366" s="79" t="n"/>
      <c r="ABK366" s="79" t="n"/>
      <c r="ABL366" s="79" t="n"/>
      <c r="ABM366" s="79" t="n"/>
      <c r="ABN366" s="79" t="n"/>
      <c r="ABO366" s="79" t="n"/>
      <c r="ABP366" s="79" t="n"/>
      <c r="ABQ366" s="79" t="n"/>
      <c r="ABR366" s="79" t="n"/>
      <c r="ABS366" s="79" t="n"/>
      <c r="ABT366" s="79" t="n"/>
      <c r="ABU366" s="79" t="n"/>
      <c r="ABV366" s="79" t="n"/>
      <c r="ABW366" s="79" t="n"/>
      <c r="ABX366" s="79" t="n"/>
      <c r="ABY366" s="79" t="n"/>
      <c r="ABZ366" s="79" t="n"/>
      <c r="ACA366" s="79" t="n"/>
      <c r="ACB366" s="79" t="n"/>
      <c r="ACC366" s="79" t="n"/>
      <c r="ACD366" s="79" t="n"/>
      <c r="ACE366" s="79" t="n"/>
      <c r="ACF366" s="79" t="n"/>
      <c r="ACG366" s="79" t="n"/>
      <c r="ACH366" s="79" t="n"/>
      <c r="ACI366" s="79" t="n"/>
      <c r="ACJ366" s="79" t="n"/>
      <c r="ACK366" s="79" t="n"/>
      <c r="ACL366" s="79" t="n"/>
      <c r="ACM366" s="79" t="n"/>
      <c r="ACN366" s="79" t="n"/>
      <c r="ACO366" s="79" t="n"/>
      <c r="ACP366" s="79" t="n"/>
      <c r="ACQ366" s="79" t="n"/>
      <c r="ACR366" s="79" t="n"/>
      <c r="ACU366" s="78" t="n">
        <v>38</v>
      </c>
      <c r="ACV366" s="79" t="n"/>
      <c r="ACW366" s="79" t="n"/>
      <c r="ACX366" s="79" t="n"/>
      <c r="ACY366" s="79" t="n"/>
      <c r="ACZ366" s="79" t="n"/>
      <c r="ADA366" s="79" t="n"/>
      <c r="ADB366" s="79" t="n"/>
      <c r="ADC366" s="79" t="n"/>
      <c r="ADD366" s="79" t="n"/>
      <c r="ADE366" s="79" t="n"/>
      <c r="ADF366" s="79" t="n"/>
      <c r="ADG366" s="79" t="n"/>
      <c r="ADH366" s="79" t="n"/>
      <c r="ADI366" s="79" t="n"/>
      <c r="ADJ366" s="79" t="n"/>
      <c r="ADK366" s="79" t="n"/>
      <c r="ADL366" s="79" t="n"/>
      <c r="ADM366" s="79" t="n"/>
      <c r="ADN366" s="79" t="n"/>
      <c r="ADO366" s="79" t="n"/>
      <c r="ADP366" s="79" t="n"/>
      <c r="ADQ366" s="79" t="n"/>
      <c r="ADR366" s="79" t="n"/>
      <c r="ADS366" s="79" t="n"/>
      <c r="ADT366" s="79" t="n"/>
      <c r="ADU366" s="79" t="n"/>
      <c r="ADV366" s="79" t="n"/>
      <c r="ADW366" s="79" t="n"/>
      <c r="ADX366" s="79" t="n"/>
      <c r="ADY366" s="79" t="n"/>
      <c r="ADZ366" s="79" t="n"/>
      <c r="AEA366" s="79" t="n"/>
      <c r="AEB366" s="79" t="n"/>
      <c r="AEC366" s="79" t="n"/>
      <c r="AED366" s="79" t="n"/>
      <c r="AEE366" s="79" t="n"/>
      <c r="AEF366" s="79" t="n"/>
      <c r="AEG366" s="79" t="n"/>
      <c r="AEH366" s="79" t="n"/>
      <c r="AEI366" s="79" t="n"/>
      <c r="AEL366" s="78" t="n">
        <v>38</v>
      </c>
      <c r="AEM366" s="79" t="n"/>
      <c r="AEN366" s="79" t="n"/>
      <c r="AEO366" s="79" t="n"/>
      <c r="AEP366" s="79" t="n"/>
      <c r="AEQ366" s="79" t="n"/>
      <c r="AER366" s="79" t="n"/>
      <c r="AES366" s="79" t="n"/>
      <c r="AET366" s="79" t="n"/>
      <c r="AEU366" s="79" t="n"/>
      <c r="AEV366" s="79" t="n"/>
      <c r="AEW366" s="79" t="n"/>
      <c r="AEX366" s="79" t="n"/>
      <c r="AEY366" s="79" t="n"/>
      <c r="AEZ366" s="79" t="n"/>
      <c r="AFA366" s="79" t="n"/>
      <c r="AFB366" s="79" t="n"/>
      <c r="AFC366" s="79" t="n"/>
      <c r="AFD366" s="79" t="n"/>
      <c r="AFE366" s="79" t="n"/>
      <c r="AFF366" s="79" t="n"/>
      <c r="AFG366" s="79" t="n"/>
      <c r="AFH366" s="79" t="n"/>
      <c r="AFI366" s="79" t="n"/>
      <c r="AFJ366" s="79" t="n"/>
      <c r="AFK366" s="79" t="n"/>
      <c r="AFL366" s="79" t="n"/>
      <c r="AFM366" s="79" t="n"/>
      <c r="AFN366" s="79" t="n"/>
      <c r="AFO366" s="79" t="n"/>
      <c r="AFP366" s="79" t="n"/>
      <c r="AFQ366" s="79" t="n"/>
      <c r="AFR366" s="79" t="n"/>
      <c r="AFS366" s="79" t="n"/>
      <c r="AFT366" s="79" t="n"/>
      <c r="AFU366" s="79" t="n"/>
      <c r="AFV366" s="79" t="n"/>
      <c r="AFW366" s="79" t="n"/>
      <c r="AFX366" s="79" t="n"/>
      <c r="AFY366" s="79" t="n"/>
      <c r="AFZ366" s="79" t="n"/>
    </row>
    <row r="367">
      <c r="A367" s="78" t="n">
        <v>39</v>
      </c>
      <c r="B367" s="79" t="n"/>
      <c r="C367" s="79" t="n"/>
      <c r="D367" s="79" t="n"/>
      <c r="E367" s="79" t="n"/>
      <c r="F367" s="79" t="n"/>
      <c r="G367" s="79" t="n"/>
      <c r="H367" s="79" t="n"/>
      <c r="I367" s="79" t="n"/>
      <c r="J367" s="79" t="n"/>
      <c r="K367" s="79" t="n"/>
      <c r="L367" s="79" t="n"/>
      <c r="M367" s="79" t="n"/>
      <c r="N367" s="79" t="n"/>
      <c r="O367" s="79" t="n"/>
      <c r="P367" s="79" t="n"/>
      <c r="Q367" s="79" t="n"/>
      <c r="R367" s="79" t="n"/>
      <c r="S367" s="79" t="n"/>
      <c r="T367" s="79" t="n"/>
      <c r="U367" s="79" t="n"/>
      <c r="V367" s="79" t="n"/>
      <c r="W367" s="79" t="n"/>
      <c r="X367" s="79" t="n"/>
      <c r="Y367" s="79" t="n"/>
      <c r="Z367" s="79" t="n"/>
      <c r="AA367" s="79" t="n"/>
      <c r="AB367" s="79" t="n"/>
      <c r="AC367" s="79" t="n"/>
      <c r="AD367" s="79" t="n"/>
      <c r="AE367" s="79" t="n"/>
      <c r="AF367" s="79" t="n"/>
      <c r="AG367" s="79" t="n"/>
      <c r="AH367" s="79" t="n"/>
      <c r="AI367" s="79" t="n"/>
      <c r="AJ367" s="79" t="n"/>
      <c r="AK367" s="79" t="n"/>
      <c r="AL367" s="79" t="n"/>
      <c r="AM367" s="79" t="n"/>
      <c r="AN367" s="79" t="n"/>
      <c r="AO367" s="79" t="n"/>
      <c r="AR367" s="78" t="n">
        <v>39</v>
      </c>
      <c r="AS367" s="79" t="n"/>
      <c r="AT367" s="79" t="n"/>
      <c r="AU367" s="79" t="n"/>
      <c r="AV367" s="79" t="n"/>
      <c r="AW367" s="79" t="n"/>
      <c r="AX367" s="79" t="n"/>
      <c r="AY367" s="79" t="n"/>
      <c r="AZ367" s="79" t="n"/>
      <c r="BA367" s="79" t="n"/>
      <c r="BB367" s="79" t="n"/>
      <c r="BC367" s="79" t="n"/>
      <c r="BD367" s="79" t="n"/>
      <c r="BE367" s="79" t="n"/>
      <c r="BF367" s="79" t="n"/>
      <c r="BG367" s="79" t="n"/>
      <c r="BH367" s="79" t="n"/>
      <c r="BI367" s="79" t="n"/>
      <c r="BJ367" s="79" t="n"/>
      <c r="BK367" s="79" t="n"/>
      <c r="BL367" s="79" t="n"/>
      <c r="BM367" s="79" t="n"/>
      <c r="BN367" s="79" t="n"/>
      <c r="BO367" s="79" t="n"/>
      <c r="BP367" s="79" t="n"/>
      <c r="BQ367" s="79" t="n"/>
      <c r="BR367" s="79" t="n"/>
      <c r="BS367" s="79" t="n"/>
      <c r="BT367" s="79" t="n"/>
      <c r="BU367" s="79" t="n"/>
      <c r="BV367" s="79" t="n"/>
      <c r="BW367" s="79" t="n"/>
      <c r="BX367" s="79" t="n"/>
      <c r="BY367" s="79" t="n"/>
      <c r="BZ367" s="79" t="n"/>
      <c r="CA367" s="79" t="n"/>
      <c r="CB367" s="79" t="n"/>
      <c r="CC367" s="79" t="n"/>
      <c r="CD367" s="79" t="n"/>
      <c r="CE367" s="79" t="n"/>
      <c r="CF367" s="79" t="n"/>
      <c r="CI367" s="78" t="n">
        <v>39</v>
      </c>
      <c r="CJ367" s="79" t="n"/>
      <c r="CK367" s="79" t="n"/>
      <c r="CL367" s="79" t="n"/>
      <c r="CM367" s="79" t="n"/>
      <c r="CN367" s="79" t="n"/>
      <c r="CO367" s="79" t="n"/>
      <c r="CP367" s="79" t="n"/>
      <c r="CQ367" s="79" t="n"/>
      <c r="CR367" s="79" t="n"/>
      <c r="CS367" s="79" t="n"/>
      <c r="CT367" s="79" t="n"/>
      <c r="CU367" s="79" t="n"/>
      <c r="CV367" s="79" t="n"/>
      <c r="CW367" s="79" t="n"/>
      <c r="CX367" s="79" t="n"/>
      <c r="CY367" s="79" t="n"/>
      <c r="CZ367" s="79" t="n"/>
      <c r="DA367" s="79" t="n"/>
      <c r="DB367" s="79" t="n"/>
      <c r="DC367" s="79" t="n"/>
      <c r="DD367" s="79" t="n"/>
      <c r="DE367" s="79" t="n"/>
      <c r="DF367" s="79" t="n"/>
      <c r="DG367" s="79" t="n"/>
      <c r="DH367" s="79" t="n"/>
      <c r="DI367" s="79" t="n"/>
      <c r="DJ367" s="79" t="n"/>
      <c r="DK367" s="79" t="n"/>
      <c r="DL367" s="79" t="n"/>
      <c r="DM367" s="79" t="n"/>
      <c r="DN367" s="79" t="n"/>
      <c r="DO367" s="79" t="n"/>
      <c r="DP367" s="79" t="n"/>
      <c r="DQ367" s="79" t="n"/>
      <c r="DR367" s="79" t="n"/>
      <c r="DS367" s="79" t="n"/>
      <c r="DT367" s="79" t="n"/>
      <c r="DU367" s="79" t="n"/>
      <c r="DV367" s="79" t="n"/>
      <c r="DW367" s="79" t="n"/>
      <c r="DZ367" s="78" t="n">
        <v>39</v>
      </c>
      <c r="EA367" s="79" t="n"/>
      <c r="EB367" s="79" t="n"/>
      <c r="EC367" s="79" t="n"/>
      <c r="ED367" s="79" t="n"/>
      <c r="EE367" s="79" t="n"/>
      <c r="EF367" s="79" t="n"/>
      <c r="EG367" s="79" t="n"/>
      <c r="EH367" s="79" t="n"/>
      <c r="EI367" s="79" t="n"/>
      <c r="EJ367" s="79" t="n"/>
      <c r="EK367" s="79" t="n"/>
      <c r="EL367" s="79" t="n"/>
      <c r="EM367" s="79" t="n"/>
      <c r="EN367" s="79" t="n"/>
      <c r="EO367" s="79" t="n"/>
      <c r="EP367" s="79" t="n"/>
      <c r="EQ367" s="79" t="n"/>
      <c r="ER367" s="79" t="n"/>
      <c r="ES367" s="79" t="n"/>
      <c r="ET367" s="79" t="n"/>
      <c r="EU367" s="79" t="n"/>
      <c r="EV367" s="79" t="n"/>
      <c r="EW367" s="79" t="n"/>
      <c r="EX367" s="79" t="n"/>
      <c r="EY367" s="79" t="n"/>
      <c r="EZ367" s="79" t="n"/>
      <c r="FA367" s="79" t="n"/>
      <c r="FB367" s="79" t="n"/>
      <c r="FC367" s="79" t="n"/>
      <c r="FD367" s="79" t="n"/>
      <c r="FE367" s="79" t="n"/>
      <c r="FF367" s="79" t="n"/>
      <c r="FG367" s="79" t="n"/>
      <c r="FH367" s="79" t="n"/>
      <c r="FI367" s="79" t="n"/>
      <c r="FJ367" s="79" t="n"/>
      <c r="FK367" s="79" t="n"/>
      <c r="FL367" s="79" t="n"/>
      <c r="FM367" s="79" t="n"/>
      <c r="FN367" s="79" t="n"/>
      <c r="FQ367" s="78" t="n">
        <v>39</v>
      </c>
      <c r="FR367" s="79" t="n"/>
      <c r="FS367" s="79" t="n"/>
      <c r="FT367" s="79" t="n"/>
      <c r="FU367" s="79" t="n"/>
      <c r="FV367" s="79" t="n"/>
      <c r="FW367" s="79" t="n"/>
      <c r="FX367" s="79" t="n"/>
      <c r="FY367" s="79" t="n"/>
      <c r="FZ367" s="79" t="n"/>
      <c r="GA367" s="79" t="n"/>
      <c r="GB367" s="79" t="n"/>
      <c r="GC367" s="79" t="n"/>
      <c r="GD367" s="79" t="n"/>
      <c r="GE367" s="79" t="n"/>
      <c r="GF367" s="79" t="n"/>
      <c r="GG367" s="79" t="n"/>
      <c r="GH367" s="79" t="n"/>
      <c r="GI367" s="79" t="n"/>
      <c r="GJ367" s="79" t="n"/>
      <c r="GK367" s="79" t="n"/>
      <c r="GL367" s="79" t="n"/>
      <c r="GM367" s="79" t="n"/>
      <c r="GN367" s="79" t="n"/>
      <c r="GO367" s="79" t="n"/>
      <c r="GP367" s="79" t="n"/>
      <c r="GQ367" s="79" t="n"/>
      <c r="GR367" s="79" t="n"/>
      <c r="GS367" s="79" t="n"/>
      <c r="GT367" s="79" t="n"/>
      <c r="GU367" s="79" t="n"/>
      <c r="GV367" s="79" t="n"/>
      <c r="GW367" s="79" t="n"/>
      <c r="GX367" s="79" t="n"/>
      <c r="GY367" s="79" t="n"/>
      <c r="GZ367" s="79" t="n"/>
      <c r="HA367" s="79" t="n"/>
      <c r="HB367" s="79" t="n"/>
      <c r="HC367" s="79" t="n"/>
      <c r="HD367" s="79" t="n"/>
      <c r="HE367" s="79" t="n"/>
      <c r="HH367" s="78" t="n">
        <v>39</v>
      </c>
      <c r="HI367" s="79" t="n"/>
      <c r="HJ367" s="79" t="n"/>
      <c r="HK367" s="79" t="n"/>
      <c r="HL367" s="79" t="n"/>
      <c r="HM367" s="79" t="n"/>
      <c r="HN367" s="79" t="n"/>
      <c r="HO367" s="79" t="n"/>
      <c r="HP367" s="79" t="n"/>
      <c r="HQ367" s="79" t="n"/>
      <c r="HR367" s="79" t="n"/>
      <c r="HS367" s="79" t="n"/>
      <c r="HT367" s="79" t="n"/>
      <c r="HU367" s="79" t="n"/>
      <c r="HV367" s="79" t="n"/>
      <c r="HW367" s="79" t="n"/>
      <c r="HX367" s="79" t="n"/>
      <c r="HY367" s="79" t="n"/>
      <c r="HZ367" s="79" t="n"/>
      <c r="IA367" s="79" t="n"/>
      <c r="IB367" s="79" t="n"/>
      <c r="IC367" s="79" t="n"/>
      <c r="ID367" s="79" t="n"/>
      <c r="IE367" s="79" t="n"/>
      <c r="IF367" s="79" t="n"/>
      <c r="IG367" s="79" t="n"/>
      <c r="IH367" s="79" t="n"/>
      <c r="II367" s="79" t="n"/>
      <c r="IJ367" s="79" t="n"/>
      <c r="IK367" s="79" t="n"/>
      <c r="IL367" s="79" t="n"/>
      <c r="IM367" s="79" t="n"/>
      <c r="IN367" s="79" t="n"/>
      <c r="IO367" s="79" t="n"/>
      <c r="IP367" s="79" t="n"/>
      <c r="IQ367" s="79" t="n"/>
      <c r="IR367" s="79" t="n"/>
      <c r="IS367" s="79" t="n"/>
      <c r="IT367" s="79" t="n"/>
      <c r="IU367" s="79" t="n"/>
      <c r="IV367" s="79" t="n"/>
      <c r="IY367" s="78" t="n">
        <v>39</v>
      </c>
      <c r="IZ367" s="79" t="n"/>
      <c r="JA367" s="79" t="n"/>
      <c r="JB367" s="79" t="n"/>
      <c r="JC367" s="79" t="n"/>
      <c r="JD367" s="79" t="n"/>
      <c r="JE367" s="79" t="n"/>
      <c r="JF367" s="79" t="n"/>
      <c r="JG367" s="79" t="n"/>
      <c r="JH367" s="79" t="n"/>
      <c r="JI367" s="79" t="n"/>
      <c r="JJ367" s="79" t="n"/>
      <c r="JK367" s="79" t="n"/>
      <c r="JL367" s="79" t="n"/>
      <c r="JM367" s="79" t="n"/>
      <c r="JN367" s="79" t="n"/>
      <c r="JO367" s="79" t="n"/>
      <c r="JP367" s="79" t="n"/>
      <c r="JQ367" s="79" t="n"/>
      <c r="JR367" s="79" t="n"/>
      <c r="JS367" s="79" t="n"/>
      <c r="JT367" s="79" t="n"/>
      <c r="JU367" s="79" t="n"/>
      <c r="JV367" s="79" t="n"/>
      <c r="JW367" s="79" t="n"/>
      <c r="JX367" s="79" t="n"/>
      <c r="JY367" s="79" t="n"/>
      <c r="JZ367" s="79" t="n"/>
      <c r="KA367" s="79" t="n"/>
      <c r="KB367" s="79" t="n"/>
      <c r="KC367" s="79" t="n"/>
      <c r="KD367" s="79" t="n"/>
      <c r="KE367" s="79" t="n"/>
      <c r="KF367" s="79" t="n"/>
      <c r="KG367" s="79" t="n"/>
      <c r="KH367" s="79" t="n"/>
      <c r="KI367" s="79" t="n"/>
      <c r="KJ367" s="79" t="n"/>
      <c r="KK367" s="79" t="n"/>
      <c r="KL367" s="79" t="n"/>
      <c r="KM367" s="79" t="n"/>
      <c r="KP367" s="78" t="n">
        <v>39</v>
      </c>
      <c r="KQ367" s="79" t="n"/>
      <c r="KR367" s="79" t="n"/>
      <c r="KS367" s="79" t="n"/>
      <c r="KT367" s="79" t="n"/>
      <c r="KU367" s="79" t="n"/>
      <c r="KV367" s="79" t="n"/>
      <c r="KW367" s="79" t="n"/>
      <c r="KX367" s="79" t="n"/>
      <c r="KY367" s="79" t="n"/>
      <c r="KZ367" s="79" t="n"/>
      <c r="LA367" s="79" t="n"/>
      <c r="LB367" s="79" t="n"/>
      <c r="LC367" s="79" t="n"/>
      <c r="LD367" s="79" t="n"/>
      <c r="LE367" s="79" t="n"/>
      <c r="LF367" s="79" t="n"/>
      <c r="LG367" s="79" t="n"/>
      <c r="LH367" s="79" t="n"/>
      <c r="LI367" s="79" t="n"/>
      <c r="LJ367" s="79" t="n"/>
      <c r="LK367" s="79" t="n"/>
      <c r="LL367" s="79" t="n"/>
      <c r="LM367" s="79" t="n"/>
      <c r="LN367" s="79" t="n"/>
      <c r="LO367" s="79" t="n"/>
      <c r="LP367" s="79" t="n"/>
      <c r="LQ367" s="79" t="n"/>
      <c r="LR367" s="79" t="n"/>
      <c r="LS367" s="79" t="n"/>
      <c r="LT367" s="79" t="n"/>
      <c r="LU367" s="79" t="n"/>
      <c r="LV367" s="79" t="n"/>
      <c r="LW367" s="79" t="n"/>
      <c r="LX367" s="79" t="n"/>
      <c r="LY367" s="79" t="n"/>
      <c r="LZ367" s="79" t="n"/>
      <c r="MA367" s="79" t="n"/>
      <c r="MB367" s="79" t="n"/>
      <c r="MC367" s="79" t="n"/>
      <c r="MD367" s="79" t="n"/>
      <c r="MG367" s="78" t="n">
        <v>39</v>
      </c>
      <c r="MH367" s="79" t="n"/>
      <c r="MI367" s="79" t="n"/>
      <c r="MJ367" s="79" t="n"/>
      <c r="MK367" s="79" t="n"/>
      <c r="ML367" s="79" t="n"/>
      <c r="MM367" s="79" t="n"/>
      <c r="MN367" s="79" t="n"/>
      <c r="MO367" s="79" t="n"/>
      <c r="MP367" s="79" t="n"/>
      <c r="MQ367" s="79" t="n"/>
      <c r="MR367" s="79" t="n"/>
      <c r="MS367" s="79" t="n"/>
      <c r="MT367" s="79" t="n"/>
      <c r="MU367" s="79" t="n"/>
      <c r="MV367" s="79" t="n"/>
      <c r="MW367" s="79" t="n"/>
      <c r="MX367" s="79" t="n"/>
      <c r="MY367" s="79" t="n"/>
      <c r="MZ367" s="79" t="n"/>
      <c r="NA367" s="79" t="n"/>
      <c r="NB367" s="79" t="n"/>
      <c r="NC367" s="79" t="n"/>
      <c r="ND367" s="79" t="n"/>
      <c r="NE367" s="79" t="n"/>
      <c r="NF367" s="79" t="n"/>
      <c r="NG367" s="79" t="n"/>
      <c r="NH367" s="79" t="n"/>
      <c r="NI367" s="79" t="n"/>
      <c r="NJ367" s="79" t="n"/>
      <c r="NK367" s="79" t="n"/>
      <c r="NL367" s="79" t="n"/>
      <c r="NM367" s="79" t="n"/>
      <c r="NN367" s="79" t="n"/>
      <c r="NO367" s="79" t="n"/>
      <c r="NP367" s="79" t="n"/>
      <c r="NQ367" s="79" t="n"/>
      <c r="NR367" s="79" t="n"/>
      <c r="NS367" s="79" t="n"/>
      <c r="NT367" s="79" t="n"/>
      <c r="NU367" s="79" t="n"/>
      <c r="NX367" s="78" t="n">
        <v>39</v>
      </c>
      <c r="NY367" s="79" t="n"/>
      <c r="NZ367" s="79" t="n"/>
      <c r="OA367" s="79" t="n"/>
      <c r="OB367" s="79" t="n"/>
      <c r="OC367" s="79" t="n"/>
      <c r="OD367" s="79" t="n"/>
      <c r="OE367" s="79" t="n"/>
      <c r="OF367" s="79" t="n"/>
      <c r="OG367" s="79" t="n"/>
      <c r="OH367" s="79" t="n"/>
      <c r="OI367" s="79" t="n"/>
      <c r="OJ367" s="79" t="n"/>
      <c r="OK367" s="79" t="n"/>
      <c r="OL367" s="79" t="n"/>
      <c r="OM367" s="79" t="n"/>
      <c r="ON367" s="79" t="n"/>
      <c r="OO367" s="79" t="n"/>
      <c r="OP367" s="79" t="n"/>
      <c r="OQ367" s="79" t="n"/>
      <c r="OR367" s="79" t="n"/>
      <c r="OS367" s="79" t="n"/>
      <c r="OT367" s="79" t="n"/>
      <c r="OU367" s="79" t="n"/>
      <c r="OV367" s="79" t="n"/>
      <c r="OW367" s="79" t="n"/>
      <c r="OX367" s="79" t="n"/>
      <c r="OY367" s="79" t="n"/>
      <c r="OZ367" s="79" t="n"/>
      <c r="PA367" s="79" t="n"/>
      <c r="PB367" s="79" t="n"/>
      <c r="PC367" s="79" t="n"/>
      <c r="PD367" s="79" t="n"/>
      <c r="PE367" s="79" t="n"/>
      <c r="PF367" s="79" t="n"/>
      <c r="PG367" s="79" t="n"/>
      <c r="PH367" s="79" t="n"/>
      <c r="PI367" s="79" t="n"/>
      <c r="PJ367" s="79" t="n"/>
      <c r="PK367" s="79" t="n"/>
      <c r="PL367" s="79" t="n"/>
      <c r="PO367" s="78" t="n">
        <v>39</v>
      </c>
      <c r="PP367" s="79" t="n"/>
      <c r="PQ367" s="79" t="n"/>
      <c r="PR367" s="79" t="n"/>
      <c r="PS367" s="79" t="n"/>
      <c r="PT367" s="79" t="n"/>
      <c r="PU367" s="79" t="n"/>
      <c r="PV367" s="79" t="n"/>
      <c r="PW367" s="79" t="n"/>
      <c r="PX367" s="79" t="n"/>
      <c r="PY367" s="79" t="n"/>
      <c r="PZ367" s="79" t="n"/>
      <c r="QA367" s="79" t="n"/>
      <c r="QB367" s="79" t="n"/>
      <c r="QC367" s="79" t="n"/>
      <c r="QD367" s="79" t="n"/>
      <c r="QE367" s="79" t="n"/>
      <c r="QF367" s="79" t="n"/>
      <c r="QG367" s="79" t="n"/>
      <c r="QH367" s="79" t="n"/>
      <c r="QI367" s="79" t="n"/>
      <c r="QJ367" s="79" t="n"/>
      <c r="QK367" s="79" t="n"/>
      <c r="QL367" s="79" t="n"/>
      <c r="QM367" s="79" t="n"/>
      <c r="QN367" s="79" t="n"/>
      <c r="QO367" s="79" t="n"/>
      <c r="QP367" s="79" t="n"/>
      <c r="QQ367" s="79" t="n"/>
      <c r="QR367" s="79" t="n"/>
      <c r="QS367" s="79" t="n"/>
      <c r="QT367" s="79" t="n"/>
      <c r="QU367" s="79" t="n"/>
      <c r="QV367" s="79" t="n"/>
      <c r="QW367" s="79" t="n"/>
      <c r="QX367" s="79" t="n"/>
      <c r="QY367" s="79" t="n"/>
      <c r="QZ367" s="79" t="n"/>
      <c r="RA367" s="79" t="n"/>
      <c r="RB367" s="79" t="n"/>
      <c r="RC367" s="79" t="n"/>
      <c r="RF367" s="78" t="n">
        <v>39</v>
      </c>
      <c r="RG367" s="79" t="n"/>
      <c r="RH367" s="79" t="n"/>
      <c r="RI367" s="79" t="n"/>
      <c r="RJ367" s="79" t="n"/>
      <c r="RK367" s="79" t="n"/>
      <c r="RL367" s="79" t="n"/>
      <c r="RM367" s="79" t="n"/>
      <c r="RN367" s="79" t="n"/>
      <c r="RO367" s="79" t="n"/>
      <c r="RP367" s="79" t="n"/>
      <c r="RQ367" s="79" t="n"/>
      <c r="RR367" s="79" t="n"/>
      <c r="RS367" s="79" t="n"/>
      <c r="RT367" s="79" t="n"/>
      <c r="RU367" s="79" t="n"/>
      <c r="RV367" s="79" t="n"/>
      <c r="RW367" s="79" t="n"/>
      <c r="RX367" s="79" t="n"/>
      <c r="RY367" s="79" t="n"/>
      <c r="RZ367" s="79" t="n"/>
      <c r="SA367" s="79" t="n"/>
      <c r="SB367" s="79" t="n"/>
      <c r="SC367" s="79" t="n"/>
      <c r="SD367" s="79" t="n"/>
      <c r="SE367" s="79" t="n"/>
      <c r="SF367" s="79" t="n"/>
      <c r="SG367" s="79" t="n"/>
      <c r="SH367" s="79" t="n"/>
      <c r="SI367" s="79" t="n"/>
      <c r="SJ367" s="79" t="n"/>
      <c r="SK367" s="79" t="n"/>
      <c r="SL367" s="79" t="n"/>
      <c r="SM367" s="79" t="n"/>
      <c r="SN367" s="79" t="n"/>
      <c r="SO367" s="79" t="n"/>
      <c r="SP367" s="79" t="n"/>
      <c r="SQ367" s="79" t="n"/>
      <c r="SR367" s="79" t="n"/>
      <c r="SS367" s="79" t="n"/>
      <c r="ST367" s="79" t="n"/>
      <c r="SW367" s="78" t="n">
        <v>39</v>
      </c>
      <c r="SX367" s="79" t="n"/>
      <c r="SY367" s="79" t="n"/>
      <c r="SZ367" s="79" t="n"/>
      <c r="TA367" s="79" t="n"/>
      <c r="TB367" s="79" t="n"/>
      <c r="TC367" s="79" t="n"/>
      <c r="TD367" s="79" t="n"/>
      <c r="TE367" s="79" t="n"/>
      <c r="TF367" s="79" t="n"/>
      <c r="TG367" s="79" t="n"/>
      <c r="TH367" s="79" t="n"/>
      <c r="TI367" s="79" t="n"/>
      <c r="TJ367" s="79" t="n"/>
      <c r="TK367" s="79" t="n"/>
      <c r="TL367" s="79" t="n"/>
      <c r="TM367" s="79" t="n"/>
      <c r="TN367" s="79" t="n"/>
      <c r="TO367" s="79" t="n"/>
      <c r="TP367" s="79" t="n"/>
      <c r="TQ367" s="79" t="n"/>
      <c r="TR367" s="79" t="n"/>
      <c r="TS367" s="79" t="n"/>
      <c r="TT367" s="79" t="n"/>
      <c r="TU367" s="79" t="n"/>
      <c r="TV367" s="79" t="n"/>
      <c r="TW367" s="79" t="n"/>
      <c r="TX367" s="79" t="n"/>
      <c r="TY367" s="79" t="n"/>
      <c r="TZ367" s="79" t="n"/>
      <c r="UA367" s="79" t="n"/>
      <c r="UB367" s="79" t="n"/>
      <c r="UC367" s="79" t="n"/>
      <c r="UD367" s="79" t="n"/>
      <c r="UE367" s="79" t="n"/>
      <c r="UF367" s="79" t="n"/>
      <c r="UG367" s="79" t="n"/>
      <c r="UH367" s="79" t="n"/>
      <c r="UI367" s="79" t="n"/>
      <c r="UJ367" s="79" t="n"/>
      <c r="UK367" s="79" t="n"/>
      <c r="UN367" s="78" t="n">
        <v>39</v>
      </c>
      <c r="UO367" s="79" t="n"/>
      <c r="UP367" s="79" t="n"/>
      <c r="UQ367" s="79" t="n"/>
      <c r="UR367" s="79" t="n"/>
      <c r="US367" s="79" t="n"/>
      <c r="UT367" s="79" t="n"/>
      <c r="UU367" s="79" t="n"/>
      <c r="UV367" s="79" t="n"/>
      <c r="UW367" s="79" t="n"/>
      <c r="UX367" s="79" t="n"/>
      <c r="UY367" s="79" t="n"/>
      <c r="UZ367" s="79" t="n"/>
      <c r="VA367" s="79" t="n"/>
      <c r="VB367" s="79" t="n"/>
      <c r="VC367" s="79" t="n"/>
      <c r="VD367" s="79" t="n"/>
      <c r="VE367" s="79" t="n"/>
      <c r="VF367" s="79" t="n"/>
      <c r="VG367" s="79" t="n"/>
      <c r="VH367" s="79" t="n"/>
      <c r="VI367" s="79" t="n"/>
      <c r="VJ367" s="79" t="n"/>
      <c r="VK367" s="79" t="n"/>
      <c r="VL367" s="79" t="n"/>
      <c r="VM367" s="79" t="n"/>
      <c r="VN367" s="79" t="n"/>
      <c r="VO367" s="79" t="n"/>
      <c r="VP367" s="79" t="n"/>
      <c r="VQ367" s="79" t="n"/>
      <c r="VR367" s="79" t="n"/>
      <c r="VS367" s="79" t="n"/>
      <c r="VT367" s="79" t="n"/>
      <c r="VU367" s="79" t="n"/>
      <c r="VV367" s="79" t="n"/>
      <c r="VW367" s="79" t="n"/>
      <c r="VX367" s="79" t="n"/>
      <c r="VY367" s="79" t="n"/>
      <c r="VZ367" s="79" t="n"/>
      <c r="WA367" s="79" t="n"/>
      <c r="WB367" s="79" t="n"/>
      <c r="WE367" s="78" t="n">
        <v>39</v>
      </c>
      <c r="WF367" s="79" t="n"/>
      <c r="WG367" s="79" t="n"/>
      <c r="WH367" s="79" t="n"/>
      <c r="WI367" s="79" t="n"/>
      <c r="WJ367" s="79" t="n"/>
      <c r="WK367" s="79" t="n"/>
      <c r="WL367" s="79" t="n"/>
      <c r="WM367" s="79" t="n"/>
      <c r="WN367" s="79" t="n"/>
      <c r="WO367" s="79" t="n"/>
      <c r="WP367" s="79" t="n"/>
      <c r="WQ367" s="79" t="n"/>
      <c r="WR367" s="79" t="n"/>
      <c r="WS367" s="79" t="n"/>
      <c r="WT367" s="79" t="n"/>
      <c r="WU367" s="79" t="n"/>
      <c r="WV367" s="79" t="n"/>
      <c r="WW367" s="79" t="n"/>
      <c r="WX367" s="79" t="n"/>
      <c r="WY367" s="79" t="n"/>
      <c r="WZ367" s="79" t="n"/>
      <c r="XA367" s="79" t="n"/>
      <c r="XB367" s="79" t="n"/>
      <c r="XC367" s="79" t="n"/>
      <c r="XD367" s="79" t="n"/>
      <c r="XE367" s="79" t="n"/>
      <c r="XF367" s="79" t="n"/>
      <c r="XG367" s="79" t="n"/>
      <c r="XH367" s="79" t="n"/>
      <c r="XI367" s="79" t="n"/>
      <c r="XJ367" s="79" t="n"/>
      <c r="XK367" s="79" t="n"/>
      <c r="XL367" s="79" t="n"/>
      <c r="XM367" s="79" t="n"/>
      <c r="XN367" s="79" t="n"/>
      <c r="XO367" s="79" t="n"/>
      <c r="XP367" s="79" t="n"/>
      <c r="XQ367" s="79" t="n"/>
      <c r="XR367" s="79" t="n"/>
      <c r="XS367" s="79" t="n"/>
      <c r="XV367" s="78" t="n">
        <v>39</v>
      </c>
      <c r="XW367" s="79" t="n"/>
      <c r="XX367" s="79" t="n"/>
      <c r="XY367" s="79" t="n"/>
      <c r="XZ367" s="79" t="n"/>
      <c r="YA367" s="79" t="n"/>
      <c r="YB367" s="79" t="n"/>
      <c r="YC367" s="79" t="n"/>
      <c r="YD367" s="79" t="n"/>
      <c r="YE367" s="79" t="n"/>
      <c r="YF367" s="79" t="n"/>
      <c r="YG367" s="79" t="n"/>
      <c r="YH367" s="79" t="n"/>
      <c r="YI367" s="79" t="n"/>
      <c r="YJ367" s="79" t="n"/>
      <c r="YK367" s="79" t="n"/>
      <c r="YL367" s="79" t="n"/>
      <c r="YM367" s="79" t="n"/>
      <c r="YN367" s="79" t="n"/>
      <c r="YO367" s="79" t="n"/>
      <c r="YP367" s="79" t="n"/>
      <c r="YQ367" s="79" t="n"/>
      <c r="YR367" s="79" t="n"/>
      <c r="YS367" s="79" t="n"/>
      <c r="YT367" s="79" t="n"/>
      <c r="YU367" s="79" t="n"/>
      <c r="YV367" s="79" t="n"/>
      <c r="YW367" s="79" t="n"/>
      <c r="YX367" s="79" t="n"/>
      <c r="YY367" s="79" t="n"/>
      <c r="YZ367" s="79" t="n"/>
      <c r="ZA367" s="79" t="n"/>
      <c r="ZB367" s="79" t="n"/>
      <c r="ZC367" s="79" t="n"/>
      <c r="ZD367" s="79" t="n"/>
      <c r="ZE367" s="79" t="n"/>
      <c r="ZF367" s="79" t="n"/>
      <c r="ZG367" s="79" t="n"/>
      <c r="ZH367" s="79" t="n"/>
      <c r="ZI367" s="79" t="n"/>
      <c r="ZJ367" s="79" t="n"/>
      <c r="ZM367" s="78" t="n">
        <v>39</v>
      </c>
      <c r="ZN367" s="79" t="n"/>
      <c r="ZO367" s="79" t="n"/>
      <c r="ZP367" s="79" t="n"/>
      <c r="ZQ367" s="79" t="n"/>
      <c r="ZR367" s="79" t="n"/>
      <c r="ZS367" s="79" t="n"/>
      <c r="ZT367" s="79" t="n"/>
      <c r="ZU367" s="79" t="n"/>
      <c r="ZV367" s="79" t="n"/>
      <c r="ZW367" s="79" t="n"/>
      <c r="ZX367" s="79" t="n"/>
      <c r="ZY367" s="79" t="n"/>
      <c r="ZZ367" s="79" t="n"/>
      <c r="AAA367" s="79" t="n"/>
      <c r="AAB367" s="79" t="n"/>
      <c r="AAC367" s="79" t="n"/>
      <c r="AAD367" s="79" t="n"/>
      <c r="AAE367" s="79" t="n"/>
      <c r="AAF367" s="79" t="n"/>
      <c r="AAG367" s="79" t="n"/>
      <c r="AAH367" s="79" t="n"/>
      <c r="AAI367" s="79" t="n"/>
      <c r="AAJ367" s="79" t="n"/>
      <c r="AAK367" s="79" t="n"/>
      <c r="AAL367" s="79" t="n"/>
      <c r="AAM367" s="79" t="n"/>
      <c r="AAN367" s="79" t="n"/>
      <c r="AAO367" s="79" t="n"/>
      <c r="AAP367" s="79" t="n"/>
      <c r="AAQ367" s="79" t="n"/>
      <c r="AAR367" s="79" t="n"/>
      <c r="AAS367" s="79" t="n"/>
      <c r="AAT367" s="79" t="n"/>
      <c r="AAU367" s="79" t="n"/>
      <c r="AAV367" s="79" t="n"/>
      <c r="AAW367" s="79" t="n"/>
      <c r="AAX367" s="79" t="n"/>
      <c r="AAY367" s="79" t="n"/>
      <c r="AAZ367" s="79" t="n"/>
      <c r="ABA367" s="79" t="n"/>
      <c r="ABD367" s="78" t="n">
        <v>39</v>
      </c>
      <c r="ABE367" s="79" t="n"/>
      <c r="ABF367" s="79" t="n"/>
      <c r="ABG367" s="79" t="n"/>
      <c r="ABH367" s="79" t="n"/>
      <c r="ABI367" s="79" t="n"/>
      <c r="ABJ367" s="79" t="n"/>
      <c r="ABK367" s="79" t="n"/>
      <c r="ABL367" s="79" t="n"/>
      <c r="ABM367" s="79" t="n"/>
      <c r="ABN367" s="79" t="n"/>
      <c r="ABO367" s="79" t="n"/>
      <c r="ABP367" s="79" t="n"/>
      <c r="ABQ367" s="79" t="n"/>
      <c r="ABR367" s="79" t="n"/>
      <c r="ABS367" s="79" t="n"/>
      <c r="ABT367" s="79" t="n"/>
      <c r="ABU367" s="79" t="n"/>
      <c r="ABV367" s="79" t="n"/>
      <c r="ABW367" s="79" t="n"/>
      <c r="ABX367" s="79" t="n"/>
      <c r="ABY367" s="79" t="n"/>
      <c r="ABZ367" s="79" t="n"/>
      <c r="ACA367" s="79" t="n"/>
      <c r="ACB367" s="79" t="n"/>
      <c r="ACC367" s="79" t="n"/>
      <c r="ACD367" s="79" t="n"/>
      <c r="ACE367" s="79" t="n"/>
      <c r="ACF367" s="79" t="n"/>
      <c r="ACG367" s="79" t="n"/>
      <c r="ACH367" s="79" t="n"/>
      <c r="ACI367" s="79" t="n"/>
      <c r="ACJ367" s="79" t="n"/>
      <c r="ACK367" s="79" t="n"/>
      <c r="ACL367" s="79" t="n"/>
      <c r="ACM367" s="79" t="n"/>
      <c r="ACN367" s="79" t="n"/>
      <c r="ACO367" s="79" t="n"/>
      <c r="ACP367" s="79" t="n"/>
      <c r="ACQ367" s="79" t="n"/>
      <c r="ACR367" s="79" t="n"/>
      <c r="ACU367" s="78" t="n">
        <v>39</v>
      </c>
      <c r="ACV367" s="79" t="n"/>
      <c r="ACW367" s="79" t="n"/>
      <c r="ACX367" s="79" t="n"/>
      <c r="ACY367" s="79" t="n"/>
      <c r="ACZ367" s="79" t="n"/>
      <c r="ADA367" s="79" t="n"/>
      <c r="ADB367" s="79" t="n"/>
      <c r="ADC367" s="79" t="n"/>
      <c r="ADD367" s="79" t="n"/>
      <c r="ADE367" s="79" t="n"/>
      <c r="ADF367" s="79" t="n"/>
      <c r="ADG367" s="79" t="n"/>
      <c r="ADH367" s="79" t="n"/>
      <c r="ADI367" s="79" t="n"/>
      <c r="ADJ367" s="79" t="n"/>
      <c r="ADK367" s="79" t="n"/>
      <c r="ADL367" s="79" t="n"/>
      <c r="ADM367" s="79" t="n"/>
      <c r="ADN367" s="79" t="n"/>
      <c r="ADO367" s="79" t="n"/>
      <c r="ADP367" s="79" t="n"/>
      <c r="ADQ367" s="79" t="n"/>
      <c r="ADR367" s="79" t="n"/>
      <c r="ADS367" s="79" t="n"/>
      <c r="ADT367" s="79" t="n"/>
      <c r="ADU367" s="79" t="n"/>
      <c r="ADV367" s="79" t="n"/>
      <c r="ADW367" s="79" t="n"/>
      <c r="ADX367" s="79" t="n"/>
      <c r="ADY367" s="79" t="n"/>
      <c r="ADZ367" s="79" t="n"/>
      <c r="AEA367" s="79" t="n"/>
      <c r="AEB367" s="79" t="n"/>
      <c r="AEC367" s="79" t="n"/>
      <c r="AED367" s="79" t="n"/>
      <c r="AEE367" s="79" t="n"/>
      <c r="AEF367" s="79" t="n"/>
      <c r="AEG367" s="79" t="n"/>
      <c r="AEH367" s="79" t="n"/>
      <c r="AEI367" s="79" t="n"/>
      <c r="AEL367" s="78" t="n">
        <v>39</v>
      </c>
      <c r="AEM367" s="79" t="n"/>
      <c r="AEN367" s="79" t="n"/>
      <c r="AEO367" s="79" t="n"/>
      <c r="AEP367" s="79" t="n"/>
      <c r="AEQ367" s="79" t="n"/>
      <c r="AER367" s="79" t="n"/>
      <c r="AES367" s="79" t="n"/>
      <c r="AET367" s="79" t="n"/>
      <c r="AEU367" s="79" t="n"/>
      <c r="AEV367" s="79" t="n"/>
      <c r="AEW367" s="79" t="n"/>
      <c r="AEX367" s="79" t="n"/>
      <c r="AEY367" s="79" t="n"/>
      <c r="AEZ367" s="79" t="n"/>
      <c r="AFA367" s="79" t="n"/>
      <c r="AFB367" s="79" t="n"/>
      <c r="AFC367" s="79" t="n"/>
      <c r="AFD367" s="79" t="n"/>
      <c r="AFE367" s="79" t="n"/>
      <c r="AFF367" s="79" t="n"/>
      <c r="AFG367" s="79" t="n"/>
      <c r="AFH367" s="79" t="n"/>
      <c r="AFI367" s="79" t="n"/>
      <c r="AFJ367" s="79" t="n"/>
      <c r="AFK367" s="79" t="n"/>
      <c r="AFL367" s="79" t="n"/>
      <c r="AFM367" s="79" t="n"/>
      <c r="AFN367" s="79" t="n"/>
      <c r="AFO367" s="79" t="n"/>
      <c r="AFP367" s="79" t="n"/>
      <c r="AFQ367" s="79" t="n"/>
      <c r="AFR367" s="79" t="n"/>
      <c r="AFS367" s="79" t="n"/>
      <c r="AFT367" s="79" t="n"/>
      <c r="AFU367" s="79" t="n"/>
      <c r="AFV367" s="79" t="n"/>
      <c r="AFW367" s="79" t="n"/>
      <c r="AFX367" s="79" t="n"/>
      <c r="AFY367" s="79" t="n"/>
      <c r="AFZ367" s="79" t="n"/>
    </row>
    <row r="368">
      <c r="A368" s="78" t="n">
        <v>40</v>
      </c>
      <c r="B368" s="79" t="n"/>
      <c r="C368" s="79" t="n"/>
      <c r="D368" s="79" t="n"/>
      <c r="E368" s="79" t="n"/>
      <c r="F368" s="79" t="n"/>
      <c r="G368" s="79" t="n"/>
      <c r="H368" s="79" t="n"/>
      <c r="I368" s="79" t="n"/>
      <c r="J368" s="79" t="n"/>
      <c r="K368" s="79" t="n"/>
      <c r="L368" s="79" t="n"/>
      <c r="M368" s="79" t="n"/>
      <c r="N368" s="79" t="n"/>
      <c r="O368" s="79" t="n"/>
      <c r="P368" s="79" t="n"/>
      <c r="Q368" s="79" t="n"/>
      <c r="R368" s="79" t="n"/>
      <c r="S368" s="79" t="n"/>
      <c r="T368" s="79" t="n"/>
      <c r="U368" s="79" t="n"/>
      <c r="V368" s="79" t="n"/>
      <c r="W368" s="79" t="n"/>
      <c r="X368" s="79" t="n"/>
      <c r="Y368" s="79" t="n"/>
      <c r="Z368" s="79" t="n"/>
      <c r="AA368" s="79" t="n"/>
      <c r="AB368" s="79" t="n"/>
      <c r="AC368" s="79" t="n"/>
      <c r="AD368" s="79" t="n"/>
      <c r="AE368" s="79" t="n"/>
      <c r="AF368" s="79" t="n"/>
      <c r="AG368" s="79" t="n"/>
      <c r="AH368" s="79" t="n"/>
      <c r="AI368" s="79" t="n"/>
      <c r="AJ368" s="79" t="n"/>
      <c r="AK368" s="79" t="n"/>
      <c r="AL368" s="79" t="n"/>
      <c r="AM368" s="79" t="n"/>
      <c r="AN368" s="79" t="n"/>
      <c r="AO368" s="79" t="n"/>
      <c r="AR368" s="78" t="n">
        <v>40</v>
      </c>
      <c r="AS368" s="79" t="n"/>
      <c r="AT368" s="79" t="n"/>
      <c r="AU368" s="79" t="n"/>
      <c r="AV368" s="79" t="n"/>
      <c r="AW368" s="79" t="n"/>
      <c r="AX368" s="79" t="n"/>
      <c r="AY368" s="79" t="n"/>
      <c r="AZ368" s="79" t="n"/>
      <c r="BA368" s="79" t="n"/>
      <c r="BB368" s="79" t="n"/>
      <c r="BC368" s="79" t="n"/>
      <c r="BD368" s="79" t="n"/>
      <c r="BE368" s="79" t="n"/>
      <c r="BF368" s="79" t="n"/>
      <c r="BG368" s="79" t="n"/>
      <c r="BH368" s="79" t="n"/>
      <c r="BI368" s="79" t="n"/>
      <c r="BJ368" s="79" t="n"/>
      <c r="BK368" s="79" t="n"/>
      <c r="BL368" s="79" t="n"/>
      <c r="BM368" s="79" t="n"/>
      <c r="BN368" s="79" t="n"/>
      <c r="BO368" s="79" t="n"/>
      <c r="BP368" s="79" t="n"/>
      <c r="BQ368" s="79" t="n"/>
      <c r="BR368" s="79" t="n"/>
      <c r="BS368" s="79" t="n"/>
      <c r="BT368" s="79" t="n"/>
      <c r="BU368" s="79" t="n"/>
      <c r="BV368" s="79" t="n"/>
      <c r="BW368" s="79" t="n"/>
      <c r="BX368" s="79" t="n"/>
      <c r="BY368" s="79" t="n"/>
      <c r="BZ368" s="79" t="n"/>
      <c r="CA368" s="79" t="n"/>
      <c r="CB368" s="79" t="n"/>
      <c r="CC368" s="79" t="n"/>
      <c r="CD368" s="79" t="n"/>
      <c r="CE368" s="79" t="n"/>
      <c r="CF368" s="79" t="n"/>
      <c r="CI368" s="78" t="n">
        <v>40</v>
      </c>
      <c r="CJ368" s="79" t="n"/>
      <c r="CK368" s="79" t="n"/>
      <c r="CL368" s="79" t="n"/>
      <c r="CM368" s="79" t="n"/>
      <c r="CN368" s="79" t="n"/>
      <c r="CO368" s="79" t="n"/>
      <c r="CP368" s="79" t="n"/>
      <c r="CQ368" s="79" t="n"/>
      <c r="CR368" s="79" t="n"/>
      <c r="CS368" s="79" t="n"/>
      <c r="CT368" s="79" t="n"/>
      <c r="CU368" s="79" t="n"/>
      <c r="CV368" s="79" t="n"/>
      <c r="CW368" s="79" t="n"/>
      <c r="CX368" s="79" t="n"/>
      <c r="CY368" s="79" t="n"/>
      <c r="CZ368" s="79" t="n"/>
      <c r="DA368" s="79" t="n"/>
      <c r="DB368" s="79" t="n"/>
      <c r="DC368" s="79" t="n"/>
      <c r="DD368" s="79" t="n"/>
      <c r="DE368" s="79" t="n"/>
      <c r="DF368" s="79" t="n"/>
      <c r="DG368" s="79" t="n"/>
      <c r="DH368" s="79" t="n"/>
      <c r="DI368" s="79" t="n"/>
      <c r="DJ368" s="79" t="n"/>
      <c r="DK368" s="79" t="n"/>
      <c r="DL368" s="79" t="n"/>
      <c r="DM368" s="79" t="n"/>
      <c r="DN368" s="79" t="n"/>
      <c r="DO368" s="79" t="n"/>
      <c r="DP368" s="79" t="n"/>
      <c r="DQ368" s="79" t="n"/>
      <c r="DR368" s="79" t="n"/>
      <c r="DS368" s="79" t="n"/>
      <c r="DT368" s="79" t="n"/>
      <c r="DU368" s="79" t="n"/>
      <c r="DV368" s="79" t="n"/>
      <c r="DW368" s="79" t="n"/>
      <c r="DZ368" s="78" t="n">
        <v>40</v>
      </c>
      <c r="EA368" s="79" t="n"/>
      <c r="EB368" s="79" t="n"/>
      <c r="EC368" s="79" t="n"/>
      <c r="ED368" s="79" t="n"/>
      <c r="EE368" s="79" t="n"/>
      <c r="EF368" s="79" t="n"/>
      <c r="EG368" s="79" t="n"/>
      <c r="EH368" s="79" t="n"/>
      <c r="EI368" s="79" t="n"/>
      <c r="EJ368" s="79" t="n"/>
      <c r="EK368" s="79" t="n"/>
      <c r="EL368" s="79" t="n"/>
      <c r="EM368" s="79" t="n"/>
      <c r="EN368" s="79" t="n"/>
      <c r="EO368" s="79" t="n"/>
      <c r="EP368" s="79" t="n"/>
      <c r="EQ368" s="79" t="n"/>
      <c r="ER368" s="79" t="n"/>
      <c r="ES368" s="79" t="n"/>
      <c r="ET368" s="79" t="n"/>
      <c r="EU368" s="79" t="n"/>
      <c r="EV368" s="79" t="n"/>
      <c r="EW368" s="79" t="n"/>
      <c r="EX368" s="79" t="n"/>
      <c r="EY368" s="79" t="n"/>
      <c r="EZ368" s="79" t="n"/>
      <c r="FA368" s="79" t="n"/>
      <c r="FB368" s="79" t="n"/>
      <c r="FC368" s="79" t="n"/>
      <c r="FD368" s="79" t="n"/>
      <c r="FE368" s="79" t="n"/>
      <c r="FF368" s="79" t="n"/>
      <c r="FG368" s="79" t="n"/>
      <c r="FH368" s="79" t="n"/>
      <c r="FI368" s="79" t="n"/>
      <c r="FJ368" s="79" t="n"/>
      <c r="FK368" s="79" t="n"/>
      <c r="FL368" s="79" t="n"/>
      <c r="FM368" s="79" t="n"/>
      <c r="FN368" s="79" t="n"/>
      <c r="FQ368" s="78" t="n">
        <v>40</v>
      </c>
      <c r="FR368" s="79" t="n"/>
      <c r="FS368" s="79" t="n"/>
      <c r="FT368" s="79" t="n"/>
      <c r="FU368" s="79" t="n"/>
      <c r="FV368" s="79" t="n"/>
      <c r="FW368" s="79" t="n"/>
      <c r="FX368" s="79" t="n"/>
      <c r="FY368" s="79" t="n"/>
      <c r="FZ368" s="79" t="n"/>
      <c r="GA368" s="79" t="n"/>
      <c r="GB368" s="79" t="n"/>
      <c r="GC368" s="79" t="n"/>
      <c r="GD368" s="79" t="n"/>
      <c r="GE368" s="79" t="n"/>
      <c r="GF368" s="79" t="n"/>
      <c r="GG368" s="79" t="n"/>
      <c r="GH368" s="79" t="n"/>
      <c r="GI368" s="79" t="n"/>
      <c r="GJ368" s="79" t="n"/>
      <c r="GK368" s="79" t="n"/>
      <c r="GL368" s="79" t="n"/>
      <c r="GM368" s="79" t="n"/>
      <c r="GN368" s="79" t="n"/>
      <c r="GO368" s="79" t="n"/>
      <c r="GP368" s="79" t="n"/>
      <c r="GQ368" s="79" t="n"/>
      <c r="GR368" s="79" t="n"/>
      <c r="GS368" s="79" t="n"/>
      <c r="GT368" s="79" t="n"/>
      <c r="GU368" s="79" t="n"/>
      <c r="GV368" s="79" t="n"/>
      <c r="GW368" s="79" t="n"/>
      <c r="GX368" s="79" t="n"/>
      <c r="GY368" s="79" t="n"/>
      <c r="GZ368" s="79" t="n"/>
      <c r="HA368" s="79" t="n"/>
      <c r="HB368" s="79" t="n"/>
      <c r="HC368" s="79" t="n"/>
      <c r="HD368" s="79" t="n"/>
      <c r="HE368" s="79" t="n"/>
      <c r="HH368" s="78" t="n">
        <v>40</v>
      </c>
      <c r="HI368" s="79" t="n"/>
      <c r="HJ368" s="79" t="n"/>
      <c r="HK368" s="79" t="n"/>
      <c r="HL368" s="79" t="n"/>
      <c r="HM368" s="79" t="n"/>
      <c r="HN368" s="79" t="n"/>
      <c r="HO368" s="79" t="n"/>
      <c r="HP368" s="79" t="n"/>
      <c r="HQ368" s="79" t="n"/>
      <c r="HR368" s="79" t="n"/>
      <c r="HS368" s="79" t="n"/>
      <c r="HT368" s="79" t="n"/>
      <c r="HU368" s="79" t="n"/>
      <c r="HV368" s="79" t="n"/>
      <c r="HW368" s="79" t="n"/>
      <c r="HX368" s="79" t="n"/>
      <c r="HY368" s="79" t="n"/>
      <c r="HZ368" s="79" t="n"/>
      <c r="IA368" s="79" t="n"/>
      <c r="IB368" s="79" t="n"/>
      <c r="IC368" s="79" t="n"/>
      <c r="ID368" s="79" t="n"/>
      <c r="IE368" s="79" t="n"/>
      <c r="IF368" s="79" t="n"/>
      <c r="IG368" s="79" t="n"/>
      <c r="IH368" s="79" t="n"/>
      <c r="II368" s="79" t="n"/>
      <c r="IJ368" s="79" t="n"/>
      <c r="IK368" s="79" t="n"/>
      <c r="IL368" s="79" t="n"/>
      <c r="IM368" s="79" t="n"/>
      <c r="IN368" s="79" t="n"/>
      <c r="IO368" s="79" t="n"/>
      <c r="IP368" s="79" t="n"/>
      <c r="IQ368" s="79" t="n"/>
      <c r="IR368" s="79" t="n"/>
      <c r="IS368" s="79" t="n"/>
      <c r="IT368" s="79" t="n"/>
      <c r="IU368" s="79" t="n"/>
      <c r="IV368" s="79" t="n"/>
      <c r="IY368" s="78" t="n">
        <v>40</v>
      </c>
      <c r="IZ368" s="79" t="n"/>
      <c r="JA368" s="79" t="n"/>
      <c r="JB368" s="79" t="n"/>
      <c r="JC368" s="79" t="n"/>
      <c r="JD368" s="79" t="n"/>
      <c r="JE368" s="79" t="n"/>
      <c r="JF368" s="79" t="n"/>
      <c r="JG368" s="79" t="n"/>
      <c r="JH368" s="79" t="n"/>
      <c r="JI368" s="79" t="n"/>
      <c r="JJ368" s="79" t="n"/>
      <c r="JK368" s="79" t="n"/>
      <c r="JL368" s="79" t="n"/>
      <c r="JM368" s="79" t="n"/>
      <c r="JN368" s="79" t="n"/>
      <c r="JO368" s="79" t="n"/>
      <c r="JP368" s="79" t="n"/>
      <c r="JQ368" s="79" t="n"/>
      <c r="JR368" s="79" t="n"/>
      <c r="JS368" s="79" t="n"/>
      <c r="JT368" s="79" t="n"/>
      <c r="JU368" s="79" t="n"/>
      <c r="JV368" s="79" t="n"/>
      <c r="JW368" s="79" t="n"/>
      <c r="JX368" s="79" t="n"/>
      <c r="JY368" s="79" t="n"/>
      <c r="JZ368" s="79" t="n"/>
      <c r="KA368" s="79" t="n"/>
      <c r="KB368" s="79" t="n"/>
      <c r="KC368" s="79" t="n"/>
      <c r="KD368" s="79" t="n"/>
      <c r="KE368" s="79" t="n"/>
      <c r="KF368" s="79" t="n"/>
      <c r="KG368" s="79" t="n"/>
      <c r="KH368" s="79" t="n"/>
      <c r="KI368" s="79" t="n"/>
      <c r="KJ368" s="79" t="n"/>
      <c r="KK368" s="79" t="n"/>
      <c r="KL368" s="79" t="n"/>
      <c r="KM368" s="79" t="n"/>
      <c r="KP368" s="78" t="n">
        <v>40</v>
      </c>
      <c r="KQ368" s="79" t="n"/>
      <c r="KR368" s="79" t="n"/>
      <c r="KS368" s="79" t="n"/>
      <c r="KT368" s="79" t="n"/>
      <c r="KU368" s="79" t="n"/>
      <c r="KV368" s="79" t="n"/>
      <c r="KW368" s="79" t="n"/>
      <c r="KX368" s="79" t="n"/>
      <c r="KY368" s="79" t="n"/>
      <c r="KZ368" s="79" t="n"/>
      <c r="LA368" s="79" t="n"/>
      <c r="LB368" s="79" t="n"/>
      <c r="LC368" s="79" t="n"/>
      <c r="LD368" s="79" t="n"/>
      <c r="LE368" s="79" t="n"/>
      <c r="LF368" s="79" t="n"/>
      <c r="LG368" s="79" t="n"/>
      <c r="LH368" s="79" t="n"/>
      <c r="LI368" s="79" t="n"/>
      <c r="LJ368" s="79" t="n"/>
      <c r="LK368" s="79" t="n"/>
      <c r="LL368" s="79" t="n"/>
      <c r="LM368" s="79" t="n"/>
      <c r="LN368" s="79" t="n"/>
      <c r="LO368" s="79" t="n"/>
      <c r="LP368" s="79" t="n"/>
      <c r="LQ368" s="79" t="n"/>
      <c r="LR368" s="79" t="n"/>
      <c r="LS368" s="79" t="n"/>
      <c r="LT368" s="79" t="n"/>
      <c r="LU368" s="79" t="n"/>
      <c r="LV368" s="79" t="n"/>
      <c r="LW368" s="79" t="n"/>
      <c r="LX368" s="79" t="n"/>
      <c r="LY368" s="79" t="n"/>
      <c r="LZ368" s="79" t="n"/>
      <c r="MA368" s="79" t="n"/>
      <c r="MB368" s="79" t="n"/>
      <c r="MC368" s="79" t="n"/>
      <c r="MD368" s="79" t="n"/>
      <c r="MG368" s="78" t="n">
        <v>40</v>
      </c>
      <c r="MH368" s="79" t="n"/>
      <c r="MI368" s="79" t="n"/>
      <c r="MJ368" s="79" t="n"/>
      <c r="MK368" s="79" t="n"/>
      <c r="ML368" s="79" t="n"/>
      <c r="MM368" s="79" t="n"/>
      <c r="MN368" s="79" t="n"/>
      <c r="MO368" s="79" t="n"/>
      <c r="MP368" s="79" t="n"/>
      <c r="MQ368" s="79" t="n"/>
      <c r="MR368" s="79" t="n"/>
      <c r="MS368" s="79" t="n"/>
      <c r="MT368" s="79" t="n"/>
      <c r="MU368" s="79" t="n"/>
      <c r="MV368" s="79" t="n"/>
      <c r="MW368" s="79" t="n"/>
      <c r="MX368" s="79" t="n"/>
      <c r="MY368" s="79" t="n"/>
      <c r="MZ368" s="79" t="n"/>
      <c r="NA368" s="79" t="n"/>
      <c r="NB368" s="79" t="n"/>
      <c r="NC368" s="79" t="n"/>
      <c r="ND368" s="79" t="n"/>
      <c r="NE368" s="79" t="n"/>
      <c r="NF368" s="79" t="n"/>
      <c r="NG368" s="79" t="n"/>
      <c r="NH368" s="79" t="n"/>
      <c r="NI368" s="79" t="n"/>
      <c r="NJ368" s="79" t="n"/>
      <c r="NK368" s="79" t="n"/>
      <c r="NL368" s="79" t="n"/>
      <c r="NM368" s="79" t="n"/>
      <c r="NN368" s="79" t="n"/>
      <c r="NO368" s="79" t="n"/>
      <c r="NP368" s="79" t="n"/>
      <c r="NQ368" s="79" t="n"/>
      <c r="NR368" s="79" t="n"/>
      <c r="NS368" s="79" t="n"/>
      <c r="NT368" s="79" t="n"/>
      <c r="NU368" s="79" t="n"/>
      <c r="NX368" s="78" t="n">
        <v>40</v>
      </c>
      <c r="NY368" s="79" t="n"/>
      <c r="NZ368" s="79" t="n"/>
      <c r="OA368" s="79" t="n"/>
      <c r="OB368" s="79" t="n"/>
      <c r="OC368" s="79" t="n"/>
      <c r="OD368" s="79" t="n"/>
      <c r="OE368" s="79" t="n"/>
      <c r="OF368" s="79" t="n"/>
      <c r="OG368" s="79" t="n"/>
      <c r="OH368" s="79" t="n"/>
      <c r="OI368" s="79" t="n"/>
      <c r="OJ368" s="79" t="n"/>
      <c r="OK368" s="79" t="n"/>
      <c r="OL368" s="79" t="n"/>
      <c r="OM368" s="79" t="n"/>
      <c r="ON368" s="79" t="n"/>
      <c r="OO368" s="79" t="n"/>
      <c r="OP368" s="79" t="n"/>
      <c r="OQ368" s="79" t="n"/>
      <c r="OR368" s="79" t="n"/>
      <c r="OS368" s="79" t="n"/>
      <c r="OT368" s="79" t="n"/>
      <c r="OU368" s="79" t="n"/>
      <c r="OV368" s="79" t="n"/>
      <c r="OW368" s="79" t="n"/>
      <c r="OX368" s="79" t="n"/>
      <c r="OY368" s="79" t="n"/>
      <c r="OZ368" s="79" t="n"/>
      <c r="PA368" s="79" t="n"/>
      <c r="PB368" s="79" t="n"/>
      <c r="PC368" s="79" t="n"/>
      <c r="PD368" s="79" t="n"/>
      <c r="PE368" s="79" t="n"/>
      <c r="PF368" s="79" t="n"/>
      <c r="PG368" s="79" t="n"/>
      <c r="PH368" s="79" t="n"/>
      <c r="PI368" s="79" t="n"/>
      <c r="PJ368" s="79" t="n"/>
      <c r="PK368" s="79" t="n"/>
      <c r="PL368" s="79" t="n"/>
      <c r="PO368" s="78" t="n">
        <v>40</v>
      </c>
      <c r="PP368" s="79" t="n"/>
      <c r="PQ368" s="79" t="n"/>
      <c r="PR368" s="79" t="n"/>
      <c r="PS368" s="79" t="n"/>
      <c r="PT368" s="79" t="n"/>
      <c r="PU368" s="79" t="n"/>
      <c r="PV368" s="79" t="n"/>
      <c r="PW368" s="79" t="n"/>
      <c r="PX368" s="79" t="n"/>
      <c r="PY368" s="79" t="n"/>
      <c r="PZ368" s="79" t="n"/>
      <c r="QA368" s="79" t="n"/>
      <c r="QB368" s="79" t="n"/>
      <c r="QC368" s="79" t="n"/>
      <c r="QD368" s="79" t="n"/>
      <c r="QE368" s="79" t="n"/>
      <c r="QF368" s="79" t="n"/>
      <c r="QG368" s="79" t="n"/>
      <c r="QH368" s="79" t="n"/>
      <c r="QI368" s="79" t="n"/>
      <c r="QJ368" s="79" t="n"/>
      <c r="QK368" s="79" t="n"/>
      <c r="QL368" s="79" t="n"/>
      <c r="QM368" s="79" t="n"/>
      <c r="QN368" s="79" t="n"/>
      <c r="QO368" s="79" t="n"/>
      <c r="QP368" s="79" t="n"/>
      <c r="QQ368" s="79" t="n"/>
      <c r="QR368" s="79" t="n"/>
      <c r="QS368" s="79" t="n"/>
      <c r="QT368" s="79" t="n"/>
      <c r="QU368" s="79" t="n"/>
      <c r="QV368" s="79" t="n"/>
      <c r="QW368" s="79" t="n"/>
      <c r="QX368" s="79" t="n"/>
      <c r="QY368" s="79" t="n"/>
      <c r="QZ368" s="79" t="n"/>
      <c r="RA368" s="79" t="n"/>
      <c r="RB368" s="79" t="n"/>
      <c r="RC368" s="79" t="n"/>
      <c r="RF368" s="78" t="n">
        <v>40</v>
      </c>
      <c r="RG368" s="79" t="n"/>
      <c r="RH368" s="79" t="n"/>
      <c r="RI368" s="79" t="n"/>
      <c r="RJ368" s="79" t="n"/>
      <c r="RK368" s="79" t="n"/>
      <c r="RL368" s="79" t="n"/>
      <c r="RM368" s="79" t="n"/>
      <c r="RN368" s="79" t="n"/>
      <c r="RO368" s="79" t="n"/>
      <c r="RP368" s="79" t="n"/>
      <c r="RQ368" s="79" t="n"/>
      <c r="RR368" s="79" t="n"/>
      <c r="RS368" s="79" t="n"/>
      <c r="RT368" s="79" t="n"/>
      <c r="RU368" s="79" t="n"/>
      <c r="RV368" s="79" t="n"/>
      <c r="RW368" s="79" t="n"/>
      <c r="RX368" s="79" t="n"/>
      <c r="RY368" s="79" t="n"/>
      <c r="RZ368" s="79" t="n"/>
      <c r="SA368" s="79" t="n"/>
      <c r="SB368" s="79" t="n"/>
      <c r="SC368" s="79" t="n"/>
      <c r="SD368" s="79" t="n"/>
      <c r="SE368" s="79" t="n"/>
      <c r="SF368" s="79" t="n"/>
      <c r="SG368" s="79" t="n"/>
      <c r="SH368" s="79" t="n"/>
      <c r="SI368" s="79" t="n"/>
      <c r="SJ368" s="79" t="n"/>
      <c r="SK368" s="79" t="n"/>
      <c r="SL368" s="79" t="n"/>
      <c r="SM368" s="79" t="n"/>
      <c r="SN368" s="79" t="n"/>
      <c r="SO368" s="79" t="n"/>
      <c r="SP368" s="79" t="n"/>
      <c r="SQ368" s="79" t="n"/>
      <c r="SR368" s="79" t="n"/>
      <c r="SS368" s="79" t="n"/>
      <c r="ST368" s="79" t="n"/>
      <c r="SW368" s="78" t="n">
        <v>40</v>
      </c>
      <c r="SX368" s="79" t="n"/>
      <c r="SY368" s="79" t="n"/>
      <c r="SZ368" s="79" t="n"/>
      <c r="TA368" s="79" t="n"/>
      <c r="TB368" s="79" t="n"/>
      <c r="TC368" s="79" t="n"/>
      <c r="TD368" s="79" t="n"/>
      <c r="TE368" s="79" t="n"/>
      <c r="TF368" s="79" t="n"/>
      <c r="TG368" s="79" t="n"/>
      <c r="TH368" s="79" t="n"/>
      <c r="TI368" s="79" t="n"/>
      <c r="TJ368" s="79" t="n"/>
      <c r="TK368" s="79" t="n"/>
      <c r="TL368" s="79" t="n"/>
      <c r="TM368" s="79" t="n"/>
      <c r="TN368" s="79" t="n"/>
      <c r="TO368" s="79" t="n"/>
      <c r="TP368" s="79" t="n"/>
      <c r="TQ368" s="79" t="n"/>
      <c r="TR368" s="79" t="n"/>
      <c r="TS368" s="79" t="n"/>
      <c r="TT368" s="79" t="n"/>
      <c r="TU368" s="79" t="n"/>
      <c r="TV368" s="79" t="n"/>
      <c r="TW368" s="79" t="n"/>
      <c r="TX368" s="79" t="n"/>
      <c r="TY368" s="79" t="n"/>
      <c r="TZ368" s="79" t="n"/>
      <c r="UA368" s="79" t="n"/>
      <c r="UB368" s="79" t="n"/>
      <c r="UC368" s="79" t="n"/>
      <c r="UD368" s="79" t="n"/>
      <c r="UE368" s="79" t="n"/>
      <c r="UF368" s="79" t="n"/>
      <c r="UG368" s="79" t="n"/>
      <c r="UH368" s="79" t="n"/>
      <c r="UI368" s="79" t="n"/>
      <c r="UJ368" s="79" t="n"/>
      <c r="UK368" s="79" t="n"/>
      <c r="UN368" s="78" t="n">
        <v>40</v>
      </c>
      <c r="UO368" s="79" t="n"/>
      <c r="UP368" s="79" t="n"/>
      <c r="UQ368" s="79" t="n"/>
      <c r="UR368" s="79" t="n"/>
      <c r="US368" s="79" t="n"/>
      <c r="UT368" s="79" t="n"/>
      <c r="UU368" s="79" t="n"/>
      <c r="UV368" s="79" t="n"/>
      <c r="UW368" s="79" t="n"/>
      <c r="UX368" s="79" t="n"/>
      <c r="UY368" s="79" t="n"/>
      <c r="UZ368" s="79" t="n"/>
      <c r="VA368" s="79" t="n"/>
      <c r="VB368" s="79" t="n"/>
      <c r="VC368" s="79" t="n"/>
      <c r="VD368" s="79" t="n"/>
      <c r="VE368" s="79" t="n"/>
      <c r="VF368" s="79" t="n"/>
      <c r="VG368" s="79" t="n"/>
      <c r="VH368" s="79" t="n"/>
      <c r="VI368" s="79" t="n"/>
      <c r="VJ368" s="79" t="n"/>
      <c r="VK368" s="79" t="n"/>
      <c r="VL368" s="79" t="n"/>
      <c r="VM368" s="79" t="n"/>
      <c r="VN368" s="79" t="n"/>
      <c r="VO368" s="79" t="n"/>
      <c r="VP368" s="79" t="n"/>
      <c r="VQ368" s="79" t="n"/>
      <c r="VR368" s="79" t="n"/>
      <c r="VS368" s="79" t="n"/>
      <c r="VT368" s="79" t="n"/>
      <c r="VU368" s="79" t="n"/>
      <c r="VV368" s="79" t="n"/>
      <c r="VW368" s="79" t="n"/>
      <c r="VX368" s="79" t="n"/>
      <c r="VY368" s="79" t="n"/>
      <c r="VZ368" s="79" t="n"/>
      <c r="WA368" s="79" t="n"/>
      <c r="WB368" s="79" t="n"/>
      <c r="WE368" s="78" t="n">
        <v>40</v>
      </c>
      <c r="WF368" s="79" t="n"/>
      <c r="WG368" s="79" t="n"/>
      <c r="WH368" s="79" t="n"/>
      <c r="WI368" s="79" t="n"/>
      <c r="WJ368" s="79" t="n"/>
      <c r="WK368" s="79" t="n"/>
      <c r="WL368" s="79" t="n"/>
      <c r="WM368" s="79" t="n"/>
      <c r="WN368" s="79" t="n"/>
      <c r="WO368" s="79" t="n"/>
      <c r="WP368" s="79" t="n"/>
      <c r="WQ368" s="79" t="n"/>
      <c r="WR368" s="79" t="n"/>
      <c r="WS368" s="79" t="n"/>
      <c r="WT368" s="79" t="n"/>
      <c r="WU368" s="79" t="n"/>
      <c r="WV368" s="79" t="n"/>
      <c r="WW368" s="79" t="n"/>
      <c r="WX368" s="79" t="n"/>
      <c r="WY368" s="79" t="n"/>
      <c r="WZ368" s="79" t="n"/>
      <c r="XA368" s="79" t="n"/>
      <c r="XB368" s="79" t="n"/>
      <c r="XC368" s="79" t="n"/>
      <c r="XD368" s="79" t="n"/>
      <c r="XE368" s="79" t="n"/>
      <c r="XF368" s="79" t="n"/>
      <c r="XG368" s="79" t="n"/>
      <c r="XH368" s="79" t="n"/>
      <c r="XI368" s="79" t="n"/>
      <c r="XJ368" s="79" t="n"/>
      <c r="XK368" s="79" t="n"/>
      <c r="XL368" s="79" t="n"/>
      <c r="XM368" s="79" t="n"/>
      <c r="XN368" s="79" t="n"/>
      <c r="XO368" s="79" t="n"/>
      <c r="XP368" s="79" t="n"/>
      <c r="XQ368" s="79" t="n"/>
      <c r="XR368" s="79" t="n"/>
      <c r="XS368" s="79" t="n"/>
      <c r="XV368" s="78" t="n">
        <v>40</v>
      </c>
      <c r="XW368" s="79" t="n"/>
      <c r="XX368" s="79" t="n"/>
      <c r="XY368" s="79" t="n"/>
      <c r="XZ368" s="79" t="n"/>
      <c r="YA368" s="79" t="n"/>
      <c r="YB368" s="79" t="n"/>
      <c r="YC368" s="79" t="n"/>
      <c r="YD368" s="79" t="n"/>
      <c r="YE368" s="79" t="n"/>
      <c r="YF368" s="79" t="n"/>
      <c r="YG368" s="79" t="n"/>
      <c r="YH368" s="79" t="n"/>
      <c r="YI368" s="79" t="n"/>
      <c r="YJ368" s="79" t="n"/>
      <c r="YK368" s="79" t="n"/>
      <c r="YL368" s="79" t="n"/>
      <c r="YM368" s="79" t="n"/>
      <c r="YN368" s="79" t="n"/>
      <c r="YO368" s="79" t="n"/>
      <c r="YP368" s="79" t="n"/>
      <c r="YQ368" s="79" t="n"/>
      <c r="YR368" s="79" t="n"/>
      <c r="YS368" s="79" t="n"/>
      <c r="YT368" s="79" t="n"/>
      <c r="YU368" s="79" t="n"/>
      <c r="YV368" s="79" t="n"/>
      <c r="YW368" s="79" t="n"/>
      <c r="YX368" s="79" t="n"/>
      <c r="YY368" s="79" t="n"/>
      <c r="YZ368" s="79" t="n"/>
      <c r="ZA368" s="79" t="n"/>
      <c r="ZB368" s="79" t="n"/>
      <c r="ZC368" s="79" t="n"/>
      <c r="ZD368" s="79" t="n"/>
      <c r="ZE368" s="79" t="n"/>
      <c r="ZF368" s="79" t="n"/>
      <c r="ZG368" s="79" t="n"/>
      <c r="ZH368" s="79" t="n"/>
      <c r="ZI368" s="79" t="n"/>
      <c r="ZJ368" s="79" t="n"/>
      <c r="ZM368" s="78" t="n">
        <v>40</v>
      </c>
      <c r="ZN368" s="79" t="n"/>
      <c r="ZO368" s="79" t="n"/>
      <c r="ZP368" s="79" t="n"/>
      <c r="ZQ368" s="79" t="n"/>
      <c r="ZR368" s="79" t="n"/>
      <c r="ZS368" s="79" t="n"/>
      <c r="ZT368" s="79" t="n"/>
      <c r="ZU368" s="79" t="n"/>
      <c r="ZV368" s="79" t="n"/>
      <c r="ZW368" s="79" t="n"/>
      <c r="ZX368" s="79" t="n"/>
      <c r="ZY368" s="79" t="n"/>
      <c r="ZZ368" s="79" t="n"/>
      <c r="AAA368" s="79" t="n"/>
      <c r="AAB368" s="79" t="n"/>
      <c r="AAC368" s="79" t="n"/>
      <c r="AAD368" s="79" t="n"/>
      <c r="AAE368" s="79" t="n"/>
      <c r="AAF368" s="79" t="n"/>
      <c r="AAG368" s="79" t="n"/>
      <c r="AAH368" s="79" t="n"/>
      <c r="AAI368" s="79" t="n"/>
      <c r="AAJ368" s="79" t="n"/>
      <c r="AAK368" s="79" t="n"/>
      <c r="AAL368" s="79" t="n"/>
      <c r="AAM368" s="79" t="n"/>
      <c r="AAN368" s="79" t="n"/>
      <c r="AAO368" s="79" t="n"/>
      <c r="AAP368" s="79" t="n"/>
      <c r="AAQ368" s="79" t="n"/>
      <c r="AAR368" s="79" t="n"/>
      <c r="AAS368" s="79" t="n"/>
      <c r="AAT368" s="79" t="n"/>
      <c r="AAU368" s="79" t="n"/>
      <c r="AAV368" s="79" t="n"/>
      <c r="AAW368" s="79" t="n"/>
      <c r="AAX368" s="79" t="n"/>
      <c r="AAY368" s="79" t="n"/>
      <c r="AAZ368" s="79" t="n"/>
      <c r="ABA368" s="79" t="n"/>
      <c r="ABD368" s="78" t="n">
        <v>40</v>
      </c>
      <c r="ABE368" s="79" t="n"/>
      <c r="ABF368" s="79" t="n"/>
      <c r="ABG368" s="79" t="n"/>
      <c r="ABH368" s="79" t="n"/>
      <c r="ABI368" s="79" t="n"/>
      <c r="ABJ368" s="79" t="n"/>
      <c r="ABK368" s="79" t="n"/>
      <c r="ABL368" s="79" t="n"/>
      <c r="ABM368" s="79" t="n"/>
      <c r="ABN368" s="79" t="n"/>
      <c r="ABO368" s="79" t="n"/>
      <c r="ABP368" s="79" t="n"/>
      <c r="ABQ368" s="79" t="n"/>
      <c r="ABR368" s="79" t="n"/>
      <c r="ABS368" s="79" t="n"/>
      <c r="ABT368" s="79" t="n"/>
      <c r="ABU368" s="79" t="n"/>
      <c r="ABV368" s="79" t="n"/>
      <c r="ABW368" s="79" t="n"/>
      <c r="ABX368" s="79" t="n"/>
      <c r="ABY368" s="79" t="n"/>
      <c r="ABZ368" s="79" t="n"/>
      <c r="ACA368" s="79" t="n"/>
      <c r="ACB368" s="79" t="n"/>
      <c r="ACC368" s="79" t="n"/>
      <c r="ACD368" s="79" t="n"/>
      <c r="ACE368" s="79" t="n"/>
      <c r="ACF368" s="79" t="n"/>
      <c r="ACG368" s="79" t="n"/>
      <c r="ACH368" s="79" t="n"/>
      <c r="ACI368" s="79" t="n"/>
      <c r="ACJ368" s="79" t="n"/>
      <c r="ACK368" s="79" t="n"/>
      <c r="ACL368" s="79" t="n"/>
      <c r="ACM368" s="79" t="n"/>
      <c r="ACN368" s="79" t="n"/>
      <c r="ACO368" s="79" t="n"/>
      <c r="ACP368" s="79" t="n"/>
      <c r="ACQ368" s="79" t="n"/>
      <c r="ACR368" s="79" t="n"/>
      <c r="ACU368" s="78" t="n">
        <v>40</v>
      </c>
      <c r="ACV368" s="79" t="n"/>
      <c r="ACW368" s="79" t="n"/>
      <c r="ACX368" s="79" t="n"/>
      <c r="ACY368" s="79" t="n"/>
      <c r="ACZ368" s="79" t="n"/>
      <c r="ADA368" s="79" t="n"/>
      <c r="ADB368" s="79" t="n"/>
      <c r="ADC368" s="79" t="n"/>
      <c r="ADD368" s="79" t="n"/>
      <c r="ADE368" s="79" t="n"/>
      <c r="ADF368" s="79" t="n"/>
      <c r="ADG368" s="79" t="n"/>
      <c r="ADH368" s="79" t="n"/>
      <c r="ADI368" s="79" t="n"/>
      <c r="ADJ368" s="79" t="n"/>
      <c r="ADK368" s="79" t="n"/>
      <c r="ADL368" s="79" t="n"/>
      <c r="ADM368" s="79" t="n"/>
      <c r="ADN368" s="79" t="n"/>
      <c r="ADO368" s="79" t="n"/>
      <c r="ADP368" s="79" t="n"/>
      <c r="ADQ368" s="79" t="n"/>
      <c r="ADR368" s="79" t="n"/>
      <c r="ADS368" s="79" t="n"/>
      <c r="ADT368" s="79" t="n"/>
      <c r="ADU368" s="79" t="n"/>
      <c r="ADV368" s="79" t="n"/>
      <c r="ADW368" s="79" t="n"/>
      <c r="ADX368" s="79" t="n"/>
      <c r="ADY368" s="79" t="n"/>
      <c r="ADZ368" s="79" t="n"/>
      <c r="AEA368" s="79" t="n"/>
      <c r="AEB368" s="79" t="n"/>
      <c r="AEC368" s="79" t="n"/>
      <c r="AED368" s="79" t="n"/>
      <c r="AEE368" s="79" t="n"/>
      <c r="AEF368" s="79" t="n"/>
      <c r="AEG368" s="79" t="n"/>
      <c r="AEH368" s="79" t="n"/>
      <c r="AEI368" s="79" t="n"/>
      <c r="AEL368" s="78" t="n">
        <v>40</v>
      </c>
      <c r="AEM368" s="79" t="n"/>
      <c r="AEN368" s="79" t="n"/>
      <c r="AEO368" s="79" t="n"/>
      <c r="AEP368" s="79" t="n"/>
      <c r="AEQ368" s="79" t="n"/>
      <c r="AER368" s="79" t="n"/>
      <c r="AES368" s="79" t="n"/>
      <c r="AET368" s="79" t="n"/>
      <c r="AEU368" s="79" t="n"/>
      <c r="AEV368" s="79" t="n"/>
      <c r="AEW368" s="79" t="n"/>
      <c r="AEX368" s="79" t="n"/>
      <c r="AEY368" s="79" t="n"/>
      <c r="AEZ368" s="79" t="n"/>
      <c r="AFA368" s="79" t="n"/>
      <c r="AFB368" s="79" t="n"/>
      <c r="AFC368" s="79" t="n"/>
      <c r="AFD368" s="79" t="n"/>
      <c r="AFE368" s="79" t="n"/>
      <c r="AFF368" s="79" t="n"/>
      <c r="AFG368" s="79" t="n"/>
      <c r="AFH368" s="79" t="n"/>
      <c r="AFI368" s="79" t="n"/>
      <c r="AFJ368" s="79" t="n"/>
      <c r="AFK368" s="79" t="n"/>
      <c r="AFL368" s="79" t="n"/>
      <c r="AFM368" s="79" t="n"/>
      <c r="AFN368" s="79" t="n"/>
      <c r="AFO368" s="79" t="n"/>
      <c r="AFP368" s="79" t="n"/>
      <c r="AFQ368" s="79" t="n"/>
      <c r="AFR368" s="79" t="n"/>
      <c r="AFS368" s="79" t="n"/>
      <c r="AFT368" s="79" t="n"/>
      <c r="AFU368" s="79" t="n"/>
      <c r="AFV368" s="79" t="n"/>
      <c r="AFW368" s="79" t="n"/>
      <c r="AFX368" s="79" t="n"/>
      <c r="AFY368" s="79" t="n"/>
      <c r="AFZ368" s="79" t="n"/>
    </row>
    <row r="371">
      <c r="B371" s="87" t="inlineStr">
        <is>
          <t>Matrice 9: COSTO DEL RISCHIO (ECL)</t>
        </is>
      </c>
      <c r="AS371" s="87" t="inlineStr">
        <is>
          <t>Matrice 9: COSTO DEL RISCHIO (ECL)</t>
        </is>
      </c>
      <c r="CJ371" s="87" t="inlineStr">
        <is>
          <t>Matrice 9: COSTO DEL RISCHIO (ECL)</t>
        </is>
      </c>
      <c r="EA371" s="87" t="inlineStr">
        <is>
          <t>Matrice 9: COSTO DEL RISCHIO (ECL)</t>
        </is>
      </c>
      <c r="FR371" s="87" t="inlineStr">
        <is>
          <t>Matrice 9: COSTO DEL RISCHIO (ECL)</t>
        </is>
      </c>
      <c r="HI371" s="87" t="inlineStr">
        <is>
          <t>Matrice 9: COSTO DEL RISCHIO (ECL)</t>
        </is>
      </c>
      <c r="IZ371" s="87" t="inlineStr">
        <is>
          <t>Matrice 9: COSTO DEL RISCHIO (ECL)</t>
        </is>
      </c>
      <c r="KQ371" s="87" t="inlineStr">
        <is>
          <t>Matrice 9: COSTO DEL RISCHIO (ECL)</t>
        </is>
      </c>
      <c r="MH371" s="87" t="inlineStr">
        <is>
          <t>Matrice 9: COSTO DEL RISCHIO (ECL)</t>
        </is>
      </c>
      <c r="NY371" s="87" t="inlineStr">
        <is>
          <t>Matrice 9: COSTO DEL RISCHIO (ECL)</t>
        </is>
      </c>
      <c r="PP371" s="87" t="inlineStr">
        <is>
          <t>Matrice 9: COSTO DEL RISCHIO (ECL)</t>
        </is>
      </c>
      <c r="RG371" s="87" t="inlineStr">
        <is>
          <t>Matrice 9: COSTO DEL RISCHIO (ECL)</t>
        </is>
      </c>
      <c r="SX371" s="87" t="inlineStr">
        <is>
          <t>Matrice 9: COSTO DEL RISCHIO (ECL)</t>
        </is>
      </c>
      <c r="UO371" s="87" t="inlineStr">
        <is>
          <t>Matrice 9: COSTO DEL RISCHIO (ECL)</t>
        </is>
      </c>
      <c r="WF371" s="87" t="inlineStr">
        <is>
          <t>Matrice 9: COSTO DEL RISCHIO (ECL)</t>
        </is>
      </c>
      <c r="XW371" s="87" t="inlineStr">
        <is>
          <t>Matrice 9: COSTO DEL RISCHIO (ECL)</t>
        </is>
      </c>
      <c r="ZN371" s="87" t="inlineStr">
        <is>
          <t>Matrice 9: COSTO DEL RISCHIO (ECL)</t>
        </is>
      </c>
      <c r="ABE371" s="87" t="inlineStr">
        <is>
          <t>Matrice 9: COSTO DEL RISCHIO (ECL)</t>
        </is>
      </c>
      <c r="ACV371" s="87" t="inlineStr">
        <is>
          <t>Matrice 9: COSTO DEL RISCHIO (ECL)</t>
        </is>
      </c>
      <c r="AEM371" s="87" t="inlineStr">
        <is>
          <t>Matrice 9: COSTO DEL RISCHIO (ECL)</t>
        </is>
      </c>
    </row>
    <row r="373">
      <c r="A373" s="84" t="inlineStr">
        <is>
          <t>ANNI</t>
        </is>
      </c>
      <c r="B373" s="84" t="inlineStr">
        <is>
          <t>Anno 1</t>
        </is>
      </c>
      <c r="C373" s="81" t="n"/>
      <c r="D373" s="81" t="n"/>
      <c r="E373" s="82" t="n"/>
      <c r="F373" s="84" t="inlineStr">
        <is>
          <t>Anno 2</t>
        </is>
      </c>
      <c r="G373" s="81" t="n"/>
      <c r="H373" s="81" t="n"/>
      <c r="I373" s="82" t="n"/>
      <c r="J373" s="84" t="inlineStr">
        <is>
          <t>Anno 3</t>
        </is>
      </c>
      <c r="K373" s="81" t="n"/>
      <c r="L373" s="81" t="n"/>
      <c r="M373" s="82" t="n"/>
      <c r="N373" s="84" t="inlineStr">
        <is>
          <t>Anno 4</t>
        </is>
      </c>
      <c r="O373" s="81" t="n"/>
      <c r="P373" s="81" t="n"/>
      <c r="Q373" s="82" t="n"/>
      <c r="R373" s="84" t="inlineStr">
        <is>
          <t>Anno 5</t>
        </is>
      </c>
      <c r="S373" s="81" t="n"/>
      <c r="T373" s="81" t="n"/>
      <c r="U373" s="82" t="n"/>
      <c r="V373" s="84" t="inlineStr">
        <is>
          <t>Anno 6</t>
        </is>
      </c>
      <c r="W373" s="81" t="n"/>
      <c r="X373" s="81" t="n"/>
      <c r="Y373" s="82" t="n"/>
      <c r="Z373" s="84" t="inlineStr">
        <is>
          <t>Anno 7</t>
        </is>
      </c>
      <c r="AA373" s="81" t="n"/>
      <c r="AB373" s="81" t="n"/>
      <c r="AC373" s="82" t="n"/>
      <c r="AD373" s="84" t="inlineStr">
        <is>
          <t>Anno 8</t>
        </is>
      </c>
      <c r="AE373" s="81" t="n"/>
      <c r="AF373" s="81" t="n"/>
      <c r="AG373" s="82" t="n"/>
      <c r="AH373" s="84" t="inlineStr">
        <is>
          <t>Anno 9</t>
        </is>
      </c>
      <c r="AI373" s="81" t="n"/>
      <c r="AJ373" s="81" t="n"/>
      <c r="AK373" s="82" t="n"/>
      <c r="AL373" s="84" t="inlineStr">
        <is>
          <t>Anno 10</t>
        </is>
      </c>
      <c r="AM373" s="81" t="n"/>
      <c r="AN373" s="81" t="n"/>
      <c r="AO373" s="82" t="n"/>
      <c r="AR373" s="84" t="inlineStr">
        <is>
          <t>ANNI</t>
        </is>
      </c>
      <c r="AS373" s="84" t="inlineStr">
        <is>
          <t>Anno 1</t>
        </is>
      </c>
      <c r="AT373" s="81" t="n"/>
      <c r="AU373" s="81" t="n"/>
      <c r="AV373" s="82" t="n"/>
      <c r="AW373" s="84" t="inlineStr">
        <is>
          <t>Anno 2</t>
        </is>
      </c>
      <c r="AX373" s="81" t="n"/>
      <c r="AY373" s="81" t="n"/>
      <c r="AZ373" s="82" t="n"/>
      <c r="BA373" s="84" t="inlineStr">
        <is>
          <t>Anno 3</t>
        </is>
      </c>
      <c r="BB373" s="81" t="n"/>
      <c r="BC373" s="81" t="n"/>
      <c r="BD373" s="82" t="n"/>
      <c r="BE373" s="84" t="inlineStr">
        <is>
          <t>Anno 4</t>
        </is>
      </c>
      <c r="BF373" s="81" t="n"/>
      <c r="BG373" s="81" t="n"/>
      <c r="BH373" s="82" t="n"/>
      <c r="BI373" s="84" t="inlineStr">
        <is>
          <t>Anno 5</t>
        </is>
      </c>
      <c r="BJ373" s="81" t="n"/>
      <c r="BK373" s="81" t="n"/>
      <c r="BL373" s="82" t="n"/>
      <c r="BM373" s="84" t="inlineStr">
        <is>
          <t>Anno 6</t>
        </is>
      </c>
      <c r="BN373" s="81" t="n"/>
      <c r="BO373" s="81" t="n"/>
      <c r="BP373" s="82" t="n"/>
      <c r="BQ373" s="84" t="inlineStr">
        <is>
          <t>Anno 7</t>
        </is>
      </c>
      <c r="BR373" s="81" t="n"/>
      <c r="BS373" s="81" t="n"/>
      <c r="BT373" s="82" t="n"/>
      <c r="BU373" s="84" t="inlineStr">
        <is>
          <t>Anno 8</t>
        </is>
      </c>
      <c r="BV373" s="81" t="n"/>
      <c r="BW373" s="81" t="n"/>
      <c r="BX373" s="82" t="n"/>
      <c r="BY373" s="84" t="inlineStr">
        <is>
          <t>Anno 9</t>
        </is>
      </c>
      <c r="BZ373" s="81" t="n"/>
      <c r="CA373" s="81" t="n"/>
      <c r="CB373" s="82" t="n"/>
      <c r="CC373" s="84" t="inlineStr">
        <is>
          <t>Anno 10</t>
        </is>
      </c>
      <c r="CD373" s="81" t="n"/>
      <c r="CE373" s="81" t="n"/>
      <c r="CF373" s="82" t="n"/>
      <c r="CI373" s="84" t="inlineStr">
        <is>
          <t>ANNI</t>
        </is>
      </c>
      <c r="CJ373" s="84" t="inlineStr">
        <is>
          <t>Anno 1</t>
        </is>
      </c>
      <c r="CK373" s="81" t="n"/>
      <c r="CL373" s="81" t="n"/>
      <c r="CM373" s="82" t="n"/>
      <c r="CN373" s="84" t="inlineStr">
        <is>
          <t>Anno 2</t>
        </is>
      </c>
      <c r="CO373" s="81" t="n"/>
      <c r="CP373" s="81" t="n"/>
      <c r="CQ373" s="82" t="n"/>
      <c r="CR373" s="84" t="inlineStr">
        <is>
          <t>Anno 3</t>
        </is>
      </c>
      <c r="CS373" s="81" t="n"/>
      <c r="CT373" s="81" t="n"/>
      <c r="CU373" s="82" t="n"/>
      <c r="CV373" s="84" t="inlineStr">
        <is>
          <t>Anno 4</t>
        </is>
      </c>
      <c r="CW373" s="81" t="n"/>
      <c r="CX373" s="81" t="n"/>
      <c r="CY373" s="82" t="n"/>
      <c r="CZ373" s="84" t="inlineStr">
        <is>
          <t>Anno 5</t>
        </is>
      </c>
      <c r="DA373" s="81" t="n"/>
      <c r="DB373" s="81" t="n"/>
      <c r="DC373" s="82" t="n"/>
      <c r="DD373" s="84" t="inlineStr">
        <is>
          <t>Anno 6</t>
        </is>
      </c>
      <c r="DE373" s="81" t="n"/>
      <c r="DF373" s="81" t="n"/>
      <c r="DG373" s="82" t="n"/>
      <c r="DH373" s="84" t="inlineStr">
        <is>
          <t>Anno 7</t>
        </is>
      </c>
      <c r="DI373" s="81" t="n"/>
      <c r="DJ373" s="81" t="n"/>
      <c r="DK373" s="82" t="n"/>
      <c r="DL373" s="84" t="inlineStr">
        <is>
          <t>Anno 8</t>
        </is>
      </c>
      <c r="DM373" s="81" t="n"/>
      <c r="DN373" s="81" t="n"/>
      <c r="DO373" s="82" t="n"/>
      <c r="DP373" s="84" t="inlineStr">
        <is>
          <t>Anno 9</t>
        </is>
      </c>
      <c r="DQ373" s="81" t="n"/>
      <c r="DR373" s="81" t="n"/>
      <c r="DS373" s="82" t="n"/>
      <c r="DT373" s="84" t="inlineStr">
        <is>
          <t>Anno 10</t>
        </is>
      </c>
      <c r="DU373" s="81" t="n"/>
      <c r="DV373" s="81" t="n"/>
      <c r="DW373" s="82" t="n"/>
      <c r="DZ373" s="84" t="inlineStr">
        <is>
          <t>ANNI</t>
        </is>
      </c>
      <c r="EA373" s="84" t="inlineStr">
        <is>
          <t>Anno 1</t>
        </is>
      </c>
      <c r="EB373" s="81" t="n"/>
      <c r="EC373" s="81" t="n"/>
      <c r="ED373" s="82" t="n"/>
      <c r="EE373" s="84" t="inlineStr">
        <is>
          <t>Anno 2</t>
        </is>
      </c>
      <c r="EF373" s="81" t="n"/>
      <c r="EG373" s="81" t="n"/>
      <c r="EH373" s="82" t="n"/>
      <c r="EI373" s="84" t="inlineStr">
        <is>
          <t>Anno 3</t>
        </is>
      </c>
      <c r="EJ373" s="81" t="n"/>
      <c r="EK373" s="81" t="n"/>
      <c r="EL373" s="82" t="n"/>
      <c r="EM373" s="84" t="inlineStr">
        <is>
          <t>Anno 4</t>
        </is>
      </c>
      <c r="EN373" s="81" t="n"/>
      <c r="EO373" s="81" t="n"/>
      <c r="EP373" s="82" t="n"/>
      <c r="EQ373" s="84" t="inlineStr">
        <is>
          <t>Anno 5</t>
        </is>
      </c>
      <c r="ER373" s="81" t="n"/>
      <c r="ES373" s="81" t="n"/>
      <c r="ET373" s="82" t="n"/>
      <c r="EU373" s="84" t="inlineStr">
        <is>
          <t>Anno 6</t>
        </is>
      </c>
      <c r="EV373" s="81" t="n"/>
      <c r="EW373" s="81" t="n"/>
      <c r="EX373" s="82" t="n"/>
      <c r="EY373" s="84" t="inlineStr">
        <is>
          <t>Anno 7</t>
        </is>
      </c>
      <c r="EZ373" s="81" t="n"/>
      <c r="FA373" s="81" t="n"/>
      <c r="FB373" s="82" t="n"/>
      <c r="FC373" s="84" t="inlineStr">
        <is>
          <t>Anno 8</t>
        </is>
      </c>
      <c r="FD373" s="81" t="n"/>
      <c r="FE373" s="81" t="n"/>
      <c r="FF373" s="82" t="n"/>
      <c r="FG373" s="84" t="inlineStr">
        <is>
          <t>Anno 9</t>
        </is>
      </c>
      <c r="FH373" s="81" t="n"/>
      <c r="FI373" s="81" t="n"/>
      <c r="FJ373" s="82" t="n"/>
      <c r="FK373" s="84" t="inlineStr">
        <is>
          <t>Anno 10</t>
        </is>
      </c>
      <c r="FL373" s="81" t="n"/>
      <c r="FM373" s="81" t="n"/>
      <c r="FN373" s="82" t="n"/>
      <c r="FQ373" s="84" t="inlineStr">
        <is>
          <t>ANNI</t>
        </is>
      </c>
      <c r="FR373" s="84" t="inlineStr">
        <is>
          <t>Anno 1</t>
        </is>
      </c>
      <c r="FS373" s="81" t="n"/>
      <c r="FT373" s="81" t="n"/>
      <c r="FU373" s="82" t="n"/>
      <c r="FV373" s="84" t="inlineStr">
        <is>
          <t>Anno 2</t>
        </is>
      </c>
      <c r="FW373" s="81" t="n"/>
      <c r="FX373" s="81" t="n"/>
      <c r="FY373" s="82" t="n"/>
      <c r="FZ373" s="84" t="inlineStr">
        <is>
          <t>Anno 3</t>
        </is>
      </c>
      <c r="GA373" s="81" t="n"/>
      <c r="GB373" s="81" t="n"/>
      <c r="GC373" s="82" t="n"/>
      <c r="GD373" s="84" t="inlineStr">
        <is>
          <t>Anno 4</t>
        </is>
      </c>
      <c r="GE373" s="81" t="n"/>
      <c r="GF373" s="81" t="n"/>
      <c r="GG373" s="82" t="n"/>
      <c r="GH373" s="84" t="inlineStr">
        <is>
          <t>Anno 5</t>
        </is>
      </c>
      <c r="GI373" s="81" t="n"/>
      <c r="GJ373" s="81" t="n"/>
      <c r="GK373" s="82" t="n"/>
      <c r="GL373" s="84" t="inlineStr">
        <is>
          <t>Anno 6</t>
        </is>
      </c>
      <c r="GM373" s="81" t="n"/>
      <c r="GN373" s="81" t="n"/>
      <c r="GO373" s="82" t="n"/>
      <c r="GP373" s="84" t="inlineStr">
        <is>
          <t>Anno 7</t>
        </is>
      </c>
      <c r="GQ373" s="81" t="n"/>
      <c r="GR373" s="81" t="n"/>
      <c r="GS373" s="82" t="n"/>
      <c r="GT373" s="84" t="inlineStr">
        <is>
          <t>Anno 8</t>
        </is>
      </c>
      <c r="GU373" s="81" t="n"/>
      <c r="GV373" s="81" t="n"/>
      <c r="GW373" s="82" t="n"/>
      <c r="GX373" s="84" t="inlineStr">
        <is>
          <t>Anno 9</t>
        </is>
      </c>
      <c r="GY373" s="81" t="n"/>
      <c r="GZ373" s="81" t="n"/>
      <c r="HA373" s="82" t="n"/>
      <c r="HB373" s="84" t="inlineStr">
        <is>
          <t>Anno 10</t>
        </is>
      </c>
      <c r="HC373" s="81" t="n"/>
      <c r="HD373" s="81" t="n"/>
      <c r="HE373" s="82" t="n"/>
      <c r="HH373" s="84" t="inlineStr">
        <is>
          <t>ANNI</t>
        </is>
      </c>
      <c r="HI373" s="84" t="inlineStr">
        <is>
          <t>Anno 1</t>
        </is>
      </c>
      <c r="HJ373" s="81" t="n"/>
      <c r="HK373" s="81" t="n"/>
      <c r="HL373" s="82" t="n"/>
      <c r="HM373" s="84" t="inlineStr">
        <is>
          <t>Anno 2</t>
        </is>
      </c>
      <c r="HN373" s="81" t="n"/>
      <c r="HO373" s="81" t="n"/>
      <c r="HP373" s="82" t="n"/>
      <c r="HQ373" s="84" t="inlineStr">
        <is>
          <t>Anno 3</t>
        </is>
      </c>
      <c r="HR373" s="81" t="n"/>
      <c r="HS373" s="81" t="n"/>
      <c r="HT373" s="82" t="n"/>
      <c r="HU373" s="84" t="inlineStr">
        <is>
          <t>Anno 4</t>
        </is>
      </c>
      <c r="HV373" s="81" t="n"/>
      <c r="HW373" s="81" t="n"/>
      <c r="HX373" s="82" t="n"/>
      <c r="HY373" s="84" t="inlineStr">
        <is>
          <t>Anno 5</t>
        </is>
      </c>
      <c r="HZ373" s="81" t="n"/>
      <c r="IA373" s="81" t="n"/>
      <c r="IB373" s="82" t="n"/>
      <c r="IC373" s="84" t="inlineStr">
        <is>
          <t>Anno 6</t>
        </is>
      </c>
      <c r="ID373" s="81" t="n"/>
      <c r="IE373" s="81" t="n"/>
      <c r="IF373" s="82" t="n"/>
      <c r="IG373" s="84" t="inlineStr">
        <is>
          <t>Anno 7</t>
        </is>
      </c>
      <c r="IH373" s="81" t="n"/>
      <c r="II373" s="81" t="n"/>
      <c r="IJ373" s="82" t="n"/>
      <c r="IK373" s="84" t="inlineStr">
        <is>
          <t>Anno 8</t>
        </is>
      </c>
      <c r="IL373" s="81" t="n"/>
      <c r="IM373" s="81" t="n"/>
      <c r="IN373" s="82" t="n"/>
      <c r="IO373" s="84" t="inlineStr">
        <is>
          <t>Anno 9</t>
        </is>
      </c>
      <c r="IP373" s="81" t="n"/>
      <c r="IQ373" s="81" t="n"/>
      <c r="IR373" s="82" t="n"/>
      <c r="IS373" s="84" t="inlineStr">
        <is>
          <t>Anno 10</t>
        </is>
      </c>
      <c r="IT373" s="81" t="n"/>
      <c r="IU373" s="81" t="n"/>
      <c r="IV373" s="82" t="n"/>
      <c r="IY373" s="84" t="inlineStr">
        <is>
          <t>ANNI</t>
        </is>
      </c>
      <c r="IZ373" s="84" t="inlineStr">
        <is>
          <t>Anno 1</t>
        </is>
      </c>
      <c r="JA373" s="81" t="n"/>
      <c r="JB373" s="81" t="n"/>
      <c r="JC373" s="82" t="n"/>
      <c r="JD373" s="84" t="inlineStr">
        <is>
          <t>Anno 2</t>
        </is>
      </c>
      <c r="JE373" s="81" t="n"/>
      <c r="JF373" s="81" t="n"/>
      <c r="JG373" s="82" t="n"/>
      <c r="JH373" s="84" t="inlineStr">
        <is>
          <t>Anno 3</t>
        </is>
      </c>
      <c r="JI373" s="81" t="n"/>
      <c r="JJ373" s="81" t="n"/>
      <c r="JK373" s="82" t="n"/>
      <c r="JL373" s="84" t="inlineStr">
        <is>
          <t>Anno 4</t>
        </is>
      </c>
      <c r="JM373" s="81" t="n"/>
      <c r="JN373" s="81" t="n"/>
      <c r="JO373" s="82" t="n"/>
      <c r="JP373" s="84" t="inlineStr">
        <is>
          <t>Anno 5</t>
        </is>
      </c>
      <c r="JQ373" s="81" t="n"/>
      <c r="JR373" s="81" t="n"/>
      <c r="JS373" s="82" t="n"/>
      <c r="JT373" s="84" t="inlineStr">
        <is>
          <t>Anno 6</t>
        </is>
      </c>
      <c r="JU373" s="81" t="n"/>
      <c r="JV373" s="81" t="n"/>
      <c r="JW373" s="82" t="n"/>
      <c r="JX373" s="84" t="inlineStr">
        <is>
          <t>Anno 7</t>
        </is>
      </c>
      <c r="JY373" s="81" t="n"/>
      <c r="JZ373" s="81" t="n"/>
      <c r="KA373" s="82" t="n"/>
      <c r="KB373" s="84" t="inlineStr">
        <is>
          <t>Anno 8</t>
        </is>
      </c>
      <c r="KC373" s="81" t="n"/>
      <c r="KD373" s="81" t="n"/>
      <c r="KE373" s="82" t="n"/>
      <c r="KF373" s="84" t="inlineStr">
        <is>
          <t>Anno 9</t>
        </is>
      </c>
      <c r="KG373" s="81" t="n"/>
      <c r="KH373" s="81" t="n"/>
      <c r="KI373" s="82" t="n"/>
      <c r="KJ373" s="84" t="inlineStr">
        <is>
          <t>Anno 10</t>
        </is>
      </c>
      <c r="KK373" s="81" t="n"/>
      <c r="KL373" s="81" t="n"/>
      <c r="KM373" s="82" t="n"/>
      <c r="KP373" s="84" t="inlineStr">
        <is>
          <t>ANNI</t>
        </is>
      </c>
      <c r="KQ373" s="84" t="inlineStr">
        <is>
          <t>Anno 1</t>
        </is>
      </c>
      <c r="KR373" s="81" t="n"/>
      <c r="KS373" s="81" t="n"/>
      <c r="KT373" s="82" t="n"/>
      <c r="KU373" s="84" t="inlineStr">
        <is>
          <t>Anno 2</t>
        </is>
      </c>
      <c r="KV373" s="81" t="n"/>
      <c r="KW373" s="81" t="n"/>
      <c r="KX373" s="82" t="n"/>
      <c r="KY373" s="84" t="inlineStr">
        <is>
          <t>Anno 3</t>
        </is>
      </c>
      <c r="KZ373" s="81" t="n"/>
      <c r="LA373" s="81" t="n"/>
      <c r="LB373" s="82" t="n"/>
      <c r="LC373" s="84" t="inlineStr">
        <is>
          <t>Anno 4</t>
        </is>
      </c>
      <c r="LD373" s="81" t="n"/>
      <c r="LE373" s="81" t="n"/>
      <c r="LF373" s="82" t="n"/>
      <c r="LG373" s="84" t="inlineStr">
        <is>
          <t>Anno 5</t>
        </is>
      </c>
      <c r="LH373" s="81" t="n"/>
      <c r="LI373" s="81" t="n"/>
      <c r="LJ373" s="82" t="n"/>
      <c r="LK373" s="84" t="inlineStr">
        <is>
          <t>Anno 6</t>
        </is>
      </c>
      <c r="LL373" s="81" t="n"/>
      <c r="LM373" s="81" t="n"/>
      <c r="LN373" s="82" t="n"/>
      <c r="LO373" s="84" t="inlineStr">
        <is>
          <t>Anno 7</t>
        </is>
      </c>
      <c r="LP373" s="81" t="n"/>
      <c r="LQ373" s="81" t="n"/>
      <c r="LR373" s="82" t="n"/>
      <c r="LS373" s="84" t="inlineStr">
        <is>
          <t>Anno 8</t>
        </is>
      </c>
      <c r="LT373" s="81" t="n"/>
      <c r="LU373" s="81" t="n"/>
      <c r="LV373" s="82" t="n"/>
      <c r="LW373" s="84" t="inlineStr">
        <is>
          <t>Anno 9</t>
        </is>
      </c>
      <c r="LX373" s="81" t="n"/>
      <c r="LY373" s="81" t="n"/>
      <c r="LZ373" s="82" t="n"/>
      <c r="MA373" s="84" t="inlineStr">
        <is>
          <t>Anno 10</t>
        </is>
      </c>
      <c r="MB373" s="81" t="n"/>
      <c r="MC373" s="81" t="n"/>
      <c r="MD373" s="82" t="n"/>
      <c r="MG373" s="84" t="inlineStr">
        <is>
          <t>ANNI</t>
        </is>
      </c>
      <c r="MH373" s="84" t="inlineStr">
        <is>
          <t>Anno 1</t>
        </is>
      </c>
      <c r="MI373" s="81" t="n"/>
      <c r="MJ373" s="81" t="n"/>
      <c r="MK373" s="82" t="n"/>
      <c r="ML373" s="84" t="inlineStr">
        <is>
          <t>Anno 2</t>
        </is>
      </c>
      <c r="MM373" s="81" t="n"/>
      <c r="MN373" s="81" t="n"/>
      <c r="MO373" s="82" t="n"/>
      <c r="MP373" s="84" t="inlineStr">
        <is>
          <t>Anno 3</t>
        </is>
      </c>
      <c r="MQ373" s="81" t="n"/>
      <c r="MR373" s="81" t="n"/>
      <c r="MS373" s="82" t="n"/>
      <c r="MT373" s="84" t="inlineStr">
        <is>
          <t>Anno 4</t>
        </is>
      </c>
      <c r="MU373" s="81" t="n"/>
      <c r="MV373" s="81" t="n"/>
      <c r="MW373" s="82" t="n"/>
      <c r="MX373" s="84" t="inlineStr">
        <is>
          <t>Anno 5</t>
        </is>
      </c>
      <c r="MY373" s="81" t="n"/>
      <c r="MZ373" s="81" t="n"/>
      <c r="NA373" s="82" t="n"/>
      <c r="NB373" s="84" t="inlineStr">
        <is>
          <t>Anno 6</t>
        </is>
      </c>
      <c r="NC373" s="81" t="n"/>
      <c r="ND373" s="81" t="n"/>
      <c r="NE373" s="82" t="n"/>
      <c r="NF373" s="84" t="inlineStr">
        <is>
          <t>Anno 7</t>
        </is>
      </c>
      <c r="NG373" s="81" t="n"/>
      <c r="NH373" s="81" t="n"/>
      <c r="NI373" s="82" t="n"/>
      <c r="NJ373" s="84" t="inlineStr">
        <is>
          <t>Anno 8</t>
        </is>
      </c>
      <c r="NK373" s="81" t="n"/>
      <c r="NL373" s="81" t="n"/>
      <c r="NM373" s="82" t="n"/>
      <c r="NN373" s="84" t="inlineStr">
        <is>
          <t>Anno 9</t>
        </is>
      </c>
      <c r="NO373" s="81" t="n"/>
      <c r="NP373" s="81" t="n"/>
      <c r="NQ373" s="82" t="n"/>
      <c r="NR373" s="84" t="inlineStr">
        <is>
          <t>Anno 10</t>
        </is>
      </c>
      <c r="NS373" s="81" t="n"/>
      <c r="NT373" s="81" t="n"/>
      <c r="NU373" s="82" t="n"/>
      <c r="NX373" s="84" t="inlineStr">
        <is>
          <t>ANNI</t>
        </is>
      </c>
      <c r="NY373" s="84" t="inlineStr">
        <is>
          <t>Anno 1</t>
        </is>
      </c>
      <c r="NZ373" s="81" t="n"/>
      <c r="OA373" s="81" t="n"/>
      <c r="OB373" s="82" t="n"/>
      <c r="OC373" s="84" t="inlineStr">
        <is>
          <t>Anno 2</t>
        </is>
      </c>
      <c r="OD373" s="81" t="n"/>
      <c r="OE373" s="81" t="n"/>
      <c r="OF373" s="82" t="n"/>
      <c r="OG373" s="84" t="inlineStr">
        <is>
          <t>Anno 3</t>
        </is>
      </c>
      <c r="OH373" s="81" t="n"/>
      <c r="OI373" s="81" t="n"/>
      <c r="OJ373" s="82" t="n"/>
      <c r="OK373" s="84" t="inlineStr">
        <is>
          <t>Anno 4</t>
        </is>
      </c>
      <c r="OL373" s="81" t="n"/>
      <c r="OM373" s="81" t="n"/>
      <c r="ON373" s="82" t="n"/>
      <c r="OO373" s="84" t="inlineStr">
        <is>
          <t>Anno 5</t>
        </is>
      </c>
      <c r="OP373" s="81" t="n"/>
      <c r="OQ373" s="81" t="n"/>
      <c r="OR373" s="82" t="n"/>
      <c r="OS373" s="84" t="inlineStr">
        <is>
          <t>Anno 6</t>
        </is>
      </c>
      <c r="OT373" s="81" t="n"/>
      <c r="OU373" s="81" t="n"/>
      <c r="OV373" s="82" t="n"/>
      <c r="OW373" s="84" t="inlineStr">
        <is>
          <t>Anno 7</t>
        </is>
      </c>
      <c r="OX373" s="81" t="n"/>
      <c r="OY373" s="81" t="n"/>
      <c r="OZ373" s="82" t="n"/>
      <c r="PA373" s="84" t="inlineStr">
        <is>
          <t>Anno 8</t>
        </is>
      </c>
      <c r="PB373" s="81" t="n"/>
      <c r="PC373" s="81" t="n"/>
      <c r="PD373" s="82" t="n"/>
      <c r="PE373" s="84" t="inlineStr">
        <is>
          <t>Anno 9</t>
        </is>
      </c>
      <c r="PF373" s="81" t="n"/>
      <c r="PG373" s="81" t="n"/>
      <c r="PH373" s="82" t="n"/>
      <c r="PI373" s="84" t="inlineStr">
        <is>
          <t>Anno 10</t>
        </is>
      </c>
      <c r="PJ373" s="81" t="n"/>
      <c r="PK373" s="81" t="n"/>
      <c r="PL373" s="82" t="n"/>
      <c r="PO373" s="84" t="inlineStr">
        <is>
          <t>ANNI</t>
        </is>
      </c>
      <c r="PP373" s="84" t="inlineStr">
        <is>
          <t>Anno 1</t>
        </is>
      </c>
      <c r="PQ373" s="81" t="n"/>
      <c r="PR373" s="81" t="n"/>
      <c r="PS373" s="82" t="n"/>
      <c r="PT373" s="84" t="inlineStr">
        <is>
          <t>Anno 2</t>
        </is>
      </c>
      <c r="PU373" s="81" t="n"/>
      <c r="PV373" s="81" t="n"/>
      <c r="PW373" s="82" t="n"/>
      <c r="PX373" s="84" t="inlineStr">
        <is>
          <t>Anno 3</t>
        </is>
      </c>
      <c r="PY373" s="81" t="n"/>
      <c r="PZ373" s="81" t="n"/>
      <c r="QA373" s="82" t="n"/>
      <c r="QB373" s="84" t="inlineStr">
        <is>
          <t>Anno 4</t>
        </is>
      </c>
      <c r="QC373" s="81" t="n"/>
      <c r="QD373" s="81" t="n"/>
      <c r="QE373" s="82" t="n"/>
      <c r="QF373" s="84" t="inlineStr">
        <is>
          <t>Anno 5</t>
        </is>
      </c>
      <c r="QG373" s="81" t="n"/>
      <c r="QH373" s="81" t="n"/>
      <c r="QI373" s="82" t="n"/>
      <c r="QJ373" s="84" t="inlineStr">
        <is>
          <t>Anno 6</t>
        </is>
      </c>
      <c r="QK373" s="81" t="n"/>
      <c r="QL373" s="81" t="n"/>
      <c r="QM373" s="82" t="n"/>
      <c r="QN373" s="84" t="inlineStr">
        <is>
          <t>Anno 7</t>
        </is>
      </c>
      <c r="QO373" s="81" t="n"/>
      <c r="QP373" s="81" t="n"/>
      <c r="QQ373" s="82" t="n"/>
      <c r="QR373" s="84" t="inlineStr">
        <is>
          <t>Anno 8</t>
        </is>
      </c>
      <c r="QS373" s="81" t="n"/>
      <c r="QT373" s="81" t="n"/>
      <c r="QU373" s="82" t="n"/>
      <c r="QV373" s="84" t="inlineStr">
        <is>
          <t>Anno 9</t>
        </is>
      </c>
      <c r="QW373" s="81" t="n"/>
      <c r="QX373" s="81" t="n"/>
      <c r="QY373" s="82" t="n"/>
      <c r="QZ373" s="84" t="inlineStr">
        <is>
          <t>Anno 10</t>
        </is>
      </c>
      <c r="RA373" s="81" t="n"/>
      <c r="RB373" s="81" t="n"/>
      <c r="RC373" s="82" t="n"/>
      <c r="RF373" s="84" t="inlineStr">
        <is>
          <t>ANNI</t>
        </is>
      </c>
      <c r="RG373" s="84" t="inlineStr">
        <is>
          <t>Anno 1</t>
        </is>
      </c>
      <c r="RH373" s="81" t="n"/>
      <c r="RI373" s="81" t="n"/>
      <c r="RJ373" s="82" t="n"/>
      <c r="RK373" s="84" t="inlineStr">
        <is>
          <t>Anno 2</t>
        </is>
      </c>
      <c r="RL373" s="81" t="n"/>
      <c r="RM373" s="81" t="n"/>
      <c r="RN373" s="82" t="n"/>
      <c r="RO373" s="84" t="inlineStr">
        <is>
          <t>Anno 3</t>
        </is>
      </c>
      <c r="RP373" s="81" t="n"/>
      <c r="RQ373" s="81" t="n"/>
      <c r="RR373" s="82" t="n"/>
      <c r="RS373" s="84" t="inlineStr">
        <is>
          <t>Anno 4</t>
        </is>
      </c>
      <c r="RT373" s="81" t="n"/>
      <c r="RU373" s="81" t="n"/>
      <c r="RV373" s="82" t="n"/>
      <c r="RW373" s="84" t="inlineStr">
        <is>
          <t>Anno 5</t>
        </is>
      </c>
      <c r="RX373" s="81" t="n"/>
      <c r="RY373" s="81" t="n"/>
      <c r="RZ373" s="82" t="n"/>
      <c r="SA373" s="84" t="inlineStr">
        <is>
          <t>Anno 6</t>
        </is>
      </c>
      <c r="SB373" s="81" t="n"/>
      <c r="SC373" s="81" t="n"/>
      <c r="SD373" s="82" t="n"/>
      <c r="SE373" s="84" t="inlineStr">
        <is>
          <t>Anno 7</t>
        </is>
      </c>
      <c r="SF373" s="81" t="n"/>
      <c r="SG373" s="81" t="n"/>
      <c r="SH373" s="82" t="n"/>
      <c r="SI373" s="84" t="inlineStr">
        <is>
          <t>Anno 8</t>
        </is>
      </c>
      <c r="SJ373" s="81" t="n"/>
      <c r="SK373" s="81" t="n"/>
      <c r="SL373" s="82" t="n"/>
      <c r="SM373" s="84" t="inlineStr">
        <is>
          <t>Anno 9</t>
        </is>
      </c>
      <c r="SN373" s="81" t="n"/>
      <c r="SO373" s="81" t="n"/>
      <c r="SP373" s="82" t="n"/>
      <c r="SQ373" s="84" t="inlineStr">
        <is>
          <t>Anno 10</t>
        </is>
      </c>
      <c r="SR373" s="81" t="n"/>
      <c r="SS373" s="81" t="n"/>
      <c r="ST373" s="82" t="n"/>
      <c r="SW373" s="84" t="inlineStr">
        <is>
          <t>ANNI</t>
        </is>
      </c>
      <c r="SX373" s="84" t="inlineStr">
        <is>
          <t>Anno 1</t>
        </is>
      </c>
      <c r="SY373" s="81" t="n"/>
      <c r="SZ373" s="81" t="n"/>
      <c r="TA373" s="82" t="n"/>
      <c r="TB373" s="84" t="inlineStr">
        <is>
          <t>Anno 2</t>
        </is>
      </c>
      <c r="TC373" s="81" t="n"/>
      <c r="TD373" s="81" t="n"/>
      <c r="TE373" s="82" t="n"/>
      <c r="TF373" s="84" t="inlineStr">
        <is>
          <t>Anno 3</t>
        </is>
      </c>
      <c r="TG373" s="81" t="n"/>
      <c r="TH373" s="81" t="n"/>
      <c r="TI373" s="82" t="n"/>
      <c r="TJ373" s="84" t="inlineStr">
        <is>
          <t>Anno 4</t>
        </is>
      </c>
      <c r="TK373" s="81" t="n"/>
      <c r="TL373" s="81" t="n"/>
      <c r="TM373" s="82" t="n"/>
      <c r="TN373" s="84" t="inlineStr">
        <is>
          <t>Anno 5</t>
        </is>
      </c>
      <c r="TO373" s="81" t="n"/>
      <c r="TP373" s="81" t="n"/>
      <c r="TQ373" s="82" t="n"/>
      <c r="TR373" s="84" t="inlineStr">
        <is>
          <t>Anno 6</t>
        </is>
      </c>
      <c r="TS373" s="81" t="n"/>
      <c r="TT373" s="81" t="n"/>
      <c r="TU373" s="82" t="n"/>
      <c r="TV373" s="84" t="inlineStr">
        <is>
          <t>Anno 7</t>
        </is>
      </c>
      <c r="TW373" s="81" t="n"/>
      <c r="TX373" s="81" t="n"/>
      <c r="TY373" s="82" t="n"/>
      <c r="TZ373" s="84" t="inlineStr">
        <is>
          <t>Anno 8</t>
        </is>
      </c>
      <c r="UA373" s="81" t="n"/>
      <c r="UB373" s="81" t="n"/>
      <c r="UC373" s="82" t="n"/>
      <c r="UD373" s="84" t="inlineStr">
        <is>
          <t>Anno 9</t>
        </is>
      </c>
      <c r="UE373" s="81" t="n"/>
      <c r="UF373" s="81" t="n"/>
      <c r="UG373" s="82" t="n"/>
      <c r="UH373" s="84" t="inlineStr">
        <is>
          <t>Anno 10</t>
        </is>
      </c>
      <c r="UI373" s="81" t="n"/>
      <c r="UJ373" s="81" t="n"/>
      <c r="UK373" s="82" t="n"/>
      <c r="UN373" s="84" t="inlineStr">
        <is>
          <t>ANNI</t>
        </is>
      </c>
      <c r="UO373" s="84" t="inlineStr">
        <is>
          <t>Anno 1</t>
        </is>
      </c>
      <c r="UP373" s="81" t="n"/>
      <c r="UQ373" s="81" t="n"/>
      <c r="UR373" s="82" t="n"/>
      <c r="US373" s="84" t="inlineStr">
        <is>
          <t>Anno 2</t>
        </is>
      </c>
      <c r="UT373" s="81" t="n"/>
      <c r="UU373" s="81" t="n"/>
      <c r="UV373" s="82" t="n"/>
      <c r="UW373" s="84" t="inlineStr">
        <is>
          <t>Anno 3</t>
        </is>
      </c>
      <c r="UX373" s="81" t="n"/>
      <c r="UY373" s="81" t="n"/>
      <c r="UZ373" s="82" t="n"/>
      <c r="VA373" s="84" t="inlineStr">
        <is>
          <t>Anno 4</t>
        </is>
      </c>
      <c r="VB373" s="81" t="n"/>
      <c r="VC373" s="81" t="n"/>
      <c r="VD373" s="82" t="n"/>
      <c r="VE373" s="84" t="inlineStr">
        <is>
          <t>Anno 5</t>
        </is>
      </c>
      <c r="VF373" s="81" t="n"/>
      <c r="VG373" s="81" t="n"/>
      <c r="VH373" s="82" t="n"/>
      <c r="VI373" s="84" t="inlineStr">
        <is>
          <t>Anno 6</t>
        </is>
      </c>
      <c r="VJ373" s="81" t="n"/>
      <c r="VK373" s="81" t="n"/>
      <c r="VL373" s="82" t="n"/>
      <c r="VM373" s="84" t="inlineStr">
        <is>
          <t>Anno 7</t>
        </is>
      </c>
      <c r="VN373" s="81" t="n"/>
      <c r="VO373" s="81" t="n"/>
      <c r="VP373" s="82" t="n"/>
      <c r="VQ373" s="84" t="inlineStr">
        <is>
          <t>Anno 8</t>
        </is>
      </c>
      <c r="VR373" s="81" t="n"/>
      <c r="VS373" s="81" t="n"/>
      <c r="VT373" s="82" t="n"/>
      <c r="VU373" s="84" t="inlineStr">
        <is>
          <t>Anno 9</t>
        </is>
      </c>
      <c r="VV373" s="81" t="n"/>
      <c r="VW373" s="81" t="n"/>
      <c r="VX373" s="82" t="n"/>
      <c r="VY373" s="84" t="inlineStr">
        <is>
          <t>Anno 10</t>
        </is>
      </c>
      <c r="VZ373" s="81" t="n"/>
      <c r="WA373" s="81" t="n"/>
      <c r="WB373" s="82" t="n"/>
      <c r="WE373" s="84" t="inlineStr">
        <is>
          <t>ANNI</t>
        </is>
      </c>
      <c r="WF373" s="84" t="inlineStr">
        <is>
          <t>Anno 1</t>
        </is>
      </c>
      <c r="WG373" s="81" t="n"/>
      <c r="WH373" s="81" t="n"/>
      <c r="WI373" s="82" t="n"/>
      <c r="WJ373" s="84" t="inlineStr">
        <is>
          <t>Anno 2</t>
        </is>
      </c>
      <c r="WK373" s="81" t="n"/>
      <c r="WL373" s="81" t="n"/>
      <c r="WM373" s="82" t="n"/>
      <c r="WN373" s="84" t="inlineStr">
        <is>
          <t>Anno 3</t>
        </is>
      </c>
      <c r="WO373" s="81" t="n"/>
      <c r="WP373" s="81" t="n"/>
      <c r="WQ373" s="82" t="n"/>
      <c r="WR373" s="84" t="inlineStr">
        <is>
          <t>Anno 4</t>
        </is>
      </c>
      <c r="WS373" s="81" t="n"/>
      <c r="WT373" s="81" t="n"/>
      <c r="WU373" s="82" t="n"/>
      <c r="WV373" s="84" t="inlineStr">
        <is>
          <t>Anno 5</t>
        </is>
      </c>
      <c r="WW373" s="81" t="n"/>
      <c r="WX373" s="81" t="n"/>
      <c r="WY373" s="82" t="n"/>
      <c r="WZ373" s="84" t="inlineStr">
        <is>
          <t>Anno 6</t>
        </is>
      </c>
      <c r="XA373" s="81" t="n"/>
      <c r="XB373" s="81" t="n"/>
      <c r="XC373" s="82" t="n"/>
      <c r="XD373" s="84" t="inlineStr">
        <is>
          <t>Anno 7</t>
        </is>
      </c>
      <c r="XE373" s="81" t="n"/>
      <c r="XF373" s="81" t="n"/>
      <c r="XG373" s="82" t="n"/>
      <c r="XH373" s="84" t="inlineStr">
        <is>
          <t>Anno 8</t>
        </is>
      </c>
      <c r="XI373" s="81" t="n"/>
      <c r="XJ373" s="81" t="n"/>
      <c r="XK373" s="82" t="n"/>
      <c r="XL373" s="84" t="inlineStr">
        <is>
          <t>Anno 9</t>
        </is>
      </c>
      <c r="XM373" s="81" t="n"/>
      <c r="XN373" s="81" t="n"/>
      <c r="XO373" s="82" t="n"/>
      <c r="XP373" s="84" t="inlineStr">
        <is>
          <t>Anno 10</t>
        </is>
      </c>
      <c r="XQ373" s="81" t="n"/>
      <c r="XR373" s="81" t="n"/>
      <c r="XS373" s="82" t="n"/>
      <c r="XV373" s="84" t="inlineStr">
        <is>
          <t>ANNI</t>
        </is>
      </c>
      <c r="XW373" s="84" t="inlineStr">
        <is>
          <t>Anno 1</t>
        </is>
      </c>
      <c r="XX373" s="81" t="n"/>
      <c r="XY373" s="81" t="n"/>
      <c r="XZ373" s="82" t="n"/>
      <c r="YA373" s="84" t="inlineStr">
        <is>
          <t>Anno 2</t>
        </is>
      </c>
      <c r="YB373" s="81" t="n"/>
      <c r="YC373" s="81" t="n"/>
      <c r="YD373" s="82" t="n"/>
      <c r="YE373" s="84" t="inlineStr">
        <is>
          <t>Anno 3</t>
        </is>
      </c>
      <c r="YF373" s="81" t="n"/>
      <c r="YG373" s="81" t="n"/>
      <c r="YH373" s="82" t="n"/>
      <c r="YI373" s="84" t="inlineStr">
        <is>
          <t>Anno 4</t>
        </is>
      </c>
      <c r="YJ373" s="81" t="n"/>
      <c r="YK373" s="81" t="n"/>
      <c r="YL373" s="82" t="n"/>
      <c r="YM373" s="84" t="inlineStr">
        <is>
          <t>Anno 5</t>
        </is>
      </c>
      <c r="YN373" s="81" t="n"/>
      <c r="YO373" s="81" t="n"/>
      <c r="YP373" s="82" t="n"/>
      <c r="YQ373" s="84" t="inlineStr">
        <is>
          <t>Anno 6</t>
        </is>
      </c>
      <c r="YR373" s="81" t="n"/>
      <c r="YS373" s="81" t="n"/>
      <c r="YT373" s="82" t="n"/>
      <c r="YU373" s="84" t="inlineStr">
        <is>
          <t>Anno 7</t>
        </is>
      </c>
      <c r="YV373" s="81" t="n"/>
      <c r="YW373" s="81" t="n"/>
      <c r="YX373" s="82" t="n"/>
      <c r="YY373" s="84" t="inlineStr">
        <is>
          <t>Anno 8</t>
        </is>
      </c>
      <c r="YZ373" s="81" t="n"/>
      <c r="ZA373" s="81" t="n"/>
      <c r="ZB373" s="82" t="n"/>
      <c r="ZC373" s="84" t="inlineStr">
        <is>
          <t>Anno 9</t>
        </is>
      </c>
      <c r="ZD373" s="81" t="n"/>
      <c r="ZE373" s="81" t="n"/>
      <c r="ZF373" s="82" t="n"/>
      <c r="ZG373" s="84" t="inlineStr">
        <is>
          <t>Anno 10</t>
        </is>
      </c>
      <c r="ZH373" s="81" t="n"/>
      <c r="ZI373" s="81" t="n"/>
      <c r="ZJ373" s="82" t="n"/>
      <c r="ZM373" s="84" t="inlineStr">
        <is>
          <t>ANNI</t>
        </is>
      </c>
      <c r="ZN373" s="84" t="inlineStr">
        <is>
          <t>Anno 1</t>
        </is>
      </c>
      <c r="ZO373" s="81" t="n"/>
      <c r="ZP373" s="81" t="n"/>
      <c r="ZQ373" s="82" t="n"/>
      <c r="ZR373" s="84" t="inlineStr">
        <is>
          <t>Anno 2</t>
        </is>
      </c>
      <c r="ZS373" s="81" t="n"/>
      <c r="ZT373" s="81" t="n"/>
      <c r="ZU373" s="82" t="n"/>
      <c r="ZV373" s="84" t="inlineStr">
        <is>
          <t>Anno 3</t>
        </is>
      </c>
      <c r="ZW373" s="81" t="n"/>
      <c r="ZX373" s="81" t="n"/>
      <c r="ZY373" s="82" t="n"/>
      <c r="ZZ373" s="84" t="inlineStr">
        <is>
          <t>Anno 4</t>
        </is>
      </c>
      <c r="AAA373" s="81" t="n"/>
      <c r="AAB373" s="81" t="n"/>
      <c r="AAC373" s="82" t="n"/>
      <c r="AAD373" s="84" t="inlineStr">
        <is>
          <t>Anno 5</t>
        </is>
      </c>
      <c r="AAE373" s="81" t="n"/>
      <c r="AAF373" s="81" t="n"/>
      <c r="AAG373" s="82" t="n"/>
      <c r="AAH373" s="84" t="inlineStr">
        <is>
          <t>Anno 6</t>
        </is>
      </c>
      <c r="AAI373" s="81" t="n"/>
      <c r="AAJ373" s="81" t="n"/>
      <c r="AAK373" s="82" t="n"/>
      <c r="AAL373" s="84" t="inlineStr">
        <is>
          <t>Anno 7</t>
        </is>
      </c>
      <c r="AAM373" s="81" t="n"/>
      <c r="AAN373" s="81" t="n"/>
      <c r="AAO373" s="82" t="n"/>
      <c r="AAP373" s="84" t="inlineStr">
        <is>
          <t>Anno 8</t>
        </is>
      </c>
      <c r="AAQ373" s="81" t="n"/>
      <c r="AAR373" s="81" t="n"/>
      <c r="AAS373" s="82" t="n"/>
      <c r="AAT373" s="84" t="inlineStr">
        <is>
          <t>Anno 9</t>
        </is>
      </c>
      <c r="AAU373" s="81" t="n"/>
      <c r="AAV373" s="81" t="n"/>
      <c r="AAW373" s="82" t="n"/>
      <c r="AAX373" s="84" t="inlineStr">
        <is>
          <t>Anno 10</t>
        </is>
      </c>
      <c r="AAY373" s="81" t="n"/>
      <c r="AAZ373" s="81" t="n"/>
      <c r="ABA373" s="82" t="n"/>
      <c r="ABD373" s="84" t="inlineStr">
        <is>
          <t>ANNI</t>
        </is>
      </c>
      <c r="ABE373" s="84" t="inlineStr">
        <is>
          <t>Anno 1</t>
        </is>
      </c>
      <c r="ABF373" s="81" t="n"/>
      <c r="ABG373" s="81" t="n"/>
      <c r="ABH373" s="82" t="n"/>
      <c r="ABI373" s="84" t="inlineStr">
        <is>
          <t>Anno 2</t>
        </is>
      </c>
      <c r="ABJ373" s="81" t="n"/>
      <c r="ABK373" s="81" t="n"/>
      <c r="ABL373" s="82" t="n"/>
      <c r="ABM373" s="84" t="inlineStr">
        <is>
          <t>Anno 3</t>
        </is>
      </c>
      <c r="ABN373" s="81" t="n"/>
      <c r="ABO373" s="81" t="n"/>
      <c r="ABP373" s="82" t="n"/>
      <c r="ABQ373" s="84" t="inlineStr">
        <is>
          <t>Anno 4</t>
        </is>
      </c>
      <c r="ABR373" s="81" t="n"/>
      <c r="ABS373" s="81" t="n"/>
      <c r="ABT373" s="82" t="n"/>
      <c r="ABU373" s="84" t="inlineStr">
        <is>
          <t>Anno 5</t>
        </is>
      </c>
      <c r="ABV373" s="81" t="n"/>
      <c r="ABW373" s="81" t="n"/>
      <c r="ABX373" s="82" t="n"/>
      <c r="ABY373" s="84" t="inlineStr">
        <is>
          <t>Anno 6</t>
        </is>
      </c>
      <c r="ABZ373" s="81" t="n"/>
      <c r="ACA373" s="81" t="n"/>
      <c r="ACB373" s="82" t="n"/>
      <c r="ACC373" s="84" t="inlineStr">
        <is>
          <t>Anno 7</t>
        </is>
      </c>
      <c r="ACD373" s="81" t="n"/>
      <c r="ACE373" s="81" t="n"/>
      <c r="ACF373" s="82" t="n"/>
      <c r="ACG373" s="84" t="inlineStr">
        <is>
          <t>Anno 8</t>
        </is>
      </c>
      <c r="ACH373" s="81" t="n"/>
      <c r="ACI373" s="81" t="n"/>
      <c r="ACJ373" s="82" t="n"/>
      <c r="ACK373" s="84" t="inlineStr">
        <is>
          <t>Anno 9</t>
        </is>
      </c>
      <c r="ACL373" s="81" t="n"/>
      <c r="ACM373" s="81" t="n"/>
      <c r="ACN373" s="82" t="n"/>
      <c r="ACO373" s="84" t="inlineStr">
        <is>
          <t>Anno 10</t>
        </is>
      </c>
      <c r="ACP373" s="81" t="n"/>
      <c r="ACQ373" s="81" t="n"/>
      <c r="ACR373" s="82" t="n"/>
      <c r="ACU373" s="84" t="inlineStr">
        <is>
          <t>ANNI</t>
        </is>
      </c>
      <c r="ACV373" s="84" t="inlineStr">
        <is>
          <t>Anno 1</t>
        </is>
      </c>
      <c r="ACW373" s="81" t="n"/>
      <c r="ACX373" s="81" t="n"/>
      <c r="ACY373" s="82" t="n"/>
      <c r="ACZ373" s="84" t="inlineStr">
        <is>
          <t>Anno 2</t>
        </is>
      </c>
      <c r="ADA373" s="81" t="n"/>
      <c r="ADB373" s="81" t="n"/>
      <c r="ADC373" s="82" t="n"/>
      <c r="ADD373" s="84" t="inlineStr">
        <is>
          <t>Anno 3</t>
        </is>
      </c>
      <c r="ADE373" s="81" t="n"/>
      <c r="ADF373" s="81" t="n"/>
      <c r="ADG373" s="82" t="n"/>
      <c r="ADH373" s="84" t="inlineStr">
        <is>
          <t>Anno 4</t>
        </is>
      </c>
      <c r="ADI373" s="81" t="n"/>
      <c r="ADJ373" s="81" t="n"/>
      <c r="ADK373" s="82" t="n"/>
      <c r="ADL373" s="84" t="inlineStr">
        <is>
          <t>Anno 5</t>
        </is>
      </c>
      <c r="ADM373" s="81" t="n"/>
      <c r="ADN373" s="81" t="n"/>
      <c r="ADO373" s="82" t="n"/>
      <c r="ADP373" s="84" t="inlineStr">
        <is>
          <t>Anno 6</t>
        </is>
      </c>
      <c r="ADQ373" s="81" t="n"/>
      <c r="ADR373" s="81" t="n"/>
      <c r="ADS373" s="82" t="n"/>
      <c r="ADT373" s="84" t="inlineStr">
        <is>
          <t>Anno 7</t>
        </is>
      </c>
      <c r="ADU373" s="81" t="n"/>
      <c r="ADV373" s="81" t="n"/>
      <c r="ADW373" s="82" t="n"/>
      <c r="ADX373" s="84" t="inlineStr">
        <is>
          <t>Anno 8</t>
        </is>
      </c>
      <c r="ADY373" s="81" t="n"/>
      <c r="ADZ373" s="81" t="n"/>
      <c r="AEA373" s="82" t="n"/>
      <c r="AEB373" s="84" t="inlineStr">
        <is>
          <t>Anno 9</t>
        </is>
      </c>
      <c r="AEC373" s="81" t="n"/>
      <c r="AED373" s="81" t="n"/>
      <c r="AEE373" s="82" t="n"/>
      <c r="AEF373" s="84" t="inlineStr">
        <is>
          <t>Anno 10</t>
        </is>
      </c>
      <c r="AEG373" s="81" t="n"/>
      <c r="AEH373" s="81" t="n"/>
      <c r="AEI373" s="82" t="n"/>
      <c r="AEL373" s="84" t="inlineStr">
        <is>
          <t>ANNI</t>
        </is>
      </c>
      <c r="AEM373" s="84" t="inlineStr">
        <is>
          <t>Anno 1</t>
        </is>
      </c>
      <c r="AEN373" s="81" t="n"/>
      <c r="AEO373" s="81" t="n"/>
      <c r="AEP373" s="82" t="n"/>
      <c r="AEQ373" s="84" t="inlineStr">
        <is>
          <t>Anno 2</t>
        </is>
      </c>
      <c r="AER373" s="81" t="n"/>
      <c r="AES373" s="81" t="n"/>
      <c r="AET373" s="82" t="n"/>
      <c r="AEU373" s="84" t="inlineStr">
        <is>
          <t>Anno 3</t>
        </is>
      </c>
      <c r="AEV373" s="81" t="n"/>
      <c r="AEW373" s="81" t="n"/>
      <c r="AEX373" s="82" t="n"/>
      <c r="AEY373" s="84" t="inlineStr">
        <is>
          <t>Anno 4</t>
        </is>
      </c>
      <c r="AEZ373" s="81" t="n"/>
      <c r="AFA373" s="81" t="n"/>
      <c r="AFB373" s="82" t="n"/>
      <c r="AFC373" s="84" t="inlineStr">
        <is>
          <t>Anno 5</t>
        </is>
      </c>
      <c r="AFD373" s="81" t="n"/>
      <c r="AFE373" s="81" t="n"/>
      <c r="AFF373" s="82" t="n"/>
      <c r="AFG373" s="84" t="inlineStr">
        <is>
          <t>Anno 6</t>
        </is>
      </c>
      <c r="AFH373" s="81" t="n"/>
      <c r="AFI373" s="81" t="n"/>
      <c r="AFJ373" s="82" t="n"/>
      <c r="AFK373" s="84" t="inlineStr">
        <is>
          <t>Anno 7</t>
        </is>
      </c>
      <c r="AFL373" s="81" t="n"/>
      <c r="AFM373" s="81" t="n"/>
      <c r="AFN373" s="82" t="n"/>
      <c r="AFO373" s="84" t="inlineStr">
        <is>
          <t>Anno 8</t>
        </is>
      </c>
      <c r="AFP373" s="81" t="n"/>
      <c r="AFQ373" s="81" t="n"/>
      <c r="AFR373" s="82" t="n"/>
      <c r="AFS373" s="84" t="inlineStr">
        <is>
          <t>Anno 9</t>
        </is>
      </c>
      <c r="AFT373" s="81" t="n"/>
      <c r="AFU373" s="81" t="n"/>
      <c r="AFV373" s="82" t="n"/>
      <c r="AFW373" s="84" t="inlineStr">
        <is>
          <t>Anno 10</t>
        </is>
      </c>
      <c r="AFX373" s="81" t="n"/>
      <c r="AFY373" s="81" t="n"/>
      <c r="AFZ373" s="82" t="n"/>
    </row>
    <row r="374">
      <c r="A374" s="77" t="inlineStr">
        <is>
          <t>Erog.</t>
        </is>
      </c>
      <c r="B374" s="77" t="inlineStr">
        <is>
          <t>T1</t>
        </is>
      </c>
      <c r="C374" s="77" t="inlineStr">
        <is>
          <t>T2</t>
        </is>
      </c>
      <c r="D374" s="77" t="inlineStr">
        <is>
          <t>T3</t>
        </is>
      </c>
      <c r="E374" s="77" t="inlineStr">
        <is>
          <t>T4</t>
        </is>
      </c>
      <c r="F374" s="77" t="inlineStr">
        <is>
          <t>T1</t>
        </is>
      </c>
      <c r="G374" s="77" t="inlineStr">
        <is>
          <t>T2</t>
        </is>
      </c>
      <c r="H374" s="77" t="inlineStr">
        <is>
          <t>T3</t>
        </is>
      </c>
      <c r="I374" s="77" t="inlineStr">
        <is>
          <t>T4</t>
        </is>
      </c>
      <c r="J374" s="77" t="inlineStr">
        <is>
          <t>T1</t>
        </is>
      </c>
      <c r="K374" s="77" t="inlineStr">
        <is>
          <t>T2</t>
        </is>
      </c>
      <c r="L374" s="77" t="inlineStr">
        <is>
          <t>T3</t>
        </is>
      </c>
      <c r="M374" s="77" t="inlineStr">
        <is>
          <t>T4</t>
        </is>
      </c>
      <c r="N374" s="77" t="inlineStr">
        <is>
          <t>T1</t>
        </is>
      </c>
      <c r="O374" s="77" t="inlineStr">
        <is>
          <t>T2</t>
        </is>
      </c>
      <c r="P374" s="77" t="inlineStr">
        <is>
          <t>T3</t>
        </is>
      </c>
      <c r="Q374" s="77" t="inlineStr">
        <is>
          <t>T4</t>
        </is>
      </c>
      <c r="R374" s="77" t="inlineStr">
        <is>
          <t>T1</t>
        </is>
      </c>
      <c r="S374" s="77" t="inlineStr">
        <is>
          <t>T2</t>
        </is>
      </c>
      <c r="T374" s="77" t="inlineStr">
        <is>
          <t>T3</t>
        </is>
      </c>
      <c r="U374" s="77" t="inlineStr">
        <is>
          <t>T4</t>
        </is>
      </c>
      <c r="V374" s="77" t="inlineStr">
        <is>
          <t>T1</t>
        </is>
      </c>
      <c r="W374" s="77" t="inlineStr">
        <is>
          <t>T2</t>
        </is>
      </c>
      <c r="X374" s="77" t="inlineStr">
        <is>
          <t>T3</t>
        </is>
      </c>
      <c r="Y374" s="77" t="inlineStr">
        <is>
          <t>T4</t>
        </is>
      </c>
      <c r="Z374" s="77" t="inlineStr">
        <is>
          <t>T1</t>
        </is>
      </c>
      <c r="AA374" s="77" t="inlineStr">
        <is>
          <t>T2</t>
        </is>
      </c>
      <c r="AB374" s="77" t="inlineStr">
        <is>
          <t>T3</t>
        </is>
      </c>
      <c r="AC374" s="77" t="inlineStr">
        <is>
          <t>T4</t>
        </is>
      </c>
      <c r="AD374" s="77" t="inlineStr">
        <is>
          <t>T1</t>
        </is>
      </c>
      <c r="AE374" s="77" t="inlineStr">
        <is>
          <t>T2</t>
        </is>
      </c>
      <c r="AF374" s="77" t="inlineStr">
        <is>
          <t>T3</t>
        </is>
      </c>
      <c r="AG374" s="77" t="inlineStr">
        <is>
          <t>T4</t>
        </is>
      </c>
      <c r="AH374" s="77" t="inlineStr">
        <is>
          <t>T1</t>
        </is>
      </c>
      <c r="AI374" s="77" t="inlineStr">
        <is>
          <t>T2</t>
        </is>
      </c>
      <c r="AJ374" s="77" t="inlineStr">
        <is>
          <t>T3</t>
        </is>
      </c>
      <c r="AK374" s="77" t="inlineStr">
        <is>
          <t>T4</t>
        </is>
      </c>
      <c r="AL374" s="77" t="inlineStr">
        <is>
          <t>T1</t>
        </is>
      </c>
      <c r="AM374" s="77" t="inlineStr">
        <is>
          <t>T2</t>
        </is>
      </c>
      <c r="AN374" s="77" t="inlineStr">
        <is>
          <t>T3</t>
        </is>
      </c>
      <c r="AO374" s="77" t="inlineStr">
        <is>
          <t>T4</t>
        </is>
      </c>
      <c r="AR374" s="77" t="inlineStr">
        <is>
          <t>Erog.</t>
        </is>
      </c>
      <c r="AS374" s="77" t="inlineStr">
        <is>
          <t>T1</t>
        </is>
      </c>
      <c r="AT374" s="77" t="inlineStr">
        <is>
          <t>T2</t>
        </is>
      </c>
      <c r="AU374" s="77" t="inlineStr">
        <is>
          <t>T3</t>
        </is>
      </c>
      <c r="AV374" s="77" t="inlineStr">
        <is>
          <t>T4</t>
        </is>
      </c>
      <c r="AW374" s="77" t="inlineStr">
        <is>
          <t>T1</t>
        </is>
      </c>
      <c r="AX374" s="77" t="inlineStr">
        <is>
          <t>T2</t>
        </is>
      </c>
      <c r="AY374" s="77" t="inlineStr">
        <is>
          <t>T3</t>
        </is>
      </c>
      <c r="AZ374" s="77" t="inlineStr">
        <is>
          <t>T4</t>
        </is>
      </c>
      <c r="BA374" s="77" t="inlineStr">
        <is>
          <t>T1</t>
        </is>
      </c>
      <c r="BB374" s="77" t="inlineStr">
        <is>
          <t>T2</t>
        </is>
      </c>
      <c r="BC374" s="77" t="inlineStr">
        <is>
          <t>T3</t>
        </is>
      </c>
      <c r="BD374" s="77" t="inlineStr">
        <is>
          <t>T4</t>
        </is>
      </c>
      <c r="BE374" s="77" t="inlineStr">
        <is>
          <t>T1</t>
        </is>
      </c>
      <c r="BF374" s="77" t="inlineStr">
        <is>
          <t>T2</t>
        </is>
      </c>
      <c r="BG374" s="77" t="inlineStr">
        <is>
          <t>T3</t>
        </is>
      </c>
      <c r="BH374" s="77" t="inlineStr">
        <is>
          <t>T4</t>
        </is>
      </c>
      <c r="BI374" s="77" t="inlineStr">
        <is>
          <t>T1</t>
        </is>
      </c>
      <c r="BJ374" s="77" t="inlineStr">
        <is>
          <t>T2</t>
        </is>
      </c>
      <c r="BK374" s="77" t="inlineStr">
        <is>
          <t>T3</t>
        </is>
      </c>
      <c r="BL374" s="77" t="inlineStr">
        <is>
          <t>T4</t>
        </is>
      </c>
      <c r="BM374" s="77" t="inlineStr">
        <is>
          <t>T1</t>
        </is>
      </c>
      <c r="BN374" s="77" t="inlineStr">
        <is>
          <t>T2</t>
        </is>
      </c>
      <c r="BO374" s="77" t="inlineStr">
        <is>
          <t>T3</t>
        </is>
      </c>
      <c r="BP374" s="77" t="inlineStr">
        <is>
          <t>T4</t>
        </is>
      </c>
      <c r="BQ374" s="77" t="inlineStr">
        <is>
          <t>T1</t>
        </is>
      </c>
      <c r="BR374" s="77" t="inlineStr">
        <is>
          <t>T2</t>
        </is>
      </c>
      <c r="BS374" s="77" t="inlineStr">
        <is>
          <t>T3</t>
        </is>
      </c>
      <c r="BT374" s="77" t="inlineStr">
        <is>
          <t>T4</t>
        </is>
      </c>
      <c r="BU374" s="77" t="inlineStr">
        <is>
          <t>T1</t>
        </is>
      </c>
      <c r="BV374" s="77" t="inlineStr">
        <is>
          <t>T2</t>
        </is>
      </c>
      <c r="BW374" s="77" t="inlineStr">
        <is>
          <t>T3</t>
        </is>
      </c>
      <c r="BX374" s="77" t="inlineStr">
        <is>
          <t>T4</t>
        </is>
      </c>
      <c r="BY374" s="77" t="inlineStr">
        <is>
          <t>T1</t>
        </is>
      </c>
      <c r="BZ374" s="77" t="inlineStr">
        <is>
          <t>T2</t>
        </is>
      </c>
      <c r="CA374" s="77" t="inlineStr">
        <is>
          <t>T3</t>
        </is>
      </c>
      <c r="CB374" s="77" t="inlineStr">
        <is>
          <t>T4</t>
        </is>
      </c>
      <c r="CC374" s="77" t="inlineStr">
        <is>
          <t>T1</t>
        </is>
      </c>
      <c r="CD374" s="77" t="inlineStr">
        <is>
          <t>T2</t>
        </is>
      </c>
      <c r="CE374" s="77" t="inlineStr">
        <is>
          <t>T3</t>
        </is>
      </c>
      <c r="CF374" s="77" t="inlineStr">
        <is>
          <t>T4</t>
        </is>
      </c>
      <c r="CI374" s="77" t="inlineStr">
        <is>
          <t>Erog.</t>
        </is>
      </c>
      <c r="CJ374" s="77" t="inlineStr">
        <is>
          <t>T1</t>
        </is>
      </c>
      <c r="CK374" s="77" t="inlineStr">
        <is>
          <t>T2</t>
        </is>
      </c>
      <c r="CL374" s="77" t="inlineStr">
        <is>
          <t>T3</t>
        </is>
      </c>
      <c r="CM374" s="77" t="inlineStr">
        <is>
          <t>T4</t>
        </is>
      </c>
      <c r="CN374" s="77" t="inlineStr">
        <is>
          <t>T1</t>
        </is>
      </c>
      <c r="CO374" s="77" t="inlineStr">
        <is>
          <t>T2</t>
        </is>
      </c>
      <c r="CP374" s="77" t="inlineStr">
        <is>
          <t>T3</t>
        </is>
      </c>
      <c r="CQ374" s="77" t="inlineStr">
        <is>
          <t>T4</t>
        </is>
      </c>
      <c r="CR374" s="77" t="inlineStr">
        <is>
          <t>T1</t>
        </is>
      </c>
      <c r="CS374" s="77" t="inlineStr">
        <is>
          <t>T2</t>
        </is>
      </c>
      <c r="CT374" s="77" t="inlineStr">
        <is>
          <t>T3</t>
        </is>
      </c>
      <c r="CU374" s="77" t="inlineStr">
        <is>
          <t>T4</t>
        </is>
      </c>
      <c r="CV374" s="77" t="inlineStr">
        <is>
          <t>T1</t>
        </is>
      </c>
      <c r="CW374" s="77" t="inlineStr">
        <is>
          <t>T2</t>
        </is>
      </c>
      <c r="CX374" s="77" t="inlineStr">
        <is>
          <t>T3</t>
        </is>
      </c>
      <c r="CY374" s="77" t="inlineStr">
        <is>
          <t>T4</t>
        </is>
      </c>
      <c r="CZ374" s="77" t="inlineStr">
        <is>
          <t>T1</t>
        </is>
      </c>
      <c r="DA374" s="77" t="inlineStr">
        <is>
          <t>T2</t>
        </is>
      </c>
      <c r="DB374" s="77" t="inlineStr">
        <is>
          <t>T3</t>
        </is>
      </c>
      <c r="DC374" s="77" t="inlineStr">
        <is>
          <t>T4</t>
        </is>
      </c>
      <c r="DD374" s="77" t="inlineStr">
        <is>
          <t>T1</t>
        </is>
      </c>
      <c r="DE374" s="77" t="inlineStr">
        <is>
          <t>T2</t>
        </is>
      </c>
      <c r="DF374" s="77" t="inlineStr">
        <is>
          <t>T3</t>
        </is>
      </c>
      <c r="DG374" s="77" t="inlineStr">
        <is>
          <t>T4</t>
        </is>
      </c>
      <c r="DH374" s="77" t="inlineStr">
        <is>
          <t>T1</t>
        </is>
      </c>
      <c r="DI374" s="77" t="inlineStr">
        <is>
          <t>T2</t>
        </is>
      </c>
      <c r="DJ374" s="77" t="inlineStr">
        <is>
          <t>T3</t>
        </is>
      </c>
      <c r="DK374" s="77" t="inlineStr">
        <is>
          <t>T4</t>
        </is>
      </c>
      <c r="DL374" s="77" t="inlineStr">
        <is>
          <t>T1</t>
        </is>
      </c>
      <c r="DM374" s="77" t="inlineStr">
        <is>
          <t>T2</t>
        </is>
      </c>
      <c r="DN374" s="77" t="inlineStr">
        <is>
          <t>T3</t>
        </is>
      </c>
      <c r="DO374" s="77" t="inlineStr">
        <is>
          <t>T4</t>
        </is>
      </c>
      <c r="DP374" s="77" t="inlineStr">
        <is>
          <t>T1</t>
        </is>
      </c>
      <c r="DQ374" s="77" t="inlineStr">
        <is>
          <t>T2</t>
        </is>
      </c>
      <c r="DR374" s="77" t="inlineStr">
        <is>
          <t>T3</t>
        </is>
      </c>
      <c r="DS374" s="77" t="inlineStr">
        <is>
          <t>T4</t>
        </is>
      </c>
      <c r="DT374" s="77" t="inlineStr">
        <is>
          <t>T1</t>
        </is>
      </c>
      <c r="DU374" s="77" t="inlineStr">
        <is>
          <t>T2</t>
        </is>
      </c>
      <c r="DV374" s="77" t="inlineStr">
        <is>
          <t>T3</t>
        </is>
      </c>
      <c r="DW374" s="77" t="inlineStr">
        <is>
          <t>T4</t>
        </is>
      </c>
      <c r="DZ374" s="77" t="inlineStr">
        <is>
          <t>Erog.</t>
        </is>
      </c>
      <c r="EA374" s="77" t="inlineStr">
        <is>
          <t>T1</t>
        </is>
      </c>
      <c r="EB374" s="77" t="inlineStr">
        <is>
          <t>T2</t>
        </is>
      </c>
      <c r="EC374" s="77" t="inlineStr">
        <is>
          <t>T3</t>
        </is>
      </c>
      <c r="ED374" s="77" t="inlineStr">
        <is>
          <t>T4</t>
        </is>
      </c>
      <c r="EE374" s="77" t="inlineStr">
        <is>
          <t>T1</t>
        </is>
      </c>
      <c r="EF374" s="77" t="inlineStr">
        <is>
          <t>T2</t>
        </is>
      </c>
      <c r="EG374" s="77" t="inlineStr">
        <is>
          <t>T3</t>
        </is>
      </c>
      <c r="EH374" s="77" t="inlineStr">
        <is>
          <t>T4</t>
        </is>
      </c>
      <c r="EI374" s="77" t="inlineStr">
        <is>
          <t>T1</t>
        </is>
      </c>
      <c r="EJ374" s="77" t="inlineStr">
        <is>
          <t>T2</t>
        </is>
      </c>
      <c r="EK374" s="77" t="inlineStr">
        <is>
          <t>T3</t>
        </is>
      </c>
      <c r="EL374" s="77" t="inlineStr">
        <is>
          <t>T4</t>
        </is>
      </c>
      <c r="EM374" s="77" t="inlineStr">
        <is>
          <t>T1</t>
        </is>
      </c>
      <c r="EN374" s="77" t="inlineStr">
        <is>
          <t>T2</t>
        </is>
      </c>
      <c r="EO374" s="77" t="inlineStr">
        <is>
          <t>T3</t>
        </is>
      </c>
      <c r="EP374" s="77" t="inlineStr">
        <is>
          <t>T4</t>
        </is>
      </c>
      <c r="EQ374" s="77" t="inlineStr">
        <is>
          <t>T1</t>
        </is>
      </c>
      <c r="ER374" s="77" t="inlineStr">
        <is>
          <t>T2</t>
        </is>
      </c>
      <c r="ES374" s="77" t="inlineStr">
        <is>
          <t>T3</t>
        </is>
      </c>
      <c r="ET374" s="77" t="inlineStr">
        <is>
          <t>T4</t>
        </is>
      </c>
      <c r="EU374" s="77" t="inlineStr">
        <is>
          <t>T1</t>
        </is>
      </c>
      <c r="EV374" s="77" t="inlineStr">
        <is>
          <t>T2</t>
        </is>
      </c>
      <c r="EW374" s="77" t="inlineStr">
        <is>
          <t>T3</t>
        </is>
      </c>
      <c r="EX374" s="77" t="inlineStr">
        <is>
          <t>T4</t>
        </is>
      </c>
      <c r="EY374" s="77" t="inlineStr">
        <is>
          <t>T1</t>
        </is>
      </c>
      <c r="EZ374" s="77" t="inlineStr">
        <is>
          <t>T2</t>
        </is>
      </c>
      <c r="FA374" s="77" t="inlineStr">
        <is>
          <t>T3</t>
        </is>
      </c>
      <c r="FB374" s="77" t="inlineStr">
        <is>
          <t>T4</t>
        </is>
      </c>
      <c r="FC374" s="77" t="inlineStr">
        <is>
          <t>T1</t>
        </is>
      </c>
      <c r="FD374" s="77" t="inlineStr">
        <is>
          <t>T2</t>
        </is>
      </c>
      <c r="FE374" s="77" t="inlineStr">
        <is>
          <t>T3</t>
        </is>
      </c>
      <c r="FF374" s="77" t="inlineStr">
        <is>
          <t>T4</t>
        </is>
      </c>
      <c r="FG374" s="77" t="inlineStr">
        <is>
          <t>T1</t>
        </is>
      </c>
      <c r="FH374" s="77" t="inlineStr">
        <is>
          <t>T2</t>
        </is>
      </c>
      <c r="FI374" s="77" t="inlineStr">
        <is>
          <t>T3</t>
        </is>
      </c>
      <c r="FJ374" s="77" t="inlineStr">
        <is>
          <t>T4</t>
        </is>
      </c>
      <c r="FK374" s="77" t="inlineStr">
        <is>
          <t>T1</t>
        </is>
      </c>
      <c r="FL374" s="77" t="inlineStr">
        <is>
          <t>T2</t>
        </is>
      </c>
      <c r="FM374" s="77" t="inlineStr">
        <is>
          <t>T3</t>
        </is>
      </c>
      <c r="FN374" s="77" t="inlineStr">
        <is>
          <t>T4</t>
        </is>
      </c>
      <c r="FQ374" s="77" t="inlineStr">
        <is>
          <t>Erog.</t>
        </is>
      </c>
      <c r="FR374" s="77" t="inlineStr">
        <is>
          <t>T1</t>
        </is>
      </c>
      <c r="FS374" s="77" t="inlineStr">
        <is>
          <t>T2</t>
        </is>
      </c>
      <c r="FT374" s="77" t="inlineStr">
        <is>
          <t>T3</t>
        </is>
      </c>
      <c r="FU374" s="77" t="inlineStr">
        <is>
          <t>T4</t>
        </is>
      </c>
      <c r="FV374" s="77" t="inlineStr">
        <is>
          <t>T1</t>
        </is>
      </c>
      <c r="FW374" s="77" t="inlineStr">
        <is>
          <t>T2</t>
        </is>
      </c>
      <c r="FX374" s="77" t="inlineStr">
        <is>
          <t>T3</t>
        </is>
      </c>
      <c r="FY374" s="77" t="inlineStr">
        <is>
          <t>T4</t>
        </is>
      </c>
      <c r="FZ374" s="77" t="inlineStr">
        <is>
          <t>T1</t>
        </is>
      </c>
      <c r="GA374" s="77" t="inlineStr">
        <is>
          <t>T2</t>
        </is>
      </c>
      <c r="GB374" s="77" t="inlineStr">
        <is>
          <t>T3</t>
        </is>
      </c>
      <c r="GC374" s="77" t="inlineStr">
        <is>
          <t>T4</t>
        </is>
      </c>
      <c r="GD374" s="77" t="inlineStr">
        <is>
          <t>T1</t>
        </is>
      </c>
      <c r="GE374" s="77" t="inlineStr">
        <is>
          <t>T2</t>
        </is>
      </c>
      <c r="GF374" s="77" t="inlineStr">
        <is>
          <t>T3</t>
        </is>
      </c>
      <c r="GG374" s="77" t="inlineStr">
        <is>
          <t>T4</t>
        </is>
      </c>
      <c r="GH374" s="77" t="inlineStr">
        <is>
          <t>T1</t>
        </is>
      </c>
      <c r="GI374" s="77" t="inlineStr">
        <is>
          <t>T2</t>
        </is>
      </c>
      <c r="GJ374" s="77" t="inlineStr">
        <is>
          <t>T3</t>
        </is>
      </c>
      <c r="GK374" s="77" t="inlineStr">
        <is>
          <t>T4</t>
        </is>
      </c>
      <c r="GL374" s="77" t="inlineStr">
        <is>
          <t>T1</t>
        </is>
      </c>
      <c r="GM374" s="77" t="inlineStr">
        <is>
          <t>T2</t>
        </is>
      </c>
      <c r="GN374" s="77" t="inlineStr">
        <is>
          <t>T3</t>
        </is>
      </c>
      <c r="GO374" s="77" t="inlineStr">
        <is>
          <t>T4</t>
        </is>
      </c>
      <c r="GP374" s="77" t="inlineStr">
        <is>
          <t>T1</t>
        </is>
      </c>
      <c r="GQ374" s="77" t="inlineStr">
        <is>
          <t>T2</t>
        </is>
      </c>
      <c r="GR374" s="77" t="inlineStr">
        <is>
          <t>T3</t>
        </is>
      </c>
      <c r="GS374" s="77" t="inlineStr">
        <is>
          <t>T4</t>
        </is>
      </c>
      <c r="GT374" s="77" t="inlineStr">
        <is>
          <t>T1</t>
        </is>
      </c>
      <c r="GU374" s="77" t="inlineStr">
        <is>
          <t>T2</t>
        </is>
      </c>
      <c r="GV374" s="77" t="inlineStr">
        <is>
          <t>T3</t>
        </is>
      </c>
      <c r="GW374" s="77" t="inlineStr">
        <is>
          <t>T4</t>
        </is>
      </c>
      <c r="GX374" s="77" t="inlineStr">
        <is>
          <t>T1</t>
        </is>
      </c>
      <c r="GY374" s="77" t="inlineStr">
        <is>
          <t>T2</t>
        </is>
      </c>
      <c r="GZ374" s="77" t="inlineStr">
        <is>
          <t>T3</t>
        </is>
      </c>
      <c r="HA374" s="77" t="inlineStr">
        <is>
          <t>T4</t>
        </is>
      </c>
      <c r="HB374" s="77" t="inlineStr">
        <is>
          <t>T1</t>
        </is>
      </c>
      <c r="HC374" s="77" t="inlineStr">
        <is>
          <t>T2</t>
        </is>
      </c>
      <c r="HD374" s="77" t="inlineStr">
        <is>
          <t>T3</t>
        </is>
      </c>
      <c r="HE374" s="77" t="inlineStr">
        <is>
          <t>T4</t>
        </is>
      </c>
      <c r="HH374" s="77" t="inlineStr">
        <is>
          <t>Erog.</t>
        </is>
      </c>
      <c r="HI374" s="77" t="inlineStr">
        <is>
          <t>T1</t>
        </is>
      </c>
      <c r="HJ374" s="77" t="inlineStr">
        <is>
          <t>T2</t>
        </is>
      </c>
      <c r="HK374" s="77" t="inlineStr">
        <is>
          <t>T3</t>
        </is>
      </c>
      <c r="HL374" s="77" t="inlineStr">
        <is>
          <t>T4</t>
        </is>
      </c>
      <c r="HM374" s="77" t="inlineStr">
        <is>
          <t>T1</t>
        </is>
      </c>
      <c r="HN374" s="77" t="inlineStr">
        <is>
          <t>T2</t>
        </is>
      </c>
      <c r="HO374" s="77" t="inlineStr">
        <is>
          <t>T3</t>
        </is>
      </c>
      <c r="HP374" s="77" t="inlineStr">
        <is>
          <t>T4</t>
        </is>
      </c>
      <c r="HQ374" s="77" t="inlineStr">
        <is>
          <t>T1</t>
        </is>
      </c>
      <c r="HR374" s="77" t="inlineStr">
        <is>
          <t>T2</t>
        </is>
      </c>
      <c r="HS374" s="77" t="inlineStr">
        <is>
          <t>T3</t>
        </is>
      </c>
      <c r="HT374" s="77" t="inlineStr">
        <is>
          <t>T4</t>
        </is>
      </c>
      <c r="HU374" s="77" t="inlineStr">
        <is>
          <t>T1</t>
        </is>
      </c>
      <c r="HV374" s="77" t="inlineStr">
        <is>
          <t>T2</t>
        </is>
      </c>
      <c r="HW374" s="77" t="inlineStr">
        <is>
          <t>T3</t>
        </is>
      </c>
      <c r="HX374" s="77" t="inlineStr">
        <is>
          <t>T4</t>
        </is>
      </c>
      <c r="HY374" s="77" t="inlineStr">
        <is>
          <t>T1</t>
        </is>
      </c>
      <c r="HZ374" s="77" t="inlineStr">
        <is>
          <t>T2</t>
        </is>
      </c>
      <c r="IA374" s="77" t="inlineStr">
        <is>
          <t>T3</t>
        </is>
      </c>
      <c r="IB374" s="77" t="inlineStr">
        <is>
          <t>T4</t>
        </is>
      </c>
      <c r="IC374" s="77" t="inlineStr">
        <is>
          <t>T1</t>
        </is>
      </c>
      <c r="ID374" s="77" t="inlineStr">
        <is>
          <t>T2</t>
        </is>
      </c>
      <c r="IE374" s="77" t="inlineStr">
        <is>
          <t>T3</t>
        </is>
      </c>
      <c r="IF374" s="77" t="inlineStr">
        <is>
          <t>T4</t>
        </is>
      </c>
      <c r="IG374" s="77" t="inlineStr">
        <is>
          <t>T1</t>
        </is>
      </c>
      <c r="IH374" s="77" t="inlineStr">
        <is>
          <t>T2</t>
        </is>
      </c>
      <c r="II374" s="77" t="inlineStr">
        <is>
          <t>T3</t>
        </is>
      </c>
      <c r="IJ374" s="77" t="inlineStr">
        <is>
          <t>T4</t>
        </is>
      </c>
      <c r="IK374" s="77" t="inlineStr">
        <is>
          <t>T1</t>
        </is>
      </c>
      <c r="IL374" s="77" t="inlineStr">
        <is>
          <t>T2</t>
        </is>
      </c>
      <c r="IM374" s="77" t="inlineStr">
        <is>
          <t>T3</t>
        </is>
      </c>
      <c r="IN374" s="77" t="inlineStr">
        <is>
          <t>T4</t>
        </is>
      </c>
      <c r="IO374" s="77" t="inlineStr">
        <is>
          <t>T1</t>
        </is>
      </c>
      <c r="IP374" s="77" t="inlineStr">
        <is>
          <t>T2</t>
        </is>
      </c>
      <c r="IQ374" s="77" t="inlineStr">
        <is>
          <t>T3</t>
        </is>
      </c>
      <c r="IR374" s="77" t="inlineStr">
        <is>
          <t>T4</t>
        </is>
      </c>
      <c r="IS374" s="77" t="inlineStr">
        <is>
          <t>T1</t>
        </is>
      </c>
      <c r="IT374" s="77" t="inlineStr">
        <is>
          <t>T2</t>
        </is>
      </c>
      <c r="IU374" s="77" t="inlineStr">
        <is>
          <t>T3</t>
        </is>
      </c>
      <c r="IV374" s="77" t="inlineStr">
        <is>
          <t>T4</t>
        </is>
      </c>
      <c r="IY374" s="77" t="inlineStr">
        <is>
          <t>Erog.</t>
        </is>
      </c>
      <c r="IZ374" s="77" t="inlineStr">
        <is>
          <t>T1</t>
        </is>
      </c>
      <c r="JA374" s="77" t="inlineStr">
        <is>
          <t>T2</t>
        </is>
      </c>
      <c r="JB374" s="77" t="inlineStr">
        <is>
          <t>T3</t>
        </is>
      </c>
      <c r="JC374" s="77" t="inlineStr">
        <is>
          <t>T4</t>
        </is>
      </c>
      <c r="JD374" s="77" t="inlineStr">
        <is>
          <t>T1</t>
        </is>
      </c>
      <c r="JE374" s="77" t="inlineStr">
        <is>
          <t>T2</t>
        </is>
      </c>
      <c r="JF374" s="77" t="inlineStr">
        <is>
          <t>T3</t>
        </is>
      </c>
      <c r="JG374" s="77" t="inlineStr">
        <is>
          <t>T4</t>
        </is>
      </c>
      <c r="JH374" s="77" t="inlineStr">
        <is>
          <t>T1</t>
        </is>
      </c>
      <c r="JI374" s="77" t="inlineStr">
        <is>
          <t>T2</t>
        </is>
      </c>
      <c r="JJ374" s="77" t="inlineStr">
        <is>
          <t>T3</t>
        </is>
      </c>
      <c r="JK374" s="77" t="inlineStr">
        <is>
          <t>T4</t>
        </is>
      </c>
      <c r="JL374" s="77" t="inlineStr">
        <is>
          <t>T1</t>
        </is>
      </c>
      <c r="JM374" s="77" t="inlineStr">
        <is>
          <t>T2</t>
        </is>
      </c>
      <c r="JN374" s="77" t="inlineStr">
        <is>
          <t>T3</t>
        </is>
      </c>
      <c r="JO374" s="77" t="inlineStr">
        <is>
          <t>T4</t>
        </is>
      </c>
      <c r="JP374" s="77" t="inlineStr">
        <is>
          <t>T1</t>
        </is>
      </c>
      <c r="JQ374" s="77" t="inlineStr">
        <is>
          <t>T2</t>
        </is>
      </c>
      <c r="JR374" s="77" t="inlineStr">
        <is>
          <t>T3</t>
        </is>
      </c>
      <c r="JS374" s="77" t="inlineStr">
        <is>
          <t>T4</t>
        </is>
      </c>
      <c r="JT374" s="77" t="inlineStr">
        <is>
          <t>T1</t>
        </is>
      </c>
      <c r="JU374" s="77" t="inlineStr">
        <is>
          <t>T2</t>
        </is>
      </c>
      <c r="JV374" s="77" t="inlineStr">
        <is>
          <t>T3</t>
        </is>
      </c>
      <c r="JW374" s="77" t="inlineStr">
        <is>
          <t>T4</t>
        </is>
      </c>
      <c r="JX374" s="77" t="inlineStr">
        <is>
          <t>T1</t>
        </is>
      </c>
      <c r="JY374" s="77" t="inlineStr">
        <is>
          <t>T2</t>
        </is>
      </c>
      <c r="JZ374" s="77" t="inlineStr">
        <is>
          <t>T3</t>
        </is>
      </c>
      <c r="KA374" s="77" t="inlineStr">
        <is>
          <t>T4</t>
        </is>
      </c>
      <c r="KB374" s="77" t="inlineStr">
        <is>
          <t>T1</t>
        </is>
      </c>
      <c r="KC374" s="77" t="inlineStr">
        <is>
          <t>T2</t>
        </is>
      </c>
      <c r="KD374" s="77" t="inlineStr">
        <is>
          <t>T3</t>
        </is>
      </c>
      <c r="KE374" s="77" t="inlineStr">
        <is>
          <t>T4</t>
        </is>
      </c>
      <c r="KF374" s="77" t="inlineStr">
        <is>
          <t>T1</t>
        </is>
      </c>
      <c r="KG374" s="77" t="inlineStr">
        <is>
          <t>T2</t>
        </is>
      </c>
      <c r="KH374" s="77" t="inlineStr">
        <is>
          <t>T3</t>
        </is>
      </c>
      <c r="KI374" s="77" t="inlineStr">
        <is>
          <t>T4</t>
        </is>
      </c>
      <c r="KJ374" s="77" t="inlineStr">
        <is>
          <t>T1</t>
        </is>
      </c>
      <c r="KK374" s="77" t="inlineStr">
        <is>
          <t>T2</t>
        </is>
      </c>
      <c r="KL374" s="77" t="inlineStr">
        <is>
          <t>T3</t>
        </is>
      </c>
      <c r="KM374" s="77" t="inlineStr">
        <is>
          <t>T4</t>
        </is>
      </c>
      <c r="KP374" s="77" t="inlineStr">
        <is>
          <t>Erog.</t>
        </is>
      </c>
      <c r="KQ374" s="77" t="inlineStr">
        <is>
          <t>T1</t>
        </is>
      </c>
      <c r="KR374" s="77" t="inlineStr">
        <is>
          <t>T2</t>
        </is>
      </c>
      <c r="KS374" s="77" t="inlineStr">
        <is>
          <t>T3</t>
        </is>
      </c>
      <c r="KT374" s="77" t="inlineStr">
        <is>
          <t>T4</t>
        </is>
      </c>
      <c r="KU374" s="77" t="inlineStr">
        <is>
          <t>T1</t>
        </is>
      </c>
      <c r="KV374" s="77" t="inlineStr">
        <is>
          <t>T2</t>
        </is>
      </c>
      <c r="KW374" s="77" t="inlineStr">
        <is>
          <t>T3</t>
        </is>
      </c>
      <c r="KX374" s="77" t="inlineStr">
        <is>
          <t>T4</t>
        </is>
      </c>
      <c r="KY374" s="77" t="inlineStr">
        <is>
          <t>T1</t>
        </is>
      </c>
      <c r="KZ374" s="77" t="inlineStr">
        <is>
          <t>T2</t>
        </is>
      </c>
      <c r="LA374" s="77" t="inlineStr">
        <is>
          <t>T3</t>
        </is>
      </c>
      <c r="LB374" s="77" t="inlineStr">
        <is>
          <t>T4</t>
        </is>
      </c>
      <c r="LC374" s="77" t="inlineStr">
        <is>
          <t>T1</t>
        </is>
      </c>
      <c r="LD374" s="77" t="inlineStr">
        <is>
          <t>T2</t>
        </is>
      </c>
      <c r="LE374" s="77" t="inlineStr">
        <is>
          <t>T3</t>
        </is>
      </c>
      <c r="LF374" s="77" t="inlineStr">
        <is>
          <t>T4</t>
        </is>
      </c>
      <c r="LG374" s="77" t="inlineStr">
        <is>
          <t>T1</t>
        </is>
      </c>
      <c r="LH374" s="77" t="inlineStr">
        <is>
          <t>T2</t>
        </is>
      </c>
      <c r="LI374" s="77" t="inlineStr">
        <is>
          <t>T3</t>
        </is>
      </c>
      <c r="LJ374" s="77" t="inlineStr">
        <is>
          <t>T4</t>
        </is>
      </c>
      <c r="LK374" s="77" t="inlineStr">
        <is>
          <t>T1</t>
        </is>
      </c>
      <c r="LL374" s="77" t="inlineStr">
        <is>
          <t>T2</t>
        </is>
      </c>
      <c r="LM374" s="77" t="inlineStr">
        <is>
          <t>T3</t>
        </is>
      </c>
      <c r="LN374" s="77" t="inlineStr">
        <is>
          <t>T4</t>
        </is>
      </c>
      <c r="LO374" s="77" t="inlineStr">
        <is>
          <t>T1</t>
        </is>
      </c>
      <c r="LP374" s="77" t="inlineStr">
        <is>
          <t>T2</t>
        </is>
      </c>
      <c r="LQ374" s="77" t="inlineStr">
        <is>
          <t>T3</t>
        </is>
      </c>
      <c r="LR374" s="77" t="inlineStr">
        <is>
          <t>T4</t>
        </is>
      </c>
      <c r="LS374" s="77" t="inlineStr">
        <is>
          <t>T1</t>
        </is>
      </c>
      <c r="LT374" s="77" t="inlineStr">
        <is>
          <t>T2</t>
        </is>
      </c>
      <c r="LU374" s="77" t="inlineStr">
        <is>
          <t>T3</t>
        </is>
      </c>
      <c r="LV374" s="77" t="inlineStr">
        <is>
          <t>T4</t>
        </is>
      </c>
      <c r="LW374" s="77" t="inlineStr">
        <is>
          <t>T1</t>
        </is>
      </c>
      <c r="LX374" s="77" t="inlineStr">
        <is>
          <t>T2</t>
        </is>
      </c>
      <c r="LY374" s="77" t="inlineStr">
        <is>
          <t>T3</t>
        </is>
      </c>
      <c r="LZ374" s="77" t="inlineStr">
        <is>
          <t>T4</t>
        </is>
      </c>
      <c r="MA374" s="77" t="inlineStr">
        <is>
          <t>T1</t>
        </is>
      </c>
      <c r="MB374" s="77" t="inlineStr">
        <is>
          <t>T2</t>
        </is>
      </c>
      <c r="MC374" s="77" t="inlineStr">
        <is>
          <t>T3</t>
        </is>
      </c>
      <c r="MD374" s="77" t="inlineStr">
        <is>
          <t>T4</t>
        </is>
      </c>
      <c r="MG374" s="77" t="inlineStr">
        <is>
          <t>Erog.</t>
        </is>
      </c>
      <c r="MH374" s="77" t="inlineStr">
        <is>
          <t>T1</t>
        </is>
      </c>
      <c r="MI374" s="77" t="inlineStr">
        <is>
          <t>T2</t>
        </is>
      </c>
      <c r="MJ374" s="77" t="inlineStr">
        <is>
          <t>T3</t>
        </is>
      </c>
      <c r="MK374" s="77" t="inlineStr">
        <is>
          <t>T4</t>
        </is>
      </c>
      <c r="ML374" s="77" t="inlineStr">
        <is>
          <t>T1</t>
        </is>
      </c>
      <c r="MM374" s="77" t="inlineStr">
        <is>
          <t>T2</t>
        </is>
      </c>
      <c r="MN374" s="77" t="inlineStr">
        <is>
          <t>T3</t>
        </is>
      </c>
      <c r="MO374" s="77" t="inlineStr">
        <is>
          <t>T4</t>
        </is>
      </c>
      <c r="MP374" s="77" t="inlineStr">
        <is>
          <t>T1</t>
        </is>
      </c>
      <c r="MQ374" s="77" t="inlineStr">
        <is>
          <t>T2</t>
        </is>
      </c>
      <c r="MR374" s="77" t="inlineStr">
        <is>
          <t>T3</t>
        </is>
      </c>
      <c r="MS374" s="77" t="inlineStr">
        <is>
          <t>T4</t>
        </is>
      </c>
      <c r="MT374" s="77" t="inlineStr">
        <is>
          <t>T1</t>
        </is>
      </c>
      <c r="MU374" s="77" t="inlineStr">
        <is>
          <t>T2</t>
        </is>
      </c>
      <c r="MV374" s="77" t="inlineStr">
        <is>
          <t>T3</t>
        </is>
      </c>
      <c r="MW374" s="77" t="inlineStr">
        <is>
          <t>T4</t>
        </is>
      </c>
      <c r="MX374" s="77" t="inlineStr">
        <is>
          <t>T1</t>
        </is>
      </c>
      <c r="MY374" s="77" t="inlineStr">
        <is>
          <t>T2</t>
        </is>
      </c>
      <c r="MZ374" s="77" t="inlineStr">
        <is>
          <t>T3</t>
        </is>
      </c>
      <c r="NA374" s="77" t="inlineStr">
        <is>
          <t>T4</t>
        </is>
      </c>
      <c r="NB374" s="77" t="inlineStr">
        <is>
          <t>T1</t>
        </is>
      </c>
      <c r="NC374" s="77" t="inlineStr">
        <is>
          <t>T2</t>
        </is>
      </c>
      <c r="ND374" s="77" t="inlineStr">
        <is>
          <t>T3</t>
        </is>
      </c>
      <c r="NE374" s="77" t="inlineStr">
        <is>
          <t>T4</t>
        </is>
      </c>
      <c r="NF374" s="77" t="inlineStr">
        <is>
          <t>T1</t>
        </is>
      </c>
      <c r="NG374" s="77" t="inlineStr">
        <is>
          <t>T2</t>
        </is>
      </c>
      <c r="NH374" s="77" t="inlineStr">
        <is>
          <t>T3</t>
        </is>
      </c>
      <c r="NI374" s="77" t="inlineStr">
        <is>
          <t>T4</t>
        </is>
      </c>
      <c r="NJ374" s="77" t="inlineStr">
        <is>
          <t>T1</t>
        </is>
      </c>
      <c r="NK374" s="77" t="inlineStr">
        <is>
          <t>T2</t>
        </is>
      </c>
      <c r="NL374" s="77" t="inlineStr">
        <is>
          <t>T3</t>
        </is>
      </c>
      <c r="NM374" s="77" t="inlineStr">
        <is>
          <t>T4</t>
        </is>
      </c>
      <c r="NN374" s="77" t="inlineStr">
        <is>
          <t>T1</t>
        </is>
      </c>
      <c r="NO374" s="77" t="inlineStr">
        <is>
          <t>T2</t>
        </is>
      </c>
      <c r="NP374" s="77" t="inlineStr">
        <is>
          <t>T3</t>
        </is>
      </c>
      <c r="NQ374" s="77" t="inlineStr">
        <is>
          <t>T4</t>
        </is>
      </c>
      <c r="NR374" s="77" t="inlineStr">
        <is>
          <t>T1</t>
        </is>
      </c>
      <c r="NS374" s="77" t="inlineStr">
        <is>
          <t>T2</t>
        </is>
      </c>
      <c r="NT374" s="77" t="inlineStr">
        <is>
          <t>T3</t>
        </is>
      </c>
      <c r="NU374" s="77" t="inlineStr">
        <is>
          <t>T4</t>
        </is>
      </c>
      <c r="NX374" s="77" t="inlineStr">
        <is>
          <t>Erog.</t>
        </is>
      </c>
      <c r="NY374" s="77" t="inlineStr">
        <is>
          <t>T1</t>
        </is>
      </c>
      <c r="NZ374" s="77" t="inlineStr">
        <is>
          <t>T2</t>
        </is>
      </c>
      <c r="OA374" s="77" t="inlineStr">
        <is>
          <t>T3</t>
        </is>
      </c>
      <c r="OB374" s="77" t="inlineStr">
        <is>
          <t>T4</t>
        </is>
      </c>
      <c r="OC374" s="77" t="inlineStr">
        <is>
          <t>T1</t>
        </is>
      </c>
      <c r="OD374" s="77" t="inlineStr">
        <is>
          <t>T2</t>
        </is>
      </c>
      <c r="OE374" s="77" t="inlineStr">
        <is>
          <t>T3</t>
        </is>
      </c>
      <c r="OF374" s="77" t="inlineStr">
        <is>
          <t>T4</t>
        </is>
      </c>
      <c r="OG374" s="77" t="inlineStr">
        <is>
          <t>T1</t>
        </is>
      </c>
      <c r="OH374" s="77" t="inlineStr">
        <is>
          <t>T2</t>
        </is>
      </c>
      <c r="OI374" s="77" t="inlineStr">
        <is>
          <t>T3</t>
        </is>
      </c>
      <c r="OJ374" s="77" t="inlineStr">
        <is>
          <t>T4</t>
        </is>
      </c>
      <c r="OK374" s="77" t="inlineStr">
        <is>
          <t>T1</t>
        </is>
      </c>
      <c r="OL374" s="77" t="inlineStr">
        <is>
          <t>T2</t>
        </is>
      </c>
      <c r="OM374" s="77" t="inlineStr">
        <is>
          <t>T3</t>
        </is>
      </c>
      <c r="ON374" s="77" t="inlineStr">
        <is>
          <t>T4</t>
        </is>
      </c>
      <c r="OO374" s="77" t="inlineStr">
        <is>
          <t>T1</t>
        </is>
      </c>
      <c r="OP374" s="77" t="inlineStr">
        <is>
          <t>T2</t>
        </is>
      </c>
      <c r="OQ374" s="77" t="inlineStr">
        <is>
          <t>T3</t>
        </is>
      </c>
      <c r="OR374" s="77" t="inlineStr">
        <is>
          <t>T4</t>
        </is>
      </c>
      <c r="OS374" s="77" t="inlineStr">
        <is>
          <t>T1</t>
        </is>
      </c>
      <c r="OT374" s="77" t="inlineStr">
        <is>
          <t>T2</t>
        </is>
      </c>
      <c r="OU374" s="77" t="inlineStr">
        <is>
          <t>T3</t>
        </is>
      </c>
      <c r="OV374" s="77" t="inlineStr">
        <is>
          <t>T4</t>
        </is>
      </c>
      <c r="OW374" s="77" t="inlineStr">
        <is>
          <t>T1</t>
        </is>
      </c>
      <c r="OX374" s="77" t="inlineStr">
        <is>
          <t>T2</t>
        </is>
      </c>
      <c r="OY374" s="77" t="inlineStr">
        <is>
          <t>T3</t>
        </is>
      </c>
      <c r="OZ374" s="77" t="inlineStr">
        <is>
          <t>T4</t>
        </is>
      </c>
      <c r="PA374" s="77" t="inlineStr">
        <is>
          <t>T1</t>
        </is>
      </c>
      <c r="PB374" s="77" t="inlineStr">
        <is>
          <t>T2</t>
        </is>
      </c>
      <c r="PC374" s="77" t="inlineStr">
        <is>
          <t>T3</t>
        </is>
      </c>
      <c r="PD374" s="77" t="inlineStr">
        <is>
          <t>T4</t>
        </is>
      </c>
      <c r="PE374" s="77" t="inlineStr">
        <is>
          <t>T1</t>
        </is>
      </c>
      <c r="PF374" s="77" t="inlineStr">
        <is>
          <t>T2</t>
        </is>
      </c>
      <c r="PG374" s="77" t="inlineStr">
        <is>
          <t>T3</t>
        </is>
      </c>
      <c r="PH374" s="77" t="inlineStr">
        <is>
          <t>T4</t>
        </is>
      </c>
      <c r="PI374" s="77" t="inlineStr">
        <is>
          <t>T1</t>
        </is>
      </c>
      <c r="PJ374" s="77" t="inlineStr">
        <is>
          <t>T2</t>
        </is>
      </c>
      <c r="PK374" s="77" t="inlineStr">
        <is>
          <t>T3</t>
        </is>
      </c>
      <c r="PL374" s="77" t="inlineStr">
        <is>
          <t>T4</t>
        </is>
      </c>
      <c r="PO374" s="77" t="inlineStr">
        <is>
          <t>Erog.</t>
        </is>
      </c>
      <c r="PP374" s="77" t="inlineStr">
        <is>
          <t>T1</t>
        </is>
      </c>
      <c r="PQ374" s="77" t="inlineStr">
        <is>
          <t>T2</t>
        </is>
      </c>
      <c r="PR374" s="77" t="inlineStr">
        <is>
          <t>T3</t>
        </is>
      </c>
      <c r="PS374" s="77" t="inlineStr">
        <is>
          <t>T4</t>
        </is>
      </c>
      <c r="PT374" s="77" t="inlineStr">
        <is>
          <t>T1</t>
        </is>
      </c>
      <c r="PU374" s="77" t="inlineStr">
        <is>
          <t>T2</t>
        </is>
      </c>
      <c r="PV374" s="77" t="inlineStr">
        <is>
          <t>T3</t>
        </is>
      </c>
      <c r="PW374" s="77" t="inlineStr">
        <is>
          <t>T4</t>
        </is>
      </c>
      <c r="PX374" s="77" t="inlineStr">
        <is>
          <t>T1</t>
        </is>
      </c>
      <c r="PY374" s="77" t="inlineStr">
        <is>
          <t>T2</t>
        </is>
      </c>
      <c r="PZ374" s="77" t="inlineStr">
        <is>
          <t>T3</t>
        </is>
      </c>
      <c r="QA374" s="77" t="inlineStr">
        <is>
          <t>T4</t>
        </is>
      </c>
      <c r="QB374" s="77" t="inlineStr">
        <is>
          <t>T1</t>
        </is>
      </c>
      <c r="QC374" s="77" t="inlineStr">
        <is>
          <t>T2</t>
        </is>
      </c>
      <c r="QD374" s="77" t="inlineStr">
        <is>
          <t>T3</t>
        </is>
      </c>
      <c r="QE374" s="77" t="inlineStr">
        <is>
          <t>T4</t>
        </is>
      </c>
      <c r="QF374" s="77" t="inlineStr">
        <is>
          <t>T1</t>
        </is>
      </c>
      <c r="QG374" s="77" t="inlineStr">
        <is>
          <t>T2</t>
        </is>
      </c>
      <c r="QH374" s="77" t="inlineStr">
        <is>
          <t>T3</t>
        </is>
      </c>
      <c r="QI374" s="77" t="inlineStr">
        <is>
          <t>T4</t>
        </is>
      </c>
      <c r="QJ374" s="77" t="inlineStr">
        <is>
          <t>T1</t>
        </is>
      </c>
      <c r="QK374" s="77" t="inlineStr">
        <is>
          <t>T2</t>
        </is>
      </c>
      <c r="QL374" s="77" t="inlineStr">
        <is>
          <t>T3</t>
        </is>
      </c>
      <c r="QM374" s="77" t="inlineStr">
        <is>
          <t>T4</t>
        </is>
      </c>
      <c r="QN374" s="77" t="inlineStr">
        <is>
          <t>T1</t>
        </is>
      </c>
      <c r="QO374" s="77" t="inlineStr">
        <is>
          <t>T2</t>
        </is>
      </c>
      <c r="QP374" s="77" t="inlineStr">
        <is>
          <t>T3</t>
        </is>
      </c>
      <c r="QQ374" s="77" t="inlineStr">
        <is>
          <t>T4</t>
        </is>
      </c>
      <c r="QR374" s="77" t="inlineStr">
        <is>
          <t>T1</t>
        </is>
      </c>
      <c r="QS374" s="77" t="inlineStr">
        <is>
          <t>T2</t>
        </is>
      </c>
      <c r="QT374" s="77" t="inlineStr">
        <is>
          <t>T3</t>
        </is>
      </c>
      <c r="QU374" s="77" t="inlineStr">
        <is>
          <t>T4</t>
        </is>
      </c>
      <c r="QV374" s="77" t="inlineStr">
        <is>
          <t>T1</t>
        </is>
      </c>
      <c r="QW374" s="77" t="inlineStr">
        <is>
          <t>T2</t>
        </is>
      </c>
      <c r="QX374" s="77" t="inlineStr">
        <is>
          <t>T3</t>
        </is>
      </c>
      <c r="QY374" s="77" t="inlineStr">
        <is>
          <t>T4</t>
        </is>
      </c>
      <c r="QZ374" s="77" t="inlineStr">
        <is>
          <t>T1</t>
        </is>
      </c>
      <c r="RA374" s="77" t="inlineStr">
        <is>
          <t>T2</t>
        </is>
      </c>
      <c r="RB374" s="77" t="inlineStr">
        <is>
          <t>T3</t>
        </is>
      </c>
      <c r="RC374" s="77" t="inlineStr">
        <is>
          <t>T4</t>
        </is>
      </c>
      <c r="RF374" s="77" t="inlineStr">
        <is>
          <t>Erog.</t>
        </is>
      </c>
      <c r="RG374" s="77" t="inlineStr">
        <is>
          <t>T1</t>
        </is>
      </c>
      <c r="RH374" s="77" t="inlineStr">
        <is>
          <t>T2</t>
        </is>
      </c>
      <c r="RI374" s="77" t="inlineStr">
        <is>
          <t>T3</t>
        </is>
      </c>
      <c r="RJ374" s="77" t="inlineStr">
        <is>
          <t>T4</t>
        </is>
      </c>
      <c r="RK374" s="77" t="inlineStr">
        <is>
          <t>T1</t>
        </is>
      </c>
      <c r="RL374" s="77" t="inlineStr">
        <is>
          <t>T2</t>
        </is>
      </c>
      <c r="RM374" s="77" t="inlineStr">
        <is>
          <t>T3</t>
        </is>
      </c>
      <c r="RN374" s="77" t="inlineStr">
        <is>
          <t>T4</t>
        </is>
      </c>
      <c r="RO374" s="77" t="inlineStr">
        <is>
          <t>T1</t>
        </is>
      </c>
      <c r="RP374" s="77" t="inlineStr">
        <is>
          <t>T2</t>
        </is>
      </c>
      <c r="RQ374" s="77" t="inlineStr">
        <is>
          <t>T3</t>
        </is>
      </c>
      <c r="RR374" s="77" t="inlineStr">
        <is>
          <t>T4</t>
        </is>
      </c>
      <c r="RS374" s="77" t="inlineStr">
        <is>
          <t>T1</t>
        </is>
      </c>
      <c r="RT374" s="77" t="inlineStr">
        <is>
          <t>T2</t>
        </is>
      </c>
      <c r="RU374" s="77" t="inlineStr">
        <is>
          <t>T3</t>
        </is>
      </c>
      <c r="RV374" s="77" t="inlineStr">
        <is>
          <t>T4</t>
        </is>
      </c>
      <c r="RW374" s="77" t="inlineStr">
        <is>
          <t>T1</t>
        </is>
      </c>
      <c r="RX374" s="77" t="inlineStr">
        <is>
          <t>T2</t>
        </is>
      </c>
      <c r="RY374" s="77" t="inlineStr">
        <is>
          <t>T3</t>
        </is>
      </c>
      <c r="RZ374" s="77" t="inlineStr">
        <is>
          <t>T4</t>
        </is>
      </c>
      <c r="SA374" s="77" t="inlineStr">
        <is>
          <t>T1</t>
        </is>
      </c>
      <c r="SB374" s="77" t="inlineStr">
        <is>
          <t>T2</t>
        </is>
      </c>
      <c r="SC374" s="77" t="inlineStr">
        <is>
          <t>T3</t>
        </is>
      </c>
      <c r="SD374" s="77" t="inlineStr">
        <is>
          <t>T4</t>
        </is>
      </c>
      <c r="SE374" s="77" t="inlineStr">
        <is>
          <t>T1</t>
        </is>
      </c>
      <c r="SF374" s="77" t="inlineStr">
        <is>
          <t>T2</t>
        </is>
      </c>
      <c r="SG374" s="77" t="inlineStr">
        <is>
          <t>T3</t>
        </is>
      </c>
      <c r="SH374" s="77" t="inlineStr">
        <is>
          <t>T4</t>
        </is>
      </c>
      <c r="SI374" s="77" t="inlineStr">
        <is>
          <t>T1</t>
        </is>
      </c>
      <c r="SJ374" s="77" t="inlineStr">
        <is>
          <t>T2</t>
        </is>
      </c>
      <c r="SK374" s="77" t="inlineStr">
        <is>
          <t>T3</t>
        </is>
      </c>
      <c r="SL374" s="77" t="inlineStr">
        <is>
          <t>T4</t>
        </is>
      </c>
      <c r="SM374" s="77" t="inlineStr">
        <is>
          <t>T1</t>
        </is>
      </c>
      <c r="SN374" s="77" t="inlineStr">
        <is>
          <t>T2</t>
        </is>
      </c>
      <c r="SO374" s="77" t="inlineStr">
        <is>
          <t>T3</t>
        </is>
      </c>
      <c r="SP374" s="77" t="inlineStr">
        <is>
          <t>T4</t>
        </is>
      </c>
      <c r="SQ374" s="77" t="inlineStr">
        <is>
          <t>T1</t>
        </is>
      </c>
      <c r="SR374" s="77" t="inlineStr">
        <is>
          <t>T2</t>
        </is>
      </c>
      <c r="SS374" s="77" t="inlineStr">
        <is>
          <t>T3</t>
        </is>
      </c>
      <c r="ST374" s="77" t="inlineStr">
        <is>
          <t>T4</t>
        </is>
      </c>
      <c r="SW374" s="77" t="inlineStr">
        <is>
          <t>Erog.</t>
        </is>
      </c>
      <c r="SX374" s="77" t="inlineStr">
        <is>
          <t>T1</t>
        </is>
      </c>
      <c r="SY374" s="77" t="inlineStr">
        <is>
          <t>T2</t>
        </is>
      </c>
      <c r="SZ374" s="77" t="inlineStr">
        <is>
          <t>T3</t>
        </is>
      </c>
      <c r="TA374" s="77" t="inlineStr">
        <is>
          <t>T4</t>
        </is>
      </c>
      <c r="TB374" s="77" t="inlineStr">
        <is>
          <t>T1</t>
        </is>
      </c>
      <c r="TC374" s="77" t="inlineStr">
        <is>
          <t>T2</t>
        </is>
      </c>
      <c r="TD374" s="77" t="inlineStr">
        <is>
          <t>T3</t>
        </is>
      </c>
      <c r="TE374" s="77" t="inlineStr">
        <is>
          <t>T4</t>
        </is>
      </c>
      <c r="TF374" s="77" t="inlineStr">
        <is>
          <t>T1</t>
        </is>
      </c>
      <c r="TG374" s="77" t="inlineStr">
        <is>
          <t>T2</t>
        </is>
      </c>
      <c r="TH374" s="77" t="inlineStr">
        <is>
          <t>T3</t>
        </is>
      </c>
      <c r="TI374" s="77" t="inlineStr">
        <is>
          <t>T4</t>
        </is>
      </c>
      <c r="TJ374" s="77" t="inlineStr">
        <is>
          <t>T1</t>
        </is>
      </c>
      <c r="TK374" s="77" t="inlineStr">
        <is>
          <t>T2</t>
        </is>
      </c>
      <c r="TL374" s="77" t="inlineStr">
        <is>
          <t>T3</t>
        </is>
      </c>
      <c r="TM374" s="77" t="inlineStr">
        <is>
          <t>T4</t>
        </is>
      </c>
      <c r="TN374" s="77" t="inlineStr">
        <is>
          <t>T1</t>
        </is>
      </c>
      <c r="TO374" s="77" t="inlineStr">
        <is>
          <t>T2</t>
        </is>
      </c>
      <c r="TP374" s="77" t="inlineStr">
        <is>
          <t>T3</t>
        </is>
      </c>
      <c r="TQ374" s="77" t="inlineStr">
        <is>
          <t>T4</t>
        </is>
      </c>
      <c r="TR374" s="77" t="inlineStr">
        <is>
          <t>T1</t>
        </is>
      </c>
      <c r="TS374" s="77" t="inlineStr">
        <is>
          <t>T2</t>
        </is>
      </c>
      <c r="TT374" s="77" t="inlineStr">
        <is>
          <t>T3</t>
        </is>
      </c>
      <c r="TU374" s="77" t="inlineStr">
        <is>
          <t>T4</t>
        </is>
      </c>
      <c r="TV374" s="77" t="inlineStr">
        <is>
          <t>T1</t>
        </is>
      </c>
      <c r="TW374" s="77" t="inlineStr">
        <is>
          <t>T2</t>
        </is>
      </c>
      <c r="TX374" s="77" t="inlineStr">
        <is>
          <t>T3</t>
        </is>
      </c>
      <c r="TY374" s="77" t="inlineStr">
        <is>
          <t>T4</t>
        </is>
      </c>
      <c r="TZ374" s="77" t="inlineStr">
        <is>
          <t>T1</t>
        </is>
      </c>
      <c r="UA374" s="77" t="inlineStr">
        <is>
          <t>T2</t>
        </is>
      </c>
      <c r="UB374" s="77" t="inlineStr">
        <is>
          <t>T3</t>
        </is>
      </c>
      <c r="UC374" s="77" t="inlineStr">
        <is>
          <t>T4</t>
        </is>
      </c>
      <c r="UD374" s="77" t="inlineStr">
        <is>
          <t>T1</t>
        </is>
      </c>
      <c r="UE374" s="77" t="inlineStr">
        <is>
          <t>T2</t>
        </is>
      </c>
      <c r="UF374" s="77" t="inlineStr">
        <is>
          <t>T3</t>
        </is>
      </c>
      <c r="UG374" s="77" t="inlineStr">
        <is>
          <t>T4</t>
        </is>
      </c>
      <c r="UH374" s="77" t="inlineStr">
        <is>
          <t>T1</t>
        </is>
      </c>
      <c r="UI374" s="77" t="inlineStr">
        <is>
          <t>T2</t>
        </is>
      </c>
      <c r="UJ374" s="77" t="inlineStr">
        <is>
          <t>T3</t>
        </is>
      </c>
      <c r="UK374" s="77" t="inlineStr">
        <is>
          <t>T4</t>
        </is>
      </c>
      <c r="UN374" s="77" t="inlineStr">
        <is>
          <t>Erog.</t>
        </is>
      </c>
      <c r="UO374" s="77" t="inlineStr">
        <is>
          <t>T1</t>
        </is>
      </c>
      <c r="UP374" s="77" t="inlineStr">
        <is>
          <t>T2</t>
        </is>
      </c>
      <c r="UQ374" s="77" t="inlineStr">
        <is>
          <t>T3</t>
        </is>
      </c>
      <c r="UR374" s="77" t="inlineStr">
        <is>
          <t>T4</t>
        </is>
      </c>
      <c r="US374" s="77" t="inlineStr">
        <is>
          <t>T1</t>
        </is>
      </c>
      <c r="UT374" s="77" t="inlineStr">
        <is>
          <t>T2</t>
        </is>
      </c>
      <c r="UU374" s="77" t="inlineStr">
        <is>
          <t>T3</t>
        </is>
      </c>
      <c r="UV374" s="77" t="inlineStr">
        <is>
          <t>T4</t>
        </is>
      </c>
      <c r="UW374" s="77" t="inlineStr">
        <is>
          <t>T1</t>
        </is>
      </c>
      <c r="UX374" s="77" t="inlineStr">
        <is>
          <t>T2</t>
        </is>
      </c>
      <c r="UY374" s="77" t="inlineStr">
        <is>
          <t>T3</t>
        </is>
      </c>
      <c r="UZ374" s="77" t="inlineStr">
        <is>
          <t>T4</t>
        </is>
      </c>
      <c r="VA374" s="77" t="inlineStr">
        <is>
          <t>T1</t>
        </is>
      </c>
      <c r="VB374" s="77" t="inlineStr">
        <is>
          <t>T2</t>
        </is>
      </c>
      <c r="VC374" s="77" t="inlineStr">
        <is>
          <t>T3</t>
        </is>
      </c>
      <c r="VD374" s="77" t="inlineStr">
        <is>
          <t>T4</t>
        </is>
      </c>
      <c r="VE374" s="77" t="inlineStr">
        <is>
          <t>T1</t>
        </is>
      </c>
      <c r="VF374" s="77" t="inlineStr">
        <is>
          <t>T2</t>
        </is>
      </c>
      <c r="VG374" s="77" t="inlineStr">
        <is>
          <t>T3</t>
        </is>
      </c>
      <c r="VH374" s="77" t="inlineStr">
        <is>
          <t>T4</t>
        </is>
      </c>
      <c r="VI374" s="77" t="inlineStr">
        <is>
          <t>T1</t>
        </is>
      </c>
      <c r="VJ374" s="77" t="inlineStr">
        <is>
          <t>T2</t>
        </is>
      </c>
      <c r="VK374" s="77" t="inlineStr">
        <is>
          <t>T3</t>
        </is>
      </c>
      <c r="VL374" s="77" t="inlineStr">
        <is>
          <t>T4</t>
        </is>
      </c>
      <c r="VM374" s="77" t="inlineStr">
        <is>
          <t>T1</t>
        </is>
      </c>
      <c r="VN374" s="77" t="inlineStr">
        <is>
          <t>T2</t>
        </is>
      </c>
      <c r="VO374" s="77" t="inlineStr">
        <is>
          <t>T3</t>
        </is>
      </c>
      <c r="VP374" s="77" t="inlineStr">
        <is>
          <t>T4</t>
        </is>
      </c>
      <c r="VQ374" s="77" t="inlineStr">
        <is>
          <t>T1</t>
        </is>
      </c>
      <c r="VR374" s="77" t="inlineStr">
        <is>
          <t>T2</t>
        </is>
      </c>
      <c r="VS374" s="77" t="inlineStr">
        <is>
          <t>T3</t>
        </is>
      </c>
      <c r="VT374" s="77" t="inlineStr">
        <is>
          <t>T4</t>
        </is>
      </c>
      <c r="VU374" s="77" t="inlineStr">
        <is>
          <t>T1</t>
        </is>
      </c>
      <c r="VV374" s="77" t="inlineStr">
        <is>
          <t>T2</t>
        </is>
      </c>
      <c r="VW374" s="77" t="inlineStr">
        <is>
          <t>T3</t>
        </is>
      </c>
      <c r="VX374" s="77" t="inlineStr">
        <is>
          <t>T4</t>
        </is>
      </c>
      <c r="VY374" s="77" t="inlineStr">
        <is>
          <t>T1</t>
        </is>
      </c>
      <c r="VZ374" s="77" t="inlineStr">
        <is>
          <t>T2</t>
        </is>
      </c>
      <c r="WA374" s="77" t="inlineStr">
        <is>
          <t>T3</t>
        </is>
      </c>
      <c r="WB374" s="77" t="inlineStr">
        <is>
          <t>T4</t>
        </is>
      </c>
      <c r="WE374" s="77" t="inlineStr">
        <is>
          <t>Erog.</t>
        </is>
      </c>
      <c r="WF374" s="77" t="inlineStr">
        <is>
          <t>T1</t>
        </is>
      </c>
      <c r="WG374" s="77" t="inlineStr">
        <is>
          <t>T2</t>
        </is>
      </c>
      <c r="WH374" s="77" t="inlineStr">
        <is>
          <t>T3</t>
        </is>
      </c>
      <c r="WI374" s="77" t="inlineStr">
        <is>
          <t>T4</t>
        </is>
      </c>
      <c r="WJ374" s="77" t="inlineStr">
        <is>
          <t>T1</t>
        </is>
      </c>
      <c r="WK374" s="77" t="inlineStr">
        <is>
          <t>T2</t>
        </is>
      </c>
      <c r="WL374" s="77" t="inlineStr">
        <is>
          <t>T3</t>
        </is>
      </c>
      <c r="WM374" s="77" t="inlineStr">
        <is>
          <t>T4</t>
        </is>
      </c>
      <c r="WN374" s="77" t="inlineStr">
        <is>
          <t>T1</t>
        </is>
      </c>
      <c r="WO374" s="77" t="inlineStr">
        <is>
          <t>T2</t>
        </is>
      </c>
      <c r="WP374" s="77" t="inlineStr">
        <is>
          <t>T3</t>
        </is>
      </c>
      <c r="WQ374" s="77" t="inlineStr">
        <is>
          <t>T4</t>
        </is>
      </c>
      <c r="WR374" s="77" t="inlineStr">
        <is>
          <t>T1</t>
        </is>
      </c>
      <c r="WS374" s="77" t="inlineStr">
        <is>
          <t>T2</t>
        </is>
      </c>
      <c r="WT374" s="77" t="inlineStr">
        <is>
          <t>T3</t>
        </is>
      </c>
      <c r="WU374" s="77" t="inlineStr">
        <is>
          <t>T4</t>
        </is>
      </c>
      <c r="WV374" s="77" t="inlineStr">
        <is>
          <t>T1</t>
        </is>
      </c>
      <c r="WW374" s="77" t="inlineStr">
        <is>
          <t>T2</t>
        </is>
      </c>
      <c r="WX374" s="77" t="inlineStr">
        <is>
          <t>T3</t>
        </is>
      </c>
      <c r="WY374" s="77" t="inlineStr">
        <is>
          <t>T4</t>
        </is>
      </c>
      <c r="WZ374" s="77" t="inlineStr">
        <is>
          <t>T1</t>
        </is>
      </c>
      <c r="XA374" s="77" t="inlineStr">
        <is>
          <t>T2</t>
        </is>
      </c>
      <c r="XB374" s="77" t="inlineStr">
        <is>
          <t>T3</t>
        </is>
      </c>
      <c r="XC374" s="77" t="inlineStr">
        <is>
          <t>T4</t>
        </is>
      </c>
      <c r="XD374" s="77" t="inlineStr">
        <is>
          <t>T1</t>
        </is>
      </c>
      <c r="XE374" s="77" t="inlineStr">
        <is>
          <t>T2</t>
        </is>
      </c>
      <c r="XF374" s="77" t="inlineStr">
        <is>
          <t>T3</t>
        </is>
      </c>
      <c r="XG374" s="77" t="inlineStr">
        <is>
          <t>T4</t>
        </is>
      </c>
      <c r="XH374" s="77" t="inlineStr">
        <is>
          <t>T1</t>
        </is>
      </c>
      <c r="XI374" s="77" t="inlineStr">
        <is>
          <t>T2</t>
        </is>
      </c>
      <c r="XJ374" s="77" t="inlineStr">
        <is>
          <t>T3</t>
        </is>
      </c>
      <c r="XK374" s="77" t="inlineStr">
        <is>
          <t>T4</t>
        </is>
      </c>
      <c r="XL374" s="77" t="inlineStr">
        <is>
          <t>T1</t>
        </is>
      </c>
      <c r="XM374" s="77" t="inlineStr">
        <is>
          <t>T2</t>
        </is>
      </c>
      <c r="XN374" s="77" t="inlineStr">
        <is>
          <t>T3</t>
        </is>
      </c>
      <c r="XO374" s="77" t="inlineStr">
        <is>
          <t>T4</t>
        </is>
      </c>
      <c r="XP374" s="77" t="inlineStr">
        <is>
          <t>T1</t>
        </is>
      </c>
      <c r="XQ374" s="77" t="inlineStr">
        <is>
          <t>T2</t>
        </is>
      </c>
      <c r="XR374" s="77" t="inlineStr">
        <is>
          <t>T3</t>
        </is>
      </c>
      <c r="XS374" s="77" t="inlineStr">
        <is>
          <t>T4</t>
        </is>
      </c>
      <c r="XV374" s="77" t="inlineStr">
        <is>
          <t>Erog.</t>
        </is>
      </c>
      <c r="XW374" s="77" t="inlineStr">
        <is>
          <t>T1</t>
        </is>
      </c>
      <c r="XX374" s="77" t="inlineStr">
        <is>
          <t>T2</t>
        </is>
      </c>
      <c r="XY374" s="77" t="inlineStr">
        <is>
          <t>T3</t>
        </is>
      </c>
      <c r="XZ374" s="77" t="inlineStr">
        <is>
          <t>T4</t>
        </is>
      </c>
      <c r="YA374" s="77" t="inlineStr">
        <is>
          <t>T1</t>
        </is>
      </c>
      <c r="YB374" s="77" t="inlineStr">
        <is>
          <t>T2</t>
        </is>
      </c>
      <c r="YC374" s="77" t="inlineStr">
        <is>
          <t>T3</t>
        </is>
      </c>
      <c r="YD374" s="77" t="inlineStr">
        <is>
          <t>T4</t>
        </is>
      </c>
      <c r="YE374" s="77" t="inlineStr">
        <is>
          <t>T1</t>
        </is>
      </c>
      <c r="YF374" s="77" t="inlineStr">
        <is>
          <t>T2</t>
        </is>
      </c>
      <c r="YG374" s="77" t="inlineStr">
        <is>
          <t>T3</t>
        </is>
      </c>
      <c r="YH374" s="77" t="inlineStr">
        <is>
          <t>T4</t>
        </is>
      </c>
      <c r="YI374" s="77" t="inlineStr">
        <is>
          <t>T1</t>
        </is>
      </c>
      <c r="YJ374" s="77" t="inlineStr">
        <is>
          <t>T2</t>
        </is>
      </c>
      <c r="YK374" s="77" t="inlineStr">
        <is>
          <t>T3</t>
        </is>
      </c>
      <c r="YL374" s="77" t="inlineStr">
        <is>
          <t>T4</t>
        </is>
      </c>
      <c r="YM374" s="77" t="inlineStr">
        <is>
          <t>T1</t>
        </is>
      </c>
      <c r="YN374" s="77" t="inlineStr">
        <is>
          <t>T2</t>
        </is>
      </c>
      <c r="YO374" s="77" t="inlineStr">
        <is>
          <t>T3</t>
        </is>
      </c>
      <c r="YP374" s="77" t="inlineStr">
        <is>
          <t>T4</t>
        </is>
      </c>
      <c r="YQ374" s="77" t="inlineStr">
        <is>
          <t>T1</t>
        </is>
      </c>
      <c r="YR374" s="77" t="inlineStr">
        <is>
          <t>T2</t>
        </is>
      </c>
      <c r="YS374" s="77" t="inlineStr">
        <is>
          <t>T3</t>
        </is>
      </c>
      <c r="YT374" s="77" t="inlineStr">
        <is>
          <t>T4</t>
        </is>
      </c>
      <c r="YU374" s="77" t="inlineStr">
        <is>
          <t>T1</t>
        </is>
      </c>
      <c r="YV374" s="77" t="inlineStr">
        <is>
          <t>T2</t>
        </is>
      </c>
      <c r="YW374" s="77" t="inlineStr">
        <is>
          <t>T3</t>
        </is>
      </c>
      <c r="YX374" s="77" t="inlineStr">
        <is>
          <t>T4</t>
        </is>
      </c>
      <c r="YY374" s="77" t="inlineStr">
        <is>
          <t>T1</t>
        </is>
      </c>
      <c r="YZ374" s="77" t="inlineStr">
        <is>
          <t>T2</t>
        </is>
      </c>
      <c r="ZA374" s="77" t="inlineStr">
        <is>
          <t>T3</t>
        </is>
      </c>
      <c r="ZB374" s="77" t="inlineStr">
        <is>
          <t>T4</t>
        </is>
      </c>
      <c r="ZC374" s="77" t="inlineStr">
        <is>
          <t>T1</t>
        </is>
      </c>
      <c r="ZD374" s="77" t="inlineStr">
        <is>
          <t>T2</t>
        </is>
      </c>
      <c r="ZE374" s="77" t="inlineStr">
        <is>
          <t>T3</t>
        </is>
      </c>
      <c r="ZF374" s="77" t="inlineStr">
        <is>
          <t>T4</t>
        </is>
      </c>
      <c r="ZG374" s="77" t="inlineStr">
        <is>
          <t>T1</t>
        </is>
      </c>
      <c r="ZH374" s="77" t="inlineStr">
        <is>
          <t>T2</t>
        </is>
      </c>
      <c r="ZI374" s="77" t="inlineStr">
        <is>
          <t>T3</t>
        </is>
      </c>
      <c r="ZJ374" s="77" t="inlineStr">
        <is>
          <t>T4</t>
        </is>
      </c>
      <c r="ZM374" s="77" t="inlineStr">
        <is>
          <t>Erog.</t>
        </is>
      </c>
      <c r="ZN374" s="77" t="inlineStr">
        <is>
          <t>T1</t>
        </is>
      </c>
      <c r="ZO374" s="77" t="inlineStr">
        <is>
          <t>T2</t>
        </is>
      </c>
      <c r="ZP374" s="77" t="inlineStr">
        <is>
          <t>T3</t>
        </is>
      </c>
      <c r="ZQ374" s="77" t="inlineStr">
        <is>
          <t>T4</t>
        </is>
      </c>
      <c r="ZR374" s="77" t="inlineStr">
        <is>
          <t>T1</t>
        </is>
      </c>
      <c r="ZS374" s="77" t="inlineStr">
        <is>
          <t>T2</t>
        </is>
      </c>
      <c r="ZT374" s="77" t="inlineStr">
        <is>
          <t>T3</t>
        </is>
      </c>
      <c r="ZU374" s="77" t="inlineStr">
        <is>
          <t>T4</t>
        </is>
      </c>
      <c r="ZV374" s="77" t="inlineStr">
        <is>
          <t>T1</t>
        </is>
      </c>
      <c r="ZW374" s="77" t="inlineStr">
        <is>
          <t>T2</t>
        </is>
      </c>
      <c r="ZX374" s="77" t="inlineStr">
        <is>
          <t>T3</t>
        </is>
      </c>
      <c r="ZY374" s="77" t="inlineStr">
        <is>
          <t>T4</t>
        </is>
      </c>
      <c r="ZZ374" s="77" t="inlineStr">
        <is>
          <t>T1</t>
        </is>
      </c>
      <c r="AAA374" s="77" t="inlineStr">
        <is>
          <t>T2</t>
        </is>
      </c>
      <c r="AAB374" s="77" t="inlineStr">
        <is>
          <t>T3</t>
        </is>
      </c>
      <c r="AAC374" s="77" t="inlineStr">
        <is>
          <t>T4</t>
        </is>
      </c>
      <c r="AAD374" s="77" t="inlineStr">
        <is>
          <t>T1</t>
        </is>
      </c>
      <c r="AAE374" s="77" t="inlineStr">
        <is>
          <t>T2</t>
        </is>
      </c>
      <c r="AAF374" s="77" t="inlineStr">
        <is>
          <t>T3</t>
        </is>
      </c>
      <c r="AAG374" s="77" t="inlineStr">
        <is>
          <t>T4</t>
        </is>
      </c>
      <c r="AAH374" s="77" t="inlineStr">
        <is>
          <t>T1</t>
        </is>
      </c>
      <c r="AAI374" s="77" t="inlineStr">
        <is>
          <t>T2</t>
        </is>
      </c>
      <c r="AAJ374" s="77" t="inlineStr">
        <is>
          <t>T3</t>
        </is>
      </c>
      <c r="AAK374" s="77" t="inlineStr">
        <is>
          <t>T4</t>
        </is>
      </c>
      <c r="AAL374" s="77" t="inlineStr">
        <is>
          <t>T1</t>
        </is>
      </c>
      <c r="AAM374" s="77" t="inlineStr">
        <is>
          <t>T2</t>
        </is>
      </c>
      <c r="AAN374" s="77" t="inlineStr">
        <is>
          <t>T3</t>
        </is>
      </c>
      <c r="AAO374" s="77" t="inlineStr">
        <is>
          <t>T4</t>
        </is>
      </c>
      <c r="AAP374" s="77" t="inlineStr">
        <is>
          <t>T1</t>
        </is>
      </c>
      <c r="AAQ374" s="77" t="inlineStr">
        <is>
          <t>T2</t>
        </is>
      </c>
      <c r="AAR374" s="77" t="inlineStr">
        <is>
          <t>T3</t>
        </is>
      </c>
      <c r="AAS374" s="77" t="inlineStr">
        <is>
          <t>T4</t>
        </is>
      </c>
      <c r="AAT374" s="77" t="inlineStr">
        <is>
          <t>T1</t>
        </is>
      </c>
      <c r="AAU374" s="77" t="inlineStr">
        <is>
          <t>T2</t>
        </is>
      </c>
      <c r="AAV374" s="77" t="inlineStr">
        <is>
          <t>T3</t>
        </is>
      </c>
      <c r="AAW374" s="77" t="inlineStr">
        <is>
          <t>T4</t>
        </is>
      </c>
      <c r="AAX374" s="77" t="inlineStr">
        <is>
          <t>T1</t>
        </is>
      </c>
      <c r="AAY374" s="77" t="inlineStr">
        <is>
          <t>T2</t>
        </is>
      </c>
      <c r="AAZ374" s="77" t="inlineStr">
        <is>
          <t>T3</t>
        </is>
      </c>
      <c r="ABA374" s="77" t="inlineStr">
        <is>
          <t>T4</t>
        </is>
      </c>
      <c r="ABD374" s="77" t="inlineStr">
        <is>
          <t>Erog.</t>
        </is>
      </c>
      <c r="ABE374" s="77" t="inlineStr">
        <is>
          <t>T1</t>
        </is>
      </c>
      <c r="ABF374" s="77" t="inlineStr">
        <is>
          <t>T2</t>
        </is>
      </c>
      <c r="ABG374" s="77" t="inlineStr">
        <is>
          <t>T3</t>
        </is>
      </c>
      <c r="ABH374" s="77" t="inlineStr">
        <is>
          <t>T4</t>
        </is>
      </c>
      <c r="ABI374" s="77" t="inlineStr">
        <is>
          <t>T1</t>
        </is>
      </c>
      <c r="ABJ374" s="77" t="inlineStr">
        <is>
          <t>T2</t>
        </is>
      </c>
      <c r="ABK374" s="77" t="inlineStr">
        <is>
          <t>T3</t>
        </is>
      </c>
      <c r="ABL374" s="77" t="inlineStr">
        <is>
          <t>T4</t>
        </is>
      </c>
      <c r="ABM374" s="77" t="inlineStr">
        <is>
          <t>T1</t>
        </is>
      </c>
      <c r="ABN374" s="77" t="inlineStr">
        <is>
          <t>T2</t>
        </is>
      </c>
      <c r="ABO374" s="77" t="inlineStr">
        <is>
          <t>T3</t>
        </is>
      </c>
      <c r="ABP374" s="77" t="inlineStr">
        <is>
          <t>T4</t>
        </is>
      </c>
      <c r="ABQ374" s="77" t="inlineStr">
        <is>
          <t>T1</t>
        </is>
      </c>
      <c r="ABR374" s="77" t="inlineStr">
        <is>
          <t>T2</t>
        </is>
      </c>
      <c r="ABS374" s="77" t="inlineStr">
        <is>
          <t>T3</t>
        </is>
      </c>
      <c r="ABT374" s="77" t="inlineStr">
        <is>
          <t>T4</t>
        </is>
      </c>
      <c r="ABU374" s="77" t="inlineStr">
        <is>
          <t>T1</t>
        </is>
      </c>
      <c r="ABV374" s="77" t="inlineStr">
        <is>
          <t>T2</t>
        </is>
      </c>
      <c r="ABW374" s="77" t="inlineStr">
        <is>
          <t>T3</t>
        </is>
      </c>
      <c r="ABX374" s="77" t="inlineStr">
        <is>
          <t>T4</t>
        </is>
      </c>
      <c r="ABY374" s="77" t="inlineStr">
        <is>
          <t>T1</t>
        </is>
      </c>
      <c r="ABZ374" s="77" t="inlineStr">
        <is>
          <t>T2</t>
        </is>
      </c>
      <c r="ACA374" s="77" t="inlineStr">
        <is>
          <t>T3</t>
        </is>
      </c>
      <c r="ACB374" s="77" t="inlineStr">
        <is>
          <t>T4</t>
        </is>
      </c>
      <c r="ACC374" s="77" t="inlineStr">
        <is>
          <t>T1</t>
        </is>
      </c>
      <c r="ACD374" s="77" t="inlineStr">
        <is>
          <t>T2</t>
        </is>
      </c>
      <c r="ACE374" s="77" t="inlineStr">
        <is>
          <t>T3</t>
        </is>
      </c>
      <c r="ACF374" s="77" t="inlineStr">
        <is>
          <t>T4</t>
        </is>
      </c>
      <c r="ACG374" s="77" t="inlineStr">
        <is>
          <t>T1</t>
        </is>
      </c>
      <c r="ACH374" s="77" t="inlineStr">
        <is>
          <t>T2</t>
        </is>
      </c>
      <c r="ACI374" s="77" t="inlineStr">
        <is>
          <t>T3</t>
        </is>
      </c>
      <c r="ACJ374" s="77" t="inlineStr">
        <is>
          <t>T4</t>
        </is>
      </c>
      <c r="ACK374" s="77" t="inlineStr">
        <is>
          <t>T1</t>
        </is>
      </c>
      <c r="ACL374" s="77" t="inlineStr">
        <is>
          <t>T2</t>
        </is>
      </c>
      <c r="ACM374" s="77" t="inlineStr">
        <is>
          <t>T3</t>
        </is>
      </c>
      <c r="ACN374" s="77" t="inlineStr">
        <is>
          <t>T4</t>
        </is>
      </c>
      <c r="ACO374" s="77" t="inlineStr">
        <is>
          <t>T1</t>
        </is>
      </c>
      <c r="ACP374" s="77" t="inlineStr">
        <is>
          <t>T2</t>
        </is>
      </c>
      <c r="ACQ374" s="77" t="inlineStr">
        <is>
          <t>T3</t>
        </is>
      </c>
      <c r="ACR374" s="77" t="inlineStr">
        <is>
          <t>T4</t>
        </is>
      </c>
      <c r="ACU374" s="77" t="inlineStr">
        <is>
          <t>Erog.</t>
        </is>
      </c>
      <c r="ACV374" s="77" t="inlineStr">
        <is>
          <t>T1</t>
        </is>
      </c>
      <c r="ACW374" s="77" t="inlineStr">
        <is>
          <t>T2</t>
        </is>
      </c>
      <c r="ACX374" s="77" t="inlineStr">
        <is>
          <t>T3</t>
        </is>
      </c>
      <c r="ACY374" s="77" t="inlineStr">
        <is>
          <t>T4</t>
        </is>
      </c>
      <c r="ACZ374" s="77" t="inlineStr">
        <is>
          <t>T1</t>
        </is>
      </c>
      <c r="ADA374" s="77" t="inlineStr">
        <is>
          <t>T2</t>
        </is>
      </c>
      <c r="ADB374" s="77" t="inlineStr">
        <is>
          <t>T3</t>
        </is>
      </c>
      <c r="ADC374" s="77" t="inlineStr">
        <is>
          <t>T4</t>
        </is>
      </c>
      <c r="ADD374" s="77" t="inlineStr">
        <is>
          <t>T1</t>
        </is>
      </c>
      <c r="ADE374" s="77" t="inlineStr">
        <is>
          <t>T2</t>
        </is>
      </c>
      <c r="ADF374" s="77" t="inlineStr">
        <is>
          <t>T3</t>
        </is>
      </c>
      <c r="ADG374" s="77" t="inlineStr">
        <is>
          <t>T4</t>
        </is>
      </c>
      <c r="ADH374" s="77" t="inlineStr">
        <is>
          <t>T1</t>
        </is>
      </c>
      <c r="ADI374" s="77" t="inlineStr">
        <is>
          <t>T2</t>
        </is>
      </c>
      <c r="ADJ374" s="77" t="inlineStr">
        <is>
          <t>T3</t>
        </is>
      </c>
      <c r="ADK374" s="77" t="inlineStr">
        <is>
          <t>T4</t>
        </is>
      </c>
      <c r="ADL374" s="77" t="inlineStr">
        <is>
          <t>T1</t>
        </is>
      </c>
      <c r="ADM374" s="77" t="inlineStr">
        <is>
          <t>T2</t>
        </is>
      </c>
      <c r="ADN374" s="77" t="inlineStr">
        <is>
          <t>T3</t>
        </is>
      </c>
      <c r="ADO374" s="77" t="inlineStr">
        <is>
          <t>T4</t>
        </is>
      </c>
      <c r="ADP374" s="77" t="inlineStr">
        <is>
          <t>T1</t>
        </is>
      </c>
      <c r="ADQ374" s="77" t="inlineStr">
        <is>
          <t>T2</t>
        </is>
      </c>
      <c r="ADR374" s="77" t="inlineStr">
        <is>
          <t>T3</t>
        </is>
      </c>
      <c r="ADS374" s="77" t="inlineStr">
        <is>
          <t>T4</t>
        </is>
      </c>
      <c r="ADT374" s="77" t="inlineStr">
        <is>
          <t>T1</t>
        </is>
      </c>
      <c r="ADU374" s="77" t="inlineStr">
        <is>
          <t>T2</t>
        </is>
      </c>
      <c r="ADV374" s="77" t="inlineStr">
        <is>
          <t>T3</t>
        </is>
      </c>
      <c r="ADW374" s="77" t="inlineStr">
        <is>
          <t>T4</t>
        </is>
      </c>
      <c r="ADX374" s="77" t="inlineStr">
        <is>
          <t>T1</t>
        </is>
      </c>
      <c r="ADY374" s="77" t="inlineStr">
        <is>
          <t>T2</t>
        </is>
      </c>
      <c r="ADZ374" s="77" t="inlineStr">
        <is>
          <t>T3</t>
        </is>
      </c>
      <c r="AEA374" s="77" t="inlineStr">
        <is>
          <t>T4</t>
        </is>
      </c>
      <c r="AEB374" s="77" t="inlineStr">
        <is>
          <t>T1</t>
        </is>
      </c>
      <c r="AEC374" s="77" t="inlineStr">
        <is>
          <t>T2</t>
        </is>
      </c>
      <c r="AED374" s="77" t="inlineStr">
        <is>
          <t>T3</t>
        </is>
      </c>
      <c r="AEE374" s="77" t="inlineStr">
        <is>
          <t>T4</t>
        </is>
      </c>
      <c r="AEF374" s="77" t="inlineStr">
        <is>
          <t>T1</t>
        </is>
      </c>
      <c r="AEG374" s="77" t="inlineStr">
        <is>
          <t>T2</t>
        </is>
      </c>
      <c r="AEH374" s="77" t="inlineStr">
        <is>
          <t>T3</t>
        </is>
      </c>
      <c r="AEI374" s="77" t="inlineStr">
        <is>
          <t>T4</t>
        </is>
      </c>
      <c r="AEL374" s="77" t="inlineStr">
        <is>
          <t>Erog.</t>
        </is>
      </c>
      <c r="AEM374" s="77" t="inlineStr">
        <is>
          <t>T1</t>
        </is>
      </c>
      <c r="AEN374" s="77" t="inlineStr">
        <is>
          <t>T2</t>
        </is>
      </c>
      <c r="AEO374" s="77" t="inlineStr">
        <is>
          <t>T3</t>
        </is>
      </c>
      <c r="AEP374" s="77" t="inlineStr">
        <is>
          <t>T4</t>
        </is>
      </c>
      <c r="AEQ374" s="77" t="inlineStr">
        <is>
          <t>T1</t>
        </is>
      </c>
      <c r="AER374" s="77" t="inlineStr">
        <is>
          <t>T2</t>
        </is>
      </c>
      <c r="AES374" s="77" t="inlineStr">
        <is>
          <t>T3</t>
        </is>
      </c>
      <c r="AET374" s="77" t="inlineStr">
        <is>
          <t>T4</t>
        </is>
      </c>
      <c r="AEU374" s="77" t="inlineStr">
        <is>
          <t>T1</t>
        </is>
      </c>
      <c r="AEV374" s="77" t="inlineStr">
        <is>
          <t>T2</t>
        </is>
      </c>
      <c r="AEW374" s="77" t="inlineStr">
        <is>
          <t>T3</t>
        </is>
      </c>
      <c r="AEX374" s="77" t="inlineStr">
        <is>
          <t>T4</t>
        </is>
      </c>
      <c r="AEY374" s="77" t="inlineStr">
        <is>
          <t>T1</t>
        </is>
      </c>
      <c r="AEZ374" s="77" t="inlineStr">
        <is>
          <t>T2</t>
        </is>
      </c>
      <c r="AFA374" s="77" t="inlineStr">
        <is>
          <t>T3</t>
        </is>
      </c>
      <c r="AFB374" s="77" t="inlineStr">
        <is>
          <t>T4</t>
        </is>
      </c>
      <c r="AFC374" s="77" t="inlineStr">
        <is>
          <t>T1</t>
        </is>
      </c>
      <c r="AFD374" s="77" t="inlineStr">
        <is>
          <t>T2</t>
        </is>
      </c>
      <c r="AFE374" s="77" t="inlineStr">
        <is>
          <t>T3</t>
        </is>
      </c>
      <c r="AFF374" s="77" t="inlineStr">
        <is>
          <t>T4</t>
        </is>
      </c>
      <c r="AFG374" s="77" t="inlineStr">
        <is>
          <t>T1</t>
        </is>
      </c>
      <c r="AFH374" s="77" t="inlineStr">
        <is>
          <t>T2</t>
        </is>
      </c>
      <c r="AFI374" s="77" t="inlineStr">
        <is>
          <t>T3</t>
        </is>
      </c>
      <c r="AFJ374" s="77" t="inlineStr">
        <is>
          <t>T4</t>
        </is>
      </c>
      <c r="AFK374" s="77" t="inlineStr">
        <is>
          <t>T1</t>
        </is>
      </c>
      <c r="AFL374" s="77" t="inlineStr">
        <is>
          <t>T2</t>
        </is>
      </c>
      <c r="AFM374" s="77" t="inlineStr">
        <is>
          <t>T3</t>
        </is>
      </c>
      <c r="AFN374" s="77" t="inlineStr">
        <is>
          <t>T4</t>
        </is>
      </c>
      <c r="AFO374" s="77" t="inlineStr">
        <is>
          <t>T1</t>
        </is>
      </c>
      <c r="AFP374" s="77" t="inlineStr">
        <is>
          <t>T2</t>
        </is>
      </c>
      <c r="AFQ374" s="77" t="inlineStr">
        <is>
          <t>T3</t>
        </is>
      </c>
      <c r="AFR374" s="77" t="inlineStr">
        <is>
          <t>T4</t>
        </is>
      </c>
      <c r="AFS374" s="77" t="inlineStr">
        <is>
          <t>T1</t>
        </is>
      </c>
      <c r="AFT374" s="77" t="inlineStr">
        <is>
          <t>T2</t>
        </is>
      </c>
      <c r="AFU374" s="77" t="inlineStr">
        <is>
          <t>T3</t>
        </is>
      </c>
      <c r="AFV374" s="77" t="inlineStr">
        <is>
          <t>T4</t>
        </is>
      </c>
      <c r="AFW374" s="77" t="inlineStr">
        <is>
          <t>T1</t>
        </is>
      </c>
      <c r="AFX374" s="77" t="inlineStr">
        <is>
          <t>T2</t>
        </is>
      </c>
      <c r="AFY374" s="77" t="inlineStr">
        <is>
          <t>T3</t>
        </is>
      </c>
      <c r="AFZ374" s="77" t="inlineStr">
        <is>
          <t>T4</t>
        </is>
      </c>
    </row>
    <row r="375">
      <c r="A375" s="78" t="n">
        <v>1</v>
      </c>
      <c r="B375" s="79" t="n"/>
      <c r="C375" s="79" t="n"/>
      <c r="D375" s="79" t="n"/>
      <c r="E375" s="79" t="n"/>
      <c r="F375" s="79" t="n"/>
      <c r="G375" s="79" t="n"/>
      <c r="H375" s="79" t="n"/>
      <c r="I375" s="79" t="n"/>
      <c r="J375" s="79" t="n"/>
      <c r="K375" s="79" t="n"/>
      <c r="L375" s="79" t="n"/>
      <c r="M375" s="79" t="n"/>
      <c r="N375" s="79" t="n"/>
      <c r="O375" s="79" t="n"/>
      <c r="P375" s="79" t="n"/>
      <c r="Q375" s="79" t="n"/>
      <c r="R375" s="79" t="n"/>
      <c r="S375" s="79" t="n"/>
      <c r="T375" s="79" t="n"/>
      <c r="U375" s="79" t="n"/>
      <c r="V375" s="79" t="n"/>
      <c r="W375" s="79" t="n"/>
      <c r="X375" s="79" t="n"/>
      <c r="Y375" s="79" t="n"/>
      <c r="Z375" s="79" t="n"/>
      <c r="AA375" s="79" t="n"/>
      <c r="AB375" s="79" t="n"/>
      <c r="AC375" s="79" t="n"/>
      <c r="AD375" s="79" t="n"/>
      <c r="AE375" s="79" t="n"/>
      <c r="AF375" s="79" t="n"/>
      <c r="AG375" s="79" t="n"/>
      <c r="AH375" s="79" t="n"/>
      <c r="AI375" s="79" t="n"/>
      <c r="AJ375" s="79" t="n"/>
      <c r="AK375" s="79" t="n"/>
      <c r="AL375" s="79" t="n"/>
      <c r="AM375" s="79" t="n"/>
      <c r="AN375" s="79" t="n"/>
      <c r="AO375" s="79" t="n"/>
      <c r="AR375" s="78" t="n">
        <v>1</v>
      </c>
      <c r="AS375" s="79" t="n"/>
      <c r="AT375" s="79" t="n"/>
      <c r="AU375" s="79" t="n"/>
      <c r="AV375" s="79" t="n"/>
      <c r="AW375" s="79" t="n"/>
      <c r="AX375" s="79" t="n"/>
      <c r="AY375" s="79" t="n"/>
      <c r="AZ375" s="79" t="n"/>
      <c r="BA375" s="79" t="n"/>
      <c r="BB375" s="79" t="n"/>
      <c r="BC375" s="79" t="n"/>
      <c r="BD375" s="79" t="n"/>
      <c r="BE375" s="79" t="n"/>
      <c r="BF375" s="79" t="n"/>
      <c r="BG375" s="79" t="n"/>
      <c r="BH375" s="79" t="n"/>
      <c r="BI375" s="79" t="n"/>
      <c r="BJ375" s="79" t="n"/>
      <c r="BK375" s="79" t="n"/>
      <c r="BL375" s="79" t="n"/>
      <c r="BM375" s="79" t="n"/>
      <c r="BN375" s="79" t="n"/>
      <c r="BO375" s="79" t="n"/>
      <c r="BP375" s="79" t="n"/>
      <c r="BQ375" s="79" t="n"/>
      <c r="BR375" s="79" t="n"/>
      <c r="BS375" s="79" t="n"/>
      <c r="BT375" s="79" t="n"/>
      <c r="BU375" s="79" t="n"/>
      <c r="BV375" s="79" t="n"/>
      <c r="BW375" s="79" t="n"/>
      <c r="BX375" s="79" t="n"/>
      <c r="BY375" s="79" t="n"/>
      <c r="BZ375" s="79" t="n"/>
      <c r="CA375" s="79" t="n"/>
      <c r="CB375" s="79" t="n"/>
      <c r="CC375" s="79" t="n"/>
      <c r="CD375" s="79" t="n"/>
      <c r="CE375" s="79" t="n"/>
      <c r="CF375" s="79" t="n"/>
      <c r="CI375" s="78" t="n">
        <v>1</v>
      </c>
      <c r="CJ375" s="79" t="n"/>
      <c r="CK375" s="79" t="n"/>
      <c r="CL375" s="79" t="n"/>
      <c r="CM375" s="79" t="n"/>
      <c r="CN375" s="79" t="n"/>
      <c r="CO375" s="79" t="n"/>
      <c r="CP375" s="79" t="n"/>
      <c r="CQ375" s="79" t="n"/>
      <c r="CR375" s="79" t="n"/>
      <c r="CS375" s="79" t="n"/>
      <c r="CT375" s="79" t="n"/>
      <c r="CU375" s="79" t="n"/>
      <c r="CV375" s="79" t="n"/>
      <c r="CW375" s="79" t="n"/>
      <c r="CX375" s="79" t="n"/>
      <c r="CY375" s="79" t="n"/>
      <c r="CZ375" s="79" t="n"/>
      <c r="DA375" s="79" t="n"/>
      <c r="DB375" s="79" t="n"/>
      <c r="DC375" s="79" t="n"/>
      <c r="DD375" s="79" t="n"/>
      <c r="DE375" s="79" t="n"/>
      <c r="DF375" s="79" t="n"/>
      <c r="DG375" s="79" t="n"/>
      <c r="DH375" s="79" t="n"/>
      <c r="DI375" s="79" t="n"/>
      <c r="DJ375" s="79" t="n"/>
      <c r="DK375" s="79" t="n"/>
      <c r="DL375" s="79" t="n"/>
      <c r="DM375" s="79" t="n"/>
      <c r="DN375" s="79" t="n"/>
      <c r="DO375" s="79" t="n"/>
      <c r="DP375" s="79" t="n"/>
      <c r="DQ375" s="79" t="n"/>
      <c r="DR375" s="79" t="n"/>
      <c r="DS375" s="79" t="n"/>
      <c r="DT375" s="79" t="n"/>
      <c r="DU375" s="79" t="n"/>
      <c r="DV375" s="79" t="n"/>
      <c r="DW375" s="79" t="n"/>
      <c r="DZ375" s="78" t="n">
        <v>1</v>
      </c>
      <c r="EA375" s="79" t="n"/>
      <c r="EB375" s="79" t="n"/>
      <c r="EC375" s="79" t="n"/>
      <c r="ED375" s="79" t="n"/>
      <c r="EE375" s="79" t="n"/>
      <c r="EF375" s="79" t="n"/>
      <c r="EG375" s="79" t="n"/>
      <c r="EH375" s="79" t="n"/>
      <c r="EI375" s="79" t="n"/>
      <c r="EJ375" s="79" t="n"/>
      <c r="EK375" s="79" t="n"/>
      <c r="EL375" s="79" t="n"/>
      <c r="EM375" s="79" t="n"/>
      <c r="EN375" s="79" t="n"/>
      <c r="EO375" s="79" t="n"/>
      <c r="EP375" s="79" t="n"/>
      <c r="EQ375" s="79" t="n"/>
      <c r="ER375" s="79" t="n"/>
      <c r="ES375" s="79" t="n"/>
      <c r="ET375" s="79" t="n"/>
      <c r="EU375" s="79" t="n"/>
      <c r="EV375" s="79" t="n"/>
      <c r="EW375" s="79" t="n"/>
      <c r="EX375" s="79" t="n"/>
      <c r="EY375" s="79" t="n"/>
      <c r="EZ375" s="79" t="n"/>
      <c r="FA375" s="79" t="n"/>
      <c r="FB375" s="79" t="n"/>
      <c r="FC375" s="79" t="n"/>
      <c r="FD375" s="79" t="n"/>
      <c r="FE375" s="79" t="n"/>
      <c r="FF375" s="79" t="n"/>
      <c r="FG375" s="79" t="n"/>
      <c r="FH375" s="79" t="n"/>
      <c r="FI375" s="79" t="n"/>
      <c r="FJ375" s="79" t="n"/>
      <c r="FK375" s="79" t="n"/>
      <c r="FL375" s="79" t="n"/>
      <c r="FM375" s="79" t="n"/>
      <c r="FN375" s="79" t="n"/>
      <c r="FQ375" s="78" t="n">
        <v>1</v>
      </c>
      <c r="FR375" s="79" t="n"/>
      <c r="FS375" s="79" t="n"/>
      <c r="FT375" s="79" t="n"/>
      <c r="FU375" s="79" t="n"/>
      <c r="FV375" s="79" t="n"/>
      <c r="FW375" s="79" t="n"/>
      <c r="FX375" s="79" t="n"/>
      <c r="FY375" s="79" t="n"/>
      <c r="FZ375" s="79" t="n"/>
      <c r="GA375" s="79" t="n"/>
      <c r="GB375" s="79" t="n"/>
      <c r="GC375" s="79" t="n"/>
      <c r="GD375" s="79" t="n"/>
      <c r="GE375" s="79" t="n"/>
      <c r="GF375" s="79" t="n"/>
      <c r="GG375" s="79" t="n"/>
      <c r="GH375" s="79" t="n"/>
      <c r="GI375" s="79" t="n"/>
      <c r="GJ375" s="79" t="n"/>
      <c r="GK375" s="79" t="n"/>
      <c r="GL375" s="79" t="n"/>
      <c r="GM375" s="79" t="n"/>
      <c r="GN375" s="79" t="n"/>
      <c r="GO375" s="79" t="n"/>
      <c r="GP375" s="79" t="n"/>
      <c r="GQ375" s="79" t="n"/>
      <c r="GR375" s="79" t="n"/>
      <c r="GS375" s="79" t="n"/>
      <c r="GT375" s="79" t="n"/>
      <c r="GU375" s="79" t="n"/>
      <c r="GV375" s="79" t="n"/>
      <c r="GW375" s="79" t="n"/>
      <c r="GX375" s="79" t="n"/>
      <c r="GY375" s="79" t="n"/>
      <c r="GZ375" s="79" t="n"/>
      <c r="HA375" s="79" t="n"/>
      <c r="HB375" s="79" t="n"/>
      <c r="HC375" s="79" t="n"/>
      <c r="HD375" s="79" t="n"/>
      <c r="HE375" s="79" t="n"/>
      <c r="HH375" s="78" t="n">
        <v>1</v>
      </c>
      <c r="HI375" s="79" t="n"/>
      <c r="HJ375" s="79" t="n"/>
      <c r="HK375" s="79" t="n"/>
      <c r="HL375" s="79" t="n"/>
      <c r="HM375" s="79" t="n"/>
      <c r="HN375" s="79" t="n"/>
      <c r="HO375" s="79" t="n"/>
      <c r="HP375" s="79" t="n"/>
      <c r="HQ375" s="79" t="n"/>
      <c r="HR375" s="79" t="n"/>
      <c r="HS375" s="79" t="n"/>
      <c r="HT375" s="79" t="n"/>
      <c r="HU375" s="79" t="n"/>
      <c r="HV375" s="79" t="n"/>
      <c r="HW375" s="79" t="n"/>
      <c r="HX375" s="79" t="n"/>
      <c r="HY375" s="79" t="n"/>
      <c r="HZ375" s="79" t="n"/>
      <c r="IA375" s="79" t="n"/>
      <c r="IB375" s="79" t="n"/>
      <c r="IC375" s="79" t="n"/>
      <c r="ID375" s="79" t="n"/>
      <c r="IE375" s="79" t="n"/>
      <c r="IF375" s="79" t="n"/>
      <c r="IG375" s="79" t="n"/>
      <c r="IH375" s="79" t="n"/>
      <c r="II375" s="79" t="n"/>
      <c r="IJ375" s="79" t="n"/>
      <c r="IK375" s="79" t="n"/>
      <c r="IL375" s="79" t="n"/>
      <c r="IM375" s="79" t="n"/>
      <c r="IN375" s="79" t="n"/>
      <c r="IO375" s="79" t="n"/>
      <c r="IP375" s="79" t="n"/>
      <c r="IQ375" s="79" t="n"/>
      <c r="IR375" s="79" t="n"/>
      <c r="IS375" s="79" t="n"/>
      <c r="IT375" s="79" t="n"/>
      <c r="IU375" s="79" t="n"/>
      <c r="IV375" s="79" t="n"/>
      <c r="IY375" s="78" t="n">
        <v>1</v>
      </c>
      <c r="IZ375" s="79" t="n"/>
      <c r="JA375" s="79" t="n"/>
      <c r="JB375" s="79" t="n"/>
      <c r="JC375" s="79" t="n"/>
      <c r="JD375" s="79" t="n"/>
      <c r="JE375" s="79" t="n"/>
      <c r="JF375" s="79" t="n"/>
      <c r="JG375" s="79" t="n"/>
      <c r="JH375" s="79" t="n"/>
      <c r="JI375" s="79" t="n"/>
      <c r="JJ375" s="79" t="n"/>
      <c r="JK375" s="79" t="n"/>
      <c r="JL375" s="79" t="n"/>
      <c r="JM375" s="79" t="n"/>
      <c r="JN375" s="79" t="n"/>
      <c r="JO375" s="79" t="n"/>
      <c r="JP375" s="79" t="n"/>
      <c r="JQ375" s="79" t="n"/>
      <c r="JR375" s="79" t="n"/>
      <c r="JS375" s="79" t="n"/>
      <c r="JT375" s="79" t="n"/>
      <c r="JU375" s="79" t="n"/>
      <c r="JV375" s="79" t="n"/>
      <c r="JW375" s="79" t="n"/>
      <c r="JX375" s="79" t="n"/>
      <c r="JY375" s="79" t="n"/>
      <c r="JZ375" s="79" t="n"/>
      <c r="KA375" s="79" t="n"/>
      <c r="KB375" s="79" t="n"/>
      <c r="KC375" s="79" t="n"/>
      <c r="KD375" s="79" t="n"/>
      <c r="KE375" s="79" t="n"/>
      <c r="KF375" s="79" t="n"/>
      <c r="KG375" s="79" t="n"/>
      <c r="KH375" s="79" t="n"/>
      <c r="KI375" s="79" t="n"/>
      <c r="KJ375" s="79" t="n"/>
      <c r="KK375" s="79" t="n"/>
      <c r="KL375" s="79" t="n"/>
      <c r="KM375" s="79" t="n"/>
      <c r="KP375" s="78" t="n">
        <v>1</v>
      </c>
      <c r="KQ375" s="79" t="n"/>
      <c r="KR375" s="79" t="n"/>
      <c r="KS375" s="79" t="n"/>
      <c r="KT375" s="79" t="n"/>
      <c r="KU375" s="79" t="n"/>
      <c r="KV375" s="79" t="n"/>
      <c r="KW375" s="79" t="n"/>
      <c r="KX375" s="79" t="n"/>
      <c r="KY375" s="79" t="n"/>
      <c r="KZ375" s="79" t="n"/>
      <c r="LA375" s="79" t="n"/>
      <c r="LB375" s="79" t="n"/>
      <c r="LC375" s="79" t="n"/>
      <c r="LD375" s="79" t="n"/>
      <c r="LE375" s="79" t="n"/>
      <c r="LF375" s="79" t="n"/>
      <c r="LG375" s="79" t="n"/>
      <c r="LH375" s="79" t="n"/>
      <c r="LI375" s="79" t="n"/>
      <c r="LJ375" s="79" t="n"/>
      <c r="LK375" s="79" t="n"/>
      <c r="LL375" s="79" t="n"/>
      <c r="LM375" s="79" t="n"/>
      <c r="LN375" s="79" t="n"/>
      <c r="LO375" s="79" t="n"/>
      <c r="LP375" s="79" t="n"/>
      <c r="LQ375" s="79" t="n"/>
      <c r="LR375" s="79" t="n"/>
      <c r="LS375" s="79" t="n"/>
      <c r="LT375" s="79" t="n"/>
      <c r="LU375" s="79" t="n"/>
      <c r="LV375" s="79" t="n"/>
      <c r="LW375" s="79" t="n"/>
      <c r="LX375" s="79" t="n"/>
      <c r="LY375" s="79" t="n"/>
      <c r="LZ375" s="79" t="n"/>
      <c r="MA375" s="79" t="n"/>
      <c r="MB375" s="79" t="n"/>
      <c r="MC375" s="79" t="n"/>
      <c r="MD375" s="79" t="n"/>
      <c r="MG375" s="78" t="n">
        <v>1</v>
      </c>
      <c r="MH375" s="79" t="n"/>
      <c r="MI375" s="79" t="n"/>
      <c r="MJ375" s="79" t="n"/>
      <c r="MK375" s="79" t="n"/>
      <c r="ML375" s="79" t="n"/>
      <c r="MM375" s="79" t="n"/>
      <c r="MN375" s="79" t="n"/>
      <c r="MO375" s="79" t="n"/>
      <c r="MP375" s="79" t="n"/>
      <c r="MQ375" s="79" t="n"/>
      <c r="MR375" s="79" t="n"/>
      <c r="MS375" s="79" t="n"/>
      <c r="MT375" s="79" t="n"/>
      <c r="MU375" s="79" t="n"/>
      <c r="MV375" s="79" t="n"/>
      <c r="MW375" s="79" t="n"/>
      <c r="MX375" s="79" t="n"/>
      <c r="MY375" s="79" t="n"/>
      <c r="MZ375" s="79" t="n"/>
      <c r="NA375" s="79" t="n"/>
      <c r="NB375" s="79" t="n"/>
      <c r="NC375" s="79" t="n"/>
      <c r="ND375" s="79" t="n"/>
      <c r="NE375" s="79" t="n"/>
      <c r="NF375" s="79" t="n"/>
      <c r="NG375" s="79" t="n"/>
      <c r="NH375" s="79" t="n"/>
      <c r="NI375" s="79" t="n"/>
      <c r="NJ375" s="79" t="n"/>
      <c r="NK375" s="79" t="n"/>
      <c r="NL375" s="79" t="n"/>
      <c r="NM375" s="79" t="n"/>
      <c r="NN375" s="79" t="n"/>
      <c r="NO375" s="79" t="n"/>
      <c r="NP375" s="79" t="n"/>
      <c r="NQ375" s="79" t="n"/>
      <c r="NR375" s="79" t="n"/>
      <c r="NS375" s="79" t="n"/>
      <c r="NT375" s="79" t="n"/>
      <c r="NU375" s="79" t="n"/>
      <c r="NX375" s="78" t="n">
        <v>1</v>
      </c>
      <c r="NY375" s="79" t="n"/>
      <c r="NZ375" s="79" t="n"/>
      <c r="OA375" s="79" t="n"/>
      <c r="OB375" s="79" t="n"/>
      <c r="OC375" s="79" t="n"/>
      <c r="OD375" s="79" t="n"/>
      <c r="OE375" s="79" t="n"/>
      <c r="OF375" s="79" t="n"/>
      <c r="OG375" s="79" t="n"/>
      <c r="OH375" s="79" t="n"/>
      <c r="OI375" s="79" t="n"/>
      <c r="OJ375" s="79" t="n"/>
      <c r="OK375" s="79" t="n"/>
      <c r="OL375" s="79" t="n"/>
      <c r="OM375" s="79" t="n"/>
      <c r="ON375" s="79" t="n"/>
      <c r="OO375" s="79" t="n"/>
      <c r="OP375" s="79" t="n"/>
      <c r="OQ375" s="79" t="n"/>
      <c r="OR375" s="79" t="n"/>
      <c r="OS375" s="79" t="n"/>
      <c r="OT375" s="79" t="n"/>
      <c r="OU375" s="79" t="n"/>
      <c r="OV375" s="79" t="n"/>
      <c r="OW375" s="79" t="n"/>
      <c r="OX375" s="79" t="n"/>
      <c r="OY375" s="79" t="n"/>
      <c r="OZ375" s="79" t="n"/>
      <c r="PA375" s="79" t="n"/>
      <c r="PB375" s="79" t="n"/>
      <c r="PC375" s="79" t="n"/>
      <c r="PD375" s="79" t="n"/>
      <c r="PE375" s="79" t="n"/>
      <c r="PF375" s="79" t="n"/>
      <c r="PG375" s="79" t="n"/>
      <c r="PH375" s="79" t="n"/>
      <c r="PI375" s="79" t="n"/>
      <c r="PJ375" s="79" t="n"/>
      <c r="PK375" s="79" t="n"/>
      <c r="PL375" s="79" t="n"/>
      <c r="PO375" s="78" t="n">
        <v>1</v>
      </c>
      <c r="PP375" s="79" t="n"/>
      <c r="PQ375" s="79" t="n"/>
      <c r="PR375" s="79" t="n"/>
      <c r="PS375" s="79" t="n"/>
      <c r="PT375" s="79" t="n"/>
      <c r="PU375" s="79" t="n"/>
      <c r="PV375" s="79" t="n"/>
      <c r="PW375" s="79" t="n"/>
      <c r="PX375" s="79" t="n"/>
      <c r="PY375" s="79" t="n"/>
      <c r="PZ375" s="79" t="n"/>
      <c r="QA375" s="79" t="n"/>
      <c r="QB375" s="79" t="n"/>
      <c r="QC375" s="79" t="n"/>
      <c r="QD375" s="79" t="n"/>
      <c r="QE375" s="79" t="n"/>
      <c r="QF375" s="79" t="n"/>
      <c r="QG375" s="79" t="n"/>
      <c r="QH375" s="79" t="n"/>
      <c r="QI375" s="79" t="n"/>
      <c r="QJ375" s="79" t="n"/>
      <c r="QK375" s="79" t="n"/>
      <c r="QL375" s="79" t="n"/>
      <c r="QM375" s="79" t="n"/>
      <c r="QN375" s="79" t="n"/>
      <c r="QO375" s="79" t="n"/>
      <c r="QP375" s="79" t="n"/>
      <c r="QQ375" s="79" t="n"/>
      <c r="QR375" s="79" t="n"/>
      <c r="QS375" s="79" t="n"/>
      <c r="QT375" s="79" t="n"/>
      <c r="QU375" s="79" t="n"/>
      <c r="QV375" s="79" t="n"/>
      <c r="QW375" s="79" t="n"/>
      <c r="QX375" s="79" t="n"/>
      <c r="QY375" s="79" t="n"/>
      <c r="QZ375" s="79" t="n"/>
      <c r="RA375" s="79" t="n"/>
      <c r="RB375" s="79" t="n"/>
      <c r="RC375" s="79" t="n"/>
      <c r="RF375" s="78" t="n">
        <v>1</v>
      </c>
      <c r="RG375" s="79" t="n"/>
      <c r="RH375" s="79" t="n"/>
      <c r="RI375" s="79" t="n"/>
      <c r="RJ375" s="79" t="n"/>
      <c r="RK375" s="79" t="n"/>
      <c r="RL375" s="79" t="n"/>
      <c r="RM375" s="79" t="n"/>
      <c r="RN375" s="79" t="n"/>
      <c r="RO375" s="79" t="n"/>
      <c r="RP375" s="79" t="n"/>
      <c r="RQ375" s="79" t="n"/>
      <c r="RR375" s="79" t="n"/>
      <c r="RS375" s="79" t="n"/>
      <c r="RT375" s="79" t="n"/>
      <c r="RU375" s="79" t="n"/>
      <c r="RV375" s="79" t="n"/>
      <c r="RW375" s="79" t="n"/>
      <c r="RX375" s="79" t="n"/>
      <c r="RY375" s="79" t="n"/>
      <c r="RZ375" s="79" t="n"/>
      <c r="SA375" s="79" t="n"/>
      <c r="SB375" s="79" t="n"/>
      <c r="SC375" s="79" t="n"/>
      <c r="SD375" s="79" t="n"/>
      <c r="SE375" s="79" t="n"/>
      <c r="SF375" s="79" t="n"/>
      <c r="SG375" s="79" t="n"/>
      <c r="SH375" s="79" t="n"/>
      <c r="SI375" s="79" t="n"/>
      <c r="SJ375" s="79" t="n"/>
      <c r="SK375" s="79" t="n"/>
      <c r="SL375" s="79" t="n"/>
      <c r="SM375" s="79" t="n"/>
      <c r="SN375" s="79" t="n"/>
      <c r="SO375" s="79" t="n"/>
      <c r="SP375" s="79" t="n"/>
      <c r="SQ375" s="79" t="n"/>
      <c r="SR375" s="79" t="n"/>
      <c r="SS375" s="79" t="n"/>
      <c r="ST375" s="79" t="n"/>
      <c r="SW375" s="78" t="n">
        <v>1</v>
      </c>
      <c r="SX375" s="79" t="n"/>
      <c r="SY375" s="79" t="n"/>
      <c r="SZ375" s="79" t="n"/>
      <c r="TA375" s="79" t="n"/>
      <c r="TB375" s="79" t="n"/>
      <c r="TC375" s="79" t="n"/>
      <c r="TD375" s="79" t="n"/>
      <c r="TE375" s="79" t="n"/>
      <c r="TF375" s="79" t="n"/>
      <c r="TG375" s="79" t="n"/>
      <c r="TH375" s="79" t="n"/>
      <c r="TI375" s="79" t="n"/>
      <c r="TJ375" s="79" t="n"/>
      <c r="TK375" s="79" t="n"/>
      <c r="TL375" s="79" t="n"/>
      <c r="TM375" s="79" t="n"/>
      <c r="TN375" s="79" t="n"/>
      <c r="TO375" s="79" t="n"/>
      <c r="TP375" s="79" t="n"/>
      <c r="TQ375" s="79" t="n"/>
      <c r="TR375" s="79" t="n"/>
      <c r="TS375" s="79" t="n"/>
      <c r="TT375" s="79" t="n"/>
      <c r="TU375" s="79" t="n"/>
      <c r="TV375" s="79" t="n"/>
      <c r="TW375" s="79" t="n"/>
      <c r="TX375" s="79" t="n"/>
      <c r="TY375" s="79" t="n"/>
      <c r="TZ375" s="79" t="n"/>
      <c r="UA375" s="79" t="n"/>
      <c r="UB375" s="79" t="n"/>
      <c r="UC375" s="79" t="n"/>
      <c r="UD375" s="79" t="n"/>
      <c r="UE375" s="79" t="n"/>
      <c r="UF375" s="79" t="n"/>
      <c r="UG375" s="79" t="n"/>
      <c r="UH375" s="79" t="n"/>
      <c r="UI375" s="79" t="n"/>
      <c r="UJ375" s="79" t="n"/>
      <c r="UK375" s="79" t="n"/>
      <c r="UN375" s="78" t="n">
        <v>1</v>
      </c>
      <c r="UO375" s="79" t="n"/>
      <c r="UP375" s="79" t="n"/>
      <c r="UQ375" s="79" t="n"/>
      <c r="UR375" s="79" t="n"/>
      <c r="US375" s="79" t="n"/>
      <c r="UT375" s="79" t="n"/>
      <c r="UU375" s="79" t="n"/>
      <c r="UV375" s="79" t="n"/>
      <c r="UW375" s="79" t="n"/>
      <c r="UX375" s="79" t="n"/>
      <c r="UY375" s="79" t="n"/>
      <c r="UZ375" s="79" t="n"/>
      <c r="VA375" s="79" t="n"/>
      <c r="VB375" s="79" t="n"/>
      <c r="VC375" s="79" t="n"/>
      <c r="VD375" s="79" t="n"/>
      <c r="VE375" s="79" t="n"/>
      <c r="VF375" s="79" t="n"/>
      <c r="VG375" s="79" t="n"/>
      <c r="VH375" s="79" t="n"/>
      <c r="VI375" s="79" t="n"/>
      <c r="VJ375" s="79" t="n"/>
      <c r="VK375" s="79" t="n"/>
      <c r="VL375" s="79" t="n"/>
      <c r="VM375" s="79" t="n"/>
      <c r="VN375" s="79" t="n"/>
      <c r="VO375" s="79" t="n"/>
      <c r="VP375" s="79" t="n"/>
      <c r="VQ375" s="79" t="n"/>
      <c r="VR375" s="79" t="n"/>
      <c r="VS375" s="79" t="n"/>
      <c r="VT375" s="79" t="n"/>
      <c r="VU375" s="79" t="n"/>
      <c r="VV375" s="79" t="n"/>
      <c r="VW375" s="79" t="n"/>
      <c r="VX375" s="79" t="n"/>
      <c r="VY375" s="79" t="n"/>
      <c r="VZ375" s="79" t="n"/>
      <c r="WA375" s="79" t="n"/>
      <c r="WB375" s="79" t="n"/>
      <c r="WE375" s="78" t="n">
        <v>1</v>
      </c>
      <c r="WF375" s="79" t="n"/>
      <c r="WG375" s="79" t="n"/>
      <c r="WH375" s="79" t="n"/>
      <c r="WI375" s="79" t="n"/>
      <c r="WJ375" s="79" t="n"/>
      <c r="WK375" s="79" t="n"/>
      <c r="WL375" s="79" t="n"/>
      <c r="WM375" s="79" t="n"/>
      <c r="WN375" s="79" t="n"/>
      <c r="WO375" s="79" t="n"/>
      <c r="WP375" s="79" t="n"/>
      <c r="WQ375" s="79" t="n"/>
      <c r="WR375" s="79" t="n"/>
      <c r="WS375" s="79" t="n"/>
      <c r="WT375" s="79" t="n"/>
      <c r="WU375" s="79" t="n"/>
      <c r="WV375" s="79" t="n"/>
      <c r="WW375" s="79" t="n"/>
      <c r="WX375" s="79" t="n"/>
      <c r="WY375" s="79" t="n"/>
      <c r="WZ375" s="79" t="n"/>
      <c r="XA375" s="79" t="n"/>
      <c r="XB375" s="79" t="n"/>
      <c r="XC375" s="79" t="n"/>
      <c r="XD375" s="79" t="n"/>
      <c r="XE375" s="79" t="n"/>
      <c r="XF375" s="79" t="n"/>
      <c r="XG375" s="79" t="n"/>
      <c r="XH375" s="79" t="n"/>
      <c r="XI375" s="79" t="n"/>
      <c r="XJ375" s="79" t="n"/>
      <c r="XK375" s="79" t="n"/>
      <c r="XL375" s="79" t="n"/>
      <c r="XM375" s="79" t="n"/>
      <c r="XN375" s="79" t="n"/>
      <c r="XO375" s="79" t="n"/>
      <c r="XP375" s="79" t="n"/>
      <c r="XQ375" s="79" t="n"/>
      <c r="XR375" s="79" t="n"/>
      <c r="XS375" s="79" t="n"/>
      <c r="XV375" s="78" t="n">
        <v>1</v>
      </c>
      <c r="XW375" s="79" t="n"/>
      <c r="XX375" s="79" t="n"/>
      <c r="XY375" s="79" t="n"/>
      <c r="XZ375" s="79" t="n"/>
      <c r="YA375" s="79" t="n"/>
      <c r="YB375" s="79" t="n"/>
      <c r="YC375" s="79" t="n"/>
      <c r="YD375" s="79" t="n"/>
      <c r="YE375" s="79" t="n"/>
      <c r="YF375" s="79" t="n"/>
      <c r="YG375" s="79" t="n"/>
      <c r="YH375" s="79" t="n"/>
      <c r="YI375" s="79" t="n"/>
      <c r="YJ375" s="79" t="n"/>
      <c r="YK375" s="79" t="n"/>
      <c r="YL375" s="79" t="n"/>
      <c r="YM375" s="79" t="n"/>
      <c r="YN375" s="79" t="n"/>
      <c r="YO375" s="79" t="n"/>
      <c r="YP375" s="79" t="n"/>
      <c r="YQ375" s="79" t="n"/>
      <c r="YR375" s="79" t="n"/>
      <c r="YS375" s="79" t="n"/>
      <c r="YT375" s="79" t="n"/>
      <c r="YU375" s="79" t="n"/>
      <c r="YV375" s="79" t="n"/>
      <c r="YW375" s="79" t="n"/>
      <c r="YX375" s="79" t="n"/>
      <c r="YY375" s="79" t="n"/>
      <c r="YZ375" s="79" t="n"/>
      <c r="ZA375" s="79" t="n"/>
      <c r="ZB375" s="79" t="n"/>
      <c r="ZC375" s="79" t="n"/>
      <c r="ZD375" s="79" t="n"/>
      <c r="ZE375" s="79" t="n"/>
      <c r="ZF375" s="79" t="n"/>
      <c r="ZG375" s="79" t="n"/>
      <c r="ZH375" s="79" t="n"/>
      <c r="ZI375" s="79" t="n"/>
      <c r="ZJ375" s="79" t="n"/>
      <c r="ZM375" s="78" t="n">
        <v>1</v>
      </c>
      <c r="ZN375" s="79" t="n"/>
      <c r="ZO375" s="79" t="n"/>
      <c r="ZP375" s="79" t="n"/>
      <c r="ZQ375" s="79" t="n"/>
      <c r="ZR375" s="79" t="n"/>
      <c r="ZS375" s="79" t="n"/>
      <c r="ZT375" s="79" t="n"/>
      <c r="ZU375" s="79" t="n"/>
      <c r="ZV375" s="79" t="n"/>
      <c r="ZW375" s="79" t="n"/>
      <c r="ZX375" s="79" t="n"/>
      <c r="ZY375" s="79" t="n"/>
      <c r="ZZ375" s="79" t="n"/>
      <c r="AAA375" s="79" t="n"/>
      <c r="AAB375" s="79" t="n"/>
      <c r="AAC375" s="79" t="n"/>
      <c r="AAD375" s="79" t="n"/>
      <c r="AAE375" s="79" t="n"/>
      <c r="AAF375" s="79" t="n"/>
      <c r="AAG375" s="79" t="n"/>
      <c r="AAH375" s="79" t="n"/>
      <c r="AAI375" s="79" t="n"/>
      <c r="AAJ375" s="79" t="n"/>
      <c r="AAK375" s="79" t="n"/>
      <c r="AAL375" s="79" t="n"/>
      <c r="AAM375" s="79" t="n"/>
      <c r="AAN375" s="79" t="n"/>
      <c r="AAO375" s="79" t="n"/>
      <c r="AAP375" s="79" t="n"/>
      <c r="AAQ375" s="79" t="n"/>
      <c r="AAR375" s="79" t="n"/>
      <c r="AAS375" s="79" t="n"/>
      <c r="AAT375" s="79" t="n"/>
      <c r="AAU375" s="79" t="n"/>
      <c r="AAV375" s="79" t="n"/>
      <c r="AAW375" s="79" t="n"/>
      <c r="AAX375" s="79" t="n"/>
      <c r="AAY375" s="79" t="n"/>
      <c r="AAZ375" s="79" t="n"/>
      <c r="ABA375" s="79" t="n"/>
      <c r="ABD375" s="78" t="n">
        <v>1</v>
      </c>
      <c r="ABE375" s="79" t="n"/>
      <c r="ABF375" s="79" t="n"/>
      <c r="ABG375" s="79" t="n"/>
      <c r="ABH375" s="79" t="n"/>
      <c r="ABI375" s="79" t="n"/>
      <c r="ABJ375" s="79" t="n"/>
      <c r="ABK375" s="79" t="n"/>
      <c r="ABL375" s="79" t="n"/>
      <c r="ABM375" s="79" t="n"/>
      <c r="ABN375" s="79" t="n"/>
      <c r="ABO375" s="79" t="n"/>
      <c r="ABP375" s="79" t="n"/>
      <c r="ABQ375" s="79" t="n"/>
      <c r="ABR375" s="79" t="n"/>
      <c r="ABS375" s="79" t="n"/>
      <c r="ABT375" s="79" t="n"/>
      <c r="ABU375" s="79" t="n"/>
      <c r="ABV375" s="79" t="n"/>
      <c r="ABW375" s="79" t="n"/>
      <c r="ABX375" s="79" t="n"/>
      <c r="ABY375" s="79" t="n"/>
      <c r="ABZ375" s="79" t="n"/>
      <c r="ACA375" s="79" t="n"/>
      <c r="ACB375" s="79" t="n"/>
      <c r="ACC375" s="79" t="n"/>
      <c r="ACD375" s="79" t="n"/>
      <c r="ACE375" s="79" t="n"/>
      <c r="ACF375" s="79" t="n"/>
      <c r="ACG375" s="79" t="n"/>
      <c r="ACH375" s="79" t="n"/>
      <c r="ACI375" s="79" t="n"/>
      <c r="ACJ375" s="79" t="n"/>
      <c r="ACK375" s="79" t="n"/>
      <c r="ACL375" s="79" t="n"/>
      <c r="ACM375" s="79" t="n"/>
      <c r="ACN375" s="79" t="n"/>
      <c r="ACO375" s="79" t="n"/>
      <c r="ACP375" s="79" t="n"/>
      <c r="ACQ375" s="79" t="n"/>
      <c r="ACR375" s="79" t="n"/>
      <c r="ACU375" s="78" t="n">
        <v>1</v>
      </c>
      <c r="ACV375" s="79" t="n"/>
      <c r="ACW375" s="79" t="n"/>
      <c r="ACX375" s="79" t="n"/>
      <c r="ACY375" s="79" t="n"/>
      <c r="ACZ375" s="79" t="n"/>
      <c r="ADA375" s="79" t="n"/>
      <c r="ADB375" s="79" t="n"/>
      <c r="ADC375" s="79" t="n"/>
      <c r="ADD375" s="79" t="n"/>
      <c r="ADE375" s="79" t="n"/>
      <c r="ADF375" s="79" t="n"/>
      <c r="ADG375" s="79" t="n"/>
      <c r="ADH375" s="79" t="n"/>
      <c r="ADI375" s="79" t="n"/>
      <c r="ADJ375" s="79" t="n"/>
      <c r="ADK375" s="79" t="n"/>
      <c r="ADL375" s="79" t="n"/>
      <c r="ADM375" s="79" t="n"/>
      <c r="ADN375" s="79" t="n"/>
      <c r="ADO375" s="79" t="n"/>
      <c r="ADP375" s="79" t="n"/>
      <c r="ADQ375" s="79" t="n"/>
      <c r="ADR375" s="79" t="n"/>
      <c r="ADS375" s="79" t="n"/>
      <c r="ADT375" s="79" t="n"/>
      <c r="ADU375" s="79" t="n"/>
      <c r="ADV375" s="79" t="n"/>
      <c r="ADW375" s="79" t="n"/>
      <c r="ADX375" s="79" t="n"/>
      <c r="ADY375" s="79" t="n"/>
      <c r="ADZ375" s="79" t="n"/>
      <c r="AEA375" s="79" t="n"/>
      <c r="AEB375" s="79" t="n"/>
      <c r="AEC375" s="79" t="n"/>
      <c r="AED375" s="79" t="n"/>
      <c r="AEE375" s="79" t="n"/>
      <c r="AEF375" s="79" t="n"/>
      <c r="AEG375" s="79" t="n"/>
      <c r="AEH375" s="79" t="n"/>
      <c r="AEI375" s="79" t="n"/>
      <c r="AEL375" s="78" t="n">
        <v>1</v>
      </c>
      <c r="AEM375" s="79" t="n"/>
      <c r="AEN375" s="79" t="n"/>
      <c r="AEO375" s="79" t="n"/>
      <c r="AEP375" s="79" t="n"/>
      <c r="AEQ375" s="79" t="n"/>
      <c r="AER375" s="79" t="n"/>
      <c r="AES375" s="79" t="n"/>
      <c r="AET375" s="79" t="n"/>
      <c r="AEU375" s="79" t="n"/>
      <c r="AEV375" s="79" t="n"/>
      <c r="AEW375" s="79" t="n"/>
      <c r="AEX375" s="79" t="n"/>
      <c r="AEY375" s="79" t="n"/>
      <c r="AEZ375" s="79" t="n"/>
      <c r="AFA375" s="79" t="n"/>
      <c r="AFB375" s="79" t="n"/>
      <c r="AFC375" s="79" t="n"/>
      <c r="AFD375" s="79" t="n"/>
      <c r="AFE375" s="79" t="n"/>
      <c r="AFF375" s="79" t="n"/>
      <c r="AFG375" s="79" t="n"/>
      <c r="AFH375" s="79" t="n"/>
      <c r="AFI375" s="79" t="n"/>
      <c r="AFJ375" s="79" t="n"/>
      <c r="AFK375" s="79" t="n"/>
      <c r="AFL375" s="79" t="n"/>
      <c r="AFM375" s="79" t="n"/>
      <c r="AFN375" s="79" t="n"/>
      <c r="AFO375" s="79" t="n"/>
      <c r="AFP375" s="79" t="n"/>
      <c r="AFQ375" s="79" t="n"/>
      <c r="AFR375" s="79" t="n"/>
      <c r="AFS375" s="79" t="n"/>
      <c r="AFT375" s="79" t="n"/>
      <c r="AFU375" s="79" t="n"/>
      <c r="AFV375" s="79" t="n"/>
      <c r="AFW375" s="79" t="n"/>
      <c r="AFX375" s="79" t="n"/>
      <c r="AFY375" s="79" t="n"/>
      <c r="AFZ375" s="79" t="n"/>
    </row>
    <row r="376">
      <c r="A376" s="78" t="n">
        <v>2</v>
      </c>
      <c r="B376" s="79" t="n"/>
      <c r="C376" s="79" t="n"/>
      <c r="D376" s="79" t="n"/>
      <c r="E376" s="79" t="n"/>
      <c r="F376" s="79" t="n"/>
      <c r="G376" s="79" t="n"/>
      <c r="H376" s="79" t="n"/>
      <c r="I376" s="79" t="n"/>
      <c r="J376" s="79" t="n"/>
      <c r="K376" s="79" t="n"/>
      <c r="L376" s="79" t="n"/>
      <c r="M376" s="79" t="n"/>
      <c r="N376" s="79" t="n"/>
      <c r="O376" s="79" t="n"/>
      <c r="P376" s="79" t="n"/>
      <c r="Q376" s="79" t="n"/>
      <c r="R376" s="79" t="n"/>
      <c r="S376" s="79" t="n"/>
      <c r="T376" s="79" t="n"/>
      <c r="U376" s="79" t="n"/>
      <c r="V376" s="79" t="n"/>
      <c r="W376" s="79" t="n"/>
      <c r="X376" s="79" t="n"/>
      <c r="Y376" s="79" t="n"/>
      <c r="Z376" s="79" t="n"/>
      <c r="AA376" s="79" t="n"/>
      <c r="AB376" s="79" t="n"/>
      <c r="AC376" s="79" t="n"/>
      <c r="AD376" s="79" t="n"/>
      <c r="AE376" s="79" t="n"/>
      <c r="AF376" s="79" t="n"/>
      <c r="AG376" s="79" t="n"/>
      <c r="AH376" s="79" t="n"/>
      <c r="AI376" s="79" t="n"/>
      <c r="AJ376" s="79" t="n"/>
      <c r="AK376" s="79" t="n"/>
      <c r="AL376" s="79" t="n"/>
      <c r="AM376" s="79" t="n"/>
      <c r="AN376" s="79" t="n"/>
      <c r="AO376" s="79" t="n"/>
      <c r="AR376" s="78" t="n">
        <v>2</v>
      </c>
      <c r="AS376" s="79" t="n"/>
      <c r="AT376" s="79" t="n"/>
      <c r="AU376" s="79" t="n"/>
      <c r="AV376" s="79" t="n"/>
      <c r="AW376" s="79" t="n"/>
      <c r="AX376" s="79" t="n"/>
      <c r="AY376" s="79" t="n"/>
      <c r="AZ376" s="79" t="n"/>
      <c r="BA376" s="79" t="n"/>
      <c r="BB376" s="79" t="n"/>
      <c r="BC376" s="79" t="n"/>
      <c r="BD376" s="79" t="n"/>
      <c r="BE376" s="79" t="n"/>
      <c r="BF376" s="79" t="n"/>
      <c r="BG376" s="79" t="n"/>
      <c r="BH376" s="79" t="n"/>
      <c r="BI376" s="79" t="n"/>
      <c r="BJ376" s="79" t="n"/>
      <c r="BK376" s="79" t="n"/>
      <c r="BL376" s="79" t="n"/>
      <c r="BM376" s="79" t="n"/>
      <c r="BN376" s="79" t="n"/>
      <c r="BO376" s="79" t="n"/>
      <c r="BP376" s="79" t="n"/>
      <c r="BQ376" s="79" t="n"/>
      <c r="BR376" s="79" t="n"/>
      <c r="BS376" s="79" t="n"/>
      <c r="BT376" s="79" t="n"/>
      <c r="BU376" s="79" t="n"/>
      <c r="BV376" s="79" t="n"/>
      <c r="BW376" s="79" t="n"/>
      <c r="BX376" s="79" t="n"/>
      <c r="BY376" s="79" t="n"/>
      <c r="BZ376" s="79" t="n"/>
      <c r="CA376" s="79" t="n"/>
      <c r="CB376" s="79" t="n"/>
      <c r="CC376" s="79" t="n"/>
      <c r="CD376" s="79" t="n"/>
      <c r="CE376" s="79" t="n"/>
      <c r="CF376" s="79" t="n"/>
      <c r="CI376" s="78" t="n">
        <v>2</v>
      </c>
      <c r="CJ376" s="79" t="n"/>
      <c r="CK376" s="79" t="n"/>
      <c r="CL376" s="79" t="n"/>
      <c r="CM376" s="79" t="n"/>
      <c r="CN376" s="79" t="n"/>
      <c r="CO376" s="79" t="n"/>
      <c r="CP376" s="79" t="n"/>
      <c r="CQ376" s="79" t="n"/>
      <c r="CR376" s="79" t="n"/>
      <c r="CS376" s="79" t="n"/>
      <c r="CT376" s="79" t="n"/>
      <c r="CU376" s="79" t="n"/>
      <c r="CV376" s="79" t="n"/>
      <c r="CW376" s="79" t="n"/>
      <c r="CX376" s="79" t="n"/>
      <c r="CY376" s="79" t="n"/>
      <c r="CZ376" s="79" t="n"/>
      <c r="DA376" s="79" t="n"/>
      <c r="DB376" s="79" t="n"/>
      <c r="DC376" s="79" t="n"/>
      <c r="DD376" s="79" t="n"/>
      <c r="DE376" s="79" t="n"/>
      <c r="DF376" s="79" t="n"/>
      <c r="DG376" s="79" t="n"/>
      <c r="DH376" s="79" t="n"/>
      <c r="DI376" s="79" t="n"/>
      <c r="DJ376" s="79" t="n"/>
      <c r="DK376" s="79" t="n"/>
      <c r="DL376" s="79" t="n"/>
      <c r="DM376" s="79" t="n"/>
      <c r="DN376" s="79" t="n"/>
      <c r="DO376" s="79" t="n"/>
      <c r="DP376" s="79" t="n"/>
      <c r="DQ376" s="79" t="n"/>
      <c r="DR376" s="79" t="n"/>
      <c r="DS376" s="79" t="n"/>
      <c r="DT376" s="79" t="n"/>
      <c r="DU376" s="79" t="n"/>
      <c r="DV376" s="79" t="n"/>
      <c r="DW376" s="79" t="n"/>
      <c r="DZ376" s="78" t="n">
        <v>2</v>
      </c>
      <c r="EA376" s="79" t="n"/>
      <c r="EB376" s="79" t="n"/>
      <c r="EC376" s="79" t="n"/>
      <c r="ED376" s="79" t="n"/>
      <c r="EE376" s="79" t="n"/>
      <c r="EF376" s="79" t="n"/>
      <c r="EG376" s="79" t="n"/>
      <c r="EH376" s="79" t="n"/>
      <c r="EI376" s="79" t="n"/>
      <c r="EJ376" s="79" t="n"/>
      <c r="EK376" s="79" t="n"/>
      <c r="EL376" s="79" t="n"/>
      <c r="EM376" s="79" t="n"/>
      <c r="EN376" s="79" t="n"/>
      <c r="EO376" s="79" t="n"/>
      <c r="EP376" s="79" t="n"/>
      <c r="EQ376" s="79" t="n"/>
      <c r="ER376" s="79" t="n"/>
      <c r="ES376" s="79" t="n"/>
      <c r="ET376" s="79" t="n"/>
      <c r="EU376" s="79" t="n"/>
      <c r="EV376" s="79" t="n"/>
      <c r="EW376" s="79" t="n"/>
      <c r="EX376" s="79" t="n"/>
      <c r="EY376" s="79" t="n"/>
      <c r="EZ376" s="79" t="n"/>
      <c r="FA376" s="79" t="n"/>
      <c r="FB376" s="79" t="n"/>
      <c r="FC376" s="79" t="n"/>
      <c r="FD376" s="79" t="n"/>
      <c r="FE376" s="79" t="n"/>
      <c r="FF376" s="79" t="n"/>
      <c r="FG376" s="79" t="n"/>
      <c r="FH376" s="79" t="n"/>
      <c r="FI376" s="79" t="n"/>
      <c r="FJ376" s="79" t="n"/>
      <c r="FK376" s="79" t="n"/>
      <c r="FL376" s="79" t="n"/>
      <c r="FM376" s="79" t="n"/>
      <c r="FN376" s="79" t="n"/>
      <c r="FQ376" s="78" t="n">
        <v>2</v>
      </c>
      <c r="FR376" s="79" t="n"/>
      <c r="FS376" s="79" t="n"/>
      <c r="FT376" s="79" t="n"/>
      <c r="FU376" s="79" t="n"/>
      <c r="FV376" s="79" t="n"/>
      <c r="FW376" s="79" t="n"/>
      <c r="FX376" s="79" t="n"/>
      <c r="FY376" s="79" t="n"/>
      <c r="FZ376" s="79" t="n"/>
      <c r="GA376" s="79" t="n"/>
      <c r="GB376" s="79" t="n"/>
      <c r="GC376" s="79" t="n"/>
      <c r="GD376" s="79" t="n"/>
      <c r="GE376" s="79" t="n"/>
      <c r="GF376" s="79" t="n"/>
      <c r="GG376" s="79" t="n"/>
      <c r="GH376" s="79" t="n"/>
      <c r="GI376" s="79" t="n"/>
      <c r="GJ376" s="79" t="n"/>
      <c r="GK376" s="79" t="n"/>
      <c r="GL376" s="79" t="n"/>
      <c r="GM376" s="79" t="n"/>
      <c r="GN376" s="79" t="n"/>
      <c r="GO376" s="79" t="n"/>
      <c r="GP376" s="79" t="n"/>
      <c r="GQ376" s="79" t="n"/>
      <c r="GR376" s="79" t="n"/>
      <c r="GS376" s="79" t="n"/>
      <c r="GT376" s="79" t="n"/>
      <c r="GU376" s="79" t="n"/>
      <c r="GV376" s="79" t="n"/>
      <c r="GW376" s="79" t="n"/>
      <c r="GX376" s="79" t="n"/>
      <c r="GY376" s="79" t="n"/>
      <c r="GZ376" s="79" t="n"/>
      <c r="HA376" s="79" t="n"/>
      <c r="HB376" s="79" t="n"/>
      <c r="HC376" s="79" t="n"/>
      <c r="HD376" s="79" t="n"/>
      <c r="HE376" s="79" t="n"/>
      <c r="HH376" s="78" t="n">
        <v>2</v>
      </c>
      <c r="HI376" s="79" t="n"/>
      <c r="HJ376" s="79" t="n"/>
      <c r="HK376" s="79" t="n"/>
      <c r="HL376" s="79" t="n"/>
      <c r="HM376" s="79" t="n"/>
      <c r="HN376" s="79" t="n"/>
      <c r="HO376" s="79" t="n"/>
      <c r="HP376" s="79" t="n"/>
      <c r="HQ376" s="79" t="n"/>
      <c r="HR376" s="79" t="n"/>
      <c r="HS376" s="79" t="n"/>
      <c r="HT376" s="79" t="n"/>
      <c r="HU376" s="79" t="n"/>
      <c r="HV376" s="79" t="n"/>
      <c r="HW376" s="79" t="n"/>
      <c r="HX376" s="79" t="n"/>
      <c r="HY376" s="79" t="n"/>
      <c r="HZ376" s="79" t="n"/>
      <c r="IA376" s="79" t="n"/>
      <c r="IB376" s="79" t="n"/>
      <c r="IC376" s="79" t="n"/>
      <c r="ID376" s="79" t="n"/>
      <c r="IE376" s="79" t="n"/>
      <c r="IF376" s="79" t="n"/>
      <c r="IG376" s="79" t="n"/>
      <c r="IH376" s="79" t="n"/>
      <c r="II376" s="79" t="n"/>
      <c r="IJ376" s="79" t="n"/>
      <c r="IK376" s="79" t="n"/>
      <c r="IL376" s="79" t="n"/>
      <c r="IM376" s="79" t="n"/>
      <c r="IN376" s="79" t="n"/>
      <c r="IO376" s="79" t="n"/>
      <c r="IP376" s="79" t="n"/>
      <c r="IQ376" s="79" t="n"/>
      <c r="IR376" s="79" t="n"/>
      <c r="IS376" s="79" t="n"/>
      <c r="IT376" s="79" t="n"/>
      <c r="IU376" s="79" t="n"/>
      <c r="IV376" s="79" t="n"/>
      <c r="IY376" s="78" t="n">
        <v>2</v>
      </c>
      <c r="IZ376" s="79" t="n"/>
      <c r="JA376" s="79" t="n"/>
      <c r="JB376" s="79" t="n"/>
      <c r="JC376" s="79" t="n"/>
      <c r="JD376" s="79" t="n"/>
      <c r="JE376" s="79" t="n"/>
      <c r="JF376" s="79" t="n"/>
      <c r="JG376" s="79" t="n"/>
      <c r="JH376" s="79" t="n"/>
      <c r="JI376" s="79" t="n"/>
      <c r="JJ376" s="79" t="n"/>
      <c r="JK376" s="79" t="n"/>
      <c r="JL376" s="79" t="n"/>
      <c r="JM376" s="79" t="n"/>
      <c r="JN376" s="79" t="n"/>
      <c r="JO376" s="79" t="n"/>
      <c r="JP376" s="79" t="n"/>
      <c r="JQ376" s="79" t="n"/>
      <c r="JR376" s="79" t="n"/>
      <c r="JS376" s="79" t="n"/>
      <c r="JT376" s="79" t="n"/>
      <c r="JU376" s="79" t="n"/>
      <c r="JV376" s="79" t="n"/>
      <c r="JW376" s="79" t="n"/>
      <c r="JX376" s="79" t="n"/>
      <c r="JY376" s="79" t="n"/>
      <c r="JZ376" s="79" t="n"/>
      <c r="KA376" s="79" t="n"/>
      <c r="KB376" s="79" t="n"/>
      <c r="KC376" s="79" t="n"/>
      <c r="KD376" s="79" t="n"/>
      <c r="KE376" s="79" t="n"/>
      <c r="KF376" s="79" t="n"/>
      <c r="KG376" s="79" t="n"/>
      <c r="KH376" s="79" t="n"/>
      <c r="KI376" s="79" t="n"/>
      <c r="KJ376" s="79" t="n"/>
      <c r="KK376" s="79" t="n"/>
      <c r="KL376" s="79" t="n"/>
      <c r="KM376" s="79" t="n"/>
      <c r="KP376" s="78" t="n">
        <v>2</v>
      </c>
      <c r="KQ376" s="79" t="n"/>
      <c r="KR376" s="79" t="n"/>
      <c r="KS376" s="79" t="n"/>
      <c r="KT376" s="79" t="n"/>
      <c r="KU376" s="79" t="n"/>
      <c r="KV376" s="79" t="n"/>
      <c r="KW376" s="79" t="n"/>
      <c r="KX376" s="79" t="n"/>
      <c r="KY376" s="79" t="n"/>
      <c r="KZ376" s="79" t="n"/>
      <c r="LA376" s="79" t="n"/>
      <c r="LB376" s="79" t="n"/>
      <c r="LC376" s="79" t="n"/>
      <c r="LD376" s="79" t="n"/>
      <c r="LE376" s="79" t="n"/>
      <c r="LF376" s="79" t="n"/>
      <c r="LG376" s="79" t="n"/>
      <c r="LH376" s="79" t="n"/>
      <c r="LI376" s="79" t="n"/>
      <c r="LJ376" s="79" t="n"/>
      <c r="LK376" s="79" t="n"/>
      <c r="LL376" s="79" t="n"/>
      <c r="LM376" s="79" t="n"/>
      <c r="LN376" s="79" t="n"/>
      <c r="LO376" s="79" t="n"/>
      <c r="LP376" s="79" t="n"/>
      <c r="LQ376" s="79" t="n"/>
      <c r="LR376" s="79" t="n"/>
      <c r="LS376" s="79" t="n"/>
      <c r="LT376" s="79" t="n"/>
      <c r="LU376" s="79" t="n"/>
      <c r="LV376" s="79" t="n"/>
      <c r="LW376" s="79" t="n"/>
      <c r="LX376" s="79" t="n"/>
      <c r="LY376" s="79" t="n"/>
      <c r="LZ376" s="79" t="n"/>
      <c r="MA376" s="79" t="n"/>
      <c r="MB376" s="79" t="n"/>
      <c r="MC376" s="79" t="n"/>
      <c r="MD376" s="79" t="n"/>
      <c r="MG376" s="78" t="n">
        <v>2</v>
      </c>
      <c r="MH376" s="79" t="n"/>
      <c r="MI376" s="79" t="n"/>
      <c r="MJ376" s="79" t="n"/>
      <c r="MK376" s="79" t="n"/>
      <c r="ML376" s="79" t="n"/>
      <c r="MM376" s="79" t="n"/>
      <c r="MN376" s="79" t="n"/>
      <c r="MO376" s="79" t="n"/>
      <c r="MP376" s="79" t="n"/>
      <c r="MQ376" s="79" t="n"/>
      <c r="MR376" s="79" t="n"/>
      <c r="MS376" s="79" t="n"/>
      <c r="MT376" s="79" t="n"/>
      <c r="MU376" s="79" t="n"/>
      <c r="MV376" s="79" t="n"/>
      <c r="MW376" s="79" t="n"/>
      <c r="MX376" s="79" t="n"/>
      <c r="MY376" s="79" t="n"/>
      <c r="MZ376" s="79" t="n"/>
      <c r="NA376" s="79" t="n"/>
      <c r="NB376" s="79" t="n"/>
      <c r="NC376" s="79" t="n"/>
      <c r="ND376" s="79" t="n"/>
      <c r="NE376" s="79" t="n"/>
      <c r="NF376" s="79" t="n"/>
      <c r="NG376" s="79" t="n"/>
      <c r="NH376" s="79" t="n"/>
      <c r="NI376" s="79" t="n"/>
      <c r="NJ376" s="79" t="n"/>
      <c r="NK376" s="79" t="n"/>
      <c r="NL376" s="79" t="n"/>
      <c r="NM376" s="79" t="n"/>
      <c r="NN376" s="79" t="n"/>
      <c r="NO376" s="79" t="n"/>
      <c r="NP376" s="79" t="n"/>
      <c r="NQ376" s="79" t="n"/>
      <c r="NR376" s="79" t="n"/>
      <c r="NS376" s="79" t="n"/>
      <c r="NT376" s="79" t="n"/>
      <c r="NU376" s="79" t="n"/>
      <c r="NX376" s="78" t="n">
        <v>2</v>
      </c>
      <c r="NY376" s="79" t="n"/>
      <c r="NZ376" s="79" t="n"/>
      <c r="OA376" s="79" t="n"/>
      <c r="OB376" s="79" t="n"/>
      <c r="OC376" s="79" t="n"/>
      <c r="OD376" s="79" t="n"/>
      <c r="OE376" s="79" t="n"/>
      <c r="OF376" s="79" t="n"/>
      <c r="OG376" s="79" t="n"/>
      <c r="OH376" s="79" t="n"/>
      <c r="OI376" s="79" t="n"/>
      <c r="OJ376" s="79" t="n"/>
      <c r="OK376" s="79" t="n"/>
      <c r="OL376" s="79" t="n"/>
      <c r="OM376" s="79" t="n"/>
      <c r="ON376" s="79" t="n"/>
      <c r="OO376" s="79" t="n"/>
      <c r="OP376" s="79" t="n"/>
      <c r="OQ376" s="79" t="n"/>
      <c r="OR376" s="79" t="n"/>
      <c r="OS376" s="79" t="n"/>
      <c r="OT376" s="79" t="n"/>
      <c r="OU376" s="79" t="n"/>
      <c r="OV376" s="79" t="n"/>
      <c r="OW376" s="79" t="n"/>
      <c r="OX376" s="79" t="n"/>
      <c r="OY376" s="79" t="n"/>
      <c r="OZ376" s="79" t="n"/>
      <c r="PA376" s="79" t="n"/>
      <c r="PB376" s="79" t="n"/>
      <c r="PC376" s="79" t="n"/>
      <c r="PD376" s="79" t="n"/>
      <c r="PE376" s="79" t="n"/>
      <c r="PF376" s="79" t="n"/>
      <c r="PG376" s="79" t="n"/>
      <c r="PH376" s="79" t="n"/>
      <c r="PI376" s="79" t="n"/>
      <c r="PJ376" s="79" t="n"/>
      <c r="PK376" s="79" t="n"/>
      <c r="PL376" s="79" t="n"/>
      <c r="PO376" s="78" t="n">
        <v>2</v>
      </c>
      <c r="PP376" s="79" t="n"/>
      <c r="PQ376" s="79" t="n"/>
      <c r="PR376" s="79" t="n"/>
      <c r="PS376" s="79" t="n"/>
      <c r="PT376" s="79" t="n"/>
      <c r="PU376" s="79" t="n"/>
      <c r="PV376" s="79" t="n"/>
      <c r="PW376" s="79" t="n"/>
      <c r="PX376" s="79" t="n"/>
      <c r="PY376" s="79" t="n"/>
      <c r="PZ376" s="79" t="n"/>
      <c r="QA376" s="79" t="n"/>
      <c r="QB376" s="79" t="n"/>
      <c r="QC376" s="79" t="n"/>
      <c r="QD376" s="79" t="n"/>
      <c r="QE376" s="79" t="n"/>
      <c r="QF376" s="79" t="n"/>
      <c r="QG376" s="79" t="n"/>
      <c r="QH376" s="79" t="n"/>
      <c r="QI376" s="79" t="n"/>
      <c r="QJ376" s="79" t="n"/>
      <c r="QK376" s="79" t="n"/>
      <c r="QL376" s="79" t="n"/>
      <c r="QM376" s="79" t="n"/>
      <c r="QN376" s="79" t="n"/>
      <c r="QO376" s="79" t="n"/>
      <c r="QP376" s="79" t="n"/>
      <c r="QQ376" s="79" t="n"/>
      <c r="QR376" s="79" t="n"/>
      <c r="QS376" s="79" t="n"/>
      <c r="QT376" s="79" t="n"/>
      <c r="QU376" s="79" t="n"/>
      <c r="QV376" s="79" t="n"/>
      <c r="QW376" s="79" t="n"/>
      <c r="QX376" s="79" t="n"/>
      <c r="QY376" s="79" t="n"/>
      <c r="QZ376" s="79" t="n"/>
      <c r="RA376" s="79" t="n"/>
      <c r="RB376" s="79" t="n"/>
      <c r="RC376" s="79" t="n"/>
      <c r="RF376" s="78" t="n">
        <v>2</v>
      </c>
      <c r="RG376" s="79" t="n"/>
      <c r="RH376" s="79" t="n"/>
      <c r="RI376" s="79" t="n"/>
      <c r="RJ376" s="79" t="n"/>
      <c r="RK376" s="79" t="n"/>
      <c r="RL376" s="79" t="n"/>
      <c r="RM376" s="79" t="n"/>
      <c r="RN376" s="79" t="n"/>
      <c r="RO376" s="79" t="n"/>
      <c r="RP376" s="79" t="n"/>
      <c r="RQ376" s="79" t="n"/>
      <c r="RR376" s="79" t="n"/>
      <c r="RS376" s="79" t="n"/>
      <c r="RT376" s="79" t="n"/>
      <c r="RU376" s="79" t="n"/>
      <c r="RV376" s="79" t="n"/>
      <c r="RW376" s="79" t="n"/>
      <c r="RX376" s="79" t="n"/>
      <c r="RY376" s="79" t="n"/>
      <c r="RZ376" s="79" t="n"/>
      <c r="SA376" s="79" t="n"/>
      <c r="SB376" s="79" t="n"/>
      <c r="SC376" s="79" t="n"/>
      <c r="SD376" s="79" t="n"/>
      <c r="SE376" s="79" t="n"/>
      <c r="SF376" s="79" t="n"/>
      <c r="SG376" s="79" t="n"/>
      <c r="SH376" s="79" t="n"/>
      <c r="SI376" s="79" t="n"/>
      <c r="SJ376" s="79" t="n"/>
      <c r="SK376" s="79" t="n"/>
      <c r="SL376" s="79" t="n"/>
      <c r="SM376" s="79" t="n"/>
      <c r="SN376" s="79" t="n"/>
      <c r="SO376" s="79" t="n"/>
      <c r="SP376" s="79" t="n"/>
      <c r="SQ376" s="79" t="n"/>
      <c r="SR376" s="79" t="n"/>
      <c r="SS376" s="79" t="n"/>
      <c r="ST376" s="79" t="n"/>
      <c r="SW376" s="78" t="n">
        <v>2</v>
      </c>
      <c r="SX376" s="79" t="n"/>
      <c r="SY376" s="79" t="n"/>
      <c r="SZ376" s="79" t="n"/>
      <c r="TA376" s="79" t="n"/>
      <c r="TB376" s="79" t="n"/>
      <c r="TC376" s="79" t="n"/>
      <c r="TD376" s="79" t="n"/>
      <c r="TE376" s="79" t="n"/>
      <c r="TF376" s="79" t="n"/>
      <c r="TG376" s="79" t="n"/>
      <c r="TH376" s="79" t="n"/>
      <c r="TI376" s="79" t="n"/>
      <c r="TJ376" s="79" t="n"/>
      <c r="TK376" s="79" t="n"/>
      <c r="TL376" s="79" t="n"/>
      <c r="TM376" s="79" t="n"/>
      <c r="TN376" s="79" t="n"/>
      <c r="TO376" s="79" t="n"/>
      <c r="TP376" s="79" t="n"/>
      <c r="TQ376" s="79" t="n"/>
      <c r="TR376" s="79" t="n"/>
      <c r="TS376" s="79" t="n"/>
      <c r="TT376" s="79" t="n"/>
      <c r="TU376" s="79" t="n"/>
      <c r="TV376" s="79" t="n"/>
      <c r="TW376" s="79" t="n"/>
      <c r="TX376" s="79" t="n"/>
      <c r="TY376" s="79" t="n"/>
      <c r="TZ376" s="79" t="n"/>
      <c r="UA376" s="79" t="n"/>
      <c r="UB376" s="79" t="n"/>
      <c r="UC376" s="79" t="n"/>
      <c r="UD376" s="79" t="n"/>
      <c r="UE376" s="79" t="n"/>
      <c r="UF376" s="79" t="n"/>
      <c r="UG376" s="79" t="n"/>
      <c r="UH376" s="79" t="n"/>
      <c r="UI376" s="79" t="n"/>
      <c r="UJ376" s="79" t="n"/>
      <c r="UK376" s="79" t="n"/>
      <c r="UN376" s="78" t="n">
        <v>2</v>
      </c>
      <c r="UO376" s="79" t="n"/>
      <c r="UP376" s="79" t="n"/>
      <c r="UQ376" s="79" t="n"/>
      <c r="UR376" s="79" t="n"/>
      <c r="US376" s="79" t="n"/>
      <c r="UT376" s="79" t="n"/>
      <c r="UU376" s="79" t="n"/>
      <c r="UV376" s="79" t="n"/>
      <c r="UW376" s="79" t="n"/>
      <c r="UX376" s="79" t="n"/>
      <c r="UY376" s="79" t="n"/>
      <c r="UZ376" s="79" t="n"/>
      <c r="VA376" s="79" t="n"/>
      <c r="VB376" s="79" t="n"/>
      <c r="VC376" s="79" t="n"/>
      <c r="VD376" s="79" t="n"/>
      <c r="VE376" s="79" t="n"/>
      <c r="VF376" s="79" t="n"/>
      <c r="VG376" s="79" t="n"/>
      <c r="VH376" s="79" t="n"/>
      <c r="VI376" s="79" t="n"/>
      <c r="VJ376" s="79" t="n"/>
      <c r="VK376" s="79" t="n"/>
      <c r="VL376" s="79" t="n"/>
      <c r="VM376" s="79" t="n"/>
      <c r="VN376" s="79" t="n"/>
      <c r="VO376" s="79" t="n"/>
      <c r="VP376" s="79" t="n"/>
      <c r="VQ376" s="79" t="n"/>
      <c r="VR376" s="79" t="n"/>
      <c r="VS376" s="79" t="n"/>
      <c r="VT376" s="79" t="n"/>
      <c r="VU376" s="79" t="n"/>
      <c r="VV376" s="79" t="n"/>
      <c r="VW376" s="79" t="n"/>
      <c r="VX376" s="79" t="n"/>
      <c r="VY376" s="79" t="n"/>
      <c r="VZ376" s="79" t="n"/>
      <c r="WA376" s="79" t="n"/>
      <c r="WB376" s="79" t="n"/>
      <c r="WE376" s="78" t="n">
        <v>2</v>
      </c>
      <c r="WF376" s="79" t="n"/>
      <c r="WG376" s="79" t="n"/>
      <c r="WH376" s="79" t="n"/>
      <c r="WI376" s="79" t="n"/>
      <c r="WJ376" s="79" t="n"/>
      <c r="WK376" s="79" t="n"/>
      <c r="WL376" s="79" t="n"/>
      <c r="WM376" s="79" t="n"/>
      <c r="WN376" s="79" t="n"/>
      <c r="WO376" s="79" t="n"/>
      <c r="WP376" s="79" t="n"/>
      <c r="WQ376" s="79" t="n"/>
      <c r="WR376" s="79" t="n"/>
      <c r="WS376" s="79" t="n"/>
      <c r="WT376" s="79" t="n"/>
      <c r="WU376" s="79" t="n"/>
      <c r="WV376" s="79" t="n"/>
      <c r="WW376" s="79" t="n"/>
      <c r="WX376" s="79" t="n"/>
      <c r="WY376" s="79" t="n"/>
      <c r="WZ376" s="79" t="n"/>
      <c r="XA376" s="79" t="n"/>
      <c r="XB376" s="79" t="n"/>
      <c r="XC376" s="79" t="n"/>
      <c r="XD376" s="79" t="n"/>
      <c r="XE376" s="79" t="n"/>
      <c r="XF376" s="79" t="n"/>
      <c r="XG376" s="79" t="n"/>
      <c r="XH376" s="79" t="n"/>
      <c r="XI376" s="79" t="n"/>
      <c r="XJ376" s="79" t="n"/>
      <c r="XK376" s="79" t="n"/>
      <c r="XL376" s="79" t="n"/>
      <c r="XM376" s="79" t="n"/>
      <c r="XN376" s="79" t="n"/>
      <c r="XO376" s="79" t="n"/>
      <c r="XP376" s="79" t="n"/>
      <c r="XQ376" s="79" t="n"/>
      <c r="XR376" s="79" t="n"/>
      <c r="XS376" s="79" t="n"/>
      <c r="XV376" s="78" t="n">
        <v>2</v>
      </c>
      <c r="XW376" s="79" t="n"/>
      <c r="XX376" s="79" t="n"/>
      <c r="XY376" s="79" t="n"/>
      <c r="XZ376" s="79" t="n"/>
      <c r="YA376" s="79" t="n"/>
      <c r="YB376" s="79" t="n"/>
      <c r="YC376" s="79" t="n"/>
      <c r="YD376" s="79" t="n"/>
      <c r="YE376" s="79" t="n"/>
      <c r="YF376" s="79" t="n"/>
      <c r="YG376" s="79" t="n"/>
      <c r="YH376" s="79" t="n"/>
      <c r="YI376" s="79" t="n"/>
      <c r="YJ376" s="79" t="n"/>
      <c r="YK376" s="79" t="n"/>
      <c r="YL376" s="79" t="n"/>
      <c r="YM376" s="79" t="n"/>
      <c r="YN376" s="79" t="n"/>
      <c r="YO376" s="79" t="n"/>
      <c r="YP376" s="79" t="n"/>
      <c r="YQ376" s="79" t="n"/>
      <c r="YR376" s="79" t="n"/>
      <c r="YS376" s="79" t="n"/>
      <c r="YT376" s="79" t="n"/>
      <c r="YU376" s="79" t="n"/>
      <c r="YV376" s="79" t="n"/>
      <c r="YW376" s="79" t="n"/>
      <c r="YX376" s="79" t="n"/>
      <c r="YY376" s="79" t="n"/>
      <c r="YZ376" s="79" t="n"/>
      <c r="ZA376" s="79" t="n"/>
      <c r="ZB376" s="79" t="n"/>
      <c r="ZC376" s="79" t="n"/>
      <c r="ZD376" s="79" t="n"/>
      <c r="ZE376" s="79" t="n"/>
      <c r="ZF376" s="79" t="n"/>
      <c r="ZG376" s="79" t="n"/>
      <c r="ZH376" s="79" t="n"/>
      <c r="ZI376" s="79" t="n"/>
      <c r="ZJ376" s="79" t="n"/>
      <c r="ZM376" s="78" t="n">
        <v>2</v>
      </c>
      <c r="ZN376" s="79" t="n"/>
      <c r="ZO376" s="79" t="n"/>
      <c r="ZP376" s="79" t="n"/>
      <c r="ZQ376" s="79" t="n"/>
      <c r="ZR376" s="79" t="n"/>
      <c r="ZS376" s="79" t="n"/>
      <c r="ZT376" s="79" t="n"/>
      <c r="ZU376" s="79" t="n"/>
      <c r="ZV376" s="79" t="n"/>
      <c r="ZW376" s="79" t="n"/>
      <c r="ZX376" s="79" t="n"/>
      <c r="ZY376" s="79" t="n"/>
      <c r="ZZ376" s="79" t="n"/>
      <c r="AAA376" s="79" t="n"/>
      <c r="AAB376" s="79" t="n"/>
      <c r="AAC376" s="79" t="n"/>
      <c r="AAD376" s="79" t="n"/>
      <c r="AAE376" s="79" t="n"/>
      <c r="AAF376" s="79" t="n"/>
      <c r="AAG376" s="79" t="n"/>
      <c r="AAH376" s="79" t="n"/>
      <c r="AAI376" s="79" t="n"/>
      <c r="AAJ376" s="79" t="n"/>
      <c r="AAK376" s="79" t="n"/>
      <c r="AAL376" s="79" t="n"/>
      <c r="AAM376" s="79" t="n"/>
      <c r="AAN376" s="79" t="n"/>
      <c r="AAO376" s="79" t="n"/>
      <c r="AAP376" s="79" t="n"/>
      <c r="AAQ376" s="79" t="n"/>
      <c r="AAR376" s="79" t="n"/>
      <c r="AAS376" s="79" t="n"/>
      <c r="AAT376" s="79" t="n"/>
      <c r="AAU376" s="79" t="n"/>
      <c r="AAV376" s="79" t="n"/>
      <c r="AAW376" s="79" t="n"/>
      <c r="AAX376" s="79" t="n"/>
      <c r="AAY376" s="79" t="n"/>
      <c r="AAZ376" s="79" t="n"/>
      <c r="ABA376" s="79" t="n"/>
      <c r="ABD376" s="78" t="n">
        <v>2</v>
      </c>
      <c r="ABE376" s="79" t="n"/>
      <c r="ABF376" s="79" t="n"/>
      <c r="ABG376" s="79" t="n"/>
      <c r="ABH376" s="79" t="n"/>
      <c r="ABI376" s="79" t="n"/>
      <c r="ABJ376" s="79" t="n"/>
      <c r="ABK376" s="79" t="n"/>
      <c r="ABL376" s="79" t="n"/>
      <c r="ABM376" s="79" t="n"/>
      <c r="ABN376" s="79" t="n"/>
      <c r="ABO376" s="79" t="n"/>
      <c r="ABP376" s="79" t="n"/>
      <c r="ABQ376" s="79" t="n"/>
      <c r="ABR376" s="79" t="n"/>
      <c r="ABS376" s="79" t="n"/>
      <c r="ABT376" s="79" t="n"/>
      <c r="ABU376" s="79" t="n"/>
      <c r="ABV376" s="79" t="n"/>
      <c r="ABW376" s="79" t="n"/>
      <c r="ABX376" s="79" t="n"/>
      <c r="ABY376" s="79" t="n"/>
      <c r="ABZ376" s="79" t="n"/>
      <c r="ACA376" s="79" t="n"/>
      <c r="ACB376" s="79" t="n"/>
      <c r="ACC376" s="79" t="n"/>
      <c r="ACD376" s="79" t="n"/>
      <c r="ACE376" s="79" t="n"/>
      <c r="ACF376" s="79" t="n"/>
      <c r="ACG376" s="79" t="n"/>
      <c r="ACH376" s="79" t="n"/>
      <c r="ACI376" s="79" t="n"/>
      <c r="ACJ376" s="79" t="n"/>
      <c r="ACK376" s="79" t="n"/>
      <c r="ACL376" s="79" t="n"/>
      <c r="ACM376" s="79" t="n"/>
      <c r="ACN376" s="79" t="n"/>
      <c r="ACO376" s="79" t="n"/>
      <c r="ACP376" s="79" t="n"/>
      <c r="ACQ376" s="79" t="n"/>
      <c r="ACR376" s="79" t="n"/>
      <c r="ACU376" s="78" t="n">
        <v>2</v>
      </c>
      <c r="ACV376" s="79" t="n"/>
      <c r="ACW376" s="79" t="n"/>
      <c r="ACX376" s="79" t="n"/>
      <c r="ACY376" s="79" t="n"/>
      <c r="ACZ376" s="79" t="n"/>
      <c r="ADA376" s="79" t="n"/>
      <c r="ADB376" s="79" t="n"/>
      <c r="ADC376" s="79" t="n"/>
      <c r="ADD376" s="79" t="n"/>
      <c r="ADE376" s="79" t="n"/>
      <c r="ADF376" s="79" t="n"/>
      <c r="ADG376" s="79" t="n"/>
      <c r="ADH376" s="79" t="n"/>
      <c r="ADI376" s="79" t="n"/>
      <c r="ADJ376" s="79" t="n"/>
      <c r="ADK376" s="79" t="n"/>
      <c r="ADL376" s="79" t="n"/>
      <c r="ADM376" s="79" t="n"/>
      <c r="ADN376" s="79" t="n"/>
      <c r="ADO376" s="79" t="n"/>
      <c r="ADP376" s="79" t="n"/>
      <c r="ADQ376" s="79" t="n"/>
      <c r="ADR376" s="79" t="n"/>
      <c r="ADS376" s="79" t="n"/>
      <c r="ADT376" s="79" t="n"/>
      <c r="ADU376" s="79" t="n"/>
      <c r="ADV376" s="79" t="n"/>
      <c r="ADW376" s="79" t="n"/>
      <c r="ADX376" s="79" t="n"/>
      <c r="ADY376" s="79" t="n"/>
      <c r="ADZ376" s="79" t="n"/>
      <c r="AEA376" s="79" t="n"/>
      <c r="AEB376" s="79" t="n"/>
      <c r="AEC376" s="79" t="n"/>
      <c r="AED376" s="79" t="n"/>
      <c r="AEE376" s="79" t="n"/>
      <c r="AEF376" s="79" t="n"/>
      <c r="AEG376" s="79" t="n"/>
      <c r="AEH376" s="79" t="n"/>
      <c r="AEI376" s="79" t="n"/>
      <c r="AEL376" s="78" t="n">
        <v>2</v>
      </c>
      <c r="AEM376" s="79" t="n"/>
      <c r="AEN376" s="79" t="n"/>
      <c r="AEO376" s="79" t="n"/>
      <c r="AEP376" s="79" t="n"/>
      <c r="AEQ376" s="79" t="n"/>
      <c r="AER376" s="79" t="n"/>
      <c r="AES376" s="79" t="n"/>
      <c r="AET376" s="79" t="n"/>
      <c r="AEU376" s="79" t="n"/>
      <c r="AEV376" s="79" t="n"/>
      <c r="AEW376" s="79" t="n"/>
      <c r="AEX376" s="79" t="n"/>
      <c r="AEY376" s="79" t="n"/>
      <c r="AEZ376" s="79" t="n"/>
      <c r="AFA376" s="79" t="n"/>
      <c r="AFB376" s="79" t="n"/>
      <c r="AFC376" s="79" t="n"/>
      <c r="AFD376" s="79" t="n"/>
      <c r="AFE376" s="79" t="n"/>
      <c r="AFF376" s="79" t="n"/>
      <c r="AFG376" s="79" t="n"/>
      <c r="AFH376" s="79" t="n"/>
      <c r="AFI376" s="79" t="n"/>
      <c r="AFJ376" s="79" t="n"/>
      <c r="AFK376" s="79" t="n"/>
      <c r="AFL376" s="79" t="n"/>
      <c r="AFM376" s="79" t="n"/>
      <c r="AFN376" s="79" t="n"/>
      <c r="AFO376" s="79" t="n"/>
      <c r="AFP376" s="79" t="n"/>
      <c r="AFQ376" s="79" t="n"/>
      <c r="AFR376" s="79" t="n"/>
      <c r="AFS376" s="79" t="n"/>
      <c r="AFT376" s="79" t="n"/>
      <c r="AFU376" s="79" t="n"/>
      <c r="AFV376" s="79" t="n"/>
      <c r="AFW376" s="79" t="n"/>
      <c r="AFX376" s="79" t="n"/>
      <c r="AFY376" s="79" t="n"/>
      <c r="AFZ376" s="79" t="n"/>
    </row>
    <row r="377">
      <c r="A377" s="78" t="n">
        <v>3</v>
      </c>
      <c r="B377" s="79" t="n"/>
      <c r="C377" s="79" t="n"/>
      <c r="D377" s="79" t="n"/>
      <c r="E377" s="79" t="n"/>
      <c r="F377" s="79" t="n"/>
      <c r="G377" s="79" t="n"/>
      <c r="H377" s="79" t="n"/>
      <c r="I377" s="79" t="n"/>
      <c r="J377" s="79" t="n"/>
      <c r="K377" s="79" t="n"/>
      <c r="L377" s="79" t="n"/>
      <c r="M377" s="79" t="n"/>
      <c r="N377" s="79" t="n"/>
      <c r="O377" s="79" t="n"/>
      <c r="P377" s="79" t="n"/>
      <c r="Q377" s="79" t="n"/>
      <c r="R377" s="79" t="n"/>
      <c r="S377" s="79" t="n"/>
      <c r="T377" s="79" t="n"/>
      <c r="U377" s="79" t="n"/>
      <c r="V377" s="79" t="n"/>
      <c r="W377" s="79" t="n"/>
      <c r="X377" s="79" t="n"/>
      <c r="Y377" s="79" t="n"/>
      <c r="Z377" s="79" t="n"/>
      <c r="AA377" s="79" t="n"/>
      <c r="AB377" s="79" t="n"/>
      <c r="AC377" s="79" t="n"/>
      <c r="AD377" s="79" t="n"/>
      <c r="AE377" s="79" t="n"/>
      <c r="AF377" s="79" t="n"/>
      <c r="AG377" s="79" t="n"/>
      <c r="AH377" s="79" t="n"/>
      <c r="AI377" s="79" t="n"/>
      <c r="AJ377" s="79" t="n"/>
      <c r="AK377" s="79" t="n"/>
      <c r="AL377" s="79" t="n"/>
      <c r="AM377" s="79" t="n"/>
      <c r="AN377" s="79" t="n"/>
      <c r="AO377" s="79" t="n"/>
      <c r="AR377" s="78" t="n">
        <v>3</v>
      </c>
      <c r="AS377" s="79" t="n"/>
      <c r="AT377" s="79" t="n"/>
      <c r="AU377" s="79" t="n"/>
      <c r="AV377" s="79" t="n"/>
      <c r="AW377" s="79" t="n"/>
      <c r="AX377" s="79" t="n"/>
      <c r="AY377" s="79" t="n"/>
      <c r="AZ377" s="79" t="n"/>
      <c r="BA377" s="79" t="n"/>
      <c r="BB377" s="79" t="n"/>
      <c r="BC377" s="79" t="n"/>
      <c r="BD377" s="79" t="n"/>
      <c r="BE377" s="79" t="n"/>
      <c r="BF377" s="79" t="n"/>
      <c r="BG377" s="79" t="n"/>
      <c r="BH377" s="79" t="n"/>
      <c r="BI377" s="79" t="n"/>
      <c r="BJ377" s="79" t="n"/>
      <c r="BK377" s="79" t="n"/>
      <c r="BL377" s="79" t="n"/>
      <c r="BM377" s="79" t="n"/>
      <c r="BN377" s="79" t="n"/>
      <c r="BO377" s="79" t="n"/>
      <c r="BP377" s="79" t="n"/>
      <c r="BQ377" s="79" t="n"/>
      <c r="BR377" s="79" t="n"/>
      <c r="BS377" s="79" t="n"/>
      <c r="BT377" s="79" t="n"/>
      <c r="BU377" s="79" t="n"/>
      <c r="BV377" s="79" t="n"/>
      <c r="BW377" s="79" t="n"/>
      <c r="BX377" s="79" t="n"/>
      <c r="BY377" s="79" t="n"/>
      <c r="BZ377" s="79" t="n"/>
      <c r="CA377" s="79" t="n"/>
      <c r="CB377" s="79" t="n"/>
      <c r="CC377" s="79" t="n"/>
      <c r="CD377" s="79" t="n"/>
      <c r="CE377" s="79" t="n"/>
      <c r="CF377" s="79" t="n"/>
      <c r="CI377" s="78" t="n">
        <v>3</v>
      </c>
      <c r="CJ377" s="79" t="n"/>
      <c r="CK377" s="79" t="n"/>
      <c r="CL377" s="79" t="n"/>
      <c r="CM377" s="79" t="n"/>
      <c r="CN377" s="79" t="n"/>
      <c r="CO377" s="79" t="n"/>
      <c r="CP377" s="79" t="n"/>
      <c r="CQ377" s="79" t="n"/>
      <c r="CR377" s="79" t="n"/>
      <c r="CS377" s="79" t="n"/>
      <c r="CT377" s="79" t="n"/>
      <c r="CU377" s="79" t="n"/>
      <c r="CV377" s="79" t="n"/>
      <c r="CW377" s="79" t="n"/>
      <c r="CX377" s="79" t="n"/>
      <c r="CY377" s="79" t="n"/>
      <c r="CZ377" s="79" t="n"/>
      <c r="DA377" s="79" t="n"/>
      <c r="DB377" s="79" t="n"/>
      <c r="DC377" s="79" t="n"/>
      <c r="DD377" s="79" t="n"/>
      <c r="DE377" s="79" t="n"/>
      <c r="DF377" s="79" t="n"/>
      <c r="DG377" s="79" t="n"/>
      <c r="DH377" s="79" t="n"/>
      <c r="DI377" s="79" t="n"/>
      <c r="DJ377" s="79" t="n"/>
      <c r="DK377" s="79" t="n"/>
      <c r="DL377" s="79" t="n"/>
      <c r="DM377" s="79" t="n"/>
      <c r="DN377" s="79" t="n"/>
      <c r="DO377" s="79" t="n"/>
      <c r="DP377" s="79" t="n"/>
      <c r="DQ377" s="79" t="n"/>
      <c r="DR377" s="79" t="n"/>
      <c r="DS377" s="79" t="n"/>
      <c r="DT377" s="79" t="n"/>
      <c r="DU377" s="79" t="n"/>
      <c r="DV377" s="79" t="n"/>
      <c r="DW377" s="79" t="n"/>
      <c r="DZ377" s="78" t="n">
        <v>3</v>
      </c>
      <c r="EA377" s="79" t="n"/>
      <c r="EB377" s="79" t="n"/>
      <c r="EC377" s="79" t="n"/>
      <c r="ED377" s="79" t="n"/>
      <c r="EE377" s="79" t="n"/>
      <c r="EF377" s="79" t="n"/>
      <c r="EG377" s="79" t="n"/>
      <c r="EH377" s="79" t="n"/>
      <c r="EI377" s="79" t="n"/>
      <c r="EJ377" s="79" t="n"/>
      <c r="EK377" s="79" t="n"/>
      <c r="EL377" s="79" t="n"/>
      <c r="EM377" s="79" t="n"/>
      <c r="EN377" s="79" t="n"/>
      <c r="EO377" s="79" t="n"/>
      <c r="EP377" s="79" t="n"/>
      <c r="EQ377" s="79" t="n"/>
      <c r="ER377" s="79" t="n"/>
      <c r="ES377" s="79" t="n"/>
      <c r="ET377" s="79" t="n"/>
      <c r="EU377" s="79" t="n"/>
      <c r="EV377" s="79" t="n"/>
      <c r="EW377" s="79" t="n"/>
      <c r="EX377" s="79" t="n"/>
      <c r="EY377" s="79" t="n"/>
      <c r="EZ377" s="79" t="n"/>
      <c r="FA377" s="79" t="n"/>
      <c r="FB377" s="79" t="n"/>
      <c r="FC377" s="79" t="n"/>
      <c r="FD377" s="79" t="n"/>
      <c r="FE377" s="79" t="n"/>
      <c r="FF377" s="79" t="n"/>
      <c r="FG377" s="79" t="n"/>
      <c r="FH377" s="79" t="n"/>
      <c r="FI377" s="79" t="n"/>
      <c r="FJ377" s="79" t="n"/>
      <c r="FK377" s="79" t="n"/>
      <c r="FL377" s="79" t="n"/>
      <c r="FM377" s="79" t="n"/>
      <c r="FN377" s="79" t="n"/>
      <c r="FQ377" s="78" t="n">
        <v>3</v>
      </c>
      <c r="FR377" s="79" t="n"/>
      <c r="FS377" s="79" t="n"/>
      <c r="FT377" s="79" t="n"/>
      <c r="FU377" s="79" t="n"/>
      <c r="FV377" s="79" t="n"/>
      <c r="FW377" s="79" t="n"/>
      <c r="FX377" s="79" t="n"/>
      <c r="FY377" s="79" t="n"/>
      <c r="FZ377" s="79" t="n"/>
      <c r="GA377" s="79" t="n"/>
      <c r="GB377" s="79" t="n"/>
      <c r="GC377" s="79" t="n"/>
      <c r="GD377" s="79" t="n"/>
      <c r="GE377" s="79" t="n"/>
      <c r="GF377" s="79" t="n"/>
      <c r="GG377" s="79" t="n"/>
      <c r="GH377" s="79" t="n"/>
      <c r="GI377" s="79" t="n"/>
      <c r="GJ377" s="79" t="n"/>
      <c r="GK377" s="79" t="n"/>
      <c r="GL377" s="79" t="n"/>
      <c r="GM377" s="79" t="n"/>
      <c r="GN377" s="79" t="n"/>
      <c r="GO377" s="79" t="n"/>
      <c r="GP377" s="79" t="n"/>
      <c r="GQ377" s="79" t="n"/>
      <c r="GR377" s="79" t="n"/>
      <c r="GS377" s="79" t="n"/>
      <c r="GT377" s="79" t="n"/>
      <c r="GU377" s="79" t="n"/>
      <c r="GV377" s="79" t="n"/>
      <c r="GW377" s="79" t="n"/>
      <c r="GX377" s="79" t="n"/>
      <c r="GY377" s="79" t="n"/>
      <c r="GZ377" s="79" t="n"/>
      <c r="HA377" s="79" t="n"/>
      <c r="HB377" s="79" t="n"/>
      <c r="HC377" s="79" t="n"/>
      <c r="HD377" s="79" t="n"/>
      <c r="HE377" s="79" t="n"/>
      <c r="HH377" s="78" t="n">
        <v>3</v>
      </c>
      <c r="HI377" s="79" t="n"/>
      <c r="HJ377" s="79" t="n"/>
      <c r="HK377" s="79" t="n"/>
      <c r="HL377" s="79" t="n"/>
      <c r="HM377" s="79" t="n"/>
      <c r="HN377" s="79" t="n"/>
      <c r="HO377" s="79" t="n"/>
      <c r="HP377" s="79" t="n"/>
      <c r="HQ377" s="79" t="n"/>
      <c r="HR377" s="79" t="n"/>
      <c r="HS377" s="79" t="n"/>
      <c r="HT377" s="79" t="n"/>
      <c r="HU377" s="79" t="n"/>
      <c r="HV377" s="79" t="n"/>
      <c r="HW377" s="79" t="n"/>
      <c r="HX377" s="79" t="n"/>
      <c r="HY377" s="79" t="n"/>
      <c r="HZ377" s="79" t="n"/>
      <c r="IA377" s="79" t="n"/>
      <c r="IB377" s="79" t="n"/>
      <c r="IC377" s="79" t="n"/>
      <c r="ID377" s="79" t="n"/>
      <c r="IE377" s="79" t="n"/>
      <c r="IF377" s="79" t="n"/>
      <c r="IG377" s="79" t="n"/>
      <c r="IH377" s="79" t="n"/>
      <c r="II377" s="79" t="n"/>
      <c r="IJ377" s="79" t="n"/>
      <c r="IK377" s="79" t="n"/>
      <c r="IL377" s="79" t="n"/>
      <c r="IM377" s="79" t="n"/>
      <c r="IN377" s="79" t="n"/>
      <c r="IO377" s="79" t="n"/>
      <c r="IP377" s="79" t="n"/>
      <c r="IQ377" s="79" t="n"/>
      <c r="IR377" s="79" t="n"/>
      <c r="IS377" s="79" t="n"/>
      <c r="IT377" s="79" t="n"/>
      <c r="IU377" s="79" t="n"/>
      <c r="IV377" s="79" t="n"/>
      <c r="IY377" s="78" t="n">
        <v>3</v>
      </c>
      <c r="IZ377" s="79" t="n"/>
      <c r="JA377" s="79" t="n"/>
      <c r="JB377" s="79" t="n"/>
      <c r="JC377" s="79" t="n"/>
      <c r="JD377" s="79" t="n"/>
      <c r="JE377" s="79" t="n"/>
      <c r="JF377" s="79" t="n"/>
      <c r="JG377" s="79" t="n"/>
      <c r="JH377" s="79" t="n"/>
      <c r="JI377" s="79" t="n"/>
      <c r="JJ377" s="79" t="n"/>
      <c r="JK377" s="79" t="n"/>
      <c r="JL377" s="79" t="n"/>
      <c r="JM377" s="79" t="n"/>
      <c r="JN377" s="79" t="n"/>
      <c r="JO377" s="79" t="n"/>
      <c r="JP377" s="79" t="n"/>
      <c r="JQ377" s="79" t="n"/>
      <c r="JR377" s="79" t="n"/>
      <c r="JS377" s="79" t="n"/>
      <c r="JT377" s="79" t="n"/>
      <c r="JU377" s="79" t="n"/>
      <c r="JV377" s="79" t="n"/>
      <c r="JW377" s="79" t="n"/>
      <c r="JX377" s="79" t="n"/>
      <c r="JY377" s="79" t="n"/>
      <c r="JZ377" s="79" t="n"/>
      <c r="KA377" s="79" t="n"/>
      <c r="KB377" s="79" t="n"/>
      <c r="KC377" s="79" t="n"/>
      <c r="KD377" s="79" t="n"/>
      <c r="KE377" s="79" t="n"/>
      <c r="KF377" s="79" t="n"/>
      <c r="KG377" s="79" t="n"/>
      <c r="KH377" s="79" t="n"/>
      <c r="KI377" s="79" t="n"/>
      <c r="KJ377" s="79" t="n"/>
      <c r="KK377" s="79" t="n"/>
      <c r="KL377" s="79" t="n"/>
      <c r="KM377" s="79" t="n"/>
      <c r="KP377" s="78" t="n">
        <v>3</v>
      </c>
      <c r="KQ377" s="79" t="n"/>
      <c r="KR377" s="79" t="n"/>
      <c r="KS377" s="79" t="n"/>
      <c r="KT377" s="79" t="n"/>
      <c r="KU377" s="79" t="n"/>
      <c r="KV377" s="79" t="n"/>
      <c r="KW377" s="79" t="n"/>
      <c r="KX377" s="79" t="n"/>
      <c r="KY377" s="79" t="n"/>
      <c r="KZ377" s="79" t="n"/>
      <c r="LA377" s="79" t="n"/>
      <c r="LB377" s="79" t="n"/>
      <c r="LC377" s="79" t="n"/>
      <c r="LD377" s="79" t="n"/>
      <c r="LE377" s="79" t="n"/>
      <c r="LF377" s="79" t="n"/>
      <c r="LG377" s="79" t="n"/>
      <c r="LH377" s="79" t="n"/>
      <c r="LI377" s="79" t="n"/>
      <c r="LJ377" s="79" t="n"/>
      <c r="LK377" s="79" t="n"/>
      <c r="LL377" s="79" t="n"/>
      <c r="LM377" s="79" t="n"/>
      <c r="LN377" s="79" t="n"/>
      <c r="LO377" s="79" t="n"/>
      <c r="LP377" s="79" t="n"/>
      <c r="LQ377" s="79" t="n"/>
      <c r="LR377" s="79" t="n"/>
      <c r="LS377" s="79" t="n"/>
      <c r="LT377" s="79" t="n"/>
      <c r="LU377" s="79" t="n"/>
      <c r="LV377" s="79" t="n"/>
      <c r="LW377" s="79" t="n"/>
      <c r="LX377" s="79" t="n"/>
      <c r="LY377" s="79" t="n"/>
      <c r="LZ377" s="79" t="n"/>
      <c r="MA377" s="79" t="n"/>
      <c r="MB377" s="79" t="n"/>
      <c r="MC377" s="79" t="n"/>
      <c r="MD377" s="79" t="n"/>
      <c r="MG377" s="78" t="n">
        <v>3</v>
      </c>
      <c r="MH377" s="79" t="n"/>
      <c r="MI377" s="79" t="n"/>
      <c r="MJ377" s="79" t="n"/>
      <c r="MK377" s="79" t="n"/>
      <c r="ML377" s="79" t="n"/>
      <c r="MM377" s="79" t="n"/>
      <c r="MN377" s="79" t="n"/>
      <c r="MO377" s="79" t="n"/>
      <c r="MP377" s="79" t="n"/>
      <c r="MQ377" s="79" t="n"/>
      <c r="MR377" s="79" t="n"/>
      <c r="MS377" s="79" t="n"/>
      <c r="MT377" s="79" t="n"/>
      <c r="MU377" s="79" t="n"/>
      <c r="MV377" s="79" t="n"/>
      <c r="MW377" s="79" t="n"/>
      <c r="MX377" s="79" t="n"/>
      <c r="MY377" s="79" t="n"/>
      <c r="MZ377" s="79" t="n"/>
      <c r="NA377" s="79" t="n"/>
      <c r="NB377" s="79" t="n"/>
      <c r="NC377" s="79" t="n"/>
      <c r="ND377" s="79" t="n"/>
      <c r="NE377" s="79" t="n"/>
      <c r="NF377" s="79" t="n"/>
      <c r="NG377" s="79" t="n"/>
      <c r="NH377" s="79" t="n"/>
      <c r="NI377" s="79" t="n"/>
      <c r="NJ377" s="79" t="n"/>
      <c r="NK377" s="79" t="n"/>
      <c r="NL377" s="79" t="n"/>
      <c r="NM377" s="79" t="n"/>
      <c r="NN377" s="79" t="n"/>
      <c r="NO377" s="79" t="n"/>
      <c r="NP377" s="79" t="n"/>
      <c r="NQ377" s="79" t="n"/>
      <c r="NR377" s="79" t="n"/>
      <c r="NS377" s="79" t="n"/>
      <c r="NT377" s="79" t="n"/>
      <c r="NU377" s="79" t="n"/>
      <c r="NX377" s="78" t="n">
        <v>3</v>
      </c>
      <c r="NY377" s="79" t="n"/>
      <c r="NZ377" s="79" t="n"/>
      <c r="OA377" s="79" t="n"/>
      <c r="OB377" s="79" t="n"/>
      <c r="OC377" s="79" t="n"/>
      <c r="OD377" s="79" t="n"/>
      <c r="OE377" s="79" t="n"/>
      <c r="OF377" s="79" t="n"/>
      <c r="OG377" s="79" t="n"/>
      <c r="OH377" s="79" t="n"/>
      <c r="OI377" s="79" t="n"/>
      <c r="OJ377" s="79" t="n"/>
      <c r="OK377" s="79" t="n"/>
      <c r="OL377" s="79" t="n"/>
      <c r="OM377" s="79" t="n"/>
      <c r="ON377" s="79" t="n"/>
      <c r="OO377" s="79" t="n"/>
      <c r="OP377" s="79" t="n"/>
      <c r="OQ377" s="79" t="n"/>
      <c r="OR377" s="79" t="n"/>
      <c r="OS377" s="79" t="n"/>
      <c r="OT377" s="79" t="n"/>
      <c r="OU377" s="79" t="n"/>
      <c r="OV377" s="79" t="n"/>
      <c r="OW377" s="79" t="n"/>
      <c r="OX377" s="79" t="n"/>
      <c r="OY377" s="79" t="n"/>
      <c r="OZ377" s="79" t="n"/>
      <c r="PA377" s="79" t="n"/>
      <c r="PB377" s="79" t="n"/>
      <c r="PC377" s="79" t="n"/>
      <c r="PD377" s="79" t="n"/>
      <c r="PE377" s="79" t="n"/>
      <c r="PF377" s="79" t="n"/>
      <c r="PG377" s="79" t="n"/>
      <c r="PH377" s="79" t="n"/>
      <c r="PI377" s="79" t="n"/>
      <c r="PJ377" s="79" t="n"/>
      <c r="PK377" s="79" t="n"/>
      <c r="PL377" s="79" t="n"/>
      <c r="PO377" s="78" t="n">
        <v>3</v>
      </c>
      <c r="PP377" s="79" t="n"/>
      <c r="PQ377" s="79" t="n"/>
      <c r="PR377" s="79" t="n"/>
      <c r="PS377" s="79" t="n"/>
      <c r="PT377" s="79" t="n"/>
      <c r="PU377" s="79" t="n"/>
      <c r="PV377" s="79" t="n"/>
      <c r="PW377" s="79" t="n"/>
      <c r="PX377" s="79" t="n"/>
      <c r="PY377" s="79" t="n"/>
      <c r="PZ377" s="79" t="n"/>
      <c r="QA377" s="79" t="n"/>
      <c r="QB377" s="79" t="n"/>
      <c r="QC377" s="79" t="n"/>
      <c r="QD377" s="79" t="n"/>
      <c r="QE377" s="79" t="n"/>
      <c r="QF377" s="79" t="n"/>
      <c r="QG377" s="79" t="n"/>
      <c r="QH377" s="79" t="n"/>
      <c r="QI377" s="79" t="n"/>
      <c r="QJ377" s="79" t="n"/>
      <c r="QK377" s="79" t="n"/>
      <c r="QL377" s="79" t="n"/>
      <c r="QM377" s="79" t="n"/>
      <c r="QN377" s="79" t="n"/>
      <c r="QO377" s="79" t="n"/>
      <c r="QP377" s="79" t="n"/>
      <c r="QQ377" s="79" t="n"/>
      <c r="QR377" s="79" t="n"/>
      <c r="QS377" s="79" t="n"/>
      <c r="QT377" s="79" t="n"/>
      <c r="QU377" s="79" t="n"/>
      <c r="QV377" s="79" t="n"/>
      <c r="QW377" s="79" t="n"/>
      <c r="QX377" s="79" t="n"/>
      <c r="QY377" s="79" t="n"/>
      <c r="QZ377" s="79" t="n"/>
      <c r="RA377" s="79" t="n"/>
      <c r="RB377" s="79" t="n"/>
      <c r="RC377" s="79" t="n"/>
      <c r="RF377" s="78" t="n">
        <v>3</v>
      </c>
      <c r="RG377" s="79" t="n"/>
      <c r="RH377" s="79" t="n"/>
      <c r="RI377" s="79" t="n"/>
      <c r="RJ377" s="79" t="n"/>
      <c r="RK377" s="79" t="n"/>
      <c r="RL377" s="79" t="n"/>
      <c r="RM377" s="79" t="n"/>
      <c r="RN377" s="79" t="n"/>
      <c r="RO377" s="79" t="n"/>
      <c r="RP377" s="79" t="n"/>
      <c r="RQ377" s="79" t="n"/>
      <c r="RR377" s="79" t="n"/>
      <c r="RS377" s="79" t="n"/>
      <c r="RT377" s="79" t="n"/>
      <c r="RU377" s="79" t="n"/>
      <c r="RV377" s="79" t="n"/>
      <c r="RW377" s="79" t="n"/>
      <c r="RX377" s="79" t="n"/>
      <c r="RY377" s="79" t="n"/>
      <c r="RZ377" s="79" t="n"/>
      <c r="SA377" s="79" t="n"/>
      <c r="SB377" s="79" t="n"/>
      <c r="SC377" s="79" t="n"/>
      <c r="SD377" s="79" t="n"/>
      <c r="SE377" s="79" t="n"/>
      <c r="SF377" s="79" t="n"/>
      <c r="SG377" s="79" t="n"/>
      <c r="SH377" s="79" t="n"/>
      <c r="SI377" s="79" t="n"/>
      <c r="SJ377" s="79" t="n"/>
      <c r="SK377" s="79" t="n"/>
      <c r="SL377" s="79" t="n"/>
      <c r="SM377" s="79" t="n"/>
      <c r="SN377" s="79" t="n"/>
      <c r="SO377" s="79" t="n"/>
      <c r="SP377" s="79" t="n"/>
      <c r="SQ377" s="79" t="n"/>
      <c r="SR377" s="79" t="n"/>
      <c r="SS377" s="79" t="n"/>
      <c r="ST377" s="79" t="n"/>
      <c r="SW377" s="78" t="n">
        <v>3</v>
      </c>
      <c r="SX377" s="79" t="n"/>
      <c r="SY377" s="79" t="n"/>
      <c r="SZ377" s="79" t="n"/>
      <c r="TA377" s="79" t="n"/>
      <c r="TB377" s="79" t="n"/>
      <c r="TC377" s="79" t="n"/>
      <c r="TD377" s="79" t="n"/>
      <c r="TE377" s="79" t="n"/>
      <c r="TF377" s="79" t="n"/>
      <c r="TG377" s="79" t="n"/>
      <c r="TH377" s="79" t="n"/>
      <c r="TI377" s="79" t="n"/>
      <c r="TJ377" s="79" t="n"/>
      <c r="TK377" s="79" t="n"/>
      <c r="TL377" s="79" t="n"/>
      <c r="TM377" s="79" t="n"/>
      <c r="TN377" s="79" t="n"/>
      <c r="TO377" s="79" t="n"/>
      <c r="TP377" s="79" t="n"/>
      <c r="TQ377" s="79" t="n"/>
      <c r="TR377" s="79" t="n"/>
      <c r="TS377" s="79" t="n"/>
      <c r="TT377" s="79" t="n"/>
      <c r="TU377" s="79" t="n"/>
      <c r="TV377" s="79" t="n"/>
      <c r="TW377" s="79" t="n"/>
      <c r="TX377" s="79" t="n"/>
      <c r="TY377" s="79" t="n"/>
      <c r="TZ377" s="79" t="n"/>
      <c r="UA377" s="79" t="n"/>
      <c r="UB377" s="79" t="n"/>
      <c r="UC377" s="79" t="n"/>
      <c r="UD377" s="79" t="n"/>
      <c r="UE377" s="79" t="n"/>
      <c r="UF377" s="79" t="n"/>
      <c r="UG377" s="79" t="n"/>
      <c r="UH377" s="79" t="n"/>
      <c r="UI377" s="79" t="n"/>
      <c r="UJ377" s="79" t="n"/>
      <c r="UK377" s="79" t="n"/>
      <c r="UN377" s="78" t="n">
        <v>3</v>
      </c>
      <c r="UO377" s="79" t="n"/>
      <c r="UP377" s="79" t="n"/>
      <c r="UQ377" s="79" t="n"/>
      <c r="UR377" s="79" t="n"/>
      <c r="US377" s="79" t="n"/>
      <c r="UT377" s="79" t="n"/>
      <c r="UU377" s="79" t="n"/>
      <c r="UV377" s="79" t="n"/>
      <c r="UW377" s="79" t="n"/>
      <c r="UX377" s="79" t="n"/>
      <c r="UY377" s="79" t="n"/>
      <c r="UZ377" s="79" t="n"/>
      <c r="VA377" s="79" t="n"/>
      <c r="VB377" s="79" t="n"/>
      <c r="VC377" s="79" t="n"/>
      <c r="VD377" s="79" t="n"/>
      <c r="VE377" s="79" t="n"/>
      <c r="VF377" s="79" t="n"/>
      <c r="VG377" s="79" t="n"/>
      <c r="VH377" s="79" t="n"/>
      <c r="VI377" s="79" t="n"/>
      <c r="VJ377" s="79" t="n"/>
      <c r="VK377" s="79" t="n"/>
      <c r="VL377" s="79" t="n"/>
      <c r="VM377" s="79" t="n"/>
      <c r="VN377" s="79" t="n"/>
      <c r="VO377" s="79" t="n"/>
      <c r="VP377" s="79" t="n"/>
      <c r="VQ377" s="79" t="n"/>
      <c r="VR377" s="79" t="n"/>
      <c r="VS377" s="79" t="n"/>
      <c r="VT377" s="79" t="n"/>
      <c r="VU377" s="79" t="n"/>
      <c r="VV377" s="79" t="n"/>
      <c r="VW377" s="79" t="n"/>
      <c r="VX377" s="79" t="n"/>
      <c r="VY377" s="79" t="n"/>
      <c r="VZ377" s="79" t="n"/>
      <c r="WA377" s="79" t="n"/>
      <c r="WB377" s="79" t="n"/>
      <c r="WE377" s="78" t="n">
        <v>3</v>
      </c>
      <c r="WF377" s="79" t="n"/>
      <c r="WG377" s="79" t="n"/>
      <c r="WH377" s="79" t="n"/>
      <c r="WI377" s="79" t="n"/>
      <c r="WJ377" s="79" t="n"/>
      <c r="WK377" s="79" t="n"/>
      <c r="WL377" s="79" t="n"/>
      <c r="WM377" s="79" t="n"/>
      <c r="WN377" s="79" t="n"/>
      <c r="WO377" s="79" t="n"/>
      <c r="WP377" s="79" t="n"/>
      <c r="WQ377" s="79" t="n"/>
      <c r="WR377" s="79" t="n"/>
      <c r="WS377" s="79" t="n"/>
      <c r="WT377" s="79" t="n"/>
      <c r="WU377" s="79" t="n"/>
      <c r="WV377" s="79" t="n"/>
      <c r="WW377" s="79" t="n"/>
      <c r="WX377" s="79" t="n"/>
      <c r="WY377" s="79" t="n"/>
      <c r="WZ377" s="79" t="n"/>
      <c r="XA377" s="79" t="n"/>
      <c r="XB377" s="79" t="n"/>
      <c r="XC377" s="79" t="n"/>
      <c r="XD377" s="79" t="n"/>
      <c r="XE377" s="79" t="n"/>
      <c r="XF377" s="79" t="n"/>
      <c r="XG377" s="79" t="n"/>
      <c r="XH377" s="79" t="n"/>
      <c r="XI377" s="79" t="n"/>
      <c r="XJ377" s="79" t="n"/>
      <c r="XK377" s="79" t="n"/>
      <c r="XL377" s="79" t="n"/>
      <c r="XM377" s="79" t="n"/>
      <c r="XN377" s="79" t="n"/>
      <c r="XO377" s="79" t="n"/>
      <c r="XP377" s="79" t="n"/>
      <c r="XQ377" s="79" t="n"/>
      <c r="XR377" s="79" t="n"/>
      <c r="XS377" s="79" t="n"/>
      <c r="XV377" s="78" t="n">
        <v>3</v>
      </c>
      <c r="XW377" s="79" t="n"/>
      <c r="XX377" s="79" t="n"/>
      <c r="XY377" s="79" t="n"/>
      <c r="XZ377" s="79" t="n"/>
      <c r="YA377" s="79" t="n"/>
      <c r="YB377" s="79" t="n"/>
      <c r="YC377" s="79" t="n"/>
      <c r="YD377" s="79" t="n"/>
      <c r="YE377" s="79" t="n"/>
      <c r="YF377" s="79" t="n"/>
      <c r="YG377" s="79" t="n"/>
      <c r="YH377" s="79" t="n"/>
      <c r="YI377" s="79" t="n"/>
      <c r="YJ377" s="79" t="n"/>
      <c r="YK377" s="79" t="n"/>
      <c r="YL377" s="79" t="n"/>
      <c r="YM377" s="79" t="n"/>
      <c r="YN377" s="79" t="n"/>
      <c r="YO377" s="79" t="n"/>
      <c r="YP377" s="79" t="n"/>
      <c r="YQ377" s="79" t="n"/>
      <c r="YR377" s="79" t="n"/>
      <c r="YS377" s="79" t="n"/>
      <c r="YT377" s="79" t="n"/>
      <c r="YU377" s="79" t="n"/>
      <c r="YV377" s="79" t="n"/>
      <c r="YW377" s="79" t="n"/>
      <c r="YX377" s="79" t="n"/>
      <c r="YY377" s="79" t="n"/>
      <c r="YZ377" s="79" t="n"/>
      <c r="ZA377" s="79" t="n"/>
      <c r="ZB377" s="79" t="n"/>
      <c r="ZC377" s="79" t="n"/>
      <c r="ZD377" s="79" t="n"/>
      <c r="ZE377" s="79" t="n"/>
      <c r="ZF377" s="79" t="n"/>
      <c r="ZG377" s="79" t="n"/>
      <c r="ZH377" s="79" t="n"/>
      <c r="ZI377" s="79" t="n"/>
      <c r="ZJ377" s="79" t="n"/>
      <c r="ZM377" s="78" t="n">
        <v>3</v>
      </c>
      <c r="ZN377" s="79" t="n"/>
      <c r="ZO377" s="79" t="n"/>
      <c r="ZP377" s="79" t="n"/>
      <c r="ZQ377" s="79" t="n"/>
      <c r="ZR377" s="79" t="n"/>
      <c r="ZS377" s="79" t="n"/>
      <c r="ZT377" s="79" t="n"/>
      <c r="ZU377" s="79" t="n"/>
      <c r="ZV377" s="79" t="n"/>
      <c r="ZW377" s="79" t="n"/>
      <c r="ZX377" s="79" t="n"/>
      <c r="ZY377" s="79" t="n"/>
      <c r="ZZ377" s="79" t="n"/>
      <c r="AAA377" s="79" t="n"/>
      <c r="AAB377" s="79" t="n"/>
      <c r="AAC377" s="79" t="n"/>
      <c r="AAD377" s="79" t="n"/>
      <c r="AAE377" s="79" t="n"/>
      <c r="AAF377" s="79" t="n"/>
      <c r="AAG377" s="79" t="n"/>
      <c r="AAH377" s="79" t="n"/>
      <c r="AAI377" s="79" t="n"/>
      <c r="AAJ377" s="79" t="n"/>
      <c r="AAK377" s="79" t="n"/>
      <c r="AAL377" s="79" t="n"/>
      <c r="AAM377" s="79" t="n"/>
      <c r="AAN377" s="79" t="n"/>
      <c r="AAO377" s="79" t="n"/>
      <c r="AAP377" s="79" t="n"/>
      <c r="AAQ377" s="79" t="n"/>
      <c r="AAR377" s="79" t="n"/>
      <c r="AAS377" s="79" t="n"/>
      <c r="AAT377" s="79" t="n"/>
      <c r="AAU377" s="79" t="n"/>
      <c r="AAV377" s="79" t="n"/>
      <c r="AAW377" s="79" t="n"/>
      <c r="AAX377" s="79" t="n"/>
      <c r="AAY377" s="79" t="n"/>
      <c r="AAZ377" s="79" t="n"/>
      <c r="ABA377" s="79" t="n"/>
      <c r="ABD377" s="78" t="n">
        <v>3</v>
      </c>
      <c r="ABE377" s="79" t="n"/>
      <c r="ABF377" s="79" t="n"/>
      <c r="ABG377" s="79" t="n"/>
      <c r="ABH377" s="79" t="n"/>
      <c r="ABI377" s="79" t="n"/>
      <c r="ABJ377" s="79" t="n"/>
      <c r="ABK377" s="79" t="n"/>
      <c r="ABL377" s="79" t="n"/>
      <c r="ABM377" s="79" t="n"/>
      <c r="ABN377" s="79" t="n"/>
      <c r="ABO377" s="79" t="n"/>
      <c r="ABP377" s="79" t="n"/>
      <c r="ABQ377" s="79" t="n"/>
      <c r="ABR377" s="79" t="n"/>
      <c r="ABS377" s="79" t="n"/>
      <c r="ABT377" s="79" t="n"/>
      <c r="ABU377" s="79" t="n"/>
      <c r="ABV377" s="79" t="n"/>
      <c r="ABW377" s="79" t="n"/>
      <c r="ABX377" s="79" t="n"/>
      <c r="ABY377" s="79" t="n"/>
      <c r="ABZ377" s="79" t="n"/>
      <c r="ACA377" s="79" t="n"/>
      <c r="ACB377" s="79" t="n"/>
      <c r="ACC377" s="79" t="n"/>
      <c r="ACD377" s="79" t="n"/>
      <c r="ACE377" s="79" t="n"/>
      <c r="ACF377" s="79" t="n"/>
      <c r="ACG377" s="79" t="n"/>
      <c r="ACH377" s="79" t="n"/>
      <c r="ACI377" s="79" t="n"/>
      <c r="ACJ377" s="79" t="n"/>
      <c r="ACK377" s="79" t="n"/>
      <c r="ACL377" s="79" t="n"/>
      <c r="ACM377" s="79" t="n"/>
      <c r="ACN377" s="79" t="n"/>
      <c r="ACO377" s="79" t="n"/>
      <c r="ACP377" s="79" t="n"/>
      <c r="ACQ377" s="79" t="n"/>
      <c r="ACR377" s="79" t="n"/>
      <c r="ACU377" s="78" t="n">
        <v>3</v>
      </c>
      <c r="ACV377" s="79" t="n"/>
      <c r="ACW377" s="79" t="n"/>
      <c r="ACX377" s="79" t="n"/>
      <c r="ACY377" s="79" t="n"/>
      <c r="ACZ377" s="79" t="n"/>
      <c r="ADA377" s="79" t="n"/>
      <c r="ADB377" s="79" t="n"/>
      <c r="ADC377" s="79" t="n"/>
      <c r="ADD377" s="79" t="n"/>
      <c r="ADE377" s="79" t="n"/>
      <c r="ADF377" s="79" t="n"/>
      <c r="ADG377" s="79" t="n"/>
      <c r="ADH377" s="79" t="n"/>
      <c r="ADI377" s="79" t="n"/>
      <c r="ADJ377" s="79" t="n"/>
      <c r="ADK377" s="79" t="n"/>
      <c r="ADL377" s="79" t="n"/>
      <c r="ADM377" s="79" t="n"/>
      <c r="ADN377" s="79" t="n"/>
      <c r="ADO377" s="79" t="n"/>
      <c r="ADP377" s="79" t="n"/>
      <c r="ADQ377" s="79" t="n"/>
      <c r="ADR377" s="79" t="n"/>
      <c r="ADS377" s="79" t="n"/>
      <c r="ADT377" s="79" t="n"/>
      <c r="ADU377" s="79" t="n"/>
      <c r="ADV377" s="79" t="n"/>
      <c r="ADW377" s="79" t="n"/>
      <c r="ADX377" s="79" t="n"/>
      <c r="ADY377" s="79" t="n"/>
      <c r="ADZ377" s="79" t="n"/>
      <c r="AEA377" s="79" t="n"/>
      <c r="AEB377" s="79" t="n"/>
      <c r="AEC377" s="79" t="n"/>
      <c r="AED377" s="79" t="n"/>
      <c r="AEE377" s="79" t="n"/>
      <c r="AEF377" s="79" t="n"/>
      <c r="AEG377" s="79" t="n"/>
      <c r="AEH377" s="79" t="n"/>
      <c r="AEI377" s="79" t="n"/>
      <c r="AEL377" s="78" t="n">
        <v>3</v>
      </c>
      <c r="AEM377" s="79" t="n"/>
      <c r="AEN377" s="79" t="n"/>
      <c r="AEO377" s="79" t="n"/>
      <c r="AEP377" s="79" t="n"/>
      <c r="AEQ377" s="79" t="n"/>
      <c r="AER377" s="79" t="n"/>
      <c r="AES377" s="79" t="n"/>
      <c r="AET377" s="79" t="n"/>
      <c r="AEU377" s="79" t="n"/>
      <c r="AEV377" s="79" t="n"/>
      <c r="AEW377" s="79" t="n"/>
      <c r="AEX377" s="79" t="n"/>
      <c r="AEY377" s="79" t="n"/>
      <c r="AEZ377" s="79" t="n"/>
      <c r="AFA377" s="79" t="n"/>
      <c r="AFB377" s="79" t="n"/>
      <c r="AFC377" s="79" t="n"/>
      <c r="AFD377" s="79" t="n"/>
      <c r="AFE377" s="79" t="n"/>
      <c r="AFF377" s="79" t="n"/>
      <c r="AFG377" s="79" t="n"/>
      <c r="AFH377" s="79" t="n"/>
      <c r="AFI377" s="79" t="n"/>
      <c r="AFJ377" s="79" t="n"/>
      <c r="AFK377" s="79" t="n"/>
      <c r="AFL377" s="79" t="n"/>
      <c r="AFM377" s="79" t="n"/>
      <c r="AFN377" s="79" t="n"/>
      <c r="AFO377" s="79" t="n"/>
      <c r="AFP377" s="79" t="n"/>
      <c r="AFQ377" s="79" t="n"/>
      <c r="AFR377" s="79" t="n"/>
      <c r="AFS377" s="79" t="n"/>
      <c r="AFT377" s="79" t="n"/>
      <c r="AFU377" s="79" t="n"/>
      <c r="AFV377" s="79" t="n"/>
      <c r="AFW377" s="79" t="n"/>
      <c r="AFX377" s="79" t="n"/>
      <c r="AFY377" s="79" t="n"/>
      <c r="AFZ377" s="79" t="n"/>
    </row>
    <row r="378">
      <c r="A378" s="78" t="n">
        <v>4</v>
      </c>
      <c r="B378" s="79" t="n"/>
      <c r="C378" s="79" t="n"/>
      <c r="D378" s="79" t="n"/>
      <c r="E378" s="79" t="n"/>
      <c r="F378" s="79" t="n"/>
      <c r="G378" s="79" t="n"/>
      <c r="H378" s="79" t="n"/>
      <c r="I378" s="79" t="n"/>
      <c r="J378" s="79" t="n"/>
      <c r="K378" s="79" t="n"/>
      <c r="L378" s="79" t="n"/>
      <c r="M378" s="79" t="n"/>
      <c r="N378" s="79" t="n"/>
      <c r="O378" s="79" t="n"/>
      <c r="P378" s="79" t="n"/>
      <c r="Q378" s="79" t="n"/>
      <c r="R378" s="79" t="n"/>
      <c r="S378" s="79" t="n"/>
      <c r="T378" s="79" t="n"/>
      <c r="U378" s="79" t="n"/>
      <c r="V378" s="79" t="n"/>
      <c r="W378" s="79" t="n"/>
      <c r="X378" s="79" t="n"/>
      <c r="Y378" s="79" t="n"/>
      <c r="Z378" s="79" t="n"/>
      <c r="AA378" s="79" t="n"/>
      <c r="AB378" s="79" t="n"/>
      <c r="AC378" s="79" t="n"/>
      <c r="AD378" s="79" t="n"/>
      <c r="AE378" s="79" t="n"/>
      <c r="AF378" s="79" t="n"/>
      <c r="AG378" s="79" t="n"/>
      <c r="AH378" s="79" t="n"/>
      <c r="AI378" s="79" t="n"/>
      <c r="AJ378" s="79" t="n"/>
      <c r="AK378" s="79" t="n"/>
      <c r="AL378" s="79" t="n"/>
      <c r="AM378" s="79" t="n"/>
      <c r="AN378" s="79" t="n"/>
      <c r="AO378" s="79" t="n"/>
      <c r="AR378" s="78" t="n">
        <v>4</v>
      </c>
      <c r="AS378" s="79" t="n"/>
      <c r="AT378" s="79" t="n"/>
      <c r="AU378" s="79" t="n"/>
      <c r="AV378" s="79" t="n"/>
      <c r="AW378" s="79" t="n"/>
      <c r="AX378" s="79" t="n"/>
      <c r="AY378" s="79" t="n"/>
      <c r="AZ378" s="79" t="n"/>
      <c r="BA378" s="79" t="n"/>
      <c r="BB378" s="79" t="n"/>
      <c r="BC378" s="79" t="n"/>
      <c r="BD378" s="79" t="n"/>
      <c r="BE378" s="79" t="n"/>
      <c r="BF378" s="79" t="n"/>
      <c r="BG378" s="79" t="n"/>
      <c r="BH378" s="79" t="n"/>
      <c r="BI378" s="79" t="n"/>
      <c r="BJ378" s="79" t="n"/>
      <c r="BK378" s="79" t="n"/>
      <c r="BL378" s="79" t="n"/>
      <c r="BM378" s="79" t="n"/>
      <c r="BN378" s="79" t="n"/>
      <c r="BO378" s="79" t="n"/>
      <c r="BP378" s="79" t="n"/>
      <c r="BQ378" s="79" t="n"/>
      <c r="BR378" s="79" t="n"/>
      <c r="BS378" s="79" t="n"/>
      <c r="BT378" s="79" t="n"/>
      <c r="BU378" s="79" t="n"/>
      <c r="BV378" s="79" t="n"/>
      <c r="BW378" s="79" t="n"/>
      <c r="BX378" s="79" t="n"/>
      <c r="BY378" s="79" t="n"/>
      <c r="BZ378" s="79" t="n"/>
      <c r="CA378" s="79" t="n"/>
      <c r="CB378" s="79" t="n"/>
      <c r="CC378" s="79" t="n"/>
      <c r="CD378" s="79" t="n"/>
      <c r="CE378" s="79" t="n"/>
      <c r="CF378" s="79" t="n"/>
      <c r="CI378" s="78" t="n">
        <v>4</v>
      </c>
      <c r="CJ378" s="79" t="n"/>
      <c r="CK378" s="79" t="n"/>
      <c r="CL378" s="79" t="n"/>
      <c r="CM378" s="79" t="n"/>
      <c r="CN378" s="79" t="n"/>
      <c r="CO378" s="79" t="n"/>
      <c r="CP378" s="79" t="n"/>
      <c r="CQ378" s="79" t="n"/>
      <c r="CR378" s="79" t="n"/>
      <c r="CS378" s="79" t="n"/>
      <c r="CT378" s="79" t="n"/>
      <c r="CU378" s="79" t="n"/>
      <c r="CV378" s="79" t="n"/>
      <c r="CW378" s="79" t="n"/>
      <c r="CX378" s="79" t="n"/>
      <c r="CY378" s="79" t="n"/>
      <c r="CZ378" s="79" t="n"/>
      <c r="DA378" s="79" t="n"/>
      <c r="DB378" s="79" t="n"/>
      <c r="DC378" s="79" t="n"/>
      <c r="DD378" s="79" t="n"/>
      <c r="DE378" s="79" t="n"/>
      <c r="DF378" s="79" t="n"/>
      <c r="DG378" s="79" t="n"/>
      <c r="DH378" s="79" t="n"/>
      <c r="DI378" s="79" t="n"/>
      <c r="DJ378" s="79" t="n"/>
      <c r="DK378" s="79" t="n"/>
      <c r="DL378" s="79" t="n"/>
      <c r="DM378" s="79" t="n"/>
      <c r="DN378" s="79" t="n"/>
      <c r="DO378" s="79" t="n"/>
      <c r="DP378" s="79" t="n"/>
      <c r="DQ378" s="79" t="n"/>
      <c r="DR378" s="79" t="n"/>
      <c r="DS378" s="79" t="n"/>
      <c r="DT378" s="79" t="n"/>
      <c r="DU378" s="79" t="n"/>
      <c r="DV378" s="79" t="n"/>
      <c r="DW378" s="79" t="n"/>
      <c r="DZ378" s="78" t="n">
        <v>4</v>
      </c>
      <c r="EA378" s="79" t="n"/>
      <c r="EB378" s="79" t="n"/>
      <c r="EC378" s="79" t="n"/>
      <c r="ED378" s="79" t="n"/>
      <c r="EE378" s="79" t="n"/>
      <c r="EF378" s="79" t="n"/>
      <c r="EG378" s="79" t="n"/>
      <c r="EH378" s="79" t="n"/>
      <c r="EI378" s="79" t="n"/>
      <c r="EJ378" s="79" t="n"/>
      <c r="EK378" s="79" t="n"/>
      <c r="EL378" s="79" t="n"/>
      <c r="EM378" s="79" t="n"/>
      <c r="EN378" s="79" t="n"/>
      <c r="EO378" s="79" t="n"/>
      <c r="EP378" s="79" t="n"/>
      <c r="EQ378" s="79" t="n"/>
      <c r="ER378" s="79" t="n"/>
      <c r="ES378" s="79" t="n"/>
      <c r="ET378" s="79" t="n"/>
      <c r="EU378" s="79" t="n"/>
      <c r="EV378" s="79" t="n"/>
      <c r="EW378" s="79" t="n"/>
      <c r="EX378" s="79" t="n"/>
      <c r="EY378" s="79" t="n"/>
      <c r="EZ378" s="79" t="n"/>
      <c r="FA378" s="79" t="n"/>
      <c r="FB378" s="79" t="n"/>
      <c r="FC378" s="79" t="n"/>
      <c r="FD378" s="79" t="n"/>
      <c r="FE378" s="79" t="n"/>
      <c r="FF378" s="79" t="n"/>
      <c r="FG378" s="79" t="n"/>
      <c r="FH378" s="79" t="n"/>
      <c r="FI378" s="79" t="n"/>
      <c r="FJ378" s="79" t="n"/>
      <c r="FK378" s="79" t="n"/>
      <c r="FL378" s="79" t="n"/>
      <c r="FM378" s="79" t="n"/>
      <c r="FN378" s="79" t="n"/>
      <c r="FQ378" s="78" t="n">
        <v>4</v>
      </c>
      <c r="FR378" s="79" t="n"/>
      <c r="FS378" s="79" t="n"/>
      <c r="FT378" s="79" t="n"/>
      <c r="FU378" s="79" t="n"/>
      <c r="FV378" s="79" t="n"/>
      <c r="FW378" s="79" t="n"/>
      <c r="FX378" s="79" t="n"/>
      <c r="FY378" s="79" t="n"/>
      <c r="FZ378" s="79" t="n"/>
      <c r="GA378" s="79" t="n"/>
      <c r="GB378" s="79" t="n"/>
      <c r="GC378" s="79" t="n"/>
      <c r="GD378" s="79" t="n"/>
      <c r="GE378" s="79" t="n"/>
      <c r="GF378" s="79" t="n"/>
      <c r="GG378" s="79" t="n"/>
      <c r="GH378" s="79" t="n"/>
      <c r="GI378" s="79" t="n"/>
      <c r="GJ378" s="79" t="n"/>
      <c r="GK378" s="79" t="n"/>
      <c r="GL378" s="79" t="n"/>
      <c r="GM378" s="79" t="n"/>
      <c r="GN378" s="79" t="n"/>
      <c r="GO378" s="79" t="n"/>
      <c r="GP378" s="79" t="n"/>
      <c r="GQ378" s="79" t="n"/>
      <c r="GR378" s="79" t="n"/>
      <c r="GS378" s="79" t="n"/>
      <c r="GT378" s="79" t="n"/>
      <c r="GU378" s="79" t="n"/>
      <c r="GV378" s="79" t="n"/>
      <c r="GW378" s="79" t="n"/>
      <c r="GX378" s="79" t="n"/>
      <c r="GY378" s="79" t="n"/>
      <c r="GZ378" s="79" t="n"/>
      <c r="HA378" s="79" t="n"/>
      <c r="HB378" s="79" t="n"/>
      <c r="HC378" s="79" t="n"/>
      <c r="HD378" s="79" t="n"/>
      <c r="HE378" s="79" t="n"/>
      <c r="HH378" s="78" t="n">
        <v>4</v>
      </c>
      <c r="HI378" s="79" t="n"/>
      <c r="HJ378" s="79" t="n"/>
      <c r="HK378" s="79" t="n"/>
      <c r="HL378" s="79" t="n"/>
      <c r="HM378" s="79" t="n"/>
      <c r="HN378" s="79" t="n"/>
      <c r="HO378" s="79" t="n"/>
      <c r="HP378" s="79" t="n"/>
      <c r="HQ378" s="79" t="n"/>
      <c r="HR378" s="79" t="n"/>
      <c r="HS378" s="79" t="n"/>
      <c r="HT378" s="79" t="n"/>
      <c r="HU378" s="79" t="n"/>
      <c r="HV378" s="79" t="n"/>
      <c r="HW378" s="79" t="n"/>
      <c r="HX378" s="79" t="n"/>
      <c r="HY378" s="79" t="n"/>
      <c r="HZ378" s="79" t="n"/>
      <c r="IA378" s="79" t="n"/>
      <c r="IB378" s="79" t="n"/>
      <c r="IC378" s="79" t="n"/>
      <c r="ID378" s="79" t="n"/>
      <c r="IE378" s="79" t="n"/>
      <c r="IF378" s="79" t="n"/>
      <c r="IG378" s="79" t="n"/>
      <c r="IH378" s="79" t="n"/>
      <c r="II378" s="79" t="n"/>
      <c r="IJ378" s="79" t="n"/>
      <c r="IK378" s="79" t="n"/>
      <c r="IL378" s="79" t="n"/>
      <c r="IM378" s="79" t="n"/>
      <c r="IN378" s="79" t="n"/>
      <c r="IO378" s="79" t="n"/>
      <c r="IP378" s="79" t="n"/>
      <c r="IQ378" s="79" t="n"/>
      <c r="IR378" s="79" t="n"/>
      <c r="IS378" s="79" t="n"/>
      <c r="IT378" s="79" t="n"/>
      <c r="IU378" s="79" t="n"/>
      <c r="IV378" s="79" t="n"/>
      <c r="IY378" s="78" t="n">
        <v>4</v>
      </c>
      <c r="IZ378" s="79" t="n"/>
      <c r="JA378" s="79" t="n"/>
      <c r="JB378" s="79" t="n"/>
      <c r="JC378" s="79" t="n"/>
      <c r="JD378" s="79" t="n"/>
      <c r="JE378" s="79" t="n"/>
      <c r="JF378" s="79" t="n"/>
      <c r="JG378" s="79" t="n"/>
      <c r="JH378" s="79" t="n"/>
      <c r="JI378" s="79" t="n"/>
      <c r="JJ378" s="79" t="n"/>
      <c r="JK378" s="79" t="n"/>
      <c r="JL378" s="79" t="n"/>
      <c r="JM378" s="79" t="n"/>
      <c r="JN378" s="79" t="n"/>
      <c r="JO378" s="79" t="n"/>
      <c r="JP378" s="79" t="n"/>
      <c r="JQ378" s="79" t="n"/>
      <c r="JR378" s="79" t="n"/>
      <c r="JS378" s="79" t="n"/>
      <c r="JT378" s="79" t="n"/>
      <c r="JU378" s="79" t="n"/>
      <c r="JV378" s="79" t="n"/>
      <c r="JW378" s="79" t="n"/>
      <c r="JX378" s="79" t="n"/>
      <c r="JY378" s="79" t="n"/>
      <c r="JZ378" s="79" t="n"/>
      <c r="KA378" s="79" t="n"/>
      <c r="KB378" s="79" t="n"/>
      <c r="KC378" s="79" t="n"/>
      <c r="KD378" s="79" t="n"/>
      <c r="KE378" s="79" t="n"/>
      <c r="KF378" s="79" t="n"/>
      <c r="KG378" s="79" t="n"/>
      <c r="KH378" s="79" t="n"/>
      <c r="KI378" s="79" t="n"/>
      <c r="KJ378" s="79" t="n"/>
      <c r="KK378" s="79" t="n"/>
      <c r="KL378" s="79" t="n"/>
      <c r="KM378" s="79" t="n"/>
      <c r="KP378" s="78" t="n">
        <v>4</v>
      </c>
      <c r="KQ378" s="79" t="n"/>
      <c r="KR378" s="79" t="n"/>
      <c r="KS378" s="79" t="n"/>
      <c r="KT378" s="79" t="n"/>
      <c r="KU378" s="79" t="n"/>
      <c r="KV378" s="79" t="n"/>
      <c r="KW378" s="79" t="n"/>
      <c r="KX378" s="79" t="n"/>
      <c r="KY378" s="79" t="n"/>
      <c r="KZ378" s="79" t="n"/>
      <c r="LA378" s="79" t="n"/>
      <c r="LB378" s="79" t="n"/>
      <c r="LC378" s="79" t="n"/>
      <c r="LD378" s="79" t="n"/>
      <c r="LE378" s="79" t="n"/>
      <c r="LF378" s="79" t="n"/>
      <c r="LG378" s="79" t="n"/>
      <c r="LH378" s="79" t="n"/>
      <c r="LI378" s="79" t="n"/>
      <c r="LJ378" s="79" t="n"/>
      <c r="LK378" s="79" t="n"/>
      <c r="LL378" s="79" t="n"/>
      <c r="LM378" s="79" t="n"/>
      <c r="LN378" s="79" t="n"/>
      <c r="LO378" s="79" t="n"/>
      <c r="LP378" s="79" t="n"/>
      <c r="LQ378" s="79" t="n"/>
      <c r="LR378" s="79" t="n"/>
      <c r="LS378" s="79" t="n"/>
      <c r="LT378" s="79" t="n"/>
      <c r="LU378" s="79" t="n"/>
      <c r="LV378" s="79" t="n"/>
      <c r="LW378" s="79" t="n"/>
      <c r="LX378" s="79" t="n"/>
      <c r="LY378" s="79" t="n"/>
      <c r="LZ378" s="79" t="n"/>
      <c r="MA378" s="79" t="n"/>
      <c r="MB378" s="79" t="n"/>
      <c r="MC378" s="79" t="n"/>
      <c r="MD378" s="79" t="n"/>
      <c r="MG378" s="78" t="n">
        <v>4</v>
      </c>
      <c r="MH378" s="79" t="n"/>
      <c r="MI378" s="79" t="n"/>
      <c r="MJ378" s="79" t="n"/>
      <c r="MK378" s="79" t="n"/>
      <c r="ML378" s="79" t="n"/>
      <c r="MM378" s="79" t="n"/>
      <c r="MN378" s="79" t="n"/>
      <c r="MO378" s="79" t="n"/>
      <c r="MP378" s="79" t="n"/>
      <c r="MQ378" s="79" t="n"/>
      <c r="MR378" s="79" t="n"/>
      <c r="MS378" s="79" t="n"/>
      <c r="MT378" s="79" t="n"/>
      <c r="MU378" s="79" t="n"/>
      <c r="MV378" s="79" t="n"/>
      <c r="MW378" s="79" t="n"/>
      <c r="MX378" s="79" t="n"/>
      <c r="MY378" s="79" t="n"/>
      <c r="MZ378" s="79" t="n"/>
      <c r="NA378" s="79" t="n"/>
      <c r="NB378" s="79" t="n"/>
      <c r="NC378" s="79" t="n"/>
      <c r="ND378" s="79" t="n"/>
      <c r="NE378" s="79" t="n"/>
      <c r="NF378" s="79" t="n"/>
      <c r="NG378" s="79" t="n"/>
      <c r="NH378" s="79" t="n"/>
      <c r="NI378" s="79" t="n"/>
      <c r="NJ378" s="79" t="n"/>
      <c r="NK378" s="79" t="n"/>
      <c r="NL378" s="79" t="n"/>
      <c r="NM378" s="79" t="n"/>
      <c r="NN378" s="79" t="n"/>
      <c r="NO378" s="79" t="n"/>
      <c r="NP378" s="79" t="n"/>
      <c r="NQ378" s="79" t="n"/>
      <c r="NR378" s="79" t="n"/>
      <c r="NS378" s="79" t="n"/>
      <c r="NT378" s="79" t="n"/>
      <c r="NU378" s="79" t="n"/>
      <c r="NX378" s="78" t="n">
        <v>4</v>
      </c>
      <c r="NY378" s="79" t="n"/>
      <c r="NZ378" s="79" t="n"/>
      <c r="OA378" s="79" t="n"/>
      <c r="OB378" s="79" t="n"/>
      <c r="OC378" s="79" t="n"/>
      <c r="OD378" s="79" t="n"/>
      <c r="OE378" s="79" t="n"/>
      <c r="OF378" s="79" t="n"/>
      <c r="OG378" s="79" t="n"/>
      <c r="OH378" s="79" t="n"/>
      <c r="OI378" s="79" t="n"/>
      <c r="OJ378" s="79" t="n"/>
      <c r="OK378" s="79" t="n"/>
      <c r="OL378" s="79" t="n"/>
      <c r="OM378" s="79" t="n"/>
      <c r="ON378" s="79" t="n"/>
      <c r="OO378" s="79" t="n"/>
      <c r="OP378" s="79" t="n"/>
      <c r="OQ378" s="79" t="n"/>
      <c r="OR378" s="79" t="n"/>
      <c r="OS378" s="79" t="n"/>
      <c r="OT378" s="79" t="n"/>
      <c r="OU378" s="79" t="n"/>
      <c r="OV378" s="79" t="n"/>
      <c r="OW378" s="79" t="n"/>
      <c r="OX378" s="79" t="n"/>
      <c r="OY378" s="79" t="n"/>
      <c r="OZ378" s="79" t="n"/>
      <c r="PA378" s="79" t="n"/>
      <c r="PB378" s="79" t="n"/>
      <c r="PC378" s="79" t="n"/>
      <c r="PD378" s="79" t="n"/>
      <c r="PE378" s="79" t="n"/>
      <c r="PF378" s="79" t="n"/>
      <c r="PG378" s="79" t="n"/>
      <c r="PH378" s="79" t="n"/>
      <c r="PI378" s="79" t="n"/>
      <c r="PJ378" s="79" t="n"/>
      <c r="PK378" s="79" t="n"/>
      <c r="PL378" s="79" t="n"/>
      <c r="PO378" s="78" t="n">
        <v>4</v>
      </c>
      <c r="PP378" s="79" t="n"/>
      <c r="PQ378" s="79" t="n"/>
      <c r="PR378" s="79" t="n"/>
      <c r="PS378" s="79" t="n"/>
      <c r="PT378" s="79" t="n"/>
      <c r="PU378" s="79" t="n"/>
      <c r="PV378" s="79" t="n"/>
      <c r="PW378" s="79" t="n"/>
      <c r="PX378" s="79" t="n"/>
      <c r="PY378" s="79" t="n"/>
      <c r="PZ378" s="79" t="n"/>
      <c r="QA378" s="79" t="n"/>
      <c r="QB378" s="79" t="n"/>
      <c r="QC378" s="79" t="n"/>
      <c r="QD378" s="79" t="n"/>
      <c r="QE378" s="79" t="n"/>
      <c r="QF378" s="79" t="n"/>
      <c r="QG378" s="79" t="n"/>
      <c r="QH378" s="79" t="n"/>
      <c r="QI378" s="79" t="n"/>
      <c r="QJ378" s="79" t="n"/>
      <c r="QK378" s="79" t="n"/>
      <c r="QL378" s="79" t="n"/>
      <c r="QM378" s="79" t="n"/>
      <c r="QN378" s="79" t="n"/>
      <c r="QO378" s="79" t="n"/>
      <c r="QP378" s="79" t="n"/>
      <c r="QQ378" s="79" t="n"/>
      <c r="QR378" s="79" t="n"/>
      <c r="QS378" s="79" t="n"/>
      <c r="QT378" s="79" t="n"/>
      <c r="QU378" s="79" t="n"/>
      <c r="QV378" s="79" t="n"/>
      <c r="QW378" s="79" t="n"/>
      <c r="QX378" s="79" t="n"/>
      <c r="QY378" s="79" t="n"/>
      <c r="QZ378" s="79" t="n"/>
      <c r="RA378" s="79" t="n"/>
      <c r="RB378" s="79" t="n"/>
      <c r="RC378" s="79" t="n"/>
      <c r="RF378" s="78" t="n">
        <v>4</v>
      </c>
      <c r="RG378" s="79" t="n"/>
      <c r="RH378" s="79" t="n"/>
      <c r="RI378" s="79" t="n"/>
      <c r="RJ378" s="79" t="n"/>
      <c r="RK378" s="79" t="n"/>
      <c r="RL378" s="79" t="n"/>
      <c r="RM378" s="79" t="n"/>
      <c r="RN378" s="79" t="n"/>
      <c r="RO378" s="79" t="n"/>
      <c r="RP378" s="79" t="n"/>
      <c r="RQ378" s="79" t="n"/>
      <c r="RR378" s="79" t="n"/>
      <c r="RS378" s="79" t="n"/>
      <c r="RT378" s="79" t="n"/>
      <c r="RU378" s="79" t="n"/>
      <c r="RV378" s="79" t="n"/>
      <c r="RW378" s="79" t="n"/>
      <c r="RX378" s="79" t="n"/>
      <c r="RY378" s="79" t="n"/>
      <c r="RZ378" s="79" t="n"/>
      <c r="SA378" s="79" t="n"/>
      <c r="SB378" s="79" t="n"/>
      <c r="SC378" s="79" t="n"/>
      <c r="SD378" s="79" t="n"/>
      <c r="SE378" s="79" t="n"/>
      <c r="SF378" s="79" t="n"/>
      <c r="SG378" s="79" t="n"/>
      <c r="SH378" s="79" t="n"/>
      <c r="SI378" s="79" t="n"/>
      <c r="SJ378" s="79" t="n"/>
      <c r="SK378" s="79" t="n"/>
      <c r="SL378" s="79" t="n"/>
      <c r="SM378" s="79" t="n"/>
      <c r="SN378" s="79" t="n"/>
      <c r="SO378" s="79" t="n"/>
      <c r="SP378" s="79" t="n"/>
      <c r="SQ378" s="79" t="n"/>
      <c r="SR378" s="79" t="n"/>
      <c r="SS378" s="79" t="n"/>
      <c r="ST378" s="79" t="n"/>
      <c r="SW378" s="78" t="n">
        <v>4</v>
      </c>
      <c r="SX378" s="79" t="n"/>
      <c r="SY378" s="79" t="n"/>
      <c r="SZ378" s="79" t="n"/>
      <c r="TA378" s="79" t="n"/>
      <c r="TB378" s="79" t="n"/>
      <c r="TC378" s="79" t="n"/>
      <c r="TD378" s="79" t="n"/>
      <c r="TE378" s="79" t="n"/>
      <c r="TF378" s="79" t="n"/>
      <c r="TG378" s="79" t="n"/>
      <c r="TH378" s="79" t="n"/>
      <c r="TI378" s="79" t="n"/>
      <c r="TJ378" s="79" t="n"/>
      <c r="TK378" s="79" t="n"/>
      <c r="TL378" s="79" t="n"/>
      <c r="TM378" s="79" t="n"/>
      <c r="TN378" s="79" t="n"/>
      <c r="TO378" s="79" t="n"/>
      <c r="TP378" s="79" t="n"/>
      <c r="TQ378" s="79" t="n"/>
      <c r="TR378" s="79" t="n"/>
      <c r="TS378" s="79" t="n"/>
      <c r="TT378" s="79" t="n"/>
      <c r="TU378" s="79" t="n"/>
      <c r="TV378" s="79" t="n"/>
      <c r="TW378" s="79" t="n"/>
      <c r="TX378" s="79" t="n"/>
      <c r="TY378" s="79" t="n"/>
      <c r="TZ378" s="79" t="n"/>
      <c r="UA378" s="79" t="n"/>
      <c r="UB378" s="79" t="n"/>
      <c r="UC378" s="79" t="n"/>
      <c r="UD378" s="79" t="n"/>
      <c r="UE378" s="79" t="n"/>
      <c r="UF378" s="79" t="n"/>
      <c r="UG378" s="79" t="n"/>
      <c r="UH378" s="79" t="n"/>
      <c r="UI378" s="79" t="n"/>
      <c r="UJ378" s="79" t="n"/>
      <c r="UK378" s="79" t="n"/>
      <c r="UN378" s="78" t="n">
        <v>4</v>
      </c>
      <c r="UO378" s="79" t="n"/>
      <c r="UP378" s="79" t="n"/>
      <c r="UQ378" s="79" t="n"/>
      <c r="UR378" s="79" t="n"/>
      <c r="US378" s="79" t="n"/>
      <c r="UT378" s="79" t="n"/>
      <c r="UU378" s="79" t="n"/>
      <c r="UV378" s="79" t="n"/>
      <c r="UW378" s="79" t="n"/>
      <c r="UX378" s="79" t="n"/>
      <c r="UY378" s="79" t="n"/>
      <c r="UZ378" s="79" t="n"/>
      <c r="VA378" s="79" t="n"/>
      <c r="VB378" s="79" t="n"/>
      <c r="VC378" s="79" t="n"/>
      <c r="VD378" s="79" t="n"/>
      <c r="VE378" s="79" t="n"/>
      <c r="VF378" s="79" t="n"/>
      <c r="VG378" s="79" t="n"/>
      <c r="VH378" s="79" t="n"/>
      <c r="VI378" s="79" t="n"/>
      <c r="VJ378" s="79" t="n"/>
      <c r="VK378" s="79" t="n"/>
      <c r="VL378" s="79" t="n"/>
      <c r="VM378" s="79" t="n"/>
      <c r="VN378" s="79" t="n"/>
      <c r="VO378" s="79" t="n"/>
      <c r="VP378" s="79" t="n"/>
      <c r="VQ378" s="79" t="n"/>
      <c r="VR378" s="79" t="n"/>
      <c r="VS378" s="79" t="n"/>
      <c r="VT378" s="79" t="n"/>
      <c r="VU378" s="79" t="n"/>
      <c r="VV378" s="79" t="n"/>
      <c r="VW378" s="79" t="n"/>
      <c r="VX378" s="79" t="n"/>
      <c r="VY378" s="79" t="n"/>
      <c r="VZ378" s="79" t="n"/>
      <c r="WA378" s="79" t="n"/>
      <c r="WB378" s="79" t="n"/>
      <c r="WE378" s="78" t="n">
        <v>4</v>
      </c>
      <c r="WF378" s="79" t="n"/>
      <c r="WG378" s="79" t="n"/>
      <c r="WH378" s="79" t="n"/>
      <c r="WI378" s="79" t="n"/>
      <c r="WJ378" s="79" t="n"/>
      <c r="WK378" s="79" t="n"/>
      <c r="WL378" s="79" t="n"/>
      <c r="WM378" s="79" t="n"/>
      <c r="WN378" s="79" t="n"/>
      <c r="WO378" s="79" t="n"/>
      <c r="WP378" s="79" t="n"/>
      <c r="WQ378" s="79" t="n"/>
      <c r="WR378" s="79" t="n"/>
      <c r="WS378" s="79" t="n"/>
      <c r="WT378" s="79" t="n"/>
      <c r="WU378" s="79" t="n"/>
      <c r="WV378" s="79" t="n"/>
      <c r="WW378" s="79" t="n"/>
      <c r="WX378" s="79" t="n"/>
      <c r="WY378" s="79" t="n"/>
      <c r="WZ378" s="79" t="n"/>
      <c r="XA378" s="79" t="n"/>
      <c r="XB378" s="79" t="n"/>
      <c r="XC378" s="79" t="n"/>
      <c r="XD378" s="79" t="n"/>
      <c r="XE378" s="79" t="n"/>
      <c r="XF378" s="79" t="n"/>
      <c r="XG378" s="79" t="n"/>
      <c r="XH378" s="79" t="n"/>
      <c r="XI378" s="79" t="n"/>
      <c r="XJ378" s="79" t="n"/>
      <c r="XK378" s="79" t="n"/>
      <c r="XL378" s="79" t="n"/>
      <c r="XM378" s="79" t="n"/>
      <c r="XN378" s="79" t="n"/>
      <c r="XO378" s="79" t="n"/>
      <c r="XP378" s="79" t="n"/>
      <c r="XQ378" s="79" t="n"/>
      <c r="XR378" s="79" t="n"/>
      <c r="XS378" s="79" t="n"/>
      <c r="XV378" s="78" t="n">
        <v>4</v>
      </c>
      <c r="XW378" s="79" t="n"/>
      <c r="XX378" s="79" t="n"/>
      <c r="XY378" s="79" t="n"/>
      <c r="XZ378" s="79" t="n"/>
      <c r="YA378" s="79" t="n"/>
      <c r="YB378" s="79" t="n"/>
      <c r="YC378" s="79" t="n"/>
      <c r="YD378" s="79" t="n"/>
      <c r="YE378" s="79" t="n"/>
      <c r="YF378" s="79" t="n"/>
      <c r="YG378" s="79" t="n"/>
      <c r="YH378" s="79" t="n"/>
      <c r="YI378" s="79" t="n"/>
      <c r="YJ378" s="79" t="n"/>
      <c r="YK378" s="79" t="n"/>
      <c r="YL378" s="79" t="n"/>
      <c r="YM378" s="79" t="n"/>
      <c r="YN378" s="79" t="n"/>
      <c r="YO378" s="79" t="n"/>
      <c r="YP378" s="79" t="n"/>
      <c r="YQ378" s="79" t="n"/>
      <c r="YR378" s="79" t="n"/>
      <c r="YS378" s="79" t="n"/>
      <c r="YT378" s="79" t="n"/>
      <c r="YU378" s="79" t="n"/>
      <c r="YV378" s="79" t="n"/>
      <c r="YW378" s="79" t="n"/>
      <c r="YX378" s="79" t="n"/>
      <c r="YY378" s="79" t="n"/>
      <c r="YZ378" s="79" t="n"/>
      <c r="ZA378" s="79" t="n"/>
      <c r="ZB378" s="79" t="n"/>
      <c r="ZC378" s="79" t="n"/>
      <c r="ZD378" s="79" t="n"/>
      <c r="ZE378" s="79" t="n"/>
      <c r="ZF378" s="79" t="n"/>
      <c r="ZG378" s="79" t="n"/>
      <c r="ZH378" s="79" t="n"/>
      <c r="ZI378" s="79" t="n"/>
      <c r="ZJ378" s="79" t="n"/>
      <c r="ZM378" s="78" t="n">
        <v>4</v>
      </c>
      <c r="ZN378" s="79" t="n"/>
      <c r="ZO378" s="79" t="n"/>
      <c r="ZP378" s="79" t="n"/>
      <c r="ZQ378" s="79" t="n"/>
      <c r="ZR378" s="79" t="n"/>
      <c r="ZS378" s="79" t="n"/>
      <c r="ZT378" s="79" t="n"/>
      <c r="ZU378" s="79" t="n"/>
      <c r="ZV378" s="79" t="n"/>
      <c r="ZW378" s="79" t="n"/>
      <c r="ZX378" s="79" t="n"/>
      <c r="ZY378" s="79" t="n"/>
      <c r="ZZ378" s="79" t="n"/>
      <c r="AAA378" s="79" t="n"/>
      <c r="AAB378" s="79" t="n"/>
      <c r="AAC378" s="79" t="n"/>
      <c r="AAD378" s="79" t="n"/>
      <c r="AAE378" s="79" t="n"/>
      <c r="AAF378" s="79" t="n"/>
      <c r="AAG378" s="79" t="n"/>
      <c r="AAH378" s="79" t="n"/>
      <c r="AAI378" s="79" t="n"/>
      <c r="AAJ378" s="79" t="n"/>
      <c r="AAK378" s="79" t="n"/>
      <c r="AAL378" s="79" t="n"/>
      <c r="AAM378" s="79" t="n"/>
      <c r="AAN378" s="79" t="n"/>
      <c r="AAO378" s="79" t="n"/>
      <c r="AAP378" s="79" t="n"/>
      <c r="AAQ378" s="79" t="n"/>
      <c r="AAR378" s="79" t="n"/>
      <c r="AAS378" s="79" t="n"/>
      <c r="AAT378" s="79" t="n"/>
      <c r="AAU378" s="79" t="n"/>
      <c r="AAV378" s="79" t="n"/>
      <c r="AAW378" s="79" t="n"/>
      <c r="AAX378" s="79" t="n"/>
      <c r="AAY378" s="79" t="n"/>
      <c r="AAZ378" s="79" t="n"/>
      <c r="ABA378" s="79" t="n"/>
      <c r="ABD378" s="78" t="n">
        <v>4</v>
      </c>
      <c r="ABE378" s="79" t="n"/>
      <c r="ABF378" s="79" t="n"/>
      <c r="ABG378" s="79" t="n"/>
      <c r="ABH378" s="79" t="n"/>
      <c r="ABI378" s="79" t="n"/>
      <c r="ABJ378" s="79" t="n"/>
      <c r="ABK378" s="79" t="n"/>
      <c r="ABL378" s="79" t="n"/>
      <c r="ABM378" s="79" t="n"/>
      <c r="ABN378" s="79" t="n"/>
      <c r="ABO378" s="79" t="n"/>
      <c r="ABP378" s="79" t="n"/>
      <c r="ABQ378" s="79" t="n"/>
      <c r="ABR378" s="79" t="n"/>
      <c r="ABS378" s="79" t="n"/>
      <c r="ABT378" s="79" t="n"/>
      <c r="ABU378" s="79" t="n"/>
      <c r="ABV378" s="79" t="n"/>
      <c r="ABW378" s="79" t="n"/>
      <c r="ABX378" s="79" t="n"/>
      <c r="ABY378" s="79" t="n"/>
      <c r="ABZ378" s="79" t="n"/>
      <c r="ACA378" s="79" t="n"/>
      <c r="ACB378" s="79" t="n"/>
      <c r="ACC378" s="79" t="n"/>
      <c r="ACD378" s="79" t="n"/>
      <c r="ACE378" s="79" t="n"/>
      <c r="ACF378" s="79" t="n"/>
      <c r="ACG378" s="79" t="n"/>
      <c r="ACH378" s="79" t="n"/>
      <c r="ACI378" s="79" t="n"/>
      <c r="ACJ378" s="79" t="n"/>
      <c r="ACK378" s="79" t="n"/>
      <c r="ACL378" s="79" t="n"/>
      <c r="ACM378" s="79" t="n"/>
      <c r="ACN378" s="79" t="n"/>
      <c r="ACO378" s="79" t="n"/>
      <c r="ACP378" s="79" t="n"/>
      <c r="ACQ378" s="79" t="n"/>
      <c r="ACR378" s="79" t="n"/>
      <c r="ACU378" s="78" t="n">
        <v>4</v>
      </c>
      <c r="ACV378" s="79" t="n"/>
      <c r="ACW378" s="79" t="n"/>
      <c r="ACX378" s="79" t="n"/>
      <c r="ACY378" s="79" t="n"/>
      <c r="ACZ378" s="79" t="n"/>
      <c r="ADA378" s="79" t="n"/>
      <c r="ADB378" s="79" t="n"/>
      <c r="ADC378" s="79" t="n"/>
      <c r="ADD378" s="79" t="n"/>
      <c r="ADE378" s="79" t="n"/>
      <c r="ADF378" s="79" t="n"/>
      <c r="ADG378" s="79" t="n"/>
      <c r="ADH378" s="79" t="n"/>
      <c r="ADI378" s="79" t="n"/>
      <c r="ADJ378" s="79" t="n"/>
      <c r="ADK378" s="79" t="n"/>
      <c r="ADL378" s="79" t="n"/>
      <c r="ADM378" s="79" t="n"/>
      <c r="ADN378" s="79" t="n"/>
      <c r="ADO378" s="79" t="n"/>
      <c r="ADP378" s="79" t="n"/>
      <c r="ADQ378" s="79" t="n"/>
      <c r="ADR378" s="79" t="n"/>
      <c r="ADS378" s="79" t="n"/>
      <c r="ADT378" s="79" t="n"/>
      <c r="ADU378" s="79" t="n"/>
      <c r="ADV378" s="79" t="n"/>
      <c r="ADW378" s="79" t="n"/>
      <c r="ADX378" s="79" t="n"/>
      <c r="ADY378" s="79" t="n"/>
      <c r="ADZ378" s="79" t="n"/>
      <c r="AEA378" s="79" t="n"/>
      <c r="AEB378" s="79" t="n"/>
      <c r="AEC378" s="79" t="n"/>
      <c r="AED378" s="79" t="n"/>
      <c r="AEE378" s="79" t="n"/>
      <c r="AEF378" s="79" t="n"/>
      <c r="AEG378" s="79" t="n"/>
      <c r="AEH378" s="79" t="n"/>
      <c r="AEI378" s="79" t="n"/>
      <c r="AEL378" s="78" t="n">
        <v>4</v>
      </c>
      <c r="AEM378" s="79" t="n"/>
      <c r="AEN378" s="79" t="n"/>
      <c r="AEO378" s="79" t="n"/>
      <c r="AEP378" s="79" t="n"/>
      <c r="AEQ378" s="79" t="n"/>
      <c r="AER378" s="79" t="n"/>
      <c r="AES378" s="79" t="n"/>
      <c r="AET378" s="79" t="n"/>
      <c r="AEU378" s="79" t="n"/>
      <c r="AEV378" s="79" t="n"/>
      <c r="AEW378" s="79" t="n"/>
      <c r="AEX378" s="79" t="n"/>
      <c r="AEY378" s="79" t="n"/>
      <c r="AEZ378" s="79" t="n"/>
      <c r="AFA378" s="79" t="n"/>
      <c r="AFB378" s="79" t="n"/>
      <c r="AFC378" s="79" t="n"/>
      <c r="AFD378" s="79" t="n"/>
      <c r="AFE378" s="79" t="n"/>
      <c r="AFF378" s="79" t="n"/>
      <c r="AFG378" s="79" t="n"/>
      <c r="AFH378" s="79" t="n"/>
      <c r="AFI378" s="79" t="n"/>
      <c r="AFJ378" s="79" t="n"/>
      <c r="AFK378" s="79" t="n"/>
      <c r="AFL378" s="79" t="n"/>
      <c r="AFM378" s="79" t="n"/>
      <c r="AFN378" s="79" t="n"/>
      <c r="AFO378" s="79" t="n"/>
      <c r="AFP378" s="79" t="n"/>
      <c r="AFQ378" s="79" t="n"/>
      <c r="AFR378" s="79" t="n"/>
      <c r="AFS378" s="79" t="n"/>
      <c r="AFT378" s="79" t="n"/>
      <c r="AFU378" s="79" t="n"/>
      <c r="AFV378" s="79" t="n"/>
      <c r="AFW378" s="79" t="n"/>
      <c r="AFX378" s="79" t="n"/>
      <c r="AFY378" s="79" t="n"/>
      <c r="AFZ378" s="79" t="n"/>
    </row>
    <row r="379">
      <c r="A379" s="78" t="n">
        <v>5</v>
      </c>
      <c r="B379" s="79" t="n"/>
      <c r="C379" s="79" t="n"/>
      <c r="D379" s="79" t="n"/>
      <c r="E379" s="79" t="n"/>
      <c r="F379" s="79" t="n"/>
      <c r="G379" s="79" t="n"/>
      <c r="H379" s="79" t="n"/>
      <c r="I379" s="79" t="n"/>
      <c r="J379" s="79" t="n"/>
      <c r="K379" s="79" t="n"/>
      <c r="L379" s="79" t="n"/>
      <c r="M379" s="79" t="n"/>
      <c r="N379" s="79" t="n"/>
      <c r="O379" s="79" t="n"/>
      <c r="P379" s="79" t="n"/>
      <c r="Q379" s="79" t="n"/>
      <c r="R379" s="79" t="n"/>
      <c r="S379" s="79" t="n"/>
      <c r="T379" s="79" t="n"/>
      <c r="U379" s="79" t="n"/>
      <c r="V379" s="79" t="n"/>
      <c r="W379" s="79" t="n"/>
      <c r="X379" s="79" t="n"/>
      <c r="Y379" s="79" t="n"/>
      <c r="Z379" s="79" t="n"/>
      <c r="AA379" s="79" t="n"/>
      <c r="AB379" s="79" t="n"/>
      <c r="AC379" s="79" t="n"/>
      <c r="AD379" s="79" t="n"/>
      <c r="AE379" s="79" t="n"/>
      <c r="AF379" s="79" t="n"/>
      <c r="AG379" s="79" t="n"/>
      <c r="AH379" s="79" t="n"/>
      <c r="AI379" s="79" t="n"/>
      <c r="AJ379" s="79" t="n"/>
      <c r="AK379" s="79" t="n"/>
      <c r="AL379" s="79" t="n"/>
      <c r="AM379" s="79" t="n"/>
      <c r="AN379" s="79" t="n"/>
      <c r="AO379" s="79" t="n"/>
      <c r="AR379" s="78" t="n">
        <v>5</v>
      </c>
      <c r="AS379" s="79" t="n"/>
      <c r="AT379" s="79" t="n"/>
      <c r="AU379" s="79" t="n"/>
      <c r="AV379" s="79" t="n"/>
      <c r="AW379" s="79" t="n"/>
      <c r="AX379" s="79" t="n"/>
      <c r="AY379" s="79" t="n"/>
      <c r="AZ379" s="79" t="n"/>
      <c r="BA379" s="79" t="n"/>
      <c r="BB379" s="79" t="n"/>
      <c r="BC379" s="79" t="n"/>
      <c r="BD379" s="79" t="n"/>
      <c r="BE379" s="79" t="n"/>
      <c r="BF379" s="79" t="n"/>
      <c r="BG379" s="79" t="n"/>
      <c r="BH379" s="79" t="n"/>
      <c r="BI379" s="79" t="n"/>
      <c r="BJ379" s="79" t="n"/>
      <c r="BK379" s="79" t="n"/>
      <c r="BL379" s="79" t="n"/>
      <c r="BM379" s="79" t="n"/>
      <c r="BN379" s="79" t="n"/>
      <c r="BO379" s="79" t="n"/>
      <c r="BP379" s="79" t="n"/>
      <c r="BQ379" s="79" t="n"/>
      <c r="BR379" s="79" t="n"/>
      <c r="BS379" s="79" t="n"/>
      <c r="BT379" s="79" t="n"/>
      <c r="BU379" s="79" t="n"/>
      <c r="BV379" s="79" t="n"/>
      <c r="BW379" s="79" t="n"/>
      <c r="BX379" s="79" t="n"/>
      <c r="BY379" s="79" t="n"/>
      <c r="BZ379" s="79" t="n"/>
      <c r="CA379" s="79" t="n"/>
      <c r="CB379" s="79" t="n"/>
      <c r="CC379" s="79" t="n"/>
      <c r="CD379" s="79" t="n"/>
      <c r="CE379" s="79" t="n"/>
      <c r="CF379" s="79" t="n"/>
      <c r="CI379" s="78" t="n">
        <v>5</v>
      </c>
      <c r="CJ379" s="79" t="n"/>
      <c r="CK379" s="79" t="n"/>
      <c r="CL379" s="79" t="n"/>
      <c r="CM379" s="79" t="n"/>
      <c r="CN379" s="79" t="n"/>
      <c r="CO379" s="79" t="n"/>
      <c r="CP379" s="79" t="n"/>
      <c r="CQ379" s="79" t="n"/>
      <c r="CR379" s="79" t="n"/>
      <c r="CS379" s="79" t="n"/>
      <c r="CT379" s="79" t="n"/>
      <c r="CU379" s="79" t="n"/>
      <c r="CV379" s="79" t="n"/>
      <c r="CW379" s="79" t="n"/>
      <c r="CX379" s="79" t="n"/>
      <c r="CY379" s="79" t="n"/>
      <c r="CZ379" s="79" t="n"/>
      <c r="DA379" s="79" t="n"/>
      <c r="DB379" s="79" t="n"/>
      <c r="DC379" s="79" t="n"/>
      <c r="DD379" s="79" t="n"/>
      <c r="DE379" s="79" t="n"/>
      <c r="DF379" s="79" t="n"/>
      <c r="DG379" s="79" t="n"/>
      <c r="DH379" s="79" t="n"/>
      <c r="DI379" s="79" t="n"/>
      <c r="DJ379" s="79" t="n"/>
      <c r="DK379" s="79" t="n"/>
      <c r="DL379" s="79" t="n"/>
      <c r="DM379" s="79" t="n"/>
      <c r="DN379" s="79" t="n"/>
      <c r="DO379" s="79" t="n"/>
      <c r="DP379" s="79" t="n"/>
      <c r="DQ379" s="79" t="n"/>
      <c r="DR379" s="79" t="n"/>
      <c r="DS379" s="79" t="n"/>
      <c r="DT379" s="79" t="n"/>
      <c r="DU379" s="79" t="n"/>
      <c r="DV379" s="79" t="n"/>
      <c r="DW379" s="79" t="n"/>
      <c r="DZ379" s="78" t="n">
        <v>5</v>
      </c>
      <c r="EA379" s="79" t="n"/>
      <c r="EB379" s="79" t="n"/>
      <c r="EC379" s="79" t="n"/>
      <c r="ED379" s="79" t="n"/>
      <c r="EE379" s="79" t="n"/>
      <c r="EF379" s="79" t="n"/>
      <c r="EG379" s="79" t="n"/>
      <c r="EH379" s="79" t="n"/>
      <c r="EI379" s="79" t="n"/>
      <c r="EJ379" s="79" t="n"/>
      <c r="EK379" s="79" t="n"/>
      <c r="EL379" s="79" t="n"/>
      <c r="EM379" s="79" t="n"/>
      <c r="EN379" s="79" t="n"/>
      <c r="EO379" s="79" t="n"/>
      <c r="EP379" s="79" t="n"/>
      <c r="EQ379" s="79" t="n"/>
      <c r="ER379" s="79" t="n"/>
      <c r="ES379" s="79" t="n"/>
      <c r="ET379" s="79" t="n"/>
      <c r="EU379" s="79" t="n"/>
      <c r="EV379" s="79" t="n"/>
      <c r="EW379" s="79" t="n"/>
      <c r="EX379" s="79" t="n"/>
      <c r="EY379" s="79" t="n"/>
      <c r="EZ379" s="79" t="n"/>
      <c r="FA379" s="79" t="n"/>
      <c r="FB379" s="79" t="n"/>
      <c r="FC379" s="79" t="n"/>
      <c r="FD379" s="79" t="n"/>
      <c r="FE379" s="79" t="n"/>
      <c r="FF379" s="79" t="n"/>
      <c r="FG379" s="79" t="n"/>
      <c r="FH379" s="79" t="n"/>
      <c r="FI379" s="79" t="n"/>
      <c r="FJ379" s="79" t="n"/>
      <c r="FK379" s="79" t="n"/>
      <c r="FL379" s="79" t="n"/>
      <c r="FM379" s="79" t="n"/>
      <c r="FN379" s="79" t="n"/>
      <c r="FQ379" s="78" t="n">
        <v>5</v>
      </c>
      <c r="FR379" s="79" t="n"/>
      <c r="FS379" s="79" t="n"/>
      <c r="FT379" s="79" t="n"/>
      <c r="FU379" s="79" t="n"/>
      <c r="FV379" s="79" t="n"/>
      <c r="FW379" s="79" t="n"/>
      <c r="FX379" s="79" t="n"/>
      <c r="FY379" s="79" t="n"/>
      <c r="FZ379" s="79" t="n"/>
      <c r="GA379" s="79" t="n"/>
      <c r="GB379" s="79" t="n"/>
      <c r="GC379" s="79" t="n"/>
      <c r="GD379" s="79" t="n"/>
      <c r="GE379" s="79" t="n"/>
      <c r="GF379" s="79" t="n"/>
      <c r="GG379" s="79" t="n"/>
      <c r="GH379" s="79" t="n"/>
      <c r="GI379" s="79" t="n"/>
      <c r="GJ379" s="79" t="n"/>
      <c r="GK379" s="79" t="n"/>
      <c r="GL379" s="79" t="n"/>
      <c r="GM379" s="79" t="n"/>
      <c r="GN379" s="79" t="n"/>
      <c r="GO379" s="79" t="n"/>
      <c r="GP379" s="79" t="n"/>
      <c r="GQ379" s="79" t="n"/>
      <c r="GR379" s="79" t="n"/>
      <c r="GS379" s="79" t="n"/>
      <c r="GT379" s="79" t="n"/>
      <c r="GU379" s="79" t="n"/>
      <c r="GV379" s="79" t="n"/>
      <c r="GW379" s="79" t="n"/>
      <c r="GX379" s="79" t="n"/>
      <c r="GY379" s="79" t="n"/>
      <c r="GZ379" s="79" t="n"/>
      <c r="HA379" s="79" t="n"/>
      <c r="HB379" s="79" t="n"/>
      <c r="HC379" s="79" t="n"/>
      <c r="HD379" s="79" t="n"/>
      <c r="HE379" s="79" t="n"/>
      <c r="HH379" s="78" t="n">
        <v>5</v>
      </c>
      <c r="HI379" s="79" t="n"/>
      <c r="HJ379" s="79" t="n"/>
      <c r="HK379" s="79" t="n"/>
      <c r="HL379" s="79" t="n"/>
      <c r="HM379" s="79" t="n"/>
      <c r="HN379" s="79" t="n"/>
      <c r="HO379" s="79" t="n"/>
      <c r="HP379" s="79" t="n"/>
      <c r="HQ379" s="79" t="n"/>
      <c r="HR379" s="79" t="n"/>
      <c r="HS379" s="79" t="n"/>
      <c r="HT379" s="79" t="n"/>
      <c r="HU379" s="79" t="n"/>
      <c r="HV379" s="79" t="n"/>
      <c r="HW379" s="79" t="n"/>
      <c r="HX379" s="79" t="n"/>
      <c r="HY379" s="79" t="n"/>
      <c r="HZ379" s="79" t="n"/>
      <c r="IA379" s="79" t="n"/>
      <c r="IB379" s="79" t="n"/>
      <c r="IC379" s="79" t="n"/>
      <c r="ID379" s="79" t="n"/>
      <c r="IE379" s="79" t="n"/>
      <c r="IF379" s="79" t="n"/>
      <c r="IG379" s="79" t="n"/>
      <c r="IH379" s="79" t="n"/>
      <c r="II379" s="79" t="n"/>
      <c r="IJ379" s="79" t="n"/>
      <c r="IK379" s="79" t="n"/>
      <c r="IL379" s="79" t="n"/>
      <c r="IM379" s="79" t="n"/>
      <c r="IN379" s="79" t="n"/>
      <c r="IO379" s="79" t="n"/>
      <c r="IP379" s="79" t="n"/>
      <c r="IQ379" s="79" t="n"/>
      <c r="IR379" s="79" t="n"/>
      <c r="IS379" s="79" t="n"/>
      <c r="IT379" s="79" t="n"/>
      <c r="IU379" s="79" t="n"/>
      <c r="IV379" s="79" t="n"/>
      <c r="IY379" s="78" t="n">
        <v>5</v>
      </c>
      <c r="IZ379" s="79" t="n"/>
      <c r="JA379" s="79" t="n"/>
      <c r="JB379" s="79" t="n"/>
      <c r="JC379" s="79" t="n"/>
      <c r="JD379" s="79" t="n"/>
      <c r="JE379" s="79" t="n"/>
      <c r="JF379" s="79" t="n"/>
      <c r="JG379" s="79" t="n"/>
      <c r="JH379" s="79" t="n"/>
      <c r="JI379" s="79" t="n"/>
      <c r="JJ379" s="79" t="n"/>
      <c r="JK379" s="79" t="n"/>
      <c r="JL379" s="79" t="n"/>
      <c r="JM379" s="79" t="n"/>
      <c r="JN379" s="79" t="n"/>
      <c r="JO379" s="79" t="n"/>
      <c r="JP379" s="79" t="n"/>
      <c r="JQ379" s="79" t="n"/>
      <c r="JR379" s="79" t="n"/>
      <c r="JS379" s="79" t="n"/>
      <c r="JT379" s="79" t="n"/>
      <c r="JU379" s="79" t="n"/>
      <c r="JV379" s="79" t="n"/>
      <c r="JW379" s="79" t="n"/>
      <c r="JX379" s="79" t="n"/>
      <c r="JY379" s="79" t="n"/>
      <c r="JZ379" s="79" t="n"/>
      <c r="KA379" s="79" t="n"/>
      <c r="KB379" s="79" t="n"/>
      <c r="KC379" s="79" t="n"/>
      <c r="KD379" s="79" t="n"/>
      <c r="KE379" s="79" t="n"/>
      <c r="KF379" s="79" t="n"/>
      <c r="KG379" s="79" t="n"/>
      <c r="KH379" s="79" t="n"/>
      <c r="KI379" s="79" t="n"/>
      <c r="KJ379" s="79" t="n"/>
      <c r="KK379" s="79" t="n"/>
      <c r="KL379" s="79" t="n"/>
      <c r="KM379" s="79" t="n"/>
      <c r="KP379" s="78" t="n">
        <v>5</v>
      </c>
      <c r="KQ379" s="79" t="n"/>
      <c r="KR379" s="79" t="n"/>
      <c r="KS379" s="79" t="n"/>
      <c r="KT379" s="79" t="n"/>
      <c r="KU379" s="79" t="n"/>
      <c r="KV379" s="79" t="n"/>
      <c r="KW379" s="79" t="n"/>
      <c r="KX379" s="79" t="n"/>
      <c r="KY379" s="79" t="n"/>
      <c r="KZ379" s="79" t="n"/>
      <c r="LA379" s="79" t="n"/>
      <c r="LB379" s="79" t="n"/>
      <c r="LC379" s="79" t="n"/>
      <c r="LD379" s="79" t="n"/>
      <c r="LE379" s="79" t="n"/>
      <c r="LF379" s="79" t="n"/>
      <c r="LG379" s="79" t="n"/>
      <c r="LH379" s="79" t="n"/>
      <c r="LI379" s="79" t="n"/>
      <c r="LJ379" s="79" t="n"/>
      <c r="LK379" s="79" t="n"/>
      <c r="LL379" s="79" t="n"/>
      <c r="LM379" s="79" t="n"/>
      <c r="LN379" s="79" t="n"/>
      <c r="LO379" s="79" t="n"/>
      <c r="LP379" s="79" t="n"/>
      <c r="LQ379" s="79" t="n"/>
      <c r="LR379" s="79" t="n"/>
      <c r="LS379" s="79" t="n"/>
      <c r="LT379" s="79" t="n"/>
      <c r="LU379" s="79" t="n"/>
      <c r="LV379" s="79" t="n"/>
      <c r="LW379" s="79" t="n"/>
      <c r="LX379" s="79" t="n"/>
      <c r="LY379" s="79" t="n"/>
      <c r="LZ379" s="79" t="n"/>
      <c r="MA379" s="79" t="n"/>
      <c r="MB379" s="79" t="n"/>
      <c r="MC379" s="79" t="n"/>
      <c r="MD379" s="79" t="n"/>
      <c r="MG379" s="78" t="n">
        <v>5</v>
      </c>
      <c r="MH379" s="79" t="n"/>
      <c r="MI379" s="79" t="n"/>
      <c r="MJ379" s="79" t="n"/>
      <c r="MK379" s="79" t="n"/>
      <c r="ML379" s="79" t="n"/>
      <c r="MM379" s="79" t="n"/>
      <c r="MN379" s="79" t="n"/>
      <c r="MO379" s="79" t="n"/>
      <c r="MP379" s="79" t="n"/>
      <c r="MQ379" s="79" t="n"/>
      <c r="MR379" s="79" t="n"/>
      <c r="MS379" s="79" t="n"/>
      <c r="MT379" s="79" t="n"/>
      <c r="MU379" s="79" t="n"/>
      <c r="MV379" s="79" t="n"/>
      <c r="MW379" s="79" t="n"/>
      <c r="MX379" s="79" t="n"/>
      <c r="MY379" s="79" t="n"/>
      <c r="MZ379" s="79" t="n"/>
      <c r="NA379" s="79" t="n"/>
      <c r="NB379" s="79" t="n"/>
      <c r="NC379" s="79" t="n"/>
      <c r="ND379" s="79" t="n"/>
      <c r="NE379" s="79" t="n"/>
      <c r="NF379" s="79" t="n"/>
      <c r="NG379" s="79" t="n"/>
      <c r="NH379" s="79" t="n"/>
      <c r="NI379" s="79" t="n"/>
      <c r="NJ379" s="79" t="n"/>
      <c r="NK379" s="79" t="n"/>
      <c r="NL379" s="79" t="n"/>
      <c r="NM379" s="79" t="n"/>
      <c r="NN379" s="79" t="n"/>
      <c r="NO379" s="79" t="n"/>
      <c r="NP379" s="79" t="n"/>
      <c r="NQ379" s="79" t="n"/>
      <c r="NR379" s="79" t="n"/>
      <c r="NS379" s="79" t="n"/>
      <c r="NT379" s="79" t="n"/>
      <c r="NU379" s="79" t="n"/>
      <c r="NX379" s="78" t="n">
        <v>5</v>
      </c>
      <c r="NY379" s="79" t="n"/>
      <c r="NZ379" s="79" t="n"/>
      <c r="OA379" s="79" t="n"/>
      <c r="OB379" s="79" t="n"/>
      <c r="OC379" s="79" t="n"/>
      <c r="OD379" s="79" t="n"/>
      <c r="OE379" s="79" t="n"/>
      <c r="OF379" s="79" t="n"/>
      <c r="OG379" s="79" t="n"/>
      <c r="OH379" s="79" t="n"/>
      <c r="OI379" s="79" t="n"/>
      <c r="OJ379" s="79" t="n"/>
      <c r="OK379" s="79" t="n"/>
      <c r="OL379" s="79" t="n"/>
      <c r="OM379" s="79" t="n"/>
      <c r="ON379" s="79" t="n"/>
      <c r="OO379" s="79" t="n"/>
      <c r="OP379" s="79" t="n"/>
      <c r="OQ379" s="79" t="n"/>
      <c r="OR379" s="79" t="n"/>
      <c r="OS379" s="79" t="n"/>
      <c r="OT379" s="79" t="n"/>
      <c r="OU379" s="79" t="n"/>
      <c r="OV379" s="79" t="n"/>
      <c r="OW379" s="79" t="n"/>
      <c r="OX379" s="79" t="n"/>
      <c r="OY379" s="79" t="n"/>
      <c r="OZ379" s="79" t="n"/>
      <c r="PA379" s="79" t="n"/>
      <c r="PB379" s="79" t="n"/>
      <c r="PC379" s="79" t="n"/>
      <c r="PD379" s="79" t="n"/>
      <c r="PE379" s="79" t="n"/>
      <c r="PF379" s="79" t="n"/>
      <c r="PG379" s="79" t="n"/>
      <c r="PH379" s="79" t="n"/>
      <c r="PI379" s="79" t="n"/>
      <c r="PJ379" s="79" t="n"/>
      <c r="PK379" s="79" t="n"/>
      <c r="PL379" s="79" t="n"/>
      <c r="PO379" s="78" t="n">
        <v>5</v>
      </c>
      <c r="PP379" s="79" t="n"/>
      <c r="PQ379" s="79" t="n"/>
      <c r="PR379" s="79" t="n"/>
      <c r="PS379" s="79" t="n"/>
      <c r="PT379" s="79" t="n"/>
      <c r="PU379" s="79" t="n"/>
      <c r="PV379" s="79" t="n"/>
      <c r="PW379" s="79" t="n"/>
      <c r="PX379" s="79" t="n"/>
      <c r="PY379" s="79" t="n"/>
      <c r="PZ379" s="79" t="n"/>
      <c r="QA379" s="79" t="n"/>
      <c r="QB379" s="79" t="n"/>
      <c r="QC379" s="79" t="n"/>
      <c r="QD379" s="79" t="n"/>
      <c r="QE379" s="79" t="n"/>
      <c r="QF379" s="79" t="n"/>
      <c r="QG379" s="79" t="n"/>
      <c r="QH379" s="79" t="n"/>
      <c r="QI379" s="79" t="n"/>
      <c r="QJ379" s="79" t="n"/>
      <c r="QK379" s="79" t="n"/>
      <c r="QL379" s="79" t="n"/>
      <c r="QM379" s="79" t="n"/>
      <c r="QN379" s="79" t="n"/>
      <c r="QO379" s="79" t="n"/>
      <c r="QP379" s="79" t="n"/>
      <c r="QQ379" s="79" t="n"/>
      <c r="QR379" s="79" t="n"/>
      <c r="QS379" s="79" t="n"/>
      <c r="QT379" s="79" t="n"/>
      <c r="QU379" s="79" t="n"/>
      <c r="QV379" s="79" t="n"/>
      <c r="QW379" s="79" t="n"/>
      <c r="QX379" s="79" t="n"/>
      <c r="QY379" s="79" t="n"/>
      <c r="QZ379" s="79" t="n"/>
      <c r="RA379" s="79" t="n"/>
      <c r="RB379" s="79" t="n"/>
      <c r="RC379" s="79" t="n"/>
      <c r="RF379" s="78" t="n">
        <v>5</v>
      </c>
      <c r="RG379" s="79" t="n"/>
      <c r="RH379" s="79" t="n"/>
      <c r="RI379" s="79" t="n"/>
      <c r="RJ379" s="79" t="n"/>
      <c r="RK379" s="79" t="n"/>
      <c r="RL379" s="79" t="n"/>
      <c r="RM379" s="79" t="n"/>
      <c r="RN379" s="79" t="n"/>
      <c r="RO379" s="79" t="n"/>
      <c r="RP379" s="79" t="n"/>
      <c r="RQ379" s="79" t="n"/>
      <c r="RR379" s="79" t="n"/>
      <c r="RS379" s="79" t="n"/>
      <c r="RT379" s="79" t="n"/>
      <c r="RU379" s="79" t="n"/>
      <c r="RV379" s="79" t="n"/>
      <c r="RW379" s="79" t="n"/>
      <c r="RX379" s="79" t="n"/>
      <c r="RY379" s="79" t="n"/>
      <c r="RZ379" s="79" t="n"/>
      <c r="SA379" s="79" t="n"/>
      <c r="SB379" s="79" t="n"/>
      <c r="SC379" s="79" t="n"/>
      <c r="SD379" s="79" t="n"/>
      <c r="SE379" s="79" t="n"/>
      <c r="SF379" s="79" t="n"/>
      <c r="SG379" s="79" t="n"/>
      <c r="SH379" s="79" t="n"/>
      <c r="SI379" s="79" t="n"/>
      <c r="SJ379" s="79" t="n"/>
      <c r="SK379" s="79" t="n"/>
      <c r="SL379" s="79" t="n"/>
      <c r="SM379" s="79" t="n"/>
      <c r="SN379" s="79" t="n"/>
      <c r="SO379" s="79" t="n"/>
      <c r="SP379" s="79" t="n"/>
      <c r="SQ379" s="79" t="n"/>
      <c r="SR379" s="79" t="n"/>
      <c r="SS379" s="79" t="n"/>
      <c r="ST379" s="79" t="n"/>
      <c r="SW379" s="78" t="n">
        <v>5</v>
      </c>
      <c r="SX379" s="79" t="n"/>
      <c r="SY379" s="79" t="n"/>
      <c r="SZ379" s="79" t="n"/>
      <c r="TA379" s="79" t="n"/>
      <c r="TB379" s="79" t="n"/>
      <c r="TC379" s="79" t="n"/>
      <c r="TD379" s="79" t="n"/>
      <c r="TE379" s="79" t="n"/>
      <c r="TF379" s="79" t="n"/>
      <c r="TG379" s="79" t="n"/>
      <c r="TH379" s="79" t="n"/>
      <c r="TI379" s="79" t="n"/>
      <c r="TJ379" s="79" t="n"/>
      <c r="TK379" s="79" t="n"/>
      <c r="TL379" s="79" t="n"/>
      <c r="TM379" s="79" t="n"/>
      <c r="TN379" s="79" t="n"/>
      <c r="TO379" s="79" t="n"/>
      <c r="TP379" s="79" t="n"/>
      <c r="TQ379" s="79" t="n"/>
      <c r="TR379" s="79" t="n"/>
      <c r="TS379" s="79" t="n"/>
      <c r="TT379" s="79" t="n"/>
      <c r="TU379" s="79" t="n"/>
      <c r="TV379" s="79" t="n"/>
      <c r="TW379" s="79" t="n"/>
      <c r="TX379" s="79" t="n"/>
      <c r="TY379" s="79" t="n"/>
      <c r="TZ379" s="79" t="n"/>
      <c r="UA379" s="79" t="n"/>
      <c r="UB379" s="79" t="n"/>
      <c r="UC379" s="79" t="n"/>
      <c r="UD379" s="79" t="n"/>
      <c r="UE379" s="79" t="n"/>
      <c r="UF379" s="79" t="n"/>
      <c r="UG379" s="79" t="n"/>
      <c r="UH379" s="79" t="n"/>
      <c r="UI379" s="79" t="n"/>
      <c r="UJ379" s="79" t="n"/>
      <c r="UK379" s="79" t="n"/>
      <c r="UN379" s="78" t="n">
        <v>5</v>
      </c>
      <c r="UO379" s="79" t="n"/>
      <c r="UP379" s="79" t="n"/>
      <c r="UQ379" s="79" t="n"/>
      <c r="UR379" s="79" t="n"/>
      <c r="US379" s="79" t="n"/>
      <c r="UT379" s="79" t="n"/>
      <c r="UU379" s="79" t="n"/>
      <c r="UV379" s="79" t="n"/>
      <c r="UW379" s="79" t="n"/>
      <c r="UX379" s="79" t="n"/>
      <c r="UY379" s="79" t="n"/>
      <c r="UZ379" s="79" t="n"/>
      <c r="VA379" s="79" t="n"/>
      <c r="VB379" s="79" t="n"/>
      <c r="VC379" s="79" t="n"/>
      <c r="VD379" s="79" t="n"/>
      <c r="VE379" s="79" t="n"/>
      <c r="VF379" s="79" t="n"/>
      <c r="VG379" s="79" t="n"/>
      <c r="VH379" s="79" t="n"/>
      <c r="VI379" s="79" t="n"/>
      <c r="VJ379" s="79" t="n"/>
      <c r="VK379" s="79" t="n"/>
      <c r="VL379" s="79" t="n"/>
      <c r="VM379" s="79" t="n"/>
      <c r="VN379" s="79" t="n"/>
      <c r="VO379" s="79" t="n"/>
      <c r="VP379" s="79" t="n"/>
      <c r="VQ379" s="79" t="n"/>
      <c r="VR379" s="79" t="n"/>
      <c r="VS379" s="79" t="n"/>
      <c r="VT379" s="79" t="n"/>
      <c r="VU379" s="79" t="n"/>
      <c r="VV379" s="79" t="n"/>
      <c r="VW379" s="79" t="n"/>
      <c r="VX379" s="79" t="n"/>
      <c r="VY379" s="79" t="n"/>
      <c r="VZ379" s="79" t="n"/>
      <c r="WA379" s="79" t="n"/>
      <c r="WB379" s="79" t="n"/>
      <c r="WE379" s="78" t="n">
        <v>5</v>
      </c>
      <c r="WF379" s="79" t="n"/>
      <c r="WG379" s="79" t="n"/>
      <c r="WH379" s="79" t="n"/>
      <c r="WI379" s="79" t="n"/>
      <c r="WJ379" s="79" t="n"/>
      <c r="WK379" s="79" t="n"/>
      <c r="WL379" s="79" t="n"/>
      <c r="WM379" s="79" t="n"/>
      <c r="WN379" s="79" t="n"/>
      <c r="WO379" s="79" t="n"/>
      <c r="WP379" s="79" t="n"/>
      <c r="WQ379" s="79" t="n"/>
      <c r="WR379" s="79" t="n"/>
      <c r="WS379" s="79" t="n"/>
      <c r="WT379" s="79" t="n"/>
      <c r="WU379" s="79" t="n"/>
      <c r="WV379" s="79" t="n"/>
      <c r="WW379" s="79" t="n"/>
      <c r="WX379" s="79" t="n"/>
      <c r="WY379" s="79" t="n"/>
      <c r="WZ379" s="79" t="n"/>
      <c r="XA379" s="79" t="n"/>
      <c r="XB379" s="79" t="n"/>
      <c r="XC379" s="79" t="n"/>
      <c r="XD379" s="79" t="n"/>
      <c r="XE379" s="79" t="n"/>
      <c r="XF379" s="79" t="n"/>
      <c r="XG379" s="79" t="n"/>
      <c r="XH379" s="79" t="n"/>
      <c r="XI379" s="79" t="n"/>
      <c r="XJ379" s="79" t="n"/>
      <c r="XK379" s="79" t="n"/>
      <c r="XL379" s="79" t="n"/>
      <c r="XM379" s="79" t="n"/>
      <c r="XN379" s="79" t="n"/>
      <c r="XO379" s="79" t="n"/>
      <c r="XP379" s="79" t="n"/>
      <c r="XQ379" s="79" t="n"/>
      <c r="XR379" s="79" t="n"/>
      <c r="XS379" s="79" t="n"/>
      <c r="XV379" s="78" t="n">
        <v>5</v>
      </c>
      <c r="XW379" s="79" t="n"/>
      <c r="XX379" s="79" t="n"/>
      <c r="XY379" s="79" t="n"/>
      <c r="XZ379" s="79" t="n"/>
      <c r="YA379" s="79" t="n"/>
      <c r="YB379" s="79" t="n"/>
      <c r="YC379" s="79" t="n"/>
      <c r="YD379" s="79" t="n"/>
      <c r="YE379" s="79" t="n"/>
      <c r="YF379" s="79" t="n"/>
      <c r="YG379" s="79" t="n"/>
      <c r="YH379" s="79" t="n"/>
      <c r="YI379" s="79" t="n"/>
      <c r="YJ379" s="79" t="n"/>
      <c r="YK379" s="79" t="n"/>
      <c r="YL379" s="79" t="n"/>
      <c r="YM379" s="79" t="n"/>
      <c r="YN379" s="79" t="n"/>
      <c r="YO379" s="79" t="n"/>
      <c r="YP379" s="79" t="n"/>
      <c r="YQ379" s="79" t="n"/>
      <c r="YR379" s="79" t="n"/>
      <c r="YS379" s="79" t="n"/>
      <c r="YT379" s="79" t="n"/>
      <c r="YU379" s="79" t="n"/>
      <c r="YV379" s="79" t="n"/>
      <c r="YW379" s="79" t="n"/>
      <c r="YX379" s="79" t="n"/>
      <c r="YY379" s="79" t="n"/>
      <c r="YZ379" s="79" t="n"/>
      <c r="ZA379" s="79" t="n"/>
      <c r="ZB379" s="79" t="n"/>
      <c r="ZC379" s="79" t="n"/>
      <c r="ZD379" s="79" t="n"/>
      <c r="ZE379" s="79" t="n"/>
      <c r="ZF379" s="79" t="n"/>
      <c r="ZG379" s="79" t="n"/>
      <c r="ZH379" s="79" t="n"/>
      <c r="ZI379" s="79" t="n"/>
      <c r="ZJ379" s="79" t="n"/>
      <c r="ZM379" s="78" t="n">
        <v>5</v>
      </c>
      <c r="ZN379" s="79" t="n"/>
      <c r="ZO379" s="79" t="n"/>
      <c r="ZP379" s="79" t="n"/>
      <c r="ZQ379" s="79" t="n"/>
      <c r="ZR379" s="79" t="n"/>
      <c r="ZS379" s="79" t="n"/>
      <c r="ZT379" s="79" t="n"/>
      <c r="ZU379" s="79" t="n"/>
      <c r="ZV379" s="79" t="n"/>
      <c r="ZW379" s="79" t="n"/>
      <c r="ZX379" s="79" t="n"/>
      <c r="ZY379" s="79" t="n"/>
      <c r="ZZ379" s="79" t="n"/>
      <c r="AAA379" s="79" t="n"/>
      <c r="AAB379" s="79" t="n"/>
      <c r="AAC379" s="79" t="n"/>
      <c r="AAD379" s="79" t="n"/>
      <c r="AAE379" s="79" t="n"/>
      <c r="AAF379" s="79" t="n"/>
      <c r="AAG379" s="79" t="n"/>
      <c r="AAH379" s="79" t="n"/>
      <c r="AAI379" s="79" t="n"/>
      <c r="AAJ379" s="79" t="n"/>
      <c r="AAK379" s="79" t="n"/>
      <c r="AAL379" s="79" t="n"/>
      <c r="AAM379" s="79" t="n"/>
      <c r="AAN379" s="79" t="n"/>
      <c r="AAO379" s="79" t="n"/>
      <c r="AAP379" s="79" t="n"/>
      <c r="AAQ379" s="79" t="n"/>
      <c r="AAR379" s="79" t="n"/>
      <c r="AAS379" s="79" t="n"/>
      <c r="AAT379" s="79" t="n"/>
      <c r="AAU379" s="79" t="n"/>
      <c r="AAV379" s="79" t="n"/>
      <c r="AAW379" s="79" t="n"/>
      <c r="AAX379" s="79" t="n"/>
      <c r="AAY379" s="79" t="n"/>
      <c r="AAZ379" s="79" t="n"/>
      <c r="ABA379" s="79" t="n"/>
      <c r="ABD379" s="78" t="n">
        <v>5</v>
      </c>
      <c r="ABE379" s="79" t="n"/>
      <c r="ABF379" s="79" t="n"/>
      <c r="ABG379" s="79" t="n"/>
      <c r="ABH379" s="79" t="n"/>
      <c r="ABI379" s="79" t="n"/>
      <c r="ABJ379" s="79" t="n"/>
      <c r="ABK379" s="79" t="n"/>
      <c r="ABL379" s="79" t="n"/>
      <c r="ABM379" s="79" t="n"/>
      <c r="ABN379" s="79" t="n"/>
      <c r="ABO379" s="79" t="n"/>
      <c r="ABP379" s="79" t="n"/>
      <c r="ABQ379" s="79" t="n"/>
      <c r="ABR379" s="79" t="n"/>
      <c r="ABS379" s="79" t="n"/>
      <c r="ABT379" s="79" t="n"/>
      <c r="ABU379" s="79" t="n"/>
      <c r="ABV379" s="79" t="n"/>
      <c r="ABW379" s="79" t="n"/>
      <c r="ABX379" s="79" t="n"/>
      <c r="ABY379" s="79" t="n"/>
      <c r="ABZ379" s="79" t="n"/>
      <c r="ACA379" s="79" t="n"/>
      <c r="ACB379" s="79" t="n"/>
      <c r="ACC379" s="79" t="n"/>
      <c r="ACD379" s="79" t="n"/>
      <c r="ACE379" s="79" t="n"/>
      <c r="ACF379" s="79" t="n"/>
      <c r="ACG379" s="79" t="n"/>
      <c r="ACH379" s="79" t="n"/>
      <c r="ACI379" s="79" t="n"/>
      <c r="ACJ379" s="79" t="n"/>
      <c r="ACK379" s="79" t="n"/>
      <c r="ACL379" s="79" t="n"/>
      <c r="ACM379" s="79" t="n"/>
      <c r="ACN379" s="79" t="n"/>
      <c r="ACO379" s="79" t="n"/>
      <c r="ACP379" s="79" t="n"/>
      <c r="ACQ379" s="79" t="n"/>
      <c r="ACR379" s="79" t="n"/>
      <c r="ACU379" s="78" t="n">
        <v>5</v>
      </c>
      <c r="ACV379" s="79" t="n"/>
      <c r="ACW379" s="79" t="n"/>
      <c r="ACX379" s="79" t="n"/>
      <c r="ACY379" s="79" t="n"/>
      <c r="ACZ379" s="79" t="n"/>
      <c r="ADA379" s="79" t="n"/>
      <c r="ADB379" s="79" t="n"/>
      <c r="ADC379" s="79" t="n"/>
      <c r="ADD379" s="79" t="n"/>
      <c r="ADE379" s="79" t="n"/>
      <c r="ADF379" s="79" t="n"/>
      <c r="ADG379" s="79" t="n"/>
      <c r="ADH379" s="79" t="n"/>
      <c r="ADI379" s="79" t="n"/>
      <c r="ADJ379" s="79" t="n"/>
      <c r="ADK379" s="79" t="n"/>
      <c r="ADL379" s="79" t="n"/>
      <c r="ADM379" s="79" t="n"/>
      <c r="ADN379" s="79" t="n"/>
      <c r="ADO379" s="79" t="n"/>
      <c r="ADP379" s="79" t="n"/>
      <c r="ADQ379" s="79" t="n"/>
      <c r="ADR379" s="79" t="n"/>
      <c r="ADS379" s="79" t="n"/>
      <c r="ADT379" s="79" t="n"/>
      <c r="ADU379" s="79" t="n"/>
      <c r="ADV379" s="79" t="n"/>
      <c r="ADW379" s="79" t="n"/>
      <c r="ADX379" s="79" t="n"/>
      <c r="ADY379" s="79" t="n"/>
      <c r="ADZ379" s="79" t="n"/>
      <c r="AEA379" s="79" t="n"/>
      <c r="AEB379" s="79" t="n"/>
      <c r="AEC379" s="79" t="n"/>
      <c r="AED379" s="79" t="n"/>
      <c r="AEE379" s="79" t="n"/>
      <c r="AEF379" s="79" t="n"/>
      <c r="AEG379" s="79" t="n"/>
      <c r="AEH379" s="79" t="n"/>
      <c r="AEI379" s="79" t="n"/>
      <c r="AEL379" s="78" t="n">
        <v>5</v>
      </c>
      <c r="AEM379" s="79" t="n"/>
      <c r="AEN379" s="79" t="n"/>
      <c r="AEO379" s="79" t="n"/>
      <c r="AEP379" s="79" t="n"/>
      <c r="AEQ379" s="79" t="n"/>
      <c r="AER379" s="79" t="n"/>
      <c r="AES379" s="79" t="n"/>
      <c r="AET379" s="79" t="n"/>
      <c r="AEU379" s="79" t="n"/>
      <c r="AEV379" s="79" t="n"/>
      <c r="AEW379" s="79" t="n"/>
      <c r="AEX379" s="79" t="n"/>
      <c r="AEY379" s="79" t="n"/>
      <c r="AEZ379" s="79" t="n"/>
      <c r="AFA379" s="79" t="n"/>
      <c r="AFB379" s="79" t="n"/>
      <c r="AFC379" s="79" t="n"/>
      <c r="AFD379" s="79" t="n"/>
      <c r="AFE379" s="79" t="n"/>
      <c r="AFF379" s="79" t="n"/>
      <c r="AFG379" s="79" t="n"/>
      <c r="AFH379" s="79" t="n"/>
      <c r="AFI379" s="79" t="n"/>
      <c r="AFJ379" s="79" t="n"/>
      <c r="AFK379" s="79" t="n"/>
      <c r="AFL379" s="79" t="n"/>
      <c r="AFM379" s="79" t="n"/>
      <c r="AFN379" s="79" t="n"/>
      <c r="AFO379" s="79" t="n"/>
      <c r="AFP379" s="79" t="n"/>
      <c r="AFQ379" s="79" t="n"/>
      <c r="AFR379" s="79" t="n"/>
      <c r="AFS379" s="79" t="n"/>
      <c r="AFT379" s="79" t="n"/>
      <c r="AFU379" s="79" t="n"/>
      <c r="AFV379" s="79" t="n"/>
      <c r="AFW379" s="79" t="n"/>
      <c r="AFX379" s="79" t="n"/>
      <c r="AFY379" s="79" t="n"/>
      <c r="AFZ379" s="79" t="n"/>
    </row>
    <row r="380">
      <c r="A380" s="78" t="n">
        <v>6</v>
      </c>
      <c r="B380" s="79" t="n"/>
      <c r="C380" s="79" t="n"/>
      <c r="D380" s="79" t="n"/>
      <c r="E380" s="79" t="n"/>
      <c r="F380" s="79" t="n"/>
      <c r="G380" s="79" t="n"/>
      <c r="H380" s="79" t="n"/>
      <c r="I380" s="79" t="n"/>
      <c r="J380" s="79" t="n"/>
      <c r="K380" s="79" t="n"/>
      <c r="L380" s="79" t="n"/>
      <c r="M380" s="79" t="n"/>
      <c r="N380" s="79" t="n"/>
      <c r="O380" s="79" t="n"/>
      <c r="P380" s="79" t="n"/>
      <c r="Q380" s="79" t="n"/>
      <c r="R380" s="79" t="n"/>
      <c r="S380" s="79" t="n"/>
      <c r="T380" s="79" t="n"/>
      <c r="U380" s="79" t="n"/>
      <c r="V380" s="79" t="n"/>
      <c r="W380" s="79" t="n"/>
      <c r="X380" s="79" t="n"/>
      <c r="Y380" s="79" t="n"/>
      <c r="Z380" s="79" t="n"/>
      <c r="AA380" s="79" t="n"/>
      <c r="AB380" s="79" t="n"/>
      <c r="AC380" s="79" t="n"/>
      <c r="AD380" s="79" t="n"/>
      <c r="AE380" s="79" t="n"/>
      <c r="AF380" s="79" t="n"/>
      <c r="AG380" s="79" t="n"/>
      <c r="AH380" s="79" t="n"/>
      <c r="AI380" s="79" t="n"/>
      <c r="AJ380" s="79" t="n"/>
      <c r="AK380" s="79" t="n"/>
      <c r="AL380" s="79" t="n"/>
      <c r="AM380" s="79" t="n"/>
      <c r="AN380" s="79" t="n"/>
      <c r="AO380" s="79" t="n"/>
      <c r="AR380" s="78" t="n">
        <v>6</v>
      </c>
      <c r="AS380" s="79" t="n"/>
      <c r="AT380" s="79" t="n"/>
      <c r="AU380" s="79" t="n"/>
      <c r="AV380" s="79" t="n"/>
      <c r="AW380" s="79" t="n"/>
      <c r="AX380" s="79" t="n"/>
      <c r="AY380" s="79" t="n"/>
      <c r="AZ380" s="79" t="n"/>
      <c r="BA380" s="79" t="n"/>
      <c r="BB380" s="79" t="n"/>
      <c r="BC380" s="79" t="n"/>
      <c r="BD380" s="79" t="n"/>
      <c r="BE380" s="79" t="n"/>
      <c r="BF380" s="79" t="n"/>
      <c r="BG380" s="79" t="n"/>
      <c r="BH380" s="79" t="n"/>
      <c r="BI380" s="79" t="n"/>
      <c r="BJ380" s="79" t="n"/>
      <c r="BK380" s="79" t="n"/>
      <c r="BL380" s="79" t="n"/>
      <c r="BM380" s="79" t="n"/>
      <c r="BN380" s="79" t="n"/>
      <c r="BO380" s="79" t="n"/>
      <c r="BP380" s="79" t="n"/>
      <c r="BQ380" s="79" t="n"/>
      <c r="BR380" s="79" t="n"/>
      <c r="BS380" s="79" t="n"/>
      <c r="BT380" s="79" t="n"/>
      <c r="BU380" s="79" t="n"/>
      <c r="BV380" s="79" t="n"/>
      <c r="BW380" s="79" t="n"/>
      <c r="BX380" s="79" t="n"/>
      <c r="BY380" s="79" t="n"/>
      <c r="BZ380" s="79" t="n"/>
      <c r="CA380" s="79" t="n"/>
      <c r="CB380" s="79" t="n"/>
      <c r="CC380" s="79" t="n"/>
      <c r="CD380" s="79" t="n"/>
      <c r="CE380" s="79" t="n"/>
      <c r="CF380" s="79" t="n"/>
      <c r="CI380" s="78" t="n">
        <v>6</v>
      </c>
      <c r="CJ380" s="79" t="n"/>
      <c r="CK380" s="79" t="n"/>
      <c r="CL380" s="79" t="n"/>
      <c r="CM380" s="79" t="n"/>
      <c r="CN380" s="79" t="n"/>
      <c r="CO380" s="79" t="n"/>
      <c r="CP380" s="79" t="n"/>
      <c r="CQ380" s="79" t="n"/>
      <c r="CR380" s="79" t="n"/>
      <c r="CS380" s="79" t="n"/>
      <c r="CT380" s="79" t="n"/>
      <c r="CU380" s="79" t="n"/>
      <c r="CV380" s="79" t="n"/>
      <c r="CW380" s="79" t="n"/>
      <c r="CX380" s="79" t="n"/>
      <c r="CY380" s="79" t="n"/>
      <c r="CZ380" s="79" t="n"/>
      <c r="DA380" s="79" t="n"/>
      <c r="DB380" s="79" t="n"/>
      <c r="DC380" s="79" t="n"/>
      <c r="DD380" s="79" t="n"/>
      <c r="DE380" s="79" t="n"/>
      <c r="DF380" s="79" t="n"/>
      <c r="DG380" s="79" t="n"/>
      <c r="DH380" s="79" t="n"/>
      <c r="DI380" s="79" t="n"/>
      <c r="DJ380" s="79" t="n"/>
      <c r="DK380" s="79" t="n"/>
      <c r="DL380" s="79" t="n"/>
      <c r="DM380" s="79" t="n"/>
      <c r="DN380" s="79" t="n"/>
      <c r="DO380" s="79" t="n"/>
      <c r="DP380" s="79" t="n"/>
      <c r="DQ380" s="79" t="n"/>
      <c r="DR380" s="79" t="n"/>
      <c r="DS380" s="79" t="n"/>
      <c r="DT380" s="79" t="n"/>
      <c r="DU380" s="79" t="n"/>
      <c r="DV380" s="79" t="n"/>
      <c r="DW380" s="79" t="n"/>
      <c r="DZ380" s="78" t="n">
        <v>6</v>
      </c>
      <c r="EA380" s="79" t="n"/>
      <c r="EB380" s="79" t="n"/>
      <c r="EC380" s="79" t="n"/>
      <c r="ED380" s="79" t="n"/>
      <c r="EE380" s="79" t="n"/>
      <c r="EF380" s="79" t="n"/>
      <c r="EG380" s="79" t="n"/>
      <c r="EH380" s="79" t="n"/>
      <c r="EI380" s="79" t="n"/>
      <c r="EJ380" s="79" t="n"/>
      <c r="EK380" s="79" t="n"/>
      <c r="EL380" s="79" t="n"/>
      <c r="EM380" s="79" t="n"/>
      <c r="EN380" s="79" t="n"/>
      <c r="EO380" s="79" t="n"/>
      <c r="EP380" s="79" t="n"/>
      <c r="EQ380" s="79" t="n"/>
      <c r="ER380" s="79" t="n"/>
      <c r="ES380" s="79" t="n"/>
      <c r="ET380" s="79" t="n"/>
      <c r="EU380" s="79" t="n"/>
      <c r="EV380" s="79" t="n"/>
      <c r="EW380" s="79" t="n"/>
      <c r="EX380" s="79" t="n"/>
      <c r="EY380" s="79" t="n"/>
      <c r="EZ380" s="79" t="n"/>
      <c r="FA380" s="79" t="n"/>
      <c r="FB380" s="79" t="n"/>
      <c r="FC380" s="79" t="n"/>
      <c r="FD380" s="79" t="n"/>
      <c r="FE380" s="79" t="n"/>
      <c r="FF380" s="79" t="n"/>
      <c r="FG380" s="79" t="n"/>
      <c r="FH380" s="79" t="n"/>
      <c r="FI380" s="79" t="n"/>
      <c r="FJ380" s="79" t="n"/>
      <c r="FK380" s="79" t="n"/>
      <c r="FL380" s="79" t="n"/>
      <c r="FM380" s="79" t="n"/>
      <c r="FN380" s="79" t="n"/>
      <c r="FQ380" s="78" t="n">
        <v>6</v>
      </c>
      <c r="FR380" s="79" t="n"/>
      <c r="FS380" s="79" t="n"/>
      <c r="FT380" s="79" t="n"/>
      <c r="FU380" s="79" t="n"/>
      <c r="FV380" s="79" t="n"/>
      <c r="FW380" s="79" t="n"/>
      <c r="FX380" s="79" t="n"/>
      <c r="FY380" s="79" t="n"/>
      <c r="FZ380" s="79" t="n"/>
      <c r="GA380" s="79" t="n"/>
      <c r="GB380" s="79" t="n"/>
      <c r="GC380" s="79" t="n"/>
      <c r="GD380" s="79" t="n"/>
      <c r="GE380" s="79" t="n"/>
      <c r="GF380" s="79" t="n"/>
      <c r="GG380" s="79" t="n"/>
      <c r="GH380" s="79" t="n"/>
      <c r="GI380" s="79" t="n"/>
      <c r="GJ380" s="79" t="n"/>
      <c r="GK380" s="79" t="n"/>
      <c r="GL380" s="79" t="n"/>
      <c r="GM380" s="79" t="n"/>
      <c r="GN380" s="79" t="n"/>
      <c r="GO380" s="79" t="n"/>
      <c r="GP380" s="79" t="n"/>
      <c r="GQ380" s="79" t="n"/>
      <c r="GR380" s="79" t="n"/>
      <c r="GS380" s="79" t="n"/>
      <c r="GT380" s="79" t="n"/>
      <c r="GU380" s="79" t="n"/>
      <c r="GV380" s="79" t="n"/>
      <c r="GW380" s="79" t="n"/>
      <c r="GX380" s="79" t="n"/>
      <c r="GY380" s="79" t="n"/>
      <c r="GZ380" s="79" t="n"/>
      <c r="HA380" s="79" t="n"/>
      <c r="HB380" s="79" t="n"/>
      <c r="HC380" s="79" t="n"/>
      <c r="HD380" s="79" t="n"/>
      <c r="HE380" s="79" t="n"/>
      <c r="HH380" s="78" t="n">
        <v>6</v>
      </c>
      <c r="HI380" s="79" t="n"/>
      <c r="HJ380" s="79" t="n"/>
      <c r="HK380" s="79" t="n"/>
      <c r="HL380" s="79" t="n"/>
      <c r="HM380" s="79" t="n"/>
      <c r="HN380" s="79" t="n"/>
      <c r="HO380" s="79" t="n"/>
      <c r="HP380" s="79" t="n"/>
      <c r="HQ380" s="79" t="n"/>
      <c r="HR380" s="79" t="n"/>
      <c r="HS380" s="79" t="n"/>
      <c r="HT380" s="79" t="n"/>
      <c r="HU380" s="79" t="n"/>
      <c r="HV380" s="79" t="n"/>
      <c r="HW380" s="79" t="n"/>
      <c r="HX380" s="79" t="n"/>
      <c r="HY380" s="79" t="n"/>
      <c r="HZ380" s="79" t="n"/>
      <c r="IA380" s="79" t="n"/>
      <c r="IB380" s="79" t="n"/>
      <c r="IC380" s="79" t="n"/>
      <c r="ID380" s="79" t="n"/>
      <c r="IE380" s="79" t="n"/>
      <c r="IF380" s="79" t="n"/>
      <c r="IG380" s="79" t="n"/>
      <c r="IH380" s="79" t="n"/>
      <c r="II380" s="79" t="n"/>
      <c r="IJ380" s="79" t="n"/>
      <c r="IK380" s="79" t="n"/>
      <c r="IL380" s="79" t="n"/>
      <c r="IM380" s="79" t="n"/>
      <c r="IN380" s="79" t="n"/>
      <c r="IO380" s="79" t="n"/>
      <c r="IP380" s="79" t="n"/>
      <c r="IQ380" s="79" t="n"/>
      <c r="IR380" s="79" t="n"/>
      <c r="IS380" s="79" t="n"/>
      <c r="IT380" s="79" t="n"/>
      <c r="IU380" s="79" t="n"/>
      <c r="IV380" s="79" t="n"/>
      <c r="IY380" s="78" t="n">
        <v>6</v>
      </c>
      <c r="IZ380" s="79" t="n"/>
      <c r="JA380" s="79" t="n"/>
      <c r="JB380" s="79" t="n"/>
      <c r="JC380" s="79" t="n"/>
      <c r="JD380" s="79" t="n"/>
      <c r="JE380" s="79" t="n"/>
      <c r="JF380" s="79" t="n"/>
      <c r="JG380" s="79" t="n"/>
      <c r="JH380" s="79" t="n"/>
      <c r="JI380" s="79" t="n"/>
      <c r="JJ380" s="79" t="n"/>
      <c r="JK380" s="79" t="n"/>
      <c r="JL380" s="79" t="n"/>
      <c r="JM380" s="79" t="n"/>
      <c r="JN380" s="79" t="n"/>
      <c r="JO380" s="79" t="n"/>
      <c r="JP380" s="79" t="n"/>
      <c r="JQ380" s="79" t="n"/>
      <c r="JR380" s="79" t="n"/>
      <c r="JS380" s="79" t="n"/>
      <c r="JT380" s="79" t="n"/>
      <c r="JU380" s="79" t="n"/>
      <c r="JV380" s="79" t="n"/>
      <c r="JW380" s="79" t="n"/>
      <c r="JX380" s="79" t="n"/>
      <c r="JY380" s="79" t="n"/>
      <c r="JZ380" s="79" t="n"/>
      <c r="KA380" s="79" t="n"/>
      <c r="KB380" s="79" t="n"/>
      <c r="KC380" s="79" t="n"/>
      <c r="KD380" s="79" t="n"/>
      <c r="KE380" s="79" t="n"/>
      <c r="KF380" s="79" t="n"/>
      <c r="KG380" s="79" t="n"/>
      <c r="KH380" s="79" t="n"/>
      <c r="KI380" s="79" t="n"/>
      <c r="KJ380" s="79" t="n"/>
      <c r="KK380" s="79" t="n"/>
      <c r="KL380" s="79" t="n"/>
      <c r="KM380" s="79" t="n"/>
      <c r="KP380" s="78" t="n">
        <v>6</v>
      </c>
      <c r="KQ380" s="79" t="n"/>
      <c r="KR380" s="79" t="n"/>
      <c r="KS380" s="79" t="n"/>
      <c r="KT380" s="79" t="n"/>
      <c r="KU380" s="79" t="n"/>
      <c r="KV380" s="79" t="n"/>
      <c r="KW380" s="79" t="n"/>
      <c r="KX380" s="79" t="n"/>
      <c r="KY380" s="79" t="n"/>
      <c r="KZ380" s="79" t="n"/>
      <c r="LA380" s="79" t="n"/>
      <c r="LB380" s="79" t="n"/>
      <c r="LC380" s="79" t="n"/>
      <c r="LD380" s="79" t="n"/>
      <c r="LE380" s="79" t="n"/>
      <c r="LF380" s="79" t="n"/>
      <c r="LG380" s="79" t="n"/>
      <c r="LH380" s="79" t="n"/>
      <c r="LI380" s="79" t="n"/>
      <c r="LJ380" s="79" t="n"/>
      <c r="LK380" s="79" t="n"/>
      <c r="LL380" s="79" t="n"/>
      <c r="LM380" s="79" t="n"/>
      <c r="LN380" s="79" t="n"/>
      <c r="LO380" s="79" t="n"/>
      <c r="LP380" s="79" t="n"/>
      <c r="LQ380" s="79" t="n"/>
      <c r="LR380" s="79" t="n"/>
      <c r="LS380" s="79" t="n"/>
      <c r="LT380" s="79" t="n"/>
      <c r="LU380" s="79" t="n"/>
      <c r="LV380" s="79" t="n"/>
      <c r="LW380" s="79" t="n"/>
      <c r="LX380" s="79" t="n"/>
      <c r="LY380" s="79" t="n"/>
      <c r="LZ380" s="79" t="n"/>
      <c r="MA380" s="79" t="n"/>
      <c r="MB380" s="79" t="n"/>
      <c r="MC380" s="79" t="n"/>
      <c r="MD380" s="79" t="n"/>
      <c r="MG380" s="78" t="n">
        <v>6</v>
      </c>
      <c r="MH380" s="79" t="n"/>
      <c r="MI380" s="79" t="n"/>
      <c r="MJ380" s="79" t="n"/>
      <c r="MK380" s="79" t="n"/>
      <c r="ML380" s="79" t="n"/>
      <c r="MM380" s="79" t="n"/>
      <c r="MN380" s="79" t="n"/>
      <c r="MO380" s="79" t="n"/>
      <c r="MP380" s="79" t="n"/>
      <c r="MQ380" s="79" t="n"/>
      <c r="MR380" s="79" t="n"/>
      <c r="MS380" s="79" t="n"/>
      <c r="MT380" s="79" t="n"/>
      <c r="MU380" s="79" t="n"/>
      <c r="MV380" s="79" t="n"/>
      <c r="MW380" s="79" t="n"/>
      <c r="MX380" s="79" t="n"/>
      <c r="MY380" s="79" t="n"/>
      <c r="MZ380" s="79" t="n"/>
      <c r="NA380" s="79" t="n"/>
      <c r="NB380" s="79" t="n"/>
      <c r="NC380" s="79" t="n"/>
      <c r="ND380" s="79" t="n"/>
      <c r="NE380" s="79" t="n"/>
      <c r="NF380" s="79" t="n"/>
      <c r="NG380" s="79" t="n"/>
      <c r="NH380" s="79" t="n"/>
      <c r="NI380" s="79" t="n"/>
      <c r="NJ380" s="79" t="n"/>
      <c r="NK380" s="79" t="n"/>
      <c r="NL380" s="79" t="n"/>
      <c r="NM380" s="79" t="n"/>
      <c r="NN380" s="79" t="n"/>
      <c r="NO380" s="79" t="n"/>
      <c r="NP380" s="79" t="n"/>
      <c r="NQ380" s="79" t="n"/>
      <c r="NR380" s="79" t="n"/>
      <c r="NS380" s="79" t="n"/>
      <c r="NT380" s="79" t="n"/>
      <c r="NU380" s="79" t="n"/>
      <c r="NX380" s="78" t="n">
        <v>6</v>
      </c>
      <c r="NY380" s="79" t="n"/>
      <c r="NZ380" s="79" t="n"/>
      <c r="OA380" s="79" t="n"/>
      <c r="OB380" s="79" t="n"/>
      <c r="OC380" s="79" t="n"/>
      <c r="OD380" s="79" t="n"/>
      <c r="OE380" s="79" t="n"/>
      <c r="OF380" s="79" t="n"/>
      <c r="OG380" s="79" t="n"/>
      <c r="OH380" s="79" t="n"/>
      <c r="OI380" s="79" t="n"/>
      <c r="OJ380" s="79" t="n"/>
      <c r="OK380" s="79" t="n"/>
      <c r="OL380" s="79" t="n"/>
      <c r="OM380" s="79" t="n"/>
      <c r="ON380" s="79" t="n"/>
      <c r="OO380" s="79" t="n"/>
      <c r="OP380" s="79" t="n"/>
      <c r="OQ380" s="79" t="n"/>
      <c r="OR380" s="79" t="n"/>
      <c r="OS380" s="79" t="n"/>
      <c r="OT380" s="79" t="n"/>
      <c r="OU380" s="79" t="n"/>
      <c r="OV380" s="79" t="n"/>
      <c r="OW380" s="79" t="n"/>
      <c r="OX380" s="79" t="n"/>
      <c r="OY380" s="79" t="n"/>
      <c r="OZ380" s="79" t="n"/>
      <c r="PA380" s="79" t="n"/>
      <c r="PB380" s="79" t="n"/>
      <c r="PC380" s="79" t="n"/>
      <c r="PD380" s="79" t="n"/>
      <c r="PE380" s="79" t="n"/>
      <c r="PF380" s="79" t="n"/>
      <c r="PG380" s="79" t="n"/>
      <c r="PH380" s="79" t="n"/>
      <c r="PI380" s="79" t="n"/>
      <c r="PJ380" s="79" t="n"/>
      <c r="PK380" s="79" t="n"/>
      <c r="PL380" s="79" t="n"/>
      <c r="PO380" s="78" t="n">
        <v>6</v>
      </c>
      <c r="PP380" s="79" t="n"/>
      <c r="PQ380" s="79" t="n"/>
      <c r="PR380" s="79" t="n"/>
      <c r="PS380" s="79" t="n"/>
      <c r="PT380" s="79" t="n"/>
      <c r="PU380" s="79" t="n"/>
      <c r="PV380" s="79" t="n"/>
      <c r="PW380" s="79" t="n"/>
      <c r="PX380" s="79" t="n"/>
      <c r="PY380" s="79" t="n"/>
      <c r="PZ380" s="79" t="n"/>
      <c r="QA380" s="79" t="n"/>
      <c r="QB380" s="79" t="n"/>
      <c r="QC380" s="79" t="n"/>
      <c r="QD380" s="79" t="n"/>
      <c r="QE380" s="79" t="n"/>
      <c r="QF380" s="79" t="n"/>
      <c r="QG380" s="79" t="n"/>
      <c r="QH380" s="79" t="n"/>
      <c r="QI380" s="79" t="n"/>
      <c r="QJ380" s="79" t="n"/>
      <c r="QK380" s="79" t="n"/>
      <c r="QL380" s="79" t="n"/>
      <c r="QM380" s="79" t="n"/>
      <c r="QN380" s="79" t="n"/>
      <c r="QO380" s="79" t="n"/>
      <c r="QP380" s="79" t="n"/>
      <c r="QQ380" s="79" t="n"/>
      <c r="QR380" s="79" t="n"/>
      <c r="QS380" s="79" t="n"/>
      <c r="QT380" s="79" t="n"/>
      <c r="QU380" s="79" t="n"/>
      <c r="QV380" s="79" t="n"/>
      <c r="QW380" s="79" t="n"/>
      <c r="QX380" s="79" t="n"/>
      <c r="QY380" s="79" t="n"/>
      <c r="QZ380" s="79" t="n"/>
      <c r="RA380" s="79" t="n"/>
      <c r="RB380" s="79" t="n"/>
      <c r="RC380" s="79" t="n"/>
      <c r="RF380" s="78" t="n">
        <v>6</v>
      </c>
      <c r="RG380" s="79" t="n"/>
      <c r="RH380" s="79" t="n"/>
      <c r="RI380" s="79" t="n"/>
      <c r="RJ380" s="79" t="n"/>
      <c r="RK380" s="79" t="n"/>
      <c r="RL380" s="79" t="n"/>
      <c r="RM380" s="79" t="n"/>
      <c r="RN380" s="79" t="n"/>
      <c r="RO380" s="79" t="n"/>
      <c r="RP380" s="79" t="n"/>
      <c r="RQ380" s="79" t="n"/>
      <c r="RR380" s="79" t="n"/>
      <c r="RS380" s="79" t="n"/>
      <c r="RT380" s="79" t="n"/>
      <c r="RU380" s="79" t="n"/>
      <c r="RV380" s="79" t="n"/>
      <c r="RW380" s="79" t="n"/>
      <c r="RX380" s="79" t="n"/>
      <c r="RY380" s="79" t="n"/>
      <c r="RZ380" s="79" t="n"/>
      <c r="SA380" s="79" t="n"/>
      <c r="SB380" s="79" t="n"/>
      <c r="SC380" s="79" t="n"/>
      <c r="SD380" s="79" t="n"/>
      <c r="SE380" s="79" t="n"/>
      <c r="SF380" s="79" t="n"/>
      <c r="SG380" s="79" t="n"/>
      <c r="SH380" s="79" t="n"/>
      <c r="SI380" s="79" t="n"/>
      <c r="SJ380" s="79" t="n"/>
      <c r="SK380" s="79" t="n"/>
      <c r="SL380" s="79" t="n"/>
      <c r="SM380" s="79" t="n"/>
      <c r="SN380" s="79" t="n"/>
      <c r="SO380" s="79" t="n"/>
      <c r="SP380" s="79" t="n"/>
      <c r="SQ380" s="79" t="n"/>
      <c r="SR380" s="79" t="n"/>
      <c r="SS380" s="79" t="n"/>
      <c r="ST380" s="79" t="n"/>
      <c r="SW380" s="78" t="n">
        <v>6</v>
      </c>
      <c r="SX380" s="79" t="n"/>
      <c r="SY380" s="79" t="n"/>
      <c r="SZ380" s="79" t="n"/>
      <c r="TA380" s="79" t="n"/>
      <c r="TB380" s="79" t="n"/>
      <c r="TC380" s="79" t="n"/>
      <c r="TD380" s="79" t="n"/>
      <c r="TE380" s="79" t="n"/>
      <c r="TF380" s="79" t="n"/>
      <c r="TG380" s="79" t="n"/>
      <c r="TH380" s="79" t="n"/>
      <c r="TI380" s="79" t="n"/>
      <c r="TJ380" s="79" t="n"/>
      <c r="TK380" s="79" t="n"/>
      <c r="TL380" s="79" t="n"/>
      <c r="TM380" s="79" t="n"/>
      <c r="TN380" s="79" t="n"/>
      <c r="TO380" s="79" t="n"/>
      <c r="TP380" s="79" t="n"/>
      <c r="TQ380" s="79" t="n"/>
      <c r="TR380" s="79" t="n"/>
      <c r="TS380" s="79" t="n"/>
      <c r="TT380" s="79" t="n"/>
      <c r="TU380" s="79" t="n"/>
      <c r="TV380" s="79" t="n"/>
      <c r="TW380" s="79" t="n"/>
      <c r="TX380" s="79" t="n"/>
      <c r="TY380" s="79" t="n"/>
      <c r="TZ380" s="79" t="n"/>
      <c r="UA380" s="79" t="n"/>
      <c r="UB380" s="79" t="n"/>
      <c r="UC380" s="79" t="n"/>
      <c r="UD380" s="79" t="n"/>
      <c r="UE380" s="79" t="n"/>
      <c r="UF380" s="79" t="n"/>
      <c r="UG380" s="79" t="n"/>
      <c r="UH380" s="79" t="n"/>
      <c r="UI380" s="79" t="n"/>
      <c r="UJ380" s="79" t="n"/>
      <c r="UK380" s="79" t="n"/>
      <c r="UN380" s="78" t="n">
        <v>6</v>
      </c>
      <c r="UO380" s="79" t="n"/>
      <c r="UP380" s="79" t="n"/>
      <c r="UQ380" s="79" t="n"/>
      <c r="UR380" s="79" t="n"/>
      <c r="US380" s="79" t="n"/>
      <c r="UT380" s="79" t="n"/>
      <c r="UU380" s="79" t="n"/>
      <c r="UV380" s="79" t="n"/>
      <c r="UW380" s="79" t="n"/>
      <c r="UX380" s="79" t="n"/>
      <c r="UY380" s="79" t="n"/>
      <c r="UZ380" s="79" t="n"/>
      <c r="VA380" s="79" t="n"/>
      <c r="VB380" s="79" t="n"/>
      <c r="VC380" s="79" t="n"/>
      <c r="VD380" s="79" t="n"/>
      <c r="VE380" s="79" t="n"/>
      <c r="VF380" s="79" t="n"/>
      <c r="VG380" s="79" t="n"/>
      <c r="VH380" s="79" t="n"/>
      <c r="VI380" s="79" t="n"/>
      <c r="VJ380" s="79" t="n"/>
      <c r="VK380" s="79" t="n"/>
      <c r="VL380" s="79" t="n"/>
      <c r="VM380" s="79" t="n"/>
      <c r="VN380" s="79" t="n"/>
      <c r="VO380" s="79" t="n"/>
      <c r="VP380" s="79" t="n"/>
      <c r="VQ380" s="79" t="n"/>
      <c r="VR380" s="79" t="n"/>
      <c r="VS380" s="79" t="n"/>
      <c r="VT380" s="79" t="n"/>
      <c r="VU380" s="79" t="n"/>
      <c r="VV380" s="79" t="n"/>
      <c r="VW380" s="79" t="n"/>
      <c r="VX380" s="79" t="n"/>
      <c r="VY380" s="79" t="n"/>
      <c r="VZ380" s="79" t="n"/>
      <c r="WA380" s="79" t="n"/>
      <c r="WB380" s="79" t="n"/>
      <c r="WE380" s="78" t="n">
        <v>6</v>
      </c>
      <c r="WF380" s="79" t="n"/>
      <c r="WG380" s="79" t="n"/>
      <c r="WH380" s="79" t="n"/>
      <c r="WI380" s="79" t="n"/>
      <c r="WJ380" s="79" t="n"/>
      <c r="WK380" s="79" t="n"/>
      <c r="WL380" s="79" t="n"/>
      <c r="WM380" s="79" t="n"/>
      <c r="WN380" s="79" t="n"/>
      <c r="WO380" s="79" t="n"/>
      <c r="WP380" s="79" t="n"/>
      <c r="WQ380" s="79" t="n"/>
      <c r="WR380" s="79" t="n"/>
      <c r="WS380" s="79" t="n"/>
      <c r="WT380" s="79" t="n"/>
      <c r="WU380" s="79" t="n"/>
      <c r="WV380" s="79" t="n"/>
      <c r="WW380" s="79" t="n"/>
      <c r="WX380" s="79" t="n"/>
      <c r="WY380" s="79" t="n"/>
      <c r="WZ380" s="79" t="n"/>
      <c r="XA380" s="79" t="n"/>
      <c r="XB380" s="79" t="n"/>
      <c r="XC380" s="79" t="n"/>
      <c r="XD380" s="79" t="n"/>
      <c r="XE380" s="79" t="n"/>
      <c r="XF380" s="79" t="n"/>
      <c r="XG380" s="79" t="n"/>
      <c r="XH380" s="79" t="n"/>
      <c r="XI380" s="79" t="n"/>
      <c r="XJ380" s="79" t="n"/>
      <c r="XK380" s="79" t="n"/>
      <c r="XL380" s="79" t="n"/>
      <c r="XM380" s="79" t="n"/>
      <c r="XN380" s="79" t="n"/>
      <c r="XO380" s="79" t="n"/>
      <c r="XP380" s="79" t="n"/>
      <c r="XQ380" s="79" t="n"/>
      <c r="XR380" s="79" t="n"/>
      <c r="XS380" s="79" t="n"/>
      <c r="XV380" s="78" t="n">
        <v>6</v>
      </c>
      <c r="XW380" s="79" t="n"/>
      <c r="XX380" s="79" t="n"/>
      <c r="XY380" s="79" t="n"/>
      <c r="XZ380" s="79" t="n"/>
      <c r="YA380" s="79" t="n"/>
      <c r="YB380" s="79" t="n"/>
      <c r="YC380" s="79" t="n"/>
      <c r="YD380" s="79" t="n"/>
      <c r="YE380" s="79" t="n"/>
      <c r="YF380" s="79" t="n"/>
      <c r="YG380" s="79" t="n"/>
      <c r="YH380" s="79" t="n"/>
      <c r="YI380" s="79" t="n"/>
      <c r="YJ380" s="79" t="n"/>
      <c r="YK380" s="79" t="n"/>
      <c r="YL380" s="79" t="n"/>
      <c r="YM380" s="79" t="n"/>
      <c r="YN380" s="79" t="n"/>
      <c r="YO380" s="79" t="n"/>
      <c r="YP380" s="79" t="n"/>
      <c r="YQ380" s="79" t="n"/>
      <c r="YR380" s="79" t="n"/>
      <c r="YS380" s="79" t="n"/>
      <c r="YT380" s="79" t="n"/>
      <c r="YU380" s="79" t="n"/>
      <c r="YV380" s="79" t="n"/>
      <c r="YW380" s="79" t="n"/>
      <c r="YX380" s="79" t="n"/>
      <c r="YY380" s="79" t="n"/>
      <c r="YZ380" s="79" t="n"/>
      <c r="ZA380" s="79" t="n"/>
      <c r="ZB380" s="79" t="n"/>
      <c r="ZC380" s="79" t="n"/>
      <c r="ZD380" s="79" t="n"/>
      <c r="ZE380" s="79" t="n"/>
      <c r="ZF380" s="79" t="n"/>
      <c r="ZG380" s="79" t="n"/>
      <c r="ZH380" s="79" t="n"/>
      <c r="ZI380" s="79" t="n"/>
      <c r="ZJ380" s="79" t="n"/>
      <c r="ZM380" s="78" t="n">
        <v>6</v>
      </c>
      <c r="ZN380" s="79" t="n"/>
      <c r="ZO380" s="79" t="n"/>
      <c r="ZP380" s="79" t="n"/>
      <c r="ZQ380" s="79" t="n"/>
      <c r="ZR380" s="79" t="n"/>
      <c r="ZS380" s="79" t="n"/>
      <c r="ZT380" s="79" t="n"/>
      <c r="ZU380" s="79" t="n"/>
      <c r="ZV380" s="79" t="n"/>
      <c r="ZW380" s="79" t="n"/>
      <c r="ZX380" s="79" t="n"/>
      <c r="ZY380" s="79" t="n"/>
      <c r="ZZ380" s="79" t="n"/>
      <c r="AAA380" s="79" t="n"/>
      <c r="AAB380" s="79" t="n"/>
      <c r="AAC380" s="79" t="n"/>
      <c r="AAD380" s="79" t="n"/>
      <c r="AAE380" s="79" t="n"/>
      <c r="AAF380" s="79" t="n"/>
      <c r="AAG380" s="79" t="n"/>
      <c r="AAH380" s="79" t="n"/>
      <c r="AAI380" s="79" t="n"/>
      <c r="AAJ380" s="79" t="n"/>
      <c r="AAK380" s="79" t="n"/>
      <c r="AAL380" s="79" t="n"/>
      <c r="AAM380" s="79" t="n"/>
      <c r="AAN380" s="79" t="n"/>
      <c r="AAO380" s="79" t="n"/>
      <c r="AAP380" s="79" t="n"/>
      <c r="AAQ380" s="79" t="n"/>
      <c r="AAR380" s="79" t="n"/>
      <c r="AAS380" s="79" t="n"/>
      <c r="AAT380" s="79" t="n"/>
      <c r="AAU380" s="79" t="n"/>
      <c r="AAV380" s="79" t="n"/>
      <c r="AAW380" s="79" t="n"/>
      <c r="AAX380" s="79" t="n"/>
      <c r="AAY380" s="79" t="n"/>
      <c r="AAZ380" s="79" t="n"/>
      <c r="ABA380" s="79" t="n"/>
      <c r="ABD380" s="78" t="n">
        <v>6</v>
      </c>
      <c r="ABE380" s="79" t="n"/>
      <c r="ABF380" s="79" t="n"/>
      <c r="ABG380" s="79" t="n"/>
      <c r="ABH380" s="79" t="n"/>
      <c r="ABI380" s="79" t="n"/>
      <c r="ABJ380" s="79" t="n"/>
      <c r="ABK380" s="79" t="n"/>
      <c r="ABL380" s="79" t="n"/>
      <c r="ABM380" s="79" t="n"/>
      <c r="ABN380" s="79" t="n"/>
      <c r="ABO380" s="79" t="n"/>
      <c r="ABP380" s="79" t="n"/>
      <c r="ABQ380" s="79" t="n"/>
      <c r="ABR380" s="79" t="n"/>
      <c r="ABS380" s="79" t="n"/>
      <c r="ABT380" s="79" t="n"/>
      <c r="ABU380" s="79" t="n"/>
      <c r="ABV380" s="79" t="n"/>
      <c r="ABW380" s="79" t="n"/>
      <c r="ABX380" s="79" t="n"/>
      <c r="ABY380" s="79" t="n"/>
      <c r="ABZ380" s="79" t="n"/>
      <c r="ACA380" s="79" t="n"/>
      <c r="ACB380" s="79" t="n"/>
      <c r="ACC380" s="79" t="n"/>
      <c r="ACD380" s="79" t="n"/>
      <c r="ACE380" s="79" t="n"/>
      <c r="ACF380" s="79" t="n"/>
      <c r="ACG380" s="79" t="n"/>
      <c r="ACH380" s="79" t="n"/>
      <c r="ACI380" s="79" t="n"/>
      <c r="ACJ380" s="79" t="n"/>
      <c r="ACK380" s="79" t="n"/>
      <c r="ACL380" s="79" t="n"/>
      <c r="ACM380" s="79" t="n"/>
      <c r="ACN380" s="79" t="n"/>
      <c r="ACO380" s="79" t="n"/>
      <c r="ACP380" s="79" t="n"/>
      <c r="ACQ380" s="79" t="n"/>
      <c r="ACR380" s="79" t="n"/>
      <c r="ACU380" s="78" t="n">
        <v>6</v>
      </c>
      <c r="ACV380" s="79" t="n"/>
      <c r="ACW380" s="79" t="n"/>
      <c r="ACX380" s="79" t="n"/>
      <c r="ACY380" s="79" t="n"/>
      <c r="ACZ380" s="79" t="n"/>
      <c r="ADA380" s="79" t="n"/>
      <c r="ADB380" s="79" t="n"/>
      <c r="ADC380" s="79" t="n"/>
      <c r="ADD380" s="79" t="n"/>
      <c r="ADE380" s="79" t="n"/>
      <c r="ADF380" s="79" t="n"/>
      <c r="ADG380" s="79" t="n"/>
      <c r="ADH380" s="79" t="n"/>
      <c r="ADI380" s="79" t="n"/>
      <c r="ADJ380" s="79" t="n"/>
      <c r="ADK380" s="79" t="n"/>
      <c r="ADL380" s="79" t="n"/>
      <c r="ADM380" s="79" t="n"/>
      <c r="ADN380" s="79" t="n"/>
      <c r="ADO380" s="79" t="n"/>
      <c r="ADP380" s="79" t="n"/>
      <c r="ADQ380" s="79" t="n"/>
      <c r="ADR380" s="79" t="n"/>
      <c r="ADS380" s="79" t="n"/>
      <c r="ADT380" s="79" t="n"/>
      <c r="ADU380" s="79" t="n"/>
      <c r="ADV380" s="79" t="n"/>
      <c r="ADW380" s="79" t="n"/>
      <c r="ADX380" s="79" t="n"/>
      <c r="ADY380" s="79" t="n"/>
      <c r="ADZ380" s="79" t="n"/>
      <c r="AEA380" s="79" t="n"/>
      <c r="AEB380" s="79" t="n"/>
      <c r="AEC380" s="79" t="n"/>
      <c r="AED380" s="79" t="n"/>
      <c r="AEE380" s="79" t="n"/>
      <c r="AEF380" s="79" t="n"/>
      <c r="AEG380" s="79" t="n"/>
      <c r="AEH380" s="79" t="n"/>
      <c r="AEI380" s="79" t="n"/>
      <c r="AEL380" s="78" t="n">
        <v>6</v>
      </c>
      <c r="AEM380" s="79" t="n"/>
      <c r="AEN380" s="79" t="n"/>
      <c r="AEO380" s="79" t="n"/>
      <c r="AEP380" s="79" t="n"/>
      <c r="AEQ380" s="79" t="n"/>
      <c r="AER380" s="79" t="n"/>
      <c r="AES380" s="79" t="n"/>
      <c r="AET380" s="79" t="n"/>
      <c r="AEU380" s="79" t="n"/>
      <c r="AEV380" s="79" t="n"/>
      <c r="AEW380" s="79" t="n"/>
      <c r="AEX380" s="79" t="n"/>
      <c r="AEY380" s="79" t="n"/>
      <c r="AEZ380" s="79" t="n"/>
      <c r="AFA380" s="79" t="n"/>
      <c r="AFB380" s="79" t="n"/>
      <c r="AFC380" s="79" t="n"/>
      <c r="AFD380" s="79" t="n"/>
      <c r="AFE380" s="79" t="n"/>
      <c r="AFF380" s="79" t="n"/>
      <c r="AFG380" s="79" t="n"/>
      <c r="AFH380" s="79" t="n"/>
      <c r="AFI380" s="79" t="n"/>
      <c r="AFJ380" s="79" t="n"/>
      <c r="AFK380" s="79" t="n"/>
      <c r="AFL380" s="79" t="n"/>
      <c r="AFM380" s="79" t="n"/>
      <c r="AFN380" s="79" t="n"/>
      <c r="AFO380" s="79" t="n"/>
      <c r="AFP380" s="79" t="n"/>
      <c r="AFQ380" s="79" t="n"/>
      <c r="AFR380" s="79" t="n"/>
      <c r="AFS380" s="79" t="n"/>
      <c r="AFT380" s="79" t="n"/>
      <c r="AFU380" s="79" t="n"/>
      <c r="AFV380" s="79" t="n"/>
      <c r="AFW380" s="79" t="n"/>
      <c r="AFX380" s="79" t="n"/>
      <c r="AFY380" s="79" t="n"/>
      <c r="AFZ380" s="79" t="n"/>
    </row>
    <row r="381">
      <c r="A381" s="78" t="n">
        <v>7</v>
      </c>
      <c r="B381" s="79" t="n"/>
      <c r="C381" s="79" t="n"/>
      <c r="D381" s="79" t="n"/>
      <c r="E381" s="79" t="n"/>
      <c r="F381" s="79" t="n"/>
      <c r="G381" s="79" t="n"/>
      <c r="H381" s="79" t="n"/>
      <c r="I381" s="79" t="n"/>
      <c r="J381" s="79" t="n"/>
      <c r="K381" s="79" t="n"/>
      <c r="L381" s="79" t="n"/>
      <c r="M381" s="79" t="n"/>
      <c r="N381" s="79" t="n"/>
      <c r="O381" s="79" t="n"/>
      <c r="P381" s="79" t="n"/>
      <c r="Q381" s="79" t="n"/>
      <c r="R381" s="79" t="n"/>
      <c r="S381" s="79" t="n"/>
      <c r="T381" s="79" t="n"/>
      <c r="U381" s="79" t="n"/>
      <c r="V381" s="79" t="n"/>
      <c r="W381" s="79" t="n"/>
      <c r="X381" s="79" t="n"/>
      <c r="Y381" s="79" t="n"/>
      <c r="Z381" s="79" t="n"/>
      <c r="AA381" s="79" t="n"/>
      <c r="AB381" s="79" t="n"/>
      <c r="AC381" s="79" t="n"/>
      <c r="AD381" s="79" t="n"/>
      <c r="AE381" s="79" t="n"/>
      <c r="AF381" s="79" t="n"/>
      <c r="AG381" s="79" t="n"/>
      <c r="AH381" s="79" t="n"/>
      <c r="AI381" s="79" t="n"/>
      <c r="AJ381" s="79" t="n"/>
      <c r="AK381" s="79" t="n"/>
      <c r="AL381" s="79" t="n"/>
      <c r="AM381" s="79" t="n"/>
      <c r="AN381" s="79" t="n"/>
      <c r="AO381" s="79" t="n"/>
      <c r="AR381" s="78" t="n">
        <v>7</v>
      </c>
      <c r="AS381" s="79" t="n"/>
      <c r="AT381" s="79" t="n"/>
      <c r="AU381" s="79" t="n"/>
      <c r="AV381" s="79" t="n"/>
      <c r="AW381" s="79" t="n"/>
      <c r="AX381" s="79" t="n"/>
      <c r="AY381" s="79" t="n"/>
      <c r="AZ381" s="79" t="n"/>
      <c r="BA381" s="79" t="n"/>
      <c r="BB381" s="79" t="n"/>
      <c r="BC381" s="79" t="n"/>
      <c r="BD381" s="79" t="n"/>
      <c r="BE381" s="79" t="n"/>
      <c r="BF381" s="79" t="n"/>
      <c r="BG381" s="79" t="n"/>
      <c r="BH381" s="79" t="n"/>
      <c r="BI381" s="79" t="n"/>
      <c r="BJ381" s="79" t="n"/>
      <c r="BK381" s="79" t="n"/>
      <c r="BL381" s="79" t="n"/>
      <c r="BM381" s="79" t="n"/>
      <c r="BN381" s="79" t="n"/>
      <c r="BO381" s="79" t="n"/>
      <c r="BP381" s="79" t="n"/>
      <c r="BQ381" s="79" t="n"/>
      <c r="BR381" s="79" t="n"/>
      <c r="BS381" s="79" t="n"/>
      <c r="BT381" s="79" t="n"/>
      <c r="BU381" s="79" t="n"/>
      <c r="BV381" s="79" t="n"/>
      <c r="BW381" s="79" t="n"/>
      <c r="BX381" s="79" t="n"/>
      <c r="BY381" s="79" t="n"/>
      <c r="BZ381" s="79" t="n"/>
      <c r="CA381" s="79" t="n"/>
      <c r="CB381" s="79" t="n"/>
      <c r="CC381" s="79" t="n"/>
      <c r="CD381" s="79" t="n"/>
      <c r="CE381" s="79" t="n"/>
      <c r="CF381" s="79" t="n"/>
      <c r="CI381" s="78" t="n">
        <v>7</v>
      </c>
      <c r="CJ381" s="79" t="n"/>
      <c r="CK381" s="79" t="n"/>
      <c r="CL381" s="79" t="n"/>
      <c r="CM381" s="79" t="n"/>
      <c r="CN381" s="79" t="n"/>
      <c r="CO381" s="79" t="n"/>
      <c r="CP381" s="79" t="n"/>
      <c r="CQ381" s="79" t="n"/>
      <c r="CR381" s="79" t="n"/>
      <c r="CS381" s="79" t="n"/>
      <c r="CT381" s="79" t="n"/>
      <c r="CU381" s="79" t="n"/>
      <c r="CV381" s="79" t="n"/>
      <c r="CW381" s="79" t="n"/>
      <c r="CX381" s="79" t="n"/>
      <c r="CY381" s="79" t="n"/>
      <c r="CZ381" s="79" t="n"/>
      <c r="DA381" s="79" t="n"/>
      <c r="DB381" s="79" t="n"/>
      <c r="DC381" s="79" t="n"/>
      <c r="DD381" s="79" t="n"/>
      <c r="DE381" s="79" t="n"/>
      <c r="DF381" s="79" t="n"/>
      <c r="DG381" s="79" t="n"/>
      <c r="DH381" s="79" t="n"/>
      <c r="DI381" s="79" t="n"/>
      <c r="DJ381" s="79" t="n"/>
      <c r="DK381" s="79" t="n"/>
      <c r="DL381" s="79" t="n"/>
      <c r="DM381" s="79" t="n"/>
      <c r="DN381" s="79" t="n"/>
      <c r="DO381" s="79" t="n"/>
      <c r="DP381" s="79" t="n"/>
      <c r="DQ381" s="79" t="n"/>
      <c r="DR381" s="79" t="n"/>
      <c r="DS381" s="79" t="n"/>
      <c r="DT381" s="79" t="n"/>
      <c r="DU381" s="79" t="n"/>
      <c r="DV381" s="79" t="n"/>
      <c r="DW381" s="79" t="n"/>
      <c r="DZ381" s="78" t="n">
        <v>7</v>
      </c>
      <c r="EA381" s="79" t="n"/>
      <c r="EB381" s="79" t="n"/>
      <c r="EC381" s="79" t="n"/>
      <c r="ED381" s="79" t="n"/>
      <c r="EE381" s="79" t="n"/>
      <c r="EF381" s="79" t="n"/>
      <c r="EG381" s="79" t="n"/>
      <c r="EH381" s="79" t="n"/>
      <c r="EI381" s="79" t="n"/>
      <c r="EJ381" s="79" t="n"/>
      <c r="EK381" s="79" t="n"/>
      <c r="EL381" s="79" t="n"/>
      <c r="EM381" s="79" t="n"/>
      <c r="EN381" s="79" t="n"/>
      <c r="EO381" s="79" t="n"/>
      <c r="EP381" s="79" t="n"/>
      <c r="EQ381" s="79" t="n"/>
      <c r="ER381" s="79" t="n"/>
      <c r="ES381" s="79" t="n"/>
      <c r="ET381" s="79" t="n"/>
      <c r="EU381" s="79" t="n"/>
      <c r="EV381" s="79" t="n"/>
      <c r="EW381" s="79" t="n"/>
      <c r="EX381" s="79" t="n"/>
      <c r="EY381" s="79" t="n"/>
      <c r="EZ381" s="79" t="n"/>
      <c r="FA381" s="79" t="n"/>
      <c r="FB381" s="79" t="n"/>
      <c r="FC381" s="79" t="n"/>
      <c r="FD381" s="79" t="n"/>
      <c r="FE381" s="79" t="n"/>
      <c r="FF381" s="79" t="n"/>
      <c r="FG381" s="79" t="n"/>
      <c r="FH381" s="79" t="n"/>
      <c r="FI381" s="79" t="n"/>
      <c r="FJ381" s="79" t="n"/>
      <c r="FK381" s="79" t="n"/>
      <c r="FL381" s="79" t="n"/>
      <c r="FM381" s="79" t="n"/>
      <c r="FN381" s="79" t="n"/>
      <c r="FQ381" s="78" t="n">
        <v>7</v>
      </c>
      <c r="FR381" s="79" t="n"/>
      <c r="FS381" s="79" t="n"/>
      <c r="FT381" s="79" t="n"/>
      <c r="FU381" s="79" t="n"/>
      <c r="FV381" s="79" t="n"/>
      <c r="FW381" s="79" t="n"/>
      <c r="FX381" s="79" t="n"/>
      <c r="FY381" s="79" t="n"/>
      <c r="FZ381" s="79" t="n"/>
      <c r="GA381" s="79" t="n"/>
      <c r="GB381" s="79" t="n"/>
      <c r="GC381" s="79" t="n"/>
      <c r="GD381" s="79" t="n"/>
      <c r="GE381" s="79" t="n"/>
      <c r="GF381" s="79" t="n"/>
      <c r="GG381" s="79" t="n"/>
      <c r="GH381" s="79" t="n"/>
      <c r="GI381" s="79" t="n"/>
      <c r="GJ381" s="79" t="n"/>
      <c r="GK381" s="79" t="n"/>
      <c r="GL381" s="79" t="n"/>
      <c r="GM381" s="79" t="n"/>
      <c r="GN381" s="79" t="n"/>
      <c r="GO381" s="79" t="n"/>
      <c r="GP381" s="79" t="n"/>
      <c r="GQ381" s="79" t="n"/>
      <c r="GR381" s="79" t="n"/>
      <c r="GS381" s="79" t="n"/>
      <c r="GT381" s="79" t="n"/>
      <c r="GU381" s="79" t="n"/>
      <c r="GV381" s="79" t="n"/>
      <c r="GW381" s="79" t="n"/>
      <c r="GX381" s="79" t="n"/>
      <c r="GY381" s="79" t="n"/>
      <c r="GZ381" s="79" t="n"/>
      <c r="HA381" s="79" t="n"/>
      <c r="HB381" s="79" t="n"/>
      <c r="HC381" s="79" t="n"/>
      <c r="HD381" s="79" t="n"/>
      <c r="HE381" s="79" t="n"/>
      <c r="HH381" s="78" t="n">
        <v>7</v>
      </c>
      <c r="HI381" s="79" t="n"/>
      <c r="HJ381" s="79" t="n"/>
      <c r="HK381" s="79" t="n"/>
      <c r="HL381" s="79" t="n"/>
      <c r="HM381" s="79" t="n"/>
      <c r="HN381" s="79" t="n"/>
      <c r="HO381" s="79" t="n"/>
      <c r="HP381" s="79" t="n"/>
      <c r="HQ381" s="79" t="n"/>
      <c r="HR381" s="79" t="n"/>
      <c r="HS381" s="79" t="n"/>
      <c r="HT381" s="79" t="n"/>
      <c r="HU381" s="79" t="n"/>
      <c r="HV381" s="79" t="n"/>
      <c r="HW381" s="79" t="n"/>
      <c r="HX381" s="79" t="n"/>
      <c r="HY381" s="79" t="n"/>
      <c r="HZ381" s="79" t="n"/>
      <c r="IA381" s="79" t="n"/>
      <c r="IB381" s="79" t="n"/>
      <c r="IC381" s="79" t="n"/>
      <c r="ID381" s="79" t="n"/>
      <c r="IE381" s="79" t="n"/>
      <c r="IF381" s="79" t="n"/>
      <c r="IG381" s="79" t="n"/>
      <c r="IH381" s="79" t="n"/>
      <c r="II381" s="79" t="n"/>
      <c r="IJ381" s="79" t="n"/>
      <c r="IK381" s="79" t="n"/>
      <c r="IL381" s="79" t="n"/>
      <c r="IM381" s="79" t="n"/>
      <c r="IN381" s="79" t="n"/>
      <c r="IO381" s="79" t="n"/>
      <c r="IP381" s="79" t="n"/>
      <c r="IQ381" s="79" t="n"/>
      <c r="IR381" s="79" t="n"/>
      <c r="IS381" s="79" t="n"/>
      <c r="IT381" s="79" t="n"/>
      <c r="IU381" s="79" t="n"/>
      <c r="IV381" s="79" t="n"/>
      <c r="IY381" s="78" t="n">
        <v>7</v>
      </c>
      <c r="IZ381" s="79" t="n"/>
      <c r="JA381" s="79" t="n"/>
      <c r="JB381" s="79" t="n"/>
      <c r="JC381" s="79" t="n"/>
      <c r="JD381" s="79" t="n"/>
      <c r="JE381" s="79" t="n"/>
      <c r="JF381" s="79" t="n"/>
      <c r="JG381" s="79" t="n"/>
      <c r="JH381" s="79" t="n"/>
      <c r="JI381" s="79" t="n"/>
      <c r="JJ381" s="79" t="n"/>
      <c r="JK381" s="79" t="n"/>
      <c r="JL381" s="79" t="n"/>
      <c r="JM381" s="79" t="n"/>
      <c r="JN381" s="79" t="n"/>
      <c r="JO381" s="79" t="n"/>
      <c r="JP381" s="79" t="n"/>
      <c r="JQ381" s="79" t="n"/>
      <c r="JR381" s="79" t="n"/>
      <c r="JS381" s="79" t="n"/>
      <c r="JT381" s="79" t="n"/>
      <c r="JU381" s="79" t="n"/>
      <c r="JV381" s="79" t="n"/>
      <c r="JW381" s="79" t="n"/>
      <c r="JX381" s="79" t="n"/>
      <c r="JY381" s="79" t="n"/>
      <c r="JZ381" s="79" t="n"/>
      <c r="KA381" s="79" t="n"/>
      <c r="KB381" s="79" t="n"/>
      <c r="KC381" s="79" t="n"/>
      <c r="KD381" s="79" t="n"/>
      <c r="KE381" s="79" t="n"/>
      <c r="KF381" s="79" t="n"/>
      <c r="KG381" s="79" t="n"/>
      <c r="KH381" s="79" t="n"/>
      <c r="KI381" s="79" t="n"/>
      <c r="KJ381" s="79" t="n"/>
      <c r="KK381" s="79" t="n"/>
      <c r="KL381" s="79" t="n"/>
      <c r="KM381" s="79" t="n"/>
      <c r="KP381" s="78" t="n">
        <v>7</v>
      </c>
      <c r="KQ381" s="79" t="n"/>
      <c r="KR381" s="79" t="n"/>
      <c r="KS381" s="79" t="n"/>
      <c r="KT381" s="79" t="n"/>
      <c r="KU381" s="79" t="n"/>
      <c r="KV381" s="79" t="n"/>
      <c r="KW381" s="79" t="n"/>
      <c r="KX381" s="79" t="n"/>
      <c r="KY381" s="79" t="n"/>
      <c r="KZ381" s="79" t="n"/>
      <c r="LA381" s="79" t="n"/>
      <c r="LB381" s="79" t="n"/>
      <c r="LC381" s="79" t="n"/>
      <c r="LD381" s="79" t="n"/>
      <c r="LE381" s="79" t="n"/>
      <c r="LF381" s="79" t="n"/>
      <c r="LG381" s="79" t="n"/>
      <c r="LH381" s="79" t="n"/>
      <c r="LI381" s="79" t="n"/>
      <c r="LJ381" s="79" t="n"/>
      <c r="LK381" s="79" t="n"/>
      <c r="LL381" s="79" t="n"/>
      <c r="LM381" s="79" t="n"/>
      <c r="LN381" s="79" t="n"/>
      <c r="LO381" s="79" t="n"/>
      <c r="LP381" s="79" t="n"/>
      <c r="LQ381" s="79" t="n"/>
      <c r="LR381" s="79" t="n"/>
      <c r="LS381" s="79" t="n"/>
      <c r="LT381" s="79" t="n"/>
      <c r="LU381" s="79" t="n"/>
      <c r="LV381" s="79" t="n"/>
      <c r="LW381" s="79" t="n"/>
      <c r="LX381" s="79" t="n"/>
      <c r="LY381" s="79" t="n"/>
      <c r="LZ381" s="79" t="n"/>
      <c r="MA381" s="79" t="n"/>
      <c r="MB381" s="79" t="n"/>
      <c r="MC381" s="79" t="n"/>
      <c r="MD381" s="79" t="n"/>
      <c r="MG381" s="78" t="n">
        <v>7</v>
      </c>
      <c r="MH381" s="79" t="n"/>
      <c r="MI381" s="79" t="n"/>
      <c r="MJ381" s="79" t="n"/>
      <c r="MK381" s="79" t="n"/>
      <c r="ML381" s="79" t="n"/>
      <c r="MM381" s="79" t="n"/>
      <c r="MN381" s="79" t="n"/>
      <c r="MO381" s="79" t="n"/>
      <c r="MP381" s="79" t="n"/>
      <c r="MQ381" s="79" t="n"/>
      <c r="MR381" s="79" t="n"/>
      <c r="MS381" s="79" t="n"/>
      <c r="MT381" s="79" t="n"/>
      <c r="MU381" s="79" t="n"/>
      <c r="MV381" s="79" t="n"/>
      <c r="MW381" s="79" t="n"/>
      <c r="MX381" s="79" t="n"/>
      <c r="MY381" s="79" t="n"/>
      <c r="MZ381" s="79" t="n"/>
      <c r="NA381" s="79" t="n"/>
      <c r="NB381" s="79" t="n"/>
      <c r="NC381" s="79" t="n"/>
      <c r="ND381" s="79" t="n"/>
      <c r="NE381" s="79" t="n"/>
      <c r="NF381" s="79" t="n"/>
      <c r="NG381" s="79" t="n"/>
      <c r="NH381" s="79" t="n"/>
      <c r="NI381" s="79" t="n"/>
      <c r="NJ381" s="79" t="n"/>
      <c r="NK381" s="79" t="n"/>
      <c r="NL381" s="79" t="n"/>
      <c r="NM381" s="79" t="n"/>
      <c r="NN381" s="79" t="n"/>
      <c r="NO381" s="79" t="n"/>
      <c r="NP381" s="79" t="n"/>
      <c r="NQ381" s="79" t="n"/>
      <c r="NR381" s="79" t="n"/>
      <c r="NS381" s="79" t="n"/>
      <c r="NT381" s="79" t="n"/>
      <c r="NU381" s="79" t="n"/>
      <c r="NX381" s="78" t="n">
        <v>7</v>
      </c>
      <c r="NY381" s="79" t="n"/>
      <c r="NZ381" s="79" t="n"/>
      <c r="OA381" s="79" t="n"/>
      <c r="OB381" s="79" t="n"/>
      <c r="OC381" s="79" t="n"/>
      <c r="OD381" s="79" t="n"/>
      <c r="OE381" s="79" t="n"/>
      <c r="OF381" s="79" t="n"/>
      <c r="OG381" s="79" t="n"/>
      <c r="OH381" s="79" t="n"/>
      <c r="OI381" s="79" t="n"/>
      <c r="OJ381" s="79" t="n"/>
      <c r="OK381" s="79" t="n"/>
      <c r="OL381" s="79" t="n"/>
      <c r="OM381" s="79" t="n"/>
      <c r="ON381" s="79" t="n"/>
      <c r="OO381" s="79" t="n"/>
      <c r="OP381" s="79" t="n"/>
      <c r="OQ381" s="79" t="n"/>
      <c r="OR381" s="79" t="n"/>
      <c r="OS381" s="79" t="n"/>
      <c r="OT381" s="79" t="n"/>
      <c r="OU381" s="79" t="n"/>
      <c r="OV381" s="79" t="n"/>
      <c r="OW381" s="79" t="n"/>
      <c r="OX381" s="79" t="n"/>
      <c r="OY381" s="79" t="n"/>
      <c r="OZ381" s="79" t="n"/>
      <c r="PA381" s="79" t="n"/>
      <c r="PB381" s="79" t="n"/>
      <c r="PC381" s="79" t="n"/>
      <c r="PD381" s="79" t="n"/>
      <c r="PE381" s="79" t="n"/>
      <c r="PF381" s="79" t="n"/>
      <c r="PG381" s="79" t="n"/>
      <c r="PH381" s="79" t="n"/>
      <c r="PI381" s="79" t="n"/>
      <c r="PJ381" s="79" t="n"/>
      <c r="PK381" s="79" t="n"/>
      <c r="PL381" s="79" t="n"/>
      <c r="PO381" s="78" t="n">
        <v>7</v>
      </c>
      <c r="PP381" s="79" t="n"/>
      <c r="PQ381" s="79" t="n"/>
      <c r="PR381" s="79" t="n"/>
      <c r="PS381" s="79" t="n"/>
      <c r="PT381" s="79" t="n"/>
      <c r="PU381" s="79" t="n"/>
      <c r="PV381" s="79" t="n"/>
      <c r="PW381" s="79" t="n"/>
      <c r="PX381" s="79" t="n"/>
      <c r="PY381" s="79" t="n"/>
      <c r="PZ381" s="79" t="n"/>
      <c r="QA381" s="79" t="n"/>
      <c r="QB381" s="79" t="n"/>
      <c r="QC381" s="79" t="n"/>
      <c r="QD381" s="79" t="n"/>
      <c r="QE381" s="79" t="n"/>
      <c r="QF381" s="79" t="n"/>
      <c r="QG381" s="79" t="n"/>
      <c r="QH381" s="79" t="n"/>
      <c r="QI381" s="79" t="n"/>
      <c r="QJ381" s="79" t="n"/>
      <c r="QK381" s="79" t="n"/>
      <c r="QL381" s="79" t="n"/>
      <c r="QM381" s="79" t="n"/>
      <c r="QN381" s="79" t="n"/>
      <c r="QO381" s="79" t="n"/>
      <c r="QP381" s="79" t="n"/>
      <c r="QQ381" s="79" t="n"/>
      <c r="QR381" s="79" t="n"/>
      <c r="QS381" s="79" t="n"/>
      <c r="QT381" s="79" t="n"/>
      <c r="QU381" s="79" t="n"/>
      <c r="QV381" s="79" t="n"/>
      <c r="QW381" s="79" t="n"/>
      <c r="QX381" s="79" t="n"/>
      <c r="QY381" s="79" t="n"/>
      <c r="QZ381" s="79" t="n"/>
      <c r="RA381" s="79" t="n"/>
      <c r="RB381" s="79" t="n"/>
      <c r="RC381" s="79" t="n"/>
      <c r="RF381" s="78" t="n">
        <v>7</v>
      </c>
      <c r="RG381" s="79" t="n"/>
      <c r="RH381" s="79" t="n"/>
      <c r="RI381" s="79" t="n"/>
      <c r="RJ381" s="79" t="n"/>
      <c r="RK381" s="79" t="n"/>
      <c r="RL381" s="79" t="n"/>
      <c r="RM381" s="79" t="n"/>
      <c r="RN381" s="79" t="n"/>
      <c r="RO381" s="79" t="n"/>
      <c r="RP381" s="79" t="n"/>
      <c r="RQ381" s="79" t="n"/>
      <c r="RR381" s="79" t="n"/>
      <c r="RS381" s="79" t="n"/>
      <c r="RT381" s="79" t="n"/>
      <c r="RU381" s="79" t="n"/>
      <c r="RV381" s="79" t="n"/>
      <c r="RW381" s="79" t="n"/>
      <c r="RX381" s="79" t="n"/>
      <c r="RY381" s="79" t="n"/>
      <c r="RZ381" s="79" t="n"/>
      <c r="SA381" s="79" t="n"/>
      <c r="SB381" s="79" t="n"/>
      <c r="SC381" s="79" t="n"/>
      <c r="SD381" s="79" t="n"/>
      <c r="SE381" s="79" t="n"/>
      <c r="SF381" s="79" t="n"/>
      <c r="SG381" s="79" t="n"/>
      <c r="SH381" s="79" t="n"/>
      <c r="SI381" s="79" t="n"/>
      <c r="SJ381" s="79" t="n"/>
      <c r="SK381" s="79" t="n"/>
      <c r="SL381" s="79" t="n"/>
      <c r="SM381" s="79" t="n"/>
      <c r="SN381" s="79" t="n"/>
      <c r="SO381" s="79" t="n"/>
      <c r="SP381" s="79" t="n"/>
      <c r="SQ381" s="79" t="n"/>
      <c r="SR381" s="79" t="n"/>
      <c r="SS381" s="79" t="n"/>
      <c r="ST381" s="79" t="n"/>
      <c r="SW381" s="78" t="n">
        <v>7</v>
      </c>
      <c r="SX381" s="79" t="n"/>
      <c r="SY381" s="79" t="n"/>
      <c r="SZ381" s="79" t="n"/>
      <c r="TA381" s="79" t="n"/>
      <c r="TB381" s="79" t="n"/>
      <c r="TC381" s="79" t="n"/>
      <c r="TD381" s="79" t="n"/>
      <c r="TE381" s="79" t="n"/>
      <c r="TF381" s="79" t="n"/>
      <c r="TG381" s="79" t="n"/>
      <c r="TH381" s="79" t="n"/>
      <c r="TI381" s="79" t="n"/>
      <c r="TJ381" s="79" t="n"/>
      <c r="TK381" s="79" t="n"/>
      <c r="TL381" s="79" t="n"/>
      <c r="TM381" s="79" t="n"/>
      <c r="TN381" s="79" t="n"/>
      <c r="TO381" s="79" t="n"/>
      <c r="TP381" s="79" t="n"/>
      <c r="TQ381" s="79" t="n"/>
      <c r="TR381" s="79" t="n"/>
      <c r="TS381" s="79" t="n"/>
      <c r="TT381" s="79" t="n"/>
      <c r="TU381" s="79" t="n"/>
      <c r="TV381" s="79" t="n"/>
      <c r="TW381" s="79" t="n"/>
      <c r="TX381" s="79" t="n"/>
      <c r="TY381" s="79" t="n"/>
      <c r="TZ381" s="79" t="n"/>
      <c r="UA381" s="79" t="n"/>
      <c r="UB381" s="79" t="n"/>
      <c r="UC381" s="79" t="n"/>
      <c r="UD381" s="79" t="n"/>
      <c r="UE381" s="79" t="n"/>
      <c r="UF381" s="79" t="n"/>
      <c r="UG381" s="79" t="n"/>
      <c r="UH381" s="79" t="n"/>
      <c r="UI381" s="79" t="n"/>
      <c r="UJ381" s="79" t="n"/>
      <c r="UK381" s="79" t="n"/>
      <c r="UN381" s="78" t="n">
        <v>7</v>
      </c>
      <c r="UO381" s="79" t="n"/>
      <c r="UP381" s="79" t="n"/>
      <c r="UQ381" s="79" t="n"/>
      <c r="UR381" s="79" t="n"/>
      <c r="US381" s="79" t="n"/>
      <c r="UT381" s="79" t="n"/>
      <c r="UU381" s="79" t="n"/>
      <c r="UV381" s="79" t="n"/>
      <c r="UW381" s="79" t="n"/>
      <c r="UX381" s="79" t="n"/>
      <c r="UY381" s="79" t="n"/>
      <c r="UZ381" s="79" t="n"/>
      <c r="VA381" s="79" t="n"/>
      <c r="VB381" s="79" t="n"/>
      <c r="VC381" s="79" t="n"/>
      <c r="VD381" s="79" t="n"/>
      <c r="VE381" s="79" t="n"/>
      <c r="VF381" s="79" t="n"/>
      <c r="VG381" s="79" t="n"/>
      <c r="VH381" s="79" t="n"/>
      <c r="VI381" s="79" t="n"/>
      <c r="VJ381" s="79" t="n"/>
      <c r="VK381" s="79" t="n"/>
      <c r="VL381" s="79" t="n"/>
      <c r="VM381" s="79" t="n"/>
      <c r="VN381" s="79" t="n"/>
      <c r="VO381" s="79" t="n"/>
      <c r="VP381" s="79" t="n"/>
      <c r="VQ381" s="79" t="n"/>
      <c r="VR381" s="79" t="n"/>
      <c r="VS381" s="79" t="n"/>
      <c r="VT381" s="79" t="n"/>
      <c r="VU381" s="79" t="n"/>
      <c r="VV381" s="79" t="n"/>
      <c r="VW381" s="79" t="n"/>
      <c r="VX381" s="79" t="n"/>
      <c r="VY381" s="79" t="n"/>
      <c r="VZ381" s="79" t="n"/>
      <c r="WA381" s="79" t="n"/>
      <c r="WB381" s="79" t="n"/>
      <c r="WE381" s="78" t="n">
        <v>7</v>
      </c>
      <c r="WF381" s="79" t="n"/>
      <c r="WG381" s="79" t="n"/>
      <c r="WH381" s="79" t="n"/>
      <c r="WI381" s="79" t="n"/>
      <c r="WJ381" s="79" t="n"/>
      <c r="WK381" s="79" t="n"/>
      <c r="WL381" s="79" t="n"/>
      <c r="WM381" s="79" t="n"/>
      <c r="WN381" s="79" t="n"/>
      <c r="WO381" s="79" t="n"/>
      <c r="WP381" s="79" t="n"/>
      <c r="WQ381" s="79" t="n"/>
      <c r="WR381" s="79" t="n"/>
      <c r="WS381" s="79" t="n"/>
      <c r="WT381" s="79" t="n"/>
      <c r="WU381" s="79" t="n"/>
      <c r="WV381" s="79" t="n"/>
      <c r="WW381" s="79" t="n"/>
      <c r="WX381" s="79" t="n"/>
      <c r="WY381" s="79" t="n"/>
      <c r="WZ381" s="79" t="n"/>
      <c r="XA381" s="79" t="n"/>
      <c r="XB381" s="79" t="n"/>
      <c r="XC381" s="79" t="n"/>
      <c r="XD381" s="79" t="n"/>
      <c r="XE381" s="79" t="n"/>
      <c r="XF381" s="79" t="n"/>
      <c r="XG381" s="79" t="n"/>
      <c r="XH381" s="79" t="n"/>
      <c r="XI381" s="79" t="n"/>
      <c r="XJ381" s="79" t="n"/>
      <c r="XK381" s="79" t="n"/>
      <c r="XL381" s="79" t="n"/>
      <c r="XM381" s="79" t="n"/>
      <c r="XN381" s="79" t="n"/>
      <c r="XO381" s="79" t="n"/>
      <c r="XP381" s="79" t="n"/>
      <c r="XQ381" s="79" t="n"/>
      <c r="XR381" s="79" t="n"/>
      <c r="XS381" s="79" t="n"/>
      <c r="XV381" s="78" t="n">
        <v>7</v>
      </c>
      <c r="XW381" s="79" t="n"/>
      <c r="XX381" s="79" t="n"/>
      <c r="XY381" s="79" t="n"/>
      <c r="XZ381" s="79" t="n"/>
      <c r="YA381" s="79" t="n"/>
      <c r="YB381" s="79" t="n"/>
      <c r="YC381" s="79" t="n"/>
      <c r="YD381" s="79" t="n"/>
      <c r="YE381" s="79" t="n"/>
      <c r="YF381" s="79" t="n"/>
      <c r="YG381" s="79" t="n"/>
      <c r="YH381" s="79" t="n"/>
      <c r="YI381" s="79" t="n"/>
      <c r="YJ381" s="79" t="n"/>
      <c r="YK381" s="79" t="n"/>
      <c r="YL381" s="79" t="n"/>
      <c r="YM381" s="79" t="n"/>
      <c r="YN381" s="79" t="n"/>
      <c r="YO381" s="79" t="n"/>
      <c r="YP381" s="79" t="n"/>
      <c r="YQ381" s="79" t="n"/>
      <c r="YR381" s="79" t="n"/>
      <c r="YS381" s="79" t="n"/>
      <c r="YT381" s="79" t="n"/>
      <c r="YU381" s="79" t="n"/>
      <c r="YV381" s="79" t="n"/>
      <c r="YW381" s="79" t="n"/>
      <c r="YX381" s="79" t="n"/>
      <c r="YY381" s="79" t="n"/>
      <c r="YZ381" s="79" t="n"/>
      <c r="ZA381" s="79" t="n"/>
      <c r="ZB381" s="79" t="n"/>
      <c r="ZC381" s="79" t="n"/>
      <c r="ZD381" s="79" t="n"/>
      <c r="ZE381" s="79" t="n"/>
      <c r="ZF381" s="79" t="n"/>
      <c r="ZG381" s="79" t="n"/>
      <c r="ZH381" s="79" t="n"/>
      <c r="ZI381" s="79" t="n"/>
      <c r="ZJ381" s="79" t="n"/>
      <c r="ZM381" s="78" t="n">
        <v>7</v>
      </c>
      <c r="ZN381" s="79" t="n"/>
      <c r="ZO381" s="79" t="n"/>
      <c r="ZP381" s="79" t="n"/>
      <c r="ZQ381" s="79" t="n"/>
      <c r="ZR381" s="79" t="n"/>
      <c r="ZS381" s="79" t="n"/>
      <c r="ZT381" s="79" t="n"/>
      <c r="ZU381" s="79" t="n"/>
      <c r="ZV381" s="79" t="n"/>
      <c r="ZW381" s="79" t="n"/>
      <c r="ZX381" s="79" t="n"/>
      <c r="ZY381" s="79" t="n"/>
      <c r="ZZ381" s="79" t="n"/>
      <c r="AAA381" s="79" t="n"/>
      <c r="AAB381" s="79" t="n"/>
      <c r="AAC381" s="79" t="n"/>
      <c r="AAD381" s="79" t="n"/>
      <c r="AAE381" s="79" t="n"/>
      <c r="AAF381" s="79" t="n"/>
      <c r="AAG381" s="79" t="n"/>
      <c r="AAH381" s="79" t="n"/>
      <c r="AAI381" s="79" t="n"/>
      <c r="AAJ381" s="79" t="n"/>
      <c r="AAK381" s="79" t="n"/>
      <c r="AAL381" s="79" t="n"/>
      <c r="AAM381" s="79" t="n"/>
      <c r="AAN381" s="79" t="n"/>
      <c r="AAO381" s="79" t="n"/>
      <c r="AAP381" s="79" t="n"/>
      <c r="AAQ381" s="79" t="n"/>
      <c r="AAR381" s="79" t="n"/>
      <c r="AAS381" s="79" t="n"/>
      <c r="AAT381" s="79" t="n"/>
      <c r="AAU381" s="79" t="n"/>
      <c r="AAV381" s="79" t="n"/>
      <c r="AAW381" s="79" t="n"/>
      <c r="AAX381" s="79" t="n"/>
      <c r="AAY381" s="79" t="n"/>
      <c r="AAZ381" s="79" t="n"/>
      <c r="ABA381" s="79" t="n"/>
      <c r="ABD381" s="78" t="n">
        <v>7</v>
      </c>
      <c r="ABE381" s="79" t="n"/>
      <c r="ABF381" s="79" t="n"/>
      <c r="ABG381" s="79" t="n"/>
      <c r="ABH381" s="79" t="n"/>
      <c r="ABI381" s="79" t="n"/>
      <c r="ABJ381" s="79" t="n"/>
      <c r="ABK381" s="79" t="n"/>
      <c r="ABL381" s="79" t="n"/>
      <c r="ABM381" s="79" t="n"/>
      <c r="ABN381" s="79" t="n"/>
      <c r="ABO381" s="79" t="n"/>
      <c r="ABP381" s="79" t="n"/>
      <c r="ABQ381" s="79" t="n"/>
      <c r="ABR381" s="79" t="n"/>
      <c r="ABS381" s="79" t="n"/>
      <c r="ABT381" s="79" t="n"/>
      <c r="ABU381" s="79" t="n"/>
      <c r="ABV381" s="79" t="n"/>
      <c r="ABW381" s="79" t="n"/>
      <c r="ABX381" s="79" t="n"/>
      <c r="ABY381" s="79" t="n"/>
      <c r="ABZ381" s="79" t="n"/>
      <c r="ACA381" s="79" t="n"/>
      <c r="ACB381" s="79" t="n"/>
      <c r="ACC381" s="79" t="n"/>
      <c r="ACD381" s="79" t="n"/>
      <c r="ACE381" s="79" t="n"/>
      <c r="ACF381" s="79" t="n"/>
      <c r="ACG381" s="79" t="n"/>
      <c r="ACH381" s="79" t="n"/>
      <c r="ACI381" s="79" t="n"/>
      <c r="ACJ381" s="79" t="n"/>
      <c r="ACK381" s="79" t="n"/>
      <c r="ACL381" s="79" t="n"/>
      <c r="ACM381" s="79" t="n"/>
      <c r="ACN381" s="79" t="n"/>
      <c r="ACO381" s="79" t="n"/>
      <c r="ACP381" s="79" t="n"/>
      <c r="ACQ381" s="79" t="n"/>
      <c r="ACR381" s="79" t="n"/>
      <c r="ACU381" s="78" t="n">
        <v>7</v>
      </c>
      <c r="ACV381" s="79" t="n"/>
      <c r="ACW381" s="79" t="n"/>
      <c r="ACX381" s="79" t="n"/>
      <c r="ACY381" s="79" t="n"/>
      <c r="ACZ381" s="79" t="n"/>
      <c r="ADA381" s="79" t="n"/>
      <c r="ADB381" s="79" t="n"/>
      <c r="ADC381" s="79" t="n"/>
      <c r="ADD381" s="79" t="n"/>
      <c r="ADE381" s="79" t="n"/>
      <c r="ADF381" s="79" t="n"/>
      <c r="ADG381" s="79" t="n"/>
      <c r="ADH381" s="79" t="n"/>
      <c r="ADI381" s="79" t="n"/>
      <c r="ADJ381" s="79" t="n"/>
      <c r="ADK381" s="79" t="n"/>
      <c r="ADL381" s="79" t="n"/>
      <c r="ADM381" s="79" t="n"/>
      <c r="ADN381" s="79" t="n"/>
      <c r="ADO381" s="79" t="n"/>
      <c r="ADP381" s="79" t="n"/>
      <c r="ADQ381" s="79" t="n"/>
      <c r="ADR381" s="79" t="n"/>
      <c r="ADS381" s="79" t="n"/>
      <c r="ADT381" s="79" t="n"/>
      <c r="ADU381" s="79" t="n"/>
      <c r="ADV381" s="79" t="n"/>
      <c r="ADW381" s="79" t="n"/>
      <c r="ADX381" s="79" t="n"/>
      <c r="ADY381" s="79" t="n"/>
      <c r="ADZ381" s="79" t="n"/>
      <c r="AEA381" s="79" t="n"/>
      <c r="AEB381" s="79" t="n"/>
      <c r="AEC381" s="79" t="n"/>
      <c r="AED381" s="79" t="n"/>
      <c r="AEE381" s="79" t="n"/>
      <c r="AEF381" s="79" t="n"/>
      <c r="AEG381" s="79" t="n"/>
      <c r="AEH381" s="79" t="n"/>
      <c r="AEI381" s="79" t="n"/>
      <c r="AEL381" s="78" t="n">
        <v>7</v>
      </c>
      <c r="AEM381" s="79" t="n"/>
      <c r="AEN381" s="79" t="n"/>
      <c r="AEO381" s="79" t="n"/>
      <c r="AEP381" s="79" t="n"/>
      <c r="AEQ381" s="79" t="n"/>
      <c r="AER381" s="79" t="n"/>
      <c r="AES381" s="79" t="n"/>
      <c r="AET381" s="79" t="n"/>
      <c r="AEU381" s="79" t="n"/>
      <c r="AEV381" s="79" t="n"/>
      <c r="AEW381" s="79" t="n"/>
      <c r="AEX381" s="79" t="n"/>
      <c r="AEY381" s="79" t="n"/>
      <c r="AEZ381" s="79" t="n"/>
      <c r="AFA381" s="79" t="n"/>
      <c r="AFB381" s="79" t="n"/>
      <c r="AFC381" s="79" t="n"/>
      <c r="AFD381" s="79" t="n"/>
      <c r="AFE381" s="79" t="n"/>
      <c r="AFF381" s="79" t="n"/>
      <c r="AFG381" s="79" t="n"/>
      <c r="AFH381" s="79" t="n"/>
      <c r="AFI381" s="79" t="n"/>
      <c r="AFJ381" s="79" t="n"/>
      <c r="AFK381" s="79" t="n"/>
      <c r="AFL381" s="79" t="n"/>
      <c r="AFM381" s="79" t="n"/>
      <c r="AFN381" s="79" t="n"/>
      <c r="AFO381" s="79" t="n"/>
      <c r="AFP381" s="79" t="n"/>
      <c r="AFQ381" s="79" t="n"/>
      <c r="AFR381" s="79" t="n"/>
      <c r="AFS381" s="79" t="n"/>
      <c r="AFT381" s="79" t="n"/>
      <c r="AFU381" s="79" t="n"/>
      <c r="AFV381" s="79" t="n"/>
      <c r="AFW381" s="79" t="n"/>
      <c r="AFX381" s="79" t="n"/>
      <c r="AFY381" s="79" t="n"/>
      <c r="AFZ381" s="79" t="n"/>
    </row>
    <row r="382">
      <c r="A382" s="78" t="n">
        <v>8</v>
      </c>
      <c r="B382" s="79" t="n"/>
      <c r="C382" s="79" t="n"/>
      <c r="D382" s="79" t="n"/>
      <c r="E382" s="79" t="n"/>
      <c r="F382" s="79" t="n"/>
      <c r="G382" s="79" t="n"/>
      <c r="H382" s="79" t="n"/>
      <c r="I382" s="79" t="n"/>
      <c r="J382" s="79" t="n"/>
      <c r="K382" s="79" t="n"/>
      <c r="L382" s="79" t="n"/>
      <c r="M382" s="79" t="n"/>
      <c r="N382" s="79" t="n"/>
      <c r="O382" s="79" t="n"/>
      <c r="P382" s="79" t="n"/>
      <c r="Q382" s="79" t="n"/>
      <c r="R382" s="79" t="n"/>
      <c r="S382" s="79" t="n"/>
      <c r="T382" s="79" t="n"/>
      <c r="U382" s="79" t="n"/>
      <c r="V382" s="79" t="n"/>
      <c r="W382" s="79" t="n"/>
      <c r="X382" s="79" t="n"/>
      <c r="Y382" s="79" t="n"/>
      <c r="Z382" s="79" t="n"/>
      <c r="AA382" s="79" t="n"/>
      <c r="AB382" s="79" t="n"/>
      <c r="AC382" s="79" t="n"/>
      <c r="AD382" s="79" t="n"/>
      <c r="AE382" s="79" t="n"/>
      <c r="AF382" s="79" t="n"/>
      <c r="AG382" s="79" t="n"/>
      <c r="AH382" s="79" t="n"/>
      <c r="AI382" s="79" t="n"/>
      <c r="AJ382" s="79" t="n"/>
      <c r="AK382" s="79" t="n"/>
      <c r="AL382" s="79" t="n"/>
      <c r="AM382" s="79" t="n"/>
      <c r="AN382" s="79" t="n"/>
      <c r="AO382" s="79" t="n"/>
      <c r="AR382" s="78" t="n">
        <v>8</v>
      </c>
      <c r="AS382" s="79" t="n"/>
      <c r="AT382" s="79" t="n"/>
      <c r="AU382" s="79" t="n"/>
      <c r="AV382" s="79" t="n"/>
      <c r="AW382" s="79" t="n"/>
      <c r="AX382" s="79" t="n"/>
      <c r="AY382" s="79" t="n"/>
      <c r="AZ382" s="79" t="n"/>
      <c r="BA382" s="79" t="n"/>
      <c r="BB382" s="79" t="n"/>
      <c r="BC382" s="79" t="n"/>
      <c r="BD382" s="79" t="n"/>
      <c r="BE382" s="79" t="n"/>
      <c r="BF382" s="79" t="n"/>
      <c r="BG382" s="79" t="n"/>
      <c r="BH382" s="79" t="n"/>
      <c r="BI382" s="79" t="n"/>
      <c r="BJ382" s="79" t="n"/>
      <c r="BK382" s="79" t="n"/>
      <c r="BL382" s="79" t="n"/>
      <c r="BM382" s="79" t="n"/>
      <c r="BN382" s="79" t="n"/>
      <c r="BO382" s="79" t="n"/>
      <c r="BP382" s="79" t="n"/>
      <c r="BQ382" s="79" t="n"/>
      <c r="BR382" s="79" t="n"/>
      <c r="BS382" s="79" t="n"/>
      <c r="BT382" s="79" t="n"/>
      <c r="BU382" s="79" t="n"/>
      <c r="BV382" s="79" t="n"/>
      <c r="BW382" s="79" t="n"/>
      <c r="BX382" s="79" t="n"/>
      <c r="BY382" s="79" t="n"/>
      <c r="BZ382" s="79" t="n"/>
      <c r="CA382" s="79" t="n"/>
      <c r="CB382" s="79" t="n"/>
      <c r="CC382" s="79" t="n"/>
      <c r="CD382" s="79" t="n"/>
      <c r="CE382" s="79" t="n"/>
      <c r="CF382" s="79" t="n"/>
      <c r="CI382" s="78" t="n">
        <v>8</v>
      </c>
      <c r="CJ382" s="79" t="n"/>
      <c r="CK382" s="79" t="n"/>
      <c r="CL382" s="79" t="n"/>
      <c r="CM382" s="79" t="n"/>
      <c r="CN382" s="79" t="n"/>
      <c r="CO382" s="79" t="n"/>
      <c r="CP382" s="79" t="n"/>
      <c r="CQ382" s="79" t="n"/>
      <c r="CR382" s="79" t="n"/>
      <c r="CS382" s="79" t="n"/>
      <c r="CT382" s="79" t="n"/>
      <c r="CU382" s="79" t="n"/>
      <c r="CV382" s="79" t="n"/>
      <c r="CW382" s="79" t="n"/>
      <c r="CX382" s="79" t="n"/>
      <c r="CY382" s="79" t="n"/>
      <c r="CZ382" s="79" t="n"/>
      <c r="DA382" s="79" t="n"/>
      <c r="DB382" s="79" t="n"/>
      <c r="DC382" s="79" t="n"/>
      <c r="DD382" s="79" t="n"/>
      <c r="DE382" s="79" t="n"/>
      <c r="DF382" s="79" t="n"/>
      <c r="DG382" s="79" t="n"/>
      <c r="DH382" s="79" t="n"/>
      <c r="DI382" s="79" t="n"/>
      <c r="DJ382" s="79" t="n"/>
      <c r="DK382" s="79" t="n"/>
      <c r="DL382" s="79" t="n"/>
      <c r="DM382" s="79" t="n"/>
      <c r="DN382" s="79" t="n"/>
      <c r="DO382" s="79" t="n"/>
      <c r="DP382" s="79" t="n"/>
      <c r="DQ382" s="79" t="n"/>
      <c r="DR382" s="79" t="n"/>
      <c r="DS382" s="79" t="n"/>
      <c r="DT382" s="79" t="n"/>
      <c r="DU382" s="79" t="n"/>
      <c r="DV382" s="79" t="n"/>
      <c r="DW382" s="79" t="n"/>
      <c r="DZ382" s="78" t="n">
        <v>8</v>
      </c>
      <c r="EA382" s="79" t="n"/>
      <c r="EB382" s="79" t="n"/>
      <c r="EC382" s="79" t="n"/>
      <c r="ED382" s="79" t="n"/>
      <c r="EE382" s="79" t="n"/>
      <c r="EF382" s="79" t="n"/>
      <c r="EG382" s="79" t="n"/>
      <c r="EH382" s="79" t="n"/>
      <c r="EI382" s="79" t="n"/>
      <c r="EJ382" s="79" t="n"/>
      <c r="EK382" s="79" t="n"/>
      <c r="EL382" s="79" t="n"/>
      <c r="EM382" s="79" t="n"/>
      <c r="EN382" s="79" t="n"/>
      <c r="EO382" s="79" t="n"/>
      <c r="EP382" s="79" t="n"/>
      <c r="EQ382" s="79" t="n"/>
      <c r="ER382" s="79" t="n"/>
      <c r="ES382" s="79" t="n"/>
      <c r="ET382" s="79" t="n"/>
      <c r="EU382" s="79" t="n"/>
      <c r="EV382" s="79" t="n"/>
      <c r="EW382" s="79" t="n"/>
      <c r="EX382" s="79" t="n"/>
      <c r="EY382" s="79" t="n"/>
      <c r="EZ382" s="79" t="n"/>
      <c r="FA382" s="79" t="n"/>
      <c r="FB382" s="79" t="n"/>
      <c r="FC382" s="79" t="n"/>
      <c r="FD382" s="79" t="n"/>
      <c r="FE382" s="79" t="n"/>
      <c r="FF382" s="79" t="n"/>
      <c r="FG382" s="79" t="n"/>
      <c r="FH382" s="79" t="n"/>
      <c r="FI382" s="79" t="n"/>
      <c r="FJ382" s="79" t="n"/>
      <c r="FK382" s="79" t="n"/>
      <c r="FL382" s="79" t="n"/>
      <c r="FM382" s="79" t="n"/>
      <c r="FN382" s="79" t="n"/>
      <c r="FQ382" s="78" t="n">
        <v>8</v>
      </c>
      <c r="FR382" s="79" t="n"/>
      <c r="FS382" s="79" t="n"/>
      <c r="FT382" s="79" t="n"/>
      <c r="FU382" s="79" t="n"/>
      <c r="FV382" s="79" t="n"/>
      <c r="FW382" s="79" t="n"/>
      <c r="FX382" s="79" t="n"/>
      <c r="FY382" s="79" t="n"/>
      <c r="FZ382" s="79" t="n"/>
      <c r="GA382" s="79" t="n"/>
      <c r="GB382" s="79" t="n"/>
      <c r="GC382" s="79" t="n"/>
      <c r="GD382" s="79" t="n"/>
      <c r="GE382" s="79" t="n"/>
      <c r="GF382" s="79" t="n"/>
      <c r="GG382" s="79" t="n"/>
      <c r="GH382" s="79" t="n"/>
      <c r="GI382" s="79" t="n"/>
      <c r="GJ382" s="79" t="n"/>
      <c r="GK382" s="79" t="n"/>
      <c r="GL382" s="79" t="n"/>
      <c r="GM382" s="79" t="n"/>
      <c r="GN382" s="79" t="n"/>
      <c r="GO382" s="79" t="n"/>
      <c r="GP382" s="79" t="n"/>
      <c r="GQ382" s="79" t="n"/>
      <c r="GR382" s="79" t="n"/>
      <c r="GS382" s="79" t="n"/>
      <c r="GT382" s="79" t="n"/>
      <c r="GU382" s="79" t="n"/>
      <c r="GV382" s="79" t="n"/>
      <c r="GW382" s="79" t="n"/>
      <c r="GX382" s="79" t="n"/>
      <c r="GY382" s="79" t="n"/>
      <c r="GZ382" s="79" t="n"/>
      <c r="HA382" s="79" t="n"/>
      <c r="HB382" s="79" t="n"/>
      <c r="HC382" s="79" t="n"/>
      <c r="HD382" s="79" t="n"/>
      <c r="HE382" s="79" t="n"/>
      <c r="HH382" s="78" t="n">
        <v>8</v>
      </c>
      <c r="HI382" s="79" t="n"/>
      <c r="HJ382" s="79" t="n"/>
      <c r="HK382" s="79" t="n"/>
      <c r="HL382" s="79" t="n"/>
      <c r="HM382" s="79" t="n"/>
      <c r="HN382" s="79" t="n"/>
      <c r="HO382" s="79" t="n"/>
      <c r="HP382" s="79" t="n"/>
      <c r="HQ382" s="79" t="n"/>
      <c r="HR382" s="79" t="n"/>
      <c r="HS382" s="79" t="n"/>
      <c r="HT382" s="79" t="n"/>
      <c r="HU382" s="79" t="n"/>
      <c r="HV382" s="79" t="n"/>
      <c r="HW382" s="79" t="n"/>
      <c r="HX382" s="79" t="n"/>
      <c r="HY382" s="79" t="n"/>
      <c r="HZ382" s="79" t="n"/>
      <c r="IA382" s="79" t="n"/>
      <c r="IB382" s="79" t="n"/>
      <c r="IC382" s="79" t="n"/>
      <c r="ID382" s="79" t="n"/>
      <c r="IE382" s="79" t="n"/>
      <c r="IF382" s="79" t="n"/>
      <c r="IG382" s="79" t="n"/>
      <c r="IH382" s="79" t="n"/>
      <c r="II382" s="79" t="n"/>
      <c r="IJ382" s="79" t="n"/>
      <c r="IK382" s="79" t="n"/>
      <c r="IL382" s="79" t="n"/>
      <c r="IM382" s="79" t="n"/>
      <c r="IN382" s="79" t="n"/>
      <c r="IO382" s="79" t="n"/>
      <c r="IP382" s="79" t="n"/>
      <c r="IQ382" s="79" t="n"/>
      <c r="IR382" s="79" t="n"/>
      <c r="IS382" s="79" t="n"/>
      <c r="IT382" s="79" t="n"/>
      <c r="IU382" s="79" t="n"/>
      <c r="IV382" s="79" t="n"/>
      <c r="IY382" s="78" t="n">
        <v>8</v>
      </c>
      <c r="IZ382" s="79" t="n"/>
      <c r="JA382" s="79" t="n"/>
      <c r="JB382" s="79" t="n"/>
      <c r="JC382" s="79" t="n"/>
      <c r="JD382" s="79" t="n"/>
      <c r="JE382" s="79" t="n"/>
      <c r="JF382" s="79" t="n"/>
      <c r="JG382" s="79" t="n"/>
      <c r="JH382" s="79" t="n"/>
      <c r="JI382" s="79" t="n"/>
      <c r="JJ382" s="79" t="n"/>
      <c r="JK382" s="79" t="n"/>
      <c r="JL382" s="79" t="n"/>
      <c r="JM382" s="79" t="n"/>
      <c r="JN382" s="79" t="n"/>
      <c r="JO382" s="79" t="n"/>
      <c r="JP382" s="79" t="n"/>
      <c r="JQ382" s="79" t="n"/>
      <c r="JR382" s="79" t="n"/>
      <c r="JS382" s="79" t="n"/>
      <c r="JT382" s="79" t="n"/>
      <c r="JU382" s="79" t="n"/>
      <c r="JV382" s="79" t="n"/>
      <c r="JW382" s="79" t="n"/>
      <c r="JX382" s="79" t="n"/>
      <c r="JY382" s="79" t="n"/>
      <c r="JZ382" s="79" t="n"/>
      <c r="KA382" s="79" t="n"/>
      <c r="KB382" s="79" t="n"/>
      <c r="KC382" s="79" t="n"/>
      <c r="KD382" s="79" t="n"/>
      <c r="KE382" s="79" t="n"/>
      <c r="KF382" s="79" t="n"/>
      <c r="KG382" s="79" t="n"/>
      <c r="KH382" s="79" t="n"/>
      <c r="KI382" s="79" t="n"/>
      <c r="KJ382" s="79" t="n"/>
      <c r="KK382" s="79" t="n"/>
      <c r="KL382" s="79" t="n"/>
      <c r="KM382" s="79" t="n"/>
      <c r="KP382" s="78" t="n">
        <v>8</v>
      </c>
      <c r="KQ382" s="79" t="n"/>
      <c r="KR382" s="79" t="n"/>
      <c r="KS382" s="79" t="n"/>
      <c r="KT382" s="79" t="n"/>
      <c r="KU382" s="79" t="n"/>
      <c r="KV382" s="79" t="n"/>
      <c r="KW382" s="79" t="n"/>
      <c r="KX382" s="79" t="n"/>
      <c r="KY382" s="79" t="n"/>
      <c r="KZ382" s="79" t="n"/>
      <c r="LA382" s="79" t="n"/>
      <c r="LB382" s="79" t="n"/>
      <c r="LC382" s="79" t="n"/>
      <c r="LD382" s="79" t="n"/>
      <c r="LE382" s="79" t="n"/>
      <c r="LF382" s="79" t="n"/>
      <c r="LG382" s="79" t="n"/>
      <c r="LH382" s="79" t="n"/>
      <c r="LI382" s="79" t="n"/>
      <c r="LJ382" s="79" t="n"/>
      <c r="LK382" s="79" t="n"/>
      <c r="LL382" s="79" t="n"/>
      <c r="LM382" s="79" t="n"/>
      <c r="LN382" s="79" t="n"/>
      <c r="LO382" s="79" t="n"/>
      <c r="LP382" s="79" t="n"/>
      <c r="LQ382" s="79" t="n"/>
      <c r="LR382" s="79" t="n"/>
      <c r="LS382" s="79" t="n"/>
      <c r="LT382" s="79" t="n"/>
      <c r="LU382" s="79" t="n"/>
      <c r="LV382" s="79" t="n"/>
      <c r="LW382" s="79" t="n"/>
      <c r="LX382" s="79" t="n"/>
      <c r="LY382" s="79" t="n"/>
      <c r="LZ382" s="79" t="n"/>
      <c r="MA382" s="79" t="n"/>
      <c r="MB382" s="79" t="n"/>
      <c r="MC382" s="79" t="n"/>
      <c r="MD382" s="79" t="n"/>
      <c r="MG382" s="78" t="n">
        <v>8</v>
      </c>
      <c r="MH382" s="79" t="n"/>
      <c r="MI382" s="79" t="n"/>
      <c r="MJ382" s="79" t="n"/>
      <c r="MK382" s="79" t="n"/>
      <c r="ML382" s="79" t="n"/>
      <c r="MM382" s="79" t="n"/>
      <c r="MN382" s="79" t="n"/>
      <c r="MO382" s="79" t="n"/>
      <c r="MP382" s="79" t="n"/>
      <c r="MQ382" s="79" t="n"/>
      <c r="MR382" s="79" t="n"/>
      <c r="MS382" s="79" t="n"/>
      <c r="MT382" s="79" t="n"/>
      <c r="MU382" s="79" t="n"/>
      <c r="MV382" s="79" t="n"/>
      <c r="MW382" s="79" t="n"/>
      <c r="MX382" s="79" t="n"/>
      <c r="MY382" s="79" t="n"/>
      <c r="MZ382" s="79" t="n"/>
      <c r="NA382" s="79" t="n"/>
      <c r="NB382" s="79" t="n"/>
      <c r="NC382" s="79" t="n"/>
      <c r="ND382" s="79" t="n"/>
      <c r="NE382" s="79" t="n"/>
      <c r="NF382" s="79" t="n"/>
      <c r="NG382" s="79" t="n"/>
      <c r="NH382" s="79" t="n"/>
      <c r="NI382" s="79" t="n"/>
      <c r="NJ382" s="79" t="n"/>
      <c r="NK382" s="79" t="n"/>
      <c r="NL382" s="79" t="n"/>
      <c r="NM382" s="79" t="n"/>
      <c r="NN382" s="79" t="n"/>
      <c r="NO382" s="79" t="n"/>
      <c r="NP382" s="79" t="n"/>
      <c r="NQ382" s="79" t="n"/>
      <c r="NR382" s="79" t="n"/>
      <c r="NS382" s="79" t="n"/>
      <c r="NT382" s="79" t="n"/>
      <c r="NU382" s="79" t="n"/>
      <c r="NX382" s="78" t="n">
        <v>8</v>
      </c>
      <c r="NY382" s="79" t="n"/>
      <c r="NZ382" s="79" t="n"/>
      <c r="OA382" s="79" t="n"/>
      <c r="OB382" s="79" t="n"/>
      <c r="OC382" s="79" t="n"/>
      <c r="OD382" s="79" t="n"/>
      <c r="OE382" s="79" t="n"/>
      <c r="OF382" s="79" t="n"/>
      <c r="OG382" s="79" t="n"/>
      <c r="OH382" s="79" t="n"/>
      <c r="OI382" s="79" t="n"/>
      <c r="OJ382" s="79" t="n"/>
      <c r="OK382" s="79" t="n"/>
      <c r="OL382" s="79" t="n"/>
      <c r="OM382" s="79" t="n"/>
      <c r="ON382" s="79" t="n"/>
      <c r="OO382" s="79" t="n"/>
      <c r="OP382" s="79" t="n"/>
      <c r="OQ382" s="79" t="n"/>
      <c r="OR382" s="79" t="n"/>
      <c r="OS382" s="79" t="n"/>
      <c r="OT382" s="79" t="n"/>
      <c r="OU382" s="79" t="n"/>
      <c r="OV382" s="79" t="n"/>
      <c r="OW382" s="79" t="n"/>
      <c r="OX382" s="79" t="n"/>
      <c r="OY382" s="79" t="n"/>
      <c r="OZ382" s="79" t="n"/>
      <c r="PA382" s="79" t="n"/>
      <c r="PB382" s="79" t="n"/>
      <c r="PC382" s="79" t="n"/>
      <c r="PD382" s="79" t="n"/>
      <c r="PE382" s="79" t="n"/>
      <c r="PF382" s="79" t="n"/>
      <c r="PG382" s="79" t="n"/>
      <c r="PH382" s="79" t="n"/>
      <c r="PI382" s="79" t="n"/>
      <c r="PJ382" s="79" t="n"/>
      <c r="PK382" s="79" t="n"/>
      <c r="PL382" s="79" t="n"/>
      <c r="PO382" s="78" t="n">
        <v>8</v>
      </c>
      <c r="PP382" s="79" t="n"/>
      <c r="PQ382" s="79" t="n"/>
      <c r="PR382" s="79" t="n"/>
      <c r="PS382" s="79" t="n"/>
      <c r="PT382" s="79" t="n"/>
      <c r="PU382" s="79" t="n"/>
      <c r="PV382" s="79" t="n"/>
      <c r="PW382" s="79" t="n"/>
      <c r="PX382" s="79" t="n"/>
      <c r="PY382" s="79" t="n"/>
      <c r="PZ382" s="79" t="n"/>
      <c r="QA382" s="79" t="n"/>
      <c r="QB382" s="79" t="n"/>
      <c r="QC382" s="79" t="n"/>
      <c r="QD382" s="79" t="n"/>
      <c r="QE382" s="79" t="n"/>
      <c r="QF382" s="79" t="n"/>
      <c r="QG382" s="79" t="n"/>
      <c r="QH382" s="79" t="n"/>
      <c r="QI382" s="79" t="n"/>
      <c r="QJ382" s="79" t="n"/>
      <c r="QK382" s="79" t="n"/>
      <c r="QL382" s="79" t="n"/>
      <c r="QM382" s="79" t="n"/>
      <c r="QN382" s="79" t="n"/>
      <c r="QO382" s="79" t="n"/>
      <c r="QP382" s="79" t="n"/>
      <c r="QQ382" s="79" t="n"/>
      <c r="QR382" s="79" t="n"/>
      <c r="QS382" s="79" t="n"/>
      <c r="QT382" s="79" t="n"/>
      <c r="QU382" s="79" t="n"/>
      <c r="QV382" s="79" t="n"/>
      <c r="QW382" s="79" t="n"/>
      <c r="QX382" s="79" t="n"/>
      <c r="QY382" s="79" t="n"/>
      <c r="QZ382" s="79" t="n"/>
      <c r="RA382" s="79" t="n"/>
      <c r="RB382" s="79" t="n"/>
      <c r="RC382" s="79" t="n"/>
      <c r="RF382" s="78" t="n">
        <v>8</v>
      </c>
      <c r="RG382" s="79" t="n"/>
      <c r="RH382" s="79" t="n"/>
      <c r="RI382" s="79" t="n"/>
      <c r="RJ382" s="79" t="n"/>
      <c r="RK382" s="79" t="n"/>
      <c r="RL382" s="79" t="n"/>
      <c r="RM382" s="79" t="n"/>
      <c r="RN382" s="79" t="n"/>
      <c r="RO382" s="79" t="n"/>
      <c r="RP382" s="79" t="n"/>
      <c r="RQ382" s="79" t="n"/>
      <c r="RR382" s="79" t="n"/>
      <c r="RS382" s="79" t="n"/>
      <c r="RT382" s="79" t="n"/>
      <c r="RU382" s="79" t="n"/>
      <c r="RV382" s="79" t="n"/>
      <c r="RW382" s="79" t="n"/>
      <c r="RX382" s="79" t="n"/>
      <c r="RY382" s="79" t="n"/>
      <c r="RZ382" s="79" t="n"/>
      <c r="SA382" s="79" t="n"/>
      <c r="SB382" s="79" t="n"/>
      <c r="SC382" s="79" t="n"/>
      <c r="SD382" s="79" t="n"/>
      <c r="SE382" s="79" t="n"/>
      <c r="SF382" s="79" t="n"/>
      <c r="SG382" s="79" t="n"/>
      <c r="SH382" s="79" t="n"/>
      <c r="SI382" s="79" t="n"/>
      <c r="SJ382" s="79" t="n"/>
      <c r="SK382" s="79" t="n"/>
      <c r="SL382" s="79" t="n"/>
      <c r="SM382" s="79" t="n"/>
      <c r="SN382" s="79" t="n"/>
      <c r="SO382" s="79" t="n"/>
      <c r="SP382" s="79" t="n"/>
      <c r="SQ382" s="79" t="n"/>
      <c r="SR382" s="79" t="n"/>
      <c r="SS382" s="79" t="n"/>
      <c r="ST382" s="79" t="n"/>
      <c r="SW382" s="78" t="n">
        <v>8</v>
      </c>
      <c r="SX382" s="79" t="n"/>
      <c r="SY382" s="79" t="n"/>
      <c r="SZ382" s="79" t="n"/>
      <c r="TA382" s="79" t="n"/>
      <c r="TB382" s="79" t="n"/>
      <c r="TC382" s="79" t="n"/>
      <c r="TD382" s="79" t="n"/>
      <c r="TE382" s="79" t="n"/>
      <c r="TF382" s="79" t="n"/>
      <c r="TG382" s="79" t="n"/>
      <c r="TH382" s="79" t="n"/>
      <c r="TI382" s="79" t="n"/>
      <c r="TJ382" s="79" t="n"/>
      <c r="TK382" s="79" t="n"/>
      <c r="TL382" s="79" t="n"/>
      <c r="TM382" s="79" t="n"/>
      <c r="TN382" s="79" t="n"/>
      <c r="TO382" s="79" t="n"/>
      <c r="TP382" s="79" t="n"/>
      <c r="TQ382" s="79" t="n"/>
      <c r="TR382" s="79" t="n"/>
      <c r="TS382" s="79" t="n"/>
      <c r="TT382" s="79" t="n"/>
      <c r="TU382" s="79" t="n"/>
      <c r="TV382" s="79" t="n"/>
      <c r="TW382" s="79" t="n"/>
      <c r="TX382" s="79" t="n"/>
      <c r="TY382" s="79" t="n"/>
      <c r="TZ382" s="79" t="n"/>
      <c r="UA382" s="79" t="n"/>
      <c r="UB382" s="79" t="n"/>
      <c r="UC382" s="79" t="n"/>
      <c r="UD382" s="79" t="n"/>
      <c r="UE382" s="79" t="n"/>
      <c r="UF382" s="79" t="n"/>
      <c r="UG382" s="79" t="n"/>
      <c r="UH382" s="79" t="n"/>
      <c r="UI382" s="79" t="n"/>
      <c r="UJ382" s="79" t="n"/>
      <c r="UK382" s="79" t="n"/>
      <c r="UN382" s="78" t="n">
        <v>8</v>
      </c>
      <c r="UO382" s="79" t="n"/>
      <c r="UP382" s="79" t="n"/>
      <c r="UQ382" s="79" t="n"/>
      <c r="UR382" s="79" t="n"/>
      <c r="US382" s="79" t="n"/>
      <c r="UT382" s="79" t="n"/>
      <c r="UU382" s="79" t="n"/>
      <c r="UV382" s="79" t="n"/>
      <c r="UW382" s="79" t="n"/>
      <c r="UX382" s="79" t="n"/>
      <c r="UY382" s="79" t="n"/>
      <c r="UZ382" s="79" t="n"/>
      <c r="VA382" s="79" t="n"/>
      <c r="VB382" s="79" t="n"/>
      <c r="VC382" s="79" t="n"/>
      <c r="VD382" s="79" t="n"/>
      <c r="VE382" s="79" t="n"/>
      <c r="VF382" s="79" t="n"/>
      <c r="VG382" s="79" t="n"/>
      <c r="VH382" s="79" t="n"/>
      <c r="VI382" s="79" t="n"/>
      <c r="VJ382" s="79" t="n"/>
      <c r="VK382" s="79" t="n"/>
      <c r="VL382" s="79" t="n"/>
      <c r="VM382" s="79" t="n"/>
      <c r="VN382" s="79" t="n"/>
      <c r="VO382" s="79" t="n"/>
      <c r="VP382" s="79" t="n"/>
      <c r="VQ382" s="79" t="n"/>
      <c r="VR382" s="79" t="n"/>
      <c r="VS382" s="79" t="n"/>
      <c r="VT382" s="79" t="n"/>
      <c r="VU382" s="79" t="n"/>
      <c r="VV382" s="79" t="n"/>
      <c r="VW382" s="79" t="n"/>
      <c r="VX382" s="79" t="n"/>
      <c r="VY382" s="79" t="n"/>
      <c r="VZ382" s="79" t="n"/>
      <c r="WA382" s="79" t="n"/>
      <c r="WB382" s="79" t="n"/>
      <c r="WE382" s="78" t="n">
        <v>8</v>
      </c>
      <c r="WF382" s="79" t="n"/>
      <c r="WG382" s="79" t="n"/>
      <c r="WH382" s="79" t="n"/>
      <c r="WI382" s="79" t="n"/>
      <c r="WJ382" s="79" t="n"/>
      <c r="WK382" s="79" t="n"/>
      <c r="WL382" s="79" t="n"/>
      <c r="WM382" s="79" t="n"/>
      <c r="WN382" s="79" t="n"/>
      <c r="WO382" s="79" t="n"/>
      <c r="WP382" s="79" t="n"/>
      <c r="WQ382" s="79" t="n"/>
      <c r="WR382" s="79" t="n"/>
      <c r="WS382" s="79" t="n"/>
      <c r="WT382" s="79" t="n"/>
      <c r="WU382" s="79" t="n"/>
      <c r="WV382" s="79" t="n"/>
      <c r="WW382" s="79" t="n"/>
      <c r="WX382" s="79" t="n"/>
      <c r="WY382" s="79" t="n"/>
      <c r="WZ382" s="79" t="n"/>
      <c r="XA382" s="79" t="n"/>
      <c r="XB382" s="79" t="n"/>
      <c r="XC382" s="79" t="n"/>
      <c r="XD382" s="79" t="n"/>
      <c r="XE382" s="79" t="n"/>
      <c r="XF382" s="79" t="n"/>
      <c r="XG382" s="79" t="n"/>
      <c r="XH382" s="79" t="n"/>
      <c r="XI382" s="79" t="n"/>
      <c r="XJ382" s="79" t="n"/>
      <c r="XK382" s="79" t="n"/>
      <c r="XL382" s="79" t="n"/>
      <c r="XM382" s="79" t="n"/>
      <c r="XN382" s="79" t="n"/>
      <c r="XO382" s="79" t="n"/>
      <c r="XP382" s="79" t="n"/>
      <c r="XQ382" s="79" t="n"/>
      <c r="XR382" s="79" t="n"/>
      <c r="XS382" s="79" t="n"/>
      <c r="XV382" s="78" t="n">
        <v>8</v>
      </c>
      <c r="XW382" s="79" t="n"/>
      <c r="XX382" s="79" t="n"/>
      <c r="XY382" s="79" t="n"/>
      <c r="XZ382" s="79" t="n"/>
      <c r="YA382" s="79" t="n"/>
      <c r="YB382" s="79" t="n"/>
      <c r="YC382" s="79" t="n"/>
      <c r="YD382" s="79" t="n"/>
      <c r="YE382" s="79" t="n"/>
      <c r="YF382" s="79" t="n"/>
      <c r="YG382" s="79" t="n"/>
      <c r="YH382" s="79" t="n"/>
      <c r="YI382" s="79" t="n"/>
      <c r="YJ382" s="79" t="n"/>
      <c r="YK382" s="79" t="n"/>
      <c r="YL382" s="79" t="n"/>
      <c r="YM382" s="79" t="n"/>
      <c r="YN382" s="79" t="n"/>
      <c r="YO382" s="79" t="n"/>
      <c r="YP382" s="79" t="n"/>
      <c r="YQ382" s="79" t="n"/>
      <c r="YR382" s="79" t="n"/>
      <c r="YS382" s="79" t="n"/>
      <c r="YT382" s="79" t="n"/>
      <c r="YU382" s="79" t="n"/>
      <c r="YV382" s="79" t="n"/>
      <c r="YW382" s="79" t="n"/>
      <c r="YX382" s="79" t="n"/>
      <c r="YY382" s="79" t="n"/>
      <c r="YZ382" s="79" t="n"/>
      <c r="ZA382" s="79" t="n"/>
      <c r="ZB382" s="79" t="n"/>
      <c r="ZC382" s="79" t="n"/>
      <c r="ZD382" s="79" t="n"/>
      <c r="ZE382" s="79" t="n"/>
      <c r="ZF382" s="79" t="n"/>
      <c r="ZG382" s="79" t="n"/>
      <c r="ZH382" s="79" t="n"/>
      <c r="ZI382" s="79" t="n"/>
      <c r="ZJ382" s="79" t="n"/>
      <c r="ZM382" s="78" t="n">
        <v>8</v>
      </c>
      <c r="ZN382" s="79" t="n"/>
      <c r="ZO382" s="79" t="n"/>
      <c r="ZP382" s="79" t="n"/>
      <c r="ZQ382" s="79" t="n"/>
      <c r="ZR382" s="79" t="n"/>
      <c r="ZS382" s="79" t="n"/>
      <c r="ZT382" s="79" t="n"/>
      <c r="ZU382" s="79" t="n"/>
      <c r="ZV382" s="79" t="n"/>
      <c r="ZW382" s="79" t="n"/>
      <c r="ZX382" s="79" t="n"/>
      <c r="ZY382" s="79" t="n"/>
      <c r="ZZ382" s="79" t="n"/>
      <c r="AAA382" s="79" t="n"/>
      <c r="AAB382" s="79" t="n"/>
      <c r="AAC382" s="79" t="n"/>
      <c r="AAD382" s="79" t="n"/>
      <c r="AAE382" s="79" t="n"/>
      <c r="AAF382" s="79" t="n"/>
      <c r="AAG382" s="79" t="n"/>
      <c r="AAH382" s="79" t="n"/>
      <c r="AAI382" s="79" t="n"/>
      <c r="AAJ382" s="79" t="n"/>
      <c r="AAK382" s="79" t="n"/>
      <c r="AAL382" s="79" t="n"/>
      <c r="AAM382" s="79" t="n"/>
      <c r="AAN382" s="79" t="n"/>
      <c r="AAO382" s="79" t="n"/>
      <c r="AAP382" s="79" t="n"/>
      <c r="AAQ382" s="79" t="n"/>
      <c r="AAR382" s="79" t="n"/>
      <c r="AAS382" s="79" t="n"/>
      <c r="AAT382" s="79" t="n"/>
      <c r="AAU382" s="79" t="n"/>
      <c r="AAV382" s="79" t="n"/>
      <c r="AAW382" s="79" t="n"/>
      <c r="AAX382" s="79" t="n"/>
      <c r="AAY382" s="79" t="n"/>
      <c r="AAZ382" s="79" t="n"/>
      <c r="ABA382" s="79" t="n"/>
      <c r="ABD382" s="78" t="n">
        <v>8</v>
      </c>
      <c r="ABE382" s="79" t="n"/>
      <c r="ABF382" s="79" t="n"/>
      <c r="ABG382" s="79" t="n"/>
      <c r="ABH382" s="79" t="n"/>
      <c r="ABI382" s="79" t="n"/>
      <c r="ABJ382" s="79" t="n"/>
      <c r="ABK382" s="79" t="n"/>
      <c r="ABL382" s="79" t="n"/>
      <c r="ABM382" s="79" t="n"/>
      <c r="ABN382" s="79" t="n"/>
      <c r="ABO382" s="79" t="n"/>
      <c r="ABP382" s="79" t="n"/>
      <c r="ABQ382" s="79" t="n"/>
      <c r="ABR382" s="79" t="n"/>
      <c r="ABS382" s="79" t="n"/>
      <c r="ABT382" s="79" t="n"/>
      <c r="ABU382" s="79" t="n"/>
      <c r="ABV382" s="79" t="n"/>
      <c r="ABW382" s="79" t="n"/>
      <c r="ABX382" s="79" t="n"/>
      <c r="ABY382" s="79" t="n"/>
      <c r="ABZ382" s="79" t="n"/>
      <c r="ACA382" s="79" t="n"/>
      <c r="ACB382" s="79" t="n"/>
      <c r="ACC382" s="79" t="n"/>
      <c r="ACD382" s="79" t="n"/>
      <c r="ACE382" s="79" t="n"/>
      <c r="ACF382" s="79" t="n"/>
      <c r="ACG382" s="79" t="n"/>
      <c r="ACH382" s="79" t="n"/>
      <c r="ACI382" s="79" t="n"/>
      <c r="ACJ382" s="79" t="n"/>
      <c r="ACK382" s="79" t="n"/>
      <c r="ACL382" s="79" t="n"/>
      <c r="ACM382" s="79" t="n"/>
      <c r="ACN382" s="79" t="n"/>
      <c r="ACO382" s="79" t="n"/>
      <c r="ACP382" s="79" t="n"/>
      <c r="ACQ382" s="79" t="n"/>
      <c r="ACR382" s="79" t="n"/>
      <c r="ACU382" s="78" t="n">
        <v>8</v>
      </c>
      <c r="ACV382" s="79" t="n"/>
      <c r="ACW382" s="79" t="n"/>
      <c r="ACX382" s="79" t="n"/>
      <c r="ACY382" s="79" t="n"/>
      <c r="ACZ382" s="79" t="n"/>
      <c r="ADA382" s="79" t="n"/>
      <c r="ADB382" s="79" t="n"/>
      <c r="ADC382" s="79" t="n"/>
      <c r="ADD382" s="79" t="n"/>
      <c r="ADE382" s="79" t="n"/>
      <c r="ADF382" s="79" t="n"/>
      <c r="ADG382" s="79" t="n"/>
      <c r="ADH382" s="79" t="n"/>
      <c r="ADI382" s="79" t="n"/>
      <c r="ADJ382" s="79" t="n"/>
      <c r="ADK382" s="79" t="n"/>
      <c r="ADL382" s="79" t="n"/>
      <c r="ADM382" s="79" t="n"/>
      <c r="ADN382" s="79" t="n"/>
      <c r="ADO382" s="79" t="n"/>
      <c r="ADP382" s="79" t="n"/>
      <c r="ADQ382" s="79" t="n"/>
      <c r="ADR382" s="79" t="n"/>
      <c r="ADS382" s="79" t="n"/>
      <c r="ADT382" s="79" t="n"/>
      <c r="ADU382" s="79" t="n"/>
      <c r="ADV382" s="79" t="n"/>
      <c r="ADW382" s="79" t="n"/>
      <c r="ADX382" s="79" t="n"/>
      <c r="ADY382" s="79" t="n"/>
      <c r="ADZ382" s="79" t="n"/>
      <c r="AEA382" s="79" t="n"/>
      <c r="AEB382" s="79" t="n"/>
      <c r="AEC382" s="79" t="n"/>
      <c r="AED382" s="79" t="n"/>
      <c r="AEE382" s="79" t="n"/>
      <c r="AEF382" s="79" t="n"/>
      <c r="AEG382" s="79" t="n"/>
      <c r="AEH382" s="79" t="n"/>
      <c r="AEI382" s="79" t="n"/>
      <c r="AEL382" s="78" t="n">
        <v>8</v>
      </c>
      <c r="AEM382" s="79" t="n"/>
      <c r="AEN382" s="79" t="n"/>
      <c r="AEO382" s="79" t="n"/>
      <c r="AEP382" s="79" t="n"/>
      <c r="AEQ382" s="79" t="n"/>
      <c r="AER382" s="79" t="n"/>
      <c r="AES382" s="79" t="n"/>
      <c r="AET382" s="79" t="n"/>
      <c r="AEU382" s="79" t="n"/>
      <c r="AEV382" s="79" t="n"/>
      <c r="AEW382" s="79" t="n"/>
      <c r="AEX382" s="79" t="n"/>
      <c r="AEY382" s="79" t="n"/>
      <c r="AEZ382" s="79" t="n"/>
      <c r="AFA382" s="79" t="n"/>
      <c r="AFB382" s="79" t="n"/>
      <c r="AFC382" s="79" t="n"/>
      <c r="AFD382" s="79" t="n"/>
      <c r="AFE382" s="79" t="n"/>
      <c r="AFF382" s="79" t="n"/>
      <c r="AFG382" s="79" t="n"/>
      <c r="AFH382" s="79" t="n"/>
      <c r="AFI382" s="79" t="n"/>
      <c r="AFJ382" s="79" t="n"/>
      <c r="AFK382" s="79" t="n"/>
      <c r="AFL382" s="79" t="n"/>
      <c r="AFM382" s="79" t="n"/>
      <c r="AFN382" s="79" t="n"/>
      <c r="AFO382" s="79" t="n"/>
      <c r="AFP382" s="79" t="n"/>
      <c r="AFQ382" s="79" t="n"/>
      <c r="AFR382" s="79" t="n"/>
      <c r="AFS382" s="79" t="n"/>
      <c r="AFT382" s="79" t="n"/>
      <c r="AFU382" s="79" t="n"/>
      <c r="AFV382" s="79" t="n"/>
      <c r="AFW382" s="79" t="n"/>
      <c r="AFX382" s="79" t="n"/>
      <c r="AFY382" s="79" t="n"/>
      <c r="AFZ382" s="79" t="n"/>
    </row>
    <row r="383">
      <c r="A383" s="78" t="n">
        <v>9</v>
      </c>
      <c r="B383" s="79" t="n"/>
      <c r="C383" s="79" t="n"/>
      <c r="D383" s="79" t="n"/>
      <c r="E383" s="79" t="n"/>
      <c r="F383" s="79" t="n"/>
      <c r="G383" s="79" t="n"/>
      <c r="H383" s="79" t="n"/>
      <c r="I383" s="79" t="n"/>
      <c r="J383" s="79" t="n"/>
      <c r="K383" s="79" t="n"/>
      <c r="L383" s="79" t="n"/>
      <c r="M383" s="79" t="n"/>
      <c r="N383" s="79" t="n"/>
      <c r="O383" s="79" t="n"/>
      <c r="P383" s="79" t="n"/>
      <c r="Q383" s="79" t="n"/>
      <c r="R383" s="79" t="n"/>
      <c r="S383" s="79" t="n"/>
      <c r="T383" s="79" t="n"/>
      <c r="U383" s="79" t="n"/>
      <c r="V383" s="79" t="n"/>
      <c r="W383" s="79" t="n"/>
      <c r="X383" s="79" t="n"/>
      <c r="Y383" s="79" t="n"/>
      <c r="Z383" s="79" t="n"/>
      <c r="AA383" s="79" t="n"/>
      <c r="AB383" s="79" t="n"/>
      <c r="AC383" s="79" t="n"/>
      <c r="AD383" s="79" t="n"/>
      <c r="AE383" s="79" t="n"/>
      <c r="AF383" s="79" t="n"/>
      <c r="AG383" s="79" t="n"/>
      <c r="AH383" s="79" t="n"/>
      <c r="AI383" s="79" t="n"/>
      <c r="AJ383" s="79" t="n"/>
      <c r="AK383" s="79" t="n"/>
      <c r="AL383" s="79" t="n"/>
      <c r="AM383" s="79" t="n"/>
      <c r="AN383" s="79" t="n"/>
      <c r="AO383" s="79" t="n"/>
      <c r="AR383" s="78" t="n">
        <v>9</v>
      </c>
      <c r="AS383" s="79" t="n"/>
      <c r="AT383" s="79" t="n"/>
      <c r="AU383" s="79" t="n"/>
      <c r="AV383" s="79" t="n"/>
      <c r="AW383" s="79" t="n"/>
      <c r="AX383" s="79" t="n"/>
      <c r="AY383" s="79" t="n"/>
      <c r="AZ383" s="79" t="n"/>
      <c r="BA383" s="79" t="n"/>
      <c r="BB383" s="79" t="n"/>
      <c r="BC383" s="79" t="n"/>
      <c r="BD383" s="79" t="n"/>
      <c r="BE383" s="79" t="n"/>
      <c r="BF383" s="79" t="n"/>
      <c r="BG383" s="79" t="n"/>
      <c r="BH383" s="79" t="n"/>
      <c r="BI383" s="79" t="n"/>
      <c r="BJ383" s="79" t="n"/>
      <c r="BK383" s="79" t="n"/>
      <c r="BL383" s="79" t="n"/>
      <c r="BM383" s="79" t="n"/>
      <c r="BN383" s="79" t="n"/>
      <c r="BO383" s="79" t="n"/>
      <c r="BP383" s="79" t="n"/>
      <c r="BQ383" s="79" t="n"/>
      <c r="BR383" s="79" t="n"/>
      <c r="BS383" s="79" t="n"/>
      <c r="BT383" s="79" t="n"/>
      <c r="BU383" s="79" t="n"/>
      <c r="BV383" s="79" t="n"/>
      <c r="BW383" s="79" t="n"/>
      <c r="BX383" s="79" t="n"/>
      <c r="BY383" s="79" t="n"/>
      <c r="BZ383" s="79" t="n"/>
      <c r="CA383" s="79" t="n"/>
      <c r="CB383" s="79" t="n"/>
      <c r="CC383" s="79" t="n"/>
      <c r="CD383" s="79" t="n"/>
      <c r="CE383" s="79" t="n"/>
      <c r="CF383" s="79" t="n"/>
      <c r="CI383" s="78" t="n">
        <v>9</v>
      </c>
      <c r="CJ383" s="79" t="n"/>
      <c r="CK383" s="79" t="n"/>
      <c r="CL383" s="79" t="n"/>
      <c r="CM383" s="79" t="n"/>
      <c r="CN383" s="79" t="n"/>
      <c r="CO383" s="79" t="n"/>
      <c r="CP383" s="79" t="n"/>
      <c r="CQ383" s="79" t="n"/>
      <c r="CR383" s="79" t="n"/>
      <c r="CS383" s="79" t="n"/>
      <c r="CT383" s="79" t="n"/>
      <c r="CU383" s="79" t="n"/>
      <c r="CV383" s="79" t="n"/>
      <c r="CW383" s="79" t="n"/>
      <c r="CX383" s="79" t="n"/>
      <c r="CY383" s="79" t="n"/>
      <c r="CZ383" s="79" t="n"/>
      <c r="DA383" s="79" t="n"/>
      <c r="DB383" s="79" t="n"/>
      <c r="DC383" s="79" t="n"/>
      <c r="DD383" s="79" t="n"/>
      <c r="DE383" s="79" t="n"/>
      <c r="DF383" s="79" t="n"/>
      <c r="DG383" s="79" t="n"/>
      <c r="DH383" s="79" t="n"/>
      <c r="DI383" s="79" t="n"/>
      <c r="DJ383" s="79" t="n"/>
      <c r="DK383" s="79" t="n"/>
      <c r="DL383" s="79" t="n"/>
      <c r="DM383" s="79" t="n"/>
      <c r="DN383" s="79" t="n"/>
      <c r="DO383" s="79" t="n"/>
      <c r="DP383" s="79" t="n"/>
      <c r="DQ383" s="79" t="n"/>
      <c r="DR383" s="79" t="n"/>
      <c r="DS383" s="79" t="n"/>
      <c r="DT383" s="79" t="n"/>
      <c r="DU383" s="79" t="n"/>
      <c r="DV383" s="79" t="n"/>
      <c r="DW383" s="79" t="n"/>
      <c r="DZ383" s="78" t="n">
        <v>9</v>
      </c>
      <c r="EA383" s="79" t="n"/>
      <c r="EB383" s="79" t="n"/>
      <c r="EC383" s="79" t="n"/>
      <c r="ED383" s="79" t="n"/>
      <c r="EE383" s="79" t="n"/>
      <c r="EF383" s="79" t="n"/>
      <c r="EG383" s="79" t="n"/>
      <c r="EH383" s="79" t="n"/>
      <c r="EI383" s="79" t="n"/>
      <c r="EJ383" s="79" t="n"/>
      <c r="EK383" s="79" t="n"/>
      <c r="EL383" s="79" t="n"/>
      <c r="EM383" s="79" t="n"/>
      <c r="EN383" s="79" t="n"/>
      <c r="EO383" s="79" t="n"/>
      <c r="EP383" s="79" t="n"/>
      <c r="EQ383" s="79" t="n"/>
      <c r="ER383" s="79" t="n"/>
      <c r="ES383" s="79" t="n"/>
      <c r="ET383" s="79" t="n"/>
      <c r="EU383" s="79" t="n"/>
      <c r="EV383" s="79" t="n"/>
      <c r="EW383" s="79" t="n"/>
      <c r="EX383" s="79" t="n"/>
      <c r="EY383" s="79" t="n"/>
      <c r="EZ383" s="79" t="n"/>
      <c r="FA383" s="79" t="n"/>
      <c r="FB383" s="79" t="n"/>
      <c r="FC383" s="79" t="n"/>
      <c r="FD383" s="79" t="n"/>
      <c r="FE383" s="79" t="n"/>
      <c r="FF383" s="79" t="n"/>
      <c r="FG383" s="79" t="n"/>
      <c r="FH383" s="79" t="n"/>
      <c r="FI383" s="79" t="n"/>
      <c r="FJ383" s="79" t="n"/>
      <c r="FK383" s="79" t="n"/>
      <c r="FL383" s="79" t="n"/>
      <c r="FM383" s="79" t="n"/>
      <c r="FN383" s="79" t="n"/>
      <c r="FQ383" s="78" t="n">
        <v>9</v>
      </c>
      <c r="FR383" s="79" t="n"/>
      <c r="FS383" s="79" t="n"/>
      <c r="FT383" s="79" t="n"/>
      <c r="FU383" s="79" t="n"/>
      <c r="FV383" s="79" t="n"/>
      <c r="FW383" s="79" t="n"/>
      <c r="FX383" s="79" t="n"/>
      <c r="FY383" s="79" t="n"/>
      <c r="FZ383" s="79" t="n"/>
      <c r="GA383" s="79" t="n"/>
      <c r="GB383" s="79" t="n"/>
      <c r="GC383" s="79" t="n"/>
      <c r="GD383" s="79" t="n"/>
      <c r="GE383" s="79" t="n"/>
      <c r="GF383" s="79" t="n"/>
      <c r="GG383" s="79" t="n"/>
      <c r="GH383" s="79" t="n"/>
      <c r="GI383" s="79" t="n"/>
      <c r="GJ383" s="79" t="n"/>
      <c r="GK383" s="79" t="n"/>
      <c r="GL383" s="79" t="n"/>
      <c r="GM383" s="79" t="n"/>
      <c r="GN383" s="79" t="n"/>
      <c r="GO383" s="79" t="n"/>
      <c r="GP383" s="79" t="n"/>
      <c r="GQ383" s="79" t="n"/>
      <c r="GR383" s="79" t="n"/>
      <c r="GS383" s="79" t="n"/>
      <c r="GT383" s="79" t="n"/>
      <c r="GU383" s="79" t="n"/>
      <c r="GV383" s="79" t="n"/>
      <c r="GW383" s="79" t="n"/>
      <c r="GX383" s="79" t="n"/>
      <c r="GY383" s="79" t="n"/>
      <c r="GZ383" s="79" t="n"/>
      <c r="HA383" s="79" t="n"/>
      <c r="HB383" s="79" t="n"/>
      <c r="HC383" s="79" t="n"/>
      <c r="HD383" s="79" t="n"/>
      <c r="HE383" s="79" t="n"/>
      <c r="HH383" s="78" t="n">
        <v>9</v>
      </c>
      <c r="HI383" s="79" t="n"/>
      <c r="HJ383" s="79" t="n"/>
      <c r="HK383" s="79" t="n"/>
      <c r="HL383" s="79" t="n"/>
      <c r="HM383" s="79" t="n"/>
      <c r="HN383" s="79" t="n"/>
      <c r="HO383" s="79" t="n"/>
      <c r="HP383" s="79" t="n"/>
      <c r="HQ383" s="79" t="n"/>
      <c r="HR383" s="79" t="n"/>
      <c r="HS383" s="79" t="n"/>
      <c r="HT383" s="79" t="n"/>
      <c r="HU383" s="79" t="n"/>
      <c r="HV383" s="79" t="n"/>
      <c r="HW383" s="79" t="n"/>
      <c r="HX383" s="79" t="n"/>
      <c r="HY383" s="79" t="n"/>
      <c r="HZ383" s="79" t="n"/>
      <c r="IA383" s="79" t="n"/>
      <c r="IB383" s="79" t="n"/>
      <c r="IC383" s="79" t="n"/>
      <c r="ID383" s="79" t="n"/>
      <c r="IE383" s="79" t="n"/>
      <c r="IF383" s="79" t="n"/>
      <c r="IG383" s="79" t="n"/>
      <c r="IH383" s="79" t="n"/>
      <c r="II383" s="79" t="n"/>
      <c r="IJ383" s="79" t="n"/>
      <c r="IK383" s="79" t="n"/>
      <c r="IL383" s="79" t="n"/>
      <c r="IM383" s="79" t="n"/>
      <c r="IN383" s="79" t="n"/>
      <c r="IO383" s="79" t="n"/>
      <c r="IP383" s="79" t="n"/>
      <c r="IQ383" s="79" t="n"/>
      <c r="IR383" s="79" t="n"/>
      <c r="IS383" s="79" t="n"/>
      <c r="IT383" s="79" t="n"/>
      <c r="IU383" s="79" t="n"/>
      <c r="IV383" s="79" t="n"/>
      <c r="IY383" s="78" t="n">
        <v>9</v>
      </c>
      <c r="IZ383" s="79" t="n"/>
      <c r="JA383" s="79" t="n"/>
      <c r="JB383" s="79" t="n"/>
      <c r="JC383" s="79" t="n"/>
      <c r="JD383" s="79" t="n"/>
      <c r="JE383" s="79" t="n"/>
      <c r="JF383" s="79" t="n"/>
      <c r="JG383" s="79" t="n"/>
      <c r="JH383" s="79" t="n"/>
      <c r="JI383" s="79" t="n"/>
      <c r="JJ383" s="79" t="n"/>
      <c r="JK383" s="79" t="n"/>
      <c r="JL383" s="79" t="n"/>
      <c r="JM383" s="79" t="n"/>
      <c r="JN383" s="79" t="n"/>
      <c r="JO383" s="79" t="n"/>
      <c r="JP383" s="79" t="n"/>
      <c r="JQ383" s="79" t="n"/>
      <c r="JR383" s="79" t="n"/>
      <c r="JS383" s="79" t="n"/>
      <c r="JT383" s="79" t="n"/>
      <c r="JU383" s="79" t="n"/>
      <c r="JV383" s="79" t="n"/>
      <c r="JW383" s="79" t="n"/>
      <c r="JX383" s="79" t="n"/>
      <c r="JY383" s="79" t="n"/>
      <c r="JZ383" s="79" t="n"/>
      <c r="KA383" s="79" t="n"/>
      <c r="KB383" s="79" t="n"/>
      <c r="KC383" s="79" t="n"/>
      <c r="KD383" s="79" t="n"/>
      <c r="KE383" s="79" t="n"/>
      <c r="KF383" s="79" t="n"/>
      <c r="KG383" s="79" t="n"/>
      <c r="KH383" s="79" t="n"/>
      <c r="KI383" s="79" t="n"/>
      <c r="KJ383" s="79" t="n"/>
      <c r="KK383" s="79" t="n"/>
      <c r="KL383" s="79" t="n"/>
      <c r="KM383" s="79" t="n"/>
      <c r="KP383" s="78" t="n">
        <v>9</v>
      </c>
      <c r="KQ383" s="79" t="n"/>
      <c r="KR383" s="79" t="n"/>
      <c r="KS383" s="79" t="n"/>
      <c r="KT383" s="79" t="n"/>
      <c r="KU383" s="79" t="n"/>
      <c r="KV383" s="79" t="n"/>
      <c r="KW383" s="79" t="n"/>
      <c r="KX383" s="79" t="n"/>
      <c r="KY383" s="79" t="n"/>
      <c r="KZ383" s="79" t="n"/>
      <c r="LA383" s="79" t="n"/>
      <c r="LB383" s="79" t="n"/>
      <c r="LC383" s="79" t="n"/>
      <c r="LD383" s="79" t="n"/>
      <c r="LE383" s="79" t="n"/>
      <c r="LF383" s="79" t="n"/>
      <c r="LG383" s="79" t="n"/>
      <c r="LH383" s="79" t="n"/>
      <c r="LI383" s="79" t="n"/>
      <c r="LJ383" s="79" t="n"/>
      <c r="LK383" s="79" t="n"/>
      <c r="LL383" s="79" t="n"/>
      <c r="LM383" s="79" t="n"/>
      <c r="LN383" s="79" t="n"/>
      <c r="LO383" s="79" t="n"/>
      <c r="LP383" s="79" t="n"/>
      <c r="LQ383" s="79" t="n"/>
      <c r="LR383" s="79" t="n"/>
      <c r="LS383" s="79" t="n"/>
      <c r="LT383" s="79" t="n"/>
      <c r="LU383" s="79" t="n"/>
      <c r="LV383" s="79" t="n"/>
      <c r="LW383" s="79" t="n"/>
      <c r="LX383" s="79" t="n"/>
      <c r="LY383" s="79" t="n"/>
      <c r="LZ383" s="79" t="n"/>
      <c r="MA383" s="79" t="n"/>
      <c r="MB383" s="79" t="n"/>
      <c r="MC383" s="79" t="n"/>
      <c r="MD383" s="79" t="n"/>
      <c r="MG383" s="78" t="n">
        <v>9</v>
      </c>
      <c r="MH383" s="79" t="n"/>
      <c r="MI383" s="79" t="n"/>
      <c r="MJ383" s="79" t="n"/>
      <c r="MK383" s="79" t="n"/>
      <c r="ML383" s="79" t="n"/>
      <c r="MM383" s="79" t="n"/>
      <c r="MN383" s="79" t="n"/>
      <c r="MO383" s="79" t="n"/>
      <c r="MP383" s="79" t="n"/>
      <c r="MQ383" s="79" t="n"/>
      <c r="MR383" s="79" t="n"/>
      <c r="MS383" s="79" t="n"/>
      <c r="MT383" s="79" t="n"/>
      <c r="MU383" s="79" t="n"/>
      <c r="MV383" s="79" t="n"/>
      <c r="MW383" s="79" t="n"/>
      <c r="MX383" s="79" t="n"/>
      <c r="MY383" s="79" t="n"/>
      <c r="MZ383" s="79" t="n"/>
      <c r="NA383" s="79" t="n"/>
      <c r="NB383" s="79" t="n"/>
      <c r="NC383" s="79" t="n"/>
      <c r="ND383" s="79" t="n"/>
      <c r="NE383" s="79" t="n"/>
      <c r="NF383" s="79" t="n"/>
      <c r="NG383" s="79" t="n"/>
      <c r="NH383" s="79" t="n"/>
      <c r="NI383" s="79" t="n"/>
      <c r="NJ383" s="79" t="n"/>
      <c r="NK383" s="79" t="n"/>
      <c r="NL383" s="79" t="n"/>
      <c r="NM383" s="79" t="n"/>
      <c r="NN383" s="79" t="n"/>
      <c r="NO383" s="79" t="n"/>
      <c r="NP383" s="79" t="n"/>
      <c r="NQ383" s="79" t="n"/>
      <c r="NR383" s="79" t="n"/>
      <c r="NS383" s="79" t="n"/>
      <c r="NT383" s="79" t="n"/>
      <c r="NU383" s="79" t="n"/>
      <c r="NX383" s="78" t="n">
        <v>9</v>
      </c>
      <c r="NY383" s="79" t="n"/>
      <c r="NZ383" s="79" t="n"/>
      <c r="OA383" s="79" t="n"/>
      <c r="OB383" s="79" t="n"/>
      <c r="OC383" s="79" t="n"/>
      <c r="OD383" s="79" t="n"/>
      <c r="OE383" s="79" t="n"/>
      <c r="OF383" s="79" t="n"/>
      <c r="OG383" s="79" t="n"/>
      <c r="OH383" s="79" t="n"/>
      <c r="OI383" s="79" t="n"/>
      <c r="OJ383" s="79" t="n"/>
      <c r="OK383" s="79" t="n"/>
      <c r="OL383" s="79" t="n"/>
      <c r="OM383" s="79" t="n"/>
      <c r="ON383" s="79" t="n"/>
      <c r="OO383" s="79" t="n"/>
      <c r="OP383" s="79" t="n"/>
      <c r="OQ383" s="79" t="n"/>
      <c r="OR383" s="79" t="n"/>
      <c r="OS383" s="79" t="n"/>
      <c r="OT383" s="79" t="n"/>
      <c r="OU383" s="79" t="n"/>
      <c r="OV383" s="79" t="n"/>
      <c r="OW383" s="79" t="n"/>
      <c r="OX383" s="79" t="n"/>
      <c r="OY383" s="79" t="n"/>
      <c r="OZ383" s="79" t="n"/>
      <c r="PA383" s="79" t="n"/>
      <c r="PB383" s="79" t="n"/>
      <c r="PC383" s="79" t="n"/>
      <c r="PD383" s="79" t="n"/>
      <c r="PE383" s="79" t="n"/>
      <c r="PF383" s="79" t="n"/>
      <c r="PG383" s="79" t="n"/>
      <c r="PH383" s="79" t="n"/>
      <c r="PI383" s="79" t="n"/>
      <c r="PJ383" s="79" t="n"/>
      <c r="PK383" s="79" t="n"/>
      <c r="PL383" s="79" t="n"/>
      <c r="PO383" s="78" t="n">
        <v>9</v>
      </c>
      <c r="PP383" s="79" t="n"/>
      <c r="PQ383" s="79" t="n"/>
      <c r="PR383" s="79" t="n"/>
      <c r="PS383" s="79" t="n"/>
      <c r="PT383" s="79" t="n"/>
      <c r="PU383" s="79" t="n"/>
      <c r="PV383" s="79" t="n"/>
      <c r="PW383" s="79" t="n"/>
      <c r="PX383" s="79" t="n"/>
      <c r="PY383" s="79" t="n"/>
      <c r="PZ383" s="79" t="n"/>
      <c r="QA383" s="79" t="n"/>
      <c r="QB383" s="79" t="n"/>
      <c r="QC383" s="79" t="n"/>
      <c r="QD383" s="79" t="n"/>
      <c r="QE383" s="79" t="n"/>
      <c r="QF383" s="79" t="n"/>
      <c r="QG383" s="79" t="n"/>
      <c r="QH383" s="79" t="n"/>
      <c r="QI383" s="79" t="n"/>
      <c r="QJ383" s="79" t="n"/>
      <c r="QK383" s="79" t="n"/>
      <c r="QL383" s="79" t="n"/>
      <c r="QM383" s="79" t="n"/>
      <c r="QN383" s="79" t="n"/>
      <c r="QO383" s="79" t="n"/>
      <c r="QP383" s="79" t="n"/>
      <c r="QQ383" s="79" t="n"/>
      <c r="QR383" s="79" t="n"/>
      <c r="QS383" s="79" t="n"/>
      <c r="QT383" s="79" t="n"/>
      <c r="QU383" s="79" t="n"/>
      <c r="QV383" s="79" t="n"/>
      <c r="QW383" s="79" t="n"/>
      <c r="QX383" s="79" t="n"/>
      <c r="QY383" s="79" t="n"/>
      <c r="QZ383" s="79" t="n"/>
      <c r="RA383" s="79" t="n"/>
      <c r="RB383" s="79" t="n"/>
      <c r="RC383" s="79" t="n"/>
      <c r="RF383" s="78" t="n">
        <v>9</v>
      </c>
      <c r="RG383" s="79" t="n"/>
      <c r="RH383" s="79" t="n"/>
      <c r="RI383" s="79" t="n"/>
      <c r="RJ383" s="79" t="n"/>
      <c r="RK383" s="79" t="n"/>
      <c r="RL383" s="79" t="n"/>
      <c r="RM383" s="79" t="n"/>
      <c r="RN383" s="79" t="n"/>
      <c r="RO383" s="79" t="n"/>
      <c r="RP383" s="79" t="n"/>
      <c r="RQ383" s="79" t="n"/>
      <c r="RR383" s="79" t="n"/>
      <c r="RS383" s="79" t="n"/>
      <c r="RT383" s="79" t="n"/>
      <c r="RU383" s="79" t="n"/>
      <c r="RV383" s="79" t="n"/>
      <c r="RW383" s="79" t="n"/>
      <c r="RX383" s="79" t="n"/>
      <c r="RY383" s="79" t="n"/>
      <c r="RZ383" s="79" t="n"/>
      <c r="SA383" s="79" t="n"/>
      <c r="SB383" s="79" t="n"/>
      <c r="SC383" s="79" t="n"/>
      <c r="SD383" s="79" t="n"/>
      <c r="SE383" s="79" t="n"/>
      <c r="SF383" s="79" t="n"/>
      <c r="SG383" s="79" t="n"/>
      <c r="SH383" s="79" t="n"/>
      <c r="SI383" s="79" t="n"/>
      <c r="SJ383" s="79" t="n"/>
      <c r="SK383" s="79" t="n"/>
      <c r="SL383" s="79" t="n"/>
      <c r="SM383" s="79" t="n"/>
      <c r="SN383" s="79" t="n"/>
      <c r="SO383" s="79" t="n"/>
      <c r="SP383" s="79" t="n"/>
      <c r="SQ383" s="79" t="n"/>
      <c r="SR383" s="79" t="n"/>
      <c r="SS383" s="79" t="n"/>
      <c r="ST383" s="79" t="n"/>
      <c r="SW383" s="78" t="n">
        <v>9</v>
      </c>
      <c r="SX383" s="79" t="n"/>
      <c r="SY383" s="79" t="n"/>
      <c r="SZ383" s="79" t="n"/>
      <c r="TA383" s="79" t="n"/>
      <c r="TB383" s="79" t="n"/>
      <c r="TC383" s="79" t="n"/>
      <c r="TD383" s="79" t="n"/>
      <c r="TE383" s="79" t="n"/>
      <c r="TF383" s="79" t="n"/>
      <c r="TG383" s="79" t="n"/>
      <c r="TH383" s="79" t="n"/>
      <c r="TI383" s="79" t="n"/>
      <c r="TJ383" s="79" t="n"/>
      <c r="TK383" s="79" t="n"/>
      <c r="TL383" s="79" t="n"/>
      <c r="TM383" s="79" t="n"/>
      <c r="TN383" s="79" t="n"/>
      <c r="TO383" s="79" t="n"/>
      <c r="TP383" s="79" t="n"/>
      <c r="TQ383" s="79" t="n"/>
      <c r="TR383" s="79" t="n"/>
      <c r="TS383" s="79" t="n"/>
      <c r="TT383" s="79" t="n"/>
      <c r="TU383" s="79" t="n"/>
      <c r="TV383" s="79" t="n"/>
      <c r="TW383" s="79" t="n"/>
      <c r="TX383" s="79" t="n"/>
      <c r="TY383" s="79" t="n"/>
      <c r="TZ383" s="79" t="n"/>
      <c r="UA383" s="79" t="n"/>
      <c r="UB383" s="79" t="n"/>
      <c r="UC383" s="79" t="n"/>
      <c r="UD383" s="79" t="n"/>
      <c r="UE383" s="79" t="n"/>
      <c r="UF383" s="79" t="n"/>
      <c r="UG383" s="79" t="n"/>
      <c r="UH383" s="79" t="n"/>
      <c r="UI383" s="79" t="n"/>
      <c r="UJ383" s="79" t="n"/>
      <c r="UK383" s="79" t="n"/>
      <c r="UN383" s="78" t="n">
        <v>9</v>
      </c>
      <c r="UO383" s="79" t="n"/>
      <c r="UP383" s="79" t="n"/>
      <c r="UQ383" s="79" t="n"/>
      <c r="UR383" s="79" t="n"/>
      <c r="US383" s="79" t="n"/>
      <c r="UT383" s="79" t="n"/>
      <c r="UU383" s="79" t="n"/>
      <c r="UV383" s="79" t="n"/>
      <c r="UW383" s="79" t="n"/>
      <c r="UX383" s="79" t="n"/>
      <c r="UY383" s="79" t="n"/>
      <c r="UZ383" s="79" t="n"/>
      <c r="VA383" s="79" t="n"/>
      <c r="VB383" s="79" t="n"/>
      <c r="VC383" s="79" t="n"/>
      <c r="VD383" s="79" t="n"/>
      <c r="VE383" s="79" t="n"/>
      <c r="VF383" s="79" t="n"/>
      <c r="VG383" s="79" t="n"/>
      <c r="VH383" s="79" t="n"/>
      <c r="VI383" s="79" t="n"/>
      <c r="VJ383" s="79" t="n"/>
      <c r="VK383" s="79" t="n"/>
      <c r="VL383" s="79" t="n"/>
      <c r="VM383" s="79" t="n"/>
      <c r="VN383" s="79" t="n"/>
      <c r="VO383" s="79" t="n"/>
      <c r="VP383" s="79" t="n"/>
      <c r="VQ383" s="79" t="n"/>
      <c r="VR383" s="79" t="n"/>
      <c r="VS383" s="79" t="n"/>
      <c r="VT383" s="79" t="n"/>
      <c r="VU383" s="79" t="n"/>
      <c r="VV383" s="79" t="n"/>
      <c r="VW383" s="79" t="n"/>
      <c r="VX383" s="79" t="n"/>
      <c r="VY383" s="79" t="n"/>
      <c r="VZ383" s="79" t="n"/>
      <c r="WA383" s="79" t="n"/>
      <c r="WB383" s="79" t="n"/>
      <c r="WE383" s="78" t="n">
        <v>9</v>
      </c>
      <c r="WF383" s="79" t="n"/>
      <c r="WG383" s="79" t="n"/>
      <c r="WH383" s="79" t="n"/>
      <c r="WI383" s="79" t="n"/>
      <c r="WJ383" s="79" t="n"/>
      <c r="WK383" s="79" t="n"/>
      <c r="WL383" s="79" t="n"/>
      <c r="WM383" s="79" t="n"/>
      <c r="WN383" s="79" t="n"/>
      <c r="WO383" s="79" t="n"/>
      <c r="WP383" s="79" t="n"/>
      <c r="WQ383" s="79" t="n"/>
      <c r="WR383" s="79" t="n"/>
      <c r="WS383" s="79" t="n"/>
      <c r="WT383" s="79" t="n"/>
      <c r="WU383" s="79" t="n"/>
      <c r="WV383" s="79" t="n"/>
      <c r="WW383" s="79" t="n"/>
      <c r="WX383" s="79" t="n"/>
      <c r="WY383" s="79" t="n"/>
      <c r="WZ383" s="79" t="n"/>
      <c r="XA383" s="79" t="n"/>
      <c r="XB383" s="79" t="n"/>
      <c r="XC383" s="79" t="n"/>
      <c r="XD383" s="79" t="n"/>
      <c r="XE383" s="79" t="n"/>
      <c r="XF383" s="79" t="n"/>
      <c r="XG383" s="79" t="n"/>
      <c r="XH383" s="79" t="n"/>
      <c r="XI383" s="79" t="n"/>
      <c r="XJ383" s="79" t="n"/>
      <c r="XK383" s="79" t="n"/>
      <c r="XL383" s="79" t="n"/>
      <c r="XM383" s="79" t="n"/>
      <c r="XN383" s="79" t="n"/>
      <c r="XO383" s="79" t="n"/>
      <c r="XP383" s="79" t="n"/>
      <c r="XQ383" s="79" t="n"/>
      <c r="XR383" s="79" t="n"/>
      <c r="XS383" s="79" t="n"/>
      <c r="XV383" s="78" t="n">
        <v>9</v>
      </c>
      <c r="XW383" s="79" t="n"/>
      <c r="XX383" s="79" t="n"/>
      <c r="XY383" s="79" t="n"/>
      <c r="XZ383" s="79" t="n"/>
      <c r="YA383" s="79" t="n"/>
      <c r="YB383" s="79" t="n"/>
      <c r="YC383" s="79" t="n"/>
      <c r="YD383" s="79" t="n"/>
      <c r="YE383" s="79" t="n"/>
      <c r="YF383" s="79" t="n"/>
      <c r="YG383" s="79" t="n"/>
      <c r="YH383" s="79" t="n"/>
      <c r="YI383" s="79" t="n"/>
      <c r="YJ383" s="79" t="n"/>
      <c r="YK383" s="79" t="n"/>
      <c r="YL383" s="79" t="n"/>
      <c r="YM383" s="79" t="n"/>
      <c r="YN383" s="79" t="n"/>
      <c r="YO383" s="79" t="n"/>
      <c r="YP383" s="79" t="n"/>
      <c r="YQ383" s="79" t="n"/>
      <c r="YR383" s="79" t="n"/>
      <c r="YS383" s="79" t="n"/>
      <c r="YT383" s="79" t="n"/>
      <c r="YU383" s="79" t="n"/>
      <c r="YV383" s="79" t="n"/>
      <c r="YW383" s="79" t="n"/>
      <c r="YX383" s="79" t="n"/>
      <c r="YY383" s="79" t="n"/>
      <c r="YZ383" s="79" t="n"/>
      <c r="ZA383" s="79" t="n"/>
      <c r="ZB383" s="79" t="n"/>
      <c r="ZC383" s="79" t="n"/>
      <c r="ZD383" s="79" t="n"/>
      <c r="ZE383" s="79" t="n"/>
      <c r="ZF383" s="79" t="n"/>
      <c r="ZG383" s="79" t="n"/>
      <c r="ZH383" s="79" t="n"/>
      <c r="ZI383" s="79" t="n"/>
      <c r="ZJ383" s="79" t="n"/>
      <c r="ZM383" s="78" t="n">
        <v>9</v>
      </c>
      <c r="ZN383" s="79" t="n"/>
      <c r="ZO383" s="79" t="n"/>
      <c r="ZP383" s="79" t="n"/>
      <c r="ZQ383" s="79" t="n"/>
      <c r="ZR383" s="79" t="n"/>
      <c r="ZS383" s="79" t="n"/>
      <c r="ZT383" s="79" t="n"/>
      <c r="ZU383" s="79" t="n"/>
      <c r="ZV383" s="79" t="n"/>
      <c r="ZW383" s="79" t="n"/>
      <c r="ZX383" s="79" t="n"/>
      <c r="ZY383" s="79" t="n"/>
      <c r="ZZ383" s="79" t="n"/>
      <c r="AAA383" s="79" t="n"/>
      <c r="AAB383" s="79" t="n"/>
      <c r="AAC383" s="79" t="n"/>
      <c r="AAD383" s="79" t="n"/>
      <c r="AAE383" s="79" t="n"/>
      <c r="AAF383" s="79" t="n"/>
      <c r="AAG383" s="79" t="n"/>
      <c r="AAH383" s="79" t="n"/>
      <c r="AAI383" s="79" t="n"/>
      <c r="AAJ383" s="79" t="n"/>
      <c r="AAK383" s="79" t="n"/>
      <c r="AAL383" s="79" t="n"/>
      <c r="AAM383" s="79" t="n"/>
      <c r="AAN383" s="79" t="n"/>
      <c r="AAO383" s="79" t="n"/>
      <c r="AAP383" s="79" t="n"/>
      <c r="AAQ383" s="79" t="n"/>
      <c r="AAR383" s="79" t="n"/>
      <c r="AAS383" s="79" t="n"/>
      <c r="AAT383" s="79" t="n"/>
      <c r="AAU383" s="79" t="n"/>
      <c r="AAV383" s="79" t="n"/>
      <c r="AAW383" s="79" t="n"/>
      <c r="AAX383" s="79" t="n"/>
      <c r="AAY383" s="79" t="n"/>
      <c r="AAZ383" s="79" t="n"/>
      <c r="ABA383" s="79" t="n"/>
      <c r="ABD383" s="78" t="n">
        <v>9</v>
      </c>
      <c r="ABE383" s="79" t="n"/>
      <c r="ABF383" s="79" t="n"/>
      <c r="ABG383" s="79" t="n"/>
      <c r="ABH383" s="79" t="n"/>
      <c r="ABI383" s="79" t="n"/>
      <c r="ABJ383" s="79" t="n"/>
      <c r="ABK383" s="79" t="n"/>
      <c r="ABL383" s="79" t="n"/>
      <c r="ABM383" s="79" t="n"/>
      <c r="ABN383" s="79" t="n"/>
      <c r="ABO383" s="79" t="n"/>
      <c r="ABP383" s="79" t="n"/>
      <c r="ABQ383" s="79" t="n"/>
      <c r="ABR383" s="79" t="n"/>
      <c r="ABS383" s="79" t="n"/>
      <c r="ABT383" s="79" t="n"/>
      <c r="ABU383" s="79" t="n"/>
      <c r="ABV383" s="79" t="n"/>
      <c r="ABW383" s="79" t="n"/>
      <c r="ABX383" s="79" t="n"/>
      <c r="ABY383" s="79" t="n"/>
      <c r="ABZ383" s="79" t="n"/>
      <c r="ACA383" s="79" t="n"/>
      <c r="ACB383" s="79" t="n"/>
      <c r="ACC383" s="79" t="n"/>
      <c r="ACD383" s="79" t="n"/>
      <c r="ACE383" s="79" t="n"/>
      <c r="ACF383" s="79" t="n"/>
      <c r="ACG383" s="79" t="n"/>
      <c r="ACH383" s="79" t="n"/>
      <c r="ACI383" s="79" t="n"/>
      <c r="ACJ383" s="79" t="n"/>
      <c r="ACK383" s="79" t="n"/>
      <c r="ACL383" s="79" t="n"/>
      <c r="ACM383" s="79" t="n"/>
      <c r="ACN383" s="79" t="n"/>
      <c r="ACO383" s="79" t="n"/>
      <c r="ACP383" s="79" t="n"/>
      <c r="ACQ383" s="79" t="n"/>
      <c r="ACR383" s="79" t="n"/>
      <c r="ACU383" s="78" t="n">
        <v>9</v>
      </c>
      <c r="ACV383" s="79" t="n"/>
      <c r="ACW383" s="79" t="n"/>
      <c r="ACX383" s="79" t="n"/>
      <c r="ACY383" s="79" t="n"/>
      <c r="ACZ383" s="79" t="n"/>
      <c r="ADA383" s="79" t="n"/>
      <c r="ADB383" s="79" t="n"/>
      <c r="ADC383" s="79" t="n"/>
      <c r="ADD383" s="79" t="n"/>
      <c r="ADE383" s="79" t="n"/>
      <c r="ADF383" s="79" t="n"/>
      <c r="ADG383" s="79" t="n"/>
      <c r="ADH383" s="79" t="n"/>
      <c r="ADI383" s="79" t="n"/>
      <c r="ADJ383" s="79" t="n"/>
      <c r="ADK383" s="79" t="n"/>
      <c r="ADL383" s="79" t="n"/>
      <c r="ADM383" s="79" t="n"/>
      <c r="ADN383" s="79" t="n"/>
      <c r="ADO383" s="79" t="n"/>
      <c r="ADP383" s="79" t="n"/>
      <c r="ADQ383" s="79" t="n"/>
      <c r="ADR383" s="79" t="n"/>
      <c r="ADS383" s="79" t="n"/>
      <c r="ADT383" s="79" t="n"/>
      <c r="ADU383" s="79" t="n"/>
      <c r="ADV383" s="79" t="n"/>
      <c r="ADW383" s="79" t="n"/>
      <c r="ADX383" s="79" t="n"/>
      <c r="ADY383" s="79" t="n"/>
      <c r="ADZ383" s="79" t="n"/>
      <c r="AEA383" s="79" t="n"/>
      <c r="AEB383" s="79" t="n"/>
      <c r="AEC383" s="79" t="n"/>
      <c r="AED383" s="79" t="n"/>
      <c r="AEE383" s="79" t="n"/>
      <c r="AEF383" s="79" t="n"/>
      <c r="AEG383" s="79" t="n"/>
      <c r="AEH383" s="79" t="n"/>
      <c r="AEI383" s="79" t="n"/>
      <c r="AEL383" s="78" t="n">
        <v>9</v>
      </c>
      <c r="AEM383" s="79" t="n"/>
      <c r="AEN383" s="79" t="n"/>
      <c r="AEO383" s="79" t="n"/>
      <c r="AEP383" s="79" t="n"/>
      <c r="AEQ383" s="79" t="n"/>
      <c r="AER383" s="79" t="n"/>
      <c r="AES383" s="79" t="n"/>
      <c r="AET383" s="79" t="n"/>
      <c r="AEU383" s="79" t="n"/>
      <c r="AEV383" s="79" t="n"/>
      <c r="AEW383" s="79" t="n"/>
      <c r="AEX383" s="79" t="n"/>
      <c r="AEY383" s="79" t="n"/>
      <c r="AEZ383" s="79" t="n"/>
      <c r="AFA383" s="79" t="n"/>
      <c r="AFB383" s="79" t="n"/>
      <c r="AFC383" s="79" t="n"/>
      <c r="AFD383" s="79" t="n"/>
      <c r="AFE383" s="79" t="n"/>
      <c r="AFF383" s="79" t="n"/>
      <c r="AFG383" s="79" t="n"/>
      <c r="AFH383" s="79" t="n"/>
      <c r="AFI383" s="79" t="n"/>
      <c r="AFJ383" s="79" t="n"/>
      <c r="AFK383" s="79" t="n"/>
      <c r="AFL383" s="79" t="n"/>
      <c r="AFM383" s="79" t="n"/>
      <c r="AFN383" s="79" t="n"/>
      <c r="AFO383" s="79" t="n"/>
      <c r="AFP383" s="79" t="n"/>
      <c r="AFQ383" s="79" t="n"/>
      <c r="AFR383" s="79" t="n"/>
      <c r="AFS383" s="79" t="n"/>
      <c r="AFT383" s="79" t="n"/>
      <c r="AFU383" s="79" t="n"/>
      <c r="AFV383" s="79" t="n"/>
      <c r="AFW383" s="79" t="n"/>
      <c r="AFX383" s="79" t="n"/>
      <c r="AFY383" s="79" t="n"/>
      <c r="AFZ383" s="79" t="n"/>
    </row>
    <row r="384">
      <c r="A384" s="78" t="n">
        <v>10</v>
      </c>
      <c r="B384" s="79" t="n"/>
      <c r="C384" s="79" t="n"/>
      <c r="D384" s="79" t="n"/>
      <c r="E384" s="79" t="n"/>
      <c r="F384" s="79" t="n"/>
      <c r="G384" s="79" t="n"/>
      <c r="H384" s="79" t="n"/>
      <c r="I384" s="79" t="n"/>
      <c r="J384" s="79" t="n"/>
      <c r="K384" s="79" t="n"/>
      <c r="L384" s="79" t="n"/>
      <c r="M384" s="79" t="n"/>
      <c r="N384" s="79" t="n"/>
      <c r="O384" s="79" t="n"/>
      <c r="P384" s="79" t="n"/>
      <c r="Q384" s="79" t="n"/>
      <c r="R384" s="79" t="n"/>
      <c r="S384" s="79" t="n"/>
      <c r="T384" s="79" t="n"/>
      <c r="U384" s="79" t="n"/>
      <c r="V384" s="79" t="n"/>
      <c r="W384" s="79" t="n"/>
      <c r="X384" s="79" t="n"/>
      <c r="Y384" s="79" t="n"/>
      <c r="Z384" s="79" t="n"/>
      <c r="AA384" s="79" t="n"/>
      <c r="AB384" s="79" t="n"/>
      <c r="AC384" s="79" t="n"/>
      <c r="AD384" s="79" t="n"/>
      <c r="AE384" s="79" t="n"/>
      <c r="AF384" s="79" t="n"/>
      <c r="AG384" s="79" t="n"/>
      <c r="AH384" s="79" t="n"/>
      <c r="AI384" s="79" t="n"/>
      <c r="AJ384" s="79" t="n"/>
      <c r="AK384" s="79" t="n"/>
      <c r="AL384" s="79" t="n"/>
      <c r="AM384" s="79" t="n"/>
      <c r="AN384" s="79" t="n"/>
      <c r="AO384" s="79" t="n"/>
      <c r="AR384" s="78" t="n">
        <v>10</v>
      </c>
      <c r="AS384" s="79" t="n"/>
      <c r="AT384" s="79" t="n"/>
      <c r="AU384" s="79" t="n"/>
      <c r="AV384" s="79" t="n"/>
      <c r="AW384" s="79" t="n"/>
      <c r="AX384" s="79" t="n"/>
      <c r="AY384" s="79" t="n"/>
      <c r="AZ384" s="79" t="n"/>
      <c r="BA384" s="79" t="n"/>
      <c r="BB384" s="79" t="n"/>
      <c r="BC384" s="79" t="n"/>
      <c r="BD384" s="79" t="n"/>
      <c r="BE384" s="79" t="n"/>
      <c r="BF384" s="79" t="n"/>
      <c r="BG384" s="79" t="n"/>
      <c r="BH384" s="79" t="n"/>
      <c r="BI384" s="79" t="n"/>
      <c r="BJ384" s="79" t="n"/>
      <c r="BK384" s="79" t="n"/>
      <c r="BL384" s="79" t="n"/>
      <c r="BM384" s="79" t="n"/>
      <c r="BN384" s="79" t="n"/>
      <c r="BO384" s="79" t="n"/>
      <c r="BP384" s="79" t="n"/>
      <c r="BQ384" s="79" t="n"/>
      <c r="BR384" s="79" t="n"/>
      <c r="BS384" s="79" t="n"/>
      <c r="BT384" s="79" t="n"/>
      <c r="BU384" s="79" t="n"/>
      <c r="BV384" s="79" t="n"/>
      <c r="BW384" s="79" t="n"/>
      <c r="BX384" s="79" t="n"/>
      <c r="BY384" s="79" t="n"/>
      <c r="BZ384" s="79" t="n"/>
      <c r="CA384" s="79" t="n"/>
      <c r="CB384" s="79" t="n"/>
      <c r="CC384" s="79" t="n"/>
      <c r="CD384" s="79" t="n"/>
      <c r="CE384" s="79" t="n"/>
      <c r="CF384" s="79" t="n"/>
      <c r="CI384" s="78" t="n">
        <v>10</v>
      </c>
      <c r="CJ384" s="79" t="n"/>
      <c r="CK384" s="79" t="n"/>
      <c r="CL384" s="79" t="n"/>
      <c r="CM384" s="79" t="n"/>
      <c r="CN384" s="79" t="n"/>
      <c r="CO384" s="79" t="n"/>
      <c r="CP384" s="79" t="n"/>
      <c r="CQ384" s="79" t="n"/>
      <c r="CR384" s="79" t="n"/>
      <c r="CS384" s="79" t="n"/>
      <c r="CT384" s="79" t="n"/>
      <c r="CU384" s="79" t="n"/>
      <c r="CV384" s="79" t="n"/>
      <c r="CW384" s="79" t="n"/>
      <c r="CX384" s="79" t="n"/>
      <c r="CY384" s="79" t="n"/>
      <c r="CZ384" s="79" t="n"/>
      <c r="DA384" s="79" t="n"/>
      <c r="DB384" s="79" t="n"/>
      <c r="DC384" s="79" t="n"/>
      <c r="DD384" s="79" t="n"/>
      <c r="DE384" s="79" t="n"/>
      <c r="DF384" s="79" t="n"/>
      <c r="DG384" s="79" t="n"/>
      <c r="DH384" s="79" t="n"/>
      <c r="DI384" s="79" t="n"/>
      <c r="DJ384" s="79" t="n"/>
      <c r="DK384" s="79" t="n"/>
      <c r="DL384" s="79" t="n"/>
      <c r="DM384" s="79" t="n"/>
      <c r="DN384" s="79" t="n"/>
      <c r="DO384" s="79" t="n"/>
      <c r="DP384" s="79" t="n"/>
      <c r="DQ384" s="79" t="n"/>
      <c r="DR384" s="79" t="n"/>
      <c r="DS384" s="79" t="n"/>
      <c r="DT384" s="79" t="n"/>
      <c r="DU384" s="79" t="n"/>
      <c r="DV384" s="79" t="n"/>
      <c r="DW384" s="79" t="n"/>
      <c r="DZ384" s="78" t="n">
        <v>10</v>
      </c>
      <c r="EA384" s="79" t="n"/>
      <c r="EB384" s="79" t="n"/>
      <c r="EC384" s="79" t="n"/>
      <c r="ED384" s="79" t="n"/>
      <c r="EE384" s="79" t="n"/>
      <c r="EF384" s="79" t="n"/>
      <c r="EG384" s="79" t="n"/>
      <c r="EH384" s="79" t="n"/>
      <c r="EI384" s="79" t="n"/>
      <c r="EJ384" s="79" t="n"/>
      <c r="EK384" s="79" t="n"/>
      <c r="EL384" s="79" t="n"/>
      <c r="EM384" s="79" t="n"/>
      <c r="EN384" s="79" t="n"/>
      <c r="EO384" s="79" t="n"/>
      <c r="EP384" s="79" t="n"/>
      <c r="EQ384" s="79" t="n"/>
      <c r="ER384" s="79" t="n"/>
      <c r="ES384" s="79" t="n"/>
      <c r="ET384" s="79" t="n"/>
      <c r="EU384" s="79" t="n"/>
      <c r="EV384" s="79" t="n"/>
      <c r="EW384" s="79" t="n"/>
      <c r="EX384" s="79" t="n"/>
      <c r="EY384" s="79" t="n"/>
      <c r="EZ384" s="79" t="n"/>
      <c r="FA384" s="79" t="n"/>
      <c r="FB384" s="79" t="n"/>
      <c r="FC384" s="79" t="n"/>
      <c r="FD384" s="79" t="n"/>
      <c r="FE384" s="79" t="n"/>
      <c r="FF384" s="79" t="n"/>
      <c r="FG384" s="79" t="n"/>
      <c r="FH384" s="79" t="n"/>
      <c r="FI384" s="79" t="n"/>
      <c r="FJ384" s="79" t="n"/>
      <c r="FK384" s="79" t="n"/>
      <c r="FL384" s="79" t="n"/>
      <c r="FM384" s="79" t="n"/>
      <c r="FN384" s="79" t="n"/>
      <c r="FQ384" s="78" t="n">
        <v>10</v>
      </c>
      <c r="FR384" s="79" t="n"/>
      <c r="FS384" s="79" t="n"/>
      <c r="FT384" s="79" t="n"/>
      <c r="FU384" s="79" t="n"/>
      <c r="FV384" s="79" t="n"/>
      <c r="FW384" s="79" t="n"/>
      <c r="FX384" s="79" t="n"/>
      <c r="FY384" s="79" t="n"/>
      <c r="FZ384" s="79" t="n"/>
      <c r="GA384" s="79" t="n"/>
      <c r="GB384" s="79" t="n"/>
      <c r="GC384" s="79" t="n"/>
      <c r="GD384" s="79" t="n"/>
      <c r="GE384" s="79" t="n"/>
      <c r="GF384" s="79" t="n"/>
      <c r="GG384" s="79" t="n"/>
      <c r="GH384" s="79" t="n"/>
      <c r="GI384" s="79" t="n"/>
      <c r="GJ384" s="79" t="n"/>
      <c r="GK384" s="79" t="n"/>
      <c r="GL384" s="79" t="n"/>
      <c r="GM384" s="79" t="n"/>
      <c r="GN384" s="79" t="n"/>
      <c r="GO384" s="79" t="n"/>
      <c r="GP384" s="79" t="n"/>
      <c r="GQ384" s="79" t="n"/>
      <c r="GR384" s="79" t="n"/>
      <c r="GS384" s="79" t="n"/>
      <c r="GT384" s="79" t="n"/>
      <c r="GU384" s="79" t="n"/>
      <c r="GV384" s="79" t="n"/>
      <c r="GW384" s="79" t="n"/>
      <c r="GX384" s="79" t="n"/>
      <c r="GY384" s="79" t="n"/>
      <c r="GZ384" s="79" t="n"/>
      <c r="HA384" s="79" t="n"/>
      <c r="HB384" s="79" t="n"/>
      <c r="HC384" s="79" t="n"/>
      <c r="HD384" s="79" t="n"/>
      <c r="HE384" s="79" t="n"/>
      <c r="HH384" s="78" t="n">
        <v>10</v>
      </c>
      <c r="HI384" s="79" t="n"/>
      <c r="HJ384" s="79" t="n"/>
      <c r="HK384" s="79" t="n"/>
      <c r="HL384" s="79" t="n"/>
      <c r="HM384" s="79" t="n"/>
      <c r="HN384" s="79" t="n"/>
      <c r="HO384" s="79" t="n"/>
      <c r="HP384" s="79" t="n"/>
      <c r="HQ384" s="79" t="n"/>
      <c r="HR384" s="79" t="n"/>
      <c r="HS384" s="79" t="n"/>
      <c r="HT384" s="79" t="n"/>
      <c r="HU384" s="79" t="n"/>
      <c r="HV384" s="79" t="n"/>
      <c r="HW384" s="79" t="n"/>
      <c r="HX384" s="79" t="n"/>
      <c r="HY384" s="79" t="n"/>
      <c r="HZ384" s="79" t="n"/>
      <c r="IA384" s="79" t="n"/>
      <c r="IB384" s="79" t="n"/>
      <c r="IC384" s="79" t="n"/>
      <c r="ID384" s="79" t="n"/>
      <c r="IE384" s="79" t="n"/>
      <c r="IF384" s="79" t="n"/>
      <c r="IG384" s="79" t="n"/>
      <c r="IH384" s="79" t="n"/>
      <c r="II384" s="79" t="n"/>
      <c r="IJ384" s="79" t="n"/>
      <c r="IK384" s="79" t="n"/>
      <c r="IL384" s="79" t="n"/>
      <c r="IM384" s="79" t="n"/>
      <c r="IN384" s="79" t="n"/>
      <c r="IO384" s="79" t="n"/>
      <c r="IP384" s="79" t="n"/>
      <c r="IQ384" s="79" t="n"/>
      <c r="IR384" s="79" t="n"/>
      <c r="IS384" s="79" t="n"/>
      <c r="IT384" s="79" t="n"/>
      <c r="IU384" s="79" t="n"/>
      <c r="IV384" s="79" t="n"/>
      <c r="IY384" s="78" t="n">
        <v>10</v>
      </c>
      <c r="IZ384" s="79" t="n"/>
      <c r="JA384" s="79" t="n"/>
      <c r="JB384" s="79" t="n"/>
      <c r="JC384" s="79" t="n"/>
      <c r="JD384" s="79" t="n"/>
      <c r="JE384" s="79" t="n"/>
      <c r="JF384" s="79" t="n"/>
      <c r="JG384" s="79" t="n"/>
      <c r="JH384" s="79" t="n"/>
      <c r="JI384" s="79" t="n"/>
      <c r="JJ384" s="79" t="n"/>
      <c r="JK384" s="79" t="n"/>
      <c r="JL384" s="79" t="n"/>
      <c r="JM384" s="79" t="n"/>
      <c r="JN384" s="79" t="n"/>
      <c r="JO384" s="79" t="n"/>
      <c r="JP384" s="79" t="n"/>
      <c r="JQ384" s="79" t="n"/>
      <c r="JR384" s="79" t="n"/>
      <c r="JS384" s="79" t="n"/>
      <c r="JT384" s="79" t="n"/>
      <c r="JU384" s="79" t="n"/>
      <c r="JV384" s="79" t="n"/>
      <c r="JW384" s="79" t="n"/>
      <c r="JX384" s="79" t="n"/>
      <c r="JY384" s="79" t="n"/>
      <c r="JZ384" s="79" t="n"/>
      <c r="KA384" s="79" t="n"/>
      <c r="KB384" s="79" t="n"/>
      <c r="KC384" s="79" t="n"/>
      <c r="KD384" s="79" t="n"/>
      <c r="KE384" s="79" t="n"/>
      <c r="KF384" s="79" t="n"/>
      <c r="KG384" s="79" t="n"/>
      <c r="KH384" s="79" t="n"/>
      <c r="KI384" s="79" t="n"/>
      <c r="KJ384" s="79" t="n"/>
      <c r="KK384" s="79" t="n"/>
      <c r="KL384" s="79" t="n"/>
      <c r="KM384" s="79" t="n"/>
      <c r="KP384" s="78" t="n">
        <v>10</v>
      </c>
      <c r="KQ384" s="79" t="n"/>
      <c r="KR384" s="79" t="n"/>
      <c r="KS384" s="79" t="n"/>
      <c r="KT384" s="79" t="n"/>
      <c r="KU384" s="79" t="n"/>
      <c r="KV384" s="79" t="n"/>
      <c r="KW384" s="79" t="n"/>
      <c r="KX384" s="79" t="n"/>
      <c r="KY384" s="79" t="n"/>
      <c r="KZ384" s="79" t="n"/>
      <c r="LA384" s="79" t="n"/>
      <c r="LB384" s="79" t="n"/>
      <c r="LC384" s="79" t="n"/>
      <c r="LD384" s="79" t="n"/>
      <c r="LE384" s="79" t="n"/>
      <c r="LF384" s="79" t="n"/>
      <c r="LG384" s="79" t="n"/>
      <c r="LH384" s="79" t="n"/>
      <c r="LI384" s="79" t="n"/>
      <c r="LJ384" s="79" t="n"/>
      <c r="LK384" s="79" t="n"/>
      <c r="LL384" s="79" t="n"/>
      <c r="LM384" s="79" t="n"/>
      <c r="LN384" s="79" t="n"/>
      <c r="LO384" s="79" t="n"/>
      <c r="LP384" s="79" t="n"/>
      <c r="LQ384" s="79" t="n"/>
      <c r="LR384" s="79" t="n"/>
      <c r="LS384" s="79" t="n"/>
      <c r="LT384" s="79" t="n"/>
      <c r="LU384" s="79" t="n"/>
      <c r="LV384" s="79" t="n"/>
      <c r="LW384" s="79" t="n"/>
      <c r="LX384" s="79" t="n"/>
      <c r="LY384" s="79" t="n"/>
      <c r="LZ384" s="79" t="n"/>
      <c r="MA384" s="79" t="n"/>
      <c r="MB384" s="79" t="n"/>
      <c r="MC384" s="79" t="n"/>
      <c r="MD384" s="79" t="n"/>
      <c r="MG384" s="78" t="n">
        <v>10</v>
      </c>
      <c r="MH384" s="79" t="n"/>
      <c r="MI384" s="79" t="n"/>
      <c r="MJ384" s="79" t="n"/>
      <c r="MK384" s="79" t="n"/>
      <c r="ML384" s="79" t="n"/>
      <c r="MM384" s="79" t="n"/>
      <c r="MN384" s="79" t="n"/>
      <c r="MO384" s="79" t="n"/>
      <c r="MP384" s="79" t="n"/>
      <c r="MQ384" s="79" t="n"/>
      <c r="MR384" s="79" t="n"/>
      <c r="MS384" s="79" t="n"/>
      <c r="MT384" s="79" t="n"/>
      <c r="MU384" s="79" t="n"/>
      <c r="MV384" s="79" t="n"/>
      <c r="MW384" s="79" t="n"/>
      <c r="MX384" s="79" t="n"/>
      <c r="MY384" s="79" t="n"/>
      <c r="MZ384" s="79" t="n"/>
      <c r="NA384" s="79" t="n"/>
      <c r="NB384" s="79" t="n"/>
      <c r="NC384" s="79" t="n"/>
      <c r="ND384" s="79" t="n"/>
      <c r="NE384" s="79" t="n"/>
      <c r="NF384" s="79" t="n"/>
      <c r="NG384" s="79" t="n"/>
      <c r="NH384" s="79" t="n"/>
      <c r="NI384" s="79" t="n"/>
      <c r="NJ384" s="79" t="n"/>
      <c r="NK384" s="79" t="n"/>
      <c r="NL384" s="79" t="n"/>
      <c r="NM384" s="79" t="n"/>
      <c r="NN384" s="79" t="n"/>
      <c r="NO384" s="79" t="n"/>
      <c r="NP384" s="79" t="n"/>
      <c r="NQ384" s="79" t="n"/>
      <c r="NR384" s="79" t="n"/>
      <c r="NS384" s="79" t="n"/>
      <c r="NT384" s="79" t="n"/>
      <c r="NU384" s="79" t="n"/>
      <c r="NX384" s="78" t="n">
        <v>10</v>
      </c>
      <c r="NY384" s="79" t="n"/>
      <c r="NZ384" s="79" t="n"/>
      <c r="OA384" s="79" t="n"/>
      <c r="OB384" s="79" t="n"/>
      <c r="OC384" s="79" t="n"/>
      <c r="OD384" s="79" t="n"/>
      <c r="OE384" s="79" t="n"/>
      <c r="OF384" s="79" t="n"/>
      <c r="OG384" s="79" t="n"/>
      <c r="OH384" s="79" t="n"/>
      <c r="OI384" s="79" t="n"/>
      <c r="OJ384" s="79" t="n"/>
      <c r="OK384" s="79" t="n"/>
      <c r="OL384" s="79" t="n"/>
      <c r="OM384" s="79" t="n"/>
      <c r="ON384" s="79" t="n"/>
      <c r="OO384" s="79" t="n"/>
      <c r="OP384" s="79" t="n"/>
      <c r="OQ384" s="79" t="n"/>
      <c r="OR384" s="79" t="n"/>
      <c r="OS384" s="79" t="n"/>
      <c r="OT384" s="79" t="n"/>
      <c r="OU384" s="79" t="n"/>
      <c r="OV384" s="79" t="n"/>
      <c r="OW384" s="79" t="n"/>
      <c r="OX384" s="79" t="n"/>
      <c r="OY384" s="79" t="n"/>
      <c r="OZ384" s="79" t="n"/>
      <c r="PA384" s="79" t="n"/>
      <c r="PB384" s="79" t="n"/>
      <c r="PC384" s="79" t="n"/>
      <c r="PD384" s="79" t="n"/>
      <c r="PE384" s="79" t="n"/>
      <c r="PF384" s="79" t="n"/>
      <c r="PG384" s="79" t="n"/>
      <c r="PH384" s="79" t="n"/>
      <c r="PI384" s="79" t="n"/>
      <c r="PJ384" s="79" t="n"/>
      <c r="PK384" s="79" t="n"/>
      <c r="PL384" s="79" t="n"/>
      <c r="PO384" s="78" t="n">
        <v>10</v>
      </c>
      <c r="PP384" s="79" t="n"/>
      <c r="PQ384" s="79" t="n"/>
      <c r="PR384" s="79" t="n"/>
      <c r="PS384" s="79" t="n"/>
      <c r="PT384" s="79" t="n"/>
      <c r="PU384" s="79" t="n"/>
      <c r="PV384" s="79" t="n"/>
      <c r="PW384" s="79" t="n"/>
      <c r="PX384" s="79" t="n"/>
      <c r="PY384" s="79" t="n"/>
      <c r="PZ384" s="79" t="n"/>
      <c r="QA384" s="79" t="n"/>
      <c r="QB384" s="79" t="n"/>
      <c r="QC384" s="79" t="n"/>
      <c r="QD384" s="79" t="n"/>
      <c r="QE384" s="79" t="n"/>
      <c r="QF384" s="79" t="n"/>
      <c r="QG384" s="79" t="n"/>
      <c r="QH384" s="79" t="n"/>
      <c r="QI384" s="79" t="n"/>
      <c r="QJ384" s="79" t="n"/>
      <c r="QK384" s="79" t="n"/>
      <c r="QL384" s="79" t="n"/>
      <c r="QM384" s="79" t="n"/>
      <c r="QN384" s="79" t="n"/>
      <c r="QO384" s="79" t="n"/>
      <c r="QP384" s="79" t="n"/>
      <c r="QQ384" s="79" t="n"/>
      <c r="QR384" s="79" t="n"/>
      <c r="QS384" s="79" t="n"/>
      <c r="QT384" s="79" t="n"/>
      <c r="QU384" s="79" t="n"/>
      <c r="QV384" s="79" t="n"/>
      <c r="QW384" s="79" t="n"/>
      <c r="QX384" s="79" t="n"/>
      <c r="QY384" s="79" t="n"/>
      <c r="QZ384" s="79" t="n"/>
      <c r="RA384" s="79" t="n"/>
      <c r="RB384" s="79" t="n"/>
      <c r="RC384" s="79" t="n"/>
      <c r="RF384" s="78" t="n">
        <v>10</v>
      </c>
      <c r="RG384" s="79" t="n"/>
      <c r="RH384" s="79" t="n"/>
      <c r="RI384" s="79" t="n"/>
      <c r="RJ384" s="79" t="n"/>
      <c r="RK384" s="79" t="n"/>
      <c r="RL384" s="79" t="n"/>
      <c r="RM384" s="79" t="n"/>
      <c r="RN384" s="79" t="n"/>
      <c r="RO384" s="79" t="n"/>
      <c r="RP384" s="79" t="n"/>
      <c r="RQ384" s="79" t="n"/>
      <c r="RR384" s="79" t="n"/>
      <c r="RS384" s="79" t="n"/>
      <c r="RT384" s="79" t="n"/>
      <c r="RU384" s="79" t="n"/>
      <c r="RV384" s="79" t="n"/>
      <c r="RW384" s="79" t="n"/>
      <c r="RX384" s="79" t="n"/>
      <c r="RY384" s="79" t="n"/>
      <c r="RZ384" s="79" t="n"/>
      <c r="SA384" s="79" t="n"/>
      <c r="SB384" s="79" t="n"/>
      <c r="SC384" s="79" t="n"/>
      <c r="SD384" s="79" t="n"/>
      <c r="SE384" s="79" t="n"/>
      <c r="SF384" s="79" t="n"/>
      <c r="SG384" s="79" t="n"/>
      <c r="SH384" s="79" t="n"/>
      <c r="SI384" s="79" t="n"/>
      <c r="SJ384" s="79" t="n"/>
      <c r="SK384" s="79" t="n"/>
      <c r="SL384" s="79" t="n"/>
      <c r="SM384" s="79" t="n"/>
      <c r="SN384" s="79" t="n"/>
      <c r="SO384" s="79" t="n"/>
      <c r="SP384" s="79" t="n"/>
      <c r="SQ384" s="79" t="n"/>
      <c r="SR384" s="79" t="n"/>
      <c r="SS384" s="79" t="n"/>
      <c r="ST384" s="79" t="n"/>
      <c r="SW384" s="78" t="n">
        <v>10</v>
      </c>
      <c r="SX384" s="79" t="n"/>
      <c r="SY384" s="79" t="n"/>
      <c r="SZ384" s="79" t="n"/>
      <c r="TA384" s="79" t="n"/>
      <c r="TB384" s="79" t="n"/>
      <c r="TC384" s="79" t="n"/>
      <c r="TD384" s="79" t="n"/>
      <c r="TE384" s="79" t="n"/>
      <c r="TF384" s="79" t="n"/>
      <c r="TG384" s="79" t="n"/>
      <c r="TH384" s="79" t="n"/>
      <c r="TI384" s="79" t="n"/>
      <c r="TJ384" s="79" t="n"/>
      <c r="TK384" s="79" t="n"/>
      <c r="TL384" s="79" t="n"/>
      <c r="TM384" s="79" t="n"/>
      <c r="TN384" s="79" t="n"/>
      <c r="TO384" s="79" t="n"/>
      <c r="TP384" s="79" t="n"/>
      <c r="TQ384" s="79" t="n"/>
      <c r="TR384" s="79" t="n"/>
      <c r="TS384" s="79" t="n"/>
      <c r="TT384" s="79" t="n"/>
      <c r="TU384" s="79" t="n"/>
      <c r="TV384" s="79" t="n"/>
      <c r="TW384" s="79" t="n"/>
      <c r="TX384" s="79" t="n"/>
      <c r="TY384" s="79" t="n"/>
      <c r="TZ384" s="79" t="n"/>
      <c r="UA384" s="79" t="n"/>
      <c r="UB384" s="79" t="n"/>
      <c r="UC384" s="79" t="n"/>
      <c r="UD384" s="79" t="n"/>
      <c r="UE384" s="79" t="n"/>
      <c r="UF384" s="79" t="n"/>
      <c r="UG384" s="79" t="n"/>
      <c r="UH384" s="79" t="n"/>
      <c r="UI384" s="79" t="n"/>
      <c r="UJ384" s="79" t="n"/>
      <c r="UK384" s="79" t="n"/>
      <c r="UN384" s="78" t="n">
        <v>10</v>
      </c>
      <c r="UO384" s="79" t="n"/>
      <c r="UP384" s="79" t="n"/>
      <c r="UQ384" s="79" t="n"/>
      <c r="UR384" s="79" t="n"/>
      <c r="US384" s="79" t="n"/>
      <c r="UT384" s="79" t="n"/>
      <c r="UU384" s="79" t="n"/>
      <c r="UV384" s="79" t="n"/>
      <c r="UW384" s="79" t="n"/>
      <c r="UX384" s="79" t="n"/>
      <c r="UY384" s="79" t="n"/>
      <c r="UZ384" s="79" t="n"/>
      <c r="VA384" s="79" t="n"/>
      <c r="VB384" s="79" t="n"/>
      <c r="VC384" s="79" t="n"/>
      <c r="VD384" s="79" t="n"/>
      <c r="VE384" s="79" t="n"/>
      <c r="VF384" s="79" t="n"/>
      <c r="VG384" s="79" t="n"/>
      <c r="VH384" s="79" t="n"/>
      <c r="VI384" s="79" t="n"/>
      <c r="VJ384" s="79" t="n"/>
      <c r="VK384" s="79" t="n"/>
      <c r="VL384" s="79" t="n"/>
      <c r="VM384" s="79" t="n"/>
      <c r="VN384" s="79" t="n"/>
      <c r="VO384" s="79" t="n"/>
      <c r="VP384" s="79" t="n"/>
      <c r="VQ384" s="79" t="n"/>
      <c r="VR384" s="79" t="n"/>
      <c r="VS384" s="79" t="n"/>
      <c r="VT384" s="79" t="n"/>
      <c r="VU384" s="79" t="n"/>
      <c r="VV384" s="79" t="n"/>
      <c r="VW384" s="79" t="n"/>
      <c r="VX384" s="79" t="n"/>
      <c r="VY384" s="79" t="n"/>
      <c r="VZ384" s="79" t="n"/>
      <c r="WA384" s="79" t="n"/>
      <c r="WB384" s="79" t="n"/>
      <c r="WE384" s="78" t="n">
        <v>10</v>
      </c>
      <c r="WF384" s="79" t="n"/>
      <c r="WG384" s="79" t="n"/>
      <c r="WH384" s="79" t="n"/>
      <c r="WI384" s="79" t="n"/>
      <c r="WJ384" s="79" t="n"/>
      <c r="WK384" s="79" t="n"/>
      <c r="WL384" s="79" t="n"/>
      <c r="WM384" s="79" t="n"/>
      <c r="WN384" s="79" t="n"/>
      <c r="WO384" s="79" t="n"/>
      <c r="WP384" s="79" t="n"/>
      <c r="WQ384" s="79" t="n"/>
      <c r="WR384" s="79" t="n"/>
      <c r="WS384" s="79" t="n"/>
      <c r="WT384" s="79" t="n"/>
      <c r="WU384" s="79" t="n"/>
      <c r="WV384" s="79" t="n"/>
      <c r="WW384" s="79" t="n"/>
      <c r="WX384" s="79" t="n"/>
      <c r="WY384" s="79" t="n"/>
      <c r="WZ384" s="79" t="n"/>
      <c r="XA384" s="79" t="n"/>
      <c r="XB384" s="79" t="n"/>
      <c r="XC384" s="79" t="n"/>
      <c r="XD384" s="79" t="n"/>
      <c r="XE384" s="79" t="n"/>
      <c r="XF384" s="79" t="n"/>
      <c r="XG384" s="79" t="n"/>
      <c r="XH384" s="79" t="n"/>
      <c r="XI384" s="79" t="n"/>
      <c r="XJ384" s="79" t="n"/>
      <c r="XK384" s="79" t="n"/>
      <c r="XL384" s="79" t="n"/>
      <c r="XM384" s="79" t="n"/>
      <c r="XN384" s="79" t="n"/>
      <c r="XO384" s="79" t="n"/>
      <c r="XP384" s="79" t="n"/>
      <c r="XQ384" s="79" t="n"/>
      <c r="XR384" s="79" t="n"/>
      <c r="XS384" s="79" t="n"/>
      <c r="XV384" s="78" t="n">
        <v>10</v>
      </c>
      <c r="XW384" s="79" t="n"/>
      <c r="XX384" s="79" t="n"/>
      <c r="XY384" s="79" t="n"/>
      <c r="XZ384" s="79" t="n"/>
      <c r="YA384" s="79" t="n"/>
      <c r="YB384" s="79" t="n"/>
      <c r="YC384" s="79" t="n"/>
      <c r="YD384" s="79" t="n"/>
      <c r="YE384" s="79" t="n"/>
      <c r="YF384" s="79" t="n"/>
      <c r="YG384" s="79" t="n"/>
      <c r="YH384" s="79" t="n"/>
      <c r="YI384" s="79" t="n"/>
      <c r="YJ384" s="79" t="n"/>
      <c r="YK384" s="79" t="n"/>
      <c r="YL384" s="79" t="n"/>
      <c r="YM384" s="79" t="n"/>
      <c r="YN384" s="79" t="n"/>
      <c r="YO384" s="79" t="n"/>
      <c r="YP384" s="79" t="n"/>
      <c r="YQ384" s="79" t="n"/>
      <c r="YR384" s="79" t="n"/>
      <c r="YS384" s="79" t="n"/>
      <c r="YT384" s="79" t="n"/>
      <c r="YU384" s="79" t="n"/>
      <c r="YV384" s="79" t="n"/>
      <c r="YW384" s="79" t="n"/>
      <c r="YX384" s="79" t="n"/>
      <c r="YY384" s="79" t="n"/>
      <c r="YZ384" s="79" t="n"/>
      <c r="ZA384" s="79" t="n"/>
      <c r="ZB384" s="79" t="n"/>
      <c r="ZC384" s="79" t="n"/>
      <c r="ZD384" s="79" t="n"/>
      <c r="ZE384" s="79" t="n"/>
      <c r="ZF384" s="79" t="n"/>
      <c r="ZG384" s="79" t="n"/>
      <c r="ZH384" s="79" t="n"/>
      <c r="ZI384" s="79" t="n"/>
      <c r="ZJ384" s="79" t="n"/>
      <c r="ZM384" s="78" t="n">
        <v>10</v>
      </c>
      <c r="ZN384" s="79" t="n"/>
      <c r="ZO384" s="79" t="n"/>
      <c r="ZP384" s="79" t="n"/>
      <c r="ZQ384" s="79" t="n"/>
      <c r="ZR384" s="79" t="n"/>
      <c r="ZS384" s="79" t="n"/>
      <c r="ZT384" s="79" t="n"/>
      <c r="ZU384" s="79" t="n"/>
      <c r="ZV384" s="79" t="n"/>
      <c r="ZW384" s="79" t="n"/>
      <c r="ZX384" s="79" t="n"/>
      <c r="ZY384" s="79" t="n"/>
      <c r="ZZ384" s="79" t="n"/>
      <c r="AAA384" s="79" t="n"/>
      <c r="AAB384" s="79" t="n"/>
      <c r="AAC384" s="79" t="n"/>
      <c r="AAD384" s="79" t="n"/>
      <c r="AAE384" s="79" t="n"/>
      <c r="AAF384" s="79" t="n"/>
      <c r="AAG384" s="79" t="n"/>
      <c r="AAH384" s="79" t="n"/>
      <c r="AAI384" s="79" t="n"/>
      <c r="AAJ384" s="79" t="n"/>
      <c r="AAK384" s="79" t="n"/>
      <c r="AAL384" s="79" t="n"/>
      <c r="AAM384" s="79" t="n"/>
      <c r="AAN384" s="79" t="n"/>
      <c r="AAO384" s="79" t="n"/>
      <c r="AAP384" s="79" t="n"/>
      <c r="AAQ384" s="79" t="n"/>
      <c r="AAR384" s="79" t="n"/>
      <c r="AAS384" s="79" t="n"/>
      <c r="AAT384" s="79" t="n"/>
      <c r="AAU384" s="79" t="n"/>
      <c r="AAV384" s="79" t="n"/>
      <c r="AAW384" s="79" t="n"/>
      <c r="AAX384" s="79" t="n"/>
      <c r="AAY384" s="79" t="n"/>
      <c r="AAZ384" s="79" t="n"/>
      <c r="ABA384" s="79" t="n"/>
      <c r="ABD384" s="78" t="n">
        <v>10</v>
      </c>
      <c r="ABE384" s="79" t="n"/>
      <c r="ABF384" s="79" t="n"/>
      <c r="ABG384" s="79" t="n"/>
      <c r="ABH384" s="79" t="n"/>
      <c r="ABI384" s="79" t="n"/>
      <c r="ABJ384" s="79" t="n"/>
      <c r="ABK384" s="79" t="n"/>
      <c r="ABL384" s="79" t="n"/>
      <c r="ABM384" s="79" t="n"/>
      <c r="ABN384" s="79" t="n"/>
      <c r="ABO384" s="79" t="n"/>
      <c r="ABP384" s="79" t="n"/>
      <c r="ABQ384" s="79" t="n"/>
      <c r="ABR384" s="79" t="n"/>
      <c r="ABS384" s="79" t="n"/>
      <c r="ABT384" s="79" t="n"/>
      <c r="ABU384" s="79" t="n"/>
      <c r="ABV384" s="79" t="n"/>
      <c r="ABW384" s="79" t="n"/>
      <c r="ABX384" s="79" t="n"/>
      <c r="ABY384" s="79" t="n"/>
      <c r="ABZ384" s="79" t="n"/>
      <c r="ACA384" s="79" t="n"/>
      <c r="ACB384" s="79" t="n"/>
      <c r="ACC384" s="79" t="n"/>
      <c r="ACD384" s="79" t="n"/>
      <c r="ACE384" s="79" t="n"/>
      <c r="ACF384" s="79" t="n"/>
      <c r="ACG384" s="79" t="n"/>
      <c r="ACH384" s="79" t="n"/>
      <c r="ACI384" s="79" t="n"/>
      <c r="ACJ384" s="79" t="n"/>
      <c r="ACK384" s="79" t="n"/>
      <c r="ACL384" s="79" t="n"/>
      <c r="ACM384" s="79" t="n"/>
      <c r="ACN384" s="79" t="n"/>
      <c r="ACO384" s="79" t="n"/>
      <c r="ACP384" s="79" t="n"/>
      <c r="ACQ384" s="79" t="n"/>
      <c r="ACR384" s="79" t="n"/>
      <c r="ACU384" s="78" t="n">
        <v>10</v>
      </c>
      <c r="ACV384" s="79" t="n"/>
      <c r="ACW384" s="79" t="n"/>
      <c r="ACX384" s="79" t="n"/>
      <c r="ACY384" s="79" t="n"/>
      <c r="ACZ384" s="79" t="n"/>
      <c r="ADA384" s="79" t="n"/>
      <c r="ADB384" s="79" t="n"/>
      <c r="ADC384" s="79" t="n"/>
      <c r="ADD384" s="79" t="n"/>
      <c r="ADE384" s="79" t="n"/>
      <c r="ADF384" s="79" t="n"/>
      <c r="ADG384" s="79" t="n"/>
      <c r="ADH384" s="79" t="n"/>
      <c r="ADI384" s="79" t="n"/>
      <c r="ADJ384" s="79" t="n"/>
      <c r="ADK384" s="79" t="n"/>
      <c r="ADL384" s="79" t="n"/>
      <c r="ADM384" s="79" t="n"/>
      <c r="ADN384" s="79" t="n"/>
      <c r="ADO384" s="79" t="n"/>
      <c r="ADP384" s="79" t="n"/>
      <c r="ADQ384" s="79" t="n"/>
      <c r="ADR384" s="79" t="n"/>
      <c r="ADS384" s="79" t="n"/>
      <c r="ADT384" s="79" t="n"/>
      <c r="ADU384" s="79" t="n"/>
      <c r="ADV384" s="79" t="n"/>
      <c r="ADW384" s="79" t="n"/>
      <c r="ADX384" s="79" t="n"/>
      <c r="ADY384" s="79" t="n"/>
      <c r="ADZ384" s="79" t="n"/>
      <c r="AEA384" s="79" t="n"/>
      <c r="AEB384" s="79" t="n"/>
      <c r="AEC384" s="79" t="n"/>
      <c r="AED384" s="79" t="n"/>
      <c r="AEE384" s="79" t="n"/>
      <c r="AEF384" s="79" t="n"/>
      <c r="AEG384" s="79" t="n"/>
      <c r="AEH384" s="79" t="n"/>
      <c r="AEI384" s="79" t="n"/>
      <c r="AEL384" s="78" t="n">
        <v>10</v>
      </c>
      <c r="AEM384" s="79" t="n"/>
      <c r="AEN384" s="79" t="n"/>
      <c r="AEO384" s="79" t="n"/>
      <c r="AEP384" s="79" t="n"/>
      <c r="AEQ384" s="79" t="n"/>
      <c r="AER384" s="79" t="n"/>
      <c r="AES384" s="79" t="n"/>
      <c r="AET384" s="79" t="n"/>
      <c r="AEU384" s="79" t="n"/>
      <c r="AEV384" s="79" t="n"/>
      <c r="AEW384" s="79" t="n"/>
      <c r="AEX384" s="79" t="n"/>
      <c r="AEY384" s="79" t="n"/>
      <c r="AEZ384" s="79" t="n"/>
      <c r="AFA384" s="79" t="n"/>
      <c r="AFB384" s="79" t="n"/>
      <c r="AFC384" s="79" t="n"/>
      <c r="AFD384" s="79" t="n"/>
      <c r="AFE384" s="79" t="n"/>
      <c r="AFF384" s="79" t="n"/>
      <c r="AFG384" s="79" t="n"/>
      <c r="AFH384" s="79" t="n"/>
      <c r="AFI384" s="79" t="n"/>
      <c r="AFJ384" s="79" t="n"/>
      <c r="AFK384" s="79" t="n"/>
      <c r="AFL384" s="79" t="n"/>
      <c r="AFM384" s="79" t="n"/>
      <c r="AFN384" s="79" t="n"/>
      <c r="AFO384" s="79" t="n"/>
      <c r="AFP384" s="79" t="n"/>
      <c r="AFQ384" s="79" t="n"/>
      <c r="AFR384" s="79" t="n"/>
      <c r="AFS384" s="79" t="n"/>
      <c r="AFT384" s="79" t="n"/>
      <c r="AFU384" s="79" t="n"/>
      <c r="AFV384" s="79" t="n"/>
      <c r="AFW384" s="79" t="n"/>
      <c r="AFX384" s="79" t="n"/>
      <c r="AFY384" s="79" t="n"/>
      <c r="AFZ384" s="79" t="n"/>
    </row>
    <row r="385">
      <c r="A385" s="78" t="n">
        <v>11</v>
      </c>
      <c r="B385" s="79" t="n"/>
      <c r="C385" s="79" t="n"/>
      <c r="D385" s="79" t="n"/>
      <c r="E385" s="79" t="n"/>
      <c r="F385" s="79" t="n"/>
      <c r="G385" s="79" t="n"/>
      <c r="H385" s="79" t="n"/>
      <c r="I385" s="79" t="n"/>
      <c r="J385" s="79" t="n"/>
      <c r="K385" s="79" t="n"/>
      <c r="L385" s="79" t="n"/>
      <c r="M385" s="79" t="n"/>
      <c r="N385" s="79" t="n"/>
      <c r="O385" s="79" t="n"/>
      <c r="P385" s="79" t="n"/>
      <c r="Q385" s="79" t="n"/>
      <c r="R385" s="79" t="n"/>
      <c r="S385" s="79" t="n"/>
      <c r="T385" s="79" t="n"/>
      <c r="U385" s="79" t="n"/>
      <c r="V385" s="79" t="n"/>
      <c r="W385" s="79" t="n"/>
      <c r="X385" s="79" t="n"/>
      <c r="Y385" s="79" t="n"/>
      <c r="Z385" s="79" t="n"/>
      <c r="AA385" s="79" t="n"/>
      <c r="AB385" s="79" t="n"/>
      <c r="AC385" s="79" t="n"/>
      <c r="AD385" s="79" t="n"/>
      <c r="AE385" s="79" t="n"/>
      <c r="AF385" s="79" t="n"/>
      <c r="AG385" s="79" t="n"/>
      <c r="AH385" s="79" t="n"/>
      <c r="AI385" s="79" t="n"/>
      <c r="AJ385" s="79" t="n"/>
      <c r="AK385" s="79" t="n"/>
      <c r="AL385" s="79" t="n"/>
      <c r="AM385" s="79" t="n"/>
      <c r="AN385" s="79" t="n"/>
      <c r="AO385" s="79" t="n"/>
      <c r="AR385" s="78" t="n">
        <v>11</v>
      </c>
      <c r="AS385" s="79" t="n"/>
      <c r="AT385" s="79" t="n"/>
      <c r="AU385" s="79" t="n"/>
      <c r="AV385" s="79" t="n"/>
      <c r="AW385" s="79" t="n"/>
      <c r="AX385" s="79" t="n"/>
      <c r="AY385" s="79" t="n"/>
      <c r="AZ385" s="79" t="n"/>
      <c r="BA385" s="79" t="n"/>
      <c r="BB385" s="79" t="n"/>
      <c r="BC385" s="79" t="n"/>
      <c r="BD385" s="79" t="n"/>
      <c r="BE385" s="79" t="n"/>
      <c r="BF385" s="79" t="n"/>
      <c r="BG385" s="79" t="n"/>
      <c r="BH385" s="79" t="n"/>
      <c r="BI385" s="79" t="n"/>
      <c r="BJ385" s="79" t="n"/>
      <c r="BK385" s="79" t="n"/>
      <c r="BL385" s="79" t="n"/>
      <c r="BM385" s="79" t="n"/>
      <c r="BN385" s="79" t="n"/>
      <c r="BO385" s="79" t="n"/>
      <c r="BP385" s="79" t="n"/>
      <c r="BQ385" s="79" t="n"/>
      <c r="BR385" s="79" t="n"/>
      <c r="BS385" s="79" t="n"/>
      <c r="BT385" s="79" t="n"/>
      <c r="BU385" s="79" t="n"/>
      <c r="BV385" s="79" t="n"/>
      <c r="BW385" s="79" t="n"/>
      <c r="BX385" s="79" t="n"/>
      <c r="BY385" s="79" t="n"/>
      <c r="BZ385" s="79" t="n"/>
      <c r="CA385" s="79" t="n"/>
      <c r="CB385" s="79" t="n"/>
      <c r="CC385" s="79" t="n"/>
      <c r="CD385" s="79" t="n"/>
      <c r="CE385" s="79" t="n"/>
      <c r="CF385" s="79" t="n"/>
      <c r="CI385" s="78" t="n">
        <v>11</v>
      </c>
      <c r="CJ385" s="79" t="n"/>
      <c r="CK385" s="79" t="n"/>
      <c r="CL385" s="79" t="n"/>
      <c r="CM385" s="79" t="n"/>
      <c r="CN385" s="79" t="n"/>
      <c r="CO385" s="79" t="n"/>
      <c r="CP385" s="79" t="n"/>
      <c r="CQ385" s="79" t="n"/>
      <c r="CR385" s="79" t="n"/>
      <c r="CS385" s="79" t="n"/>
      <c r="CT385" s="79" t="n"/>
      <c r="CU385" s="79" t="n"/>
      <c r="CV385" s="79" t="n"/>
      <c r="CW385" s="79" t="n"/>
      <c r="CX385" s="79" t="n"/>
      <c r="CY385" s="79" t="n"/>
      <c r="CZ385" s="79" t="n"/>
      <c r="DA385" s="79" t="n"/>
      <c r="DB385" s="79" t="n"/>
      <c r="DC385" s="79" t="n"/>
      <c r="DD385" s="79" t="n"/>
      <c r="DE385" s="79" t="n"/>
      <c r="DF385" s="79" t="n"/>
      <c r="DG385" s="79" t="n"/>
      <c r="DH385" s="79" t="n"/>
      <c r="DI385" s="79" t="n"/>
      <c r="DJ385" s="79" t="n"/>
      <c r="DK385" s="79" t="n"/>
      <c r="DL385" s="79" t="n"/>
      <c r="DM385" s="79" t="n"/>
      <c r="DN385" s="79" t="n"/>
      <c r="DO385" s="79" t="n"/>
      <c r="DP385" s="79" t="n"/>
      <c r="DQ385" s="79" t="n"/>
      <c r="DR385" s="79" t="n"/>
      <c r="DS385" s="79" t="n"/>
      <c r="DT385" s="79" t="n"/>
      <c r="DU385" s="79" t="n"/>
      <c r="DV385" s="79" t="n"/>
      <c r="DW385" s="79" t="n"/>
      <c r="DZ385" s="78" t="n">
        <v>11</v>
      </c>
      <c r="EA385" s="79" t="n"/>
      <c r="EB385" s="79" t="n"/>
      <c r="EC385" s="79" t="n"/>
      <c r="ED385" s="79" t="n"/>
      <c r="EE385" s="79" t="n"/>
      <c r="EF385" s="79" t="n"/>
      <c r="EG385" s="79" t="n"/>
      <c r="EH385" s="79" t="n"/>
      <c r="EI385" s="79" t="n"/>
      <c r="EJ385" s="79" t="n"/>
      <c r="EK385" s="79" t="n"/>
      <c r="EL385" s="79" t="n"/>
      <c r="EM385" s="79" t="n"/>
      <c r="EN385" s="79" t="n"/>
      <c r="EO385" s="79" t="n"/>
      <c r="EP385" s="79" t="n"/>
      <c r="EQ385" s="79" t="n"/>
      <c r="ER385" s="79" t="n"/>
      <c r="ES385" s="79" t="n"/>
      <c r="ET385" s="79" t="n"/>
      <c r="EU385" s="79" t="n"/>
      <c r="EV385" s="79" t="n"/>
      <c r="EW385" s="79" t="n"/>
      <c r="EX385" s="79" t="n"/>
      <c r="EY385" s="79" t="n"/>
      <c r="EZ385" s="79" t="n"/>
      <c r="FA385" s="79" t="n"/>
      <c r="FB385" s="79" t="n"/>
      <c r="FC385" s="79" t="n"/>
      <c r="FD385" s="79" t="n"/>
      <c r="FE385" s="79" t="n"/>
      <c r="FF385" s="79" t="n"/>
      <c r="FG385" s="79" t="n"/>
      <c r="FH385" s="79" t="n"/>
      <c r="FI385" s="79" t="n"/>
      <c r="FJ385" s="79" t="n"/>
      <c r="FK385" s="79" t="n"/>
      <c r="FL385" s="79" t="n"/>
      <c r="FM385" s="79" t="n"/>
      <c r="FN385" s="79" t="n"/>
      <c r="FQ385" s="78" t="n">
        <v>11</v>
      </c>
      <c r="FR385" s="79" t="n"/>
      <c r="FS385" s="79" t="n"/>
      <c r="FT385" s="79" t="n"/>
      <c r="FU385" s="79" t="n"/>
      <c r="FV385" s="79" t="n"/>
      <c r="FW385" s="79" t="n"/>
      <c r="FX385" s="79" t="n"/>
      <c r="FY385" s="79" t="n"/>
      <c r="FZ385" s="79" t="n"/>
      <c r="GA385" s="79" t="n"/>
      <c r="GB385" s="79" t="n"/>
      <c r="GC385" s="79" t="n"/>
      <c r="GD385" s="79" t="n"/>
      <c r="GE385" s="79" t="n"/>
      <c r="GF385" s="79" t="n"/>
      <c r="GG385" s="79" t="n"/>
      <c r="GH385" s="79" t="n"/>
      <c r="GI385" s="79" t="n"/>
      <c r="GJ385" s="79" t="n"/>
      <c r="GK385" s="79" t="n"/>
      <c r="GL385" s="79" t="n"/>
      <c r="GM385" s="79" t="n"/>
      <c r="GN385" s="79" t="n"/>
      <c r="GO385" s="79" t="n"/>
      <c r="GP385" s="79" t="n"/>
      <c r="GQ385" s="79" t="n"/>
      <c r="GR385" s="79" t="n"/>
      <c r="GS385" s="79" t="n"/>
      <c r="GT385" s="79" t="n"/>
      <c r="GU385" s="79" t="n"/>
      <c r="GV385" s="79" t="n"/>
      <c r="GW385" s="79" t="n"/>
      <c r="GX385" s="79" t="n"/>
      <c r="GY385" s="79" t="n"/>
      <c r="GZ385" s="79" t="n"/>
      <c r="HA385" s="79" t="n"/>
      <c r="HB385" s="79" t="n"/>
      <c r="HC385" s="79" t="n"/>
      <c r="HD385" s="79" t="n"/>
      <c r="HE385" s="79" t="n"/>
      <c r="HH385" s="78" t="n">
        <v>11</v>
      </c>
      <c r="HI385" s="79" t="n"/>
      <c r="HJ385" s="79" t="n"/>
      <c r="HK385" s="79" t="n"/>
      <c r="HL385" s="79" t="n"/>
      <c r="HM385" s="79" t="n"/>
      <c r="HN385" s="79" t="n"/>
      <c r="HO385" s="79" t="n"/>
      <c r="HP385" s="79" t="n"/>
      <c r="HQ385" s="79" t="n"/>
      <c r="HR385" s="79" t="n"/>
      <c r="HS385" s="79" t="n"/>
      <c r="HT385" s="79" t="n"/>
      <c r="HU385" s="79" t="n"/>
      <c r="HV385" s="79" t="n"/>
      <c r="HW385" s="79" t="n"/>
      <c r="HX385" s="79" t="n"/>
      <c r="HY385" s="79" t="n"/>
      <c r="HZ385" s="79" t="n"/>
      <c r="IA385" s="79" t="n"/>
      <c r="IB385" s="79" t="n"/>
      <c r="IC385" s="79" t="n"/>
      <c r="ID385" s="79" t="n"/>
      <c r="IE385" s="79" t="n"/>
      <c r="IF385" s="79" t="n"/>
      <c r="IG385" s="79" t="n"/>
      <c r="IH385" s="79" t="n"/>
      <c r="II385" s="79" t="n"/>
      <c r="IJ385" s="79" t="n"/>
      <c r="IK385" s="79" t="n"/>
      <c r="IL385" s="79" t="n"/>
      <c r="IM385" s="79" t="n"/>
      <c r="IN385" s="79" t="n"/>
      <c r="IO385" s="79" t="n"/>
      <c r="IP385" s="79" t="n"/>
      <c r="IQ385" s="79" t="n"/>
      <c r="IR385" s="79" t="n"/>
      <c r="IS385" s="79" t="n"/>
      <c r="IT385" s="79" t="n"/>
      <c r="IU385" s="79" t="n"/>
      <c r="IV385" s="79" t="n"/>
      <c r="IY385" s="78" t="n">
        <v>11</v>
      </c>
      <c r="IZ385" s="79" t="n"/>
      <c r="JA385" s="79" t="n"/>
      <c r="JB385" s="79" t="n"/>
      <c r="JC385" s="79" t="n"/>
      <c r="JD385" s="79" t="n"/>
      <c r="JE385" s="79" t="n"/>
      <c r="JF385" s="79" t="n"/>
      <c r="JG385" s="79" t="n"/>
      <c r="JH385" s="79" t="n"/>
      <c r="JI385" s="79" t="n"/>
      <c r="JJ385" s="79" t="n"/>
      <c r="JK385" s="79" t="n"/>
      <c r="JL385" s="79" t="n"/>
      <c r="JM385" s="79" t="n"/>
      <c r="JN385" s="79" t="n"/>
      <c r="JO385" s="79" t="n"/>
      <c r="JP385" s="79" t="n"/>
      <c r="JQ385" s="79" t="n"/>
      <c r="JR385" s="79" t="n"/>
      <c r="JS385" s="79" t="n"/>
      <c r="JT385" s="79" t="n"/>
      <c r="JU385" s="79" t="n"/>
      <c r="JV385" s="79" t="n"/>
      <c r="JW385" s="79" t="n"/>
      <c r="JX385" s="79" t="n"/>
      <c r="JY385" s="79" t="n"/>
      <c r="JZ385" s="79" t="n"/>
      <c r="KA385" s="79" t="n"/>
      <c r="KB385" s="79" t="n"/>
      <c r="KC385" s="79" t="n"/>
      <c r="KD385" s="79" t="n"/>
      <c r="KE385" s="79" t="n"/>
      <c r="KF385" s="79" t="n"/>
      <c r="KG385" s="79" t="n"/>
      <c r="KH385" s="79" t="n"/>
      <c r="KI385" s="79" t="n"/>
      <c r="KJ385" s="79" t="n"/>
      <c r="KK385" s="79" t="n"/>
      <c r="KL385" s="79" t="n"/>
      <c r="KM385" s="79" t="n"/>
      <c r="KP385" s="78" t="n">
        <v>11</v>
      </c>
      <c r="KQ385" s="79" t="n"/>
      <c r="KR385" s="79" t="n"/>
      <c r="KS385" s="79" t="n"/>
      <c r="KT385" s="79" t="n"/>
      <c r="KU385" s="79" t="n"/>
      <c r="KV385" s="79" t="n"/>
      <c r="KW385" s="79" t="n"/>
      <c r="KX385" s="79" t="n"/>
      <c r="KY385" s="79" t="n"/>
      <c r="KZ385" s="79" t="n"/>
      <c r="LA385" s="79" t="n"/>
      <c r="LB385" s="79" t="n"/>
      <c r="LC385" s="79" t="n"/>
      <c r="LD385" s="79" t="n"/>
      <c r="LE385" s="79" t="n"/>
      <c r="LF385" s="79" t="n"/>
      <c r="LG385" s="79" t="n"/>
      <c r="LH385" s="79" t="n"/>
      <c r="LI385" s="79" t="n"/>
      <c r="LJ385" s="79" t="n"/>
      <c r="LK385" s="79" t="n"/>
      <c r="LL385" s="79" t="n"/>
      <c r="LM385" s="79" t="n"/>
      <c r="LN385" s="79" t="n"/>
      <c r="LO385" s="79" t="n"/>
      <c r="LP385" s="79" t="n"/>
      <c r="LQ385" s="79" t="n"/>
      <c r="LR385" s="79" t="n"/>
      <c r="LS385" s="79" t="n"/>
      <c r="LT385" s="79" t="n"/>
      <c r="LU385" s="79" t="n"/>
      <c r="LV385" s="79" t="n"/>
      <c r="LW385" s="79" t="n"/>
      <c r="LX385" s="79" t="n"/>
      <c r="LY385" s="79" t="n"/>
      <c r="LZ385" s="79" t="n"/>
      <c r="MA385" s="79" t="n"/>
      <c r="MB385" s="79" t="n"/>
      <c r="MC385" s="79" t="n"/>
      <c r="MD385" s="79" t="n"/>
      <c r="MG385" s="78" t="n">
        <v>11</v>
      </c>
      <c r="MH385" s="79" t="n"/>
      <c r="MI385" s="79" t="n"/>
      <c r="MJ385" s="79" t="n"/>
      <c r="MK385" s="79" t="n"/>
      <c r="ML385" s="79" t="n"/>
      <c r="MM385" s="79" t="n"/>
      <c r="MN385" s="79" t="n"/>
      <c r="MO385" s="79" t="n"/>
      <c r="MP385" s="79" t="n"/>
      <c r="MQ385" s="79" t="n"/>
      <c r="MR385" s="79" t="n"/>
      <c r="MS385" s="79" t="n"/>
      <c r="MT385" s="79" t="n"/>
      <c r="MU385" s="79" t="n"/>
      <c r="MV385" s="79" t="n"/>
      <c r="MW385" s="79" t="n"/>
      <c r="MX385" s="79" t="n"/>
      <c r="MY385" s="79" t="n"/>
      <c r="MZ385" s="79" t="n"/>
      <c r="NA385" s="79" t="n"/>
      <c r="NB385" s="79" t="n"/>
      <c r="NC385" s="79" t="n"/>
      <c r="ND385" s="79" t="n"/>
      <c r="NE385" s="79" t="n"/>
      <c r="NF385" s="79" t="n"/>
      <c r="NG385" s="79" t="n"/>
      <c r="NH385" s="79" t="n"/>
      <c r="NI385" s="79" t="n"/>
      <c r="NJ385" s="79" t="n"/>
      <c r="NK385" s="79" t="n"/>
      <c r="NL385" s="79" t="n"/>
      <c r="NM385" s="79" t="n"/>
      <c r="NN385" s="79" t="n"/>
      <c r="NO385" s="79" t="n"/>
      <c r="NP385" s="79" t="n"/>
      <c r="NQ385" s="79" t="n"/>
      <c r="NR385" s="79" t="n"/>
      <c r="NS385" s="79" t="n"/>
      <c r="NT385" s="79" t="n"/>
      <c r="NU385" s="79" t="n"/>
      <c r="NX385" s="78" t="n">
        <v>11</v>
      </c>
      <c r="NY385" s="79" t="n"/>
      <c r="NZ385" s="79" t="n"/>
      <c r="OA385" s="79" t="n"/>
      <c r="OB385" s="79" t="n"/>
      <c r="OC385" s="79" t="n"/>
      <c r="OD385" s="79" t="n"/>
      <c r="OE385" s="79" t="n"/>
      <c r="OF385" s="79" t="n"/>
      <c r="OG385" s="79" t="n"/>
      <c r="OH385" s="79" t="n"/>
      <c r="OI385" s="79" t="n"/>
      <c r="OJ385" s="79" t="n"/>
      <c r="OK385" s="79" t="n"/>
      <c r="OL385" s="79" t="n"/>
      <c r="OM385" s="79" t="n"/>
      <c r="ON385" s="79" t="n"/>
      <c r="OO385" s="79" t="n"/>
      <c r="OP385" s="79" t="n"/>
      <c r="OQ385" s="79" t="n"/>
      <c r="OR385" s="79" t="n"/>
      <c r="OS385" s="79" t="n"/>
      <c r="OT385" s="79" t="n"/>
      <c r="OU385" s="79" t="n"/>
      <c r="OV385" s="79" t="n"/>
      <c r="OW385" s="79" t="n"/>
      <c r="OX385" s="79" t="n"/>
      <c r="OY385" s="79" t="n"/>
      <c r="OZ385" s="79" t="n"/>
      <c r="PA385" s="79" t="n"/>
      <c r="PB385" s="79" t="n"/>
      <c r="PC385" s="79" t="n"/>
      <c r="PD385" s="79" t="n"/>
      <c r="PE385" s="79" t="n"/>
      <c r="PF385" s="79" t="n"/>
      <c r="PG385" s="79" t="n"/>
      <c r="PH385" s="79" t="n"/>
      <c r="PI385" s="79" t="n"/>
      <c r="PJ385" s="79" t="n"/>
      <c r="PK385" s="79" t="n"/>
      <c r="PL385" s="79" t="n"/>
      <c r="PO385" s="78" t="n">
        <v>11</v>
      </c>
      <c r="PP385" s="79" t="n"/>
      <c r="PQ385" s="79" t="n"/>
      <c r="PR385" s="79" t="n"/>
      <c r="PS385" s="79" t="n"/>
      <c r="PT385" s="79" t="n"/>
      <c r="PU385" s="79" t="n"/>
      <c r="PV385" s="79" t="n"/>
      <c r="PW385" s="79" t="n"/>
      <c r="PX385" s="79" t="n"/>
      <c r="PY385" s="79" t="n"/>
      <c r="PZ385" s="79" t="n"/>
      <c r="QA385" s="79" t="n"/>
      <c r="QB385" s="79" t="n"/>
      <c r="QC385" s="79" t="n"/>
      <c r="QD385" s="79" t="n"/>
      <c r="QE385" s="79" t="n"/>
      <c r="QF385" s="79" t="n"/>
      <c r="QG385" s="79" t="n"/>
      <c r="QH385" s="79" t="n"/>
      <c r="QI385" s="79" t="n"/>
      <c r="QJ385" s="79" t="n"/>
      <c r="QK385" s="79" t="n"/>
      <c r="QL385" s="79" t="n"/>
      <c r="QM385" s="79" t="n"/>
      <c r="QN385" s="79" t="n"/>
      <c r="QO385" s="79" t="n"/>
      <c r="QP385" s="79" t="n"/>
      <c r="QQ385" s="79" t="n"/>
      <c r="QR385" s="79" t="n"/>
      <c r="QS385" s="79" t="n"/>
      <c r="QT385" s="79" t="n"/>
      <c r="QU385" s="79" t="n"/>
      <c r="QV385" s="79" t="n"/>
      <c r="QW385" s="79" t="n"/>
      <c r="QX385" s="79" t="n"/>
      <c r="QY385" s="79" t="n"/>
      <c r="QZ385" s="79" t="n"/>
      <c r="RA385" s="79" t="n"/>
      <c r="RB385" s="79" t="n"/>
      <c r="RC385" s="79" t="n"/>
      <c r="RF385" s="78" t="n">
        <v>11</v>
      </c>
      <c r="RG385" s="79" t="n"/>
      <c r="RH385" s="79" t="n"/>
      <c r="RI385" s="79" t="n"/>
      <c r="RJ385" s="79" t="n"/>
      <c r="RK385" s="79" t="n"/>
      <c r="RL385" s="79" t="n"/>
      <c r="RM385" s="79" t="n"/>
      <c r="RN385" s="79" t="n"/>
      <c r="RO385" s="79" t="n"/>
      <c r="RP385" s="79" t="n"/>
      <c r="RQ385" s="79" t="n"/>
      <c r="RR385" s="79" t="n"/>
      <c r="RS385" s="79" t="n"/>
      <c r="RT385" s="79" t="n"/>
      <c r="RU385" s="79" t="n"/>
      <c r="RV385" s="79" t="n"/>
      <c r="RW385" s="79" t="n"/>
      <c r="RX385" s="79" t="n"/>
      <c r="RY385" s="79" t="n"/>
      <c r="RZ385" s="79" t="n"/>
      <c r="SA385" s="79" t="n"/>
      <c r="SB385" s="79" t="n"/>
      <c r="SC385" s="79" t="n"/>
      <c r="SD385" s="79" t="n"/>
      <c r="SE385" s="79" t="n"/>
      <c r="SF385" s="79" t="n"/>
      <c r="SG385" s="79" t="n"/>
      <c r="SH385" s="79" t="n"/>
      <c r="SI385" s="79" t="n"/>
      <c r="SJ385" s="79" t="n"/>
      <c r="SK385" s="79" t="n"/>
      <c r="SL385" s="79" t="n"/>
      <c r="SM385" s="79" t="n"/>
      <c r="SN385" s="79" t="n"/>
      <c r="SO385" s="79" t="n"/>
      <c r="SP385" s="79" t="n"/>
      <c r="SQ385" s="79" t="n"/>
      <c r="SR385" s="79" t="n"/>
      <c r="SS385" s="79" t="n"/>
      <c r="ST385" s="79" t="n"/>
      <c r="SW385" s="78" t="n">
        <v>11</v>
      </c>
      <c r="SX385" s="79" t="n"/>
      <c r="SY385" s="79" t="n"/>
      <c r="SZ385" s="79" t="n"/>
      <c r="TA385" s="79" t="n"/>
      <c r="TB385" s="79" t="n"/>
      <c r="TC385" s="79" t="n"/>
      <c r="TD385" s="79" t="n"/>
      <c r="TE385" s="79" t="n"/>
      <c r="TF385" s="79" t="n"/>
      <c r="TG385" s="79" t="n"/>
      <c r="TH385" s="79" t="n"/>
      <c r="TI385" s="79" t="n"/>
      <c r="TJ385" s="79" t="n"/>
      <c r="TK385" s="79" t="n"/>
      <c r="TL385" s="79" t="n"/>
      <c r="TM385" s="79" t="n"/>
      <c r="TN385" s="79" t="n"/>
      <c r="TO385" s="79" t="n"/>
      <c r="TP385" s="79" t="n"/>
      <c r="TQ385" s="79" t="n"/>
      <c r="TR385" s="79" t="n"/>
      <c r="TS385" s="79" t="n"/>
      <c r="TT385" s="79" t="n"/>
      <c r="TU385" s="79" t="n"/>
      <c r="TV385" s="79" t="n"/>
      <c r="TW385" s="79" t="n"/>
      <c r="TX385" s="79" t="n"/>
      <c r="TY385" s="79" t="n"/>
      <c r="TZ385" s="79" t="n"/>
      <c r="UA385" s="79" t="n"/>
      <c r="UB385" s="79" t="n"/>
      <c r="UC385" s="79" t="n"/>
      <c r="UD385" s="79" t="n"/>
      <c r="UE385" s="79" t="n"/>
      <c r="UF385" s="79" t="n"/>
      <c r="UG385" s="79" t="n"/>
      <c r="UH385" s="79" t="n"/>
      <c r="UI385" s="79" t="n"/>
      <c r="UJ385" s="79" t="n"/>
      <c r="UK385" s="79" t="n"/>
      <c r="UN385" s="78" t="n">
        <v>11</v>
      </c>
      <c r="UO385" s="79" t="n"/>
      <c r="UP385" s="79" t="n"/>
      <c r="UQ385" s="79" t="n"/>
      <c r="UR385" s="79" t="n"/>
      <c r="US385" s="79" t="n"/>
      <c r="UT385" s="79" t="n"/>
      <c r="UU385" s="79" t="n"/>
      <c r="UV385" s="79" t="n"/>
      <c r="UW385" s="79" t="n"/>
      <c r="UX385" s="79" t="n"/>
      <c r="UY385" s="79" t="n"/>
      <c r="UZ385" s="79" t="n"/>
      <c r="VA385" s="79" t="n"/>
      <c r="VB385" s="79" t="n"/>
      <c r="VC385" s="79" t="n"/>
      <c r="VD385" s="79" t="n"/>
      <c r="VE385" s="79" t="n"/>
      <c r="VF385" s="79" t="n"/>
      <c r="VG385" s="79" t="n"/>
      <c r="VH385" s="79" t="n"/>
      <c r="VI385" s="79" t="n"/>
      <c r="VJ385" s="79" t="n"/>
      <c r="VK385" s="79" t="n"/>
      <c r="VL385" s="79" t="n"/>
      <c r="VM385" s="79" t="n"/>
      <c r="VN385" s="79" t="n"/>
      <c r="VO385" s="79" t="n"/>
      <c r="VP385" s="79" t="n"/>
      <c r="VQ385" s="79" t="n"/>
      <c r="VR385" s="79" t="n"/>
      <c r="VS385" s="79" t="n"/>
      <c r="VT385" s="79" t="n"/>
      <c r="VU385" s="79" t="n"/>
      <c r="VV385" s="79" t="n"/>
      <c r="VW385" s="79" t="n"/>
      <c r="VX385" s="79" t="n"/>
      <c r="VY385" s="79" t="n"/>
      <c r="VZ385" s="79" t="n"/>
      <c r="WA385" s="79" t="n"/>
      <c r="WB385" s="79" t="n"/>
      <c r="WE385" s="78" t="n">
        <v>11</v>
      </c>
      <c r="WF385" s="79" t="n"/>
      <c r="WG385" s="79" t="n"/>
      <c r="WH385" s="79" t="n"/>
      <c r="WI385" s="79" t="n"/>
      <c r="WJ385" s="79" t="n"/>
      <c r="WK385" s="79" t="n"/>
      <c r="WL385" s="79" t="n"/>
      <c r="WM385" s="79" t="n"/>
      <c r="WN385" s="79" t="n"/>
      <c r="WO385" s="79" t="n"/>
      <c r="WP385" s="79" t="n"/>
      <c r="WQ385" s="79" t="n"/>
      <c r="WR385" s="79" t="n"/>
      <c r="WS385" s="79" t="n"/>
      <c r="WT385" s="79" t="n"/>
      <c r="WU385" s="79" t="n"/>
      <c r="WV385" s="79" t="n"/>
      <c r="WW385" s="79" t="n"/>
      <c r="WX385" s="79" t="n"/>
      <c r="WY385" s="79" t="n"/>
      <c r="WZ385" s="79" t="n"/>
      <c r="XA385" s="79" t="n"/>
      <c r="XB385" s="79" t="n"/>
      <c r="XC385" s="79" t="n"/>
      <c r="XD385" s="79" t="n"/>
      <c r="XE385" s="79" t="n"/>
      <c r="XF385" s="79" t="n"/>
      <c r="XG385" s="79" t="n"/>
      <c r="XH385" s="79" t="n"/>
      <c r="XI385" s="79" t="n"/>
      <c r="XJ385" s="79" t="n"/>
      <c r="XK385" s="79" t="n"/>
      <c r="XL385" s="79" t="n"/>
      <c r="XM385" s="79" t="n"/>
      <c r="XN385" s="79" t="n"/>
      <c r="XO385" s="79" t="n"/>
      <c r="XP385" s="79" t="n"/>
      <c r="XQ385" s="79" t="n"/>
      <c r="XR385" s="79" t="n"/>
      <c r="XS385" s="79" t="n"/>
      <c r="XV385" s="78" t="n">
        <v>11</v>
      </c>
      <c r="XW385" s="79" t="n"/>
      <c r="XX385" s="79" t="n"/>
      <c r="XY385" s="79" t="n"/>
      <c r="XZ385" s="79" t="n"/>
      <c r="YA385" s="79" t="n"/>
      <c r="YB385" s="79" t="n"/>
      <c r="YC385" s="79" t="n"/>
      <c r="YD385" s="79" t="n"/>
      <c r="YE385" s="79" t="n"/>
      <c r="YF385" s="79" t="n"/>
      <c r="YG385" s="79" t="n"/>
      <c r="YH385" s="79" t="n"/>
      <c r="YI385" s="79" t="n"/>
      <c r="YJ385" s="79" t="n"/>
      <c r="YK385" s="79" t="n"/>
      <c r="YL385" s="79" t="n"/>
      <c r="YM385" s="79" t="n"/>
      <c r="YN385" s="79" t="n"/>
      <c r="YO385" s="79" t="n"/>
      <c r="YP385" s="79" t="n"/>
      <c r="YQ385" s="79" t="n"/>
      <c r="YR385" s="79" t="n"/>
      <c r="YS385" s="79" t="n"/>
      <c r="YT385" s="79" t="n"/>
      <c r="YU385" s="79" t="n"/>
      <c r="YV385" s="79" t="n"/>
      <c r="YW385" s="79" t="n"/>
      <c r="YX385" s="79" t="n"/>
      <c r="YY385" s="79" t="n"/>
      <c r="YZ385" s="79" t="n"/>
      <c r="ZA385" s="79" t="n"/>
      <c r="ZB385" s="79" t="n"/>
      <c r="ZC385" s="79" t="n"/>
      <c r="ZD385" s="79" t="n"/>
      <c r="ZE385" s="79" t="n"/>
      <c r="ZF385" s="79" t="n"/>
      <c r="ZG385" s="79" t="n"/>
      <c r="ZH385" s="79" t="n"/>
      <c r="ZI385" s="79" t="n"/>
      <c r="ZJ385" s="79" t="n"/>
      <c r="ZM385" s="78" t="n">
        <v>11</v>
      </c>
      <c r="ZN385" s="79" t="n"/>
      <c r="ZO385" s="79" t="n"/>
      <c r="ZP385" s="79" t="n"/>
      <c r="ZQ385" s="79" t="n"/>
      <c r="ZR385" s="79" t="n"/>
      <c r="ZS385" s="79" t="n"/>
      <c r="ZT385" s="79" t="n"/>
      <c r="ZU385" s="79" t="n"/>
      <c r="ZV385" s="79" t="n"/>
      <c r="ZW385" s="79" t="n"/>
      <c r="ZX385" s="79" t="n"/>
      <c r="ZY385" s="79" t="n"/>
      <c r="ZZ385" s="79" t="n"/>
      <c r="AAA385" s="79" t="n"/>
      <c r="AAB385" s="79" t="n"/>
      <c r="AAC385" s="79" t="n"/>
      <c r="AAD385" s="79" t="n"/>
      <c r="AAE385" s="79" t="n"/>
      <c r="AAF385" s="79" t="n"/>
      <c r="AAG385" s="79" t="n"/>
      <c r="AAH385" s="79" t="n"/>
      <c r="AAI385" s="79" t="n"/>
      <c r="AAJ385" s="79" t="n"/>
      <c r="AAK385" s="79" t="n"/>
      <c r="AAL385" s="79" t="n"/>
      <c r="AAM385" s="79" t="n"/>
      <c r="AAN385" s="79" t="n"/>
      <c r="AAO385" s="79" t="n"/>
      <c r="AAP385" s="79" t="n"/>
      <c r="AAQ385" s="79" t="n"/>
      <c r="AAR385" s="79" t="n"/>
      <c r="AAS385" s="79" t="n"/>
      <c r="AAT385" s="79" t="n"/>
      <c r="AAU385" s="79" t="n"/>
      <c r="AAV385" s="79" t="n"/>
      <c r="AAW385" s="79" t="n"/>
      <c r="AAX385" s="79" t="n"/>
      <c r="AAY385" s="79" t="n"/>
      <c r="AAZ385" s="79" t="n"/>
      <c r="ABA385" s="79" t="n"/>
      <c r="ABD385" s="78" t="n">
        <v>11</v>
      </c>
      <c r="ABE385" s="79" t="n"/>
      <c r="ABF385" s="79" t="n"/>
      <c r="ABG385" s="79" t="n"/>
      <c r="ABH385" s="79" t="n"/>
      <c r="ABI385" s="79" t="n"/>
      <c r="ABJ385" s="79" t="n"/>
      <c r="ABK385" s="79" t="n"/>
      <c r="ABL385" s="79" t="n"/>
      <c r="ABM385" s="79" t="n"/>
      <c r="ABN385" s="79" t="n"/>
      <c r="ABO385" s="79" t="n"/>
      <c r="ABP385" s="79" t="n"/>
      <c r="ABQ385" s="79" t="n"/>
      <c r="ABR385" s="79" t="n"/>
      <c r="ABS385" s="79" t="n"/>
      <c r="ABT385" s="79" t="n"/>
      <c r="ABU385" s="79" t="n"/>
      <c r="ABV385" s="79" t="n"/>
      <c r="ABW385" s="79" t="n"/>
      <c r="ABX385" s="79" t="n"/>
      <c r="ABY385" s="79" t="n"/>
      <c r="ABZ385" s="79" t="n"/>
      <c r="ACA385" s="79" t="n"/>
      <c r="ACB385" s="79" t="n"/>
      <c r="ACC385" s="79" t="n"/>
      <c r="ACD385" s="79" t="n"/>
      <c r="ACE385" s="79" t="n"/>
      <c r="ACF385" s="79" t="n"/>
      <c r="ACG385" s="79" t="n"/>
      <c r="ACH385" s="79" t="n"/>
      <c r="ACI385" s="79" t="n"/>
      <c r="ACJ385" s="79" t="n"/>
      <c r="ACK385" s="79" t="n"/>
      <c r="ACL385" s="79" t="n"/>
      <c r="ACM385" s="79" t="n"/>
      <c r="ACN385" s="79" t="n"/>
      <c r="ACO385" s="79" t="n"/>
      <c r="ACP385" s="79" t="n"/>
      <c r="ACQ385" s="79" t="n"/>
      <c r="ACR385" s="79" t="n"/>
      <c r="ACU385" s="78" t="n">
        <v>11</v>
      </c>
      <c r="ACV385" s="79" t="n"/>
      <c r="ACW385" s="79" t="n"/>
      <c r="ACX385" s="79" t="n"/>
      <c r="ACY385" s="79" t="n"/>
      <c r="ACZ385" s="79" t="n"/>
      <c r="ADA385" s="79" t="n"/>
      <c r="ADB385" s="79" t="n"/>
      <c r="ADC385" s="79" t="n"/>
      <c r="ADD385" s="79" t="n"/>
      <c r="ADE385" s="79" t="n"/>
      <c r="ADF385" s="79" t="n"/>
      <c r="ADG385" s="79" t="n"/>
      <c r="ADH385" s="79" t="n"/>
      <c r="ADI385" s="79" t="n"/>
      <c r="ADJ385" s="79" t="n"/>
      <c r="ADK385" s="79" t="n"/>
      <c r="ADL385" s="79" t="n"/>
      <c r="ADM385" s="79" t="n"/>
      <c r="ADN385" s="79" t="n"/>
      <c r="ADO385" s="79" t="n"/>
      <c r="ADP385" s="79" t="n"/>
      <c r="ADQ385" s="79" t="n"/>
      <c r="ADR385" s="79" t="n"/>
      <c r="ADS385" s="79" t="n"/>
      <c r="ADT385" s="79" t="n"/>
      <c r="ADU385" s="79" t="n"/>
      <c r="ADV385" s="79" t="n"/>
      <c r="ADW385" s="79" t="n"/>
      <c r="ADX385" s="79" t="n"/>
      <c r="ADY385" s="79" t="n"/>
      <c r="ADZ385" s="79" t="n"/>
      <c r="AEA385" s="79" t="n"/>
      <c r="AEB385" s="79" t="n"/>
      <c r="AEC385" s="79" t="n"/>
      <c r="AED385" s="79" t="n"/>
      <c r="AEE385" s="79" t="n"/>
      <c r="AEF385" s="79" t="n"/>
      <c r="AEG385" s="79" t="n"/>
      <c r="AEH385" s="79" t="n"/>
      <c r="AEI385" s="79" t="n"/>
      <c r="AEL385" s="78" t="n">
        <v>11</v>
      </c>
      <c r="AEM385" s="79" t="n"/>
      <c r="AEN385" s="79" t="n"/>
      <c r="AEO385" s="79" t="n"/>
      <c r="AEP385" s="79" t="n"/>
      <c r="AEQ385" s="79" t="n"/>
      <c r="AER385" s="79" t="n"/>
      <c r="AES385" s="79" t="n"/>
      <c r="AET385" s="79" t="n"/>
      <c r="AEU385" s="79" t="n"/>
      <c r="AEV385" s="79" t="n"/>
      <c r="AEW385" s="79" t="n"/>
      <c r="AEX385" s="79" t="n"/>
      <c r="AEY385" s="79" t="n"/>
      <c r="AEZ385" s="79" t="n"/>
      <c r="AFA385" s="79" t="n"/>
      <c r="AFB385" s="79" t="n"/>
      <c r="AFC385" s="79" t="n"/>
      <c r="AFD385" s="79" t="n"/>
      <c r="AFE385" s="79" t="n"/>
      <c r="AFF385" s="79" t="n"/>
      <c r="AFG385" s="79" t="n"/>
      <c r="AFH385" s="79" t="n"/>
      <c r="AFI385" s="79" t="n"/>
      <c r="AFJ385" s="79" t="n"/>
      <c r="AFK385" s="79" t="n"/>
      <c r="AFL385" s="79" t="n"/>
      <c r="AFM385" s="79" t="n"/>
      <c r="AFN385" s="79" t="n"/>
      <c r="AFO385" s="79" t="n"/>
      <c r="AFP385" s="79" t="n"/>
      <c r="AFQ385" s="79" t="n"/>
      <c r="AFR385" s="79" t="n"/>
      <c r="AFS385" s="79" t="n"/>
      <c r="AFT385" s="79" t="n"/>
      <c r="AFU385" s="79" t="n"/>
      <c r="AFV385" s="79" t="n"/>
      <c r="AFW385" s="79" t="n"/>
      <c r="AFX385" s="79" t="n"/>
      <c r="AFY385" s="79" t="n"/>
      <c r="AFZ385" s="79" t="n"/>
    </row>
    <row r="386">
      <c r="A386" s="78" t="n">
        <v>12</v>
      </c>
      <c r="B386" s="79" t="n"/>
      <c r="C386" s="79" t="n"/>
      <c r="D386" s="79" t="n"/>
      <c r="E386" s="79" t="n"/>
      <c r="F386" s="79" t="n"/>
      <c r="G386" s="79" t="n"/>
      <c r="H386" s="79" t="n"/>
      <c r="I386" s="79" t="n"/>
      <c r="J386" s="79" t="n"/>
      <c r="K386" s="79" t="n"/>
      <c r="L386" s="79" t="n"/>
      <c r="M386" s="79" t="n"/>
      <c r="N386" s="79" t="n"/>
      <c r="O386" s="79" t="n"/>
      <c r="P386" s="79" t="n"/>
      <c r="Q386" s="79" t="n"/>
      <c r="R386" s="79" t="n"/>
      <c r="S386" s="79" t="n"/>
      <c r="T386" s="79" t="n"/>
      <c r="U386" s="79" t="n"/>
      <c r="V386" s="79" t="n"/>
      <c r="W386" s="79" t="n"/>
      <c r="X386" s="79" t="n"/>
      <c r="Y386" s="79" t="n"/>
      <c r="Z386" s="79" t="n"/>
      <c r="AA386" s="79" t="n"/>
      <c r="AB386" s="79" t="n"/>
      <c r="AC386" s="79" t="n"/>
      <c r="AD386" s="79" t="n"/>
      <c r="AE386" s="79" t="n"/>
      <c r="AF386" s="79" t="n"/>
      <c r="AG386" s="79" t="n"/>
      <c r="AH386" s="79" t="n"/>
      <c r="AI386" s="79" t="n"/>
      <c r="AJ386" s="79" t="n"/>
      <c r="AK386" s="79" t="n"/>
      <c r="AL386" s="79" t="n"/>
      <c r="AM386" s="79" t="n"/>
      <c r="AN386" s="79" t="n"/>
      <c r="AO386" s="79" t="n"/>
      <c r="AR386" s="78" t="n">
        <v>12</v>
      </c>
      <c r="AS386" s="79" t="n"/>
      <c r="AT386" s="79" t="n"/>
      <c r="AU386" s="79" t="n"/>
      <c r="AV386" s="79" t="n"/>
      <c r="AW386" s="79" t="n"/>
      <c r="AX386" s="79" t="n"/>
      <c r="AY386" s="79" t="n"/>
      <c r="AZ386" s="79" t="n"/>
      <c r="BA386" s="79" t="n"/>
      <c r="BB386" s="79" t="n"/>
      <c r="BC386" s="79" t="n"/>
      <c r="BD386" s="79" t="n"/>
      <c r="BE386" s="79" t="n"/>
      <c r="BF386" s="79" t="n"/>
      <c r="BG386" s="79" t="n"/>
      <c r="BH386" s="79" t="n"/>
      <c r="BI386" s="79" t="n"/>
      <c r="BJ386" s="79" t="n"/>
      <c r="BK386" s="79" t="n"/>
      <c r="BL386" s="79" t="n"/>
      <c r="BM386" s="79" t="n"/>
      <c r="BN386" s="79" t="n"/>
      <c r="BO386" s="79" t="n"/>
      <c r="BP386" s="79" t="n"/>
      <c r="BQ386" s="79" t="n"/>
      <c r="BR386" s="79" t="n"/>
      <c r="BS386" s="79" t="n"/>
      <c r="BT386" s="79" t="n"/>
      <c r="BU386" s="79" t="n"/>
      <c r="BV386" s="79" t="n"/>
      <c r="BW386" s="79" t="n"/>
      <c r="BX386" s="79" t="n"/>
      <c r="BY386" s="79" t="n"/>
      <c r="BZ386" s="79" t="n"/>
      <c r="CA386" s="79" t="n"/>
      <c r="CB386" s="79" t="n"/>
      <c r="CC386" s="79" t="n"/>
      <c r="CD386" s="79" t="n"/>
      <c r="CE386" s="79" t="n"/>
      <c r="CF386" s="79" t="n"/>
      <c r="CI386" s="78" t="n">
        <v>12</v>
      </c>
      <c r="CJ386" s="79" t="n"/>
      <c r="CK386" s="79" t="n"/>
      <c r="CL386" s="79" t="n"/>
      <c r="CM386" s="79" t="n"/>
      <c r="CN386" s="79" t="n"/>
      <c r="CO386" s="79" t="n"/>
      <c r="CP386" s="79" t="n"/>
      <c r="CQ386" s="79" t="n"/>
      <c r="CR386" s="79" t="n"/>
      <c r="CS386" s="79" t="n"/>
      <c r="CT386" s="79" t="n"/>
      <c r="CU386" s="79" t="n"/>
      <c r="CV386" s="79" t="n"/>
      <c r="CW386" s="79" t="n"/>
      <c r="CX386" s="79" t="n"/>
      <c r="CY386" s="79" t="n"/>
      <c r="CZ386" s="79" t="n"/>
      <c r="DA386" s="79" t="n"/>
      <c r="DB386" s="79" t="n"/>
      <c r="DC386" s="79" t="n"/>
      <c r="DD386" s="79" t="n"/>
      <c r="DE386" s="79" t="n"/>
      <c r="DF386" s="79" t="n"/>
      <c r="DG386" s="79" t="n"/>
      <c r="DH386" s="79" t="n"/>
      <c r="DI386" s="79" t="n"/>
      <c r="DJ386" s="79" t="n"/>
      <c r="DK386" s="79" t="n"/>
      <c r="DL386" s="79" t="n"/>
      <c r="DM386" s="79" t="n"/>
      <c r="DN386" s="79" t="n"/>
      <c r="DO386" s="79" t="n"/>
      <c r="DP386" s="79" t="n"/>
      <c r="DQ386" s="79" t="n"/>
      <c r="DR386" s="79" t="n"/>
      <c r="DS386" s="79" t="n"/>
      <c r="DT386" s="79" t="n"/>
      <c r="DU386" s="79" t="n"/>
      <c r="DV386" s="79" t="n"/>
      <c r="DW386" s="79" t="n"/>
      <c r="DZ386" s="78" t="n">
        <v>12</v>
      </c>
      <c r="EA386" s="79" t="n"/>
      <c r="EB386" s="79" t="n"/>
      <c r="EC386" s="79" t="n"/>
      <c r="ED386" s="79" t="n"/>
      <c r="EE386" s="79" t="n"/>
      <c r="EF386" s="79" t="n"/>
      <c r="EG386" s="79" t="n"/>
      <c r="EH386" s="79" t="n"/>
      <c r="EI386" s="79" t="n"/>
      <c r="EJ386" s="79" t="n"/>
      <c r="EK386" s="79" t="n"/>
      <c r="EL386" s="79" t="n"/>
      <c r="EM386" s="79" t="n"/>
      <c r="EN386" s="79" t="n"/>
      <c r="EO386" s="79" t="n"/>
      <c r="EP386" s="79" t="n"/>
      <c r="EQ386" s="79" t="n"/>
      <c r="ER386" s="79" t="n"/>
      <c r="ES386" s="79" t="n"/>
      <c r="ET386" s="79" t="n"/>
      <c r="EU386" s="79" t="n"/>
      <c r="EV386" s="79" t="n"/>
      <c r="EW386" s="79" t="n"/>
      <c r="EX386" s="79" t="n"/>
      <c r="EY386" s="79" t="n"/>
      <c r="EZ386" s="79" t="n"/>
      <c r="FA386" s="79" t="n"/>
      <c r="FB386" s="79" t="n"/>
      <c r="FC386" s="79" t="n"/>
      <c r="FD386" s="79" t="n"/>
      <c r="FE386" s="79" t="n"/>
      <c r="FF386" s="79" t="n"/>
      <c r="FG386" s="79" t="n"/>
      <c r="FH386" s="79" t="n"/>
      <c r="FI386" s="79" t="n"/>
      <c r="FJ386" s="79" t="n"/>
      <c r="FK386" s="79" t="n"/>
      <c r="FL386" s="79" t="n"/>
      <c r="FM386" s="79" t="n"/>
      <c r="FN386" s="79" t="n"/>
      <c r="FQ386" s="78" t="n">
        <v>12</v>
      </c>
      <c r="FR386" s="79" t="n"/>
      <c r="FS386" s="79" t="n"/>
      <c r="FT386" s="79" t="n"/>
      <c r="FU386" s="79" t="n"/>
      <c r="FV386" s="79" t="n"/>
      <c r="FW386" s="79" t="n"/>
      <c r="FX386" s="79" t="n"/>
      <c r="FY386" s="79" t="n"/>
      <c r="FZ386" s="79" t="n"/>
      <c r="GA386" s="79" t="n"/>
      <c r="GB386" s="79" t="n"/>
      <c r="GC386" s="79" t="n"/>
      <c r="GD386" s="79" t="n"/>
      <c r="GE386" s="79" t="n"/>
      <c r="GF386" s="79" t="n"/>
      <c r="GG386" s="79" t="n"/>
      <c r="GH386" s="79" t="n"/>
      <c r="GI386" s="79" t="n"/>
      <c r="GJ386" s="79" t="n"/>
      <c r="GK386" s="79" t="n"/>
      <c r="GL386" s="79" t="n"/>
      <c r="GM386" s="79" t="n"/>
      <c r="GN386" s="79" t="n"/>
      <c r="GO386" s="79" t="n"/>
      <c r="GP386" s="79" t="n"/>
      <c r="GQ386" s="79" t="n"/>
      <c r="GR386" s="79" t="n"/>
      <c r="GS386" s="79" t="n"/>
      <c r="GT386" s="79" t="n"/>
      <c r="GU386" s="79" t="n"/>
      <c r="GV386" s="79" t="n"/>
      <c r="GW386" s="79" t="n"/>
      <c r="GX386" s="79" t="n"/>
      <c r="GY386" s="79" t="n"/>
      <c r="GZ386" s="79" t="n"/>
      <c r="HA386" s="79" t="n"/>
      <c r="HB386" s="79" t="n"/>
      <c r="HC386" s="79" t="n"/>
      <c r="HD386" s="79" t="n"/>
      <c r="HE386" s="79" t="n"/>
      <c r="HH386" s="78" t="n">
        <v>12</v>
      </c>
      <c r="HI386" s="79" t="n"/>
      <c r="HJ386" s="79" t="n"/>
      <c r="HK386" s="79" t="n"/>
      <c r="HL386" s="79" t="n"/>
      <c r="HM386" s="79" t="n"/>
      <c r="HN386" s="79" t="n"/>
      <c r="HO386" s="79" t="n"/>
      <c r="HP386" s="79" t="n"/>
      <c r="HQ386" s="79" t="n"/>
      <c r="HR386" s="79" t="n"/>
      <c r="HS386" s="79" t="n"/>
      <c r="HT386" s="79" t="n"/>
      <c r="HU386" s="79" t="n"/>
      <c r="HV386" s="79" t="n"/>
      <c r="HW386" s="79" t="n"/>
      <c r="HX386" s="79" t="n"/>
      <c r="HY386" s="79" t="n"/>
      <c r="HZ386" s="79" t="n"/>
      <c r="IA386" s="79" t="n"/>
      <c r="IB386" s="79" t="n"/>
      <c r="IC386" s="79" t="n"/>
      <c r="ID386" s="79" t="n"/>
      <c r="IE386" s="79" t="n"/>
      <c r="IF386" s="79" t="n"/>
      <c r="IG386" s="79" t="n"/>
      <c r="IH386" s="79" t="n"/>
      <c r="II386" s="79" t="n"/>
      <c r="IJ386" s="79" t="n"/>
      <c r="IK386" s="79" t="n"/>
      <c r="IL386" s="79" t="n"/>
      <c r="IM386" s="79" t="n"/>
      <c r="IN386" s="79" t="n"/>
      <c r="IO386" s="79" t="n"/>
      <c r="IP386" s="79" t="n"/>
      <c r="IQ386" s="79" t="n"/>
      <c r="IR386" s="79" t="n"/>
      <c r="IS386" s="79" t="n"/>
      <c r="IT386" s="79" t="n"/>
      <c r="IU386" s="79" t="n"/>
      <c r="IV386" s="79" t="n"/>
      <c r="IY386" s="78" t="n">
        <v>12</v>
      </c>
      <c r="IZ386" s="79" t="n"/>
      <c r="JA386" s="79" t="n"/>
      <c r="JB386" s="79" t="n"/>
      <c r="JC386" s="79" t="n"/>
      <c r="JD386" s="79" t="n"/>
      <c r="JE386" s="79" t="n"/>
      <c r="JF386" s="79" t="n"/>
      <c r="JG386" s="79" t="n"/>
      <c r="JH386" s="79" t="n"/>
      <c r="JI386" s="79" t="n"/>
      <c r="JJ386" s="79" t="n"/>
      <c r="JK386" s="79" t="n"/>
      <c r="JL386" s="79" t="n"/>
      <c r="JM386" s="79" t="n"/>
      <c r="JN386" s="79" t="n"/>
      <c r="JO386" s="79" t="n"/>
      <c r="JP386" s="79" t="n"/>
      <c r="JQ386" s="79" t="n"/>
      <c r="JR386" s="79" t="n"/>
      <c r="JS386" s="79" t="n"/>
      <c r="JT386" s="79" t="n"/>
      <c r="JU386" s="79" t="n"/>
      <c r="JV386" s="79" t="n"/>
      <c r="JW386" s="79" t="n"/>
      <c r="JX386" s="79" t="n"/>
      <c r="JY386" s="79" t="n"/>
      <c r="JZ386" s="79" t="n"/>
      <c r="KA386" s="79" t="n"/>
      <c r="KB386" s="79" t="n"/>
      <c r="KC386" s="79" t="n"/>
      <c r="KD386" s="79" t="n"/>
      <c r="KE386" s="79" t="n"/>
      <c r="KF386" s="79" t="n"/>
      <c r="KG386" s="79" t="n"/>
      <c r="KH386" s="79" t="n"/>
      <c r="KI386" s="79" t="n"/>
      <c r="KJ386" s="79" t="n"/>
      <c r="KK386" s="79" t="n"/>
      <c r="KL386" s="79" t="n"/>
      <c r="KM386" s="79" t="n"/>
      <c r="KP386" s="78" t="n">
        <v>12</v>
      </c>
      <c r="KQ386" s="79" t="n"/>
      <c r="KR386" s="79" t="n"/>
      <c r="KS386" s="79" t="n"/>
      <c r="KT386" s="79" t="n"/>
      <c r="KU386" s="79" t="n"/>
      <c r="KV386" s="79" t="n"/>
      <c r="KW386" s="79" t="n"/>
      <c r="KX386" s="79" t="n"/>
      <c r="KY386" s="79" t="n"/>
      <c r="KZ386" s="79" t="n"/>
      <c r="LA386" s="79" t="n"/>
      <c r="LB386" s="79" t="n"/>
      <c r="LC386" s="79" t="n"/>
      <c r="LD386" s="79" t="n"/>
      <c r="LE386" s="79" t="n"/>
      <c r="LF386" s="79" t="n"/>
      <c r="LG386" s="79" t="n"/>
      <c r="LH386" s="79" t="n"/>
      <c r="LI386" s="79" t="n"/>
      <c r="LJ386" s="79" t="n"/>
      <c r="LK386" s="79" t="n"/>
      <c r="LL386" s="79" t="n"/>
      <c r="LM386" s="79" t="n"/>
      <c r="LN386" s="79" t="n"/>
      <c r="LO386" s="79" t="n"/>
      <c r="LP386" s="79" t="n"/>
      <c r="LQ386" s="79" t="n"/>
      <c r="LR386" s="79" t="n"/>
      <c r="LS386" s="79" t="n"/>
      <c r="LT386" s="79" t="n"/>
      <c r="LU386" s="79" t="n"/>
      <c r="LV386" s="79" t="n"/>
      <c r="LW386" s="79" t="n"/>
      <c r="LX386" s="79" t="n"/>
      <c r="LY386" s="79" t="n"/>
      <c r="LZ386" s="79" t="n"/>
      <c r="MA386" s="79" t="n"/>
      <c r="MB386" s="79" t="n"/>
      <c r="MC386" s="79" t="n"/>
      <c r="MD386" s="79" t="n"/>
      <c r="MG386" s="78" t="n">
        <v>12</v>
      </c>
      <c r="MH386" s="79" t="n"/>
      <c r="MI386" s="79" t="n"/>
      <c r="MJ386" s="79" t="n"/>
      <c r="MK386" s="79" t="n"/>
      <c r="ML386" s="79" t="n"/>
      <c r="MM386" s="79" t="n"/>
      <c r="MN386" s="79" t="n"/>
      <c r="MO386" s="79" t="n"/>
      <c r="MP386" s="79" t="n"/>
      <c r="MQ386" s="79" t="n"/>
      <c r="MR386" s="79" t="n"/>
      <c r="MS386" s="79" t="n"/>
      <c r="MT386" s="79" t="n"/>
      <c r="MU386" s="79" t="n"/>
      <c r="MV386" s="79" t="n"/>
      <c r="MW386" s="79" t="n"/>
      <c r="MX386" s="79" t="n"/>
      <c r="MY386" s="79" t="n"/>
      <c r="MZ386" s="79" t="n"/>
      <c r="NA386" s="79" t="n"/>
      <c r="NB386" s="79" t="n"/>
      <c r="NC386" s="79" t="n"/>
      <c r="ND386" s="79" t="n"/>
      <c r="NE386" s="79" t="n"/>
      <c r="NF386" s="79" t="n"/>
      <c r="NG386" s="79" t="n"/>
      <c r="NH386" s="79" t="n"/>
      <c r="NI386" s="79" t="n"/>
      <c r="NJ386" s="79" t="n"/>
      <c r="NK386" s="79" t="n"/>
      <c r="NL386" s="79" t="n"/>
      <c r="NM386" s="79" t="n"/>
      <c r="NN386" s="79" t="n"/>
      <c r="NO386" s="79" t="n"/>
      <c r="NP386" s="79" t="n"/>
      <c r="NQ386" s="79" t="n"/>
      <c r="NR386" s="79" t="n"/>
      <c r="NS386" s="79" t="n"/>
      <c r="NT386" s="79" t="n"/>
      <c r="NU386" s="79" t="n"/>
      <c r="NX386" s="78" t="n">
        <v>12</v>
      </c>
      <c r="NY386" s="79" t="n"/>
      <c r="NZ386" s="79" t="n"/>
      <c r="OA386" s="79" t="n"/>
      <c r="OB386" s="79" t="n"/>
      <c r="OC386" s="79" t="n"/>
      <c r="OD386" s="79" t="n"/>
      <c r="OE386" s="79" t="n"/>
      <c r="OF386" s="79" t="n"/>
      <c r="OG386" s="79" t="n"/>
      <c r="OH386" s="79" t="n"/>
      <c r="OI386" s="79" t="n"/>
      <c r="OJ386" s="79" t="n"/>
      <c r="OK386" s="79" t="n"/>
      <c r="OL386" s="79" t="n"/>
      <c r="OM386" s="79" t="n"/>
      <c r="ON386" s="79" t="n"/>
      <c r="OO386" s="79" t="n"/>
      <c r="OP386" s="79" t="n"/>
      <c r="OQ386" s="79" t="n"/>
      <c r="OR386" s="79" t="n"/>
      <c r="OS386" s="79" t="n"/>
      <c r="OT386" s="79" t="n"/>
      <c r="OU386" s="79" t="n"/>
      <c r="OV386" s="79" t="n"/>
      <c r="OW386" s="79" t="n"/>
      <c r="OX386" s="79" t="n"/>
      <c r="OY386" s="79" t="n"/>
      <c r="OZ386" s="79" t="n"/>
      <c r="PA386" s="79" t="n"/>
      <c r="PB386" s="79" t="n"/>
      <c r="PC386" s="79" t="n"/>
      <c r="PD386" s="79" t="n"/>
      <c r="PE386" s="79" t="n"/>
      <c r="PF386" s="79" t="n"/>
      <c r="PG386" s="79" t="n"/>
      <c r="PH386" s="79" t="n"/>
      <c r="PI386" s="79" t="n"/>
      <c r="PJ386" s="79" t="n"/>
      <c r="PK386" s="79" t="n"/>
      <c r="PL386" s="79" t="n"/>
      <c r="PO386" s="78" t="n">
        <v>12</v>
      </c>
      <c r="PP386" s="79" t="n"/>
      <c r="PQ386" s="79" t="n"/>
      <c r="PR386" s="79" t="n"/>
      <c r="PS386" s="79" t="n"/>
      <c r="PT386" s="79" t="n"/>
      <c r="PU386" s="79" t="n"/>
      <c r="PV386" s="79" t="n"/>
      <c r="PW386" s="79" t="n"/>
      <c r="PX386" s="79" t="n"/>
      <c r="PY386" s="79" t="n"/>
      <c r="PZ386" s="79" t="n"/>
      <c r="QA386" s="79" t="n"/>
      <c r="QB386" s="79" t="n"/>
      <c r="QC386" s="79" t="n"/>
      <c r="QD386" s="79" t="n"/>
      <c r="QE386" s="79" t="n"/>
      <c r="QF386" s="79" t="n"/>
      <c r="QG386" s="79" t="n"/>
      <c r="QH386" s="79" t="n"/>
      <c r="QI386" s="79" t="n"/>
      <c r="QJ386" s="79" t="n"/>
      <c r="QK386" s="79" t="n"/>
      <c r="QL386" s="79" t="n"/>
      <c r="QM386" s="79" t="n"/>
      <c r="QN386" s="79" t="n"/>
      <c r="QO386" s="79" t="n"/>
      <c r="QP386" s="79" t="n"/>
      <c r="QQ386" s="79" t="n"/>
      <c r="QR386" s="79" t="n"/>
      <c r="QS386" s="79" t="n"/>
      <c r="QT386" s="79" t="n"/>
      <c r="QU386" s="79" t="n"/>
      <c r="QV386" s="79" t="n"/>
      <c r="QW386" s="79" t="n"/>
      <c r="QX386" s="79" t="n"/>
      <c r="QY386" s="79" t="n"/>
      <c r="QZ386" s="79" t="n"/>
      <c r="RA386" s="79" t="n"/>
      <c r="RB386" s="79" t="n"/>
      <c r="RC386" s="79" t="n"/>
      <c r="RF386" s="78" t="n">
        <v>12</v>
      </c>
      <c r="RG386" s="79" t="n"/>
      <c r="RH386" s="79" t="n"/>
      <c r="RI386" s="79" t="n"/>
      <c r="RJ386" s="79" t="n"/>
      <c r="RK386" s="79" t="n"/>
      <c r="RL386" s="79" t="n"/>
      <c r="RM386" s="79" t="n"/>
      <c r="RN386" s="79" t="n"/>
      <c r="RO386" s="79" t="n"/>
      <c r="RP386" s="79" t="n"/>
      <c r="RQ386" s="79" t="n"/>
      <c r="RR386" s="79" t="n"/>
      <c r="RS386" s="79" t="n"/>
      <c r="RT386" s="79" t="n"/>
      <c r="RU386" s="79" t="n"/>
      <c r="RV386" s="79" t="n"/>
      <c r="RW386" s="79" t="n"/>
      <c r="RX386" s="79" t="n"/>
      <c r="RY386" s="79" t="n"/>
      <c r="RZ386" s="79" t="n"/>
      <c r="SA386" s="79" t="n"/>
      <c r="SB386" s="79" t="n"/>
      <c r="SC386" s="79" t="n"/>
      <c r="SD386" s="79" t="n"/>
      <c r="SE386" s="79" t="n"/>
      <c r="SF386" s="79" t="n"/>
      <c r="SG386" s="79" t="n"/>
      <c r="SH386" s="79" t="n"/>
      <c r="SI386" s="79" t="n"/>
      <c r="SJ386" s="79" t="n"/>
      <c r="SK386" s="79" t="n"/>
      <c r="SL386" s="79" t="n"/>
      <c r="SM386" s="79" t="n"/>
      <c r="SN386" s="79" t="n"/>
      <c r="SO386" s="79" t="n"/>
      <c r="SP386" s="79" t="n"/>
      <c r="SQ386" s="79" t="n"/>
      <c r="SR386" s="79" t="n"/>
      <c r="SS386" s="79" t="n"/>
      <c r="ST386" s="79" t="n"/>
      <c r="SW386" s="78" t="n">
        <v>12</v>
      </c>
      <c r="SX386" s="79" t="n"/>
      <c r="SY386" s="79" t="n"/>
      <c r="SZ386" s="79" t="n"/>
      <c r="TA386" s="79" t="n"/>
      <c r="TB386" s="79" t="n"/>
      <c r="TC386" s="79" t="n"/>
      <c r="TD386" s="79" t="n"/>
      <c r="TE386" s="79" t="n"/>
      <c r="TF386" s="79" t="n"/>
      <c r="TG386" s="79" t="n"/>
      <c r="TH386" s="79" t="n"/>
      <c r="TI386" s="79" t="n"/>
      <c r="TJ386" s="79" t="n"/>
      <c r="TK386" s="79" t="n"/>
      <c r="TL386" s="79" t="n"/>
      <c r="TM386" s="79" t="n"/>
      <c r="TN386" s="79" t="n"/>
      <c r="TO386" s="79" t="n"/>
      <c r="TP386" s="79" t="n"/>
      <c r="TQ386" s="79" t="n"/>
      <c r="TR386" s="79" t="n"/>
      <c r="TS386" s="79" t="n"/>
      <c r="TT386" s="79" t="n"/>
      <c r="TU386" s="79" t="n"/>
      <c r="TV386" s="79" t="n"/>
      <c r="TW386" s="79" t="n"/>
      <c r="TX386" s="79" t="n"/>
      <c r="TY386" s="79" t="n"/>
      <c r="TZ386" s="79" t="n"/>
      <c r="UA386" s="79" t="n"/>
      <c r="UB386" s="79" t="n"/>
      <c r="UC386" s="79" t="n"/>
      <c r="UD386" s="79" t="n"/>
      <c r="UE386" s="79" t="n"/>
      <c r="UF386" s="79" t="n"/>
      <c r="UG386" s="79" t="n"/>
      <c r="UH386" s="79" t="n"/>
      <c r="UI386" s="79" t="n"/>
      <c r="UJ386" s="79" t="n"/>
      <c r="UK386" s="79" t="n"/>
      <c r="UN386" s="78" t="n">
        <v>12</v>
      </c>
      <c r="UO386" s="79" t="n"/>
      <c r="UP386" s="79" t="n"/>
      <c r="UQ386" s="79" t="n"/>
      <c r="UR386" s="79" t="n"/>
      <c r="US386" s="79" t="n"/>
      <c r="UT386" s="79" t="n"/>
      <c r="UU386" s="79" t="n"/>
      <c r="UV386" s="79" t="n"/>
      <c r="UW386" s="79" t="n"/>
      <c r="UX386" s="79" t="n"/>
      <c r="UY386" s="79" t="n"/>
      <c r="UZ386" s="79" t="n"/>
      <c r="VA386" s="79" t="n"/>
      <c r="VB386" s="79" t="n"/>
      <c r="VC386" s="79" t="n"/>
      <c r="VD386" s="79" t="n"/>
      <c r="VE386" s="79" t="n"/>
      <c r="VF386" s="79" t="n"/>
      <c r="VG386" s="79" t="n"/>
      <c r="VH386" s="79" t="n"/>
      <c r="VI386" s="79" t="n"/>
      <c r="VJ386" s="79" t="n"/>
      <c r="VK386" s="79" t="n"/>
      <c r="VL386" s="79" t="n"/>
      <c r="VM386" s="79" t="n"/>
      <c r="VN386" s="79" t="n"/>
      <c r="VO386" s="79" t="n"/>
      <c r="VP386" s="79" t="n"/>
      <c r="VQ386" s="79" t="n"/>
      <c r="VR386" s="79" t="n"/>
      <c r="VS386" s="79" t="n"/>
      <c r="VT386" s="79" t="n"/>
      <c r="VU386" s="79" t="n"/>
      <c r="VV386" s="79" t="n"/>
      <c r="VW386" s="79" t="n"/>
      <c r="VX386" s="79" t="n"/>
      <c r="VY386" s="79" t="n"/>
      <c r="VZ386" s="79" t="n"/>
      <c r="WA386" s="79" t="n"/>
      <c r="WB386" s="79" t="n"/>
      <c r="WE386" s="78" t="n">
        <v>12</v>
      </c>
      <c r="WF386" s="79" t="n"/>
      <c r="WG386" s="79" t="n"/>
      <c r="WH386" s="79" t="n"/>
      <c r="WI386" s="79" t="n"/>
      <c r="WJ386" s="79" t="n"/>
      <c r="WK386" s="79" t="n"/>
      <c r="WL386" s="79" t="n"/>
      <c r="WM386" s="79" t="n"/>
      <c r="WN386" s="79" t="n"/>
      <c r="WO386" s="79" t="n"/>
      <c r="WP386" s="79" t="n"/>
      <c r="WQ386" s="79" t="n"/>
      <c r="WR386" s="79" t="n"/>
      <c r="WS386" s="79" t="n"/>
      <c r="WT386" s="79" t="n"/>
      <c r="WU386" s="79" t="n"/>
      <c r="WV386" s="79" t="n"/>
      <c r="WW386" s="79" t="n"/>
      <c r="WX386" s="79" t="n"/>
      <c r="WY386" s="79" t="n"/>
      <c r="WZ386" s="79" t="n"/>
      <c r="XA386" s="79" t="n"/>
      <c r="XB386" s="79" t="n"/>
      <c r="XC386" s="79" t="n"/>
      <c r="XD386" s="79" t="n"/>
      <c r="XE386" s="79" t="n"/>
      <c r="XF386" s="79" t="n"/>
      <c r="XG386" s="79" t="n"/>
      <c r="XH386" s="79" t="n"/>
      <c r="XI386" s="79" t="n"/>
      <c r="XJ386" s="79" t="n"/>
      <c r="XK386" s="79" t="n"/>
      <c r="XL386" s="79" t="n"/>
      <c r="XM386" s="79" t="n"/>
      <c r="XN386" s="79" t="n"/>
      <c r="XO386" s="79" t="n"/>
      <c r="XP386" s="79" t="n"/>
      <c r="XQ386" s="79" t="n"/>
      <c r="XR386" s="79" t="n"/>
      <c r="XS386" s="79" t="n"/>
      <c r="XV386" s="78" t="n">
        <v>12</v>
      </c>
      <c r="XW386" s="79" t="n"/>
      <c r="XX386" s="79" t="n"/>
      <c r="XY386" s="79" t="n"/>
      <c r="XZ386" s="79" t="n"/>
      <c r="YA386" s="79" t="n"/>
      <c r="YB386" s="79" t="n"/>
      <c r="YC386" s="79" t="n"/>
      <c r="YD386" s="79" t="n"/>
      <c r="YE386" s="79" t="n"/>
      <c r="YF386" s="79" t="n"/>
      <c r="YG386" s="79" t="n"/>
      <c r="YH386" s="79" t="n"/>
      <c r="YI386" s="79" t="n"/>
      <c r="YJ386" s="79" t="n"/>
      <c r="YK386" s="79" t="n"/>
      <c r="YL386" s="79" t="n"/>
      <c r="YM386" s="79" t="n"/>
      <c r="YN386" s="79" t="n"/>
      <c r="YO386" s="79" t="n"/>
      <c r="YP386" s="79" t="n"/>
      <c r="YQ386" s="79" t="n"/>
      <c r="YR386" s="79" t="n"/>
      <c r="YS386" s="79" t="n"/>
      <c r="YT386" s="79" t="n"/>
      <c r="YU386" s="79" t="n"/>
      <c r="YV386" s="79" t="n"/>
      <c r="YW386" s="79" t="n"/>
      <c r="YX386" s="79" t="n"/>
      <c r="YY386" s="79" t="n"/>
      <c r="YZ386" s="79" t="n"/>
      <c r="ZA386" s="79" t="n"/>
      <c r="ZB386" s="79" t="n"/>
      <c r="ZC386" s="79" t="n"/>
      <c r="ZD386" s="79" t="n"/>
      <c r="ZE386" s="79" t="n"/>
      <c r="ZF386" s="79" t="n"/>
      <c r="ZG386" s="79" t="n"/>
      <c r="ZH386" s="79" t="n"/>
      <c r="ZI386" s="79" t="n"/>
      <c r="ZJ386" s="79" t="n"/>
      <c r="ZM386" s="78" t="n">
        <v>12</v>
      </c>
      <c r="ZN386" s="79" t="n"/>
      <c r="ZO386" s="79" t="n"/>
      <c r="ZP386" s="79" t="n"/>
      <c r="ZQ386" s="79" t="n"/>
      <c r="ZR386" s="79" t="n"/>
      <c r="ZS386" s="79" t="n"/>
      <c r="ZT386" s="79" t="n"/>
      <c r="ZU386" s="79" t="n"/>
      <c r="ZV386" s="79" t="n"/>
      <c r="ZW386" s="79" t="n"/>
      <c r="ZX386" s="79" t="n"/>
      <c r="ZY386" s="79" t="n"/>
      <c r="ZZ386" s="79" t="n"/>
      <c r="AAA386" s="79" t="n"/>
      <c r="AAB386" s="79" t="n"/>
      <c r="AAC386" s="79" t="n"/>
      <c r="AAD386" s="79" t="n"/>
      <c r="AAE386" s="79" t="n"/>
      <c r="AAF386" s="79" t="n"/>
      <c r="AAG386" s="79" t="n"/>
      <c r="AAH386" s="79" t="n"/>
      <c r="AAI386" s="79" t="n"/>
      <c r="AAJ386" s="79" t="n"/>
      <c r="AAK386" s="79" t="n"/>
      <c r="AAL386" s="79" t="n"/>
      <c r="AAM386" s="79" t="n"/>
      <c r="AAN386" s="79" t="n"/>
      <c r="AAO386" s="79" t="n"/>
      <c r="AAP386" s="79" t="n"/>
      <c r="AAQ386" s="79" t="n"/>
      <c r="AAR386" s="79" t="n"/>
      <c r="AAS386" s="79" t="n"/>
      <c r="AAT386" s="79" t="n"/>
      <c r="AAU386" s="79" t="n"/>
      <c r="AAV386" s="79" t="n"/>
      <c r="AAW386" s="79" t="n"/>
      <c r="AAX386" s="79" t="n"/>
      <c r="AAY386" s="79" t="n"/>
      <c r="AAZ386" s="79" t="n"/>
      <c r="ABA386" s="79" t="n"/>
      <c r="ABD386" s="78" t="n">
        <v>12</v>
      </c>
      <c r="ABE386" s="79" t="n"/>
      <c r="ABF386" s="79" t="n"/>
      <c r="ABG386" s="79" t="n"/>
      <c r="ABH386" s="79" t="n"/>
      <c r="ABI386" s="79" t="n"/>
      <c r="ABJ386" s="79" t="n"/>
      <c r="ABK386" s="79" t="n"/>
      <c r="ABL386" s="79" t="n"/>
      <c r="ABM386" s="79" t="n"/>
      <c r="ABN386" s="79" t="n"/>
      <c r="ABO386" s="79" t="n"/>
      <c r="ABP386" s="79" t="n"/>
      <c r="ABQ386" s="79" t="n"/>
      <c r="ABR386" s="79" t="n"/>
      <c r="ABS386" s="79" t="n"/>
      <c r="ABT386" s="79" t="n"/>
      <c r="ABU386" s="79" t="n"/>
      <c r="ABV386" s="79" t="n"/>
      <c r="ABW386" s="79" t="n"/>
      <c r="ABX386" s="79" t="n"/>
      <c r="ABY386" s="79" t="n"/>
      <c r="ABZ386" s="79" t="n"/>
      <c r="ACA386" s="79" t="n"/>
      <c r="ACB386" s="79" t="n"/>
      <c r="ACC386" s="79" t="n"/>
      <c r="ACD386" s="79" t="n"/>
      <c r="ACE386" s="79" t="n"/>
      <c r="ACF386" s="79" t="n"/>
      <c r="ACG386" s="79" t="n"/>
      <c r="ACH386" s="79" t="n"/>
      <c r="ACI386" s="79" t="n"/>
      <c r="ACJ386" s="79" t="n"/>
      <c r="ACK386" s="79" t="n"/>
      <c r="ACL386" s="79" t="n"/>
      <c r="ACM386" s="79" t="n"/>
      <c r="ACN386" s="79" t="n"/>
      <c r="ACO386" s="79" t="n"/>
      <c r="ACP386" s="79" t="n"/>
      <c r="ACQ386" s="79" t="n"/>
      <c r="ACR386" s="79" t="n"/>
      <c r="ACU386" s="78" t="n">
        <v>12</v>
      </c>
      <c r="ACV386" s="79" t="n"/>
      <c r="ACW386" s="79" t="n"/>
      <c r="ACX386" s="79" t="n"/>
      <c r="ACY386" s="79" t="n"/>
      <c r="ACZ386" s="79" t="n"/>
      <c r="ADA386" s="79" t="n"/>
      <c r="ADB386" s="79" t="n"/>
      <c r="ADC386" s="79" t="n"/>
      <c r="ADD386" s="79" t="n"/>
      <c r="ADE386" s="79" t="n"/>
      <c r="ADF386" s="79" t="n"/>
      <c r="ADG386" s="79" t="n"/>
      <c r="ADH386" s="79" t="n"/>
      <c r="ADI386" s="79" t="n"/>
      <c r="ADJ386" s="79" t="n"/>
      <c r="ADK386" s="79" t="n"/>
      <c r="ADL386" s="79" t="n"/>
      <c r="ADM386" s="79" t="n"/>
      <c r="ADN386" s="79" t="n"/>
      <c r="ADO386" s="79" t="n"/>
      <c r="ADP386" s="79" t="n"/>
      <c r="ADQ386" s="79" t="n"/>
      <c r="ADR386" s="79" t="n"/>
      <c r="ADS386" s="79" t="n"/>
      <c r="ADT386" s="79" t="n"/>
      <c r="ADU386" s="79" t="n"/>
      <c r="ADV386" s="79" t="n"/>
      <c r="ADW386" s="79" t="n"/>
      <c r="ADX386" s="79" t="n"/>
      <c r="ADY386" s="79" t="n"/>
      <c r="ADZ386" s="79" t="n"/>
      <c r="AEA386" s="79" t="n"/>
      <c r="AEB386" s="79" t="n"/>
      <c r="AEC386" s="79" t="n"/>
      <c r="AED386" s="79" t="n"/>
      <c r="AEE386" s="79" t="n"/>
      <c r="AEF386" s="79" t="n"/>
      <c r="AEG386" s="79" t="n"/>
      <c r="AEH386" s="79" t="n"/>
      <c r="AEI386" s="79" t="n"/>
      <c r="AEL386" s="78" t="n">
        <v>12</v>
      </c>
      <c r="AEM386" s="79" t="n"/>
      <c r="AEN386" s="79" t="n"/>
      <c r="AEO386" s="79" t="n"/>
      <c r="AEP386" s="79" t="n"/>
      <c r="AEQ386" s="79" t="n"/>
      <c r="AER386" s="79" t="n"/>
      <c r="AES386" s="79" t="n"/>
      <c r="AET386" s="79" t="n"/>
      <c r="AEU386" s="79" t="n"/>
      <c r="AEV386" s="79" t="n"/>
      <c r="AEW386" s="79" t="n"/>
      <c r="AEX386" s="79" t="n"/>
      <c r="AEY386" s="79" t="n"/>
      <c r="AEZ386" s="79" t="n"/>
      <c r="AFA386" s="79" t="n"/>
      <c r="AFB386" s="79" t="n"/>
      <c r="AFC386" s="79" t="n"/>
      <c r="AFD386" s="79" t="n"/>
      <c r="AFE386" s="79" t="n"/>
      <c r="AFF386" s="79" t="n"/>
      <c r="AFG386" s="79" t="n"/>
      <c r="AFH386" s="79" t="n"/>
      <c r="AFI386" s="79" t="n"/>
      <c r="AFJ386" s="79" t="n"/>
      <c r="AFK386" s="79" t="n"/>
      <c r="AFL386" s="79" t="n"/>
      <c r="AFM386" s="79" t="n"/>
      <c r="AFN386" s="79" t="n"/>
      <c r="AFO386" s="79" t="n"/>
      <c r="AFP386" s="79" t="n"/>
      <c r="AFQ386" s="79" t="n"/>
      <c r="AFR386" s="79" t="n"/>
      <c r="AFS386" s="79" t="n"/>
      <c r="AFT386" s="79" t="n"/>
      <c r="AFU386" s="79" t="n"/>
      <c r="AFV386" s="79" t="n"/>
      <c r="AFW386" s="79" t="n"/>
      <c r="AFX386" s="79" t="n"/>
      <c r="AFY386" s="79" t="n"/>
      <c r="AFZ386" s="79" t="n"/>
    </row>
    <row r="387">
      <c r="A387" s="78" t="n">
        <v>13</v>
      </c>
      <c r="B387" s="79" t="n"/>
      <c r="C387" s="79" t="n"/>
      <c r="D387" s="79" t="n"/>
      <c r="E387" s="79" t="n"/>
      <c r="F387" s="79" t="n"/>
      <c r="G387" s="79" t="n"/>
      <c r="H387" s="79" t="n"/>
      <c r="I387" s="79" t="n"/>
      <c r="J387" s="79" t="n"/>
      <c r="K387" s="79" t="n"/>
      <c r="L387" s="79" t="n"/>
      <c r="M387" s="79" t="n"/>
      <c r="N387" s="79" t="n"/>
      <c r="O387" s="79" t="n"/>
      <c r="P387" s="79" t="n"/>
      <c r="Q387" s="79" t="n"/>
      <c r="R387" s="79" t="n"/>
      <c r="S387" s="79" t="n"/>
      <c r="T387" s="79" t="n"/>
      <c r="U387" s="79" t="n"/>
      <c r="V387" s="79" t="n"/>
      <c r="W387" s="79" t="n"/>
      <c r="X387" s="79" t="n"/>
      <c r="Y387" s="79" t="n"/>
      <c r="Z387" s="79" t="n"/>
      <c r="AA387" s="79" t="n"/>
      <c r="AB387" s="79" t="n"/>
      <c r="AC387" s="79" t="n"/>
      <c r="AD387" s="79" t="n"/>
      <c r="AE387" s="79" t="n"/>
      <c r="AF387" s="79" t="n"/>
      <c r="AG387" s="79" t="n"/>
      <c r="AH387" s="79" t="n"/>
      <c r="AI387" s="79" t="n"/>
      <c r="AJ387" s="79" t="n"/>
      <c r="AK387" s="79" t="n"/>
      <c r="AL387" s="79" t="n"/>
      <c r="AM387" s="79" t="n"/>
      <c r="AN387" s="79" t="n"/>
      <c r="AO387" s="79" t="n"/>
      <c r="AR387" s="78" t="n">
        <v>13</v>
      </c>
      <c r="AS387" s="79" t="n"/>
      <c r="AT387" s="79" t="n"/>
      <c r="AU387" s="79" t="n"/>
      <c r="AV387" s="79" t="n"/>
      <c r="AW387" s="79" t="n"/>
      <c r="AX387" s="79" t="n"/>
      <c r="AY387" s="79" t="n"/>
      <c r="AZ387" s="79" t="n"/>
      <c r="BA387" s="79" t="n"/>
      <c r="BB387" s="79" t="n"/>
      <c r="BC387" s="79" t="n"/>
      <c r="BD387" s="79" t="n"/>
      <c r="BE387" s="79" t="n"/>
      <c r="BF387" s="79" t="n"/>
      <c r="BG387" s="79" t="n"/>
      <c r="BH387" s="79" t="n"/>
      <c r="BI387" s="79" t="n"/>
      <c r="BJ387" s="79" t="n"/>
      <c r="BK387" s="79" t="n"/>
      <c r="BL387" s="79" t="n"/>
      <c r="BM387" s="79" t="n"/>
      <c r="BN387" s="79" t="n"/>
      <c r="BO387" s="79" t="n"/>
      <c r="BP387" s="79" t="n"/>
      <c r="BQ387" s="79" t="n"/>
      <c r="BR387" s="79" t="n"/>
      <c r="BS387" s="79" t="n"/>
      <c r="BT387" s="79" t="n"/>
      <c r="BU387" s="79" t="n"/>
      <c r="BV387" s="79" t="n"/>
      <c r="BW387" s="79" t="n"/>
      <c r="BX387" s="79" t="n"/>
      <c r="BY387" s="79" t="n"/>
      <c r="BZ387" s="79" t="n"/>
      <c r="CA387" s="79" t="n"/>
      <c r="CB387" s="79" t="n"/>
      <c r="CC387" s="79" t="n"/>
      <c r="CD387" s="79" t="n"/>
      <c r="CE387" s="79" t="n"/>
      <c r="CF387" s="79" t="n"/>
      <c r="CI387" s="78" t="n">
        <v>13</v>
      </c>
      <c r="CJ387" s="79" t="n"/>
      <c r="CK387" s="79" t="n"/>
      <c r="CL387" s="79" t="n"/>
      <c r="CM387" s="79" t="n"/>
      <c r="CN387" s="79" t="n"/>
      <c r="CO387" s="79" t="n"/>
      <c r="CP387" s="79" t="n"/>
      <c r="CQ387" s="79" t="n"/>
      <c r="CR387" s="79" t="n"/>
      <c r="CS387" s="79" t="n"/>
      <c r="CT387" s="79" t="n"/>
      <c r="CU387" s="79" t="n"/>
      <c r="CV387" s="79" t="n"/>
      <c r="CW387" s="79" t="n"/>
      <c r="CX387" s="79" t="n"/>
      <c r="CY387" s="79" t="n"/>
      <c r="CZ387" s="79" t="n"/>
      <c r="DA387" s="79" t="n"/>
      <c r="DB387" s="79" t="n"/>
      <c r="DC387" s="79" t="n"/>
      <c r="DD387" s="79" t="n"/>
      <c r="DE387" s="79" t="n"/>
      <c r="DF387" s="79" t="n"/>
      <c r="DG387" s="79" t="n"/>
      <c r="DH387" s="79" t="n"/>
      <c r="DI387" s="79" t="n"/>
      <c r="DJ387" s="79" t="n"/>
      <c r="DK387" s="79" t="n"/>
      <c r="DL387" s="79" t="n"/>
      <c r="DM387" s="79" t="n"/>
      <c r="DN387" s="79" t="n"/>
      <c r="DO387" s="79" t="n"/>
      <c r="DP387" s="79" t="n"/>
      <c r="DQ387" s="79" t="n"/>
      <c r="DR387" s="79" t="n"/>
      <c r="DS387" s="79" t="n"/>
      <c r="DT387" s="79" t="n"/>
      <c r="DU387" s="79" t="n"/>
      <c r="DV387" s="79" t="n"/>
      <c r="DW387" s="79" t="n"/>
      <c r="DZ387" s="78" t="n">
        <v>13</v>
      </c>
      <c r="EA387" s="79" t="n"/>
      <c r="EB387" s="79" t="n"/>
      <c r="EC387" s="79" t="n"/>
      <c r="ED387" s="79" t="n"/>
      <c r="EE387" s="79" t="n"/>
      <c r="EF387" s="79" t="n"/>
      <c r="EG387" s="79" t="n"/>
      <c r="EH387" s="79" t="n"/>
      <c r="EI387" s="79" t="n"/>
      <c r="EJ387" s="79" t="n"/>
      <c r="EK387" s="79" t="n"/>
      <c r="EL387" s="79" t="n"/>
      <c r="EM387" s="79" t="n"/>
      <c r="EN387" s="79" t="n"/>
      <c r="EO387" s="79" t="n"/>
      <c r="EP387" s="79" t="n"/>
      <c r="EQ387" s="79" t="n"/>
      <c r="ER387" s="79" t="n"/>
      <c r="ES387" s="79" t="n"/>
      <c r="ET387" s="79" t="n"/>
      <c r="EU387" s="79" t="n"/>
      <c r="EV387" s="79" t="n"/>
      <c r="EW387" s="79" t="n"/>
      <c r="EX387" s="79" t="n"/>
      <c r="EY387" s="79" t="n"/>
      <c r="EZ387" s="79" t="n"/>
      <c r="FA387" s="79" t="n"/>
      <c r="FB387" s="79" t="n"/>
      <c r="FC387" s="79" t="n"/>
      <c r="FD387" s="79" t="n"/>
      <c r="FE387" s="79" t="n"/>
      <c r="FF387" s="79" t="n"/>
      <c r="FG387" s="79" t="n"/>
      <c r="FH387" s="79" t="n"/>
      <c r="FI387" s="79" t="n"/>
      <c r="FJ387" s="79" t="n"/>
      <c r="FK387" s="79" t="n"/>
      <c r="FL387" s="79" t="n"/>
      <c r="FM387" s="79" t="n"/>
      <c r="FN387" s="79" t="n"/>
      <c r="FQ387" s="78" t="n">
        <v>13</v>
      </c>
      <c r="FR387" s="79" t="n"/>
      <c r="FS387" s="79" t="n"/>
      <c r="FT387" s="79" t="n"/>
      <c r="FU387" s="79" t="n"/>
      <c r="FV387" s="79" t="n"/>
      <c r="FW387" s="79" t="n"/>
      <c r="FX387" s="79" t="n"/>
      <c r="FY387" s="79" t="n"/>
      <c r="FZ387" s="79" t="n"/>
      <c r="GA387" s="79" t="n"/>
      <c r="GB387" s="79" t="n"/>
      <c r="GC387" s="79" t="n"/>
      <c r="GD387" s="79" t="n"/>
      <c r="GE387" s="79" t="n"/>
      <c r="GF387" s="79" t="n"/>
      <c r="GG387" s="79" t="n"/>
      <c r="GH387" s="79" t="n"/>
      <c r="GI387" s="79" t="n"/>
      <c r="GJ387" s="79" t="n"/>
      <c r="GK387" s="79" t="n"/>
      <c r="GL387" s="79" t="n"/>
      <c r="GM387" s="79" t="n"/>
      <c r="GN387" s="79" t="n"/>
      <c r="GO387" s="79" t="n"/>
      <c r="GP387" s="79" t="n"/>
      <c r="GQ387" s="79" t="n"/>
      <c r="GR387" s="79" t="n"/>
      <c r="GS387" s="79" t="n"/>
      <c r="GT387" s="79" t="n"/>
      <c r="GU387" s="79" t="n"/>
      <c r="GV387" s="79" t="n"/>
      <c r="GW387" s="79" t="n"/>
      <c r="GX387" s="79" t="n"/>
      <c r="GY387" s="79" t="n"/>
      <c r="GZ387" s="79" t="n"/>
      <c r="HA387" s="79" t="n"/>
      <c r="HB387" s="79" t="n"/>
      <c r="HC387" s="79" t="n"/>
      <c r="HD387" s="79" t="n"/>
      <c r="HE387" s="79" t="n"/>
      <c r="HH387" s="78" t="n">
        <v>13</v>
      </c>
      <c r="HI387" s="79" t="n"/>
      <c r="HJ387" s="79" t="n"/>
      <c r="HK387" s="79" t="n"/>
      <c r="HL387" s="79" t="n"/>
      <c r="HM387" s="79" t="n"/>
      <c r="HN387" s="79" t="n"/>
      <c r="HO387" s="79" t="n"/>
      <c r="HP387" s="79" t="n"/>
      <c r="HQ387" s="79" t="n"/>
      <c r="HR387" s="79" t="n"/>
      <c r="HS387" s="79" t="n"/>
      <c r="HT387" s="79" t="n"/>
      <c r="HU387" s="79" t="n"/>
      <c r="HV387" s="79" t="n"/>
      <c r="HW387" s="79" t="n"/>
      <c r="HX387" s="79" t="n"/>
      <c r="HY387" s="79" t="n"/>
      <c r="HZ387" s="79" t="n"/>
      <c r="IA387" s="79" t="n"/>
      <c r="IB387" s="79" t="n"/>
      <c r="IC387" s="79" t="n"/>
      <c r="ID387" s="79" t="n"/>
      <c r="IE387" s="79" t="n"/>
      <c r="IF387" s="79" t="n"/>
      <c r="IG387" s="79" t="n"/>
      <c r="IH387" s="79" t="n"/>
      <c r="II387" s="79" t="n"/>
      <c r="IJ387" s="79" t="n"/>
      <c r="IK387" s="79" t="n"/>
      <c r="IL387" s="79" t="n"/>
      <c r="IM387" s="79" t="n"/>
      <c r="IN387" s="79" t="n"/>
      <c r="IO387" s="79" t="n"/>
      <c r="IP387" s="79" t="n"/>
      <c r="IQ387" s="79" t="n"/>
      <c r="IR387" s="79" t="n"/>
      <c r="IS387" s="79" t="n"/>
      <c r="IT387" s="79" t="n"/>
      <c r="IU387" s="79" t="n"/>
      <c r="IV387" s="79" t="n"/>
      <c r="IY387" s="78" t="n">
        <v>13</v>
      </c>
      <c r="IZ387" s="79" t="n"/>
      <c r="JA387" s="79" t="n"/>
      <c r="JB387" s="79" t="n"/>
      <c r="JC387" s="79" t="n"/>
      <c r="JD387" s="79" t="n"/>
      <c r="JE387" s="79" t="n"/>
      <c r="JF387" s="79" t="n"/>
      <c r="JG387" s="79" t="n"/>
      <c r="JH387" s="79" t="n"/>
      <c r="JI387" s="79" t="n"/>
      <c r="JJ387" s="79" t="n"/>
      <c r="JK387" s="79" t="n"/>
      <c r="JL387" s="79" t="n"/>
      <c r="JM387" s="79" t="n"/>
      <c r="JN387" s="79" t="n"/>
      <c r="JO387" s="79" t="n"/>
      <c r="JP387" s="79" t="n"/>
      <c r="JQ387" s="79" t="n"/>
      <c r="JR387" s="79" t="n"/>
      <c r="JS387" s="79" t="n"/>
      <c r="JT387" s="79" t="n"/>
      <c r="JU387" s="79" t="n"/>
      <c r="JV387" s="79" t="n"/>
      <c r="JW387" s="79" t="n"/>
      <c r="JX387" s="79" t="n"/>
      <c r="JY387" s="79" t="n"/>
      <c r="JZ387" s="79" t="n"/>
      <c r="KA387" s="79" t="n"/>
      <c r="KB387" s="79" t="n"/>
      <c r="KC387" s="79" t="n"/>
      <c r="KD387" s="79" t="n"/>
      <c r="KE387" s="79" t="n"/>
      <c r="KF387" s="79" t="n"/>
      <c r="KG387" s="79" t="n"/>
      <c r="KH387" s="79" t="n"/>
      <c r="KI387" s="79" t="n"/>
      <c r="KJ387" s="79" t="n"/>
      <c r="KK387" s="79" t="n"/>
      <c r="KL387" s="79" t="n"/>
      <c r="KM387" s="79" t="n"/>
      <c r="KP387" s="78" t="n">
        <v>13</v>
      </c>
      <c r="KQ387" s="79" t="n"/>
      <c r="KR387" s="79" t="n"/>
      <c r="KS387" s="79" t="n"/>
      <c r="KT387" s="79" t="n"/>
      <c r="KU387" s="79" t="n"/>
      <c r="KV387" s="79" t="n"/>
      <c r="KW387" s="79" t="n"/>
      <c r="KX387" s="79" t="n"/>
      <c r="KY387" s="79" t="n"/>
      <c r="KZ387" s="79" t="n"/>
      <c r="LA387" s="79" t="n"/>
      <c r="LB387" s="79" t="n"/>
      <c r="LC387" s="79" t="n"/>
      <c r="LD387" s="79" t="n"/>
      <c r="LE387" s="79" t="n"/>
      <c r="LF387" s="79" t="n"/>
      <c r="LG387" s="79" t="n"/>
      <c r="LH387" s="79" t="n"/>
      <c r="LI387" s="79" t="n"/>
      <c r="LJ387" s="79" t="n"/>
      <c r="LK387" s="79" t="n"/>
      <c r="LL387" s="79" t="n"/>
      <c r="LM387" s="79" t="n"/>
      <c r="LN387" s="79" t="n"/>
      <c r="LO387" s="79" t="n"/>
      <c r="LP387" s="79" t="n"/>
      <c r="LQ387" s="79" t="n"/>
      <c r="LR387" s="79" t="n"/>
      <c r="LS387" s="79" t="n"/>
      <c r="LT387" s="79" t="n"/>
      <c r="LU387" s="79" t="n"/>
      <c r="LV387" s="79" t="n"/>
      <c r="LW387" s="79" t="n"/>
      <c r="LX387" s="79" t="n"/>
      <c r="LY387" s="79" t="n"/>
      <c r="LZ387" s="79" t="n"/>
      <c r="MA387" s="79" t="n"/>
      <c r="MB387" s="79" t="n"/>
      <c r="MC387" s="79" t="n"/>
      <c r="MD387" s="79" t="n"/>
      <c r="MG387" s="78" t="n">
        <v>13</v>
      </c>
      <c r="MH387" s="79" t="n"/>
      <c r="MI387" s="79" t="n"/>
      <c r="MJ387" s="79" t="n"/>
      <c r="MK387" s="79" t="n"/>
      <c r="ML387" s="79" t="n"/>
      <c r="MM387" s="79" t="n"/>
      <c r="MN387" s="79" t="n"/>
      <c r="MO387" s="79" t="n"/>
      <c r="MP387" s="79" t="n"/>
      <c r="MQ387" s="79" t="n"/>
      <c r="MR387" s="79" t="n"/>
      <c r="MS387" s="79" t="n"/>
      <c r="MT387" s="79" t="n"/>
      <c r="MU387" s="79" t="n"/>
      <c r="MV387" s="79" t="n"/>
      <c r="MW387" s="79" t="n"/>
      <c r="MX387" s="79" t="n"/>
      <c r="MY387" s="79" t="n"/>
      <c r="MZ387" s="79" t="n"/>
      <c r="NA387" s="79" t="n"/>
      <c r="NB387" s="79" t="n"/>
      <c r="NC387" s="79" t="n"/>
      <c r="ND387" s="79" t="n"/>
      <c r="NE387" s="79" t="n"/>
      <c r="NF387" s="79" t="n"/>
      <c r="NG387" s="79" t="n"/>
      <c r="NH387" s="79" t="n"/>
      <c r="NI387" s="79" t="n"/>
      <c r="NJ387" s="79" t="n"/>
      <c r="NK387" s="79" t="n"/>
      <c r="NL387" s="79" t="n"/>
      <c r="NM387" s="79" t="n"/>
      <c r="NN387" s="79" t="n"/>
      <c r="NO387" s="79" t="n"/>
      <c r="NP387" s="79" t="n"/>
      <c r="NQ387" s="79" t="n"/>
      <c r="NR387" s="79" t="n"/>
      <c r="NS387" s="79" t="n"/>
      <c r="NT387" s="79" t="n"/>
      <c r="NU387" s="79" t="n"/>
      <c r="NX387" s="78" t="n">
        <v>13</v>
      </c>
      <c r="NY387" s="79" t="n"/>
      <c r="NZ387" s="79" t="n"/>
      <c r="OA387" s="79" t="n"/>
      <c r="OB387" s="79" t="n"/>
      <c r="OC387" s="79" t="n"/>
      <c r="OD387" s="79" t="n"/>
      <c r="OE387" s="79" t="n"/>
      <c r="OF387" s="79" t="n"/>
      <c r="OG387" s="79" t="n"/>
      <c r="OH387" s="79" t="n"/>
      <c r="OI387" s="79" t="n"/>
      <c r="OJ387" s="79" t="n"/>
      <c r="OK387" s="79" t="n"/>
      <c r="OL387" s="79" t="n"/>
      <c r="OM387" s="79" t="n"/>
      <c r="ON387" s="79" t="n"/>
      <c r="OO387" s="79" t="n"/>
      <c r="OP387" s="79" t="n"/>
      <c r="OQ387" s="79" t="n"/>
      <c r="OR387" s="79" t="n"/>
      <c r="OS387" s="79" t="n"/>
      <c r="OT387" s="79" t="n"/>
      <c r="OU387" s="79" t="n"/>
      <c r="OV387" s="79" t="n"/>
      <c r="OW387" s="79" t="n"/>
      <c r="OX387" s="79" t="n"/>
      <c r="OY387" s="79" t="n"/>
      <c r="OZ387" s="79" t="n"/>
      <c r="PA387" s="79" t="n"/>
      <c r="PB387" s="79" t="n"/>
      <c r="PC387" s="79" t="n"/>
      <c r="PD387" s="79" t="n"/>
      <c r="PE387" s="79" t="n"/>
      <c r="PF387" s="79" t="n"/>
      <c r="PG387" s="79" t="n"/>
      <c r="PH387" s="79" t="n"/>
      <c r="PI387" s="79" t="n"/>
      <c r="PJ387" s="79" t="n"/>
      <c r="PK387" s="79" t="n"/>
      <c r="PL387" s="79" t="n"/>
      <c r="PO387" s="78" t="n">
        <v>13</v>
      </c>
      <c r="PP387" s="79" t="n"/>
      <c r="PQ387" s="79" t="n"/>
      <c r="PR387" s="79" t="n"/>
      <c r="PS387" s="79" t="n"/>
      <c r="PT387" s="79" t="n"/>
      <c r="PU387" s="79" t="n"/>
      <c r="PV387" s="79" t="n"/>
      <c r="PW387" s="79" t="n"/>
      <c r="PX387" s="79" t="n"/>
      <c r="PY387" s="79" t="n"/>
      <c r="PZ387" s="79" t="n"/>
      <c r="QA387" s="79" t="n"/>
      <c r="QB387" s="79" t="n"/>
      <c r="QC387" s="79" t="n"/>
      <c r="QD387" s="79" t="n"/>
      <c r="QE387" s="79" t="n"/>
      <c r="QF387" s="79" t="n"/>
      <c r="QG387" s="79" t="n"/>
      <c r="QH387" s="79" t="n"/>
      <c r="QI387" s="79" t="n"/>
      <c r="QJ387" s="79" t="n"/>
      <c r="QK387" s="79" t="n"/>
      <c r="QL387" s="79" t="n"/>
      <c r="QM387" s="79" t="n"/>
      <c r="QN387" s="79" t="n"/>
      <c r="QO387" s="79" t="n"/>
      <c r="QP387" s="79" t="n"/>
      <c r="QQ387" s="79" t="n"/>
      <c r="QR387" s="79" t="n"/>
      <c r="QS387" s="79" t="n"/>
      <c r="QT387" s="79" t="n"/>
      <c r="QU387" s="79" t="n"/>
      <c r="QV387" s="79" t="n"/>
      <c r="QW387" s="79" t="n"/>
      <c r="QX387" s="79" t="n"/>
      <c r="QY387" s="79" t="n"/>
      <c r="QZ387" s="79" t="n"/>
      <c r="RA387" s="79" t="n"/>
      <c r="RB387" s="79" t="n"/>
      <c r="RC387" s="79" t="n"/>
      <c r="RF387" s="78" t="n">
        <v>13</v>
      </c>
      <c r="RG387" s="79" t="n"/>
      <c r="RH387" s="79" t="n"/>
      <c r="RI387" s="79" t="n"/>
      <c r="RJ387" s="79" t="n"/>
      <c r="RK387" s="79" t="n"/>
      <c r="RL387" s="79" t="n"/>
      <c r="RM387" s="79" t="n"/>
      <c r="RN387" s="79" t="n"/>
      <c r="RO387" s="79" t="n"/>
      <c r="RP387" s="79" t="n"/>
      <c r="RQ387" s="79" t="n"/>
      <c r="RR387" s="79" t="n"/>
      <c r="RS387" s="79" t="n"/>
      <c r="RT387" s="79" t="n"/>
      <c r="RU387" s="79" t="n"/>
      <c r="RV387" s="79" t="n"/>
      <c r="RW387" s="79" t="n"/>
      <c r="RX387" s="79" t="n"/>
      <c r="RY387" s="79" t="n"/>
      <c r="RZ387" s="79" t="n"/>
      <c r="SA387" s="79" t="n"/>
      <c r="SB387" s="79" t="n"/>
      <c r="SC387" s="79" t="n"/>
      <c r="SD387" s="79" t="n"/>
      <c r="SE387" s="79" t="n"/>
      <c r="SF387" s="79" t="n"/>
      <c r="SG387" s="79" t="n"/>
      <c r="SH387" s="79" t="n"/>
      <c r="SI387" s="79" t="n"/>
      <c r="SJ387" s="79" t="n"/>
      <c r="SK387" s="79" t="n"/>
      <c r="SL387" s="79" t="n"/>
      <c r="SM387" s="79" t="n"/>
      <c r="SN387" s="79" t="n"/>
      <c r="SO387" s="79" t="n"/>
      <c r="SP387" s="79" t="n"/>
      <c r="SQ387" s="79" t="n"/>
      <c r="SR387" s="79" t="n"/>
      <c r="SS387" s="79" t="n"/>
      <c r="ST387" s="79" t="n"/>
      <c r="SW387" s="78" t="n">
        <v>13</v>
      </c>
      <c r="SX387" s="79" t="n"/>
      <c r="SY387" s="79" t="n"/>
      <c r="SZ387" s="79" t="n"/>
      <c r="TA387" s="79" t="n"/>
      <c r="TB387" s="79" t="n"/>
      <c r="TC387" s="79" t="n"/>
      <c r="TD387" s="79" t="n"/>
      <c r="TE387" s="79" t="n"/>
      <c r="TF387" s="79" t="n"/>
      <c r="TG387" s="79" t="n"/>
      <c r="TH387" s="79" t="n"/>
      <c r="TI387" s="79" t="n"/>
      <c r="TJ387" s="79" t="n"/>
      <c r="TK387" s="79" t="n"/>
      <c r="TL387" s="79" t="n"/>
      <c r="TM387" s="79" t="n"/>
      <c r="TN387" s="79" t="n"/>
      <c r="TO387" s="79" t="n"/>
      <c r="TP387" s="79" t="n"/>
      <c r="TQ387" s="79" t="n"/>
      <c r="TR387" s="79" t="n"/>
      <c r="TS387" s="79" t="n"/>
      <c r="TT387" s="79" t="n"/>
      <c r="TU387" s="79" t="n"/>
      <c r="TV387" s="79" t="n"/>
      <c r="TW387" s="79" t="n"/>
      <c r="TX387" s="79" t="n"/>
      <c r="TY387" s="79" t="n"/>
      <c r="TZ387" s="79" t="n"/>
      <c r="UA387" s="79" t="n"/>
      <c r="UB387" s="79" t="n"/>
      <c r="UC387" s="79" t="n"/>
      <c r="UD387" s="79" t="n"/>
      <c r="UE387" s="79" t="n"/>
      <c r="UF387" s="79" t="n"/>
      <c r="UG387" s="79" t="n"/>
      <c r="UH387" s="79" t="n"/>
      <c r="UI387" s="79" t="n"/>
      <c r="UJ387" s="79" t="n"/>
      <c r="UK387" s="79" t="n"/>
      <c r="UN387" s="78" t="n">
        <v>13</v>
      </c>
      <c r="UO387" s="79" t="n"/>
      <c r="UP387" s="79" t="n"/>
      <c r="UQ387" s="79" t="n"/>
      <c r="UR387" s="79" t="n"/>
      <c r="US387" s="79" t="n"/>
      <c r="UT387" s="79" t="n"/>
      <c r="UU387" s="79" t="n"/>
      <c r="UV387" s="79" t="n"/>
      <c r="UW387" s="79" t="n"/>
      <c r="UX387" s="79" t="n"/>
      <c r="UY387" s="79" t="n"/>
      <c r="UZ387" s="79" t="n"/>
      <c r="VA387" s="79" t="n"/>
      <c r="VB387" s="79" t="n"/>
      <c r="VC387" s="79" t="n"/>
      <c r="VD387" s="79" t="n"/>
      <c r="VE387" s="79" t="n"/>
      <c r="VF387" s="79" t="n"/>
      <c r="VG387" s="79" t="n"/>
      <c r="VH387" s="79" t="n"/>
      <c r="VI387" s="79" t="n"/>
      <c r="VJ387" s="79" t="n"/>
      <c r="VK387" s="79" t="n"/>
      <c r="VL387" s="79" t="n"/>
      <c r="VM387" s="79" t="n"/>
      <c r="VN387" s="79" t="n"/>
      <c r="VO387" s="79" t="n"/>
      <c r="VP387" s="79" t="n"/>
      <c r="VQ387" s="79" t="n"/>
      <c r="VR387" s="79" t="n"/>
      <c r="VS387" s="79" t="n"/>
      <c r="VT387" s="79" t="n"/>
      <c r="VU387" s="79" t="n"/>
      <c r="VV387" s="79" t="n"/>
      <c r="VW387" s="79" t="n"/>
      <c r="VX387" s="79" t="n"/>
      <c r="VY387" s="79" t="n"/>
      <c r="VZ387" s="79" t="n"/>
      <c r="WA387" s="79" t="n"/>
      <c r="WB387" s="79" t="n"/>
      <c r="WE387" s="78" t="n">
        <v>13</v>
      </c>
      <c r="WF387" s="79" t="n"/>
      <c r="WG387" s="79" t="n"/>
      <c r="WH387" s="79" t="n"/>
      <c r="WI387" s="79" t="n"/>
      <c r="WJ387" s="79" t="n"/>
      <c r="WK387" s="79" t="n"/>
      <c r="WL387" s="79" t="n"/>
      <c r="WM387" s="79" t="n"/>
      <c r="WN387" s="79" t="n"/>
      <c r="WO387" s="79" t="n"/>
      <c r="WP387" s="79" t="n"/>
      <c r="WQ387" s="79" t="n"/>
      <c r="WR387" s="79" t="n"/>
      <c r="WS387" s="79" t="n"/>
      <c r="WT387" s="79" t="n"/>
      <c r="WU387" s="79" t="n"/>
      <c r="WV387" s="79" t="n"/>
      <c r="WW387" s="79" t="n"/>
      <c r="WX387" s="79" t="n"/>
      <c r="WY387" s="79" t="n"/>
      <c r="WZ387" s="79" t="n"/>
      <c r="XA387" s="79" t="n"/>
      <c r="XB387" s="79" t="n"/>
      <c r="XC387" s="79" t="n"/>
      <c r="XD387" s="79" t="n"/>
      <c r="XE387" s="79" t="n"/>
      <c r="XF387" s="79" t="n"/>
      <c r="XG387" s="79" t="n"/>
      <c r="XH387" s="79" t="n"/>
      <c r="XI387" s="79" t="n"/>
      <c r="XJ387" s="79" t="n"/>
      <c r="XK387" s="79" t="n"/>
      <c r="XL387" s="79" t="n"/>
      <c r="XM387" s="79" t="n"/>
      <c r="XN387" s="79" t="n"/>
      <c r="XO387" s="79" t="n"/>
      <c r="XP387" s="79" t="n"/>
      <c r="XQ387" s="79" t="n"/>
      <c r="XR387" s="79" t="n"/>
      <c r="XS387" s="79" t="n"/>
      <c r="XV387" s="78" t="n">
        <v>13</v>
      </c>
      <c r="XW387" s="79" t="n"/>
      <c r="XX387" s="79" t="n"/>
      <c r="XY387" s="79" t="n"/>
      <c r="XZ387" s="79" t="n"/>
      <c r="YA387" s="79" t="n"/>
      <c r="YB387" s="79" t="n"/>
      <c r="YC387" s="79" t="n"/>
      <c r="YD387" s="79" t="n"/>
      <c r="YE387" s="79" t="n"/>
      <c r="YF387" s="79" t="n"/>
      <c r="YG387" s="79" t="n"/>
      <c r="YH387" s="79" t="n"/>
      <c r="YI387" s="79" t="n"/>
      <c r="YJ387" s="79" t="n"/>
      <c r="YK387" s="79" t="n"/>
      <c r="YL387" s="79" t="n"/>
      <c r="YM387" s="79" t="n"/>
      <c r="YN387" s="79" t="n"/>
      <c r="YO387" s="79" t="n"/>
      <c r="YP387" s="79" t="n"/>
      <c r="YQ387" s="79" t="n"/>
      <c r="YR387" s="79" t="n"/>
      <c r="YS387" s="79" t="n"/>
      <c r="YT387" s="79" t="n"/>
      <c r="YU387" s="79" t="n"/>
      <c r="YV387" s="79" t="n"/>
      <c r="YW387" s="79" t="n"/>
      <c r="YX387" s="79" t="n"/>
      <c r="YY387" s="79" t="n"/>
      <c r="YZ387" s="79" t="n"/>
      <c r="ZA387" s="79" t="n"/>
      <c r="ZB387" s="79" t="n"/>
      <c r="ZC387" s="79" t="n"/>
      <c r="ZD387" s="79" t="n"/>
      <c r="ZE387" s="79" t="n"/>
      <c r="ZF387" s="79" t="n"/>
      <c r="ZG387" s="79" t="n"/>
      <c r="ZH387" s="79" t="n"/>
      <c r="ZI387" s="79" t="n"/>
      <c r="ZJ387" s="79" t="n"/>
      <c r="ZM387" s="78" t="n">
        <v>13</v>
      </c>
      <c r="ZN387" s="79" t="n"/>
      <c r="ZO387" s="79" t="n"/>
      <c r="ZP387" s="79" t="n"/>
      <c r="ZQ387" s="79" t="n"/>
      <c r="ZR387" s="79" t="n"/>
      <c r="ZS387" s="79" t="n"/>
      <c r="ZT387" s="79" t="n"/>
      <c r="ZU387" s="79" t="n"/>
      <c r="ZV387" s="79" t="n"/>
      <c r="ZW387" s="79" t="n"/>
      <c r="ZX387" s="79" t="n"/>
      <c r="ZY387" s="79" t="n"/>
      <c r="ZZ387" s="79" t="n"/>
      <c r="AAA387" s="79" t="n"/>
      <c r="AAB387" s="79" t="n"/>
      <c r="AAC387" s="79" t="n"/>
      <c r="AAD387" s="79" t="n"/>
      <c r="AAE387" s="79" t="n"/>
      <c r="AAF387" s="79" t="n"/>
      <c r="AAG387" s="79" t="n"/>
      <c r="AAH387" s="79" t="n"/>
      <c r="AAI387" s="79" t="n"/>
      <c r="AAJ387" s="79" t="n"/>
      <c r="AAK387" s="79" t="n"/>
      <c r="AAL387" s="79" t="n"/>
      <c r="AAM387" s="79" t="n"/>
      <c r="AAN387" s="79" t="n"/>
      <c r="AAO387" s="79" t="n"/>
      <c r="AAP387" s="79" t="n"/>
      <c r="AAQ387" s="79" t="n"/>
      <c r="AAR387" s="79" t="n"/>
      <c r="AAS387" s="79" t="n"/>
      <c r="AAT387" s="79" t="n"/>
      <c r="AAU387" s="79" t="n"/>
      <c r="AAV387" s="79" t="n"/>
      <c r="AAW387" s="79" t="n"/>
      <c r="AAX387" s="79" t="n"/>
      <c r="AAY387" s="79" t="n"/>
      <c r="AAZ387" s="79" t="n"/>
      <c r="ABA387" s="79" t="n"/>
      <c r="ABD387" s="78" t="n">
        <v>13</v>
      </c>
      <c r="ABE387" s="79" t="n"/>
      <c r="ABF387" s="79" t="n"/>
      <c r="ABG387" s="79" t="n"/>
      <c r="ABH387" s="79" t="n"/>
      <c r="ABI387" s="79" t="n"/>
      <c r="ABJ387" s="79" t="n"/>
      <c r="ABK387" s="79" t="n"/>
      <c r="ABL387" s="79" t="n"/>
      <c r="ABM387" s="79" t="n"/>
      <c r="ABN387" s="79" t="n"/>
      <c r="ABO387" s="79" t="n"/>
      <c r="ABP387" s="79" t="n"/>
      <c r="ABQ387" s="79" t="n"/>
      <c r="ABR387" s="79" t="n"/>
      <c r="ABS387" s="79" t="n"/>
      <c r="ABT387" s="79" t="n"/>
      <c r="ABU387" s="79" t="n"/>
      <c r="ABV387" s="79" t="n"/>
      <c r="ABW387" s="79" t="n"/>
      <c r="ABX387" s="79" t="n"/>
      <c r="ABY387" s="79" t="n"/>
      <c r="ABZ387" s="79" t="n"/>
      <c r="ACA387" s="79" t="n"/>
      <c r="ACB387" s="79" t="n"/>
      <c r="ACC387" s="79" t="n"/>
      <c r="ACD387" s="79" t="n"/>
      <c r="ACE387" s="79" t="n"/>
      <c r="ACF387" s="79" t="n"/>
      <c r="ACG387" s="79" t="n"/>
      <c r="ACH387" s="79" t="n"/>
      <c r="ACI387" s="79" t="n"/>
      <c r="ACJ387" s="79" t="n"/>
      <c r="ACK387" s="79" t="n"/>
      <c r="ACL387" s="79" t="n"/>
      <c r="ACM387" s="79" t="n"/>
      <c r="ACN387" s="79" t="n"/>
      <c r="ACO387" s="79" t="n"/>
      <c r="ACP387" s="79" t="n"/>
      <c r="ACQ387" s="79" t="n"/>
      <c r="ACR387" s="79" t="n"/>
      <c r="ACU387" s="78" t="n">
        <v>13</v>
      </c>
      <c r="ACV387" s="79" t="n"/>
      <c r="ACW387" s="79" t="n"/>
      <c r="ACX387" s="79" t="n"/>
      <c r="ACY387" s="79" t="n"/>
      <c r="ACZ387" s="79" t="n"/>
      <c r="ADA387" s="79" t="n"/>
      <c r="ADB387" s="79" t="n"/>
      <c r="ADC387" s="79" t="n"/>
      <c r="ADD387" s="79" t="n"/>
      <c r="ADE387" s="79" t="n"/>
      <c r="ADF387" s="79" t="n"/>
      <c r="ADG387" s="79" t="n"/>
      <c r="ADH387" s="79" t="n"/>
      <c r="ADI387" s="79" t="n"/>
      <c r="ADJ387" s="79" t="n"/>
      <c r="ADK387" s="79" t="n"/>
      <c r="ADL387" s="79" t="n"/>
      <c r="ADM387" s="79" t="n"/>
      <c r="ADN387" s="79" t="n"/>
      <c r="ADO387" s="79" t="n"/>
      <c r="ADP387" s="79" t="n"/>
      <c r="ADQ387" s="79" t="n"/>
      <c r="ADR387" s="79" t="n"/>
      <c r="ADS387" s="79" t="n"/>
      <c r="ADT387" s="79" t="n"/>
      <c r="ADU387" s="79" t="n"/>
      <c r="ADV387" s="79" t="n"/>
      <c r="ADW387" s="79" t="n"/>
      <c r="ADX387" s="79" t="n"/>
      <c r="ADY387" s="79" t="n"/>
      <c r="ADZ387" s="79" t="n"/>
      <c r="AEA387" s="79" t="n"/>
      <c r="AEB387" s="79" t="n"/>
      <c r="AEC387" s="79" t="n"/>
      <c r="AED387" s="79" t="n"/>
      <c r="AEE387" s="79" t="n"/>
      <c r="AEF387" s="79" t="n"/>
      <c r="AEG387" s="79" t="n"/>
      <c r="AEH387" s="79" t="n"/>
      <c r="AEI387" s="79" t="n"/>
      <c r="AEL387" s="78" t="n">
        <v>13</v>
      </c>
      <c r="AEM387" s="79" t="n"/>
      <c r="AEN387" s="79" t="n"/>
      <c r="AEO387" s="79" t="n"/>
      <c r="AEP387" s="79" t="n"/>
      <c r="AEQ387" s="79" t="n"/>
      <c r="AER387" s="79" t="n"/>
      <c r="AES387" s="79" t="n"/>
      <c r="AET387" s="79" t="n"/>
      <c r="AEU387" s="79" t="n"/>
      <c r="AEV387" s="79" t="n"/>
      <c r="AEW387" s="79" t="n"/>
      <c r="AEX387" s="79" t="n"/>
      <c r="AEY387" s="79" t="n"/>
      <c r="AEZ387" s="79" t="n"/>
      <c r="AFA387" s="79" t="n"/>
      <c r="AFB387" s="79" t="n"/>
      <c r="AFC387" s="79" t="n"/>
      <c r="AFD387" s="79" t="n"/>
      <c r="AFE387" s="79" t="n"/>
      <c r="AFF387" s="79" t="n"/>
      <c r="AFG387" s="79" t="n"/>
      <c r="AFH387" s="79" t="n"/>
      <c r="AFI387" s="79" t="n"/>
      <c r="AFJ387" s="79" t="n"/>
      <c r="AFK387" s="79" t="n"/>
      <c r="AFL387" s="79" t="n"/>
      <c r="AFM387" s="79" t="n"/>
      <c r="AFN387" s="79" t="n"/>
      <c r="AFO387" s="79" t="n"/>
      <c r="AFP387" s="79" t="n"/>
      <c r="AFQ387" s="79" t="n"/>
      <c r="AFR387" s="79" t="n"/>
      <c r="AFS387" s="79" t="n"/>
      <c r="AFT387" s="79" t="n"/>
      <c r="AFU387" s="79" t="n"/>
      <c r="AFV387" s="79" t="n"/>
      <c r="AFW387" s="79" t="n"/>
      <c r="AFX387" s="79" t="n"/>
      <c r="AFY387" s="79" t="n"/>
      <c r="AFZ387" s="79" t="n"/>
    </row>
    <row r="388">
      <c r="A388" s="78" t="n">
        <v>14</v>
      </c>
      <c r="B388" s="79" t="n"/>
      <c r="C388" s="79" t="n"/>
      <c r="D388" s="79" t="n"/>
      <c r="E388" s="79" t="n"/>
      <c r="F388" s="79" t="n"/>
      <c r="G388" s="79" t="n"/>
      <c r="H388" s="79" t="n"/>
      <c r="I388" s="79" t="n"/>
      <c r="J388" s="79" t="n"/>
      <c r="K388" s="79" t="n"/>
      <c r="L388" s="79" t="n"/>
      <c r="M388" s="79" t="n"/>
      <c r="N388" s="79" t="n"/>
      <c r="O388" s="79" t="n"/>
      <c r="P388" s="79" t="n"/>
      <c r="Q388" s="79" t="n"/>
      <c r="R388" s="79" t="n"/>
      <c r="S388" s="79" t="n"/>
      <c r="T388" s="79" t="n"/>
      <c r="U388" s="79" t="n"/>
      <c r="V388" s="79" t="n"/>
      <c r="W388" s="79" t="n"/>
      <c r="X388" s="79" t="n"/>
      <c r="Y388" s="79" t="n"/>
      <c r="Z388" s="79" t="n"/>
      <c r="AA388" s="79" t="n"/>
      <c r="AB388" s="79" t="n"/>
      <c r="AC388" s="79" t="n"/>
      <c r="AD388" s="79" t="n"/>
      <c r="AE388" s="79" t="n"/>
      <c r="AF388" s="79" t="n"/>
      <c r="AG388" s="79" t="n"/>
      <c r="AH388" s="79" t="n"/>
      <c r="AI388" s="79" t="n"/>
      <c r="AJ388" s="79" t="n"/>
      <c r="AK388" s="79" t="n"/>
      <c r="AL388" s="79" t="n"/>
      <c r="AM388" s="79" t="n"/>
      <c r="AN388" s="79" t="n"/>
      <c r="AO388" s="79" t="n"/>
      <c r="AR388" s="78" t="n">
        <v>14</v>
      </c>
      <c r="AS388" s="79" t="n"/>
      <c r="AT388" s="79" t="n"/>
      <c r="AU388" s="79" t="n"/>
      <c r="AV388" s="79" t="n"/>
      <c r="AW388" s="79" t="n"/>
      <c r="AX388" s="79" t="n"/>
      <c r="AY388" s="79" t="n"/>
      <c r="AZ388" s="79" t="n"/>
      <c r="BA388" s="79" t="n"/>
      <c r="BB388" s="79" t="n"/>
      <c r="BC388" s="79" t="n"/>
      <c r="BD388" s="79" t="n"/>
      <c r="BE388" s="79" t="n"/>
      <c r="BF388" s="79" t="n"/>
      <c r="BG388" s="79" t="n"/>
      <c r="BH388" s="79" t="n"/>
      <c r="BI388" s="79" t="n"/>
      <c r="BJ388" s="79" t="n"/>
      <c r="BK388" s="79" t="n"/>
      <c r="BL388" s="79" t="n"/>
      <c r="BM388" s="79" t="n"/>
      <c r="BN388" s="79" t="n"/>
      <c r="BO388" s="79" t="n"/>
      <c r="BP388" s="79" t="n"/>
      <c r="BQ388" s="79" t="n"/>
      <c r="BR388" s="79" t="n"/>
      <c r="BS388" s="79" t="n"/>
      <c r="BT388" s="79" t="n"/>
      <c r="BU388" s="79" t="n"/>
      <c r="BV388" s="79" t="n"/>
      <c r="BW388" s="79" t="n"/>
      <c r="BX388" s="79" t="n"/>
      <c r="BY388" s="79" t="n"/>
      <c r="BZ388" s="79" t="n"/>
      <c r="CA388" s="79" t="n"/>
      <c r="CB388" s="79" t="n"/>
      <c r="CC388" s="79" t="n"/>
      <c r="CD388" s="79" t="n"/>
      <c r="CE388" s="79" t="n"/>
      <c r="CF388" s="79" t="n"/>
      <c r="CI388" s="78" t="n">
        <v>14</v>
      </c>
      <c r="CJ388" s="79" t="n"/>
      <c r="CK388" s="79" t="n"/>
      <c r="CL388" s="79" t="n"/>
      <c r="CM388" s="79" t="n"/>
      <c r="CN388" s="79" t="n"/>
      <c r="CO388" s="79" t="n"/>
      <c r="CP388" s="79" t="n"/>
      <c r="CQ388" s="79" t="n"/>
      <c r="CR388" s="79" t="n"/>
      <c r="CS388" s="79" t="n"/>
      <c r="CT388" s="79" t="n"/>
      <c r="CU388" s="79" t="n"/>
      <c r="CV388" s="79" t="n"/>
      <c r="CW388" s="79" t="n"/>
      <c r="CX388" s="79" t="n"/>
      <c r="CY388" s="79" t="n"/>
      <c r="CZ388" s="79" t="n"/>
      <c r="DA388" s="79" t="n"/>
      <c r="DB388" s="79" t="n"/>
      <c r="DC388" s="79" t="n"/>
      <c r="DD388" s="79" t="n"/>
      <c r="DE388" s="79" t="n"/>
      <c r="DF388" s="79" t="n"/>
      <c r="DG388" s="79" t="n"/>
      <c r="DH388" s="79" t="n"/>
      <c r="DI388" s="79" t="n"/>
      <c r="DJ388" s="79" t="n"/>
      <c r="DK388" s="79" t="n"/>
      <c r="DL388" s="79" t="n"/>
      <c r="DM388" s="79" t="n"/>
      <c r="DN388" s="79" t="n"/>
      <c r="DO388" s="79" t="n"/>
      <c r="DP388" s="79" t="n"/>
      <c r="DQ388" s="79" t="n"/>
      <c r="DR388" s="79" t="n"/>
      <c r="DS388" s="79" t="n"/>
      <c r="DT388" s="79" t="n"/>
      <c r="DU388" s="79" t="n"/>
      <c r="DV388" s="79" t="n"/>
      <c r="DW388" s="79" t="n"/>
      <c r="DZ388" s="78" t="n">
        <v>14</v>
      </c>
      <c r="EA388" s="79" t="n"/>
      <c r="EB388" s="79" t="n"/>
      <c r="EC388" s="79" t="n"/>
      <c r="ED388" s="79" t="n"/>
      <c r="EE388" s="79" t="n"/>
      <c r="EF388" s="79" t="n"/>
      <c r="EG388" s="79" t="n"/>
      <c r="EH388" s="79" t="n"/>
      <c r="EI388" s="79" t="n"/>
      <c r="EJ388" s="79" t="n"/>
      <c r="EK388" s="79" t="n"/>
      <c r="EL388" s="79" t="n"/>
      <c r="EM388" s="79" t="n"/>
      <c r="EN388" s="79" t="n"/>
      <c r="EO388" s="79" t="n"/>
      <c r="EP388" s="79" t="n"/>
      <c r="EQ388" s="79" t="n"/>
      <c r="ER388" s="79" t="n"/>
      <c r="ES388" s="79" t="n"/>
      <c r="ET388" s="79" t="n"/>
      <c r="EU388" s="79" t="n"/>
      <c r="EV388" s="79" t="n"/>
      <c r="EW388" s="79" t="n"/>
      <c r="EX388" s="79" t="n"/>
      <c r="EY388" s="79" t="n"/>
      <c r="EZ388" s="79" t="n"/>
      <c r="FA388" s="79" t="n"/>
      <c r="FB388" s="79" t="n"/>
      <c r="FC388" s="79" t="n"/>
      <c r="FD388" s="79" t="n"/>
      <c r="FE388" s="79" t="n"/>
      <c r="FF388" s="79" t="n"/>
      <c r="FG388" s="79" t="n"/>
      <c r="FH388" s="79" t="n"/>
      <c r="FI388" s="79" t="n"/>
      <c r="FJ388" s="79" t="n"/>
      <c r="FK388" s="79" t="n"/>
      <c r="FL388" s="79" t="n"/>
      <c r="FM388" s="79" t="n"/>
      <c r="FN388" s="79" t="n"/>
      <c r="FQ388" s="78" t="n">
        <v>14</v>
      </c>
      <c r="FR388" s="79" t="n"/>
      <c r="FS388" s="79" t="n"/>
      <c r="FT388" s="79" t="n"/>
      <c r="FU388" s="79" t="n"/>
      <c r="FV388" s="79" t="n"/>
      <c r="FW388" s="79" t="n"/>
      <c r="FX388" s="79" t="n"/>
      <c r="FY388" s="79" t="n"/>
      <c r="FZ388" s="79" t="n"/>
      <c r="GA388" s="79" t="n"/>
      <c r="GB388" s="79" t="n"/>
      <c r="GC388" s="79" t="n"/>
      <c r="GD388" s="79" t="n"/>
      <c r="GE388" s="79" t="n"/>
      <c r="GF388" s="79" t="n"/>
      <c r="GG388" s="79" t="n"/>
      <c r="GH388" s="79" t="n"/>
      <c r="GI388" s="79" t="n"/>
      <c r="GJ388" s="79" t="n"/>
      <c r="GK388" s="79" t="n"/>
      <c r="GL388" s="79" t="n"/>
      <c r="GM388" s="79" t="n"/>
      <c r="GN388" s="79" t="n"/>
      <c r="GO388" s="79" t="n"/>
      <c r="GP388" s="79" t="n"/>
      <c r="GQ388" s="79" t="n"/>
      <c r="GR388" s="79" t="n"/>
      <c r="GS388" s="79" t="n"/>
      <c r="GT388" s="79" t="n"/>
      <c r="GU388" s="79" t="n"/>
      <c r="GV388" s="79" t="n"/>
      <c r="GW388" s="79" t="n"/>
      <c r="GX388" s="79" t="n"/>
      <c r="GY388" s="79" t="n"/>
      <c r="GZ388" s="79" t="n"/>
      <c r="HA388" s="79" t="n"/>
      <c r="HB388" s="79" t="n"/>
      <c r="HC388" s="79" t="n"/>
      <c r="HD388" s="79" t="n"/>
      <c r="HE388" s="79" t="n"/>
      <c r="HH388" s="78" t="n">
        <v>14</v>
      </c>
      <c r="HI388" s="79" t="n"/>
      <c r="HJ388" s="79" t="n"/>
      <c r="HK388" s="79" t="n"/>
      <c r="HL388" s="79" t="n"/>
      <c r="HM388" s="79" t="n"/>
      <c r="HN388" s="79" t="n"/>
      <c r="HO388" s="79" t="n"/>
      <c r="HP388" s="79" t="n"/>
      <c r="HQ388" s="79" t="n"/>
      <c r="HR388" s="79" t="n"/>
      <c r="HS388" s="79" t="n"/>
      <c r="HT388" s="79" t="n"/>
      <c r="HU388" s="79" t="n"/>
      <c r="HV388" s="79" t="n"/>
      <c r="HW388" s="79" t="n"/>
      <c r="HX388" s="79" t="n"/>
      <c r="HY388" s="79" t="n"/>
      <c r="HZ388" s="79" t="n"/>
      <c r="IA388" s="79" t="n"/>
      <c r="IB388" s="79" t="n"/>
      <c r="IC388" s="79" t="n"/>
      <c r="ID388" s="79" t="n"/>
      <c r="IE388" s="79" t="n"/>
      <c r="IF388" s="79" t="n"/>
      <c r="IG388" s="79" t="n"/>
      <c r="IH388" s="79" t="n"/>
      <c r="II388" s="79" t="n"/>
      <c r="IJ388" s="79" t="n"/>
      <c r="IK388" s="79" t="n"/>
      <c r="IL388" s="79" t="n"/>
      <c r="IM388" s="79" t="n"/>
      <c r="IN388" s="79" t="n"/>
      <c r="IO388" s="79" t="n"/>
      <c r="IP388" s="79" t="n"/>
      <c r="IQ388" s="79" t="n"/>
      <c r="IR388" s="79" t="n"/>
      <c r="IS388" s="79" t="n"/>
      <c r="IT388" s="79" t="n"/>
      <c r="IU388" s="79" t="n"/>
      <c r="IV388" s="79" t="n"/>
      <c r="IY388" s="78" t="n">
        <v>14</v>
      </c>
      <c r="IZ388" s="79" t="n"/>
      <c r="JA388" s="79" t="n"/>
      <c r="JB388" s="79" t="n"/>
      <c r="JC388" s="79" t="n"/>
      <c r="JD388" s="79" t="n"/>
      <c r="JE388" s="79" t="n"/>
      <c r="JF388" s="79" t="n"/>
      <c r="JG388" s="79" t="n"/>
      <c r="JH388" s="79" t="n"/>
      <c r="JI388" s="79" t="n"/>
      <c r="JJ388" s="79" t="n"/>
      <c r="JK388" s="79" t="n"/>
      <c r="JL388" s="79" t="n"/>
      <c r="JM388" s="79" t="n"/>
      <c r="JN388" s="79" t="n"/>
      <c r="JO388" s="79" t="n"/>
      <c r="JP388" s="79" t="n"/>
      <c r="JQ388" s="79" t="n"/>
      <c r="JR388" s="79" t="n"/>
      <c r="JS388" s="79" t="n"/>
      <c r="JT388" s="79" t="n"/>
      <c r="JU388" s="79" t="n"/>
      <c r="JV388" s="79" t="n"/>
      <c r="JW388" s="79" t="n"/>
      <c r="JX388" s="79" t="n"/>
      <c r="JY388" s="79" t="n"/>
      <c r="JZ388" s="79" t="n"/>
      <c r="KA388" s="79" t="n"/>
      <c r="KB388" s="79" t="n"/>
      <c r="KC388" s="79" t="n"/>
      <c r="KD388" s="79" t="n"/>
      <c r="KE388" s="79" t="n"/>
      <c r="KF388" s="79" t="n"/>
      <c r="KG388" s="79" t="n"/>
      <c r="KH388" s="79" t="n"/>
      <c r="KI388" s="79" t="n"/>
      <c r="KJ388" s="79" t="n"/>
      <c r="KK388" s="79" t="n"/>
      <c r="KL388" s="79" t="n"/>
      <c r="KM388" s="79" t="n"/>
      <c r="KP388" s="78" t="n">
        <v>14</v>
      </c>
      <c r="KQ388" s="79" t="n"/>
      <c r="KR388" s="79" t="n"/>
      <c r="KS388" s="79" t="n"/>
      <c r="KT388" s="79" t="n"/>
      <c r="KU388" s="79" t="n"/>
      <c r="KV388" s="79" t="n"/>
      <c r="KW388" s="79" t="n"/>
      <c r="KX388" s="79" t="n"/>
      <c r="KY388" s="79" t="n"/>
      <c r="KZ388" s="79" t="n"/>
      <c r="LA388" s="79" t="n"/>
      <c r="LB388" s="79" t="n"/>
      <c r="LC388" s="79" t="n"/>
      <c r="LD388" s="79" t="n"/>
      <c r="LE388" s="79" t="n"/>
      <c r="LF388" s="79" t="n"/>
      <c r="LG388" s="79" t="n"/>
      <c r="LH388" s="79" t="n"/>
      <c r="LI388" s="79" t="n"/>
      <c r="LJ388" s="79" t="n"/>
      <c r="LK388" s="79" t="n"/>
      <c r="LL388" s="79" t="n"/>
      <c r="LM388" s="79" t="n"/>
      <c r="LN388" s="79" t="n"/>
      <c r="LO388" s="79" t="n"/>
      <c r="LP388" s="79" t="n"/>
      <c r="LQ388" s="79" t="n"/>
      <c r="LR388" s="79" t="n"/>
      <c r="LS388" s="79" t="n"/>
      <c r="LT388" s="79" t="n"/>
      <c r="LU388" s="79" t="n"/>
      <c r="LV388" s="79" t="n"/>
      <c r="LW388" s="79" t="n"/>
      <c r="LX388" s="79" t="n"/>
      <c r="LY388" s="79" t="n"/>
      <c r="LZ388" s="79" t="n"/>
      <c r="MA388" s="79" t="n"/>
      <c r="MB388" s="79" t="n"/>
      <c r="MC388" s="79" t="n"/>
      <c r="MD388" s="79" t="n"/>
      <c r="MG388" s="78" t="n">
        <v>14</v>
      </c>
      <c r="MH388" s="79" t="n"/>
      <c r="MI388" s="79" t="n"/>
      <c r="MJ388" s="79" t="n"/>
      <c r="MK388" s="79" t="n"/>
      <c r="ML388" s="79" t="n"/>
      <c r="MM388" s="79" t="n"/>
      <c r="MN388" s="79" t="n"/>
      <c r="MO388" s="79" t="n"/>
      <c r="MP388" s="79" t="n"/>
      <c r="MQ388" s="79" t="n"/>
      <c r="MR388" s="79" t="n"/>
      <c r="MS388" s="79" t="n"/>
      <c r="MT388" s="79" t="n"/>
      <c r="MU388" s="79" t="n"/>
      <c r="MV388" s="79" t="n"/>
      <c r="MW388" s="79" t="n"/>
      <c r="MX388" s="79" t="n"/>
      <c r="MY388" s="79" t="n"/>
      <c r="MZ388" s="79" t="n"/>
      <c r="NA388" s="79" t="n"/>
      <c r="NB388" s="79" t="n"/>
      <c r="NC388" s="79" t="n"/>
      <c r="ND388" s="79" t="n"/>
      <c r="NE388" s="79" t="n"/>
      <c r="NF388" s="79" t="n"/>
      <c r="NG388" s="79" t="n"/>
      <c r="NH388" s="79" t="n"/>
      <c r="NI388" s="79" t="n"/>
      <c r="NJ388" s="79" t="n"/>
      <c r="NK388" s="79" t="n"/>
      <c r="NL388" s="79" t="n"/>
      <c r="NM388" s="79" t="n"/>
      <c r="NN388" s="79" t="n"/>
      <c r="NO388" s="79" t="n"/>
      <c r="NP388" s="79" t="n"/>
      <c r="NQ388" s="79" t="n"/>
      <c r="NR388" s="79" t="n"/>
      <c r="NS388" s="79" t="n"/>
      <c r="NT388" s="79" t="n"/>
      <c r="NU388" s="79" t="n"/>
      <c r="NX388" s="78" t="n">
        <v>14</v>
      </c>
      <c r="NY388" s="79" t="n"/>
      <c r="NZ388" s="79" t="n"/>
      <c r="OA388" s="79" t="n"/>
      <c r="OB388" s="79" t="n"/>
      <c r="OC388" s="79" t="n"/>
      <c r="OD388" s="79" t="n"/>
      <c r="OE388" s="79" t="n"/>
      <c r="OF388" s="79" t="n"/>
      <c r="OG388" s="79" t="n"/>
      <c r="OH388" s="79" t="n"/>
      <c r="OI388" s="79" t="n"/>
      <c r="OJ388" s="79" t="n"/>
      <c r="OK388" s="79" t="n"/>
      <c r="OL388" s="79" t="n"/>
      <c r="OM388" s="79" t="n"/>
      <c r="ON388" s="79" t="n"/>
      <c r="OO388" s="79" t="n"/>
      <c r="OP388" s="79" t="n"/>
      <c r="OQ388" s="79" t="n"/>
      <c r="OR388" s="79" t="n"/>
      <c r="OS388" s="79" t="n"/>
      <c r="OT388" s="79" t="n"/>
      <c r="OU388" s="79" t="n"/>
      <c r="OV388" s="79" t="n"/>
      <c r="OW388" s="79" t="n"/>
      <c r="OX388" s="79" t="n"/>
      <c r="OY388" s="79" t="n"/>
      <c r="OZ388" s="79" t="n"/>
      <c r="PA388" s="79" t="n"/>
      <c r="PB388" s="79" t="n"/>
      <c r="PC388" s="79" t="n"/>
      <c r="PD388" s="79" t="n"/>
      <c r="PE388" s="79" t="n"/>
      <c r="PF388" s="79" t="n"/>
      <c r="PG388" s="79" t="n"/>
      <c r="PH388" s="79" t="n"/>
      <c r="PI388" s="79" t="n"/>
      <c r="PJ388" s="79" t="n"/>
      <c r="PK388" s="79" t="n"/>
      <c r="PL388" s="79" t="n"/>
      <c r="PO388" s="78" t="n">
        <v>14</v>
      </c>
      <c r="PP388" s="79" t="n"/>
      <c r="PQ388" s="79" t="n"/>
      <c r="PR388" s="79" t="n"/>
      <c r="PS388" s="79" t="n"/>
      <c r="PT388" s="79" t="n"/>
      <c r="PU388" s="79" t="n"/>
      <c r="PV388" s="79" t="n"/>
      <c r="PW388" s="79" t="n"/>
      <c r="PX388" s="79" t="n"/>
      <c r="PY388" s="79" t="n"/>
      <c r="PZ388" s="79" t="n"/>
      <c r="QA388" s="79" t="n"/>
      <c r="QB388" s="79" t="n"/>
      <c r="QC388" s="79" t="n"/>
      <c r="QD388" s="79" t="n"/>
      <c r="QE388" s="79" t="n"/>
      <c r="QF388" s="79" t="n"/>
      <c r="QG388" s="79" t="n"/>
      <c r="QH388" s="79" t="n"/>
      <c r="QI388" s="79" t="n"/>
      <c r="QJ388" s="79" t="n"/>
      <c r="QK388" s="79" t="n"/>
      <c r="QL388" s="79" t="n"/>
      <c r="QM388" s="79" t="n"/>
      <c r="QN388" s="79" t="n"/>
      <c r="QO388" s="79" t="n"/>
      <c r="QP388" s="79" t="n"/>
      <c r="QQ388" s="79" t="n"/>
      <c r="QR388" s="79" t="n"/>
      <c r="QS388" s="79" t="n"/>
      <c r="QT388" s="79" t="n"/>
      <c r="QU388" s="79" t="n"/>
      <c r="QV388" s="79" t="n"/>
      <c r="QW388" s="79" t="n"/>
      <c r="QX388" s="79" t="n"/>
      <c r="QY388" s="79" t="n"/>
      <c r="QZ388" s="79" t="n"/>
      <c r="RA388" s="79" t="n"/>
      <c r="RB388" s="79" t="n"/>
      <c r="RC388" s="79" t="n"/>
      <c r="RF388" s="78" t="n">
        <v>14</v>
      </c>
      <c r="RG388" s="79" t="n"/>
      <c r="RH388" s="79" t="n"/>
      <c r="RI388" s="79" t="n"/>
      <c r="RJ388" s="79" t="n"/>
      <c r="RK388" s="79" t="n"/>
      <c r="RL388" s="79" t="n"/>
      <c r="RM388" s="79" t="n"/>
      <c r="RN388" s="79" t="n"/>
      <c r="RO388" s="79" t="n"/>
      <c r="RP388" s="79" t="n"/>
      <c r="RQ388" s="79" t="n"/>
      <c r="RR388" s="79" t="n"/>
      <c r="RS388" s="79" t="n"/>
      <c r="RT388" s="79" t="n"/>
      <c r="RU388" s="79" t="n"/>
      <c r="RV388" s="79" t="n"/>
      <c r="RW388" s="79" t="n"/>
      <c r="RX388" s="79" t="n"/>
      <c r="RY388" s="79" t="n"/>
      <c r="RZ388" s="79" t="n"/>
      <c r="SA388" s="79" t="n"/>
      <c r="SB388" s="79" t="n"/>
      <c r="SC388" s="79" t="n"/>
      <c r="SD388" s="79" t="n"/>
      <c r="SE388" s="79" t="n"/>
      <c r="SF388" s="79" t="n"/>
      <c r="SG388" s="79" t="n"/>
      <c r="SH388" s="79" t="n"/>
      <c r="SI388" s="79" t="n"/>
      <c r="SJ388" s="79" t="n"/>
      <c r="SK388" s="79" t="n"/>
      <c r="SL388" s="79" t="n"/>
      <c r="SM388" s="79" t="n"/>
      <c r="SN388" s="79" t="n"/>
      <c r="SO388" s="79" t="n"/>
      <c r="SP388" s="79" t="n"/>
      <c r="SQ388" s="79" t="n"/>
      <c r="SR388" s="79" t="n"/>
      <c r="SS388" s="79" t="n"/>
      <c r="ST388" s="79" t="n"/>
      <c r="SW388" s="78" t="n">
        <v>14</v>
      </c>
      <c r="SX388" s="79" t="n"/>
      <c r="SY388" s="79" t="n"/>
      <c r="SZ388" s="79" t="n"/>
      <c r="TA388" s="79" t="n"/>
      <c r="TB388" s="79" t="n"/>
      <c r="TC388" s="79" t="n"/>
      <c r="TD388" s="79" t="n"/>
      <c r="TE388" s="79" t="n"/>
      <c r="TF388" s="79" t="n"/>
      <c r="TG388" s="79" t="n"/>
      <c r="TH388" s="79" t="n"/>
      <c r="TI388" s="79" t="n"/>
      <c r="TJ388" s="79" t="n"/>
      <c r="TK388" s="79" t="n"/>
      <c r="TL388" s="79" t="n"/>
      <c r="TM388" s="79" t="n"/>
      <c r="TN388" s="79" t="n"/>
      <c r="TO388" s="79" t="n"/>
      <c r="TP388" s="79" t="n"/>
      <c r="TQ388" s="79" t="n"/>
      <c r="TR388" s="79" t="n"/>
      <c r="TS388" s="79" t="n"/>
      <c r="TT388" s="79" t="n"/>
      <c r="TU388" s="79" t="n"/>
      <c r="TV388" s="79" t="n"/>
      <c r="TW388" s="79" t="n"/>
      <c r="TX388" s="79" t="n"/>
      <c r="TY388" s="79" t="n"/>
      <c r="TZ388" s="79" t="n"/>
      <c r="UA388" s="79" t="n"/>
      <c r="UB388" s="79" t="n"/>
      <c r="UC388" s="79" t="n"/>
      <c r="UD388" s="79" t="n"/>
      <c r="UE388" s="79" t="n"/>
      <c r="UF388" s="79" t="n"/>
      <c r="UG388" s="79" t="n"/>
      <c r="UH388" s="79" t="n"/>
      <c r="UI388" s="79" t="n"/>
      <c r="UJ388" s="79" t="n"/>
      <c r="UK388" s="79" t="n"/>
      <c r="UN388" s="78" t="n">
        <v>14</v>
      </c>
      <c r="UO388" s="79" t="n"/>
      <c r="UP388" s="79" t="n"/>
      <c r="UQ388" s="79" t="n"/>
      <c r="UR388" s="79" t="n"/>
      <c r="US388" s="79" t="n"/>
      <c r="UT388" s="79" t="n"/>
      <c r="UU388" s="79" t="n"/>
      <c r="UV388" s="79" t="n"/>
      <c r="UW388" s="79" t="n"/>
      <c r="UX388" s="79" t="n"/>
      <c r="UY388" s="79" t="n"/>
      <c r="UZ388" s="79" t="n"/>
      <c r="VA388" s="79" t="n"/>
      <c r="VB388" s="79" t="n"/>
      <c r="VC388" s="79" t="n"/>
      <c r="VD388" s="79" t="n"/>
      <c r="VE388" s="79" t="n"/>
      <c r="VF388" s="79" t="n"/>
      <c r="VG388" s="79" t="n"/>
      <c r="VH388" s="79" t="n"/>
      <c r="VI388" s="79" t="n"/>
      <c r="VJ388" s="79" t="n"/>
      <c r="VK388" s="79" t="n"/>
      <c r="VL388" s="79" t="n"/>
      <c r="VM388" s="79" t="n"/>
      <c r="VN388" s="79" t="n"/>
      <c r="VO388" s="79" t="n"/>
      <c r="VP388" s="79" t="n"/>
      <c r="VQ388" s="79" t="n"/>
      <c r="VR388" s="79" t="n"/>
      <c r="VS388" s="79" t="n"/>
      <c r="VT388" s="79" t="n"/>
      <c r="VU388" s="79" t="n"/>
      <c r="VV388" s="79" t="n"/>
      <c r="VW388" s="79" t="n"/>
      <c r="VX388" s="79" t="n"/>
      <c r="VY388" s="79" t="n"/>
      <c r="VZ388" s="79" t="n"/>
      <c r="WA388" s="79" t="n"/>
      <c r="WB388" s="79" t="n"/>
      <c r="WE388" s="78" t="n">
        <v>14</v>
      </c>
      <c r="WF388" s="79" t="n"/>
      <c r="WG388" s="79" t="n"/>
      <c r="WH388" s="79" t="n"/>
      <c r="WI388" s="79" t="n"/>
      <c r="WJ388" s="79" t="n"/>
      <c r="WK388" s="79" t="n"/>
      <c r="WL388" s="79" t="n"/>
      <c r="WM388" s="79" t="n"/>
      <c r="WN388" s="79" t="n"/>
      <c r="WO388" s="79" t="n"/>
      <c r="WP388" s="79" t="n"/>
      <c r="WQ388" s="79" t="n"/>
      <c r="WR388" s="79" t="n"/>
      <c r="WS388" s="79" t="n"/>
      <c r="WT388" s="79" t="n"/>
      <c r="WU388" s="79" t="n"/>
      <c r="WV388" s="79" t="n"/>
      <c r="WW388" s="79" t="n"/>
      <c r="WX388" s="79" t="n"/>
      <c r="WY388" s="79" t="n"/>
      <c r="WZ388" s="79" t="n"/>
      <c r="XA388" s="79" t="n"/>
      <c r="XB388" s="79" t="n"/>
      <c r="XC388" s="79" t="n"/>
      <c r="XD388" s="79" t="n"/>
      <c r="XE388" s="79" t="n"/>
      <c r="XF388" s="79" t="n"/>
      <c r="XG388" s="79" t="n"/>
      <c r="XH388" s="79" t="n"/>
      <c r="XI388" s="79" t="n"/>
      <c r="XJ388" s="79" t="n"/>
      <c r="XK388" s="79" t="n"/>
      <c r="XL388" s="79" t="n"/>
      <c r="XM388" s="79" t="n"/>
      <c r="XN388" s="79" t="n"/>
      <c r="XO388" s="79" t="n"/>
      <c r="XP388" s="79" t="n"/>
      <c r="XQ388" s="79" t="n"/>
      <c r="XR388" s="79" t="n"/>
      <c r="XS388" s="79" t="n"/>
      <c r="XV388" s="78" t="n">
        <v>14</v>
      </c>
      <c r="XW388" s="79" t="n"/>
      <c r="XX388" s="79" t="n"/>
      <c r="XY388" s="79" t="n"/>
      <c r="XZ388" s="79" t="n"/>
      <c r="YA388" s="79" t="n"/>
      <c r="YB388" s="79" t="n"/>
      <c r="YC388" s="79" t="n"/>
      <c r="YD388" s="79" t="n"/>
      <c r="YE388" s="79" t="n"/>
      <c r="YF388" s="79" t="n"/>
      <c r="YG388" s="79" t="n"/>
      <c r="YH388" s="79" t="n"/>
      <c r="YI388" s="79" t="n"/>
      <c r="YJ388" s="79" t="n"/>
      <c r="YK388" s="79" t="n"/>
      <c r="YL388" s="79" t="n"/>
      <c r="YM388" s="79" t="n"/>
      <c r="YN388" s="79" t="n"/>
      <c r="YO388" s="79" t="n"/>
      <c r="YP388" s="79" t="n"/>
      <c r="YQ388" s="79" t="n"/>
      <c r="YR388" s="79" t="n"/>
      <c r="YS388" s="79" t="n"/>
      <c r="YT388" s="79" t="n"/>
      <c r="YU388" s="79" t="n"/>
      <c r="YV388" s="79" t="n"/>
      <c r="YW388" s="79" t="n"/>
      <c r="YX388" s="79" t="n"/>
      <c r="YY388" s="79" t="n"/>
      <c r="YZ388" s="79" t="n"/>
      <c r="ZA388" s="79" t="n"/>
      <c r="ZB388" s="79" t="n"/>
      <c r="ZC388" s="79" t="n"/>
      <c r="ZD388" s="79" t="n"/>
      <c r="ZE388" s="79" t="n"/>
      <c r="ZF388" s="79" t="n"/>
      <c r="ZG388" s="79" t="n"/>
      <c r="ZH388" s="79" t="n"/>
      <c r="ZI388" s="79" t="n"/>
      <c r="ZJ388" s="79" t="n"/>
      <c r="ZM388" s="78" t="n">
        <v>14</v>
      </c>
      <c r="ZN388" s="79" t="n"/>
      <c r="ZO388" s="79" t="n"/>
      <c r="ZP388" s="79" t="n"/>
      <c r="ZQ388" s="79" t="n"/>
      <c r="ZR388" s="79" t="n"/>
      <c r="ZS388" s="79" t="n"/>
      <c r="ZT388" s="79" t="n"/>
      <c r="ZU388" s="79" t="n"/>
      <c r="ZV388" s="79" t="n"/>
      <c r="ZW388" s="79" t="n"/>
      <c r="ZX388" s="79" t="n"/>
      <c r="ZY388" s="79" t="n"/>
      <c r="ZZ388" s="79" t="n"/>
      <c r="AAA388" s="79" t="n"/>
      <c r="AAB388" s="79" t="n"/>
      <c r="AAC388" s="79" t="n"/>
      <c r="AAD388" s="79" t="n"/>
      <c r="AAE388" s="79" t="n"/>
      <c r="AAF388" s="79" t="n"/>
      <c r="AAG388" s="79" t="n"/>
      <c r="AAH388" s="79" t="n"/>
      <c r="AAI388" s="79" t="n"/>
      <c r="AAJ388" s="79" t="n"/>
      <c r="AAK388" s="79" t="n"/>
      <c r="AAL388" s="79" t="n"/>
      <c r="AAM388" s="79" t="n"/>
      <c r="AAN388" s="79" t="n"/>
      <c r="AAO388" s="79" t="n"/>
      <c r="AAP388" s="79" t="n"/>
      <c r="AAQ388" s="79" t="n"/>
      <c r="AAR388" s="79" t="n"/>
      <c r="AAS388" s="79" t="n"/>
      <c r="AAT388" s="79" t="n"/>
      <c r="AAU388" s="79" t="n"/>
      <c r="AAV388" s="79" t="n"/>
      <c r="AAW388" s="79" t="n"/>
      <c r="AAX388" s="79" t="n"/>
      <c r="AAY388" s="79" t="n"/>
      <c r="AAZ388" s="79" t="n"/>
      <c r="ABA388" s="79" t="n"/>
      <c r="ABD388" s="78" t="n">
        <v>14</v>
      </c>
      <c r="ABE388" s="79" t="n"/>
      <c r="ABF388" s="79" t="n"/>
      <c r="ABG388" s="79" t="n"/>
      <c r="ABH388" s="79" t="n"/>
      <c r="ABI388" s="79" t="n"/>
      <c r="ABJ388" s="79" t="n"/>
      <c r="ABK388" s="79" t="n"/>
      <c r="ABL388" s="79" t="n"/>
      <c r="ABM388" s="79" t="n"/>
      <c r="ABN388" s="79" t="n"/>
      <c r="ABO388" s="79" t="n"/>
      <c r="ABP388" s="79" t="n"/>
      <c r="ABQ388" s="79" t="n"/>
      <c r="ABR388" s="79" t="n"/>
      <c r="ABS388" s="79" t="n"/>
      <c r="ABT388" s="79" t="n"/>
      <c r="ABU388" s="79" t="n"/>
      <c r="ABV388" s="79" t="n"/>
      <c r="ABW388" s="79" t="n"/>
      <c r="ABX388" s="79" t="n"/>
      <c r="ABY388" s="79" t="n"/>
      <c r="ABZ388" s="79" t="n"/>
      <c r="ACA388" s="79" t="n"/>
      <c r="ACB388" s="79" t="n"/>
      <c r="ACC388" s="79" t="n"/>
      <c r="ACD388" s="79" t="n"/>
      <c r="ACE388" s="79" t="n"/>
      <c r="ACF388" s="79" t="n"/>
      <c r="ACG388" s="79" t="n"/>
      <c r="ACH388" s="79" t="n"/>
      <c r="ACI388" s="79" t="n"/>
      <c r="ACJ388" s="79" t="n"/>
      <c r="ACK388" s="79" t="n"/>
      <c r="ACL388" s="79" t="n"/>
      <c r="ACM388" s="79" t="n"/>
      <c r="ACN388" s="79" t="n"/>
      <c r="ACO388" s="79" t="n"/>
      <c r="ACP388" s="79" t="n"/>
      <c r="ACQ388" s="79" t="n"/>
      <c r="ACR388" s="79" t="n"/>
      <c r="ACU388" s="78" t="n">
        <v>14</v>
      </c>
      <c r="ACV388" s="79" t="n"/>
      <c r="ACW388" s="79" t="n"/>
      <c r="ACX388" s="79" t="n"/>
      <c r="ACY388" s="79" t="n"/>
      <c r="ACZ388" s="79" t="n"/>
      <c r="ADA388" s="79" t="n"/>
      <c r="ADB388" s="79" t="n"/>
      <c r="ADC388" s="79" t="n"/>
      <c r="ADD388" s="79" t="n"/>
      <c r="ADE388" s="79" t="n"/>
      <c r="ADF388" s="79" t="n"/>
      <c r="ADG388" s="79" t="n"/>
      <c r="ADH388" s="79" t="n"/>
      <c r="ADI388" s="79" t="n"/>
      <c r="ADJ388" s="79" t="n"/>
      <c r="ADK388" s="79" t="n"/>
      <c r="ADL388" s="79" t="n"/>
      <c r="ADM388" s="79" t="n"/>
      <c r="ADN388" s="79" t="n"/>
      <c r="ADO388" s="79" t="n"/>
      <c r="ADP388" s="79" t="n"/>
      <c r="ADQ388" s="79" t="n"/>
      <c r="ADR388" s="79" t="n"/>
      <c r="ADS388" s="79" t="n"/>
      <c r="ADT388" s="79" t="n"/>
      <c r="ADU388" s="79" t="n"/>
      <c r="ADV388" s="79" t="n"/>
      <c r="ADW388" s="79" t="n"/>
      <c r="ADX388" s="79" t="n"/>
      <c r="ADY388" s="79" t="n"/>
      <c r="ADZ388" s="79" t="n"/>
      <c r="AEA388" s="79" t="n"/>
      <c r="AEB388" s="79" t="n"/>
      <c r="AEC388" s="79" t="n"/>
      <c r="AED388" s="79" t="n"/>
      <c r="AEE388" s="79" t="n"/>
      <c r="AEF388" s="79" t="n"/>
      <c r="AEG388" s="79" t="n"/>
      <c r="AEH388" s="79" t="n"/>
      <c r="AEI388" s="79" t="n"/>
      <c r="AEL388" s="78" t="n">
        <v>14</v>
      </c>
      <c r="AEM388" s="79" t="n"/>
      <c r="AEN388" s="79" t="n"/>
      <c r="AEO388" s="79" t="n"/>
      <c r="AEP388" s="79" t="n"/>
      <c r="AEQ388" s="79" t="n"/>
      <c r="AER388" s="79" t="n"/>
      <c r="AES388" s="79" t="n"/>
      <c r="AET388" s="79" t="n"/>
      <c r="AEU388" s="79" t="n"/>
      <c r="AEV388" s="79" t="n"/>
      <c r="AEW388" s="79" t="n"/>
      <c r="AEX388" s="79" t="n"/>
      <c r="AEY388" s="79" t="n"/>
      <c r="AEZ388" s="79" t="n"/>
      <c r="AFA388" s="79" t="n"/>
      <c r="AFB388" s="79" t="n"/>
      <c r="AFC388" s="79" t="n"/>
      <c r="AFD388" s="79" t="n"/>
      <c r="AFE388" s="79" t="n"/>
      <c r="AFF388" s="79" t="n"/>
      <c r="AFG388" s="79" t="n"/>
      <c r="AFH388" s="79" t="n"/>
      <c r="AFI388" s="79" t="n"/>
      <c r="AFJ388" s="79" t="n"/>
      <c r="AFK388" s="79" t="n"/>
      <c r="AFL388" s="79" t="n"/>
      <c r="AFM388" s="79" t="n"/>
      <c r="AFN388" s="79" t="n"/>
      <c r="AFO388" s="79" t="n"/>
      <c r="AFP388" s="79" t="n"/>
      <c r="AFQ388" s="79" t="n"/>
      <c r="AFR388" s="79" t="n"/>
      <c r="AFS388" s="79" t="n"/>
      <c r="AFT388" s="79" t="n"/>
      <c r="AFU388" s="79" t="n"/>
      <c r="AFV388" s="79" t="n"/>
      <c r="AFW388" s="79" t="n"/>
      <c r="AFX388" s="79" t="n"/>
      <c r="AFY388" s="79" t="n"/>
      <c r="AFZ388" s="79" t="n"/>
    </row>
    <row r="389">
      <c r="A389" s="78" t="n">
        <v>15</v>
      </c>
      <c r="B389" s="79" t="n"/>
      <c r="C389" s="79" t="n"/>
      <c r="D389" s="79" t="n"/>
      <c r="E389" s="79" t="n"/>
      <c r="F389" s="79" t="n"/>
      <c r="G389" s="79" t="n"/>
      <c r="H389" s="79" t="n"/>
      <c r="I389" s="79" t="n"/>
      <c r="J389" s="79" t="n"/>
      <c r="K389" s="79" t="n"/>
      <c r="L389" s="79" t="n"/>
      <c r="M389" s="79" t="n"/>
      <c r="N389" s="79" t="n"/>
      <c r="O389" s="79" t="n"/>
      <c r="P389" s="79" t="n"/>
      <c r="Q389" s="79" t="n"/>
      <c r="R389" s="79" t="n"/>
      <c r="S389" s="79" t="n"/>
      <c r="T389" s="79" t="n"/>
      <c r="U389" s="79" t="n"/>
      <c r="V389" s="79" t="n"/>
      <c r="W389" s="79" t="n"/>
      <c r="X389" s="79" t="n"/>
      <c r="Y389" s="79" t="n"/>
      <c r="Z389" s="79" t="n"/>
      <c r="AA389" s="79" t="n"/>
      <c r="AB389" s="79" t="n"/>
      <c r="AC389" s="79" t="n"/>
      <c r="AD389" s="79" t="n"/>
      <c r="AE389" s="79" t="n"/>
      <c r="AF389" s="79" t="n"/>
      <c r="AG389" s="79" t="n"/>
      <c r="AH389" s="79" t="n"/>
      <c r="AI389" s="79" t="n"/>
      <c r="AJ389" s="79" t="n"/>
      <c r="AK389" s="79" t="n"/>
      <c r="AL389" s="79" t="n"/>
      <c r="AM389" s="79" t="n"/>
      <c r="AN389" s="79" t="n"/>
      <c r="AO389" s="79" t="n"/>
      <c r="AR389" s="78" t="n">
        <v>15</v>
      </c>
      <c r="AS389" s="79" t="n"/>
      <c r="AT389" s="79" t="n"/>
      <c r="AU389" s="79" t="n"/>
      <c r="AV389" s="79" t="n"/>
      <c r="AW389" s="79" t="n"/>
      <c r="AX389" s="79" t="n"/>
      <c r="AY389" s="79" t="n"/>
      <c r="AZ389" s="79" t="n"/>
      <c r="BA389" s="79" t="n"/>
      <c r="BB389" s="79" t="n"/>
      <c r="BC389" s="79" t="n"/>
      <c r="BD389" s="79" t="n"/>
      <c r="BE389" s="79" t="n"/>
      <c r="BF389" s="79" t="n"/>
      <c r="BG389" s="79" t="n"/>
      <c r="BH389" s="79" t="n"/>
      <c r="BI389" s="79" t="n"/>
      <c r="BJ389" s="79" t="n"/>
      <c r="BK389" s="79" t="n"/>
      <c r="BL389" s="79" t="n"/>
      <c r="BM389" s="79" t="n"/>
      <c r="BN389" s="79" t="n"/>
      <c r="BO389" s="79" t="n"/>
      <c r="BP389" s="79" t="n"/>
      <c r="BQ389" s="79" t="n"/>
      <c r="BR389" s="79" t="n"/>
      <c r="BS389" s="79" t="n"/>
      <c r="BT389" s="79" t="n"/>
      <c r="BU389" s="79" t="n"/>
      <c r="BV389" s="79" t="n"/>
      <c r="BW389" s="79" t="n"/>
      <c r="BX389" s="79" t="n"/>
      <c r="BY389" s="79" t="n"/>
      <c r="BZ389" s="79" t="n"/>
      <c r="CA389" s="79" t="n"/>
      <c r="CB389" s="79" t="n"/>
      <c r="CC389" s="79" t="n"/>
      <c r="CD389" s="79" t="n"/>
      <c r="CE389" s="79" t="n"/>
      <c r="CF389" s="79" t="n"/>
      <c r="CI389" s="78" t="n">
        <v>15</v>
      </c>
      <c r="CJ389" s="79" t="n"/>
      <c r="CK389" s="79" t="n"/>
      <c r="CL389" s="79" t="n"/>
      <c r="CM389" s="79" t="n"/>
      <c r="CN389" s="79" t="n"/>
      <c r="CO389" s="79" t="n"/>
      <c r="CP389" s="79" t="n"/>
      <c r="CQ389" s="79" t="n"/>
      <c r="CR389" s="79" t="n"/>
      <c r="CS389" s="79" t="n"/>
      <c r="CT389" s="79" t="n"/>
      <c r="CU389" s="79" t="n"/>
      <c r="CV389" s="79" t="n"/>
      <c r="CW389" s="79" t="n"/>
      <c r="CX389" s="79" t="n"/>
      <c r="CY389" s="79" t="n"/>
      <c r="CZ389" s="79" t="n"/>
      <c r="DA389" s="79" t="n"/>
      <c r="DB389" s="79" t="n"/>
      <c r="DC389" s="79" t="n"/>
      <c r="DD389" s="79" t="n"/>
      <c r="DE389" s="79" t="n"/>
      <c r="DF389" s="79" t="n"/>
      <c r="DG389" s="79" t="n"/>
      <c r="DH389" s="79" t="n"/>
      <c r="DI389" s="79" t="n"/>
      <c r="DJ389" s="79" t="n"/>
      <c r="DK389" s="79" t="n"/>
      <c r="DL389" s="79" t="n"/>
      <c r="DM389" s="79" t="n"/>
      <c r="DN389" s="79" t="n"/>
      <c r="DO389" s="79" t="n"/>
      <c r="DP389" s="79" t="n"/>
      <c r="DQ389" s="79" t="n"/>
      <c r="DR389" s="79" t="n"/>
      <c r="DS389" s="79" t="n"/>
      <c r="DT389" s="79" t="n"/>
      <c r="DU389" s="79" t="n"/>
      <c r="DV389" s="79" t="n"/>
      <c r="DW389" s="79" t="n"/>
      <c r="DZ389" s="78" t="n">
        <v>15</v>
      </c>
      <c r="EA389" s="79" t="n"/>
      <c r="EB389" s="79" t="n"/>
      <c r="EC389" s="79" t="n"/>
      <c r="ED389" s="79" t="n"/>
      <c r="EE389" s="79" t="n"/>
      <c r="EF389" s="79" t="n"/>
      <c r="EG389" s="79" t="n"/>
      <c r="EH389" s="79" t="n"/>
      <c r="EI389" s="79" t="n"/>
      <c r="EJ389" s="79" t="n"/>
      <c r="EK389" s="79" t="n"/>
      <c r="EL389" s="79" t="n"/>
      <c r="EM389" s="79" t="n"/>
      <c r="EN389" s="79" t="n"/>
      <c r="EO389" s="79" t="n"/>
      <c r="EP389" s="79" t="n"/>
      <c r="EQ389" s="79" t="n"/>
      <c r="ER389" s="79" t="n"/>
      <c r="ES389" s="79" t="n"/>
      <c r="ET389" s="79" t="n"/>
      <c r="EU389" s="79" t="n"/>
      <c r="EV389" s="79" t="n"/>
      <c r="EW389" s="79" t="n"/>
      <c r="EX389" s="79" t="n"/>
      <c r="EY389" s="79" t="n"/>
      <c r="EZ389" s="79" t="n"/>
      <c r="FA389" s="79" t="n"/>
      <c r="FB389" s="79" t="n"/>
      <c r="FC389" s="79" t="n"/>
      <c r="FD389" s="79" t="n"/>
      <c r="FE389" s="79" t="n"/>
      <c r="FF389" s="79" t="n"/>
      <c r="FG389" s="79" t="n"/>
      <c r="FH389" s="79" t="n"/>
      <c r="FI389" s="79" t="n"/>
      <c r="FJ389" s="79" t="n"/>
      <c r="FK389" s="79" t="n"/>
      <c r="FL389" s="79" t="n"/>
      <c r="FM389" s="79" t="n"/>
      <c r="FN389" s="79" t="n"/>
      <c r="FQ389" s="78" t="n">
        <v>15</v>
      </c>
      <c r="FR389" s="79" t="n"/>
      <c r="FS389" s="79" t="n"/>
      <c r="FT389" s="79" t="n"/>
      <c r="FU389" s="79" t="n"/>
      <c r="FV389" s="79" t="n"/>
      <c r="FW389" s="79" t="n"/>
      <c r="FX389" s="79" t="n"/>
      <c r="FY389" s="79" t="n"/>
      <c r="FZ389" s="79" t="n"/>
      <c r="GA389" s="79" t="n"/>
      <c r="GB389" s="79" t="n"/>
      <c r="GC389" s="79" t="n"/>
      <c r="GD389" s="79" t="n"/>
      <c r="GE389" s="79" t="n"/>
      <c r="GF389" s="79" t="n"/>
      <c r="GG389" s="79" t="n"/>
      <c r="GH389" s="79" t="n"/>
      <c r="GI389" s="79" t="n"/>
      <c r="GJ389" s="79" t="n"/>
      <c r="GK389" s="79" t="n"/>
      <c r="GL389" s="79" t="n"/>
      <c r="GM389" s="79" t="n"/>
      <c r="GN389" s="79" t="n"/>
      <c r="GO389" s="79" t="n"/>
      <c r="GP389" s="79" t="n"/>
      <c r="GQ389" s="79" t="n"/>
      <c r="GR389" s="79" t="n"/>
      <c r="GS389" s="79" t="n"/>
      <c r="GT389" s="79" t="n"/>
      <c r="GU389" s="79" t="n"/>
      <c r="GV389" s="79" t="n"/>
      <c r="GW389" s="79" t="n"/>
      <c r="GX389" s="79" t="n"/>
      <c r="GY389" s="79" t="n"/>
      <c r="GZ389" s="79" t="n"/>
      <c r="HA389" s="79" t="n"/>
      <c r="HB389" s="79" t="n"/>
      <c r="HC389" s="79" t="n"/>
      <c r="HD389" s="79" t="n"/>
      <c r="HE389" s="79" t="n"/>
      <c r="HH389" s="78" t="n">
        <v>15</v>
      </c>
      <c r="HI389" s="79" t="n"/>
      <c r="HJ389" s="79" t="n"/>
      <c r="HK389" s="79" t="n"/>
      <c r="HL389" s="79" t="n"/>
      <c r="HM389" s="79" t="n"/>
      <c r="HN389" s="79" t="n"/>
      <c r="HO389" s="79" t="n"/>
      <c r="HP389" s="79" t="n"/>
      <c r="HQ389" s="79" t="n"/>
      <c r="HR389" s="79" t="n"/>
      <c r="HS389" s="79" t="n"/>
      <c r="HT389" s="79" t="n"/>
      <c r="HU389" s="79" t="n"/>
      <c r="HV389" s="79" t="n"/>
      <c r="HW389" s="79" t="n"/>
      <c r="HX389" s="79" t="n"/>
      <c r="HY389" s="79" t="n"/>
      <c r="HZ389" s="79" t="n"/>
      <c r="IA389" s="79" t="n"/>
      <c r="IB389" s="79" t="n"/>
      <c r="IC389" s="79" t="n"/>
      <c r="ID389" s="79" t="n"/>
      <c r="IE389" s="79" t="n"/>
      <c r="IF389" s="79" t="n"/>
      <c r="IG389" s="79" t="n"/>
      <c r="IH389" s="79" t="n"/>
      <c r="II389" s="79" t="n"/>
      <c r="IJ389" s="79" t="n"/>
      <c r="IK389" s="79" t="n"/>
      <c r="IL389" s="79" t="n"/>
      <c r="IM389" s="79" t="n"/>
      <c r="IN389" s="79" t="n"/>
      <c r="IO389" s="79" t="n"/>
      <c r="IP389" s="79" t="n"/>
      <c r="IQ389" s="79" t="n"/>
      <c r="IR389" s="79" t="n"/>
      <c r="IS389" s="79" t="n"/>
      <c r="IT389" s="79" t="n"/>
      <c r="IU389" s="79" t="n"/>
      <c r="IV389" s="79" t="n"/>
      <c r="IY389" s="78" t="n">
        <v>15</v>
      </c>
      <c r="IZ389" s="79" t="n"/>
      <c r="JA389" s="79" t="n"/>
      <c r="JB389" s="79" t="n"/>
      <c r="JC389" s="79" t="n"/>
      <c r="JD389" s="79" t="n"/>
      <c r="JE389" s="79" t="n"/>
      <c r="JF389" s="79" t="n"/>
      <c r="JG389" s="79" t="n"/>
      <c r="JH389" s="79" t="n"/>
      <c r="JI389" s="79" t="n"/>
      <c r="JJ389" s="79" t="n"/>
      <c r="JK389" s="79" t="n"/>
      <c r="JL389" s="79" t="n"/>
      <c r="JM389" s="79" t="n"/>
      <c r="JN389" s="79" t="n"/>
      <c r="JO389" s="79" t="n"/>
      <c r="JP389" s="79" t="n"/>
      <c r="JQ389" s="79" t="n"/>
      <c r="JR389" s="79" t="n"/>
      <c r="JS389" s="79" t="n"/>
      <c r="JT389" s="79" t="n"/>
      <c r="JU389" s="79" t="n"/>
      <c r="JV389" s="79" t="n"/>
      <c r="JW389" s="79" t="n"/>
      <c r="JX389" s="79" t="n"/>
      <c r="JY389" s="79" t="n"/>
      <c r="JZ389" s="79" t="n"/>
      <c r="KA389" s="79" t="n"/>
      <c r="KB389" s="79" t="n"/>
      <c r="KC389" s="79" t="n"/>
      <c r="KD389" s="79" t="n"/>
      <c r="KE389" s="79" t="n"/>
      <c r="KF389" s="79" t="n"/>
      <c r="KG389" s="79" t="n"/>
      <c r="KH389" s="79" t="n"/>
      <c r="KI389" s="79" t="n"/>
      <c r="KJ389" s="79" t="n"/>
      <c r="KK389" s="79" t="n"/>
      <c r="KL389" s="79" t="n"/>
      <c r="KM389" s="79" t="n"/>
      <c r="KP389" s="78" t="n">
        <v>15</v>
      </c>
      <c r="KQ389" s="79" t="n"/>
      <c r="KR389" s="79" t="n"/>
      <c r="KS389" s="79" t="n"/>
      <c r="KT389" s="79" t="n"/>
      <c r="KU389" s="79" t="n"/>
      <c r="KV389" s="79" t="n"/>
      <c r="KW389" s="79" t="n"/>
      <c r="KX389" s="79" t="n"/>
      <c r="KY389" s="79" t="n"/>
      <c r="KZ389" s="79" t="n"/>
      <c r="LA389" s="79" t="n"/>
      <c r="LB389" s="79" t="n"/>
      <c r="LC389" s="79" t="n"/>
      <c r="LD389" s="79" t="n"/>
      <c r="LE389" s="79" t="n"/>
      <c r="LF389" s="79" t="n"/>
      <c r="LG389" s="79" t="n"/>
      <c r="LH389" s="79" t="n"/>
      <c r="LI389" s="79" t="n"/>
      <c r="LJ389" s="79" t="n"/>
      <c r="LK389" s="79" t="n"/>
      <c r="LL389" s="79" t="n"/>
      <c r="LM389" s="79" t="n"/>
      <c r="LN389" s="79" t="n"/>
      <c r="LO389" s="79" t="n"/>
      <c r="LP389" s="79" t="n"/>
      <c r="LQ389" s="79" t="n"/>
      <c r="LR389" s="79" t="n"/>
      <c r="LS389" s="79" t="n"/>
      <c r="LT389" s="79" t="n"/>
      <c r="LU389" s="79" t="n"/>
      <c r="LV389" s="79" t="n"/>
      <c r="LW389" s="79" t="n"/>
      <c r="LX389" s="79" t="n"/>
      <c r="LY389" s="79" t="n"/>
      <c r="LZ389" s="79" t="n"/>
      <c r="MA389" s="79" t="n"/>
      <c r="MB389" s="79" t="n"/>
      <c r="MC389" s="79" t="n"/>
      <c r="MD389" s="79" t="n"/>
      <c r="MG389" s="78" t="n">
        <v>15</v>
      </c>
      <c r="MH389" s="79" t="n"/>
      <c r="MI389" s="79" t="n"/>
      <c r="MJ389" s="79" t="n"/>
      <c r="MK389" s="79" t="n"/>
      <c r="ML389" s="79" t="n"/>
      <c r="MM389" s="79" t="n"/>
      <c r="MN389" s="79" t="n"/>
      <c r="MO389" s="79" t="n"/>
      <c r="MP389" s="79" t="n"/>
      <c r="MQ389" s="79" t="n"/>
      <c r="MR389" s="79" t="n"/>
      <c r="MS389" s="79" t="n"/>
      <c r="MT389" s="79" t="n"/>
      <c r="MU389" s="79" t="n"/>
      <c r="MV389" s="79" t="n"/>
      <c r="MW389" s="79" t="n"/>
      <c r="MX389" s="79" t="n"/>
      <c r="MY389" s="79" t="n"/>
      <c r="MZ389" s="79" t="n"/>
      <c r="NA389" s="79" t="n"/>
      <c r="NB389" s="79" t="n"/>
      <c r="NC389" s="79" t="n"/>
      <c r="ND389" s="79" t="n"/>
      <c r="NE389" s="79" t="n"/>
      <c r="NF389" s="79" t="n"/>
      <c r="NG389" s="79" t="n"/>
      <c r="NH389" s="79" t="n"/>
      <c r="NI389" s="79" t="n"/>
      <c r="NJ389" s="79" t="n"/>
      <c r="NK389" s="79" t="n"/>
      <c r="NL389" s="79" t="n"/>
      <c r="NM389" s="79" t="n"/>
      <c r="NN389" s="79" t="n"/>
      <c r="NO389" s="79" t="n"/>
      <c r="NP389" s="79" t="n"/>
      <c r="NQ389" s="79" t="n"/>
      <c r="NR389" s="79" t="n"/>
      <c r="NS389" s="79" t="n"/>
      <c r="NT389" s="79" t="n"/>
      <c r="NU389" s="79" t="n"/>
      <c r="NX389" s="78" t="n">
        <v>15</v>
      </c>
      <c r="NY389" s="79" t="n"/>
      <c r="NZ389" s="79" t="n"/>
      <c r="OA389" s="79" t="n"/>
      <c r="OB389" s="79" t="n"/>
      <c r="OC389" s="79" t="n"/>
      <c r="OD389" s="79" t="n"/>
      <c r="OE389" s="79" t="n"/>
      <c r="OF389" s="79" t="n"/>
      <c r="OG389" s="79" t="n"/>
      <c r="OH389" s="79" t="n"/>
      <c r="OI389" s="79" t="n"/>
      <c r="OJ389" s="79" t="n"/>
      <c r="OK389" s="79" t="n"/>
      <c r="OL389" s="79" t="n"/>
      <c r="OM389" s="79" t="n"/>
      <c r="ON389" s="79" t="n"/>
      <c r="OO389" s="79" t="n"/>
      <c r="OP389" s="79" t="n"/>
      <c r="OQ389" s="79" t="n"/>
      <c r="OR389" s="79" t="n"/>
      <c r="OS389" s="79" t="n"/>
      <c r="OT389" s="79" t="n"/>
      <c r="OU389" s="79" t="n"/>
      <c r="OV389" s="79" t="n"/>
      <c r="OW389" s="79" t="n"/>
      <c r="OX389" s="79" t="n"/>
      <c r="OY389" s="79" t="n"/>
      <c r="OZ389" s="79" t="n"/>
      <c r="PA389" s="79" t="n"/>
      <c r="PB389" s="79" t="n"/>
      <c r="PC389" s="79" t="n"/>
      <c r="PD389" s="79" t="n"/>
      <c r="PE389" s="79" t="n"/>
      <c r="PF389" s="79" t="n"/>
      <c r="PG389" s="79" t="n"/>
      <c r="PH389" s="79" t="n"/>
      <c r="PI389" s="79" t="n"/>
      <c r="PJ389" s="79" t="n"/>
      <c r="PK389" s="79" t="n"/>
      <c r="PL389" s="79" t="n"/>
      <c r="PO389" s="78" t="n">
        <v>15</v>
      </c>
      <c r="PP389" s="79" t="n"/>
      <c r="PQ389" s="79" t="n"/>
      <c r="PR389" s="79" t="n"/>
      <c r="PS389" s="79" t="n"/>
      <c r="PT389" s="79" t="n"/>
      <c r="PU389" s="79" t="n"/>
      <c r="PV389" s="79" t="n"/>
      <c r="PW389" s="79" t="n"/>
      <c r="PX389" s="79" t="n"/>
      <c r="PY389" s="79" t="n"/>
      <c r="PZ389" s="79" t="n"/>
      <c r="QA389" s="79" t="n"/>
      <c r="QB389" s="79" t="n"/>
      <c r="QC389" s="79" t="n"/>
      <c r="QD389" s="79" t="n"/>
      <c r="QE389" s="79" t="n"/>
      <c r="QF389" s="79" t="n"/>
      <c r="QG389" s="79" t="n"/>
      <c r="QH389" s="79" t="n"/>
      <c r="QI389" s="79" t="n"/>
      <c r="QJ389" s="79" t="n"/>
      <c r="QK389" s="79" t="n"/>
      <c r="QL389" s="79" t="n"/>
      <c r="QM389" s="79" t="n"/>
      <c r="QN389" s="79" t="n"/>
      <c r="QO389" s="79" t="n"/>
      <c r="QP389" s="79" t="n"/>
      <c r="QQ389" s="79" t="n"/>
      <c r="QR389" s="79" t="n"/>
      <c r="QS389" s="79" t="n"/>
      <c r="QT389" s="79" t="n"/>
      <c r="QU389" s="79" t="n"/>
      <c r="QV389" s="79" t="n"/>
      <c r="QW389" s="79" t="n"/>
      <c r="QX389" s="79" t="n"/>
      <c r="QY389" s="79" t="n"/>
      <c r="QZ389" s="79" t="n"/>
      <c r="RA389" s="79" t="n"/>
      <c r="RB389" s="79" t="n"/>
      <c r="RC389" s="79" t="n"/>
      <c r="RF389" s="78" t="n">
        <v>15</v>
      </c>
      <c r="RG389" s="79" t="n"/>
      <c r="RH389" s="79" t="n"/>
      <c r="RI389" s="79" t="n"/>
      <c r="RJ389" s="79" t="n"/>
      <c r="RK389" s="79" t="n"/>
      <c r="RL389" s="79" t="n"/>
      <c r="RM389" s="79" t="n"/>
      <c r="RN389" s="79" t="n"/>
      <c r="RO389" s="79" t="n"/>
      <c r="RP389" s="79" t="n"/>
      <c r="RQ389" s="79" t="n"/>
      <c r="RR389" s="79" t="n"/>
      <c r="RS389" s="79" t="n"/>
      <c r="RT389" s="79" t="n"/>
      <c r="RU389" s="79" t="n"/>
      <c r="RV389" s="79" t="n"/>
      <c r="RW389" s="79" t="n"/>
      <c r="RX389" s="79" t="n"/>
      <c r="RY389" s="79" t="n"/>
      <c r="RZ389" s="79" t="n"/>
      <c r="SA389" s="79" t="n"/>
      <c r="SB389" s="79" t="n"/>
      <c r="SC389" s="79" t="n"/>
      <c r="SD389" s="79" t="n"/>
      <c r="SE389" s="79" t="n"/>
      <c r="SF389" s="79" t="n"/>
      <c r="SG389" s="79" t="n"/>
      <c r="SH389" s="79" t="n"/>
      <c r="SI389" s="79" t="n"/>
      <c r="SJ389" s="79" t="n"/>
      <c r="SK389" s="79" t="n"/>
      <c r="SL389" s="79" t="n"/>
      <c r="SM389" s="79" t="n"/>
      <c r="SN389" s="79" t="n"/>
      <c r="SO389" s="79" t="n"/>
      <c r="SP389" s="79" t="n"/>
      <c r="SQ389" s="79" t="n"/>
      <c r="SR389" s="79" t="n"/>
      <c r="SS389" s="79" t="n"/>
      <c r="ST389" s="79" t="n"/>
      <c r="SW389" s="78" t="n">
        <v>15</v>
      </c>
      <c r="SX389" s="79" t="n"/>
      <c r="SY389" s="79" t="n"/>
      <c r="SZ389" s="79" t="n"/>
      <c r="TA389" s="79" t="n"/>
      <c r="TB389" s="79" t="n"/>
      <c r="TC389" s="79" t="n"/>
      <c r="TD389" s="79" t="n"/>
      <c r="TE389" s="79" t="n"/>
      <c r="TF389" s="79" t="n"/>
      <c r="TG389" s="79" t="n"/>
      <c r="TH389" s="79" t="n"/>
      <c r="TI389" s="79" t="n"/>
      <c r="TJ389" s="79" t="n"/>
      <c r="TK389" s="79" t="n"/>
      <c r="TL389" s="79" t="n"/>
      <c r="TM389" s="79" t="n"/>
      <c r="TN389" s="79" t="n"/>
      <c r="TO389" s="79" t="n"/>
      <c r="TP389" s="79" t="n"/>
      <c r="TQ389" s="79" t="n"/>
      <c r="TR389" s="79" t="n"/>
      <c r="TS389" s="79" t="n"/>
      <c r="TT389" s="79" t="n"/>
      <c r="TU389" s="79" t="n"/>
      <c r="TV389" s="79" t="n"/>
      <c r="TW389" s="79" t="n"/>
      <c r="TX389" s="79" t="n"/>
      <c r="TY389" s="79" t="n"/>
      <c r="TZ389" s="79" t="n"/>
      <c r="UA389" s="79" t="n"/>
      <c r="UB389" s="79" t="n"/>
      <c r="UC389" s="79" t="n"/>
      <c r="UD389" s="79" t="n"/>
      <c r="UE389" s="79" t="n"/>
      <c r="UF389" s="79" t="n"/>
      <c r="UG389" s="79" t="n"/>
      <c r="UH389" s="79" t="n"/>
      <c r="UI389" s="79" t="n"/>
      <c r="UJ389" s="79" t="n"/>
      <c r="UK389" s="79" t="n"/>
      <c r="UN389" s="78" t="n">
        <v>15</v>
      </c>
      <c r="UO389" s="79" t="n"/>
      <c r="UP389" s="79" t="n"/>
      <c r="UQ389" s="79" t="n"/>
      <c r="UR389" s="79" t="n"/>
      <c r="US389" s="79" t="n"/>
      <c r="UT389" s="79" t="n"/>
      <c r="UU389" s="79" t="n"/>
      <c r="UV389" s="79" t="n"/>
      <c r="UW389" s="79" t="n"/>
      <c r="UX389" s="79" t="n"/>
      <c r="UY389" s="79" t="n"/>
      <c r="UZ389" s="79" t="n"/>
      <c r="VA389" s="79" t="n"/>
      <c r="VB389" s="79" t="n"/>
      <c r="VC389" s="79" t="n"/>
      <c r="VD389" s="79" t="n"/>
      <c r="VE389" s="79" t="n"/>
      <c r="VF389" s="79" t="n"/>
      <c r="VG389" s="79" t="n"/>
      <c r="VH389" s="79" t="n"/>
      <c r="VI389" s="79" t="n"/>
      <c r="VJ389" s="79" t="n"/>
      <c r="VK389" s="79" t="n"/>
      <c r="VL389" s="79" t="n"/>
      <c r="VM389" s="79" t="n"/>
      <c r="VN389" s="79" t="n"/>
      <c r="VO389" s="79" t="n"/>
      <c r="VP389" s="79" t="n"/>
      <c r="VQ389" s="79" t="n"/>
      <c r="VR389" s="79" t="n"/>
      <c r="VS389" s="79" t="n"/>
      <c r="VT389" s="79" t="n"/>
      <c r="VU389" s="79" t="n"/>
      <c r="VV389" s="79" t="n"/>
      <c r="VW389" s="79" t="n"/>
      <c r="VX389" s="79" t="n"/>
      <c r="VY389" s="79" t="n"/>
      <c r="VZ389" s="79" t="n"/>
      <c r="WA389" s="79" t="n"/>
      <c r="WB389" s="79" t="n"/>
      <c r="WE389" s="78" t="n">
        <v>15</v>
      </c>
      <c r="WF389" s="79" t="n"/>
      <c r="WG389" s="79" t="n"/>
      <c r="WH389" s="79" t="n"/>
      <c r="WI389" s="79" t="n"/>
      <c r="WJ389" s="79" t="n"/>
      <c r="WK389" s="79" t="n"/>
      <c r="WL389" s="79" t="n"/>
      <c r="WM389" s="79" t="n"/>
      <c r="WN389" s="79" t="n"/>
      <c r="WO389" s="79" t="n"/>
      <c r="WP389" s="79" t="n"/>
      <c r="WQ389" s="79" t="n"/>
      <c r="WR389" s="79" t="n"/>
      <c r="WS389" s="79" t="n"/>
      <c r="WT389" s="79" t="n"/>
      <c r="WU389" s="79" t="n"/>
      <c r="WV389" s="79" t="n"/>
      <c r="WW389" s="79" t="n"/>
      <c r="WX389" s="79" t="n"/>
      <c r="WY389" s="79" t="n"/>
      <c r="WZ389" s="79" t="n"/>
      <c r="XA389" s="79" t="n"/>
      <c r="XB389" s="79" t="n"/>
      <c r="XC389" s="79" t="n"/>
      <c r="XD389" s="79" t="n"/>
      <c r="XE389" s="79" t="n"/>
      <c r="XF389" s="79" t="n"/>
      <c r="XG389" s="79" t="n"/>
      <c r="XH389" s="79" t="n"/>
      <c r="XI389" s="79" t="n"/>
      <c r="XJ389" s="79" t="n"/>
      <c r="XK389" s="79" t="n"/>
      <c r="XL389" s="79" t="n"/>
      <c r="XM389" s="79" t="n"/>
      <c r="XN389" s="79" t="n"/>
      <c r="XO389" s="79" t="n"/>
      <c r="XP389" s="79" t="n"/>
      <c r="XQ389" s="79" t="n"/>
      <c r="XR389" s="79" t="n"/>
      <c r="XS389" s="79" t="n"/>
      <c r="XV389" s="78" t="n">
        <v>15</v>
      </c>
      <c r="XW389" s="79" t="n"/>
      <c r="XX389" s="79" t="n"/>
      <c r="XY389" s="79" t="n"/>
      <c r="XZ389" s="79" t="n"/>
      <c r="YA389" s="79" t="n"/>
      <c r="YB389" s="79" t="n"/>
      <c r="YC389" s="79" t="n"/>
      <c r="YD389" s="79" t="n"/>
      <c r="YE389" s="79" t="n"/>
      <c r="YF389" s="79" t="n"/>
      <c r="YG389" s="79" t="n"/>
      <c r="YH389" s="79" t="n"/>
      <c r="YI389" s="79" t="n"/>
      <c r="YJ389" s="79" t="n"/>
      <c r="YK389" s="79" t="n"/>
      <c r="YL389" s="79" t="n"/>
      <c r="YM389" s="79" t="n"/>
      <c r="YN389" s="79" t="n"/>
      <c r="YO389" s="79" t="n"/>
      <c r="YP389" s="79" t="n"/>
      <c r="YQ389" s="79" t="n"/>
      <c r="YR389" s="79" t="n"/>
      <c r="YS389" s="79" t="n"/>
      <c r="YT389" s="79" t="n"/>
      <c r="YU389" s="79" t="n"/>
      <c r="YV389" s="79" t="n"/>
      <c r="YW389" s="79" t="n"/>
      <c r="YX389" s="79" t="n"/>
      <c r="YY389" s="79" t="n"/>
      <c r="YZ389" s="79" t="n"/>
      <c r="ZA389" s="79" t="n"/>
      <c r="ZB389" s="79" t="n"/>
      <c r="ZC389" s="79" t="n"/>
      <c r="ZD389" s="79" t="n"/>
      <c r="ZE389" s="79" t="n"/>
      <c r="ZF389" s="79" t="n"/>
      <c r="ZG389" s="79" t="n"/>
      <c r="ZH389" s="79" t="n"/>
      <c r="ZI389" s="79" t="n"/>
      <c r="ZJ389" s="79" t="n"/>
      <c r="ZM389" s="78" t="n">
        <v>15</v>
      </c>
      <c r="ZN389" s="79" t="n"/>
      <c r="ZO389" s="79" t="n"/>
      <c r="ZP389" s="79" t="n"/>
      <c r="ZQ389" s="79" t="n"/>
      <c r="ZR389" s="79" t="n"/>
      <c r="ZS389" s="79" t="n"/>
      <c r="ZT389" s="79" t="n"/>
      <c r="ZU389" s="79" t="n"/>
      <c r="ZV389" s="79" t="n"/>
      <c r="ZW389" s="79" t="n"/>
      <c r="ZX389" s="79" t="n"/>
      <c r="ZY389" s="79" t="n"/>
      <c r="ZZ389" s="79" t="n"/>
      <c r="AAA389" s="79" t="n"/>
      <c r="AAB389" s="79" t="n"/>
      <c r="AAC389" s="79" t="n"/>
      <c r="AAD389" s="79" t="n"/>
      <c r="AAE389" s="79" t="n"/>
      <c r="AAF389" s="79" t="n"/>
      <c r="AAG389" s="79" t="n"/>
      <c r="AAH389" s="79" t="n"/>
      <c r="AAI389" s="79" t="n"/>
      <c r="AAJ389" s="79" t="n"/>
      <c r="AAK389" s="79" t="n"/>
      <c r="AAL389" s="79" t="n"/>
      <c r="AAM389" s="79" t="n"/>
      <c r="AAN389" s="79" t="n"/>
      <c r="AAO389" s="79" t="n"/>
      <c r="AAP389" s="79" t="n"/>
      <c r="AAQ389" s="79" t="n"/>
      <c r="AAR389" s="79" t="n"/>
      <c r="AAS389" s="79" t="n"/>
      <c r="AAT389" s="79" t="n"/>
      <c r="AAU389" s="79" t="n"/>
      <c r="AAV389" s="79" t="n"/>
      <c r="AAW389" s="79" t="n"/>
      <c r="AAX389" s="79" t="n"/>
      <c r="AAY389" s="79" t="n"/>
      <c r="AAZ389" s="79" t="n"/>
      <c r="ABA389" s="79" t="n"/>
      <c r="ABD389" s="78" t="n">
        <v>15</v>
      </c>
      <c r="ABE389" s="79" t="n"/>
      <c r="ABF389" s="79" t="n"/>
      <c r="ABG389" s="79" t="n"/>
      <c r="ABH389" s="79" t="n"/>
      <c r="ABI389" s="79" t="n"/>
      <c r="ABJ389" s="79" t="n"/>
      <c r="ABK389" s="79" t="n"/>
      <c r="ABL389" s="79" t="n"/>
      <c r="ABM389" s="79" t="n"/>
      <c r="ABN389" s="79" t="n"/>
      <c r="ABO389" s="79" t="n"/>
      <c r="ABP389" s="79" t="n"/>
      <c r="ABQ389" s="79" t="n"/>
      <c r="ABR389" s="79" t="n"/>
      <c r="ABS389" s="79" t="n"/>
      <c r="ABT389" s="79" t="n"/>
      <c r="ABU389" s="79" t="n"/>
      <c r="ABV389" s="79" t="n"/>
      <c r="ABW389" s="79" t="n"/>
      <c r="ABX389" s="79" t="n"/>
      <c r="ABY389" s="79" t="n"/>
      <c r="ABZ389" s="79" t="n"/>
      <c r="ACA389" s="79" t="n"/>
      <c r="ACB389" s="79" t="n"/>
      <c r="ACC389" s="79" t="n"/>
      <c r="ACD389" s="79" t="n"/>
      <c r="ACE389" s="79" t="n"/>
      <c r="ACF389" s="79" t="n"/>
      <c r="ACG389" s="79" t="n"/>
      <c r="ACH389" s="79" t="n"/>
      <c r="ACI389" s="79" t="n"/>
      <c r="ACJ389" s="79" t="n"/>
      <c r="ACK389" s="79" t="n"/>
      <c r="ACL389" s="79" t="n"/>
      <c r="ACM389" s="79" t="n"/>
      <c r="ACN389" s="79" t="n"/>
      <c r="ACO389" s="79" t="n"/>
      <c r="ACP389" s="79" t="n"/>
      <c r="ACQ389" s="79" t="n"/>
      <c r="ACR389" s="79" t="n"/>
      <c r="ACU389" s="78" t="n">
        <v>15</v>
      </c>
      <c r="ACV389" s="79" t="n"/>
      <c r="ACW389" s="79" t="n"/>
      <c r="ACX389" s="79" t="n"/>
      <c r="ACY389" s="79" t="n"/>
      <c r="ACZ389" s="79" t="n"/>
      <c r="ADA389" s="79" t="n"/>
      <c r="ADB389" s="79" t="n"/>
      <c r="ADC389" s="79" t="n"/>
      <c r="ADD389" s="79" t="n"/>
      <c r="ADE389" s="79" t="n"/>
      <c r="ADF389" s="79" t="n"/>
      <c r="ADG389" s="79" t="n"/>
      <c r="ADH389" s="79" t="n"/>
      <c r="ADI389" s="79" t="n"/>
      <c r="ADJ389" s="79" t="n"/>
      <c r="ADK389" s="79" t="n"/>
      <c r="ADL389" s="79" t="n"/>
      <c r="ADM389" s="79" t="n"/>
      <c r="ADN389" s="79" t="n"/>
      <c r="ADO389" s="79" t="n"/>
      <c r="ADP389" s="79" t="n"/>
      <c r="ADQ389" s="79" t="n"/>
      <c r="ADR389" s="79" t="n"/>
      <c r="ADS389" s="79" t="n"/>
      <c r="ADT389" s="79" t="n"/>
      <c r="ADU389" s="79" t="n"/>
      <c r="ADV389" s="79" t="n"/>
      <c r="ADW389" s="79" t="n"/>
      <c r="ADX389" s="79" t="n"/>
      <c r="ADY389" s="79" t="n"/>
      <c r="ADZ389" s="79" t="n"/>
      <c r="AEA389" s="79" t="n"/>
      <c r="AEB389" s="79" t="n"/>
      <c r="AEC389" s="79" t="n"/>
      <c r="AED389" s="79" t="n"/>
      <c r="AEE389" s="79" t="n"/>
      <c r="AEF389" s="79" t="n"/>
      <c r="AEG389" s="79" t="n"/>
      <c r="AEH389" s="79" t="n"/>
      <c r="AEI389" s="79" t="n"/>
      <c r="AEL389" s="78" t="n">
        <v>15</v>
      </c>
      <c r="AEM389" s="79" t="n"/>
      <c r="AEN389" s="79" t="n"/>
      <c r="AEO389" s="79" t="n"/>
      <c r="AEP389" s="79" t="n"/>
      <c r="AEQ389" s="79" t="n"/>
      <c r="AER389" s="79" t="n"/>
      <c r="AES389" s="79" t="n"/>
      <c r="AET389" s="79" t="n"/>
      <c r="AEU389" s="79" t="n"/>
      <c r="AEV389" s="79" t="n"/>
      <c r="AEW389" s="79" t="n"/>
      <c r="AEX389" s="79" t="n"/>
      <c r="AEY389" s="79" t="n"/>
      <c r="AEZ389" s="79" t="n"/>
      <c r="AFA389" s="79" t="n"/>
      <c r="AFB389" s="79" t="n"/>
      <c r="AFC389" s="79" t="n"/>
      <c r="AFD389" s="79" t="n"/>
      <c r="AFE389" s="79" t="n"/>
      <c r="AFF389" s="79" t="n"/>
      <c r="AFG389" s="79" t="n"/>
      <c r="AFH389" s="79" t="n"/>
      <c r="AFI389" s="79" t="n"/>
      <c r="AFJ389" s="79" t="n"/>
      <c r="AFK389" s="79" t="n"/>
      <c r="AFL389" s="79" t="n"/>
      <c r="AFM389" s="79" t="n"/>
      <c r="AFN389" s="79" t="n"/>
      <c r="AFO389" s="79" t="n"/>
      <c r="AFP389" s="79" t="n"/>
      <c r="AFQ389" s="79" t="n"/>
      <c r="AFR389" s="79" t="n"/>
      <c r="AFS389" s="79" t="n"/>
      <c r="AFT389" s="79" t="n"/>
      <c r="AFU389" s="79" t="n"/>
      <c r="AFV389" s="79" t="n"/>
      <c r="AFW389" s="79" t="n"/>
      <c r="AFX389" s="79" t="n"/>
      <c r="AFY389" s="79" t="n"/>
      <c r="AFZ389" s="79" t="n"/>
    </row>
    <row r="390">
      <c r="A390" s="78" t="n">
        <v>16</v>
      </c>
      <c r="B390" s="79" t="n"/>
      <c r="C390" s="79" t="n"/>
      <c r="D390" s="79" t="n"/>
      <c r="E390" s="79" t="n"/>
      <c r="F390" s="79" t="n"/>
      <c r="G390" s="79" t="n"/>
      <c r="H390" s="79" t="n"/>
      <c r="I390" s="79" t="n"/>
      <c r="J390" s="79" t="n"/>
      <c r="K390" s="79" t="n"/>
      <c r="L390" s="79" t="n"/>
      <c r="M390" s="79" t="n"/>
      <c r="N390" s="79" t="n"/>
      <c r="O390" s="79" t="n"/>
      <c r="P390" s="79" t="n"/>
      <c r="Q390" s="79" t="n"/>
      <c r="R390" s="79" t="n"/>
      <c r="S390" s="79" t="n"/>
      <c r="T390" s="79" t="n"/>
      <c r="U390" s="79" t="n"/>
      <c r="V390" s="79" t="n"/>
      <c r="W390" s="79" t="n"/>
      <c r="X390" s="79" t="n"/>
      <c r="Y390" s="79" t="n"/>
      <c r="Z390" s="79" t="n"/>
      <c r="AA390" s="79" t="n"/>
      <c r="AB390" s="79" t="n"/>
      <c r="AC390" s="79" t="n"/>
      <c r="AD390" s="79" t="n"/>
      <c r="AE390" s="79" t="n"/>
      <c r="AF390" s="79" t="n"/>
      <c r="AG390" s="79" t="n"/>
      <c r="AH390" s="79" t="n"/>
      <c r="AI390" s="79" t="n"/>
      <c r="AJ390" s="79" t="n"/>
      <c r="AK390" s="79" t="n"/>
      <c r="AL390" s="79" t="n"/>
      <c r="AM390" s="79" t="n"/>
      <c r="AN390" s="79" t="n"/>
      <c r="AO390" s="79" t="n"/>
      <c r="AR390" s="78" t="n">
        <v>16</v>
      </c>
      <c r="AS390" s="79" t="n"/>
      <c r="AT390" s="79" t="n"/>
      <c r="AU390" s="79" t="n"/>
      <c r="AV390" s="79" t="n"/>
      <c r="AW390" s="79" t="n"/>
      <c r="AX390" s="79" t="n"/>
      <c r="AY390" s="79" t="n"/>
      <c r="AZ390" s="79" t="n"/>
      <c r="BA390" s="79" t="n"/>
      <c r="BB390" s="79" t="n"/>
      <c r="BC390" s="79" t="n"/>
      <c r="BD390" s="79" t="n"/>
      <c r="BE390" s="79" t="n"/>
      <c r="BF390" s="79" t="n"/>
      <c r="BG390" s="79" t="n"/>
      <c r="BH390" s="79" t="n"/>
      <c r="BI390" s="79" t="n"/>
      <c r="BJ390" s="79" t="n"/>
      <c r="BK390" s="79" t="n"/>
      <c r="BL390" s="79" t="n"/>
      <c r="BM390" s="79" t="n"/>
      <c r="BN390" s="79" t="n"/>
      <c r="BO390" s="79" t="n"/>
      <c r="BP390" s="79" t="n"/>
      <c r="BQ390" s="79" t="n"/>
      <c r="BR390" s="79" t="n"/>
      <c r="BS390" s="79" t="n"/>
      <c r="BT390" s="79" t="n"/>
      <c r="BU390" s="79" t="n"/>
      <c r="BV390" s="79" t="n"/>
      <c r="BW390" s="79" t="n"/>
      <c r="BX390" s="79" t="n"/>
      <c r="BY390" s="79" t="n"/>
      <c r="BZ390" s="79" t="n"/>
      <c r="CA390" s="79" t="n"/>
      <c r="CB390" s="79" t="n"/>
      <c r="CC390" s="79" t="n"/>
      <c r="CD390" s="79" t="n"/>
      <c r="CE390" s="79" t="n"/>
      <c r="CF390" s="79" t="n"/>
      <c r="CI390" s="78" t="n">
        <v>16</v>
      </c>
      <c r="CJ390" s="79" t="n"/>
      <c r="CK390" s="79" t="n"/>
      <c r="CL390" s="79" t="n"/>
      <c r="CM390" s="79" t="n"/>
      <c r="CN390" s="79" t="n"/>
      <c r="CO390" s="79" t="n"/>
      <c r="CP390" s="79" t="n"/>
      <c r="CQ390" s="79" t="n"/>
      <c r="CR390" s="79" t="n"/>
      <c r="CS390" s="79" t="n"/>
      <c r="CT390" s="79" t="n"/>
      <c r="CU390" s="79" t="n"/>
      <c r="CV390" s="79" t="n"/>
      <c r="CW390" s="79" t="n"/>
      <c r="CX390" s="79" t="n"/>
      <c r="CY390" s="79" t="n"/>
      <c r="CZ390" s="79" t="n"/>
      <c r="DA390" s="79" t="n"/>
      <c r="DB390" s="79" t="n"/>
      <c r="DC390" s="79" t="n"/>
      <c r="DD390" s="79" t="n"/>
      <c r="DE390" s="79" t="n"/>
      <c r="DF390" s="79" t="n"/>
      <c r="DG390" s="79" t="n"/>
      <c r="DH390" s="79" t="n"/>
      <c r="DI390" s="79" t="n"/>
      <c r="DJ390" s="79" t="n"/>
      <c r="DK390" s="79" t="n"/>
      <c r="DL390" s="79" t="n"/>
      <c r="DM390" s="79" t="n"/>
      <c r="DN390" s="79" t="n"/>
      <c r="DO390" s="79" t="n"/>
      <c r="DP390" s="79" t="n"/>
      <c r="DQ390" s="79" t="n"/>
      <c r="DR390" s="79" t="n"/>
      <c r="DS390" s="79" t="n"/>
      <c r="DT390" s="79" t="n"/>
      <c r="DU390" s="79" t="n"/>
      <c r="DV390" s="79" t="n"/>
      <c r="DW390" s="79" t="n"/>
      <c r="DZ390" s="78" t="n">
        <v>16</v>
      </c>
      <c r="EA390" s="79" t="n"/>
      <c r="EB390" s="79" t="n"/>
      <c r="EC390" s="79" t="n"/>
      <c r="ED390" s="79" t="n"/>
      <c r="EE390" s="79" t="n"/>
      <c r="EF390" s="79" t="n"/>
      <c r="EG390" s="79" t="n"/>
      <c r="EH390" s="79" t="n"/>
      <c r="EI390" s="79" t="n"/>
      <c r="EJ390" s="79" t="n"/>
      <c r="EK390" s="79" t="n"/>
      <c r="EL390" s="79" t="n"/>
      <c r="EM390" s="79" t="n"/>
      <c r="EN390" s="79" t="n"/>
      <c r="EO390" s="79" t="n"/>
      <c r="EP390" s="79" t="n"/>
      <c r="EQ390" s="79" t="n"/>
      <c r="ER390" s="79" t="n"/>
      <c r="ES390" s="79" t="n"/>
      <c r="ET390" s="79" t="n"/>
      <c r="EU390" s="79" t="n"/>
      <c r="EV390" s="79" t="n"/>
      <c r="EW390" s="79" t="n"/>
      <c r="EX390" s="79" t="n"/>
      <c r="EY390" s="79" t="n"/>
      <c r="EZ390" s="79" t="n"/>
      <c r="FA390" s="79" t="n"/>
      <c r="FB390" s="79" t="n"/>
      <c r="FC390" s="79" t="n"/>
      <c r="FD390" s="79" t="n"/>
      <c r="FE390" s="79" t="n"/>
      <c r="FF390" s="79" t="n"/>
      <c r="FG390" s="79" t="n"/>
      <c r="FH390" s="79" t="n"/>
      <c r="FI390" s="79" t="n"/>
      <c r="FJ390" s="79" t="n"/>
      <c r="FK390" s="79" t="n"/>
      <c r="FL390" s="79" t="n"/>
      <c r="FM390" s="79" t="n"/>
      <c r="FN390" s="79" t="n"/>
      <c r="FQ390" s="78" t="n">
        <v>16</v>
      </c>
      <c r="FR390" s="79" t="n"/>
      <c r="FS390" s="79" t="n"/>
      <c r="FT390" s="79" t="n"/>
      <c r="FU390" s="79" t="n"/>
      <c r="FV390" s="79" t="n"/>
      <c r="FW390" s="79" t="n"/>
      <c r="FX390" s="79" t="n"/>
      <c r="FY390" s="79" t="n"/>
      <c r="FZ390" s="79" t="n"/>
      <c r="GA390" s="79" t="n"/>
      <c r="GB390" s="79" t="n"/>
      <c r="GC390" s="79" t="n"/>
      <c r="GD390" s="79" t="n"/>
      <c r="GE390" s="79" t="n"/>
      <c r="GF390" s="79" t="n"/>
      <c r="GG390" s="79" t="n"/>
      <c r="GH390" s="79" t="n"/>
      <c r="GI390" s="79" t="n"/>
      <c r="GJ390" s="79" t="n"/>
      <c r="GK390" s="79" t="n"/>
      <c r="GL390" s="79" t="n"/>
      <c r="GM390" s="79" t="n"/>
      <c r="GN390" s="79" t="n"/>
      <c r="GO390" s="79" t="n"/>
      <c r="GP390" s="79" t="n"/>
      <c r="GQ390" s="79" t="n"/>
      <c r="GR390" s="79" t="n"/>
      <c r="GS390" s="79" t="n"/>
      <c r="GT390" s="79" t="n"/>
      <c r="GU390" s="79" t="n"/>
      <c r="GV390" s="79" t="n"/>
      <c r="GW390" s="79" t="n"/>
      <c r="GX390" s="79" t="n"/>
      <c r="GY390" s="79" t="n"/>
      <c r="GZ390" s="79" t="n"/>
      <c r="HA390" s="79" t="n"/>
      <c r="HB390" s="79" t="n"/>
      <c r="HC390" s="79" t="n"/>
      <c r="HD390" s="79" t="n"/>
      <c r="HE390" s="79" t="n"/>
      <c r="HH390" s="78" t="n">
        <v>16</v>
      </c>
      <c r="HI390" s="79" t="n"/>
      <c r="HJ390" s="79" t="n"/>
      <c r="HK390" s="79" t="n"/>
      <c r="HL390" s="79" t="n"/>
      <c r="HM390" s="79" t="n"/>
      <c r="HN390" s="79" t="n"/>
      <c r="HO390" s="79" t="n"/>
      <c r="HP390" s="79" t="n"/>
      <c r="HQ390" s="79" t="n"/>
      <c r="HR390" s="79" t="n"/>
      <c r="HS390" s="79" t="n"/>
      <c r="HT390" s="79" t="n"/>
      <c r="HU390" s="79" t="n"/>
      <c r="HV390" s="79" t="n"/>
      <c r="HW390" s="79" t="n"/>
      <c r="HX390" s="79" t="n"/>
      <c r="HY390" s="79" t="n"/>
      <c r="HZ390" s="79" t="n"/>
      <c r="IA390" s="79" t="n"/>
      <c r="IB390" s="79" t="n"/>
      <c r="IC390" s="79" t="n"/>
      <c r="ID390" s="79" t="n"/>
      <c r="IE390" s="79" t="n"/>
      <c r="IF390" s="79" t="n"/>
      <c r="IG390" s="79" t="n"/>
      <c r="IH390" s="79" t="n"/>
      <c r="II390" s="79" t="n"/>
      <c r="IJ390" s="79" t="n"/>
      <c r="IK390" s="79" t="n"/>
      <c r="IL390" s="79" t="n"/>
      <c r="IM390" s="79" t="n"/>
      <c r="IN390" s="79" t="n"/>
      <c r="IO390" s="79" t="n"/>
      <c r="IP390" s="79" t="n"/>
      <c r="IQ390" s="79" t="n"/>
      <c r="IR390" s="79" t="n"/>
      <c r="IS390" s="79" t="n"/>
      <c r="IT390" s="79" t="n"/>
      <c r="IU390" s="79" t="n"/>
      <c r="IV390" s="79" t="n"/>
      <c r="IY390" s="78" t="n">
        <v>16</v>
      </c>
      <c r="IZ390" s="79" t="n"/>
      <c r="JA390" s="79" t="n"/>
      <c r="JB390" s="79" t="n"/>
      <c r="JC390" s="79" t="n"/>
      <c r="JD390" s="79" t="n"/>
      <c r="JE390" s="79" t="n"/>
      <c r="JF390" s="79" t="n"/>
      <c r="JG390" s="79" t="n"/>
      <c r="JH390" s="79" t="n"/>
      <c r="JI390" s="79" t="n"/>
      <c r="JJ390" s="79" t="n"/>
      <c r="JK390" s="79" t="n"/>
      <c r="JL390" s="79" t="n"/>
      <c r="JM390" s="79" t="n"/>
      <c r="JN390" s="79" t="n"/>
      <c r="JO390" s="79" t="n"/>
      <c r="JP390" s="79" t="n"/>
      <c r="JQ390" s="79" t="n"/>
      <c r="JR390" s="79" t="n"/>
      <c r="JS390" s="79" t="n"/>
      <c r="JT390" s="79" t="n"/>
      <c r="JU390" s="79" t="n"/>
      <c r="JV390" s="79" t="n"/>
      <c r="JW390" s="79" t="n"/>
      <c r="JX390" s="79" t="n"/>
      <c r="JY390" s="79" t="n"/>
      <c r="JZ390" s="79" t="n"/>
      <c r="KA390" s="79" t="n"/>
      <c r="KB390" s="79" t="n"/>
      <c r="KC390" s="79" t="n"/>
      <c r="KD390" s="79" t="n"/>
      <c r="KE390" s="79" t="n"/>
      <c r="KF390" s="79" t="n"/>
      <c r="KG390" s="79" t="n"/>
      <c r="KH390" s="79" t="n"/>
      <c r="KI390" s="79" t="n"/>
      <c r="KJ390" s="79" t="n"/>
      <c r="KK390" s="79" t="n"/>
      <c r="KL390" s="79" t="n"/>
      <c r="KM390" s="79" t="n"/>
      <c r="KP390" s="78" t="n">
        <v>16</v>
      </c>
      <c r="KQ390" s="79" t="n"/>
      <c r="KR390" s="79" t="n"/>
      <c r="KS390" s="79" t="n"/>
      <c r="KT390" s="79" t="n"/>
      <c r="KU390" s="79" t="n"/>
      <c r="KV390" s="79" t="n"/>
      <c r="KW390" s="79" t="n"/>
      <c r="KX390" s="79" t="n"/>
      <c r="KY390" s="79" t="n"/>
      <c r="KZ390" s="79" t="n"/>
      <c r="LA390" s="79" t="n"/>
      <c r="LB390" s="79" t="n"/>
      <c r="LC390" s="79" t="n"/>
      <c r="LD390" s="79" t="n"/>
      <c r="LE390" s="79" t="n"/>
      <c r="LF390" s="79" t="n"/>
      <c r="LG390" s="79" t="n"/>
      <c r="LH390" s="79" t="n"/>
      <c r="LI390" s="79" t="n"/>
      <c r="LJ390" s="79" t="n"/>
      <c r="LK390" s="79" t="n"/>
      <c r="LL390" s="79" t="n"/>
      <c r="LM390" s="79" t="n"/>
      <c r="LN390" s="79" t="n"/>
      <c r="LO390" s="79" t="n"/>
      <c r="LP390" s="79" t="n"/>
      <c r="LQ390" s="79" t="n"/>
      <c r="LR390" s="79" t="n"/>
      <c r="LS390" s="79" t="n"/>
      <c r="LT390" s="79" t="n"/>
      <c r="LU390" s="79" t="n"/>
      <c r="LV390" s="79" t="n"/>
      <c r="LW390" s="79" t="n"/>
      <c r="LX390" s="79" t="n"/>
      <c r="LY390" s="79" t="n"/>
      <c r="LZ390" s="79" t="n"/>
      <c r="MA390" s="79" t="n"/>
      <c r="MB390" s="79" t="n"/>
      <c r="MC390" s="79" t="n"/>
      <c r="MD390" s="79" t="n"/>
      <c r="MG390" s="78" t="n">
        <v>16</v>
      </c>
      <c r="MH390" s="79" t="n"/>
      <c r="MI390" s="79" t="n"/>
      <c r="MJ390" s="79" t="n"/>
      <c r="MK390" s="79" t="n"/>
      <c r="ML390" s="79" t="n"/>
      <c r="MM390" s="79" t="n"/>
      <c r="MN390" s="79" t="n"/>
      <c r="MO390" s="79" t="n"/>
      <c r="MP390" s="79" t="n"/>
      <c r="MQ390" s="79" t="n"/>
      <c r="MR390" s="79" t="n"/>
      <c r="MS390" s="79" t="n"/>
      <c r="MT390" s="79" t="n"/>
      <c r="MU390" s="79" t="n"/>
      <c r="MV390" s="79" t="n"/>
      <c r="MW390" s="79" t="n"/>
      <c r="MX390" s="79" t="n"/>
      <c r="MY390" s="79" t="n"/>
      <c r="MZ390" s="79" t="n"/>
      <c r="NA390" s="79" t="n"/>
      <c r="NB390" s="79" t="n"/>
      <c r="NC390" s="79" t="n"/>
      <c r="ND390" s="79" t="n"/>
      <c r="NE390" s="79" t="n"/>
      <c r="NF390" s="79" t="n"/>
      <c r="NG390" s="79" t="n"/>
      <c r="NH390" s="79" t="n"/>
      <c r="NI390" s="79" t="n"/>
      <c r="NJ390" s="79" t="n"/>
      <c r="NK390" s="79" t="n"/>
      <c r="NL390" s="79" t="n"/>
      <c r="NM390" s="79" t="n"/>
      <c r="NN390" s="79" t="n"/>
      <c r="NO390" s="79" t="n"/>
      <c r="NP390" s="79" t="n"/>
      <c r="NQ390" s="79" t="n"/>
      <c r="NR390" s="79" t="n"/>
      <c r="NS390" s="79" t="n"/>
      <c r="NT390" s="79" t="n"/>
      <c r="NU390" s="79" t="n"/>
      <c r="NX390" s="78" t="n">
        <v>16</v>
      </c>
      <c r="NY390" s="79" t="n"/>
      <c r="NZ390" s="79" t="n"/>
      <c r="OA390" s="79" t="n"/>
      <c r="OB390" s="79" t="n"/>
      <c r="OC390" s="79" t="n"/>
      <c r="OD390" s="79" t="n"/>
      <c r="OE390" s="79" t="n"/>
      <c r="OF390" s="79" t="n"/>
      <c r="OG390" s="79" t="n"/>
      <c r="OH390" s="79" t="n"/>
      <c r="OI390" s="79" t="n"/>
      <c r="OJ390" s="79" t="n"/>
      <c r="OK390" s="79" t="n"/>
      <c r="OL390" s="79" t="n"/>
      <c r="OM390" s="79" t="n"/>
      <c r="ON390" s="79" t="n"/>
      <c r="OO390" s="79" t="n"/>
      <c r="OP390" s="79" t="n"/>
      <c r="OQ390" s="79" t="n"/>
      <c r="OR390" s="79" t="n"/>
      <c r="OS390" s="79" t="n"/>
      <c r="OT390" s="79" t="n"/>
      <c r="OU390" s="79" t="n"/>
      <c r="OV390" s="79" t="n"/>
      <c r="OW390" s="79" t="n"/>
      <c r="OX390" s="79" t="n"/>
      <c r="OY390" s="79" t="n"/>
      <c r="OZ390" s="79" t="n"/>
      <c r="PA390" s="79" t="n"/>
      <c r="PB390" s="79" t="n"/>
      <c r="PC390" s="79" t="n"/>
      <c r="PD390" s="79" t="n"/>
      <c r="PE390" s="79" t="n"/>
      <c r="PF390" s="79" t="n"/>
      <c r="PG390" s="79" t="n"/>
      <c r="PH390" s="79" t="n"/>
      <c r="PI390" s="79" t="n"/>
      <c r="PJ390" s="79" t="n"/>
      <c r="PK390" s="79" t="n"/>
      <c r="PL390" s="79" t="n"/>
      <c r="PO390" s="78" t="n">
        <v>16</v>
      </c>
      <c r="PP390" s="79" t="n"/>
      <c r="PQ390" s="79" t="n"/>
      <c r="PR390" s="79" t="n"/>
      <c r="PS390" s="79" t="n"/>
      <c r="PT390" s="79" t="n"/>
      <c r="PU390" s="79" t="n"/>
      <c r="PV390" s="79" t="n"/>
      <c r="PW390" s="79" t="n"/>
      <c r="PX390" s="79" t="n"/>
      <c r="PY390" s="79" t="n"/>
      <c r="PZ390" s="79" t="n"/>
      <c r="QA390" s="79" t="n"/>
      <c r="QB390" s="79" t="n"/>
      <c r="QC390" s="79" t="n"/>
      <c r="QD390" s="79" t="n"/>
      <c r="QE390" s="79" t="n"/>
      <c r="QF390" s="79" t="n"/>
      <c r="QG390" s="79" t="n"/>
      <c r="QH390" s="79" t="n"/>
      <c r="QI390" s="79" t="n"/>
      <c r="QJ390" s="79" t="n"/>
      <c r="QK390" s="79" t="n"/>
      <c r="QL390" s="79" t="n"/>
      <c r="QM390" s="79" t="n"/>
      <c r="QN390" s="79" t="n"/>
      <c r="QO390" s="79" t="n"/>
      <c r="QP390" s="79" t="n"/>
      <c r="QQ390" s="79" t="n"/>
      <c r="QR390" s="79" t="n"/>
      <c r="QS390" s="79" t="n"/>
      <c r="QT390" s="79" t="n"/>
      <c r="QU390" s="79" t="n"/>
      <c r="QV390" s="79" t="n"/>
      <c r="QW390" s="79" t="n"/>
      <c r="QX390" s="79" t="n"/>
      <c r="QY390" s="79" t="n"/>
      <c r="QZ390" s="79" t="n"/>
      <c r="RA390" s="79" t="n"/>
      <c r="RB390" s="79" t="n"/>
      <c r="RC390" s="79" t="n"/>
      <c r="RF390" s="78" t="n">
        <v>16</v>
      </c>
      <c r="RG390" s="79" t="n"/>
      <c r="RH390" s="79" t="n"/>
      <c r="RI390" s="79" t="n"/>
      <c r="RJ390" s="79" t="n"/>
      <c r="RK390" s="79" t="n"/>
      <c r="RL390" s="79" t="n"/>
      <c r="RM390" s="79" t="n"/>
      <c r="RN390" s="79" t="n"/>
      <c r="RO390" s="79" t="n"/>
      <c r="RP390" s="79" t="n"/>
      <c r="RQ390" s="79" t="n"/>
      <c r="RR390" s="79" t="n"/>
      <c r="RS390" s="79" t="n"/>
      <c r="RT390" s="79" t="n"/>
      <c r="RU390" s="79" t="n"/>
      <c r="RV390" s="79" t="n"/>
      <c r="RW390" s="79" t="n"/>
      <c r="RX390" s="79" t="n"/>
      <c r="RY390" s="79" t="n"/>
      <c r="RZ390" s="79" t="n"/>
      <c r="SA390" s="79" t="n"/>
      <c r="SB390" s="79" t="n"/>
      <c r="SC390" s="79" t="n"/>
      <c r="SD390" s="79" t="n"/>
      <c r="SE390" s="79" t="n"/>
      <c r="SF390" s="79" t="n"/>
      <c r="SG390" s="79" t="n"/>
      <c r="SH390" s="79" t="n"/>
      <c r="SI390" s="79" t="n"/>
      <c r="SJ390" s="79" t="n"/>
      <c r="SK390" s="79" t="n"/>
      <c r="SL390" s="79" t="n"/>
      <c r="SM390" s="79" t="n"/>
      <c r="SN390" s="79" t="n"/>
      <c r="SO390" s="79" t="n"/>
      <c r="SP390" s="79" t="n"/>
      <c r="SQ390" s="79" t="n"/>
      <c r="SR390" s="79" t="n"/>
      <c r="SS390" s="79" t="n"/>
      <c r="ST390" s="79" t="n"/>
      <c r="SW390" s="78" t="n">
        <v>16</v>
      </c>
      <c r="SX390" s="79" t="n"/>
      <c r="SY390" s="79" t="n"/>
      <c r="SZ390" s="79" t="n"/>
      <c r="TA390" s="79" t="n"/>
      <c r="TB390" s="79" t="n"/>
      <c r="TC390" s="79" t="n"/>
      <c r="TD390" s="79" t="n"/>
      <c r="TE390" s="79" t="n"/>
      <c r="TF390" s="79" t="n"/>
      <c r="TG390" s="79" t="n"/>
      <c r="TH390" s="79" t="n"/>
      <c r="TI390" s="79" t="n"/>
      <c r="TJ390" s="79" t="n"/>
      <c r="TK390" s="79" t="n"/>
      <c r="TL390" s="79" t="n"/>
      <c r="TM390" s="79" t="n"/>
      <c r="TN390" s="79" t="n"/>
      <c r="TO390" s="79" t="n"/>
      <c r="TP390" s="79" t="n"/>
      <c r="TQ390" s="79" t="n"/>
      <c r="TR390" s="79" t="n"/>
      <c r="TS390" s="79" t="n"/>
      <c r="TT390" s="79" t="n"/>
      <c r="TU390" s="79" t="n"/>
      <c r="TV390" s="79" t="n"/>
      <c r="TW390" s="79" t="n"/>
      <c r="TX390" s="79" t="n"/>
      <c r="TY390" s="79" t="n"/>
      <c r="TZ390" s="79" t="n"/>
      <c r="UA390" s="79" t="n"/>
      <c r="UB390" s="79" t="n"/>
      <c r="UC390" s="79" t="n"/>
      <c r="UD390" s="79" t="n"/>
      <c r="UE390" s="79" t="n"/>
      <c r="UF390" s="79" t="n"/>
      <c r="UG390" s="79" t="n"/>
      <c r="UH390" s="79" t="n"/>
      <c r="UI390" s="79" t="n"/>
      <c r="UJ390" s="79" t="n"/>
      <c r="UK390" s="79" t="n"/>
      <c r="UN390" s="78" t="n">
        <v>16</v>
      </c>
      <c r="UO390" s="79" t="n"/>
      <c r="UP390" s="79" t="n"/>
      <c r="UQ390" s="79" t="n"/>
      <c r="UR390" s="79" t="n"/>
      <c r="US390" s="79" t="n"/>
      <c r="UT390" s="79" t="n"/>
      <c r="UU390" s="79" t="n"/>
      <c r="UV390" s="79" t="n"/>
      <c r="UW390" s="79" t="n"/>
      <c r="UX390" s="79" t="n"/>
      <c r="UY390" s="79" t="n"/>
      <c r="UZ390" s="79" t="n"/>
      <c r="VA390" s="79" t="n"/>
      <c r="VB390" s="79" t="n"/>
      <c r="VC390" s="79" t="n"/>
      <c r="VD390" s="79" t="n"/>
      <c r="VE390" s="79" t="n"/>
      <c r="VF390" s="79" t="n"/>
      <c r="VG390" s="79" t="n"/>
      <c r="VH390" s="79" t="n"/>
      <c r="VI390" s="79" t="n"/>
      <c r="VJ390" s="79" t="n"/>
      <c r="VK390" s="79" t="n"/>
      <c r="VL390" s="79" t="n"/>
      <c r="VM390" s="79" t="n"/>
      <c r="VN390" s="79" t="n"/>
      <c r="VO390" s="79" t="n"/>
      <c r="VP390" s="79" t="n"/>
      <c r="VQ390" s="79" t="n"/>
      <c r="VR390" s="79" t="n"/>
      <c r="VS390" s="79" t="n"/>
      <c r="VT390" s="79" t="n"/>
      <c r="VU390" s="79" t="n"/>
      <c r="VV390" s="79" t="n"/>
      <c r="VW390" s="79" t="n"/>
      <c r="VX390" s="79" t="n"/>
      <c r="VY390" s="79" t="n"/>
      <c r="VZ390" s="79" t="n"/>
      <c r="WA390" s="79" t="n"/>
      <c r="WB390" s="79" t="n"/>
      <c r="WE390" s="78" t="n">
        <v>16</v>
      </c>
      <c r="WF390" s="79" t="n"/>
      <c r="WG390" s="79" t="n"/>
      <c r="WH390" s="79" t="n"/>
      <c r="WI390" s="79" t="n"/>
      <c r="WJ390" s="79" t="n"/>
      <c r="WK390" s="79" t="n"/>
      <c r="WL390" s="79" t="n"/>
      <c r="WM390" s="79" t="n"/>
      <c r="WN390" s="79" t="n"/>
      <c r="WO390" s="79" t="n"/>
      <c r="WP390" s="79" t="n"/>
      <c r="WQ390" s="79" t="n"/>
      <c r="WR390" s="79" t="n"/>
      <c r="WS390" s="79" t="n"/>
      <c r="WT390" s="79" t="n"/>
      <c r="WU390" s="79" t="n"/>
      <c r="WV390" s="79" t="n"/>
      <c r="WW390" s="79" t="n"/>
      <c r="WX390" s="79" t="n"/>
      <c r="WY390" s="79" t="n"/>
      <c r="WZ390" s="79" t="n"/>
      <c r="XA390" s="79" t="n"/>
      <c r="XB390" s="79" t="n"/>
      <c r="XC390" s="79" t="n"/>
      <c r="XD390" s="79" t="n"/>
      <c r="XE390" s="79" t="n"/>
      <c r="XF390" s="79" t="n"/>
      <c r="XG390" s="79" t="n"/>
      <c r="XH390" s="79" t="n"/>
      <c r="XI390" s="79" t="n"/>
      <c r="XJ390" s="79" t="n"/>
      <c r="XK390" s="79" t="n"/>
      <c r="XL390" s="79" t="n"/>
      <c r="XM390" s="79" t="n"/>
      <c r="XN390" s="79" t="n"/>
      <c r="XO390" s="79" t="n"/>
      <c r="XP390" s="79" t="n"/>
      <c r="XQ390" s="79" t="n"/>
      <c r="XR390" s="79" t="n"/>
      <c r="XS390" s="79" t="n"/>
      <c r="XV390" s="78" t="n">
        <v>16</v>
      </c>
      <c r="XW390" s="79" t="n"/>
      <c r="XX390" s="79" t="n"/>
      <c r="XY390" s="79" t="n"/>
      <c r="XZ390" s="79" t="n"/>
      <c r="YA390" s="79" t="n"/>
      <c r="YB390" s="79" t="n"/>
      <c r="YC390" s="79" t="n"/>
      <c r="YD390" s="79" t="n"/>
      <c r="YE390" s="79" t="n"/>
      <c r="YF390" s="79" t="n"/>
      <c r="YG390" s="79" t="n"/>
      <c r="YH390" s="79" t="n"/>
      <c r="YI390" s="79" t="n"/>
      <c r="YJ390" s="79" t="n"/>
      <c r="YK390" s="79" t="n"/>
      <c r="YL390" s="79" t="n"/>
      <c r="YM390" s="79" t="n"/>
      <c r="YN390" s="79" t="n"/>
      <c r="YO390" s="79" t="n"/>
      <c r="YP390" s="79" t="n"/>
      <c r="YQ390" s="79" t="n"/>
      <c r="YR390" s="79" t="n"/>
      <c r="YS390" s="79" t="n"/>
      <c r="YT390" s="79" t="n"/>
      <c r="YU390" s="79" t="n"/>
      <c r="YV390" s="79" t="n"/>
      <c r="YW390" s="79" t="n"/>
      <c r="YX390" s="79" t="n"/>
      <c r="YY390" s="79" t="n"/>
      <c r="YZ390" s="79" t="n"/>
      <c r="ZA390" s="79" t="n"/>
      <c r="ZB390" s="79" t="n"/>
      <c r="ZC390" s="79" t="n"/>
      <c r="ZD390" s="79" t="n"/>
      <c r="ZE390" s="79" t="n"/>
      <c r="ZF390" s="79" t="n"/>
      <c r="ZG390" s="79" t="n"/>
      <c r="ZH390" s="79" t="n"/>
      <c r="ZI390" s="79" t="n"/>
      <c r="ZJ390" s="79" t="n"/>
      <c r="ZM390" s="78" t="n">
        <v>16</v>
      </c>
      <c r="ZN390" s="79" t="n"/>
      <c r="ZO390" s="79" t="n"/>
      <c r="ZP390" s="79" t="n"/>
      <c r="ZQ390" s="79" t="n"/>
      <c r="ZR390" s="79" t="n"/>
      <c r="ZS390" s="79" t="n"/>
      <c r="ZT390" s="79" t="n"/>
      <c r="ZU390" s="79" t="n"/>
      <c r="ZV390" s="79" t="n"/>
      <c r="ZW390" s="79" t="n"/>
      <c r="ZX390" s="79" t="n"/>
      <c r="ZY390" s="79" t="n"/>
      <c r="ZZ390" s="79" t="n"/>
      <c r="AAA390" s="79" t="n"/>
      <c r="AAB390" s="79" t="n"/>
      <c r="AAC390" s="79" t="n"/>
      <c r="AAD390" s="79" t="n"/>
      <c r="AAE390" s="79" t="n"/>
      <c r="AAF390" s="79" t="n"/>
      <c r="AAG390" s="79" t="n"/>
      <c r="AAH390" s="79" t="n"/>
      <c r="AAI390" s="79" t="n"/>
      <c r="AAJ390" s="79" t="n"/>
      <c r="AAK390" s="79" t="n"/>
      <c r="AAL390" s="79" t="n"/>
      <c r="AAM390" s="79" t="n"/>
      <c r="AAN390" s="79" t="n"/>
      <c r="AAO390" s="79" t="n"/>
      <c r="AAP390" s="79" t="n"/>
      <c r="AAQ390" s="79" t="n"/>
      <c r="AAR390" s="79" t="n"/>
      <c r="AAS390" s="79" t="n"/>
      <c r="AAT390" s="79" t="n"/>
      <c r="AAU390" s="79" t="n"/>
      <c r="AAV390" s="79" t="n"/>
      <c r="AAW390" s="79" t="n"/>
      <c r="AAX390" s="79" t="n"/>
      <c r="AAY390" s="79" t="n"/>
      <c r="AAZ390" s="79" t="n"/>
      <c r="ABA390" s="79" t="n"/>
      <c r="ABD390" s="78" t="n">
        <v>16</v>
      </c>
      <c r="ABE390" s="79" t="n"/>
      <c r="ABF390" s="79" t="n"/>
      <c r="ABG390" s="79" t="n"/>
      <c r="ABH390" s="79" t="n"/>
      <c r="ABI390" s="79" t="n"/>
      <c r="ABJ390" s="79" t="n"/>
      <c r="ABK390" s="79" t="n"/>
      <c r="ABL390" s="79" t="n"/>
      <c r="ABM390" s="79" t="n"/>
      <c r="ABN390" s="79" t="n"/>
      <c r="ABO390" s="79" t="n"/>
      <c r="ABP390" s="79" t="n"/>
      <c r="ABQ390" s="79" t="n"/>
      <c r="ABR390" s="79" t="n"/>
      <c r="ABS390" s="79" t="n"/>
      <c r="ABT390" s="79" t="n"/>
      <c r="ABU390" s="79" t="n"/>
      <c r="ABV390" s="79" t="n"/>
      <c r="ABW390" s="79" t="n"/>
      <c r="ABX390" s="79" t="n"/>
      <c r="ABY390" s="79" t="n"/>
      <c r="ABZ390" s="79" t="n"/>
      <c r="ACA390" s="79" t="n"/>
      <c r="ACB390" s="79" t="n"/>
      <c r="ACC390" s="79" t="n"/>
      <c r="ACD390" s="79" t="n"/>
      <c r="ACE390" s="79" t="n"/>
      <c r="ACF390" s="79" t="n"/>
      <c r="ACG390" s="79" t="n"/>
      <c r="ACH390" s="79" t="n"/>
      <c r="ACI390" s="79" t="n"/>
      <c r="ACJ390" s="79" t="n"/>
      <c r="ACK390" s="79" t="n"/>
      <c r="ACL390" s="79" t="n"/>
      <c r="ACM390" s="79" t="n"/>
      <c r="ACN390" s="79" t="n"/>
      <c r="ACO390" s="79" t="n"/>
      <c r="ACP390" s="79" t="n"/>
      <c r="ACQ390" s="79" t="n"/>
      <c r="ACR390" s="79" t="n"/>
      <c r="ACU390" s="78" t="n">
        <v>16</v>
      </c>
      <c r="ACV390" s="79" t="n"/>
      <c r="ACW390" s="79" t="n"/>
      <c r="ACX390" s="79" t="n"/>
      <c r="ACY390" s="79" t="n"/>
      <c r="ACZ390" s="79" t="n"/>
      <c r="ADA390" s="79" t="n"/>
      <c r="ADB390" s="79" t="n"/>
      <c r="ADC390" s="79" t="n"/>
      <c r="ADD390" s="79" t="n"/>
      <c r="ADE390" s="79" t="n"/>
      <c r="ADF390" s="79" t="n"/>
      <c r="ADG390" s="79" t="n"/>
      <c r="ADH390" s="79" t="n"/>
      <c r="ADI390" s="79" t="n"/>
      <c r="ADJ390" s="79" t="n"/>
      <c r="ADK390" s="79" t="n"/>
      <c r="ADL390" s="79" t="n"/>
      <c r="ADM390" s="79" t="n"/>
      <c r="ADN390" s="79" t="n"/>
      <c r="ADO390" s="79" t="n"/>
      <c r="ADP390" s="79" t="n"/>
      <c r="ADQ390" s="79" t="n"/>
      <c r="ADR390" s="79" t="n"/>
      <c r="ADS390" s="79" t="n"/>
      <c r="ADT390" s="79" t="n"/>
      <c r="ADU390" s="79" t="n"/>
      <c r="ADV390" s="79" t="n"/>
      <c r="ADW390" s="79" t="n"/>
      <c r="ADX390" s="79" t="n"/>
      <c r="ADY390" s="79" t="n"/>
      <c r="ADZ390" s="79" t="n"/>
      <c r="AEA390" s="79" t="n"/>
      <c r="AEB390" s="79" t="n"/>
      <c r="AEC390" s="79" t="n"/>
      <c r="AED390" s="79" t="n"/>
      <c r="AEE390" s="79" t="n"/>
      <c r="AEF390" s="79" t="n"/>
      <c r="AEG390" s="79" t="n"/>
      <c r="AEH390" s="79" t="n"/>
      <c r="AEI390" s="79" t="n"/>
      <c r="AEL390" s="78" t="n">
        <v>16</v>
      </c>
      <c r="AEM390" s="79" t="n"/>
      <c r="AEN390" s="79" t="n"/>
      <c r="AEO390" s="79" t="n"/>
      <c r="AEP390" s="79" t="n"/>
      <c r="AEQ390" s="79" t="n"/>
      <c r="AER390" s="79" t="n"/>
      <c r="AES390" s="79" t="n"/>
      <c r="AET390" s="79" t="n"/>
      <c r="AEU390" s="79" t="n"/>
      <c r="AEV390" s="79" t="n"/>
      <c r="AEW390" s="79" t="n"/>
      <c r="AEX390" s="79" t="n"/>
      <c r="AEY390" s="79" t="n"/>
      <c r="AEZ390" s="79" t="n"/>
      <c r="AFA390" s="79" t="n"/>
      <c r="AFB390" s="79" t="n"/>
      <c r="AFC390" s="79" t="n"/>
      <c r="AFD390" s="79" t="n"/>
      <c r="AFE390" s="79" t="n"/>
      <c r="AFF390" s="79" t="n"/>
      <c r="AFG390" s="79" t="n"/>
      <c r="AFH390" s="79" t="n"/>
      <c r="AFI390" s="79" t="n"/>
      <c r="AFJ390" s="79" t="n"/>
      <c r="AFK390" s="79" t="n"/>
      <c r="AFL390" s="79" t="n"/>
      <c r="AFM390" s="79" t="n"/>
      <c r="AFN390" s="79" t="n"/>
      <c r="AFO390" s="79" t="n"/>
      <c r="AFP390" s="79" t="n"/>
      <c r="AFQ390" s="79" t="n"/>
      <c r="AFR390" s="79" t="n"/>
      <c r="AFS390" s="79" t="n"/>
      <c r="AFT390" s="79" t="n"/>
      <c r="AFU390" s="79" t="n"/>
      <c r="AFV390" s="79" t="n"/>
      <c r="AFW390" s="79" t="n"/>
      <c r="AFX390" s="79" t="n"/>
      <c r="AFY390" s="79" t="n"/>
      <c r="AFZ390" s="79" t="n"/>
    </row>
    <row r="391">
      <c r="A391" s="78" t="n">
        <v>17</v>
      </c>
      <c r="B391" s="79" t="n"/>
      <c r="C391" s="79" t="n"/>
      <c r="D391" s="79" t="n"/>
      <c r="E391" s="79" t="n"/>
      <c r="F391" s="79" t="n"/>
      <c r="G391" s="79" t="n"/>
      <c r="H391" s="79" t="n"/>
      <c r="I391" s="79" t="n"/>
      <c r="J391" s="79" t="n"/>
      <c r="K391" s="79" t="n"/>
      <c r="L391" s="79" t="n"/>
      <c r="M391" s="79" t="n"/>
      <c r="N391" s="79" t="n"/>
      <c r="O391" s="79" t="n"/>
      <c r="P391" s="79" t="n"/>
      <c r="Q391" s="79" t="n"/>
      <c r="R391" s="79" t="n"/>
      <c r="S391" s="79" t="n"/>
      <c r="T391" s="79" t="n"/>
      <c r="U391" s="79" t="n"/>
      <c r="V391" s="79" t="n"/>
      <c r="W391" s="79" t="n"/>
      <c r="X391" s="79" t="n"/>
      <c r="Y391" s="79" t="n"/>
      <c r="Z391" s="79" t="n"/>
      <c r="AA391" s="79" t="n"/>
      <c r="AB391" s="79" t="n"/>
      <c r="AC391" s="79" t="n"/>
      <c r="AD391" s="79" t="n"/>
      <c r="AE391" s="79" t="n"/>
      <c r="AF391" s="79" t="n"/>
      <c r="AG391" s="79" t="n"/>
      <c r="AH391" s="79" t="n"/>
      <c r="AI391" s="79" t="n"/>
      <c r="AJ391" s="79" t="n"/>
      <c r="AK391" s="79" t="n"/>
      <c r="AL391" s="79" t="n"/>
      <c r="AM391" s="79" t="n"/>
      <c r="AN391" s="79" t="n"/>
      <c r="AO391" s="79" t="n"/>
      <c r="AR391" s="78" t="n">
        <v>17</v>
      </c>
      <c r="AS391" s="79" t="n"/>
      <c r="AT391" s="79" t="n"/>
      <c r="AU391" s="79" t="n"/>
      <c r="AV391" s="79" t="n"/>
      <c r="AW391" s="79" t="n"/>
      <c r="AX391" s="79" t="n"/>
      <c r="AY391" s="79" t="n"/>
      <c r="AZ391" s="79" t="n"/>
      <c r="BA391" s="79" t="n"/>
      <c r="BB391" s="79" t="n"/>
      <c r="BC391" s="79" t="n"/>
      <c r="BD391" s="79" t="n"/>
      <c r="BE391" s="79" t="n"/>
      <c r="BF391" s="79" t="n"/>
      <c r="BG391" s="79" t="n"/>
      <c r="BH391" s="79" t="n"/>
      <c r="BI391" s="79" t="n"/>
      <c r="BJ391" s="79" t="n"/>
      <c r="BK391" s="79" t="n"/>
      <c r="BL391" s="79" t="n"/>
      <c r="BM391" s="79" t="n"/>
      <c r="BN391" s="79" t="n"/>
      <c r="BO391" s="79" t="n"/>
      <c r="BP391" s="79" t="n"/>
      <c r="BQ391" s="79" t="n"/>
      <c r="BR391" s="79" t="n"/>
      <c r="BS391" s="79" t="n"/>
      <c r="BT391" s="79" t="n"/>
      <c r="BU391" s="79" t="n"/>
      <c r="BV391" s="79" t="n"/>
      <c r="BW391" s="79" t="n"/>
      <c r="BX391" s="79" t="n"/>
      <c r="BY391" s="79" t="n"/>
      <c r="BZ391" s="79" t="n"/>
      <c r="CA391" s="79" t="n"/>
      <c r="CB391" s="79" t="n"/>
      <c r="CC391" s="79" t="n"/>
      <c r="CD391" s="79" t="n"/>
      <c r="CE391" s="79" t="n"/>
      <c r="CF391" s="79" t="n"/>
      <c r="CI391" s="78" t="n">
        <v>17</v>
      </c>
      <c r="CJ391" s="79" t="n"/>
      <c r="CK391" s="79" t="n"/>
      <c r="CL391" s="79" t="n"/>
      <c r="CM391" s="79" t="n"/>
      <c r="CN391" s="79" t="n"/>
      <c r="CO391" s="79" t="n"/>
      <c r="CP391" s="79" t="n"/>
      <c r="CQ391" s="79" t="n"/>
      <c r="CR391" s="79" t="n"/>
      <c r="CS391" s="79" t="n"/>
      <c r="CT391" s="79" t="n"/>
      <c r="CU391" s="79" t="n"/>
      <c r="CV391" s="79" t="n"/>
      <c r="CW391" s="79" t="n"/>
      <c r="CX391" s="79" t="n"/>
      <c r="CY391" s="79" t="n"/>
      <c r="CZ391" s="79" t="n"/>
      <c r="DA391" s="79" t="n"/>
      <c r="DB391" s="79" t="n"/>
      <c r="DC391" s="79" t="n"/>
      <c r="DD391" s="79" t="n"/>
      <c r="DE391" s="79" t="n"/>
      <c r="DF391" s="79" t="n"/>
      <c r="DG391" s="79" t="n"/>
      <c r="DH391" s="79" t="n"/>
      <c r="DI391" s="79" t="n"/>
      <c r="DJ391" s="79" t="n"/>
      <c r="DK391" s="79" t="n"/>
      <c r="DL391" s="79" t="n"/>
      <c r="DM391" s="79" t="n"/>
      <c r="DN391" s="79" t="n"/>
      <c r="DO391" s="79" t="n"/>
      <c r="DP391" s="79" t="n"/>
      <c r="DQ391" s="79" t="n"/>
      <c r="DR391" s="79" t="n"/>
      <c r="DS391" s="79" t="n"/>
      <c r="DT391" s="79" t="n"/>
      <c r="DU391" s="79" t="n"/>
      <c r="DV391" s="79" t="n"/>
      <c r="DW391" s="79" t="n"/>
      <c r="DZ391" s="78" t="n">
        <v>17</v>
      </c>
      <c r="EA391" s="79" t="n"/>
      <c r="EB391" s="79" t="n"/>
      <c r="EC391" s="79" t="n"/>
      <c r="ED391" s="79" t="n"/>
      <c r="EE391" s="79" t="n"/>
      <c r="EF391" s="79" t="n"/>
      <c r="EG391" s="79" t="n"/>
      <c r="EH391" s="79" t="n"/>
      <c r="EI391" s="79" t="n"/>
      <c r="EJ391" s="79" t="n"/>
      <c r="EK391" s="79" t="n"/>
      <c r="EL391" s="79" t="n"/>
      <c r="EM391" s="79" t="n"/>
      <c r="EN391" s="79" t="n"/>
      <c r="EO391" s="79" t="n"/>
      <c r="EP391" s="79" t="n"/>
      <c r="EQ391" s="79" t="n"/>
      <c r="ER391" s="79" t="n"/>
      <c r="ES391" s="79" t="n"/>
      <c r="ET391" s="79" t="n"/>
      <c r="EU391" s="79" t="n"/>
      <c r="EV391" s="79" t="n"/>
      <c r="EW391" s="79" t="n"/>
      <c r="EX391" s="79" t="n"/>
      <c r="EY391" s="79" t="n"/>
      <c r="EZ391" s="79" t="n"/>
      <c r="FA391" s="79" t="n"/>
      <c r="FB391" s="79" t="n"/>
      <c r="FC391" s="79" t="n"/>
      <c r="FD391" s="79" t="n"/>
      <c r="FE391" s="79" t="n"/>
      <c r="FF391" s="79" t="n"/>
      <c r="FG391" s="79" t="n"/>
      <c r="FH391" s="79" t="n"/>
      <c r="FI391" s="79" t="n"/>
      <c r="FJ391" s="79" t="n"/>
      <c r="FK391" s="79" t="n"/>
      <c r="FL391" s="79" t="n"/>
      <c r="FM391" s="79" t="n"/>
      <c r="FN391" s="79" t="n"/>
      <c r="FQ391" s="78" t="n">
        <v>17</v>
      </c>
      <c r="FR391" s="79" t="n"/>
      <c r="FS391" s="79" t="n"/>
      <c r="FT391" s="79" t="n"/>
      <c r="FU391" s="79" t="n"/>
      <c r="FV391" s="79" t="n"/>
      <c r="FW391" s="79" t="n"/>
      <c r="FX391" s="79" t="n"/>
      <c r="FY391" s="79" t="n"/>
      <c r="FZ391" s="79" t="n"/>
      <c r="GA391" s="79" t="n"/>
      <c r="GB391" s="79" t="n"/>
      <c r="GC391" s="79" t="n"/>
      <c r="GD391" s="79" t="n"/>
      <c r="GE391" s="79" t="n"/>
      <c r="GF391" s="79" t="n"/>
      <c r="GG391" s="79" t="n"/>
      <c r="GH391" s="79" t="n"/>
      <c r="GI391" s="79" t="n"/>
      <c r="GJ391" s="79" t="n"/>
      <c r="GK391" s="79" t="n"/>
      <c r="GL391" s="79" t="n"/>
      <c r="GM391" s="79" t="n"/>
      <c r="GN391" s="79" t="n"/>
      <c r="GO391" s="79" t="n"/>
      <c r="GP391" s="79" t="n"/>
      <c r="GQ391" s="79" t="n"/>
      <c r="GR391" s="79" t="n"/>
      <c r="GS391" s="79" t="n"/>
      <c r="GT391" s="79" t="n"/>
      <c r="GU391" s="79" t="n"/>
      <c r="GV391" s="79" t="n"/>
      <c r="GW391" s="79" t="n"/>
      <c r="GX391" s="79" t="n"/>
      <c r="GY391" s="79" t="n"/>
      <c r="GZ391" s="79" t="n"/>
      <c r="HA391" s="79" t="n"/>
      <c r="HB391" s="79" t="n"/>
      <c r="HC391" s="79" t="n"/>
      <c r="HD391" s="79" t="n"/>
      <c r="HE391" s="79" t="n"/>
      <c r="HH391" s="78" t="n">
        <v>17</v>
      </c>
      <c r="HI391" s="79" t="n"/>
      <c r="HJ391" s="79" t="n"/>
      <c r="HK391" s="79" t="n"/>
      <c r="HL391" s="79" t="n"/>
      <c r="HM391" s="79" t="n"/>
      <c r="HN391" s="79" t="n"/>
      <c r="HO391" s="79" t="n"/>
      <c r="HP391" s="79" t="n"/>
      <c r="HQ391" s="79" t="n"/>
      <c r="HR391" s="79" t="n"/>
      <c r="HS391" s="79" t="n"/>
      <c r="HT391" s="79" t="n"/>
      <c r="HU391" s="79" t="n"/>
      <c r="HV391" s="79" t="n"/>
      <c r="HW391" s="79" t="n"/>
      <c r="HX391" s="79" t="n"/>
      <c r="HY391" s="79" t="n"/>
      <c r="HZ391" s="79" t="n"/>
      <c r="IA391" s="79" t="n"/>
      <c r="IB391" s="79" t="n"/>
      <c r="IC391" s="79" t="n"/>
      <c r="ID391" s="79" t="n"/>
      <c r="IE391" s="79" t="n"/>
      <c r="IF391" s="79" t="n"/>
      <c r="IG391" s="79" t="n"/>
      <c r="IH391" s="79" t="n"/>
      <c r="II391" s="79" t="n"/>
      <c r="IJ391" s="79" t="n"/>
      <c r="IK391" s="79" t="n"/>
      <c r="IL391" s="79" t="n"/>
      <c r="IM391" s="79" t="n"/>
      <c r="IN391" s="79" t="n"/>
      <c r="IO391" s="79" t="n"/>
      <c r="IP391" s="79" t="n"/>
      <c r="IQ391" s="79" t="n"/>
      <c r="IR391" s="79" t="n"/>
      <c r="IS391" s="79" t="n"/>
      <c r="IT391" s="79" t="n"/>
      <c r="IU391" s="79" t="n"/>
      <c r="IV391" s="79" t="n"/>
      <c r="IY391" s="78" t="n">
        <v>17</v>
      </c>
      <c r="IZ391" s="79" t="n"/>
      <c r="JA391" s="79" t="n"/>
      <c r="JB391" s="79" t="n"/>
      <c r="JC391" s="79" t="n"/>
      <c r="JD391" s="79" t="n"/>
      <c r="JE391" s="79" t="n"/>
      <c r="JF391" s="79" t="n"/>
      <c r="JG391" s="79" t="n"/>
      <c r="JH391" s="79" t="n"/>
      <c r="JI391" s="79" t="n"/>
      <c r="JJ391" s="79" t="n"/>
      <c r="JK391" s="79" t="n"/>
      <c r="JL391" s="79" t="n"/>
      <c r="JM391" s="79" t="n"/>
      <c r="JN391" s="79" t="n"/>
      <c r="JO391" s="79" t="n"/>
      <c r="JP391" s="79" t="n"/>
      <c r="JQ391" s="79" t="n"/>
      <c r="JR391" s="79" t="n"/>
      <c r="JS391" s="79" t="n"/>
      <c r="JT391" s="79" t="n"/>
      <c r="JU391" s="79" t="n"/>
      <c r="JV391" s="79" t="n"/>
      <c r="JW391" s="79" t="n"/>
      <c r="JX391" s="79" t="n"/>
      <c r="JY391" s="79" t="n"/>
      <c r="JZ391" s="79" t="n"/>
      <c r="KA391" s="79" t="n"/>
      <c r="KB391" s="79" t="n"/>
      <c r="KC391" s="79" t="n"/>
      <c r="KD391" s="79" t="n"/>
      <c r="KE391" s="79" t="n"/>
      <c r="KF391" s="79" t="n"/>
      <c r="KG391" s="79" t="n"/>
      <c r="KH391" s="79" t="n"/>
      <c r="KI391" s="79" t="n"/>
      <c r="KJ391" s="79" t="n"/>
      <c r="KK391" s="79" t="n"/>
      <c r="KL391" s="79" t="n"/>
      <c r="KM391" s="79" t="n"/>
      <c r="KP391" s="78" t="n">
        <v>17</v>
      </c>
      <c r="KQ391" s="79" t="n"/>
      <c r="KR391" s="79" t="n"/>
      <c r="KS391" s="79" t="n"/>
      <c r="KT391" s="79" t="n"/>
      <c r="KU391" s="79" t="n"/>
      <c r="KV391" s="79" t="n"/>
      <c r="KW391" s="79" t="n"/>
      <c r="KX391" s="79" t="n"/>
      <c r="KY391" s="79" t="n"/>
      <c r="KZ391" s="79" t="n"/>
      <c r="LA391" s="79" t="n"/>
      <c r="LB391" s="79" t="n"/>
      <c r="LC391" s="79" t="n"/>
      <c r="LD391" s="79" t="n"/>
      <c r="LE391" s="79" t="n"/>
      <c r="LF391" s="79" t="n"/>
      <c r="LG391" s="79" t="n"/>
      <c r="LH391" s="79" t="n"/>
      <c r="LI391" s="79" t="n"/>
      <c r="LJ391" s="79" t="n"/>
      <c r="LK391" s="79" t="n"/>
      <c r="LL391" s="79" t="n"/>
      <c r="LM391" s="79" t="n"/>
      <c r="LN391" s="79" t="n"/>
      <c r="LO391" s="79" t="n"/>
      <c r="LP391" s="79" t="n"/>
      <c r="LQ391" s="79" t="n"/>
      <c r="LR391" s="79" t="n"/>
      <c r="LS391" s="79" t="n"/>
      <c r="LT391" s="79" t="n"/>
      <c r="LU391" s="79" t="n"/>
      <c r="LV391" s="79" t="n"/>
      <c r="LW391" s="79" t="n"/>
      <c r="LX391" s="79" t="n"/>
      <c r="LY391" s="79" t="n"/>
      <c r="LZ391" s="79" t="n"/>
      <c r="MA391" s="79" t="n"/>
      <c r="MB391" s="79" t="n"/>
      <c r="MC391" s="79" t="n"/>
      <c r="MD391" s="79" t="n"/>
      <c r="MG391" s="78" t="n">
        <v>17</v>
      </c>
      <c r="MH391" s="79" t="n"/>
      <c r="MI391" s="79" t="n"/>
      <c r="MJ391" s="79" t="n"/>
      <c r="MK391" s="79" t="n"/>
      <c r="ML391" s="79" t="n"/>
      <c r="MM391" s="79" t="n"/>
      <c r="MN391" s="79" t="n"/>
      <c r="MO391" s="79" t="n"/>
      <c r="MP391" s="79" t="n"/>
      <c r="MQ391" s="79" t="n"/>
      <c r="MR391" s="79" t="n"/>
      <c r="MS391" s="79" t="n"/>
      <c r="MT391" s="79" t="n"/>
      <c r="MU391" s="79" t="n"/>
      <c r="MV391" s="79" t="n"/>
      <c r="MW391" s="79" t="n"/>
      <c r="MX391" s="79" t="n"/>
      <c r="MY391" s="79" t="n"/>
      <c r="MZ391" s="79" t="n"/>
      <c r="NA391" s="79" t="n"/>
      <c r="NB391" s="79" t="n"/>
      <c r="NC391" s="79" t="n"/>
      <c r="ND391" s="79" t="n"/>
      <c r="NE391" s="79" t="n"/>
      <c r="NF391" s="79" t="n"/>
      <c r="NG391" s="79" t="n"/>
      <c r="NH391" s="79" t="n"/>
      <c r="NI391" s="79" t="n"/>
      <c r="NJ391" s="79" t="n"/>
      <c r="NK391" s="79" t="n"/>
      <c r="NL391" s="79" t="n"/>
      <c r="NM391" s="79" t="n"/>
      <c r="NN391" s="79" t="n"/>
      <c r="NO391" s="79" t="n"/>
      <c r="NP391" s="79" t="n"/>
      <c r="NQ391" s="79" t="n"/>
      <c r="NR391" s="79" t="n"/>
      <c r="NS391" s="79" t="n"/>
      <c r="NT391" s="79" t="n"/>
      <c r="NU391" s="79" t="n"/>
      <c r="NX391" s="78" t="n">
        <v>17</v>
      </c>
      <c r="NY391" s="79" t="n"/>
      <c r="NZ391" s="79" t="n"/>
      <c r="OA391" s="79" t="n"/>
      <c r="OB391" s="79" t="n"/>
      <c r="OC391" s="79" t="n"/>
      <c r="OD391" s="79" t="n"/>
      <c r="OE391" s="79" t="n"/>
      <c r="OF391" s="79" t="n"/>
      <c r="OG391" s="79" t="n"/>
      <c r="OH391" s="79" t="n"/>
      <c r="OI391" s="79" t="n"/>
      <c r="OJ391" s="79" t="n"/>
      <c r="OK391" s="79" t="n"/>
      <c r="OL391" s="79" t="n"/>
      <c r="OM391" s="79" t="n"/>
      <c r="ON391" s="79" t="n"/>
      <c r="OO391" s="79" t="n"/>
      <c r="OP391" s="79" t="n"/>
      <c r="OQ391" s="79" t="n"/>
      <c r="OR391" s="79" t="n"/>
      <c r="OS391" s="79" t="n"/>
      <c r="OT391" s="79" t="n"/>
      <c r="OU391" s="79" t="n"/>
      <c r="OV391" s="79" t="n"/>
      <c r="OW391" s="79" t="n"/>
      <c r="OX391" s="79" t="n"/>
      <c r="OY391" s="79" t="n"/>
      <c r="OZ391" s="79" t="n"/>
      <c r="PA391" s="79" t="n"/>
      <c r="PB391" s="79" t="n"/>
      <c r="PC391" s="79" t="n"/>
      <c r="PD391" s="79" t="n"/>
      <c r="PE391" s="79" t="n"/>
      <c r="PF391" s="79" t="n"/>
      <c r="PG391" s="79" t="n"/>
      <c r="PH391" s="79" t="n"/>
      <c r="PI391" s="79" t="n"/>
      <c r="PJ391" s="79" t="n"/>
      <c r="PK391" s="79" t="n"/>
      <c r="PL391" s="79" t="n"/>
      <c r="PO391" s="78" t="n">
        <v>17</v>
      </c>
      <c r="PP391" s="79" t="n"/>
      <c r="PQ391" s="79" t="n"/>
      <c r="PR391" s="79" t="n"/>
      <c r="PS391" s="79" t="n"/>
      <c r="PT391" s="79" t="n"/>
      <c r="PU391" s="79" t="n"/>
      <c r="PV391" s="79" t="n"/>
      <c r="PW391" s="79" t="n"/>
      <c r="PX391" s="79" t="n"/>
      <c r="PY391" s="79" t="n"/>
      <c r="PZ391" s="79" t="n"/>
      <c r="QA391" s="79" t="n"/>
      <c r="QB391" s="79" t="n"/>
      <c r="QC391" s="79" t="n"/>
      <c r="QD391" s="79" t="n"/>
      <c r="QE391" s="79" t="n"/>
      <c r="QF391" s="79" t="n"/>
      <c r="QG391" s="79" t="n"/>
      <c r="QH391" s="79" t="n"/>
      <c r="QI391" s="79" t="n"/>
      <c r="QJ391" s="79" t="n"/>
      <c r="QK391" s="79" t="n"/>
      <c r="QL391" s="79" t="n"/>
      <c r="QM391" s="79" t="n"/>
      <c r="QN391" s="79" t="n"/>
      <c r="QO391" s="79" t="n"/>
      <c r="QP391" s="79" t="n"/>
      <c r="QQ391" s="79" t="n"/>
      <c r="QR391" s="79" t="n"/>
      <c r="QS391" s="79" t="n"/>
      <c r="QT391" s="79" t="n"/>
      <c r="QU391" s="79" t="n"/>
      <c r="QV391" s="79" t="n"/>
      <c r="QW391" s="79" t="n"/>
      <c r="QX391" s="79" t="n"/>
      <c r="QY391" s="79" t="n"/>
      <c r="QZ391" s="79" t="n"/>
      <c r="RA391" s="79" t="n"/>
      <c r="RB391" s="79" t="n"/>
      <c r="RC391" s="79" t="n"/>
      <c r="RF391" s="78" t="n">
        <v>17</v>
      </c>
      <c r="RG391" s="79" t="n"/>
      <c r="RH391" s="79" t="n"/>
      <c r="RI391" s="79" t="n"/>
      <c r="RJ391" s="79" t="n"/>
      <c r="RK391" s="79" t="n"/>
      <c r="RL391" s="79" t="n"/>
      <c r="RM391" s="79" t="n"/>
      <c r="RN391" s="79" t="n"/>
      <c r="RO391" s="79" t="n"/>
      <c r="RP391" s="79" t="n"/>
      <c r="RQ391" s="79" t="n"/>
      <c r="RR391" s="79" t="n"/>
      <c r="RS391" s="79" t="n"/>
      <c r="RT391" s="79" t="n"/>
      <c r="RU391" s="79" t="n"/>
      <c r="RV391" s="79" t="n"/>
      <c r="RW391" s="79" t="n"/>
      <c r="RX391" s="79" t="n"/>
      <c r="RY391" s="79" t="n"/>
      <c r="RZ391" s="79" t="n"/>
      <c r="SA391" s="79" t="n"/>
      <c r="SB391" s="79" t="n"/>
      <c r="SC391" s="79" t="n"/>
      <c r="SD391" s="79" t="n"/>
      <c r="SE391" s="79" t="n"/>
      <c r="SF391" s="79" t="n"/>
      <c r="SG391" s="79" t="n"/>
      <c r="SH391" s="79" t="n"/>
      <c r="SI391" s="79" t="n"/>
      <c r="SJ391" s="79" t="n"/>
      <c r="SK391" s="79" t="n"/>
      <c r="SL391" s="79" t="n"/>
      <c r="SM391" s="79" t="n"/>
      <c r="SN391" s="79" t="n"/>
      <c r="SO391" s="79" t="n"/>
      <c r="SP391" s="79" t="n"/>
      <c r="SQ391" s="79" t="n"/>
      <c r="SR391" s="79" t="n"/>
      <c r="SS391" s="79" t="n"/>
      <c r="ST391" s="79" t="n"/>
      <c r="SW391" s="78" t="n">
        <v>17</v>
      </c>
      <c r="SX391" s="79" t="n"/>
      <c r="SY391" s="79" t="n"/>
      <c r="SZ391" s="79" t="n"/>
      <c r="TA391" s="79" t="n"/>
      <c r="TB391" s="79" t="n"/>
      <c r="TC391" s="79" t="n"/>
      <c r="TD391" s="79" t="n"/>
      <c r="TE391" s="79" t="n"/>
      <c r="TF391" s="79" t="n"/>
      <c r="TG391" s="79" t="n"/>
      <c r="TH391" s="79" t="n"/>
      <c r="TI391" s="79" t="n"/>
      <c r="TJ391" s="79" t="n"/>
      <c r="TK391" s="79" t="n"/>
      <c r="TL391" s="79" t="n"/>
      <c r="TM391" s="79" t="n"/>
      <c r="TN391" s="79" t="n"/>
      <c r="TO391" s="79" t="n"/>
      <c r="TP391" s="79" t="n"/>
      <c r="TQ391" s="79" t="n"/>
      <c r="TR391" s="79" t="n"/>
      <c r="TS391" s="79" t="n"/>
      <c r="TT391" s="79" t="n"/>
      <c r="TU391" s="79" t="n"/>
      <c r="TV391" s="79" t="n"/>
      <c r="TW391" s="79" t="n"/>
      <c r="TX391" s="79" t="n"/>
      <c r="TY391" s="79" t="n"/>
      <c r="TZ391" s="79" t="n"/>
      <c r="UA391" s="79" t="n"/>
      <c r="UB391" s="79" t="n"/>
      <c r="UC391" s="79" t="n"/>
      <c r="UD391" s="79" t="n"/>
      <c r="UE391" s="79" t="n"/>
      <c r="UF391" s="79" t="n"/>
      <c r="UG391" s="79" t="n"/>
      <c r="UH391" s="79" t="n"/>
      <c r="UI391" s="79" t="n"/>
      <c r="UJ391" s="79" t="n"/>
      <c r="UK391" s="79" t="n"/>
      <c r="UN391" s="78" t="n">
        <v>17</v>
      </c>
      <c r="UO391" s="79" t="n"/>
      <c r="UP391" s="79" t="n"/>
      <c r="UQ391" s="79" t="n"/>
      <c r="UR391" s="79" t="n"/>
      <c r="US391" s="79" t="n"/>
      <c r="UT391" s="79" t="n"/>
      <c r="UU391" s="79" t="n"/>
      <c r="UV391" s="79" t="n"/>
      <c r="UW391" s="79" t="n"/>
      <c r="UX391" s="79" t="n"/>
      <c r="UY391" s="79" t="n"/>
      <c r="UZ391" s="79" t="n"/>
      <c r="VA391" s="79" t="n"/>
      <c r="VB391" s="79" t="n"/>
      <c r="VC391" s="79" t="n"/>
      <c r="VD391" s="79" t="n"/>
      <c r="VE391" s="79" t="n"/>
      <c r="VF391" s="79" t="n"/>
      <c r="VG391" s="79" t="n"/>
      <c r="VH391" s="79" t="n"/>
      <c r="VI391" s="79" t="n"/>
      <c r="VJ391" s="79" t="n"/>
      <c r="VK391" s="79" t="n"/>
      <c r="VL391" s="79" t="n"/>
      <c r="VM391" s="79" t="n"/>
      <c r="VN391" s="79" t="n"/>
      <c r="VO391" s="79" t="n"/>
      <c r="VP391" s="79" t="n"/>
      <c r="VQ391" s="79" t="n"/>
      <c r="VR391" s="79" t="n"/>
      <c r="VS391" s="79" t="n"/>
      <c r="VT391" s="79" t="n"/>
      <c r="VU391" s="79" t="n"/>
      <c r="VV391" s="79" t="n"/>
      <c r="VW391" s="79" t="n"/>
      <c r="VX391" s="79" t="n"/>
      <c r="VY391" s="79" t="n"/>
      <c r="VZ391" s="79" t="n"/>
      <c r="WA391" s="79" t="n"/>
      <c r="WB391" s="79" t="n"/>
      <c r="WE391" s="78" t="n">
        <v>17</v>
      </c>
      <c r="WF391" s="79" t="n"/>
      <c r="WG391" s="79" t="n"/>
      <c r="WH391" s="79" t="n"/>
      <c r="WI391" s="79" t="n"/>
      <c r="WJ391" s="79" t="n"/>
      <c r="WK391" s="79" t="n"/>
      <c r="WL391" s="79" t="n"/>
      <c r="WM391" s="79" t="n"/>
      <c r="WN391" s="79" t="n"/>
      <c r="WO391" s="79" t="n"/>
      <c r="WP391" s="79" t="n"/>
      <c r="WQ391" s="79" t="n"/>
      <c r="WR391" s="79" t="n"/>
      <c r="WS391" s="79" t="n"/>
      <c r="WT391" s="79" t="n"/>
      <c r="WU391" s="79" t="n"/>
      <c r="WV391" s="79" t="n"/>
      <c r="WW391" s="79" t="n"/>
      <c r="WX391" s="79" t="n"/>
      <c r="WY391" s="79" t="n"/>
      <c r="WZ391" s="79" t="n"/>
      <c r="XA391" s="79" t="n"/>
      <c r="XB391" s="79" t="n"/>
      <c r="XC391" s="79" t="n"/>
      <c r="XD391" s="79" t="n"/>
      <c r="XE391" s="79" t="n"/>
      <c r="XF391" s="79" t="n"/>
      <c r="XG391" s="79" t="n"/>
      <c r="XH391" s="79" t="n"/>
      <c r="XI391" s="79" t="n"/>
      <c r="XJ391" s="79" t="n"/>
      <c r="XK391" s="79" t="n"/>
      <c r="XL391" s="79" t="n"/>
      <c r="XM391" s="79" t="n"/>
      <c r="XN391" s="79" t="n"/>
      <c r="XO391" s="79" t="n"/>
      <c r="XP391" s="79" t="n"/>
      <c r="XQ391" s="79" t="n"/>
      <c r="XR391" s="79" t="n"/>
      <c r="XS391" s="79" t="n"/>
      <c r="XV391" s="78" t="n">
        <v>17</v>
      </c>
      <c r="XW391" s="79" t="n"/>
      <c r="XX391" s="79" t="n"/>
      <c r="XY391" s="79" t="n"/>
      <c r="XZ391" s="79" t="n"/>
      <c r="YA391" s="79" t="n"/>
      <c r="YB391" s="79" t="n"/>
      <c r="YC391" s="79" t="n"/>
      <c r="YD391" s="79" t="n"/>
      <c r="YE391" s="79" t="n"/>
      <c r="YF391" s="79" t="n"/>
      <c r="YG391" s="79" t="n"/>
      <c r="YH391" s="79" t="n"/>
      <c r="YI391" s="79" t="n"/>
      <c r="YJ391" s="79" t="n"/>
      <c r="YK391" s="79" t="n"/>
      <c r="YL391" s="79" t="n"/>
      <c r="YM391" s="79" t="n"/>
      <c r="YN391" s="79" t="n"/>
      <c r="YO391" s="79" t="n"/>
      <c r="YP391" s="79" t="n"/>
      <c r="YQ391" s="79" t="n"/>
      <c r="YR391" s="79" t="n"/>
      <c r="YS391" s="79" t="n"/>
      <c r="YT391" s="79" t="n"/>
      <c r="YU391" s="79" t="n"/>
      <c r="YV391" s="79" t="n"/>
      <c r="YW391" s="79" t="n"/>
      <c r="YX391" s="79" t="n"/>
      <c r="YY391" s="79" t="n"/>
      <c r="YZ391" s="79" t="n"/>
      <c r="ZA391" s="79" t="n"/>
      <c r="ZB391" s="79" t="n"/>
      <c r="ZC391" s="79" t="n"/>
      <c r="ZD391" s="79" t="n"/>
      <c r="ZE391" s="79" t="n"/>
      <c r="ZF391" s="79" t="n"/>
      <c r="ZG391" s="79" t="n"/>
      <c r="ZH391" s="79" t="n"/>
      <c r="ZI391" s="79" t="n"/>
      <c r="ZJ391" s="79" t="n"/>
      <c r="ZM391" s="78" t="n">
        <v>17</v>
      </c>
      <c r="ZN391" s="79" t="n"/>
      <c r="ZO391" s="79" t="n"/>
      <c r="ZP391" s="79" t="n"/>
      <c r="ZQ391" s="79" t="n"/>
      <c r="ZR391" s="79" t="n"/>
      <c r="ZS391" s="79" t="n"/>
      <c r="ZT391" s="79" t="n"/>
      <c r="ZU391" s="79" t="n"/>
      <c r="ZV391" s="79" t="n"/>
      <c r="ZW391" s="79" t="n"/>
      <c r="ZX391" s="79" t="n"/>
      <c r="ZY391" s="79" t="n"/>
      <c r="ZZ391" s="79" t="n"/>
      <c r="AAA391" s="79" t="n"/>
      <c r="AAB391" s="79" t="n"/>
      <c r="AAC391" s="79" t="n"/>
      <c r="AAD391" s="79" t="n"/>
      <c r="AAE391" s="79" t="n"/>
      <c r="AAF391" s="79" t="n"/>
      <c r="AAG391" s="79" t="n"/>
      <c r="AAH391" s="79" t="n"/>
      <c r="AAI391" s="79" t="n"/>
      <c r="AAJ391" s="79" t="n"/>
      <c r="AAK391" s="79" t="n"/>
      <c r="AAL391" s="79" t="n"/>
      <c r="AAM391" s="79" t="n"/>
      <c r="AAN391" s="79" t="n"/>
      <c r="AAO391" s="79" t="n"/>
      <c r="AAP391" s="79" t="n"/>
      <c r="AAQ391" s="79" t="n"/>
      <c r="AAR391" s="79" t="n"/>
      <c r="AAS391" s="79" t="n"/>
      <c r="AAT391" s="79" t="n"/>
      <c r="AAU391" s="79" t="n"/>
      <c r="AAV391" s="79" t="n"/>
      <c r="AAW391" s="79" t="n"/>
      <c r="AAX391" s="79" t="n"/>
      <c r="AAY391" s="79" t="n"/>
      <c r="AAZ391" s="79" t="n"/>
      <c r="ABA391" s="79" t="n"/>
      <c r="ABD391" s="78" t="n">
        <v>17</v>
      </c>
      <c r="ABE391" s="79" t="n"/>
      <c r="ABF391" s="79" t="n"/>
      <c r="ABG391" s="79" t="n"/>
      <c r="ABH391" s="79" t="n"/>
      <c r="ABI391" s="79" t="n"/>
      <c r="ABJ391" s="79" t="n"/>
      <c r="ABK391" s="79" t="n"/>
      <c r="ABL391" s="79" t="n"/>
      <c r="ABM391" s="79" t="n"/>
      <c r="ABN391" s="79" t="n"/>
      <c r="ABO391" s="79" t="n"/>
      <c r="ABP391" s="79" t="n"/>
      <c r="ABQ391" s="79" t="n"/>
      <c r="ABR391" s="79" t="n"/>
      <c r="ABS391" s="79" t="n"/>
      <c r="ABT391" s="79" t="n"/>
      <c r="ABU391" s="79" t="n"/>
      <c r="ABV391" s="79" t="n"/>
      <c r="ABW391" s="79" t="n"/>
      <c r="ABX391" s="79" t="n"/>
      <c r="ABY391" s="79" t="n"/>
      <c r="ABZ391" s="79" t="n"/>
      <c r="ACA391" s="79" t="n"/>
      <c r="ACB391" s="79" t="n"/>
      <c r="ACC391" s="79" t="n"/>
      <c r="ACD391" s="79" t="n"/>
      <c r="ACE391" s="79" t="n"/>
      <c r="ACF391" s="79" t="n"/>
      <c r="ACG391" s="79" t="n"/>
      <c r="ACH391" s="79" t="n"/>
      <c r="ACI391" s="79" t="n"/>
      <c r="ACJ391" s="79" t="n"/>
      <c r="ACK391" s="79" t="n"/>
      <c r="ACL391" s="79" t="n"/>
      <c r="ACM391" s="79" t="n"/>
      <c r="ACN391" s="79" t="n"/>
      <c r="ACO391" s="79" t="n"/>
      <c r="ACP391" s="79" t="n"/>
      <c r="ACQ391" s="79" t="n"/>
      <c r="ACR391" s="79" t="n"/>
      <c r="ACU391" s="78" t="n">
        <v>17</v>
      </c>
      <c r="ACV391" s="79" t="n"/>
      <c r="ACW391" s="79" t="n"/>
      <c r="ACX391" s="79" t="n"/>
      <c r="ACY391" s="79" t="n"/>
      <c r="ACZ391" s="79" t="n"/>
      <c r="ADA391" s="79" t="n"/>
      <c r="ADB391" s="79" t="n"/>
      <c r="ADC391" s="79" t="n"/>
      <c r="ADD391" s="79" t="n"/>
      <c r="ADE391" s="79" t="n"/>
      <c r="ADF391" s="79" t="n"/>
      <c r="ADG391" s="79" t="n"/>
      <c r="ADH391" s="79" t="n"/>
      <c r="ADI391" s="79" t="n"/>
      <c r="ADJ391" s="79" t="n"/>
      <c r="ADK391" s="79" t="n"/>
      <c r="ADL391" s="79" t="n"/>
      <c r="ADM391" s="79" t="n"/>
      <c r="ADN391" s="79" t="n"/>
      <c r="ADO391" s="79" t="n"/>
      <c r="ADP391" s="79" t="n"/>
      <c r="ADQ391" s="79" t="n"/>
      <c r="ADR391" s="79" t="n"/>
      <c r="ADS391" s="79" t="n"/>
      <c r="ADT391" s="79" t="n"/>
      <c r="ADU391" s="79" t="n"/>
      <c r="ADV391" s="79" t="n"/>
      <c r="ADW391" s="79" t="n"/>
      <c r="ADX391" s="79" t="n"/>
      <c r="ADY391" s="79" t="n"/>
      <c r="ADZ391" s="79" t="n"/>
      <c r="AEA391" s="79" t="n"/>
      <c r="AEB391" s="79" t="n"/>
      <c r="AEC391" s="79" t="n"/>
      <c r="AED391" s="79" t="n"/>
      <c r="AEE391" s="79" t="n"/>
      <c r="AEF391" s="79" t="n"/>
      <c r="AEG391" s="79" t="n"/>
      <c r="AEH391" s="79" t="n"/>
      <c r="AEI391" s="79" t="n"/>
      <c r="AEL391" s="78" t="n">
        <v>17</v>
      </c>
      <c r="AEM391" s="79" t="n"/>
      <c r="AEN391" s="79" t="n"/>
      <c r="AEO391" s="79" t="n"/>
      <c r="AEP391" s="79" t="n"/>
      <c r="AEQ391" s="79" t="n"/>
      <c r="AER391" s="79" t="n"/>
      <c r="AES391" s="79" t="n"/>
      <c r="AET391" s="79" t="n"/>
      <c r="AEU391" s="79" t="n"/>
      <c r="AEV391" s="79" t="n"/>
      <c r="AEW391" s="79" t="n"/>
      <c r="AEX391" s="79" t="n"/>
      <c r="AEY391" s="79" t="n"/>
      <c r="AEZ391" s="79" t="n"/>
      <c r="AFA391" s="79" t="n"/>
      <c r="AFB391" s="79" t="n"/>
      <c r="AFC391" s="79" t="n"/>
      <c r="AFD391" s="79" t="n"/>
      <c r="AFE391" s="79" t="n"/>
      <c r="AFF391" s="79" t="n"/>
      <c r="AFG391" s="79" t="n"/>
      <c r="AFH391" s="79" t="n"/>
      <c r="AFI391" s="79" t="n"/>
      <c r="AFJ391" s="79" t="n"/>
      <c r="AFK391" s="79" t="n"/>
      <c r="AFL391" s="79" t="n"/>
      <c r="AFM391" s="79" t="n"/>
      <c r="AFN391" s="79" t="n"/>
      <c r="AFO391" s="79" t="n"/>
      <c r="AFP391" s="79" t="n"/>
      <c r="AFQ391" s="79" t="n"/>
      <c r="AFR391" s="79" t="n"/>
      <c r="AFS391" s="79" t="n"/>
      <c r="AFT391" s="79" t="n"/>
      <c r="AFU391" s="79" t="n"/>
      <c r="AFV391" s="79" t="n"/>
      <c r="AFW391" s="79" t="n"/>
      <c r="AFX391" s="79" t="n"/>
      <c r="AFY391" s="79" t="n"/>
      <c r="AFZ391" s="79" t="n"/>
    </row>
    <row r="392">
      <c r="A392" s="78" t="n">
        <v>18</v>
      </c>
      <c r="B392" s="79" t="n"/>
      <c r="C392" s="79" t="n"/>
      <c r="D392" s="79" t="n"/>
      <c r="E392" s="79" t="n"/>
      <c r="F392" s="79" t="n"/>
      <c r="G392" s="79" t="n"/>
      <c r="H392" s="79" t="n"/>
      <c r="I392" s="79" t="n"/>
      <c r="J392" s="79" t="n"/>
      <c r="K392" s="79" t="n"/>
      <c r="L392" s="79" t="n"/>
      <c r="M392" s="79" t="n"/>
      <c r="N392" s="79" t="n"/>
      <c r="O392" s="79" t="n"/>
      <c r="P392" s="79" t="n"/>
      <c r="Q392" s="79" t="n"/>
      <c r="R392" s="79" t="n"/>
      <c r="S392" s="79" t="n"/>
      <c r="T392" s="79" t="n"/>
      <c r="U392" s="79" t="n"/>
      <c r="V392" s="79" t="n"/>
      <c r="W392" s="79" t="n"/>
      <c r="X392" s="79" t="n"/>
      <c r="Y392" s="79" t="n"/>
      <c r="Z392" s="79" t="n"/>
      <c r="AA392" s="79" t="n"/>
      <c r="AB392" s="79" t="n"/>
      <c r="AC392" s="79" t="n"/>
      <c r="AD392" s="79" t="n"/>
      <c r="AE392" s="79" t="n"/>
      <c r="AF392" s="79" t="n"/>
      <c r="AG392" s="79" t="n"/>
      <c r="AH392" s="79" t="n"/>
      <c r="AI392" s="79" t="n"/>
      <c r="AJ392" s="79" t="n"/>
      <c r="AK392" s="79" t="n"/>
      <c r="AL392" s="79" t="n"/>
      <c r="AM392" s="79" t="n"/>
      <c r="AN392" s="79" t="n"/>
      <c r="AO392" s="79" t="n"/>
      <c r="AR392" s="78" t="n">
        <v>18</v>
      </c>
      <c r="AS392" s="79" t="n"/>
      <c r="AT392" s="79" t="n"/>
      <c r="AU392" s="79" t="n"/>
      <c r="AV392" s="79" t="n"/>
      <c r="AW392" s="79" t="n"/>
      <c r="AX392" s="79" t="n"/>
      <c r="AY392" s="79" t="n"/>
      <c r="AZ392" s="79" t="n"/>
      <c r="BA392" s="79" t="n"/>
      <c r="BB392" s="79" t="n"/>
      <c r="BC392" s="79" t="n"/>
      <c r="BD392" s="79" t="n"/>
      <c r="BE392" s="79" t="n"/>
      <c r="BF392" s="79" t="n"/>
      <c r="BG392" s="79" t="n"/>
      <c r="BH392" s="79" t="n"/>
      <c r="BI392" s="79" t="n"/>
      <c r="BJ392" s="79" t="n"/>
      <c r="BK392" s="79" t="n"/>
      <c r="BL392" s="79" t="n"/>
      <c r="BM392" s="79" t="n"/>
      <c r="BN392" s="79" t="n"/>
      <c r="BO392" s="79" t="n"/>
      <c r="BP392" s="79" t="n"/>
      <c r="BQ392" s="79" t="n"/>
      <c r="BR392" s="79" t="n"/>
      <c r="BS392" s="79" t="n"/>
      <c r="BT392" s="79" t="n"/>
      <c r="BU392" s="79" t="n"/>
      <c r="BV392" s="79" t="n"/>
      <c r="BW392" s="79" t="n"/>
      <c r="BX392" s="79" t="n"/>
      <c r="BY392" s="79" t="n"/>
      <c r="BZ392" s="79" t="n"/>
      <c r="CA392" s="79" t="n"/>
      <c r="CB392" s="79" t="n"/>
      <c r="CC392" s="79" t="n"/>
      <c r="CD392" s="79" t="n"/>
      <c r="CE392" s="79" t="n"/>
      <c r="CF392" s="79" t="n"/>
      <c r="CI392" s="78" t="n">
        <v>18</v>
      </c>
      <c r="CJ392" s="79" t="n"/>
      <c r="CK392" s="79" t="n"/>
      <c r="CL392" s="79" t="n"/>
      <c r="CM392" s="79" t="n"/>
      <c r="CN392" s="79" t="n"/>
      <c r="CO392" s="79" t="n"/>
      <c r="CP392" s="79" t="n"/>
      <c r="CQ392" s="79" t="n"/>
      <c r="CR392" s="79" t="n"/>
      <c r="CS392" s="79" t="n"/>
      <c r="CT392" s="79" t="n"/>
      <c r="CU392" s="79" t="n"/>
      <c r="CV392" s="79" t="n"/>
      <c r="CW392" s="79" t="n"/>
      <c r="CX392" s="79" t="n"/>
      <c r="CY392" s="79" t="n"/>
      <c r="CZ392" s="79" t="n"/>
      <c r="DA392" s="79" t="n"/>
      <c r="DB392" s="79" t="n"/>
      <c r="DC392" s="79" t="n"/>
      <c r="DD392" s="79" t="n"/>
      <c r="DE392" s="79" t="n"/>
      <c r="DF392" s="79" t="n"/>
      <c r="DG392" s="79" t="n"/>
      <c r="DH392" s="79" t="n"/>
      <c r="DI392" s="79" t="n"/>
      <c r="DJ392" s="79" t="n"/>
      <c r="DK392" s="79" t="n"/>
      <c r="DL392" s="79" t="n"/>
      <c r="DM392" s="79" t="n"/>
      <c r="DN392" s="79" t="n"/>
      <c r="DO392" s="79" t="n"/>
      <c r="DP392" s="79" t="n"/>
      <c r="DQ392" s="79" t="n"/>
      <c r="DR392" s="79" t="n"/>
      <c r="DS392" s="79" t="n"/>
      <c r="DT392" s="79" t="n"/>
      <c r="DU392" s="79" t="n"/>
      <c r="DV392" s="79" t="n"/>
      <c r="DW392" s="79" t="n"/>
      <c r="DZ392" s="78" t="n">
        <v>18</v>
      </c>
      <c r="EA392" s="79" t="n"/>
      <c r="EB392" s="79" t="n"/>
      <c r="EC392" s="79" t="n"/>
      <c r="ED392" s="79" t="n"/>
      <c r="EE392" s="79" t="n"/>
      <c r="EF392" s="79" t="n"/>
      <c r="EG392" s="79" t="n"/>
      <c r="EH392" s="79" t="n"/>
      <c r="EI392" s="79" t="n"/>
      <c r="EJ392" s="79" t="n"/>
      <c r="EK392" s="79" t="n"/>
      <c r="EL392" s="79" t="n"/>
      <c r="EM392" s="79" t="n"/>
      <c r="EN392" s="79" t="n"/>
      <c r="EO392" s="79" t="n"/>
      <c r="EP392" s="79" t="n"/>
      <c r="EQ392" s="79" t="n"/>
      <c r="ER392" s="79" t="n"/>
      <c r="ES392" s="79" t="n"/>
      <c r="ET392" s="79" t="n"/>
      <c r="EU392" s="79" t="n"/>
      <c r="EV392" s="79" t="n"/>
      <c r="EW392" s="79" t="n"/>
      <c r="EX392" s="79" t="n"/>
      <c r="EY392" s="79" t="n"/>
      <c r="EZ392" s="79" t="n"/>
      <c r="FA392" s="79" t="n"/>
      <c r="FB392" s="79" t="n"/>
      <c r="FC392" s="79" t="n"/>
      <c r="FD392" s="79" t="n"/>
      <c r="FE392" s="79" t="n"/>
      <c r="FF392" s="79" t="n"/>
      <c r="FG392" s="79" t="n"/>
      <c r="FH392" s="79" t="n"/>
      <c r="FI392" s="79" t="n"/>
      <c r="FJ392" s="79" t="n"/>
      <c r="FK392" s="79" t="n"/>
      <c r="FL392" s="79" t="n"/>
      <c r="FM392" s="79" t="n"/>
      <c r="FN392" s="79" t="n"/>
      <c r="FQ392" s="78" t="n">
        <v>18</v>
      </c>
      <c r="FR392" s="79" t="n"/>
      <c r="FS392" s="79" t="n"/>
      <c r="FT392" s="79" t="n"/>
      <c r="FU392" s="79" t="n"/>
      <c r="FV392" s="79" t="n"/>
      <c r="FW392" s="79" t="n"/>
      <c r="FX392" s="79" t="n"/>
      <c r="FY392" s="79" t="n"/>
      <c r="FZ392" s="79" t="n"/>
      <c r="GA392" s="79" t="n"/>
      <c r="GB392" s="79" t="n"/>
      <c r="GC392" s="79" t="n"/>
      <c r="GD392" s="79" t="n"/>
      <c r="GE392" s="79" t="n"/>
      <c r="GF392" s="79" t="n"/>
      <c r="GG392" s="79" t="n"/>
      <c r="GH392" s="79" t="n"/>
      <c r="GI392" s="79" t="n"/>
      <c r="GJ392" s="79" t="n"/>
      <c r="GK392" s="79" t="n"/>
      <c r="GL392" s="79" t="n"/>
      <c r="GM392" s="79" t="n"/>
      <c r="GN392" s="79" t="n"/>
      <c r="GO392" s="79" t="n"/>
      <c r="GP392" s="79" t="n"/>
      <c r="GQ392" s="79" t="n"/>
      <c r="GR392" s="79" t="n"/>
      <c r="GS392" s="79" t="n"/>
      <c r="GT392" s="79" t="n"/>
      <c r="GU392" s="79" t="n"/>
      <c r="GV392" s="79" t="n"/>
      <c r="GW392" s="79" t="n"/>
      <c r="GX392" s="79" t="n"/>
      <c r="GY392" s="79" t="n"/>
      <c r="GZ392" s="79" t="n"/>
      <c r="HA392" s="79" t="n"/>
      <c r="HB392" s="79" t="n"/>
      <c r="HC392" s="79" t="n"/>
      <c r="HD392" s="79" t="n"/>
      <c r="HE392" s="79" t="n"/>
      <c r="HH392" s="78" t="n">
        <v>18</v>
      </c>
      <c r="HI392" s="79" t="n"/>
      <c r="HJ392" s="79" t="n"/>
      <c r="HK392" s="79" t="n"/>
      <c r="HL392" s="79" t="n"/>
      <c r="HM392" s="79" t="n"/>
      <c r="HN392" s="79" t="n"/>
      <c r="HO392" s="79" t="n"/>
      <c r="HP392" s="79" t="n"/>
      <c r="HQ392" s="79" t="n"/>
      <c r="HR392" s="79" t="n"/>
      <c r="HS392" s="79" t="n"/>
      <c r="HT392" s="79" t="n"/>
      <c r="HU392" s="79" t="n"/>
      <c r="HV392" s="79" t="n"/>
      <c r="HW392" s="79" t="n"/>
      <c r="HX392" s="79" t="n"/>
      <c r="HY392" s="79" t="n"/>
      <c r="HZ392" s="79" t="n"/>
      <c r="IA392" s="79" t="n"/>
      <c r="IB392" s="79" t="n"/>
      <c r="IC392" s="79" t="n"/>
      <c r="ID392" s="79" t="n"/>
      <c r="IE392" s="79" t="n"/>
      <c r="IF392" s="79" t="n"/>
      <c r="IG392" s="79" t="n"/>
      <c r="IH392" s="79" t="n"/>
      <c r="II392" s="79" t="n"/>
      <c r="IJ392" s="79" t="n"/>
      <c r="IK392" s="79" t="n"/>
      <c r="IL392" s="79" t="n"/>
      <c r="IM392" s="79" t="n"/>
      <c r="IN392" s="79" t="n"/>
      <c r="IO392" s="79" t="n"/>
      <c r="IP392" s="79" t="n"/>
      <c r="IQ392" s="79" t="n"/>
      <c r="IR392" s="79" t="n"/>
      <c r="IS392" s="79" t="n"/>
      <c r="IT392" s="79" t="n"/>
      <c r="IU392" s="79" t="n"/>
      <c r="IV392" s="79" t="n"/>
      <c r="IY392" s="78" t="n">
        <v>18</v>
      </c>
      <c r="IZ392" s="79" t="n"/>
      <c r="JA392" s="79" t="n"/>
      <c r="JB392" s="79" t="n"/>
      <c r="JC392" s="79" t="n"/>
      <c r="JD392" s="79" t="n"/>
      <c r="JE392" s="79" t="n"/>
      <c r="JF392" s="79" t="n"/>
      <c r="JG392" s="79" t="n"/>
      <c r="JH392" s="79" t="n"/>
      <c r="JI392" s="79" t="n"/>
      <c r="JJ392" s="79" t="n"/>
      <c r="JK392" s="79" t="n"/>
      <c r="JL392" s="79" t="n"/>
      <c r="JM392" s="79" t="n"/>
      <c r="JN392" s="79" t="n"/>
      <c r="JO392" s="79" t="n"/>
      <c r="JP392" s="79" t="n"/>
      <c r="JQ392" s="79" t="n"/>
      <c r="JR392" s="79" t="n"/>
      <c r="JS392" s="79" t="n"/>
      <c r="JT392" s="79" t="n"/>
      <c r="JU392" s="79" t="n"/>
      <c r="JV392" s="79" t="n"/>
      <c r="JW392" s="79" t="n"/>
      <c r="JX392" s="79" t="n"/>
      <c r="JY392" s="79" t="n"/>
      <c r="JZ392" s="79" t="n"/>
      <c r="KA392" s="79" t="n"/>
      <c r="KB392" s="79" t="n"/>
      <c r="KC392" s="79" t="n"/>
      <c r="KD392" s="79" t="n"/>
      <c r="KE392" s="79" t="n"/>
      <c r="KF392" s="79" t="n"/>
      <c r="KG392" s="79" t="n"/>
      <c r="KH392" s="79" t="n"/>
      <c r="KI392" s="79" t="n"/>
      <c r="KJ392" s="79" t="n"/>
      <c r="KK392" s="79" t="n"/>
      <c r="KL392" s="79" t="n"/>
      <c r="KM392" s="79" t="n"/>
      <c r="KP392" s="78" t="n">
        <v>18</v>
      </c>
      <c r="KQ392" s="79" t="n"/>
      <c r="KR392" s="79" t="n"/>
      <c r="KS392" s="79" t="n"/>
      <c r="KT392" s="79" t="n"/>
      <c r="KU392" s="79" t="n"/>
      <c r="KV392" s="79" t="n"/>
      <c r="KW392" s="79" t="n"/>
      <c r="KX392" s="79" t="n"/>
      <c r="KY392" s="79" t="n"/>
      <c r="KZ392" s="79" t="n"/>
      <c r="LA392" s="79" t="n"/>
      <c r="LB392" s="79" t="n"/>
      <c r="LC392" s="79" t="n"/>
      <c r="LD392" s="79" t="n"/>
      <c r="LE392" s="79" t="n"/>
      <c r="LF392" s="79" t="n"/>
      <c r="LG392" s="79" t="n"/>
      <c r="LH392" s="79" t="n"/>
      <c r="LI392" s="79" t="n"/>
      <c r="LJ392" s="79" t="n"/>
      <c r="LK392" s="79" t="n"/>
      <c r="LL392" s="79" t="n"/>
      <c r="LM392" s="79" t="n"/>
      <c r="LN392" s="79" t="n"/>
      <c r="LO392" s="79" t="n"/>
      <c r="LP392" s="79" t="n"/>
      <c r="LQ392" s="79" t="n"/>
      <c r="LR392" s="79" t="n"/>
      <c r="LS392" s="79" t="n"/>
      <c r="LT392" s="79" t="n"/>
      <c r="LU392" s="79" t="n"/>
      <c r="LV392" s="79" t="n"/>
      <c r="LW392" s="79" t="n"/>
      <c r="LX392" s="79" t="n"/>
      <c r="LY392" s="79" t="n"/>
      <c r="LZ392" s="79" t="n"/>
      <c r="MA392" s="79" t="n"/>
      <c r="MB392" s="79" t="n"/>
      <c r="MC392" s="79" t="n"/>
      <c r="MD392" s="79" t="n"/>
      <c r="MG392" s="78" t="n">
        <v>18</v>
      </c>
      <c r="MH392" s="79" t="n"/>
      <c r="MI392" s="79" t="n"/>
      <c r="MJ392" s="79" t="n"/>
      <c r="MK392" s="79" t="n"/>
      <c r="ML392" s="79" t="n"/>
      <c r="MM392" s="79" t="n"/>
      <c r="MN392" s="79" t="n"/>
      <c r="MO392" s="79" t="n"/>
      <c r="MP392" s="79" t="n"/>
      <c r="MQ392" s="79" t="n"/>
      <c r="MR392" s="79" t="n"/>
      <c r="MS392" s="79" t="n"/>
      <c r="MT392" s="79" t="n"/>
      <c r="MU392" s="79" t="n"/>
      <c r="MV392" s="79" t="n"/>
      <c r="MW392" s="79" t="n"/>
      <c r="MX392" s="79" t="n"/>
      <c r="MY392" s="79" t="n"/>
      <c r="MZ392" s="79" t="n"/>
      <c r="NA392" s="79" t="n"/>
      <c r="NB392" s="79" t="n"/>
      <c r="NC392" s="79" t="n"/>
      <c r="ND392" s="79" t="n"/>
      <c r="NE392" s="79" t="n"/>
      <c r="NF392" s="79" t="n"/>
      <c r="NG392" s="79" t="n"/>
      <c r="NH392" s="79" t="n"/>
      <c r="NI392" s="79" t="n"/>
      <c r="NJ392" s="79" t="n"/>
      <c r="NK392" s="79" t="n"/>
      <c r="NL392" s="79" t="n"/>
      <c r="NM392" s="79" t="n"/>
      <c r="NN392" s="79" t="n"/>
      <c r="NO392" s="79" t="n"/>
      <c r="NP392" s="79" t="n"/>
      <c r="NQ392" s="79" t="n"/>
      <c r="NR392" s="79" t="n"/>
      <c r="NS392" s="79" t="n"/>
      <c r="NT392" s="79" t="n"/>
      <c r="NU392" s="79" t="n"/>
      <c r="NX392" s="78" t="n">
        <v>18</v>
      </c>
      <c r="NY392" s="79" t="n"/>
      <c r="NZ392" s="79" t="n"/>
      <c r="OA392" s="79" t="n"/>
      <c r="OB392" s="79" t="n"/>
      <c r="OC392" s="79" t="n"/>
      <c r="OD392" s="79" t="n"/>
      <c r="OE392" s="79" t="n"/>
      <c r="OF392" s="79" t="n"/>
      <c r="OG392" s="79" t="n"/>
      <c r="OH392" s="79" t="n"/>
      <c r="OI392" s="79" t="n"/>
      <c r="OJ392" s="79" t="n"/>
      <c r="OK392" s="79" t="n"/>
      <c r="OL392" s="79" t="n"/>
      <c r="OM392" s="79" t="n"/>
      <c r="ON392" s="79" t="n"/>
      <c r="OO392" s="79" t="n"/>
      <c r="OP392" s="79" t="n"/>
      <c r="OQ392" s="79" t="n"/>
      <c r="OR392" s="79" t="n"/>
      <c r="OS392" s="79" t="n"/>
      <c r="OT392" s="79" t="n"/>
      <c r="OU392" s="79" t="n"/>
      <c r="OV392" s="79" t="n"/>
      <c r="OW392" s="79" t="n"/>
      <c r="OX392" s="79" t="n"/>
      <c r="OY392" s="79" t="n"/>
      <c r="OZ392" s="79" t="n"/>
      <c r="PA392" s="79" t="n"/>
      <c r="PB392" s="79" t="n"/>
      <c r="PC392" s="79" t="n"/>
      <c r="PD392" s="79" t="n"/>
      <c r="PE392" s="79" t="n"/>
      <c r="PF392" s="79" t="n"/>
      <c r="PG392" s="79" t="n"/>
      <c r="PH392" s="79" t="n"/>
      <c r="PI392" s="79" t="n"/>
      <c r="PJ392" s="79" t="n"/>
      <c r="PK392" s="79" t="n"/>
      <c r="PL392" s="79" t="n"/>
      <c r="PO392" s="78" t="n">
        <v>18</v>
      </c>
      <c r="PP392" s="79" t="n"/>
      <c r="PQ392" s="79" t="n"/>
      <c r="PR392" s="79" t="n"/>
      <c r="PS392" s="79" t="n"/>
      <c r="PT392" s="79" t="n"/>
      <c r="PU392" s="79" t="n"/>
      <c r="PV392" s="79" t="n"/>
      <c r="PW392" s="79" t="n"/>
      <c r="PX392" s="79" t="n"/>
      <c r="PY392" s="79" t="n"/>
      <c r="PZ392" s="79" t="n"/>
      <c r="QA392" s="79" t="n"/>
      <c r="QB392" s="79" t="n"/>
      <c r="QC392" s="79" t="n"/>
      <c r="QD392" s="79" t="n"/>
      <c r="QE392" s="79" t="n"/>
      <c r="QF392" s="79" t="n"/>
      <c r="QG392" s="79" t="n"/>
      <c r="QH392" s="79" t="n"/>
      <c r="QI392" s="79" t="n"/>
      <c r="QJ392" s="79" t="n"/>
      <c r="QK392" s="79" t="n"/>
      <c r="QL392" s="79" t="n"/>
      <c r="QM392" s="79" t="n"/>
      <c r="QN392" s="79" t="n"/>
      <c r="QO392" s="79" t="n"/>
      <c r="QP392" s="79" t="n"/>
      <c r="QQ392" s="79" t="n"/>
      <c r="QR392" s="79" t="n"/>
      <c r="QS392" s="79" t="n"/>
      <c r="QT392" s="79" t="n"/>
      <c r="QU392" s="79" t="n"/>
      <c r="QV392" s="79" t="n"/>
      <c r="QW392" s="79" t="n"/>
      <c r="QX392" s="79" t="n"/>
      <c r="QY392" s="79" t="n"/>
      <c r="QZ392" s="79" t="n"/>
      <c r="RA392" s="79" t="n"/>
      <c r="RB392" s="79" t="n"/>
      <c r="RC392" s="79" t="n"/>
      <c r="RF392" s="78" t="n">
        <v>18</v>
      </c>
      <c r="RG392" s="79" t="n"/>
      <c r="RH392" s="79" t="n"/>
      <c r="RI392" s="79" t="n"/>
      <c r="RJ392" s="79" t="n"/>
      <c r="RK392" s="79" t="n"/>
      <c r="RL392" s="79" t="n"/>
      <c r="RM392" s="79" t="n"/>
      <c r="RN392" s="79" t="n"/>
      <c r="RO392" s="79" t="n"/>
      <c r="RP392" s="79" t="n"/>
      <c r="RQ392" s="79" t="n"/>
      <c r="RR392" s="79" t="n"/>
      <c r="RS392" s="79" t="n"/>
      <c r="RT392" s="79" t="n"/>
      <c r="RU392" s="79" t="n"/>
      <c r="RV392" s="79" t="n"/>
      <c r="RW392" s="79" t="n"/>
      <c r="RX392" s="79" t="n"/>
      <c r="RY392" s="79" t="n"/>
      <c r="RZ392" s="79" t="n"/>
      <c r="SA392" s="79" t="n"/>
      <c r="SB392" s="79" t="n"/>
      <c r="SC392" s="79" t="n"/>
      <c r="SD392" s="79" t="n"/>
      <c r="SE392" s="79" t="n"/>
      <c r="SF392" s="79" t="n"/>
      <c r="SG392" s="79" t="n"/>
      <c r="SH392" s="79" t="n"/>
      <c r="SI392" s="79" t="n"/>
      <c r="SJ392" s="79" t="n"/>
      <c r="SK392" s="79" t="n"/>
      <c r="SL392" s="79" t="n"/>
      <c r="SM392" s="79" t="n"/>
      <c r="SN392" s="79" t="n"/>
      <c r="SO392" s="79" t="n"/>
      <c r="SP392" s="79" t="n"/>
      <c r="SQ392" s="79" t="n"/>
      <c r="SR392" s="79" t="n"/>
      <c r="SS392" s="79" t="n"/>
      <c r="ST392" s="79" t="n"/>
      <c r="SW392" s="78" t="n">
        <v>18</v>
      </c>
      <c r="SX392" s="79" t="n"/>
      <c r="SY392" s="79" t="n"/>
      <c r="SZ392" s="79" t="n"/>
      <c r="TA392" s="79" t="n"/>
      <c r="TB392" s="79" t="n"/>
      <c r="TC392" s="79" t="n"/>
      <c r="TD392" s="79" t="n"/>
      <c r="TE392" s="79" t="n"/>
      <c r="TF392" s="79" t="n"/>
      <c r="TG392" s="79" t="n"/>
      <c r="TH392" s="79" t="n"/>
      <c r="TI392" s="79" t="n"/>
      <c r="TJ392" s="79" t="n"/>
      <c r="TK392" s="79" t="n"/>
      <c r="TL392" s="79" t="n"/>
      <c r="TM392" s="79" t="n"/>
      <c r="TN392" s="79" t="n"/>
      <c r="TO392" s="79" t="n"/>
      <c r="TP392" s="79" t="n"/>
      <c r="TQ392" s="79" t="n"/>
      <c r="TR392" s="79" t="n"/>
      <c r="TS392" s="79" t="n"/>
      <c r="TT392" s="79" t="n"/>
      <c r="TU392" s="79" t="n"/>
      <c r="TV392" s="79" t="n"/>
      <c r="TW392" s="79" t="n"/>
      <c r="TX392" s="79" t="n"/>
      <c r="TY392" s="79" t="n"/>
      <c r="TZ392" s="79" t="n"/>
      <c r="UA392" s="79" t="n"/>
      <c r="UB392" s="79" t="n"/>
      <c r="UC392" s="79" t="n"/>
      <c r="UD392" s="79" t="n"/>
      <c r="UE392" s="79" t="n"/>
      <c r="UF392" s="79" t="n"/>
      <c r="UG392" s="79" t="n"/>
      <c r="UH392" s="79" t="n"/>
      <c r="UI392" s="79" t="n"/>
      <c r="UJ392" s="79" t="n"/>
      <c r="UK392" s="79" t="n"/>
      <c r="UN392" s="78" t="n">
        <v>18</v>
      </c>
      <c r="UO392" s="79" t="n"/>
      <c r="UP392" s="79" t="n"/>
      <c r="UQ392" s="79" t="n"/>
      <c r="UR392" s="79" t="n"/>
      <c r="US392" s="79" t="n"/>
      <c r="UT392" s="79" t="n"/>
      <c r="UU392" s="79" t="n"/>
      <c r="UV392" s="79" t="n"/>
      <c r="UW392" s="79" t="n"/>
      <c r="UX392" s="79" t="n"/>
      <c r="UY392" s="79" t="n"/>
      <c r="UZ392" s="79" t="n"/>
      <c r="VA392" s="79" t="n"/>
      <c r="VB392" s="79" t="n"/>
      <c r="VC392" s="79" t="n"/>
      <c r="VD392" s="79" t="n"/>
      <c r="VE392" s="79" t="n"/>
      <c r="VF392" s="79" t="n"/>
      <c r="VG392" s="79" t="n"/>
      <c r="VH392" s="79" t="n"/>
      <c r="VI392" s="79" t="n"/>
      <c r="VJ392" s="79" t="n"/>
      <c r="VK392" s="79" t="n"/>
      <c r="VL392" s="79" t="n"/>
      <c r="VM392" s="79" t="n"/>
      <c r="VN392" s="79" t="n"/>
      <c r="VO392" s="79" t="n"/>
      <c r="VP392" s="79" t="n"/>
      <c r="VQ392" s="79" t="n"/>
      <c r="VR392" s="79" t="n"/>
      <c r="VS392" s="79" t="n"/>
      <c r="VT392" s="79" t="n"/>
      <c r="VU392" s="79" t="n"/>
      <c r="VV392" s="79" t="n"/>
      <c r="VW392" s="79" t="n"/>
      <c r="VX392" s="79" t="n"/>
      <c r="VY392" s="79" t="n"/>
      <c r="VZ392" s="79" t="n"/>
      <c r="WA392" s="79" t="n"/>
      <c r="WB392" s="79" t="n"/>
      <c r="WE392" s="78" t="n">
        <v>18</v>
      </c>
      <c r="WF392" s="79" t="n"/>
      <c r="WG392" s="79" t="n"/>
      <c r="WH392" s="79" t="n"/>
      <c r="WI392" s="79" t="n"/>
      <c r="WJ392" s="79" t="n"/>
      <c r="WK392" s="79" t="n"/>
      <c r="WL392" s="79" t="n"/>
      <c r="WM392" s="79" t="n"/>
      <c r="WN392" s="79" t="n"/>
      <c r="WO392" s="79" t="n"/>
      <c r="WP392" s="79" t="n"/>
      <c r="WQ392" s="79" t="n"/>
      <c r="WR392" s="79" t="n"/>
      <c r="WS392" s="79" t="n"/>
      <c r="WT392" s="79" t="n"/>
      <c r="WU392" s="79" t="n"/>
      <c r="WV392" s="79" t="n"/>
      <c r="WW392" s="79" t="n"/>
      <c r="WX392" s="79" t="n"/>
      <c r="WY392" s="79" t="n"/>
      <c r="WZ392" s="79" t="n"/>
      <c r="XA392" s="79" t="n"/>
      <c r="XB392" s="79" t="n"/>
      <c r="XC392" s="79" t="n"/>
      <c r="XD392" s="79" t="n"/>
      <c r="XE392" s="79" t="n"/>
      <c r="XF392" s="79" t="n"/>
      <c r="XG392" s="79" t="n"/>
      <c r="XH392" s="79" t="n"/>
      <c r="XI392" s="79" t="n"/>
      <c r="XJ392" s="79" t="n"/>
      <c r="XK392" s="79" t="n"/>
      <c r="XL392" s="79" t="n"/>
      <c r="XM392" s="79" t="n"/>
      <c r="XN392" s="79" t="n"/>
      <c r="XO392" s="79" t="n"/>
      <c r="XP392" s="79" t="n"/>
      <c r="XQ392" s="79" t="n"/>
      <c r="XR392" s="79" t="n"/>
      <c r="XS392" s="79" t="n"/>
      <c r="XV392" s="78" t="n">
        <v>18</v>
      </c>
      <c r="XW392" s="79" t="n"/>
      <c r="XX392" s="79" t="n"/>
      <c r="XY392" s="79" t="n"/>
      <c r="XZ392" s="79" t="n"/>
      <c r="YA392" s="79" t="n"/>
      <c r="YB392" s="79" t="n"/>
      <c r="YC392" s="79" t="n"/>
      <c r="YD392" s="79" t="n"/>
      <c r="YE392" s="79" t="n"/>
      <c r="YF392" s="79" t="n"/>
      <c r="YG392" s="79" t="n"/>
      <c r="YH392" s="79" t="n"/>
      <c r="YI392" s="79" t="n"/>
      <c r="YJ392" s="79" t="n"/>
      <c r="YK392" s="79" t="n"/>
      <c r="YL392" s="79" t="n"/>
      <c r="YM392" s="79" t="n"/>
      <c r="YN392" s="79" t="n"/>
      <c r="YO392" s="79" t="n"/>
      <c r="YP392" s="79" t="n"/>
      <c r="YQ392" s="79" t="n"/>
      <c r="YR392" s="79" t="n"/>
      <c r="YS392" s="79" t="n"/>
      <c r="YT392" s="79" t="n"/>
      <c r="YU392" s="79" t="n"/>
      <c r="YV392" s="79" t="n"/>
      <c r="YW392" s="79" t="n"/>
      <c r="YX392" s="79" t="n"/>
      <c r="YY392" s="79" t="n"/>
      <c r="YZ392" s="79" t="n"/>
      <c r="ZA392" s="79" t="n"/>
      <c r="ZB392" s="79" t="n"/>
      <c r="ZC392" s="79" t="n"/>
      <c r="ZD392" s="79" t="n"/>
      <c r="ZE392" s="79" t="n"/>
      <c r="ZF392" s="79" t="n"/>
      <c r="ZG392" s="79" t="n"/>
      <c r="ZH392" s="79" t="n"/>
      <c r="ZI392" s="79" t="n"/>
      <c r="ZJ392" s="79" t="n"/>
      <c r="ZM392" s="78" t="n">
        <v>18</v>
      </c>
      <c r="ZN392" s="79" t="n"/>
      <c r="ZO392" s="79" t="n"/>
      <c r="ZP392" s="79" t="n"/>
      <c r="ZQ392" s="79" t="n"/>
      <c r="ZR392" s="79" t="n"/>
      <c r="ZS392" s="79" t="n"/>
      <c r="ZT392" s="79" t="n"/>
      <c r="ZU392" s="79" t="n"/>
      <c r="ZV392" s="79" t="n"/>
      <c r="ZW392" s="79" t="n"/>
      <c r="ZX392" s="79" t="n"/>
      <c r="ZY392" s="79" t="n"/>
      <c r="ZZ392" s="79" t="n"/>
      <c r="AAA392" s="79" t="n"/>
      <c r="AAB392" s="79" t="n"/>
      <c r="AAC392" s="79" t="n"/>
      <c r="AAD392" s="79" t="n"/>
      <c r="AAE392" s="79" t="n"/>
      <c r="AAF392" s="79" t="n"/>
      <c r="AAG392" s="79" t="n"/>
      <c r="AAH392" s="79" t="n"/>
      <c r="AAI392" s="79" t="n"/>
      <c r="AAJ392" s="79" t="n"/>
      <c r="AAK392" s="79" t="n"/>
      <c r="AAL392" s="79" t="n"/>
      <c r="AAM392" s="79" t="n"/>
      <c r="AAN392" s="79" t="n"/>
      <c r="AAO392" s="79" t="n"/>
      <c r="AAP392" s="79" t="n"/>
      <c r="AAQ392" s="79" t="n"/>
      <c r="AAR392" s="79" t="n"/>
      <c r="AAS392" s="79" t="n"/>
      <c r="AAT392" s="79" t="n"/>
      <c r="AAU392" s="79" t="n"/>
      <c r="AAV392" s="79" t="n"/>
      <c r="AAW392" s="79" t="n"/>
      <c r="AAX392" s="79" t="n"/>
      <c r="AAY392" s="79" t="n"/>
      <c r="AAZ392" s="79" t="n"/>
      <c r="ABA392" s="79" t="n"/>
      <c r="ABD392" s="78" t="n">
        <v>18</v>
      </c>
      <c r="ABE392" s="79" t="n"/>
      <c r="ABF392" s="79" t="n"/>
      <c r="ABG392" s="79" t="n"/>
      <c r="ABH392" s="79" t="n"/>
      <c r="ABI392" s="79" t="n"/>
      <c r="ABJ392" s="79" t="n"/>
      <c r="ABK392" s="79" t="n"/>
      <c r="ABL392" s="79" t="n"/>
      <c r="ABM392" s="79" t="n"/>
      <c r="ABN392" s="79" t="n"/>
      <c r="ABO392" s="79" t="n"/>
      <c r="ABP392" s="79" t="n"/>
      <c r="ABQ392" s="79" t="n"/>
      <c r="ABR392" s="79" t="n"/>
      <c r="ABS392" s="79" t="n"/>
      <c r="ABT392" s="79" t="n"/>
      <c r="ABU392" s="79" t="n"/>
      <c r="ABV392" s="79" t="n"/>
      <c r="ABW392" s="79" t="n"/>
      <c r="ABX392" s="79" t="n"/>
      <c r="ABY392" s="79" t="n"/>
      <c r="ABZ392" s="79" t="n"/>
      <c r="ACA392" s="79" t="n"/>
      <c r="ACB392" s="79" t="n"/>
      <c r="ACC392" s="79" t="n"/>
      <c r="ACD392" s="79" t="n"/>
      <c r="ACE392" s="79" t="n"/>
      <c r="ACF392" s="79" t="n"/>
      <c r="ACG392" s="79" t="n"/>
      <c r="ACH392" s="79" t="n"/>
      <c r="ACI392" s="79" t="n"/>
      <c r="ACJ392" s="79" t="n"/>
      <c r="ACK392" s="79" t="n"/>
      <c r="ACL392" s="79" t="n"/>
      <c r="ACM392" s="79" t="n"/>
      <c r="ACN392" s="79" t="n"/>
      <c r="ACO392" s="79" t="n"/>
      <c r="ACP392" s="79" t="n"/>
      <c r="ACQ392" s="79" t="n"/>
      <c r="ACR392" s="79" t="n"/>
      <c r="ACU392" s="78" t="n">
        <v>18</v>
      </c>
      <c r="ACV392" s="79" t="n"/>
      <c r="ACW392" s="79" t="n"/>
      <c r="ACX392" s="79" t="n"/>
      <c r="ACY392" s="79" t="n"/>
      <c r="ACZ392" s="79" t="n"/>
      <c r="ADA392" s="79" t="n"/>
      <c r="ADB392" s="79" t="n"/>
      <c r="ADC392" s="79" t="n"/>
      <c r="ADD392" s="79" t="n"/>
      <c r="ADE392" s="79" t="n"/>
      <c r="ADF392" s="79" t="n"/>
      <c r="ADG392" s="79" t="n"/>
      <c r="ADH392" s="79" t="n"/>
      <c r="ADI392" s="79" t="n"/>
      <c r="ADJ392" s="79" t="n"/>
      <c r="ADK392" s="79" t="n"/>
      <c r="ADL392" s="79" t="n"/>
      <c r="ADM392" s="79" t="n"/>
      <c r="ADN392" s="79" t="n"/>
      <c r="ADO392" s="79" t="n"/>
      <c r="ADP392" s="79" t="n"/>
      <c r="ADQ392" s="79" t="n"/>
      <c r="ADR392" s="79" t="n"/>
      <c r="ADS392" s="79" t="n"/>
      <c r="ADT392" s="79" t="n"/>
      <c r="ADU392" s="79" t="n"/>
      <c r="ADV392" s="79" t="n"/>
      <c r="ADW392" s="79" t="n"/>
      <c r="ADX392" s="79" t="n"/>
      <c r="ADY392" s="79" t="n"/>
      <c r="ADZ392" s="79" t="n"/>
      <c r="AEA392" s="79" t="n"/>
      <c r="AEB392" s="79" t="n"/>
      <c r="AEC392" s="79" t="n"/>
      <c r="AED392" s="79" t="n"/>
      <c r="AEE392" s="79" t="n"/>
      <c r="AEF392" s="79" t="n"/>
      <c r="AEG392" s="79" t="n"/>
      <c r="AEH392" s="79" t="n"/>
      <c r="AEI392" s="79" t="n"/>
      <c r="AEL392" s="78" t="n">
        <v>18</v>
      </c>
      <c r="AEM392" s="79" t="n"/>
      <c r="AEN392" s="79" t="n"/>
      <c r="AEO392" s="79" t="n"/>
      <c r="AEP392" s="79" t="n"/>
      <c r="AEQ392" s="79" t="n"/>
      <c r="AER392" s="79" t="n"/>
      <c r="AES392" s="79" t="n"/>
      <c r="AET392" s="79" t="n"/>
      <c r="AEU392" s="79" t="n"/>
      <c r="AEV392" s="79" t="n"/>
      <c r="AEW392" s="79" t="n"/>
      <c r="AEX392" s="79" t="n"/>
      <c r="AEY392" s="79" t="n"/>
      <c r="AEZ392" s="79" t="n"/>
      <c r="AFA392" s="79" t="n"/>
      <c r="AFB392" s="79" t="n"/>
      <c r="AFC392" s="79" t="n"/>
      <c r="AFD392" s="79" t="n"/>
      <c r="AFE392" s="79" t="n"/>
      <c r="AFF392" s="79" t="n"/>
      <c r="AFG392" s="79" t="n"/>
      <c r="AFH392" s="79" t="n"/>
      <c r="AFI392" s="79" t="n"/>
      <c r="AFJ392" s="79" t="n"/>
      <c r="AFK392" s="79" t="n"/>
      <c r="AFL392" s="79" t="n"/>
      <c r="AFM392" s="79" t="n"/>
      <c r="AFN392" s="79" t="n"/>
      <c r="AFO392" s="79" t="n"/>
      <c r="AFP392" s="79" t="n"/>
      <c r="AFQ392" s="79" t="n"/>
      <c r="AFR392" s="79" t="n"/>
      <c r="AFS392" s="79" t="n"/>
      <c r="AFT392" s="79" t="n"/>
      <c r="AFU392" s="79" t="n"/>
      <c r="AFV392" s="79" t="n"/>
      <c r="AFW392" s="79" t="n"/>
      <c r="AFX392" s="79" t="n"/>
      <c r="AFY392" s="79" t="n"/>
      <c r="AFZ392" s="79" t="n"/>
    </row>
    <row r="393">
      <c r="A393" s="78" t="n">
        <v>19</v>
      </c>
      <c r="B393" s="79" t="n"/>
      <c r="C393" s="79" t="n"/>
      <c r="D393" s="79" t="n"/>
      <c r="E393" s="79" t="n"/>
      <c r="F393" s="79" t="n"/>
      <c r="G393" s="79" t="n"/>
      <c r="H393" s="79" t="n"/>
      <c r="I393" s="79" t="n"/>
      <c r="J393" s="79" t="n"/>
      <c r="K393" s="79" t="n"/>
      <c r="L393" s="79" t="n"/>
      <c r="M393" s="79" t="n"/>
      <c r="N393" s="79" t="n"/>
      <c r="O393" s="79" t="n"/>
      <c r="P393" s="79" t="n"/>
      <c r="Q393" s="79" t="n"/>
      <c r="R393" s="79" t="n"/>
      <c r="S393" s="79" t="n"/>
      <c r="T393" s="79" t="n"/>
      <c r="U393" s="79" t="n"/>
      <c r="V393" s="79" t="n"/>
      <c r="W393" s="79" t="n"/>
      <c r="X393" s="79" t="n"/>
      <c r="Y393" s="79" t="n"/>
      <c r="Z393" s="79" t="n"/>
      <c r="AA393" s="79" t="n"/>
      <c r="AB393" s="79" t="n"/>
      <c r="AC393" s="79" t="n"/>
      <c r="AD393" s="79" t="n"/>
      <c r="AE393" s="79" t="n"/>
      <c r="AF393" s="79" t="n"/>
      <c r="AG393" s="79" t="n"/>
      <c r="AH393" s="79" t="n"/>
      <c r="AI393" s="79" t="n"/>
      <c r="AJ393" s="79" t="n"/>
      <c r="AK393" s="79" t="n"/>
      <c r="AL393" s="79" t="n"/>
      <c r="AM393" s="79" t="n"/>
      <c r="AN393" s="79" t="n"/>
      <c r="AO393" s="79" t="n"/>
      <c r="AR393" s="78" t="n">
        <v>19</v>
      </c>
      <c r="AS393" s="79" t="n"/>
      <c r="AT393" s="79" t="n"/>
      <c r="AU393" s="79" t="n"/>
      <c r="AV393" s="79" t="n"/>
      <c r="AW393" s="79" t="n"/>
      <c r="AX393" s="79" t="n"/>
      <c r="AY393" s="79" t="n"/>
      <c r="AZ393" s="79" t="n"/>
      <c r="BA393" s="79" t="n"/>
      <c r="BB393" s="79" t="n"/>
      <c r="BC393" s="79" t="n"/>
      <c r="BD393" s="79" t="n"/>
      <c r="BE393" s="79" t="n"/>
      <c r="BF393" s="79" t="n"/>
      <c r="BG393" s="79" t="n"/>
      <c r="BH393" s="79" t="n"/>
      <c r="BI393" s="79" t="n"/>
      <c r="BJ393" s="79" t="n"/>
      <c r="BK393" s="79" t="n"/>
      <c r="BL393" s="79" t="n"/>
      <c r="BM393" s="79" t="n"/>
      <c r="BN393" s="79" t="n"/>
      <c r="BO393" s="79" t="n"/>
      <c r="BP393" s="79" t="n"/>
      <c r="BQ393" s="79" t="n"/>
      <c r="BR393" s="79" t="n"/>
      <c r="BS393" s="79" t="n"/>
      <c r="BT393" s="79" t="n"/>
      <c r="BU393" s="79" t="n"/>
      <c r="BV393" s="79" t="n"/>
      <c r="BW393" s="79" t="n"/>
      <c r="BX393" s="79" t="n"/>
      <c r="BY393" s="79" t="n"/>
      <c r="BZ393" s="79" t="n"/>
      <c r="CA393" s="79" t="n"/>
      <c r="CB393" s="79" t="n"/>
      <c r="CC393" s="79" t="n"/>
      <c r="CD393" s="79" t="n"/>
      <c r="CE393" s="79" t="n"/>
      <c r="CF393" s="79" t="n"/>
      <c r="CI393" s="78" t="n">
        <v>19</v>
      </c>
      <c r="CJ393" s="79" t="n"/>
      <c r="CK393" s="79" t="n"/>
      <c r="CL393" s="79" t="n"/>
      <c r="CM393" s="79" t="n"/>
      <c r="CN393" s="79" t="n"/>
      <c r="CO393" s="79" t="n"/>
      <c r="CP393" s="79" t="n"/>
      <c r="CQ393" s="79" t="n"/>
      <c r="CR393" s="79" t="n"/>
      <c r="CS393" s="79" t="n"/>
      <c r="CT393" s="79" t="n"/>
      <c r="CU393" s="79" t="n"/>
      <c r="CV393" s="79" t="n"/>
      <c r="CW393" s="79" t="n"/>
      <c r="CX393" s="79" t="n"/>
      <c r="CY393" s="79" t="n"/>
      <c r="CZ393" s="79" t="n"/>
      <c r="DA393" s="79" t="n"/>
      <c r="DB393" s="79" t="n"/>
      <c r="DC393" s="79" t="n"/>
      <c r="DD393" s="79" t="n"/>
      <c r="DE393" s="79" t="n"/>
      <c r="DF393" s="79" t="n"/>
      <c r="DG393" s="79" t="n"/>
      <c r="DH393" s="79" t="n"/>
      <c r="DI393" s="79" t="n"/>
      <c r="DJ393" s="79" t="n"/>
      <c r="DK393" s="79" t="n"/>
      <c r="DL393" s="79" t="n"/>
      <c r="DM393" s="79" t="n"/>
      <c r="DN393" s="79" t="n"/>
      <c r="DO393" s="79" t="n"/>
      <c r="DP393" s="79" t="n"/>
      <c r="DQ393" s="79" t="n"/>
      <c r="DR393" s="79" t="n"/>
      <c r="DS393" s="79" t="n"/>
      <c r="DT393" s="79" t="n"/>
      <c r="DU393" s="79" t="n"/>
      <c r="DV393" s="79" t="n"/>
      <c r="DW393" s="79" t="n"/>
      <c r="DZ393" s="78" t="n">
        <v>19</v>
      </c>
      <c r="EA393" s="79" t="n"/>
      <c r="EB393" s="79" t="n"/>
      <c r="EC393" s="79" t="n"/>
      <c r="ED393" s="79" t="n"/>
      <c r="EE393" s="79" t="n"/>
      <c r="EF393" s="79" t="n"/>
      <c r="EG393" s="79" t="n"/>
      <c r="EH393" s="79" t="n"/>
      <c r="EI393" s="79" t="n"/>
      <c r="EJ393" s="79" t="n"/>
      <c r="EK393" s="79" t="n"/>
      <c r="EL393" s="79" t="n"/>
      <c r="EM393" s="79" t="n"/>
      <c r="EN393" s="79" t="n"/>
      <c r="EO393" s="79" t="n"/>
      <c r="EP393" s="79" t="n"/>
      <c r="EQ393" s="79" t="n"/>
      <c r="ER393" s="79" t="n"/>
      <c r="ES393" s="79" t="n"/>
      <c r="ET393" s="79" t="n"/>
      <c r="EU393" s="79" t="n"/>
      <c r="EV393" s="79" t="n"/>
      <c r="EW393" s="79" t="n"/>
      <c r="EX393" s="79" t="n"/>
      <c r="EY393" s="79" t="n"/>
      <c r="EZ393" s="79" t="n"/>
      <c r="FA393" s="79" t="n"/>
      <c r="FB393" s="79" t="n"/>
      <c r="FC393" s="79" t="n"/>
      <c r="FD393" s="79" t="n"/>
      <c r="FE393" s="79" t="n"/>
      <c r="FF393" s="79" t="n"/>
      <c r="FG393" s="79" t="n"/>
      <c r="FH393" s="79" t="n"/>
      <c r="FI393" s="79" t="n"/>
      <c r="FJ393" s="79" t="n"/>
      <c r="FK393" s="79" t="n"/>
      <c r="FL393" s="79" t="n"/>
      <c r="FM393" s="79" t="n"/>
      <c r="FN393" s="79" t="n"/>
      <c r="FQ393" s="78" t="n">
        <v>19</v>
      </c>
      <c r="FR393" s="79" t="n"/>
      <c r="FS393" s="79" t="n"/>
      <c r="FT393" s="79" t="n"/>
      <c r="FU393" s="79" t="n"/>
      <c r="FV393" s="79" t="n"/>
      <c r="FW393" s="79" t="n"/>
      <c r="FX393" s="79" t="n"/>
      <c r="FY393" s="79" t="n"/>
      <c r="FZ393" s="79" t="n"/>
      <c r="GA393" s="79" t="n"/>
      <c r="GB393" s="79" t="n"/>
      <c r="GC393" s="79" t="n"/>
      <c r="GD393" s="79" t="n"/>
      <c r="GE393" s="79" t="n"/>
      <c r="GF393" s="79" t="n"/>
      <c r="GG393" s="79" t="n"/>
      <c r="GH393" s="79" t="n"/>
      <c r="GI393" s="79" t="n"/>
      <c r="GJ393" s="79" t="n"/>
      <c r="GK393" s="79" t="n"/>
      <c r="GL393" s="79" t="n"/>
      <c r="GM393" s="79" t="n"/>
      <c r="GN393" s="79" t="n"/>
      <c r="GO393" s="79" t="n"/>
      <c r="GP393" s="79" t="n"/>
      <c r="GQ393" s="79" t="n"/>
      <c r="GR393" s="79" t="n"/>
      <c r="GS393" s="79" t="n"/>
      <c r="GT393" s="79" t="n"/>
      <c r="GU393" s="79" t="n"/>
      <c r="GV393" s="79" t="n"/>
      <c r="GW393" s="79" t="n"/>
      <c r="GX393" s="79" t="n"/>
      <c r="GY393" s="79" t="n"/>
      <c r="GZ393" s="79" t="n"/>
      <c r="HA393" s="79" t="n"/>
      <c r="HB393" s="79" t="n"/>
      <c r="HC393" s="79" t="n"/>
      <c r="HD393" s="79" t="n"/>
      <c r="HE393" s="79" t="n"/>
      <c r="HH393" s="78" t="n">
        <v>19</v>
      </c>
      <c r="HI393" s="79" t="n"/>
      <c r="HJ393" s="79" t="n"/>
      <c r="HK393" s="79" t="n"/>
      <c r="HL393" s="79" t="n"/>
      <c r="HM393" s="79" t="n"/>
      <c r="HN393" s="79" t="n"/>
      <c r="HO393" s="79" t="n"/>
      <c r="HP393" s="79" t="n"/>
      <c r="HQ393" s="79" t="n"/>
      <c r="HR393" s="79" t="n"/>
      <c r="HS393" s="79" t="n"/>
      <c r="HT393" s="79" t="n"/>
      <c r="HU393" s="79" t="n"/>
      <c r="HV393" s="79" t="n"/>
      <c r="HW393" s="79" t="n"/>
      <c r="HX393" s="79" t="n"/>
      <c r="HY393" s="79" t="n"/>
      <c r="HZ393" s="79" t="n"/>
      <c r="IA393" s="79" t="n"/>
      <c r="IB393" s="79" t="n"/>
      <c r="IC393" s="79" t="n"/>
      <c r="ID393" s="79" t="n"/>
      <c r="IE393" s="79" t="n"/>
      <c r="IF393" s="79" t="n"/>
      <c r="IG393" s="79" t="n"/>
      <c r="IH393" s="79" t="n"/>
      <c r="II393" s="79" t="n"/>
      <c r="IJ393" s="79" t="n"/>
      <c r="IK393" s="79" t="n"/>
      <c r="IL393" s="79" t="n"/>
      <c r="IM393" s="79" t="n"/>
      <c r="IN393" s="79" t="n"/>
      <c r="IO393" s="79" t="n"/>
      <c r="IP393" s="79" t="n"/>
      <c r="IQ393" s="79" t="n"/>
      <c r="IR393" s="79" t="n"/>
      <c r="IS393" s="79" t="n"/>
      <c r="IT393" s="79" t="n"/>
      <c r="IU393" s="79" t="n"/>
      <c r="IV393" s="79" t="n"/>
      <c r="IY393" s="78" t="n">
        <v>19</v>
      </c>
      <c r="IZ393" s="79" t="n"/>
      <c r="JA393" s="79" t="n"/>
      <c r="JB393" s="79" t="n"/>
      <c r="JC393" s="79" t="n"/>
      <c r="JD393" s="79" t="n"/>
      <c r="JE393" s="79" t="n"/>
      <c r="JF393" s="79" t="n"/>
      <c r="JG393" s="79" t="n"/>
      <c r="JH393" s="79" t="n"/>
      <c r="JI393" s="79" t="n"/>
      <c r="JJ393" s="79" t="n"/>
      <c r="JK393" s="79" t="n"/>
      <c r="JL393" s="79" t="n"/>
      <c r="JM393" s="79" t="n"/>
      <c r="JN393" s="79" t="n"/>
      <c r="JO393" s="79" t="n"/>
      <c r="JP393" s="79" t="n"/>
      <c r="JQ393" s="79" t="n"/>
      <c r="JR393" s="79" t="n"/>
      <c r="JS393" s="79" t="n"/>
      <c r="JT393" s="79" t="n"/>
      <c r="JU393" s="79" t="n"/>
      <c r="JV393" s="79" t="n"/>
      <c r="JW393" s="79" t="n"/>
      <c r="JX393" s="79" t="n"/>
      <c r="JY393" s="79" t="n"/>
      <c r="JZ393" s="79" t="n"/>
      <c r="KA393" s="79" t="n"/>
      <c r="KB393" s="79" t="n"/>
      <c r="KC393" s="79" t="n"/>
      <c r="KD393" s="79" t="n"/>
      <c r="KE393" s="79" t="n"/>
      <c r="KF393" s="79" t="n"/>
      <c r="KG393" s="79" t="n"/>
      <c r="KH393" s="79" t="n"/>
      <c r="KI393" s="79" t="n"/>
      <c r="KJ393" s="79" t="n"/>
      <c r="KK393" s="79" t="n"/>
      <c r="KL393" s="79" t="n"/>
      <c r="KM393" s="79" t="n"/>
      <c r="KP393" s="78" t="n">
        <v>19</v>
      </c>
      <c r="KQ393" s="79" t="n"/>
      <c r="KR393" s="79" t="n"/>
      <c r="KS393" s="79" t="n"/>
      <c r="KT393" s="79" t="n"/>
      <c r="KU393" s="79" t="n"/>
      <c r="KV393" s="79" t="n"/>
      <c r="KW393" s="79" t="n"/>
      <c r="KX393" s="79" t="n"/>
      <c r="KY393" s="79" t="n"/>
      <c r="KZ393" s="79" t="n"/>
      <c r="LA393" s="79" t="n"/>
      <c r="LB393" s="79" t="n"/>
      <c r="LC393" s="79" t="n"/>
      <c r="LD393" s="79" t="n"/>
      <c r="LE393" s="79" t="n"/>
      <c r="LF393" s="79" t="n"/>
      <c r="LG393" s="79" t="n"/>
      <c r="LH393" s="79" t="n"/>
      <c r="LI393" s="79" t="n"/>
      <c r="LJ393" s="79" t="n"/>
      <c r="LK393" s="79" t="n"/>
      <c r="LL393" s="79" t="n"/>
      <c r="LM393" s="79" t="n"/>
      <c r="LN393" s="79" t="n"/>
      <c r="LO393" s="79" t="n"/>
      <c r="LP393" s="79" t="n"/>
      <c r="LQ393" s="79" t="n"/>
      <c r="LR393" s="79" t="n"/>
      <c r="LS393" s="79" t="n"/>
      <c r="LT393" s="79" t="n"/>
      <c r="LU393" s="79" t="n"/>
      <c r="LV393" s="79" t="n"/>
      <c r="LW393" s="79" t="n"/>
      <c r="LX393" s="79" t="n"/>
      <c r="LY393" s="79" t="n"/>
      <c r="LZ393" s="79" t="n"/>
      <c r="MA393" s="79" t="n"/>
      <c r="MB393" s="79" t="n"/>
      <c r="MC393" s="79" t="n"/>
      <c r="MD393" s="79" t="n"/>
      <c r="MG393" s="78" t="n">
        <v>19</v>
      </c>
      <c r="MH393" s="79" t="n"/>
      <c r="MI393" s="79" t="n"/>
      <c r="MJ393" s="79" t="n"/>
      <c r="MK393" s="79" t="n"/>
      <c r="ML393" s="79" t="n"/>
      <c r="MM393" s="79" t="n"/>
      <c r="MN393" s="79" t="n"/>
      <c r="MO393" s="79" t="n"/>
      <c r="MP393" s="79" t="n"/>
      <c r="MQ393" s="79" t="n"/>
      <c r="MR393" s="79" t="n"/>
      <c r="MS393" s="79" t="n"/>
      <c r="MT393" s="79" t="n"/>
      <c r="MU393" s="79" t="n"/>
      <c r="MV393" s="79" t="n"/>
      <c r="MW393" s="79" t="n"/>
      <c r="MX393" s="79" t="n"/>
      <c r="MY393" s="79" t="n"/>
      <c r="MZ393" s="79" t="n"/>
      <c r="NA393" s="79" t="n"/>
      <c r="NB393" s="79" t="n"/>
      <c r="NC393" s="79" t="n"/>
      <c r="ND393" s="79" t="n"/>
      <c r="NE393" s="79" t="n"/>
      <c r="NF393" s="79" t="n"/>
      <c r="NG393" s="79" t="n"/>
      <c r="NH393" s="79" t="n"/>
      <c r="NI393" s="79" t="n"/>
      <c r="NJ393" s="79" t="n"/>
      <c r="NK393" s="79" t="n"/>
      <c r="NL393" s="79" t="n"/>
      <c r="NM393" s="79" t="n"/>
      <c r="NN393" s="79" t="n"/>
      <c r="NO393" s="79" t="n"/>
      <c r="NP393" s="79" t="n"/>
      <c r="NQ393" s="79" t="n"/>
      <c r="NR393" s="79" t="n"/>
      <c r="NS393" s="79" t="n"/>
      <c r="NT393" s="79" t="n"/>
      <c r="NU393" s="79" t="n"/>
      <c r="NX393" s="78" t="n">
        <v>19</v>
      </c>
      <c r="NY393" s="79" t="n"/>
      <c r="NZ393" s="79" t="n"/>
      <c r="OA393" s="79" t="n"/>
      <c r="OB393" s="79" t="n"/>
      <c r="OC393" s="79" t="n"/>
      <c r="OD393" s="79" t="n"/>
      <c r="OE393" s="79" t="n"/>
      <c r="OF393" s="79" t="n"/>
      <c r="OG393" s="79" t="n"/>
      <c r="OH393" s="79" t="n"/>
      <c r="OI393" s="79" t="n"/>
      <c r="OJ393" s="79" t="n"/>
      <c r="OK393" s="79" t="n"/>
      <c r="OL393" s="79" t="n"/>
      <c r="OM393" s="79" t="n"/>
      <c r="ON393" s="79" t="n"/>
      <c r="OO393" s="79" t="n"/>
      <c r="OP393" s="79" t="n"/>
      <c r="OQ393" s="79" t="n"/>
      <c r="OR393" s="79" t="n"/>
      <c r="OS393" s="79" t="n"/>
      <c r="OT393" s="79" t="n"/>
      <c r="OU393" s="79" t="n"/>
      <c r="OV393" s="79" t="n"/>
      <c r="OW393" s="79" t="n"/>
      <c r="OX393" s="79" t="n"/>
      <c r="OY393" s="79" t="n"/>
      <c r="OZ393" s="79" t="n"/>
      <c r="PA393" s="79" t="n"/>
      <c r="PB393" s="79" t="n"/>
      <c r="PC393" s="79" t="n"/>
      <c r="PD393" s="79" t="n"/>
      <c r="PE393" s="79" t="n"/>
      <c r="PF393" s="79" t="n"/>
      <c r="PG393" s="79" t="n"/>
      <c r="PH393" s="79" t="n"/>
      <c r="PI393" s="79" t="n"/>
      <c r="PJ393" s="79" t="n"/>
      <c r="PK393" s="79" t="n"/>
      <c r="PL393" s="79" t="n"/>
      <c r="PO393" s="78" t="n">
        <v>19</v>
      </c>
      <c r="PP393" s="79" t="n"/>
      <c r="PQ393" s="79" t="n"/>
      <c r="PR393" s="79" t="n"/>
      <c r="PS393" s="79" t="n"/>
      <c r="PT393" s="79" t="n"/>
      <c r="PU393" s="79" t="n"/>
      <c r="PV393" s="79" t="n"/>
      <c r="PW393" s="79" t="n"/>
      <c r="PX393" s="79" t="n"/>
      <c r="PY393" s="79" t="n"/>
      <c r="PZ393" s="79" t="n"/>
      <c r="QA393" s="79" t="n"/>
      <c r="QB393" s="79" t="n"/>
      <c r="QC393" s="79" t="n"/>
      <c r="QD393" s="79" t="n"/>
      <c r="QE393" s="79" t="n"/>
      <c r="QF393" s="79" t="n"/>
      <c r="QG393" s="79" t="n"/>
      <c r="QH393" s="79" t="n"/>
      <c r="QI393" s="79" t="n"/>
      <c r="QJ393" s="79" t="n"/>
      <c r="QK393" s="79" t="n"/>
      <c r="QL393" s="79" t="n"/>
      <c r="QM393" s="79" t="n"/>
      <c r="QN393" s="79" t="n"/>
      <c r="QO393" s="79" t="n"/>
      <c r="QP393" s="79" t="n"/>
      <c r="QQ393" s="79" t="n"/>
      <c r="QR393" s="79" t="n"/>
      <c r="QS393" s="79" t="n"/>
      <c r="QT393" s="79" t="n"/>
      <c r="QU393" s="79" t="n"/>
      <c r="QV393" s="79" t="n"/>
      <c r="QW393" s="79" t="n"/>
      <c r="QX393" s="79" t="n"/>
      <c r="QY393" s="79" t="n"/>
      <c r="QZ393" s="79" t="n"/>
      <c r="RA393" s="79" t="n"/>
      <c r="RB393" s="79" t="n"/>
      <c r="RC393" s="79" t="n"/>
      <c r="RF393" s="78" t="n">
        <v>19</v>
      </c>
      <c r="RG393" s="79" t="n"/>
      <c r="RH393" s="79" t="n"/>
      <c r="RI393" s="79" t="n"/>
      <c r="RJ393" s="79" t="n"/>
      <c r="RK393" s="79" t="n"/>
      <c r="RL393" s="79" t="n"/>
      <c r="RM393" s="79" t="n"/>
      <c r="RN393" s="79" t="n"/>
      <c r="RO393" s="79" t="n"/>
      <c r="RP393" s="79" t="n"/>
      <c r="RQ393" s="79" t="n"/>
      <c r="RR393" s="79" t="n"/>
      <c r="RS393" s="79" t="n"/>
      <c r="RT393" s="79" t="n"/>
      <c r="RU393" s="79" t="n"/>
      <c r="RV393" s="79" t="n"/>
      <c r="RW393" s="79" t="n"/>
      <c r="RX393" s="79" t="n"/>
      <c r="RY393" s="79" t="n"/>
      <c r="RZ393" s="79" t="n"/>
      <c r="SA393" s="79" t="n"/>
      <c r="SB393" s="79" t="n"/>
      <c r="SC393" s="79" t="n"/>
      <c r="SD393" s="79" t="n"/>
      <c r="SE393" s="79" t="n"/>
      <c r="SF393" s="79" t="n"/>
      <c r="SG393" s="79" t="n"/>
      <c r="SH393" s="79" t="n"/>
      <c r="SI393" s="79" t="n"/>
      <c r="SJ393" s="79" t="n"/>
      <c r="SK393" s="79" t="n"/>
      <c r="SL393" s="79" t="n"/>
      <c r="SM393" s="79" t="n"/>
      <c r="SN393" s="79" t="n"/>
      <c r="SO393" s="79" t="n"/>
      <c r="SP393" s="79" t="n"/>
      <c r="SQ393" s="79" t="n"/>
      <c r="SR393" s="79" t="n"/>
      <c r="SS393" s="79" t="n"/>
      <c r="ST393" s="79" t="n"/>
      <c r="SW393" s="78" t="n">
        <v>19</v>
      </c>
      <c r="SX393" s="79" t="n"/>
      <c r="SY393" s="79" t="n"/>
      <c r="SZ393" s="79" t="n"/>
      <c r="TA393" s="79" t="n"/>
      <c r="TB393" s="79" t="n"/>
      <c r="TC393" s="79" t="n"/>
      <c r="TD393" s="79" t="n"/>
      <c r="TE393" s="79" t="n"/>
      <c r="TF393" s="79" t="n"/>
      <c r="TG393" s="79" t="n"/>
      <c r="TH393" s="79" t="n"/>
      <c r="TI393" s="79" t="n"/>
      <c r="TJ393" s="79" t="n"/>
      <c r="TK393" s="79" t="n"/>
      <c r="TL393" s="79" t="n"/>
      <c r="TM393" s="79" t="n"/>
      <c r="TN393" s="79" t="n"/>
      <c r="TO393" s="79" t="n"/>
      <c r="TP393" s="79" t="n"/>
      <c r="TQ393" s="79" t="n"/>
      <c r="TR393" s="79" t="n"/>
      <c r="TS393" s="79" t="n"/>
      <c r="TT393" s="79" t="n"/>
      <c r="TU393" s="79" t="n"/>
      <c r="TV393" s="79" t="n"/>
      <c r="TW393" s="79" t="n"/>
      <c r="TX393" s="79" t="n"/>
      <c r="TY393" s="79" t="n"/>
      <c r="TZ393" s="79" t="n"/>
      <c r="UA393" s="79" t="n"/>
      <c r="UB393" s="79" t="n"/>
      <c r="UC393" s="79" t="n"/>
      <c r="UD393" s="79" t="n"/>
      <c r="UE393" s="79" t="n"/>
      <c r="UF393" s="79" t="n"/>
      <c r="UG393" s="79" t="n"/>
      <c r="UH393" s="79" t="n"/>
      <c r="UI393" s="79" t="n"/>
      <c r="UJ393" s="79" t="n"/>
      <c r="UK393" s="79" t="n"/>
      <c r="UN393" s="78" t="n">
        <v>19</v>
      </c>
      <c r="UO393" s="79" t="n"/>
      <c r="UP393" s="79" t="n"/>
      <c r="UQ393" s="79" t="n"/>
      <c r="UR393" s="79" t="n"/>
      <c r="US393" s="79" t="n"/>
      <c r="UT393" s="79" t="n"/>
      <c r="UU393" s="79" t="n"/>
      <c r="UV393" s="79" t="n"/>
      <c r="UW393" s="79" t="n"/>
      <c r="UX393" s="79" t="n"/>
      <c r="UY393" s="79" t="n"/>
      <c r="UZ393" s="79" t="n"/>
      <c r="VA393" s="79" t="n"/>
      <c r="VB393" s="79" t="n"/>
      <c r="VC393" s="79" t="n"/>
      <c r="VD393" s="79" t="n"/>
      <c r="VE393" s="79" t="n"/>
      <c r="VF393" s="79" t="n"/>
      <c r="VG393" s="79" t="n"/>
      <c r="VH393" s="79" t="n"/>
      <c r="VI393" s="79" t="n"/>
      <c r="VJ393" s="79" t="n"/>
      <c r="VK393" s="79" t="n"/>
      <c r="VL393" s="79" t="n"/>
      <c r="VM393" s="79" t="n"/>
      <c r="VN393" s="79" t="n"/>
      <c r="VO393" s="79" t="n"/>
      <c r="VP393" s="79" t="n"/>
      <c r="VQ393" s="79" t="n"/>
      <c r="VR393" s="79" t="n"/>
      <c r="VS393" s="79" t="n"/>
      <c r="VT393" s="79" t="n"/>
      <c r="VU393" s="79" t="n"/>
      <c r="VV393" s="79" t="n"/>
      <c r="VW393" s="79" t="n"/>
      <c r="VX393" s="79" t="n"/>
      <c r="VY393" s="79" t="n"/>
      <c r="VZ393" s="79" t="n"/>
      <c r="WA393" s="79" t="n"/>
      <c r="WB393" s="79" t="n"/>
      <c r="WE393" s="78" t="n">
        <v>19</v>
      </c>
      <c r="WF393" s="79" t="n"/>
      <c r="WG393" s="79" t="n"/>
      <c r="WH393" s="79" t="n"/>
      <c r="WI393" s="79" t="n"/>
      <c r="WJ393" s="79" t="n"/>
      <c r="WK393" s="79" t="n"/>
      <c r="WL393" s="79" t="n"/>
      <c r="WM393" s="79" t="n"/>
      <c r="WN393" s="79" t="n"/>
      <c r="WO393" s="79" t="n"/>
      <c r="WP393" s="79" t="n"/>
      <c r="WQ393" s="79" t="n"/>
      <c r="WR393" s="79" t="n"/>
      <c r="WS393" s="79" t="n"/>
      <c r="WT393" s="79" t="n"/>
      <c r="WU393" s="79" t="n"/>
      <c r="WV393" s="79" t="n"/>
      <c r="WW393" s="79" t="n"/>
      <c r="WX393" s="79" t="n"/>
      <c r="WY393" s="79" t="n"/>
      <c r="WZ393" s="79" t="n"/>
      <c r="XA393" s="79" t="n"/>
      <c r="XB393" s="79" t="n"/>
      <c r="XC393" s="79" t="n"/>
      <c r="XD393" s="79" t="n"/>
      <c r="XE393" s="79" t="n"/>
      <c r="XF393" s="79" t="n"/>
      <c r="XG393" s="79" t="n"/>
      <c r="XH393" s="79" t="n"/>
      <c r="XI393" s="79" t="n"/>
      <c r="XJ393" s="79" t="n"/>
      <c r="XK393" s="79" t="n"/>
      <c r="XL393" s="79" t="n"/>
      <c r="XM393" s="79" t="n"/>
      <c r="XN393" s="79" t="n"/>
      <c r="XO393" s="79" t="n"/>
      <c r="XP393" s="79" t="n"/>
      <c r="XQ393" s="79" t="n"/>
      <c r="XR393" s="79" t="n"/>
      <c r="XS393" s="79" t="n"/>
      <c r="XV393" s="78" t="n">
        <v>19</v>
      </c>
      <c r="XW393" s="79" t="n"/>
      <c r="XX393" s="79" t="n"/>
      <c r="XY393" s="79" t="n"/>
      <c r="XZ393" s="79" t="n"/>
      <c r="YA393" s="79" t="n"/>
      <c r="YB393" s="79" t="n"/>
      <c r="YC393" s="79" t="n"/>
      <c r="YD393" s="79" t="n"/>
      <c r="YE393" s="79" t="n"/>
      <c r="YF393" s="79" t="n"/>
      <c r="YG393" s="79" t="n"/>
      <c r="YH393" s="79" t="n"/>
      <c r="YI393" s="79" t="n"/>
      <c r="YJ393" s="79" t="n"/>
      <c r="YK393" s="79" t="n"/>
      <c r="YL393" s="79" t="n"/>
      <c r="YM393" s="79" t="n"/>
      <c r="YN393" s="79" t="n"/>
      <c r="YO393" s="79" t="n"/>
      <c r="YP393" s="79" t="n"/>
      <c r="YQ393" s="79" t="n"/>
      <c r="YR393" s="79" t="n"/>
      <c r="YS393" s="79" t="n"/>
      <c r="YT393" s="79" t="n"/>
      <c r="YU393" s="79" t="n"/>
      <c r="YV393" s="79" t="n"/>
      <c r="YW393" s="79" t="n"/>
      <c r="YX393" s="79" t="n"/>
      <c r="YY393" s="79" t="n"/>
      <c r="YZ393" s="79" t="n"/>
      <c r="ZA393" s="79" t="n"/>
      <c r="ZB393" s="79" t="n"/>
      <c r="ZC393" s="79" t="n"/>
      <c r="ZD393" s="79" t="n"/>
      <c r="ZE393" s="79" t="n"/>
      <c r="ZF393" s="79" t="n"/>
      <c r="ZG393" s="79" t="n"/>
      <c r="ZH393" s="79" t="n"/>
      <c r="ZI393" s="79" t="n"/>
      <c r="ZJ393" s="79" t="n"/>
      <c r="ZM393" s="78" t="n">
        <v>19</v>
      </c>
      <c r="ZN393" s="79" t="n"/>
      <c r="ZO393" s="79" t="n"/>
      <c r="ZP393" s="79" t="n"/>
      <c r="ZQ393" s="79" t="n"/>
      <c r="ZR393" s="79" t="n"/>
      <c r="ZS393" s="79" t="n"/>
      <c r="ZT393" s="79" t="n"/>
      <c r="ZU393" s="79" t="n"/>
      <c r="ZV393" s="79" t="n"/>
      <c r="ZW393" s="79" t="n"/>
      <c r="ZX393" s="79" t="n"/>
      <c r="ZY393" s="79" t="n"/>
      <c r="ZZ393" s="79" t="n"/>
      <c r="AAA393" s="79" t="n"/>
      <c r="AAB393" s="79" t="n"/>
      <c r="AAC393" s="79" t="n"/>
      <c r="AAD393" s="79" t="n"/>
      <c r="AAE393" s="79" t="n"/>
      <c r="AAF393" s="79" t="n"/>
      <c r="AAG393" s="79" t="n"/>
      <c r="AAH393" s="79" t="n"/>
      <c r="AAI393" s="79" t="n"/>
      <c r="AAJ393" s="79" t="n"/>
      <c r="AAK393" s="79" t="n"/>
      <c r="AAL393" s="79" t="n"/>
      <c r="AAM393" s="79" t="n"/>
      <c r="AAN393" s="79" t="n"/>
      <c r="AAO393" s="79" t="n"/>
      <c r="AAP393" s="79" t="n"/>
      <c r="AAQ393" s="79" t="n"/>
      <c r="AAR393" s="79" t="n"/>
      <c r="AAS393" s="79" t="n"/>
      <c r="AAT393" s="79" t="n"/>
      <c r="AAU393" s="79" t="n"/>
      <c r="AAV393" s="79" t="n"/>
      <c r="AAW393" s="79" t="n"/>
      <c r="AAX393" s="79" t="n"/>
      <c r="AAY393" s="79" t="n"/>
      <c r="AAZ393" s="79" t="n"/>
      <c r="ABA393" s="79" t="n"/>
      <c r="ABD393" s="78" t="n">
        <v>19</v>
      </c>
      <c r="ABE393" s="79" t="n"/>
      <c r="ABF393" s="79" t="n"/>
      <c r="ABG393" s="79" t="n"/>
      <c r="ABH393" s="79" t="n"/>
      <c r="ABI393" s="79" t="n"/>
      <c r="ABJ393" s="79" t="n"/>
      <c r="ABK393" s="79" t="n"/>
      <c r="ABL393" s="79" t="n"/>
      <c r="ABM393" s="79" t="n"/>
      <c r="ABN393" s="79" t="n"/>
      <c r="ABO393" s="79" t="n"/>
      <c r="ABP393" s="79" t="n"/>
      <c r="ABQ393" s="79" t="n"/>
      <c r="ABR393" s="79" t="n"/>
      <c r="ABS393" s="79" t="n"/>
      <c r="ABT393" s="79" t="n"/>
      <c r="ABU393" s="79" t="n"/>
      <c r="ABV393" s="79" t="n"/>
      <c r="ABW393" s="79" t="n"/>
      <c r="ABX393" s="79" t="n"/>
      <c r="ABY393" s="79" t="n"/>
      <c r="ABZ393" s="79" t="n"/>
      <c r="ACA393" s="79" t="n"/>
      <c r="ACB393" s="79" t="n"/>
      <c r="ACC393" s="79" t="n"/>
      <c r="ACD393" s="79" t="n"/>
      <c r="ACE393" s="79" t="n"/>
      <c r="ACF393" s="79" t="n"/>
      <c r="ACG393" s="79" t="n"/>
      <c r="ACH393" s="79" t="n"/>
      <c r="ACI393" s="79" t="n"/>
      <c r="ACJ393" s="79" t="n"/>
      <c r="ACK393" s="79" t="n"/>
      <c r="ACL393" s="79" t="n"/>
      <c r="ACM393" s="79" t="n"/>
      <c r="ACN393" s="79" t="n"/>
      <c r="ACO393" s="79" t="n"/>
      <c r="ACP393" s="79" t="n"/>
      <c r="ACQ393" s="79" t="n"/>
      <c r="ACR393" s="79" t="n"/>
      <c r="ACU393" s="78" t="n">
        <v>19</v>
      </c>
      <c r="ACV393" s="79" t="n"/>
      <c r="ACW393" s="79" t="n"/>
      <c r="ACX393" s="79" t="n"/>
      <c r="ACY393" s="79" t="n"/>
      <c r="ACZ393" s="79" t="n"/>
      <c r="ADA393" s="79" t="n"/>
      <c r="ADB393" s="79" t="n"/>
      <c r="ADC393" s="79" t="n"/>
      <c r="ADD393" s="79" t="n"/>
      <c r="ADE393" s="79" t="n"/>
      <c r="ADF393" s="79" t="n"/>
      <c r="ADG393" s="79" t="n"/>
      <c r="ADH393" s="79" t="n"/>
      <c r="ADI393" s="79" t="n"/>
      <c r="ADJ393" s="79" t="n"/>
      <c r="ADK393" s="79" t="n"/>
      <c r="ADL393" s="79" t="n"/>
      <c r="ADM393" s="79" t="n"/>
      <c r="ADN393" s="79" t="n"/>
      <c r="ADO393" s="79" t="n"/>
      <c r="ADP393" s="79" t="n"/>
      <c r="ADQ393" s="79" t="n"/>
      <c r="ADR393" s="79" t="n"/>
      <c r="ADS393" s="79" t="n"/>
      <c r="ADT393" s="79" t="n"/>
      <c r="ADU393" s="79" t="n"/>
      <c r="ADV393" s="79" t="n"/>
      <c r="ADW393" s="79" t="n"/>
      <c r="ADX393" s="79" t="n"/>
      <c r="ADY393" s="79" t="n"/>
      <c r="ADZ393" s="79" t="n"/>
      <c r="AEA393" s="79" t="n"/>
      <c r="AEB393" s="79" t="n"/>
      <c r="AEC393" s="79" t="n"/>
      <c r="AED393" s="79" t="n"/>
      <c r="AEE393" s="79" t="n"/>
      <c r="AEF393" s="79" t="n"/>
      <c r="AEG393" s="79" t="n"/>
      <c r="AEH393" s="79" t="n"/>
      <c r="AEI393" s="79" t="n"/>
      <c r="AEL393" s="78" t="n">
        <v>19</v>
      </c>
      <c r="AEM393" s="79" t="n"/>
      <c r="AEN393" s="79" t="n"/>
      <c r="AEO393" s="79" t="n"/>
      <c r="AEP393" s="79" t="n"/>
      <c r="AEQ393" s="79" t="n"/>
      <c r="AER393" s="79" t="n"/>
      <c r="AES393" s="79" t="n"/>
      <c r="AET393" s="79" t="n"/>
      <c r="AEU393" s="79" t="n"/>
      <c r="AEV393" s="79" t="n"/>
      <c r="AEW393" s="79" t="n"/>
      <c r="AEX393" s="79" t="n"/>
      <c r="AEY393" s="79" t="n"/>
      <c r="AEZ393" s="79" t="n"/>
      <c r="AFA393" s="79" t="n"/>
      <c r="AFB393" s="79" t="n"/>
      <c r="AFC393" s="79" t="n"/>
      <c r="AFD393" s="79" t="n"/>
      <c r="AFE393" s="79" t="n"/>
      <c r="AFF393" s="79" t="n"/>
      <c r="AFG393" s="79" t="n"/>
      <c r="AFH393" s="79" t="n"/>
      <c r="AFI393" s="79" t="n"/>
      <c r="AFJ393" s="79" t="n"/>
      <c r="AFK393" s="79" t="n"/>
      <c r="AFL393" s="79" t="n"/>
      <c r="AFM393" s="79" t="n"/>
      <c r="AFN393" s="79" t="n"/>
      <c r="AFO393" s="79" t="n"/>
      <c r="AFP393" s="79" t="n"/>
      <c r="AFQ393" s="79" t="n"/>
      <c r="AFR393" s="79" t="n"/>
      <c r="AFS393" s="79" t="n"/>
      <c r="AFT393" s="79" t="n"/>
      <c r="AFU393" s="79" t="n"/>
      <c r="AFV393" s="79" t="n"/>
      <c r="AFW393" s="79" t="n"/>
      <c r="AFX393" s="79" t="n"/>
      <c r="AFY393" s="79" t="n"/>
      <c r="AFZ393" s="79" t="n"/>
    </row>
    <row r="394">
      <c r="A394" s="78" t="n">
        <v>20</v>
      </c>
      <c r="B394" s="79" t="n"/>
      <c r="C394" s="79" t="n"/>
      <c r="D394" s="79" t="n"/>
      <c r="E394" s="79" t="n"/>
      <c r="F394" s="79" t="n"/>
      <c r="G394" s="79" t="n"/>
      <c r="H394" s="79" t="n"/>
      <c r="I394" s="79" t="n"/>
      <c r="J394" s="79" t="n"/>
      <c r="K394" s="79" t="n"/>
      <c r="L394" s="79" t="n"/>
      <c r="M394" s="79" t="n"/>
      <c r="N394" s="79" t="n"/>
      <c r="O394" s="79" t="n"/>
      <c r="P394" s="79" t="n"/>
      <c r="Q394" s="79" t="n"/>
      <c r="R394" s="79" t="n"/>
      <c r="S394" s="79" t="n"/>
      <c r="T394" s="79" t="n"/>
      <c r="U394" s="79" t="n"/>
      <c r="V394" s="79" t="n"/>
      <c r="W394" s="79" t="n"/>
      <c r="X394" s="79" t="n"/>
      <c r="Y394" s="79" t="n"/>
      <c r="Z394" s="79" t="n"/>
      <c r="AA394" s="79" t="n"/>
      <c r="AB394" s="79" t="n"/>
      <c r="AC394" s="79" t="n"/>
      <c r="AD394" s="79" t="n"/>
      <c r="AE394" s="79" t="n"/>
      <c r="AF394" s="79" t="n"/>
      <c r="AG394" s="79" t="n"/>
      <c r="AH394" s="79" t="n"/>
      <c r="AI394" s="79" t="n"/>
      <c r="AJ394" s="79" t="n"/>
      <c r="AK394" s="79" t="n"/>
      <c r="AL394" s="79" t="n"/>
      <c r="AM394" s="79" t="n"/>
      <c r="AN394" s="79" t="n"/>
      <c r="AO394" s="79" t="n"/>
      <c r="AR394" s="78" t="n">
        <v>20</v>
      </c>
      <c r="AS394" s="79" t="n"/>
      <c r="AT394" s="79" t="n"/>
      <c r="AU394" s="79" t="n"/>
      <c r="AV394" s="79" t="n"/>
      <c r="AW394" s="79" t="n"/>
      <c r="AX394" s="79" t="n"/>
      <c r="AY394" s="79" t="n"/>
      <c r="AZ394" s="79" t="n"/>
      <c r="BA394" s="79" t="n"/>
      <c r="BB394" s="79" t="n"/>
      <c r="BC394" s="79" t="n"/>
      <c r="BD394" s="79" t="n"/>
      <c r="BE394" s="79" t="n"/>
      <c r="BF394" s="79" t="n"/>
      <c r="BG394" s="79" t="n"/>
      <c r="BH394" s="79" t="n"/>
      <c r="BI394" s="79" t="n"/>
      <c r="BJ394" s="79" t="n"/>
      <c r="BK394" s="79" t="n"/>
      <c r="BL394" s="79" t="n"/>
      <c r="BM394" s="79" t="n"/>
      <c r="BN394" s="79" t="n"/>
      <c r="BO394" s="79" t="n"/>
      <c r="BP394" s="79" t="n"/>
      <c r="BQ394" s="79" t="n"/>
      <c r="BR394" s="79" t="n"/>
      <c r="BS394" s="79" t="n"/>
      <c r="BT394" s="79" t="n"/>
      <c r="BU394" s="79" t="n"/>
      <c r="BV394" s="79" t="n"/>
      <c r="BW394" s="79" t="n"/>
      <c r="BX394" s="79" t="n"/>
      <c r="BY394" s="79" t="n"/>
      <c r="BZ394" s="79" t="n"/>
      <c r="CA394" s="79" t="n"/>
      <c r="CB394" s="79" t="n"/>
      <c r="CC394" s="79" t="n"/>
      <c r="CD394" s="79" t="n"/>
      <c r="CE394" s="79" t="n"/>
      <c r="CF394" s="79" t="n"/>
      <c r="CI394" s="78" t="n">
        <v>20</v>
      </c>
      <c r="CJ394" s="79" t="n"/>
      <c r="CK394" s="79" t="n"/>
      <c r="CL394" s="79" t="n"/>
      <c r="CM394" s="79" t="n"/>
      <c r="CN394" s="79" t="n"/>
      <c r="CO394" s="79" t="n"/>
      <c r="CP394" s="79" t="n"/>
      <c r="CQ394" s="79" t="n"/>
      <c r="CR394" s="79" t="n"/>
      <c r="CS394" s="79" t="n"/>
      <c r="CT394" s="79" t="n"/>
      <c r="CU394" s="79" t="n"/>
      <c r="CV394" s="79" t="n"/>
      <c r="CW394" s="79" t="n"/>
      <c r="CX394" s="79" t="n"/>
      <c r="CY394" s="79" t="n"/>
      <c r="CZ394" s="79" t="n"/>
      <c r="DA394" s="79" t="n"/>
      <c r="DB394" s="79" t="n"/>
      <c r="DC394" s="79" t="n"/>
      <c r="DD394" s="79" t="n"/>
      <c r="DE394" s="79" t="n"/>
      <c r="DF394" s="79" t="n"/>
      <c r="DG394" s="79" t="n"/>
      <c r="DH394" s="79" t="n"/>
      <c r="DI394" s="79" t="n"/>
      <c r="DJ394" s="79" t="n"/>
      <c r="DK394" s="79" t="n"/>
      <c r="DL394" s="79" t="n"/>
      <c r="DM394" s="79" t="n"/>
      <c r="DN394" s="79" t="n"/>
      <c r="DO394" s="79" t="n"/>
      <c r="DP394" s="79" t="n"/>
      <c r="DQ394" s="79" t="n"/>
      <c r="DR394" s="79" t="n"/>
      <c r="DS394" s="79" t="n"/>
      <c r="DT394" s="79" t="n"/>
      <c r="DU394" s="79" t="n"/>
      <c r="DV394" s="79" t="n"/>
      <c r="DW394" s="79" t="n"/>
      <c r="DZ394" s="78" t="n">
        <v>20</v>
      </c>
      <c r="EA394" s="79" t="n"/>
      <c r="EB394" s="79" t="n"/>
      <c r="EC394" s="79" t="n"/>
      <c r="ED394" s="79" t="n"/>
      <c r="EE394" s="79" t="n"/>
      <c r="EF394" s="79" t="n"/>
      <c r="EG394" s="79" t="n"/>
      <c r="EH394" s="79" t="n"/>
      <c r="EI394" s="79" t="n"/>
      <c r="EJ394" s="79" t="n"/>
      <c r="EK394" s="79" t="n"/>
      <c r="EL394" s="79" t="n"/>
      <c r="EM394" s="79" t="n"/>
      <c r="EN394" s="79" t="n"/>
      <c r="EO394" s="79" t="n"/>
      <c r="EP394" s="79" t="n"/>
      <c r="EQ394" s="79" t="n"/>
      <c r="ER394" s="79" t="n"/>
      <c r="ES394" s="79" t="n"/>
      <c r="ET394" s="79" t="n"/>
      <c r="EU394" s="79" t="n"/>
      <c r="EV394" s="79" t="n"/>
      <c r="EW394" s="79" t="n"/>
      <c r="EX394" s="79" t="n"/>
      <c r="EY394" s="79" t="n"/>
      <c r="EZ394" s="79" t="n"/>
      <c r="FA394" s="79" t="n"/>
      <c r="FB394" s="79" t="n"/>
      <c r="FC394" s="79" t="n"/>
      <c r="FD394" s="79" t="n"/>
      <c r="FE394" s="79" t="n"/>
      <c r="FF394" s="79" t="n"/>
      <c r="FG394" s="79" t="n"/>
      <c r="FH394" s="79" t="n"/>
      <c r="FI394" s="79" t="n"/>
      <c r="FJ394" s="79" t="n"/>
      <c r="FK394" s="79" t="n"/>
      <c r="FL394" s="79" t="n"/>
      <c r="FM394" s="79" t="n"/>
      <c r="FN394" s="79" t="n"/>
      <c r="FQ394" s="78" t="n">
        <v>20</v>
      </c>
      <c r="FR394" s="79" t="n"/>
      <c r="FS394" s="79" t="n"/>
      <c r="FT394" s="79" t="n"/>
      <c r="FU394" s="79" t="n"/>
      <c r="FV394" s="79" t="n"/>
      <c r="FW394" s="79" t="n"/>
      <c r="FX394" s="79" t="n"/>
      <c r="FY394" s="79" t="n"/>
      <c r="FZ394" s="79" t="n"/>
      <c r="GA394" s="79" t="n"/>
      <c r="GB394" s="79" t="n"/>
      <c r="GC394" s="79" t="n"/>
      <c r="GD394" s="79" t="n"/>
      <c r="GE394" s="79" t="n"/>
      <c r="GF394" s="79" t="n"/>
      <c r="GG394" s="79" t="n"/>
      <c r="GH394" s="79" t="n"/>
      <c r="GI394" s="79" t="n"/>
      <c r="GJ394" s="79" t="n"/>
      <c r="GK394" s="79" t="n"/>
      <c r="GL394" s="79" t="n"/>
      <c r="GM394" s="79" t="n"/>
      <c r="GN394" s="79" t="n"/>
      <c r="GO394" s="79" t="n"/>
      <c r="GP394" s="79" t="n"/>
      <c r="GQ394" s="79" t="n"/>
      <c r="GR394" s="79" t="n"/>
      <c r="GS394" s="79" t="n"/>
      <c r="GT394" s="79" t="n"/>
      <c r="GU394" s="79" t="n"/>
      <c r="GV394" s="79" t="n"/>
      <c r="GW394" s="79" t="n"/>
      <c r="GX394" s="79" t="n"/>
      <c r="GY394" s="79" t="n"/>
      <c r="GZ394" s="79" t="n"/>
      <c r="HA394" s="79" t="n"/>
      <c r="HB394" s="79" t="n"/>
      <c r="HC394" s="79" t="n"/>
      <c r="HD394" s="79" t="n"/>
      <c r="HE394" s="79" t="n"/>
      <c r="HH394" s="78" t="n">
        <v>20</v>
      </c>
      <c r="HI394" s="79" t="n"/>
      <c r="HJ394" s="79" t="n"/>
      <c r="HK394" s="79" t="n"/>
      <c r="HL394" s="79" t="n"/>
      <c r="HM394" s="79" t="n"/>
      <c r="HN394" s="79" t="n"/>
      <c r="HO394" s="79" t="n"/>
      <c r="HP394" s="79" t="n"/>
      <c r="HQ394" s="79" t="n"/>
      <c r="HR394" s="79" t="n"/>
      <c r="HS394" s="79" t="n"/>
      <c r="HT394" s="79" t="n"/>
      <c r="HU394" s="79" t="n"/>
      <c r="HV394" s="79" t="n"/>
      <c r="HW394" s="79" t="n"/>
      <c r="HX394" s="79" t="n"/>
      <c r="HY394" s="79" t="n"/>
      <c r="HZ394" s="79" t="n"/>
      <c r="IA394" s="79" t="n"/>
      <c r="IB394" s="79" t="n"/>
      <c r="IC394" s="79" t="n"/>
      <c r="ID394" s="79" t="n"/>
      <c r="IE394" s="79" t="n"/>
      <c r="IF394" s="79" t="n"/>
      <c r="IG394" s="79" t="n"/>
      <c r="IH394" s="79" t="n"/>
      <c r="II394" s="79" t="n"/>
      <c r="IJ394" s="79" t="n"/>
      <c r="IK394" s="79" t="n"/>
      <c r="IL394" s="79" t="n"/>
      <c r="IM394" s="79" t="n"/>
      <c r="IN394" s="79" t="n"/>
      <c r="IO394" s="79" t="n"/>
      <c r="IP394" s="79" t="n"/>
      <c r="IQ394" s="79" t="n"/>
      <c r="IR394" s="79" t="n"/>
      <c r="IS394" s="79" t="n"/>
      <c r="IT394" s="79" t="n"/>
      <c r="IU394" s="79" t="n"/>
      <c r="IV394" s="79" t="n"/>
      <c r="IY394" s="78" t="n">
        <v>20</v>
      </c>
      <c r="IZ394" s="79" t="n"/>
      <c r="JA394" s="79" t="n"/>
      <c r="JB394" s="79" t="n"/>
      <c r="JC394" s="79" t="n"/>
      <c r="JD394" s="79" t="n"/>
      <c r="JE394" s="79" t="n"/>
      <c r="JF394" s="79" t="n"/>
      <c r="JG394" s="79" t="n"/>
      <c r="JH394" s="79" t="n"/>
      <c r="JI394" s="79" t="n"/>
      <c r="JJ394" s="79" t="n"/>
      <c r="JK394" s="79" t="n"/>
      <c r="JL394" s="79" t="n"/>
      <c r="JM394" s="79" t="n"/>
      <c r="JN394" s="79" t="n"/>
      <c r="JO394" s="79" t="n"/>
      <c r="JP394" s="79" t="n"/>
      <c r="JQ394" s="79" t="n"/>
      <c r="JR394" s="79" t="n"/>
      <c r="JS394" s="79" t="n"/>
      <c r="JT394" s="79" t="n"/>
      <c r="JU394" s="79" t="n"/>
      <c r="JV394" s="79" t="n"/>
      <c r="JW394" s="79" t="n"/>
      <c r="JX394" s="79" t="n"/>
      <c r="JY394" s="79" t="n"/>
      <c r="JZ394" s="79" t="n"/>
      <c r="KA394" s="79" t="n"/>
      <c r="KB394" s="79" t="n"/>
      <c r="KC394" s="79" t="n"/>
      <c r="KD394" s="79" t="n"/>
      <c r="KE394" s="79" t="n"/>
      <c r="KF394" s="79" t="n"/>
      <c r="KG394" s="79" t="n"/>
      <c r="KH394" s="79" t="n"/>
      <c r="KI394" s="79" t="n"/>
      <c r="KJ394" s="79" t="n"/>
      <c r="KK394" s="79" t="n"/>
      <c r="KL394" s="79" t="n"/>
      <c r="KM394" s="79" t="n"/>
      <c r="KP394" s="78" t="n">
        <v>20</v>
      </c>
      <c r="KQ394" s="79" t="n"/>
      <c r="KR394" s="79" t="n"/>
      <c r="KS394" s="79" t="n"/>
      <c r="KT394" s="79" t="n"/>
      <c r="KU394" s="79" t="n"/>
      <c r="KV394" s="79" t="n"/>
      <c r="KW394" s="79" t="n"/>
      <c r="KX394" s="79" t="n"/>
      <c r="KY394" s="79" t="n"/>
      <c r="KZ394" s="79" t="n"/>
      <c r="LA394" s="79" t="n"/>
      <c r="LB394" s="79" t="n"/>
      <c r="LC394" s="79" t="n"/>
      <c r="LD394" s="79" t="n"/>
      <c r="LE394" s="79" t="n"/>
      <c r="LF394" s="79" t="n"/>
      <c r="LG394" s="79" t="n"/>
      <c r="LH394" s="79" t="n"/>
      <c r="LI394" s="79" t="n"/>
      <c r="LJ394" s="79" t="n"/>
      <c r="LK394" s="79" t="n"/>
      <c r="LL394" s="79" t="n"/>
      <c r="LM394" s="79" t="n"/>
      <c r="LN394" s="79" t="n"/>
      <c r="LO394" s="79" t="n"/>
      <c r="LP394" s="79" t="n"/>
      <c r="LQ394" s="79" t="n"/>
      <c r="LR394" s="79" t="n"/>
      <c r="LS394" s="79" t="n"/>
      <c r="LT394" s="79" t="n"/>
      <c r="LU394" s="79" t="n"/>
      <c r="LV394" s="79" t="n"/>
      <c r="LW394" s="79" t="n"/>
      <c r="LX394" s="79" t="n"/>
      <c r="LY394" s="79" t="n"/>
      <c r="LZ394" s="79" t="n"/>
      <c r="MA394" s="79" t="n"/>
      <c r="MB394" s="79" t="n"/>
      <c r="MC394" s="79" t="n"/>
      <c r="MD394" s="79" t="n"/>
      <c r="MG394" s="78" t="n">
        <v>20</v>
      </c>
      <c r="MH394" s="79" t="n"/>
      <c r="MI394" s="79" t="n"/>
      <c r="MJ394" s="79" t="n"/>
      <c r="MK394" s="79" t="n"/>
      <c r="ML394" s="79" t="n"/>
      <c r="MM394" s="79" t="n"/>
      <c r="MN394" s="79" t="n"/>
      <c r="MO394" s="79" t="n"/>
      <c r="MP394" s="79" t="n"/>
      <c r="MQ394" s="79" t="n"/>
      <c r="MR394" s="79" t="n"/>
      <c r="MS394" s="79" t="n"/>
      <c r="MT394" s="79" t="n"/>
      <c r="MU394" s="79" t="n"/>
      <c r="MV394" s="79" t="n"/>
      <c r="MW394" s="79" t="n"/>
      <c r="MX394" s="79" t="n"/>
      <c r="MY394" s="79" t="n"/>
      <c r="MZ394" s="79" t="n"/>
      <c r="NA394" s="79" t="n"/>
      <c r="NB394" s="79" t="n"/>
      <c r="NC394" s="79" t="n"/>
      <c r="ND394" s="79" t="n"/>
      <c r="NE394" s="79" t="n"/>
      <c r="NF394" s="79" t="n"/>
      <c r="NG394" s="79" t="n"/>
      <c r="NH394" s="79" t="n"/>
      <c r="NI394" s="79" t="n"/>
      <c r="NJ394" s="79" t="n"/>
      <c r="NK394" s="79" t="n"/>
      <c r="NL394" s="79" t="n"/>
      <c r="NM394" s="79" t="n"/>
      <c r="NN394" s="79" t="n"/>
      <c r="NO394" s="79" t="n"/>
      <c r="NP394" s="79" t="n"/>
      <c r="NQ394" s="79" t="n"/>
      <c r="NR394" s="79" t="n"/>
      <c r="NS394" s="79" t="n"/>
      <c r="NT394" s="79" t="n"/>
      <c r="NU394" s="79" t="n"/>
      <c r="NX394" s="78" t="n">
        <v>20</v>
      </c>
      <c r="NY394" s="79" t="n"/>
      <c r="NZ394" s="79" t="n"/>
      <c r="OA394" s="79" t="n"/>
      <c r="OB394" s="79" t="n"/>
      <c r="OC394" s="79" t="n"/>
      <c r="OD394" s="79" t="n"/>
      <c r="OE394" s="79" t="n"/>
      <c r="OF394" s="79" t="n"/>
      <c r="OG394" s="79" t="n"/>
      <c r="OH394" s="79" t="n"/>
      <c r="OI394" s="79" t="n"/>
      <c r="OJ394" s="79" t="n"/>
      <c r="OK394" s="79" t="n"/>
      <c r="OL394" s="79" t="n"/>
      <c r="OM394" s="79" t="n"/>
      <c r="ON394" s="79" t="n"/>
      <c r="OO394" s="79" t="n"/>
      <c r="OP394" s="79" t="n"/>
      <c r="OQ394" s="79" t="n"/>
      <c r="OR394" s="79" t="n"/>
      <c r="OS394" s="79" t="n"/>
      <c r="OT394" s="79" t="n"/>
      <c r="OU394" s="79" t="n"/>
      <c r="OV394" s="79" t="n"/>
      <c r="OW394" s="79" t="n"/>
      <c r="OX394" s="79" t="n"/>
      <c r="OY394" s="79" t="n"/>
      <c r="OZ394" s="79" t="n"/>
      <c r="PA394" s="79" t="n"/>
      <c r="PB394" s="79" t="n"/>
      <c r="PC394" s="79" t="n"/>
      <c r="PD394" s="79" t="n"/>
      <c r="PE394" s="79" t="n"/>
      <c r="PF394" s="79" t="n"/>
      <c r="PG394" s="79" t="n"/>
      <c r="PH394" s="79" t="n"/>
      <c r="PI394" s="79" t="n"/>
      <c r="PJ394" s="79" t="n"/>
      <c r="PK394" s="79" t="n"/>
      <c r="PL394" s="79" t="n"/>
      <c r="PO394" s="78" t="n">
        <v>20</v>
      </c>
      <c r="PP394" s="79" t="n"/>
      <c r="PQ394" s="79" t="n"/>
      <c r="PR394" s="79" t="n"/>
      <c r="PS394" s="79" t="n"/>
      <c r="PT394" s="79" t="n"/>
      <c r="PU394" s="79" t="n"/>
      <c r="PV394" s="79" t="n"/>
      <c r="PW394" s="79" t="n"/>
      <c r="PX394" s="79" t="n"/>
      <c r="PY394" s="79" t="n"/>
      <c r="PZ394" s="79" t="n"/>
      <c r="QA394" s="79" t="n"/>
      <c r="QB394" s="79" t="n"/>
      <c r="QC394" s="79" t="n"/>
      <c r="QD394" s="79" t="n"/>
      <c r="QE394" s="79" t="n"/>
      <c r="QF394" s="79" t="n"/>
      <c r="QG394" s="79" t="n"/>
      <c r="QH394" s="79" t="n"/>
      <c r="QI394" s="79" t="n"/>
      <c r="QJ394" s="79" t="n"/>
      <c r="QK394" s="79" t="n"/>
      <c r="QL394" s="79" t="n"/>
      <c r="QM394" s="79" t="n"/>
      <c r="QN394" s="79" t="n"/>
      <c r="QO394" s="79" t="n"/>
      <c r="QP394" s="79" t="n"/>
      <c r="QQ394" s="79" t="n"/>
      <c r="QR394" s="79" t="n"/>
      <c r="QS394" s="79" t="n"/>
      <c r="QT394" s="79" t="n"/>
      <c r="QU394" s="79" t="n"/>
      <c r="QV394" s="79" t="n"/>
      <c r="QW394" s="79" t="n"/>
      <c r="QX394" s="79" t="n"/>
      <c r="QY394" s="79" t="n"/>
      <c r="QZ394" s="79" t="n"/>
      <c r="RA394" s="79" t="n"/>
      <c r="RB394" s="79" t="n"/>
      <c r="RC394" s="79" t="n"/>
      <c r="RF394" s="78" t="n">
        <v>20</v>
      </c>
      <c r="RG394" s="79" t="n"/>
      <c r="RH394" s="79" t="n"/>
      <c r="RI394" s="79" t="n"/>
      <c r="RJ394" s="79" t="n"/>
      <c r="RK394" s="79" t="n"/>
      <c r="RL394" s="79" t="n"/>
      <c r="RM394" s="79" t="n"/>
      <c r="RN394" s="79" t="n"/>
      <c r="RO394" s="79" t="n"/>
      <c r="RP394" s="79" t="n"/>
      <c r="RQ394" s="79" t="n"/>
      <c r="RR394" s="79" t="n"/>
      <c r="RS394" s="79" t="n"/>
      <c r="RT394" s="79" t="n"/>
      <c r="RU394" s="79" t="n"/>
      <c r="RV394" s="79" t="n"/>
      <c r="RW394" s="79" t="n"/>
      <c r="RX394" s="79" t="n"/>
      <c r="RY394" s="79" t="n"/>
      <c r="RZ394" s="79" t="n"/>
      <c r="SA394" s="79" t="n"/>
      <c r="SB394" s="79" t="n"/>
      <c r="SC394" s="79" t="n"/>
      <c r="SD394" s="79" t="n"/>
      <c r="SE394" s="79" t="n"/>
      <c r="SF394" s="79" t="n"/>
      <c r="SG394" s="79" t="n"/>
      <c r="SH394" s="79" t="n"/>
      <c r="SI394" s="79" t="n"/>
      <c r="SJ394" s="79" t="n"/>
      <c r="SK394" s="79" t="n"/>
      <c r="SL394" s="79" t="n"/>
      <c r="SM394" s="79" t="n"/>
      <c r="SN394" s="79" t="n"/>
      <c r="SO394" s="79" t="n"/>
      <c r="SP394" s="79" t="n"/>
      <c r="SQ394" s="79" t="n"/>
      <c r="SR394" s="79" t="n"/>
      <c r="SS394" s="79" t="n"/>
      <c r="ST394" s="79" t="n"/>
      <c r="SW394" s="78" t="n">
        <v>20</v>
      </c>
      <c r="SX394" s="79" t="n"/>
      <c r="SY394" s="79" t="n"/>
      <c r="SZ394" s="79" t="n"/>
      <c r="TA394" s="79" t="n"/>
      <c r="TB394" s="79" t="n"/>
      <c r="TC394" s="79" t="n"/>
      <c r="TD394" s="79" t="n"/>
      <c r="TE394" s="79" t="n"/>
      <c r="TF394" s="79" t="n"/>
      <c r="TG394" s="79" t="n"/>
      <c r="TH394" s="79" t="n"/>
      <c r="TI394" s="79" t="n"/>
      <c r="TJ394" s="79" t="n"/>
      <c r="TK394" s="79" t="n"/>
      <c r="TL394" s="79" t="n"/>
      <c r="TM394" s="79" t="n"/>
      <c r="TN394" s="79" t="n"/>
      <c r="TO394" s="79" t="n"/>
      <c r="TP394" s="79" t="n"/>
      <c r="TQ394" s="79" t="n"/>
      <c r="TR394" s="79" t="n"/>
      <c r="TS394" s="79" t="n"/>
      <c r="TT394" s="79" t="n"/>
      <c r="TU394" s="79" t="n"/>
      <c r="TV394" s="79" t="n"/>
      <c r="TW394" s="79" t="n"/>
      <c r="TX394" s="79" t="n"/>
      <c r="TY394" s="79" t="n"/>
      <c r="TZ394" s="79" t="n"/>
      <c r="UA394" s="79" t="n"/>
      <c r="UB394" s="79" t="n"/>
      <c r="UC394" s="79" t="n"/>
      <c r="UD394" s="79" t="n"/>
      <c r="UE394" s="79" t="n"/>
      <c r="UF394" s="79" t="n"/>
      <c r="UG394" s="79" t="n"/>
      <c r="UH394" s="79" t="n"/>
      <c r="UI394" s="79" t="n"/>
      <c r="UJ394" s="79" t="n"/>
      <c r="UK394" s="79" t="n"/>
      <c r="UN394" s="78" t="n">
        <v>20</v>
      </c>
      <c r="UO394" s="79" t="n"/>
      <c r="UP394" s="79" t="n"/>
      <c r="UQ394" s="79" t="n"/>
      <c r="UR394" s="79" t="n"/>
      <c r="US394" s="79" t="n"/>
      <c r="UT394" s="79" t="n"/>
      <c r="UU394" s="79" t="n"/>
      <c r="UV394" s="79" t="n"/>
      <c r="UW394" s="79" t="n"/>
      <c r="UX394" s="79" t="n"/>
      <c r="UY394" s="79" t="n"/>
      <c r="UZ394" s="79" t="n"/>
      <c r="VA394" s="79" t="n"/>
      <c r="VB394" s="79" t="n"/>
      <c r="VC394" s="79" t="n"/>
      <c r="VD394" s="79" t="n"/>
      <c r="VE394" s="79" t="n"/>
      <c r="VF394" s="79" t="n"/>
      <c r="VG394" s="79" t="n"/>
      <c r="VH394" s="79" t="n"/>
      <c r="VI394" s="79" t="n"/>
      <c r="VJ394" s="79" t="n"/>
      <c r="VK394" s="79" t="n"/>
      <c r="VL394" s="79" t="n"/>
      <c r="VM394" s="79" t="n"/>
      <c r="VN394" s="79" t="n"/>
      <c r="VO394" s="79" t="n"/>
      <c r="VP394" s="79" t="n"/>
      <c r="VQ394" s="79" t="n"/>
      <c r="VR394" s="79" t="n"/>
      <c r="VS394" s="79" t="n"/>
      <c r="VT394" s="79" t="n"/>
      <c r="VU394" s="79" t="n"/>
      <c r="VV394" s="79" t="n"/>
      <c r="VW394" s="79" t="n"/>
      <c r="VX394" s="79" t="n"/>
      <c r="VY394" s="79" t="n"/>
      <c r="VZ394" s="79" t="n"/>
      <c r="WA394" s="79" t="n"/>
      <c r="WB394" s="79" t="n"/>
      <c r="WE394" s="78" t="n">
        <v>20</v>
      </c>
      <c r="WF394" s="79" t="n"/>
      <c r="WG394" s="79" t="n"/>
      <c r="WH394" s="79" t="n"/>
      <c r="WI394" s="79" t="n"/>
      <c r="WJ394" s="79" t="n"/>
      <c r="WK394" s="79" t="n"/>
      <c r="WL394" s="79" t="n"/>
      <c r="WM394" s="79" t="n"/>
      <c r="WN394" s="79" t="n"/>
      <c r="WO394" s="79" t="n"/>
      <c r="WP394" s="79" t="n"/>
      <c r="WQ394" s="79" t="n"/>
      <c r="WR394" s="79" t="n"/>
      <c r="WS394" s="79" t="n"/>
      <c r="WT394" s="79" t="n"/>
      <c r="WU394" s="79" t="n"/>
      <c r="WV394" s="79" t="n"/>
      <c r="WW394" s="79" t="n"/>
      <c r="WX394" s="79" t="n"/>
      <c r="WY394" s="79" t="n"/>
      <c r="WZ394" s="79" t="n"/>
      <c r="XA394" s="79" t="n"/>
      <c r="XB394" s="79" t="n"/>
      <c r="XC394" s="79" t="n"/>
      <c r="XD394" s="79" t="n"/>
      <c r="XE394" s="79" t="n"/>
      <c r="XF394" s="79" t="n"/>
      <c r="XG394" s="79" t="n"/>
      <c r="XH394" s="79" t="n"/>
      <c r="XI394" s="79" t="n"/>
      <c r="XJ394" s="79" t="n"/>
      <c r="XK394" s="79" t="n"/>
      <c r="XL394" s="79" t="n"/>
      <c r="XM394" s="79" t="n"/>
      <c r="XN394" s="79" t="n"/>
      <c r="XO394" s="79" t="n"/>
      <c r="XP394" s="79" t="n"/>
      <c r="XQ394" s="79" t="n"/>
      <c r="XR394" s="79" t="n"/>
      <c r="XS394" s="79" t="n"/>
      <c r="XV394" s="78" t="n">
        <v>20</v>
      </c>
      <c r="XW394" s="79" t="n"/>
      <c r="XX394" s="79" t="n"/>
      <c r="XY394" s="79" t="n"/>
      <c r="XZ394" s="79" t="n"/>
      <c r="YA394" s="79" t="n"/>
      <c r="YB394" s="79" t="n"/>
      <c r="YC394" s="79" t="n"/>
      <c r="YD394" s="79" t="n"/>
      <c r="YE394" s="79" t="n"/>
      <c r="YF394" s="79" t="n"/>
      <c r="YG394" s="79" t="n"/>
      <c r="YH394" s="79" t="n"/>
      <c r="YI394" s="79" t="n"/>
      <c r="YJ394" s="79" t="n"/>
      <c r="YK394" s="79" t="n"/>
      <c r="YL394" s="79" t="n"/>
      <c r="YM394" s="79" t="n"/>
      <c r="YN394" s="79" t="n"/>
      <c r="YO394" s="79" t="n"/>
      <c r="YP394" s="79" t="n"/>
      <c r="YQ394" s="79" t="n"/>
      <c r="YR394" s="79" t="n"/>
      <c r="YS394" s="79" t="n"/>
      <c r="YT394" s="79" t="n"/>
      <c r="YU394" s="79" t="n"/>
      <c r="YV394" s="79" t="n"/>
      <c r="YW394" s="79" t="n"/>
      <c r="YX394" s="79" t="n"/>
      <c r="YY394" s="79" t="n"/>
      <c r="YZ394" s="79" t="n"/>
      <c r="ZA394" s="79" t="n"/>
      <c r="ZB394" s="79" t="n"/>
      <c r="ZC394" s="79" t="n"/>
      <c r="ZD394" s="79" t="n"/>
      <c r="ZE394" s="79" t="n"/>
      <c r="ZF394" s="79" t="n"/>
      <c r="ZG394" s="79" t="n"/>
      <c r="ZH394" s="79" t="n"/>
      <c r="ZI394" s="79" t="n"/>
      <c r="ZJ394" s="79" t="n"/>
      <c r="ZM394" s="78" t="n">
        <v>20</v>
      </c>
      <c r="ZN394" s="79" t="n"/>
      <c r="ZO394" s="79" t="n"/>
      <c r="ZP394" s="79" t="n"/>
      <c r="ZQ394" s="79" t="n"/>
      <c r="ZR394" s="79" t="n"/>
      <c r="ZS394" s="79" t="n"/>
      <c r="ZT394" s="79" t="n"/>
      <c r="ZU394" s="79" t="n"/>
      <c r="ZV394" s="79" t="n"/>
      <c r="ZW394" s="79" t="n"/>
      <c r="ZX394" s="79" t="n"/>
      <c r="ZY394" s="79" t="n"/>
      <c r="ZZ394" s="79" t="n"/>
      <c r="AAA394" s="79" t="n"/>
      <c r="AAB394" s="79" t="n"/>
      <c r="AAC394" s="79" t="n"/>
      <c r="AAD394" s="79" t="n"/>
      <c r="AAE394" s="79" t="n"/>
      <c r="AAF394" s="79" t="n"/>
      <c r="AAG394" s="79" t="n"/>
      <c r="AAH394" s="79" t="n"/>
      <c r="AAI394" s="79" t="n"/>
      <c r="AAJ394" s="79" t="n"/>
      <c r="AAK394" s="79" t="n"/>
      <c r="AAL394" s="79" t="n"/>
      <c r="AAM394" s="79" t="n"/>
      <c r="AAN394" s="79" t="n"/>
      <c r="AAO394" s="79" t="n"/>
      <c r="AAP394" s="79" t="n"/>
      <c r="AAQ394" s="79" t="n"/>
      <c r="AAR394" s="79" t="n"/>
      <c r="AAS394" s="79" t="n"/>
      <c r="AAT394" s="79" t="n"/>
      <c r="AAU394" s="79" t="n"/>
      <c r="AAV394" s="79" t="n"/>
      <c r="AAW394" s="79" t="n"/>
      <c r="AAX394" s="79" t="n"/>
      <c r="AAY394" s="79" t="n"/>
      <c r="AAZ394" s="79" t="n"/>
      <c r="ABA394" s="79" t="n"/>
      <c r="ABD394" s="78" t="n">
        <v>20</v>
      </c>
      <c r="ABE394" s="79" t="n"/>
      <c r="ABF394" s="79" t="n"/>
      <c r="ABG394" s="79" t="n"/>
      <c r="ABH394" s="79" t="n"/>
      <c r="ABI394" s="79" t="n"/>
      <c r="ABJ394" s="79" t="n"/>
      <c r="ABK394" s="79" t="n"/>
      <c r="ABL394" s="79" t="n"/>
      <c r="ABM394" s="79" t="n"/>
      <c r="ABN394" s="79" t="n"/>
      <c r="ABO394" s="79" t="n"/>
      <c r="ABP394" s="79" t="n"/>
      <c r="ABQ394" s="79" t="n"/>
      <c r="ABR394" s="79" t="n"/>
      <c r="ABS394" s="79" t="n"/>
      <c r="ABT394" s="79" t="n"/>
      <c r="ABU394" s="79" t="n"/>
      <c r="ABV394" s="79" t="n"/>
      <c r="ABW394" s="79" t="n"/>
      <c r="ABX394" s="79" t="n"/>
      <c r="ABY394" s="79" t="n"/>
      <c r="ABZ394" s="79" t="n"/>
      <c r="ACA394" s="79" t="n"/>
      <c r="ACB394" s="79" t="n"/>
      <c r="ACC394" s="79" t="n"/>
      <c r="ACD394" s="79" t="n"/>
      <c r="ACE394" s="79" t="n"/>
      <c r="ACF394" s="79" t="n"/>
      <c r="ACG394" s="79" t="n"/>
      <c r="ACH394" s="79" t="n"/>
      <c r="ACI394" s="79" t="n"/>
      <c r="ACJ394" s="79" t="n"/>
      <c r="ACK394" s="79" t="n"/>
      <c r="ACL394" s="79" t="n"/>
      <c r="ACM394" s="79" t="n"/>
      <c r="ACN394" s="79" t="n"/>
      <c r="ACO394" s="79" t="n"/>
      <c r="ACP394" s="79" t="n"/>
      <c r="ACQ394" s="79" t="n"/>
      <c r="ACR394" s="79" t="n"/>
      <c r="ACU394" s="78" t="n">
        <v>20</v>
      </c>
      <c r="ACV394" s="79" t="n"/>
      <c r="ACW394" s="79" t="n"/>
      <c r="ACX394" s="79" t="n"/>
      <c r="ACY394" s="79" t="n"/>
      <c r="ACZ394" s="79" t="n"/>
      <c r="ADA394" s="79" t="n"/>
      <c r="ADB394" s="79" t="n"/>
      <c r="ADC394" s="79" t="n"/>
      <c r="ADD394" s="79" t="n"/>
      <c r="ADE394" s="79" t="n"/>
      <c r="ADF394" s="79" t="n"/>
      <c r="ADG394" s="79" t="n"/>
      <c r="ADH394" s="79" t="n"/>
      <c r="ADI394" s="79" t="n"/>
      <c r="ADJ394" s="79" t="n"/>
      <c r="ADK394" s="79" t="n"/>
      <c r="ADL394" s="79" t="n"/>
      <c r="ADM394" s="79" t="n"/>
      <c r="ADN394" s="79" t="n"/>
      <c r="ADO394" s="79" t="n"/>
      <c r="ADP394" s="79" t="n"/>
      <c r="ADQ394" s="79" t="n"/>
      <c r="ADR394" s="79" t="n"/>
      <c r="ADS394" s="79" t="n"/>
      <c r="ADT394" s="79" t="n"/>
      <c r="ADU394" s="79" t="n"/>
      <c r="ADV394" s="79" t="n"/>
      <c r="ADW394" s="79" t="n"/>
      <c r="ADX394" s="79" t="n"/>
      <c r="ADY394" s="79" t="n"/>
      <c r="ADZ394" s="79" t="n"/>
      <c r="AEA394" s="79" t="n"/>
      <c r="AEB394" s="79" t="n"/>
      <c r="AEC394" s="79" t="n"/>
      <c r="AED394" s="79" t="n"/>
      <c r="AEE394" s="79" t="n"/>
      <c r="AEF394" s="79" t="n"/>
      <c r="AEG394" s="79" t="n"/>
      <c r="AEH394" s="79" t="n"/>
      <c r="AEI394" s="79" t="n"/>
      <c r="AEL394" s="78" t="n">
        <v>20</v>
      </c>
      <c r="AEM394" s="79" t="n"/>
      <c r="AEN394" s="79" t="n"/>
      <c r="AEO394" s="79" t="n"/>
      <c r="AEP394" s="79" t="n"/>
      <c r="AEQ394" s="79" t="n"/>
      <c r="AER394" s="79" t="n"/>
      <c r="AES394" s="79" t="n"/>
      <c r="AET394" s="79" t="n"/>
      <c r="AEU394" s="79" t="n"/>
      <c r="AEV394" s="79" t="n"/>
      <c r="AEW394" s="79" t="n"/>
      <c r="AEX394" s="79" t="n"/>
      <c r="AEY394" s="79" t="n"/>
      <c r="AEZ394" s="79" t="n"/>
      <c r="AFA394" s="79" t="n"/>
      <c r="AFB394" s="79" t="n"/>
      <c r="AFC394" s="79" t="n"/>
      <c r="AFD394" s="79" t="n"/>
      <c r="AFE394" s="79" t="n"/>
      <c r="AFF394" s="79" t="n"/>
      <c r="AFG394" s="79" t="n"/>
      <c r="AFH394" s="79" t="n"/>
      <c r="AFI394" s="79" t="n"/>
      <c r="AFJ394" s="79" t="n"/>
      <c r="AFK394" s="79" t="n"/>
      <c r="AFL394" s="79" t="n"/>
      <c r="AFM394" s="79" t="n"/>
      <c r="AFN394" s="79" t="n"/>
      <c r="AFO394" s="79" t="n"/>
      <c r="AFP394" s="79" t="n"/>
      <c r="AFQ394" s="79" t="n"/>
      <c r="AFR394" s="79" t="n"/>
      <c r="AFS394" s="79" t="n"/>
      <c r="AFT394" s="79" t="n"/>
      <c r="AFU394" s="79" t="n"/>
      <c r="AFV394" s="79" t="n"/>
      <c r="AFW394" s="79" t="n"/>
      <c r="AFX394" s="79" t="n"/>
      <c r="AFY394" s="79" t="n"/>
      <c r="AFZ394" s="79" t="n"/>
    </row>
    <row r="395">
      <c r="A395" s="78" t="n">
        <v>21</v>
      </c>
      <c r="B395" s="79" t="n"/>
      <c r="C395" s="79" t="n"/>
      <c r="D395" s="79" t="n"/>
      <c r="E395" s="79" t="n"/>
      <c r="F395" s="79" t="n"/>
      <c r="G395" s="79" t="n"/>
      <c r="H395" s="79" t="n"/>
      <c r="I395" s="79" t="n"/>
      <c r="J395" s="79" t="n"/>
      <c r="K395" s="79" t="n"/>
      <c r="L395" s="79" t="n"/>
      <c r="M395" s="79" t="n"/>
      <c r="N395" s="79" t="n"/>
      <c r="O395" s="79" t="n"/>
      <c r="P395" s="79" t="n"/>
      <c r="Q395" s="79" t="n"/>
      <c r="R395" s="79" t="n"/>
      <c r="S395" s="79" t="n"/>
      <c r="T395" s="79" t="n"/>
      <c r="U395" s="79" t="n"/>
      <c r="V395" s="79" t="n"/>
      <c r="W395" s="79" t="n"/>
      <c r="X395" s="79" t="n"/>
      <c r="Y395" s="79" t="n"/>
      <c r="Z395" s="79" t="n"/>
      <c r="AA395" s="79" t="n"/>
      <c r="AB395" s="79" t="n"/>
      <c r="AC395" s="79" t="n"/>
      <c r="AD395" s="79" t="n"/>
      <c r="AE395" s="79" t="n"/>
      <c r="AF395" s="79" t="n"/>
      <c r="AG395" s="79" t="n"/>
      <c r="AH395" s="79" t="n"/>
      <c r="AI395" s="79" t="n"/>
      <c r="AJ395" s="79" t="n"/>
      <c r="AK395" s="79" t="n"/>
      <c r="AL395" s="79" t="n"/>
      <c r="AM395" s="79" t="n"/>
      <c r="AN395" s="79" t="n"/>
      <c r="AO395" s="79" t="n"/>
      <c r="AR395" s="78" t="n">
        <v>21</v>
      </c>
      <c r="AS395" s="79" t="n"/>
      <c r="AT395" s="79" t="n"/>
      <c r="AU395" s="79" t="n"/>
      <c r="AV395" s="79" t="n"/>
      <c r="AW395" s="79" t="n"/>
      <c r="AX395" s="79" t="n"/>
      <c r="AY395" s="79" t="n"/>
      <c r="AZ395" s="79" t="n"/>
      <c r="BA395" s="79" t="n"/>
      <c r="BB395" s="79" t="n"/>
      <c r="BC395" s="79" t="n"/>
      <c r="BD395" s="79" t="n"/>
      <c r="BE395" s="79" t="n"/>
      <c r="BF395" s="79" t="n"/>
      <c r="BG395" s="79" t="n"/>
      <c r="BH395" s="79" t="n"/>
      <c r="BI395" s="79" t="n"/>
      <c r="BJ395" s="79" t="n"/>
      <c r="BK395" s="79" t="n"/>
      <c r="BL395" s="79" t="n"/>
      <c r="BM395" s="79" t="n"/>
      <c r="BN395" s="79" t="n"/>
      <c r="BO395" s="79" t="n"/>
      <c r="BP395" s="79" t="n"/>
      <c r="BQ395" s="79" t="n"/>
      <c r="BR395" s="79" t="n"/>
      <c r="BS395" s="79" t="n"/>
      <c r="BT395" s="79" t="n"/>
      <c r="BU395" s="79" t="n"/>
      <c r="BV395" s="79" t="n"/>
      <c r="BW395" s="79" t="n"/>
      <c r="BX395" s="79" t="n"/>
      <c r="BY395" s="79" t="n"/>
      <c r="BZ395" s="79" t="n"/>
      <c r="CA395" s="79" t="n"/>
      <c r="CB395" s="79" t="n"/>
      <c r="CC395" s="79" t="n"/>
      <c r="CD395" s="79" t="n"/>
      <c r="CE395" s="79" t="n"/>
      <c r="CF395" s="79" t="n"/>
      <c r="CI395" s="78" t="n">
        <v>21</v>
      </c>
      <c r="CJ395" s="79" t="n"/>
      <c r="CK395" s="79" t="n"/>
      <c r="CL395" s="79" t="n"/>
      <c r="CM395" s="79" t="n"/>
      <c r="CN395" s="79" t="n"/>
      <c r="CO395" s="79" t="n"/>
      <c r="CP395" s="79" t="n"/>
      <c r="CQ395" s="79" t="n"/>
      <c r="CR395" s="79" t="n"/>
      <c r="CS395" s="79" t="n"/>
      <c r="CT395" s="79" t="n"/>
      <c r="CU395" s="79" t="n"/>
      <c r="CV395" s="79" t="n"/>
      <c r="CW395" s="79" t="n"/>
      <c r="CX395" s="79" t="n"/>
      <c r="CY395" s="79" t="n"/>
      <c r="CZ395" s="79" t="n"/>
      <c r="DA395" s="79" t="n"/>
      <c r="DB395" s="79" t="n"/>
      <c r="DC395" s="79" t="n"/>
      <c r="DD395" s="79" t="n"/>
      <c r="DE395" s="79" t="n"/>
      <c r="DF395" s="79" t="n"/>
      <c r="DG395" s="79" t="n"/>
      <c r="DH395" s="79" t="n"/>
      <c r="DI395" s="79" t="n"/>
      <c r="DJ395" s="79" t="n"/>
      <c r="DK395" s="79" t="n"/>
      <c r="DL395" s="79" t="n"/>
      <c r="DM395" s="79" t="n"/>
      <c r="DN395" s="79" t="n"/>
      <c r="DO395" s="79" t="n"/>
      <c r="DP395" s="79" t="n"/>
      <c r="DQ395" s="79" t="n"/>
      <c r="DR395" s="79" t="n"/>
      <c r="DS395" s="79" t="n"/>
      <c r="DT395" s="79" t="n"/>
      <c r="DU395" s="79" t="n"/>
      <c r="DV395" s="79" t="n"/>
      <c r="DW395" s="79" t="n"/>
      <c r="DZ395" s="78" t="n">
        <v>21</v>
      </c>
      <c r="EA395" s="79" t="n"/>
      <c r="EB395" s="79" t="n"/>
      <c r="EC395" s="79" t="n"/>
      <c r="ED395" s="79" t="n"/>
      <c r="EE395" s="79" t="n"/>
      <c r="EF395" s="79" t="n"/>
      <c r="EG395" s="79" t="n"/>
      <c r="EH395" s="79" t="n"/>
      <c r="EI395" s="79" t="n"/>
      <c r="EJ395" s="79" t="n"/>
      <c r="EK395" s="79" t="n"/>
      <c r="EL395" s="79" t="n"/>
      <c r="EM395" s="79" t="n"/>
      <c r="EN395" s="79" t="n"/>
      <c r="EO395" s="79" t="n"/>
      <c r="EP395" s="79" t="n"/>
      <c r="EQ395" s="79" t="n"/>
      <c r="ER395" s="79" t="n"/>
      <c r="ES395" s="79" t="n"/>
      <c r="ET395" s="79" t="n"/>
      <c r="EU395" s="79" t="n"/>
      <c r="EV395" s="79" t="n"/>
      <c r="EW395" s="79" t="n"/>
      <c r="EX395" s="79" t="n"/>
      <c r="EY395" s="79" t="n"/>
      <c r="EZ395" s="79" t="n"/>
      <c r="FA395" s="79" t="n"/>
      <c r="FB395" s="79" t="n"/>
      <c r="FC395" s="79" t="n"/>
      <c r="FD395" s="79" t="n"/>
      <c r="FE395" s="79" t="n"/>
      <c r="FF395" s="79" t="n"/>
      <c r="FG395" s="79" t="n"/>
      <c r="FH395" s="79" t="n"/>
      <c r="FI395" s="79" t="n"/>
      <c r="FJ395" s="79" t="n"/>
      <c r="FK395" s="79" t="n"/>
      <c r="FL395" s="79" t="n"/>
      <c r="FM395" s="79" t="n"/>
      <c r="FN395" s="79" t="n"/>
      <c r="FQ395" s="78" t="n">
        <v>21</v>
      </c>
      <c r="FR395" s="79" t="n"/>
      <c r="FS395" s="79" t="n"/>
      <c r="FT395" s="79" t="n"/>
      <c r="FU395" s="79" t="n"/>
      <c r="FV395" s="79" t="n"/>
      <c r="FW395" s="79" t="n"/>
      <c r="FX395" s="79" t="n"/>
      <c r="FY395" s="79" t="n"/>
      <c r="FZ395" s="79" t="n"/>
      <c r="GA395" s="79" t="n"/>
      <c r="GB395" s="79" t="n"/>
      <c r="GC395" s="79" t="n"/>
      <c r="GD395" s="79" t="n"/>
      <c r="GE395" s="79" t="n"/>
      <c r="GF395" s="79" t="n"/>
      <c r="GG395" s="79" t="n"/>
      <c r="GH395" s="79" t="n"/>
      <c r="GI395" s="79" t="n"/>
      <c r="GJ395" s="79" t="n"/>
      <c r="GK395" s="79" t="n"/>
      <c r="GL395" s="79" t="n"/>
      <c r="GM395" s="79" t="n"/>
      <c r="GN395" s="79" t="n"/>
      <c r="GO395" s="79" t="n"/>
      <c r="GP395" s="79" t="n"/>
      <c r="GQ395" s="79" t="n"/>
      <c r="GR395" s="79" t="n"/>
      <c r="GS395" s="79" t="n"/>
      <c r="GT395" s="79" t="n"/>
      <c r="GU395" s="79" t="n"/>
      <c r="GV395" s="79" t="n"/>
      <c r="GW395" s="79" t="n"/>
      <c r="GX395" s="79" t="n"/>
      <c r="GY395" s="79" t="n"/>
      <c r="GZ395" s="79" t="n"/>
      <c r="HA395" s="79" t="n"/>
      <c r="HB395" s="79" t="n"/>
      <c r="HC395" s="79" t="n"/>
      <c r="HD395" s="79" t="n"/>
      <c r="HE395" s="79" t="n"/>
      <c r="HH395" s="78" t="n">
        <v>21</v>
      </c>
      <c r="HI395" s="79" t="n"/>
      <c r="HJ395" s="79" t="n"/>
      <c r="HK395" s="79" t="n"/>
      <c r="HL395" s="79" t="n"/>
      <c r="HM395" s="79" t="n"/>
      <c r="HN395" s="79" t="n"/>
      <c r="HO395" s="79" t="n"/>
      <c r="HP395" s="79" t="n"/>
      <c r="HQ395" s="79" t="n"/>
      <c r="HR395" s="79" t="n"/>
      <c r="HS395" s="79" t="n"/>
      <c r="HT395" s="79" t="n"/>
      <c r="HU395" s="79" t="n"/>
      <c r="HV395" s="79" t="n"/>
      <c r="HW395" s="79" t="n"/>
      <c r="HX395" s="79" t="n"/>
      <c r="HY395" s="79" t="n"/>
      <c r="HZ395" s="79" t="n"/>
      <c r="IA395" s="79" t="n"/>
      <c r="IB395" s="79" t="n"/>
      <c r="IC395" s="79" t="n"/>
      <c r="ID395" s="79" t="n"/>
      <c r="IE395" s="79" t="n"/>
      <c r="IF395" s="79" t="n"/>
      <c r="IG395" s="79" t="n"/>
      <c r="IH395" s="79" t="n"/>
      <c r="II395" s="79" t="n"/>
      <c r="IJ395" s="79" t="n"/>
      <c r="IK395" s="79" t="n"/>
      <c r="IL395" s="79" t="n"/>
      <c r="IM395" s="79" t="n"/>
      <c r="IN395" s="79" t="n"/>
      <c r="IO395" s="79" t="n"/>
      <c r="IP395" s="79" t="n"/>
      <c r="IQ395" s="79" t="n"/>
      <c r="IR395" s="79" t="n"/>
      <c r="IS395" s="79" t="n"/>
      <c r="IT395" s="79" t="n"/>
      <c r="IU395" s="79" t="n"/>
      <c r="IV395" s="79" t="n"/>
      <c r="IY395" s="78" t="n">
        <v>21</v>
      </c>
      <c r="IZ395" s="79" t="n"/>
      <c r="JA395" s="79" t="n"/>
      <c r="JB395" s="79" t="n"/>
      <c r="JC395" s="79" t="n"/>
      <c r="JD395" s="79" t="n"/>
      <c r="JE395" s="79" t="n"/>
      <c r="JF395" s="79" t="n"/>
      <c r="JG395" s="79" t="n"/>
      <c r="JH395" s="79" t="n"/>
      <c r="JI395" s="79" t="n"/>
      <c r="JJ395" s="79" t="n"/>
      <c r="JK395" s="79" t="n"/>
      <c r="JL395" s="79" t="n"/>
      <c r="JM395" s="79" t="n"/>
      <c r="JN395" s="79" t="n"/>
      <c r="JO395" s="79" t="n"/>
      <c r="JP395" s="79" t="n"/>
      <c r="JQ395" s="79" t="n"/>
      <c r="JR395" s="79" t="n"/>
      <c r="JS395" s="79" t="n"/>
      <c r="JT395" s="79" t="n"/>
      <c r="JU395" s="79" t="n"/>
      <c r="JV395" s="79" t="n"/>
      <c r="JW395" s="79" t="n"/>
      <c r="JX395" s="79" t="n"/>
      <c r="JY395" s="79" t="n"/>
      <c r="JZ395" s="79" t="n"/>
      <c r="KA395" s="79" t="n"/>
      <c r="KB395" s="79" t="n"/>
      <c r="KC395" s="79" t="n"/>
      <c r="KD395" s="79" t="n"/>
      <c r="KE395" s="79" t="n"/>
      <c r="KF395" s="79" t="n"/>
      <c r="KG395" s="79" t="n"/>
      <c r="KH395" s="79" t="n"/>
      <c r="KI395" s="79" t="n"/>
      <c r="KJ395" s="79" t="n"/>
      <c r="KK395" s="79" t="n"/>
      <c r="KL395" s="79" t="n"/>
      <c r="KM395" s="79" t="n"/>
      <c r="KP395" s="78" t="n">
        <v>21</v>
      </c>
      <c r="KQ395" s="79" t="n"/>
      <c r="KR395" s="79" t="n"/>
      <c r="KS395" s="79" t="n"/>
      <c r="KT395" s="79" t="n"/>
      <c r="KU395" s="79" t="n"/>
      <c r="KV395" s="79" t="n"/>
      <c r="KW395" s="79" t="n"/>
      <c r="KX395" s="79" t="n"/>
      <c r="KY395" s="79" t="n"/>
      <c r="KZ395" s="79" t="n"/>
      <c r="LA395" s="79" t="n"/>
      <c r="LB395" s="79" t="n"/>
      <c r="LC395" s="79" t="n"/>
      <c r="LD395" s="79" t="n"/>
      <c r="LE395" s="79" t="n"/>
      <c r="LF395" s="79" t="n"/>
      <c r="LG395" s="79" t="n"/>
      <c r="LH395" s="79" t="n"/>
      <c r="LI395" s="79" t="n"/>
      <c r="LJ395" s="79" t="n"/>
      <c r="LK395" s="79" t="n"/>
      <c r="LL395" s="79" t="n"/>
      <c r="LM395" s="79" t="n"/>
      <c r="LN395" s="79" t="n"/>
      <c r="LO395" s="79" t="n"/>
      <c r="LP395" s="79" t="n"/>
      <c r="LQ395" s="79" t="n"/>
      <c r="LR395" s="79" t="n"/>
      <c r="LS395" s="79" t="n"/>
      <c r="LT395" s="79" t="n"/>
      <c r="LU395" s="79" t="n"/>
      <c r="LV395" s="79" t="n"/>
      <c r="LW395" s="79" t="n"/>
      <c r="LX395" s="79" t="n"/>
      <c r="LY395" s="79" t="n"/>
      <c r="LZ395" s="79" t="n"/>
      <c r="MA395" s="79" t="n"/>
      <c r="MB395" s="79" t="n"/>
      <c r="MC395" s="79" t="n"/>
      <c r="MD395" s="79" t="n"/>
      <c r="MG395" s="78" t="n">
        <v>21</v>
      </c>
      <c r="MH395" s="79" t="n"/>
      <c r="MI395" s="79" t="n"/>
      <c r="MJ395" s="79" t="n"/>
      <c r="MK395" s="79" t="n"/>
      <c r="ML395" s="79" t="n"/>
      <c r="MM395" s="79" t="n"/>
      <c r="MN395" s="79" t="n"/>
      <c r="MO395" s="79" t="n"/>
      <c r="MP395" s="79" t="n"/>
      <c r="MQ395" s="79" t="n"/>
      <c r="MR395" s="79" t="n"/>
      <c r="MS395" s="79" t="n"/>
      <c r="MT395" s="79" t="n"/>
      <c r="MU395" s="79" t="n"/>
      <c r="MV395" s="79" t="n"/>
      <c r="MW395" s="79" t="n"/>
      <c r="MX395" s="79" t="n"/>
      <c r="MY395" s="79" t="n"/>
      <c r="MZ395" s="79" t="n"/>
      <c r="NA395" s="79" t="n"/>
      <c r="NB395" s="79" t="n"/>
      <c r="NC395" s="79" t="n"/>
      <c r="ND395" s="79" t="n"/>
      <c r="NE395" s="79" t="n"/>
      <c r="NF395" s="79" t="n"/>
      <c r="NG395" s="79" t="n"/>
      <c r="NH395" s="79" t="n"/>
      <c r="NI395" s="79" t="n"/>
      <c r="NJ395" s="79" t="n"/>
      <c r="NK395" s="79" t="n"/>
      <c r="NL395" s="79" t="n"/>
      <c r="NM395" s="79" t="n"/>
      <c r="NN395" s="79" t="n"/>
      <c r="NO395" s="79" t="n"/>
      <c r="NP395" s="79" t="n"/>
      <c r="NQ395" s="79" t="n"/>
      <c r="NR395" s="79" t="n"/>
      <c r="NS395" s="79" t="n"/>
      <c r="NT395" s="79" t="n"/>
      <c r="NU395" s="79" t="n"/>
      <c r="NX395" s="78" t="n">
        <v>21</v>
      </c>
      <c r="NY395" s="79" t="n"/>
      <c r="NZ395" s="79" t="n"/>
      <c r="OA395" s="79" t="n"/>
      <c r="OB395" s="79" t="n"/>
      <c r="OC395" s="79" t="n"/>
      <c r="OD395" s="79" t="n"/>
      <c r="OE395" s="79" t="n"/>
      <c r="OF395" s="79" t="n"/>
      <c r="OG395" s="79" t="n"/>
      <c r="OH395" s="79" t="n"/>
      <c r="OI395" s="79" t="n"/>
      <c r="OJ395" s="79" t="n"/>
      <c r="OK395" s="79" t="n"/>
      <c r="OL395" s="79" t="n"/>
      <c r="OM395" s="79" t="n"/>
      <c r="ON395" s="79" t="n"/>
      <c r="OO395" s="79" t="n"/>
      <c r="OP395" s="79" t="n"/>
      <c r="OQ395" s="79" t="n"/>
      <c r="OR395" s="79" t="n"/>
      <c r="OS395" s="79" t="n"/>
      <c r="OT395" s="79" t="n"/>
      <c r="OU395" s="79" t="n"/>
      <c r="OV395" s="79" t="n"/>
      <c r="OW395" s="79" t="n"/>
      <c r="OX395" s="79" t="n"/>
      <c r="OY395" s="79" t="n"/>
      <c r="OZ395" s="79" t="n"/>
      <c r="PA395" s="79" t="n"/>
      <c r="PB395" s="79" t="n"/>
      <c r="PC395" s="79" t="n"/>
      <c r="PD395" s="79" t="n"/>
      <c r="PE395" s="79" t="n"/>
      <c r="PF395" s="79" t="n"/>
      <c r="PG395" s="79" t="n"/>
      <c r="PH395" s="79" t="n"/>
      <c r="PI395" s="79" t="n"/>
      <c r="PJ395" s="79" t="n"/>
      <c r="PK395" s="79" t="n"/>
      <c r="PL395" s="79" t="n"/>
      <c r="PO395" s="78" t="n">
        <v>21</v>
      </c>
      <c r="PP395" s="79" t="n"/>
      <c r="PQ395" s="79" t="n"/>
      <c r="PR395" s="79" t="n"/>
      <c r="PS395" s="79" t="n"/>
      <c r="PT395" s="79" t="n"/>
      <c r="PU395" s="79" t="n"/>
      <c r="PV395" s="79" t="n"/>
      <c r="PW395" s="79" t="n"/>
      <c r="PX395" s="79" t="n"/>
      <c r="PY395" s="79" t="n"/>
      <c r="PZ395" s="79" t="n"/>
      <c r="QA395" s="79" t="n"/>
      <c r="QB395" s="79" t="n"/>
      <c r="QC395" s="79" t="n"/>
      <c r="QD395" s="79" t="n"/>
      <c r="QE395" s="79" t="n"/>
      <c r="QF395" s="79" t="n"/>
      <c r="QG395" s="79" t="n"/>
      <c r="QH395" s="79" t="n"/>
      <c r="QI395" s="79" t="n"/>
      <c r="QJ395" s="79" t="n"/>
      <c r="QK395" s="79" t="n"/>
      <c r="QL395" s="79" t="n"/>
      <c r="QM395" s="79" t="n"/>
      <c r="QN395" s="79" t="n"/>
      <c r="QO395" s="79" t="n"/>
      <c r="QP395" s="79" t="n"/>
      <c r="QQ395" s="79" t="n"/>
      <c r="QR395" s="79" t="n"/>
      <c r="QS395" s="79" t="n"/>
      <c r="QT395" s="79" t="n"/>
      <c r="QU395" s="79" t="n"/>
      <c r="QV395" s="79" t="n"/>
      <c r="QW395" s="79" t="n"/>
      <c r="QX395" s="79" t="n"/>
      <c r="QY395" s="79" t="n"/>
      <c r="QZ395" s="79" t="n"/>
      <c r="RA395" s="79" t="n"/>
      <c r="RB395" s="79" t="n"/>
      <c r="RC395" s="79" t="n"/>
      <c r="RF395" s="78" t="n">
        <v>21</v>
      </c>
      <c r="RG395" s="79" t="n"/>
      <c r="RH395" s="79" t="n"/>
      <c r="RI395" s="79" t="n"/>
      <c r="RJ395" s="79" t="n"/>
      <c r="RK395" s="79" t="n"/>
      <c r="RL395" s="79" t="n"/>
      <c r="RM395" s="79" t="n"/>
      <c r="RN395" s="79" t="n"/>
      <c r="RO395" s="79" t="n"/>
      <c r="RP395" s="79" t="n"/>
      <c r="RQ395" s="79" t="n"/>
      <c r="RR395" s="79" t="n"/>
      <c r="RS395" s="79" t="n"/>
      <c r="RT395" s="79" t="n"/>
      <c r="RU395" s="79" t="n"/>
      <c r="RV395" s="79" t="n"/>
      <c r="RW395" s="79" t="n"/>
      <c r="RX395" s="79" t="n"/>
      <c r="RY395" s="79" t="n"/>
      <c r="RZ395" s="79" t="n"/>
      <c r="SA395" s="79" t="n"/>
      <c r="SB395" s="79" t="n"/>
      <c r="SC395" s="79" t="n"/>
      <c r="SD395" s="79" t="n"/>
      <c r="SE395" s="79" t="n"/>
      <c r="SF395" s="79" t="n"/>
      <c r="SG395" s="79" t="n"/>
      <c r="SH395" s="79" t="n"/>
      <c r="SI395" s="79" t="n"/>
      <c r="SJ395" s="79" t="n"/>
      <c r="SK395" s="79" t="n"/>
      <c r="SL395" s="79" t="n"/>
      <c r="SM395" s="79" t="n"/>
      <c r="SN395" s="79" t="n"/>
      <c r="SO395" s="79" t="n"/>
      <c r="SP395" s="79" t="n"/>
      <c r="SQ395" s="79" t="n"/>
      <c r="SR395" s="79" t="n"/>
      <c r="SS395" s="79" t="n"/>
      <c r="ST395" s="79" t="n"/>
      <c r="SW395" s="78" t="n">
        <v>21</v>
      </c>
      <c r="SX395" s="79" t="n"/>
      <c r="SY395" s="79" t="n"/>
      <c r="SZ395" s="79" t="n"/>
      <c r="TA395" s="79" t="n"/>
      <c r="TB395" s="79" t="n"/>
      <c r="TC395" s="79" t="n"/>
      <c r="TD395" s="79" t="n"/>
      <c r="TE395" s="79" t="n"/>
      <c r="TF395" s="79" t="n"/>
      <c r="TG395" s="79" t="n"/>
      <c r="TH395" s="79" t="n"/>
      <c r="TI395" s="79" t="n"/>
      <c r="TJ395" s="79" t="n"/>
      <c r="TK395" s="79" t="n"/>
      <c r="TL395" s="79" t="n"/>
      <c r="TM395" s="79" t="n"/>
      <c r="TN395" s="79" t="n"/>
      <c r="TO395" s="79" t="n"/>
      <c r="TP395" s="79" t="n"/>
      <c r="TQ395" s="79" t="n"/>
      <c r="TR395" s="79" t="n"/>
      <c r="TS395" s="79" t="n"/>
      <c r="TT395" s="79" t="n"/>
      <c r="TU395" s="79" t="n"/>
      <c r="TV395" s="79" t="n"/>
      <c r="TW395" s="79" t="n"/>
      <c r="TX395" s="79" t="n"/>
      <c r="TY395" s="79" t="n"/>
      <c r="TZ395" s="79" t="n"/>
      <c r="UA395" s="79" t="n"/>
      <c r="UB395" s="79" t="n"/>
      <c r="UC395" s="79" t="n"/>
      <c r="UD395" s="79" t="n"/>
      <c r="UE395" s="79" t="n"/>
      <c r="UF395" s="79" t="n"/>
      <c r="UG395" s="79" t="n"/>
      <c r="UH395" s="79" t="n"/>
      <c r="UI395" s="79" t="n"/>
      <c r="UJ395" s="79" t="n"/>
      <c r="UK395" s="79" t="n"/>
      <c r="UN395" s="78" t="n">
        <v>21</v>
      </c>
      <c r="UO395" s="79" t="n"/>
      <c r="UP395" s="79" t="n"/>
      <c r="UQ395" s="79" t="n"/>
      <c r="UR395" s="79" t="n"/>
      <c r="US395" s="79" t="n"/>
      <c r="UT395" s="79" t="n"/>
      <c r="UU395" s="79" t="n"/>
      <c r="UV395" s="79" t="n"/>
      <c r="UW395" s="79" t="n"/>
      <c r="UX395" s="79" t="n"/>
      <c r="UY395" s="79" t="n"/>
      <c r="UZ395" s="79" t="n"/>
      <c r="VA395" s="79" t="n"/>
      <c r="VB395" s="79" t="n"/>
      <c r="VC395" s="79" t="n"/>
      <c r="VD395" s="79" t="n"/>
      <c r="VE395" s="79" t="n"/>
      <c r="VF395" s="79" t="n"/>
      <c r="VG395" s="79" t="n"/>
      <c r="VH395" s="79" t="n"/>
      <c r="VI395" s="79" t="n"/>
      <c r="VJ395" s="79" t="n"/>
      <c r="VK395" s="79" t="n"/>
      <c r="VL395" s="79" t="n"/>
      <c r="VM395" s="79" t="n"/>
      <c r="VN395" s="79" t="n"/>
      <c r="VO395" s="79" t="n"/>
      <c r="VP395" s="79" t="n"/>
      <c r="VQ395" s="79" t="n"/>
      <c r="VR395" s="79" t="n"/>
      <c r="VS395" s="79" t="n"/>
      <c r="VT395" s="79" t="n"/>
      <c r="VU395" s="79" t="n"/>
      <c r="VV395" s="79" t="n"/>
      <c r="VW395" s="79" t="n"/>
      <c r="VX395" s="79" t="n"/>
      <c r="VY395" s="79" t="n"/>
      <c r="VZ395" s="79" t="n"/>
      <c r="WA395" s="79" t="n"/>
      <c r="WB395" s="79" t="n"/>
      <c r="WE395" s="78" t="n">
        <v>21</v>
      </c>
      <c r="WF395" s="79" t="n"/>
      <c r="WG395" s="79" t="n"/>
      <c r="WH395" s="79" t="n"/>
      <c r="WI395" s="79" t="n"/>
      <c r="WJ395" s="79" t="n"/>
      <c r="WK395" s="79" t="n"/>
      <c r="WL395" s="79" t="n"/>
      <c r="WM395" s="79" t="n"/>
      <c r="WN395" s="79" t="n"/>
      <c r="WO395" s="79" t="n"/>
      <c r="WP395" s="79" t="n"/>
      <c r="WQ395" s="79" t="n"/>
      <c r="WR395" s="79" t="n"/>
      <c r="WS395" s="79" t="n"/>
      <c r="WT395" s="79" t="n"/>
      <c r="WU395" s="79" t="n"/>
      <c r="WV395" s="79" t="n"/>
      <c r="WW395" s="79" t="n"/>
      <c r="WX395" s="79" t="n"/>
      <c r="WY395" s="79" t="n"/>
      <c r="WZ395" s="79" t="n"/>
      <c r="XA395" s="79" t="n"/>
      <c r="XB395" s="79" t="n"/>
      <c r="XC395" s="79" t="n"/>
      <c r="XD395" s="79" t="n"/>
      <c r="XE395" s="79" t="n"/>
      <c r="XF395" s="79" t="n"/>
      <c r="XG395" s="79" t="n"/>
      <c r="XH395" s="79" t="n"/>
      <c r="XI395" s="79" t="n"/>
      <c r="XJ395" s="79" t="n"/>
      <c r="XK395" s="79" t="n"/>
      <c r="XL395" s="79" t="n"/>
      <c r="XM395" s="79" t="n"/>
      <c r="XN395" s="79" t="n"/>
      <c r="XO395" s="79" t="n"/>
      <c r="XP395" s="79" t="n"/>
      <c r="XQ395" s="79" t="n"/>
      <c r="XR395" s="79" t="n"/>
      <c r="XS395" s="79" t="n"/>
      <c r="XV395" s="78" t="n">
        <v>21</v>
      </c>
      <c r="XW395" s="79" t="n"/>
      <c r="XX395" s="79" t="n"/>
      <c r="XY395" s="79" t="n"/>
      <c r="XZ395" s="79" t="n"/>
      <c r="YA395" s="79" t="n"/>
      <c r="YB395" s="79" t="n"/>
      <c r="YC395" s="79" t="n"/>
      <c r="YD395" s="79" t="n"/>
      <c r="YE395" s="79" t="n"/>
      <c r="YF395" s="79" t="n"/>
      <c r="YG395" s="79" t="n"/>
      <c r="YH395" s="79" t="n"/>
      <c r="YI395" s="79" t="n"/>
      <c r="YJ395" s="79" t="n"/>
      <c r="YK395" s="79" t="n"/>
      <c r="YL395" s="79" t="n"/>
      <c r="YM395" s="79" t="n"/>
      <c r="YN395" s="79" t="n"/>
      <c r="YO395" s="79" t="n"/>
      <c r="YP395" s="79" t="n"/>
      <c r="YQ395" s="79" t="n"/>
      <c r="YR395" s="79" t="n"/>
      <c r="YS395" s="79" t="n"/>
      <c r="YT395" s="79" t="n"/>
      <c r="YU395" s="79" t="n"/>
      <c r="YV395" s="79" t="n"/>
      <c r="YW395" s="79" t="n"/>
      <c r="YX395" s="79" t="n"/>
      <c r="YY395" s="79" t="n"/>
      <c r="YZ395" s="79" t="n"/>
      <c r="ZA395" s="79" t="n"/>
      <c r="ZB395" s="79" t="n"/>
      <c r="ZC395" s="79" t="n"/>
      <c r="ZD395" s="79" t="n"/>
      <c r="ZE395" s="79" t="n"/>
      <c r="ZF395" s="79" t="n"/>
      <c r="ZG395" s="79" t="n"/>
      <c r="ZH395" s="79" t="n"/>
      <c r="ZI395" s="79" t="n"/>
      <c r="ZJ395" s="79" t="n"/>
      <c r="ZM395" s="78" t="n">
        <v>21</v>
      </c>
      <c r="ZN395" s="79" t="n"/>
      <c r="ZO395" s="79" t="n"/>
      <c r="ZP395" s="79" t="n"/>
      <c r="ZQ395" s="79" t="n"/>
      <c r="ZR395" s="79" t="n"/>
      <c r="ZS395" s="79" t="n"/>
      <c r="ZT395" s="79" t="n"/>
      <c r="ZU395" s="79" t="n"/>
      <c r="ZV395" s="79" t="n"/>
      <c r="ZW395" s="79" t="n"/>
      <c r="ZX395" s="79" t="n"/>
      <c r="ZY395" s="79" t="n"/>
      <c r="ZZ395" s="79" t="n"/>
      <c r="AAA395" s="79" t="n"/>
      <c r="AAB395" s="79" t="n"/>
      <c r="AAC395" s="79" t="n"/>
      <c r="AAD395" s="79" t="n"/>
      <c r="AAE395" s="79" t="n"/>
      <c r="AAF395" s="79" t="n"/>
      <c r="AAG395" s="79" t="n"/>
      <c r="AAH395" s="79" t="n"/>
      <c r="AAI395" s="79" t="n"/>
      <c r="AAJ395" s="79" t="n"/>
      <c r="AAK395" s="79" t="n"/>
      <c r="AAL395" s="79" t="n"/>
      <c r="AAM395" s="79" t="n"/>
      <c r="AAN395" s="79" t="n"/>
      <c r="AAO395" s="79" t="n"/>
      <c r="AAP395" s="79" t="n"/>
      <c r="AAQ395" s="79" t="n"/>
      <c r="AAR395" s="79" t="n"/>
      <c r="AAS395" s="79" t="n"/>
      <c r="AAT395" s="79" t="n"/>
      <c r="AAU395" s="79" t="n"/>
      <c r="AAV395" s="79" t="n"/>
      <c r="AAW395" s="79" t="n"/>
      <c r="AAX395" s="79" t="n"/>
      <c r="AAY395" s="79" t="n"/>
      <c r="AAZ395" s="79" t="n"/>
      <c r="ABA395" s="79" t="n"/>
      <c r="ABD395" s="78" t="n">
        <v>21</v>
      </c>
      <c r="ABE395" s="79" t="n"/>
      <c r="ABF395" s="79" t="n"/>
      <c r="ABG395" s="79" t="n"/>
      <c r="ABH395" s="79" t="n"/>
      <c r="ABI395" s="79" t="n"/>
      <c r="ABJ395" s="79" t="n"/>
      <c r="ABK395" s="79" t="n"/>
      <c r="ABL395" s="79" t="n"/>
      <c r="ABM395" s="79" t="n"/>
      <c r="ABN395" s="79" t="n"/>
      <c r="ABO395" s="79" t="n"/>
      <c r="ABP395" s="79" t="n"/>
      <c r="ABQ395" s="79" t="n"/>
      <c r="ABR395" s="79" t="n"/>
      <c r="ABS395" s="79" t="n"/>
      <c r="ABT395" s="79" t="n"/>
      <c r="ABU395" s="79" t="n"/>
      <c r="ABV395" s="79" t="n"/>
      <c r="ABW395" s="79" t="n"/>
      <c r="ABX395" s="79" t="n"/>
      <c r="ABY395" s="79" t="n"/>
      <c r="ABZ395" s="79" t="n"/>
      <c r="ACA395" s="79" t="n"/>
      <c r="ACB395" s="79" t="n"/>
      <c r="ACC395" s="79" t="n"/>
      <c r="ACD395" s="79" t="n"/>
      <c r="ACE395" s="79" t="n"/>
      <c r="ACF395" s="79" t="n"/>
      <c r="ACG395" s="79" t="n"/>
      <c r="ACH395" s="79" t="n"/>
      <c r="ACI395" s="79" t="n"/>
      <c r="ACJ395" s="79" t="n"/>
      <c r="ACK395" s="79" t="n"/>
      <c r="ACL395" s="79" t="n"/>
      <c r="ACM395" s="79" t="n"/>
      <c r="ACN395" s="79" t="n"/>
      <c r="ACO395" s="79" t="n"/>
      <c r="ACP395" s="79" t="n"/>
      <c r="ACQ395" s="79" t="n"/>
      <c r="ACR395" s="79" t="n"/>
      <c r="ACU395" s="78" t="n">
        <v>21</v>
      </c>
      <c r="ACV395" s="79" t="n"/>
      <c r="ACW395" s="79" t="n"/>
      <c r="ACX395" s="79" t="n"/>
      <c r="ACY395" s="79" t="n"/>
      <c r="ACZ395" s="79" t="n"/>
      <c r="ADA395" s="79" t="n"/>
      <c r="ADB395" s="79" t="n"/>
      <c r="ADC395" s="79" t="n"/>
      <c r="ADD395" s="79" t="n"/>
      <c r="ADE395" s="79" t="n"/>
      <c r="ADF395" s="79" t="n"/>
      <c r="ADG395" s="79" t="n"/>
      <c r="ADH395" s="79" t="n"/>
      <c r="ADI395" s="79" t="n"/>
      <c r="ADJ395" s="79" t="n"/>
      <c r="ADK395" s="79" t="n"/>
      <c r="ADL395" s="79" t="n"/>
      <c r="ADM395" s="79" t="n"/>
      <c r="ADN395" s="79" t="n"/>
      <c r="ADO395" s="79" t="n"/>
      <c r="ADP395" s="79" t="n"/>
      <c r="ADQ395" s="79" t="n"/>
      <c r="ADR395" s="79" t="n"/>
      <c r="ADS395" s="79" t="n"/>
      <c r="ADT395" s="79" t="n"/>
      <c r="ADU395" s="79" t="n"/>
      <c r="ADV395" s="79" t="n"/>
      <c r="ADW395" s="79" t="n"/>
      <c r="ADX395" s="79" t="n"/>
      <c r="ADY395" s="79" t="n"/>
      <c r="ADZ395" s="79" t="n"/>
      <c r="AEA395" s="79" t="n"/>
      <c r="AEB395" s="79" t="n"/>
      <c r="AEC395" s="79" t="n"/>
      <c r="AED395" s="79" t="n"/>
      <c r="AEE395" s="79" t="n"/>
      <c r="AEF395" s="79" t="n"/>
      <c r="AEG395" s="79" t="n"/>
      <c r="AEH395" s="79" t="n"/>
      <c r="AEI395" s="79" t="n"/>
      <c r="AEL395" s="78" t="n">
        <v>21</v>
      </c>
      <c r="AEM395" s="79" t="n"/>
      <c r="AEN395" s="79" t="n"/>
      <c r="AEO395" s="79" t="n"/>
      <c r="AEP395" s="79" t="n"/>
      <c r="AEQ395" s="79" t="n"/>
      <c r="AER395" s="79" t="n"/>
      <c r="AES395" s="79" t="n"/>
      <c r="AET395" s="79" t="n"/>
      <c r="AEU395" s="79" t="n"/>
      <c r="AEV395" s="79" t="n"/>
      <c r="AEW395" s="79" t="n"/>
      <c r="AEX395" s="79" t="n"/>
      <c r="AEY395" s="79" t="n"/>
      <c r="AEZ395" s="79" t="n"/>
      <c r="AFA395" s="79" t="n"/>
      <c r="AFB395" s="79" t="n"/>
      <c r="AFC395" s="79" t="n"/>
      <c r="AFD395" s="79" t="n"/>
      <c r="AFE395" s="79" t="n"/>
      <c r="AFF395" s="79" t="n"/>
      <c r="AFG395" s="79" t="n"/>
      <c r="AFH395" s="79" t="n"/>
      <c r="AFI395" s="79" t="n"/>
      <c r="AFJ395" s="79" t="n"/>
      <c r="AFK395" s="79" t="n"/>
      <c r="AFL395" s="79" t="n"/>
      <c r="AFM395" s="79" t="n"/>
      <c r="AFN395" s="79" t="n"/>
      <c r="AFO395" s="79" t="n"/>
      <c r="AFP395" s="79" t="n"/>
      <c r="AFQ395" s="79" t="n"/>
      <c r="AFR395" s="79" t="n"/>
      <c r="AFS395" s="79" t="n"/>
      <c r="AFT395" s="79" t="n"/>
      <c r="AFU395" s="79" t="n"/>
      <c r="AFV395" s="79" t="n"/>
      <c r="AFW395" s="79" t="n"/>
      <c r="AFX395" s="79" t="n"/>
      <c r="AFY395" s="79" t="n"/>
      <c r="AFZ395" s="79" t="n"/>
    </row>
    <row r="396">
      <c r="A396" s="78" t="n">
        <v>22</v>
      </c>
      <c r="B396" s="79" t="n"/>
      <c r="C396" s="79" t="n"/>
      <c r="D396" s="79" t="n"/>
      <c r="E396" s="79" t="n"/>
      <c r="F396" s="79" t="n"/>
      <c r="G396" s="79" t="n"/>
      <c r="H396" s="79" t="n"/>
      <c r="I396" s="79" t="n"/>
      <c r="J396" s="79" t="n"/>
      <c r="K396" s="79" t="n"/>
      <c r="L396" s="79" t="n"/>
      <c r="M396" s="79" t="n"/>
      <c r="N396" s="79" t="n"/>
      <c r="O396" s="79" t="n"/>
      <c r="P396" s="79" t="n"/>
      <c r="Q396" s="79" t="n"/>
      <c r="R396" s="79" t="n"/>
      <c r="S396" s="79" t="n"/>
      <c r="T396" s="79" t="n"/>
      <c r="U396" s="79" t="n"/>
      <c r="V396" s="79" t="n"/>
      <c r="W396" s="79" t="n"/>
      <c r="X396" s="79" t="n"/>
      <c r="Y396" s="79" t="n"/>
      <c r="Z396" s="79" t="n"/>
      <c r="AA396" s="79" t="n"/>
      <c r="AB396" s="79" t="n"/>
      <c r="AC396" s="79" t="n"/>
      <c r="AD396" s="79" t="n"/>
      <c r="AE396" s="79" t="n"/>
      <c r="AF396" s="79" t="n"/>
      <c r="AG396" s="79" t="n"/>
      <c r="AH396" s="79" t="n"/>
      <c r="AI396" s="79" t="n"/>
      <c r="AJ396" s="79" t="n"/>
      <c r="AK396" s="79" t="n"/>
      <c r="AL396" s="79" t="n"/>
      <c r="AM396" s="79" t="n"/>
      <c r="AN396" s="79" t="n"/>
      <c r="AO396" s="79" t="n"/>
      <c r="AR396" s="78" t="n">
        <v>22</v>
      </c>
      <c r="AS396" s="79" t="n"/>
      <c r="AT396" s="79" t="n"/>
      <c r="AU396" s="79" t="n"/>
      <c r="AV396" s="79" t="n"/>
      <c r="AW396" s="79" t="n"/>
      <c r="AX396" s="79" t="n"/>
      <c r="AY396" s="79" t="n"/>
      <c r="AZ396" s="79" t="n"/>
      <c r="BA396" s="79" t="n"/>
      <c r="BB396" s="79" t="n"/>
      <c r="BC396" s="79" t="n"/>
      <c r="BD396" s="79" t="n"/>
      <c r="BE396" s="79" t="n"/>
      <c r="BF396" s="79" t="n"/>
      <c r="BG396" s="79" t="n"/>
      <c r="BH396" s="79" t="n"/>
      <c r="BI396" s="79" t="n"/>
      <c r="BJ396" s="79" t="n"/>
      <c r="BK396" s="79" t="n"/>
      <c r="BL396" s="79" t="n"/>
      <c r="BM396" s="79" t="n"/>
      <c r="BN396" s="79" t="n"/>
      <c r="BO396" s="79" t="n"/>
      <c r="BP396" s="79" t="n"/>
      <c r="BQ396" s="79" t="n"/>
      <c r="BR396" s="79" t="n"/>
      <c r="BS396" s="79" t="n"/>
      <c r="BT396" s="79" t="n"/>
      <c r="BU396" s="79" t="n"/>
      <c r="BV396" s="79" t="n"/>
      <c r="BW396" s="79" t="n"/>
      <c r="BX396" s="79" t="n"/>
      <c r="BY396" s="79" t="n"/>
      <c r="BZ396" s="79" t="n"/>
      <c r="CA396" s="79" t="n"/>
      <c r="CB396" s="79" t="n"/>
      <c r="CC396" s="79" t="n"/>
      <c r="CD396" s="79" t="n"/>
      <c r="CE396" s="79" t="n"/>
      <c r="CF396" s="79" t="n"/>
      <c r="CI396" s="78" t="n">
        <v>22</v>
      </c>
      <c r="CJ396" s="79" t="n"/>
      <c r="CK396" s="79" t="n"/>
      <c r="CL396" s="79" t="n"/>
      <c r="CM396" s="79" t="n"/>
      <c r="CN396" s="79" t="n"/>
      <c r="CO396" s="79" t="n"/>
      <c r="CP396" s="79" t="n"/>
      <c r="CQ396" s="79" t="n"/>
      <c r="CR396" s="79" t="n"/>
      <c r="CS396" s="79" t="n"/>
      <c r="CT396" s="79" t="n"/>
      <c r="CU396" s="79" t="n"/>
      <c r="CV396" s="79" t="n"/>
      <c r="CW396" s="79" t="n"/>
      <c r="CX396" s="79" t="n"/>
      <c r="CY396" s="79" t="n"/>
      <c r="CZ396" s="79" t="n"/>
      <c r="DA396" s="79" t="n"/>
      <c r="DB396" s="79" t="n"/>
      <c r="DC396" s="79" t="n"/>
      <c r="DD396" s="79" t="n"/>
      <c r="DE396" s="79" t="n"/>
      <c r="DF396" s="79" t="n"/>
      <c r="DG396" s="79" t="n"/>
      <c r="DH396" s="79" t="n"/>
      <c r="DI396" s="79" t="n"/>
      <c r="DJ396" s="79" t="n"/>
      <c r="DK396" s="79" t="n"/>
      <c r="DL396" s="79" t="n"/>
      <c r="DM396" s="79" t="n"/>
      <c r="DN396" s="79" t="n"/>
      <c r="DO396" s="79" t="n"/>
      <c r="DP396" s="79" t="n"/>
      <c r="DQ396" s="79" t="n"/>
      <c r="DR396" s="79" t="n"/>
      <c r="DS396" s="79" t="n"/>
      <c r="DT396" s="79" t="n"/>
      <c r="DU396" s="79" t="n"/>
      <c r="DV396" s="79" t="n"/>
      <c r="DW396" s="79" t="n"/>
      <c r="DZ396" s="78" t="n">
        <v>22</v>
      </c>
      <c r="EA396" s="79" t="n"/>
      <c r="EB396" s="79" t="n"/>
      <c r="EC396" s="79" t="n"/>
      <c r="ED396" s="79" t="n"/>
      <c r="EE396" s="79" t="n"/>
      <c r="EF396" s="79" t="n"/>
      <c r="EG396" s="79" t="n"/>
      <c r="EH396" s="79" t="n"/>
      <c r="EI396" s="79" t="n"/>
      <c r="EJ396" s="79" t="n"/>
      <c r="EK396" s="79" t="n"/>
      <c r="EL396" s="79" t="n"/>
      <c r="EM396" s="79" t="n"/>
      <c r="EN396" s="79" t="n"/>
      <c r="EO396" s="79" t="n"/>
      <c r="EP396" s="79" t="n"/>
      <c r="EQ396" s="79" t="n"/>
      <c r="ER396" s="79" t="n"/>
      <c r="ES396" s="79" t="n"/>
      <c r="ET396" s="79" t="n"/>
      <c r="EU396" s="79" t="n"/>
      <c r="EV396" s="79" t="n"/>
      <c r="EW396" s="79" t="n"/>
      <c r="EX396" s="79" t="n"/>
      <c r="EY396" s="79" t="n"/>
      <c r="EZ396" s="79" t="n"/>
      <c r="FA396" s="79" t="n"/>
      <c r="FB396" s="79" t="n"/>
      <c r="FC396" s="79" t="n"/>
      <c r="FD396" s="79" t="n"/>
      <c r="FE396" s="79" t="n"/>
      <c r="FF396" s="79" t="n"/>
      <c r="FG396" s="79" t="n"/>
      <c r="FH396" s="79" t="n"/>
      <c r="FI396" s="79" t="n"/>
      <c r="FJ396" s="79" t="n"/>
      <c r="FK396" s="79" t="n"/>
      <c r="FL396" s="79" t="n"/>
      <c r="FM396" s="79" t="n"/>
      <c r="FN396" s="79" t="n"/>
      <c r="FQ396" s="78" t="n">
        <v>22</v>
      </c>
      <c r="FR396" s="79" t="n"/>
      <c r="FS396" s="79" t="n"/>
      <c r="FT396" s="79" t="n"/>
      <c r="FU396" s="79" t="n"/>
      <c r="FV396" s="79" t="n"/>
      <c r="FW396" s="79" t="n"/>
      <c r="FX396" s="79" t="n"/>
      <c r="FY396" s="79" t="n"/>
      <c r="FZ396" s="79" t="n"/>
      <c r="GA396" s="79" t="n"/>
      <c r="GB396" s="79" t="n"/>
      <c r="GC396" s="79" t="n"/>
      <c r="GD396" s="79" t="n"/>
      <c r="GE396" s="79" t="n"/>
      <c r="GF396" s="79" t="n"/>
      <c r="GG396" s="79" t="n"/>
      <c r="GH396" s="79" t="n"/>
      <c r="GI396" s="79" t="n"/>
      <c r="GJ396" s="79" t="n"/>
      <c r="GK396" s="79" t="n"/>
      <c r="GL396" s="79" t="n"/>
      <c r="GM396" s="79" t="n"/>
      <c r="GN396" s="79" t="n"/>
      <c r="GO396" s="79" t="n"/>
      <c r="GP396" s="79" t="n"/>
      <c r="GQ396" s="79" t="n"/>
      <c r="GR396" s="79" t="n"/>
      <c r="GS396" s="79" t="n"/>
      <c r="GT396" s="79" t="n"/>
      <c r="GU396" s="79" t="n"/>
      <c r="GV396" s="79" t="n"/>
      <c r="GW396" s="79" t="n"/>
      <c r="GX396" s="79" t="n"/>
      <c r="GY396" s="79" t="n"/>
      <c r="GZ396" s="79" t="n"/>
      <c r="HA396" s="79" t="n"/>
      <c r="HB396" s="79" t="n"/>
      <c r="HC396" s="79" t="n"/>
      <c r="HD396" s="79" t="n"/>
      <c r="HE396" s="79" t="n"/>
      <c r="HH396" s="78" t="n">
        <v>22</v>
      </c>
      <c r="HI396" s="79" t="n"/>
      <c r="HJ396" s="79" t="n"/>
      <c r="HK396" s="79" t="n"/>
      <c r="HL396" s="79" t="n"/>
      <c r="HM396" s="79" t="n"/>
      <c r="HN396" s="79" t="n"/>
      <c r="HO396" s="79" t="n"/>
      <c r="HP396" s="79" t="n"/>
      <c r="HQ396" s="79" t="n"/>
      <c r="HR396" s="79" t="n"/>
      <c r="HS396" s="79" t="n"/>
      <c r="HT396" s="79" t="n"/>
      <c r="HU396" s="79" t="n"/>
      <c r="HV396" s="79" t="n"/>
      <c r="HW396" s="79" t="n"/>
      <c r="HX396" s="79" t="n"/>
      <c r="HY396" s="79" t="n"/>
      <c r="HZ396" s="79" t="n"/>
      <c r="IA396" s="79" t="n"/>
      <c r="IB396" s="79" t="n"/>
      <c r="IC396" s="79" t="n"/>
      <c r="ID396" s="79" t="n"/>
      <c r="IE396" s="79" t="n"/>
      <c r="IF396" s="79" t="n"/>
      <c r="IG396" s="79" t="n"/>
      <c r="IH396" s="79" t="n"/>
      <c r="II396" s="79" t="n"/>
      <c r="IJ396" s="79" t="n"/>
      <c r="IK396" s="79" t="n"/>
      <c r="IL396" s="79" t="n"/>
      <c r="IM396" s="79" t="n"/>
      <c r="IN396" s="79" t="n"/>
      <c r="IO396" s="79" t="n"/>
      <c r="IP396" s="79" t="n"/>
      <c r="IQ396" s="79" t="n"/>
      <c r="IR396" s="79" t="n"/>
      <c r="IS396" s="79" t="n"/>
      <c r="IT396" s="79" t="n"/>
      <c r="IU396" s="79" t="n"/>
      <c r="IV396" s="79" t="n"/>
      <c r="IY396" s="78" t="n">
        <v>22</v>
      </c>
      <c r="IZ396" s="79" t="n"/>
      <c r="JA396" s="79" t="n"/>
      <c r="JB396" s="79" t="n"/>
      <c r="JC396" s="79" t="n"/>
      <c r="JD396" s="79" t="n"/>
      <c r="JE396" s="79" t="n"/>
      <c r="JF396" s="79" t="n"/>
      <c r="JG396" s="79" t="n"/>
      <c r="JH396" s="79" t="n"/>
      <c r="JI396" s="79" t="n"/>
      <c r="JJ396" s="79" t="n"/>
      <c r="JK396" s="79" t="n"/>
      <c r="JL396" s="79" t="n"/>
      <c r="JM396" s="79" t="n"/>
      <c r="JN396" s="79" t="n"/>
      <c r="JO396" s="79" t="n"/>
      <c r="JP396" s="79" t="n"/>
      <c r="JQ396" s="79" t="n"/>
      <c r="JR396" s="79" t="n"/>
      <c r="JS396" s="79" t="n"/>
      <c r="JT396" s="79" t="n"/>
      <c r="JU396" s="79" t="n"/>
      <c r="JV396" s="79" t="n"/>
      <c r="JW396" s="79" t="n"/>
      <c r="JX396" s="79" t="n"/>
      <c r="JY396" s="79" t="n"/>
      <c r="JZ396" s="79" t="n"/>
      <c r="KA396" s="79" t="n"/>
      <c r="KB396" s="79" t="n"/>
      <c r="KC396" s="79" t="n"/>
      <c r="KD396" s="79" t="n"/>
      <c r="KE396" s="79" t="n"/>
      <c r="KF396" s="79" t="n"/>
      <c r="KG396" s="79" t="n"/>
      <c r="KH396" s="79" t="n"/>
      <c r="KI396" s="79" t="n"/>
      <c r="KJ396" s="79" t="n"/>
      <c r="KK396" s="79" t="n"/>
      <c r="KL396" s="79" t="n"/>
      <c r="KM396" s="79" t="n"/>
      <c r="KP396" s="78" t="n">
        <v>22</v>
      </c>
      <c r="KQ396" s="79" t="n"/>
      <c r="KR396" s="79" t="n"/>
      <c r="KS396" s="79" t="n"/>
      <c r="KT396" s="79" t="n"/>
      <c r="KU396" s="79" t="n"/>
      <c r="KV396" s="79" t="n"/>
      <c r="KW396" s="79" t="n"/>
      <c r="KX396" s="79" t="n"/>
      <c r="KY396" s="79" t="n"/>
      <c r="KZ396" s="79" t="n"/>
      <c r="LA396" s="79" t="n"/>
      <c r="LB396" s="79" t="n"/>
      <c r="LC396" s="79" t="n"/>
      <c r="LD396" s="79" t="n"/>
      <c r="LE396" s="79" t="n"/>
      <c r="LF396" s="79" t="n"/>
      <c r="LG396" s="79" t="n"/>
      <c r="LH396" s="79" t="n"/>
      <c r="LI396" s="79" t="n"/>
      <c r="LJ396" s="79" t="n"/>
      <c r="LK396" s="79" t="n"/>
      <c r="LL396" s="79" t="n"/>
      <c r="LM396" s="79" t="n"/>
      <c r="LN396" s="79" t="n"/>
      <c r="LO396" s="79" t="n"/>
      <c r="LP396" s="79" t="n"/>
      <c r="LQ396" s="79" t="n"/>
      <c r="LR396" s="79" t="n"/>
      <c r="LS396" s="79" t="n"/>
      <c r="LT396" s="79" t="n"/>
      <c r="LU396" s="79" t="n"/>
      <c r="LV396" s="79" t="n"/>
      <c r="LW396" s="79" t="n"/>
      <c r="LX396" s="79" t="n"/>
      <c r="LY396" s="79" t="n"/>
      <c r="LZ396" s="79" t="n"/>
      <c r="MA396" s="79" t="n"/>
      <c r="MB396" s="79" t="n"/>
      <c r="MC396" s="79" t="n"/>
      <c r="MD396" s="79" t="n"/>
      <c r="MG396" s="78" t="n">
        <v>22</v>
      </c>
      <c r="MH396" s="79" t="n"/>
      <c r="MI396" s="79" t="n"/>
      <c r="MJ396" s="79" t="n"/>
      <c r="MK396" s="79" t="n"/>
      <c r="ML396" s="79" t="n"/>
      <c r="MM396" s="79" t="n"/>
      <c r="MN396" s="79" t="n"/>
      <c r="MO396" s="79" t="n"/>
      <c r="MP396" s="79" t="n"/>
      <c r="MQ396" s="79" t="n"/>
      <c r="MR396" s="79" t="n"/>
      <c r="MS396" s="79" t="n"/>
      <c r="MT396" s="79" t="n"/>
      <c r="MU396" s="79" t="n"/>
      <c r="MV396" s="79" t="n"/>
      <c r="MW396" s="79" t="n"/>
      <c r="MX396" s="79" t="n"/>
      <c r="MY396" s="79" t="n"/>
      <c r="MZ396" s="79" t="n"/>
      <c r="NA396" s="79" t="n"/>
      <c r="NB396" s="79" t="n"/>
      <c r="NC396" s="79" t="n"/>
      <c r="ND396" s="79" t="n"/>
      <c r="NE396" s="79" t="n"/>
      <c r="NF396" s="79" t="n"/>
      <c r="NG396" s="79" t="n"/>
      <c r="NH396" s="79" t="n"/>
      <c r="NI396" s="79" t="n"/>
      <c r="NJ396" s="79" t="n"/>
      <c r="NK396" s="79" t="n"/>
      <c r="NL396" s="79" t="n"/>
      <c r="NM396" s="79" t="n"/>
      <c r="NN396" s="79" t="n"/>
      <c r="NO396" s="79" t="n"/>
      <c r="NP396" s="79" t="n"/>
      <c r="NQ396" s="79" t="n"/>
      <c r="NR396" s="79" t="n"/>
      <c r="NS396" s="79" t="n"/>
      <c r="NT396" s="79" t="n"/>
      <c r="NU396" s="79" t="n"/>
      <c r="NX396" s="78" t="n">
        <v>22</v>
      </c>
      <c r="NY396" s="79" t="n"/>
      <c r="NZ396" s="79" t="n"/>
      <c r="OA396" s="79" t="n"/>
      <c r="OB396" s="79" t="n"/>
      <c r="OC396" s="79" t="n"/>
      <c r="OD396" s="79" t="n"/>
      <c r="OE396" s="79" t="n"/>
      <c r="OF396" s="79" t="n"/>
      <c r="OG396" s="79" t="n"/>
      <c r="OH396" s="79" t="n"/>
      <c r="OI396" s="79" t="n"/>
      <c r="OJ396" s="79" t="n"/>
      <c r="OK396" s="79" t="n"/>
      <c r="OL396" s="79" t="n"/>
      <c r="OM396" s="79" t="n"/>
      <c r="ON396" s="79" t="n"/>
      <c r="OO396" s="79" t="n"/>
      <c r="OP396" s="79" t="n"/>
      <c r="OQ396" s="79" t="n"/>
      <c r="OR396" s="79" t="n"/>
      <c r="OS396" s="79" t="n"/>
      <c r="OT396" s="79" t="n"/>
      <c r="OU396" s="79" t="n"/>
      <c r="OV396" s="79" t="n"/>
      <c r="OW396" s="79" t="n"/>
      <c r="OX396" s="79" t="n"/>
      <c r="OY396" s="79" t="n"/>
      <c r="OZ396" s="79" t="n"/>
      <c r="PA396" s="79" t="n"/>
      <c r="PB396" s="79" t="n"/>
      <c r="PC396" s="79" t="n"/>
      <c r="PD396" s="79" t="n"/>
      <c r="PE396" s="79" t="n"/>
      <c r="PF396" s="79" t="n"/>
      <c r="PG396" s="79" t="n"/>
      <c r="PH396" s="79" t="n"/>
      <c r="PI396" s="79" t="n"/>
      <c r="PJ396" s="79" t="n"/>
      <c r="PK396" s="79" t="n"/>
      <c r="PL396" s="79" t="n"/>
      <c r="PO396" s="78" t="n">
        <v>22</v>
      </c>
      <c r="PP396" s="79" t="n"/>
      <c r="PQ396" s="79" t="n"/>
      <c r="PR396" s="79" t="n"/>
      <c r="PS396" s="79" t="n"/>
      <c r="PT396" s="79" t="n"/>
      <c r="PU396" s="79" t="n"/>
      <c r="PV396" s="79" t="n"/>
      <c r="PW396" s="79" t="n"/>
      <c r="PX396" s="79" t="n"/>
      <c r="PY396" s="79" t="n"/>
      <c r="PZ396" s="79" t="n"/>
      <c r="QA396" s="79" t="n"/>
      <c r="QB396" s="79" t="n"/>
      <c r="QC396" s="79" t="n"/>
      <c r="QD396" s="79" t="n"/>
      <c r="QE396" s="79" t="n"/>
      <c r="QF396" s="79" t="n"/>
      <c r="QG396" s="79" t="n"/>
      <c r="QH396" s="79" t="n"/>
      <c r="QI396" s="79" t="n"/>
      <c r="QJ396" s="79" t="n"/>
      <c r="QK396" s="79" t="n"/>
      <c r="QL396" s="79" t="n"/>
      <c r="QM396" s="79" t="n"/>
      <c r="QN396" s="79" t="n"/>
      <c r="QO396" s="79" t="n"/>
      <c r="QP396" s="79" t="n"/>
      <c r="QQ396" s="79" t="n"/>
      <c r="QR396" s="79" t="n"/>
      <c r="QS396" s="79" t="n"/>
      <c r="QT396" s="79" t="n"/>
      <c r="QU396" s="79" t="n"/>
      <c r="QV396" s="79" t="n"/>
      <c r="QW396" s="79" t="n"/>
      <c r="QX396" s="79" t="n"/>
      <c r="QY396" s="79" t="n"/>
      <c r="QZ396" s="79" t="n"/>
      <c r="RA396" s="79" t="n"/>
      <c r="RB396" s="79" t="n"/>
      <c r="RC396" s="79" t="n"/>
      <c r="RF396" s="78" t="n">
        <v>22</v>
      </c>
      <c r="RG396" s="79" t="n"/>
      <c r="RH396" s="79" t="n"/>
      <c r="RI396" s="79" t="n"/>
      <c r="RJ396" s="79" t="n"/>
      <c r="RK396" s="79" t="n"/>
      <c r="RL396" s="79" t="n"/>
      <c r="RM396" s="79" t="n"/>
      <c r="RN396" s="79" t="n"/>
      <c r="RO396" s="79" t="n"/>
      <c r="RP396" s="79" t="n"/>
      <c r="RQ396" s="79" t="n"/>
      <c r="RR396" s="79" t="n"/>
      <c r="RS396" s="79" t="n"/>
      <c r="RT396" s="79" t="n"/>
      <c r="RU396" s="79" t="n"/>
      <c r="RV396" s="79" t="n"/>
      <c r="RW396" s="79" t="n"/>
      <c r="RX396" s="79" t="n"/>
      <c r="RY396" s="79" t="n"/>
      <c r="RZ396" s="79" t="n"/>
      <c r="SA396" s="79" t="n"/>
      <c r="SB396" s="79" t="n"/>
      <c r="SC396" s="79" t="n"/>
      <c r="SD396" s="79" t="n"/>
      <c r="SE396" s="79" t="n"/>
      <c r="SF396" s="79" t="n"/>
      <c r="SG396" s="79" t="n"/>
      <c r="SH396" s="79" t="n"/>
      <c r="SI396" s="79" t="n"/>
      <c r="SJ396" s="79" t="n"/>
      <c r="SK396" s="79" t="n"/>
      <c r="SL396" s="79" t="n"/>
      <c r="SM396" s="79" t="n"/>
      <c r="SN396" s="79" t="n"/>
      <c r="SO396" s="79" t="n"/>
      <c r="SP396" s="79" t="n"/>
      <c r="SQ396" s="79" t="n"/>
      <c r="SR396" s="79" t="n"/>
      <c r="SS396" s="79" t="n"/>
      <c r="ST396" s="79" t="n"/>
      <c r="SW396" s="78" t="n">
        <v>22</v>
      </c>
      <c r="SX396" s="79" t="n"/>
      <c r="SY396" s="79" t="n"/>
      <c r="SZ396" s="79" t="n"/>
      <c r="TA396" s="79" t="n"/>
      <c r="TB396" s="79" t="n"/>
      <c r="TC396" s="79" t="n"/>
      <c r="TD396" s="79" t="n"/>
      <c r="TE396" s="79" t="n"/>
      <c r="TF396" s="79" t="n"/>
      <c r="TG396" s="79" t="n"/>
      <c r="TH396" s="79" t="n"/>
      <c r="TI396" s="79" t="n"/>
      <c r="TJ396" s="79" t="n"/>
      <c r="TK396" s="79" t="n"/>
      <c r="TL396" s="79" t="n"/>
      <c r="TM396" s="79" t="n"/>
      <c r="TN396" s="79" t="n"/>
      <c r="TO396" s="79" t="n"/>
      <c r="TP396" s="79" t="n"/>
      <c r="TQ396" s="79" t="n"/>
      <c r="TR396" s="79" t="n"/>
      <c r="TS396" s="79" t="n"/>
      <c r="TT396" s="79" t="n"/>
      <c r="TU396" s="79" t="n"/>
      <c r="TV396" s="79" t="n"/>
      <c r="TW396" s="79" t="n"/>
      <c r="TX396" s="79" t="n"/>
      <c r="TY396" s="79" t="n"/>
      <c r="TZ396" s="79" t="n"/>
      <c r="UA396" s="79" t="n"/>
      <c r="UB396" s="79" t="n"/>
      <c r="UC396" s="79" t="n"/>
      <c r="UD396" s="79" t="n"/>
      <c r="UE396" s="79" t="n"/>
      <c r="UF396" s="79" t="n"/>
      <c r="UG396" s="79" t="n"/>
      <c r="UH396" s="79" t="n"/>
      <c r="UI396" s="79" t="n"/>
      <c r="UJ396" s="79" t="n"/>
      <c r="UK396" s="79" t="n"/>
      <c r="UN396" s="78" t="n">
        <v>22</v>
      </c>
      <c r="UO396" s="79" t="n"/>
      <c r="UP396" s="79" t="n"/>
      <c r="UQ396" s="79" t="n"/>
      <c r="UR396" s="79" t="n"/>
      <c r="US396" s="79" t="n"/>
      <c r="UT396" s="79" t="n"/>
      <c r="UU396" s="79" t="n"/>
      <c r="UV396" s="79" t="n"/>
      <c r="UW396" s="79" t="n"/>
      <c r="UX396" s="79" t="n"/>
      <c r="UY396" s="79" t="n"/>
      <c r="UZ396" s="79" t="n"/>
      <c r="VA396" s="79" t="n"/>
      <c r="VB396" s="79" t="n"/>
      <c r="VC396" s="79" t="n"/>
      <c r="VD396" s="79" t="n"/>
      <c r="VE396" s="79" t="n"/>
      <c r="VF396" s="79" t="n"/>
      <c r="VG396" s="79" t="n"/>
      <c r="VH396" s="79" t="n"/>
      <c r="VI396" s="79" t="n"/>
      <c r="VJ396" s="79" t="n"/>
      <c r="VK396" s="79" t="n"/>
      <c r="VL396" s="79" t="n"/>
      <c r="VM396" s="79" t="n"/>
      <c r="VN396" s="79" t="n"/>
      <c r="VO396" s="79" t="n"/>
      <c r="VP396" s="79" t="n"/>
      <c r="VQ396" s="79" t="n"/>
      <c r="VR396" s="79" t="n"/>
      <c r="VS396" s="79" t="n"/>
      <c r="VT396" s="79" t="n"/>
      <c r="VU396" s="79" t="n"/>
      <c r="VV396" s="79" t="n"/>
      <c r="VW396" s="79" t="n"/>
      <c r="VX396" s="79" t="n"/>
      <c r="VY396" s="79" t="n"/>
      <c r="VZ396" s="79" t="n"/>
      <c r="WA396" s="79" t="n"/>
      <c r="WB396" s="79" t="n"/>
      <c r="WE396" s="78" t="n">
        <v>22</v>
      </c>
      <c r="WF396" s="79" t="n"/>
      <c r="WG396" s="79" t="n"/>
      <c r="WH396" s="79" t="n"/>
      <c r="WI396" s="79" t="n"/>
      <c r="WJ396" s="79" t="n"/>
      <c r="WK396" s="79" t="n"/>
      <c r="WL396" s="79" t="n"/>
      <c r="WM396" s="79" t="n"/>
      <c r="WN396" s="79" t="n"/>
      <c r="WO396" s="79" t="n"/>
      <c r="WP396" s="79" t="n"/>
      <c r="WQ396" s="79" t="n"/>
      <c r="WR396" s="79" t="n"/>
      <c r="WS396" s="79" t="n"/>
      <c r="WT396" s="79" t="n"/>
      <c r="WU396" s="79" t="n"/>
      <c r="WV396" s="79" t="n"/>
      <c r="WW396" s="79" t="n"/>
      <c r="WX396" s="79" t="n"/>
      <c r="WY396" s="79" t="n"/>
      <c r="WZ396" s="79" t="n"/>
      <c r="XA396" s="79" t="n"/>
      <c r="XB396" s="79" t="n"/>
      <c r="XC396" s="79" t="n"/>
      <c r="XD396" s="79" t="n"/>
      <c r="XE396" s="79" t="n"/>
      <c r="XF396" s="79" t="n"/>
      <c r="XG396" s="79" t="n"/>
      <c r="XH396" s="79" t="n"/>
      <c r="XI396" s="79" t="n"/>
      <c r="XJ396" s="79" t="n"/>
      <c r="XK396" s="79" t="n"/>
      <c r="XL396" s="79" t="n"/>
      <c r="XM396" s="79" t="n"/>
      <c r="XN396" s="79" t="n"/>
      <c r="XO396" s="79" t="n"/>
      <c r="XP396" s="79" t="n"/>
      <c r="XQ396" s="79" t="n"/>
      <c r="XR396" s="79" t="n"/>
      <c r="XS396" s="79" t="n"/>
      <c r="XV396" s="78" t="n">
        <v>22</v>
      </c>
      <c r="XW396" s="79" t="n"/>
      <c r="XX396" s="79" t="n"/>
      <c r="XY396" s="79" t="n"/>
      <c r="XZ396" s="79" t="n"/>
      <c r="YA396" s="79" t="n"/>
      <c r="YB396" s="79" t="n"/>
      <c r="YC396" s="79" t="n"/>
      <c r="YD396" s="79" t="n"/>
      <c r="YE396" s="79" t="n"/>
      <c r="YF396" s="79" t="n"/>
      <c r="YG396" s="79" t="n"/>
      <c r="YH396" s="79" t="n"/>
      <c r="YI396" s="79" t="n"/>
      <c r="YJ396" s="79" t="n"/>
      <c r="YK396" s="79" t="n"/>
      <c r="YL396" s="79" t="n"/>
      <c r="YM396" s="79" t="n"/>
      <c r="YN396" s="79" t="n"/>
      <c r="YO396" s="79" t="n"/>
      <c r="YP396" s="79" t="n"/>
      <c r="YQ396" s="79" t="n"/>
      <c r="YR396" s="79" t="n"/>
      <c r="YS396" s="79" t="n"/>
      <c r="YT396" s="79" t="n"/>
      <c r="YU396" s="79" t="n"/>
      <c r="YV396" s="79" t="n"/>
      <c r="YW396" s="79" t="n"/>
      <c r="YX396" s="79" t="n"/>
      <c r="YY396" s="79" t="n"/>
      <c r="YZ396" s="79" t="n"/>
      <c r="ZA396" s="79" t="n"/>
      <c r="ZB396" s="79" t="n"/>
      <c r="ZC396" s="79" t="n"/>
      <c r="ZD396" s="79" t="n"/>
      <c r="ZE396" s="79" t="n"/>
      <c r="ZF396" s="79" t="n"/>
      <c r="ZG396" s="79" t="n"/>
      <c r="ZH396" s="79" t="n"/>
      <c r="ZI396" s="79" t="n"/>
      <c r="ZJ396" s="79" t="n"/>
      <c r="ZM396" s="78" t="n">
        <v>22</v>
      </c>
      <c r="ZN396" s="79" t="n"/>
      <c r="ZO396" s="79" t="n"/>
      <c r="ZP396" s="79" t="n"/>
      <c r="ZQ396" s="79" t="n"/>
      <c r="ZR396" s="79" t="n"/>
      <c r="ZS396" s="79" t="n"/>
      <c r="ZT396" s="79" t="n"/>
      <c r="ZU396" s="79" t="n"/>
      <c r="ZV396" s="79" t="n"/>
      <c r="ZW396" s="79" t="n"/>
      <c r="ZX396" s="79" t="n"/>
      <c r="ZY396" s="79" t="n"/>
      <c r="ZZ396" s="79" t="n"/>
      <c r="AAA396" s="79" t="n"/>
      <c r="AAB396" s="79" t="n"/>
      <c r="AAC396" s="79" t="n"/>
      <c r="AAD396" s="79" t="n"/>
      <c r="AAE396" s="79" t="n"/>
      <c r="AAF396" s="79" t="n"/>
      <c r="AAG396" s="79" t="n"/>
      <c r="AAH396" s="79" t="n"/>
      <c r="AAI396" s="79" t="n"/>
      <c r="AAJ396" s="79" t="n"/>
      <c r="AAK396" s="79" t="n"/>
      <c r="AAL396" s="79" t="n"/>
      <c r="AAM396" s="79" t="n"/>
      <c r="AAN396" s="79" t="n"/>
      <c r="AAO396" s="79" t="n"/>
      <c r="AAP396" s="79" t="n"/>
      <c r="AAQ396" s="79" t="n"/>
      <c r="AAR396" s="79" t="n"/>
      <c r="AAS396" s="79" t="n"/>
      <c r="AAT396" s="79" t="n"/>
      <c r="AAU396" s="79" t="n"/>
      <c r="AAV396" s="79" t="n"/>
      <c r="AAW396" s="79" t="n"/>
      <c r="AAX396" s="79" t="n"/>
      <c r="AAY396" s="79" t="n"/>
      <c r="AAZ396" s="79" t="n"/>
      <c r="ABA396" s="79" t="n"/>
      <c r="ABD396" s="78" t="n">
        <v>22</v>
      </c>
      <c r="ABE396" s="79" t="n"/>
      <c r="ABF396" s="79" t="n"/>
      <c r="ABG396" s="79" t="n"/>
      <c r="ABH396" s="79" t="n"/>
      <c r="ABI396" s="79" t="n"/>
      <c r="ABJ396" s="79" t="n"/>
      <c r="ABK396" s="79" t="n"/>
      <c r="ABL396" s="79" t="n"/>
      <c r="ABM396" s="79" t="n"/>
      <c r="ABN396" s="79" t="n"/>
      <c r="ABO396" s="79" t="n"/>
      <c r="ABP396" s="79" t="n"/>
      <c r="ABQ396" s="79" t="n"/>
      <c r="ABR396" s="79" t="n"/>
      <c r="ABS396" s="79" t="n"/>
      <c r="ABT396" s="79" t="n"/>
      <c r="ABU396" s="79" t="n"/>
      <c r="ABV396" s="79" t="n"/>
      <c r="ABW396" s="79" t="n"/>
      <c r="ABX396" s="79" t="n"/>
      <c r="ABY396" s="79" t="n"/>
      <c r="ABZ396" s="79" t="n"/>
      <c r="ACA396" s="79" t="n"/>
      <c r="ACB396" s="79" t="n"/>
      <c r="ACC396" s="79" t="n"/>
      <c r="ACD396" s="79" t="n"/>
      <c r="ACE396" s="79" t="n"/>
      <c r="ACF396" s="79" t="n"/>
      <c r="ACG396" s="79" t="n"/>
      <c r="ACH396" s="79" t="n"/>
      <c r="ACI396" s="79" t="n"/>
      <c r="ACJ396" s="79" t="n"/>
      <c r="ACK396" s="79" t="n"/>
      <c r="ACL396" s="79" t="n"/>
      <c r="ACM396" s="79" t="n"/>
      <c r="ACN396" s="79" t="n"/>
      <c r="ACO396" s="79" t="n"/>
      <c r="ACP396" s="79" t="n"/>
      <c r="ACQ396" s="79" t="n"/>
      <c r="ACR396" s="79" t="n"/>
      <c r="ACU396" s="78" t="n">
        <v>22</v>
      </c>
      <c r="ACV396" s="79" t="n"/>
      <c r="ACW396" s="79" t="n"/>
      <c r="ACX396" s="79" t="n"/>
      <c r="ACY396" s="79" t="n"/>
      <c r="ACZ396" s="79" t="n"/>
      <c r="ADA396" s="79" t="n"/>
      <c r="ADB396" s="79" t="n"/>
      <c r="ADC396" s="79" t="n"/>
      <c r="ADD396" s="79" t="n"/>
      <c r="ADE396" s="79" t="n"/>
      <c r="ADF396" s="79" t="n"/>
      <c r="ADG396" s="79" t="n"/>
      <c r="ADH396" s="79" t="n"/>
      <c r="ADI396" s="79" t="n"/>
      <c r="ADJ396" s="79" t="n"/>
      <c r="ADK396" s="79" t="n"/>
      <c r="ADL396" s="79" t="n"/>
      <c r="ADM396" s="79" t="n"/>
      <c r="ADN396" s="79" t="n"/>
      <c r="ADO396" s="79" t="n"/>
      <c r="ADP396" s="79" t="n"/>
      <c r="ADQ396" s="79" t="n"/>
      <c r="ADR396" s="79" t="n"/>
      <c r="ADS396" s="79" t="n"/>
      <c r="ADT396" s="79" t="n"/>
      <c r="ADU396" s="79" t="n"/>
      <c r="ADV396" s="79" t="n"/>
      <c r="ADW396" s="79" t="n"/>
      <c r="ADX396" s="79" t="n"/>
      <c r="ADY396" s="79" t="n"/>
      <c r="ADZ396" s="79" t="n"/>
      <c r="AEA396" s="79" t="n"/>
      <c r="AEB396" s="79" t="n"/>
      <c r="AEC396" s="79" t="n"/>
      <c r="AED396" s="79" t="n"/>
      <c r="AEE396" s="79" t="n"/>
      <c r="AEF396" s="79" t="n"/>
      <c r="AEG396" s="79" t="n"/>
      <c r="AEH396" s="79" t="n"/>
      <c r="AEI396" s="79" t="n"/>
      <c r="AEL396" s="78" t="n">
        <v>22</v>
      </c>
      <c r="AEM396" s="79" t="n"/>
      <c r="AEN396" s="79" t="n"/>
      <c r="AEO396" s="79" t="n"/>
      <c r="AEP396" s="79" t="n"/>
      <c r="AEQ396" s="79" t="n"/>
      <c r="AER396" s="79" t="n"/>
      <c r="AES396" s="79" t="n"/>
      <c r="AET396" s="79" t="n"/>
      <c r="AEU396" s="79" t="n"/>
      <c r="AEV396" s="79" t="n"/>
      <c r="AEW396" s="79" t="n"/>
      <c r="AEX396" s="79" t="n"/>
      <c r="AEY396" s="79" t="n"/>
      <c r="AEZ396" s="79" t="n"/>
      <c r="AFA396" s="79" t="n"/>
      <c r="AFB396" s="79" t="n"/>
      <c r="AFC396" s="79" t="n"/>
      <c r="AFD396" s="79" t="n"/>
      <c r="AFE396" s="79" t="n"/>
      <c r="AFF396" s="79" t="n"/>
      <c r="AFG396" s="79" t="n"/>
      <c r="AFH396" s="79" t="n"/>
      <c r="AFI396" s="79" t="n"/>
      <c r="AFJ396" s="79" t="n"/>
      <c r="AFK396" s="79" t="n"/>
      <c r="AFL396" s="79" t="n"/>
      <c r="AFM396" s="79" t="n"/>
      <c r="AFN396" s="79" t="n"/>
      <c r="AFO396" s="79" t="n"/>
      <c r="AFP396" s="79" t="n"/>
      <c r="AFQ396" s="79" t="n"/>
      <c r="AFR396" s="79" t="n"/>
      <c r="AFS396" s="79" t="n"/>
      <c r="AFT396" s="79" t="n"/>
      <c r="AFU396" s="79" t="n"/>
      <c r="AFV396" s="79" t="n"/>
      <c r="AFW396" s="79" t="n"/>
      <c r="AFX396" s="79" t="n"/>
      <c r="AFY396" s="79" t="n"/>
      <c r="AFZ396" s="79" t="n"/>
    </row>
    <row r="397">
      <c r="A397" s="78" t="n">
        <v>23</v>
      </c>
      <c r="B397" s="79" t="n"/>
      <c r="C397" s="79" t="n"/>
      <c r="D397" s="79" t="n"/>
      <c r="E397" s="79" t="n"/>
      <c r="F397" s="79" t="n"/>
      <c r="G397" s="79" t="n"/>
      <c r="H397" s="79" t="n"/>
      <c r="I397" s="79" t="n"/>
      <c r="J397" s="79" t="n"/>
      <c r="K397" s="79" t="n"/>
      <c r="L397" s="79" t="n"/>
      <c r="M397" s="79" t="n"/>
      <c r="N397" s="79" t="n"/>
      <c r="O397" s="79" t="n"/>
      <c r="P397" s="79" t="n"/>
      <c r="Q397" s="79" t="n"/>
      <c r="R397" s="79" t="n"/>
      <c r="S397" s="79" t="n"/>
      <c r="T397" s="79" t="n"/>
      <c r="U397" s="79" t="n"/>
      <c r="V397" s="79" t="n"/>
      <c r="W397" s="79" t="n"/>
      <c r="X397" s="79" t="n"/>
      <c r="Y397" s="79" t="n"/>
      <c r="Z397" s="79" t="n"/>
      <c r="AA397" s="79" t="n"/>
      <c r="AB397" s="79" t="n"/>
      <c r="AC397" s="79" t="n"/>
      <c r="AD397" s="79" t="n"/>
      <c r="AE397" s="79" t="n"/>
      <c r="AF397" s="79" t="n"/>
      <c r="AG397" s="79" t="n"/>
      <c r="AH397" s="79" t="n"/>
      <c r="AI397" s="79" t="n"/>
      <c r="AJ397" s="79" t="n"/>
      <c r="AK397" s="79" t="n"/>
      <c r="AL397" s="79" t="n"/>
      <c r="AM397" s="79" t="n"/>
      <c r="AN397" s="79" t="n"/>
      <c r="AO397" s="79" t="n"/>
      <c r="AR397" s="78" t="n">
        <v>23</v>
      </c>
      <c r="AS397" s="79" t="n"/>
      <c r="AT397" s="79" t="n"/>
      <c r="AU397" s="79" t="n"/>
      <c r="AV397" s="79" t="n"/>
      <c r="AW397" s="79" t="n"/>
      <c r="AX397" s="79" t="n"/>
      <c r="AY397" s="79" t="n"/>
      <c r="AZ397" s="79" t="n"/>
      <c r="BA397" s="79" t="n"/>
      <c r="BB397" s="79" t="n"/>
      <c r="BC397" s="79" t="n"/>
      <c r="BD397" s="79" t="n"/>
      <c r="BE397" s="79" t="n"/>
      <c r="BF397" s="79" t="n"/>
      <c r="BG397" s="79" t="n"/>
      <c r="BH397" s="79" t="n"/>
      <c r="BI397" s="79" t="n"/>
      <c r="BJ397" s="79" t="n"/>
      <c r="BK397" s="79" t="n"/>
      <c r="BL397" s="79" t="n"/>
      <c r="BM397" s="79" t="n"/>
      <c r="BN397" s="79" t="n"/>
      <c r="BO397" s="79" t="n"/>
      <c r="BP397" s="79" t="n"/>
      <c r="BQ397" s="79" t="n"/>
      <c r="BR397" s="79" t="n"/>
      <c r="BS397" s="79" t="n"/>
      <c r="BT397" s="79" t="n"/>
      <c r="BU397" s="79" t="n"/>
      <c r="BV397" s="79" t="n"/>
      <c r="BW397" s="79" t="n"/>
      <c r="BX397" s="79" t="n"/>
      <c r="BY397" s="79" t="n"/>
      <c r="BZ397" s="79" t="n"/>
      <c r="CA397" s="79" t="n"/>
      <c r="CB397" s="79" t="n"/>
      <c r="CC397" s="79" t="n"/>
      <c r="CD397" s="79" t="n"/>
      <c r="CE397" s="79" t="n"/>
      <c r="CF397" s="79" t="n"/>
      <c r="CI397" s="78" t="n">
        <v>23</v>
      </c>
      <c r="CJ397" s="79" t="n"/>
      <c r="CK397" s="79" t="n"/>
      <c r="CL397" s="79" t="n"/>
      <c r="CM397" s="79" t="n"/>
      <c r="CN397" s="79" t="n"/>
      <c r="CO397" s="79" t="n"/>
      <c r="CP397" s="79" t="n"/>
      <c r="CQ397" s="79" t="n"/>
      <c r="CR397" s="79" t="n"/>
      <c r="CS397" s="79" t="n"/>
      <c r="CT397" s="79" t="n"/>
      <c r="CU397" s="79" t="n"/>
      <c r="CV397" s="79" t="n"/>
      <c r="CW397" s="79" t="n"/>
      <c r="CX397" s="79" t="n"/>
      <c r="CY397" s="79" t="n"/>
      <c r="CZ397" s="79" t="n"/>
      <c r="DA397" s="79" t="n"/>
      <c r="DB397" s="79" t="n"/>
      <c r="DC397" s="79" t="n"/>
      <c r="DD397" s="79" t="n"/>
      <c r="DE397" s="79" t="n"/>
      <c r="DF397" s="79" t="n"/>
      <c r="DG397" s="79" t="n"/>
      <c r="DH397" s="79" t="n"/>
      <c r="DI397" s="79" t="n"/>
      <c r="DJ397" s="79" t="n"/>
      <c r="DK397" s="79" t="n"/>
      <c r="DL397" s="79" t="n"/>
      <c r="DM397" s="79" t="n"/>
      <c r="DN397" s="79" t="n"/>
      <c r="DO397" s="79" t="n"/>
      <c r="DP397" s="79" t="n"/>
      <c r="DQ397" s="79" t="n"/>
      <c r="DR397" s="79" t="n"/>
      <c r="DS397" s="79" t="n"/>
      <c r="DT397" s="79" t="n"/>
      <c r="DU397" s="79" t="n"/>
      <c r="DV397" s="79" t="n"/>
      <c r="DW397" s="79" t="n"/>
      <c r="DZ397" s="78" t="n">
        <v>23</v>
      </c>
      <c r="EA397" s="79" t="n"/>
      <c r="EB397" s="79" t="n"/>
      <c r="EC397" s="79" t="n"/>
      <c r="ED397" s="79" t="n"/>
      <c r="EE397" s="79" t="n"/>
      <c r="EF397" s="79" t="n"/>
      <c r="EG397" s="79" t="n"/>
      <c r="EH397" s="79" t="n"/>
      <c r="EI397" s="79" t="n"/>
      <c r="EJ397" s="79" t="n"/>
      <c r="EK397" s="79" t="n"/>
      <c r="EL397" s="79" t="n"/>
      <c r="EM397" s="79" t="n"/>
      <c r="EN397" s="79" t="n"/>
      <c r="EO397" s="79" t="n"/>
      <c r="EP397" s="79" t="n"/>
      <c r="EQ397" s="79" t="n"/>
      <c r="ER397" s="79" t="n"/>
      <c r="ES397" s="79" t="n"/>
      <c r="ET397" s="79" t="n"/>
      <c r="EU397" s="79" t="n"/>
      <c r="EV397" s="79" t="n"/>
      <c r="EW397" s="79" t="n"/>
      <c r="EX397" s="79" t="n"/>
      <c r="EY397" s="79" t="n"/>
      <c r="EZ397" s="79" t="n"/>
      <c r="FA397" s="79" t="n"/>
      <c r="FB397" s="79" t="n"/>
      <c r="FC397" s="79" t="n"/>
      <c r="FD397" s="79" t="n"/>
      <c r="FE397" s="79" t="n"/>
      <c r="FF397" s="79" t="n"/>
      <c r="FG397" s="79" t="n"/>
      <c r="FH397" s="79" t="n"/>
      <c r="FI397" s="79" t="n"/>
      <c r="FJ397" s="79" t="n"/>
      <c r="FK397" s="79" t="n"/>
      <c r="FL397" s="79" t="n"/>
      <c r="FM397" s="79" t="n"/>
      <c r="FN397" s="79" t="n"/>
      <c r="FQ397" s="78" t="n">
        <v>23</v>
      </c>
      <c r="FR397" s="79" t="n"/>
      <c r="FS397" s="79" t="n"/>
      <c r="FT397" s="79" t="n"/>
      <c r="FU397" s="79" t="n"/>
      <c r="FV397" s="79" t="n"/>
      <c r="FW397" s="79" t="n"/>
      <c r="FX397" s="79" t="n"/>
      <c r="FY397" s="79" t="n"/>
      <c r="FZ397" s="79" t="n"/>
      <c r="GA397" s="79" t="n"/>
      <c r="GB397" s="79" t="n"/>
      <c r="GC397" s="79" t="n"/>
      <c r="GD397" s="79" t="n"/>
      <c r="GE397" s="79" t="n"/>
      <c r="GF397" s="79" t="n"/>
      <c r="GG397" s="79" t="n"/>
      <c r="GH397" s="79" t="n"/>
      <c r="GI397" s="79" t="n"/>
      <c r="GJ397" s="79" t="n"/>
      <c r="GK397" s="79" t="n"/>
      <c r="GL397" s="79" t="n"/>
      <c r="GM397" s="79" t="n"/>
      <c r="GN397" s="79" t="n"/>
      <c r="GO397" s="79" t="n"/>
      <c r="GP397" s="79" t="n"/>
      <c r="GQ397" s="79" t="n"/>
      <c r="GR397" s="79" t="n"/>
      <c r="GS397" s="79" t="n"/>
      <c r="GT397" s="79" t="n"/>
      <c r="GU397" s="79" t="n"/>
      <c r="GV397" s="79" t="n"/>
      <c r="GW397" s="79" t="n"/>
      <c r="GX397" s="79" t="n"/>
      <c r="GY397" s="79" t="n"/>
      <c r="GZ397" s="79" t="n"/>
      <c r="HA397" s="79" t="n"/>
      <c r="HB397" s="79" t="n"/>
      <c r="HC397" s="79" t="n"/>
      <c r="HD397" s="79" t="n"/>
      <c r="HE397" s="79" t="n"/>
      <c r="HH397" s="78" t="n">
        <v>23</v>
      </c>
      <c r="HI397" s="79" t="n"/>
      <c r="HJ397" s="79" t="n"/>
      <c r="HK397" s="79" t="n"/>
      <c r="HL397" s="79" t="n"/>
      <c r="HM397" s="79" t="n"/>
      <c r="HN397" s="79" t="n"/>
      <c r="HO397" s="79" t="n"/>
      <c r="HP397" s="79" t="n"/>
      <c r="HQ397" s="79" t="n"/>
      <c r="HR397" s="79" t="n"/>
      <c r="HS397" s="79" t="n"/>
      <c r="HT397" s="79" t="n"/>
      <c r="HU397" s="79" t="n"/>
      <c r="HV397" s="79" t="n"/>
      <c r="HW397" s="79" t="n"/>
      <c r="HX397" s="79" t="n"/>
      <c r="HY397" s="79" t="n"/>
      <c r="HZ397" s="79" t="n"/>
      <c r="IA397" s="79" t="n"/>
      <c r="IB397" s="79" t="n"/>
      <c r="IC397" s="79" t="n"/>
      <c r="ID397" s="79" t="n"/>
      <c r="IE397" s="79" t="n"/>
      <c r="IF397" s="79" t="n"/>
      <c r="IG397" s="79" t="n"/>
      <c r="IH397" s="79" t="n"/>
      <c r="II397" s="79" t="n"/>
      <c r="IJ397" s="79" t="n"/>
      <c r="IK397" s="79" t="n"/>
      <c r="IL397" s="79" t="n"/>
      <c r="IM397" s="79" t="n"/>
      <c r="IN397" s="79" t="n"/>
      <c r="IO397" s="79" t="n"/>
      <c r="IP397" s="79" t="n"/>
      <c r="IQ397" s="79" t="n"/>
      <c r="IR397" s="79" t="n"/>
      <c r="IS397" s="79" t="n"/>
      <c r="IT397" s="79" t="n"/>
      <c r="IU397" s="79" t="n"/>
      <c r="IV397" s="79" t="n"/>
      <c r="IY397" s="78" t="n">
        <v>23</v>
      </c>
      <c r="IZ397" s="79" t="n"/>
      <c r="JA397" s="79" t="n"/>
      <c r="JB397" s="79" t="n"/>
      <c r="JC397" s="79" t="n"/>
      <c r="JD397" s="79" t="n"/>
      <c r="JE397" s="79" t="n"/>
      <c r="JF397" s="79" t="n"/>
      <c r="JG397" s="79" t="n"/>
      <c r="JH397" s="79" t="n"/>
      <c r="JI397" s="79" t="n"/>
      <c r="JJ397" s="79" t="n"/>
      <c r="JK397" s="79" t="n"/>
      <c r="JL397" s="79" t="n"/>
      <c r="JM397" s="79" t="n"/>
      <c r="JN397" s="79" t="n"/>
      <c r="JO397" s="79" t="n"/>
      <c r="JP397" s="79" t="n"/>
      <c r="JQ397" s="79" t="n"/>
      <c r="JR397" s="79" t="n"/>
      <c r="JS397" s="79" t="n"/>
      <c r="JT397" s="79" t="n"/>
      <c r="JU397" s="79" t="n"/>
      <c r="JV397" s="79" t="n"/>
      <c r="JW397" s="79" t="n"/>
      <c r="JX397" s="79" t="n"/>
      <c r="JY397" s="79" t="n"/>
      <c r="JZ397" s="79" t="n"/>
      <c r="KA397" s="79" t="n"/>
      <c r="KB397" s="79" t="n"/>
      <c r="KC397" s="79" t="n"/>
      <c r="KD397" s="79" t="n"/>
      <c r="KE397" s="79" t="n"/>
      <c r="KF397" s="79" t="n"/>
      <c r="KG397" s="79" t="n"/>
      <c r="KH397" s="79" t="n"/>
      <c r="KI397" s="79" t="n"/>
      <c r="KJ397" s="79" t="n"/>
      <c r="KK397" s="79" t="n"/>
      <c r="KL397" s="79" t="n"/>
      <c r="KM397" s="79" t="n"/>
      <c r="KP397" s="78" t="n">
        <v>23</v>
      </c>
      <c r="KQ397" s="79" t="n"/>
      <c r="KR397" s="79" t="n"/>
      <c r="KS397" s="79" t="n"/>
      <c r="KT397" s="79" t="n"/>
      <c r="KU397" s="79" t="n"/>
      <c r="KV397" s="79" t="n"/>
      <c r="KW397" s="79" t="n"/>
      <c r="KX397" s="79" t="n"/>
      <c r="KY397" s="79" t="n"/>
      <c r="KZ397" s="79" t="n"/>
      <c r="LA397" s="79" t="n"/>
      <c r="LB397" s="79" t="n"/>
      <c r="LC397" s="79" t="n"/>
      <c r="LD397" s="79" t="n"/>
      <c r="LE397" s="79" t="n"/>
      <c r="LF397" s="79" t="n"/>
      <c r="LG397" s="79" t="n"/>
      <c r="LH397" s="79" t="n"/>
      <c r="LI397" s="79" t="n"/>
      <c r="LJ397" s="79" t="n"/>
      <c r="LK397" s="79" t="n"/>
      <c r="LL397" s="79" t="n"/>
      <c r="LM397" s="79" t="n"/>
      <c r="LN397" s="79" t="n"/>
      <c r="LO397" s="79" t="n"/>
      <c r="LP397" s="79" t="n"/>
      <c r="LQ397" s="79" t="n"/>
      <c r="LR397" s="79" t="n"/>
      <c r="LS397" s="79" t="n"/>
      <c r="LT397" s="79" t="n"/>
      <c r="LU397" s="79" t="n"/>
      <c r="LV397" s="79" t="n"/>
      <c r="LW397" s="79" t="n"/>
      <c r="LX397" s="79" t="n"/>
      <c r="LY397" s="79" t="n"/>
      <c r="LZ397" s="79" t="n"/>
      <c r="MA397" s="79" t="n"/>
      <c r="MB397" s="79" t="n"/>
      <c r="MC397" s="79" t="n"/>
      <c r="MD397" s="79" t="n"/>
      <c r="MG397" s="78" t="n">
        <v>23</v>
      </c>
      <c r="MH397" s="79" t="n"/>
      <c r="MI397" s="79" t="n"/>
      <c r="MJ397" s="79" t="n"/>
      <c r="MK397" s="79" t="n"/>
      <c r="ML397" s="79" t="n"/>
      <c r="MM397" s="79" t="n"/>
      <c r="MN397" s="79" t="n"/>
      <c r="MO397" s="79" t="n"/>
      <c r="MP397" s="79" t="n"/>
      <c r="MQ397" s="79" t="n"/>
      <c r="MR397" s="79" t="n"/>
      <c r="MS397" s="79" t="n"/>
      <c r="MT397" s="79" t="n"/>
      <c r="MU397" s="79" t="n"/>
      <c r="MV397" s="79" t="n"/>
      <c r="MW397" s="79" t="n"/>
      <c r="MX397" s="79" t="n"/>
      <c r="MY397" s="79" t="n"/>
      <c r="MZ397" s="79" t="n"/>
      <c r="NA397" s="79" t="n"/>
      <c r="NB397" s="79" t="n"/>
      <c r="NC397" s="79" t="n"/>
      <c r="ND397" s="79" t="n"/>
      <c r="NE397" s="79" t="n"/>
      <c r="NF397" s="79" t="n"/>
      <c r="NG397" s="79" t="n"/>
      <c r="NH397" s="79" t="n"/>
      <c r="NI397" s="79" t="n"/>
      <c r="NJ397" s="79" t="n"/>
      <c r="NK397" s="79" t="n"/>
      <c r="NL397" s="79" t="n"/>
      <c r="NM397" s="79" t="n"/>
      <c r="NN397" s="79" t="n"/>
      <c r="NO397" s="79" t="n"/>
      <c r="NP397" s="79" t="n"/>
      <c r="NQ397" s="79" t="n"/>
      <c r="NR397" s="79" t="n"/>
      <c r="NS397" s="79" t="n"/>
      <c r="NT397" s="79" t="n"/>
      <c r="NU397" s="79" t="n"/>
      <c r="NX397" s="78" t="n">
        <v>23</v>
      </c>
      <c r="NY397" s="79" t="n"/>
      <c r="NZ397" s="79" t="n"/>
      <c r="OA397" s="79" t="n"/>
      <c r="OB397" s="79" t="n"/>
      <c r="OC397" s="79" t="n"/>
      <c r="OD397" s="79" t="n"/>
      <c r="OE397" s="79" t="n"/>
      <c r="OF397" s="79" t="n"/>
      <c r="OG397" s="79" t="n"/>
      <c r="OH397" s="79" t="n"/>
      <c r="OI397" s="79" t="n"/>
      <c r="OJ397" s="79" t="n"/>
      <c r="OK397" s="79" t="n"/>
      <c r="OL397" s="79" t="n"/>
      <c r="OM397" s="79" t="n"/>
      <c r="ON397" s="79" t="n"/>
      <c r="OO397" s="79" t="n"/>
      <c r="OP397" s="79" t="n"/>
      <c r="OQ397" s="79" t="n"/>
      <c r="OR397" s="79" t="n"/>
      <c r="OS397" s="79" t="n"/>
      <c r="OT397" s="79" t="n"/>
      <c r="OU397" s="79" t="n"/>
      <c r="OV397" s="79" t="n"/>
      <c r="OW397" s="79" t="n"/>
      <c r="OX397" s="79" t="n"/>
      <c r="OY397" s="79" t="n"/>
      <c r="OZ397" s="79" t="n"/>
      <c r="PA397" s="79" t="n"/>
      <c r="PB397" s="79" t="n"/>
      <c r="PC397" s="79" t="n"/>
      <c r="PD397" s="79" t="n"/>
      <c r="PE397" s="79" t="n"/>
      <c r="PF397" s="79" t="n"/>
      <c r="PG397" s="79" t="n"/>
      <c r="PH397" s="79" t="n"/>
      <c r="PI397" s="79" t="n"/>
      <c r="PJ397" s="79" t="n"/>
      <c r="PK397" s="79" t="n"/>
      <c r="PL397" s="79" t="n"/>
      <c r="PO397" s="78" t="n">
        <v>23</v>
      </c>
      <c r="PP397" s="79" t="n"/>
      <c r="PQ397" s="79" t="n"/>
      <c r="PR397" s="79" t="n"/>
      <c r="PS397" s="79" t="n"/>
      <c r="PT397" s="79" t="n"/>
      <c r="PU397" s="79" t="n"/>
      <c r="PV397" s="79" t="n"/>
      <c r="PW397" s="79" t="n"/>
      <c r="PX397" s="79" t="n"/>
      <c r="PY397" s="79" t="n"/>
      <c r="PZ397" s="79" t="n"/>
      <c r="QA397" s="79" t="n"/>
      <c r="QB397" s="79" t="n"/>
      <c r="QC397" s="79" t="n"/>
      <c r="QD397" s="79" t="n"/>
      <c r="QE397" s="79" t="n"/>
      <c r="QF397" s="79" t="n"/>
      <c r="QG397" s="79" t="n"/>
      <c r="QH397" s="79" t="n"/>
      <c r="QI397" s="79" t="n"/>
      <c r="QJ397" s="79" t="n"/>
      <c r="QK397" s="79" t="n"/>
      <c r="QL397" s="79" t="n"/>
      <c r="QM397" s="79" t="n"/>
      <c r="QN397" s="79" t="n"/>
      <c r="QO397" s="79" t="n"/>
      <c r="QP397" s="79" t="n"/>
      <c r="QQ397" s="79" t="n"/>
      <c r="QR397" s="79" t="n"/>
      <c r="QS397" s="79" t="n"/>
      <c r="QT397" s="79" t="n"/>
      <c r="QU397" s="79" t="n"/>
      <c r="QV397" s="79" t="n"/>
      <c r="QW397" s="79" t="n"/>
      <c r="QX397" s="79" t="n"/>
      <c r="QY397" s="79" t="n"/>
      <c r="QZ397" s="79" t="n"/>
      <c r="RA397" s="79" t="n"/>
      <c r="RB397" s="79" t="n"/>
      <c r="RC397" s="79" t="n"/>
      <c r="RF397" s="78" t="n">
        <v>23</v>
      </c>
      <c r="RG397" s="79" t="n"/>
      <c r="RH397" s="79" t="n"/>
      <c r="RI397" s="79" t="n"/>
      <c r="RJ397" s="79" t="n"/>
      <c r="RK397" s="79" t="n"/>
      <c r="RL397" s="79" t="n"/>
      <c r="RM397" s="79" t="n"/>
      <c r="RN397" s="79" t="n"/>
      <c r="RO397" s="79" t="n"/>
      <c r="RP397" s="79" t="n"/>
      <c r="RQ397" s="79" t="n"/>
      <c r="RR397" s="79" t="n"/>
      <c r="RS397" s="79" t="n"/>
      <c r="RT397" s="79" t="n"/>
      <c r="RU397" s="79" t="n"/>
      <c r="RV397" s="79" t="n"/>
      <c r="RW397" s="79" t="n"/>
      <c r="RX397" s="79" t="n"/>
      <c r="RY397" s="79" t="n"/>
      <c r="RZ397" s="79" t="n"/>
      <c r="SA397" s="79" t="n"/>
      <c r="SB397" s="79" t="n"/>
      <c r="SC397" s="79" t="n"/>
      <c r="SD397" s="79" t="n"/>
      <c r="SE397" s="79" t="n"/>
      <c r="SF397" s="79" t="n"/>
      <c r="SG397" s="79" t="n"/>
      <c r="SH397" s="79" t="n"/>
      <c r="SI397" s="79" t="n"/>
      <c r="SJ397" s="79" t="n"/>
      <c r="SK397" s="79" t="n"/>
      <c r="SL397" s="79" t="n"/>
      <c r="SM397" s="79" t="n"/>
      <c r="SN397" s="79" t="n"/>
      <c r="SO397" s="79" t="n"/>
      <c r="SP397" s="79" t="n"/>
      <c r="SQ397" s="79" t="n"/>
      <c r="SR397" s="79" t="n"/>
      <c r="SS397" s="79" t="n"/>
      <c r="ST397" s="79" t="n"/>
      <c r="SW397" s="78" t="n">
        <v>23</v>
      </c>
      <c r="SX397" s="79" t="n"/>
      <c r="SY397" s="79" t="n"/>
      <c r="SZ397" s="79" t="n"/>
      <c r="TA397" s="79" t="n"/>
      <c r="TB397" s="79" t="n"/>
      <c r="TC397" s="79" t="n"/>
      <c r="TD397" s="79" t="n"/>
      <c r="TE397" s="79" t="n"/>
      <c r="TF397" s="79" t="n"/>
      <c r="TG397" s="79" t="n"/>
      <c r="TH397" s="79" t="n"/>
      <c r="TI397" s="79" t="n"/>
      <c r="TJ397" s="79" t="n"/>
      <c r="TK397" s="79" t="n"/>
      <c r="TL397" s="79" t="n"/>
      <c r="TM397" s="79" t="n"/>
      <c r="TN397" s="79" t="n"/>
      <c r="TO397" s="79" t="n"/>
      <c r="TP397" s="79" t="n"/>
      <c r="TQ397" s="79" t="n"/>
      <c r="TR397" s="79" t="n"/>
      <c r="TS397" s="79" t="n"/>
      <c r="TT397" s="79" t="n"/>
      <c r="TU397" s="79" t="n"/>
      <c r="TV397" s="79" t="n"/>
      <c r="TW397" s="79" t="n"/>
      <c r="TX397" s="79" t="n"/>
      <c r="TY397" s="79" t="n"/>
      <c r="TZ397" s="79" t="n"/>
      <c r="UA397" s="79" t="n"/>
      <c r="UB397" s="79" t="n"/>
      <c r="UC397" s="79" t="n"/>
      <c r="UD397" s="79" t="n"/>
      <c r="UE397" s="79" t="n"/>
      <c r="UF397" s="79" t="n"/>
      <c r="UG397" s="79" t="n"/>
      <c r="UH397" s="79" t="n"/>
      <c r="UI397" s="79" t="n"/>
      <c r="UJ397" s="79" t="n"/>
      <c r="UK397" s="79" t="n"/>
      <c r="UN397" s="78" t="n">
        <v>23</v>
      </c>
      <c r="UO397" s="79" t="n"/>
      <c r="UP397" s="79" t="n"/>
      <c r="UQ397" s="79" t="n"/>
      <c r="UR397" s="79" t="n"/>
      <c r="US397" s="79" t="n"/>
      <c r="UT397" s="79" t="n"/>
      <c r="UU397" s="79" t="n"/>
      <c r="UV397" s="79" t="n"/>
      <c r="UW397" s="79" t="n"/>
      <c r="UX397" s="79" t="n"/>
      <c r="UY397" s="79" t="n"/>
      <c r="UZ397" s="79" t="n"/>
      <c r="VA397" s="79" t="n"/>
      <c r="VB397" s="79" t="n"/>
      <c r="VC397" s="79" t="n"/>
      <c r="VD397" s="79" t="n"/>
      <c r="VE397" s="79" t="n"/>
      <c r="VF397" s="79" t="n"/>
      <c r="VG397" s="79" t="n"/>
      <c r="VH397" s="79" t="n"/>
      <c r="VI397" s="79" t="n"/>
      <c r="VJ397" s="79" t="n"/>
      <c r="VK397" s="79" t="n"/>
      <c r="VL397" s="79" t="n"/>
      <c r="VM397" s="79" t="n"/>
      <c r="VN397" s="79" t="n"/>
      <c r="VO397" s="79" t="n"/>
      <c r="VP397" s="79" t="n"/>
      <c r="VQ397" s="79" t="n"/>
      <c r="VR397" s="79" t="n"/>
      <c r="VS397" s="79" t="n"/>
      <c r="VT397" s="79" t="n"/>
      <c r="VU397" s="79" t="n"/>
      <c r="VV397" s="79" t="n"/>
      <c r="VW397" s="79" t="n"/>
      <c r="VX397" s="79" t="n"/>
      <c r="VY397" s="79" t="n"/>
      <c r="VZ397" s="79" t="n"/>
      <c r="WA397" s="79" t="n"/>
      <c r="WB397" s="79" t="n"/>
      <c r="WE397" s="78" t="n">
        <v>23</v>
      </c>
      <c r="WF397" s="79" t="n"/>
      <c r="WG397" s="79" t="n"/>
      <c r="WH397" s="79" t="n"/>
      <c r="WI397" s="79" t="n"/>
      <c r="WJ397" s="79" t="n"/>
      <c r="WK397" s="79" t="n"/>
      <c r="WL397" s="79" t="n"/>
      <c r="WM397" s="79" t="n"/>
      <c r="WN397" s="79" t="n"/>
      <c r="WO397" s="79" t="n"/>
      <c r="WP397" s="79" t="n"/>
      <c r="WQ397" s="79" t="n"/>
      <c r="WR397" s="79" t="n"/>
      <c r="WS397" s="79" t="n"/>
      <c r="WT397" s="79" t="n"/>
      <c r="WU397" s="79" t="n"/>
      <c r="WV397" s="79" t="n"/>
      <c r="WW397" s="79" t="n"/>
      <c r="WX397" s="79" t="n"/>
      <c r="WY397" s="79" t="n"/>
      <c r="WZ397" s="79" t="n"/>
      <c r="XA397" s="79" t="n"/>
      <c r="XB397" s="79" t="n"/>
      <c r="XC397" s="79" t="n"/>
      <c r="XD397" s="79" t="n"/>
      <c r="XE397" s="79" t="n"/>
      <c r="XF397" s="79" t="n"/>
      <c r="XG397" s="79" t="n"/>
      <c r="XH397" s="79" t="n"/>
      <c r="XI397" s="79" t="n"/>
      <c r="XJ397" s="79" t="n"/>
      <c r="XK397" s="79" t="n"/>
      <c r="XL397" s="79" t="n"/>
      <c r="XM397" s="79" t="n"/>
      <c r="XN397" s="79" t="n"/>
      <c r="XO397" s="79" t="n"/>
      <c r="XP397" s="79" t="n"/>
      <c r="XQ397" s="79" t="n"/>
      <c r="XR397" s="79" t="n"/>
      <c r="XS397" s="79" t="n"/>
      <c r="XV397" s="78" t="n">
        <v>23</v>
      </c>
      <c r="XW397" s="79" t="n"/>
      <c r="XX397" s="79" t="n"/>
      <c r="XY397" s="79" t="n"/>
      <c r="XZ397" s="79" t="n"/>
      <c r="YA397" s="79" t="n"/>
      <c r="YB397" s="79" t="n"/>
      <c r="YC397" s="79" t="n"/>
      <c r="YD397" s="79" t="n"/>
      <c r="YE397" s="79" t="n"/>
      <c r="YF397" s="79" t="n"/>
      <c r="YG397" s="79" t="n"/>
      <c r="YH397" s="79" t="n"/>
      <c r="YI397" s="79" t="n"/>
      <c r="YJ397" s="79" t="n"/>
      <c r="YK397" s="79" t="n"/>
      <c r="YL397" s="79" t="n"/>
      <c r="YM397" s="79" t="n"/>
      <c r="YN397" s="79" t="n"/>
      <c r="YO397" s="79" t="n"/>
      <c r="YP397" s="79" t="n"/>
      <c r="YQ397" s="79" t="n"/>
      <c r="YR397" s="79" t="n"/>
      <c r="YS397" s="79" t="n"/>
      <c r="YT397" s="79" t="n"/>
      <c r="YU397" s="79" t="n"/>
      <c r="YV397" s="79" t="n"/>
      <c r="YW397" s="79" t="n"/>
      <c r="YX397" s="79" t="n"/>
      <c r="YY397" s="79" t="n"/>
      <c r="YZ397" s="79" t="n"/>
      <c r="ZA397" s="79" t="n"/>
      <c r="ZB397" s="79" t="n"/>
      <c r="ZC397" s="79" t="n"/>
      <c r="ZD397" s="79" t="n"/>
      <c r="ZE397" s="79" t="n"/>
      <c r="ZF397" s="79" t="n"/>
      <c r="ZG397" s="79" t="n"/>
      <c r="ZH397" s="79" t="n"/>
      <c r="ZI397" s="79" t="n"/>
      <c r="ZJ397" s="79" t="n"/>
      <c r="ZM397" s="78" t="n">
        <v>23</v>
      </c>
      <c r="ZN397" s="79" t="n"/>
      <c r="ZO397" s="79" t="n"/>
      <c r="ZP397" s="79" t="n"/>
      <c r="ZQ397" s="79" t="n"/>
      <c r="ZR397" s="79" t="n"/>
      <c r="ZS397" s="79" t="n"/>
      <c r="ZT397" s="79" t="n"/>
      <c r="ZU397" s="79" t="n"/>
      <c r="ZV397" s="79" t="n"/>
      <c r="ZW397" s="79" t="n"/>
      <c r="ZX397" s="79" t="n"/>
      <c r="ZY397" s="79" t="n"/>
      <c r="ZZ397" s="79" t="n"/>
      <c r="AAA397" s="79" t="n"/>
      <c r="AAB397" s="79" t="n"/>
      <c r="AAC397" s="79" t="n"/>
      <c r="AAD397" s="79" t="n"/>
      <c r="AAE397" s="79" t="n"/>
      <c r="AAF397" s="79" t="n"/>
      <c r="AAG397" s="79" t="n"/>
      <c r="AAH397" s="79" t="n"/>
      <c r="AAI397" s="79" t="n"/>
      <c r="AAJ397" s="79" t="n"/>
      <c r="AAK397" s="79" t="n"/>
      <c r="AAL397" s="79" t="n"/>
      <c r="AAM397" s="79" t="n"/>
      <c r="AAN397" s="79" t="n"/>
      <c r="AAO397" s="79" t="n"/>
      <c r="AAP397" s="79" t="n"/>
      <c r="AAQ397" s="79" t="n"/>
      <c r="AAR397" s="79" t="n"/>
      <c r="AAS397" s="79" t="n"/>
      <c r="AAT397" s="79" t="n"/>
      <c r="AAU397" s="79" t="n"/>
      <c r="AAV397" s="79" t="n"/>
      <c r="AAW397" s="79" t="n"/>
      <c r="AAX397" s="79" t="n"/>
      <c r="AAY397" s="79" t="n"/>
      <c r="AAZ397" s="79" t="n"/>
      <c r="ABA397" s="79" t="n"/>
      <c r="ABD397" s="78" t="n">
        <v>23</v>
      </c>
      <c r="ABE397" s="79" t="n"/>
      <c r="ABF397" s="79" t="n"/>
      <c r="ABG397" s="79" t="n"/>
      <c r="ABH397" s="79" t="n"/>
      <c r="ABI397" s="79" t="n"/>
      <c r="ABJ397" s="79" t="n"/>
      <c r="ABK397" s="79" t="n"/>
      <c r="ABL397" s="79" t="n"/>
      <c r="ABM397" s="79" t="n"/>
      <c r="ABN397" s="79" t="n"/>
      <c r="ABO397" s="79" t="n"/>
      <c r="ABP397" s="79" t="n"/>
      <c r="ABQ397" s="79" t="n"/>
      <c r="ABR397" s="79" t="n"/>
      <c r="ABS397" s="79" t="n"/>
      <c r="ABT397" s="79" t="n"/>
      <c r="ABU397" s="79" t="n"/>
      <c r="ABV397" s="79" t="n"/>
      <c r="ABW397" s="79" t="n"/>
      <c r="ABX397" s="79" t="n"/>
      <c r="ABY397" s="79" t="n"/>
      <c r="ABZ397" s="79" t="n"/>
      <c r="ACA397" s="79" t="n"/>
      <c r="ACB397" s="79" t="n"/>
      <c r="ACC397" s="79" t="n"/>
      <c r="ACD397" s="79" t="n"/>
      <c r="ACE397" s="79" t="n"/>
      <c r="ACF397" s="79" t="n"/>
      <c r="ACG397" s="79" t="n"/>
      <c r="ACH397" s="79" t="n"/>
      <c r="ACI397" s="79" t="n"/>
      <c r="ACJ397" s="79" t="n"/>
      <c r="ACK397" s="79" t="n"/>
      <c r="ACL397" s="79" t="n"/>
      <c r="ACM397" s="79" t="n"/>
      <c r="ACN397" s="79" t="n"/>
      <c r="ACO397" s="79" t="n"/>
      <c r="ACP397" s="79" t="n"/>
      <c r="ACQ397" s="79" t="n"/>
      <c r="ACR397" s="79" t="n"/>
      <c r="ACU397" s="78" t="n">
        <v>23</v>
      </c>
      <c r="ACV397" s="79" t="n"/>
      <c r="ACW397" s="79" t="n"/>
      <c r="ACX397" s="79" t="n"/>
      <c r="ACY397" s="79" t="n"/>
      <c r="ACZ397" s="79" t="n"/>
      <c r="ADA397" s="79" t="n"/>
      <c r="ADB397" s="79" t="n"/>
      <c r="ADC397" s="79" t="n"/>
      <c r="ADD397" s="79" t="n"/>
      <c r="ADE397" s="79" t="n"/>
      <c r="ADF397" s="79" t="n"/>
      <c r="ADG397" s="79" t="n"/>
      <c r="ADH397" s="79" t="n"/>
      <c r="ADI397" s="79" t="n"/>
      <c r="ADJ397" s="79" t="n"/>
      <c r="ADK397" s="79" t="n"/>
      <c r="ADL397" s="79" t="n"/>
      <c r="ADM397" s="79" t="n"/>
      <c r="ADN397" s="79" t="n"/>
      <c r="ADO397" s="79" t="n"/>
      <c r="ADP397" s="79" t="n"/>
      <c r="ADQ397" s="79" t="n"/>
      <c r="ADR397" s="79" t="n"/>
      <c r="ADS397" s="79" t="n"/>
      <c r="ADT397" s="79" t="n"/>
      <c r="ADU397" s="79" t="n"/>
      <c r="ADV397" s="79" t="n"/>
      <c r="ADW397" s="79" t="n"/>
      <c r="ADX397" s="79" t="n"/>
      <c r="ADY397" s="79" t="n"/>
      <c r="ADZ397" s="79" t="n"/>
      <c r="AEA397" s="79" t="n"/>
      <c r="AEB397" s="79" t="n"/>
      <c r="AEC397" s="79" t="n"/>
      <c r="AED397" s="79" t="n"/>
      <c r="AEE397" s="79" t="n"/>
      <c r="AEF397" s="79" t="n"/>
      <c r="AEG397" s="79" t="n"/>
      <c r="AEH397" s="79" t="n"/>
      <c r="AEI397" s="79" t="n"/>
      <c r="AEL397" s="78" t="n">
        <v>23</v>
      </c>
      <c r="AEM397" s="79" t="n"/>
      <c r="AEN397" s="79" t="n"/>
      <c r="AEO397" s="79" t="n"/>
      <c r="AEP397" s="79" t="n"/>
      <c r="AEQ397" s="79" t="n"/>
      <c r="AER397" s="79" t="n"/>
      <c r="AES397" s="79" t="n"/>
      <c r="AET397" s="79" t="n"/>
      <c r="AEU397" s="79" t="n"/>
      <c r="AEV397" s="79" t="n"/>
      <c r="AEW397" s="79" t="n"/>
      <c r="AEX397" s="79" t="n"/>
      <c r="AEY397" s="79" t="n"/>
      <c r="AEZ397" s="79" t="n"/>
      <c r="AFA397" s="79" t="n"/>
      <c r="AFB397" s="79" t="n"/>
      <c r="AFC397" s="79" t="n"/>
      <c r="AFD397" s="79" t="n"/>
      <c r="AFE397" s="79" t="n"/>
      <c r="AFF397" s="79" t="n"/>
      <c r="AFG397" s="79" t="n"/>
      <c r="AFH397" s="79" t="n"/>
      <c r="AFI397" s="79" t="n"/>
      <c r="AFJ397" s="79" t="n"/>
      <c r="AFK397" s="79" t="n"/>
      <c r="AFL397" s="79" t="n"/>
      <c r="AFM397" s="79" t="n"/>
      <c r="AFN397" s="79" t="n"/>
      <c r="AFO397" s="79" t="n"/>
      <c r="AFP397" s="79" t="n"/>
      <c r="AFQ397" s="79" t="n"/>
      <c r="AFR397" s="79" t="n"/>
      <c r="AFS397" s="79" t="n"/>
      <c r="AFT397" s="79" t="n"/>
      <c r="AFU397" s="79" t="n"/>
      <c r="AFV397" s="79" t="n"/>
      <c r="AFW397" s="79" t="n"/>
      <c r="AFX397" s="79" t="n"/>
      <c r="AFY397" s="79" t="n"/>
      <c r="AFZ397" s="79" t="n"/>
    </row>
    <row r="398">
      <c r="A398" s="78" t="n">
        <v>24</v>
      </c>
      <c r="B398" s="79" t="n"/>
      <c r="C398" s="79" t="n"/>
      <c r="D398" s="79" t="n"/>
      <c r="E398" s="79" t="n"/>
      <c r="F398" s="79" t="n"/>
      <c r="G398" s="79" t="n"/>
      <c r="H398" s="79" t="n"/>
      <c r="I398" s="79" t="n"/>
      <c r="J398" s="79" t="n"/>
      <c r="K398" s="79" t="n"/>
      <c r="L398" s="79" t="n"/>
      <c r="M398" s="79" t="n"/>
      <c r="N398" s="79" t="n"/>
      <c r="O398" s="79" t="n"/>
      <c r="P398" s="79" t="n"/>
      <c r="Q398" s="79" t="n"/>
      <c r="R398" s="79" t="n"/>
      <c r="S398" s="79" t="n"/>
      <c r="T398" s="79" t="n"/>
      <c r="U398" s="79" t="n"/>
      <c r="V398" s="79" t="n"/>
      <c r="W398" s="79" t="n"/>
      <c r="X398" s="79" t="n"/>
      <c r="Y398" s="79" t="n"/>
      <c r="Z398" s="79" t="n"/>
      <c r="AA398" s="79" t="n"/>
      <c r="AB398" s="79" t="n"/>
      <c r="AC398" s="79" t="n"/>
      <c r="AD398" s="79" t="n"/>
      <c r="AE398" s="79" t="n"/>
      <c r="AF398" s="79" t="n"/>
      <c r="AG398" s="79" t="n"/>
      <c r="AH398" s="79" t="n"/>
      <c r="AI398" s="79" t="n"/>
      <c r="AJ398" s="79" t="n"/>
      <c r="AK398" s="79" t="n"/>
      <c r="AL398" s="79" t="n"/>
      <c r="AM398" s="79" t="n"/>
      <c r="AN398" s="79" t="n"/>
      <c r="AO398" s="79" t="n"/>
      <c r="AR398" s="78" t="n">
        <v>24</v>
      </c>
      <c r="AS398" s="79" t="n"/>
      <c r="AT398" s="79" t="n"/>
      <c r="AU398" s="79" t="n"/>
      <c r="AV398" s="79" t="n"/>
      <c r="AW398" s="79" t="n"/>
      <c r="AX398" s="79" t="n"/>
      <c r="AY398" s="79" t="n"/>
      <c r="AZ398" s="79" t="n"/>
      <c r="BA398" s="79" t="n"/>
      <c r="BB398" s="79" t="n"/>
      <c r="BC398" s="79" t="n"/>
      <c r="BD398" s="79" t="n"/>
      <c r="BE398" s="79" t="n"/>
      <c r="BF398" s="79" t="n"/>
      <c r="BG398" s="79" t="n"/>
      <c r="BH398" s="79" t="n"/>
      <c r="BI398" s="79" t="n"/>
      <c r="BJ398" s="79" t="n"/>
      <c r="BK398" s="79" t="n"/>
      <c r="BL398" s="79" t="n"/>
      <c r="BM398" s="79" t="n"/>
      <c r="BN398" s="79" t="n"/>
      <c r="BO398" s="79" t="n"/>
      <c r="BP398" s="79" t="n"/>
      <c r="BQ398" s="79" t="n"/>
      <c r="BR398" s="79" t="n"/>
      <c r="BS398" s="79" t="n"/>
      <c r="BT398" s="79" t="n"/>
      <c r="BU398" s="79" t="n"/>
      <c r="BV398" s="79" t="n"/>
      <c r="BW398" s="79" t="n"/>
      <c r="BX398" s="79" t="n"/>
      <c r="BY398" s="79" t="n"/>
      <c r="BZ398" s="79" t="n"/>
      <c r="CA398" s="79" t="n"/>
      <c r="CB398" s="79" t="n"/>
      <c r="CC398" s="79" t="n"/>
      <c r="CD398" s="79" t="n"/>
      <c r="CE398" s="79" t="n"/>
      <c r="CF398" s="79" t="n"/>
      <c r="CI398" s="78" t="n">
        <v>24</v>
      </c>
      <c r="CJ398" s="79" t="n"/>
      <c r="CK398" s="79" t="n"/>
      <c r="CL398" s="79" t="n"/>
      <c r="CM398" s="79" t="n"/>
      <c r="CN398" s="79" t="n"/>
      <c r="CO398" s="79" t="n"/>
      <c r="CP398" s="79" t="n"/>
      <c r="CQ398" s="79" t="n"/>
      <c r="CR398" s="79" t="n"/>
      <c r="CS398" s="79" t="n"/>
      <c r="CT398" s="79" t="n"/>
      <c r="CU398" s="79" t="n"/>
      <c r="CV398" s="79" t="n"/>
      <c r="CW398" s="79" t="n"/>
      <c r="CX398" s="79" t="n"/>
      <c r="CY398" s="79" t="n"/>
      <c r="CZ398" s="79" t="n"/>
      <c r="DA398" s="79" t="n"/>
      <c r="DB398" s="79" t="n"/>
      <c r="DC398" s="79" t="n"/>
      <c r="DD398" s="79" t="n"/>
      <c r="DE398" s="79" t="n"/>
      <c r="DF398" s="79" t="n"/>
      <c r="DG398" s="79" t="n"/>
      <c r="DH398" s="79" t="n"/>
      <c r="DI398" s="79" t="n"/>
      <c r="DJ398" s="79" t="n"/>
      <c r="DK398" s="79" t="n"/>
      <c r="DL398" s="79" t="n"/>
      <c r="DM398" s="79" t="n"/>
      <c r="DN398" s="79" t="n"/>
      <c r="DO398" s="79" t="n"/>
      <c r="DP398" s="79" t="n"/>
      <c r="DQ398" s="79" t="n"/>
      <c r="DR398" s="79" t="n"/>
      <c r="DS398" s="79" t="n"/>
      <c r="DT398" s="79" t="n"/>
      <c r="DU398" s="79" t="n"/>
      <c r="DV398" s="79" t="n"/>
      <c r="DW398" s="79" t="n"/>
      <c r="DZ398" s="78" t="n">
        <v>24</v>
      </c>
      <c r="EA398" s="79" t="n"/>
      <c r="EB398" s="79" t="n"/>
      <c r="EC398" s="79" t="n"/>
      <c r="ED398" s="79" t="n"/>
      <c r="EE398" s="79" t="n"/>
      <c r="EF398" s="79" t="n"/>
      <c r="EG398" s="79" t="n"/>
      <c r="EH398" s="79" t="n"/>
      <c r="EI398" s="79" t="n"/>
      <c r="EJ398" s="79" t="n"/>
      <c r="EK398" s="79" t="n"/>
      <c r="EL398" s="79" t="n"/>
      <c r="EM398" s="79" t="n"/>
      <c r="EN398" s="79" t="n"/>
      <c r="EO398" s="79" t="n"/>
      <c r="EP398" s="79" t="n"/>
      <c r="EQ398" s="79" t="n"/>
      <c r="ER398" s="79" t="n"/>
      <c r="ES398" s="79" t="n"/>
      <c r="ET398" s="79" t="n"/>
      <c r="EU398" s="79" t="n"/>
      <c r="EV398" s="79" t="n"/>
      <c r="EW398" s="79" t="n"/>
      <c r="EX398" s="79" t="n"/>
      <c r="EY398" s="79" t="n"/>
      <c r="EZ398" s="79" t="n"/>
      <c r="FA398" s="79" t="n"/>
      <c r="FB398" s="79" t="n"/>
      <c r="FC398" s="79" t="n"/>
      <c r="FD398" s="79" t="n"/>
      <c r="FE398" s="79" t="n"/>
      <c r="FF398" s="79" t="n"/>
      <c r="FG398" s="79" t="n"/>
      <c r="FH398" s="79" t="n"/>
      <c r="FI398" s="79" t="n"/>
      <c r="FJ398" s="79" t="n"/>
      <c r="FK398" s="79" t="n"/>
      <c r="FL398" s="79" t="n"/>
      <c r="FM398" s="79" t="n"/>
      <c r="FN398" s="79" t="n"/>
      <c r="FQ398" s="78" t="n">
        <v>24</v>
      </c>
      <c r="FR398" s="79" t="n"/>
      <c r="FS398" s="79" t="n"/>
      <c r="FT398" s="79" t="n"/>
      <c r="FU398" s="79" t="n"/>
      <c r="FV398" s="79" t="n"/>
      <c r="FW398" s="79" t="n"/>
      <c r="FX398" s="79" t="n"/>
      <c r="FY398" s="79" t="n"/>
      <c r="FZ398" s="79" t="n"/>
      <c r="GA398" s="79" t="n"/>
      <c r="GB398" s="79" t="n"/>
      <c r="GC398" s="79" t="n"/>
      <c r="GD398" s="79" t="n"/>
      <c r="GE398" s="79" t="n"/>
      <c r="GF398" s="79" t="n"/>
      <c r="GG398" s="79" t="n"/>
      <c r="GH398" s="79" t="n"/>
      <c r="GI398" s="79" t="n"/>
      <c r="GJ398" s="79" t="n"/>
      <c r="GK398" s="79" t="n"/>
      <c r="GL398" s="79" t="n"/>
      <c r="GM398" s="79" t="n"/>
      <c r="GN398" s="79" t="n"/>
      <c r="GO398" s="79" t="n"/>
      <c r="GP398" s="79" t="n"/>
      <c r="GQ398" s="79" t="n"/>
      <c r="GR398" s="79" t="n"/>
      <c r="GS398" s="79" t="n"/>
      <c r="GT398" s="79" t="n"/>
      <c r="GU398" s="79" t="n"/>
      <c r="GV398" s="79" t="n"/>
      <c r="GW398" s="79" t="n"/>
      <c r="GX398" s="79" t="n"/>
      <c r="GY398" s="79" t="n"/>
      <c r="GZ398" s="79" t="n"/>
      <c r="HA398" s="79" t="n"/>
      <c r="HB398" s="79" t="n"/>
      <c r="HC398" s="79" t="n"/>
      <c r="HD398" s="79" t="n"/>
      <c r="HE398" s="79" t="n"/>
      <c r="HH398" s="78" t="n">
        <v>24</v>
      </c>
      <c r="HI398" s="79" t="n"/>
      <c r="HJ398" s="79" t="n"/>
      <c r="HK398" s="79" t="n"/>
      <c r="HL398" s="79" t="n"/>
      <c r="HM398" s="79" t="n"/>
      <c r="HN398" s="79" t="n"/>
      <c r="HO398" s="79" t="n"/>
      <c r="HP398" s="79" t="n"/>
      <c r="HQ398" s="79" t="n"/>
      <c r="HR398" s="79" t="n"/>
      <c r="HS398" s="79" t="n"/>
      <c r="HT398" s="79" t="n"/>
      <c r="HU398" s="79" t="n"/>
      <c r="HV398" s="79" t="n"/>
      <c r="HW398" s="79" t="n"/>
      <c r="HX398" s="79" t="n"/>
      <c r="HY398" s="79" t="n"/>
      <c r="HZ398" s="79" t="n"/>
      <c r="IA398" s="79" t="n"/>
      <c r="IB398" s="79" t="n"/>
      <c r="IC398" s="79" t="n"/>
      <c r="ID398" s="79" t="n"/>
      <c r="IE398" s="79" t="n"/>
      <c r="IF398" s="79" t="n"/>
      <c r="IG398" s="79" t="n"/>
      <c r="IH398" s="79" t="n"/>
      <c r="II398" s="79" t="n"/>
      <c r="IJ398" s="79" t="n"/>
      <c r="IK398" s="79" t="n"/>
      <c r="IL398" s="79" t="n"/>
      <c r="IM398" s="79" t="n"/>
      <c r="IN398" s="79" t="n"/>
      <c r="IO398" s="79" t="n"/>
      <c r="IP398" s="79" t="n"/>
      <c r="IQ398" s="79" t="n"/>
      <c r="IR398" s="79" t="n"/>
      <c r="IS398" s="79" t="n"/>
      <c r="IT398" s="79" t="n"/>
      <c r="IU398" s="79" t="n"/>
      <c r="IV398" s="79" t="n"/>
      <c r="IY398" s="78" t="n">
        <v>24</v>
      </c>
      <c r="IZ398" s="79" t="n"/>
      <c r="JA398" s="79" t="n"/>
      <c r="JB398" s="79" t="n"/>
      <c r="JC398" s="79" t="n"/>
      <c r="JD398" s="79" t="n"/>
      <c r="JE398" s="79" t="n"/>
      <c r="JF398" s="79" t="n"/>
      <c r="JG398" s="79" t="n"/>
      <c r="JH398" s="79" t="n"/>
      <c r="JI398" s="79" t="n"/>
      <c r="JJ398" s="79" t="n"/>
      <c r="JK398" s="79" t="n"/>
      <c r="JL398" s="79" t="n"/>
      <c r="JM398" s="79" t="n"/>
      <c r="JN398" s="79" t="n"/>
      <c r="JO398" s="79" t="n"/>
      <c r="JP398" s="79" t="n"/>
      <c r="JQ398" s="79" t="n"/>
      <c r="JR398" s="79" t="n"/>
      <c r="JS398" s="79" t="n"/>
      <c r="JT398" s="79" t="n"/>
      <c r="JU398" s="79" t="n"/>
      <c r="JV398" s="79" t="n"/>
      <c r="JW398" s="79" t="n"/>
      <c r="JX398" s="79" t="n"/>
      <c r="JY398" s="79" t="n"/>
      <c r="JZ398" s="79" t="n"/>
      <c r="KA398" s="79" t="n"/>
      <c r="KB398" s="79" t="n"/>
      <c r="KC398" s="79" t="n"/>
      <c r="KD398" s="79" t="n"/>
      <c r="KE398" s="79" t="n"/>
      <c r="KF398" s="79" t="n"/>
      <c r="KG398" s="79" t="n"/>
      <c r="KH398" s="79" t="n"/>
      <c r="KI398" s="79" t="n"/>
      <c r="KJ398" s="79" t="n"/>
      <c r="KK398" s="79" t="n"/>
      <c r="KL398" s="79" t="n"/>
      <c r="KM398" s="79" t="n"/>
      <c r="KP398" s="78" t="n">
        <v>24</v>
      </c>
      <c r="KQ398" s="79" t="n"/>
      <c r="KR398" s="79" t="n"/>
      <c r="KS398" s="79" t="n"/>
      <c r="KT398" s="79" t="n"/>
      <c r="KU398" s="79" t="n"/>
      <c r="KV398" s="79" t="n"/>
      <c r="KW398" s="79" t="n"/>
      <c r="KX398" s="79" t="n"/>
      <c r="KY398" s="79" t="n"/>
      <c r="KZ398" s="79" t="n"/>
      <c r="LA398" s="79" t="n"/>
      <c r="LB398" s="79" t="n"/>
      <c r="LC398" s="79" t="n"/>
      <c r="LD398" s="79" t="n"/>
      <c r="LE398" s="79" t="n"/>
      <c r="LF398" s="79" t="n"/>
      <c r="LG398" s="79" t="n"/>
      <c r="LH398" s="79" t="n"/>
      <c r="LI398" s="79" t="n"/>
      <c r="LJ398" s="79" t="n"/>
      <c r="LK398" s="79" t="n"/>
      <c r="LL398" s="79" t="n"/>
      <c r="LM398" s="79" t="n"/>
      <c r="LN398" s="79" t="n"/>
      <c r="LO398" s="79" t="n"/>
      <c r="LP398" s="79" t="n"/>
      <c r="LQ398" s="79" t="n"/>
      <c r="LR398" s="79" t="n"/>
      <c r="LS398" s="79" t="n"/>
      <c r="LT398" s="79" t="n"/>
      <c r="LU398" s="79" t="n"/>
      <c r="LV398" s="79" t="n"/>
      <c r="LW398" s="79" t="n"/>
      <c r="LX398" s="79" t="n"/>
      <c r="LY398" s="79" t="n"/>
      <c r="LZ398" s="79" t="n"/>
      <c r="MA398" s="79" t="n"/>
      <c r="MB398" s="79" t="n"/>
      <c r="MC398" s="79" t="n"/>
      <c r="MD398" s="79" t="n"/>
      <c r="MG398" s="78" t="n">
        <v>24</v>
      </c>
      <c r="MH398" s="79" t="n"/>
      <c r="MI398" s="79" t="n"/>
      <c r="MJ398" s="79" t="n"/>
      <c r="MK398" s="79" t="n"/>
      <c r="ML398" s="79" t="n"/>
      <c r="MM398" s="79" t="n"/>
      <c r="MN398" s="79" t="n"/>
      <c r="MO398" s="79" t="n"/>
      <c r="MP398" s="79" t="n"/>
      <c r="MQ398" s="79" t="n"/>
      <c r="MR398" s="79" t="n"/>
      <c r="MS398" s="79" t="n"/>
      <c r="MT398" s="79" t="n"/>
      <c r="MU398" s="79" t="n"/>
      <c r="MV398" s="79" t="n"/>
      <c r="MW398" s="79" t="n"/>
      <c r="MX398" s="79" t="n"/>
      <c r="MY398" s="79" t="n"/>
      <c r="MZ398" s="79" t="n"/>
      <c r="NA398" s="79" t="n"/>
      <c r="NB398" s="79" t="n"/>
      <c r="NC398" s="79" t="n"/>
      <c r="ND398" s="79" t="n"/>
      <c r="NE398" s="79" t="n"/>
      <c r="NF398" s="79" t="n"/>
      <c r="NG398" s="79" t="n"/>
      <c r="NH398" s="79" t="n"/>
      <c r="NI398" s="79" t="n"/>
      <c r="NJ398" s="79" t="n"/>
      <c r="NK398" s="79" t="n"/>
      <c r="NL398" s="79" t="n"/>
      <c r="NM398" s="79" t="n"/>
      <c r="NN398" s="79" t="n"/>
      <c r="NO398" s="79" t="n"/>
      <c r="NP398" s="79" t="n"/>
      <c r="NQ398" s="79" t="n"/>
      <c r="NR398" s="79" t="n"/>
      <c r="NS398" s="79" t="n"/>
      <c r="NT398" s="79" t="n"/>
      <c r="NU398" s="79" t="n"/>
      <c r="NX398" s="78" t="n">
        <v>24</v>
      </c>
      <c r="NY398" s="79" t="n"/>
      <c r="NZ398" s="79" t="n"/>
      <c r="OA398" s="79" t="n"/>
      <c r="OB398" s="79" t="n"/>
      <c r="OC398" s="79" t="n"/>
      <c r="OD398" s="79" t="n"/>
      <c r="OE398" s="79" t="n"/>
      <c r="OF398" s="79" t="n"/>
      <c r="OG398" s="79" t="n"/>
      <c r="OH398" s="79" t="n"/>
      <c r="OI398" s="79" t="n"/>
      <c r="OJ398" s="79" t="n"/>
      <c r="OK398" s="79" t="n"/>
      <c r="OL398" s="79" t="n"/>
      <c r="OM398" s="79" t="n"/>
      <c r="ON398" s="79" t="n"/>
      <c r="OO398" s="79" t="n"/>
      <c r="OP398" s="79" t="n"/>
      <c r="OQ398" s="79" t="n"/>
      <c r="OR398" s="79" t="n"/>
      <c r="OS398" s="79" t="n"/>
      <c r="OT398" s="79" t="n"/>
      <c r="OU398" s="79" t="n"/>
      <c r="OV398" s="79" t="n"/>
      <c r="OW398" s="79" t="n"/>
      <c r="OX398" s="79" t="n"/>
      <c r="OY398" s="79" t="n"/>
      <c r="OZ398" s="79" t="n"/>
      <c r="PA398" s="79" t="n"/>
      <c r="PB398" s="79" t="n"/>
      <c r="PC398" s="79" t="n"/>
      <c r="PD398" s="79" t="n"/>
      <c r="PE398" s="79" t="n"/>
      <c r="PF398" s="79" t="n"/>
      <c r="PG398" s="79" t="n"/>
      <c r="PH398" s="79" t="n"/>
      <c r="PI398" s="79" t="n"/>
      <c r="PJ398" s="79" t="n"/>
      <c r="PK398" s="79" t="n"/>
      <c r="PL398" s="79" t="n"/>
      <c r="PO398" s="78" t="n">
        <v>24</v>
      </c>
      <c r="PP398" s="79" t="n"/>
      <c r="PQ398" s="79" t="n"/>
      <c r="PR398" s="79" t="n"/>
      <c r="PS398" s="79" t="n"/>
      <c r="PT398" s="79" t="n"/>
      <c r="PU398" s="79" t="n"/>
      <c r="PV398" s="79" t="n"/>
      <c r="PW398" s="79" t="n"/>
      <c r="PX398" s="79" t="n"/>
      <c r="PY398" s="79" t="n"/>
      <c r="PZ398" s="79" t="n"/>
      <c r="QA398" s="79" t="n"/>
      <c r="QB398" s="79" t="n"/>
      <c r="QC398" s="79" t="n"/>
      <c r="QD398" s="79" t="n"/>
      <c r="QE398" s="79" t="n"/>
      <c r="QF398" s="79" t="n"/>
      <c r="QG398" s="79" t="n"/>
      <c r="QH398" s="79" t="n"/>
      <c r="QI398" s="79" t="n"/>
      <c r="QJ398" s="79" t="n"/>
      <c r="QK398" s="79" t="n"/>
      <c r="QL398" s="79" t="n"/>
      <c r="QM398" s="79" t="n"/>
      <c r="QN398" s="79" t="n"/>
      <c r="QO398" s="79" t="n"/>
      <c r="QP398" s="79" t="n"/>
      <c r="QQ398" s="79" t="n"/>
      <c r="QR398" s="79" t="n"/>
      <c r="QS398" s="79" t="n"/>
      <c r="QT398" s="79" t="n"/>
      <c r="QU398" s="79" t="n"/>
      <c r="QV398" s="79" t="n"/>
      <c r="QW398" s="79" t="n"/>
      <c r="QX398" s="79" t="n"/>
      <c r="QY398" s="79" t="n"/>
      <c r="QZ398" s="79" t="n"/>
      <c r="RA398" s="79" t="n"/>
      <c r="RB398" s="79" t="n"/>
      <c r="RC398" s="79" t="n"/>
      <c r="RF398" s="78" t="n">
        <v>24</v>
      </c>
      <c r="RG398" s="79" t="n"/>
      <c r="RH398" s="79" t="n"/>
      <c r="RI398" s="79" t="n"/>
      <c r="RJ398" s="79" t="n"/>
      <c r="RK398" s="79" t="n"/>
      <c r="RL398" s="79" t="n"/>
      <c r="RM398" s="79" t="n"/>
      <c r="RN398" s="79" t="n"/>
      <c r="RO398" s="79" t="n"/>
      <c r="RP398" s="79" t="n"/>
      <c r="RQ398" s="79" t="n"/>
      <c r="RR398" s="79" t="n"/>
      <c r="RS398" s="79" t="n"/>
      <c r="RT398" s="79" t="n"/>
      <c r="RU398" s="79" t="n"/>
      <c r="RV398" s="79" t="n"/>
      <c r="RW398" s="79" t="n"/>
      <c r="RX398" s="79" t="n"/>
      <c r="RY398" s="79" t="n"/>
      <c r="RZ398" s="79" t="n"/>
      <c r="SA398" s="79" t="n"/>
      <c r="SB398" s="79" t="n"/>
      <c r="SC398" s="79" t="n"/>
      <c r="SD398" s="79" t="n"/>
      <c r="SE398" s="79" t="n"/>
      <c r="SF398" s="79" t="n"/>
      <c r="SG398" s="79" t="n"/>
      <c r="SH398" s="79" t="n"/>
      <c r="SI398" s="79" t="n"/>
      <c r="SJ398" s="79" t="n"/>
      <c r="SK398" s="79" t="n"/>
      <c r="SL398" s="79" t="n"/>
      <c r="SM398" s="79" t="n"/>
      <c r="SN398" s="79" t="n"/>
      <c r="SO398" s="79" t="n"/>
      <c r="SP398" s="79" t="n"/>
      <c r="SQ398" s="79" t="n"/>
      <c r="SR398" s="79" t="n"/>
      <c r="SS398" s="79" t="n"/>
      <c r="ST398" s="79" t="n"/>
      <c r="SW398" s="78" t="n">
        <v>24</v>
      </c>
      <c r="SX398" s="79" t="n"/>
      <c r="SY398" s="79" t="n"/>
      <c r="SZ398" s="79" t="n"/>
      <c r="TA398" s="79" t="n"/>
      <c r="TB398" s="79" t="n"/>
      <c r="TC398" s="79" t="n"/>
      <c r="TD398" s="79" t="n"/>
      <c r="TE398" s="79" t="n"/>
      <c r="TF398" s="79" t="n"/>
      <c r="TG398" s="79" t="n"/>
      <c r="TH398" s="79" t="n"/>
      <c r="TI398" s="79" t="n"/>
      <c r="TJ398" s="79" t="n"/>
      <c r="TK398" s="79" t="n"/>
      <c r="TL398" s="79" t="n"/>
      <c r="TM398" s="79" t="n"/>
      <c r="TN398" s="79" t="n"/>
      <c r="TO398" s="79" t="n"/>
      <c r="TP398" s="79" t="n"/>
      <c r="TQ398" s="79" t="n"/>
      <c r="TR398" s="79" t="n"/>
      <c r="TS398" s="79" t="n"/>
      <c r="TT398" s="79" t="n"/>
      <c r="TU398" s="79" t="n"/>
      <c r="TV398" s="79" t="n"/>
      <c r="TW398" s="79" t="n"/>
      <c r="TX398" s="79" t="n"/>
      <c r="TY398" s="79" t="n"/>
      <c r="TZ398" s="79" t="n"/>
      <c r="UA398" s="79" t="n"/>
      <c r="UB398" s="79" t="n"/>
      <c r="UC398" s="79" t="n"/>
      <c r="UD398" s="79" t="n"/>
      <c r="UE398" s="79" t="n"/>
      <c r="UF398" s="79" t="n"/>
      <c r="UG398" s="79" t="n"/>
      <c r="UH398" s="79" t="n"/>
      <c r="UI398" s="79" t="n"/>
      <c r="UJ398" s="79" t="n"/>
      <c r="UK398" s="79" t="n"/>
      <c r="UN398" s="78" t="n">
        <v>24</v>
      </c>
      <c r="UO398" s="79" t="n"/>
      <c r="UP398" s="79" t="n"/>
      <c r="UQ398" s="79" t="n"/>
      <c r="UR398" s="79" t="n"/>
      <c r="US398" s="79" t="n"/>
      <c r="UT398" s="79" t="n"/>
      <c r="UU398" s="79" t="n"/>
      <c r="UV398" s="79" t="n"/>
      <c r="UW398" s="79" t="n"/>
      <c r="UX398" s="79" t="n"/>
      <c r="UY398" s="79" t="n"/>
      <c r="UZ398" s="79" t="n"/>
      <c r="VA398" s="79" t="n"/>
      <c r="VB398" s="79" t="n"/>
      <c r="VC398" s="79" t="n"/>
      <c r="VD398" s="79" t="n"/>
      <c r="VE398" s="79" t="n"/>
      <c r="VF398" s="79" t="n"/>
      <c r="VG398" s="79" t="n"/>
      <c r="VH398" s="79" t="n"/>
      <c r="VI398" s="79" t="n"/>
      <c r="VJ398" s="79" t="n"/>
      <c r="VK398" s="79" t="n"/>
      <c r="VL398" s="79" t="n"/>
      <c r="VM398" s="79" t="n"/>
      <c r="VN398" s="79" t="n"/>
      <c r="VO398" s="79" t="n"/>
      <c r="VP398" s="79" t="n"/>
      <c r="VQ398" s="79" t="n"/>
      <c r="VR398" s="79" t="n"/>
      <c r="VS398" s="79" t="n"/>
      <c r="VT398" s="79" t="n"/>
      <c r="VU398" s="79" t="n"/>
      <c r="VV398" s="79" t="n"/>
      <c r="VW398" s="79" t="n"/>
      <c r="VX398" s="79" t="n"/>
      <c r="VY398" s="79" t="n"/>
      <c r="VZ398" s="79" t="n"/>
      <c r="WA398" s="79" t="n"/>
      <c r="WB398" s="79" t="n"/>
      <c r="WE398" s="78" t="n">
        <v>24</v>
      </c>
      <c r="WF398" s="79" t="n"/>
      <c r="WG398" s="79" t="n"/>
      <c r="WH398" s="79" t="n"/>
      <c r="WI398" s="79" t="n"/>
      <c r="WJ398" s="79" t="n"/>
      <c r="WK398" s="79" t="n"/>
      <c r="WL398" s="79" t="n"/>
      <c r="WM398" s="79" t="n"/>
      <c r="WN398" s="79" t="n"/>
      <c r="WO398" s="79" t="n"/>
      <c r="WP398" s="79" t="n"/>
      <c r="WQ398" s="79" t="n"/>
      <c r="WR398" s="79" t="n"/>
      <c r="WS398" s="79" t="n"/>
      <c r="WT398" s="79" t="n"/>
      <c r="WU398" s="79" t="n"/>
      <c r="WV398" s="79" t="n"/>
      <c r="WW398" s="79" t="n"/>
      <c r="WX398" s="79" t="n"/>
      <c r="WY398" s="79" t="n"/>
      <c r="WZ398" s="79" t="n"/>
      <c r="XA398" s="79" t="n"/>
      <c r="XB398" s="79" t="n"/>
      <c r="XC398" s="79" t="n"/>
      <c r="XD398" s="79" t="n"/>
      <c r="XE398" s="79" t="n"/>
      <c r="XF398" s="79" t="n"/>
      <c r="XG398" s="79" t="n"/>
      <c r="XH398" s="79" t="n"/>
      <c r="XI398" s="79" t="n"/>
      <c r="XJ398" s="79" t="n"/>
      <c r="XK398" s="79" t="n"/>
      <c r="XL398" s="79" t="n"/>
      <c r="XM398" s="79" t="n"/>
      <c r="XN398" s="79" t="n"/>
      <c r="XO398" s="79" t="n"/>
      <c r="XP398" s="79" t="n"/>
      <c r="XQ398" s="79" t="n"/>
      <c r="XR398" s="79" t="n"/>
      <c r="XS398" s="79" t="n"/>
      <c r="XV398" s="78" t="n">
        <v>24</v>
      </c>
      <c r="XW398" s="79" t="n"/>
      <c r="XX398" s="79" t="n"/>
      <c r="XY398" s="79" t="n"/>
      <c r="XZ398" s="79" t="n"/>
      <c r="YA398" s="79" t="n"/>
      <c r="YB398" s="79" t="n"/>
      <c r="YC398" s="79" t="n"/>
      <c r="YD398" s="79" t="n"/>
      <c r="YE398" s="79" t="n"/>
      <c r="YF398" s="79" t="n"/>
      <c r="YG398" s="79" t="n"/>
      <c r="YH398" s="79" t="n"/>
      <c r="YI398" s="79" t="n"/>
      <c r="YJ398" s="79" t="n"/>
      <c r="YK398" s="79" t="n"/>
      <c r="YL398" s="79" t="n"/>
      <c r="YM398" s="79" t="n"/>
      <c r="YN398" s="79" t="n"/>
      <c r="YO398" s="79" t="n"/>
      <c r="YP398" s="79" t="n"/>
      <c r="YQ398" s="79" t="n"/>
      <c r="YR398" s="79" t="n"/>
      <c r="YS398" s="79" t="n"/>
      <c r="YT398" s="79" t="n"/>
      <c r="YU398" s="79" t="n"/>
      <c r="YV398" s="79" t="n"/>
      <c r="YW398" s="79" t="n"/>
      <c r="YX398" s="79" t="n"/>
      <c r="YY398" s="79" t="n"/>
      <c r="YZ398" s="79" t="n"/>
      <c r="ZA398" s="79" t="n"/>
      <c r="ZB398" s="79" t="n"/>
      <c r="ZC398" s="79" t="n"/>
      <c r="ZD398" s="79" t="n"/>
      <c r="ZE398" s="79" t="n"/>
      <c r="ZF398" s="79" t="n"/>
      <c r="ZG398" s="79" t="n"/>
      <c r="ZH398" s="79" t="n"/>
      <c r="ZI398" s="79" t="n"/>
      <c r="ZJ398" s="79" t="n"/>
      <c r="ZM398" s="78" t="n">
        <v>24</v>
      </c>
      <c r="ZN398" s="79" t="n"/>
      <c r="ZO398" s="79" t="n"/>
      <c r="ZP398" s="79" t="n"/>
      <c r="ZQ398" s="79" t="n"/>
      <c r="ZR398" s="79" t="n"/>
      <c r="ZS398" s="79" t="n"/>
      <c r="ZT398" s="79" t="n"/>
      <c r="ZU398" s="79" t="n"/>
      <c r="ZV398" s="79" t="n"/>
      <c r="ZW398" s="79" t="n"/>
      <c r="ZX398" s="79" t="n"/>
      <c r="ZY398" s="79" t="n"/>
      <c r="ZZ398" s="79" t="n"/>
      <c r="AAA398" s="79" t="n"/>
      <c r="AAB398" s="79" t="n"/>
      <c r="AAC398" s="79" t="n"/>
      <c r="AAD398" s="79" t="n"/>
      <c r="AAE398" s="79" t="n"/>
      <c r="AAF398" s="79" t="n"/>
      <c r="AAG398" s="79" t="n"/>
      <c r="AAH398" s="79" t="n"/>
      <c r="AAI398" s="79" t="n"/>
      <c r="AAJ398" s="79" t="n"/>
      <c r="AAK398" s="79" t="n"/>
      <c r="AAL398" s="79" t="n"/>
      <c r="AAM398" s="79" t="n"/>
      <c r="AAN398" s="79" t="n"/>
      <c r="AAO398" s="79" t="n"/>
      <c r="AAP398" s="79" t="n"/>
      <c r="AAQ398" s="79" t="n"/>
      <c r="AAR398" s="79" t="n"/>
      <c r="AAS398" s="79" t="n"/>
      <c r="AAT398" s="79" t="n"/>
      <c r="AAU398" s="79" t="n"/>
      <c r="AAV398" s="79" t="n"/>
      <c r="AAW398" s="79" t="n"/>
      <c r="AAX398" s="79" t="n"/>
      <c r="AAY398" s="79" t="n"/>
      <c r="AAZ398" s="79" t="n"/>
      <c r="ABA398" s="79" t="n"/>
      <c r="ABD398" s="78" t="n">
        <v>24</v>
      </c>
      <c r="ABE398" s="79" t="n"/>
      <c r="ABF398" s="79" t="n"/>
      <c r="ABG398" s="79" t="n"/>
      <c r="ABH398" s="79" t="n"/>
      <c r="ABI398" s="79" t="n"/>
      <c r="ABJ398" s="79" t="n"/>
      <c r="ABK398" s="79" t="n"/>
      <c r="ABL398" s="79" t="n"/>
      <c r="ABM398" s="79" t="n"/>
      <c r="ABN398" s="79" t="n"/>
      <c r="ABO398" s="79" t="n"/>
      <c r="ABP398" s="79" t="n"/>
      <c r="ABQ398" s="79" t="n"/>
      <c r="ABR398" s="79" t="n"/>
      <c r="ABS398" s="79" t="n"/>
      <c r="ABT398" s="79" t="n"/>
      <c r="ABU398" s="79" t="n"/>
      <c r="ABV398" s="79" t="n"/>
      <c r="ABW398" s="79" t="n"/>
      <c r="ABX398" s="79" t="n"/>
      <c r="ABY398" s="79" t="n"/>
      <c r="ABZ398" s="79" t="n"/>
      <c r="ACA398" s="79" t="n"/>
      <c r="ACB398" s="79" t="n"/>
      <c r="ACC398" s="79" t="n"/>
      <c r="ACD398" s="79" t="n"/>
      <c r="ACE398" s="79" t="n"/>
      <c r="ACF398" s="79" t="n"/>
      <c r="ACG398" s="79" t="n"/>
      <c r="ACH398" s="79" t="n"/>
      <c r="ACI398" s="79" t="n"/>
      <c r="ACJ398" s="79" t="n"/>
      <c r="ACK398" s="79" t="n"/>
      <c r="ACL398" s="79" t="n"/>
      <c r="ACM398" s="79" t="n"/>
      <c r="ACN398" s="79" t="n"/>
      <c r="ACO398" s="79" t="n"/>
      <c r="ACP398" s="79" t="n"/>
      <c r="ACQ398" s="79" t="n"/>
      <c r="ACR398" s="79" t="n"/>
      <c r="ACU398" s="78" t="n">
        <v>24</v>
      </c>
      <c r="ACV398" s="79" t="n"/>
      <c r="ACW398" s="79" t="n"/>
      <c r="ACX398" s="79" t="n"/>
      <c r="ACY398" s="79" t="n"/>
      <c r="ACZ398" s="79" t="n"/>
      <c r="ADA398" s="79" t="n"/>
      <c r="ADB398" s="79" t="n"/>
      <c r="ADC398" s="79" t="n"/>
      <c r="ADD398" s="79" t="n"/>
      <c r="ADE398" s="79" t="n"/>
      <c r="ADF398" s="79" t="n"/>
      <c r="ADG398" s="79" t="n"/>
      <c r="ADH398" s="79" t="n"/>
      <c r="ADI398" s="79" t="n"/>
      <c r="ADJ398" s="79" t="n"/>
      <c r="ADK398" s="79" t="n"/>
      <c r="ADL398" s="79" t="n"/>
      <c r="ADM398" s="79" t="n"/>
      <c r="ADN398" s="79" t="n"/>
      <c r="ADO398" s="79" t="n"/>
      <c r="ADP398" s="79" t="n"/>
      <c r="ADQ398" s="79" t="n"/>
      <c r="ADR398" s="79" t="n"/>
      <c r="ADS398" s="79" t="n"/>
      <c r="ADT398" s="79" t="n"/>
      <c r="ADU398" s="79" t="n"/>
      <c r="ADV398" s="79" t="n"/>
      <c r="ADW398" s="79" t="n"/>
      <c r="ADX398" s="79" t="n"/>
      <c r="ADY398" s="79" t="n"/>
      <c r="ADZ398" s="79" t="n"/>
      <c r="AEA398" s="79" t="n"/>
      <c r="AEB398" s="79" t="n"/>
      <c r="AEC398" s="79" t="n"/>
      <c r="AED398" s="79" t="n"/>
      <c r="AEE398" s="79" t="n"/>
      <c r="AEF398" s="79" t="n"/>
      <c r="AEG398" s="79" t="n"/>
      <c r="AEH398" s="79" t="n"/>
      <c r="AEI398" s="79" t="n"/>
      <c r="AEL398" s="78" t="n">
        <v>24</v>
      </c>
      <c r="AEM398" s="79" t="n"/>
      <c r="AEN398" s="79" t="n"/>
      <c r="AEO398" s="79" t="n"/>
      <c r="AEP398" s="79" t="n"/>
      <c r="AEQ398" s="79" t="n"/>
      <c r="AER398" s="79" t="n"/>
      <c r="AES398" s="79" t="n"/>
      <c r="AET398" s="79" t="n"/>
      <c r="AEU398" s="79" t="n"/>
      <c r="AEV398" s="79" t="n"/>
      <c r="AEW398" s="79" t="n"/>
      <c r="AEX398" s="79" t="n"/>
      <c r="AEY398" s="79" t="n"/>
      <c r="AEZ398" s="79" t="n"/>
      <c r="AFA398" s="79" t="n"/>
      <c r="AFB398" s="79" t="n"/>
      <c r="AFC398" s="79" t="n"/>
      <c r="AFD398" s="79" t="n"/>
      <c r="AFE398" s="79" t="n"/>
      <c r="AFF398" s="79" t="n"/>
      <c r="AFG398" s="79" t="n"/>
      <c r="AFH398" s="79" t="n"/>
      <c r="AFI398" s="79" t="n"/>
      <c r="AFJ398" s="79" t="n"/>
      <c r="AFK398" s="79" t="n"/>
      <c r="AFL398" s="79" t="n"/>
      <c r="AFM398" s="79" t="n"/>
      <c r="AFN398" s="79" t="n"/>
      <c r="AFO398" s="79" t="n"/>
      <c r="AFP398" s="79" t="n"/>
      <c r="AFQ398" s="79" t="n"/>
      <c r="AFR398" s="79" t="n"/>
      <c r="AFS398" s="79" t="n"/>
      <c r="AFT398" s="79" t="n"/>
      <c r="AFU398" s="79" t="n"/>
      <c r="AFV398" s="79" t="n"/>
      <c r="AFW398" s="79" t="n"/>
      <c r="AFX398" s="79" t="n"/>
      <c r="AFY398" s="79" t="n"/>
      <c r="AFZ398" s="79" t="n"/>
    </row>
    <row r="399">
      <c r="A399" s="78" t="n">
        <v>25</v>
      </c>
      <c r="B399" s="79" t="n"/>
      <c r="C399" s="79" t="n"/>
      <c r="D399" s="79" t="n"/>
      <c r="E399" s="79" t="n"/>
      <c r="F399" s="79" t="n"/>
      <c r="G399" s="79" t="n"/>
      <c r="H399" s="79" t="n"/>
      <c r="I399" s="79" t="n"/>
      <c r="J399" s="79" t="n"/>
      <c r="K399" s="79" t="n"/>
      <c r="L399" s="79" t="n"/>
      <c r="M399" s="79" t="n"/>
      <c r="N399" s="79" t="n"/>
      <c r="O399" s="79" t="n"/>
      <c r="P399" s="79" t="n"/>
      <c r="Q399" s="79" t="n"/>
      <c r="R399" s="79" t="n"/>
      <c r="S399" s="79" t="n"/>
      <c r="T399" s="79" t="n"/>
      <c r="U399" s="79" t="n"/>
      <c r="V399" s="79" t="n"/>
      <c r="W399" s="79" t="n"/>
      <c r="X399" s="79" t="n"/>
      <c r="Y399" s="79" t="n"/>
      <c r="Z399" s="79" t="n"/>
      <c r="AA399" s="79" t="n"/>
      <c r="AB399" s="79" t="n"/>
      <c r="AC399" s="79" t="n"/>
      <c r="AD399" s="79" t="n"/>
      <c r="AE399" s="79" t="n"/>
      <c r="AF399" s="79" t="n"/>
      <c r="AG399" s="79" t="n"/>
      <c r="AH399" s="79" t="n"/>
      <c r="AI399" s="79" t="n"/>
      <c r="AJ399" s="79" t="n"/>
      <c r="AK399" s="79" t="n"/>
      <c r="AL399" s="79" t="n"/>
      <c r="AM399" s="79" t="n"/>
      <c r="AN399" s="79" t="n"/>
      <c r="AO399" s="79" t="n"/>
      <c r="AR399" s="78" t="n">
        <v>25</v>
      </c>
      <c r="AS399" s="79" t="n"/>
      <c r="AT399" s="79" t="n"/>
      <c r="AU399" s="79" t="n"/>
      <c r="AV399" s="79" t="n"/>
      <c r="AW399" s="79" t="n"/>
      <c r="AX399" s="79" t="n"/>
      <c r="AY399" s="79" t="n"/>
      <c r="AZ399" s="79" t="n"/>
      <c r="BA399" s="79" t="n"/>
      <c r="BB399" s="79" t="n"/>
      <c r="BC399" s="79" t="n"/>
      <c r="BD399" s="79" t="n"/>
      <c r="BE399" s="79" t="n"/>
      <c r="BF399" s="79" t="n"/>
      <c r="BG399" s="79" t="n"/>
      <c r="BH399" s="79" t="n"/>
      <c r="BI399" s="79" t="n"/>
      <c r="BJ399" s="79" t="n"/>
      <c r="BK399" s="79" t="n"/>
      <c r="BL399" s="79" t="n"/>
      <c r="BM399" s="79" t="n"/>
      <c r="BN399" s="79" t="n"/>
      <c r="BO399" s="79" t="n"/>
      <c r="BP399" s="79" t="n"/>
      <c r="BQ399" s="79" t="n"/>
      <c r="BR399" s="79" t="n"/>
      <c r="BS399" s="79" t="n"/>
      <c r="BT399" s="79" t="n"/>
      <c r="BU399" s="79" t="n"/>
      <c r="BV399" s="79" t="n"/>
      <c r="BW399" s="79" t="n"/>
      <c r="BX399" s="79" t="n"/>
      <c r="BY399" s="79" t="n"/>
      <c r="BZ399" s="79" t="n"/>
      <c r="CA399" s="79" t="n"/>
      <c r="CB399" s="79" t="n"/>
      <c r="CC399" s="79" t="n"/>
      <c r="CD399" s="79" t="n"/>
      <c r="CE399" s="79" t="n"/>
      <c r="CF399" s="79" t="n"/>
      <c r="CI399" s="78" t="n">
        <v>25</v>
      </c>
      <c r="CJ399" s="79" t="n"/>
      <c r="CK399" s="79" t="n"/>
      <c r="CL399" s="79" t="n"/>
      <c r="CM399" s="79" t="n"/>
      <c r="CN399" s="79" t="n"/>
      <c r="CO399" s="79" t="n"/>
      <c r="CP399" s="79" t="n"/>
      <c r="CQ399" s="79" t="n"/>
      <c r="CR399" s="79" t="n"/>
      <c r="CS399" s="79" t="n"/>
      <c r="CT399" s="79" t="n"/>
      <c r="CU399" s="79" t="n"/>
      <c r="CV399" s="79" t="n"/>
      <c r="CW399" s="79" t="n"/>
      <c r="CX399" s="79" t="n"/>
      <c r="CY399" s="79" t="n"/>
      <c r="CZ399" s="79" t="n"/>
      <c r="DA399" s="79" t="n"/>
      <c r="DB399" s="79" t="n"/>
      <c r="DC399" s="79" t="n"/>
      <c r="DD399" s="79" t="n"/>
      <c r="DE399" s="79" t="n"/>
      <c r="DF399" s="79" t="n"/>
      <c r="DG399" s="79" t="n"/>
      <c r="DH399" s="79" t="n"/>
      <c r="DI399" s="79" t="n"/>
      <c r="DJ399" s="79" t="n"/>
      <c r="DK399" s="79" t="n"/>
      <c r="DL399" s="79" t="n"/>
      <c r="DM399" s="79" t="n"/>
      <c r="DN399" s="79" t="n"/>
      <c r="DO399" s="79" t="n"/>
      <c r="DP399" s="79" t="n"/>
      <c r="DQ399" s="79" t="n"/>
      <c r="DR399" s="79" t="n"/>
      <c r="DS399" s="79" t="n"/>
      <c r="DT399" s="79" t="n"/>
      <c r="DU399" s="79" t="n"/>
      <c r="DV399" s="79" t="n"/>
      <c r="DW399" s="79" t="n"/>
      <c r="DZ399" s="78" t="n">
        <v>25</v>
      </c>
      <c r="EA399" s="79" t="n"/>
      <c r="EB399" s="79" t="n"/>
      <c r="EC399" s="79" t="n"/>
      <c r="ED399" s="79" t="n"/>
      <c r="EE399" s="79" t="n"/>
      <c r="EF399" s="79" t="n"/>
      <c r="EG399" s="79" t="n"/>
      <c r="EH399" s="79" t="n"/>
      <c r="EI399" s="79" t="n"/>
      <c r="EJ399" s="79" t="n"/>
      <c r="EK399" s="79" t="n"/>
      <c r="EL399" s="79" t="n"/>
      <c r="EM399" s="79" t="n"/>
      <c r="EN399" s="79" t="n"/>
      <c r="EO399" s="79" t="n"/>
      <c r="EP399" s="79" t="n"/>
      <c r="EQ399" s="79" t="n"/>
      <c r="ER399" s="79" t="n"/>
      <c r="ES399" s="79" t="n"/>
      <c r="ET399" s="79" t="n"/>
      <c r="EU399" s="79" t="n"/>
      <c r="EV399" s="79" t="n"/>
      <c r="EW399" s="79" t="n"/>
      <c r="EX399" s="79" t="n"/>
      <c r="EY399" s="79" t="n"/>
      <c r="EZ399" s="79" t="n"/>
      <c r="FA399" s="79" t="n"/>
      <c r="FB399" s="79" t="n"/>
      <c r="FC399" s="79" t="n"/>
      <c r="FD399" s="79" t="n"/>
      <c r="FE399" s="79" t="n"/>
      <c r="FF399" s="79" t="n"/>
      <c r="FG399" s="79" t="n"/>
      <c r="FH399" s="79" t="n"/>
      <c r="FI399" s="79" t="n"/>
      <c r="FJ399" s="79" t="n"/>
      <c r="FK399" s="79" t="n"/>
      <c r="FL399" s="79" t="n"/>
      <c r="FM399" s="79" t="n"/>
      <c r="FN399" s="79" t="n"/>
      <c r="FQ399" s="78" t="n">
        <v>25</v>
      </c>
      <c r="FR399" s="79" t="n"/>
      <c r="FS399" s="79" t="n"/>
      <c r="FT399" s="79" t="n"/>
      <c r="FU399" s="79" t="n"/>
      <c r="FV399" s="79" t="n"/>
      <c r="FW399" s="79" t="n"/>
      <c r="FX399" s="79" t="n"/>
      <c r="FY399" s="79" t="n"/>
      <c r="FZ399" s="79" t="n"/>
      <c r="GA399" s="79" t="n"/>
      <c r="GB399" s="79" t="n"/>
      <c r="GC399" s="79" t="n"/>
      <c r="GD399" s="79" t="n"/>
      <c r="GE399" s="79" t="n"/>
      <c r="GF399" s="79" t="n"/>
      <c r="GG399" s="79" t="n"/>
      <c r="GH399" s="79" t="n"/>
      <c r="GI399" s="79" t="n"/>
      <c r="GJ399" s="79" t="n"/>
      <c r="GK399" s="79" t="n"/>
      <c r="GL399" s="79" t="n"/>
      <c r="GM399" s="79" t="n"/>
      <c r="GN399" s="79" t="n"/>
      <c r="GO399" s="79" t="n"/>
      <c r="GP399" s="79" t="n"/>
      <c r="GQ399" s="79" t="n"/>
      <c r="GR399" s="79" t="n"/>
      <c r="GS399" s="79" t="n"/>
      <c r="GT399" s="79" t="n"/>
      <c r="GU399" s="79" t="n"/>
      <c r="GV399" s="79" t="n"/>
      <c r="GW399" s="79" t="n"/>
      <c r="GX399" s="79" t="n"/>
      <c r="GY399" s="79" t="n"/>
      <c r="GZ399" s="79" t="n"/>
      <c r="HA399" s="79" t="n"/>
      <c r="HB399" s="79" t="n"/>
      <c r="HC399" s="79" t="n"/>
      <c r="HD399" s="79" t="n"/>
      <c r="HE399" s="79" t="n"/>
      <c r="HH399" s="78" t="n">
        <v>25</v>
      </c>
      <c r="HI399" s="79" t="n"/>
      <c r="HJ399" s="79" t="n"/>
      <c r="HK399" s="79" t="n"/>
      <c r="HL399" s="79" t="n"/>
      <c r="HM399" s="79" t="n"/>
      <c r="HN399" s="79" t="n"/>
      <c r="HO399" s="79" t="n"/>
      <c r="HP399" s="79" t="n"/>
      <c r="HQ399" s="79" t="n"/>
      <c r="HR399" s="79" t="n"/>
      <c r="HS399" s="79" t="n"/>
      <c r="HT399" s="79" t="n"/>
      <c r="HU399" s="79" t="n"/>
      <c r="HV399" s="79" t="n"/>
      <c r="HW399" s="79" t="n"/>
      <c r="HX399" s="79" t="n"/>
      <c r="HY399" s="79" t="n"/>
      <c r="HZ399" s="79" t="n"/>
      <c r="IA399" s="79" t="n"/>
      <c r="IB399" s="79" t="n"/>
      <c r="IC399" s="79" t="n"/>
      <c r="ID399" s="79" t="n"/>
      <c r="IE399" s="79" t="n"/>
      <c r="IF399" s="79" t="n"/>
      <c r="IG399" s="79" t="n"/>
      <c r="IH399" s="79" t="n"/>
      <c r="II399" s="79" t="n"/>
      <c r="IJ399" s="79" t="n"/>
      <c r="IK399" s="79" t="n"/>
      <c r="IL399" s="79" t="n"/>
      <c r="IM399" s="79" t="n"/>
      <c r="IN399" s="79" t="n"/>
      <c r="IO399" s="79" t="n"/>
      <c r="IP399" s="79" t="n"/>
      <c r="IQ399" s="79" t="n"/>
      <c r="IR399" s="79" t="n"/>
      <c r="IS399" s="79" t="n"/>
      <c r="IT399" s="79" t="n"/>
      <c r="IU399" s="79" t="n"/>
      <c r="IV399" s="79" t="n"/>
      <c r="IY399" s="78" t="n">
        <v>25</v>
      </c>
      <c r="IZ399" s="79" t="n"/>
      <c r="JA399" s="79" t="n"/>
      <c r="JB399" s="79" t="n"/>
      <c r="JC399" s="79" t="n"/>
      <c r="JD399" s="79" t="n"/>
      <c r="JE399" s="79" t="n"/>
      <c r="JF399" s="79" t="n"/>
      <c r="JG399" s="79" t="n"/>
      <c r="JH399" s="79" t="n"/>
      <c r="JI399" s="79" t="n"/>
      <c r="JJ399" s="79" t="n"/>
      <c r="JK399" s="79" t="n"/>
      <c r="JL399" s="79" t="n"/>
      <c r="JM399" s="79" t="n"/>
      <c r="JN399" s="79" t="n"/>
      <c r="JO399" s="79" t="n"/>
      <c r="JP399" s="79" t="n"/>
      <c r="JQ399" s="79" t="n"/>
      <c r="JR399" s="79" t="n"/>
      <c r="JS399" s="79" t="n"/>
      <c r="JT399" s="79" t="n"/>
      <c r="JU399" s="79" t="n"/>
      <c r="JV399" s="79" t="n"/>
      <c r="JW399" s="79" t="n"/>
      <c r="JX399" s="79" t="n"/>
      <c r="JY399" s="79" t="n"/>
      <c r="JZ399" s="79" t="n"/>
      <c r="KA399" s="79" t="n"/>
      <c r="KB399" s="79" t="n"/>
      <c r="KC399" s="79" t="n"/>
      <c r="KD399" s="79" t="n"/>
      <c r="KE399" s="79" t="n"/>
      <c r="KF399" s="79" t="n"/>
      <c r="KG399" s="79" t="n"/>
      <c r="KH399" s="79" t="n"/>
      <c r="KI399" s="79" t="n"/>
      <c r="KJ399" s="79" t="n"/>
      <c r="KK399" s="79" t="n"/>
      <c r="KL399" s="79" t="n"/>
      <c r="KM399" s="79" t="n"/>
      <c r="KP399" s="78" t="n">
        <v>25</v>
      </c>
      <c r="KQ399" s="79" t="n"/>
      <c r="KR399" s="79" t="n"/>
      <c r="KS399" s="79" t="n"/>
      <c r="KT399" s="79" t="n"/>
      <c r="KU399" s="79" t="n"/>
      <c r="KV399" s="79" t="n"/>
      <c r="KW399" s="79" t="n"/>
      <c r="KX399" s="79" t="n"/>
      <c r="KY399" s="79" t="n"/>
      <c r="KZ399" s="79" t="n"/>
      <c r="LA399" s="79" t="n"/>
      <c r="LB399" s="79" t="n"/>
      <c r="LC399" s="79" t="n"/>
      <c r="LD399" s="79" t="n"/>
      <c r="LE399" s="79" t="n"/>
      <c r="LF399" s="79" t="n"/>
      <c r="LG399" s="79" t="n"/>
      <c r="LH399" s="79" t="n"/>
      <c r="LI399" s="79" t="n"/>
      <c r="LJ399" s="79" t="n"/>
      <c r="LK399" s="79" t="n"/>
      <c r="LL399" s="79" t="n"/>
      <c r="LM399" s="79" t="n"/>
      <c r="LN399" s="79" t="n"/>
      <c r="LO399" s="79" t="n"/>
      <c r="LP399" s="79" t="n"/>
      <c r="LQ399" s="79" t="n"/>
      <c r="LR399" s="79" t="n"/>
      <c r="LS399" s="79" t="n"/>
      <c r="LT399" s="79" t="n"/>
      <c r="LU399" s="79" t="n"/>
      <c r="LV399" s="79" t="n"/>
      <c r="LW399" s="79" t="n"/>
      <c r="LX399" s="79" t="n"/>
      <c r="LY399" s="79" t="n"/>
      <c r="LZ399" s="79" t="n"/>
      <c r="MA399" s="79" t="n"/>
      <c r="MB399" s="79" t="n"/>
      <c r="MC399" s="79" t="n"/>
      <c r="MD399" s="79" t="n"/>
      <c r="MG399" s="78" t="n">
        <v>25</v>
      </c>
      <c r="MH399" s="79" t="n"/>
      <c r="MI399" s="79" t="n"/>
      <c r="MJ399" s="79" t="n"/>
      <c r="MK399" s="79" t="n"/>
      <c r="ML399" s="79" t="n"/>
      <c r="MM399" s="79" t="n"/>
      <c r="MN399" s="79" t="n"/>
      <c r="MO399" s="79" t="n"/>
      <c r="MP399" s="79" t="n"/>
      <c r="MQ399" s="79" t="n"/>
      <c r="MR399" s="79" t="n"/>
      <c r="MS399" s="79" t="n"/>
      <c r="MT399" s="79" t="n"/>
      <c r="MU399" s="79" t="n"/>
      <c r="MV399" s="79" t="n"/>
      <c r="MW399" s="79" t="n"/>
      <c r="MX399" s="79" t="n"/>
      <c r="MY399" s="79" t="n"/>
      <c r="MZ399" s="79" t="n"/>
      <c r="NA399" s="79" t="n"/>
      <c r="NB399" s="79" t="n"/>
      <c r="NC399" s="79" t="n"/>
      <c r="ND399" s="79" t="n"/>
      <c r="NE399" s="79" t="n"/>
      <c r="NF399" s="79" t="n"/>
      <c r="NG399" s="79" t="n"/>
      <c r="NH399" s="79" t="n"/>
      <c r="NI399" s="79" t="n"/>
      <c r="NJ399" s="79" t="n"/>
      <c r="NK399" s="79" t="n"/>
      <c r="NL399" s="79" t="n"/>
      <c r="NM399" s="79" t="n"/>
      <c r="NN399" s="79" t="n"/>
      <c r="NO399" s="79" t="n"/>
      <c r="NP399" s="79" t="n"/>
      <c r="NQ399" s="79" t="n"/>
      <c r="NR399" s="79" t="n"/>
      <c r="NS399" s="79" t="n"/>
      <c r="NT399" s="79" t="n"/>
      <c r="NU399" s="79" t="n"/>
      <c r="NX399" s="78" t="n">
        <v>25</v>
      </c>
      <c r="NY399" s="79" t="n"/>
      <c r="NZ399" s="79" t="n"/>
      <c r="OA399" s="79" t="n"/>
      <c r="OB399" s="79" t="n"/>
      <c r="OC399" s="79" t="n"/>
      <c r="OD399" s="79" t="n"/>
      <c r="OE399" s="79" t="n"/>
      <c r="OF399" s="79" t="n"/>
      <c r="OG399" s="79" t="n"/>
      <c r="OH399" s="79" t="n"/>
      <c r="OI399" s="79" t="n"/>
      <c r="OJ399" s="79" t="n"/>
      <c r="OK399" s="79" t="n"/>
      <c r="OL399" s="79" t="n"/>
      <c r="OM399" s="79" t="n"/>
      <c r="ON399" s="79" t="n"/>
      <c r="OO399" s="79" t="n"/>
      <c r="OP399" s="79" t="n"/>
      <c r="OQ399" s="79" t="n"/>
      <c r="OR399" s="79" t="n"/>
      <c r="OS399" s="79" t="n"/>
      <c r="OT399" s="79" t="n"/>
      <c r="OU399" s="79" t="n"/>
      <c r="OV399" s="79" t="n"/>
      <c r="OW399" s="79" t="n"/>
      <c r="OX399" s="79" t="n"/>
      <c r="OY399" s="79" t="n"/>
      <c r="OZ399" s="79" t="n"/>
      <c r="PA399" s="79" t="n"/>
      <c r="PB399" s="79" t="n"/>
      <c r="PC399" s="79" t="n"/>
      <c r="PD399" s="79" t="n"/>
      <c r="PE399" s="79" t="n"/>
      <c r="PF399" s="79" t="n"/>
      <c r="PG399" s="79" t="n"/>
      <c r="PH399" s="79" t="n"/>
      <c r="PI399" s="79" t="n"/>
      <c r="PJ399" s="79" t="n"/>
      <c r="PK399" s="79" t="n"/>
      <c r="PL399" s="79" t="n"/>
      <c r="PO399" s="78" t="n">
        <v>25</v>
      </c>
      <c r="PP399" s="79" t="n"/>
      <c r="PQ399" s="79" t="n"/>
      <c r="PR399" s="79" t="n"/>
      <c r="PS399" s="79" t="n"/>
      <c r="PT399" s="79" t="n"/>
      <c r="PU399" s="79" t="n"/>
      <c r="PV399" s="79" t="n"/>
      <c r="PW399" s="79" t="n"/>
      <c r="PX399" s="79" t="n"/>
      <c r="PY399" s="79" t="n"/>
      <c r="PZ399" s="79" t="n"/>
      <c r="QA399" s="79" t="n"/>
      <c r="QB399" s="79" t="n"/>
      <c r="QC399" s="79" t="n"/>
      <c r="QD399" s="79" t="n"/>
      <c r="QE399" s="79" t="n"/>
      <c r="QF399" s="79" t="n"/>
      <c r="QG399" s="79" t="n"/>
      <c r="QH399" s="79" t="n"/>
      <c r="QI399" s="79" t="n"/>
      <c r="QJ399" s="79" t="n"/>
      <c r="QK399" s="79" t="n"/>
      <c r="QL399" s="79" t="n"/>
      <c r="QM399" s="79" t="n"/>
      <c r="QN399" s="79" t="n"/>
      <c r="QO399" s="79" t="n"/>
      <c r="QP399" s="79" t="n"/>
      <c r="QQ399" s="79" t="n"/>
      <c r="QR399" s="79" t="n"/>
      <c r="QS399" s="79" t="n"/>
      <c r="QT399" s="79" t="n"/>
      <c r="QU399" s="79" t="n"/>
      <c r="QV399" s="79" t="n"/>
      <c r="QW399" s="79" t="n"/>
      <c r="QX399" s="79" t="n"/>
      <c r="QY399" s="79" t="n"/>
      <c r="QZ399" s="79" t="n"/>
      <c r="RA399" s="79" t="n"/>
      <c r="RB399" s="79" t="n"/>
      <c r="RC399" s="79" t="n"/>
      <c r="RF399" s="78" t="n">
        <v>25</v>
      </c>
      <c r="RG399" s="79" t="n"/>
      <c r="RH399" s="79" t="n"/>
      <c r="RI399" s="79" t="n"/>
      <c r="RJ399" s="79" t="n"/>
      <c r="RK399" s="79" t="n"/>
      <c r="RL399" s="79" t="n"/>
      <c r="RM399" s="79" t="n"/>
      <c r="RN399" s="79" t="n"/>
      <c r="RO399" s="79" t="n"/>
      <c r="RP399" s="79" t="n"/>
      <c r="RQ399" s="79" t="n"/>
      <c r="RR399" s="79" t="n"/>
      <c r="RS399" s="79" t="n"/>
      <c r="RT399" s="79" t="n"/>
      <c r="RU399" s="79" t="n"/>
      <c r="RV399" s="79" t="n"/>
      <c r="RW399" s="79" t="n"/>
      <c r="RX399" s="79" t="n"/>
      <c r="RY399" s="79" t="n"/>
      <c r="RZ399" s="79" t="n"/>
      <c r="SA399" s="79" t="n"/>
      <c r="SB399" s="79" t="n"/>
      <c r="SC399" s="79" t="n"/>
      <c r="SD399" s="79" t="n"/>
      <c r="SE399" s="79" t="n"/>
      <c r="SF399" s="79" t="n"/>
      <c r="SG399" s="79" t="n"/>
      <c r="SH399" s="79" t="n"/>
      <c r="SI399" s="79" t="n"/>
      <c r="SJ399" s="79" t="n"/>
      <c r="SK399" s="79" t="n"/>
      <c r="SL399" s="79" t="n"/>
      <c r="SM399" s="79" t="n"/>
      <c r="SN399" s="79" t="n"/>
      <c r="SO399" s="79" t="n"/>
      <c r="SP399" s="79" t="n"/>
      <c r="SQ399" s="79" t="n"/>
      <c r="SR399" s="79" t="n"/>
      <c r="SS399" s="79" t="n"/>
      <c r="ST399" s="79" t="n"/>
      <c r="SW399" s="78" t="n">
        <v>25</v>
      </c>
      <c r="SX399" s="79" t="n"/>
      <c r="SY399" s="79" t="n"/>
      <c r="SZ399" s="79" t="n"/>
      <c r="TA399" s="79" t="n"/>
      <c r="TB399" s="79" t="n"/>
      <c r="TC399" s="79" t="n"/>
      <c r="TD399" s="79" t="n"/>
      <c r="TE399" s="79" t="n"/>
      <c r="TF399" s="79" t="n"/>
      <c r="TG399" s="79" t="n"/>
      <c r="TH399" s="79" t="n"/>
      <c r="TI399" s="79" t="n"/>
      <c r="TJ399" s="79" t="n"/>
      <c r="TK399" s="79" t="n"/>
      <c r="TL399" s="79" t="n"/>
      <c r="TM399" s="79" t="n"/>
      <c r="TN399" s="79" t="n"/>
      <c r="TO399" s="79" t="n"/>
      <c r="TP399" s="79" t="n"/>
      <c r="TQ399" s="79" t="n"/>
      <c r="TR399" s="79" t="n"/>
      <c r="TS399" s="79" t="n"/>
      <c r="TT399" s="79" t="n"/>
      <c r="TU399" s="79" t="n"/>
      <c r="TV399" s="79" t="n"/>
      <c r="TW399" s="79" t="n"/>
      <c r="TX399" s="79" t="n"/>
      <c r="TY399" s="79" t="n"/>
      <c r="TZ399" s="79" t="n"/>
      <c r="UA399" s="79" t="n"/>
      <c r="UB399" s="79" t="n"/>
      <c r="UC399" s="79" t="n"/>
      <c r="UD399" s="79" t="n"/>
      <c r="UE399" s="79" t="n"/>
      <c r="UF399" s="79" t="n"/>
      <c r="UG399" s="79" t="n"/>
      <c r="UH399" s="79" t="n"/>
      <c r="UI399" s="79" t="n"/>
      <c r="UJ399" s="79" t="n"/>
      <c r="UK399" s="79" t="n"/>
      <c r="UN399" s="78" t="n">
        <v>25</v>
      </c>
      <c r="UO399" s="79" t="n"/>
      <c r="UP399" s="79" t="n"/>
      <c r="UQ399" s="79" t="n"/>
      <c r="UR399" s="79" t="n"/>
      <c r="US399" s="79" t="n"/>
      <c r="UT399" s="79" t="n"/>
      <c r="UU399" s="79" t="n"/>
      <c r="UV399" s="79" t="n"/>
      <c r="UW399" s="79" t="n"/>
      <c r="UX399" s="79" t="n"/>
      <c r="UY399" s="79" t="n"/>
      <c r="UZ399" s="79" t="n"/>
      <c r="VA399" s="79" t="n"/>
      <c r="VB399" s="79" t="n"/>
      <c r="VC399" s="79" t="n"/>
      <c r="VD399" s="79" t="n"/>
      <c r="VE399" s="79" t="n"/>
      <c r="VF399" s="79" t="n"/>
      <c r="VG399" s="79" t="n"/>
      <c r="VH399" s="79" t="n"/>
      <c r="VI399" s="79" t="n"/>
      <c r="VJ399" s="79" t="n"/>
      <c r="VK399" s="79" t="n"/>
      <c r="VL399" s="79" t="n"/>
      <c r="VM399" s="79" t="n"/>
      <c r="VN399" s="79" t="n"/>
      <c r="VO399" s="79" t="n"/>
      <c r="VP399" s="79" t="n"/>
      <c r="VQ399" s="79" t="n"/>
      <c r="VR399" s="79" t="n"/>
      <c r="VS399" s="79" t="n"/>
      <c r="VT399" s="79" t="n"/>
      <c r="VU399" s="79" t="n"/>
      <c r="VV399" s="79" t="n"/>
      <c r="VW399" s="79" t="n"/>
      <c r="VX399" s="79" t="n"/>
      <c r="VY399" s="79" t="n"/>
      <c r="VZ399" s="79" t="n"/>
      <c r="WA399" s="79" t="n"/>
      <c r="WB399" s="79" t="n"/>
      <c r="WE399" s="78" t="n">
        <v>25</v>
      </c>
      <c r="WF399" s="79" t="n"/>
      <c r="WG399" s="79" t="n"/>
      <c r="WH399" s="79" t="n"/>
      <c r="WI399" s="79" t="n"/>
      <c r="WJ399" s="79" t="n"/>
      <c r="WK399" s="79" t="n"/>
      <c r="WL399" s="79" t="n"/>
      <c r="WM399" s="79" t="n"/>
      <c r="WN399" s="79" t="n"/>
      <c r="WO399" s="79" t="n"/>
      <c r="WP399" s="79" t="n"/>
      <c r="WQ399" s="79" t="n"/>
      <c r="WR399" s="79" t="n"/>
      <c r="WS399" s="79" t="n"/>
      <c r="WT399" s="79" t="n"/>
      <c r="WU399" s="79" t="n"/>
      <c r="WV399" s="79" t="n"/>
      <c r="WW399" s="79" t="n"/>
      <c r="WX399" s="79" t="n"/>
      <c r="WY399" s="79" t="n"/>
      <c r="WZ399" s="79" t="n"/>
      <c r="XA399" s="79" t="n"/>
      <c r="XB399" s="79" t="n"/>
      <c r="XC399" s="79" t="n"/>
      <c r="XD399" s="79" t="n"/>
      <c r="XE399" s="79" t="n"/>
      <c r="XF399" s="79" t="n"/>
      <c r="XG399" s="79" t="n"/>
      <c r="XH399" s="79" t="n"/>
      <c r="XI399" s="79" t="n"/>
      <c r="XJ399" s="79" t="n"/>
      <c r="XK399" s="79" t="n"/>
      <c r="XL399" s="79" t="n"/>
      <c r="XM399" s="79" t="n"/>
      <c r="XN399" s="79" t="n"/>
      <c r="XO399" s="79" t="n"/>
      <c r="XP399" s="79" t="n"/>
      <c r="XQ399" s="79" t="n"/>
      <c r="XR399" s="79" t="n"/>
      <c r="XS399" s="79" t="n"/>
      <c r="XV399" s="78" t="n">
        <v>25</v>
      </c>
      <c r="XW399" s="79" t="n"/>
      <c r="XX399" s="79" t="n"/>
      <c r="XY399" s="79" t="n"/>
      <c r="XZ399" s="79" t="n"/>
      <c r="YA399" s="79" t="n"/>
      <c r="YB399" s="79" t="n"/>
      <c r="YC399" s="79" t="n"/>
      <c r="YD399" s="79" t="n"/>
      <c r="YE399" s="79" t="n"/>
      <c r="YF399" s="79" t="n"/>
      <c r="YG399" s="79" t="n"/>
      <c r="YH399" s="79" t="n"/>
      <c r="YI399" s="79" t="n"/>
      <c r="YJ399" s="79" t="n"/>
      <c r="YK399" s="79" t="n"/>
      <c r="YL399" s="79" t="n"/>
      <c r="YM399" s="79" t="n"/>
      <c r="YN399" s="79" t="n"/>
      <c r="YO399" s="79" t="n"/>
      <c r="YP399" s="79" t="n"/>
      <c r="YQ399" s="79" t="n"/>
      <c r="YR399" s="79" t="n"/>
      <c r="YS399" s="79" t="n"/>
      <c r="YT399" s="79" t="n"/>
      <c r="YU399" s="79" t="n"/>
      <c r="YV399" s="79" t="n"/>
      <c r="YW399" s="79" t="n"/>
      <c r="YX399" s="79" t="n"/>
      <c r="YY399" s="79" t="n"/>
      <c r="YZ399" s="79" t="n"/>
      <c r="ZA399" s="79" t="n"/>
      <c r="ZB399" s="79" t="n"/>
      <c r="ZC399" s="79" t="n"/>
      <c r="ZD399" s="79" t="n"/>
      <c r="ZE399" s="79" t="n"/>
      <c r="ZF399" s="79" t="n"/>
      <c r="ZG399" s="79" t="n"/>
      <c r="ZH399" s="79" t="n"/>
      <c r="ZI399" s="79" t="n"/>
      <c r="ZJ399" s="79" t="n"/>
      <c r="ZM399" s="78" t="n">
        <v>25</v>
      </c>
      <c r="ZN399" s="79" t="n"/>
      <c r="ZO399" s="79" t="n"/>
      <c r="ZP399" s="79" t="n"/>
      <c r="ZQ399" s="79" t="n"/>
      <c r="ZR399" s="79" t="n"/>
      <c r="ZS399" s="79" t="n"/>
      <c r="ZT399" s="79" t="n"/>
      <c r="ZU399" s="79" t="n"/>
      <c r="ZV399" s="79" t="n"/>
      <c r="ZW399" s="79" t="n"/>
      <c r="ZX399" s="79" t="n"/>
      <c r="ZY399" s="79" t="n"/>
      <c r="ZZ399" s="79" t="n"/>
      <c r="AAA399" s="79" t="n"/>
      <c r="AAB399" s="79" t="n"/>
      <c r="AAC399" s="79" t="n"/>
      <c r="AAD399" s="79" t="n"/>
      <c r="AAE399" s="79" t="n"/>
      <c r="AAF399" s="79" t="n"/>
      <c r="AAG399" s="79" t="n"/>
      <c r="AAH399" s="79" t="n"/>
      <c r="AAI399" s="79" t="n"/>
      <c r="AAJ399" s="79" t="n"/>
      <c r="AAK399" s="79" t="n"/>
      <c r="AAL399" s="79" t="n"/>
      <c r="AAM399" s="79" t="n"/>
      <c r="AAN399" s="79" t="n"/>
      <c r="AAO399" s="79" t="n"/>
      <c r="AAP399" s="79" t="n"/>
      <c r="AAQ399" s="79" t="n"/>
      <c r="AAR399" s="79" t="n"/>
      <c r="AAS399" s="79" t="n"/>
      <c r="AAT399" s="79" t="n"/>
      <c r="AAU399" s="79" t="n"/>
      <c r="AAV399" s="79" t="n"/>
      <c r="AAW399" s="79" t="n"/>
      <c r="AAX399" s="79" t="n"/>
      <c r="AAY399" s="79" t="n"/>
      <c r="AAZ399" s="79" t="n"/>
      <c r="ABA399" s="79" t="n"/>
      <c r="ABD399" s="78" t="n">
        <v>25</v>
      </c>
      <c r="ABE399" s="79" t="n"/>
      <c r="ABF399" s="79" t="n"/>
      <c r="ABG399" s="79" t="n"/>
      <c r="ABH399" s="79" t="n"/>
      <c r="ABI399" s="79" t="n"/>
      <c r="ABJ399" s="79" t="n"/>
      <c r="ABK399" s="79" t="n"/>
      <c r="ABL399" s="79" t="n"/>
      <c r="ABM399" s="79" t="n"/>
      <c r="ABN399" s="79" t="n"/>
      <c r="ABO399" s="79" t="n"/>
      <c r="ABP399" s="79" t="n"/>
      <c r="ABQ399" s="79" t="n"/>
      <c r="ABR399" s="79" t="n"/>
      <c r="ABS399" s="79" t="n"/>
      <c r="ABT399" s="79" t="n"/>
      <c r="ABU399" s="79" t="n"/>
      <c r="ABV399" s="79" t="n"/>
      <c r="ABW399" s="79" t="n"/>
      <c r="ABX399" s="79" t="n"/>
      <c r="ABY399" s="79" t="n"/>
      <c r="ABZ399" s="79" t="n"/>
      <c r="ACA399" s="79" t="n"/>
      <c r="ACB399" s="79" t="n"/>
      <c r="ACC399" s="79" t="n"/>
      <c r="ACD399" s="79" t="n"/>
      <c r="ACE399" s="79" t="n"/>
      <c r="ACF399" s="79" t="n"/>
      <c r="ACG399" s="79" t="n"/>
      <c r="ACH399" s="79" t="n"/>
      <c r="ACI399" s="79" t="n"/>
      <c r="ACJ399" s="79" t="n"/>
      <c r="ACK399" s="79" t="n"/>
      <c r="ACL399" s="79" t="n"/>
      <c r="ACM399" s="79" t="n"/>
      <c r="ACN399" s="79" t="n"/>
      <c r="ACO399" s="79" t="n"/>
      <c r="ACP399" s="79" t="n"/>
      <c r="ACQ399" s="79" t="n"/>
      <c r="ACR399" s="79" t="n"/>
      <c r="ACU399" s="78" t="n">
        <v>25</v>
      </c>
      <c r="ACV399" s="79" t="n"/>
      <c r="ACW399" s="79" t="n"/>
      <c r="ACX399" s="79" t="n"/>
      <c r="ACY399" s="79" t="n"/>
      <c r="ACZ399" s="79" t="n"/>
      <c r="ADA399" s="79" t="n"/>
      <c r="ADB399" s="79" t="n"/>
      <c r="ADC399" s="79" t="n"/>
      <c r="ADD399" s="79" t="n"/>
      <c r="ADE399" s="79" t="n"/>
      <c r="ADF399" s="79" t="n"/>
      <c r="ADG399" s="79" t="n"/>
      <c r="ADH399" s="79" t="n"/>
      <c r="ADI399" s="79" t="n"/>
      <c r="ADJ399" s="79" t="n"/>
      <c r="ADK399" s="79" t="n"/>
      <c r="ADL399" s="79" t="n"/>
      <c r="ADM399" s="79" t="n"/>
      <c r="ADN399" s="79" t="n"/>
      <c r="ADO399" s="79" t="n"/>
      <c r="ADP399" s="79" t="n"/>
      <c r="ADQ399" s="79" t="n"/>
      <c r="ADR399" s="79" t="n"/>
      <c r="ADS399" s="79" t="n"/>
      <c r="ADT399" s="79" t="n"/>
      <c r="ADU399" s="79" t="n"/>
      <c r="ADV399" s="79" t="n"/>
      <c r="ADW399" s="79" t="n"/>
      <c r="ADX399" s="79" t="n"/>
      <c r="ADY399" s="79" t="n"/>
      <c r="ADZ399" s="79" t="n"/>
      <c r="AEA399" s="79" t="n"/>
      <c r="AEB399" s="79" t="n"/>
      <c r="AEC399" s="79" t="n"/>
      <c r="AED399" s="79" t="n"/>
      <c r="AEE399" s="79" t="n"/>
      <c r="AEF399" s="79" t="n"/>
      <c r="AEG399" s="79" t="n"/>
      <c r="AEH399" s="79" t="n"/>
      <c r="AEI399" s="79" t="n"/>
      <c r="AEL399" s="78" t="n">
        <v>25</v>
      </c>
      <c r="AEM399" s="79" t="n"/>
      <c r="AEN399" s="79" t="n"/>
      <c r="AEO399" s="79" t="n"/>
      <c r="AEP399" s="79" t="n"/>
      <c r="AEQ399" s="79" t="n"/>
      <c r="AER399" s="79" t="n"/>
      <c r="AES399" s="79" t="n"/>
      <c r="AET399" s="79" t="n"/>
      <c r="AEU399" s="79" t="n"/>
      <c r="AEV399" s="79" t="n"/>
      <c r="AEW399" s="79" t="n"/>
      <c r="AEX399" s="79" t="n"/>
      <c r="AEY399" s="79" t="n"/>
      <c r="AEZ399" s="79" t="n"/>
      <c r="AFA399" s="79" t="n"/>
      <c r="AFB399" s="79" t="n"/>
      <c r="AFC399" s="79" t="n"/>
      <c r="AFD399" s="79" t="n"/>
      <c r="AFE399" s="79" t="n"/>
      <c r="AFF399" s="79" t="n"/>
      <c r="AFG399" s="79" t="n"/>
      <c r="AFH399" s="79" t="n"/>
      <c r="AFI399" s="79" t="n"/>
      <c r="AFJ399" s="79" t="n"/>
      <c r="AFK399" s="79" t="n"/>
      <c r="AFL399" s="79" t="n"/>
      <c r="AFM399" s="79" t="n"/>
      <c r="AFN399" s="79" t="n"/>
      <c r="AFO399" s="79" t="n"/>
      <c r="AFP399" s="79" t="n"/>
      <c r="AFQ399" s="79" t="n"/>
      <c r="AFR399" s="79" t="n"/>
      <c r="AFS399" s="79" t="n"/>
      <c r="AFT399" s="79" t="n"/>
      <c r="AFU399" s="79" t="n"/>
      <c r="AFV399" s="79" t="n"/>
      <c r="AFW399" s="79" t="n"/>
      <c r="AFX399" s="79" t="n"/>
      <c r="AFY399" s="79" t="n"/>
      <c r="AFZ399" s="79" t="n"/>
    </row>
    <row r="400">
      <c r="A400" s="78" t="n">
        <v>26</v>
      </c>
      <c r="B400" s="79" t="n"/>
      <c r="C400" s="79" t="n"/>
      <c r="D400" s="79" t="n"/>
      <c r="E400" s="79" t="n"/>
      <c r="F400" s="79" t="n"/>
      <c r="G400" s="79" t="n"/>
      <c r="H400" s="79" t="n"/>
      <c r="I400" s="79" t="n"/>
      <c r="J400" s="79" t="n"/>
      <c r="K400" s="79" t="n"/>
      <c r="L400" s="79" t="n"/>
      <c r="M400" s="79" t="n"/>
      <c r="N400" s="79" t="n"/>
      <c r="O400" s="79" t="n"/>
      <c r="P400" s="79" t="n"/>
      <c r="Q400" s="79" t="n"/>
      <c r="R400" s="79" t="n"/>
      <c r="S400" s="79" t="n"/>
      <c r="T400" s="79" t="n"/>
      <c r="U400" s="79" t="n"/>
      <c r="V400" s="79" t="n"/>
      <c r="W400" s="79" t="n"/>
      <c r="X400" s="79" t="n"/>
      <c r="Y400" s="79" t="n"/>
      <c r="Z400" s="79" t="n"/>
      <c r="AA400" s="79" t="n"/>
      <c r="AB400" s="79" t="n"/>
      <c r="AC400" s="79" t="n"/>
      <c r="AD400" s="79" t="n"/>
      <c r="AE400" s="79" t="n"/>
      <c r="AF400" s="79" t="n"/>
      <c r="AG400" s="79" t="n"/>
      <c r="AH400" s="79" t="n"/>
      <c r="AI400" s="79" t="n"/>
      <c r="AJ400" s="79" t="n"/>
      <c r="AK400" s="79" t="n"/>
      <c r="AL400" s="79" t="n"/>
      <c r="AM400" s="79" t="n"/>
      <c r="AN400" s="79" t="n"/>
      <c r="AO400" s="79" t="n"/>
      <c r="AR400" s="78" t="n">
        <v>26</v>
      </c>
      <c r="AS400" s="79" t="n"/>
      <c r="AT400" s="79" t="n"/>
      <c r="AU400" s="79" t="n"/>
      <c r="AV400" s="79" t="n"/>
      <c r="AW400" s="79" t="n"/>
      <c r="AX400" s="79" t="n"/>
      <c r="AY400" s="79" t="n"/>
      <c r="AZ400" s="79" t="n"/>
      <c r="BA400" s="79" t="n"/>
      <c r="BB400" s="79" t="n"/>
      <c r="BC400" s="79" t="n"/>
      <c r="BD400" s="79" t="n"/>
      <c r="BE400" s="79" t="n"/>
      <c r="BF400" s="79" t="n"/>
      <c r="BG400" s="79" t="n"/>
      <c r="BH400" s="79" t="n"/>
      <c r="BI400" s="79" t="n"/>
      <c r="BJ400" s="79" t="n"/>
      <c r="BK400" s="79" t="n"/>
      <c r="BL400" s="79" t="n"/>
      <c r="BM400" s="79" t="n"/>
      <c r="BN400" s="79" t="n"/>
      <c r="BO400" s="79" t="n"/>
      <c r="BP400" s="79" t="n"/>
      <c r="BQ400" s="79" t="n"/>
      <c r="BR400" s="79" t="n"/>
      <c r="BS400" s="79" t="n"/>
      <c r="BT400" s="79" t="n"/>
      <c r="BU400" s="79" t="n"/>
      <c r="BV400" s="79" t="n"/>
      <c r="BW400" s="79" t="n"/>
      <c r="BX400" s="79" t="n"/>
      <c r="BY400" s="79" t="n"/>
      <c r="BZ400" s="79" t="n"/>
      <c r="CA400" s="79" t="n"/>
      <c r="CB400" s="79" t="n"/>
      <c r="CC400" s="79" t="n"/>
      <c r="CD400" s="79" t="n"/>
      <c r="CE400" s="79" t="n"/>
      <c r="CF400" s="79" t="n"/>
      <c r="CI400" s="78" t="n">
        <v>26</v>
      </c>
      <c r="CJ400" s="79" t="n"/>
      <c r="CK400" s="79" t="n"/>
      <c r="CL400" s="79" t="n"/>
      <c r="CM400" s="79" t="n"/>
      <c r="CN400" s="79" t="n"/>
      <c r="CO400" s="79" t="n"/>
      <c r="CP400" s="79" t="n"/>
      <c r="CQ400" s="79" t="n"/>
      <c r="CR400" s="79" t="n"/>
      <c r="CS400" s="79" t="n"/>
      <c r="CT400" s="79" t="n"/>
      <c r="CU400" s="79" t="n"/>
      <c r="CV400" s="79" t="n"/>
      <c r="CW400" s="79" t="n"/>
      <c r="CX400" s="79" t="n"/>
      <c r="CY400" s="79" t="n"/>
      <c r="CZ400" s="79" t="n"/>
      <c r="DA400" s="79" t="n"/>
      <c r="DB400" s="79" t="n"/>
      <c r="DC400" s="79" t="n"/>
      <c r="DD400" s="79" t="n"/>
      <c r="DE400" s="79" t="n"/>
      <c r="DF400" s="79" t="n"/>
      <c r="DG400" s="79" t="n"/>
      <c r="DH400" s="79" t="n"/>
      <c r="DI400" s="79" t="n"/>
      <c r="DJ400" s="79" t="n"/>
      <c r="DK400" s="79" t="n"/>
      <c r="DL400" s="79" t="n"/>
      <c r="DM400" s="79" t="n"/>
      <c r="DN400" s="79" t="n"/>
      <c r="DO400" s="79" t="n"/>
      <c r="DP400" s="79" t="n"/>
      <c r="DQ400" s="79" t="n"/>
      <c r="DR400" s="79" t="n"/>
      <c r="DS400" s="79" t="n"/>
      <c r="DT400" s="79" t="n"/>
      <c r="DU400" s="79" t="n"/>
      <c r="DV400" s="79" t="n"/>
      <c r="DW400" s="79" t="n"/>
      <c r="DZ400" s="78" t="n">
        <v>26</v>
      </c>
      <c r="EA400" s="79" t="n"/>
      <c r="EB400" s="79" t="n"/>
      <c r="EC400" s="79" t="n"/>
      <c r="ED400" s="79" t="n"/>
      <c r="EE400" s="79" t="n"/>
      <c r="EF400" s="79" t="n"/>
      <c r="EG400" s="79" t="n"/>
      <c r="EH400" s="79" t="n"/>
      <c r="EI400" s="79" t="n"/>
      <c r="EJ400" s="79" t="n"/>
      <c r="EK400" s="79" t="n"/>
      <c r="EL400" s="79" t="n"/>
      <c r="EM400" s="79" t="n"/>
      <c r="EN400" s="79" t="n"/>
      <c r="EO400" s="79" t="n"/>
      <c r="EP400" s="79" t="n"/>
      <c r="EQ400" s="79" t="n"/>
      <c r="ER400" s="79" t="n"/>
      <c r="ES400" s="79" t="n"/>
      <c r="ET400" s="79" t="n"/>
      <c r="EU400" s="79" t="n"/>
      <c r="EV400" s="79" t="n"/>
      <c r="EW400" s="79" t="n"/>
      <c r="EX400" s="79" t="n"/>
      <c r="EY400" s="79" t="n"/>
      <c r="EZ400" s="79" t="n"/>
      <c r="FA400" s="79" t="n"/>
      <c r="FB400" s="79" t="n"/>
      <c r="FC400" s="79" t="n"/>
      <c r="FD400" s="79" t="n"/>
      <c r="FE400" s="79" t="n"/>
      <c r="FF400" s="79" t="n"/>
      <c r="FG400" s="79" t="n"/>
      <c r="FH400" s="79" t="n"/>
      <c r="FI400" s="79" t="n"/>
      <c r="FJ400" s="79" t="n"/>
      <c r="FK400" s="79" t="n"/>
      <c r="FL400" s="79" t="n"/>
      <c r="FM400" s="79" t="n"/>
      <c r="FN400" s="79" t="n"/>
      <c r="FQ400" s="78" t="n">
        <v>26</v>
      </c>
      <c r="FR400" s="79" t="n"/>
      <c r="FS400" s="79" t="n"/>
      <c r="FT400" s="79" t="n"/>
      <c r="FU400" s="79" t="n"/>
      <c r="FV400" s="79" t="n"/>
      <c r="FW400" s="79" t="n"/>
      <c r="FX400" s="79" t="n"/>
      <c r="FY400" s="79" t="n"/>
      <c r="FZ400" s="79" t="n"/>
      <c r="GA400" s="79" t="n"/>
      <c r="GB400" s="79" t="n"/>
      <c r="GC400" s="79" t="n"/>
      <c r="GD400" s="79" t="n"/>
      <c r="GE400" s="79" t="n"/>
      <c r="GF400" s="79" t="n"/>
      <c r="GG400" s="79" t="n"/>
      <c r="GH400" s="79" t="n"/>
      <c r="GI400" s="79" t="n"/>
      <c r="GJ400" s="79" t="n"/>
      <c r="GK400" s="79" t="n"/>
      <c r="GL400" s="79" t="n"/>
      <c r="GM400" s="79" t="n"/>
      <c r="GN400" s="79" t="n"/>
      <c r="GO400" s="79" t="n"/>
      <c r="GP400" s="79" t="n"/>
      <c r="GQ400" s="79" t="n"/>
      <c r="GR400" s="79" t="n"/>
      <c r="GS400" s="79" t="n"/>
      <c r="GT400" s="79" t="n"/>
      <c r="GU400" s="79" t="n"/>
      <c r="GV400" s="79" t="n"/>
      <c r="GW400" s="79" t="n"/>
      <c r="GX400" s="79" t="n"/>
      <c r="GY400" s="79" t="n"/>
      <c r="GZ400" s="79" t="n"/>
      <c r="HA400" s="79" t="n"/>
      <c r="HB400" s="79" t="n"/>
      <c r="HC400" s="79" t="n"/>
      <c r="HD400" s="79" t="n"/>
      <c r="HE400" s="79" t="n"/>
      <c r="HH400" s="78" t="n">
        <v>26</v>
      </c>
      <c r="HI400" s="79" t="n"/>
      <c r="HJ400" s="79" t="n"/>
      <c r="HK400" s="79" t="n"/>
      <c r="HL400" s="79" t="n"/>
      <c r="HM400" s="79" t="n"/>
      <c r="HN400" s="79" t="n"/>
      <c r="HO400" s="79" t="n"/>
      <c r="HP400" s="79" t="n"/>
      <c r="HQ400" s="79" t="n"/>
      <c r="HR400" s="79" t="n"/>
      <c r="HS400" s="79" t="n"/>
      <c r="HT400" s="79" t="n"/>
      <c r="HU400" s="79" t="n"/>
      <c r="HV400" s="79" t="n"/>
      <c r="HW400" s="79" t="n"/>
      <c r="HX400" s="79" t="n"/>
      <c r="HY400" s="79" t="n"/>
      <c r="HZ400" s="79" t="n"/>
      <c r="IA400" s="79" t="n"/>
      <c r="IB400" s="79" t="n"/>
      <c r="IC400" s="79" t="n"/>
      <c r="ID400" s="79" t="n"/>
      <c r="IE400" s="79" t="n"/>
      <c r="IF400" s="79" t="n"/>
      <c r="IG400" s="79" t="n"/>
      <c r="IH400" s="79" t="n"/>
      <c r="II400" s="79" t="n"/>
      <c r="IJ400" s="79" t="n"/>
      <c r="IK400" s="79" t="n"/>
      <c r="IL400" s="79" t="n"/>
      <c r="IM400" s="79" t="n"/>
      <c r="IN400" s="79" t="n"/>
      <c r="IO400" s="79" t="n"/>
      <c r="IP400" s="79" t="n"/>
      <c r="IQ400" s="79" t="n"/>
      <c r="IR400" s="79" t="n"/>
      <c r="IS400" s="79" t="n"/>
      <c r="IT400" s="79" t="n"/>
      <c r="IU400" s="79" t="n"/>
      <c r="IV400" s="79" t="n"/>
      <c r="IY400" s="78" t="n">
        <v>26</v>
      </c>
      <c r="IZ400" s="79" t="n"/>
      <c r="JA400" s="79" t="n"/>
      <c r="JB400" s="79" t="n"/>
      <c r="JC400" s="79" t="n"/>
      <c r="JD400" s="79" t="n"/>
      <c r="JE400" s="79" t="n"/>
      <c r="JF400" s="79" t="n"/>
      <c r="JG400" s="79" t="n"/>
      <c r="JH400" s="79" t="n"/>
      <c r="JI400" s="79" t="n"/>
      <c r="JJ400" s="79" t="n"/>
      <c r="JK400" s="79" t="n"/>
      <c r="JL400" s="79" t="n"/>
      <c r="JM400" s="79" t="n"/>
      <c r="JN400" s="79" t="n"/>
      <c r="JO400" s="79" t="n"/>
      <c r="JP400" s="79" t="n"/>
      <c r="JQ400" s="79" t="n"/>
      <c r="JR400" s="79" t="n"/>
      <c r="JS400" s="79" t="n"/>
      <c r="JT400" s="79" t="n"/>
      <c r="JU400" s="79" t="n"/>
      <c r="JV400" s="79" t="n"/>
      <c r="JW400" s="79" t="n"/>
      <c r="JX400" s="79" t="n"/>
      <c r="JY400" s="79" t="n"/>
      <c r="JZ400" s="79" t="n"/>
      <c r="KA400" s="79" t="n"/>
      <c r="KB400" s="79" t="n"/>
      <c r="KC400" s="79" t="n"/>
      <c r="KD400" s="79" t="n"/>
      <c r="KE400" s="79" t="n"/>
      <c r="KF400" s="79" t="n"/>
      <c r="KG400" s="79" t="n"/>
      <c r="KH400" s="79" t="n"/>
      <c r="KI400" s="79" t="n"/>
      <c r="KJ400" s="79" t="n"/>
      <c r="KK400" s="79" t="n"/>
      <c r="KL400" s="79" t="n"/>
      <c r="KM400" s="79" t="n"/>
      <c r="KP400" s="78" t="n">
        <v>26</v>
      </c>
      <c r="KQ400" s="79" t="n"/>
      <c r="KR400" s="79" t="n"/>
      <c r="KS400" s="79" t="n"/>
      <c r="KT400" s="79" t="n"/>
      <c r="KU400" s="79" t="n"/>
      <c r="KV400" s="79" t="n"/>
      <c r="KW400" s="79" t="n"/>
      <c r="KX400" s="79" t="n"/>
      <c r="KY400" s="79" t="n"/>
      <c r="KZ400" s="79" t="n"/>
      <c r="LA400" s="79" t="n"/>
      <c r="LB400" s="79" t="n"/>
      <c r="LC400" s="79" t="n"/>
      <c r="LD400" s="79" t="n"/>
      <c r="LE400" s="79" t="n"/>
      <c r="LF400" s="79" t="n"/>
      <c r="LG400" s="79" t="n"/>
      <c r="LH400" s="79" t="n"/>
      <c r="LI400" s="79" t="n"/>
      <c r="LJ400" s="79" t="n"/>
      <c r="LK400" s="79" t="n"/>
      <c r="LL400" s="79" t="n"/>
      <c r="LM400" s="79" t="n"/>
      <c r="LN400" s="79" t="n"/>
      <c r="LO400" s="79" t="n"/>
      <c r="LP400" s="79" t="n"/>
      <c r="LQ400" s="79" t="n"/>
      <c r="LR400" s="79" t="n"/>
      <c r="LS400" s="79" t="n"/>
      <c r="LT400" s="79" t="n"/>
      <c r="LU400" s="79" t="n"/>
      <c r="LV400" s="79" t="n"/>
      <c r="LW400" s="79" t="n"/>
      <c r="LX400" s="79" t="n"/>
      <c r="LY400" s="79" t="n"/>
      <c r="LZ400" s="79" t="n"/>
      <c r="MA400" s="79" t="n"/>
      <c r="MB400" s="79" t="n"/>
      <c r="MC400" s="79" t="n"/>
      <c r="MD400" s="79" t="n"/>
      <c r="MG400" s="78" t="n">
        <v>26</v>
      </c>
      <c r="MH400" s="79" t="n"/>
      <c r="MI400" s="79" t="n"/>
      <c r="MJ400" s="79" t="n"/>
      <c r="MK400" s="79" t="n"/>
      <c r="ML400" s="79" t="n"/>
      <c r="MM400" s="79" t="n"/>
      <c r="MN400" s="79" t="n"/>
      <c r="MO400" s="79" t="n"/>
      <c r="MP400" s="79" t="n"/>
      <c r="MQ400" s="79" t="n"/>
      <c r="MR400" s="79" t="n"/>
      <c r="MS400" s="79" t="n"/>
      <c r="MT400" s="79" t="n"/>
      <c r="MU400" s="79" t="n"/>
      <c r="MV400" s="79" t="n"/>
      <c r="MW400" s="79" t="n"/>
      <c r="MX400" s="79" t="n"/>
      <c r="MY400" s="79" t="n"/>
      <c r="MZ400" s="79" t="n"/>
      <c r="NA400" s="79" t="n"/>
      <c r="NB400" s="79" t="n"/>
      <c r="NC400" s="79" t="n"/>
      <c r="ND400" s="79" t="n"/>
      <c r="NE400" s="79" t="n"/>
      <c r="NF400" s="79" t="n"/>
      <c r="NG400" s="79" t="n"/>
      <c r="NH400" s="79" t="n"/>
      <c r="NI400" s="79" t="n"/>
      <c r="NJ400" s="79" t="n"/>
      <c r="NK400" s="79" t="n"/>
      <c r="NL400" s="79" t="n"/>
      <c r="NM400" s="79" t="n"/>
      <c r="NN400" s="79" t="n"/>
      <c r="NO400" s="79" t="n"/>
      <c r="NP400" s="79" t="n"/>
      <c r="NQ400" s="79" t="n"/>
      <c r="NR400" s="79" t="n"/>
      <c r="NS400" s="79" t="n"/>
      <c r="NT400" s="79" t="n"/>
      <c r="NU400" s="79" t="n"/>
      <c r="NX400" s="78" t="n">
        <v>26</v>
      </c>
      <c r="NY400" s="79" t="n"/>
      <c r="NZ400" s="79" t="n"/>
      <c r="OA400" s="79" t="n"/>
      <c r="OB400" s="79" t="n"/>
      <c r="OC400" s="79" t="n"/>
      <c r="OD400" s="79" t="n"/>
      <c r="OE400" s="79" t="n"/>
      <c r="OF400" s="79" t="n"/>
      <c r="OG400" s="79" t="n"/>
      <c r="OH400" s="79" t="n"/>
      <c r="OI400" s="79" t="n"/>
      <c r="OJ400" s="79" t="n"/>
      <c r="OK400" s="79" t="n"/>
      <c r="OL400" s="79" t="n"/>
      <c r="OM400" s="79" t="n"/>
      <c r="ON400" s="79" t="n"/>
      <c r="OO400" s="79" t="n"/>
      <c r="OP400" s="79" t="n"/>
      <c r="OQ400" s="79" t="n"/>
      <c r="OR400" s="79" t="n"/>
      <c r="OS400" s="79" t="n"/>
      <c r="OT400" s="79" t="n"/>
      <c r="OU400" s="79" t="n"/>
      <c r="OV400" s="79" t="n"/>
      <c r="OW400" s="79" t="n"/>
      <c r="OX400" s="79" t="n"/>
      <c r="OY400" s="79" t="n"/>
      <c r="OZ400" s="79" t="n"/>
      <c r="PA400" s="79" t="n"/>
      <c r="PB400" s="79" t="n"/>
      <c r="PC400" s="79" t="n"/>
      <c r="PD400" s="79" t="n"/>
      <c r="PE400" s="79" t="n"/>
      <c r="PF400" s="79" t="n"/>
      <c r="PG400" s="79" t="n"/>
      <c r="PH400" s="79" t="n"/>
      <c r="PI400" s="79" t="n"/>
      <c r="PJ400" s="79" t="n"/>
      <c r="PK400" s="79" t="n"/>
      <c r="PL400" s="79" t="n"/>
      <c r="PO400" s="78" t="n">
        <v>26</v>
      </c>
      <c r="PP400" s="79" t="n"/>
      <c r="PQ400" s="79" t="n"/>
      <c r="PR400" s="79" t="n"/>
      <c r="PS400" s="79" t="n"/>
      <c r="PT400" s="79" t="n"/>
      <c r="PU400" s="79" t="n"/>
      <c r="PV400" s="79" t="n"/>
      <c r="PW400" s="79" t="n"/>
      <c r="PX400" s="79" t="n"/>
      <c r="PY400" s="79" t="n"/>
      <c r="PZ400" s="79" t="n"/>
      <c r="QA400" s="79" t="n"/>
      <c r="QB400" s="79" t="n"/>
      <c r="QC400" s="79" t="n"/>
      <c r="QD400" s="79" t="n"/>
      <c r="QE400" s="79" t="n"/>
      <c r="QF400" s="79" t="n"/>
      <c r="QG400" s="79" t="n"/>
      <c r="QH400" s="79" t="n"/>
      <c r="QI400" s="79" t="n"/>
      <c r="QJ400" s="79" t="n"/>
      <c r="QK400" s="79" t="n"/>
      <c r="QL400" s="79" t="n"/>
      <c r="QM400" s="79" t="n"/>
      <c r="QN400" s="79" t="n"/>
      <c r="QO400" s="79" t="n"/>
      <c r="QP400" s="79" t="n"/>
      <c r="QQ400" s="79" t="n"/>
      <c r="QR400" s="79" t="n"/>
      <c r="QS400" s="79" t="n"/>
      <c r="QT400" s="79" t="n"/>
      <c r="QU400" s="79" t="n"/>
      <c r="QV400" s="79" t="n"/>
      <c r="QW400" s="79" t="n"/>
      <c r="QX400" s="79" t="n"/>
      <c r="QY400" s="79" t="n"/>
      <c r="QZ400" s="79" t="n"/>
      <c r="RA400" s="79" t="n"/>
      <c r="RB400" s="79" t="n"/>
      <c r="RC400" s="79" t="n"/>
      <c r="RF400" s="78" t="n">
        <v>26</v>
      </c>
      <c r="RG400" s="79" t="n"/>
      <c r="RH400" s="79" t="n"/>
      <c r="RI400" s="79" t="n"/>
      <c r="RJ400" s="79" t="n"/>
      <c r="RK400" s="79" t="n"/>
      <c r="RL400" s="79" t="n"/>
      <c r="RM400" s="79" t="n"/>
      <c r="RN400" s="79" t="n"/>
      <c r="RO400" s="79" t="n"/>
      <c r="RP400" s="79" t="n"/>
      <c r="RQ400" s="79" t="n"/>
      <c r="RR400" s="79" t="n"/>
      <c r="RS400" s="79" t="n"/>
      <c r="RT400" s="79" t="n"/>
      <c r="RU400" s="79" t="n"/>
      <c r="RV400" s="79" t="n"/>
      <c r="RW400" s="79" t="n"/>
      <c r="RX400" s="79" t="n"/>
      <c r="RY400" s="79" t="n"/>
      <c r="RZ400" s="79" t="n"/>
      <c r="SA400" s="79" t="n"/>
      <c r="SB400" s="79" t="n"/>
      <c r="SC400" s="79" t="n"/>
      <c r="SD400" s="79" t="n"/>
      <c r="SE400" s="79" t="n"/>
      <c r="SF400" s="79" t="n"/>
      <c r="SG400" s="79" t="n"/>
      <c r="SH400" s="79" t="n"/>
      <c r="SI400" s="79" t="n"/>
      <c r="SJ400" s="79" t="n"/>
      <c r="SK400" s="79" t="n"/>
      <c r="SL400" s="79" t="n"/>
      <c r="SM400" s="79" t="n"/>
      <c r="SN400" s="79" t="n"/>
      <c r="SO400" s="79" t="n"/>
      <c r="SP400" s="79" t="n"/>
      <c r="SQ400" s="79" t="n"/>
      <c r="SR400" s="79" t="n"/>
      <c r="SS400" s="79" t="n"/>
      <c r="ST400" s="79" t="n"/>
      <c r="SW400" s="78" t="n">
        <v>26</v>
      </c>
      <c r="SX400" s="79" t="n"/>
      <c r="SY400" s="79" t="n"/>
      <c r="SZ400" s="79" t="n"/>
      <c r="TA400" s="79" t="n"/>
      <c r="TB400" s="79" t="n"/>
      <c r="TC400" s="79" t="n"/>
      <c r="TD400" s="79" t="n"/>
      <c r="TE400" s="79" t="n"/>
      <c r="TF400" s="79" t="n"/>
      <c r="TG400" s="79" t="n"/>
      <c r="TH400" s="79" t="n"/>
      <c r="TI400" s="79" t="n"/>
      <c r="TJ400" s="79" t="n"/>
      <c r="TK400" s="79" t="n"/>
      <c r="TL400" s="79" t="n"/>
      <c r="TM400" s="79" t="n"/>
      <c r="TN400" s="79" t="n"/>
      <c r="TO400" s="79" t="n"/>
      <c r="TP400" s="79" t="n"/>
      <c r="TQ400" s="79" t="n"/>
      <c r="TR400" s="79" t="n"/>
      <c r="TS400" s="79" t="n"/>
      <c r="TT400" s="79" t="n"/>
      <c r="TU400" s="79" t="n"/>
      <c r="TV400" s="79" t="n"/>
      <c r="TW400" s="79" t="n"/>
      <c r="TX400" s="79" t="n"/>
      <c r="TY400" s="79" t="n"/>
      <c r="TZ400" s="79" t="n"/>
      <c r="UA400" s="79" t="n"/>
      <c r="UB400" s="79" t="n"/>
      <c r="UC400" s="79" t="n"/>
      <c r="UD400" s="79" t="n"/>
      <c r="UE400" s="79" t="n"/>
      <c r="UF400" s="79" t="n"/>
      <c r="UG400" s="79" t="n"/>
      <c r="UH400" s="79" t="n"/>
      <c r="UI400" s="79" t="n"/>
      <c r="UJ400" s="79" t="n"/>
      <c r="UK400" s="79" t="n"/>
      <c r="UN400" s="78" t="n">
        <v>26</v>
      </c>
      <c r="UO400" s="79" t="n"/>
      <c r="UP400" s="79" t="n"/>
      <c r="UQ400" s="79" t="n"/>
      <c r="UR400" s="79" t="n"/>
      <c r="US400" s="79" t="n"/>
      <c r="UT400" s="79" t="n"/>
      <c r="UU400" s="79" t="n"/>
      <c r="UV400" s="79" t="n"/>
      <c r="UW400" s="79" t="n"/>
      <c r="UX400" s="79" t="n"/>
      <c r="UY400" s="79" t="n"/>
      <c r="UZ400" s="79" t="n"/>
      <c r="VA400" s="79" t="n"/>
      <c r="VB400" s="79" t="n"/>
      <c r="VC400" s="79" t="n"/>
      <c r="VD400" s="79" t="n"/>
      <c r="VE400" s="79" t="n"/>
      <c r="VF400" s="79" t="n"/>
      <c r="VG400" s="79" t="n"/>
      <c r="VH400" s="79" t="n"/>
      <c r="VI400" s="79" t="n"/>
      <c r="VJ400" s="79" t="n"/>
      <c r="VK400" s="79" t="n"/>
      <c r="VL400" s="79" t="n"/>
      <c r="VM400" s="79" t="n"/>
      <c r="VN400" s="79" t="n"/>
      <c r="VO400" s="79" t="n"/>
      <c r="VP400" s="79" t="n"/>
      <c r="VQ400" s="79" t="n"/>
      <c r="VR400" s="79" t="n"/>
      <c r="VS400" s="79" t="n"/>
      <c r="VT400" s="79" t="n"/>
      <c r="VU400" s="79" t="n"/>
      <c r="VV400" s="79" t="n"/>
      <c r="VW400" s="79" t="n"/>
      <c r="VX400" s="79" t="n"/>
      <c r="VY400" s="79" t="n"/>
      <c r="VZ400" s="79" t="n"/>
      <c r="WA400" s="79" t="n"/>
      <c r="WB400" s="79" t="n"/>
      <c r="WE400" s="78" t="n">
        <v>26</v>
      </c>
      <c r="WF400" s="79" t="n"/>
      <c r="WG400" s="79" t="n"/>
      <c r="WH400" s="79" t="n"/>
      <c r="WI400" s="79" t="n"/>
      <c r="WJ400" s="79" t="n"/>
      <c r="WK400" s="79" t="n"/>
      <c r="WL400" s="79" t="n"/>
      <c r="WM400" s="79" t="n"/>
      <c r="WN400" s="79" t="n"/>
      <c r="WO400" s="79" t="n"/>
      <c r="WP400" s="79" t="n"/>
      <c r="WQ400" s="79" t="n"/>
      <c r="WR400" s="79" t="n"/>
      <c r="WS400" s="79" t="n"/>
      <c r="WT400" s="79" t="n"/>
      <c r="WU400" s="79" t="n"/>
      <c r="WV400" s="79" t="n"/>
      <c r="WW400" s="79" t="n"/>
      <c r="WX400" s="79" t="n"/>
      <c r="WY400" s="79" t="n"/>
      <c r="WZ400" s="79" t="n"/>
      <c r="XA400" s="79" t="n"/>
      <c r="XB400" s="79" t="n"/>
      <c r="XC400" s="79" t="n"/>
      <c r="XD400" s="79" t="n"/>
      <c r="XE400" s="79" t="n"/>
      <c r="XF400" s="79" t="n"/>
      <c r="XG400" s="79" t="n"/>
      <c r="XH400" s="79" t="n"/>
      <c r="XI400" s="79" t="n"/>
      <c r="XJ400" s="79" t="n"/>
      <c r="XK400" s="79" t="n"/>
      <c r="XL400" s="79" t="n"/>
      <c r="XM400" s="79" t="n"/>
      <c r="XN400" s="79" t="n"/>
      <c r="XO400" s="79" t="n"/>
      <c r="XP400" s="79" t="n"/>
      <c r="XQ400" s="79" t="n"/>
      <c r="XR400" s="79" t="n"/>
      <c r="XS400" s="79" t="n"/>
      <c r="XV400" s="78" t="n">
        <v>26</v>
      </c>
      <c r="XW400" s="79" t="n"/>
      <c r="XX400" s="79" t="n"/>
      <c r="XY400" s="79" t="n"/>
      <c r="XZ400" s="79" t="n"/>
      <c r="YA400" s="79" t="n"/>
      <c r="YB400" s="79" t="n"/>
      <c r="YC400" s="79" t="n"/>
      <c r="YD400" s="79" t="n"/>
      <c r="YE400" s="79" t="n"/>
      <c r="YF400" s="79" t="n"/>
      <c r="YG400" s="79" t="n"/>
      <c r="YH400" s="79" t="n"/>
      <c r="YI400" s="79" t="n"/>
      <c r="YJ400" s="79" t="n"/>
      <c r="YK400" s="79" t="n"/>
      <c r="YL400" s="79" t="n"/>
      <c r="YM400" s="79" t="n"/>
      <c r="YN400" s="79" t="n"/>
      <c r="YO400" s="79" t="n"/>
      <c r="YP400" s="79" t="n"/>
      <c r="YQ400" s="79" t="n"/>
      <c r="YR400" s="79" t="n"/>
      <c r="YS400" s="79" t="n"/>
      <c r="YT400" s="79" t="n"/>
      <c r="YU400" s="79" t="n"/>
      <c r="YV400" s="79" t="n"/>
      <c r="YW400" s="79" t="n"/>
      <c r="YX400" s="79" t="n"/>
      <c r="YY400" s="79" t="n"/>
      <c r="YZ400" s="79" t="n"/>
      <c r="ZA400" s="79" t="n"/>
      <c r="ZB400" s="79" t="n"/>
      <c r="ZC400" s="79" t="n"/>
      <c r="ZD400" s="79" t="n"/>
      <c r="ZE400" s="79" t="n"/>
      <c r="ZF400" s="79" t="n"/>
      <c r="ZG400" s="79" t="n"/>
      <c r="ZH400" s="79" t="n"/>
      <c r="ZI400" s="79" t="n"/>
      <c r="ZJ400" s="79" t="n"/>
      <c r="ZM400" s="78" t="n">
        <v>26</v>
      </c>
      <c r="ZN400" s="79" t="n"/>
      <c r="ZO400" s="79" t="n"/>
      <c r="ZP400" s="79" t="n"/>
      <c r="ZQ400" s="79" t="n"/>
      <c r="ZR400" s="79" t="n"/>
      <c r="ZS400" s="79" t="n"/>
      <c r="ZT400" s="79" t="n"/>
      <c r="ZU400" s="79" t="n"/>
      <c r="ZV400" s="79" t="n"/>
      <c r="ZW400" s="79" t="n"/>
      <c r="ZX400" s="79" t="n"/>
      <c r="ZY400" s="79" t="n"/>
      <c r="ZZ400" s="79" t="n"/>
      <c r="AAA400" s="79" t="n"/>
      <c r="AAB400" s="79" t="n"/>
      <c r="AAC400" s="79" t="n"/>
      <c r="AAD400" s="79" t="n"/>
      <c r="AAE400" s="79" t="n"/>
      <c r="AAF400" s="79" t="n"/>
      <c r="AAG400" s="79" t="n"/>
      <c r="AAH400" s="79" t="n"/>
      <c r="AAI400" s="79" t="n"/>
      <c r="AAJ400" s="79" t="n"/>
      <c r="AAK400" s="79" t="n"/>
      <c r="AAL400" s="79" t="n"/>
      <c r="AAM400" s="79" t="n"/>
      <c r="AAN400" s="79" t="n"/>
      <c r="AAO400" s="79" t="n"/>
      <c r="AAP400" s="79" t="n"/>
      <c r="AAQ400" s="79" t="n"/>
      <c r="AAR400" s="79" t="n"/>
      <c r="AAS400" s="79" t="n"/>
      <c r="AAT400" s="79" t="n"/>
      <c r="AAU400" s="79" t="n"/>
      <c r="AAV400" s="79" t="n"/>
      <c r="AAW400" s="79" t="n"/>
      <c r="AAX400" s="79" t="n"/>
      <c r="AAY400" s="79" t="n"/>
      <c r="AAZ400" s="79" t="n"/>
      <c r="ABA400" s="79" t="n"/>
      <c r="ABD400" s="78" t="n">
        <v>26</v>
      </c>
      <c r="ABE400" s="79" t="n"/>
      <c r="ABF400" s="79" t="n"/>
      <c r="ABG400" s="79" t="n"/>
      <c r="ABH400" s="79" t="n"/>
      <c r="ABI400" s="79" t="n"/>
      <c r="ABJ400" s="79" t="n"/>
      <c r="ABK400" s="79" t="n"/>
      <c r="ABL400" s="79" t="n"/>
      <c r="ABM400" s="79" t="n"/>
      <c r="ABN400" s="79" t="n"/>
      <c r="ABO400" s="79" t="n"/>
      <c r="ABP400" s="79" t="n"/>
      <c r="ABQ400" s="79" t="n"/>
      <c r="ABR400" s="79" t="n"/>
      <c r="ABS400" s="79" t="n"/>
      <c r="ABT400" s="79" t="n"/>
      <c r="ABU400" s="79" t="n"/>
      <c r="ABV400" s="79" t="n"/>
      <c r="ABW400" s="79" t="n"/>
      <c r="ABX400" s="79" t="n"/>
      <c r="ABY400" s="79" t="n"/>
      <c r="ABZ400" s="79" t="n"/>
      <c r="ACA400" s="79" t="n"/>
      <c r="ACB400" s="79" t="n"/>
      <c r="ACC400" s="79" t="n"/>
      <c r="ACD400" s="79" t="n"/>
      <c r="ACE400" s="79" t="n"/>
      <c r="ACF400" s="79" t="n"/>
      <c r="ACG400" s="79" t="n"/>
      <c r="ACH400" s="79" t="n"/>
      <c r="ACI400" s="79" t="n"/>
      <c r="ACJ400" s="79" t="n"/>
      <c r="ACK400" s="79" t="n"/>
      <c r="ACL400" s="79" t="n"/>
      <c r="ACM400" s="79" t="n"/>
      <c r="ACN400" s="79" t="n"/>
      <c r="ACO400" s="79" t="n"/>
      <c r="ACP400" s="79" t="n"/>
      <c r="ACQ400" s="79" t="n"/>
      <c r="ACR400" s="79" t="n"/>
      <c r="ACU400" s="78" t="n">
        <v>26</v>
      </c>
      <c r="ACV400" s="79" t="n"/>
      <c r="ACW400" s="79" t="n"/>
      <c r="ACX400" s="79" t="n"/>
      <c r="ACY400" s="79" t="n"/>
      <c r="ACZ400" s="79" t="n"/>
      <c r="ADA400" s="79" t="n"/>
      <c r="ADB400" s="79" t="n"/>
      <c r="ADC400" s="79" t="n"/>
      <c r="ADD400" s="79" t="n"/>
      <c r="ADE400" s="79" t="n"/>
      <c r="ADF400" s="79" t="n"/>
      <c r="ADG400" s="79" t="n"/>
      <c r="ADH400" s="79" t="n"/>
      <c r="ADI400" s="79" t="n"/>
      <c r="ADJ400" s="79" t="n"/>
      <c r="ADK400" s="79" t="n"/>
      <c r="ADL400" s="79" t="n"/>
      <c r="ADM400" s="79" t="n"/>
      <c r="ADN400" s="79" t="n"/>
      <c r="ADO400" s="79" t="n"/>
      <c r="ADP400" s="79" t="n"/>
      <c r="ADQ400" s="79" t="n"/>
      <c r="ADR400" s="79" t="n"/>
      <c r="ADS400" s="79" t="n"/>
      <c r="ADT400" s="79" t="n"/>
      <c r="ADU400" s="79" t="n"/>
      <c r="ADV400" s="79" t="n"/>
      <c r="ADW400" s="79" t="n"/>
      <c r="ADX400" s="79" t="n"/>
      <c r="ADY400" s="79" t="n"/>
      <c r="ADZ400" s="79" t="n"/>
      <c r="AEA400" s="79" t="n"/>
      <c r="AEB400" s="79" t="n"/>
      <c r="AEC400" s="79" t="n"/>
      <c r="AED400" s="79" t="n"/>
      <c r="AEE400" s="79" t="n"/>
      <c r="AEF400" s="79" t="n"/>
      <c r="AEG400" s="79" t="n"/>
      <c r="AEH400" s="79" t="n"/>
      <c r="AEI400" s="79" t="n"/>
      <c r="AEL400" s="78" t="n">
        <v>26</v>
      </c>
      <c r="AEM400" s="79" t="n"/>
      <c r="AEN400" s="79" t="n"/>
      <c r="AEO400" s="79" t="n"/>
      <c r="AEP400" s="79" t="n"/>
      <c r="AEQ400" s="79" t="n"/>
      <c r="AER400" s="79" t="n"/>
      <c r="AES400" s="79" t="n"/>
      <c r="AET400" s="79" t="n"/>
      <c r="AEU400" s="79" t="n"/>
      <c r="AEV400" s="79" t="n"/>
      <c r="AEW400" s="79" t="n"/>
      <c r="AEX400" s="79" t="n"/>
      <c r="AEY400" s="79" t="n"/>
      <c r="AEZ400" s="79" t="n"/>
      <c r="AFA400" s="79" t="n"/>
      <c r="AFB400" s="79" t="n"/>
      <c r="AFC400" s="79" t="n"/>
      <c r="AFD400" s="79" t="n"/>
      <c r="AFE400" s="79" t="n"/>
      <c r="AFF400" s="79" t="n"/>
      <c r="AFG400" s="79" t="n"/>
      <c r="AFH400" s="79" t="n"/>
      <c r="AFI400" s="79" t="n"/>
      <c r="AFJ400" s="79" t="n"/>
      <c r="AFK400" s="79" t="n"/>
      <c r="AFL400" s="79" t="n"/>
      <c r="AFM400" s="79" t="n"/>
      <c r="AFN400" s="79" t="n"/>
      <c r="AFO400" s="79" t="n"/>
      <c r="AFP400" s="79" t="n"/>
      <c r="AFQ400" s="79" t="n"/>
      <c r="AFR400" s="79" t="n"/>
      <c r="AFS400" s="79" t="n"/>
      <c r="AFT400" s="79" t="n"/>
      <c r="AFU400" s="79" t="n"/>
      <c r="AFV400" s="79" t="n"/>
      <c r="AFW400" s="79" t="n"/>
      <c r="AFX400" s="79" t="n"/>
      <c r="AFY400" s="79" t="n"/>
      <c r="AFZ400" s="79" t="n"/>
    </row>
    <row r="401">
      <c r="A401" s="78" t="n">
        <v>27</v>
      </c>
      <c r="B401" s="79" t="n"/>
      <c r="C401" s="79" t="n"/>
      <c r="D401" s="79" t="n"/>
      <c r="E401" s="79" t="n"/>
      <c r="F401" s="79" t="n"/>
      <c r="G401" s="79" t="n"/>
      <c r="H401" s="79" t="n"/>
      <c r="I401" s="79" t="n"/>
      <c r="J401" s="79" t="n"/>
      <c r="K401" s="79" t="n"/>
      <c r="L401" s="79" t="n"/>
      <c r="M401" s="79" t="n"/>
      <c r="N401" s="79" t="n"/>
      <c r="O401" s="79" t="n"/>
      <c r="P401" s="79" t="n"/>
      <c r="Q401" s="79" t="n"/>
      <c r="R401" s="79" t="n"/>
      <c r="S401" s="79" t="n"/>
      <c r="T401" s="79" t="n"/>
      <c r="U401" s="79" t="n"/>
      <c r="V401" s="79" t="n"/>
      <c r="W401" s="79" t="n"/>
      <c r="X401" s="79" t="n"/>
      <c r="Y401" s="79" t="n"/>
      <c r="Z401" s="79" t="n"/>
      <c r="AA401" s="79" t="n"/>
      <c r="AB401" s="79" t="n"/>
      <c r="AC401" s="79" t="n"/>
      <c r="AD401" s="79" t="n"/>
      <c r="AE401" s="79" t="n"/>
      <c r="AF401" s="79" t="n"/>
      <c r="AG401" s="79" t="n"/>
      <c r="AH401" s="79" t="n"/>
      <c r="AI401" s="79" t="n"/>
      <c r="AJ401" s="79" t="n"/>
      <c r="AK401" s="79" t="n"/>
      <c r="AL401" s="79" t="n"/>
      <c r="AM401" s="79" t="n"/>
      <c r="AN401" s="79" t="n"/>
      <c r="AO401" s="79" t="n"/>
      <c r="AR401" s="78" t="n">
        <v>27</v>
      </c>
      <c r="AS401" s="79" t="n"/>
      <c r="AT401" s="79" t="n"/>
      <c r="AU401" s="79" t="n"/>
      <c r="AV401" s="79" t="n"/>
      <c r="AW401" s="79" t="n"/>
      <c r="AX401" s="79" t="n"/>
      <c r="AY401" s="79" t="n"/>
      <c r="AZ401" s="79" t="n"/>
      <c r="BA401" s="79" t="n"/>
      <c r="BB401" s="79" t="n"/>
      <c r="BC401" s="79" t="n"/>
      <c r="BD401" s="79" t="n"/>
      <c r="BE401" s="79" t="n"/>
      <c r="BF401" s="79" t="n"/>
      <c r="BG401" s="79" t="n"/>
      <c r="BH401" s="79" t="n"/>
      <c r="BI401" s="79" t="n"/>
      <c r="BJ401" s="79" t="n"/>
      <c r="BK401" s="79" t="n"/>
      <c r="BL401" s="79" t="n"/>
      <c r="BM401" s="79" t="n"/>
      <c r="BN401" s="79" t="n"/>
      <c r="BO401" s="79" t="n"/>
      <c r="BP401" s="79" t="n"/>
      <c r="BQ401" s="79" t="n"/>
      <c r="BR401" s="79" t="n"/>
      <c r="BS401" s="79" t="n"/>
      <c r="BT401" s="79" t="n"/>
      <c r="BU401" s="79" t="n"/>
      <c r="BV401" s="79" t="n"/>
      <c r="BW401" s="79" t="n"/>
      <c r="BX401" s="79" t="n"/>
      <c r="BY401" s="79" t="n"/>
      <c r="BZ401" s="79" t="n"/>
      <c r="CA401" s="79" t="n"/>
      <c r="CB401" s="79" t="n"/>
      <c r="CC401" s="79" t="n"/>
      <c r="CD401" s="79" t="n"/>
      <c r="CE401" s="79" t="n"/>
      <c r="CF401" s="79" t="n"/>
      <c r="CI401" s="78" t="n">
        <v>27</v>
      </c>
      <c r="CJ401" s="79" t="n"/>
      <c r="CK401" s="79" t="n"/>
      <c r="CL401" s="79" t="n"/>
      <c r="CM401" s="79" t="n"/>
      <c r="CN401" s="79" t="n"/>
      <c r="CO401" s="79" t="n"/>
      <c r="CP401" s="79" t="n"/>
      <c r="CQ401" s="79" t="n"/>
      <c r="CR401" s="79" t="n"/>
      <c r="CS401" s="79" t="n"/>
      <c r="CT401" s="79" t="n"/>
      <c r="CU401" s="79" t="n"/>
      <c r="CV401" s="79" t="n"/>
      <c r="CW401" s="79" t="n"/>
      <c r="CX401" s="79" t="n"/>
      <c r="CY401" s="79" t="n"/>
      <c r="CZ401" s="79" t="n"/>
      <c r="DA401" s="79" t="n"/>
      <c r="DB401" s="79" t="n"/>
      <c r="DC401" s="79" t="n"/>
      <c r="DD401" s="79" t="n"/>
      <c r="DE401" s="79" t="n"/>
      <c r="DF401" s="79" t="n"/>
      <c r="DG401" s="79" t="n"/>
      <c r="DH401" s="79" t="n"/>
      <c r="DI401" s="79" t="n"/>
      <c r="DJ401" s="79" t="n"/>
      <c r="DK401" s="79" t="n"/>
      <c r="DL401" s="79" t="n"/>
      <c r="DM401" s="79" t="n"/>
      <c r="DN401" s="79" t="n"/>
      <c r="DO401" s="79" t="n"/>
      <c r="DP401" s="79" t="n"/>
      <c r="DQ401" s="79" t="n"/>
      <c r="DR401" s="79" t="n"/>
      <c r="DS401" s="79" t="n"/>
      <c r="DT401" s="79" t="n"/>
      <c r="DU401" s="79" t="n"/>
      <c r="DV401" s="79" t="n"/>
      <c r="DW401" s="79" t="n"/>
      <c r="DZ401" s="78" t="n">
        <v>27</v>
      </c>
      <c r="EA401" s="79" t="n"/>
      <c r="EB401" s="79" t="n"/>
      <c r="EC401" s="79" t="n"/>
      <c r="ED401" s="79" t="n"/>
      <c r="EE401" s="79" t="n"/>
      <c r="EF401" s="79" t="n"/>
      <c r="EG401" s="79" t="n"/>
      <c r="EH401" s="79" t="n"/>
      <c r="EI401" s="79" t="n"/>
      <c r="EJ401" s="79" t="n"/>
      <c r="EK401" s="79" t="n"/>
      <c r="EL401" s="79" t="n"/>
      <c r="EM401" s="79" t="n"/>
      <c r="EN401" s="79" t="n"/>
      <c r="EO401" s="79" t="n"/>
      <c r="EP401" s="79" t="n"/>
      <c r="EQ401" s="79" t="n"/>
      <c r="ER401" s="79" t="n"/>
      <c r="ES401" s="79" t="n"/>
      <c r="ET401" s="79" t="n"/>
      <c r="EU401" s="79" t="n"/>
      <c r="EV401" s="79" t="n"/>
      <c r="EW401" s="79" t="n"/>
      <c r="EX401" s="79" t="n"/>
      <c r="EY401" s="79" t="n"/>
      <c r="EZ401" s="79" t="n"/>
      <c r="FA401" s="79" t="n"/>
      <c r="FB401" s="79" t="n"/>
      <c r="FC401" s="79" t="n"/>
      <c r="FD401" s="79" t="n"/>
      <c r="FE401" s="79" t="n"/>
      <c r="FF401" s="79" t="n"/>
      <c r="FG401" s="79" t="n"/>
      <c r="FH401" s="79" t="n"/>
      <c r="FI401" s="79" t="n"/>
      <c r="FJ401" s="79" t="n"/>
      <c r="FK401" s="79" t="n"/>
      <c r="FL401" s="79" t="n"/>
      <c r="FM401" s="79" t="n"/>
      <c r="FN401" s="79" t="n"/>
      <c r="FQ401" s="78" t="n">
        <v>27</v>
      </c>
      <c r="FR401" s="79" t="n"/>
      <c r="FS401" s="79" t="n"/>
      <c r="FT401" s="79" t="n"/>
      <c r="FU401" s="79" t="n"/>
      <c r="FV401" s="79" t="n"/>
      <c r="FW401" s="79" t="n"/>
      <c r="FX401" s="79" t="n"/>
      <c r="FY401" s="79" t="n"/>
      <c r="FZ401" s="79" t="n"/>
      <c r="GA401" s="79" t="n"/>
      <c r="GB401" s="79" t="n"/>
      <c r="GC401" s="79" t="n"/>
      <c r="GD401" s="79" t="n"/>
      <c r="GE401" s="79" t="n"/>
      <c r="GF401" s="79" t="n"/>
      <c r="GG401" s="79" t="n"/>
      <c r="GH401" s="79" t="n"/>
      <c r="GI401" s="79" t="n"/>
      <c r="GJ401" s="79" t="n"/>
      <c r="GK401" s="79" t="n"/>
      <c r="GL401" s="79" t="n"/>
      <c r="GM401" s="79" t="n"/>
      <c r="GN401" s="79" t="n"/>
      <c r="GO401" s="79" t="n"/>
      <c r="GP401" s="79" t="n"/>
      <c r="GQ401" s="79" t="n"/>
      <c r="GR401" s="79" t="n"/>
      <c r="GS401" s="79" t="n"/>
      <c r="GT401" s="79" t="n"/>
      <c r="GU401" s="79" t="n"/>
      <c r="GV401" s="79" t="n"/>
      <c r="GW401" s="79" t="n"/>
      <c r="GX401" s="79" t="n"/>
      <c r="GY401" s="79" t="n"/>
      <c r="GZ401" s="79" t="n"/>
      <c r="HA401" s="79" t="n"/>
      <c r="HB401" s="79" t="n"/>
      <c r="HC401" s="79" t="n"/>
      <c r="HD401" s="79" t="n"/>
      <c r="HE401" s="79" t="n"/>
      <c r="HH401" s="78" t="n">
        <v>27</v>
      </c>
      <c r="HI401" s="79" t="n"/>
      <c r="HJ401" s="79" t="n"/>
      <c r="HK401" s="79" t="n"/>
      <c r="HL401" s="79" t="n"/>
      <c r="HM401" s="79" t="n"/>
      <c r="HN401" s="79" t="n"/>
      <c r="HO401" s="79" t="n"/>
      <c r="HP401" s="79" t="n"/>
      <c r="HQ401" s="79" t="n"/>
      <c r="HR401" s="79" t="n"/>
      <c r="HS401" s="79" t="n"/>
      <c r="HT401" s="79" t="n"/>
      <c r="HU401" s="79" t="n"/>
      <c r="HV401" s="79" t="n"/>
      <c r="HW401" s="79" t="n"/>
      <c r="HX401" s="79" t="n"/>
      <c r="HY401" s="79" t="n"/>
      <c r="HZ401" s="79" t="n"/>
      <c r="IA401" s="79" t="n"/>
      <c r="IB401" s="79" t="n"/>
      <c r="IC401" s="79" t="n"/>
      <c r="ID401" s="79" t="n"/>
      <c r="IE401" s="79" t="n"/>
      <c r="IF401" s="79" t="n"/>
      <c r="IG401" s="79" t="n"/>
      <c r="IH401" s="79" t="n"/>
      <c r="II401" s="79" t="n"/>
      <c r="IJ401" s="79" t="n"/>
      <c r="IK401" s="79" t="n"/>
      <c r="IL401" s="79" t="n"/>
      <c r="IM401" s="79" t="n"/>
      <c r="IN401" s="79" t="n"/>
      <c r="IO401" s="79" t="n"/>
      <c r="IP401" s="79" t="n"/>
      <c r="IQ401" s="79" t="n"/>
      <c r="IR401" s="79" t="n"/>
      <c r="IS401" s="79" t="n"/>
      <c r="IT401" s="79" t="n"/>
      <c r="IU401" s="79" t="n"/>
      <c r="IV401" s="79" t="n"/>
      <c r="IY401" s="78" t="n">
        <v>27</v>
      </c>
      <c r="IZ401" s="79" t="n"/>
      <c r="JA401" s="79" t="n"/>
      <c r="JB401" s="79" t="n"/>
      <c r="JC401" s="79" t="n"/>
      <c r="JD401" s="79" t="n"/>
      <c r="JE401" s="79" t="n"/>
      <c r="JF401" s="79" t="n"/>
      <c r="JG401" s="79" t="n"/>
      <c r="JH401" s="79" t="n"/>
      <c r="JI401" s="79" t="n"/>
      <c r="JJ401" s="79" t="n"/>
      <c r="JK401" s="79" t="n"/>
      <c r="JL401" s="79" t="n"/>
      <c r="JM401" s="79" t="n"/>
      <c r="JN401" s="79" t="n"/>
      <c r="JO401" s="79" t="n"/>
      <c r="JP401" s="79" t="n"/>
      <c r="JQ401" s="79" t="n"/>
      <c r="JR401" s="79" t="n"/>
      <c r="JS401" s="79" t="n"/>
      <c r="JT401" s="79" t="n"/>
      <c r="JU401" s="79" t="n"/>
      <c r="JV401" s="79" t="n"/>
      <c r="JW401" s="79" t="n"/>
      <c r="JX401" s="79" t="n"/>
      <c r="JY401" s="79" t="n"/>
      <c r="JZ401" s="79" t="n"/>
      <c r="KA401" s="79" t="n"/>
      <c r="KB401" s="79" t="n"/>
      <c r="KC401" s="79" t="n"/>
      <c r="KD401" s="79" t="n"/>
      <c r="KE401" s="79" t="n"/>
      <c r="KF401" s="79" t="n"/>
      <c r="KG401" s="79" t="n"/>
      <c r="KH401" s="79" t="n"/>
      <c r="KI401" s="79" t="n"/>
      <c r="KJ401" s="79" t="n"/>
      <c r="KK401" s="79" t="n"/>
      <c r="KL401" s="79" t="n"/>
      <c r="KM401" s="79" t="n"/>
      <c r="KP401" s="78" t="n">
        <v>27</v>
      </c>
      <c r="KQ401" s="79" t="n"/>
      <c r="KR401" s="79" t="n"/>
      <c r="KS401" s="79" t="n"/>
      <c r="KT401" s="79" t="n"/>
      <c r="KU401" s="79" t="n"/>
      <c r="KV401" s="79" t="n"/>
      <c r="KW401" s="79" t="n"/>
      <c r="KX401" s="79" t="n"/>
      <c r="KY401" s="79" t="n"/>
      <c r="KZ401" s="79" t="n"/>
      <c r="LA401" s="79" t="n"/>
      <c r="LB401" s="79" t="n"/>
      <c r="LC401" s="79" t="n"/>
      <c r="LD401" s="79" t="n"/>
      <c r="LE401" s="79" t="n"/>
      <c r="LF401" s="79" t="n"/>
      <c r="LG401" s="79" t="n"/>
      <c r="LH401" s="79" t="n"/>
      <c r="LI401" s="79" t="n"/>
      <c r="LJ401" s="79" t="n"/>
      <c r="LK401" s="79" t="n"/>
      <c r="LL401" s="79" t="n"/>
      <c r="LM401" s="79" t="n"/>
      <c r="LN401" s="79" t="n"/>
      <c r="LO401" s="79" t="n"/>
      <c r="LP401" s="79" t="n"/>
      <c r="LQ401" s="79" t="n"/>
      <c r="LR401" s="79" t="n"/>
      <c r="LS401" s="79" t="n"/>
      <c r="LT401" s="79" t="n"/>
      <c r="LU401" s="79" t="n"/>
      <c r="LV401" s="79" t="n"/>
      <c r="LW401" s="79" t="n"/>
      <c r="LX401" s="79" t="n"/>
      <c r="LY401" s="79" t="n"/>
      <c r="LZ401" s="79" t="n"/>
      <c r="MA401" s="79" t="n"/>
      <c r="MB401" s="79" t="n"/>
      <c r="MC401" s="79" t="n"/>
      <c r="MD401" s="79" t="n"/>
      <c r="MG401" s="78" t="n">
        <v>27</v>
      </c>
      <c r="MH401" s="79" t="n"/>
      <c r="MI401" s="79" t="n"/>
      <c r="MJ401" s="79" t="n"/>
      <c r="MK401" s="79" t="n"/>
      <c r="ML401" s="79" t="n"/>
      <c r="MM401" s="79" t="n"/>
      <c r="MN401" s="79" t="n"/>
      <c r="MO401" s="79" t="n"/>
      <c r="MP401" s="79" t="n"/>
      <c r="MQ401" s="79" t="n"/>
      <c r="MR401" s="79" t="n"/>
      <c r="MS401" s="79" t="n"/>
      <c r="MT401" s="79" t="n"/>
      <c r="MU401" s="79" t="n"/>
      <c r="MV401" s="79" t="n"/>
      <c r="MW401" s="79" t="n"/>
      <c r="MX401" s="79" t="n"/>
      <c r="MY401" s="79" t="n"/>
      <c r="MZ401" s="79" t="n"/>
      <c r="NA401" s="79" t="n"/>
      <c r="NB401" s="79" t="n"/>
      <c r="NC401" s="79" t="n"/>
      <c r="ND401" s="79" t="n"/>
      <c r="NE401" s="79" t="n"/>
      <c r="NF401" s="79" t="n"/>
      <c r="NG401" s="79" t="n"/>
      <c r="NH401" s="79" t="n"/>
      <c r="NI401" s="79" t="n"/>
      <c r="NJ401" s="79" t="n"/>
      <c r="NK401" s="79" t="n"/>
      <c r="NL401" s="79" t="n"/>
      <c r="NM401" s="79" t="n"/>
      <c r="NN401" s="79" t="n"/>
      <c r="NO401" s="79" t="n"/>
      <c r="NP401" s="79" t="n"/>
      <c r="NQ401" s="79" t="n"/>
      <c r="NR401" s="79" t="n"/>
      <c r="NS401" s="79" t="n"/>
      <c r="NT401" s="79" t="n"/>
      <c r="NU401" s="79" t="n"/>
      <c r="NX401" s="78" t="n">
        <v>27</v>
      </c>
      <c r="NY401" s="79" t="n"/>
      <c r="NZ401" s="79" t="n"/>
      <c r="OA401" s="79" t="n"/>
      <c r="OB401" s="79" t="n"/>
      <c r="OC401" s="79" t="n"/>
      <c r="OD401" s="79" t="n"/>
      <c r="OE401" s="79" t="n"/>
      <c r="OF401" s="79" t="n"/>
      <c r="OG401" s="79" t="n"/>
      <c r="OH401" s="79" t="n"/>
      <c r="OI401" s="79" t="n"/>
      <c r="OJ401" s="79" t="n"/>
      <c r="OK401" s="79" t="n"/>
      <c r="OL401" s="79" t="n"/>
      <c r="OM401" s="79" t="n"/>
      <c r="ON401" s="79" t="n"/>
      <c r="OO401" s="79" t="n"/>
      <c r="OP401" s="79" t="n"/>
      <c r="OQ401" s="79" t="n"/>
      <c r="OR401" s="79" t="n"/>
      <c r="OS401" s="79" t="n"/>
      <c r="OT401" s="79" t="n"/>
      <c r="OU401" s="79" t="n"/>
      <c r="OV401" s="79" t="n"/>
      <c r="OW401" s="79" t="n"/>
      <c r="OX401" s="79" t="n"/>
      <c r="OY401" s="79" t="n"/>
      <c r="OZ401" s="79" t="n"/>
      <c r="PA401" s="79" t="n"/>
      <c r="PB401" s="79" t="n"/>
      <c r="PC401" s="79" t="n"/>
      <c r="PD401" s="79" t="n"/>
      <c r="PE401" s="79" t="n"/>
      <c r="PF401" s="79" t="n"/>
      <c r="PG401" s="79" t="n"/>
      <c r="PH401" s="79" t="n"/>
      <c r="PI401" s="79" t="n"/>
      <c r="PJ401" s="79" t="n"/>
      <c r="PK401" s="79" t="n"/>
      <c r="PL401" s="79" t="n"/>
      <c r="PO401" s="78" t="n">
        <v>27</v>
      </c>
      <c r="PP401" s="79" t="n"/>
      <c r="PQ401" s="79" t="n"/>
      <c r="PR401" s="79" t="n"/>
      <c r="PS401" s="79" t="n"/>
      <c r="PT401" s="79" t="n"/>
      <c r="PU401" s="79" t="n"/>
      <c r="PV401" s="79" t="n"/>
      <c r="PW401" s="79" t="n"/>
      <c r="PX401" s="79" t="n"/>
      <c r="PY401" s="79" t="n"/>
      <c r="PZ401" s="79" t="n"/>
      <c r="QA401" s="79" t="n"/>
      <c r="QB401" s="79" t="n"/>
      <c r="QC401" s="79" t="n"/>
      <c r="QD401" s="79" t="n"/>
      <c r="QE401" s="79" t="n"/>
      <c r="QF401" s="79" t="n"/>
      <c r="QG401" s="79" t="n"/>
      <c r="QH401" s="79" t="n"/>
      <c r="QI401" s="79" t="n"/>
      <c r="QJ401" s="79" t="n"/>
      <c r="QK401" s="79" t="n"/>
      <c r="QL401" s="79" t="n"/>
      <c r="QM401" s="79" t="n"/>
      <c r="QN401" s="79" t="n"/>
      <c r="QO401" s="79" t="n"/>
      <c r="QP401" s="79" t="n"/>
      <c r="QQ401" s="79" t="n"/>
      <c r="QR401" s="79" t="n"/>
      <c r="QS401" s="79" t="n"/>
      <c r="QT401" s="79" t="n"/>
      <c r="QU401" s="79" t="n"/>
      <c r="QV401" s="79" t="n"/>
      <c r="QW401" s="79" t="n"/>
      <c r="QX401" s="79" t="n"/>
      <c r="QY401" s="79" t="n"/>
      <c r="QZ401" s="79" t="n"/>
      <c r="RA401" s="79" t="n"/>
      <c r="RB401" s="79" t="n"/>
      <c r="RC401" s="79" t="n"/>
      <c r="RF401" s="78" t="n">
        <v>27</v>
      </c>
      <c r="RG401" s="79" t="n"/>
      <c r="RH401" s="79" t="n"/>
      <c r="RI401" s="79" t="n"/>
      <c r="RJ401" s="79" t="n"/>
      <c r="RK401" s="79" t="n"/>
      <c r="RL401" s="79" t="n"/>
      <c r="RM401" s="79" t="n"/>
      <c r="RN401" s="79" t="n"/>
      <c r="RO401" s="79" t="n"/>
      <c r="RP401" s="79" t="n"/>
      <c r="RQ401" s="79" t="n"/>
      <c r="RR401" s="79" t="n"/>
      <c r="RS401" s="79" t="n"/>
      <c r="RT401" s="79" t="n"/>
      <c r="RU401" s="79" t="n"/>
      <c r="RV401" s="79" t="n"/>
      <c r="RW401" s="79" t="n"/>
      <c r="RX401" s="79" t="n"/>
      <c r="RY401" s="79" t="n"/>
      <c r="RZ401" s="79" t="n"/>
      <c r="SA401" s="79" t="n"/>
      <c r="SB401" s="79" t="n"/>
      <c r="SC401" s="79" t="n"/>
      <c r="SD401" s="79" t="n"/>
      <c r="SE401" s="79" t="n"/>
      <c r="SF401" s="79" t="n"/>
      <c r="SG401" s="79" t="n"/>
      <c r="SH401" s="79" t="n"/>
      <c r="SI401" s="79" t="n"/>
      <c r="SJ401" s="79" t="n"/>
      <c r="SK401" s="79" t="n"/>
      <c r="SL401" s="79" t="n"/>
      <c r="SM401" s="79" t="n"/>
      <c r="SN401" s="79" t="n"/>
      <c r="SO401" s="79" t="n"/>
      <c r="SP401" s="79" t="n"/>
      <c r="SQ401" s="79" t="n"/>
      <c r="SR401" s="79" t="n"/>
      <c r="SS401" s="79" t="n"/>
      <c r="ST401" s="79" t="n"/>
      <c r="SW401" s="78" t="n">
        <v>27</v>
      </c>
      <c r="SX401" s="79" t="n"/>
      <c r="SY401" s="79" t="n"/>
      <c r="SZ401" s="79" t="n"/>
      <c r="TA401" s="79" t="n"/>
      <c r="TB401" s="79" t="n"/>
      <c r="TC401" s="79" t="n"/>
      <c r="TD401" s="79" t="n"/>
      <c r="TE401" s="79" t="n"/>
      <c r="TF401" s="79" t="n"/>
      <c r="TG401" s="79" t="n"/>
      <c r="TH401" s="79" t="n"/>
      <c r="TI401" s="79" t="n"/>
      <c r="TJ401" s="79" t="n"/>
      <c r="TK401" s="79" t="n"/>
      <c r="TL401" s="79" t="n"/>
      <c r="TM401" s="79" t="n"/>
      <c r="TN401" s="79" t="n"/>
      <c r="TO401" s="79" t="n"/>
      <c r="TP401" s="79" t="n"/>
      <c r="TQ401" s="79" t="n"/>
      <c r="TR401" s="79" t="n"/>
      <c r="TS401" s="79" t="n"/>
      <c r="TT401" s="79" t="n"/>
      <c r="TU401" s="79" t="n"/>
      <c r="TV401" s="79" t="n"/>
      <c r="TW401" s="79" t="n"/>
      <c r="TX401" s="79" t="n"/>
      <c r="TY401" s="79" t="n"/>
      <c r="TZ401" s="79" t="n"/>
      <c r="UA401" s="79" t="n"/>
      <c r="UB401" s="79" t="n"/>
      <c r="UC401" s="79" t="n"/>
      <c r="UD401" s="79" t="n"/>
      <c r="UE401" s="79" t="n"/>
      <c r="UF401" s="79" t="n"/>
      <c r="UG401" s="79" t="n"/>
      <c r="UH401" s="79" t="n"/>
      <c r="UI401" s="79" t="n"/>
      <c r="UJ401" s="79" t="n"/>
      <c r="UK401" s="79" t="n"/>
      <c r="UN401" s="78" t="n">
        <v>27</v>
      </c>
      <c r="UO401" s="79" t="n"/>
      <c r="UP401" s="79" t="n"/>
      <c r="UQ401" s="79" t="n"/>
      <c r="UR401" s="79" t="n"/>
      <c r="US401" s="79" t="n"/>
      <c r="UT401" s="79" t="n"/>
      <c r="UU401" s="79" t="n"/>
      <c r="UV401" s="79" t="n"/>
      <c r="UW401" s="79" t="n"/>
      <c r="UX401" s="79" t="n"/>
      <c r="UY401" s="79" t="n"/>
      <c r="UZ401" s="79" t="n"/>
      <c r="VA401" s="79" t="n"/>
      <c r="VB401" s="79" t="n"/>
      <c r="VC401" s="79" t="n"/>
      <c r="VD401" s="79" t="n"/>
      <c r="VE401" s="79" t="n"/>
      <c r="VF401" s="79" t="n"/>
      <c r="VG401" s="79" t="n"/>
      <c r="VH401" s="79" t="n"/>
      <c r="VI401" s="79" t="n"/>
      <c r="VJ401" s="79" t="n"/>
      <c r="VK401" s="79" t="n"/>
      <c r="VL401" s="79" t="n"/>
      <c r="VM401" s="79" t="n"/>
      <c r="VN401" s="79" t="n"/>
      <c r="VO401" s="79" t="n"/>
      <c r="VP401" s="79" t="n"/>
      <c r="VQ401" s="79" t="n"/>
      <c r="VR401" s="79" t="n"/>
      <c r="VS401" s="79" t="n"/>
      <c r="VT401" s="79" t="n"/>
      <c r="VU401" s="79" t="n"/>
      <c r="VV401" s="79" t="n"/>
      <c r="VW401" s="79" t="n"/>
      <c r="VX401" s="79" t="n"/>
      <c r="VY401" s="79" t="n"/>
      <c r="VZ401" s="79" t="n"/>
      <c r="WA401" s="79" t="n"/>
      <c r="WB401" s="79" t="n"/>
      <c r="WE401" s="78" t="n">
        <v>27</v>
      </c>
      <c r="WF401" s="79" t="n"/>
      <c r="WG401" s="79" t="n"/>
      <c r="WH401" s="79" t="n"/>
      <c r="WI401" s="79" t="n"/>
      <c r="WJ401" s="79" t="n"/>
      <c r="WK401" s="79" t="n"/>
      <c r="WL401" s="79" t="n"/>
      <c r="WM401" s="79" t="n"/>
      <c r="WN401" s="79" t="n"/>
      <c r="WO401" s="79" t="n"/>
      <c r="WP401" s="79" t="n"/>
      <c r="WQ401" s="79" t="n"/>
      <c r="WR401" s="79" t="n"/>
      <c r="WS401" s="79" t="n"/>
      <c r="WT401" s="79" t="n"/>
      <c r="WU401" s="79" t="n"/>
      <c r="WV401" s="79" t="n"/>
      <c r="WW401" s="79" t="n"/>
      <c r="WX401" s="79" t="n"/>
      <c r="WY401" s="79" t="n"/>
      <c r="WZ401" s="79" t="n"/>
      <c r="XA401" s="79" t="n"/>
      <c r="XB401" s="79" t="n"/>
      <c r="XC401" s="79" t="n"/>
      <c r="XD401" s="79" t="n"/>
      <c r="XE401" s="79" t="n"/>
      <c r="XF401" s="79" t="n"/>
      <c r="XG401" s="79" t="n"/>
      <c r="XH401" s="79" t="n"/>
      <c r="XI401" s="79" t="n"/>
      <c r="XJ401" s="79" t="n"/>
      <c r="XK401" s="79" t="n"/>
      <c r="XL401" s="79" t="n"/>
      <c r="XM401" s="79" t="n"/>
      <c r="XN401" s="79" t="n"/>
      <c r="XO401" s="79" t="n"/>
      <c r="XP401" s="79" t="n"/>
      <c r="XQ401" s="79" t="n"/>
      <c r="XR401" s="79" t="n"/>
      <c r="XS401" s="79" t="n"/>
      <c r="XV401" s="78" t="n">
        <v>27</v>
      </c>
      <c r="XW401" s="79" t="n"/>
      <c r="XX401" s="79" t="n"/>
      <c r="XY401" s="79" t="n"/>
      <c r="XZ401" s="79" t="n"/>
      <c r="YA401" s="79" t="n"/>
      <c r="YB401" s="79" t="n"/>
      <c r="YC401" s="79" t="n"/>
      <c r="YD401" s="79" t="n"/>
      <c r="YE401" s="79" t="n"/>
      <c r="YF401" s="79" t="n"/>
      <c r="YG401" s="79" t="n"/>
      <c r="YH401" s="79" t="n"/>
      <c r="YI401" s="79" t="n"/>
      <c r="YJ401" s="79" t="n"/>
      <c r="YK401" s="79" t="n"/>
      <c r="YL401" s="79" t="n"/>
      <c r="YM401" s="79" t="n"/>
      <c r="YN401" s="79" t="n"/>
      <c r="YO401" s="79" t="n"/>
      <c r="YP401" s="79" t="n"/>
      <c r="YQ401" s="79" t="n"/>
      <c r="YR401" s="79" t="n"/>
      <c r="YS401" s="79" t="n"/>
      <c r="YT401" s="79" t="n"/>
      <c r="YU401" s="79" t="n"/>
      <c r="YV401" s="79" t="n"/>
      <c r="YW401" s="79" t="n"/>
      <c r="YX401" s="79" t="n"/>
      <c r="YY401" s="79" t="n"/>
      <c r="YZ401" s="79" t="n"/>
      <c r="ZA401" s="79" t="n"/>
      <c r="ZB401" s="79" t="n"/>
      <c r="ZC401" s="79" t="n"/>
      <c r="ZD401" s="79" t="n"/>
      <c r="ZE401" s="79" t="n"/>
      <c r="ZF401" s="79" t="n"/>
      <c r="ZG401" s="79" t="n"/>
      <c r="ZH401" s="79" t="n"/>
      <c r="ZI401" s="79" t="n"/>
      <c r="ZJ401" s="79" t="n"/>
      <c r="ZM401" s="78" t="n">
        <v>27</v>
      </c>
      <c r="ZN401" s="79" t="n"/>
      <c r="ZO401" s="79" t="n"/>
      <c r="ZP401" s="79" t="n"/>
      <c r="ZQ401" s="79" t="n"/>
      <c r="ZR401" s="79" t="n"/>
      <c r="ZS401" s="79" t="n"/>
      <c r="ZT401" s="79" t="n"/>
      <c r="ZU401" s="79" t="n"/>
      <c r="ZV401" s="79" t="n"/>
      <c r="ZW401" s="79" t="n"/>
      <c r="ZX401" s="79" t="n"/>
      <c r="ZY401" s="79" t="n"/>
      <c r="ZZ401" s="79" t="n"/>
      <c r="AAA401" s="79" t="n"/>
      <c r="AAB401" s="79" t="n"/>
      <c r="AAC401" s="79" t="n"/>
      <c r="AAD401" s="79" t="n"/>
      <c r="AAE401" s="79" t="n"/>
      <c r="AAF401" s="79" t="n"/>
      <c r="AAG401" s="79" t="n"/>
      <c r="AAH401" s="79" t="n"/>
      <c r="AAI401" s="79" t="n"/>
      <c r="AAJ401" s="79" t="n"/>
      <c r="AAK401" s="79" t="n"/>
      <c r="AAL401" s="79" t="n"/>
      <c r="AAM401" s="79" t="n"/>
      <c r="AAN401" s="79" t="n"/>
      <c r="AAO401" s="79" t="n"/>
      <c r="AAP401" s="79" t="n"/>
      <c r="AAQ401" s="79" t="n"/>
      <c r="AAR401" s="79" t="n"/>
      <c r="AAS401" s="79" t="n"/>
      <c r="AAT401" s="79" t="n"/>
      <c r="AAU401" s="79" t="n"/>
      <c r="AAV401" s="79" t="n"/>
      <c r="AAW401" s="79" t="n"/>
      <c r="AAX401" s="79" t="n"/>
      <c r="AAY401" s="79" t="n"/>
      <c r="AAZ401" s="79" t="n"/>
      <c r="ABA401" s="79" t="n"/>
      <c r="ABD401" s="78" t="n">
        <v>27</v>
      </c>
      <c r="ABE401" s="79" t="n"/>
      <c r="ABF401" s="79" t="n"/>
      <c r="ABG401" s="79" t="n"/>
      <c r="ABH401" s="79" t="n"/>
      <c r="ABI401" s="79" t="n"/>
      <c r="ABJ401" s="79" t="n"/>
      <c r="ABK401" s="79" t="n"/>
      <c r="ABL401" s="79" t="n"/>
      <c r="ABM401" s="79" t="n"/>
      <c r="ABN401" s="79" t="n"/>
      <c r="ABO401" s="79" t="n"/>
      <c r="ABP401" s="79" t="n"/>
      <c r="ABQ401" s="79" t="n"/>
      <c r="ABR401" s="79" t="n"/>
      <c r="ABS401" s="79" t="n"/>
      <c r="ABT401" s="79" t="n"/>
      <c r="ABU401" s="79" t="n"/>
      <c r="ABV401" s="79" t="n"/>
      <c r="ABW401" s="79" t="n"/>
      <c r="ABX401" s="79" t="n"/>
      <c r="ABY401" s="79" t="n"/>
      <c r="ABZ401" s="79" t="n"/>
      <c r="ACA401" s="79" t="n"/>
      <c r="ACB401" s="79" t="n"/>
      <c r="ACC401" s="79" t="n"/>
      <c r="ACD401" s="79" t="n"/>
      <c r="ACE401" s="79" t="n"/>
      <c r="ACF401" s="79" t="n"/>
      <c r="ACG401" s="79" t="n"/>
      <c r="ACH401" s="79" t="n"/>
      <c r="ACI401" s="79" t="n"/>
      <c r="ACJ401" s="79" t="n"/>
      <c r="ACK401" s="79" t="n"/>
      <c r="ACL401" s="79" t="n"/>
      <c r="ACM401" s="79" t="n"/>
      <c r="ACN401" s="79" t="n"/>
      <c r="ACO401" s="79" t="n"/>
      <c r="ACP401" s="79" t="n"/>
      <c r="ACQ401" s="79" t="n"/>
      <c r="ACR401" s="79" t="n"/>
      <c r="ACU401" s="78" t="n">
        <v>27</v>
      </c>
      <c r="ACV401" s="79" t="n"/>
      <c r="ACW401" s="79" t="n"/>
      <c r="ACX401" s="79" t="n"/>
      <c r="ACY401" s="79" t="n"/>
      <c r="ACZ401" s="79" t="n"/>
      <c r="ADA401" s="79" t="n"/>
      <c r="ADB401" s="79" t="n"/>
      <c r="ADC401" s="79" t="n"/>
      <c r="ADD401" s="79" t="n"/>
      <c r="ADE401" s="79" t="n"/>
      <c r="ADF401" s="79" t="n"/>
      <c r="ADG401" s="79" t="n"/>
      <c r="ADH401" s="79" t="n"/>
      <c r="ADI401" s="79" t="n"/>
      <c r="ADJ401" s="79" t="n"/>
      <c r="ADK401" s="79" t="n"/>
      <c r="ADL401" s="79" t="n"/>
      <c r="ADM401" s="79" t="n"/>
      <c r="ADN401" s="79" t="n"/>
      <c r="ADO401" s="79" t="n"/>
      <c r="ADP401" s="79" t="n"/>
      <c r="ADQ401" s="79" t="n"/>
      <c r="ADR401" s="79" t="n"/>
      <c r="ADS401" s="79" t="n"/>
      <c r="ADT401" s="79" t="n"/>
      <c r="ADU401" s="79" t="n"/>
      <c r="ADV401" s="79" t="n"/>
      <c r="ADW401" s="79" t="n"/>
      <c r="ADX401" s="79" t="n"/>
      <c r="ADY401" s="79" t="n"/>
      <c r="ADZ401" s="79" t="n"/>
      <c r="AEA401" s="79" t="n"/>
      <c r="AEB401" s="79" t="n"/>
      <c r="AEC401" s="79" t="n"/>
      <c r="AED401" s="79" t="n"/>
      <c r="AEE401" s="79" t="n"/>
      <c r="AEF401" s="79" t="n"/>
      <c r="AEG401" s="79" t="n"/>
      <c r="AEH401" s="79" t="n"/>
      <c r="AEI401" s="79" t="n"/>
      <c r="AEL401" s="78" t="n">
        <v>27</v>
      </c>
      <c r="AEM401" s="79" t="n"/>
      <c r="AEN401" s="79" t="n"/>
      <c r="AEO401" s="79" t="n"/>
      <c r="AEP401" s="79" t="n"/>
      <c r="AEQ401" s="79" t="n"/>
      <c r="AER401" s="79" t="n"/>
      <c r="AES401" s="79" t="n"/>
      <c r="AET401" s="79" t="n"/>
      <c r="AEU401" s="79" t="n"/>
      <c r="AEV401" s="79" t="n"/>
      <c r="AEW401" s="79" t="n"/>
      <c r="AEX401" s="79" t="n"/>
      <c r="AEY401" s="79" t="n"/>
      <c r="AEZ401" s="79" t="n"/>
      <c r="AFA401" s="79" t="n"/>
      <c r="AFB401" s="79" t="n"/>
      <c r="AFC401" s="79" t="n"/>
      <c r="AFD401" s="79" t="n"/>
      <c r="AFE401" s="79" t="n"/>
      <c r="AFF401" s="79" t="n"/>
      <c r="AFG401" s="79" t="n"/>
      <c r="AFH401" s="79" t="n"/>
      <c r="AFI401" s="79" t="n"/>
      <c r="AFJ401" s="79" t="n"/>
      <c r="AFK401" s="79" t="n"/>
      <c r="AFL401" s="79" t="n"/>
      <c r="AFM401" s="79" t="n"/>
      <c r="AFN401" s="79" t="n"/>
      <c r="AFO401" s="79" t="n"/>
      <c r="AFP401" s="79" t="n"/>
      <c r="AFQ401" s="79" t="n"/>
      <c r="AFR401" s="79" t="n"/>
      <c r="AFS401" s="79" t="n"/>
      <c r="AFT401" s="79" t="n"/>
      <c r="AFU401" s="79" t="n"/>
      <c r="AFV401" s="79" t="n"/>
      <c r="AFW401" s="79" t="n"/>
      <c r="AFX401" s="79" t="n"/>
      <c r="AFY401" s="79" t="n"/>
      <c r="AFZ401" s="79" t="n"/>
    </row>
    <row r="402">
      <c r="A402" s="78" t="n">
        <v>28</v>
      </c>
      <c r="B402" s="79" t="n"/>
      <c r="C402" s="79" t="n"/>
      <c r="D402" s="79" t="n"/>
      <c r="E402" s="79" t="n"/>
      <c r="F402" s="79" t="n"/>
      <c r="G402" s="79" t="n"/>
      <c r="H402" s="79" t="n"/>
      <c r="I402" s="79" t="n"/>
      <c r="J402" s="79" t="n"/>
      <c r="K402" s="79" t="n"/>
      <c r="L402" s="79" t="n"/>
      <c r="M402" s="79" t="n"/>
      <c r="N402" s="79" t="n"/>
      <c r="O402" s="79" t="n"/>
      <c r="P402" s="79" t="n"/>
      <c r="Q402" s="79" t="n"/>
      <c r="R402" s="79" t="n"/>
      <c r="S402" s="79" t="n"/>
      <c r="T402" s="79" t="n"/>
      <c r="U402" s="79" t="n"/>
      <c r="V402" s="79" t="n"/>
      <c r="W402" s="79" t="n"/>
      <c r="X402" s="79" t="n"/>
      <c r="Y402" s="79" t="n"/>
      <c r="Z402" s="79" t="n"/>
      <c r="AA402" s="79" t="n"/>
      <c r="AB402" s="79" t="n"/>
      <c r="AC402" s="79" t="n"/>
      <c r="AD402" s="79" t="n"/>
      <c r="AE402" s="79" t="n"/>
      <c r="AF402" s="79" t="n"/>
      <c r="AG402" s="79" t="n"/>
      <c r="AH402" s="79" t="n"/>
      <c r="AI402" s="79" t="n"/>
      <c r="AJ402" s="79" t="n"/>
      <c r="AK402" s="79" t="n"/>
      <c r="AL402" s="79" t="n"/>
      <c r="AM402" s="79" t="n"/>
      <c r="AN402" s="79" t="n"/>
      <c r="AO402" s="79" t="n"/>
      <c r="AR402" s="78" t="n">
        <v>28</v>
      </c>
      <c r="AS402" s="79" t="n"/>
      <c r="AT402" s="79" t="n"/>
      <c r="AU402" s="79" t="n"/>
      <c r="AV402" s="79" t="n"/>
      <c r="AW402" s="79" t="n"/>
      <c r="AX402" s="79" t="n"/>
      <c r="AY402" s="79" t="n"/>
      <c r="AZ402" s="79" t="n"/>
      <c r="BA402" s="79" t="n"/>
      <c r="BB402" s="79" t="n"/>
      <c r="BC402" s="79" t="n"/>
      <c r="BD402" s="79" t="n"/>
      <c r="BE402" s="79" t="n"/>
      <c r="BF402" s="79" t="n"/>
      <c r="BG402" s="79" t="n"/>
      <c r="BH402" s="79" t="n"/>
      <c r="BI402" s="79" t="n"/>
      <c r="BJ402" s="79" t="n"/>
      <c r="BK402" s="79" t="n"/>
      <c r="BL402" s="79" t="n"/>
      <c r="BM402" s="79" t="n"/>
      <c r="BN402" s="79" t="n"/>
      <c r="BO402" s="79" t="n"/>
      <c r="BP402" s="79" t="n"/>
      <c r="BQ402" s="79" t="n"/>
      <c r="BR402" s="79" t="n"/>
      <c r="BS402" s="79" t="n"/>
      <c r="BT402" s="79" t="n"/>
      <c r="BU402" s="79" t="n"/>
      <c r="BV402" s="79" t="n"/>
      <c r="BW402" s="79" t="n"/>
      <c r="BX402" s="79" t="n"/>
      <c r="BY402" s="79" t="n"/>
      <c r="BZ402" s="79" t="n"/>
      <c r="CA402" s="79" t="n"/>
      <c r="CB402" s="79" t="n"/>
      <c r="CC402" s="79" t="n"/>
      <c r="CD402" s="79" t="n"/>
      <c r="CE402" s="79" t="n"/>
      <c r="CF402" s="79" t="n"/>
      <c r="CI402" s="78" t="n">
        <v>28</v>
      </c>
      <c r="CJ402" s="79" t="n"/>
      <c r="CK402" s="79" t="n"/>
      <c r="CL402" s="79" t="n"/>
      <c r="CM402" s="79" t="n"/>
      <c r="CN402" s="79" t="n"/>
      <c r="CO402" s="79" t="n"/>
      <c r="CP402" s="79" t="n"/>
      <c r="CQ402" s="79" t="n"/>
      <c r="CR402" s="79" t="n"/>
      <c r="CS402" s="79" t="n"/>
      <c r="CT402" s="79" t="n"/>
      <c r="CU402" s="79" t="n"/>
      <c r="CV402" s="79" t="n"/>
      <c r="CW402" s="79" t="n"/>
      <c r="CX402" s="79" t="n"/>
      <c r="CY402" s="79" t="n"/>
      <c r="CZ402" s="79" t="n"/>
      <c r="DA402" s="79" t="n"/>
      <c r="DB402" s="79" t="n"/>
      <c r="DC402" s="79" t="n"/>
      <c r="DD402" s="79" t="n"/>
      <c r="DE402" s="79" t="n"/>
      <c r="DF402" s="79" t="n"/>
      <c r="DG402" s="79" t="n"/>
      <c r="DH402" s="79" t="n"/>
      <c r="DI402" s="79" t="n"/>
      <c r="DJ402" s="79" t="n"/>
      <c r="DK402" s="79" t="n"/>
      <c r="DL402" s="79" t="n"/>
      <c r="DM402" s="79" t="n"/>
      <c r="DN402" s="79" t="n"/>
      <c r="DO402" s="79" t="n"/>
      <c r="DP402" s="79" t="n"/>
      <c r="DQ402" s="79" t="n"/>
      <c r="DR402" s="79" t="n"/>
      <c r="DS402" s="79" t="n"/>
      <c r="DT402" s="79" t="n"/>
      <c r="DU402" s="79" t="n"/>
      <c r="DV402" s="79" t="n"/>
      <c r="DW402" s="79" t="n"/>
      <c r="DZ402" s="78" t="n">
        <v>28</v>
      </c>
      <c r="EA402" s="79" t="n"/>
      <c r="EB402" s="79" t="n"/>
      <c r="EC402" s="79" t="n"/>
      <c r="ED402" s="79" t="n"/>
      <c r="EE402" s="79" t="n"/>
      <c r="EF402" s="79" t="n"/>
      <c r="EG402" s="79" t="n"/>
      <c r="EH402" s="79" t="n"/>
      <c r="EI402" s="79" t="n"/>
      <c r="EJ402" s="79" t="n"/>
      <c r="EK402" s="79" t="n"/>
      <c r="EL402" s="79" t="n"/>
      <c r="EM402" s="79" t="n"/>
      <c r="EN402" s="79" t="n"/>
      <c r="EO402" s="79" t="n"/>
      <c r="EP402" s="79" t="n"/>
      <c r="EQ402" s="79" t="n"/>
      <c r="ER402" s="79" t="n"/>
      <c r="ES402" s="79" t="n"/>
      <c r="ET402" s="79" t="n"/>
      <c r="EU402" s="79" t="n"/>
      <c r="EV402" s="79" t="n"/>
      <c r="EW402" s="79" t="n"/>
      <c r="EX402" s="79" t="n"/>
      <c r="EY402" s="79" t="n"/>
      <c r="EZ402" s="79" t="n"/>
      <c r="FA402" s="79" t="n"/>
      <c r="FB402" s="79" t="n"/>
      <c r="FC402" s="79" t="n"/>
      <c r="FD402" s="79" t="n"/>
      <c r="FE402" s="79" t="n"/>
      <c r="FF402" s="79" t="n"/>
      <c r="FG402" s="79" t="n"/>
      <c r="FH402" s="79" t="n"/>
      <c r="FI402" s="79" t="n"/>
      <c r="FJ402" s="79" t="n"/>
      <c r="FK402" s="79" t="n"/>
      <c r="FL402" s="79" t="n"/>
      <c r="FM402" s="79" t="n"/>
      <c r="FN402" s="79" t="n"/>
      <c r="FQ402" s="78" t="n">
        <v>28</v>
      </c>
      <c r="FR402" s="79" t="n"/>
      <c r="FS402" s="79" t="n"/>
      <c r="FT402" s="79" t="n"/>
      <c r="FU402" s="79" t="n"/>
      <c r="FV402" s="79" t="n"/>
      <c r="FW402" s="79" t="n"/>
      <c r="FX402" s="79" t="n"/>
      <c r="FY402" s="79" t="n"/>
      <c r="FZ402" s="79" t="n"/>
      <c r="GA402" s="79" t="n"/>
      <c r="GB402" s="79" t="n"/>
      <c r="GC402" s="79" t="n"/>
      <c r="GD402" s="79" t="n"/>
      <c r="GE402" s="79" t="n"/>
      <c r="GF402" s="79" t="n"/>
      <c r="GG402" s="79" t="n"/>
      <c r="GH402" s="79" t="n"/>
      <c r="GI402" s="79" t="n"/>
      <c r="GJ402" s="79" t="n"/>
      <c r="GK402" s="79" t="n"/>
      <c r="GL402" s="79" t="n"/>
      <c r="GM402" s="79" t="n"/>
      <c r="GN402" s="79" t="n"/>
      <c r="GO402" s="79" t="n"/>
      <c r="GP402" s="79" t="n"/>
      <c r="GQ402" s="79" t="n"/>
      <c r="GR402" s="79" t="n"/>
      <c r="GS402" s="79" t="n"/>
      <c r="GT402" s="79" t="n"/>
      <c r="GU402" s="79" t="n"/>
      <c r="GV402" s="79" t="n"/>
      <c r="GW402" s="79" t="n"/>
      <c r="GX402" s="79" t="n"/>
      <c r="GY402" s="79" t="n"/>
      <c r="GZ402" s="79" t="n"/>
      <c r="HA402" s="79" t="n"/>
      <c r="HB402" s="79" t="n"/>
      <c r="HC402" s="79" t="n"/>
      <c r="HD402" s="79" t="n"/>
      <c r="HE402" s="79" t="n"/>
      <c r="HH402" s="78" t="n">
        <v>28</v>
      </c>
      <c r="HI402" s="79" t="n"/>
      <c r="HJ402" s="79" t="n"/>
      <c r="HK402" s="79" t="n"/>
      <c r="HL402" s="79" t="n"/>
      <c r="HM402" s="79" t="n"/>
      <c r="HN402" s="79" t="n"/>
      <c r="HO402" s="79" t="n"/>
      <c r="HP402" s="79" t="n"/>
      <c r="HQ402" s="79" t="n"/>
      <c r="HR402" s="79" t="n"/>
      <c r="HS402" s="79" t="n"/>
      <c r="HT402" s="79" t="n"/>
      <c r="HU402" s="79" t="n"/>
      <c r="HV402" s="79" t="n"/>
      <c r="HW402" s="79" t="n"/>
      <c r="HX402" s="79" t="n"/>
      <c r="HY402" s="79" t="n"/>
      <c r="HZ402" s="79" t="n"/>
      <c r="IA402" s="79" t="n"/>
      <c r="IB402" s="79" t="n"/>
      <c r="IC402" s="79" t="n"/>
      <c r="ID402" s="79" t="n"/>
      <c r="IE402" s="79" t="n"/>
      <c r="IF402" s="79" t="n"/>
      <c r="IG402" s="79" t="n"/>
      <c r="IH402" s="79" t="n"/>
      <c r="II402" s="79" t="n"/>
      <c r="IJ402" s="79" t="n"/>
      <c r="IK402" s="79" t="n"/>
      <c r="IL402" s="79" t="n"/>
      <c r="IM402" s="79" t="n"/>
      <c r="IN402" s="79" t="n"/>
      <c r="IO402" s="79" t="n"/>
      <c r="IP402" s="79" t="n"/>
      <c r="IQ402" s="79" t="n"/>
      <c r="IR402" s="79" t="n"/>
      <c r="IS402" s="79" t="n"/>
      <c r="IT402" s="79" t="n"/>
      <c r="IU402" s="79" t="n"/>
      <c r="IV402" s="79" t="n"/>
      <c r="IY402" s="78" t="n">
        <v>28</v>
      </c>
      <c r="IZ402" s="79" t="n"/>
      <c r="JA402" s="79" t="n"/>
      <c r="JB402" s="79" t="n"/>
      <c r="JC402" s="79" t="n"/>
      <c r="JD402" s="79" t="n"/>
      <c r="JE402" s="79" t="n"/>
      <c r="JF402" s="79" t="n"/>
      <c r="JG402" s="79" t="n"/>
      <c r="JH402" s="79" t="n"/>
      <c r="JI402" s="79" t="n"/>
      <c r="JJ402" s="79" t="n"/>
      <c r="JK402" s="79" t="n"/>
      <c r="JL402" s="79" t="n"/>
      <c r="JM402" s="79" t="n"/>
      <c r="JN402" s="79" t="n"/>
      <c r="JO402" s="79" t="n"/>
      <c r="JP402" s="79" t="n"/>
      <c r="JQ402" s="79" t="n"/>
      <c r="JR402" s="79" t="n"/>
      <c r="JS402" s="79" t="n"/>
      <c r="JT402" s="79" t="n"/>
      <c r="JU402" s="79" t="n"/>
      <c r="JV402" s="79" t="n"/>
      <c r="JW402" s="79" t="n"/>
      <c r="JX402" s="79" t="n"/>
      <c r="JY402" s="79" t="n"/>
      <c r="JZ402" s="79" t="n"/>
      <c r="KA402" s="79" t="n"/>
      <c r="KB402" s="79" t="n"/>
      <c r="KC402" s="79" t="n"/>
      <c r="KD402" s="79" t="n"/>
      <c r="KE402" s="79" t="n"/>
      <c r="KF402" s="79" t="n"/>
      <c r="KG402" s="79" t="n"/>
      <c r="KH402" s="79" t="n"/>
      <c r="KI402" s="79" t="n"/>
      <c r="KJ402" s="79" t="n"/>
      <c r="KK402" s="79" t="n"/>
      <c r="KL402" s="79" t="n"/>
      <c r="KM402" s="79" t="n"/>
      <c r="KP402" s="78" t="n">
        <v>28</v>
      </c>
      <c r="KQ402" s="79" t="n"/>
      <c r="KR402" s="79" t="n"/>
      <c r="KS402" s="79" t="n"/>
      <c r="KT402" s="79" t="n"/>
      <c r="KU402" s="79" t="n"/>
      <c r="KV402" s="79" t="n"/>
      <c r="KW402" s="79" t="n"/>
      <c r="KX402" s="79" t="n"/>
      <c r="KY402" s="79" t="n"/>
      <c r="KZ402" s="79" t="n"/>
      <c r="LA402" s="79" t="n"/>
      <c r="LB402" s="79" t="n"/>
      <c r="LC402" s="79" t="n"/>
      <c r="LD402" s="79" t="n"/>
      <c r="LE402" s="79" t="n"/>
      <c r="LF402" s="79" t="n"/>
      <c r="LG402" s="79" t="n"/>
      <c r="LH402" s="79" t="n"/>
      <c r="LI402" s="79" t="n"/>
      <c r="LJ402" s="79" t="n"/>
      <c r="LK402" s="79" t="n"/>
      <c r="LL402" s="79" t="n"/>
      <c r="LM402" s="79" t="n"/>
      <c r="LN402" s="79" t="n"/>
      <c r="LO402" s="79" t="n"/>
      <c r="LP402" s="79" t="n"/>
      <c r="LQ402" s="79" t="n"/>
      <c r="LR402" s="79" t="n"/>
      <c r="LS402" s="79" t="n"/>
      <c r="LT402" s="79" t="n"/>
      <c r="LU402" s="79" t="n"/>
      <c r="LV402" s="79" t="n"/>
      <c r="LW402" s="79" t="n"/>
      <c r="LX402" s="79" t="n"/>
      <c r="LY402" s="79" t="n"/>
      <c r="LZ402" s="79" t="n"/>
      <c r="MA402" s="79" t="n"/>
      <c r="MB402" s="79" t="n"/>
      <c r="MC402" s="79" t="n"/>
      <c r="MD402" s="79" t="n"/>
      <c r="MG402" s="78" t="n">
        <v>28</v>
      </c>
      <c r="MH402" s="79" t="n"/>
      <c r="MI402" s="79" t="n"/>
      <c r="MJ402" s="79" t="n"/>
      <c r="MK402" s="79" t="n"/>
      <c r="ML402" s="79" t="n"/>
      <c r="MM402" s="79" t="n"/>
      <c r="MN402" s="79" t="n"/>
      <c r="MO402" s="79" t="n"/>
      <c r="MP402" s="79" t="n"/>
      <c r="MQ402" s="79" t="n"/>
      <c r="MR402" s="79" t="n"/>
      <c r="MS402" s="79" t="n"/>
      <c r="MT402" s="79" t="n"/>
      <c r="MU402" s="79" t="n"/>
      <c r="MV402" s="79" t="n"/>
      <c r="MW402" s="79" t="n"/>
      <c r="MX402" s="79" t="n"/>
      <c r="MY402" s="79" t="n"/>
      <c r="MZ402" s="79" t="n"/>
      <c r="NA402" s="79" t="n"/>
      <c r="NB402" s="79" t="n"/>
      <c r="NC402" s="79" t="n"/>
      <c r="ND402" s="79" t="n"/>
      <c r="NE402" s="79" t="n"/>
      <c r="NF402" s="79" t="n"/>
      <c r="NG402" s="79" t="n"/>
      <c r="NH402" s="79" t="n"/>
      <c r="NI402" s="79" t="n"/>
      <c r="NJ402" s="79" t="n"/>
      <c r="NK402" s="79" t="n"/>
      <c r="NL402" s="79" t="n"/>
      <c r="NM402" s="79" t="n"/>
      <c r="NN402" s="79" t="n"/>
      <c r="NO402" s="79" t="n"/>
      <c r="NP402" s="79" t="n"/>
      <c r="NQ402" s="79" t="n"/>
      <c r="NR402" s="79" t="n"/>
      <c r="NS402" s="79" t="n"/>
      <c r="NT402" s="79" t="n"/>
      <c r="NU402" s="79" t="n"/>
      <c r="NX402" s="78" t="n">
        <v>28</v>
      </c>
      <c r="NY402" s="79" t="n"/>
      <c r="NZ402" s="79" t="n"/>
      <c r="OA402" s="79" t="n"/>
      <c r="OB402" s="79" t="n"/>
      <c r="OC402" s="79" t="n"/>
      <c r="OD402" s="79" t="n"/>
      <c r="OE402" s="79" t="n"/>
      <c r="OF402" s="79" t="n"/>
      <c r="OG402" s="79" t="n"/>
      <c r="OH402" s="79" t="n"/>
      <c r="OI402" s="79" t="n"/>
      <c r="OJ402" s="79" t="n"/>
      <c r="OK402" s="79" t="n"/>
      <c r="OL402" s="79" t="n"/>
      <c r="OM402" s="79" t="n"/>
      <c r="ON402" s="79" t="n"/>
      <c r="OO402" s="79" t="n"/>
      <c r="OP402" s="79" t="n"/>
      <c r="OQ402" s="79" t="n"/>
      <c r="OR402" s="79" t="n"/>
      <c r="OS402" s="79" t="n"/>
      <c r="OT402" s="79" t="n"/>
      <c r="OU402" s="79" t="n"/>
      <c r="OV402" s="79" t="n"/>
      <c r="OW402" s="79" t="n"/>
      <c r="OX402" s="79" t="n"/>
      <c r="OY402" s="79" t="n"/>
      <c r="OZ402" s="79" t="n"/>
      <c r="PA402" s="79" t="n"/>
      <c r="PB402" s="79" t="n"/>
      <c r="PC402" s="79" t="n"/>
      <c r="PD402" s="79" t="n"/>
      <c r="PE402" s="79" t="n"/>
      <c r="PF402" s="79" t="n"/>
      <c r="PG402" s="79" t="n"/>
      <c r="PH402" s="79" t="n"/>
      <c r="PI402" s="79" t="n"/>
      <c r="PJ402" s="79" t="n"/>
      <c r="PK402" s="79" t="n"/>
      <c r="PL402" s="79" t="n"/>
      <c r="PO402" s="78" t="n">
        <v>28</v>
      </c>
      <c r="PP402" s="79" t="n"/>
      <c r="PQ402" s="79" t="n"/>
      <c r="PR402" s="79" t="n"/>
      <c r="PS402" s="79" t="n"/>
      <c r="PT402" s="79" t="n"/>
      <c r="PU402" s="79" t="n"/>
      <c r="PV402" s="79" t="n"/>
      <c r="PW402" s="79" t="n"/>
      <c r="PX402" s="79" t="n"/>
      <c r="PY402" s="79" t="n"/>
      <c r="PZ402" s="79" t="n"/>
      <c r="QA402" s="79" t="n"/>
      <c r="QB402" s="79" t="n"/>
      <c r="QC402" s="79" t="n"/>
      <c r="QD402" s="79" t="n"/>
      <c r="QE402" s="79" t="n"/>
      <c r="QF402" s="79" t="n"/>
      <c r="QG402" s="79" t="n"/>
      <c r="QH402" s="79" t="n"/>
      <c r="QI402" s="79" t="n"/>
      <c r="QJ402" s="79" t="n"/>
      <c r="QK402" s="79" t="n"/>
      <c r="QL402" s="79" t="n"/>
      <c r="QM402" s="79" t="n"/>
      <c r="QN402" s="79" t="n"/>
      <c r="QO402" s="79" t="n"/>
      <c r="QP402" s="79" t="n"/>
      <c r="QQ402" s="79" t="n"/>
      <c r="QR402" s="79" t="n"/>
      <c r="QS402" s="79" t="n"/>
      <c r="QT402" s="79" t="n"/>
      <c r="QU402" s="79" t="n"/>
      <c r="QV402" s="79" t="n"/>
      <c r="QW402" s="79" t="n"/>
      <c r="QX402" s="79" t="n"/>
      <c r="QY402" s="79" t="n"/>
      <c r="QZ402" s="79" t="n"/>
      <c r="RA402" s="79" t="n"/>
      <c r="RB402" s="79" t="n"/>
      <c r="RC402" s="79" t="n"/>
      <c r="RF402" s="78" t="n">
        <v>28</v>
      </c>
      <c r="RG402" s="79" t="n"/>
      <c r="RH402" s="79" t="n"/>
      <c r="RI402" s="79" t="n"/>
      <c r="RJ402" s="79" t="n"/>
      <c r="RK402" s="79" t="n"/>
      <c r="RL402" s="79" t="n"/>
      <c r="RM402" s="79" t="n"/>
      <c r="RN402" s="79" t="n"/>
      <c r="RO402" s="79" t="n"/>
      <c r="RP402" s="79" t="n"/>
      <c r="RQ402" s="79" t="n"/>
      <c r="RR402" s="79" t="n"/>
      <c r="RS402" s="79" t="n"/>
      <c r="RT402" s="79" t="n"/>
      <c r="RU402" s="79" t="n"/>
      <c r="RV402" s="79" t="n"/>
      <c r="RW402" s="79" t="n"/>
      <c r="RX402" s="79" t="n"/>
      <c r="RY402" s="79" t="n"/>
      <c r="RZ402" s="79" t="n"/>
      <c r="SA402" s="79" t="n"/>
      <c r="SB402" s="79" t="n"/>
      <c r="SC402" s="79" t="n"/>
      <c r="SD402" s="79" t="n"/>
      <c r="SE402" s="79" t="n"/>
      <c r="SF402" s="79" t="n"/>
      <c r="SG402" s="79" t="n"/>
      <c r="SH402" s="79" t="n"/>
      <c r="SI402" s="79" t="n"/>
      <c r="SJ402" s="79" t="n"/>
      <c r="SK402" s="79" t="n"/>
      <c r="SL402" s="79" t="n"/>
      <c r="SM402" s="79" t="n"/>
      <c r="SN402" s="79" t="n"/>
      <c r="SO402" s="79" t="n"/>
      <c r="SP402" s="79" t="n"/>
      <c r="SQ402" s="79" t="n"/>
      <c r="SR402" s="79" t="n"/>
      <c r="SS402" s="79" t="n"/>
      <c r="ST402" s="79" t="n"/>
      <c r="SW402" s="78" t="n">
        <v>28</v>
      </c>
      <c r="SX402" s="79" t="n"/>
      <c r="SY402" s="79" t="n"/>
      <c r="SZ402" s="79" t="n"/>
      <c r="TA402" s="79" t="n"/>
      <c r="TB402" s="79" t="n"/>
      <c r="TC402" s="79" t="n"/>
      <c r="TD402" s="79" t="n"/>
      <c r="TE402" s="79" t="n"/>
      <c r="TF402" s="79" t="n"/>
      <c r="TG402" s="79" t="n"/>
      <c r="TH402" s="79" t="n"/>
      <c r="TI402" s="79" t="n"/>
      <c r="TJ402" s="79" t="n"/>
      <c r="TK402" s="79" t="n"/>
      <c r="TL402" s="79" t="n"/>
      <c r="TM402" s="79" t="n"/>
      <c r="TN402" s="79" t="n"/>
      <c r="TO402" s="79" t="n"/>
      <c r="TP402" s="79" t="n"/>
      <c r="TQ402" s="79" t="n"/>
      <c r="TR402" s="79" t="n"/>
      <c r="TS402" s="79" t="n"/>
      <c r="TT402" s="79" t="n"/>
      <c r="TU402" s="79" t="n"/>
      <c r="TV402" s="79" t="n"/>
      <c r="TW402" s="79" t="n"/>
      <c r="TX402" s="79" t="n"/>
      <c r="TY402" s="79" t="n"/>
      <c r="TZ402" s="79" t="n"/>
      <c r="UA402" s="79" t="n"/>
      <c r="UB402" s="79" t="n"/>
      <c r="UC402" s="79" t="n"/>
      <c r="UD402" s="79" t="n"/>
      <c r="UE402" s="79" t="n"/>
      <c r="UF402" s="79" t="n"/>
      <c r="UG402" s="79" t="n"/>
      <c r="UH402" s="79" t="n"/>
      <c r="UI402" s="79" t="n"/>
      <c r="UJ402" s="79" t="n"/>
      <c r="UK402" s="79" t="n"/>
      <c r="UN402" s="78" t="n">
        <v>28</v>
      </c>
      <c r="UO402" s="79" t="n"/>
      <c r="UP402" s="79" t="n"/>
      <c r="UQ402" s="79" t="n"/>
      <c r="UR402" s="79" t="n"/>
      <c r="US402" s="79" t="n"/>
      <c r="UT402" s="79" t="n"/>
      <c r="UU402" s="79" t="n"/>
      <c r="UV402" s="79" t="n"/>
      <c r="UW402" s="79" t="n"/>
      <c r="UX402" s="79" t="n"/>
      <c r="UY402" s="79" t="n"/>
      <c r="UZ402" s="79" t="n"/>
      <c r="VA402" s="79" t="n"/>
      <c r="VB402" s="79" t="n"/>
      <c r="VC402" s="79" t="n"/>
      <c r="VD402" s="79" t="n"/>
      <c r="VE402" s="79" t="n"/>
      <c r="VF402" s="79" t="n"/>
      <c r="VG402" s="79" t="n"/>
      <c r="VH402" s="79" t="n"/>
      <c r="VI402" s="79" t="n"/>
      <c r="VJ402" s="79" t="n"/>
      <c r="VK402" s="79" t="n"/>
      <c r="VL402" s="79" t="n"/>
      <c r="VM402" s="79" t="n"/>
      <c r="VN402" s="79" t="n"/>
      <c r="VO402" s="79" t="n"/>
      <c r="VP402" s="79" t="n"/>
      <c r="VQ402" s="79" t="n"/>
      <c r="VR402" s="79" t="n"/>
      <c r="VS402" s="79" t="n"/>
      <c r="VT402" s="79" t="n"/>
      <c r="VU402" s="79" t="n"/>
      <c r="VV402" s="79" t="n"/>
      <c r="VW402" s="79" t="n"/>
      <c r="VX402" s="79" t="n"/>
      <c r="VY402" s="79" t="n"/>
      <c r="VZ402" s="79" t="n"/>
      <c r="WA402" s="79" t="n"/>
      <c r="WB402" s="79" t="n"/>
      <c r="WE402" s="78" t="n">
        <v>28</v>
      </c>
      <c r="WF402" s="79" t="n"/>
      <c r="WG402" s="79" t="n"/>
      <c r="WH402" s="79" t="n"/>
      <c r="WI402" s="79" t="n"/>
      <c r="WJ402" s="79" t="n"/>
      <c r="WK402" s="79" t="n"/>
      <c r="WL402" s="79" t="n"/>
      <c r="WM402" s="79" t="n"/>
      <c r="WN402" s="79" t="n"/>
      <c r="WO402" s="79" t="n"/>
      <c r="WP402" s="79" t="n"/>
      <c r="WQ402" s="79" t="n"/>
      <c r="WR402" s="79" t="n"/>
      <c r="WS402" s="79" t="n"/>
      <c r="WT402" s="79" t="n"/>
      <c r="WU402" s="79" t="n"/>
      <c r="WV402" s="79" t="n"/>
      <c r="WW402" s="79" t="n"/>
      <c r="WX402" s="79" t="n"/>
      <c r="WY402" s="79" t="n"/>
      <c r="WZ402" s="79" t="n"/>
      <c r="XA402" s="79" t="n"/>
      <c r="XB402" s="79" t="n"/>
      <c r="XC402" s="79" t="n"/>
      <c r="XD402" s="79" t="n"/>
      <c r="XE402" s="79" t="n"/>
      <c r="XF402" s="79" t="n"/>
      <c r="XG402" s="79" t="n"/>
      <c r="XH402" s="79" t="n"/>
      <c r="XI402" s="79" t="n"/>
      <c r="XJ402" s="79" t="n"/>
      <c r="XK402" s="79" t="n"/>
      <c r="XL402" s="79" t="n"/>
      <c r="XM402" s="79" t="n"/>
      <c r="XN402" s="79" t="n"/>
      <c r="XO402" s="79" t="n"/>
      <c r="XP402" s="79" t="n"/>
      <c r="XQ402" s="79" t="n"/>
      <c r="XR402" s="79" t="n"/>
      <c r="XS402" s="79" t="n"/>
      <c r="XV402" s="78" t="n">
        <v>28</v>
      </c>
      <c r="XW402" s="79" t="n"/>
      <c r="XX402" s="79" t="n"/>
      <c r="XY402" s="79" t="n"/>
      <c r="XZ402" s="79" t="n"/>
      <c r="YA402" s="79" t="n"/>
      <c r="YB402" s="79" t="n"/>
      <c r="YC402" s="79" t="n"/>
      <c r="YD402" s="79" t="n"/>
      <c r="YE402" s="79" t="n"/>
      <c r="YF402" s="79" t="n"/>
      <c r="YG402" s="79" t="n"/>
      <c r="YH402" s="79" t="n"/>
      <c r="YI402" s="79" t="n"/>
      <c r="YJ402" s="79" t="n"/>
      <c r="YK402" s="79" t="n"/>
      <c r="YL402" s="79" t="n"/>
      <c r="YM402" s="79" t="n"/>
      <c r="YN402" s="79" t="n"/>
      <c r="YO402" s="79" t="n"/>
      <c r="YP402" s="79" t="n"/>
      <c r="YQ402" s="79" t="n"/>
      <c r="YR402" s="79" t="n"/>
      <c r="YS402" s="79" t="n"/>
      <c r="YT402" s="79" t="n"/>
      <c r="YU402" s="79" t="n"/>
      <c r="YV402" s="79" t="n"/>
      <c r="YW402" s="79" t="n"/>
      <c r="YX402" s="79" t="n"/>
      <c r="YY402" s="79" t="n"/>
      <c r="YZ402" s="79" t="n"/>
      <c r="ZA402" s="79" t="n"/>
      <c r="ZB402" s="79" t="n"/>
      <c r="ZC402" s="79" t="n"/>
      <c r="ZD402" s="79" t="n"/>
      <c r="ZE402" s="79" t="n"/>
      <c r="ZF402" s="79" t="n"/>
      <c r="ZG402" s="79" t="n"/>
      <c r="ZH402" s="79" t="n"/>
      <c r="ZI402" s="79" t="n"/>
      <c r="ZJ402" s="79" t="n"/>
      <c r="ZM402" s="78" t="n">
        <v>28</v>
      </c>
      <c r="ZN402" s="79" t="n"/>
      <c r="ZO402" s="79" t="n"/>
      <c r="ZP402" s="79" t="n"/>
      <c r="ZQ402" s="79" t="n"/>
      <c r="ZR402" s="79" t="n"/>
      <c r="ZS402" s="79" t="n"/>
      <c r="ZT402" s="79" t="n"/>
      <c r="ZU402" s="79" t="n"/>
      <c r="ZV402" s="79" t="n"/>
      <c r="ZW402" s="79" t="n"/>
      <c r="ZX402" s="79" t="n"/>
      <c r="ZY402" s="79" t="n"/>
      <c r="ZZ402" s="79" t="n"/>
      <c r="AAA402" s="79" t="n"/>
      <c r="AAB402" s="79" t="n"/>
      <c r="AAC402" s="79" t="n"/>
      <c r="AAD402" s="79" t="n"/>
      <c r="AAE402" s="79" t="n"/>
      <c r="AAF402" s="79" t="n"/>
      <c r="AAG402" s="79" t="n"/>
      <c r="AAH402" s="79" t="n"/>
      <c r="AAI402" s="79" t="n"/>
      <c r="AAJ402" s="79" t="n"/>
      <c r="AAK402" s="79" t="n"/>
      <c r="AAL402" s="79" t="n"/>
      <c r="AAM402" s="79" t="n"/>
      <c r="AAN402" s="79" t="n"/>
      <c r="AAO402" s="79" t="n"/>
      <c r="AAP402" s="79" t="n"/>
      <c r="AAQ402" s="79" t="n"/>
      <c r="AAR402" s="79" t="n"/>
      <c r="AAS402" s="79" t="n"/>
      <c r="AAT402" s="79" t="n"/>
      <c r="AAU402" s="79" t="n"/>
      <c r="AAV402" s="79" t="n"/>
      <c r="AAW402" s="79" t="n"/>
      <c r="AAX402" s="79" t="n"/>
      <c r="AAY402" s="79" t="n"/>
      <c r="AAZ402" s="79" t="n"/>
      <c r="ABA402" s="79" t="n"/>
      <c r="ABD402" s="78" t="n">
        <v>28</v>
      </c>
      <c r="ABE402" s="79" t="n"/>
      <c r="ABF402" s="79" t="n"/>
      <c r="ABG402" s="79" t="n"/>
      <c r="ABH402" s="79" t="n"/>
      <c r="ABI402" s="79" t="n"/>
      <c r="ABJ402" s="79" t="n"/>
      <c r="ABK402" s="79" t="n"/>
      <c r="ABL402" s="79" t="n"/>
      <c r="ABM402" s="79" t="n"/>
      <c r="ABN402" s="79" t="n"/>
      <c r="ABO402" s="79" t="n"/>
      <c r="ABP402" s="79" t="n"/>
      <c r="ABQ402" s="79" t="n"/>
      <c r="ABR402" s="79" t="n"/>
      <c r="ABS402" s="79" t="n"/>
      <c r="ABT402" s="79" t="n"/>
      <c r="ABU402" s="79" t="n"/>
      <c r="ABV402" s="79" t="n"/>
      <c r="ABW402" s="79" t="n"/>
      <c r="ABX402" s="79" t="n"/>
      <c r="ABY402" s="79" t="n"/>
      <c r="ABZ402" s="79" t="n"/>
      <c r="ACA402" s="79" t="n"/>
      <c r="ACB402" s="79" t="n"/>
      <c r="ACC402" s="79" t="n"/>
      <c r="ACD402" s="79" t="n"/>
      <c r="ACE402" s="79" t="n"/>
      <c r="ACF402" s="79" t="n"/>
      <c r="ACG402" s="79" t="n"/>
      <c r="ACH402" s="79" t="n"/>
      <c r="ACI402" s="79" t="n"/>
      <c r="ACJ402" s="79" t="n"/>
      <c r="ACK402" s="79" t="n"/>
      <c r="ACL402" s="79" t="n"/>
      <c r="ACM402" s="79" t="n"/>
      <c r="ACN402" s="79" t="n"/>
      <c r="ACO402" s="79" t="n"/>
      <c r="ACP402" s="79" t="n"/>
      <c r="ACQ402" s="79" t="n"/>
      <c r="ACR402" s="79" t="n"/>
      <c r="ACU402" s="78" t="n">
        <v>28</v>
      </c>
      <c r="ACV402" s="79" t="n"/>
      <c r="ACW402" s="79" t="n"/>
      <c r="ACX402" s="79" t="n"/>
      <c r="ACY402" s="79" t="n"/>
      <c r="ACZ402" s="79" t="n"/>
      <c r="ADA402" s="79" t="n"/>
      <c r="ADB402" s="79" t="n"/>
      <c r="ADC402" s="79" t="n"/>
      <c r="ADD402" s="79" t="n"/>
      <c r="ADE402" s="79" t="n"/>
      <c r="ADF402" s="79" t="n"/>
      <c r="ADG402" s="79" t="n"/>
      <c r="ADH402" s="79" t="n"/>
      <c r="ADI402" s="79" t="n"/>
      <c r="ADJ402" s="79" t="n"/>
      <c r="ADK402" s="79" t="n"/>
      <c r="ADL402" s="79" t="n"/>
      <c r="ADM402" s="79" t="n"/>
      <c r="ADN402" s="79" t="n"/>
      <c r="ADO402" s="79" t="n"/>
      <c r="ADP402" s="79" t="n"/>
      <c r="ADQ402" s="79" t="n"/>
      <c r="ADR402" s="79" t="n"/>
      <c r="ADS402" s="79" t="n"/>
      <c r="ADT402" s="79" t="n"/>
      <c r="ADU402" s="79" t="n"/>
      <c r="ADV402" s="79" t="n"/>
      <c r="ADW402" s="79" t="n"/>
      <c r="ADX402" s="79" t="n"/>
      <c r="ADY402" s="79" t="n"/>
      <c r="ADZ402" s="79" t="n"/>
      <c r="AEA402" s="79" t="n"/>
      <c r="AEB402" s="79" t="n"/>
      <c r="AEC402" s="79" t="n"/>
      <c r="AED402" s="79" t="n"/>
      <c r="AEE402" s="79" t="n"/>
      <c r="AEF402" s="79" t="n"/>
      <c r="AEG402" s="79" t="n"/>
      <c r="AEH402" s="79" t="n"/>
      <c r="AEI402" s="79" t="n"/>
      <c r="AEL402" s="78" t="n">
        <v>28</v>
      </c>
      <c r="AEM402" s="79" t="n"/>
      <c r="AEN402" s="79" t="n"/>
      <c r="AEO402" s="79" t="n"/>
      <c r="AEP402" s="79" t="n"/>
      <c r="AEQ402" s="79" t="n"/>
      <c r="AER402" s="79" t="n"/>
      <c r="AES402" s="79" t="n"/>
      <c r="AET402" s="79" t="n"/>
      <c r="AEU402" s="79" t="n"/>
      <c r="AEV402" s="79" t="n"/>
      <c r="AEW402" s="79" t="n"/>
      <c r="AEX402" s="79" t="n"/>
      <c r="AEY402" s="79" t="n"/>
      <c r="AEZ402" s="79" t="n"/>
      <c r="AFA402" s="79" t="n"/>
      <c r="AFB402" s="79" t="n"/>
      <c r="AFC402" s="79" t="n"/>
      <c r="AFD402" s="79" t="n"/>
      <c r="AFE402" s="79" t="n"/>
      <c r="AFF402" s="79" t="n"/>
      <c r="AFG402" s="79" t="n"/>
      <c r="AFH402" s="79" t="n"/>
      <c r="AFI402" s="79" t="n"/>
      <c r="AFJ402" s="79" t="n"/>
      <c r="AFK402" s="79" t="n"/>
      <c r="AFL402" s="79" t="n"/>
      <c r="AFM402" s="79" t="n"/>
      <c r="AFN402" s="79" t="n"/>
      <c r="AFO402" s="79" t="n"/>
      <c r="AFP402" s="79" t="n"/>
      <c r="AFQ402" s="79" t="n"/>
      <c r="AFR402" s="79" t="n"/>
      <c r="AFS402" s="79" t="n"/>
      <c r="AFT402" s="79" t="n"/>
      <c r="AFU402" s="79" t="n"/>
      <c r="AFV402" s="79" t="n"/>
      <c r="AFW402" s="79" t="n"/>
      <c r="AFX402" s="79" t="n"/>
      <c r="AFY402" s="79" t="n"/>
      <c r="AFZ402" s="79" t="n"/>
    </row>
    <row r="403">
      <c r="A403" s="78" t="n">
        <v>29</v>
      </c>
      <c r="B403" s="79" t="n"/>
      <c r="C403" s="79" t="n"/>
      <c r="D403" s="79" t="n"/>
      <c r="E403" s="79" t="n"/>
      <c r="F403" s="79" t="n"/>
      <c r="G403" s="79" t="n"/>
      <c r="H403" s="79" t="n"/>
      <c r="I403" s="79" t="n"/>
      <c r="J403" s="79" t="n"/>
      <c r="K403" s="79" t="n"/>
      <c r="L403" s="79" t="n"/>
      <c r="M403" s="79" t="n"/>
      <c r="N403" s="79" t="n"/>
      <c r="O403" s="79" t="n"/>
      <c r="P403" s="79" t="n"/>
      <c r="Q403" s="79" t="n"/>
      <c r="R403" s="79" t="n"/>
      <c r="S403" s="79" t="n"/>
      <c r="T403" s="79" t="n"/>
      <c r="U403" s="79" t="n"/>
      <c r="V403" s="79" t="n"/>
      <c r="W403" s="79" t="n"/>
      <c r="X403" s="79" t="n"/>
      <c r="Y403" s="79" t="n"/>
      <c r="Z403" s="79" t="n"/>
      <c r="AA403" s="79" t="n"/>
      <c r="AB403" s="79" t="n"/>
      <c r="AC403" s="79" t="n"/>
      <c r="AD403" s="79" t="n"/>
      <c r="AE403" s="79" t="n"/>
      <c r="AF403" s="79" t="n"/>
      <c r="AG403" s="79" t="n"/>
      <c r="AH403" s="79" t="n"/>
      <c r="AI403" s="79" t="n"/>
      <c r="AJ403" s="79" t="n"/>
      <c r="AK403" s="79" t="n"/>
      <c r="AL403" s="79" t="n"/>
      <c r="AM403" s="79" t="n"/>
      <c r="AN403" s="79" t="n"/>
      <c r="AO403" s="79" t="n"/>
      <c r="AR403" s="78" t="n">
        <v>29</v>
      </c>
      <c r="AS403" s="79" t="n"/>
      <c r="AT403" s="79" t="n"/>
      <c r="AU403" s="79" t="n"/>
      <c r="AV403" s="79" t="n"/>
      <c r="AW403" s="79" t="n"/>
      <c r="AX403" s="79" t="n"/>
      <c r="AY403" s="79" t="n"/>
      <c r="AZ403" s="79" t="n"/>
      <c r="BA403" s="79" t="n"/>
      <c r="BB403" s="79" t="n"/>
      <c r="BC403" s="79" t="n"/>
      <c r="BD403" s="79" t="n"/>
      <c r="BE403" s="79" t="n"/>
      <c r="BF403" s="79" t="n"/>
      <c r="BG403" s="79" t="n"/>
      <c r="BH403" s="79" t="n"/>
      <c r="BI403" s="79" t="n"/>
      <c r="BJ403" s="79" t="n"/>
      <c r="BK403" s="79" t="n"/>
      <c r="BL403" s="79" t="n"/>
      <c r="BM403" s="79" t="n"/>
      <c r="BN403" s="79" t="n"/>
      <c r="BO403" s="79" t="n"/>
      <c r="BP403" s="79" t="n"/>
      <c r="BQ403" s="79" t="n"/>
      <c r="BR403" s="79" t="n"/>
      <c r="BS403" s="79" t="n"/>
      <c r="BT403" s="79" t="n"/>
      <c r="BU403" s="79" t="n"/>
      <c r="BV403" s="79" t="n"/>
      <c r="BW403" s="79" t="n"/>
      <c r="BX403" s="79" t="n"/>
      <c r="BY403" s="79" t="n"/>
      <c r="BZ403" s="79" t="n"/>
      <c r="CA403" s="79" t="n"/>
      <c r="CB403" s="79" t="n"/>
      <c r="CC403" s="79" t="n"/>
      <c r="CD403" s="79" t="n"/>
      <c r="CE403" s="79" t="n"/>
      <c r="CF403" s="79" t="n"/>
      <c r="CI403" s="78" t="n">
        <v>29</v>
      </c>
      <c r="CJ403" s="79" t="n"/>
      <c r="CK403" s="79" t="n"/>
      <c r="CL403" s="79" t="n"/>
      <c r="CM403" s="79" t="n"/>
      <c r="CN403" s="79" t="n"/>
      <c r="CO403" s="79" t="n"/>
      <c r="CP403" s="79" t="n"/>
      <c r="CQ403" s="79" t="n"/>
      <c r="CR403" s="79" t="n"/>
      <c r="CS403" s="79" t="n"/>
      <c r="CT403" s="79" t="n"/>
      <c r="CU403" s="79" t="n"/>
      <c r="CV403" s="79" t="n"/>
      <c r="CW403" s="79" t="n"/>
      <c r="CX403" s="79" t="n"/>
      <c r="CY403" s="79" t="n"/>
      <c r="CZ403" s="79" t="n"/>
      <c r="DA403" s="79" t="n"/>
      <c r="DB403" s="79" t="n"/>
      <c r="DC403" s="79" t="n"/>
      <c r="DD403" s="79" t="n"/>
      <c r="DE403" s="79" t="n"/>
      <c r="DF403" s="79" t="n"/>
      <c r="DG403" s="79" t="n"/>
      <c r="DH403" s="79" t="n"/>
      <c r="DI403" s="79" t="n"/>
      <c r="DJ403" s="79" t="n"/>
      <c r="DK403" s="79" t="n"/>
      <c r="DL403" s="79" t="n"/>
      <c r="DM403" s="79" t="n"/>
      <c r="DN403" s="79" t="n"/>
      <c r="DO403" s="79" t="n"/>
      <c r="DP403" s="79" t="n"/>
      <c r="DQ403" s="79" t="n"/>
      <c r="DR403" s="79" t="n"/>
      <c r="DS403" s="79" t="n"/>
      <c r="DT403" s="79" t="n"/>
      <c r="DU403" s="79" t="n"/>
      <c r="DV403" s="79" t="n"/>
      <c r="DW403" s="79" t="n"/>
      <c r="DZ403" s="78" t="n">
        <v>29</v>
      </c>
      <c r="EA403" s="79" t="n"/>
      <c r="EB403" s="79" t="n"/>
      <c r="EC403" s="79" t="n"/>
      <c r="ED403" s="79" t="n"/>
      <c r="EE403" s="79" t="n"/>
      <c r="EF403" s="79" t="n"/>
      <c r="EG403" s="79" t="n"/>
      <c r="EH403" s="79" t="n"/>
      <c r="EI403" s="79" t="n"/>
      <c r="EJ403" s="79" t="n"/>
      <c r="EK403" s="79" t="n"/>
      <c r="EL403" s="79" t="n"/>
      <c r="EM403" s="79" t="n"/>
      <c r="EN403" s="79" t="n"/>
      <c r="EO403" s="79" t="n"/>
      <c r="EP403" s="79" t="n"/>
      <c r="EQ403" s="79" t="n"/>
      <c r="ER403" s="79" t="n"/>
      <c r="ES403" s="79" t="n"/>
      <c r="ET403" s="79" t="n"/>
      <c r="EU403" s="79" t="n"/>
      <c r="EV403" s="79" t="n"/>
      <c r="EW403" s="79" t="n"/>
      <c r="EX403" s="79" t="n"/>
      <c r="EY403" s="79" t="n"/>
      <c r="EZ403" s="79" t="n"/>
      <c r="FA403" s="79" t="n"/>
      <c r="FB403" s="79" t="n"/>
      <c r="FC403" s="79" t="n"/>
      <c r="FD403" s="79" t="n"/>
      <c r="FE403" s="79" t="n"/>
      <c r="FF403" s="79" t="n"/>
      <c r="FG403" s="79" t="n"/>
      <c r="FH403" s="79" t="n"/>
      <c r="FI403" s="79" t="n"/>
      <c r="FJ403" s="79" t="n"/>
      <c r="FK403" s="79" t="n"/>
      <c r="FL403" s="79" t="n"/>
      <c r="FM403" s="79" t="n"/>
      <c r="FN403" s="79" t="n"/>
      <c r="FQ403" s="78" t="n">
        <v>29</v>
      </c>
      <c r="FR403" s="79" t="n"/>
      <c r="FS403" s="79" t="n"/>
      <c r="FT403" s="79" t="n"/>
      <c r="FU403" s="79" t="n"/>
      <c r="FV403" s="79" t="n"/>
      <c r="FW403" s="79" t="n"/>
      <c r="FX403" s="79" t="n"/>
      <c r="FY403" s="79" t="n"/>
      <c r="FZ403" s="79" t="n"/>
      <c r="GA403" s="79" t="n"/>
      <c r="GB403" s="79" t="n"/>
      <c r="GC403" s="79" t="n"/>
      <c r="GD403" s="79" t="n"/>
      <c r="GE403" s="79" t="n"/>
      <c r="GF403" s="79" t="n"/>
      <c r="GG403" s="79" t="n"/>
      <c r="GH403" s="79" t="n"/>
      <c r="GI403" s="79" t="n"/>
      <c r="GJ403" s="79" t="n"/>
      <c r="GK403" s="79" t="n"/>
      <c r="GL403" s="79" t="n"/>
      <c r="GM403" s="79" t="n"/>
      <c r="GN403" s="79" t="n"/>
      <c r="GO403" s="79" t="n"/>
      <c r="GP403" s="79" t="n"/>
      <c r="GQ403" s="79" t="n"/>
      <c r="GR403" s="79" t="n"/>
      <c r="GS403" s="79" t="n"/>
      <c r="GT403" s="79" t="n"/>
      <c r="GU403" s="79" t="n"/>
      <c r="GV403" s="79" t="n"/>
      <c r="GW403" s="79" t="n"/>
      <c r="GX403" s="79" t="n"/>
      <c r="GY403" s="79" t="n"/>
      <c r="GZ403" s="79" t="n"/>
      <c r="HA403" s="79" t="n"/>
      <c r="HB403" s="79" t="n"/>
      <c r="HC403" s="79" t="n"/>
      <c r="HD403" s="79" t="n"/>
      <c r="HE403" s="79" t="n"/>
      <c r="HH403" s="78" t="n">
        <v>29</v>
      </c>
      <c r="HI403" s="79" t="n"/>
      <c r="HJ403" s="79" t="n"/>
      <c r="HK403" s="79" t="n"/>
      <c r="HL403" s="79" t="n"/>
      <c r="HM403" s="79" t="n"/>
      <c r="HN403" s="79" t="n"/>
      <c r="HO403" s="79" t="n"/>
      <c r="HP403" s="79" t="n"/>
      <c r="HQ403" s="79" t="n"/>
      <c r="HR403" s="79" t="n"/>
      <c r="HS403" s="79" t="n"/>
      <c r="HT403" s="79" t="n"/>
      <c r="HU403" s="79" t="n"/>
      <c r="HV403" s="79" t="n"/>
      <c r="HW403" s="79" t="n"/>
      <c r="HX403" s="79" t="n"/>
      <c r="HY403" s="79" t="n"/>
      <c r="HZ403" s="79" t="n"/>
      <c r="IA403" s="79" t="n"/>
      <c r="IB403" s="79" t="n"/>
      <c r="IC403" s="79" t="n"/>
      <c r="ID403" s="79" t="n"/>
      <c r="IE403" s="79" t="n"/>
      <c r="IF403" s="79" t="n"/>
      <c r="IG403" s="79" t="n"/>
      <c r="IH403" s="79" t="n"/>
      <c r="II403" s="79" t="n"/>
      <c r="IJ403" s="79" t="n"/>
      <c r="IK403" s="79" t="n"/>
      <c r="IL403" s="79" t="n"/>
      <c r="IM403" s="79" t="n"/>
      <c r="IN403" s="79" t="n"/>
      <c r="IO403" s="79" t="n"/>
      <c r="IP403" s="79" t="n"/>
      <c r="IQ403" s="79" t="n"/>
      <c r="IR403" s="79" t="n"/>
      <c r="IS403" s="79" t="n"/>
      <c r="IT403" s="79" t="n"/>
      <c r="IU403" s="79" t="n"/>
      <c r="IV403" s="79" t="n"/>
      <c r="IY403" s="78" t="n">
        <v>29</v>
      </c>
      <c r="IZ403" s="79" t="n"/>
      <c r="JA403" s="79" t="n"/>
      <c r="JB403" s="79" t="n"/>
      <c r="JC403" s="79" t="n"/>
      <c r="JD403" s="79" t="n"/>
      <c r="JE403" s="79" t="n"/>
      <c r="JF403" s="79" t="n"/>
      <c r="JG403" s="79" t="n"/>
      <c r="JH403" s="79" t="n"/>
      <c r="JI403" s="79" t="n"/>
      <c r="JJ403" s="79" t="n"/>
      <c r="JK403" s="79" t="n"/>
      <c r="JL403" s="79" t="n"/>
      <c r="JM403" s="79" t="n"/>
      <c r="JN403" s="79" t="n"/>
      <c r="JO403" s="79" t="n"/>
      <c r="JP403" s="79" t="n"/>
      <c r="JQ403" s="79" t="n"/>
      <c r="JR403" s="79" t="n"/>
      <c r="JS403" s="79" t="n"/>
      <c r="JT403" s="79" t="n"/>
      <c r="JU403" s="79" t="n"/>
      <c r="JV403" s="79" t="n"/>
      <c r="JW403" s="79" t="n"/>
      <c r="JX403" s="79" t="n"/>
      <c r="JY403" s="79" t="n"/>
      <c r="JZ403" s="79" t="n"/>
      <c r="KA403" s="79" t="n"/>
      <c r="KB403" s="79" t="n"/>
      <c r="KC403" s="79" t="n"/>
      <c r="KD403" s="79" t="n"/>
      <c r="KE403" s="79" t="n"/>
      <c r="KF403" s="79" t="n"/>
      <c r="KG403" s="79" t="n"/>
      <c r="KH403" s="79" t="n"/>
      <c r="KI403" s="79" t="n"/>
      <c r="KJ403" s="79" t="n"/>
      <c r="KK403" s="79" t="n"/>
      <c r="KL403" s="79" t="n"/>
      <c r="KM403" s="79" t="n"/>
      <c r="KP403" s="78" t="n">
        <v>29</v>
      </c>
      <c r="KQ403" s="79" t="n"/>
      <c r="KR403" s="79" t="n"/>
      <c r="KS403" s="79" t="n"/>
      <c r="KT403" s="79" t="n"/>
      <c r="KU403" s="79" t="n"/>
      <c r="KV403" s="79" t="n"/>
      <c r="KW403" s="79" t="n"/>
      <c r="KX403" s="79" t="n"/>
      <c r="KY403" s="79" t="n"/>
      <c r="KZ403" s="79" t="n"/>
      <c r="LA403" s="79" t="n"/>
      <c r="LB403" s="79" t="n"/>
      <c r="LC403" s="79" t="n"/>
      <c r="LD403" s="79" t="n"/>
      <c r="LE403" s="79" t="n"/>
      <c r="LF403" s="79" t="n"/>
      <c r="LG403" s="79" t="n"/>
      <c r="LH403" s="79" t="n"/>
      <c r="LI403" s="79" t="n"/>
      <c r="LJ403" s="79" t="n"/>
      <c r="LK403" s="79" t="n"/>
      <c r="LL403" s="79" t="n"/>
      <c r="LM403" s="79" t="n"/>
      <c r="LN403" s="79" t="n"/>
      <c r="LO403" s="79" t="n"/>
      <c r="LP403" s="79" t="n"/>
      <c r="LQ403" s="79" t="n"/>
      <c r="LR403" s="79" t="n"/>
      <c r="LS403" s="79" t="n"/>
      <c r="LT403" s="79" t="n"/>
      <c r="LU403" s="79" t="n"/>
      <c r="LV403" s="79" t="n"/>
      <c r="LW403" s="79" t="n"/>
      <c r="LX403" s="79" t="n"/>
      <c r="LY403" s="79" t="n"/>
      <c r="LZ403" s="79" t="n"/>
      <c r="MA403" s="79" t="n"/>
      <c r="MB403" s="79" t="n"/>
      <c r="MC403" s="79" t="n"/>
      <c r="MD403" s="79" t="n"/>
      <c r="MG403" s="78" t="n">
        <v>29</v>
      </c>
      <c r="MH403" s="79" t="n"/>
      <c r="MI403" s="79" t="n"/>
      <c r="MJ403" s="79" t="n"/>
      <c r="MK403" s="79" t="n"/>
      <c r="ML403" s="79" t="n"/>
      <c r="MM403" s="79" t="n"/>
      <c r="MN403" s="79" t="n"/>
      <c r="MO403" s="79" t="n"/>
      <c r="MP403" s="79" t="n"/>
      <c r="MQ403" s="79" t="n"/>
      <c r="MR403" s="79" t="n"/>
      <c r="MS403" s="79" t="n"/>
      <c r="MT403" s="79" t="n"/>
      <c r="MU403" s="79" t="n"/>
      <c r="MV403" s="79" t="n"/>
      <c r="MW403" s="79" t="n"/>
      <c r="MX403" s="79" t="n"/>
      <c r="MY403" s="79" t="n"/>
      <c r="MZ403" s="79" t="n"/>
      <c r="NA403" s="79" t="n"/>
      <c r="NB403" s="79" t="n"/>
      <c r="NC403" s="79" t="n"/>
      <c r="ND403" s="79" t="n"/>
      <c r="NE403" s="79" t="n"/>
      <c r="NF403" s="79" t="n"/>
      <c r="NG403" s="79" t="n"/>
      <c r="NH403" s="79" t="n"/>
      <c r="NI403" s="79" t="n"/>
      <c r="NJ403" s="79" t="n"/>
      <c r="NK403" s="79" t="n"/>
      <c r="NL403" s="79" t="n"/>
      <c r="NM403" s="79" t="n"/>
      <c r="NN403" s="79" t="n"/>
      <c r="NO403" s="79" t="n"/>
      <c r="NP403" s="79" t="n"/>
      <c r="NQ403" s="79" t="n"/>
      <c r="NR403" s="79" t="n"/>
      <c r="NS403" s="79" t="n"/>
      <c r="NT403" s="79" t="n"/>
      <c r="NU403" s="79" t="n"/>
      <c r="NX403" s="78" t="n">
        <v>29</v>
      </c>
      <c r="NY403" s="79" t="n"/>
      <c r="NZ403" s="79" t="n"/>
      <c r="OA403" s="79" t="n"/>
      <c r="OB403" s="79" t="n"/>
      <c r="OC403" s="79" t="n"/>
      <c r="OD403" s="79" t="n"/>
      <c r="OE403" s="79" t="n"/>
      <c r="OF403" s="79" t="n"/>
      <c r="OG403" s="79" t="n"/>
      <c r="OH403" s="79" t="n"/>
      <c r="OI403" s="79" t="n"/>
      <c r="OJ403" s="79" t="n"/>
      <c r="OK403" s="79" t="n"/>
      <c r="OL403" s="79" t="n"/>
      <c r="OM403" s="79" t="n"/>
      <c r="ON403" s="79" t="n"/>
      <c r="OO403" s="79" t="n"/>
      <c r="OP403" s="79" t="n"/>
      <c r="OQ403" s="79" t="n"/>
      <c r="OR403" s="79" t="n"/>
      <c r="OS403" s="79" t="n"/>
      <c r="OT403" s="79" t="n"/>
      <c r="OU403" s="79" t="n"/>
      <c r="OV403" s="79" t="n"/>
      <c r="OW403" s="79" t="n"/>
      <c r="OX403" s="79" t="n"/>
      <c r="OY403" s="79" t="n"/>
      <c r="OZ403" s="79" t="n"/>
      <c r="PA403" s="79" t="n"/>
      <c r="PB403" s="79" t="n"/>
      <c r="PC403" s="79" t="n"/>
      <c r="PD403" s="79" t="n"/>
      <c r="PE403" s="79" t="n"/>
      <c r="PF403" s="79" t="n"/>
      <c r="PG403" s="79" t="n"/>
      <c r="PH403" s="79" t="n"/>
      <c r="PI403" s="79" t="n"/>
      <c r="PJ403" s="79" t="n"/>
      <c r="PK403" s="79" t="n"/>
      <c r="PL403" s="79" t="n"/>
      <c r="PO403" s="78" t="n">
        <v>29</v>
      </c>
      <c r="PP403" s="79" t="n"/>
      <c r="PQ403" s="79" t="n"/>
      <c r="PR403" s="79" t="n"/>
      <c r="PS403" s="79" t="n"/>
      <c r="PT403" s="79" t="n"/>
      <c r="PU403" s="79" t="n"/>
      <c r="PV403" s="79" t="n"/>
      <c r="PW403" s="79" t="n"/>
      <c r="PX403" s="79" t="n"/>
      <c r="PY403" s="79" t="n"/>
      <c r="PZ403" s="79" t="n"/>
      <c r="QA403" s="79" t="n"/>
      <c r="QB403" s="79" t="n"/>
      <c r="QC403" s="79" t="n"/>
      <c r="QD403" s="79" t="n"/>
      <c r="QE403" s="79" t="n"/>
      <c r="QF403" s="79" t="n"/>
      <c r="QG403" s="79" t="n"/>
      <c r="QH403" s="79" t="n"/>
      <c r="QI403" s="79" t="n"/>
      <c r="QJ403" s="79" t="n"/>
      <c r="QK403" s="79" t="n"/>
      <c r="QL403" s="79" t="n"/>
      <c r="QM403" s="79" t="n"/>
      <c r="QN403" s="79" t="n"/>
      <c r="QO403" s="79" t="n"/>
      <c r="QP403" s="79" t="n"/>
      <c r="QQ403" s="79" t="n"/>
      <c r="QR403" s="79" t="n"/>
      <c r="QS403" s="79" t="n"/>
      <c r="QT403" s="79" t="n"/>
      <c r="QU403" s="79" t="n"/>
      <c r="QV403" s="79" t="n"/>
      <c r="QW403" s="79" t="n"/>
      <c r="QX403" s="79" t="n"/>
      <c r="QY403" s="79" t="n"/>
      <c r="QZ403" s="79" t="n"/>
      <c r="RA403" s="79" t="n"/>
      <c r="RB403" s="79" t="n"/>
      <c r="RC403" s="79" t="n"/>
      <c r="RF403" s="78" t="n">
        <v>29</v>
      </c>
      <c r="RG403" s="79" t="n"/>
      <c r="RH403" s="79" t="n"/>
      <c r="RI403" s="79" t="n"/>
      <c r="RJ403" s="79" t="n"/>
      <c r="RK403" s="79" t="n"/>
      <c r="RL403" s="79" t="n"/>
      <c r="RM403" s="79" t="n"/>
      <c r="RN403" s="79" t="n"/>
      <c r="RO403" s="79" t="n"/>
      <c r="RP403" s="79" t="n"/>
      <c r="RQ403" s="79" t="n"/>
      <c r="RR403" s="79" t="n"/>
      <c r="RS403" s="79" t="n"/>
      <c r="RT403" s="79" t="n"/>
      <c r="RU403" s="79" t="n"/>
      <c r="RV403" s="79" t="n"/>
      <c r="RW403" s="79" t="n"/>
      <c r="RX403" s="79" t="n"/>
      <c r="RY403" s="79" t="n"/>
      <c r="RZ403" s="79" t="n"/>
      <c r="SA403" s="79" t="n"/>
      <c r="SB403" s="79" t="n"/>
      <c r="SC403" s="79" t="n"/>
      <c r="SD403" s="79" t="n"/>
      <c r="SE403" s="79" t="n"/>
      <c r="SF403" s="79" t="n"/>
      <c r="SG403" s="79" t="n"/>
      <c r="SH403" s="79" t="n"/>
      <c r="SI403" s="79" t="n"/>
      <c r="SJ403" s="79" t="n"/>
      <c r="SK403" s="79" t="n"/>
      <c r="SL403" s="79" t="n"/>
      <c r="SM403" s="79" t="n"/>
      <c r="SN403" s="79" t="n"/>
      <c r="SO403" s="79" t="n"/>
      <c r="SP403" s="79" t="n"/>
      <c r="SQ403" s="79" t="n"/>
      <c r="SR403" s="79" t="n"/>
      <c r="SS403" s="79" t="n"/>
      <c r="ST403" s="79" t="n"/>
      <c r="SW403" s="78" t="n">
        <v>29</v>
      </c>
      <c r="SX403" s="79" t="n"/>
      <c r="SY403" s="79" t="n"/>
      <c r="SZ403" s="79" t="n"/>
      <c r="TA403" s="79" t="n"/>
      <c r="TB403" s="79" t="n"/>
      <c r="TC403" s="79" t="n"/>
      <c r="TD403" s="79" t="n"/>
      <c r="TE403" s="79" t="n"/>
      <c r="TF403" s="79" t="n"/>
      <c r="TG403" s="79" t="n"/>
      <c r="TH403" s="79" t="n"/>
      <c r="TI403" s="79" t="n"/>
      <c r="TJ403" s="79" t="n"/>
      <c r="TK403" s="79" t="n"/>
      <c r="TL403" s="79" t="n"/>
      <c r="TM403" s="79" t="n"/>
      <c r="TN403" s="79" t="n"/>
      <c r="TO403" s="79" t="n"/>
      <c r="TP403" s="79" t="n"/>
      <c r="TQ403" s="79" t="n"/>
      <c r="TR403" s="79" t="n"/>
      <c r="TS403" s="79" t="n"/>
      <c r="TT403" s="79" t="n"/>
      <c r="TU403" s="79" t="n"/>
      <c r="TV403" s="79" t="n"/>
      <c r="TW403" s="79" t="n"/>
      <c r="TX403" s="79" t="n"/>
      <c r="TY403" s="79" t="n"/>
      <c r="TZ403" s="79" t="n"/>
      <c r="UA403" s="79" t="n"/>
      <c r="UB403" s="79" t="n"/>
      <c r="UC403" s="79" t="n"/>
      <c r="UD403" s="79" t="n"/>
      <c r="UE403" s="79" t="n"/>
      <c r="UF403" s="79" t="n"/>
      <c r="UG403" s="79" t="n"/>
      <c r="UH403" s="79" t="n"/>
      <c r="UI403" s="79" t="n"/>
      <c r="UJ403" s="79" t="n"/>
      <c r="UK403" s="79" t="n"/>
      <c r="UN403" s="78" t="n">
        <v>29</v>
      </c>
      <c r="UO403" s="79" t="n"/>
      <c r="UP403" s="79" t="n"/>
      <c r="UQ403" s="79" t="n"/>
      <c r="UR403" s="79" t="n"/>
      <c r="US403" s="79" t="n"/>
      <c r="UT403" s="79" t="n"/>
      <c r="UU403" s="79" t="n"/>
      <c r="UV403" s="79" t="n"/>
      <c r="UW403" s="79" t="n"/>
      <c r="UX403" s="79" t="n"/>
      <c r="UY403" s="79" t="n"/>
      <c r="UZ403" s="79" t="n"/>
      <c r="VA403" s="79" t="n"/>
      <c r="VB403" s="79" t="n"/>
      <c r="VC403" s="79" t="n"/>
      <c r="VD403" s="79" t="n"/>
      <c r="VE403" s="79" t="n"/>
      <c r="VF403" s="79" t="n"/>
      <c r="VG403" s="79" t="n"/>
      <c r="VH403" s="79" t="n"/>
      <c r="VI403" s="79" t="n"/>
      <c r="VJ403" s="79" t="n"/>
      <c r="VK403" s="79" t="n"/>
      <c r="VL403" s="79" t="n"/>
      <c r="VM403" s="79" t="n"/>
      <c r="VN403" s="79" t="n"/>
      <c r="VO403" s="79" t="n"/>
      <c r="VP403" s="79" t="n"/>
      <c r="VQ403" s="79" t="n"/>
      <c r="VR403" s="79" t="n"/>
      <c r="VS403" s="79" t="n"/>
      <c r="VT403" s="79" t="n"/>
      <c r="VU403" s="79" t="n"/>
      <c r="VV403" s="79" t="n"/>
      <c r="VW403" s="79" t="n"/>
      <c r="VX403" s="79" t="n"/>
      <c r="VY403" s="79" t="n"/>
      <c r="VZ403" s="79" t="n"/>
      <c r="WA403" s="79" t="n"/>
      <c r="WB403" s="79" t="n"/>
      <c r="WE403" s="78" t="n">
        <v>29</v>
      </c>
      <c r="WF403" s="79" t="n"/>
      <c r="WG403" s="79" t="n"/>
      <c r="WH403" s="79" t="n"/>
      <c r="WI403" s="79" t="n"/>
      <c r="WJ403" s="79" t="n"/>
      <c r="WK403" s="79" t="n"/>
      <c r="WL403" s="79" t="n"/>
      <c r="WM403" s="79" t="n"/>
      <c r="WN403" s="79" t="n"/>
      <c r="WO403" s="79" t="n"/>
      <c r="WP403" s="79" t="n"/>
      <c r="WQ403" s="79" t="n"/>
      <c r="WR403" s="79" t="n"/>
      <c r="WS403" s="79" t="n"/>
      <c r="WT403" s="79" t="n"/>
      <c r="WU403" s="79" t="n"/>
      <c r="WV403" s="79" t="n"/>
      <c r="WW403" s="79" t="n"/>
      <c r="WX403" s="79" t="n"/>
      <c r="WY403" s="79" t="n"/>
      <c r="WZ403" s="79" t="n"/>
      <c r="XA403" s="79" t="n"/>
      <c r="XB403" s="79" t="n"/>
      <c r="XC403" s="79" t="n"/>
      <c r="XD403" s="79" t="n"/>
      <c r="XE403" s="79" t="n"/>
      <c r="XF403" s="79" t="n"/>
      <c r="XG403" s="79" t="n"/>
      <c r="XH403" s="79" t="n"/>
      <c r="XI403" s="79" t="n"/>
      <c r="XJ403" s="79" t="n"/>
      <c r="XK403" s="79" t="n"/>
      <c r="XL403" s="79" t="n"/>
      <c r="XM403" s="79" t="n"/>
      <c r="XN403" s="79" t="n"/>
      <c r="XO403" s="79" t="n"/>
      <c r="XP403" s="79" t="n"/>
      <c r="XQ403" s="79" t="n"/>
      <c r="XR403" s="79" t="n"/>
      <c r="XS403" s="79" t="n"/>
      <c r="XV403" s="78" t="n">
        <v>29</v>
      </c>
      <c r="XW403" s="79" t="n"/>
      <c r="XX403" s="79" t="n"/>
      <c r="XY403" s="79" t="n"/>
      <c r="XZ403" s="79" t="n"/>
      <c r="YA403" s="79" t="n"/>
      <c r="YB403" s="79" t="n"/>
      <c r="YC403" s="79" t="n"/>
      <c r="YD403" s="79" t="n"/>
      <c r="YE403" s="79" t="n"/>
      <c r="YF403" s="79" t="n"/>
      <c r="YG403" s="79" t="n"/>
      <c r="YH403" s="79" t="n"/>
      <c r="YI403" s="79" t="n"/>
      <c r="YJ403" s="79" t="n"/>
      <c r="YK403" s="79" t="n"/>
      <c r="YL403" s="79" t="n"/>
      <c r="YM403" s="79" t="n"/>
      <c r="YN403" s="79" t="n"/>
      <c r="YO403" s="79" t="n"/>
      <c r="YP403" s="79" t="n"/>
      <c r="YQ403" s="79" t="n"/>
      <c r="YR403" s="79" t="n"/>
      <c r="YS403" s="79" t="n"/>
      <c r="YT403" s="79" t="n"/>
      <c r="YU403" s="79" t="n"/>
      <c r="YV403" s="79" t="n"/>
      <c r="YW403" s="79" t="n"/>
      <c r="YX403" s="79" t="n"/>
      <c r="YY403" s="79" t="n"/>
      <c r="YZ403" s="79" t="n"/>
      <c r="ZA403" s="79" t="n"/>
      <c r="ZB403" s="79" t="n"/>
      <c r="ZC403" s="79" t="n"/>
      <c r="ZD403" s="79" t="n"/>
      <c r="ZE403" s="79" t="n"/>
      <c r="ZF403" s="79" t="n"/>
      <c r="ZG403" s="79" t="n"/>
      <c r="ZH403" s="79" t="n"/>
      <c r="ZI403" s="79" t="n"/>
      <c r="ZJ403" s="79" t="n"/>
      <c r="ZM403" s="78" t="n">
        <v>29</v>
      </c>
      <c r="ZN403" s="79" t="n"/>
      <c r="ZO403" s="79" t="n"/>
      <c r="ZP403" s="79" t="n"/>
      <c r="ZQ403" s="79" t="n"/>
      <c r="ZR403" s="79" t="n"/>
      <c r="ZS403" s="79" t="n"/>
      <c r="ZT403" s="79" t="n"/>
      <c r="ZU403" s="79" t="n"/>
      <c r="ZV403" s="79" t="n"/>
      <c r="ZW403" s="79" t="n"/>
      <c r="ZX403" s="79" t="n"/>
      <c r="ZY403" s="79" t="n"/>
      <c r="ZZ403" s="79" t="n"/>
      <c r="AAA403" s="79" t="n"/>
      <c r="AAB403" s="79" t="n"/>
      <c r="AAC403" s="79" t="n"/>
      <c r="AAD403" s="79" t="n"/>
      <c r="AAE403" s="79" t="n"/>
      <c r="AAF403" s="79" t="n"/>
      <c r="AAG403" s="79" t="n"/>
      <c r="AAH403" s="79" t="n"/>
      <c r="AAI403" s="79" t="n"/>
      <c r="AAJ403" s="79" t="n"/>
      <c r="AAK403" s="79" t="n"/>
      <c r="AAL403" s="79" t="n"/>
      <c r="AAM403" s="79" t="n"/>
      <c r="AAN403" s="79" t="n"/>
      <c r="AAO403" s="79" t="n"/>
      <c r="AAP403" s="79" t="n"/>
      <c r="AAQ403" s="79" t="n"/>
      <c r="AAR403" s="79" t="n"/>
      <c r="AAS403" s="79" t="n"/>
      <c r="AAT403" s="79" t="n"/>
      <c r="AAU403" s="79" t="n"/>
      <c r="AAV403" s="79" t="n"/>
      <c r="AAW403" s="79" t="n"/>
      <c r="AAX403" s="79" t="n"/>
      <c r="AAY403" s="79" t="n"/>
      <c r="AAZ403" s="79" t="n"/>
      <c r="ABA403" s="79" t="n"/>
      <c r="ABD403" s="78" t="n">
        <v>29</v>
      </c>
      <c r="ABE403" s="79" t="n"/>
      <c r="ABF403" s="79" t="n"/>
      <c r="ABG403" s="79" t="n"/>
      <c r="ABH403" s="79" t="n"/>
      <c r="ABI403" s="79" t="n"/>
      <c r="ABJ403" s="79" t="n"/>
      <c r="ABK403" s="79" t="n"/>
      <c r="ABL403" s="79" t="n"/>
      <c r="ABM403" s="79" t="n"/>
      <c r="ABN403" s="79" t="n"/>
      <c r="ABO403" s="79" t="n"/>
      <c r="ABP403" s="79" t="n"/>
      <c r="ABQ403" s="79" t="n"/>
      <c r="ABR403" s="79" t="n"/>
      <c r="ABS403" s="79" t="n"/>
      <c r="ABT403" s="79" t="n"/>
      <c r="ABU403" s="79" t="n"/>
      <c r="ABV403" s="79" t="n"/>
      <c r="ABW403" s="79" t="n"/>
      <c r="ABX403" s="79" t="n"/>
      <c r="ABY403" s="79" t="n"/>
      <c r="ABZ403" s="79" t="n"/>
      <c r="ACA403" s="79" t="n"/>
      <c r="ACB403" s="79" t="n"/>
      <c r="ACC403" s="79" t="n"/>
      <c r="ACD403" s="79" t="n"/>
      <c r="ACE403" s="79" t="n"/>
      <c r="ACF403" s="79" t="n"/>
      <c r="ACG403" s="79" t="n"/>
      <c r="ACH403" s="79" t="n"/>
      <c r="ACI403" s="79" t="n"/>
      <c r="ACJ403" s="79" t="n"/>
      <c r="ACK403" s="79" t="n"/>
      <c r="ACL403" s="79" t="n"/>
      <c r="ACM403" s="79" t="n"/>
      <c r="ACN403" s="79" t="n"/>
      <c r="ACO403" s="79" t="n"/>
      <c r="ACP403" s="79" t="n"/>
      <c r="ACQ403" s="79" t="n"/>
      <c r="ACR403" s="79" t="n"/>
      <c r="ACU403" s="78" t="n">
        <v>29</v>
      </c>
      <c r="ACV403" s="79" t="n"/>
      <c r="ACW403" s="79" t="n"/>
      <c r="ACX403" s="79" t="n"/>
      <c r="ACY403" s="79" t="n"/>
      <c r="ACZ403" s="79" t="n"/>
      <c r="ADA403" s="79" t="n"/>
      <c r="ADB403" s="79" t="n"/>
      <c r="ADC403" s="79" t="n"/>
      <c r="ADD403" s="79" t="n"/>
      <c r="ADE403" s="79" t="n"/>
      <c r="ADF403" s="79" t="n"/>
      <c r="ADG403" s="79" t="n"/>
      <c r="ADH403" s="79" t="n"/>
      <c r="ADI403" s="79" t="n"/>
      <c r="ADJ403" s="79" t="n"/>
      <c r="ADK403" s="79" t="n"/>
      <c r="ADL403" s="79" t="n"/>
      <c r="ADM403" s="79" t="n"/>
      <c r="ADN403" s="79" t="n"/>
      <c r="ADO403" s="79" t="n"/>
      <c r="ADP403" s="79" t="n"/>
      <c r="ADQ403" s="79" t="n"/>
      <c r="ADR403" s="79" t="n"/>
      <c r="ADS403" s="79" t="n"/>
      <c r="ADT403" s="79" t="n"/>
      <c r="ADU403" s="79" t="n"/>
      <c r="ADV403" s="79" t="n"/>
      <c r="ADW403" s="79" t="n"/>
      <c r="ADX403" s="79" t="n"/>
      <c r="ADY403" s="79" t="n"/>
      <c r="ADZ403" s="79" t="n"/>
      <c r="AEA403" s="79" t="n"/>
      <c r="AEB403" s="79" t="n"/>
      <c r="AEC403" s="79" t="n"/>
      <c r="AED403" s="79" t="n"/>
      <c r="AEE403" s="79" t="n"/>
      <c r="AEF403" s="79" t="n"/>
      <c r="AEG403" s="79" t="n"/>
      <c r="AEH403" s="79" t="n"/>
      <c r="AEI403" s="79" t="n"/>
      <c r="AEL403" s="78" t="n">
        <v>29</v>
      </c>
      <c r="AEM403" s="79" t="n"/>
      <c r="AEN403" s="79" t="n"/>
      <c r="AEO403" s="79" t="n"/>
      <c r="AEP403" s="79" t="n"/>
      <c r="AEQ403" s="79" t="n"/>
      <c r="AER403" s="79" t="n"/>
      <c r="AES403" s="79" t="n"/>
      <c r="AET403" s="79" t="n"/>
      <c r="AEU403" s="79" t="n"/>
      <c r="AEV403" s="79" t="n"/>
      <c r="AEW403" s="79" t="n"/>
      <c r="AEX403" s="79" t="n"/>
      <c r="AEY403" s="79" t="n"/>
      <c r="AEZ403" s="79" t="n"/>
      <c r="AFA403" s="79" t="n"/>
      <c r="AFB403" s="79" t="n"/>
      <c r="AFC403" s="79" t="n"/>
      <c r="AFD403" s="79" t="n"/>
      <c r="AFE403" s="79" t="n"/>
      <c r="AFF403" s="79" t="n"/>
      <c r="AFG403" s="79" t="n"/>
      <c r="AFH403" s="79" t="n"/>
      <c r="AFI403" s="79" t="n"/>
      <c r="AFJ403" s="79" t="n"/>
      <c r="AFK403" s="79" t="n"/>
      <c r="AFL403" s="79" t="n"/>
      <c r="AFM403" s="79" t="n"/>
      <c r="AFN403" s="79" t="n"/>
      <c r="AFO403" s="79" t="n"/>
      <c r="AFP403" s="79" t="n"/>
      <c r="AFQ403" s="79" t="n"/>
      <c r="AFR403" s="79" t="n"/>
      <c r="AFS403" s="79" t="n"/>
      <c r="AFT403" s="79" t="n"/>
      <c r="AFU403" s="79" t="n"/>
      <c r="AFV403" s="79" t="n"/>
      <c r="AFW403" s="79" t="n"/>
      <c r="AFX403" s="79" t="n"/>
      <c r="AFY403" s="79" t="n"/>
      <c r="AFZ403" s="79" t="n"/>
    </row>
    <row r="404">
      <c r="A404" s="78" t="n">
        <v>30</v>
      </c>
      <c r="B404" s="79" t="n"/>
      <c r="C404" s="79" t="n"/>
      <c r="D404" s="79" t="n"/>
      <c r="E404" s="79" t="n"/>
      <c r="F404" s="79" t="n"/>
      <c r="G404" s="79" t="n"/>
      <c r="H404" s="79" t="n"/>
      <c r="I404" s="79" t="n"/>
      <c r="J404" s="79" t="n"/>
      <c r="K404" s="79" t="n"/>
      <c r="L404" s="79" t="n"/>
      <c r="M404" s="79" t="n"/>
      <c r="N404" s="79" t="n"/>
      <c r="O404" s="79" t="n"/>
      <c r="P404" s="79" t="n"/>
      <c r="Q404" s="79" t="n"/>
      <c r="R404" s="79" t="n"/>
      <c r="S404" s="79" t="n"/>
      <c r="T404" s="79" t="n"/>
      <c r="U404" s="79" t="n"/>
      <c r="V404" s="79" t="n"/>
      <c r="W404" s="79" t="n"/>
      <c r="X404" s="79" t="n"/>
      <c r="Y404" s="79" t="n"/>
      <c r="Z404" s="79" t="n"/>
      <c r="AA404" s="79" t="n"/>
      <c r="AB404" s="79" t="n"/>
      <c r="AC404" s="79" t="n"/>
      <c r="AD404" s="79" t="n"/>
      <c r="AE404" s="79" t="n"/>
      <c r="AF404" s="79" t="n"/>
      <c r="AG404" s="79" t="n"/>
      <c r="AH404" s="79" t="n"/>
      <c r="AI404" s="79" t="n"/>
      <c r="AJ404" s="79" t="n"/>
      <c r="AK404" s="79" t="n"/>
      <c r="AL404" s="79" t="n"/>
      <c r="AM404" s="79" t="n"/>
      <c r="AN404" s="79" t="n"/>
      <c r="AO404" s="79" t="n"/>
      <c r="AR404" s="78" t="n">
        <v>30</v>
      </c>
      <c r="AS404" s="79" t="n"/>
      <c r="AT404" s="79" t="n"/>
      <c r="AU404" s="79" t="n"/>
      <c r="AV404" s="79" t="n"/>
      <c r="AW404" s="79" t="n"/>
      <c r="AX404" s="79" t="n"/>
      <c r="AY404" s="79" t="n"/>
      <c r="AZ404" s="79" t="n"/>
      <c r="BA404" s="79" t="n"/>
      <c r="BB404" s="79" t="n"/>
      <c r="BC404" s="79" t="n"/>
      <c r="BD404" s="79" t="n"/>
      <c r="BE404" s="79" t="n"/>
      <c r="BF404" s="79" t="n"/>
      <c r="BG404" s="79" t="n"/>
      <c r="BH404" s="79" t="n"/>
      <c r="BI404" s="79" t="n"/>
      <c r="BJ404" s="79" t="n"/>
      <c r="BK404" s="79" t="n"/>
      <c r="BL404" s="79" t="n"/>
      <c r="BM404" s="79" t="n"/>
      <c r="BN404" s="79" t="n"/>
      <c r="BO404" s="79" t="n"/>
      <c r="BP404" s="79" t="n"/>
      <c r="BQ404" s="79" t="n"/>
      <c r="BR404" s="79" t="n"/>
      <c r="BS404" s="79" t="n"/>
      <c r="BT404" s="79" t="n"/>
      <c r="BU404" s="79" t="n"/>
      <c r="BV404" s="79" t="n"/>
      <c r="BW404" s="79" t="n"/>
      <c r="BX404" s="79" t="n"/>
      <c r="BY404" s="79" t="n"/>
      <c r="BZ404" s="79" t="n"/>
      <c r="CA404" s="79" t="n"/>
      <c r="CB404" s="79" t="n"/>
      <c r="CC404" s="79" t="n"/>
      <c r="CD404" s="79" t="n"/>
      <c r="CE404" s="79" t="n"/>
      <c r="CF404" s="79" t="n"/>
      <c r="CI404" s="78" t="n">
        <v>30</v>
      </c>
      <c r="CJ404" s="79" t="n"/>
      <c r="CK404" s="79" t="n"/>
      <c r="CL404" s="79" t="n"/>
      <c r="CM404" s="79" t="n"/>
      <c r="CN404" s="79" t="n"/>
      <c r="CO404" s="79" t="n"/>
      <c r="CP404" s="79" t="n"/>
      <c r="CQ404" s="79" t="n"/>
      <c r="CR404" s="79" t="n"/>
      <c r="CS404" s="79" t="n"/>
      <c r="CT404" s="79" t="n"/>
      <c r="CU404" s="79" t="n"/>
      <c r="CV404" s="79" t="n"/>
      <c r="CW404" s="79" t="n"/>
      <c r="CX404" s="79" t="n"/>
      <c r="CY404" s="79" t="n"/>
      <c r="CZ404" s="79" t="n"/>
      <c r="DA404" s="79" t="n"/>
      <c r="DB404" s="79" t="n"/>
      <c r="DC404" s="79" t="n"/>
      <c r="DD404" s="79" t="n"/>
      <c r="DE404" s="79" t="n"/>
      <c r="DF404" s="79" t="n"/>
      <c r="DG404" s="79" t="n"/>
      <c r="DH404" s="79" t="n"/>
      <c r="DI404" s="79" t="n"/>
      <c r="DJ404" s="79" t="n"/>
      <c r="DK404" s="79" t="n"/>
      <c r="DL404" s="79" t="n"/>
      <c r="DM404" s="79" t="n"/>
      <c r="DN404" s="79" t="n"/>
      <c r="DO404" s="79" t="n"/>
      <c r="DP404" s="79" t="n"/>
      <c r="DQ404" s="79" t="n"/>
      <c r="DR404" s="79" t="n"/>
      <c r="DS404" s="79" t="n"/>
      <c r="DT404" s="79" t="n"/>
      <c r="DU404" s="79" t="n"/>
      <c r="DV404" s="79" t="n"/>
      <c r="DW404" s="79" t="n"/>
      <c r="DZ404" s="78" t="n">
        <v>30</v>
      </c>
      <c r="EA404" s="79" t="n"/>
      <c r="EB404" s="79" t="n"/>
      <c r="EC404" s="79" t="n"/>
      <c r="ED404" s="79" t="n"/>
      <c r="EE404" s="79" t="n"/>
      <c r="EF404" s="79" t="n"/>
      <c r="EG404" s="79" t="n"/>
      <c r="EH404" s="79" t="n"/>
      <c r="EI404" s="79" t="n"/>
      <c r="EJ404" s="79" t="n"/>
      <c r="EK404" s="79" t="n"/>
      <c r="EL404" s="79" t="n"/>
      <c r="EM404" s="79" t="n"/>
      <c r="EN404" s="79" t="n"/>
      <c r="EO404" s="79" t="n"/>
      <c r="EP404" s="79" t="n"/>
      <c r="EQ404" s="79" t="n"/>
      <c r="ER404" s="79" t="n"/>
      <c r="ES404" s="79" t="n"/>
      <c r="ET404" s="79" t="n"/>
      <c r="EU404" s="79" t="n"/>
      <c r="EV404" s="79" t="n"/>
      <c r="EW404" s="79" t="n"/>
      <c r="EX404" s="79" t="n"/>
      <c r="EY404" s="79" t="n"/>
      <c r="EZ404" s="79" t="n"/>
      <c r="FA404" s="79" t="n"/>
      <c r="FB404" s="79" t="n"/>
      <c r="FC404" s="79" t="n"/>
      <c r="FD404" s="79" t="n"/>
      <c r="FE404" s="79" t="n"/>
      <c r="FF404" s="79" t="n"/>
      <c r="FG404" s="79" t="n"/>
      <c r="FH404" s="79" t="n"/>
      <c r="FI404" s="79" t="n"/>
      <c r="FJ404" s="79" t="n"/>
      <c r="FK404" s="79" t="n"/>
      <c r="FL404" s="79" t="n"/>
      <c r="FM404" s="79" t="n"/>
      <c r="FN404" s="79" t="n"/>
      <c r="FQ404" s="78" t="n">
        <v>30</v>
      </c>
      <c r="FR404" s="79" t="n"/>
      <c r="FS404" s="79" t="n"/>
      <c r="FT404" s="79" t="n"/>
      <c r="FU404" s="79" t="n"/>
      <c r="FV404" s="79" t="n"/>
      <c r="FW404" s="79" t="n"/>
      <c r="FX404" s="79" t="n"/>
      <c r="FY404" s="79" t="n"/>
      <c r="FZ404" s="79" t="n"/>
      <c r="GA404" s="79" t="n"/>
      <c r="GB404" s="79" t="n"/>
      <c r="GC404" s="79" t="n"/>
      <c r="GD404" s="79" t="n"/>
      <c r="GE404" s="79" t="n"/>
      <c r="GF404" s="79" t="n"/>
      <c r="GG404" s="79" t="n"/>
      <c r="GH404" s="79" t="n"/>
      <c r="GI404" s="79" t="n"/>
      <c r="GJ404" s="79" t="n"/>
      <c r="GK404" s="79" t="n"/>
      <c r="GL404" s="79" t="n"/>
      <c r="GM404" s="79" t="n"/>
      <c r="GN404" s="79" t="n"/>
      <c r="GO404" s="79" t="n"/>
      <c r="GP404" s="79" t="n"/>
      <c r="GQ404" s="79" t="n"/>
      <c r="GR404" s="79" t="n"/>
      <c r="GS404" s="79" t="n"/>
      <c r="GT404" s="79" t="n"/>
      <c r="GU404" s="79" t="n"/>
      <c r="GV404" s="79" t="n"/>
      <c r="GW404" s="79" t="n"/>
      <c r="GX404" s="79" t="n"/>
      <c r="GY404" s="79" t="n"/>
      <c r="GZ404" s="79" t="n"/>
      <c r="HA404" s="79" t="n"/>
      <c r="HB404" s="79" t="n"/>
      <c r="HC404" s="79" t="n"/>
      <c r="HD404" s="79" t="n"/>
      <c r="HE404" s="79" t="n"/>
      <c r="HH404" s="78" t="n">
        <v>30</v>
      </c>
      <c r="HI404" s="79" t="n"/>
      <c r="HJ404" s="79" t="n"/>
      <c r="HK404" s="79" t="n"/>
      <c r="HL404" s="79" t="n"/>
      <c r="HM404" s="79" t="n"/>
      <c r="HN404" s="79" t="n"/>
      <c r="HO404" s="79" t="n"/>
      <c r="HP404" s="79" t="n"/>
      <c r="HQ404" s="79" t="n"/>
      <c r="HR404" s="79" t="n"/>
      <c r="HS404" s="79" t="n"/>
      <c r="HT404" s="79" t="n"/>
      <c r="HU404" s="79" t="n"/>
      <c r="HV404" s="79" t="n"/>
      <c r="HW404" s="79" t="n"/>
      <c r="HX404" s="79" t="n"/>
      <c r="HY404" s="79" t="n"/>
      <c r="HZ404" s="79" t="n"/>
      <c r="IA404" s="79" t="n"/>
      <c r="IB404" s="79" t="n"/>
      <c r="IC404" s="79" t="n"/>
      <c r="ID404" s="79" t="n"/>
      <c r="IE404" s="79" t="n"/>
      <c r="IF404" s="79" t="n"/>
      <c r="IG404" s="79" t="n"/>
      <c r="IH404" s="79" t="n"/>
      <c r="II404" s="79" t="n"/>
      <c r="IJ404" s="79" t="n"/>
      <c r="IK404" s="79" t="n"/>
      <c r="IL404" s="79" t="n"/>
      <c r="IM404" s="79" t="n"/>
      <c r="IN404" s="79" t="n"/>
      <c r="IO404" s="79" t="n"/>
      <c r="IP404" s="79" t="n"/>
      <c r="IQ404" s="79" t="n"/>
      <c r="IR404" s="79" t="n"/>
      <c r="IS404" s="79" t="n"/>
      <c r="IT404" s="79" t="n"/>
      <c r="IU404" s="79" t="n"/>
      <c r="IV404" s="79" t="n"/>
      <c r="IY404" s="78" t="n">
        <v>30</v>
      </c>
      <c r="IZ404" s="79" t="n"/>
      <c r="JA404" s="79" t="n"/>
      <c r="JB404" s="79" t="n"/>
      <c r="JC404" s="79" t="n"/>
      <c r="JD404" s="79" t="n"/>
      <c r="JE404" s="79" t="n"/>
      <c r="JF404" s="79" t="n"/>
      <c r="JG404" s="79" t="n"/>
      <c r="JH404" s="79" t="n"/>
      <c r="JI404" s="79" t="n"/>
      <c r="JJ404" s="79" t="n"/>
      <c r="JK404" s="79" t="n"/>
      <c r="JL404" s="79" t="n"/>
      <c r="JM404" s="79" t="n"/>
      <c r="JN404" s="79" t="n"/>
      <c r="JO404" s="79" t="n"/>
      <c r="JP404" s="79" t="n"/>
      <c r="JQ404" s="79" t="n"/>
      <c r="JR404" s="79" t="n"/>
      <c r="JS404" s="79" t="n"/>
      <c r="JT404" s="79" t="n"/>
      <c r="JU404" s="79" t="n"/>
      <c r="JV404" s="79" t="n"/>
      <c r="JW404" s="79" t="n"/>
      <c r="JX404" s="79" t="n"/>
      <c r="JY404" s="79" t="n"/>
      <c r="JZ404" s="79" t="n"/>
      <c r="KA404" s="79" t="n"/>
      <c r="KB404" s="79" t="n"/>
      <c r="KC404" s="79" t="n"/>
      <c r="KD404" s="79" t="n"/>
      <c r="KE404" s="79" t="n"/>
      <c r="KF404" s="79" t="n"/>
      <c r="KG404" s="79" t="n"/>
      <c r="KH404" s="79" t="n"/>
      <c r="KI404" s="79" t="n"/>
      <c r="KJ404" s="79" t="n"/>
      <c r="KK404" s="79" t="n"/>
      <c r="KL404" s="79" t="n"/>
      <c r="KM404" s="79" t="n"/>
      <c r="KP404" s="78" t="n">
        <v>30</v>
      </c>
      <c r="KQ404" s="79" t="n"/>
      <c r="KR404" s="79" t="n"/>
      <c r="KS404" s="79" t="n"/>
      <c r="KT404" s="79" t="n"/>
      <c r="KU404" s="79" t="n"/>
      <c r="KV404" s="79" t="n"/>
      <c r="KW404" s="79" t="n"/>
      <c r="KX404" s="79" t="n"/>
      <c r="KY404" s="79" t="n"/>
      <c r="KZ404" s="79" t="n"/>
      <c r="LA404" s="79" t="n"/>
      <c r="LB404" s="79" t="n"/>
      <c r="LC404" s="79" t="n"/>
      <c r="LD404" s="79" t="n"/>
      <c r="LE404" s="79" t="n"/>
      <c r="LF404" s="79" t="n"/>
      <c r="LG404" s="79" t="n"/>
      <c r="LH404" s="79" t="n"/>
      <c r="LI404" s="79" t="n"/>
      <c r="LJ404" s="79" t="n"/>
      <c r="LK404" s="79" t="n"/>
      <c r="LL404" s="79" t="n"/>
      <c r="LM404" s="79" t="n"/>
      <c r="LN404" s="79" t="n"/>
      <c r="LO404" s="79" t="n"/>
      <c r="LP404" s="79" t="n"/>
      <c r="LQ404" s="79" t="n"/>
      <c r="LR404" s="79" t="n"/>
      <c r="LS404" s="79" t="n"/>
      <c r="LT404" s="79" t="n"/>
      <c r="LU404" s="79" t="n"/>
      <c r="LV404" s="79" t="n"/>
      <c r="LW404" s="79" t="n"/>
      <c r="LX404" s="79" t="n"/>
      <c r="LY404" s="79" t="n"/>
      <c r="LZ404" s="79" t="n"/>
      <c r="MA404" s="79" t="n"/>
      <c r="MB404" s="79" t="n"/>
      <c r="MC404" s="79" t="n"/>
      <c r="MD404" s="79" t="n"/>
      <c r="MG404" s="78" t="n">
        <v>30</v>
      </c>
      <c r="MH404" s="79" t="n"/>
      <c r="MI404" s="79" t="n"/>
      <c r="MJ404" s="79" t="n"/>
      <c r="MK404" s="79" t="n"/>
      <c r="ML404" s="79" t="n"/>
      <c r="MM404" s="79" t="n"/>
      <c r="MN404" s="79" t="n"/>
      <c r="MO404" s="79" t="n"/>
      <c r="MP404" s="79" t="n"/>
      <c r="MQ404" s="79" t="n"/>
      <c r="MR404" s="79" t="n"/>
      <c r="MS404" s="79" t="n"/>
      <c r="MT404" s="79" t="n"/>
      <c r="MU404" s="79" t="n"/>
      <c r="MV404" s="79" t="n"/>
      <c r="MW404" s="79" t="n"/>
      <c r="MX404" s="79" t="n"/>
      <c r="MY404" s="79" t="n"/>
      <c r="MZ404" s="79" t="n"/>
      <c r="NA404" s="79" t="n"/>
      <c r="NB404" s="79" t="n"/>
      <c r="NC404" s="79" t="n"/>
      <c r="ND404" s="79" t="n"/>
      <c r="NE404" s="79" t="n"/>
      <c r="NF404" s="79" t="n"/>
      <c r="NG404" s="79" t="n"/>
      <c r="NH404" s="79" t="n"/>
      <c r="NI404" s="79" t="n"/>
      <c r="NJ404" s="79" t="n"/>
      <c r="NK404" s="79" t="n"/>
      <c r="NL404" s="79" t="n"/>
      <c r="NM404" s="79" t="n"/>
      <c r="NN404" s="79" t="n"/>
      <c r="NO404" s="79" t="n"/>
      <c r="NP404" s="79" t="n"/>
      <c r="NQ404" s="79" t="n"/>
      <c r="NR404" s="79" t="n"/>
      <c r="NS404" s="79" t="n"/>
      <c r="NT404" s="79" t="n"/>
      <c r="NU404" s="79" t="n"/>
      <c r="NX404" s="78" t="n">
        <v>30</v>
      </c>
      <c r="NY404" s="79" t="n"/>
      <c r="NZ404" s="79" t="n"/>
      <c r="OA404" s="79" t="n"/>
      <c r="OB404" s="79" t="n"/>
      <c r="OC404" s="79" t="n"/>
      <c r="OD404" s="79" t="n"/>
      <c r="OE404" s="79" t="n"/>
      <c r="OF404" s="79" t="n"/>
      <c r="OG404" s="79" t="n"/>
      <c r="OH404" s="79" t="n"/>
      <c r="OI404" s="79" t="n"/>
      <c r="OJ404" s="79" t="n"/>
      <c r="OK404" s="79" t="n"/>
      <c r="OL404" s="79" t="n"/>
      <c r="OM404" s="79" t="n"/>
      <c r="ON404" s="79" t="n"/>
      <c r="OO404" s="79" t="n"/>
      <c r="OP404" s="79" t="n"/>
      <c r="OQ404" s="79" t="n"/>
      <c r="OR404" s="79" t="n"/>
      <c r="OS404" s="79" t="n"/>
      <c r="OT404" s="79" t="n"/>
      <c r="OU404" s="79" t="n"/>
      <c r="OV404" s="79" t="n"/>
      <c r="OW404" s="79" t="n"/>
      <c r="OX404" s="79" t="n"/>
      <c r="OY404" s="79" t="n"/>
      <c r="OZ404" s="79" t="n"/>
      <c r="PA404" s="79" t="n"/>
      <c r="PB404" s="79" t="n"/>
      <c r="PC404" s="79" t="n"/>
      <c r="PD404" s="79" t="n"/>
      <c r="PE404" s="79" t="n"/>
      <c r="PF404" s="79" t="n"/>
      <c r="PG404" s="79" t="n"/>
      <c r="PH404" s="79" t="n"/>
      <c r="PI404" s="79" t="n"/>
      <c r="PJ404" s="79" t="n"/>
      <c r="PK404" s="79" t="n"/>
      <c r="PL404" s="79" t="n"/>
      <c r="PO404" s="78" t="n">
        <v>30</v>
      </c>
      <c r="PP404" s="79" t="n"/>
      <c r="PQ404" s="79" t="n"/>
      <c r="PR404" s="79" t="n"/>
      <c r="PS404" s="79" t="n"/>
      <c r="PT404" s="79" t="n"/>
      <c r="PU404" s="79" t="n"/>
      <c r="PV404" s="79" t="n"/>
      <c r="PW404" s="79" t="n"/>
      <c r="PX404" s="79" t="n"/>
      <c r="PY404" s="79" t="n"/>
      <c r="PZ404" s="79" t="n"/>
      <c r="QA404" s="79" t="n"/>
      <c r="QB404" s="79" t="n"/>
      <c r="QC404" s="79" t="n"/>
      <c r="QD404" s="79" t="n"/>
      <c r="QE404" s="79" t="n"/>
      <c r="QF404" s="79" t="n"/>
      <c r="QG404" s="79" t="n"/>
      <c r="QH404" s="79" t="n"/>
      <c r="QI404" s="79" t="n"/>
      <c r="QJ404" s="79" t="n"/>
      <c r="QK404" s="79" t="n"/>
      <c r="QL404" s="79" t="n"/>
      <c r="QM404" s="79" t="n"/>
      <c r="QN404" s="79" t="n"/>
      <c r="QO404" s="79" t="n"/>
      <c r="QP404" s="79" t="n"/>
      <c r="QQ404" s="79" t="n"/>
      <c r="QR404" s="79" t="n"/>
      <c r="QS404" s="79" t="n"/>
      <c r="QT404" s="79" t="n"/>
      <c r="QU404" s="79" t="n"/>
      <c r="QV404" s="79" t="n"/>
      <c r="QW404" s="79" t="n"/>
      <c r="QX404" s="79" t="n"/>
      <c r="QY404" s="79" t="n"/>
      <c r="QZ404" s="79" t="n"/>
      <c r="RA404" s="79" t="n"/>
      <c r="RB404" s="79" t="n"/>
      <c r="RC404" s="79" t="n"/>
      <c r="RF404" s="78" t="n">
        <v>30</v>
      </c>
      <c r="RG404" s="79" t="n"/>
      <c r="RH404" s="79" t="n"/>
      <c r="RI404" s="79" t="n"/>
      <c r="RJ404" s="79" t="n"/>
      <c r="RK404" s="79" t="n"/>
      <c r="RL404" s="79" t="n"/>
      <c r="RM404" s="79" t="n"/>
      <c r="RN404" s="79" t="n"/>
      <c r="RO404" s="79" t="n"/>
      <c r="RP404" s="79" t="n"/>
      <c r="RQ404" s="79" t="n"/>
      <c r="RR404" s="79" t="n"/>
      <c r="RS404" s="79" t="n"/>
      <c r="RT404" s="79" t="n"/>
      <c r="RU404" s="79" t="n"/>
      <c r="RV404" s="79" t="n"/>
      <c r="RW404" s="79" t="n"/>
      <c r="RX404" s="79" t="n"/>
      <c r="RY404" s="79" t="n"/>
      <c r="RZ404" s="79" t="n"/>
      <c r="SA404" s="79" t="n"/>
      <c r="SB404" s="79" t="n"/>
      <c r="SC404" s="79" t="n"/>
      <c r="SD404" s="79" t="n"/>
      <c r="SE404" s="79" t="n"/>
      <c r="SF404" s="79" t="n"/>
      <c r="SG404" s="79" t="n"/>
      <c r="SH404" s="79" t="n"/>
      <c r="SI404" s="79" t="n"/>
      <c r="SJ404" s="79" t="n"/>
      <c r="SK404" s="79" t="n"/>
      <c r="SL404" s="79" t="n"/>
      <c r="SM404" s="79" t="n"/>
      <c r="SN404" s="79" t="n"/>
      <c r="SO404" s="79" t="n"/>
      <c r="SP404" s="79" t="n"/>
      <c r="SQ404" s="79" t="n"/>
      <c r="SR404" s="79" t="n"/>
      <c r="SS404" s="79" t="n"/>
      <c r="ST404" s="79" t="n"/>
      <c r="SW404" s="78" t="n">
        <v>30</v>
      </c>
      <c r="SX404" s="79" t="n"/>
      <c r="SY404" s="79" t="n"/>
      <c r="SZ404" s="79" t="n"/>
      <c r="TA404" s="79" t="n"/>
      <c r="TB404" s="79" t="n"/>
      <c r="TC404" s="79" t="n"/>
      <c r="TD404" s="79" t="n"/>
      <c r="TE404" s="79" t="n"/>
      <c r="TF404" s="79" t="n"/>
      <c r="TG404" s="79" t="n"/>
      <c r="TH404" s="79" t="n"/>
      <c r="TI404" s="79" t="n"/>
      <c r="TJ404" s="79" t="n"/>
      <c r="TK404" s="79" t="n"/>
      <c r="TL404" s="79" t="n"/>
      <c r="TM404" s="79" t="n"/>
      <c r="TN404" s="79" t="n"/>
      <c r="TO404" s="79" t="n"/>
      <c r="TP404" s="79" t="n"/>
      <c r="TQ404" s="79" t="n"/>
      <c r="TR404" s="79" t="n"/>
      <c r="TS404" s="79" t="n"/>
      <c r="TT404" s="79" t="n"/>
      <c r="TU404" s="79" t="n"/>
      <c r="TV404" s="79" t="n"/>
      <c r="TW404" s="79" t="n"/>
      <c r="TX404" s="79" t="n"/>
      <c r="TY404" s="79" t="n"/>
      <c r="TZ404" s="79" t="n"/>
      <c r="UA404" s="79" t="n"/>
      <c r="UB404" s="79" t="n"/>
      <c r="UC404" s="79" t="n"/>
      <c r="UD404" s="79" t="n"/>
      <c r="UE404" s="79" t="n"/>
      <c r="UF404" s="79" t="n"/>
      <c r="UG404" s="79" t="n"/>
      <c r="UH404" s="79" t="n"/>
      <c r="UI404" s="79" t="n"/>
      <c r="UJ404" s="79" t="n"/>
      <c r="UK404" s="79" t="n"/>
      <c r="UN404" s="78" t="n">
        <v>30</v>
      </c>
      <c r="UO404" s="79" t="n"/>
      <c r="UP404" s="79" t="n"/>
      <c r="UQ404" s="79" t="n"/>
      <c r="UR404" s="79" t="n"/>
      <c r="US404" s="79" t="n"/>
      <c r="UT404" s="79" t="n"/>
      <c r="UU404" s="79" t="n"/>
      <c r="UV404" s="79" t="n"/>
      <c r="UW404" s="79" t="n"/>
      <c r="UX404" s="79" t="n"/>
      <c r="UY404" s="79" t="n"/>
      <c r="UZ404" s="79" t="n"/>
      <c r="VA404" s="79" t="n"/>
      <c r="VB404" s="79" t="n"/>
      <c r="VC404" s="79" t="n"/>
      <c r="VD404" s="79" t="n"/>
      <c r="VE404" s="79" t="n"/>
      <c r="VF404" s="79" t="n"/>
      <c r="VG404" s="79" t="n"/>
      <c r="VH404" s="79" t="n"/>
      <c r="VI404" s="79" t="n"/>
      <c r="VJ404" s="79" t="n"/>
      <c r="VK404" s="79" t="n"/>
      <c r="VL404" s="79" t="n"/>
      <c r="VM404" s="79" t="n"/>
      <c r="VN404" s="79" t="n"/>
      <c r="VO404" s="79" t="n"/>
      <c r="VP404" s="79" t="n"/>
      <c r="VQ404" s="79" t="n"/>
      <c r="VR404" s="79" t="n"/>
      <c r="VS404" s="79" t="n"/>
      <c r="VT404" s="79" t="n"/>
      <c r="VU404" s="79" t="n"/>
      <c r="VV404" s="79" t="n"/>
      <c r="VW404" s="79" t="n"/>
      <c r="VX404" s="79" t="n"/>
      <c r="VY404" s="79" t="n"/>
      <c r="VZ404" s="79" t="n"/>
      <c r="WA404" s="79" t="n"/>
      <c r="WB404" s="79" t="n"/>
      <c r="WE404" s="78" t="n">
        <v>30</v>
      </c>
      <c r="WF404" s="79" t="n"/>
      <c r="WG404" s="79" t="n"/>
      <c r="WH404" s="79" t="n"/>
      <c r="WI404" s="79" t="n"/>
      <c r="WJ404" s="79" t="n"/>
      <c r="WK404" s="79" t="n"/>
      <c r="WL404" s="79" t="n"/>
      <c r="WM404" s="79" t="n"/>
      <c r="WN404" s="79" t="n"/>
      <c r="WO404" s="79" t="n"/>
      <c r="WP404" s="79" t="n"/>
      <c r="WQ404" s="79" t="n"/>
      <c r="WR404" s="79" t="n"/>
      <c r="WS404" s="79" t="n"/>
      <c r="WT404" s="79" t="n"/>
      <c r="WU404" s="79" t="n"/>
      <c r="WV404" s="79" t="n"/>
      <c r="WW404" s="79" t="n"/>
      <c r="WX404" s="79" t="n"/>
      <c r="WY404" s="79" t="n"/>
      <c r="WZ404" s="79" t="n"/>
      <c r="XA404" s="79" t="n"/>
      <c r="XB404" s="79" t="n"/>
      <c r="XC404" s="79" t="n"/>
      <c r="XD404" s="79" t="n"/>
      <c r="XE404" s="79" t="n"/>
      <c r="XF404" s="79" t="n"/>
      <c r="XG404" s="79" t="n"/>
      <c r="XH404" s="79" t="n"/>
      <c r="XI404" s="79" t="n"/>
      <c r="XJ404" s="79" t="n"/>
      <c r="XK404" s="79" t="n"/>
      <c r="XL404" s="79" t="n"/>
      <c r="XM404" s="79" t="n"/>
      <c r="XN404" s="79" t="n"/>
      <c r="XO404" s="79" t="n"/>
      <c r="XP404" s="79" t="n"/>
      <c r="XQ404" s="79" t="n"/>
      <c r="XR404" s="79" t="n"/>
      <c r="XS404" s="79" t="n"/>
      <c r="XV404" s="78" t="n">
        <v>30</v>
      </c>
      <c r="XW404" s="79" t="n"/>
      <c r="XX404" s="79" t="n"/>
      <c r="XY404" s="79" t="n"/>
      <c r="XZ404" s="79" t="n"/>
      <c r="YA404" s="79" t="n"/>
      <c r="YB404" s="79" t="n"/>
      <c r="YC404" s="79" t="n"/>
      <c r="YD404" s="79" t="n"/>
      <c r="YE404" s="79" t="n"/>
      <c r="YF404" s="79" t="n"/>
      <c r="YG404" s="79" t="n"/>
      <c r="YH404" s="79" t="n"/>
      <c r="YI404" s="79" t="n"/>
      <c r="YJ404" s="79" t="n"/>
      <c r="YK404" s="79" t="n"/>
      <c r="YL404" s="79" t="n"/>
      <c r="YM404" s="79" t="n"/>
      <c r="YN404" s="79" t="n"/>
      <c r="YO404" s="79" t="n"/>
      <c r="YP404" s="79" t="n"/>
      <c r="YQ404" s="79" t="n"/>
      <c r="YR404" s="79" t="n"/>
      <c r="YS404" s="79" t="n"/>
      <c r="YT404" s="79" t="n"/>
      <c r="YU404" s="79" t="n"/>
      <c r="YV404" s="79" t="n"/>
      <c r="YW404" s="79" t="n"/>
      <c r="YX404" s="79" t="n"/>
      <c r="YY404" s="79" t="n"/>
      <c r="YZ404" s="79" t="n"/>
      <c r="ZA404" s="79" t="n"/>
      <c r="ZB404" s="79" t="n"/>
      <c r="ZC404" s="79" t="n"/>
      <c r="ZD404" s="79" t="n"/>
      <c r="ZE404" s="79" t="n"/>
      <c r="ZF404" s="79" t="n"/>
      <c r="ZG404" s="79" t="n"/>
      <c r="ZH404" s="79" t="n"/>
      <c r="ZI404" s="79" t="n"/>
      <c r="ZJ404" s="79" t="n"/>
      <c r="ZM404" s="78" t="n">
        <v>30</v>
      </c>
      <c r="ZN404" s="79" t="n"/>
      <c r="ZO404" s="79" t="n"/>
      <c r="ZP404" s="79" t="n"/>
      <c r="ZQ404" s="79" t="n"/>
      <c r="ZR404" s="79" t="n"/>
      <c r="ZS404" s="79" t="n"/>
      <c r="ZT404" s="79" t="n"/>
      <c r="ZU404" s="79" t="n"/>
      <c r="ZV404" s="79" t="n"/>
      <c r="ZW404" s="79" t="n"/>
      <c r="ZX404" s="79" t="n"/>
      <c r="ZY404" s="79" t="n"/>
      <c r="ZZ404" s="79" t="n"/>
      <c r="AAA404" s="79" t="n"/>
      <c r="AAB404" s="79" t="n"/>
      <c r="AAC404" s="79" t="n"/>
      <c r="AAD404" s="79" t="n"/>
      <c r="AAE404" s="79" t="n"/>
      <c r="AAF404" s="79" t="n"/>
      <c r="AAG404" s="79" t="n"/>
      <c r="AAH404" s="79" t="n"/>
      <c r="AAI404" s="79" t="n"/>
      <c r="AAJ404" s="79" t="n"/>
      <c r="AAK404" s="79" t="n"/>
      <c r="AAL404" s="79" t="n"/>
      <c r="AAM404" s="79" t="n"/>
      <c r="AAN404" s="79" t="n"/>
      <c r="AAO404" s="79" t="n"/>
      <c r="AAP404" s="79" t="n"/>
      <c r="AAQ404" s="79" t="n"/>
      <c r="AAR404" s="79" t="n"/>
      <c r="AAS404" s="79" t="n"/>
      <c r="AAT404" s="79" t="n"/>
      <c r="AAU404" s="79" t="n"/>
      <c r="AAV404" s="79" t="n"/>
      <c r="AAW404" s="79" t="n"/>
      <c r="AAX404" s="79" t="n"/>
      <c r="AAY404" s="79" t="n"/>
      <c r="AAZ404" s="79" t="n"/>
      <c r="ABA404" s="79" t="n"/>
      <c r="ABD404" s="78" t="n">
        <v>30</v>
      </c>
      <c r="ABE404" s="79" t="n"/>
      <c r="ABF404" s="79" t="n"/>
      <c r="ABG404" s="79" t="n"/>
      <c r="ABH404" s="79" t="n"/>
      <c r="ABI404" s="79" t="n"/>
      <c r="ABJ404" s="79" t="n"/>
      <c r="ABK404" s="79" t="n"/>
      <c r="ABL404" s="79" t="n"/>
      <c r="ABM404" s="79" t="n"/>
      <c r="ABN404" s="79" t="n"/>
      <c r="ABO404" s="79" t="n"/>
      <c r="ABP404" s="79" t="n"/>
      <c r="ABQ404" s="79" t="n"/>
      <c r="ABR404" s="79" t="n"/>
      <c r="ABS404" s="79" t="n"/>
      <c r="ABT404" s="79" t="n"/>
      <c r="ABU404" s="79" t="n"/>
      <c r="ABV404" s="79" t="n"/>
      <c r="ABW404" s="79" t="n"/>
      <c r="ABX404" s="79" t="n"/>
      <c r="ABY404" s="79" t="n"/>
      <c r="ABZ404" s="79" t="n"/>
      <c r="ACA404" s="79" t="n"/>
      <c r="ACB404" s="79" t="n"/>
      <c r="ACC404" s="79" t="n"/>
      <c r="ACD404" s="79" t="n"/>
      <c r="ACE404" s="79" t="n"/>
      <c r="ACF404" s="79" t="n"/>
      <c r="ACG404" s="79" t="n"/>
      <c r="ACH404" s="79" t="n"/>
      <c r="ACI404" s="79" t="n"/>
      <c r="ACJ404" s="79" t="n"/>
      <c r="ACK404" s="79" t="n"/>
      <c r="ACL404" s="79" t="n"/>
      <c r="ACM404" s="79" t="n"/>
      <c r="ACN404" s="79" t="n"/>
      <c r="ACO404" s="79" t="n"/>
      <c r="ACP404" s="79" t="n"/>
      <c r="ACQ404" s="79" t="n"/>
      <c r="ACR404" s="79" t="n"/>
      <c r="ACU404" s="78" t="n">
        <v>30</v>
      </c>
      <c r="ACV404" s="79" t="n"/>
      <c r="ACW404" s="79" t="n"/>
      <c r="ACX404" s="79" t="n"/>
      <c r="ACY404" s="79" t="n"/>
      <c r="ACZ404" s="79" t="n"/>
      <c r="ADA404" s="79" t="n"/>
      <c r="ADB404" s="79" t="n"/>
      <c r="ADC404" s="79" t="n"/>
      <c r="ADD404" s="79" t="n"/>
      <c r="ADE404" s="79" t="n"/>
      <c r="ADF404" s="79" t="n"/>
      <c r="ADG404" s="79" t="n"/>
      <c r="ADH404" s="79" t="n"/>
      <c r="ADI404" s="79" t="n"/>
      <c r="ADJ404" s="79" t="n"/>
      <c r="ADK404" s="79" t="n"/>
      <c r="ADL404" s="79" t="n"/>
      <c r="ADM404" s="79" t="n"/>
      <c r="ADN404" s="79" t="n"/>
      <c r="ADO404" s="79" t="n"/>
      <c r="ADP404" s="79" t="n"/>
      <c r="ADQ404" s="79" t="n"/>
      <c r="ADR404" s="79" t="n"/>
      <c r="ADS404" s="79" t="n"/>
      <c r="ADT404" s="79" t="n"/>
      <c r="ADU404" s="79" t="n"/>
      <c r="ADV404" s="79" t="n"/>
      <c r="ADW404" s="79" t="n"/>
      <c r="ADX404" s="79" t="n"/>
      <c r="ADY404" s="79" t="n"/>
      <c r="ADZ404" s="79" t="n"/>
      <c r="AEA404" s="79" t="n"/>
      <c r="AEB404" s="79" t="n"/>
      <c r="AEC404" s="79" t="n"/>
      <c r="AED404" s="79" t="n"/>
      <c r="AEE404" s="79" t="n"/>
      <c r="AEF404" s="79" t="n"/>
      <c r="AEG404" s="79" t="n"/>
      <c r="AEH404" s="79" t="n"/>
      <c r="AEI404" s="79" t="n"/>
      <c r="AEL404" s="78" t="n">
        <v>30</v>
      </c>
      <c r="AEM404" s="79" t="n"/>
      <c r="AEN404" s="79" t="n"/>
      <c r="AEO404" s="79" t="n"/>
      <c r="AEP404" s="79" t="n"/>
      <c r="AEQ404" s="79" t="n"/>
      <c r="AER404" s="79" t="n"/>
      <c r="AES404" s="79" t="n"/>
      <c r="AET404" s="79" t="n"/>
      <c r="AEU404" s="79" t="n"/>
      <c r="AEV404" s="79" t="n"/>
      <c r="AEW404" s="79" t="n"/>
      <c r="AEX404" s="79" t="n"/>
      <c r="AEY404" s="79" t="n"/>
      <c r="AEZ404" s="79" t="n"/>
      <c r="AFA404" s="79" t="n"/>
      <c r="AFB404" s="79" t="n"/>
      <c r="AFC404" s="79" t="n"/>
      <c r="AFD404" s="79" t="n"/>
      <c r="AFE404" s="79" t="n"/>
      <c r="AFF404" s="79" t="n"/>
      <c r="AFG404" s="79" t="n"/>
      <c r="AFH404" s="79" t="n"/>
      <c r="AFI404" s="79" t="n"/>
      <c r="AFJ404" s="79" t="n"/>
      <c r="AFK404" s="79" t="n"/>
      <c r="AFL404" s="79" t="n"/>
      <c r="AFM404" s="79" t="n"/>
      <c r="AFN404" s="79" t="n"/>
      <c r="AFO404" s="79" t="n"/>
      <c r="AFP404" s="79" t="n"/>
      <c r="AFQ404" s="79" t="n"/>
      <c r="AFR404" s="79" t="n"/>
      <c r="AFS404" s="79" t="n"/>
      <c r="AFT404" s="79" t="n"/>
      <c r="AFU404" s="79" t="n"/>
      <c r="AFV404" s="79" t="n"/>
      <c r="AFW404" s="79" t="n"/>
      <c r="AFX404" s="79" t="n"/>
      <c r="AFY404" s="79" t="n"/>
      <c r="AFZ404" s="79" t="n"/>
    </row>
    <row r="405">
      <c r="A405" s="78" t="n">
        <v>31</v>
      </c>
      <c r="B405" s="79" t="n"/>
      <c r="C405" s="79" t="n"/>
      <c r="D405" s="79" t="n"/>
      <c r="E405" s="79" t="n"/>
      <c r="F405" s="79" t="n"/>
      <c r="G405" s="79" t="n"/>
      <c r="H405" s="79" t="n"/>
      <c r="I405" s="79" t="n"/>
      <c r="J405" s="79" t="n"/>
      <c r="K405" s="79" t="n"/>
      <c r="L405" s="79" t="n"/>
      <c r="M405" s="79" t="n"/>
      <c r="N405" s="79" t="n"/>
      <c r="O405" s="79" t="n"/>
      <c r="P405" s="79" t="n"/>
      <c r="Q405" s="79" t="n"/>
      <c r="R405" s="79" t="n"/>
      <c r="S405" s="79" t="n"/>
      <c r="T405" s="79" t="n"/>
      <c r="U405" s="79" t="n"/>
      <c r="V405" s="79" t="n"/>
      <c r="W405" s="79" t="n"/>
      <c r="X405" s="79" t="n"/>
      <c r="Y405" s="79" t="n"/>
      <c r="Z405" s="79" t="n"/>
      <c r="AA405" s="79" t="n"/>
      <c r="AB405" s="79" t="n"/>
      <c r="AC405" s="79" t="n"/>
      <c r="AD405" s="79" t="n"/>
      <c r="AE405" s="79" t="n"/>
      <c r="AF405" s="79" t="n"/>
      <c r="AG405" s="79" t="n"/>
      <c r="AH405" s="79" t="n"/>
      <c r="AI405" s="79" t="n"/>
      <c r="AJ405" s="79" t="n"/>
      <c r="AK405" s="79" t="n"/>
      <c r="AL405" s="79" t="n"/>
      <c r="AM405" s="79" t="n"/>
      <c r="AN405" s="79" t="n"/>
      <c r="AO405" s="79" t="n"/>
      <c r="AR405" s="78" t="n">
        <v>31</v>
      </c>
      <c r="AS405" s="79" t="n"/>
      <c r="AT405" s="79" t="n"/>
      <c r="AU405" s="79" t="n"/>
      <c r="AV405" s="79" t="n"/>
      <c r="AW405" s="79" t="n"/>
      <c r="AX405" s="79" t="n"/>
      <c r="AY405" s="79" t="n"/>
      <c r="AZ405" s="79" t="n"/>
      <c r="BA405" s="79" t="n"/>
      <c r="BB405" s="79" t="n"/>
      <c r="BC405" s="79" t="n"/>
      <c r="BD405" s="79" t="n"/>
      <c r="BE405" s="79" t="n"/>
      <c r="BF405" s="79" t="n"/>
      <c r="BG405" s="79" t="n"/>
      <c r="BH405" s="79" t="n"/>
      <c r="BI405" s="79" t="n"/>
      <c r="BJ405" s="79" t="n"/>
      <c r="BK405" s="79" t="n"/>
      <c r="BL405" s="79" t="n"/>
      <c r="BM405" s="79" t="n"/>
      <c r="BN405" s="79" t="n"/>
      <c r="BO405" s="79" t="n"/>
      <c r="BP405" s="79" t="n"/>
      <c r="BQ405" s="79" t="n"/>
      <c r="BR405" s="79" t="n"/>
      <c r="BS405" s="79" t="n"/>
      <c r="BT405" s="79" t="n"/>
      <c r="BU405" s="79" t="n"/>
      <c r="BV405" s="79" t="n"/>
      <c r="BW405" s="79" t="n"/>
      <c r="BX405" s="79" t="n"/>
      <c r="BY405" s="79" t="n"/>
      <c r="BZ405" s="79" t="n"/>
      <c r="CA405" s="79" t="n"/>
      <c r="CB405" s="79" t="n"/>
      <c r="CC405" s="79" t="n"/>
      <c r="CD405" s="79" t="n"/>
      <c r="CE405" s="79" t="n"/>
      <c r="CF405" s="79" t="n"/>
      <c r="CI405" s="78" t="n">
        <v>31</v>
      </c>
      <c r="CJ405" s="79" t="n"/>
      <c r="CK405" s="79" t="n"/>
      <c r="CL405" s="79" t="n"/>
      <c r="CM405" s="79" t="n"/>
      <c r="CN405" s="79" t="n"/>
      <c r="CO405" s="79" t="n"/>
      <c r="CP405" s="79" t="n"/>
      <c r="CQ405" s="79" t="n"/>
      <c r="CR405" s="79" t="n"/>
      <c r="CS405" s="79" t="n"/>
      <c r="CT405" s="79" t="n"/>
      <c r="CU405" s="79" t="n"/>
      <c r="CV405" s="79" t="n"/>
      <c r="CW405" s="79" t="n"/>
      <c r="CX405" s="79" t="n"/>
      <c r="CY405" s="79" t="n"/>
      <c r="CZ405" s="79" t="n"/>
      <c r="DA405" s="79" t="n"/>
      <c r="DB405" s="79" t="n"/>
      <c r="DC405" s="79" t="n"/>
      <c r="DD405" s="79" t="n"/>
      <c r="DE405" s="79" t="n"/>
      <c r="DF405" s="79" t="n"/>
      <c r="DG405" s="79" t="n"/>
      <c r="DH405" s="79" t="n"/>
      <c r="DI405" s="79" t="n"/>
      <c r="DJ405" s="79" t="n"/>
      <c r="DK405" s="79" t="n"/>
      <c r="DL405" s="79" t="n"/>
      <c r="DM405" s="79" t="n"/>
      <c r="DN405" s="79" t="n"/>
      <c r="DO405" s="79" t="n"/>
      <c r="DP405" s="79" t="n"/>
      <c r="DQ405" s="79" t="n"/>
      <c r="DR405" s="79" t="n"/>
      <c r="DS405" s="79" t="n"/>
      <c r="DT405" s="79" t="n"/>
      <c r="DU405" s="79" t="n"/>
      <c r="DV405" s="79" t="n"/>
      <c r="DW405" s="79" t="n"/>
      <c r="DZ405" s="78" t="n">
        <v>31</v>
      </c>
      <c r="EA405" s="79" t="n"/>
      <c r="EB405" s="79" t="n"/>
      <c r="EC405" s="79" t="n"/>
      <c r="ED405" s="79" t="n"/>
      <c r="EE405" s="79" t="n"/>
      <c r="EF405" s="79" t="n"/>
      <c r="EG405" s="79" t="n"/>
      <c r="EH405" s="79" t="n"/>
      <c r="EI405" s="79" t="n"/>
      <c r="EJ405" s="79" t="n"/>
      <c r="EK405" s="79" t="n"/>
      <c r="EL405" s="79" t="n"/>
      <c r="EM405" s="79" t="n"/>
      <c r="EN405" s="79" t="n"/>
      <c r="EO405" s="79" t="n"/>
      <c r="EP405" s="79" t="n"/>
      <c r="EQ405" s="79" t="n"/>
      <c r="ER405" s="79" t="n"/>
      <c r="ES405" s="79" t="n"/>
      <c r="ET405" s="79" t="n"/>
      <c r="EU405" s="79" t="n"/>
      <c r="EV405" s="79" t="n"/>
      <c r="EW405" s="79" t="n"/>
      <c r="EX405" s="79" t="n"/>
      <c r="EY405" s="79" t="n"/>
      <c r="EZ405" s="79" t="n"/>
      <c r="FA405" s="79" t="n"/>
      <c r="FB405" s="79" t="n"/>
      <c r="FC405" s="79" t="n"/>
      <c r="FD405" s="79" t="n"/>
      <c r="FE405" s="79" t="n"/>
      <c r="FF405" s="79" t="n"/>
      <c r="FG405" s="79" t="n"/>
      <c r="FH405" s="79" t="n"/>
      <c r="FI405" s="79" t="n"/>
      <c r="FJ405" s="79" t="n"/>
      <c r="FK405" s="79" t="n"/>
      <c r="FL405" s="79" t="n"/>
      <c r="FM405" s="79" t="n"/>
      <c r="FN405" s="79" t="n"/>
      <c r="FQ405" s="78" t="n">
        <v>31</v>
      </c>
      <c r="FR405" s="79" t="n"/>
      <c r="FS405" s="79" t="n"/>
      <c r="FT405" s="79" t="n"/>
      <c r="FU405" s="79" t="n"/>
      <c r="FV405" s="79" t="n"/>
      <c r="FW405" s="79" t="n"/>
      <c r="FX405" s="79" t="n"/>
      <c r="FY405" s="79" t="n"/>
      <c r="FZ405" s="79" t="n"/>
      <c r="GA405" s="79" t="n"/>
      <c r="GB405" s="79" t="n"/>
      <c r="GC405" s="79" t="n"/>
      <c r="GD405" s="79" t="n"/>
      <c r="GE405" s="79" t="n"/>
      <c r="GF405" s="79" t="n"/>
      <c r="GG405" s="79" t="n"/>
      <c r="GH405" s="79" t="n"/>
      <c r="GI405" s="79" t="n"/>
      <c r="GJ405" s="79" t="n"/>
      <c r="GK405" s="79" t="n"/>
      <c r="GL405" s="79" t="n"/>
      <c r="GM405" s="79" t="n"/>
      <c r="GN405" s="79" t="n"/>
      <c r="GO405" s="79" t="n"/>
      <c r="GP405" s="79" t="n"/>
      <c r="GQ405" s="79" t="n"/>
      <c r="GR405" s="79" t="n"/>
      <c r="GS405" s="79" t="n"/>
      <c r="GT405" s="79" t="n"/>
      <c r="GU405" s="79" t="n"/>
      <c r="GV405" s="79" t="n"/>
      <c r="GW405" s="79" t="n"/>
      <c r="GX405" s="79" t="n"/>
      <c r="GY405" s="79" t="n"/>
      <c r="GZ405" s="79" t="n"/>
      <c r="HA405" s="79" t="n"/>
      <c r="HB405" s="79" t="n"/>
      <c r="HC405" s="79" t="n"/>
      <c r="HD405" s="79" t="n"/>
      <c r="HE405" s="79" t="n"/>
      <c r="HH405" s="78" t="n">
        <v>31</v>
      </c>
      <c r="HI405" s="79" t="n"/>
      <c r="HJ405" s="79" t="n"/>
      <c r="HK405" s="79" t="n"/>
      <c r="HL405" s="79" t="n"/>
      <c r="HM405" s="79" t="n"/>
      <c r="HN405" s="79" t="n"/>
      <c r="HO405" s="79" t="n"/>
      <c r="HP405" s="79" t="n"/>
      <c r="HQ405" s="79" t="n"/>
      <c r="HR405" s="79" t="n"/>
      <c r="HS405" s="79" t="n"/>
      <c r="HT405" s="79" t="n"/>
      <c r="HU405" s="79" t="n"/>
      <c r="HV405" s="79" t="n"/>
      <c r="HW405" s="79" t="n"/>
      <c r="HX405" s="79" t="n"/>
      <c r="HY405" s="79" t="n"/>
      <c r="HZ405" s="79" t="n"/>
      <c r="IA405" s="79" t="n"/>
      <c r="IB405" s="79" t="n"/>
      <c r="IC405" s="79" t="n"/>
      <c r="ID405" s="79" t="n"/>
      <c r="IE405" s="79" t="n"/>
      <c r="IF405" s="79" t="n"/>
      <c r="IG405" s="79" t="n"/>
      <c r="IH405" s="79" t="n"/>
      <c r="II405" s="79" t="n"/>
      <c r="IJ405" s="79" t="n"/>
      <c r="IK405" s="79" t="n"/>
      <c r="IL405" s="79" t="n"/>
      <c r="IM405" s="79" t="n"/>
      <c r="IN405" s="79" t="n"/>
      <c r="IO405" s="79" t="n"/>
      <c r="IP405" s="79" t="n"/>
      <c r="IQ405" s="79" t="n"/>
      <c r="IR405" s="79" t="n"/>
      <c r="IS405" s="79" t="n"/>
      <c r="IT405" s="79" t="n"/>
      <c r="IU405" s="79" t="n"/>
      <c r="IV405" s="79" t="n"/>
      <c r="IY405" s="78" t="n">
        <v>31</v>
      </c>
      <c r="IZ405" s="79" t="n"/>
      <c r="JA405" s="79" t="n"/>
      <c r="JB405" s="79" t="n"/>
      <c r="JC405" s="79" t="n"/>
      <c r="JD405" s="79" t="n"/>
      <c r="JE405" s="79" t="n"/>
      <c r="JF405" s="79" t="n"/>
      <c r="JG405" s="79" t="n"/>
      <c r="JH405" s="79" t="n"/>
      <c r="JI405" s="79" t="n"/>
      <c r="JJ405" s="79" t="n"/>
      <c r="JK405" s="79" t="n"/>
      <c r="JL405" s="79" t="n"/>
      <c r="JM405" s="79" t="n"/>
      <c r="JN405" s="79" t="n"/>
      <c r="JO405" s="79" t="n"/>
      <c r="JP405" s="79" t="n"/>
      <c r="JQ405" s="79" t="n"/>
      <c r="JR405" s="79" t="n"/>
      <c r="JS405" s="79" t="n"/>
      <c r="JT405" s="79" t="n"/>
      <c r="JU405" s="79" t="n"/>
      <c r="JV405" s="79" t="n"/>
      <c r="JW405" s="79" t="n"/>
      <c r="JX405" s="79" t="n"/>
      <c r="JY405" s="79" t="n"/>
      <c r="JZ405" s="79" t="n"/>
      <c r="KA405" s="79" t="n"/>
      <c r="KB405" s="79" t="n"/>
      <c r="KC405" s="79" t="n"/>
      <c r="KD405" s="79" t="n"/>
      <c r="KE405" s="79" t="n"/>
      <c r="KF405" s="79" t="n"/>
      <c r="KG405" s="79" t="n"/>
      <c r="KH405" s="79" t="n"/>
      <c r="KI405" s="79" t="n"/>
      <c r="KJ405" s="79" t="n"/>
      <c r="KK405" s="79" t="n"/>
      <c r="KL405" s="79" t="n"/>
      <c r="KM405" s="79" t="n"/>
      <c r="KP405" s="78" t="n">
        <v>31</v>
      </c>
      <c r="KQ405" s="79" t="n"/>
      <c r="KR405" s="79" t="n"/>
      <c r="KS405" s="79" t="n"/>
      <c r="KT405" s="79" t="n"/>
      <c r="KU405" s="79" t="n"/>
      <c r="KV405" s="79" t="n"/>
      <c r="KW405" s="79" t="n"/>
      <c r="KX405" s="79" t="n"/>
      <c r="KY405" s="79" t="n"/>
      <c r="KZ405" s="79" t="n"/>
      <c r="LA405" s="79" t="n"/>
      <c r="LB405" s="79" t="n"/>
      <c r="LC405" s="79" t="n"/>
      <c r="LD405" s="79" t="n"/>
      <c r="LE405" s="79" t="n"/>
      <c r="LF405" s="79" t="n"/>
      <c r="LG405" s="79" t="n"/>
      <c r="LH405" s="79" t="n"/>
      <c r="LI405" s="79" t="n"/>
      <c r="LJ405" s="79" t="n"/>
      <c r="LK405" s="79" t="n"/>
      <c r="LL405" s="79" t="n"/>
      <c r="LM405" s="79" t="n"/>
      <c r="LN405" s="79" t="n"/>
      <c r="LO405" s="79" t="n"/>
      <c r="LP405" s="79" t="n"/>
      <c r="LQ405" s="79" t="n"/>
      <c r="LR405" s="79" t="n"/>
      <c r="LS405" s="79" t="n"/>
      <c r="LT405" s="79" t="n"/>
      <c r="LU405" s="79" t="n"/>
      <c r="LV405" s="79" t="n"/>
      <c r="LW405" s="79" t="n"/>
      <c r="LX405" s="79" t="n"/>
      <c r="LY405" s="79" t="n"/>
      <c r="LZ405" s="79" t="n"/>
      <c r="MA405" s="79" t="n"/>
      <c r="MB405" s="79" t="n"/>
      <c r="MC405" s="79" t="n"/>
      <c r="MD405" s="79" t="n"/>
      <c r="MG405" s="78" t="n">
        <v>31</v>
      </c>
      <c r="MH405" s="79" t="n"/>
      <c r="MI405" s="79" t="n"/>
      <c r="MJ405" s="79" t="n"/>
      <c r="MK405" s="79" t="n"/>
      <c r="ML405" s="79" t="n"/>
      <c r="MM405" s="79" t="n"/>
      <c r="MN405" s="79" t="n"/>
      <c r="MO405" s="79" t="n"/>
      <c r="MP405" s="79" t="n"/>
      <c r="MQ405" s="79" t="n"/>
      <c r="MR405" s="79" t="n"/>
      <c r="MS405" s="79" t="n"/>
      <c r="MT405" s="79" t="n"/>
      <c r="MU405" s="79" t="n"/>
      <c r="MV405" s="79" t="n"/>
      <c r="MW405" s="79" t="n"/>
      <c r="MX405" s="79" t="n"/>
      <c r="MY405" s="79" t="n"/>
      <c r="MZ405" s="79" t="n"/>
      <c r="NA405" s="79" t="n"/>
      <c r="NB405" s="79" t="n"/>
      <c r="NC405" s="79" t="n"/>
      <c r="ND405" s="79" t="n"/>
      <c r="NE405" s="79" t="n"/>
      <c r="NF405" s="79" t="n"/>
      <c r="NG405" s="79" t="n"/>
      <c r="NH405" s="79" t="n"/>
      <c r="NI405" s="79" t="n"/>
      <c r="NJ405" s="79" t="n"/>
      <c r="NK405" s="79" t="n"/>
      <c r="NL405" s="79" t="n"/>
      <c r="NM405" s="79" t="n"/>
      <c r="NN405" s="79" t="n"/>
      <c r="NO405" s="79" t="n"/>
      <c r="NP405" s="79" t="n"/>
      <c r="NQ405" s="79" t="n"/>
      <c r="NR405" s="79" t="n"/>
      <c r="NS405" s="79" t="n"/>
      <c r="NT405" s="79" t="n"/>
      <c r="NU405" s="79" t="n"/>
      <c r="NX405" s="78" t="n">
        <v>31</v>
      </c>
      <c r="NY405" s="79" t="n"/>
      <c r="NZ405" s="79" t="n"/>
      <c r="OA405" s="79" t="n"/>
      <c r="OB405" s="79" t="n"/>
      <c r="OC405" s="79" t="n"/>
      <c r="OD405" s="79" t="n"/>
      <c r="OE405" s="79" t="n"/>
      <c r="OF405" s="79" t="n"/>
      <c r="OG405" s="79" t="n"/>
      <c r="OH405" s="79" t="n"/>
      <c r="OI405" s="79" t="n"/>
      <c r="OJ405" s="79" t="n"/>
      <c r="OK405" s="79" t="n"/>
      <c r="OL405" s="79" t="n"/>
      <c r="OM405" s="79" t="n"/>
      <c r="ON405" s="79" t="n"/>
      <c r="OO405" s="79" t="n"/>
      <c r="OP405" s="79" t="n"/>
      <c r="OQ405" s="79" t="n"/>
      <c r="OR405" s="79" t="n"/>
      <c r="OS405" s="79" t="n"/>
      <c r="OT405" s="79" t="n"/>
      <c r="OU405" s="79" t="n"/>
      <c r="OV405" s="79" t="n"/>
      <c r="OW405" s="79" t="n"/>
      <c r="OX405" s="79" t="n"/>
      <c r="OY405" s="79" t="n"/>
      <c r="OZ405" s="79" t="n"/>
      <c r="PA405" s="79" t="n"/>
      <c r="PB405" s="79" t="n"/>
      <c r="PC405" s="79" t="n"/>
      <c r="PD405" s="79" t="n"/>
      <c r="PE405" s="79" t="n"/>
      <c r="PF405" s="79" t="n"/>
      <c r="PG405" s="79" t="n"/>
      <c r="PH405" s="79" t="n"/>
      <c r="PI405" s="79" t="n"/>
      <c r="PJ405" s="79" t="n"/>
      <c r="PK405" s="79" t="n"/>
      <c r="PL405" s="79" t="n"/>
      <c r="PO405" s="78" t="n">
        <v>31</v>
      </c>
      <c r="PP405" s="79" t="n"/>
      <c r="PQ405" s="79" t="n"/>
      <c r="PR405" s="79" t="n"/>
      <c r="PS405" s="79" t="n"/>
      <c r="PT405" s="79" t="n"/>
      <c r="PU405" s="79" t="n"/>
      <c r="PV405" s="79" t="n"/>
      <c r="PW405" s="79" t="n"/>
      <c r="PX405" s="79" t="n"/>
      <c r="PY405" s="79" t="n"/>
      <c r="PZ405" s="79" t="n"/>
      <c r="QA405" s="79" t="n"/>
      <c r="QB405" s="79" t="n"/>
      <c r="QC405" s="79" t="n"/>
      <c r="QD405" s="79" t="n"/>
      <c r="QE405" s="79" t="n"/>
      <c r="QF405" s="79" t="n"/>
      <c r="QG405" s="79" t="n"/>
      <c r="QH405" s="79" t="n"/>
      <c r="QI405" s="79" t="n"/>
      <c r="QJ405" s="79" t="n"/>
      <c r="QK405" s="79" t="n"/>
      <c r="QL405" s="79" t="n"/>
      <c r="QM405" s="79" t="n"/>
      <c r="QN405" s="79" t="n"/>
      <c r="QO405" s="79" t="n"/>
      <c r="QP405" s="79" t="n"/>
      <c r="QQ405" s="79" t="n"/>
      <c r="QR405" s="79" t="n"/>
      <c r="QS405" s="79" t="n"/>
      <c r="QT405" s="79" t="n"/>
      <c r="QU405" s="79" t="n"/>
      <c r="QV405" s="79" t="n"/>
      <c r="QW405" s="79" t="n"/>
      <c r="QX405" s="79" t="n"/>
      <c r="QY405" s="79" t="n"/>
      <c r="QZ405" s="79" t="n"/>
      <c r="RA405" s="79" t="n"/>
      <c r="RB405" s="79" t="n"/>
      <c r="RC405" s="79" t="n"/>
      <c r="RF405" s="78" t="n">
        <v>31</v>
      </c>
      <c r="RG405" s="79" t="n"/>
      <c r="RH405" s="79" t="n"/>
      <c r="RI405" s="79" t="n"/>
      <c r="RJ405" s="79" t="n"/>
      <c r="RK405" s="79" t="n"/>
      <c r="RL405" s="79" t="n"/>
      <c r="RM405" s="79" t="n"/>
      <c r="RN405" s="79" t="n"/>
      <c r="RO405" s="79" t="n"/>
      <c r="RP405" s="79" t="n"/>
      <c r="RQ405" s="79" t="n"/>
      <c r="RR405" s="79" t="n"/>
      <c r="RS405" s="79" t="n"/>
      <c r="RT405" s="79" t="n"/>
      <c r="RU405" s="79" t="n"/>
      <c r="RV405" s="79" t="n"/>
      <c r="RW405" s="79" t="n"/>
      <c r="RX405" s="79" t="n"/>
      <c r="RY405" s="79" t="n"/>
      <c r="RZ405" s="79" t="n"/>
      <c r="SA405" s="79" t="n"/>
      <c r="SB405" s="79" t="n"/>
      <c r="SC405" s="79" t="n"/>
      <c r="SD405" s="79" t="n"/>
      <c r="SE405" s="79" t="n"/>
      <c r="SF405" s="79" t="n"/>
      <c r="SG405" s="79" t="n"/>
      <c r="SH405" s="79" t="n"/>
      <c r="SI405" s="79" t="n"/>
      <c r="SJ405" s="79" t="n"/>
      <c r="SK405" s="79" t="n"/>
      <c r="SL405" s="79" t="n"/>
      <c r="SM405" s="79" t="n"/>
      <c r="SN405" s="79" t="n"/>
      <c r="SO405" s="79" t="n"/>
      <c r="SP405" s="79" t="n"/>
      <c r="SQ405" s="79" t="n"/>
      <c r="SR405" s="79" t="n"/>
      <c r="SS405" s="79" t="n"/>
      <c r="ST405" s="79" t="n"/>
      <c r="SW405" s="78" t="n">
        <v>31</v>
      </c>
      <c r="SX405" s="79" t="n"/>
      <c r="SY405" s="79" t="n"/>
      <c r="SZ405" s="79" t="n"/>
      <c r="TA405" s="79" t="n"/>
      <c r="TB405" s="79" t="n"/>
      <c r="TC405" s="79" t="n"/>
      <c r="TD405" s="79" t="n"/>
      <c r="TE405" s="79" t="n"/>
      <c r="TF405" s="79" t="n"/>
      <c r="TG405" s="79" t="n"/>
      <c r="TH405" s="79" t="n"/>
      <c r="TI405" s="79" t="n"/>
      <c r="TJ405" s="79" t="n"/>
      <c r="TK405" s="79" t="n"/>
      <c r="TL405" s="79" t="n"/>
      <c r="TM405" s="79" t="n"/>
      <c r="TN405" s="79" t="n"/>
      <c r="TO405" s="79" t="n"/>
      <c r="TP405" s="79" t="n"/>
      <c r="TQ405" s="79" t="n"/>
      <c r="TR405" s="79" t="n"/>
      <c r="TS405" s="79" t="n"/>
      <c r="TT405" s="79" t="n"/>
      <c r="TU405" s="79" t="n"/>
      <c r="TV405" s="79" t="n"/>
      <c r="TW405" s="79" t="n"/>
      <c r="TX405" s="79" t="n"/>
      <c r="TY405" s="79" t="n"/>
      <c r="TZ405" s="79" t="n"/>
      <c r="UA405" s="79" t="n"/>
      <c r="UB405" s="79" t="n"/>
      <c r="UC405" s="79" t="n"/>
      <c r="UD405" s="79" t="n"/>
      <c r="UE405" s="79" t="n"/>
      <c r="UF405" s="79" t="n"/>
      <c r="UG405" s="79" t="n"/>
      <c r="UH405" s="79" t="n"/>
      <c r="UI405" s="79" t="n"/>
      <c r="UJ405" s="79" t="n"/>
      <c r="UK405" s="79" t="n"/>
      <c r="UN405" s="78" t="n">
        <v>31</v>
      </c>
      <c r="UO405" s="79" t="n"/>
      <c r="UP405" s="79" t="n"/>
      <c r="UQ405" s="79" t="n"/>
      <c r="UR405" s="79" t="n"/>
      <c r="US405" s="79" t="n"/>
      <c r="UT405" s="79" t="n"/>
      <c r="UU405" s="79" t="n"/>
      <c r="UV405" s="79" t="n"/>
      <c r="UW405" s="79" t="n"/>
      <c r="UX405" s="79" t="n"/>
      <c r="UY405" s="79" t="n"/>
      <c r="UZ405" s="79" t="n"/>
      <c r="VA405" s="79" t="n"/>
      <c r="VB405" s="79" t="n"/>
      <c r="VC405" s="79" t="n"/>
      <c r="VD405" s="79" t="n"/>
      <c r="VE405" s="79" t="n"/>
      <c r="VF405" s="79" t="n"/>
      <c r="VG405" s="79" t="n"/>
      <c r="VH405" s="79" t="n"/>
      <c r="VI405" s="79" t="n"/>
      <c r="VJ405" s="79" t="n"/>
      <c r="VK405" s="79" t="n"/>
      <c r="VL405" s="79" t="n"/>
      <c r="VM405" s="79" t="n"/>
      <c r="VN405" s="79" t="n"/>
      <c r="VO405" s="79" t="n"/>
      <c r="VP405" s="79" t="n"/>
      <c r="VQ405" s="79" t="n"/>
      <c r="VR405" s="79" t="n"/>
      <c r="VS405" s="79" t="n"/>
      <c r="VT405" s="79" t="n"/>
      <c r="VU405" s="79" t="n"/>
      <c r="VV405" s="79" t="n"/>
      <c r="VW405" s="79" t="n"/>
      <c r="VX405" s="79" t="n"/>
      <c r="VY405" s="79" t="n"/>
      <c r="VZ405" s="79" t="n"/>
      <c r="WA405" s="79" t="n"/>
      <c r="WB405" s="79" t="n"/>
      <c r="WE405" s="78" t="n">
        <v>31</v>
      </c>
      <c r="WF405" s="79" t="n"/>
      <c r="WG405" s="79" t="n"/>
      <c r="WH405" s="79" t="n"/>
      <c r="WI405" s="79" t="n"/>
      <c r="WJ405" s="79" t="n"/>
      <c r="WK405" s="79" t="n"/>
      <c r="WL405" s="79" t="n"/>
      <c r="WM405" s="79" t="n"/>
      <c r="WN405" s="79" t="n"/>
      <c r="WO405" s="79" t="n"/>
      <c r="WP405" s="79" t="n"/>
      <c r="WQ405" s="79" t="n"/>
      <c r="WR405" s="79" t="n"/>
      <c r="WS405" s="79" t="n"/>
      <c r="WT405" s="79" t="n"/>
      <c r="WU405" s="79" t="n"/>
      <c r="WV405" s="79" t="n"/>
      <c r="WW405" s="79" t="n"/>
      <c r="WX405" s="79" t="n"/>
      <c r="WY405" s="79" t="n"/>
      <c r="WZ405" s="79" t="n"/>
      <c r="XA405" s="79" t="n"/>
      <c r="XB405" s="79" t="n"/>
      <c r="XC405" s="79" t="n"/>
      <c r="XD405" s="79" t="n"/>
      <c r="XE405" s="79" t="n"/>
      <c r="XF405" s="79" t="n"/>
      <c r="XG405" s="79" t="n"/>
      <c r="XH405" s="79" t="n"/>
      <c r="XI405" s="79" t="n"/>
      <c r="XJ405" s="79" t="n"/>
      <c r="XK405" s="79" t="n"/>
      <c r="XL405" s="79" t="n"/>
      <c r="XM405" s="79" t="n"/>
      <c r="XN405" s="79" t="n"/>
      <c r="XO405" s="79" t="n"/>
      <c r="XP405" s="79" t="n"/>
      <c r="XQ405" s="79" t="n"/>
      <c r="XR405" s="79" t="n"/>
      <c r="XS405" s="79" t="n"/>
      <c r="XV405" s="78" t="n">
        <v>31</v>
      </c>
      <c r="XW405" s="79" t="n"/>
      <c r="XX405" s="79" t="n"/>
      <c r="XY405" s="79" t="n"/>
      <c r="XZ405" s="79" t="n"/>
      <c r="YA405" s="79" t="n"/>
      <c r="YB405" s="79" t="n"/>
      <c r="YC405" s="79" t="n"/>
      <c r="YD405" s="79" t="n"/>
      <c r="YE405" s="79" t="n"/>
      <c r="YF405" s="79" t="n"/>
      <c r="YG405" s="79" t="n"/>
      <c r="YH405" s="79" t="n"/>
      <c r="YI405" s="79" t="n"/>
      <c r="YJ405" s="79" t="n"/>
      <c r="YK405" s="79" t="n"/>
      <c r="YL405" s="79" t="n"/>
      <c r="YM405" s="79" t="n"/>
      <c r="YN405" s="79" t="n"/>
      <c r="YO405" s="79" t="n"/>
      <c r="YP405" s="79" t="n"/>
      <c r="YQ405" s="79" t="n"/>
      <c r="YR405" s="79" t="n"/>
      <c r="YS405" s="79" t="n"/>
      <c r="YT405" s="79" t="n"/>
      <c r="YU405" s="79" t="n"/>
      <c r="YV405" s="79" t="n"/>
      <c r="YW405" s="79" t="n"/>
      <c r="YX405" s="79" t="n"/>
      <c r="YY405" s="79" t="n"/>
      <c r="YZ405" s="79" t="n"/>
      <c r="ZA405" s="79" t="n"/>
      <c r="ZB405" s="79" t="n"/>
      <c r="ZC405" s="79" t="n"/>
      <c r="ZD405" s="79" t="n"/>
      <c r="ZE405" s="79" t="n"/>
      <c r="ZF405" s="79" t="n"/>
      <c r="ZG405" s="79" t="n"/>
      <c r="ZH405" s="79" t="n"/>
      <c r="ZI405" s="79" t="n"/>
      <c r="ZJ405" s="79" t="n"/>
      <c r="ZM405" s="78" t="n">
        <v>31</v>
      </c>
      <c r="ZN405" s="79" t="n"/>
      <c r="ZO405" s="79" t="n"/>
      <c r="ZP405" s="79" t="n"/>
      <c r="ZQ405" s="79" t="n"/>
      <c r="ZR405" s="79" t="n"/>
      <c r="ZS405" s="79" t="n"/>
      <c r="ZT405" s="79" t="n"/>
      <c r="ZU405" s="79" t="n"/>
      <c r="ZV405" s="79" t="n"/>
      <c r="ZW405" s="79" t="n"/>
      <c r="ZX405" s="79" t="n"/>
      <c r="ZY405" s="79" t="n"/>
      <c r="ZZ405" s="79" t="n"/>
      <c r="AAA405" s="79" t="n"/>
      <c r="AAB405" s="79" t="n"/>
      <c r="AAC405" s="79" t="n"/>
      <c r="AAD405" s="79" t="n"/>
      <c r="AAE405" s="79" t="n"/>
      <c r="AAF405" s="79" t="n"/>
      <c r="AAG405" s="79" t="n"/>
      <c r="AAH405" s="79" t="n"/>
      <c r="AAI405" s="79" t="n"/>
      <c r="AAJ405" s="79" t="n"/>
      <c r="AAK405" s="79" t="n"/>
      <c r="AAL405" s="79" t="n"/>
      <c r="AAM405" s="79" t="n"/>
      <c r="AAN405" s="79" t="n"/>
      <c r="AAO405" s="79" t="n"/>
      <c r="AAP405" s="79" t="n"/>
      <c r="AAQ405" s="79" t="n"/>
      <c r="AAR405" s="79" t="n"/>
      <c r="AAS405" s="79" t="n"/>
      <c r="AAT405" s="79" t="n"/>
      <c r="AAU405" s="79" t="n"/>
      <c r="AAV405" s="79" t="n"/>
      <c r="AAW405" s="79" t="n"/>
      <c r="AAX405" s="79" t="n"/>
      <c r="AAY405" s="79" t="n"/>
      <c r="AAZ405" s="79" t="n"/>
      <c r="ABA405" s="79" t="n"/>
      <c r="ABD405" s="78" t="n">
        <v>31</v>
      </c>
      <c r="ABE405" s="79" t="n"/>
      <c r="ABF405" s="79" t="n"/>
      <c r="ABG405" s="79" t="n"/>
      <c r="ABH405" s="79" t="n"/>
      <c r="ABI405" s="79" t="n"/>
      <c r="ABJ405" s="79" t="n"/>
      <c r="ABK405" s="79" t="n"/>
      <c r="ABL405" s="79" t="n"/>
      <c r="ABM405" s="79" t="n"/>
      <c r="ABN405" s="79" t="n"/>
      <c r="ABO405" s="79" t="n"/>
      <c r="ABP405" s="79" t="n"/>
      <c r="ABQ405" s="79" t="n"/>
      <c r="ABR405" s="79" t="n"/>
      <c r="ABS405" s="79" t="n"/>
      <c r="ABT405" s="79" t="n"/>
      <c r="ABU405" s="79" t="n"/>
      <c r="ABV405" s="79" t="n"/>
      <c r="ABW405" s="79" t="n"/>
      <c r="ABX405" s="79" t="n"/>
      <c r="ABY405" s="79" t="n"/>
      <c r="ABZ405" s="79" t="n"/>
      <c r="ACA405" s="79" t="n"/>
      <c r="ACB405" s="79" t="n"/>
      <c r="ACC405" s="79" t="n"/>
      <c r="ACD405" s="79" t="n"/>
      <c r="ACE405" s="79" t="n"/>
      <c r="ACF405" s="79" t="n"/>
      <c r="ACG405" s="79" t="n"/>
      <c r="ACH405" s="79" t="n"/>
      <c r="ACI405" s="79" t="n"/>
      <c r="ACJ405" s="79" t="n"/>
      <c r="ACK405" s="79" t="n"/>
      <c r="ACL405" s="79" t="n"/>
      <c r="ACM405" s="79" t="n"/>
      <c r="ACN405" s="79" t="n"/>
      <c r="ACO405" s="79" t="n"/>
      <c r="ACP405" s="79" t="n"/>
      <c r="ACQ405" s="79" t="n"/>
      <c r="ACR405" s="79" t="n"/>
      <c r="ACU405" s="78" t="n">
        <v>31</v>
      </c>
      <c r="ACV405" s="79" t="n"/>
      <c r="ACW405" s="79" t="n"/>
      <c r="ACX405" s="79" t="n"/>
      <c r="ACY405" s="79" t="n"/>
      <c r="ACZ405" s="79" t="n"/>
      <c r="ADA405" s="79" t="n"/>
      <c r="ADB405" s="79" t="n"/>
      <c r="ADC405" s="79" t="n"/>
      <c r="ADD405" s="79" t="n"/>
      <c r="ADE405" s="79" t="n"/>
      <c r="ADF405" s="79" t="n"/>
      <c r="ADG405" s="79" t="n"/>
      <c r="ADH405" s="79" t="n"/>
      <c r="ADI405" s="79" t="n"/>
      <c r="ADJ405" s="79" t="n"/>
      <c r="ADK405" s="79" t="n"/>
      <c r="ADL405" s="79" t="n"/>
      <c r="ADM405" s="79" t="n"/>
      <c r="ADN405" s="79" t="n"/>
      <c r="ADO405" s="79" t="n"/>
      <c r="ADP405" s="79" t="n"/>
      <c r="ADQ405" s="79" t="n"/>
      <c r="ADR405" s="79" t="n"/>
      <c r="ADS405" s="79" t="n"/>
      <c r="ADT405" s="79" t="n"/>
      <c r="ADU405" s="79" t="n"/>
      <c r="ADV405" s="79" t="n"/>
      <c r="ADW405" s="79" t="n"/>
      <c r="ADX405" s="79" t="n"/>
      <c r="ADY405" s="79" t="n"/>
      <c r="ADZ405" s="79" t="n"/>
      <c r="AEA405" s="79" t="n"/>
      <c r="AEB405" s="79" t="n"/>
      <c r="AEC405" s="79" t="n"/>
      <c r="AED405" s="79" t="n"/>
      <c r="AEE405" s="79" t="n"/>
      <c r="AEF405" s="79" t="n"/>
      <c r="AEG405" s="79" t="n"/>
      <c r="AEH405" s="79" t="n"/>
      <c r="AEI405" s="79" t="n"/>
      <c r="AEL405" s="78" t="n">
        <v>31</v>
      </c>
      <c r="AEM405" s="79" t="n"/>
      <c r="AEN405" s="79" t="n"/>
      <c r="AEO405" s="79" t="n"/>
      <c r="AEP405" s="79" t="n"/>
      <c r="AEQ405" s="79" t="n"/>
      <c r="AER405" s="79" t="n"/>
      <c r="AES405" s="79" t="n"/>
      <c r="AET405" s="79" t="n"/>
      <c r="AEU405" s="79" t="n"/>
      <c r="AEV405" s="79" t="n"/>
      <c r="AEW405" s="79" t="n"/>
      <c r="AEX405" s="79" t="n"/>
      <c r="AEY405" s="79" t="n"/>
      <c r="AEZ405" s="79" t="n"/>
      <c r="AFA405" s="79" t="n"/>
      <c r="AFB405" s="79" t="n"/>
      <c r="AFC405" s="79" t="n"/>
      <c r="AFD405" s="79" t="n"/>
      <c r="AFE405" s="79" t="n"/>
      <c r="AFF405" s="79" t="n"/>
      <c r="AFG405" s="79" t="n"/>
      <c r="AFH405" s="79" t="n"/>
      <c r="AFI405" s="79" t="n"/>
      <c r="AFJ405" s="79" t="n"/>
      <c r="AFK405" s="79" t="n"/>
      <c r="AFL405" s="79" t="n"/>
      <c r="AFM405" s="79" t="n"/>
      <c r="AFN405" s="79" t="n"/>
      <c r="AFO405" s="79" t="n"/>
      <c r="AFP405" s="79" t="n"/>
      <c r="AFQ405" s="79" t="n"/>
      <c r="AFR405" s="79" t="n"/>
      <c r="AFS405" s="79" t="n"/>
      <c r="AFT405" s="79" t="n"/>
      <c r="AFU405" s="79" t="n"/>
      <c r="AFV405" s="79" t="n"/>
      <c r="AFW405" s="79" t="n"/>
      <c r="AFX405" s="79" t="n"/>
      <c r="AFY405" s="79" t="n"/>
      <c r="AFZ405" s="79" t="n"/>
    </row>
    <row r="406">
      <c r="A406" s="78" t="n">
        <v>32</v>
      </c>
      <c r="B406" s="79" t="n"/>
      <c r="C406" s="79" t="n"/>
      <c r="D406" s="79" t="n"/>
      <c r="E406" s="79" t="n"/>
      <c r="F406" s="79" t="n"/>
      <c r="G406" s="79" t="n"/>
      <c r="H406" s="79" t="n"/>
      <c r="I406" s="79" t="n"/>
      <c r="J406" s="79" t="n"/>
      <c r="K406" s="79" t="n"/>
      <c r="L406" s="79" t="n"/>
      <c r="M406" s="79" t="n"/>
      <c r="N406" s="79" t="n"/>
      <c r="O406" s="79" t="n"/>
      <c r="P406" s="79" t="n"/>
      <c r="Q406" s="79" t="n"/>
      <c r="R406" s="79" t="n"/>
      <c r="S406" s="79" t="n"/>
      <c r="T406" s="79" t="n"/>
      <c r="U406" s="79" t="n"/>
      <c r="V406" s="79" t="n"/>
      <c r="W406" s="79" t="n"/>
      <c r="X406" s="79" t="n"/>
      <c r="Y406" s="79" t="n"/>
      <c r="Z406" s="79" t="n"/>
      <c r="AA406" s="79" t="n"/>
      <c r="AB406" s="79" t="n"/>
      <c r="AC406" s="79" t="n"/>
      <c r="AD406" s="79" t="n"/>
      <c r="AE406" s="79" t="n"/>
      <c r="AF406" s="79" t="n"/>
      <c r="AG406" s="79" t="n"/>
      <c r="AH406" s="79" t="n"/>
      <c r="AI406" s="79" t="n"/>
      <c r="AJ406" s="79" t="n"/>
      <c r="AK406" s="79" t="n"/>
      <c r="AL406" s="79" t="n"/>
      <c r="AM406" s="79" t="n"/>
      <c r="AN406" s="79" t="n"/>
      <c r="AO406" s="79" t="n"/>
      <c r="AR406" s="78" t="n">
        <v>32</v>
      </c>
      <c r="AS406" s="79" t="n"/>
      <c r="AT406" s="79" t="n"/>
      <c r="AU406" s="79" t="n"/>
      <c r="AV406" s="79" t="n"/>
      <c r="AW406" s="79" t="n"/>
      <c r="AX406" s="79" t="n"/>
      <c r="AY406" s="79" t="n"/>
      <c r="AZ406" s="79" t="n"/>
      <c r="BA406" s="79" t="n"/>
      <c r="BB406" s="79" t="n"/>
      <c r="BC406" s="79" t="n"/>
      <c r="BD406" s="79" t="n"/>
      <c r="BE406" s="79" t="n"/>
      <c r="BF406" s="79" t="n"/>
      <c r="BG406" s="79" t="n"/>
      <c r="BH406" s="79" t="n"/>
      <c r="BI406" s="79" t="n"/>
      <c r="BJ406" s="79" t="n"/>
      <c r="BK406" s="79" t="n"/>
      <c r="BL406" s="79" t="n"/>
      <c r="BM406" s="79" t="n"/>
      <c r="BN406" s="79" t="n"/>
      <c r="BO406" s="79" t="n"/>
      <c r="BP406" s="79" t="n"/>
      <c r="BQ406" s="79" t="n"/>
      <c r="BR406" s="79" t="n"/>
      <c r="BS406" s="79" t="n"/>
      <c r="BT406" s="79" t="n"/>
      <c r="BU406" s="79" t="n"/>
      <c r="BV406" s="79" t="n"/>
      <c r="BW406" s="79" t="n"/>
      <c r="BX406" s="79" t="n"/>
      <c r="BY406" s="79" t="n"/>
      <c r="BZ406" s="79" t="n"/>
      <c r="CA406" s="79" t="n"/>
      <c r="CB406" s="79" t="n"/>
      <c r="CC406" s="79" t="n"/>
      <c r="CD406" s="79" t="n"/>
      <c r="CE406" s="79" t="n"/>
      <c r="CF406" s="79" t="n"/>
      <c r="CI406" s="78" t="n">
        <v>32</v>
      </c>
      <c r="CJ406" s="79" t="n"/>
      <c r="CK406" s="79" t="n"/>
      <c r="CL406" s="79" t="n"/>
      <c r="CM406" s="79" t="n"/>
      <c r="CN406" s="79" t="n"/>
      <c r="CO406" s="79" t="n"/>
      <c r="CP406" s="79" t="n"/>
      <c r="CQ406" s="79" t="n"/>
      <c r="CR406" s="79" t="n"/>
      <c r="CS406" s="79" t="n"/>
      <c r="CT406" s="79" t="n"/>
      <c r="CU406" s="79" t="n"/>
      <c r="CV406" s="79" t="n"/>
      <c r="CW406" s="79" t="n"/>
      <c r="CX406" s="79" t="n"/>
      <c r="CY406" s="79" t="n"/>
      <c r="CZ406" s="79" t="n"/>
      <c r="DA406" s="79" t="n"/>
      <c r="DB406" s="79" t="n"/>
      <c r="DC406" s="79" t="n"/>
      <c r="DD406" s="79" t="n"/>
      <c r="DE406" s="79" t="n"/>
      <c r="DF406" s="79" t="n"/>
      <c r="DG406" s="79" t="n"/>
      <c r="DH406" s="79" t="n"/>
      <c r="DI406" s="79" t="n"/>
      <c r="DJ406" s="79" t="n"/>
      <c r="DK406" s="79" t="n"/>
      <c r="DL406" s="79" t="n"/>
      <c r="DM406" s="79" t="n"/>
      <c r="DN406" s="79" t="n"/>
      <c r="DO406" s="79" t="n"/>
      <c r="DP406" s="79" t="n"/>
      <c r="DQ406" s="79" t="n"/>
      <c r="DR406" s="79" t="n"/>
      <c r="DS406" s="79" t="n"/>
      <c r="DT406" s="79" t="n"/>
      <c r="DU406" s="79" t="n"/>
      <c r="DV406" s="79" t="n"/>
      <c r="DW406" s="79" t="n"/>
      <c r="DZ406" s="78" t="n">
        <v>32</v>
      </c>
      <c r="EA406" s="79" t="n"/>
      <c r="EB406" s="79" t="n"/>
      <c r="EC406" s="79" t="n"/>
      <c r="ED406" s="79" t="n"/>
      <c r="EE406" s="79" t="n"/>
      <c r="EF406" s="79" t="n"/>
      <c r="EG406" s="79" t="n"/>
      <c r="EH406" s="79" t="n"/>
      <c r="EI406" s="79" t="n"/>
      <c r="EJ406" s="79" t="n"/>
      <c r="EK406" s="79" t="n"/>
      <c r="EL406" s="79" t="n"/>
      <c r="EM406" s="79" t="n"/>
      <c r="EN406" s="79" t="n"/>
      <c r="EO406" s="79" t="n"/>
      <c r="EP406" s="79" t="n"/>
      <c r="EQ406" s="79" t="n"/>
      <c r="ER406" s="79" t="n"/>
      <c r="ES406" s="79" t="n"/>
      <c r="ET406" s="79" t="n"/>
      <c r="EU406" s="79" t="n"/>
      <c r="EV406" s="79" t="n"/>
      <c r="EW406" s="79" t="n"/>
      <c r="EX406" s="79" t="n"/>
      <c r="EY406" s="79" t="n"/>
      <c r="EZ406" s="79" t="n"/>
      <c r="FA406" s="79" t="n"/>
      <c r="FB406" s="79" t="n"/>
      <c r="FC406" s="79" t="n"/>
      <c r="FD406" s="79" t="n"/>
      <c r="FE406" s="79" t="n"/>
      <c r="FF406" s="79" t="n"/>
      <c r="FG406" s="79" t="n"/>
      <c r="FH406" s="79" t="n"/>
      <c r="FI406" s="79" t="n"/>
      <c r="FJ406" s="79" t="n"/>
      <c r="FK406" s="79" t="n"/>
      <c r="FL406" s="79" t="n"/>
      <c r="FM406" s="79" t="n"/>
      <c r="FN406" s="79" t="n"/>
      <c r="FQ406" s="78" t="n">
        <v>32</v>
      </c>
      <c r="FR406" s="79" t="n"/>
      <c r="FS406" s="79" t="n"/>
      <c r="FT406" s="79" t="n"/>
      <c r="FU406" s="79" t="n"/>
      <c r="FV406" s="79" t="n"/>
      <c r="FW406" s="79" t="n"/>
      <c r="FX406" s="79" t="n"/>
      <c r="FY406" s="79" t="n"/>
      <c r="FZ406" s="79" t="n"/>
      <c r="GA406" s="79" t="n"/>
      <c r="GB406" s="79" t="n"/>
      <c r="GC406" s="79" t="n"/>
      <c r="GD406" s="79" t="n"/>
      <c r="GE406" s="79" t="n"/>
      <c r="GF406" s="79" t="n"/>
      <c r="GG406" s="79" t="n"/>
      <c r="GH406" s="79" t="n"/>
      <c r="GI406" s="79" t="n"/>
      <c r="GJ406" s="79" t="n"/>
      <c r="GK406" s="79" t="n"/>
      <c r="GL406" s="79" t="n"/>
      <c r="GM406" s="79" t="n"/>
      <c r="GN406" s="79" t="n"/>
      <c r="GO406" s="79" t="n"/>
      <c r="GP406" s="79" t="n"/>
      <c r="GQ406" s="79" t="n"/>
      <c r="GR406" s="79" t="n"/>
      <c r="GS406" s="79" t="n"/>
      <c r="GT406" s="79" t="n"/>
      <c r="GU406" s="79" t="n"/>
      <c r="GV406" s="79" t="n"/>
      <c r="GW406" s="79" t="n"/>
      <c r="GX406" s="79" t="n"/>
      <c r="GY406" s="79" t="n"/>
      <c r="GZ406" s="79" t="n"/>
      <c r="HA406" s="79" t="n"/>
      <c r="HB406" s="79" t="n"/>
      <c r="HC406" s="79" t="n"/>
      <c r="HD406" s="79" t="n"/>
      <c r="HE406" s="79" t="n"/>
      <c r="HH406" s="78" t="n">
        <v>32</v>
      </c>
      <c r="HI406" s="79" t="n"/>
      <c r="HJ406" s="79" t="n"/>
      <c r="HK406" s="79" t="n"/>
      <c r="HL406" s="79" t="n"/>
      <c r="HM406" s="79" t="n"/>
      <c r="HN406" s="79" t="n"/>
      <c r="HO406" s="79" t="n"/>
      <c r="HP406" s="79" t="n"/>
      <c r="HQ406" s="79" t="n"/>
      <c r="HR406" s="79" t="n"/>
      <c r="HS406" s="79" t="n"/>
      <c r="HT406" s="79" t="n"/>
      <c r="HU406" s="79" t="n"/>
      <c r="HV406" s="79" t="n"/>
      <c r="HW406" s="79" t="n"/>
      <c r="HX406" s="79" t="n"/>
      <c r="HY406" s="79" t="n"/>
      <c r="HZ406" s="79" t="n"/>
      <c r="IA406" s="79" t="n"/>
      <c r="IB406" s="79" t="n"/>
      <c r="IC406" s="79" t="n"/>
      <c r="ID406" s="79" t="n"/>
      <c r="IE406" s="79" t="n"/>
      <c r="IF406" s="79" t="n"/>
      <c r="IG406" s="79" t="n"/>
      <c r="IH406" s="79" t="n"/>
      <c r="II406" s="79" t="n"/>
      <c r="IJ406" s="79" t="n"/>
      <c r="IK406" s="79" t="n"/>
      <c r="IL406" s="79" t="n"/>
      <c r="IM406" s="79" t="n"/>
      <c r="IN406" s="79" t="n"/>
      <c r="IO406" s="79" t="n"/>
      <c r="IP406" s="79" t="n"/>
      <c r="IQ406" s="79" t="n"/>
      <c r="IR406" s="79" t="n"/>
      <c r="IS406" s="79" t="n"/>
      <c r="IT406" s="79" t="n"/>
      <c r="IU406" s="79" t="n"/>
      <c r="IV406" s="79" t="n"/>
      <c r="IY406" s="78" t="n">
        <v>32</v>
      </c>
      <c r="IZ406" s="79" t="n"/>
      <c r="JA406" s="79" t="n"/>
      <c r="JB406" s="79" t="n"/>
      <c r="JC406" s="79" t="n"/>
      <c r="JD406" s="79" t="n"/>
      <c r="JE406" s="79" t="n"/>
      <c r="JF406" s="79" t="n"/>
      <c r="JG406" s="79" t="n"/>
      <c r="JH406" s="79" t="n"/>
      <c r="JI406" s="79" t="n"/>
      <c r="JJ406" s="79" t="n"/>
      <c r="JK406" s="79" t="n"/>
      <c r="JL406" s="79" t="n"/>
      <c r="JM406" s="79" t="n"/>
      <c r="JN406" s="79" t="n"/>
      <c r="JO406" s="79" t="n"/>
      <c r="JP406" s="79" t="n"/>
      <c r="JQ406" s="79" t="n"/>
      <c r="JR406" s="79" t="n"/>
      <c r="JS406" s="79" t="n"/>
      <c r="JT406" s="79" t="n"/>
      <c r="JU406" s="79" t="n"/>
      <c r="JV406" s="79" t="n"/>
      <c r="JW406" s="79" t="n"/>
      <c r="JX406" s="79" t="n"/>
      <c r="JY406" s="79" t="n"/>
      <c r="JZ406" s="79" t="n"/>
      <c r="KA406" s="79" t="n"/>
      <c r="KB406" s="79" t="n"/>
      <c r="KC406" s="79" t="n"/>
      <c r="KD406" s="79" t="n"/>
      <c r="KE406" s="79" t="n"/>
      <c r="KF406" s="79" t="n"/>
      <c r="KG406" s="79" t="n"/>
      <c r="KH406" s="79" t="n"/>
      <c r="KI406" s="79" t="n"/>
      <c r="KJ406" s="79" t="n"/>
      <c r="KK406" s="79" t="n"/>
      <c r="KL406" s="79" t="n"/>
      <c r="KM406" s="79" t="n"/>
      <c r="KP406" s="78" t="n">
        <v>32</v>
      </c>
      <c r="KQ406" s="79" t="n"/>
      <c r="KR406" s="79" t="n"/>
      <c r="KS406" s="79" t="n"/>
      <c r="KT406" s="79" t="n"/>
      <c r="KU406" s="79" t="n"/>
      <c r="KV406" s="79" t="n"/>
      <c r="KW406" s="79" t="n"/>
      <c r="KX406" s="79" t="n"/>
      <c r="KY406" s="79" t="n"/>
      <c r="KZ406" s="79" t="n"/>
      <c r="LA406" s="79" t="n"/>
      <c r="LB406" s="79" t="n"/>
      <c r="LC406" s="79" t="n"/>
      <c r="LD406" s="79" t="n"/>
      <c r="LE406" s="79" t="n"/>
      <c r="LF406" s="79" t="n"/>
      <c r="LG406" s="79" t="n"/>
      <c r="LH406" s="79" t="n"/>
      <c r="LI406" s="79" t="n"/>
      <c r="LJ406" s="79" t="n"/>
      <c r="LK406" s="79" t="n"/>
      <c r="LL406" s="79" t="n"/>
      <c r="LM406" s="79" t="n"/>
      <c r="LN406" s="79" t="n"/>
      <c r="LO406" s="79" t="n"/>
      <c r="LP406" s="79" t="n"/>
      <c r="LQ406" s="79" t="n"/>
      <c r="LR406" s="79" t="n"/>
      <c r="LS406" s="79" t="n"/>
      <c r="LT406" s="79" t="n"/>
      <c r="LU406" s="79" t="n"/>
      <c r="LV406" s="79" t="n"/>
      <c r="LW406" s="79" t="n"/>
      <c r="LX406" s="79" t="n"/>
      <c r="LY406" s="79" t="n"/>
      <c r="LZ406" s="79" t="n"/>
      <c r="MA406" s="79" t="n"/>
      <c r="MB406" s="79" t="n"/>
      <c r="MC406" s="79" t="n"/>
      <c r="MD406" s="79" t="n"/>
      <c r="MG406" s="78" t="n">
        <v>32</v>
      </c>
      <c r="MH406" s="79" t="n"/>
      <c r="MI406" s="79" t="n"/>
      <c r="MJ406" s="79" t="n"/>
      <c r="MK406" s="79" t="n"/>
      <c r="ML406" s="79" t="n"/>
      <c r="MM406" s="79" t="n"/>
      <c r="MN406" s="79" t="n"/>
      <c r="MO406" s="79" t="n"/>
      <c r="MP406" s="79" t="n"/>
      <c r="MQ406" s="79" t="n"/>
      <c r="MR406" s="79" t="n"/>
      <c r="MS406" s="79" t="n"/>
      <c r="MT406" s="79" t="n"/>
      <c r="MU406" s="79" t="n"/>
      <c r="MV406" s="79" t="n"/>
      <c r="MW406" s="79" t="n"/>
      <c r="MX406" s="79" t="n"/>
      <c r="MY406" s="79" t="n"/>
      <c r="MZ406" s="79" t="n"/>
      <c r="NA406" s="79" t="n"/>
      <c r="NB406" s="79" t="n"/>
      <c r="NC406" s="79" t="n"/>
      <c r="ND406" s="79" t="n"/>
      <c r="NE406" s="79" t="n"/>
      <c r="NF406" s="79" t="n"/>
      <c r="NG406" s="79" t="n"/>
      <c r="NH406" s="79" t="n"/>
      <c r="NI406" s="79" t="n"/>
      <c r="NJ406" s="79" t="n"/>
      <c r="NK406" s="79" t="n"/>
      <c r="NL406" s="79" t="n"/>
      <c r="NM406" s="79" t="n"/>
      <c r="NN406" s="79" t="n"/>
      <c r="NO406" s="79" t="n"/>
      <c r="NP406" s="79" t="n"/>
      <c r="NQ406" s="79" t="n"/>
      <c r="NR406" s="79" t="n"/>
      <c r="NS406" s="79" t="n"/>
      <c r="NT406" s="79" t="n"/>
      <c r="NU406" s="79" t="n"/>
      <c r="NX406" s="78" t="n">
        <v>32</v>
      </c>
      <c r="NY406" s="79" t="n"/>
      <c r="NZ406" s="79" t="n"/>
      <c r="OA406" s="79" t="n"/>
      <c r="OB406" s="79" t="n"/>
      <c r="OC406" s="79" t="n"/>
      <c r="OD406" s="79" t="n"/>
      <c r="OE406" s="79" t="n"/>
      <c r="OF406" s="79" t="n"/>
      <c r="OG406" s="79" t="n"/>
      <c r="OH406" s="79" t="n"/>
      <c r="OI406" s="79" t="n"/>
      <c r="OJ406" s="79" t="n"/>
      <c r="OK406" s="79" t="n"/>
      <c r="OL406" s="79" t="n"/>
      <c r="OM406" s="79" t="n"/>
      <c r="ON406" s="79" t="n"/>
      <c r="OO406" s="79" t="n"/>
      <c r="OP406" s="79" t="n"/>
      <c r="OQ406" s="79" t="n"/>
      <c r="OR406" s="79" t="n"/>
      <c r="OS406" s="79" t="n"/>
      <c r="OT406" s="79" t="n"/>
      <c r="OU406" s="79" t="n"/>
      <c r="OV406" s="79" t="n"/>
      <c r="OW406" s="79" t="n"/>
      <c r="OX406" s="79" t="n"/>
      <c r="OY406" s="79" t="n"/>
      <c r="OZ406" s="79" t="n"/>
      <c r="PA406" s="79" t="n"/>
      <c r="PB406" s="79" t="n"/>
      <c r="PC406" s="79" t="n"/>
      <c r="PD406" s="79" t="n"/>
      <c r="PE406" s="79" t="n"/>
      <c r="PF406" s="79" t="n"/>
      <c r="PG406" s="79" t="n"/>
      <c r="PH406" s="79" t="n"/>
      <c r="PI406" s="79" t="n"/>
      <c r="PJ406" s="79" t="n"/>
      <c r="PK406" s="79" t="n"/>
      <c r="PL406" s="79" t="n"/>
      <c r="PO406" s="78" t="n">
        <v>32</v>
      </c>
      <c r="PP406" s="79" t="n"/>
      <c r="PQ406" s="79" t="n"/>
      <c r="PR406" s="79" t="n"/>
      <c r="PS406" s="79" t="n"/>
      <c r="PT406" s="79" t="n"/>
      <c r="PU406" s="79" t="n"/>
      <c r="PV406" s="79" t="n"/>
      <c r="PW406" s="79" t="n"/>
      <c r="PX406" s="79" t="n"/>
      <c r="PY406" s="79" t="n"/>
      <c r="PZ406" s="79" t="n"/>
      <c r="QA406" s="79" t="n"/>
      <c r="QB406" s="79" t="n"/>
      <c r="QC406" s="79" t="n"/>
      <c r="QD406" s="79" t="n"/>
      <c r="QE406" s="79" t="n"/>
      <c r="QF406" s="79" t="n"/>
      <c r="QG406" s="79" t="n"/>
      <c r="QH406" s="79" t="n"/>
      <c r="QI406" s="79" t="n"/>
      <c r="QJ406" s="79" t="n"/>
      <c r="QK406" s="79" t="n"/>
      <c r="QL406" s="79" t="n"/>
      <c r="QM406" s="79" t="n"/>
      <c r="QN406" s="79" t="n"/>
      <c r="QO406" s="79" t="n"/>
      <c r="QP406" s="79" t="n"/>
      <c r="QQ406" s="79" t="n"/>
      <c r="QR406" s="79" t="n"/>
      <c r="QS406" s="79" t="n"/>
      <c r="QT406" s="79" t="n"/>
      <c r="QU406" s="79" t="n"/>
      <c r="QV406" s="79" t="n"/>
      <c r="QW406" s="79" t="n"/>
      <c r="QX406" s="79" t="n"/>
      <c r="QY406" s="79" t="n"/>
      <c r="QZ406" s="79" t="n"/>
      <c r="RA406" s="79" t="n"/>
      <c r="RB406" s="79" t="n"/>
      <c r="RC406" s="79" t="n"/>
      <c r="RF406" s="78" t="n">
        <v>32</v>
      </c>
      <c r="RG406" s="79" t="n"/>
      <c r="RH406" s="79" t="n"/>
      <c r="RI406" s="79" t="n"/>
      <c r="RJ406" s="79" t="n"/>
      <c r="RK406" s="79" t="n"/>
      <c r="RL406" s="79" t="n"/>
      <c r="RM406" s="79" t="n"/>
      <c r="RN406" s="79" t="n"/>
      <c r="RO406" s="79" t="n"/>
      <c r="RP406" s="79" t="n"/>
      <c r="RQ406" s="79" t="n"/>
      <c r="RR406" s="79" t="n"/>
      <c r="RS406" s="79" t="n"/>
      <c r="RT406" s="79" t="n"/>
      <c r="RU406" s="79" t="n"/>
      <c r="RV406" s="79" t="n"/>
      <c r="RW406" s="79" t="n"/>
      <c r="RX406" s="79" t="n"/>
      <c r="RY406" s="79" t="n"/>
      <c r="RZ406" s="79" t="n"/>
      <c r="SA406" s="79" t="n"/>
      <c r="SB406" s="79" t="n"/>
      <c r="SC406" s="79" t="n"/>
      <c r="SD406" s="79" t="n"/>
      <c r="SE406" s="79" t="n"/>
      <c r="SF406" s="79" t="n"/>
      <c r="SG406" s="79" t="n"/>
      <c r="SH406" s="79" t="n"/>
      <c r="SI406" s="79" t="n"/>
      <c r="SJ406" s="79" t="n"/>
      <c r="SK406" s="79" t="n"/>
      <c r="SL406" s="79" t="n"/>
      <c r="SM406" s="79" t="n"/>
      <c r="SN406" s="79" t="n"/>
      <c r="SO406" s="79" t="n"/>
      <c r="SP406" s="79" t="n"/>
      <c r="SQ406" s="79" t="n"/>
      <c r="SR406" s="79" t="n"/>
      <c r="SS406" s="79" t="n"/>
      <c r="ST406" s="79" t="n"/>
      <c r="SW406" s="78" t="n">
        <v>32</v>
      </c>
      <c r="SX406" s="79" t="n"/>
      <c r="SY406" s="79" t="n"/>
      <c r="SZ406" s="79" t="n"/>
      <c r="TA406" s="79" t="n"/>
      <c r="TB406" s="79" t="n"/>
      <c r="TC406" s="79" t="n"/>
      <c r="TD406" s="79" t="n"/>
      <c r="TE406" s="79" t="n"/>
      <c r="TF406" s="79" t="n"/>
      <c r="TG406" s="79" t="n"/>
      <c r="TH406" s="79" t="n"/>
      <c r="TI406" s="79" t="n"/>
      <c r="TJ406" s="79" t="n"/>
      <c r="TK406" s="79" t="n"/>
      <c r="TL406" s="79" t="n"/>
      <c r="TM406" s="79" t="n"/>
      <c r="TN406" s="79" t="n"/>
      <c r="TO406" s="79" t="n"/>
      <c r="TP406" s="79" t="n"/>
      <c r="TQ406" s="79" t="n"/>
      <c r="TR406" s="79" t="n"/>
      <c r="TS406" s="79" t="n"/>
      <c r="TT406" s="79" t="n"/>
      <c r="TU406" s="79" t="n"/>
      <c r="TV406" s="79" t="n"/>
      <c r="TW406" s="79" t="n"/>
      <c r="TX406" s="79" t="n"/>
      <c r="TY406" s="79" t="n"/>
      <c r="TZ406" s="79" t="n"/>
      <c r="UA406" s="79" t="n"/>
      <c r="UB406" s="79" t="n"/>
      <c r="UC406" s="79" t="n"/>
      <c r="UD406" s="79" t="n"/>
      <c r="UE406" s="79" t="n"/>
      <c r="UF406" s="79" t="n"/>
      <c r="UG406" s="79" t="n"/>
      <c r="UH406" s="79" t="n"/>
      <c r="UI406" s="79" t="n"/>
      <c r="UJ406" s="79" t="n"/>
      <c r="UK406" s="79" t="n"/>
      <c r="UN406" s="78" t="n">
        <v>32</v>
      </c>
      <c r="UO406" s="79" t="n"/>
      <c r="UP406" s="79" t="n"/>
      <c r="UQ406" s="79" t="n"/>
      <c r="UR406" s="79" t="n"/>
      <c r="US406" s="79" t="n"/>
      <c r="UT406" s="79" t="n"/>
      <c r="UU406" s="79" t="n"/>
      <c r="UV406" s="79" t="n"/>
      <c r="UW406" s="79" t="n"/>
      <c r="UX406" s="79" t="n"/>
      <c r="UY406" s="79" t="n"/>
      <c r="UZ406" s="79" t="n"/>
      <c r="VA406" s="79" t="n"/>
      <c r="VB406" s="79" t="n"/>
      <c r="VC406" s="79" t="n"/>
      <c r="VD406" s="79" t="n"/>
      <c r="VE406" s="79" t="n"/>
      <c r="VF406" s="79" t="n"/>
      <c r="VG406" s="79" t="n"/>
      <c r="VH406" s="79" t="n"/>
      <c r="VI406" s="79" t="n"/>
      <c r="VJ406" s="79" t="n"/>
      <c r="VK406" s="79" t="n"/>
      <c r="VL406" s="79" t="n"/>
      <c r="VM406" s="79" t="n"/>
      <c r="VN406" s="79" t="n"/>
      <c r="VO406" s="79" t="n"/>
      <c r="VP406" s="79" t="n"/>
      <c r="VQ406" s="79" t="n"/>
      <c r="VR406" s="79" t="n"/>
      <c r="VS406" s="79" t="n"/>
      <c r="VT406" s="79" t="n"/>
      <c r="VU406" s="79" t="n"/>
      <c r="VV406" s="79" t="n"/>
      <c r="VW406" s="79" t="n"/>
      <c r="VX406" s="79" t="n"/>
      <c r="VY406" s="79" t="n"/>
      <c r="VZ406" s="79" t="n"/>
      <c r="WA406" s="79" t="n"/>
      <c r="WB406" s="79" t="n"/>
      <c r="WE406" s="78" t="n">
        <v>32</v>
      </c>
      <c r="WF406" s="79" t="n"/>
      <c r="WG406" s="79" t="n"/>
      <c r="WH406" s="79" t="n"/>
      <c r="WI406" s="79" t="n"/>
      <c r="WJ406" s="79" t="n"/>
      <c r="WK406" s="79" t="n"/>
      <c r="WL406" s="79" t="n"/>
      <c r="WM406" s="79" t="n"/>
      <c r="WN406" s="79" t="n"/>
      <c r="WO406" s="79" t="n"/>
      <c r="WP406" s="79" t="n"/>
      <c r="WQ406" s="79" t="n"/>
      <c r="WR406" s="79" t="n"/>
      <c r="WS406" s="79" t="n"/>
      <c r="WT406" s="79" t="n"/>
      <c r="WU406" s="79" t="n"/>
      <c r="WV406" s="79" t="n"/>
      <c r="WW406" s="79" t="n"/>
      <c r="WX406" s="79" t="n"/>
      <c r="WY406" s="79" t="n"/>
      <c r="WZ406" s="79" t="n"/>
      <c r="XA406" s="79" t="n"/>
      <c r="XB406" s="79" t="n"/>
      <c r="XC406" s="79" t="n"/>
      <c r="XD406" s="79" t="n"/>
      <c r="XE406" s="79" t="n"/>
      <c r="XF406" s="79" t="n"/>
      <c r="XG406" s="79" t="n"/>
      <c r="XH406" s="79" t="n"/>
      <c r="XI406" s="79" t="n"/>
      <c r="XJ406" s="79" t="n"/>
      <c r="XK406" s="79" t="n"/>
      <c r="XL406" s="79" t="n"/>
      <c r="XM406" s="79" t="n"/>
      <c r="XN406" s="79" t="n"/>
      <c r="XO406" s="79" t="n"/>
      <c r="XP406" s="79" t="n"/>
      <c r="XQ406" s="79" t="n"/>
      <c r="XR406" s="79" t="n"/>
      <c r="XS406" s="79" t="n"/>
      <c r="XV406" s="78" t="n">
        <v>32</v>
      </c>
      <c r="XW406" s="79" t="n"/>
      <c r="XX406" s="79" t="n"/>
      <c r="XY406" s="79" t="n"/>
      <c r="XZ406" s="79" t="n"/>
      <c r="YA406" s="79" t="n"/>
      <c r="YB406" s="79" t="n"/>
      <c r="YC406" s="79" t="n"/>
      <c r="YD406" s="79" t="n"/>
      <c r="YE406" s="79" t="n"/>
      <c r="YF406" s="79" t="n"/>
      <c r="YG406" s="79" t="n"/>
      <c r="YH406" s="79" t="n"/>
      <c r="YI406" s="79" t="n"/>
      <c r="YJ406" s="79" t="n"/>
      <c r="YK406" s="79" t="n"/>
      <c r="YL406" s="79" t="n"/>
      <c r="YM406" s="79" t="n"/>
      <c r="YN406" s="79" t="n"/>
      <c r="YO406" s="79" t="n"/>
      <c r="YP406" s="79" t="n"/>
      <c r="YQ406" s="79" t="n"/>
      <c r="YR406" s="79" t="n"/>
      <c r="YS406" s="79" t="n"/>
      <c r="YT406" s="79" t="n"/>
      <c r="YU406" s="79" t="n"/>
      <c r="YV406" s="79" t="n"/>
      <c r="YW406" s="79" t="n"/>
      <c r="YX406" s="79" t="n"/>
      <c r="YY406" s="79" t="n"/>
      <c r="YZ406" s="79" t="n"/>
      <c r="ZA406" s="79" t="n"/>
      <c r="ZB406" s="79" t="n"/>
      <c r="ZC406" s="79" t="n"/>
      <c r="ZD406" s="79" t="n"/>
      <c r="ZE406" s="79" t="n"/>
      <c r="ZF406" s="79" t="n"/>
      <c r="ZG406" s="79" t="n"/>
      <c r="ZH406" s="79" t="n"/>
      <c r="ZI406" s="79" t="n"/>
      <c r="ZJ406" s="79" t="n"/>
      <c r="ZM406" s="78" t="n">
        <v>32</v>
      </c>
      <c r="ZN406" s="79" t="n"/>
      <c r="ZO406" s="79" t="n"/>
      <c r="ZP406" s="79" t="n"/>
      <c r="ZQ406" s="79" t="n"/>
      <c r="ZR406" s="79" t="n"/>
      <c r="ZS406" s="79" t="n"/>
      <c r="ZT406" s="79" t="n"/>
      <c r="ZU406" s="79" t="n"/>
      <c r="ZV406" s="79" t="n"/>
      <c r="ZW406" s="79" t="n"/>
      <c r="ZX406" s="79" t="n"/>
      <c r="ZY406" s="79" t="n"/>
      <c r="ZZ406" s="79" t="n"/>
      <c r="AAA406" s="79" t="n"/>
      <c r="AAB406" s="79" t="n"/>
      <c r="AAC406" s="79" t="n"/>
      <c r="AAD406" s="79" t="n"/>
      <c r="AAE406" s="79" t="n"/>
      <c r="AAF406" s="79" t="n"/>
      <c r="AAG406" s="79" t="n"/>
      <c r="AAH406" s="79" t="n"/>
      <c r="AAI406" s="79" t="n"/>
      <c r="AAJ406" s="79" t="n"/>
      <c r="AAK406" s="79" t="n"/>
      <c r="AAL406" s="79" t="n"/>
      <c r="AAM406" s="79" t="n"/>
      <c r="AAN406" s="79" t="n"/>
      <c r="AAO406" s="79" t="n"/>
      <c r="AAP406" s="79" t="n"/>
      <c r="AAQ406" s="79" t="n"/>
      <c r="AAR406" s="79" t="n"/>
      <c r="AAS406" s="79" t="n"/>
      <c r="AAT406" s="79" t="n"/>
      <c r="AAU406" s="79" t="n"/>
      <c r="AAV406" s="79" t="n"/>
      <c r="AAW406" s="79" t="n"/>
      <c r="AAX406" s="79" t="n"/>
      <c r="AAY406" s="79" t="n"/>
      <c r="AAZ406" s="79" t="n"/>
      <c r="ABA406" s="79" t="n"/>
      <c r="ABD406" s="78" t="n">
        <v>32</v>
      </c>
      <c r="ABE406" s="79" t="n"/>
      <c r="ABF406" s="79" t="n"/>
      <c r="ABG406" s="79" t="n"/>
      <c r="ABH406" s="79" t="n"/>
      <c r="ABI406" s="79" t="n"/>
      <c r="ABJ406" s="79" t="n"/>
      <c r="ABK406" s="79" t="n"/>
      <c r="ABL406" s="79" t="n"/>
      <c r="ABM406" s="79" t="n"/>
      <c r="ABN406" s="79" t="n"/>
      <c r="ABO406" s="79" t="n"/>
      <c r="ABP406" s="79" t="n"/>
      <c r="ABQ406" s="79" t="n"/>
      <c r="ABR406" s="79" t="n"/>
      <c r="ABS406" s="79" t="n"/>
      <c r="ABT406" s="79" t="n"/>
      <c r="ABU406" s="79" t="n"/>
      <c r="ABV406" s="79" t="n"/>
      <c r="ABW406" s="79" t="n"/>
      <c r="ABX406" s="79" t="n"/>
      <c r="ABY406" s="79" t="n"/>
      <c r="ABZ406" s="79" t="n"/>
      <c r="ACA406" s="79" t="n"/>
      <c r="ACB406" s="79" t="n"/>
      <c r="ACC406" s="79" t="n"/>
      <c r="ACD406" s="79" t="n"/>
      <c r="ACE406" s="79" t="n"/>
      <c r="ACF406" s="79" t="n"/>
      <c r="ACG406" s="79" t="n"/>
      <c r="ACH406" s="79" t="n"/>
      <c r="ACI406" s="79" t="n"/>
      <c r="ACJ406" s="79" t="n"/>
      <c r="ACK406" s="79" t="n"/>
      <c r="ACL406" s="79" t="n"/>
      <c r="ACM406" s="79" t="n"/>
      <c r="ACN406" s="79" t="n"/>
      <c r="ACO406" s="79" t="n"/>
      <c r="ACP406" s="79" t="n"/>
      <c r="ACQ406" s="79" t="n"/>
      <c r="ACR406" s="79" t="n"/>
      <c r="ACU406" s="78" t="n">
        <v>32</v>
      </c>
      <c r="ACV406" s="79" t="n"/>
      <c r="ACW406" s="79" t="n"/>
      <c r="ACX406" s="79" t="n"/>
      <c r="ACY406" s="79" t="n"/>
      <c r="ACZ406" s="79" t="n"/>
      <c r="ADA406" s="79" t="n"/>
      <c r="ADB406" s="79" t="n"/>
      <c r="ADC406" s="79" t="n"/>
      <c r="ADD406" s="79" t="n"/>
      <c r="ADE406" s="79" t="n"/>
      <c r="ADF406" s="79" t="n"/>
      <c r="ADG406" s="79" t="n"/>
      <c r="ADH406" s="79" t="n"/>
      <c r="ADI406" s="79" t="n"/>
      <c r="ADJ406" s="79" t="n"/>
      <c r="ADK406" s="79" t="n"/>
      <c r="ADL406" s="79" t="n"/>
      <c r="ADM406" s="79" t="n"/>
      <c r="ADN406" s="79" t="n"/>
      <c r="ADO406" s="79" t="n"/>
      <c r="ADP406" s="79" t="n"/>
      <c r="ADQ406" s="79" t="n"/>
      <c r="ADR406" s="79" t="n"/>
      <c r="ADS406" s="79" t="n"/>
      <c r="ADT406" s="79" t="n"/>
      <c r="ADU406" s="79" t="n"/>
      <c r="ADV406" s="79" t="n"/>
      <c r="ADW406" s="79" t="n"/>
      <c r="ADX406" s="79" t="n"/>
      <c r="ADY406" s="79" t="n"/>
      <c r="ADZ406" s="79" t="n"/>
      <c r="AEA406" s="79" t="n"/>
      <c r="AEB406" s="79" t="n"/>
      <c r="AEC406" s="79" t="n"/>
      <c r="AED406" s="79" t="n"/>
      <c r="AEE406" s="79" t="n"/>
      <c r="AEF406" s="79" t="n"/>
      <c r="AEG406" s="79" t="n"/>
      <c r="AEH406" s="79" t="n"/>
      <c r="AEI406" s="79" t="n"/>
      <c r="AEL406" s="78" t="n">
        <v>32</v>
      </c>
      <c r="AEM406" s="79" t="n"/>
      <c r="AEN406" s="79" t="n"/>
      <c r="AEO406" s="79" t="n"/>
      <c r="AEP406" s="79" t="n"/>
      <c r="AEQ406" s="79" t="n"/>
      <c r="AER406" s="79" t="n"/>
      <c r="AES406" s="79" t="n"/>
      <c r="AET406" s="79" t="n"/>
      <c r="AEU406" s="79" t="n"/>
      <c r="AEV406" s="79" t="n"/>
      <c r="AEW406" s="79" t="n"/>
      <c r="AEX406" s="79" t="n"/>
      <c r="AEY406" s="79" t="n"/>
      <c r="AEZ406" s="79" t="n"/>
      <c r="AFA406" s="79" t="n"/>
      <c r="AFB406" s="79" t="n"/>
      <c r="AFC406" s="79" t="n"/>
      <c r="AFD406" s="79" t="n"/>
      <c r="AFE406" s="79" t="n"/>
      <c r="AFF406" s="79" t="n"/>
      <c r="AFG406" s="79" t="n"/>
      <c r="AFH406" s="79" t="n"/>
      <c r="AFI406" s="79" t="n"/>
      <c r="AFJ406" s="79" t="n"/>
      <c r="AFK406" s="79" t="n"/>
      <c r="AFL406" s="79" t="n"/>
      <c r="AFM406" s="79" t="n"/>
      <c r="AFN406" s="79" t="n"/>
      <c r="AFO406" s="79" t="n"/>
      <c r="AFP406" s="79" t="n"/>
      <c r="AFQ406" s="79" t="n"/>
      <c r="AFR406" s="79" t="n"/>
      <c r="AFS406" s="79" t="n"/>
      <c r="AFT406" s="79" t="n"/>
      <c r="AFU406" s="79" t="n"/>
      <c r="AFV406" s="79" t="n"/>
      <c r="AFW406" s="79" t="n"/>
      <c r="AFX406" s="79" t="n"/>
      <c r="AFY406" s="79" t="n"/>
      <c r="AFZ406" s="79" t="n"/>
    </row>
    <row r="407">
      <c r="A407" s="78" t="n">
        <v>33</v>
      </c>
      <c r="B407" s="79" t="n"/>
      <c r="C407" s="79" t="n"/>
      <c r="D407" s="79" t="n"/>
      <c r="E407" s="79" t="n"/>
      <c r="F407" s="79" t="n"/>
      <c r="G407" s="79" t="n"/>
      <c r="H407" s="79" t="n"/>
      <c r="I407" s="79" t="n"/>
      <c r="J407" s="79" t="n"/>
      <c r="K407" s="79" t="n"/>
      <c r="L407" s="79" t="n"/>
      <c r="M407" s="79" t="n"/>
      <c r="N407" s="79" t="n"/>
      <c r="O407" s="79" t="n"/>
      <c r="P407" s="79" t="n"/>
      <c r="Q407" s="79" t="n"/>
      <c r="R407" s="79" t="n"/>
      <c r="S407" s="79" t="n"/>
      <c r="T407" s="79" t="n"/>
      <c r="U407" s="79" t="n"/>
      <c r="V407" s="79" t="n"/>
      <c r="W407" s="79" t="n"/>
      <c r="X407" s="79" t="n"/>
      <c r="Y407" s="79" t="n"/>
      <c r="Z407" s="79" t="n"/>
      <c r="AA407" s="79" t="n"/>
      <c r="AB407" s="79" t="n"/>
      <c r="AC407" s="79" t="n"/>
      <c r="AD407" s="79" t="n"/>
      <c r="AE407" s="79" t="n"/>
      <c r="AF407" s="79" t="n"/>
      <c r="AG407" s="79" t="n"/>
      <c r="AH407" s="79" t="n"/>
      <c r="AI407" s="79" t="n"/>
      <c r="AJ407" s="79" t="n"/>
      <c r="AK407" s="79" t="n"/>
      <c r="AL407" s="79" t="n"/>
      <c r="AM407" s="79" t="n"/>
      <c r="AN407" s="79" t="n"/>
      <c r="AO407" s="79" t="n"/>
      <c r="AR407" s="78" t="n">
        <v>33</v>
      </c>
      <c r="AS407" s="79" t="n"/>
      <c r="AT407" s="79" t="n"/>
      <c r="AU407" s="79" t="n"/>
      <c r="AV407" s="79" t="n"/>
      <c r="AW407" s="79" t="n"/>
      <c r="AX407" s="79" t="n"/>
      <c r="AY407" s="79" t="n"/>
      <c r="AZ407" s="79" t="n"/>
      <c r="BA407" s="79" t="n"/>
      <c r="BB407" s="79" t="n"/>
      <c r="BC407" s="79" t="n"/>
      <c r="BD407" s="79" t="n"/>
      <c r="BE407" s="79" t="n"/>
      <c r="BF407" s="79" t="n"/>
      <c r="BG407" s="79" t="n"/>
      <c r="BH407" s="79" t="n"/>
      <c r="BI407" s="79" t="n"/>
      <c r="BJ407" s="79" t="n"/>
      <c r="BK407" s="79" t="n"/>
      <c r="BL407" s="79" t="n"/>
      <c r="BM407" s="79" t="n"/>
      <c r="BN407" s="79" t="n"/>
      <c r="BO407" s="79" t="n"/>
      <c r="BP407" s="79" t="n"/>
      <c r="BQ407" s="79" t="n"/>
      <c r="BR407" s="79" t="n"/>
      <c r="BS407" s="79" t="n"/>
      <c r="BT407" s="79" t="n"/>
      <c r="BU407" s="79" t="n"/>
      <c r="BV407" s="79" t="n"/>
      <c r="BW407" s="79" t="n"/>
      <c r="BX407" s="79" t="n"/>
      <c r="BY407" s="79" t="n"/>
      <c r="BZ407" s="79" t="n"/>
      <c r="CA407" s="79" t="n"/>
      <c r="CB407" s="79" t="n"/>
      <c r="CC407" s="79" t="n"/>
      <c r="CD407" s="79" t="n"/>
      <c r="CE407" s="79" t="n"/>
      <c r="CF407" s="79" t="n"/>
      <c r="CI407" s="78" t="n">
        <v>33</v>
      </c>
      <c r="CJ407" s="79" t="n"/>
      <c r="CK407" s="79" t="n"/>
      <c r="CL407" s="79" t="n"/>
      <c r="CM407" s="79" t="n"/>
      <c r="CN407" s="79" t="n"/>
      <c r="CO407" s="79" t="n"/>
      <c r="CP407" s="79" t="n"/>
      <c r="CQ407" s="79" t="n"/>
      <c r="CR407" s="79" t="n"/>
      <c r="CS407" s="79" t="n"/>
      <c r="CT407" s="79" t="n"/>
      <c r="CU407" s="79" t="n"/>
      <c r="CV407" s="79" t="n"/>
      <c r="CW407" s="79" t="n"/>
      <c r="CX407" s="79" t="n"/>
      <c r="CY407" s="79" t="n"/>
      <c r="CZ407" s="79" t="n"/>
      <c r="DA407" s="79" t="n"/>
      <c r="DB407" s="79" t="n"/>
      <c r="DC407" s="79" t="n"/>
      <c r="DD407" s="79" t="n"/>
      <c r="DE407" s="79" t="n"/>
      <c r="DF407" s="79" t="n"/>
      <c r="DG407" s="79" t="n"/>
      <c r="DH407" s="79" t="n"/>
      <c r="DI407" s="79" t="n"/>
      <c r="DJ407" s="79" t="n"/>
      <c r="DK407" s="79" t="n"/>
      <c r="DL407" s="79" t="n"/>
      <c r="DM407" s="79" t="n"/>
      <c r="DN407" s="79" t="n"/>
      <c r="DO407" s="79" t="n"/>
      <c r="DP407" s="79" t="n"/>
      <c r="DQ407" s="79" t="n"/>
      <c r="DR407" s="79" t="n"/>
      <c r="DS407" s="79" t="n"/>
      <c r="DT407" s="79" t="n"/>
      <c r="DU407" s="79" t="n"/>
      <c r="DV407" s="79" t="n"/>
      <c r="DW407" s="79" t="n"/>
      <c r="DZ407" s="78" t="n">
        <v>33</v>
      </c>
      <c r="EA407" s="79" t="n"/>
      <c r="EB407" s="79" t="n"/>
      <c r="EC407" s="79" t="n"/>
      <c r="ED407" s="79" t="n"/>
      <c r="EE407" s="79" t="n"/>
      <c r="EF407" s="79" t="n"/>
      <c r="EG407" s="79" t="n"/>
      <c r="EH407" s="79" t="n"/>
      <c r="EI407" s="79" t="n"/>
      <c r="EJ407" s="79" t="n"/>
      <c r="EK407" s="79" t="n"/>
      <c r="EL407" s="79" t="n"/>
      <c r="EM407" s="79" t="n"/>
      <c r="EN407" s="79" t="n"/>
      <c r="EO407" s="79" t="n"/>
      <c r="EP407" s="79" t="n"/>
      <c r="EQ407" s="79" t="n"/>
      <c r="ER407" s="79" t="n"/>
      <c r="ES407" s="79" t="n"/>
      <c r="ET407" s="79" t="n"/>
      <c r="EU407" s="79" t="n"/>
      <c r="EV407" s="79" t="n"/>
      <c r="EW407" s="79" t="n"/>
      <c r="EX407" s="79" t="n"/>
      <c r="EY407" s="79" t="n"/>
      <c r="EZ407" s="79" t="n"/>
      <c r="FA407" s="79" t="n"/>
      <c r="FB407" s="79" t="n"/>
      <c r="FC407" s="79" t="n"/>
      <c r="FD407" s="79" t="n"/>
      <c r="FE407" s="79" t="n"/>
      <c r="FF407" s="79" t="n"/>
      <c r="FG407" s="79" t="n"/>
      <c r="FH407" s="79" t="n"/>
      <c r="FI407" s="79" t="n"/>
      <c r="FJ407" s="79" t="n"/>
      <c r="FK407" s="79" t="n"/>
      <c r="FL407" s="79" t="n"/>
      <c r="FM407" s="79" t="n"/>
      <c r="FN407" s="79" t="n"/>
      <c r="FQ407" s="78" t="n">
        <v>33</v>
      </c>
      <c r="FR407" s="79" t="n"/>
      <c r="FS407" s="79" t="n"/>
      <c r="FT407" s="79" t="n"/>
      <c r="FU407" s="79" t="n"/>
      <c r="FV407" s="79" t="n"/>
      <c r="FW407" s="79" t="n"/>
      <c r="FX407" s="79" t="n"/>
      <c r="FY407" s="79" t="n"/>
      <c r="FZ407" s="79" t="n"/>
      <c r="GA407" s="79" t="n"/>
      <c r="GB407" s="79" t="n"/>
      <c r="GC407" s="79" t="n"/>
      <c r="GD407" s="79" t="n"/>
      <c r="GE407" s="79" t="n"/>
      <c r="GF407" s="79" t="n"/>
      <c r="GG407" s="79" t="n"/>
      <c r="GH407" s="79" t="n"/>
      <c r="GI407" s="79" t="n"/>
      <c r="GJ407" s="79" t="n"/>
      <c r="GK407" s="79" t="n"/>
      <c r="GL407" s="79" t="n"/>
      <c r="GM407" s="79" t="n"/>
      <c r="GN407" s="79" t="n"/>
      <c r="GO407" s="79" t="n"/>
      <c r="GP407" s="79" t="n"/>
      <c r="GQ407" s="79" t="n"/>
      <c r="GR407" s="79" t="n"/>
      <c r="GS407" s="79" t="n"/>
      <c r="GT407" s="79" t="n"/>
      <c r="GU407" s="79" t="n"/>
      <c r="GV407" s="79" t="n"/>
      <c r="GW407" s="79" t="n"/>
      <c r="GX407" s="79" t="n"/>
      <c r="GY407" s="79" t="n"/>
      <c r="GZ407" s="79" t="n"/>
      <c r="HA407" s="79" t="n"/>
      <c r="HB407" s="79" t="n"/>
      <c r="HC407" s="79" t="n"/>
      <c r="HD407" s="79" t="n"/>
      <c r="HE407" s="79" t="n"/>
      <c r="HH407" s="78" t="n">
        <v>33</v>
      </c>
      <c r="HI407" s="79" t="n"/>
      <c r="HJ407" s="79" t="n"/>
      <c r="HK407" s="79" t="n"/>
      <c r="HL407" s="79" t="n"/>
      <c r="HM407" s="79" t="n"/>
      <c r="HN407" s="79" t="n"/>
      <c r="HO407" s="79" t="n"/>
      <c r="HP407" s="79" t="n"/>
      <c r="HQ407" s="79" t="n"/>
      <c r="HR407" s="79" t="n"/>
      <c r="HS407" s="79" t="n"/>
      <c r="HT407" s="79" t="n"/>
      <c r="HU407" s="79" t="n"/>
      <c r="HV407" s="79" t="n"/>
      <c r="HW407" s="79" t="n"/>
      <c r="HX407" s="79" t="n"/>
      <c r="HY407" s="79" t="n"/>
      <c r="HZ407" s="79" t="n"/>
      <c r="IA407" s="79" t="n"/>
      <c r="IB407" s="79" t="n"/>
      <c r="IC407" s="79" t="n"/>
      <c r="ID407" s="79" t="n"/>
      <c r="IE407" s="79" t="n"/>
      <c r="IF407" s="79" t="n"/>
      <c r="IG407" s="79" t="n"/>
      <c r="IH407" s="79" t="n"/>
      <c r="II407" s="79" t="n"/>
      <c r="IJ407" s="79" t="n"/>
      <c r="IK407" s="79" t="n"/>
      <c r="IL407" s="79" t="n"/>
      <c r="IM407" s="79" t="n"/>
      <c r="IN407" s="79" t="n"/>
      <c r="IO407" s="79" t="n"/>
      <c r="IP407" s="79" t="n"/>
      <c r="IQ407" s="79" t="n"/>
      <c r="IR407" s="79" t="n"/>
      <c r="IS407" s="79" t="n"/>
      <c r="IT407" s="79" t="n"/>
      <c r="IU407" s="79" t="n"/>
      <c r="IV407" s="79" t="n"/>
      <c r="IY407" s="78" t="n">
        <v>33</v>
      </c>
      <c r="IZ407" s="79" t="n"/>
      <c r="JA407" s="79" t="n"/>
      <c r="JB407" s="79" t="n"/>
      <c r="JC407" s="79" t="n"/>
      <c r="JD407" s="79" t="n"/>
      <c r="JE407" s="79" t="n"/>
      <c r="JF407" s="79" t="n"/>
      <c r="JG407" s="79" t="n"/>
      <c r="JH407" s="79" t="n"/>
      <c r="JI407" s="79" t="n"/>
      <c r="JJ407" s="79" t="n"/>
      <c r="JK407" s="79" t="n"/>
      <c r="JL407" s="79" t="n"/>
      <c r="JM407" s="79" t="n"/>
      <c r="JN407" s="79" t="n"/>
      <c r="JO407" s="79" t="n"/>
      <c r="JP407" s="79" t="n"/>
      <c r="JQ407" s="79" t="n"/>
      <c r="JR407" s="79" t="n"/>
      <c r="JS407" s="79" t="n"/>
      <c r="JT407" s="79" t="n"/>
      <c r="JU407" s="79" t="n"/>
      <c r="JV407" s="79" t="n"/>
      <c r="JW407" s="79" t="n"/>
      <c r="JX407" s="79" t="n"/>
      <c r="JY407" s="79" t="n"/>
      <c r="JZ407" s="79" t="n"/>
      <c r="KA407" s="79" t="n"/>
      <c r="KB407" s="79" t="n"/>
      <c r="KC407" s="79" t="n"/>
      <c r="KD407" s="79" t="n"/>
      <c r="KE407" s="79" t="n"/>
      <c r="KF407" s="79" t="n"/>
      <c r="KG407" s="79" t="n"/>
      <c r="KH407" s="79" t="n"/>
      <c r="KI407" s="79" t="n"/>
      <c r="KJ407" s="79" t="n"/>
      <c r="KK407" s="79" t="n"/>
      <c r="KL407" s="79" t="n"/>
      <c r="KM407" s="79" t="n"/>
      <c r="KP407" s="78" t="n">
        <v>33</v>
      </c>
      <c r="KQ407" s="79" t="n"/>
      <c r="KR407" s="79" t="n"/>
      <c r="KS407" s="79" t="n"/>
      <c r="KT407" s="79" t="n"/>
      <c r="KU407" s="79" t="n"/>
      <c r="KV407" s="79" t="n"/>
      <c r="KW407" s="79" t="n"/>
      <c r="KX407" s="79" t="n"/>
      <c r="KY407" s="79" t="n"/>
      <c r="KZ407" s="79" t="n"/>
      <c r="LA407" s="79" t="n"/>
      <c r="LB407" s="79" t="n"/>
      <c r="LC407" s="79" t="n"/>
      <c r="LD407" s="79" t="n"/>
      <c r="LE407" s="79" t="n"/>
      <c r="LF407" s="79" t="n"/>
      <c r="LG407" s="79" t="n"/>
      <c r="LH407" s="79" t="n"/>
      <c r="LI407" s="79" t="n"/>
      <c r="LJ407" s="79" t="n"/>
      <c r="LK407" s="79" t="n"/>
      <c r="LL407" s="79" t="n"/>
      <c r="LM407" s="79" t="n"/>
      <c r="LN407" s="79" t="n"/>
      <c r="LO407" s="79" t="n"/>
      <c r="LP407" s="79" t="n"/>
      <c r="LQ407" s="79" t="n"/>
      <c r="LR407" s="79" t="n"/>
      <c r="LS407" s="79" t="n"/>
      <c r="LT407" s="79" t="n"/>
      <c r="LU407" s="79" t="n"/>
      <c r="LV407" s="79" t="n"/>
      <c r="LW407" s="79" t="n"/>
      <c r="LX407" s="79" t="n"/>
      <c r="LY407" s="79" t="n"/>
      <c r="LZ407" s="79" t="n"/>
      <c r="MA407" s="79" t="n"/>
      <c r="MB407" s="79" t="n"/>
      <c r="MC407" s="79" t="n"/>
      <c r="MD407" s="79" t="n"/>
      <c r="MG407" s="78" t="n">
        <v>33</v>
      </c>
      <c r="MH407" s="79" t="n"/>
      <c r="MI407" s="79" t="n"/>
      <c r="MJ407" s="79" t="n"/>
      <c r="MK407" s="79" t="n"/>
      <c r="ML407" s="79" t="n"/>
      <c r="MM407" s="79" t="n"/>
      <c r="MN407" s="79" t="n"/>
      <c r="MO407" s="79" t="n"/>
      <c r="MP407" s="79" t="n"/>
      <c r="MQ407" s="79" t="n"/>
      <c r="MR407" s="79" t="n"/>
      <c r="MS407" s="79" t="n"/>
      <c r="MT407" s="79" t="n"/>
      <c r="MU407" s="79" t="n"/>
      <c r="MV407" s="79" t="n"/>
      <c r="MW407" s="79" t="n"/>
      <c r="MX407" s="79" t="n"/>
      <c r="MY407" s="79" t="n"/>
      <c r="MZ407" s="79" t="n"/>
      <c r="NA407" s="79" t="n"/>
      <c r="NB407" s="79" t="n"/>
      <c r="NC407" s="79" t="n"/>
      <c r="ND407" s="79" t="n"/>
      <c r="NE407" s="79" t="n"/>
      <c r="NF407" s="79" t="n"/>
      <c r="NG407" s="79" t="n"/>
      <c r="NH407" s="79" t="n"/>
      <c r="NI407" s="79" t="n"/>
      <c r="NJ407" s="79" t="n"/>
      <c r="NK407" s="79" t="n"/>
      <c r="NL407" s="79" t="n"/>
      <c r="NM407" s="79" t="n"/>
      <c r="NN407" s="79" t="n"/>
      <c r="NO407" s="79" t="n"/>
      <c r="NP407" s="79" t="n"/>
      <c r="NQ407" s="79" t="n"/>
      <c r="NR407" s="79" t="n"/>
      <c r="NS407" s="79" t="n"/>
      <c r="NT407" s="79" t="n"/>
      <c r="NU407" s="79" t="n"/>
      <c r="NX407" s="78" t="n">
        <v>33</v>
      </c>
      <c r="NY407" s="79" t="n"/>
      <c r="NZ407" s="79" t="n"/>
      <c r="OA407" s="79" t="n"/>
      <c r="OB407" s="79" t="n"/>
      <c r="OC407" s="79" t="n"/>
      <c r="OD407" s="79" t="n"/>
      <c r="OE407" s="79" t="n"/>
      <c r="OF407" s="79" t="n"/>
      <c r="OG407" s="79" t="n"/>
      <c r="OH407" s="79" t="n"/>
      <c r="OI407" s="79" t="n"/>
      <c r="OJ407" s="79" t="n"/>
      <c r="OK407" s="79" t="n"/>
      <c r="OL407" s="79" t="n"/>
      <c r="OM407" s="79" t="n"/>
      <c r="ON407" s="79" t="n"/>
      <c r="OO407" s="79" t="n"/>
      <c r="OP407" s="79" t="n"/>
      <c r="OQ407" s="79" t="n"/>
      <c r="OR407" s="79" t="n"/>
      <c r="OS407" s="79" t="n"/>
      <c r="OT407" s="79" t="n"/>
      <c r="OU407" s="79" t="n"/>
      <c r="OV407" s="79" t="n"/>
      <c r="OW407" s="79" t="n"/>
      <c r="OX407" s="79" t="n"/>
      <c r="OY407" s="79" t="n"/>
      <c r="OZ407" s="79" t="n"/>
      <c r="PA407" s="79" t="n"/>
      <c r="PB407" s="79" t="n"/>
      <c r="PC407" s="79" t="n"/>
      <c r="PD407" s="79" t="n"/>
      <c r="PE407" s="79" t="n"/>
      <c r="PF407" s="79" t="n"/>
      <c r="PG407" s="79" t="n"/>
      <c r="PH407" s="79" t="n"/>
      <c r="PI407" s="79" t="n"/>
      <c r="PJ407" s="79" t="n"/>
      <c r="PK407" s="79" t="n"/>
      <c r="PL407" s="79" t="n"/>
      <c r="PO407" s="78" t="n">
        <v>33</v>
      </c>
      <c r="PP407" s="79" t="n"/>
      <c r="PQ407" s="79" t="n"/>
      <c r="PR407" s="79" t="n"/>
      <c r="PS407" s="79" t="n"/>
      <c r="PT407" s="79" t="n"/>
      <c r="PU407" s="79" t="n"/>
      <c r="PV407" s="79" t="n"/>
      <c r="PW407" s="79" t="n"/>
      <c r="PX407" s="79" t="n"/>
      <c r="PY407" s="79" t="n"/>
      <c r="PZ407" s="79" t="n"/>
      <c r="QA407" s="79" t="n"/>
      <c r="QB407" s="79" t="n"/>
      <c r="QC407" s="79" t="n"/>
      <c r="QD407" s="79" t="n"/>
      <c r="QE407" s="79" t="n"/>
      <c r="QF407" s="79" t="n"/>
      <c r="QG407" s="79" t="n"/>
      <c r="QH407" s="79" t="n"/>
      <c r="QI407" s="79" t="n"/>
      <c r="QJ407" s="79" t="n"/>
      <c r="QK407" s="79" t="n"/>
      <c r="QL407" s="79" t="n"/>
      <c r="QM407" s="79" t="n"/>
      <c r="QN407" s="79" t="n"/>
      <c r="QO407" s="79" t="n"/>
      <c r="QP407" s="79" t="n"/>
      <c r="QQ407" s="79" t="n"/>
      <c r="QR407" s="79" t="n"/>
      <c r="QS407" s="79" t="n"/>
      <c r="QT407" s="79" t="n"/>
      <c r="QU407" s="79" t="n"/>
      <c r="QV407" s="79" t="n"/>
      <c r="QW407" s="79" t="n"/>
      <c r="QX407" s="79" t="n"/>
      <c r="QY407" s="79" t="n"/>
      <c r="QZ407" s="79" t="n"/>
      <c r="RA407" s="79" t="n"/>
      <c r="RB407" s="79" t="n"/>
      <c r="RC407" s="79" t="n"/>
      <c r="RF407" s="78" t="n">
        <v>33</v>
      </c>
      <c r="RG407" s="79" t="n"/>
      <c r="RH407" s="79" t="n"/>
      <c r="RI407" s="79" t="n"/>
      <c r="RJ407" s="79" t="n"/>
      <c r="RK407" s="79" t="n"/>
      <c r="RL407" s="79" t="n"/>
      <c r="RM407" s="79" t="n"/>
      <c r="RN407" s="79" t="n"/>
      <c r="RO407" s="79" t="n"/>
      <c r="RP407" s="79" t="n"/>
      <c r="RQ407" s="79" t="n"/>
      <c r="RR407" s="79" t="n"/>
      <c r="RS407" s="79" t="n"/>
      <c r="RT407" s="79" t="n"/>
      <c r="RU407" s="79" t="n"/>
      <c r="RV407" s="79" t="n"/>
      <c r="RW407" s="79" t="n"/>
      <c r="RX407" s="79" t="n"/>
      <c r="RY407" s="79" t="n"/>
      <c r="RZ407" s="79" t="n"/>
      <c r="SA407" s="79" t="n"/>
      <c r="SB407" s="79" t="n"/>
      <c r="SC407" s="79" t="n"/>
      <c r="SD407" s="79" t="n"/>
      <c r="SE407" s="79" t="n"/>
      <c r="SF407" s="79" t="n"/>
      <c r="SG407" s="79" t="n"/>
      <c r="SH407" s="79" t="n"/>
      <c r="SI407" s="79" t="n"/>
      <c r="SJ407" s="79" t="n"/>
      <c r="SK407" s="79" t="n"/>
      <c r="SL407" s="79" t="n"/>
      <c r="SM407" s="79" t="n"/>
      <c r="SN407" s="79" t="n"/>
      <c r="SO407" s="79" t="n"/>
      <c r="SP407" s="79" t="n"/>
      <c r="SQ407" s="79" t="n"/>
      <c r="SR407" s="79" t="n"/>
      <c r="SS407" s="79" t="n"/>
      <c r="ST407" s="79" t="n"/>
      <c r="SW407" s="78" t="n">
        <v>33</v>
      </c>
      <c r="SX407" s="79" t="n"/>
      <c r="SY407" s="79" t="n"/>
      <c r="SZ407" s="79" t="n"/>
      <c r="TA407" s="79" t="n"/>
      <c r="TB407" s="79" t="n"/>
      <c r="TC407" s="79" t="n"/>
      <c r="TD407" s="79" t="n"/>
      <c r="TE407" s="79" t="n"/>
      <c r="TF407" s="79" t="n"/>
      <c r="TG407" s="79" t="n"/>
      <c r="TH407" s="79" t="n"/>
      <c r="TI407" s="79" t="n"/>
      <c r="TJ407" s="79" t="n"/>
      <c r="TK407" s="79" t="n"/>
      <c r="TL407" s="79" t="n"/>
      <c r="TM407" s="79" t="n"/>
      <c r="TN407" s="79" t="n"/>
      <c r="TO407" s="79" t="n"/>
      <c r="TP407" s="79" t="n"/>
      <c r="TQ407" s="79" t="n"/>
      <c r="TR407" s="79" t="n"/>
      <c r="TS407" s="79" t="n"/>
      <c r="TT407" s="79" t="n"/>
      <c r="TU407" s="79" t="n"/>
      <c r="TV407" s="79" t="n"/>
      <c r="TW407" s="79" t="n"/>
      <c r="TX407" s="79" t="n"/>
      <c r="TY407" s="79" t="n"/>
      <c r="TZ407" s="79" t="n"/>
      <c r="UA407" s="79" t="n"/>
      <c r="UB407" s="79" t="n"/>
      <c r="UC407" s="79" t="n"/>
      <c r="UD407" s="79" t="n"/>
      <c r="UE407" s="79" t="n"/>
      <c r="UF407" s="79" t="n"/>
      <c r="UG407" s="79" t="n"/>
      <c r="UH407" s="79" t="n"/>
      <c r="UI407" s="79" t="n"/>
      <c r="UJ407" s="79" t="n"/>
      <c r="UK407" s="79" t="n"/>
      <c r="UN407" s="78" t="n">
        <v>33</v>
      </c>
      <c r="UO407" s="79" t="n"/>
      <c r="UP407" s="79" t="n"/>
      <c r="UQ407" s="79" t="n"/>
      <c r="UR407" s="79" t="n"/>
      <c r="US407" s="79" t="n"/>
      <c r="UT407" s="79" t="n"/>
      <c r="UU407" s="79" t="n"/>
      <c r="UV407" s="79" t="n"/>
      <c r="UW407" s="79" t="n"/>
      <c r="UX407" s="79" t="n"/>
      <c r="UY407" s="79" t="n"/>
      <c r="UZ407" s="79" t="n"/>
      <c r="VA407" s="79" t="n"/>
      <c r="VB407" s="79" t="n"/>
      <c r="VC407" s="79" t="n"/>
      <c r="VD407" s="79" t="n"/>
      <c r="VE407" s="79" t="n"/>
      <c r="VF407" s="79" t="n"/>
      <c r="VG407" s="79" t="n"/>
      <c r="VH407" s="79" t="n"/>
      <c r="VI407" s="79" t="n"/>
      <c r="VJ407" s="79" t="n"/>
      <c r="VK407" s="79" t="n"/>
      <c r="VL407" s="79" t="n"/>
      <c r="VM407" s="79" t="n"/>
      <c r="VN407" s="79" t="n"/>
      <c r="VO407" s="79" t="n"/>
      <c r="VP407" s="79" t="n"/>
      <c r="VQ407" s="79" t="n"/>
      <c r="VR407" s="79" t="n"/>
      <c r="VS407" s="79" t="n"/>
      <c r="VT407" s="79" t="n"/>
      <c r="VU407" s="79" t="n"/>
      <c r="VV407" s="79" t="n"/>
      <c r="VW407" s="79" t="n"/>
      <c r="VX407" s="79" t="n"/>
      <c r="VY407" s="79" t="n"/>
      <c r="VZ407" s="79" t="n"/>
      <c r="WA407" s="79" t="n"/>
      <c r="WB407" s="79" t="n"/>
      <c r="WE407" s="78" t="n">
        <v>33</v>
      </c>
      <c r="WF407" s="79" t="n"/>
      <c r="WG407" s="79" t="n"/>
      <c r="WH407" s="79" t="n"/>
      <c r="WI407" s="79" t="n"/>
      <c r="WJ407" s="79" t="n"/>
      <c r="WK407" s="79" t="n"/>
      <c r="WL407" s="79" t="n"/>
      <c r="WM407" s="79" t="n"/>
      <c r="WN407" s="79" t="n"/>
      <c r="WO407" s="79" t="n"/>
      <c r="WP407" s="79" t="n"/>
      <c r="WQ407" s="79" t="n"/>
      <c r="WR407" s="79" t="n"/>
      <c r="WS407" s="79" t="n"/>
      <c r="WT407" s="79" t="n"/>
      <c r="WU407" s="79" t="n"/>
      <c r="WV407" s="79" t="n"/>
      <c r="WW407" s="79" t="n"/>
      <c r="WX407" s="79" t="n"/>
      <c r="WY407" s="79" t="n"/>
      <c r="WZ407" s="79" t="n"/>
      <c r="XA407" s="79" t="n"/>
      <c r="XB407" s="79" t="n"/>
      <c r="XC407" s="79" t="n"/>
      <c r="XD407" s="79" t="n"/>
      <c r="XE407" s="79" t="n"/>
      <c r="XF407" s="79" t="n"/>
      <c r="XG407" s="79" t="n"/>
      <c r="XH407" s="79" t="n"/>
      <c r="XI407" s="79" t="n"/>
      <c r="XJ407" s="79" t="n"/>
      <c r="XK407" s="79" t="n"/>
      <c r="XL407" s="79" t="n"/>
      <c r="XM407" s="79" t="n"/>
      <c r="XN407" s="79" t="n"/>
      <c r="XO407" s="79" t="n"/>
      <c r="XP407" s="79" t="n"/>
      <c r="XQ407" s="79" t="n"/>
      <c r="XR407" s="79" t="n"/>
      <c r="XS407" s="79" t="n"/>
      <c r="XV407" s="78" t="n">
        <v>33</v>
      </c>
      <c r="XW407" s="79" t="n"/>
      <c r="XX407" s="79" t="n"/>
      <c r="XY407" s="79" t="n"/>
      <c r="XZ407" s="79" t="n"/>
      <c r="YA407" s="79" t="n"/>
      <c r="YB407" s="79" t="n"/>
      <c r="YC407" s="79" t="n"/>
      <c r="YD407" s="79" t="n"/>
      <c r="YE407" s="79" t="n"/>
      <c r="YF407" s="79" t="n"/>
      <c r="YG407" s="79" t="n"/>
      <c r="YH407" s="79" t="n"/>
      <c r="YI407" s="79" t="n"/>
      <c r="YJ407" s="79" t="n"/>
      <c r="YK407" s="79" t="n"/>
      <c r="YL407" s="79" t="n"/>
      <c r="YM407" s="79" t="n"/>
      <c r="YN407" s="79" t="n"/>
      <c r="YO407" s="79" t="n"/>
      <c r="YP407" s="79" t="n"/>
      <c r="YQ407" s="79" t="n"/>
      <c r="YR407" s="79" t="n"/>
      <c r="YS407" s="79" t="n"/>
      <c r="YT407" s="79" t="n"/>
      <c r="YU407" s="79" t="n"/>
      <c r="YV407" s="79" t="n"/>
      <c r="YW407" s="79" t="n"/>
      <c r="YX407" s="79" t="n"/>
      <c r="YY407" s="79" t="n"/>
      <c r="YZ407" s="79" t="n"/>
      <c r="ZA407" s="79" t="n"/>
      <c r="ZB407" s="79" t="n"/>
      <c r="ZC407" s="79" t="n"/>
      <c r="ZD407" s="79" t="n"/>
      <c r="ZE407" s="79" t="n"/>
      <c r="ZF407" s="79" t="n"/>
      <c r="ZG407" s="79" t="n"/>
      <c r="ZH407" s="79" t="n"/>
      <c r="ZI407" s="79" t="n"/>
      <c r="ZJ407" s="79" t="n"/>
      <c r="ZM407" s="78" t="n">
        <v>33</v>
      </c>
      <c r="ZN407" s="79" t="n"/>
      <c r="ZO407" s="79" t="n"/>
      <c r="ZP407" s="79" t="n"/>
      <c r="ZQ407" s="79" t="n"/>
      <c r="ZR407" s="79" t="n"/>
      <c r="ZS407" s="79" t="n"/>
      <c r="ZT407" s="79" t="n"/>
      <c r="ZU407" s="79" t="n"/>
      <c r="ZV407" s="79" t="n"/>
      <c r="ZW407" s="79" t="n"/>
      <c r="ZX407" s="79" t="n"/>
      <c r="ZY407" s="79" t="n"/>
      <c r="ZZ407" s="79" t="n"/>
      <c r="AAA407" s="79" t="n"/>
      <c r="AAB407" s="79" t="n"/>
      <c r="AAC407" s="79" t="n"/>
      <c r="AAD407" s="79" t="n"/>
      <c r="AAE407" s="79" t="n"/>
      <c r="AAF407" s="79" t="n"/>
      <c r="AAG407" s="79" t="n"/>
      <c r="AAH407" s="79" t="n"/>
      <c r="AAI407" s="79" t="n"/>
      <c r="AAJ407" s="79" t="n"/>
      <c r="AAK407" s="79" t="n"/>
      <c r="AAL407" s="79" t="n"/>
      <c r="AAM407" s="79" t="n"/>
      <c r="AAN407" s="79" t="n"/>
      <c r="AAO407" s="79" t="n"/>
      <c r="AAP407" s="79" t="n"/>
      <c r="AAQ407" s="79" t="n"/>
      <c r="AAR407" s="79" t="n"/>
      <c r="AAS407" s="79" t="n"/>
      <c r="AAT407" s="79" t="n"/>
      <c r="AAU407" s="79" t="n"/>
      <c r="AAV407" s="79" t="n"/>
      <c r="AAW407" s="79" t="n"/>
      <c r="AAX407" s="79" t="n"/>
      <c r="AAY407" s="79" t="n"/>
      <c r="AAZ407" s="79" t="n"/>
      <c r="ABA407" s="79" t="n"/>
      <c r="ABD407" s="78" t="n">
        <v>33</v>
      </c>
      <c r="ABE407" s="79" t="n"/>
      <c r="ABF407" s="79" t="n"/>
      <c r="ABG407" s="79" t="n"/>
      <c r="ABH407" s="79" t="n"/>
      <c r="ABI407" s="79" t="n"/>
      <c r="ABJ407" s="79" t="n"/>
      <c r="ABK407" s="79" t="n"/>
      <c r="ABL407" s="79" t="n"/>
      <c r="ABM407" s="79" t="n"/>
      <c r="ABN407" s="79" t="n"/>
      <c r="ABO407" s="79" t="n"/>
      <c r="ABP407" s="79" t="n"/>
      <c r="ABQ407" s="79" t="n"/>
      <c r="ABR407" s="79" t="n"/>
      <c r="ABS407" s="79" t="n"/>
      <c r="ABT407" s="79" t="n"/>
      <c r="ABU407" s="79" t="n"/>
      <c r="ABV407" s="79" t="n"/>
      <c r="ABW407" s="79" t="n"/>
      <c r="ABX407" s="79" t="n"/>
      <c r="ABY407" s="79" t="n"/>
      <c r="ABZ407" s="79" t="n"/>
      <c r="ACA407" s="79" t="n"/>
      <c r="ACB407" s="79" t="n"/>
      <c r="ACC407" s="79" t="n"/>
      <c r="ACD407" s="79" t="n"/>
      <c r="ACE407" s="79" t="n"/>
      <c r="ACF407" s="79" t="n"/>
      <c r="ACG407" s="79" t="n"/>
      <c r="ACH407" s="79" t="n"/>
      <c r="ACI407" s="79" t="n"/>
      <c r="ACJ407" s="79" t="n"/>
      <c r="ACK407" s="79" t="n"/>
      <c r="ACL407" s="79" t="n"/>
      <c r="ACM407" s="79" t="n"/>
      <c r="ACN407" s="79" t="n"/>
      <c r="ACO407" s="79" t="n"/>
      <c r="ACP407" s="79" t="n"/>
      <c r="ACQ407" s="79" t="n"/>
      <c r="ACR407" s="79" t="n"/>
      <c r="ACU407" s="78" t="n">
        <v>33</v>
      </c>
      <c r="ACV407" s="79" t="n"/>
      <c r="ACW407" s="79" t="n"/>
      <c r="ACX407" s="79" t="n"/>
      <c r="ACY407" s="79" t="n"/>
      <c r="ACZ407" s="79" t="n"/>
      <c r="ADA407" s="79" t="n"/>
      <c r="ADB407" s="79" t="n"/>
      <c r="ADC407" s="79" t="n"/>
      <c r="ADD407" s="79" t="n"/>
      <c r="ADE407" s="79" t="n"/>
      <c r="ADF407" s="79" t="n"/>
      <c r="ADG407" s="79" t="n"/>
      <c r="ADH407" s="79" t="n"/>
      <c r="ADI407" s="79" t="n"/>
      <c r="ADJ407" s="79" t="n"/>
      <c r="ADK407" s="79" t="n"/>
      <c r="ADL407" s="79" t="n"/>
      <c r="ADM407" s="79" t="n"/>
      <c r="ADN407" s="79" t="n"/>
      <c r="ADO407" s="79" t="n"/>
      <c r="ADP407" s="79" t="n"/>
      <c r="ADQ407" s="79" t="n"/>
      <c r="ADR407" s="79" t="n"/>
      <c r="ADS407" s="79" t="n"/>
      <c r="ADT407" s="79" t="n"/>
      <c r="ADU407" s="79" t="n"/>
      <c r="ADV407" s="79" t="n"/>
      <c r="ADW407" s="79" t="n"/>
      <c r="ADX407" s="79" t="n"/>
      <c r="ADY407" s="79" t="n"/>
      <c r="ADZ407" s="79" t="n"/>
      <c r="AEA407" s="79" t="n"/>
      <c r="AEB407" s="79" t="n"/>
      <c r="AEC407" s="79" t="n"/>
      <c r="AED407" s="79" t="n"/>
      <c r="AEE407" s="79" t="n"/>
      <c r="AEF407" s="79" t="n"/>
      <c r="AEG407" s="79" t="n"/>
      <c r="AEH407" s="79" t="n"/>
      <c r="AEI407" s="79" t="n"/>
      <c r="AEL407" s="78" t="n">
        <v>33</v>
      </c>
      <c r="AEM407" s="79" t="n"/>
      <c r="AEN407" s="79" t="n"/>
      <c r="AEO407" s="79" t="n"/>
      <c r="AEP407" s="79" t="n"/>
      <c r="AEQ407" s="79" t="n"/>
      <c r="AER407" s="79" t="n"/>
      <c r="AES407" s="79" t="n"/>
      <c r="AET407" s="79" t="n"/>
      <c r="AEU407" s="79" t="n"/>
      <c r="AEV407" s="79" t="n"/>
      <c r="AEW407" s="79" t="n"/>
      <c r="AEX407" s="79" t="n"/>
      <c r="AEY407" s="79" t="n"/>
      <c r="AEZ407" s="79" t="n"/>
      <c r="AFA407" s="79" t="n"/>
      <c r="AFB407" s="79" t="n"/>
      <c r="AFC407" s="79" t="n"/>
      <c r="AFD407" s="79" t="n"/>
      <c r="AFE407" s="79" t="n"/>
      <c r="AFF407" s="79" t="n"/>
      <c r="AFG407" s="79" t="n"/>
      <c r="AFH407" s="79" t="n"/>
      <c r="AFI407" s="79" t="n"/>
      <c r="AFJ407" s="79" t="n"/>
      <c r="AFK407" s="79" t="n"/>
      <c r="AFL407" s="79" t="n"/>
      <c r="AFM407" s="79" t="n"/>
      <c r="AFN407" s="79" t="n"/>
      <c r="AFO407" s="79" t="n"/>
      <c r="AFP407" s="79" t="n"/>
      <c r="AFQ407" s="79" t="n"/>
      <c r="AFR407" s="79" t="n"/>
      <c r="AFS407" s="79" t="n"/>
      <c r="AFT407" s="79" t="n"/>
      <c r="AFU407" s="79" t="n"/>
      <c r="AFV407" s="79" t="n"/>
      <c r="AFW407" s="79" t="n"/>
      <c r="AFX407" s="79" t="n"/>
      <c r="AFY407" s="79" t="n"/>
      <c r="AFZ407" s="79" t="n"/>
    </row>
    <row r="408">
      <c r="A408" s="78" t="n">
        <v>34</v>
      </c>
      <c r="B408" s="79" t="n"/>
      <c r="C408" s="79" t="n"/>
      <c r="D408" s="79" t="n"/>
      <c r="E408" s="79" t="n"/>
      <c r="F408" s="79" t="n"/>
      <c r="G408" s="79" t="n"/>
      <c r="H408" s="79" t="n"/>
      <c r="I408" s="79" t="n"/>
      <c r="J408" s="79" t="n"/>
      <c r="K408" s="79" t="n"/>
      <c r="L408" s="79" t="n"/>
      <c r="M408" s="79" t="n"/>
      <c r="N408" s="79" t="n"/>
      <c r="O408" s="79" t="n"/>
      <c r="P408" s="79" t="n"/>
      <c r="Q408" s="79" t="n"/>
      <c r="R408" s="79" t="n"/>
      <c r="S408" s="79" t="n"/>
      <c r="T408" s="79" t="n"/>
      <c r="U408" s="79" t="n"/>
      <c r="V408" s="79" t="n"/>
      <c r="W408" s="79" t="n"/>
      <c r="X408" s="79" t="n"/>
      <c r="Y408" s="79" t="n"/>
      <c r="Z408" s="79" t="n"/>
      <c r="AA408" s="79" t="n"/>
      <c r="AB408" s="79" t="n"/>
      <c r="AC408" s="79" t="n"/>
      <c r="AD408" s="79" t="n"/>
      <c r="AE408" s="79" t="n"/>
      <c r="AF408" s="79" t="n"/>
      <c r="AG408" s="79" t="n"/>
      <c r="AH408" s="79" t="n"/>
      <c r="AI408" s="79" t="n"/>
      <c r="AJ408" s="79" t="n"/>
      <c r="AK408" s="79" t="n"/>
      <c r="AL408" s="79" t="n"/>
      <c r="AM408" s="79" t="n"/>
      <c r="AN408" s="79" t="n"/>
      <c r="AO408" s="79" t="n"/>
      <c r="AR408" s="78" t="n">
        <v>34</v>
      </c>
      <c r="AS408" s="79" t="n"/>
      <c r="AT408" s="79" t="n"/>
      <c r="AU408" s="79" t="n"/>
      <c r="AV408" s="79" t="n"/>
      <c r="AW408" s="79" t="n"/>
      <c r="AX408" s="79" t="n"/>
      <c r="AY408" s="79" t="n"/>
      <c r="AZ408" s="79" t="n"/>
      <c r="BA408" s="79" t="n"/>
      <c r="BB408" s="79" t="n"/>
      <c r="BC408" s="79" t="n"/>
      <c r="BD408" s="79" t="n"/>
      <c r="BE408" s="79" t="n"/>
      <c r="BF408" s="79" t="n"/>
      <c r="BG408" s="79" t="n"/>
      <c r="BH408" s="79" t="n"/>
      <c r="BI408" s="79" t="n"/>
      <c r="BJ408" s="79" t="n"/>
      <c r="BK408" s="79" t="n"/>
      <c r="BL408" s="79" t="n"/>
      <c r="BM408" s="79" t="n"/>
      <c r="BN408" s="79" t="n"/>
      <c r="BO408" s="79" t="n"/>
      <c r="BP408" s="79" t="n"/>
      <c r="BQ408" s="79" t="n"/>
      <c r="BR408" s="79" t="n"/>
      <c r="BS408" s="79" t="n"/>
      <c r="BT408" s="79" t="n"/>
      <c r="BU408" s="79" t="n"/>
      <c r="BV408" s="79" t="n"/>
      <c r="BW408" s="79" t="n"/>
      <c r="BX408" s="79" t="n"/>
      <c r="BY408" s="79" t="n"/>
      <c r="BZ408" s="79" t="n"/>
      <c r="CA408" s="79" t="n"/>
      <c r="CB408" s="79" t="n"/>
      <c r="CC408" s="79" t="n"/>
      <c r="CD408" s="79" t="n"/>
      <c r="CE408" s="79" t="n"/>
      <c r="CF408" s="79" t="n"/>
      <c r="CI408" s="78" t="n">
        <v>34</v>
      </c>
      <c r="CJ408" s="79" t="n"/>
      <c r="CK408" s="79" t="n"/>
      <c r="CL408" s="79" t="n"/>
      <c r="CM408" s="79" t="n"/>
      <c r="CN408" s="79" t="n"/>
      <c r="CO408" s="79" t="n"/>
      <c r="CP408" s="79" t="n"/>
      <c r="CQ408" s="79" t="n"/>
      <c r="CR408" s="79" t="n"/>
      <c r="CS408" s="79" t="n"/>
      <c r="CT408" s="79" t="n"/>
      <c r="CU408" s="79" t="n"/>
      <c r="CV408" s="79" t="n"/>
      <c r="CW408" s="79" t="n"/>
      <c r="CX408" s="79" t="n"/>
      <c r="CY408" s="79" t="n"/>
      <c r="CZ408" s="79" t="n"/>
      <c r="DA408" s="79" t="n"/>
      <c r="DB408" s="79" t="n"/>
      <c r="DC408" s="79" t="n"/>
      <c r="DD408" s="79" t="n"/>
      <c r="DE408" s="79" t="n"/>
      <c r="DF408" s="79" t="n"/>
      <c r="DG408" s="79" t="n"/>
      <c r="DH408" s="79" t="n"/>
      <c r="DI408" s="79" t="n"/>
      <c r="DJ408" s="79" t="n"/>
      <c r="DK408" s="79" t="n"/>
      <c r="DL408" s="79" t="n"/>
      <c r="DM408" s="79" t="n"/>
      <c r="DN408" s="79" t="n"/>
      <c r="DO408" s="79" t="n"/>
      <c r="DP408" s="79" t="n"/>
      <c r="DQ408" s="79" t="n"/>
      <c r="DR408" s="79" t="n"/>
      <c r="DS408" s="79" t="n"/>
      <c r="DT408" s="79" t="n"/>
      <c r="DU408" s="79" t="n"/>
      <c r="DV408" s="79" t="n"/>
      <c r="DW408" s="79" t="n"/>
      <c r="DZ408" s="78" t="n">
        <v>34</v>
      </c>
      <c r="EA408" s="79" t="n"/>
      <c r="EB408" s="79" t="n"/>
      <c r="EC408" s="79" t="n"/>
      <c r="ED408" s="79" t="n"/>
      <c r="EE408" s="79" t="n"/>
      <c r="EF408" s="79" t="n"/>
      <c r="EG408" s="79" t="n"/>
      <c r="EH408" s="79" t="n"/>
      <c r="EI408" s="79" t="n"/>
      <c r="EJ408" s="79" t="n"/>
      <c r="EK408" s="79" t="n"/>
      <c r="EL408" s="79" t="n"/>
      <c r="EM408" s="79" t="n"/>
      <c r="EN408" s="79" t="n"/>
      <c r="EO408" s="79" t="n"/>
      <c r="EP408" s="79" t="n"/>
      <c r="EQ408" s="79" t="n"/>
      <c r="ER408" s="79" t="n"/>
      <c r="ES408" s="79" t="n"/>
      <c r="ET408" s="79" t="n"/>
      <c r="EU408" s="79" t="n"/>
      <c r="EV408" s="79" t="n"/>
      <c r="EW408" s="79" t="n"/>
      <c r="EX408" s="79" t="n"/>
      <c r="EY408" s="79" t="n"/>
      <c r="EZ408" s="79" t="n"/>
      <c r="FA408" s="79" t="n"/>
      <c r="FB408" s="79" t="n"/>
      <c r="FC408" s="79" t="n"/>
      <c r="FD408" s="79" t="n"/>
      <c r="FE408" s="79" t="n"/>
      <c r="FF408" s="79" t="n"/>
      <c r="FG408" s="79" t="n"/>
      <c r="FH408" s="79" t="n"/>
      <c r="FI408" s="79" t="n"/>
      <c r="FJ408" s="79" t="n"/>
      <c r="FK408" s="79" t="n"/>
      <c r="FL408" s="79" t="n"/>
      <c r="FM408" s="79" t="n"/>
      <c r="FN408" s="79" t="n"/>
      <c r="FQ408" s="78" t="n">
        <v>34</v>
      </c>
      <c r="FR408" s="79" t="n"/>
      <c r="FS408" s="79" t="n"/>
      <c r="FT408" s="79" t="n"/>
      <c r="FU408" s="79" t="n"/>
      <c r="FV408" s="79" t="n"/>
      <c r="FW408" s="79" t="n"/>
      <c r="FX408" s="79" t="n"/>
      <c r="FY408" s="79" t="n"/>
      <c r="FZ408" s="79" t="n"/>
      <c r="GA408" s="79" t="n"/>
      <c r="GB408" s="79" t="n"/>
      <c r="GC408" s="79" t="n"/>
      <c r="GD408" s="79" t="n"/>
      <c r="GE408" s="79" t="n"/>
      <c r="GF408" s="79" t="n"/>
      <c r="GG408" s="79" t="n"/>
      <c r="GH408" s="79" t="n"/>
      <c r="GI408" s="79" t="n"/>
      <c r="GJ408" s="79" t="n"/>
      <c r="GK408" s="79" t="n"/>
      <c r="GL408" s="79" t="n"/>
      <c r="GM408" s="79" t="n"/>
      <c r="GN408" s="79" t="n"/>
      <c r="GO408" s="79" t="n"/>
      <c r="GP408" s="79" t="n"/>
      <c r="GQ408" s="79" t="n"/>
      <c r="GR408" s="79" t="n"/>
      <c r="GS408" s="79" t="n"/>
      <c r="GT408" s="79" t="n"/>
      <c r="GU408" s="79" t="n"/>
      <c r="GV408" s="79" t="n"/>
      <c r="GW408" s="79" t="n"/>
      <c r="GX408" s="79" t="n"/>
      <c r="GY408" s="79" t="n"/>
      <c r="GZ408" s="79" t="n"/>
      <c r="HA408" s="79" t="n"/>
      <c r="HB408" s="79" t="n"/>
      <c r="HC408" s="79" t="n"/>
      <c r="HD408" s="79" t="n"/>
      <c r="HE408" s="79" t="n"/>
      <c r="HH408" s="78" t="n">
        <v>34</v>
      </c>
      <c r="HI408" s="79" t="n"/>
      <c r="HJ408" s="79" t="n"/>
      <c r="HK408" s="79" t="n"/>
      <c r="HL408" s="79" t="n"/>
      <c r="HM408" s="79" t="n"/>
      <c r="HN408" s="79" t="n"/>
      <c r="HO408" s="79" t="n"/>
      <c r="HP408" s="79" t="n"/>
      <c r="HQ408" s="79" t="n"/>
      <c r="HR408" s="79" t="n"/>
      <c r="HS408" s="79" t="n"/>
      <c r="HT408" s="79" t="n"/>
      <c r="HU408" s="79" t="n"/>
      <c r="HV408" s="79" t="n"/>
      <c r="HW408" s="79" t="n"/>
      <c r="HX408" s="79" t="n"/>
      <c r="HY408" s="79" t="n"/>
      <c r="HZ408" s="79" t="n"/>
      <c r="IA408" s="79" t="n"/>
      <c r="IB408" s="79" t="n"/>
      <c r="IC408" s="79" t="n"/>
      <c r="ID408" s="79" t="n"/>
      <c r="IE408" s="79" t="n"/>
      <c r="IF408" s="79" t="n"/>
      <c r="IG408" s="79" t="n"/>
      <c r="IH408" s="79" t="n"/>
      <c r="II408" s="79" t="n"/>
      <c r="IJ408" s="79" t="n"/>
      <c r="IK408" s="79" t="n"/>
      <c r="IL408" s="79" t="n"/>
      <c r="IM408" s="79" t="n"/>
      <c r="IN408" s="79" t="n"/>
      <c r="IO408" s="79" t="n"/>
      <c r="IP408" s="79" t="n"/>
      <c r="IQ408" s="79" t="n"/>
      <c r="IR408" s="79" t="n"/>
      <c r="IS408" s="79" t="n"/>
      <c r="IT408" s="79" t="n"/>
      <c r="IU408" s="79" t="n"/>
      <c r="IV408" s="79" t="n"/>
      <c r="IY408" s="78" t="n">
        <v>34</v>
      </c>
      <c r="IZ408" s="79" t="n"/>
      <c r="JA408" s="79" t="n"/>
      <c r="JB408" s="79" t="n"/>
      <c r="JC408" s="79" t="n"/>
      <c r="JD408" s="79" t="n"/>
      <c r="JE408" s="79" t="n"/>
      <c r="JF408" s="79" t="n"/>
      <c r="JG408" s="79" t="n"/>
      <c r="JH408" s="79" t="n"/>
      <c r="JI408" s="79" t="n"/>
      <c r="JJ408" s="79" t="n"/>
      <c r="JK408" s="79" t="n"/>
      <c r="JL408" s="79" t="n"/>
      <c r="JM408" s="79" t="n"/>
      <c r="JN408" s="79" t="n"/>
      <c r="JO408" s="79" t="n"/>
      <c r="JP408" s="79" t="n"/>
      <c r="JQ408" s="79" t="n"/>
      <c r="JR408" s="79" t="n"/>
      <c r="JS408" s="79" t="n"/>
      <c r="JT408" s="79" t="n"/>
      <c r="JU408" s="79" t="n"/>
      <c r="JV408" s="79" t="n"/>
      <c r="JW408" s="79" t="n"/>
      <c r="JX408" s="79" t="n"/>
      <c r="JY408" s="79" t="n"/>
      <c r="JZ408" s="79" t="n"/>
      <c r="KA408" s="79" t="n"/>
      <c r="KB408" s="79" t="n"/>
      <c r="KC408" s="79" t="n"/>
      <c r="KD408" s="79" t="n"/>
      <c r="KE408" s="79" t="n"/>
      <c r="KF408" s="79" t="n"/>
      <c r="KG408" s="79" t="n"/>
      <c r="KH408" s="79" t="n"/>
      <c r="KI408" s="79" t="n"/>
      <c r="KJ408" s="79" t="n"/>
      <c r="KK408" s="79" t="n"/>
      <c r="KL408" s="79" t="n"/>
      <c r="KM408" s="79" t="n"/>
      <c r="KP408" s="78" t="n">
        <v>34</v>
      </c>
      <c r="KQ408" s="79" t="n"/>
      <c r="KR408" s="79" t="n"/>
      <c r="KS408" s="79" t="n"/>
      <c r="KT408" s="79" t="n"/>
      <c r="KU408" s="79" t="n"/>
      <c r="KV408" s="79" t="n"/>
      <c r="KW408" s="79" t="n"/>
      <c r="KX408" s="79" t="n"/>
      <c r="KY408" s="79" t="n"/>
      <c r="KZ408" s="79" t="n"/>
      <c r="LA408" s="79" t="n"/>
      <c r="LB408" s="79" t="n"/>
      <c r="LC408" s="79" t="n"/>
      <c r="LD408" s="79" t="n"/>
      <c r="LE408" s="79" t="n"/>
      <c r="LF408" s="79" t="n"/>
      <c r="LG408" s="79" t="n"/>
      <c r="LH408" s="79" t="n"/>
      <c r="LI408" s="79" t="n"/>
      <c r="LJ408" s="79" t="n"/>
      <c r="LK408" s="79" t="n"/>
      <c r="LL408" s="79" t="n"/>
      <c r="LM408" s="79" t="n"/>
      <c r="LN408" s="79" t="n"/>
      <c r="LO408" s="79" t="n"/>
      <c r="LP408" s="79" t="n"/>
      <c r="LQ408" s="79" t="n"/>
      <c r="LR408" s="79" t="n"/>
      <c r="LS408" s="79" t="n"/>
      <c r="LT408" s="79" t="n"/>
      <c r="LU408" s="79" t="n"/>
      <c r="LV408" s="79" t="n"/>
      <c r="LW408" s="79" t="n"/>
      <c r="LX408" s="79" t="n"/>
      <c r="LY408" s="79" t="n"/>
      <c r="LZ408" s="79" t="n"/>
      <c r="MA408" s="79" t="n"/>
      <c r="MB408" s="79" t="n"/>
      <c r="MC408" s="79" t="n"/>
      <c r="MD408" s="79" t="n"/>
      <c r="MG408" s="78" t="n">
        <v>34</v>
      </c>
      <c r="MH408" s="79" t="n"/>
      <c r="MI408" s="79" t="n"/>
      <c r="MJ408" s="79" t="n"/>
      <c r="MK408" s="79" t="n"/>
      <c r="ML408" s="79" t="n"/>
      <c r="MM408" s="79" t="n"/>
      <c r="MN408" s="79" t="n"/>
      <c r="MO408" s="79" t="n"/>
      <c r="MP408" s="79" t="n"/>
      <c r="MQ408" s="79" t="n"/>
      <c r="MR408" s="79" t="n"/>
      <c r="MS408" s="79" t="n"/>
      <c r="MT408" s="79" t="n"/>
      <c r="MU408" s="79" t="n"/>
      <c r="MV408" s="79" t="n"/>
      <c r="MW408" s="79" t="n"/>
      <c r="MX408" s="79" t="n"/>
      <c r="MY408" s="79" t="n"/>
      <c r="MZ408" s="79" t="n"/>
      <c r="NA408" s="79" t="n"/>
      <c r="NB408" s="79" t="n"/>
      <c r="NC408" s="79" t="n"/>
      <c r="ND408" s="79" t="n"/>
      <c r="NE408" s="79" t="n"/>
      <c r="NF408" s="79" t="n"/>
      <c r="NG408" s="79" t="n"/>
      <c r="NH408" s="79" t="n"/>
      <c r="NI408" s="79" t="n"/>
      <c r="NJ408" s="79" t="n"/>
      <c r="NK408" s="79" t="n"/>
      <c r="NL408" s="79" t="n"/>
      <c r="NM408" s="79" t="n"/>
      <c r="NN408" s="79" t="n"/>
      <c r="NO408" s="79" t="n"/>
      <c r="NP408" s="79" t="n"/>
      <c r="NQ408" s="79" t="n"/>
      <c r="NR408" s="79" t="n"/>
      <c r="NS408" s="79" t="n"/>
      <c r="NT408" s="79" t="n"/>
      <c r="NU408" s="79" t="n"/>
      <c r="NX408" s="78" t="n">
        <v>34</v>
      </c>
      <c r="NY408" s="79" t="n"/>
      <c r="NZ408" s="79" t="n"/>
      <c r="OA408" s="79" t="n"/>
      <c r="OB408" s="79" t="n"/>
      <c r="OC408" s="79" t="n"/>
      <c r="OD408" s="79" t="n"/>
      <c r="OE408" s="79" t="n"/>
      <c r="OF408" s="79" t="n"/>
      <c r="OG408" s="79" t="n"/>
      <c r="OH408" s="79" t="n"/>
      <c r="OI408" s="79" t="n"/>
      <c r="OJ408" s="79" t="n"/>
      <c r="OK408" s="79" t="n"/>
      <c r="OL408" s="79" t="n"/>
      <c r="OM408" s="79" t="n"/>
      <c r="ON408" s="79" t="n"/>
      <c r="OO408" s="79" t="n"/>
      <c r="OP408" s="79" t="n"/>
      <c r="OQ408" s="79" t="n"/>
      <c r="OR408" s="79" t="n"/>
      <c r="OS408" s="79" t="n"/>
      <c r="OT408" s="79" t="n"/>
      <c r="OU408" s="79" t="n"/>
      <c r="OV408" s="79" t="n"/>
      <c r="OW408" s="79" t="n"/>
      <c r="OX408" s="79" t="n"/>
      <c r="OY408" s="79" t="n"/>
      <c r="OZ408" s="79" t="n"/>
      <c r="PA408" s="79" t="n"/>
      <c r="PB408" s="79" t="n"/>
      <c r="PC408" s="79" t="n"/>
      <c r="PD408" s="79" t="n"/>
      <c r="PE408" s="79" t="n"/>
      <c r="PF408" s="79" t="n"/>
      <c r="PG408" s="79" t="n"/>
      <c r="PH408" s="79" t="n"/>
      <c r="PI408" s="79" t="n"/>
      <c r="PJ408" s="79" t="n"/>
      <c r="PK408" s="79" t="n"/>
      <c r="PL408" s="79" t="n"/>
      <c r="PO408" s="78" t="n">
        <v>34</v>
      </c>
      <c r="PP408" s="79" t="n"/>
      <c r="PQ408" s="79" t="n"/>
      <c r="PR408" s="79" t="n"/>
      <c r="PS408" s="79" t="n"/>
      <c r="PT408" s="79" t="n"/>
      <c r="PU408" s="79" t="n"/>
      <c r="PV408" s="79" t="n"/>
      <c r="PW408" s="79" t="n"/>
      <c r="PX408" s="79" t="n"/>
      <c r="PY408" s="79" t="n"/>
      <c r="PZ408" s="79" t="n"/>
      <c r="QA408" s="79" t="n"/>
      <c r="QB408" s="79" t="n"/>
      <c r="QC408" s="79" t="n"/>
      <c r="QD408" s="79" t="n"/>
      <c r="QE408" s="79" t="n"/>
      <c r="QF408" s="79" t="n"/>
      <c r="QG408" s="79" t="n"/>
      <c r="QH408" s="79" t="n"/>
      <c r="QI408" s="79" t="n"/>
      <c r="QJ408" s="79" t="n"/>
      <c r="QK408" s="79" t="n"/>
      <c r="QL408" s="79" t="n"/>
      <c r="QM408" s="79" t="n"/>
      <c r="QN408" s="79" t="n"/>
      <c r="QO408" s="79" t="n"/>
      <c r="QP408" s="79" t="n"/>
      <c r="QQ408" s="79" t="n"/>
      <c r="QR408" s="79" t="n"/>
      <c r="QS408" s="79" t="n"/>
      <c r="QT408" s="79" t="n"/>
      <c r="QU408" s="79" t="n"/>
      <c r="QV408" s="79" t="n"/>
      <c r="QW408" s="79" t="n"/>
      <c r="QX408" s="79" t="n"/>
      <c r="QY408" s="79" t="n"/>
      <c r="QZ408" s="79" t="n"/>
      <c r="RA408" s="79" t="n"/>
      <c r="RB408" s="79" t="n"/>
      <c r="RC408" s="79" t="n"/>
      <c r="RF408" s="78" t="n">
        <v>34</v>
      </c>
      <c r="RG408" s="79" t="n"/>
      <c r="RH408" s="79" t="n"/>
      <c r="RI408" s="79" t="n"/>
      <c r="RJ408" s="79" t="n"/>
      <c r="RK408" s="79" t="n"/>
      <c r="RL408" s="79" t="n"/>
      <c r="RM408" s="79" t="n"/>
      <c r="RN408" s="79" t="n"/>
      <c r="RO408" s="79" t="n"/>
      <c r="RP408" s="79" t="n"/>
      <c r="RQ408" s="79" t="n"/>
      <c r="RR408" s="79" t="n"/>
      <c r="RS408" s="79" t="n"/>
      <c r="RT408" s="79" t="n"/>
      <c r="RU408" s="79" t="n"/>
      <c r="RV408" s="79" t="n"/>
      <c r="RW408" s="79" t="n"/>
      <c r="RX408" s="79" t="n"/>
      <c r="RY408" s="79" t="n"/>
      <c r="RZ408" s="79" t="n"/>
      <c r="SA408" s="79" t="n"/>
      <c r="SB408" s="79" t="n"/>
      <c r="SC408" s="79" t="n"/>
      <c r="SD408" s="79" t="n"/>
      <c r="SE408" s="79" t="n"/>
      <c r="SF408" s="79" t="n"/>
      <c r="SG408" s="79" t="n"/>
      <c r="SH408" s="79" t="n"/>
      <c r="SI408" s="79" t="n"/>
      <c r="SJ408" s="79" t="n"/>
      <c r="SK408" s="79" t="n"/>
      <c r="SL408" s="79" t="n"/>
      <c r="SM408" s="79" t="n"/>
      <c r="SN408" s="79" t="n"/>
      <c r="SO408" s="79" t="n"/>
      <c r="SP408" s="79" t="n"/>
      <c r="SQ408" s="79" t="n"/>
      <c r="SR408" s="79" t="n"/>
      <c r="SS408" s="79" t="n"/>
      <c r="ST408" s="79" t="n"/>
      <c r="SW408" s="78" t="n">
        <v>34</v>
      </c>
      <c r="SX408" s="79" t="n"/>
      <c r="SY408" s="79" t="n"/>
      <c r="SZ408" s="79" t="n"/>
      <c r="TA408" s="79" t="n"/>
      <c r="TB408" s="79" t="n"/>
      <c r="TC408" s="79" t="n"/>
      <c r="TD408" s="79" t="n"/>
      <c r="TE408" s="79" t="n"/>
      <c r="TF408" s="79" t="n"/>
      <c r="TG408" s="79" t="n"/>
      <c r="TH408" s="79" t="n"/>
      <c r="TI408" s="79" t="n"/>
      <c r="TJ408" s="79" t="n"/>
      <c r="TK408" s="79" t="n"/>
      <c r="TL408" s="79" t="n"/>
      <c r="TM408" s="79" t="n"/>
      <c r="TN408" s="79" t="n"/>
      <c r="TO408" s="79" t="n"/>
      <c r="TP408" s="79" t="n"/>
      <c r="TQ408" s="79" t="n"/>
      <c r="TR408" s="79" t="n"/>
      <c r="TS408" s="79" t="n"/>
      <c r="TT408" s="79" t="n"/>
      <c r="TU408" s="79" t="n"/>
      <c r="TV408" s="79" t="n"/>
      <c r="TW408" s="79" t="n"/>
      <c r="TX408" s="79" t="n"/>
      <c r="TY408" s="79" t="n"/>
      <c r="TZ408" s="79" t="n"/>
      <c r="UA408" s="79" t="n"/>
      <c r="UB408" s="79" t="n"/>
      <c r="UC408" s="79" t="n"/>
      <c r="UD408" s="79" t="n"/>
      <c r="UE408" s="79" t="n"/>
      <c r="UF408" s="79" t="n"/>
      <c r="UG408" s="79" t="n"/>
      <c r="UH408" s="79" t="n"/>
      <c r="UI408" s="79" t="n"/>
      <c r="UJ408" s="79" t="n"/>
      <c r="UK408" s="79" t="n"/>
      <c r="UN408" s="78" t="n">
        <v>34</v>
      </c>
      <c r="UO408" s="79" t="n"/>
      <c r="UP408" s="79" t="n"/>
      <c r="UQ408" s="79" t="n"/>
      <c r="UR408" s="79" t="n"/>
      <c r="US408" s="79" t="n"/>
      <c r="UT408" s="79" t="n"/>
      <c r="UU408" s="79" t="n"/>
      <c r="UV408" s="79" t="n"/>
      <c r="UW408" s="79" t="n"/>
      <c r="UX408" s="79" t="n"/>
      <c r="UY408" s="79" t="n"/>
      <c r="UZ408" s="79" t="n"/>
      <c r="VA408" s="79" t="n"/>
      <c r="VB408" s="79" t="n"/>
      <c r="VC408" s="79" t="n"/>
      <c r="VD408" s="79" t="n"/>
      <c r="VE408" s="79" t="n"/>
      <c r="VF408" s="79" t="n"/>
      <c r="VG408" s="79" t="n"/>
      <c r="VH408" s="79" t="n"/>
      <c r="VI408" s="79" t="n"/>
      <c r="VJ408" s="79" t="n"/>
      <c r="VK408" s="79" t="n"/>
      <c r="VL408" s="79" t="n"/>
      <c r="VM408" s="79" t="n"/>
      <c r="VN408" s="79" t="n"/>
      <c r="VO408" s="79" t="n"/>
      <c r="VP408" s="79" t="n"/>
      <c r="VQ408" s="79" t="n"/>
      <c r="VR408" s="79" t="n"/>
      <c r="VS408" s="79" t="n"/>
      <c r="VT408" s="79" t="n"/>
      <c r="VU408" s="79" t="n"/>
      <c r="VV408" s="79" t="n"/>
      <c r="VW408" s="79" t="n"/>
      <c r="VX408" s="79" t="n"/>
      <c r="VY408" s="79" t="n"/>
      <c r="VZ408" s="79" t="n"/>
      <c r="WA408" s="79" t="n"/>
      <c r="WB408" s="79" t="n"/>
      <c r="WE408" s="78" t="n">
        <v>34</v>
      </c>
      <c r="WF408" s="79" t="n"/>
      <c r="WG408" s="79" t="n"/>
      <c r="WH408" s="79" t="n"/>
      <c r="WI408" s="79" t="n"/>
      <c r="WJ408" s="79" t="n"/>
      <c r="WK408" s="79" t="n"/>
      <c r="WL408" s="79" t="n"/>
      <c r="WM408" s="79" t="n"/>
      <c r="WN408" s="79" t="n"/>
      <c r="WO408" s="79" t="n"/>
      <c r="WP408" s="79" t="n"/>
      <c r="WQ408" s="79" t="n"/>
      <c r="WR408" s="79" t="n"/>
      <c r="WS408" s="79" t="n"/>
      <c r="WT408" s="79" t="n"/>
      <c r="WU408" s="79" t="n"/>
      <c r="WV408" s="79" t="n"/>
      <c r="WW408" s="79" t="n"/>
      <c r="WX408" s="79" t="n"/>
      <c r="WY408" s="79" t="n"/>
      <c r="WZ408" s="79" t="n"/>
      <c r="XA408" s="79" t="n"/>
      <c r="XB408" s="79" t="n"/>
      <c r="XC408" s="79" t="n"/>
      <c r="XD408" s="79" t="n"/>
      <c r="XE408" s="79" t="n"/>
      <c r="XF408" s="79" t="n"/>
      <c r="XG408" s="79" t="n"/>
      <c r="XH408" s="79" t="n"/>
      <c r="XI408" s="79" t="n"/>
      <c r="XJ408" s="79" t="n"/>
      <c r="XK408" s="79" t="n"/>
      <c r="XL408" s="79" t="n"/>
      <c r="XM408" s="79" t="n"/>
      <c r="XN408" s="79" t="n"/>
      <c r="XO408" s="79" t="n"/>
      <c r="XP408" s="79" t="n"/>
      <c r="XQ408" s="79" t="n"/>
      <c r="XR408" s="79" t="n"/>
      <c r="XS408" s="79" t="n"/>
      <c r="XV408" s="78" t="n">
        <v>34</v>
      </c>
      <c r="XW408" s="79" t="n"/>
      <c r="XX408" s="79" t="n"/>
      <c r="XY408" s="79" t="n"/>
      <c r="XZ408" s="79" t="n"/>
      <c r="YA408" s="79" t="n"/>
      <c r="YB408" s="79" t="n"/>
      <c r="YC408" s="79" t="n"/>
      <c r="YD408" s="79" t="n"/>
      <c r="YE408" s="79" t="n"/>
      <c r="YF408" s="79" t="n"/>
      <c r="YG408" s="79" t="n"/>
      <c r="YH408" s="79" t="n"/>
      <c r="YI408" s="79" t="n"/>
      <c r="YJ408" s="79" t="n"/>
      <c r="YK408" s="79" t="n"/>
      <c r="YL408" s="79" t="n"/>
      <c r="YM408" s="79" t="n"/>
      <c r="YN408" s="79" t="n"/>
      <c r="YO408" s="79" t="n"/>
      <c r="YP408" s="79" t="n"/>
      <c r="YQ408" s="79" t="n"/>
      <c r="YR408" s="79" t="n"/>
      <c r="YS408" s="79" t="n"/>
      <c r="YT408" s="79" t="n"/>
      <c r="YU408" s="79" t="n"/>
      <c r="YV408" s="79" t="n"/>
      <c r="YW408" s="79" t="n"/>
      <c r="YX408" s="79" t="n"/>
      <c r="YY408" s="79" t="n"/>
      <c r="YZ408" s="79" t="n"/>
      <c r="ZA408" s="79" t="n"/>
      <c r="ZB408" s="79" t="n"/>
      <c r="ZC408" s="79" t="n"/>
      <c r="ZD408" s="79" t="n"/>
      <c r="ZE408" s="79" t="n"/>
      <c r="ZF408" s="79" t="n"/>
      <c r="ZG408" s="79" t="n"/>
      <c r="ZH408" s="79" t="n"/>
      <c r="ZI408" s="79" t="n"/>
      <c r="ZJ408" s="79" t="n"/>
      <c r="ZM408" s="78" t="n">
        <v>34</v>
      </c>
      <c r="ZN408" s="79" t="n"/>
      <c r="ZO408" s="79" t="n"/>
      <c r="ZP408" s="79" t="n"/>
      <c r="ZQ408" s="79" t="n"/>
      <c r="ZR408" s="79" t="n"/>
      <c r="ZS408" s="79" t="n"/>
      <c r="ZT408" s="79" t="n"/>
      <c r="ZU408" s="79" t="n"/>
      <c r="ZV408" s="79" t="n"/>
      <c r="ZW408" s="79" t="n"/>
      <c r="ZX408" s="79" t="n"/>
      <c r="ZY408" s="79" t="n"/>
      <c r="ZZ408" s="79" t="n"/>
      <c r="AAA408" s="79" t="n"/>
      <c r="AAB408" s="79" t="n"/>
      <c r="AAC408" s="79" t="n"/>
      <c r="AAD408" s="79" t="n"/>
      <c r="AAE408" s="79" t="n"/>
      <c r="AAF408" s="79" t="n"/>
      <c r="AAG408" s="79" t="n"/>
      <c r="AAH408" s="79" t="n"/>
      <c r="AAI408" s="79" t="n"/>
      <c r="AAJ408" s="79" t="n"/>
      <c r="AAK408" s="79" t="n"/>
      <c r="AAL408" s="79" t="n"/>
      <c r="AAM408" s="79" t="n"/>
      <c r="AAN408" s="79" t="n"/>
      <c r="AAO408" s="79" t="n"/>
      <c r="AAP408" s="79" t="n"/>
      <c r="AAQ408" s="79" t="n"/>
      <c r="AAR408" s="79" t="n"/>
      <c r="AAS408" s="79" t="n"/>
      <c r="AAT408" s="79" t="n"/>
      <c r="AAU408" s="79" t="n"/>
      <c r="AAV408" s="79" t="n"/>
      <c r="AAW408" s="79" t="n"/>
      <c r="AAX408" s="79" t="n"/>
      <c r="AAY408" s="79" t="n"/>
      <c r="AAZ408" s="79" t="n"/>
      <c r="ABA408" s="79" t="n"/>
      <c r="ABD408" s="78" t="n">
        <v>34</v>
      </c>
      <c r="ABE408" s="79" t="n"/>
      <c r="ABF408" s="79" t="n"/>
      <c r="ABG408" s="79" t="n"/>
      <c r="ABH408" s="79" t="n"/>
      <c r="ABI408" s="79" t="n"/>
      <c r="ABJ408" s="79" t="n"/>
      <c r="ABK408" s="79" t="n"/>
      <c r="ABL408" s="79" t="n"/>
      <c r="ABM408" s="79" t="n"/>
      <c r="ABN408" s="79" t="n"/>
      <c r="ABO408" s="79" t="n"/>
      <c r="ABP408" s="79" t="n"/>
      <c r="ABQ408" s="79" t="n"/>
      <c r="ABR408" s="79" t="n"/>
      <c r="ABS408" s="79" t="n"/>
      <c r="ABT408" s="79" t="n"/>
      <c r="ABU408" s="79" t="n"/>
      <c r="ABV408" s="79" t="n"/>
      <c r="ABW408" s="79" t="n"/>
      <c r="ABX408" s="79" t="n"/>
      <c r="ABY408" s="79" t="n"/>
      <c r="ABZ408" s="79" t="n"/>
      <c r="ACA408" s="79" t="n"/>
      <c r="ACB408" s="79" t="n"/>
      <c r="ACC408" s="79" t="n"/>
      <c r="ACD408" s="79" t="n"/>
      <c r="ACE408" s="79" t="n"/>
      <c r="ACF408" s="79" t="n"/>
      <c r="ACG408" s="79" t="n"/>
      <c r="ACH408" s="79" t="n"/>
      <c r="ACI408" s="79" t="n"/>
      <c r="ACJ408" s="79" t="n"/>
      <c r="ACK408" s="79" t="n"/>
      <c r="ACL408" s="79" t="n"/>
      <c r="ACM408" s="79" t="n"/>
      <c r="ACN408" s="79" t="n"/>
      <c r="ACO408" s="79" t="n"/>
      <c r="ACP408" s="79" t="n"/>
      <c r="ACQ408" s="79" t="n"/>
      <c r="ACR408" s="79" t="n"/>
      <c r="ACU408" s="78" t="n">
        <v>34</v>
      </c>
      <c r="ACV408" s="79" t="n"/>
      <c r="ACW408" s="79" t="n"/>
      <c r="ACX408" s="79" t="n"/>
      <c r="ACY408" s="79" t="n"/>
      <c r="ACZ408" s="79" t="n"/>
      <c r="ADA408" s="79" t="n"/>
      <c r="ADB408" s="79" t="n"/>
      <c r="ADC408" s="79" t="n"/>
      <c r="ADD408" s="79" t="n"/>
      <c r="ADE408" s="79" t="n"/>
      <c r="ADF408" s="79" t="n"/>
      <c r="ADG408" s="79" t="n"/>
      <c r="ADH408" s="79" t="n"/>
      <c r="ADI408" s="79" t="n"/>
      <c r="ADJ408" s="79" t="n"/>
      <c r="ADK408" s="79" t="n"/>
      <c r="ADL408" s="79" t="n"/>
      <c r="ADM408" s="79" t="n"/>
      <c r="ADN408" s="79" t="n"/>
      <c r="ADO408" s="79" t="n"/>
      <c r="ADP408" s="79" t="n"/>
      <c r="ADQ408" s="79" t="n"/>
      <c r="ADR408" s="79" t="n"/>
      <c r="ADS408" s="79" t="n"/>
      <c r="ADT408" s="79" t="n"/>
      <c r="ADU408" s="79" t="n"/>
      <c r="ADV408" s="79" t="n"/>
      <c r="ADW408" s="79" t="n"/>
      <c r="ADX408" s="79" t="n"/>
      <c r="ADY408" s="79" t="n"/>
      <c r="ADZ408" s="79" t="n"/>
      <c r="AEA408" s="79" t="n"/>
      <c r="AEB408" s="79" t="n"/>
      <c r="AEC408" s="79" t="n"/>
      <c r="AED408" s="79" t="n"/>
      <c r="AEE408" s="79" t="n"/>
      <c r="AEF408" s="79" t="n"/>
      <c r="AEG408" s="79" t="n"/>
      <c r="AEH408" s="79" t="n"/>
      <c r="AEI408" s="79" t="n"/>
      <c r="AEL408" s="78" t="n">
        <v>34</v>
      </c>
      <c r="AEM408" s="79" t="n"/>
      <c r="AEN408" s="79" t="n"/>
      <c r="AEO408" s="79" t="n"/>
      <c r="AEP408" s="79" t="n"/>
      <c r="AEQ408" s="79" t="n"/>
      <c r="AER408" s="79" t="n"/>
      <c r="AES408" s="79" t="n"/>
      <c r="AET408" s="79" t="n"/>
      <c r="AEU408" s="79" t="n"/>
      <c r="AEV408" s="79" t="n"/>
      <c r="AEW408" s="79" t="n"/>
      <c r="AEX408" s="79" t="n"/>
      <c r="AEY408" s="79" t="n"/>
      <c r="AEZ408" s="79" t="n"/>
      <c r="AFA408" s="79" t="n"/>
      <c r="AFB408" s="79" t="n"/>
      <c r="AFC408" s="79" t="n"/>
      <c r="AFD408" s="79" t="n"/>
      <c r="AFE408" s="79" t="n"/>
      <c r="AFF408" s="79" t="n"/>
      <c r="AFG408" s="79" t="n"/>
      <c r="AFH408" s="79" t="n"/>
      <c r="AFI408" s="79" t="n"/>
      <c r="AFJ408" s="79" t="n"/>
      <c r="AFK408" s="79" t="n"/>
      <c r="AFL408" s="79" t="n"/>
      <c r="AFM408" s="79" t="n"/>
      <c r="AFN408" s="79" t="n"/>
      <c r="AFO408" s="79" t="n"/>
      <c r="AFP408" s="79" t="n"/>
      <c r="AFQ408" s="79" t="n"/>
      <c r="AFR408" s="79" t="n"/>
      <c r="AFS408" s="79" t="n"/>
      <c r="AFT408" s="79" t="n"/>
      <c r="AFU408" s="79" t="n"/>
      <c r="AFV408" s="79" t="n"/>
      <c r="AFW408" s="79" t="n"/>
      <c r="AFX408" s="79" t="n"/>
      <c r="AFY408" s="79" t="n"/>
      <c r="AFZ408" s="79" t="n"/>
    </row>
    <row r="409">
      <c r="A409" s="78" t="n">
        <v>35</v>
      </c>
      <c r="B409" s="79" t="n"/>
      <c r="C409" s="79" t="n"/>
      <c r="D409" s="79" t="n"/>
      <c r="E409" s="79" t="n"/>
      <c r="F409" s="79" t="n"/>
      <c r="G409" s="79" t="n"/>
      <c r="H409" s="79" t="n"/>
      <c r="I409" s="79" t="n"/>
      <c r="J409" s="79" t="n"/>
      <c r="K409" s="79" t="n"/>
      <c r="L409" s="79" t="n"/>
      <c r="M409" s="79" t="n"/>
      <c r="N409" s="79" t="n"/>
      <c r="O409" s="79" t="n"/>
      <c r="P409" s="79" t="n"/>
      <c r="Q409" s="79" t="n"/>
      <c r="R409" s="79" t="n"/>
      <c r="S409" s="79" t="n"/>
      <c r="T409" s="79" t="n"/>
      <c r="U409" s="79" t="n"/>
      <c r="V409" s="79" t="n"/>
      <c r="W409" s="79" t="n"/>
      <c r="X409" s="79" t="n"/>
      <c r="Y409" s="79" t="n"/>
      <c r="Z409" s="79" t="n"/>
      <c r="AA409" s="79" t="n"/>
      <c r="AB409" s="79" t="n"/>
      <c r="AC409" s="79" t="n"/>
      <c r="AD409" s="79" t="n"/>
      <c r="AE409" s="79" t="n"/>
      <c r="AF409" s="79" t="n"/>
      <c r="AG409" s="79" t="n"/>
      <c r="AH409" s="79" t="n"/>
      <c r="AI409" s="79" t="n"/>
      <c r="AJ409" s="79" t="n"/>
      <c r="AK409" s="79" t="n"/>
      <c r="AL409" s="79" t="n"/>
      <c r="AM409" s="79" t="n"/>
      <c r="AN409" s="79" t="n"/>
      <c r="AO409" s="79" t="n"/>
      <c r="AR409" s="78" t="n">
        <v>35</v>
      </c>
      <c r="AS409" s="79" t="n"/>
      <c r="AT409" s="79" t="n"/>
      <c r="AU409" s="79" t="n"/>
      <c r="AV409" s="79" t="n"/>
      <c r="AW409" s="79" t="n"/>
      <c r="AX409" s="79" t="n"/>
      <c r="AY409" s="79" t="n"/>
      <c r="AZ409" s="79" t="n"/>
      <c r="BA409" s="79" t="n"/>
      <c r="BB409" s="79" t="n"/>
      <c r="BC409" s="79" t="n"/>
      <c r="BD409" s="79" t="n"/>
      <c r="BE409" s="79" t="n"/>
      <c r="BF409" s="79" t="n"/>
      <c r="BG409" s="79" t="n"/>
      <c r="BH409" s="79" t="n"/>
      <c r="BI409" s="79" t="n"/>
      <c r="BJ409" s="79" t="n"/>
      <c r="BK409" s="79" t="n"/>
      <c r="BL409" s="79" t="n"/>
      <c r="BM409" s="79" t="n"/>
      <c r="BN409" s="79" t="n"/>
      <c r="BO409" s="79" t="n"/>
      <c r="BP409" s="79" t="n"/>
      <c r="BQ409" s="79" t="n"/>
      <c r="BR409" s="79" t="n"/>
      <c r="BS409" s="79" t="n"/>
      <c r="BT409" s="79" t="n"/>
      <c r="BU409" s="79" t="n"/>
      <c r="BV409" s="79" t="n"/>
      <c r="BW409" s="79" t="n"/>
      <c r="BX409" s="79" t="n"/>
      <c r="BY409" s="79" t="n"/>
      <c r="BZ409" s="79" t="n"/>
      <c r="CA409" s="79" t="n"/>
      <c r="CB409" s="79" t="n"/>
      <c r="CC409" s="79" t="n"/>
      <c r="CD409" s="79" t="n"/>
      <c r="CE409" s="79" t="n"/>
      <c r="CF409" s="79" t="n"/>
      <c r="CI409" s="78" t="n">
        <v>35</v>
      </c>
      <c r="CJ409" s="79" t="n"/>
      <c r="CK409" s="79" t="n"/>
      <c r="CL409" s="79" t="n"/>
      <c r="CM409" s="79" t="n"/>
      <c r="CN409" s="79" t="n"/>
      <c r="CO409" s="79" t="n"/>
      <c r="CP409" s="79" t="n"/>
      <c r="CQ409" s="79" t="n"/>
      <c r="CR409" s="79" t="n"/>
      <c r="CS409" s="79" t="n"/>
      <c r="CT409" s="79" t="n"/>
      <c r="CU409" s="79" t="n"/>
      <c r="CV409" s="79" t="n"/>
      <c r="CW409" s="79" t="n"/>
      <c r="CX409" s="79" t="n"/>
      <c r="CY409" s="79" t="n"/>
      <c r="CZ409" s="79" t="n"/>
      <c r="DA409" s="79" t="n"/>
      <c r="DB409" s="79" t="n"/>
      <c r="DC409" s="79" t="n"/>
      <c r="DD409" s="79" t="n"/>
      <c r="DE409" s="79" t="n"/>
      <c r="DF409" s="79" t="n"/>
      <c r="DG409" s="79" t="n"/>
      <c r="DH409" s="79" t="n"/>
      <c r="DI409" s="79" t="n"/>
      <c r="DJ409" s="79" t="n"/>
      <c r="DK409" s="79" t="n"/>
      <c r="DL409" s="79" t="n"/>
      <c r="DM409" s="79" t="n"/>
      <c r="DN409" s="79" t="n"/>
      <c r="DO409" s="79" t="n"/>
      <c r="DP409" s="79" t="n"/>
      <c r="DQ409" s="79" t="n"/>
      <c r="DR409" s="79" t="n"/>
      <c r="DS409" s="79" t="n"/>
      <c r="DT409" s="79" t="n"/>
      <c r="DU409" s="79" t="n"/>
      <c r="DV409" s="79" t="n"/>
      <c r="DW409" s="79" t="n"/>
      <c r="DZ409" s="78" t="n">
        <v>35</v>
      </c>
      <c r="EA409" s="79" t="n"/>
      <c r="EB409" s="79" t="n"/>
      <c r="EC409" s="79" t="n"/>
      <c r="ED409" s="79" t="n"/>
      <c r="EE409" s="79" t="n"/>
      <c r="EF409" s="79" t="n"/>
      <c r="EG409" s="79" t="n"/>
      <c r="EH409" s="79" t="n"/>
      <c r="EI409" s="79" t="n"/>
      <c r="EJ409" s="79" t="n"/>
      <c r="EK409" s="79" t="n"/>
      <c r="EL409" s="79" t="n"/>
      <c r="EM409" s="79" t="n"/>
      <c r="EN409" s="79" t="n"/>
      <c r="EO409" s="79" t="n"/>
      <c r="EP409" s="79" t="n"/>
      <c r="EQ409" s="79" t="n"/>
      <c r="ER409" s="79" t="n"/>
      <c r="ES409" s="79" t="n"/>
      <c r="ET409" s="79" t="n"/>
      <c r="EU409" s="79" t="n"/>
      <c r="EV409" s="79" t="n"/>
      <c r="EW409" s="79" t="n"/>
      <c r="EX409" s="79" t="n"/>
      <c r="EY409" s="79" t="n"/>
      <c r="EZ409" s="79" t="n"/>
      <c r="FA409" s="79" t="n"/>
      <c r="FB409" s="79" t="n"/>
      <c r="FC409" s="79" t="n"/>
      <c r="FD409" s="79" t="n"/>
      <c r="FE409" s="79" t="n"/>
      <c r="FF409" s="79" t="n"/>
      <c r="FG409" s="79" t="n"/>
      <c r="FH409" s="79" t="n"/>
      <c r="FI409" s="79" t="n"/>
      <c r="FJ409" s="79" t="n"/>
      <c r="FK409" s="79" t="n"/>
      <c r="FL409" s="79" t="n"/>
      <c r="FM409" s="79" t="n"/>
      <c r="FN409" s="79" t="n"/>
      <c r="FQ409" s="78" t="n">
        <v>35</v>
      </c>
      <c r="FR409" s="79" t="n"/>
      <c r="FS409" s="79" t="n"/>
      <c r="FT409" s="79" t="n"/>
      <c r="FU409" s="79" t="n"/>
      <c r="FV409" s="79" t="n"/>
      <c r="FW409" s="79" t="n"/>
      <c r="FX409" s="79" t="n"/>
      <c r="FY409" s="79" t="n"/>
      <c r="FZ409" s="79" t="n"/>
      <c r="GA409" s="79" t="n"/>
      <c r="GB409" s="79" t="n"/>
      <c r="GC409" s="79" t="n"/>
      <c r="GD409" s="79" t="n"/>
      <c r="GE409" s="79" t="n"/>
      <c r="GF409" s="79" t="n"/>
      <c r="GG409" s="79" t="n"/>
      <c r="GH409" s="79" t="n"/>
      <c r="GI409" s="79" t="n"/>
      <c r="GJ409" s="79" t="n"/>
      <c r="GK409" s="79" t="n"/>
      <c r="GL409" s="79" t="n"/>
      <c r="GM409" s="79" t="n"/>
      <c r="GN409" s="79" t="n"/>
      <c r="GO409" s="79" t="n"/>
      <c r="GP409" s="79" t="n"/>
      <c r="GQ409" s="79" t="n"/>
      <c r="GR409" s="79" t="n"/>
      <c r="GS409" s="79" t="n"/>
      <c r="GT409" s="79" t="n"/>
      <c r="GU409" s="79" t="n"/>
      <c r="GV409" s="79" t="n"/>
      <c r="GW409" s="79" t="n"/>
      <c r="GX409" s="79" t="n"/>
      <c r="GY409" s="79" t="n"/>
      <c r="GZ409" s="79" t="n"/>
      <c r="HA409" s="79" t="n"/>
      <c r="HB409" s="79" t="n"/>
      <c r="HC409" s="79" t="n"/>
      <c r="HD409" s="79" t="n"/>
      <c r="HE409" s="79" t="n"/>
      <c r="HH409" s="78" t="n">
        <v>35</v>
      </c>
      <c r="HI409" s="79" t="n"/>
      <c r="HJ409" s="79" t="n"/>
      <c r="HK409" s="79" t="n"/>
      <c r="HL409" s="79" t="n"/>
      <c r="HM409" s="79" t="n"/>
      <c r="HN409" s="79" t="n"/>
      <c r="HO409" s="79" t="n"/>
      <c r="HP409" s="79" t="n"/>
      <c r="HQ409" s="79" t="n"/>
      <c r="HR409" s="79" t="n"/>
      <c r="HS409" s="79" t="n"/>
      <c r="HT409" s="79" t="n"/>
      <c r="HU409" s="79" t="n"/>
      <c r="HV409" s="79" t="n"/>
      <c r="HW409" s="79" t="n"/>
      <c r="HX409" s="79" t="n"/>
      <c r="HY409" s="79" t="n"/>
      <c r="HZ409" s="79" t="n"/>
      <c r="IA409" s="79" t="n"/>
      <c r="IB409" s="79" t="n"/>
      <c r="IC409" s="79" t="n"/>
      <c r="ID409" s="79" t="n"/>
      <c r="IE409" s="79" t="n"/>
      <c r="IF409" s="79" t="n"/>
      <c r="IG409" s="79" t="n"/>
      <c r="IH409" s="79" t="n"/>
      <c r="II409" s="79" t="n"/>
      <c r="IJ409" s="79" t="n"/>
      <c r="IK409" s="79" t="n"/>
      <c r="IL409" s="79" t="n"/>
      <c r="IM409" s="79" t="n"/>
      <c r="IN409" s="79" t="n"/>
      <c r="IO409" s="79" t="n"/>
      <c r="IP409" s="79" t="n"/>
      <c r="IQ409" s="79" t="n"/>
      <c r="IR409" s="79" t="n"/>
      <c r="IS409" s="79" t="n"/>
      <c r="IT409" s="79" t="n"/>
      <c r="IU409" s="79" t="n"/>
      <c r="IV409" s="79" t="n"/>
      <c r="IY409" s="78" t="n">
        <v>35</v>
      </c>
      <c r="IZ409" s="79" t="n"/>
      <c r="JA409" s="79" t="n"/>
      <c r="JB409" s="79" t="n"/>
      <c r="JC409" s="79" t="n"/>
      <c r="JD409" s="79" t="n"/>
      <c r="JE409" s="79" t="n"/>
      <c r="JF409" s="79" t="n"/>
      <c r="JG409" s="79" t="n"/>
      <c r="JH409" s="79" t="n"/>
      <c r="JI409" s="79" t="n"/>
      <c r="JJ409" s="79" t="n"/>
      <c r="JK409" s="79" t="n"/>
      <c r="JL409" s="79" t="n"/>
      <c r="JM409" s="79" t="n"/>
      <c r="JN409" s="79" t="n"/>
      <c r="JO409" s="79" t="n"/>
      <c r="JP409" s="79" t="n"/>
      <c r="JQ409" s="79" t="n"/>
      <c r="JR409" s="79" t="n"/>
      <c r="JS409" s="79" t="n"/>
      <c r="JT409" s="79" t="n"/>
      <c r="JU409" s="79" t="n"/>
      <c r="JV409" s="79" t="n"/>
      <c r="JW409" s="79" t="n"/>
      <c r="JX409" s="79" t="n"/>
      <c r="JY409" s="79" t="n"/>
      <c r="JZ409" s="79" t="n"/>
      <c r="KA409" s="79" t="n"/>
      <c r="KB409" s="79" t="n"/>
      <c r="KC409" s="79" t="n"/>
      <c r="KD409" s="79" t="n"/>
      <c r="KE409" s="79" t="n"/>
      <c r="KF409" s="79" t="n"/>
      <c r="KG409" s="79" t="n"/>
      <c r="KH409" s="79" t="n"/>
      <c r="KI409" s="79" t="n"/>
      <c r="KJ409" s="79" t="n"/>
      <c r="KK409" s="79" t="n"/>
      <c r="KL409" s="79" t="n"/>
      <c r="KM409" s="79" t="n"/>
      <c r="KP409" s="78" t="n">
        <v>35</v>
      </c>
      <c r="KQ409" s="79" t="n"/>
      <c r="KR409" s="79" t="n"/>
      <c r="KS409" s="79" t="n"/>
      <c r="KT409" s="79" t="n"/>
      <c r="KU409" s="79" t="n"/>
      <c r="KV409" s="79" t="n"/>
      <c r="KW409" s="79" t="n"/>
      <c r="KX409" s="79" t="n"/>
      <c r="KY409" s="79" t="n"/>
      <c r="KZ409" s="79" t="n"/>
      <c r="LA409" s="79" t="n"/>
      <c r="LB409" s="79" t="n"/>
      <c r="LC409" s="79" t="n"/>
      <c r="LD409" s="79" t="n"/>
      <c r="LE409" s="79" t="n"/>
      <c r="LF409" s="79" t="n"/>
      <c r="LG409" s="79" t="n"/>
      <c r="LH409" s="79" t="n"/>
      <c r="LI409" s="79" t="n"/>
      <c r="LJ409" s="79" t="n"/>
      <c r="LK409" s="79" t="n"/>
      <c r="LL409" s="79" t="n"/>
      <c r="LM409" s="79" t="n"/>
      <c r="LN409" s="79" t="n"/>
      <c r="LO409" s="79" t="n"/>
      <c r="LP409" s="79" t="n"/>
      <c r="LQ409" s="79" t="n"/>
      <c r="LR409" s="79" t="n"/>
      <c r="LS409" s="79" t="n"/>
      <c r="LT409" s="79" t="n"/>
      <c r="LU409" s="79" t="n"/>
      <c r="LV409" s="79" t="n"/>
      <c r="LW409" s="79" t="n"/>
      <c r="LX409" s="79" t="n"/>
      <c r="LY409" s="79" t="n"/>
      <c r="LZ409" s="79" t="n"/>
      <c r="MA409" s="79" t="n"/>
      <c r="MB409" s="79" t="n"/>
      <c r="MC409" s="79" t="n"/>
      <c r="MD409" s="79" t="n"/>
      <c r="MG409" s="78" t="n">
        <v>35</v>
      </c>
      <c r="MH409" s="79" t="n"/>
      <c r="MI409" s="79" t="n"/>
      <c r="MJ409" s="79" t="n"/>
      <c r="MK409" s="79" t="n"/>
      <c r="ML409" s="79" t="n"/>
      <c r="MM409" s="79" t="n"/>
      <c r="MN409" s="79" t="n"/>
      <c r="MO409" s="79" t="n"/>
      <c r="MP409" s="79" t="n"/>
      <c r="MQ409" s="79" t="n"/>
      <c r="MR409" s="79" t="n"/>
      <c r="MS409" s="79" t="n"/>
      <c r="MT409" s="79" t="n"/>
      <c r="MU409" s="79" t="n"/>
      <c r="MV409" s="79" t="n"/>
      <c r="MW409" s="79" t="n"/>
      <c r="MX409" s="79" t="n"/>
      <c r="MY409" s="79" t="n"/>
      <c r="MZ409" s="79" t="n"/>
      <c r="NA409" s="79" t="n"/>
      <c r="NB409" s="79" t="n"/>
      <c r="NC409" s="79" t="n"/>
      <c r="ND409" s="79" t="n"/>
      <c r="NE409" s="79" t="n"/>
      <c r="NF409" s="79" t="n"/>
      <c r="NG409" s="79" t="n"/>
      <c r="NH409" s="79" t="n"/>
      <c r="NI409" s="79" t="n"/>
      <c r="NJ409" s="79" t="n"/>
      <c r="NK409" s="79" t="n"/>
      <c r="NL409" s="79" t="n"/>
      <c r="NM409" s="79" t="n"/>
      <c r="NN409" s="79" t="n"/>
      <c r="NO409" s="79" t="n"/>
      <c r="NP409" s="79" t="n"/>
      <c r="NQ409" s="79" t="n"/>
      <c r="NR409" s="79" t="n"/>
      <c r="NS409" s="79" t="n"/>
      <c r="NT409" s="79" t="n"/>
      <c r="NU409" s="79" t="n"/>
      <c r="NX409" s="78" t="n">
        <v>35</v>
      </c>
      <c r="NY409" s="79" t="n"/>
      <c r="NZ409" s="79" t="n"/>
      <c r="OA409" s="79" t="n"/>
      <c r="OB409" s="79" t="n"/>
      <c r="OC409" s="79" t="n"/>
      <c r="OD409" s="79" t="n"/>
      <c r="OE409" s="79" t="n"/>
      <c r="OF409" s="79" t="n"/>
      <c r="OG409" s="79" t="n"/>
      <c r="OH409" s="79" t="n"/>
      <c r="OI409" s="79" t="n"/>
      <c r="OJ409" s="79" t="n"/>
      <c r="OK409" s="79" t="n"/>
      <c r="OL409" s="79" t="n"/>
      <c r="OM409" s="79" t="n"/>
      <c r="ON409" s="79" t="n"/>
      <c r="OO409" s="79" t="n"/>
      <c r="OP409" s="79" t="n"/>
      <c r="OQ409" s="79" t="n"/>
      <c r="OR409" s="79" t="n"/>
      <c r="OS409" s="79" t="n"/>
      <c r="OT409" s="79" t="n"/>
      <c r="OU409" s="79" t="n"/>
      <c r="OV409" s="79" t="n"/>
      <c r="OW409" s="79" t="n"/>
      <c r="OX409" s="79" t="n"/>
      <c r="OY409" s="79" t="n"/>
      <c r="OZ409" s="79" t="n"/>
      <c r="PA409" s="79" t="n"/>
      <c r="PB409" s="79" t="n"/>
      <c r="PC409" s="79" t="n"/>
      <c r="PD409" s="79" t="n"/>
      <c r="PE409" s="79" t="n"/>
      <c r="PF409" s="79" t="n"/>
      <c r="PG409" s="79" t="n"/>
      <c r="PH409" s="79" t="n"/>
      <c r="PI409" s="79" t="n"/>
      <c r="PJ409" s="79" t="n"/>
      <c r="PK409" s="79" t="n"/>
      <c r="PL409" s="79" t="n"/>
      <c r="PO409" s="78" t="n">
        <v>35</v>
      </c>
      <c r="PP409" s="79" t="n"/>
      <c r="PQ409" s="79" t="n"/>
      <c r="PR409" s="79" t="n"/>
      <c r="PS409" s="79" t="n"/>
      <c r="PT409" s="79" t="n"/>
      <c r="PU409" s="79" t="n"/>
      <c r="PV409" s="79" t="n"/>
      <c r="PW409" s="79" t="n"/>
      <c r="PX409" s="79" t="n"/>
      <c r="PY409" s="79" t="n"/>
      <c r="PZ409" s="79" t="n"/>
      <c r="QA409" s="79" t="n"/>
      <c r="QB409" s="79" t="n"/>
      <c r="QC409" s="79" t="n"/>
      <c r="QD409" s="79" t="n"/>
      <c r="QE409" s="79" t="n"/>
      <c r="QF409" s="79" t="n"/>
      <c r="QG409" s="79" t="n"/>
      <c r="QH409" s="79" t="n"/>
      <c r="QI409" s="79" t="n"/>
      <c r="QJ409" s="79" t="n"/>
      <c r="QK409" s="79" t="n"/>
      <c r="QL409" s="79" t="n"/>
      <c r="QM409" s="79" t="n"/>
      <c r="QN409" s="79" t="n"/>
      <c r="QO409" s="79" t="n"/>
      <c r="QP409" s="79" t="n"/>
      <c r="QQ409" s="79" t="n"/>
      <c r="QR409" s="79" t="n"/>
      <c r="QS409" s="79" t="n"/>
      <c r="QT409" s="79" t="n"/>
      <c r="QU409" s="79" t="n"/>
      <c r="QV409" s="79" t="n"/>
      <c r="QW409" s="79" t="n"/>
      <c r="QX409" s="79" t="n"/>
      <c r="QY409" s="79" t="n"/>
      <c r="QZ409" s="79" t="n"/>
      <c r="RA409" s="79" t="n"/>
      <c r="RB409" s="79" t="n"/>
      <c r="RC409" s="79" t="n"/>
      <c r="RF409" s="78" t="n">
        <v>35</v>
      </c>
      <c r="RG409" s="79" t="n"/>
      <c r="RH409" s="79" t="n"/>
      <c r="RI409" s="79" t="n"/>
      <c r="RJ409" s="79" t="n"/>
      <c r="RK409" s="79" t="n"/>
      <c r="RL409" s="79" t="n"/>
      <c r="RM409" s="79" t="n"/>
      <c r="RN409" s="79" t="n"/>
      <c r="RO409" s="79" t="n"/>
      <c r="RP409" s="79" t="n"/>
      <c r="RQ409" s="79" t="n"/>
      <c r="RR409" s="79" t="n"/>
      <c r="RS409" s="79" t="n"/>
      <c r="RT409" s="79" t="n"/>
      <c r="RU409" s="79" t="n"/>
      <c r="RV409" s="79" t="n"/>
      <c r="RW409" s="79" t="n"/>
      <c r="RX409" s="79" t="n"/>
      <c r="RY409" s="79" t="n"/>
      <c r="RZ409" s="79" t="n"/>
      <c r="SA409" s="79" t="n"/>
      <c r="SB409" s="79" t="n"/>
      <c r="SC409" s="79" t="n"/>
      <c r="SD409" s="79" t="n"/>
      <c r="SE409" s="79" t="n"/>
      <c r="SF409" s="79" t="n"/>
      <c r="SG409" s="79" t="n"/>
      <c r="SH409" s="79" t="n"/>
      <c r="SI409" s="79" t="n"/>
      <c r="SJ409" s="79" t="n"/>
      <c r="SK409" s="79" t="n"/>
      <c r="SL409" s="79" t="n"/>
      <c r="SM409" s="79" t="n"/>
      <c r="SN409" s="79" t="n"/>
      <c r="SO409" s="79" t="n"/>
      <c r="SP409" s="79" t="n"/>
      <c r="SQ409" s="79" t="n"/>
      <c r="SR409" s="79" t="n"/>
      <c r="SS409" s="79" t="n"/>
      <c r="ST409" s="79" t="n"/>
      <c r="SW409" s="78" t="n">
        <v>35</v>
      </c>
      <c r="SX409" s="79" t="n"/>
      <c r="SY409" s="79" t="n"/>
      <c r="SZ409" s="79" t="n"/>
      <c r="TA409" s="79" t="n"/>
      <c r="TB409" s="79" t="n"/>
      <c r="TC409" s="79" t="n"/>
      <c r="TD409" s="79" t="n"/>
      <c r="TE409" s="79" t="n"/>
      <c r="TF409" s="79" t="n"/>
      <c r="TG409" s="79" t="n"/>
      <c r="TH409" s="79" t="n"/>
      <c r="TI409" s="79" t="n"/>
      <c r="TJ409" s="79" t="n"/>
      <c r="TK409" s="79" t="n"/>
      <c r="TL409" s="79" t="n"/>
      <c r="TM409" s="79" t="n"/>
      <c r="TN409" s="79" t="n"/>
      <c r="TO409" s="79" t="n"/>
      <c r="TP409" s="79" t="n"/>
      <c r="TQ409" s="79" t="n"/>
      <c r="TR409" s="79" t="n"/>
      <c r="TS409" s="79" t="n"/>
      <c r="TT409" s="79" t="n"/>
      <c r="TU409" s="79" t="n"/>
      <c r="TV409" s="79" t="n"/>
      <c r="TW409" s="79" t="n"/>
      <c r="TX409" s="79" t="n"/>
      <c r="TY409" s="79" t="n"/>
      <c r="TZ409" s="79" t="n"/>
      <c r="UA409" s="79" t="n"/>
      <c r="UB409" s="79" t="n"/>
      <c r="UC409" s="79" t="n"/>
      <c r="UD409" s="79" t="n"/>
      <c r="UE409" s="79" t="n"/>
      <c r="UF409" s="79" t="n"/>
      <c r="UG409" s="79" t="n"/>
      <c r="UH409" s="79" t="n"/>
      <c r="UI409" s="79" t="n"/>
      <c r="UJ409" s="79" t="n"/>
      <c r="UK409" s="79" t="n"/>
      <c r="UN409" s="78" t="n">
        <v>35</v>
      </c>
      <c r="UO409" s="79" t="n"/>
      <c r="UP409" s="79" t="n"/>
      <c r="UQ409" s="79" t="n"/>
      <c r="UR409" s="79" t="n"/>
      <c r="US409" s="79" t="n"/>
      <c r="UT409" s="79" t="n"/>
      <c r="UU409" s="79" t="n"/>
      <c r="UV409" s="79" t="n"/>
      <c r="UW409" s="79" t="n"/>
      <c r="UX409" s="79" t="n"/>
      <c r="UY409" s="79" t="n"/>
      <c r="UZ409" s="79" t="n"/>
      <c r="VA409" s="79" t="n"/>
      <c r="VB409" s="79" t="n"/>
      <c r="VC409" s="79" t="n"/>
      <c r="VD409" s="79" t="n"/>
      <c r="VE409" s="79" t="n"/>
      <c r="VF409" s="79" t="n"/>
      <c r="VG409" s="79" t="n"/>
      <c r="VH409" s="79" t="n"/>
      <c r="VI409" s="79" t="n"/>
      <c r="VJ409" s="79" t="n"/>
      <c r="VK409" s="79" t="n"/>
      <c r="VL409" s="79" t="n"/>
      <c r="VM409" s="79" t="n"/>
      <c r="VN409" s="79" t="n"/>
      <c r="VO409" s="79" t="n"/>
      <c r="VP409" s="79" t="n"/>
      <c r="VQ409" s="79" t="n"/>
      <c r="VR409" s="79" t="n"/>
      <c r="VS409" s="79" t="n"/>
      <c r="VT409" s="79" t="n"/>
      <c r="VU409" s="79" t="n"/>
      <c r="VV409" s="79" t="n"/>
      <c r="VW409" s="79" t="n"/>
      <c r="VX409" s="79" t="n"/>
      <c r="VY409" s="79" t="n"/>
      <c r="VZ409" s="79" t="n"/>
      <c r="WA409" s="79" t="n"/>
      <c r="WB409" s="79" t="n"/>
      <c r="WE409" s="78" t="n">
        <v>35</v>
      </c>
      <c r="WF409" s="79" t="n"/>
      <c r="WG409" s="79" t="n"/>
      <c r="WH409" s="79" t="n"/>
      <c r="WI409" s="79" t="n"/>
      <c r="WJ409" s="79" t="n"/>
      <c r="WK409" s="79" t="n"/>
      <c r="WL409" s="79" t="n"/>
      <c r="WM409" s="79" t="n"/>
      <c r="WN409" s="79" t="n"/>
      <c r="WO409" s="79" t="n"/>
      <c r="WP409" s="79" t="n"/>
      <c r="WQ409" s="79" t="n"/>
      <c r="WR409" s="79" t="n"/>
      <c r="WS409" s="79" t="n"/>
      <c r="WT409" s="79" t="n"/>
      <c r="WU409" s="79" t="n"/>
      <c r="WV409" s="79" t="n"/>
      <c r="WW409" s="79" t="n"/>
      <c r="WX409" s="79" t="n"/>
      <c r="WY409" s="79" t="n"/>
      <c r="WZ409" s="79" t="n"/>
      <c r="XA409" s="79" t="n"/>
      <c r="XB409" s="79" t="n"/>
      <c r="XC409" s="79" t="n"/>
      <c r="XD409" s="79" t="n"/>
      <c r="XE409" s="79" t="n"/>
      <c r="XF409" s="79" t="n"/>
      <c r="XG409" s="79" t="n"/>
      <c r="XH409" s="79" t="n"/>
      <c r="XI409" s="79" t="n"/>
      <c r="XJ409" s="79" t="n"/>
      <c r="XK409" s="79" t="n"/>
      <c r="XL409" s="79" t="n"/>
      <c r="XM409" s="79" t="n"/>
      <c r="XN409" s="79" t="n"/>
      <c r="XO409" s="79" t="n"/>
      <c r="XP409" s="79" t="n"/>
      <c r="XQ409" s="79" t="n"/>
      <c r="XR409" s="79" t="n"/>
      <c r="XS409" s="79" t="n"/>
      <c r="XV409" s="78" t="n">
        <v>35</v>
      </c>
      <c r="XW409" s="79" t="n"/>
      <c r="XX409" s="79" t="n"/>
      <c r="XY409" s="79" t="n"/>
      <c r="XZ409" s="79" t="n"/>
      <c r="YA409" s="79" t="n"/>
      <c r="YB409" s="79" t="n"/>
      <c r="YC409" s="79" t="n"/>
      <c r="YD409" s="79" t="n"/>
      <c r="YE409" s="79" t="n"/>
      <c r="YF409" s="79" t="n"/>
      <c r="YG409" s="79" t="n"/>
      <c r="YH409" s="79" t="n"/>
      <c r="YI409" s="79" t="n"/>
      <c r="YJ409" s="79" t="n"/>
      <c r="YK409" s="79" t="n"/>
      <c r="YL409" s="79" t="n"/>
      <c r="YM409" s="79" t="n"/>
      <c r="YN409" s="79" t="n"/>
      <c r="YO409" s="79" t="n"/>
      <c r="YP409" s="79" t="n"/>
      <c r="YQ409" s="79" t="n"/>
      <c r="YR409" s="79" t="n"/>
      <c r="YS409" s="79" t="n"/>
      <c r="YT409" s="79" t="n"/>
      <c r="YU409" s="79" t="n"/>
      <c r="YV409" s="79" t="n"/>
      <c r="YW409" s="79" t="n"/>
      <c r="YX409" s="79" t="n"/>
      <c r="YY409" s="79" t="n"/>
      <c r="YZ409" s="79" t="n"/>
      <c r="ZA409" s="79" t="n"/>
      <c r="ZB409" s="79" t="n"/>
      <c r="ZC409" s="79" t="n"/>
      <c r="ZD409" s="79" t="n"/>
      <c r="ZE409" s="79" t="n"/>
      <c r="ZF409" s="79" t="n"/>
      <c r="ZG409" s="79" t="n"/>
      <c r="ZH409" s="79" t="n"/>
      <c r="ZI409" s="79" t="n"/>
      <c r="ZJ409" s="79" t="n"/>
      <c r="ZM409" s="78" t="n">
        <v>35</v>
      </c>
      <c r="ZN409" s="79" t="n"/>
      <c r="ZO409" s="79" t="n"/>
      <c r="ZP409" s="79" t="n"/>
      <c r="ZQ409" s="79" t="n"/>
      <c r="ZR409" s="79" t="n"/>
      <c r="ZS409" s="79" t="n"/>
      <c r="ZT409" s="79" t="n"/>
      <c r="ZU409" s="79" t="n"/>
      <c r="ZV409" s="79" t="n"/>
      <c r="ZW409" s="79" t="n"/>
      <c r="ZX409" s="79" t="n"/>
      <c r="ZY409" s="79" t="n"/>
      <c r="ZZ409" s="79" t="n"/>
      <c r="AAA409" s="79" t="n"/>
      <c r="AAB409" s="79" t="n"/>
      <c r="AAC409" s="79" t="n"/>
      <c r="AAD409" s="79" t="n"/>
      <c r="AAE409" s="79" t="n"/>
      <c r="AAF409" s="79" t="n"/>
      <c r="AAG409" s="79" t="n"/>
      <c r="AAH409" s="79" t="n"/>
      <c r="AAI409" s="79" t="n"/>
      <c r="AAJ409" s="79" t="n"/>
      <c r="AAK409" s="79" t="n"/>
      <c r="AAL409" s="79" t="n"/>
      <c r="AAM409" s="79" t="n"/>
      <c r="AAN409" s="79" t="n"/>
      <c r="AAO409" s="79" t="n"/>
      <c r="AAP409" s="79" t="n"/>
      <c r="AAQ409" s="79" t="n"/>
      <c r="AAR409" s="79" t="n"/>
      <c r="AAS409" s="79" t="n"/>
      <c r="AAT409" s="79" t="n"/>
      <c r="AAU409" s="79" t="n"/>
      <c r="AAV409" s="79" t="n"/>
      <c r="AAW409" s="79" t="n"/>
      <c r="AAX409" s="79" t="n"/>
      <c r="AAY409" s="79" t="n"/>
      <c r="AAZ409" s="79" t="n"/>
      <c r="ABA409" s="79" t="n"/>
      <c r="ABD409" s="78" t="n">
        <v>35</v>
      </c>
      <c r="ABE409" s="79" t="n"/>
      <c r="ABF409" s="79" t="n"/>
      <c r="ABG409" s="79" t="n"/>
      <c r="ABH409" s="79" t="n"/>
      <c r="ABI409" s="79" t="n"/>
      <c r="ABJ409" s="79" t="n"/>
      <c r="ABK409" s="79" t="n"/>
      <c r="ABL409" s="79" t="n"/>
      <c r="ABM409" s="79" t="n"/>
      <c r="ABN409" s="79" t="n"/>
      <c r="ABO409" s="79" t="n"/>
      <c r="ABP409" s="79" t="n"/>
      <c r="ABQ409" s="79" t="n"/>
      <c r="ABR409" s="79" t="n"/>
      <c r="ABS409" s="79" t="n"/>
      <c r="ABT409" s="79" t="n"/>
      <c r="ABU409" s="79" t="n"/>
      <c r="ABV409" s="79" t="n"/>
      <c r="ABW409" s="79" t="n"/>
      <c r="ABX409" s="79" t="n"/>
      <c r="ABY409" s="79" t="n"/>
      <c r="ABZ409" s="79" t="n"/>
      <c r="ACA409" s="79" t="n"/>
      <c r="ACB409" s="79" t="n"/>
      <c r="ACC409" s="79" t="n"/>
      <c r="ACD409" s="79" t="n"/>
      <c r="ACE409" s="79" t="n"/>
      <c r="ACF409" s="79" t="n"/>
      <c r="ACG409" s="79" t="n"/>
      <c r="ACH409" s="79" t="n"/>
      <c r="ACI409" s="79" t="n"/>
      <c r="ACJ409" s="79" t="n"/>
      <c r="ACK409" s="79" t="n"/>
      <c r="ACL409" s="79" t="n"/>
      <c r="ACM409" s="79" t="n"/>
      <c r="ACN409" s="79" t="n"/>
      <c r="ACO409" s="79" t="n"/>
      <c r="ACP409" s="79" t="n"/>
      <c r="ACQ409" s="79" t="n"/>
      <c r="ACR409" s="79" t="n"/>
      <c r="ACU409" s="78" t="n">
        <v>35</v>
      </c>
      <c r="ACV409" s="79" t="n"/>
      <c r="ACW409" s="79" t="n"/>
      <c r="ACX409" s="79" t="n"/>
      <c r="ACY409" s="79" t="n"/>
      <c r="ACZ409" s="79" t="n"/>
      <c r="ADA409" s="79" t="n"/>
      <c r="ADB409" s="79" t="n"/>
      <c r="ADC409" s="79" t="n"/>
      <c r="ADD409" s="79" t="n"/>
      <c r="ADE409" s="79" t="n"/>
      <c r="ADF409" s="79" t="n"/>
      <c r="ADG409" s="79" t="n"/>
      <c r="ADH409" s="79" t="n"/>
      <c r="ADI409" s="79" t="n"/>
      <c r="ADJ409" s="79" t="n"/>
      <c r="ADK409" s="79" t="n"/>
      <c r="ADL409" s="79" t="n"/>
      <c r="ADM409" s="79" t="n"/>
      <c r="ADN409" s="79" t="n"/>
      <c r="ADO409" s="79" t="n"/>
      <c r="ADP409" s="79" t="n"/>
      <c r="ADQ409" s="79" t="n"/>
      <c r="ADR409" s="79" t="n"/>
      <c r="ADS409" s="79" t="n"/>
      <c r="ADT409" s="79" t="n"/>
      <c r="ADU409" s="79" t="n"/>
      <c r="ADV409" s="79" t="n"/>
      <c r="ADW409" s="79" t="n"/>
      <c r="ADX409" s="79" t="n"/>
      <c r="ADY409" s="79" t="n"/>
      <c r="ADZ409" s="79" t="n"/>
      <c r="AEA409" s="79" t="n"/>
      <c r="AEB409" s="79" t="n"/>
      <c r="AEC409" s="79" t="n"/>
      <c r="AED409" s="79" t="n"/>
      <c r="AEE409" s="79" t="n"/>
      <c r="AEF409" s="79" t="n"/>
      <c r="AEG409" s="79" t="n"/>
      <c r="AEH409" s="79" t="n"/>
      <c r="AEI409" s="79" t="n"/>
      <c r="AEL409" s="78" t="n">
        <v>35</v>
      </c>
      <c r="AEM409" s="79" t="n"/>
      <c r="AEN409" s="79" t="n"/>
      <c r="AEO409" s="79" t="n"/>
      <c r="AEP409" s="79" t="n"/>
      <c r="AEQ409" s="79" t="n"/>
      <c r="AER409" s="79" t="n"/>
      <c r="AES409" s="79" t="n"/>
      <c r="AET409" s="79" t="n"/>
      <c r="AEU409" s="79" t="n"/>
      <c r="AEV409" s="79" t="n"/>
      <c r="AEW409" s="79" t="n"/>
      <c r="AEX409" s="79" t="n"/>
      <c r="AEY409" s="79" t="n"/>
      <c r="AEZ409" s="79" t="n"/>
      <c r="AFA409" s="79" t="n"/>
      <c r="AFB409" s="79" t="n"/>
      <c r="AFC409" s="79" t="n"/>
      <c r="AFD409" s="79" t="n"/>
      <c r="AFE409" s="79" t="n"/>
      <c r="AFF409" s="79" t="n"/>
      <c r="AFG409" s="79" t="n"/>
      <c r="AFH409" s="79" t="n"/>
      <c r="AFI409" s="79" t="n"/>
      <c r="AFJ409" s="79" t="n"/>
      <c r="AFK409" s="79" t="n"/>
      <c r="AFL409" s="79" t="n"/>
      <c r="AFM409" s="79" t="n"/>
      <c r="AFN409" s="79" t="n"/>
      <c r="AFO409" s="79" t="n"/>
      <c r="AFP409" s="79" t="n"/>
      <c r="AFQ409" s="79" t="n"/>
      <c r="AFR409" s="79" t="n"/>
      <c r="AFS409" s="79" t="n"/>
      <c r="AFT409" s="79" t="n"/>
      <c r="AFU409" s="79" t="n"/>
      <c r="AFV409" s="79" t="n"/>
      <c r="AFW409" s="79" t="n"/>
      <c r="AFX409" s="79" t="n"/>
      <c r="AFY409" s="79" t="n"/>
      <c r="AFZ409" s="79" t="n"/>
    </row>
    <row r="410">
      <c r="A410" s="78" t="n">
        <v>36</v>
      </c>
      <c r="B410" s="79" t="n"/>
      <c r="C410" s="79" t="n"/>
      <c r="D410" s="79" t="n"/>
      <c r="E410" s="79" t="n"/>
      <c r="F410" s="79" t="n"/>
      <c r="G410" s="79" t="n"/>
      <c r="H410" s="79" t="n"/>
      <c r="I410" s="79" t="n"/>
      <c r="J410" s="79" t="n"/>
      <c r="K410" s="79" t="n"/>
      <c r="L410" s="79" t="n"/>
      <c r="M410" s="79" t="n"/>
      <c r="N410" s="79" t="n"/>
      <c r="O410" s="79" t="n"/>
      <c r="P410" s="79" t="n"/>
      <c r="Q410" s="79" t="n"/>
      <c r="R410" s="79" t="n"/>
      <c r="S410" s="79" t="n"/>
      <c r="T410" s="79" t="n"/>
      <c r="U410" s="79" t="n"/>
      <c r="V410" s="79" t="n"/>
      <c r="W410" s="79" t="n"/>
      <c r="X410" s="79" t="n"/>
      <c r="Y410" s="79" t="n"/>
      <c r="Z410" s="79" t="n"/>
      <c r="AA410" s="79" t="n"/>
      <c r="AB410" s="79" t="n"/>
      <c r="AC410" s="79" t="n"/>
      <c r="AD410" s="79" t="n"/>
      <c r="AE410" s="79" t="n"/>
      <c r="AF410" s="79" t="n"/>
      <c r="AG410" s="79" t="n"/>
      <c r="AH410" s="79" t="n"/>
      <c r="AI410" s="79" t="n"/>
      <c r="AJ410" s="79" t="n"/>
      <c r="AK410" s="79" t="n"/>
      <c r="AL410" s="79" t="n"/>
      <c r="AM410" s="79" t="n"/>
      <c r="AN410" s="79" t="n"/>
      <c r="AO410" s="79" t="n"/>
      <c r="AR410" s="78" t="n">
        <v>36</v>
      </c>
      <c r="AS410" s="79" t="n"/>
      <c r="AT410" s="79" t="n"/>
      <c r="AU410" s="79" t="n"/>
      <c r="AV410" s="79" t="n"/>
      <c r="AW410" s="79" t="n"/>
      <c r="AX410" s="79" t="n"/>
      <c r="AY410" s="79" t="n"/>
      <c r="AZ410" s="79" t="n"/>
      <c r="BA410" s="79" t="n"/>
      <c r="BB410" s="79" t="n"/>
      <c r="BC410" s="79" t="n"/>
      <c r="BD410" s="79" t="n"/>
      <c r="BE410" s="79" t="n"/>
      <c r="BF410" s="79" t="n"/>
      <c r="BG410" s="79" t="n"/>
      <c r="BH410" s="79" t="n"/>
      <c r="BI410" s="79" t="n"/>
      <c r="BJ410" s="79" t="n"/>
      <c r="BK410" s="79" t="n"/>
      <c r="BL410" s="79" t="n"/>
      <c r="BM410" s="79" t="n"/>
      <c r="BN410" s="79" t="n"/>
      <c r="BO410" s="79" t="n"/>
      <c r="BP410" s="79" t="n"/>
      <c r="BQ410" s="79" t="n"/>
      <c r="BR410" s="79" t="n"/>
      <c r="BS410" s="79" t="n"/>
      <c r="BT410" s="79" t="n"/>
      <c r="BU410" s="79" t="n"/>
      <c r="BV410" s="79" t="n"/>
      <c r="BW410" s="79" t="n"/>
      <c r="BX410" s="79" t="n"/>
      <c r="BY410" s="79" t="n"/>
      <c r="BZ410" s="79" t="n"/>
      <c r="CA410" s="79" t="n"/>
      <c r="CB410" s="79" t="n"/>
      <c r="CC410" s="79" t="n"/>
      <c r="CD410" s="79" t="n"/>
      <c r="CE410" s="79" t="n"/>
      <c r="CF410" s="79" t="n"/>
      <c r="CI410" s="78" t="n">
        <v>36</v>
      </c>
      <c r="CJ410" s="79" t="n"/>
      <c r="CK410" s="79" t="n"/>
      <c r="CL410" s="79" t="n"/>
      <c r="CM410" s="79" t="n"/>
      <c r="CN410" s="79" t="n"/>
      <c r="CO410" s="79" t="n"/>
      <c r="CP410" s="79" t="n"/>
      <c r="CQ410" s="79" t="n"/>
      <c r="CR410" s="79" t="n"/>
      <c r="CS410" s="79" t="n"/>
      <c r="CT410" s="79" t="n"/>
      <c r="CU410" s="79" t="n"/>
      <c r="CV410" s="79" t="n"/>
      <c r="CW410" s="79" t="n"/>
      <c r="CX410" s="79" t="n"/>
      <c r="CY410" s="79" t="n"/>
      <c r="CZ410" s="79" t="n"/>
      <c r="DA410" s="79" t="n"/>
      <c r="DB410" s="79" t="n"/>
      <c r="DC410" s="79" t="n"/>
      <c r="DD410" s="79" t="n"/>
      <c r="DE410" s="79" t="n"/>
      <c r="DF410" s="79" t="n"/>
      <c r="DG410" s="79" t="n"/>
      <c r="DH410" s="79" t="n"/>
      <c r="DI410" s="79" t="n"/>
      <c r="DJ410" s="79" t="n"/>
      <c r="DK410" s="79" t="n"/>
      <c r="DL410" s="79" t="n"/>
      <c r="DM410" s="79" t="n"/>
      <c r="DN410" s="79" t="n"/>
      <c r="DO410" s="79" t="n"/>
      <c r="DP410" s="79" t="n"/>
      <c r="DQ410" s="79" t="n"/>
      <c r="DR410" s="79" t="n"/>
      <c r="DS410" s="79" t="n"/>
      <c r="DT410" s="79" t="n"/>
      <c r="DU410" s="79" t="n"/>
      <c r="DV410" s="79" t="n"/>
      <c r="DW410" s="79" t="n"/>
      <c r="DZ410" s="78" t="n">
        <v>36</v>
      </c>
      <c r="EA410" s="79" t="n"/>
      <c r="EB410" s="79" t="n"/>
      <c r="EC410" s="79" t="n"/>
      <c r="ED410" s="79" t="n"/>
      <c r="EE410" s="79" t="n"/>
      <c r="EF410" s="79" t="n"/>
      <c r="EG410" s="79" t="n"/>
      <c r="EH410" s="79" t="n"/>
      <c r="EI410" s="79" t="n"/>
      <c r="EJ410" s="79" t="n"/>
      <c r="EK410" s="79" t="n"/>
      <c r="EL410" s="79" t="n"/>
      <c r="EM410" s="79" t="n"/>
      <c r="EN410" s="79" t="n"/>
      <c r="EO410" s="79" t="n"/>
      <c r="EP410" s="79" t="n"/>
      <c r="EQ410" s="79" t="n"/>
      <c r="ER410" s="79" t="n"/>
      <c r="ES410" s="79" t="n"/>
      <c r="ET410" s="79" t="n"/>
      <c r="EU410" s="79" t="n"/>
      <c r="EV410" s="79" t="n"/>
      <c r="EW410" s="79" t="n"/>
      <c r="EX410" s="79" t="n"/>
      <c r="EY410" s="79" t="n"/>
      <c r="EZ410" s="79" t="n"/>
      <c r="FA410" s="79" t="n"/>
      <c r="FB410" s="79" t="n"/>
      <c r="FC410" s="79" t="n"/>
      <c r="FD410" s="79" t="n"/>
      <c r="FE410" s="79" t="n"/>
      <c r="FF410" s="79" t="n"/>
      <c r="FG410" s="79" t="n"/>
      <c r="FH410" s="79" t="n"/>
      <c r="FI410" s="79" t="n"/>
      <c r="FJ410" s="79" t="n"/>
      <c r="FK410" s="79" t="n"/>
      <c r="FL410" s="79" t="n"/>
      <c r="FM410" s="79" t="n"/>
      <c r="FN410" s="79" t="n"/>
      <c r="FQ410" s="78" t="n">
        <v>36</v>
      </c>
      <c r="FR410" s="79" t="n"/>
      <c r="FS410" s="79" t="n"/>
      <c r="FT410" s="79" t="n"/>
      <c r="FU410" s="79" t="n"/>
      <c r="FV410" s="79" t="n"/>
      <c r="FW410" s="79" t="n"/>
      <c r="FX410" s="79" t="n"/>
      <c r="FY410" s="79" t="n"/>
      <c r="FZ410" s="79" t="n"/>
      <c r="GA410" s="79" t="n"/>
      <c r="GB410" s="79" t="n"/>
      <c r="GC410" s="79" t="n"/>
      <c r="GD410" s="79" t="n"/>
      <c r="GE410" s="79" t="n"/>
      <c r="GF410" s="79" t="n"/>
      <c r="GG410" s="79" t="n"/>
      <c r="GH410" s="79" t="n"/>
      <c r="GI410" s="79" t="n"/>
      <c r="GJ410" s="79" t="n"/>
      <c r="GK410" s="79" t="n"/>
      <c r="GL410" s="79" t="n"/>
      <c r="GM410" s="79" t="n"/>
      <c r="GN410" s="79" t="n"/>
      <c r="GO410" s="79" t="n"/>
      <c r="GP410" s="79" t="n"/>
      <c r="GQ410" s="79" t="n"/>
      <c r="GR410" s="79" t="n"/>
      <c r="GS410" s="79" t="n"/>
      <c r="GT410" s="79" t="n"/>
      <c r="GU410" s="79" t="n"/>
      <c r="GV410" s="79" t="n"/>
      <c r="GW410" s="79" t="n"/>
      <c r="GX410" s="79" t="n"/>
      <c r="GY410" s="79" t="n"/>
      <c r="GZ410" s="79" t="n"/>
      <c r="HA410" s="79" t="n"/>
      <c r="HB410" s="79" t="n"/>
      <c r="HC410" s="79" t="n"/>
      <c r="HD410" s="79" t="n"/>
      <c r="HE410" s="79" t="n"/>
      <c r="HH410" s="78" t="n">
        <v>36</v>
      </c>
      <c r="HI410" s="79" t="n"/>
      <c r="HJ410" s="79" t="n"/>
      <c r="HK410" s="79" t="n"/>
      <c r="HL410" s="79" t="n"/>
      <c r="HM410" s="79" t="n"/>
      <c r="HN410" s="79" t="n"/>
      <c r="HO410" s="79" t="n"/>
      <c r="HP410" s="79" t="n"/>
      <c r="HQ410" s="79" t="n"/>
      <c r="HR410" s="79" t="n"/>
      <c r="HS410" s="79" t="n"/>
      <c r="HT410" s="79" t="n"/>
      <c r="HU410" s="79" t="n"/>
      <c r="HV410" s="79" t="n"/>
      <c r="HW410" s="79" t="n"/>
      <c r="HX410" s="79" t="n"/>
      <c r="HY410" s="79" t="n"/>
      <c r="HZ410" s="79" t="n"/>
      <c r="IA410" s="79" t="n"/>
      <c r="IB410" s="79" t="n"/>
      <c r="IC410" s="79" t="n"/>
      <c r="ID410" s="79" t="n"/>
      <c r="IE410" s="79" t="n"/>
      <c r="IF410" s="79" t="n"/>
      <c r="IG410" s="79" t="n"/>
      <c r="IH410" s="79" t="n"/>
      <c r="II410" s="79" t="n"/>
      <c r="IJ410" s="79" t="n"/>
      <c r="IK410" s="79" t="n"/>
      <c r="IL410" s="79" t="n"/>
      <c r="IM410" s="79" t="n"/>
      <c r="IN410" s="79" t="n"/>
      <c r="IO410" s="79" t="n"/>
      <c r="IP410" s="79" t="n"/>
      <c r="IQ410" s="79" t="n"/>
      <c r="IR410" s="79" t="n"/>
      <c r="IS410" s="79" t="n"/>
      <c r="IT410" s="79" t="n"/>
      <c r="IU410" s="79" t="n"/>
      <c r="IV410" s="79" t="n"/>
      <c r="IY410" s="78" t="n">
        <v>36</v>
      </c>
      <c r="IZ410" s="79" t="n"/>
      <c r="JA410" s="79" t="n"/>
      <c r="JB410" s="79" t="n"/>
      <c r="JC410" s="79" t="n"/>
      <c r="JD410" s="79" t="n"/>
      <c r="JE410" s="79" t="n"/>
      <c r="JF410" s="79" t="n"/>
      <c r="JG410" s="79" t="n"/>
      <c r="JH410" s="79" t="n"/>
      <c r="JI410" s="79" t="n"/>
      <c r="JJ410" s="79" t="n"/>
      <c r="JK410" s="79" t="n"/>
      <c r="JL410" s="79" t="n"/>
      <c r="JM410" s="79" t="n"/>
      <c r="JN410" s="79" t="n"/>
      <c r="JO410" s="79" t="n"/>
      <c r="JP410" s="79" t="n"/>
      <c r="JQ410" s="79" t="n"/>
      <c r="JR410" s="79" t="n"/>
      <c r="JS410" s="79" t="n"/>
      <c r="JT410" s="79" t="n"/>
      <c r="JU410" s="79" t="n"/>
      <c r="JV410" s="79" t="n"/>
      <c r="JW410" s="79" t="n"/>
      <c r="JX410" s="79" t="n"/>
      <c r="JY410" s="79" t="n"/>
      <c r="JZ410" s="79" t="n"/>
      <c r="KA410" s="79" t="n"/>
      <c r="KB410" s="79" t="n"/>
      <c r="KC410" s="79" t="n"/>
      <c r="KD410" s="79" t="n"/>
      <c r="KE410" s="79" t="n"/>
      <c r="KF410" s="79" t="n"/>
      <c r="KG410" s="79" t="n"/>
      <c r="KH410" s="79" t="n"/>
      <c r="KI410" s="79" t="n"/>
      <c r="KJ410" s="79" t="n"/>
      <c r="KK410" s="79" t="n"/>
      <c r="KL410" s="79" t="n"/>
      <c r="KM410" s="79" t="n"/>
      <c r="KP410" s="78" t="n">
        <v>36</v>
      </c>
      <c r="KQ410" s="79" t="n"/>
      <c r="KR410" s="79" t="n"/>
      <c r="KS410" s="79" t="n"/>
      <c r="KT410" s="79" t="n"/>
      <c r="KU410" s="79" t="n"/>
      <c r="KV410" s="79" t="n"/>
      <c r="KW410" s="79" t="n"/>
      <c r="KX410" s="79" t="n"/>
      <c r="KY410" s="79" t="n"/>
      <c r="KZ410" s="79" t="n"/>
      <c r="LA410" s="79" t="n"/>
      <c r="LB410" s="79" t="n"/>
      <c r="LC410" s="79" t="n"/>
      <c r="LD410" s="79" t="n"/>
      <c r="LE410" s="79" t="n"/>
      <c r="LF410" s="79" t="n"/>
      <c r="LG410" s="79" t="n"/>
      <c r="LH410" s="79" t="n"/>
      <c r="LI410" s="79" t="n"/>
      <c r="LJ410" s="79" t="n"/>
      <c r="LK410" s="79" t="n"/>
      <c r="LL410" s="79" t="n"/>
      <c r="LM410" s="79" t="n"/>
      <c r="LN410" s="79" t="n"/>
      <c r="LO410" s="79" t="n"/>
      <c r="LP410" s="79" t="n"/>
      <c r="LQ410" s="79" t="n"/>
      <c r="LR410" s="79" t="n"/>
      <c r="LS410" s="79" t="n"/>
      <c r="LT410" s="79" t="n"/>
      <c r="LU410" s="79" t="n"/>
      <c r="LV410" s="79" t="n"/>
      <c r="LW410" s="79" t="n"/>
      <c r="LX410" s="79" t="n"/>
      <c r="LY410" s="79" t="n"/>
      <c r="LZ410" s="79" t="n"/>
      <c r="MA410" s="79" t="n"/>
      <c r="MB410" s="79" t="n"/>
      <c r="MC410" s="79" t="n"/>
      <c r="MD410" s="79" t="n"/>
      <c r="MG410" s="78" t="n">
        <v>36</v>
      </c>
      <c r="MH410" s="79" t="n"/>
      <c r="MI410" s="79" t="n"/>
      <c r="MJ410" s="79" t="n"/>
      <c r="MK410" s="79" t="n"/>
      <c r="ML410" s="79" t="n"/>
      <c r="MM410" s="79" t="n"/>
      <c r="MN410" s="79" t="n"/>
      <c r="MO410" s="79" t="n"/>
      <c r="MP410" s="79" t="n"/>
      <c r="MQ410" s="79" t="n"/>
      <c r="MR410" s="79" t="n"/>
      <c r="MS410" s="79" t="n"/>
      <c r="MT410" s="79" t="n"/>
      <c r="MU410" s="79" t="n"/>
      <c r="MV410" s="79" t="n"/>
      <c r="MW410" s="79" t="n"/>
      <c r="MX410" s="79" t="n"/>
      <c r="MY410" s="79" t="n"/>
      <c r="MZ410" s="79" t="n"/>
      <c r="NA410" s="79" t="n"/>
      <c r="NB410" s="79" t="n"/>
      <c r="NC410" s="79" t="n"/>
      <c r="ND410" s="79" t="n"/>
      <c r="NE410" s="79" t="n"/>
      <c r="NF410" s="79" t="n"/>
      <c r="NG410" s="79" t="n"/>
      <c r="NH410" s="79" t="n"/>
      <c r="NI410" s="79" t="n"/>
      <c r="NJ410" s="79" t="n"/>
      <c r="NK410" s="79" t="n"/>
      <c r="NL410" s="79" t="n"/>
      <c r="NM410" s="79" t="n"/>
      <c r="NN410" s="79" t="n"/>
      <c r="NO410" s="79" t="n"/>
      <c r="NP410" s="79" t="n"/>
      <c r="NQ410" s="79" t="n"/>
      <c r="NR410" s="79" t="n"/>
      <c r="NS410" s="79" t="n"/>
      <c r="NT410" s="79" t="n"/>
      <c r="NU410" s="79" t="n"/>
      <c r="NX410" s="78" t="n">
        <v>36</v>
      </c>
      <c r="NY410" s="79" t="n"/>
      <c r="NZ410" s="79" t="n"/>
      <c r="OA410" s="79" t="n"/>
      <c r="OB410" s="79" t="n"/>
      <c r="OC410" s="79" t="n"/>
      <c r="OD410" s="79" t="n"/>
      <c r="OE410" s="79" t="n"/>
      <c r="OF410" s="79" t="n"/>
      <c r="OG410" s="79" t="n"/>
      <c r="OH410" s="79" t="n"/>
      <c r="OI410" s="79" t="n"/>
      <c r="OJ410" s="79" t="n"/>
      <c r="OK410" s="79" t="n"/>
      <c r="OL410" s="79" t="n"/>
      <c r="OM410" s="79" t="n"/>
      <c r="ON410" s="79" t="n"/>
      <c r="OO410" s="79" t="n"/>
      <c r="OP410" s="79" t="n"/>
      <c r="OQ410" s="79" t="n"/>
      <c r="OR410" s="79" t="n"/>
      <c r="OS410" s="79" t="n"/>
      <c r="OT410" s="79" t="n"/>
      <c r="OU410" s="79" t="n"/>
      <c r="OV410" s="79" t="n"/>
      <c r="OW410" s="79" t="n"/>
      <c r="OX410" s="79" t="n"/>
      <c r="OY410" s="79" t="n"/>
      <c r="OZ410" s="79" t="n"/>
      <c r="PA410" s="79" t="n"/>
      <c r="PB410" s="79" t="n"/>
      <c r="PC410" s="79" t="n"/>
      <c r="PD410" s="79" t="n"/>
      <c r="PE410" s="79" t="n"/>
      <c r="PF410" s="79" t="n"/>
      <c r="PG410" s="79" t="n"/>
      <c r="PH410" s="79" t="n"/>
      <c r="PI410" s="79" t="n"/>
      <c r="PJ410" s="79" t="n"/>
      <c r="PK410" s="79" t="n"/>
      <c r="PL410" s="79" t="n"/>
      <c r="PO410" s="78" t="n">
        <v>36</v>
      </c>
      <c r="PP410" s="79" t="n"/>
      <c r="PQ410" s="79" t="n"/>
      <c r="PR410" s="79" t="n"/>
      <c r="PS410" s="79" t="n"/>
      <c r="PT410" s="79" t="n"/>
      <c r="PU410" s="79" t="n"/>
      <c r="PV410" s="79" t="n"/>
      <c r="PW410" s="79" t="n"/>
      <c r="PX410" s="79" t="n"/>
      <c r="PY410" s="79" t="n"/>
      <c r="PZ410" s="79" t="n"/>
      <c r="QA410" s="79" t="n"/>
      <c r="QB410" s="79" t="n"/>
      <c r="QC410" s="79" t="n"/>
      <c r="QD410" s="79" t="n"/>
      <c r="QE410" s="79" t="n"/>
      <c r="QF410" s="79" t="n"/>
      <c r="QG410" s="79" t="n"/>
      <c r="QH410" s="79" t="n"/>
      <c r="QI410" s="79" t="n"/>
      <c r="QJ410" s="79" t="n"/>
      <c r="QK410" s="79" t="n"/>
      <c r="QL410" s="79" t="n"/>
      <c r="QM410" s="79" t="n"/>
      <c r="QN410" s="79" t="n"/>
      <c r="QO410" s="79" t="n"/>
      <c r="QP410" s="79" t="n"/>
      <c r="QQ410" s="79" t="n"/>
      <c r="QR410" s="79" t="n"/>
      <c r="QS410" s="79" t="n"/>
      <c r="QT410" s="79" t="n"/>
      <c r="QU410" s="79" t="n"/>
      <c r="QV410" s="79" t="n"/>
      <c r="QW410" s="79" t="n"/>
      <c r="QX410" s="79" t="n"/>
      <c r="QY410" s="79" t="n"/>
      <c r="QZ410" s="79" t="n"/>
      <c r="RA410" s="79" t="n"/>
      <c r="RB410" s="79" t="n"/>
      <c r="RC410" s="79" t="n"/>
      <c r="RF410" s="78" t="n">
        <v>36</v>
      </c>
      <c r="RG410" s="79" t="n"/>
      <c r="RH410" s="79" t="n"/>
      <c r="RI410" s="79" t="n"/>
      <c r="RJ410" s="79" t="n"/>
      <c r="RK410" s="79" t="n"/>
      <c r="RL410" s="79" t="n"/>
      <c r="RM410" s="79" t="n"/>
      <c r="RN410" s="79" t="n"/>
      <c r="RO410" s="79" t="n"/>
      <c r="RP410" s="79" t="n"/>
      <c r="RQ410" s="79" t="n"/>
      <c r="RR410" s="79" t="n"/>
      <c r="RS410" s="79" t="n"/>
      <c r="RT410" s="79" t="n"/>
      <c r="RU410" s="79" t="n"/>
      <c r="RV410" s="79" t="n"/>
      <c r="RW410" s="79" t="n"/>
      <c r="RX410" s="79" t="n"/>
      <c r="RY410" s="79" t="n"/>
      <c r="RZ410" s="79" t="n"/>
      <c r="SA410" s="79" t="n"/>
      <c r="SB410" s="79" t="n"/>
      <c r="SC410" s="79" t="n"/>
      <c r="SD410" s="79" t="n"/>
      <c r="SE410" s="79" t="n"/>
      <c r="SF410" s="79" t="n"/>
      <c r="SG410" s="79" t="n"/>
      <c r="SH410" s="79" t="n"/>
      <c r="SI410" s="79" t="n"/>
      <c r="SJ410" s="79" t="n"/>
      <c r="SK410" s="79" t="n"/>
      <c r="SL410" s="79" t="n"/>
      <c r="SM410" s="79" t="n"/>
      <c r="SN410" s="79" t="n"/>
      <c r="SO410" s="79" t="n"/>
      <c r="SP410" s="79" t="n"/>
      <c r="SQ410" s="79" t="n"/>
      <c r="SR410" s="79" t="n"/>
      <c r="SS410" s="79" t="n"/>
      <c r="ST410" s="79" t="n"/>
      <c r="SW410" s="78" t="n">
        <v>36</v>
      </c>
      <c r="SX410" s="79" t="n"/>
      <c r="SY410" s="79" t="n"/>
      <c r="SZ410" s="79" t="n"/>
      <c r="TA410" s="79" t="n"/>
      <c r="TB410" s="79" t="n"/>
      <c r="TC410" s="79" t="n"/>
      <c r="TD410" s="79" t="n"/>
      <c r="TE410" s="79" t="n"/>
      <c r="TF410" s="79" t="n"/>
      <c r="TG410" s="79" t="n"/>
      <c r="TH410" s="79" t="n"/>
      <c r="TI410" s="79" t="n"/>
      <c r="TJ410" s="79" t="n"/>
      <c r="TK410" s="79" t="n"/>
      <c r="TL410" s="79" t="n"/>
      <c r="TM410" s="79" t="n"/>
      <c r="TN410" s="79" t="n"/>
      <c r="TO410" s="79" t="n"/>
      <c r="TP410" s="79" t="n"/>
      <c r="TQ410" s="79" t="n"/>
      <c r="TR410" s="79" t="n"/>
      <c r="TS410" s="79" t="n"/>
      <c r="TT410" s="79" t="n"/>
      <c r="TU410" s="79" t="n"/>
      <c r="TV410" s="79" t="n"/>
      <c r="TW410" s="79" t="n"/>
      <c r="TX410" s="79" t="n"/>
      <c r="TY410" s="79" t="n"/>
      <c r="TZ410" s="79" t="n"/>
      <c r="UA410" s="79" t="n"/>
      <c r="UB410" s="79" t="n"/>
      <c r="UC410" s="79" t="n"/>
      <c r="UD410" s="79" t="n"/>
      <c r="UE410" s="79" t="n"/>
      <c r="UF410" s="79" t="n"/>
      <c r="UG410" s="79" t="n"/>
      <c r="UH410" s="79" t="n"/>
      <c r="UI410" s="79" t="n"/>
      <c r="UJ410" s="79" t="n"/>
      <c r="UK410" s="79" t="n"/>
      <c r="UN410" s="78" t="n">
        <v>36</v>
      </c>
      <c r="UO410" s="79" t="n"/>
      <c r="UP410" s="79" t="n"/>
      <c r="UQ410" s="79" t="n"/>
      <c r="UR410" s="79" t="n"/>
      <c r="US410" s="79" t="n"/>
      <c r="UT410" s="79" t="n"/>
      <c r="UU410" s="79" t="n"/>
      <c r="UV410" s="79" t="n"/>
      <c r="UW410" s="79" t="n"/>
      <c r="UX410" s="79" t="n"/>
      <c r="UY410" s="79" t="n"/>
      <c r="UZ410" s="79" t="n"/>
      <c r="VA410" s="79" t="n"/>
      <c r="VB410" s="79" t="n"/>
      <c r="VC410" s="79" t="n"/>
      <c r="VD410" s="79" t="n"/>
      <c r="VE410" s="79" t="n"/>
      <c r="VF410" s="79" t="n"/>
      <c r="VG410" s="79" t="n"/>
      <c r="VH410" s="79" t="n"/>
      <c r="VI410" s="79" t="n"/>
      <c r="VJ410" s="79" t="n"/>
      <c r="VK410" s="79" t="n"/>
      <c r="VL410" s="79" t="n"/>
      <c r="VM410" s="79" t="n"/>
      <c r="VN410" s="79" t="n"/>
      <c r="VO410" s="79" t="n"/>
      <c r="VP410" s="79" t="n"/>
      <c r="VQ410" s="79" t="n"/>
      <c r="VR410" s="79" t="n"/>
      <c r="VS410" s="79" t="n"/>
      <c r="VT410" s="79" t="n"/>
      <c r="VU410" s="79" t="n"/>
      <c r="VV410" s="79" t="n"/>
      <c r="VW410" s="79" t="n"/>
      <c r="VX410" s="79" t="n"/>
      <c r="VY410" s="79" t="n"/>
      <c r="VZ410" s="79" t="n"/>
      <c r="WA410" s="79" t="n"/>
      <c r="WB410" s="79" t="n"/>
      <c r="WE410" s="78" t="n">
        <v>36</v>
      </c>
      <c r="WF410" s="79" t="n"/>
      <c r="WG410" s="79" t="n"/>
      <c r="WH410" s="79" t="n"/>
      <c r="WI410" s="79" t="n"/>
      <c r="WJ410" s="79" t="n"/>
      <c r="WK410" s="79" t="n"/>
      <c r="WL410" s="79" t="n"/>
      <c r="WM410" s="79" t="n"/>
      <c r="WN410" s="79" t="n"/>
      <c r="WO410" s="79" t="n"/>
      <c r="WP410" s="79" t="n"/>
      <c r="WQ410" s="79" t="n"/>
      <c r="WR410" s="79" t="n"/>
      <c r="WS410" s="79" t="n"/>
      <c r="WT410" s="79" t="n"/>
      <c r="WU410" s="79" t="n"/>
      <c r="WV410" s="79" t="n"/>
      <c r="WW410" s="79" t="n"/>
      <c r="WX410" s="79" t="n"/>
      <c r="WY410" s="79" t="n"/>
      <c r="WZ410" s="79" t="n"/>
      <c r="XA410" s="79" t="n"/>
      <c r="XB410" s="79" t="n"/>
      <c r="XC410" s="79" t="n"/>
      <c r="XD410" s="79" t="n"/>
      <c r="XE410" s="79" t="n"/>
      <c r="XF410" s="79" t="n"/>
      <c r="XG410" s="79" t="n"/>
      <c r="XH410" s="79" t="n"/>
      <c r="XI410" s="79" t="n"/>
      <c r="XJ410" s="79" t="n"/>
      <c r="XK410" s="79" t="n"/>
      <c r="XL410" s="79" t="n"/>
      <c r="XM410" s="79" t="n"/>
      <c r="XN410" s="79" t="n"/>
      <c r="XO410" s="79" t="n"/>
      <c r="XP410" s="79" t="n"/>
      <c r="XQ410" s="79" t="n"/>
      <c r="XR410" s="79" t="n"/>
      <c r="XS410" s="79" t="n"/>
      <c r="XV410" s="78" t="n">
        <v>36</v>
      </c>
      <c r="XW410" s="79" t="n"/>
      <c r="XX410" s="79" t="n"/>
      <c r="XY410" s="79" t="n"/>
      <c r="XZ410" s="79" t="n"/>
      <c r="YA410" s="79" t="n"/>
      <c r="YB410" s="79" t="n"/>
      <c r="YC410" s="79" t="n"/>
      <c r="YD410" s="79" t="n"/>
      <c r="YE410" s="79" t="n"/>
      <c r="YF410" s="79" t="n"/>
      <c r="YG410" s="79" t="n"/>
      <c r="YH410" s="79" t="n"/>
      <c r="YI410" s="79" t="n"/>
      <c r="YJ410" s="79" t="n"/>
      <c r="YK410" s="79" t="n"/>
      <c r="YL410" s="79" t="n"/>
      <c r="YM410" s="79" t="n"/>
      <c r="YN410" s="79" t="n"/>
      <c r="YO410" s="79" t="n"/>
      <c r="YP410" s="79" t="n"/>
      <c r="YQ410" s="79" t="n"/>
      <c r="YR410" s="79" t="n"/>
      <c r="YS410" s="79" t="n"/>
      <c r="YT410" s="79" t="n"/>
      <c r="YU410" s="79" t="n"/>
      <c r="YV410" s="79" t="n"/>
      <c r="YW410" s="79" t="n"/>
      <c r="YX410" s="79" t="n"/>
      <c r="YY410" s="79" t="n"/>
      <c r="YZ410" s="79" t="n"/>
      <c r="ZA410" s="79" t="n"/>
      <c r="ZB410" s="79" t="n"/>
      <c r="ZC410" s="79" t="n"/>
      <c r="ZD410" s="79" t="n"/>
      <c r="ZE410" s="79" t="n"/>
      <c r="ZF410" s="79" t="n"/>
      <c r="ZG410" s="79" t="n"/>
      <c r="ZH410" s="79" t="n"/>
      <c r="ZI410" s="79" t="n"/>
      <c r="ZJ410" s="79" t="n"/>
      <c r="ZM410" s="78" t="n">
        <v>36</v>
      </c>
      <c r="ZN410" s="79" t="n"/>
      <c r="ZO410" s="79" t="n"/>
      <c r="ZP410" s="79" t="n"/>
      <c r="ZQ410" s="79" t="n"/>
      <c r="ZR410" s="79" t="n"/>
      <c r="ZS410" s="79" t="n"/>
      <c r="ZT410" s="79" t="n"/>
      <c r="ZU410" s="79" t="n"/>
      <c r="ZV410" s="79" t="n"/>
      <c r="ZW410" s="79" t="n"/>
      <c r="ZX410" s="79" t="n"/>
      <c r="ZY410" s="79" t="n"/>
      <c r="ZZ410" s="79" t="n"/>
      <c r="AAA410" s="79" t="n"/>
      <c r="AAB410" s="79" t="n"/>
      <c r="AAC410" s="79" t="n"/>
      <c r="AAD410" s="79" t="n"/>
      <c r="AAE410" s="79" t="n"/>
      <c r="AAF410" s="79" t="n"/>
      <c r="AAG410" s="79" t="n"/>
      <c r="AAH410" s="79" t="n"/>
      <c r="AAI410" s="79" t="n"/>
      <c r="AAJ410" s="79" t="n"/>
      <c r="AAK410" s="79" t="n"/>
      <c r="AAL410" s="79" t="n"/>
      <c r="AAM410" s="79" t="n"/>
      <c r="AAN410" s="79" t="n"/>
      <c r="AAO410" s="79" t="n"/>
      <c r="AAP410" s="79" t="n"/>
      <c r="AAQ410" s="79" t="n"/>
      <c r="AAR410" s="79" t="n"/>
      <c r="AAS410" s="79" t="n"/>
      <c r="AAT410" s="79" t="n"/>
      <c r="AAU410" s="79" t="n"/>
      <c r="AAV410" s="79" t="n"/>
      <c r="AAW410" s="79" t="n"/>
      <c r="AAX410" s="79" t="n"/>
      <c r="AAY410" s="79" t="n"/>
      <c r="AAZ410" s="79" t="n"/>
      <c r="ABA410" s="79" t="n"/>
      <c r="ABD410" s="78" t="n">
        <v>36</v>
      </c>
      <c r="ABE410" s="79" t="n"/>
      <c r="ABF410" s="79" t="n"/>
      <c r="ABG410" s="79" t="n"/>
      <c r="ABH410" s="79" t="n"/>
      <c r="ABI410" s="79" t="n"/>
      <c r="ABJ410" s="79" t="n"/>
      <c r="ABK410" s="79" t="n"/>
      <c r="ABL410" s="79" t="n"/>
      <c r="ABM410" s="79" t="n"/>
      <c r="ABN410" s="79" t="n"/>
      <c r="ABO410" s="79" t="n"/>
      <c r="ABP410" s="79" t="n"/>
      <c r="ABQ410" s="79" t="n"/>
      <c r="ABR410" s="79" t="n"/>
      <c r="ABS410" s="79" t="n"/>
      <c r="ABT410" s="79" t="n"/>
      <c r="ABU410" s="79" t="n"/>
      <c r="ABV410" s="79" t="n"/>
      <c r="ABW410" s="79" t="n"/>
      <c r="ABX410" s="79" t="n"/>
      <c r="ABY410" s="79" t="n"/>
      <c r="ABZ410" s="79" t="n"/>
      <c r="ACA410" s="79" t="n"/>
      <c r="ACB410" s="79" t="n"/>
      <c r="ACC410" s="79" t="n"/>
      <c r="ACD410" s="79" t="n"/>
      <c r="ACE410" s="79" t="n"/>
      <c r="ACF410" s="79" t="n"/>
      <c r="ACG410" s="79" t="n"/>
      <c r="ACH410" s="79" t="n"/>
      <c r="ACI410" s="79" t="n"/>
      <c r="ACJ410" s="79" t="n"/>
      <c r="ACK410" s="79" t="n"/>
      <c r="ACL410" s="79" t="n"/>
      <c r="ACM410" s="79" t="n"/>
      <c r="ACN410" s="79" t="n"/>
      <c r="ACO410" s="79" t="n"/>
      <c r="ACP410" s="79" t="n"/>
      <c r="ACQ410" s="79" t="n"/>
      <c r="ACR410" s="79" t="n"/>
      <c r="ACU410" s="78" t="n">
        <v>36</v>
      </c>
      <c r="ACV410" s="79" t="n"/>
      <c r="ACW410" s="79" t="n"/>
      <c r="ACX410" s="79" t="n"/>
      <c r="ACY410" s="79" t="n"/>
      <c r="ACZ410" s="79" t="n"/>
      <c r="ADA410" s="79" t="n"/>
      <c r="ADB410" s="79" t="n"/>
      <c r="ADC410" s="79" t="n"/>
      <c r="ADD410" s="79" t="n"/>
      <c r="ADE410" s="79" t="n"/>
      <c r="ADF410" s="79" t="n"/>
      <c r="ADG410" s="79" t="n"/>
      <c r="ADH410" s="79" t="n"/>
      <c r="ADI410" s="79" t="n"/>
      <c r="ADJ410" s="79" t="n"/>
      <c r="ADK410" s="79" t="n"/>
      <c r="ADL410" s="79" t="n"/>
      <c r="ADM410" s="79" t="n"/>
      <c r="ADN410" s="79" t="n"/>
      <c r="ADO410" s="79" t="n"/>
      <c r="ADP410" s="79" t="n"/>
      <c r="ADQ410" s="79" t="n"/>
      <c r="ADR410" s="79" t="n"/>
      <c r="ADS410" s="79" t="n"/>
      <c r="ADT410" s="79" t="n"/>
      <c r="ADU410" s="79" t="n"/>
      <c r="ADV410" s="79" t="n"/>
      <c r="ADW410" s="79" t="n"/>
      <c r="ADX410" s="79" t="n"/>
      <c r="ADY410" s="79" t="n"/>
      <c r="ADZ410" s="79" t="n"/>
      <c r="AEA410" s="79" t="n"/>
      <c r="AEB410" s="79" t="n"/>
      <c r="AEC410" s="79" t="n"/>
      <c r="AED410" s="79" t="n"/>
      <c r="AEE410" s="79" t="n"/>
      <c r="AEF410" s="79" t="n"/>
      <c r="AEG410" s="79" t="n"/>
      <c r="AEH410" s="79" t="n"/>
      <c r="AEI410" s="79" t="n"/>
      <c r="AEL410" s="78" t="n">
        <v>36</v>
      </c>
      <c r="AEM410" s="79" t="n"/>
      <c r="AEN410" s="79" t="n"/>
      <c r="AEO410" s="79" t="n"/>
      <c r="AEP410" s="79" t="n"/>
      <c r="AEQ410" s="79" t="n"/>
      <c r="AER410" s="79" t="n"/>
      <c r="AES410" s="79" t="n"/>
      <c r="AET410" s="79" t="n"/>
      <c r="AEU410" s="79" t="n"/>
      <c r="AEV410" s="79" t="n"/>
      <c r="AEW410" s="79" t="n"/>
      <c r="AEX410" s="79" t="n"/>
      <c r="AEY410" s="79" t="n"/>
      <c r="AEZ410" s="79" t="n"/>
      <c r="AFA410" s="79" t="n"/>
      <c r="AFB410" s="79" t="n"/>
      <c r="AFC410" s="79" t="n"/>
      <c r="AFD410" s="79" t="n"/>
      <c r="AFE410" s="79" t="n"/>
      <c r="AFF410" s="79" t="n"/>
      <c r="AFG410" s="79" t="n"/>
      <c r="AFH410" s="79" t="n"/>
      <c r="AFI410" s="79" t="n"/>
      <c r="AFJ410" s="79" t="n"/>
      <c r="AFK410" s="79" t="n"/>
      <c r="AFL410" s="79" t="n"/>
      <c r="AFM410" s="79" t="n"/>
      <c r="AFN410" s="79" t="n"/>
      <c r="AFO410" s="79" t="n"/>
      <c r="AFP410" s="79" t="n"/>
      <c r="AFQ410" s="79" t="n"/>
      <c r="AFR410" s="79" t="n"/>
      <c r="AFS410" s="79" t="n"/>
      <c r="AFT410" s="79" t="n"/>
      <c r="AFU410" s="79" t="n"/>
      <c r="AFV410" s="79" t="n"/>
      <c r="AFW410" s="79" t="n"/>
      <c r="AFX410" s="79" t="n"/>
      <c r="AFY410" s="79" t="n"/>
      <c r="AFZ410" s="79" t="n"/>
    </row>
    <row r="411">
      <c r="A411" s="78" t="n">
        <v>37</v>
      </c>
      <c r="B411" s="79" t="n"/>
      <c r="C411" s="79" t="n"/>
      <c r="D411" s="79" t="n"/>
      <c r="E411" s="79" t="n"/>
      <c r="F411" s="79" t="n"/>
      <c r="G411" s="79" t="n"/>
      <c r="H411" s="79" t="n"/>
      <c r="I411" s="79" t="n"/>
      <c r="J411" s="79" t="n"/>
      <c r="K411" s="79" t="n"/>
      <c r="L411" s="79" t="n"/>
      <c r="M411" s="79" t="n"/>
      <c r="N411" s="79" t="n"/>
      <c r="O411" s="79" t="n"/>
      <c r="P411" s="79" t="n"/>
      <c r="Q411" s="79" t="n"/>
      <c r="R411" s="79" t="n"/>
      <c r="S411" s="79" t="n"/>
      <c r="T411" s="79" t="n"/>
      <c r="U411" s="79" t="n"/>
      <c r="V411" s="79" t="n"/>
      <c r="W411" s="79" t="n"/>
      <c r="X411" s="79" t="n"/>
      <c r="Y411" s="79" t="n"/>
      <c r="Z411" s="79" t="n"/>
      <c r="AA411" s="79" t="n"/>
      <c r="AB411" s="79" t="n"/>
      <c r="AC411" s="79" t="n"/>
      <c r="AD411" s="79" t="n"/>
      <c r="AE411" s="79" t="n"/>
      <c r="AF411" s="79" t="n"/>
      <c r="AG411" s="79" t="n"/>
      <c r="AH411" s="79" t="n"/>
      <c r="AI411" s="79" t="n"/>
      <c r="AJ411" s="79" t="n"/>
      <c r="AK411" s="79" t="n"/>
      <c r="AL411" s="79" t="n"/>
      <c r="AM411" s="79" t="n"/>
      <c r="AN411" s="79" t="n"/>
      <c r="AO411" s="79" t="n"/>
      <c r="AR411" s="78" t="n">
        <v>37</v>
      </c>
      <c r="AS411" s="79" t="n"/>
      <c r="AT411" s="79" t="n"/>
      <c r="AU411" s="79" t="n"/>
      <c r="AV411" s="79" t="n"/>
      <c r="AW411" s="79" t="n"/>
      <c r="AX411" s="79" t="n"/>
      <c r="AY411" s="79" t="n"/>
      <c r="AZ411" s="79" t="n"/>
      <c r="BA411" s="79" t="n"/>
      <c r="BB411" s="79" t="n"/>
      <c r="BC411" s="79" t="n"/>
      <c r="BD411" s="79" t="n"/>
      <c r="BE411" s="79" t="n"/>
      <c r="BF411" s="79" t="n"/>
      <c r="BG411" s="79" t="n"/>
      <c r="BH411" s="79" t="n"/>
      <c r="BI411" s="79" t="n"/>
      <c r="BJ411" s="79" t="n"/>
      <c r="BK411" s="79" t="n"/>
      <c r="BL411" s="79" t="n"/>
      <c r="BM411" s="79" t="n"/>
      <c r="BN411" s="79" t="n"/>
      <c r="BO411" s="79" t="n"/>
      <c r="BP411" s="79" t="n"/>
      <c r="BQ411" s="79" t="n"/>
      <c r="BR411" s="79" t="n"/>
      <c r="BS411" s="79" t="n"/>
      <c r="BT411" s="79" t="n"/>
      <c r="BU411" s="79" t="n"/>
      <c r="BV411" s="79" t="n"/>
      <c r="BW411" s="79" t="n"/>
      <c r="BX411" s="79" t="n"/>
      <c r="BY411" s="79" t="n"/>
      <c r="BZ411" s="79" t="n"/>
      <c r="CA411" s="79" t="n"/>
      <c r="CB411" s="79" t="n"/>
      <c r="CC411" s="79" t="n"/>
      <c r="CD411" s="79" t="n"/>
      <c r="CE411" s="79" t="n"/>
      <c r="CF411" s="79" t="n"/>
      <c r="CI411" s="78" t="n">
        <v>37</v>
      </c>
      <c r="CJ411" s="79" t="n"/>
      <c r="CK411" s="79" t="n"/>
      <c r="CL411" s="79" t="n"/>
      <c r="CM411" s="79" t="n"/>
      <c r="CN411" s="79" t="n"/>
      <c r="CO411" s="79" t="n"/>
      <c r="CP411" s="79" t="n"/>
      <c r="CQ411" s="79" t="n"/>
      <c r="CR411" s="79" t="n"/>
      <c r="CS411" s="79" t="n"/>
      <c r="CT411" s="79" t="n"/>
      <c r="CU411" s="79" t="n"/>
      <c r="CV411" s="79" t="n"/>
      <c r="CW411" s="79" t="n"/>
      <c r="CX411" s="79" t="n"/>
      <c r="CY411" s="79" t="n"/>
      <c r="CZ411" s="79" t="n"/>
      <c r="DA411" s="79" t="n"/>
      <c r="DB411" s="79" t="n"/>
      <c r="DC411" s="79" t="n"/>
      <c r="DD411" s="79" t="n"/>
      <c r="DE411" s="79" t="n"/>
      <c r="DF411" s="79" t="n"/>
      <c r="DG411" s="79" t="n"/>
      <c r="DH411" s="79" t="n"/>
      <c r="DI411" s="79" t="n"/>
      <c r="DJ411" s="79" t="n"/>
      <c r="DK411" s="79" t="n"/>
      <c r="DL411" s="79" t="n"/>
      <c r="DM411" s="79" t="n"/>
      <c r="DN411" s="79" t="n"/>
      <c r="DO411" s="79" t="n"/>
      <c r="DP411" s="79" t="n"/>
      <c r="DQ411" s="79" t="n"/>
      <c r="DR411" s="79" t="n"/>
      <c r="DS411" s="79" t="n"/>
      <c r="DT411" s="79" t="n"/>
      <c r="DU411" s="79" t="n"/>
      <c r="DV411" s="79" t="n"/>
      <c r="DW411" s="79" t="n"/>
      <c r="DZ411" s="78" t="n">
        <v>37</v>
      </c>
      <c r="EA411" s="79" t="n"/>
      <c r="EB411" s="79" t="n"/>
      <c r="EC411" s="79" t="n"/>
      <c r="ED411" s="79" t="n"/>
      <c r="EE411" s="79" t="n"/>
      <c r="EF411" s="79" t="n"/>
      <c r="EG411" s="79" t="n"/>
      <c r="EH411" s="79" t="n"/>
      <c r="EI411" s="79" t="n"/>
      <c r="EJ411" s="79" t="n"/>
      <c r="EK411" s="79" t="n"/>
      <c r="EL411" s="79" t="n"/>
      <c r="EM411" s="79" t="n"/>
      <c r="EN411" s="79" t="n"/>
      <c r="EO411" s="79" t="n"/>
      <c r="EP411" s="79" t="n"/>
      <c r="EQ411" s="79" t="n"/>
      <c r="ER411" s="79" t="n"/>
      <c r="ES411" s="79" t="n"/>
      <c r="ET411" s="79" t="n"/>
      <c r="EU411" s="79" t="n"/>
      <c r="EV411" s="79" t="n"/>
      <c r="EW411" s="79" t="n"/>
      <c r="EX411" s="79" t="n"/>
      <c r="EY411" s="79" t="n"/>
      <c r="EZ411" s="79" t="n"/>
      <c r="FA411" s="79" t="n"/>
      <c r="FB411" s="79" t="n"/>
      <c r="FC411" s="79" t="n"/>
      <c r="FD411" s="79" t="n"/>
      <c r="FE411" s="79" t="n"/>
      <c r="FF411" s="79" t="n"/>
      <c r="FG411" s="79" t="n"/>
      <c r="FH411" s="79" t="n"/>
      <c r="FI411" s="79" t="n"/>
      <c r="FJ411" s="79" t="n"/>
      <c r="FK411" s="79" t="n"/>
      <c r="FL411" s="79" t="n"/>
      <c r="FM411" s="79" t="n"/>
      <c r="FN411" s="79" t="n"/>
      <c r="FQ411" s="78" t="n">
        <v>37</v>
      </c>
      <c r="FR411" s="79" t="n"/>
      <c r="FS411" s="79" t="n"/>
      <c r="FT411" s="79" t="n"/>
      <c r="FU411" s="79" t="n"/>
      <c r="FV411" s="79" t="n"/>
      <c r="FW411" s="79" t="n"/>
      <c r="FX411" s="79" t="n"/>
      <c r="FY411" s="79" t="n"/>
      <c r="FZ411" s="79" t="n"/>
      <c r="GA411" s="79" t="n"/>
      <c r="GB411" s="79" t="n"/>
      <c r="GC411" s="79" t="n"/>
      <c r="GD411" s="79" t="n"/>
      <c r="GE411" s="79" t="n"/>
      <c r="GF411" s="79" t="n"/>
      <c r="GG411" s="79" t="n"/>
      <c r="GH411" s="79" t="n"/>
      <c r="GI411" s="79" t="n"/>
      <c r="GJ411" s="79" t="n"/>
      <c r="GK411" s="79" t="n"/>
      <c r="GL411" s="79" t="n"/>
      <c r="GM411" s="79" t="n"/>
      <c r="GN411" s="79" t="n"/>
      <c r="GO411" s="79" t="n"/>
      <c r="GP411" s="79" t="n"/>
      <c r="GQ411" s="79" t="n"/>
      <c r="GR411" s="79" t="n"/>
      <c r="GS411" s="79" t="n"/>
      <c r="GT411" s="79" t="n"/>
      <c r="GU411" s="79" t="n"/>
      <c r="GV411" s="79" t="n"/>
      <c r="GW411" s="79" t="n"/>
      <c r="GX411" s="79" t="n"/>
      <c r="GY411" s="79" t="n"/>
      <c r="GZ411" s="79" t="n"/>
      <c r="HA411" s="79" t="n"/>
      <c r="HB411" s="79" t="n"/>
      <c r="HC411" s="79" t="n"/>
      <c r="HD411" s="79" t="n"/>
      <c r="HE411" s="79" t="n"/>
      <c r="HH411" s="78" t="n">
        <v>37</v>
      </c>
      <c r="HI411" s="79" t="n"/>
      <c r="HJ411" s="79" t="n"/>
      <c r="HK411" s="79" t="n"/>
      <c r="HL411" s="79" t="n"/>
      <c r="HM411" s="79" t="n"/>
      <c r="HN411" s="79" t="n"/>
      <c r="HO411" s="79" t="n"/>
      <c r="HP411" s="79" t="n"/>
      <c r="HQ411" s="79" t="n"/>
      <c r="HR411" s="79" t="n"/>
      <c r="HS411" s="79" t="n"/>
      <c r="HT411" s="79" t="n"/>
      <c r="HU411" s="79" t="n"/>
      <c r="HV411" s="79" t="n"/>
      <c r="HW411" s="79" t="n"/>
      <c r="HX411" s="79" t="n"/>
      <c r="HY411" s="79" t="n"/>
      <c r="HZ411" s="79" t="n"/>
      <c r="IA411" s="79" t="n"/>
      <c r="IB411" s="79" t="n"/>
      <c r="IC411" s="79" t="n"/>
      <c r="ID411" s="79" t="n"/>
      <c r="IE411" s="79" t="n"/>
      <c r="IF411" s="79" t="n"/>
      <c r="IG411" s="79" t="n"/>
      <c r="IH411" s="79" t="n"/>
      <c r="II411" s="79" t="n"/>
      <c r="IJ411" s="79" t="n"/>
      <c r="IK411" s="79" t="n"/>
      <c r="IL411" s="79" t="n"/>
      <c r="IM411" s="79" t="n"/>
      <c r="IN411" s="79" t="n"/>
      <c r="IO411" s="79" t="n"/>
      <c r="IP411" s="79" t="n"/>
      <c r="IQ411" s="79" t="n"/>
      <c r="IR411" s="79" t="n"/>
      <c r="IS411" s="79" t="n"/>
      <c r="IT411" s="79" t="n"/>
      <c r="IU411" s="79" t="n"/>
      <c r="IV411" s="79" t="n"/>
      <c r="IY411" s="78" t="n">
        <v>37</v>
      </c>
      <c r="IZ411" s="79" t="n"/>
      <c r="JA411" s="79" t="n"/>
      <c r="JB411" s="79" t="n"/>
      <c r="JC411" s="79" t="n"/>
      <c r="JD411" s="79" t="n"/>
      <c r="JE411" s="79" t="n"/>
      <c r="JF411" s="79" t="n"/>
      <c r="JG411" s="79" t="n"/>
      <c r="JH411" s="79" t="n"/>
      <c r="JI411" s="79" t="n"/>
      <c r="JJ411" s="79" t="n"/>
      <c r="JK411" s="79" t="n"/>
      <c r="JL411" s="79" t="n"/>
      <c r="JM411" s="79" t="n"/>
      <c r="JN411" s="79" t="n"/>
      <c r="JO411" s="79" t="n"/>
      <c r="JP411" s="79" t="n"/>
      <c r="JQ411" s="79" t="n"/>
      <c r="JR411" s="79" t="n"/>
      <c r="JS411" s="79" t="n"/>
      <c r="JT411" s="79" t="n"/>
      <c r="JU411" s="79" t="n"/>
      <c r="JV411" s="79" t="n"/>
      <c r="JW411" s="79" t="n"/>
      <c r="JX411" s="79" t="n"/>
      <c r="JY411" s="79" t="n"/>
      <c r="JZ411" s="79" t="n"/>
      <c r="KA411" s="79" t="n"/>
      <c r="KB411" s="79" t="n"/>
      <c r="KC411" s="79" t="n"/>
      <c r="KD411" s="79" t="n"/>
      <c r="KE411" s="79" t="n"/>
      <c r="KF411" s="79" t="n"/>
      <c r="KG411" s="79" t="n"/>
      <c r="KH411" s="79" t="n"/>
      <c r="KI411" s="79" t="n"/>
      <c r="KJ411" s="79" t="n"/>
      <c r="KK411" s="79" t="n"/>
      <c r="KL411" s="79" t="n"/>
      <c r="KM411" s="79" t="n"/>
      <c r="KP411" s="78" t="n">
        <v>37</v>
      </c>
      <c r="KQ411" s="79" t="n"/>
      <c r="KR411" s="79" t="n"/>
      <c r="KS411" s="79" t="n"/>
      <c r="KT411" s="79" t="n"/>
      <c r="KU411" s="79" t="n"/>
      <c r="KV411" s="79" t="n"/>
      <c r="KW411" s="79" t="n"/>
      <c r="KX411" s="79" t="n"/>
      <c r="KY411" s="79" t="n"/>
      <c r="KZ411" s="79" t="n"/>
      <c r="LA411" s="79" t="n"/>
      <c r="LB411" s="79" t="n"/>
      <c r="LC411" s="79" t="n"/>
      <c r="LD411" s="79" t="n"/>
      <c r="LE411" s="79" t="n"/>
      <c r="LF411" s="79" t="n"/>
      <c r="LG411" s="79" t="n"/>
      <c r="LH411" s="79" t="n"/>
      <c r="LI411" s="79" t="n"/>
      <c r="LJ411" s="79" t="n"/>
      <c r="LK411" s="79" t="n"/>
      <c r="LL411" s="79" t="n"/>
      <c r="LM411" s="79" t="n"/>
      <c r="LN411" s="79" t="n"/>
      <c r="LO411" s="79" t="n"/>
      <c r="LP411" s="79" t="n"/>
      <c r="LQ411" s="79" t="n"/>
      <c r="LR411" s="79" t="n"/>
      <c r="LS411" s="79" t="n"/>
      <c r="LT411" s="79" t="n"/>
      <c r="LU411" s="79" t="n"/>
      <c r="LV411" s="79" t="n"/>
      <c r="LW411" s="79" t="n"/>
      <c r="LX411" s="79" t="n"/>
      <c r="LY411" s="79" t="n"/>
      <c r="LZ411" s="79" t="n"/>
      <c r="MA411" s="79" t="n"/>
      <c r="MB411" s="79" t="n"/>
      <c r="MC411" s="79" t="n"/>
      <c r="MD411" s="79" t="n"/>
      <c r="MG411" s="78" t="n">
        <v>37</v>
      </c>
      <c r="MH411" s="79" t="n"/>
      <c r="MI411" s="79" t="n"/>
      <c r="MJ411" s="79" t="n"/>
      <c r="MK411" s="79" t="n"/>
      <c r="ML411" s="79" t="n"/>
      <c r="MM411" s="79" t="n"/>
      <c r="MN411" s="79" t="n"/>
      <c r="MO411" s="79" t="n"/>
      <c r="MP411" s="79" t="n"/>
      <c r="MQ411" s="79" t="n"/>
      <c r="MR411" s="79" t="n"/>
      <c r="MS411" s="79" t="n"/>
      <c r="MT411" s="79" t="n"/>
      <c r="MU411" s="79" t="n"/>
      <c r="MV411" s="79" t="n"/>
      <c r="MW411" s="79" t="n"/>
      <c r="MX411" s="79" t="n"/>
      <c r="MY411" s="79" t="n"/>
      <c r="MZ411" s="79" t="n"/>
      <c r="NA411" s="79" t="n"/>
      <c r="NB411" s="79" t="n"/>
      <c r="NC411" s="79" t="n"/>
      <c r="ND411" s="79" t="n"/>
      <c r="NE411" s="79" t="n"/>
      <c r="NF411" s="79" t="n"/>
      <c r="NG411" s="79" t="n"/>
      <c r="NH411" s="79" t="n"/>
      <c r="NI411" s="79" t="n"/>
      <c r="NJ411" s="79" t="n"/>
      <c r="NK411" s="79" t="n"/>
      <c r="NL411" s="79" t="n"/>
      <c r="NM411" s="79" t="n"/>
      <c r="NN411" s="79" t="n"/>
      <c r="NO411" s="79" t="n"/>
      <c r="NP411" s="79" t="n"/>
      <c r="NQ411" s="79" t="n"/>
      <c r="NR411" s="79" t="n"/>
      <c r="NS411" s="79" t="n"/>
      <c r="NT411" s="79" t="n"/>
      <c r="NU411" s="79" t="n"/>
      <c r="NX411" s="78" t="n">
        <v>37</v>
      </c>
      <c r="NY411" s="79" t="n"/>
      <c r="NZ411" s="79" t="n"/>
      <c r="OA411" s="79" t="n"/>
      <c r="OB411" s="79" t="n"/>
      <c r="OC411" s="79" t="n"/>
      <c r="OD411" s="79" t="n"/>
      <c r="OE411" s="79" t="n"/>
      <c r="OF411" s="79" t="n"/>
      <c r="OG411" s="79" t="n"/>
      <c r="OH411" s="79" t="n"/>
      <c r="OI411" s="79" t="n"/>
      <c r="OJ411" s="79" t="n"/>
      <c r="OK411" s="79" t="n"/>
      <c r="OL411" s="79" t="n"/>
      <c r="OM411" s="79" t="n"/>
      <c r="ON411" s="79" t="n"/>
      <c r="OO411" s="79" t="n"/>
      <c r="OP411" s="79" t="n"/>
      <c r="OQ411" s="79" t="n"/>
      <c r="OR411" s="79" t="n"/>
      <c r="OS411" s="79" t="n"/>
      <c r="OT411" s="79" t="n"/>
      <c r="OU411" s="79" t="n"/>
      <c r="OV411" s="79" t="n"/>
      <c r="OW411" s="79" t="n"/>
      <c r="OX411" s="79" t="n"/>
      <c r="OY411" s="79" t="n"/>
      <c r="OZ411" s="79" t="n"/>
      <c r="PA411" s="79" t="n"/>
      <c r="PB411" s="79" t="n"/>
      <c r="PC411" s="79" t="n"/>
      <c r="PD411" s="79" t="n"/>
      <c r="PE411" s="79" t="n"/>
      <c r="PF411" s="79" t="n"/>
      <c r="PG411" s="79" t="n"/>
      <c r="PH411" s="79" t="n"/>
      <c r="PI411" s="79" t="n"/>
      <c r="PJ411" s="79" t="n"/>
      <c r="PK411" s="79" t="n"/>
      <c r="PL411" s="79" t="n"/>
      <c r="PO411" s="78" t="n">
        <v>37</v>
      </c>
      <c r="PP411" s="79" t="n"/>
      <c r="PQ411" s="79" t="n"/>
      <c r="PR411" s="79" t="n"/>
      <c r="PS411" s="79" t="n"/>
      <c r="PT411" s="79" t="n"/>
      <c r="PU411" s="79" t="n"/>
      <c r="PV411" s="79" t="n"/>
      <c r="PW411" s="79" t="n"/>
      <c r="PX411" s="79" t="n"/>
      <c r="PY411" s="79" t="n"/>
      <c r="PZ411" s="79" t="n"/>
      <c r="QA411" s="79" t="n"/>
      <c r="QB411" s="79" t="n"/>
      <c r="QC411" s="79" t="n"/>
      <c r="QD411" s="79" t="n"/>
      <c r="QE411" s="79" t="n"/>
      <c r="QF411" s="79" t="n"/>
      <c r="QG411" s="79" t="n"/>
      <c r="QH411" s="79" t="n"/>
      <c r="QI411" s="79" t="n"/>
      <c r="QJ411" s="79" t="n"/>
      <c r="QK411" s="79" t="n"/>
      <c r="QL411" s="79" t="n"/>
      <c r="QM411" s="79" t="n"/>
      <c r="QN411" s="79" t="n"/>
      <c r="QO411" s="79" t="n"/>
      <c r="QP411" s="79" t="n"/>
      <c r="QQ411" s="79" t="n"/>
      <c r="QR411" s="79" t="n"/>
      <c r="QS411" s="79" t="n"/>
      <c r="QT411" s="79" t="n"/>
      <c r="QU411" s="79" t="n"/>
      <c r="QV411" s="79" t="n"/>
      <c r="QW411" s="79" t="n"/>
      <c r="QX411" s="79" t="n"/>
      <c r="QY411" s="79" t="n"/>
      <c r="QZ411" s="79" t="n"/>
      <c r="RA411" s="79" t="n"/>
      <c r="RB411" s="79" t="n"/>
      <c r="RC411" s="79" t="n"/>
      <c r="RF411" s="78" t="n">
        <v>37</v>
      </c>
      <c r="RG411" s="79" t="n"/>
      <c r="RH411" s="79" t="n"/>
      <c r="RI411" s="79" t="n"/>
      <c r="RJ411" s="79" t="n"/>
      <c r="RK411" s="79" t="n"/>
      <c r="RL411" s="79" t="n"/>
      <c r="RM411" s="79" t="n"/>
      <c r="RN411" s="79" t="n"/>
      <c r="RO411" s="79" t="n"/>
      <c r="RP411" s="79" t="n"/>
      <c r="RQ411" s="79" t="n"/>
      <c r="RR411" s="79" t="n"/>
      <c r="RS411" s="79" t="n"/>
      <c r="RT411" s="79" t="n"/>
      <c r="RU411" s="79" t="n"/>
      <c r="RV411" s="79" t="n"/>
      <c r="RW411" s="79" t="n"/>
      <c r="RX411" s="79" t="n"/>
      <c r="RY411" s="79" t="n"/>
      <c r="RZ411" s="79" t="n"/>
      <c r="SA411" s="79" t="n"/>
      <c r="SB411" s="79" t="n"/>
      <c r="SC411" s="79" t="n"/>
      <c r="SD411" s="79" t="n"/>
      <c r="SE411" s="79" t="n"/>
      <c r="SF411" s="79" t="n"/>
      <c r="SG411" s="79" t="n"/>
      <c r="SH411" s="79" t="n"/>
      <c r="SI411" s="79" t="n"/>
      <c r="SJ411" s="79" t="n"/>
      <c r="SK411" s="79" t="n"/>
      <c r="SL411" s="79" t="n"/>
      <c r="SM411" s="79" t="n"/>
      <c r="SN411" s="79" t="n"/>
      <c r="SO411" s="79" t="n"/>
      <c r="SP411" s="79" t="n"/>
      <c r="SQ411" s="79" t="n"/>
      <c r="SR411" s="79" t="n"/>
      <c r="SS411" s="79" t="n"/>
      <c r="ST411" s="79" t="n"/>
      <c r="SW411" s="78" t="n">
        <v>37</v>
      </c>
      <c r="SX411" s="79" t="n"/>
      <c r="SY411" s="79" t="n"/>
      <c r="SZ411" s="79" t="n"/>
      <c r="TA411" s="79" t="n"/>
      <c r="TB411" s="79" t="n"/>
      <c r="TC411" s="79" t="n"/>
      <c r="TD411" s="79" t="n"/>
      <c r="TE411" s="79" t="n"/>
      <c r="TF411" s="79" t="n"/>
      <c r="TG411" s="79" t="n"/>
      <c r="TH411" s="79" t="n"/>
      <c r="TI411" s="79" t="n"/>
      <c r="TJ411" s="79" t="n"/>
      <c r="TK411" s="79" t="n"/>
      <c r="TL411" s="79" t="n"/>
      <c r="TM411" s="79" t="n"/>
      <c r="TN411" s="79" t="n"/>
      <c r="TO411" s="79" t="n"/>
      <c r="TP411" s="79" t="n"/>
      <c r="TQ411" s="79" t="n"/>
      <c r="TR411" s="79" t="n"/>
      <c r="TS411" s="79" t="n"/>
      <c r="TT411" s="79" t="n"/>
      <c r="TU411" s="79" t="n"/>
      <c r="TV411" s="79" t="n"/>
      <c r="TW411" s="79" t="n"/>
      <c r="TX411" s="79" t="n"/>
      <c r="TY411" s="79" t="n"/>
      <c r="TZ411" s="79" t="n"/>
      <c r="UA411" s="79" t="n"/>
      <c r="UB411" s="79" t="n"/>
      <c r="UC411" s="79" t="n"/>
      <c r="UD411" s="79" t="n"/>
      <c r="UE411" s="79" t="n"/>
      <c r="UF411" s="79" t="n"/>
      <c r="UG411" s="79" t="n"/>
      <c r="UH411" s="79" t="n"/>
      <c r="UI411" s="79" t="n"/>
      <c r="UJ411" s="79" t="n"/>
      <c r="UK411" s="79" t="n"/>
      <c r="UN411" s="78" t="n">
        <v>37</v>
      </c>
      <c r="UO411" s="79" t="n"/>
      <c r="UP411" s="79" t="n"/>
      <c r="UQ411" s="79" t="n"/>
      <c r="UR411" s="79" t="n"/>
      <c r="US411" s="79" t="n"/>
      <c r="UT411" s="79" t="n"/>
      <c r="UU411" s="79" t="n"/>
      <c r="UV411" s="79" t="n"/>
      <c r="UW411" s="79" t="n"/>
      <c r="UX411" s="79" t="n"/>
      <c r="UY411" s="79" t="n"/>
      <c r="UZ411" s="79" t="n"/>
      <c r="VA411" s="79" t="n"/>
      <c r="VB411" s="79" t="n"/>
      <c r="VC411" s="79" t="n"/>
      <c r="VD411" s="79" t="n"/>
      <c r="VE411" s="79" t="n"/>
      <c r="VF411" s="79" t="n"/>
      <c r="VG411" s="79" t="n"/>
      <c r="VH411" s="79" t="n"/>
      <c r="VI411" s="79" t="n"/>
      <c r="VJ411" s="79" t="n"/>
      <c r="VK411" s="79" t="n"/>
      <c r="VL411" s="79" t="n"/>
      <c r="VM411" s="79" t="n"/>
      <c r="VN411" s="79" t="n"/>
      <c r="VO411" s="79" t="n"/>
      <c r="VP411" s="79" t="n"/>
      <c r="VQ411" s="79" t="n"/>
      <c r="VR411" s="79" t="n"/>
      <c r="VS411" s="79" t="n"/>
      <c r="VT411" s="79" t="n"/>
      <c r="VU411" s="79" t="n"/>
      <c r="VV411" s="79" t="n"/>
      <c r="VW411" s="79" t="n"/>
      <c r="VX411" s="79" t="n"/>
      <c r="VY411" s="79" t="n"/>
      <c r="VZ411" s="79" t="n"/>
      <c r="WA411" s="79" t="n"/>
      <c r="WB411" s="79" t="n"/>
      <c r="WE411" s="78" t="n">
        <v>37</v>
      </c>
      <c r="WF411" s="79" t="n"/>
      <c r="WG411" s="79" t="n"/>
      <c r="WH411" s="79" t="n"/>
      <c r="WI411" s="79" t="n"/>
      <c r="WJ411" s="79" t="n"/>
      <c r="WK411" s="79" t="n"/>
      <c r="WL411" s="79" t="n"/>
      <c r="WM411" s="79" t="n"/>
      <c r="WN411" s="79" t="n"/>
      <c r="WO411" s="79" t="n"/>
      <c r="WP411" s="79" t="n"/>
      <c r="WQ411" s="79" t="n"/>
      <c r="WR411" s="79" t="n"/>
      <c r="WS411" s="79" t="n"/>
      <c r="WT411" s="79" t="n"/>
      <c r="WU411" s="79" t="n"/>
      <c r="WV411" s="79" t="n"/>
      <c r="WW411" s="79" t="n"/>
      <c r="WX411" s="79" t="n"/>
      <c r="WY411" s="79" t="n"/>
      <c r="WZ411" s="79" t="n"/>
      <c r="XA411" s="79" t="n"/>
      <c r="XB411" s="79" t="n"/>
      <c r="XC411" s="79" t="n"/>
      <c r="XD411" s="79" t="n"/>
      <c r="XE411" s="79" t="n"/>
      <c r="XF411" s="79" t="n"/>
      <c r="XG411" s="79" t="n"/>
      <c r="XH411" s="79" t="n"/>
      <c r="XI411" s="79" t="n"/>
      <c r="XJ411" s="79" t="n"/>
      <c r="XK411" s="79" t="n"/>
      <c r="XL411" s="79" t="n"/>
      <c r="XM411" s="79" t="n"/>
      <c r="XN411" s="79" t="n"/>
      <c r="XO411" s="79" t="n"/>
      <c r="XP411" s="79" t="n"/>
      <c r="XQ411" s="79" t="n"/>
      <c r="XR411" s="79" t="n"/>
      <c r="XS411" s="79" t="n"/>
      <c r="XV411" s="78" t="n">
        <v>37</v>
      </c>
      <c r="XW411" s="79" t="n"/>
      <c r="XX411" s="79" t="n"/>
      <c r="XY411" s="79" t="n"/>
      <c r="XZ411" s="79" t="n"/>
      <c r="YA411" s="79" t="n"/>
      <c r="YB411" s="79" t="n"/>
      <c r="YC411" s="79" t="n"/>
      <c r="YD411" s="79" t="n"/>
      <c r="YE411" s="79" t="n"/>
      <c r="YF411" s="79" t="n"/>
      <c r="YG411" s="79" t="n"/>
      <c r="YH411" s="79" t="n"/>
      <c r="YI411" s="79" t="n"/>
      <c r="YJ411" s="79" t="n"/>
      <c r="YK411" s="79" t="n"/>
      <c r="YL411" s="79" t="n"/>
      <c r="YM411" s="79" t="n"/>
      <c r="YN411" s="79" t="n"/>
      <c r="YO411" s="79" t="n"/>
      <c r="YP411" s="79" t="n"/>
      <c r="YQ411" s="79" t="n"/>
      <c r="YR411" s="79" t="n"/>
      <c r="YS411" s="79" t="n"/>
      <c r="YT411" s="79" t="n"/>
      <c r="YU411" s="79" t="n"/>
      <c r="YV411" s="79" t="n"/>
      <c r="YW411" s="79" t="n"/>
      <c r="YX411" s="79" t="n"/>
      <c r="YY411" s="79" t="n"/>
      <c r="YZ411" s="79" t="n"/>
      <c r="ZA411" s="79" t="n"/>
      <c r="ZB411" s="79" t="n"/>
      <c r="ZC411" s="79" t="n"/>
      <c r="ZD411" s="79" t="n"/>
      <c r="ZE411" s="79" t="n"/>
      <c r="ZF411" s="79" t="n"/>
      <c r="ZG411" s="79" t="n"/>
      <c r="ZH411" s="79" t="n"/>
      <c r="ZI411" s="79" t="n"/>
      <c r="ZJ411" s="79" t="n"/>
      <c r="ZM411" s="78" t="n">
        <v>37</v>
      </c>
      <c r="ZN411" s="79" t="n"/>
      <c r="ZO411" s="79" t="n"/>
      <c r="ZP411" s="79" t="n"/>
      <c r="ZQ411" s="79" t="n"/>
      <c r="ZR411" s="79" t="n"/>
      <c r="ZS411" s="79" t="n"/>
      <c r="ZT411" s="79" t="n"/>
      <c r="ZU411" s="79" t="n"/>
      <c r="ZV411" s="79" t="n"/>
      <c r="ZW411" s="79" t="n"/>
      <c r="ZX411" s="79" t="n"/>
      <c r="ZY411" s="79" t="n"/>
      <c r="ZZ411" s="79" t="n"/>
      <c r="AAA411" s="79" t="n"/>
      <c r="AAB411" s="79" t="n"/>
      <c r="AAC411" s="79" t="n"/>
      <c r="AAD411" s="79" t="n"/>
      <c r="AAE411" s="79" t="n"/>
      <c r="AAF411" s="79" t="n"/>
      <c r="AAG411" s="79" t="n"/>
      <c r="AAH411" s="79" t="n"/>
      <c r="AAI411" s="79" t="n"/>
      <c r="AAJ411" s="79" t="n"/>
      <c r="AAK411" s="79" t="n"/>
      <c r="AAL411" s="79" t="n"/>
      <c r="AAM411" s="79" t="n"/>
      <c r="AAN411" s="79" t="n"/>
      <c r="AAO411" s="79" t="n"/>
      <c r="AAP411" s="79" t="n"/>
      <c r="AAQ411" s="79" t="n"/>
      <c r="AAR411" s="79" t="n"/>
      <c r="AAS411" s="79" t="n"/>
      <c r="AAT411" s="79" t="n"/>
      <c r="AAU411" s="79" t="n"/>
      <c r="AAV411" s="79" t="n"/>
      <c r="AAW411" s="79" t="n"/>
      <c r="AAX411" s="79" t="n"/>
      <c r="AAY411" s="79" t="n"/>
      <c r="AAZ411" s="79" t="n"/>
      <c r="ABA411" s="79" t="n"/>
      <c r="ABD411" s="78" t="n">
        <v>37</v>
      </c>
      <c r="ABE411" s="79" t="n"/>
      <c r="ABF411" s="79" t="n"/>
      <c r="ABG411" s="79" t="n"/>
      <c r="ABH411" s="79" t="n"/>
      <c r="ABI411" s="79" t="n"/>
      <c r="ABJ411" s="79" t="n"/>
      <c r="ABK411" s="79" t="n"/>
      <c r="ABL411" s="79" t="n"/>
      <c r="ABM411" s="79" t="n"/>
      <c r="ABN411" s="79" t="n"/>
      <c r="ABO411" s="79" t="n"/>
      <c r="ABP411" s="79" t="n"/>
      <c r="ABQ411" s="79" t="n"/>
      <c r="ABR411" s="79" t="n"/>
      <c r="ABS411" s="79" t="n"/>
      <c r="ABT411" s="79" t="n"/>
      <c r="ABU411" s="79" t="n"/>
      <c r="ABV411" s="79" t="n"/>
      <c r="ABW411" s="79" t="n"/>
      <c r="ABX411" s="79" t="n"/>
      <c r="ABY411" s="79" t="n"/>
      <c r="ABZ411" s="79" t="n"/>
      <c r="ACA411" s="79" t="n"/>
      <c r="ACB411" s="79" t="n"/>
      <c r="ACC411" s="79" t="n"/>
      <c r="ACD411" s="79" t="n"/>
      <c r="ACE411" s="79" t="n"/>
      <c r="ACF411" s="79" t="n"/>
      <c r="ACG411" s="79" t="n"/>
      <c r="ACH411" s="79" t="n"/>
      <c r="ACI411" s="79" t="n"/>
      <c r="ACJ411" s="79" t="n"/>
      <c r="ACK411" s="79" t="n"/>
      <c r="ACL411" s="79" t="n"/>
      <c r="ACM411" s="79" t="n"/>
      <c r="ACN411" s="79" t="n"/>
      <c r="ACO411" s="79" t="n"/>
      <c r="ACP411" s="79" t="n"/>
      <c r="ACQ411" s="79" t="n"/>
      <c r="ACR411" s="79" t="n"/>
      <c r="ACU411" s="78" t="n">
        <v>37</v>
      </c>
      <c r="ACV411" s="79" t="n"/>
      <c r="ACW411" s="79" t="n"/>
      <c r="ACX411" s="79" t="n"/>
      <c r="ACY411" s="79" t="n"/>
      <c r="ACZ411" s="79" t="n"/>
      <c r="ADA411" s="79" t="n"/>
      <c r="ADB411" s="79" t="n"/>
      <c r="ADC411" s="79" t="n"/>
      <c r="ADD411" s="79" t="n"/>
      <c r="ADE411" s="79" t="n"/>
      <c r="ADF411" s="79" t="n"/>
      <c r="ADG411" s="79" t="n"/>
      <c r="ADH411" s="79" t="n"/>
      <c r="ADI411" s="79" t="n"/>
      <c r="ADJ411" s="79" t="n"/>
      <c r="ADK411" s="79" t="n"/>
      <c r="ADL411" s="79" t="n"/>
      <c r="ADM411" s="79" t="n"/>
      <c r="ADN411" s="79" t="n"/>
      <c r="ADO411" s="79" t="n"/>
      <c r="ADP411" s="79" t="n"/>
      <c r="ADQ411" s="79" t="n"/>
      <c r="ADR411" s="79" t="n"/>
      <c r="ADS411" s="79" t="n"/>
      <c r="ADT411" s="79" t="n"/>
      <c r="ADU411" s="79" t="n"/>
      <c r="ADV411" s="79" t="n"/>
      <c r="ADW411" s="79" t="n"/>
      <c r="ADX411" s="79" t="n"/>
      <c r="ADY411" s="79" t="n"/>
      <c r="ADZ411" s="79" t="n"/>
      <c r="AEA411" s="79" t="n"/>
      <c r="AEB411" s="79" t="n"/>
      <c r="AEC411" s="79" t="n"/>
      <c r="AED411" s="79" t="n"/>
      <c r="AEE411" s="79" t="n"/>
      <c r="AEF411" s="79" t="n"/>
      <c r="AEG411" s="79" t="n"/>
      <c r="AEH411" s="79" t="n"/>
      <c r="AEI411" s="79" t="n"/>
      <c r="AEL411" s="78" t="n">
        <v>37</v>
      </c>
      <c r="AEM411" s="79" t="n"/>
      <c r="AEN411" s="79" t="n"/>
      <c r="AEO411" s="79" t="n"/>
      <c r="AEP411" s="79" t="n"/>
      <c r="AEQ411" s="79" t="n"/>
      <c r="AER411" s="79" t="n"/>
      <c r="AES411" s="79" t="n"/>
      <c r="AET411" s="79" t="n"/>
      <c r="AEU411" s="79" t="n"/>
      <c r="AEV411" s="79" t="n"/>
      <c r="AEW411" s="79" t="n"/>
      <c r="AEX411" s="79" t="n"/>
      <c r="AEY411" s="79" t="n"/>
      <c r="AEZ411" s="79" t="n"/>
      <c r="AFA411" s="79" t="n"/>
      <c r="AFB411" s="79" t="n"/>
      <c r="AFC411" s="79" t="n"/>
      <c r="AFD411" s="79" t="n"/>
      <c r="AFE411" s="79" t="n"/>
      <c r="AFF411" s="79" t="n"/>
      <c r="AFG411" s="79" t="n"/>
      <c r="AFH411" s="79" t="n"/>
      <c r="AFI411" s="79" t="n"/>
      <c r="AFJ411" s="79" t="n"/>
      <c r="AFK411" s="79" t="n"/>
      <c r="AFL411" s="79" t="n"/>
      <c r="AFM411" s="79" t="n"/>
      <c r="AFN411" s="79" t="n"/>
      <c r="AFO411" s="79" t="n"/>
      <c r="AFP411" s="79" t="n"/>
      <c r="AFQ411" s="79" t="n"/>
      <c r="AFR411" s="79" t="n"/>
      <c r="AFS411" s="79" t="n"/>
      <c r="AFT411" s="79" t="n"/>
      <c r="AFU411" s="79" t="n"/>
      <c r="AFV411" s="79" t="n"/>
      <c r="AFW411" s="79" t="n"/>
      <c r="AFX411" s="79" t="n"/>
      <c r="AFY411" s="79" t="n"/>
      <c r="AFZ411" s="79" t="n"/>
    </row>
    <row r="412">
      <c r="A412" s="78" t="n">
        <v>38</v>
      </c>
      <c r="B412" s="79" t="n"/>
      <c r="C412" s="79" t="n"/>
      <c r="D412" s="79" t="n"/>
      <c r="E412" s="79" t="n"/>
      <c r="F412" s="79" t="n"/>
      <c r="G412" s="79" t="n"/>
      <c r="H412" s="79" t="n"/>
      <c r="I412" s="79" t="n"/>
      <c r="J412" s="79" t="n"/>
      <c r="K412" s="79" t="n"/>
      <c r="L412" s="79" t="n"/>
      <c r="M412" s="79" t="n"/>
      <c r="N412" s="79" t="n"/>
      <c r="O412" s="79" t="n"/>
      <c r="P412" s="79" t="n"/>
      <c r="Q412" s="79" t="n"/>
      <c r="R412" s="79" t="n"/>
      <c r="S412" s="79" t="n"/>
      <c r="T412" s="79" t="n"/>
      <c r="U412" s="79" t="n"/>
      <c r="V412" s="79" t="n"/>
      <c r="W412" s="79" t="n"/>
      <c r="X412" s="79" t="n"/>
      <c r="Y412" s="79" t="n"/>
      <c r="Z412" s="79" t="n"/>
      <c r="AA412" s="79" t="n"/>
      <c r="AB412" s="79" t="n"/>
      <c r="AC412" s="79" t="n"/>
      <c r="AD412" s="79" t="n"/>
      <c r="AE412" s="79" t="n"/>
      <c r="AF412" s="79" t="n"/>
      <c r="AG412" s="79" t="n"/>
      <c r="AH412" s="79" t="n"/>
      <c r="AI412" s="79" t="n"/>
      <c r="AJ412" s="79" t="n"/>
      <c r="AK412" s="79" t="n"/>
      <c r="AL412" s="79" t="n"/>
      <c r="AM412" s="79" t="n"/>
      <c r="AN412" s="79" t="n"/>
      <c r="AO412" s="79" t="n"/>
      <c r="AR412" s="78" t="n">
        <v>38</v>
      </c>
      <c r="AS412" s="79" t="n"/>
      <c r="AT412" s="79" t="n"/>
      <c r="AU412" s="79" t="n"/>
      <c r="AV412" s="79" t="n"/>
      <c r="AW412" s="79" t="n"/>
      <c r="AX412" s="79" t="n"/>
      <c r="AY412" s="79" t="n"/>
      <c r="AZ412" s="79" t="n"/>
      <c r="BA412" s="79" t="n"/>
      <c r="BB412" s="79" t="n"/>
      <c r="BC412" s="79" t="n"/>
      <c r="BD412" s="79" t="n"/>
      <c r="BE412" s="79" t="n"/>
      <c r="BF412" s="79" t="n"/>
      <c r="BG412" s="79" t="n"/>
      <c r="BH412" s="79" t="n"/>
      <c r="BI412" s="79" t="n"/>
      <c r="BJ412" s="79" t="n"/>
      <c r="BK412" s="79" t="n"/>
      <c r="BL412" s="79" t="n"/>
      <c r="BM412" s="79" t="n"/>
      <c r="BN412" s="79" t="n"/>
      <c r="BO412" s="79" t="n"/>
      <c r="BP412" s="79" t="n"/>
      <c r="BQ412" s="79" t="n"/>
      <c r="BR412" s="79" t="n"/>
      <c r="BS412" s="79" t="n"/>
      <c r="BT412" s="79" t="n"/>
      <c r="BU412" s="79" t="n"/>
      <c r="BV412" s="79" t="n"/>
      <c r="BW412" s="79" t="n"/>
      <c r="BX412" s="79" t="n"/>
      <c r="BY412" s="79" t="n"/>
      <c r="BZ412" s="79" t="n"/>
      <c r="CA412" s="79" t="n"/>
      <c r="CB412" s="79" t="n"/>
      <c r="CC412" s="79" t="n"/>
      <c r="CD412" s="79" t="n"/>
      <c r="CE412" s="79" t="n"/>
      <c r="CF412" s="79" t="n"/>
      <c r="CI412" s="78" t="n">
        <v>38</v>
      </c>
      <c r="CJ412" s="79" t="n"/>
      <c r="CK412" s="79" t="n"/>
      <c r="CL412" s="79" t="n"/>
      <c r="CM412" s="79" t="n"/>
      <c r="CN412" s="79" t="n"/>
      <c r="CO412" s="79" t="n"/>
      <c r="CP412" s="79" t="n"/>
      <c r="CQ412" s="79" t="n"/>
      <c r="CR412" s="79" t="n"/>
      <c r="CS412" s="79" t="n"/>
      <c r="CT412" s="79" t="n"/>
      <c r="CU412" s="79" t="n"/>
      <c r="CV412" s="79" t="n"/>
      <c r="CW412" s="79" t="n"/>
      <c r="CX412" s="79" t="n"/>
      <c r="CY412" s="79" t="n"/>
      <c r="CZ412" s="79" t="n"/>
      <c r="DA412" s="79" t="n"/>
      <c r="DB412" s="79" t="n"/>
      <c r="DC412" s="79" t="n"/>
      <c r="DD412" s="79" t="n"/>
      <c r="DE412" s="79" t="n"/>
      <c r="DF412" s="79" t="n"/>
      <c r="DG412" s="79" t="n"/>
      <c r="DH412" s="79" t="n"/>
      <c r="DI412" s="79" t="n"/>
      <c r="DJ412" s="79" t="n"/>
      <c r="DK412" s="79" t="n"/>
      <c r="DL412" s="79" t="n"/>
      <c r="DM412" s="79" t="n"/>
      <c r="DN412" s="79" t="n"/>
      <c r="DO412" s="79" t="n"/>
      <c r="DP412" s="79" t="n"/>
      <c r="DQ412" s="79" t="n"/>
      <c r="DR412" s="79" t="n"/>
      <c r="DS412" s="79" t="n"/>
      <c r="DT412" s="79" t="n"/>
      <c r="DU412" s="79" t="n"/>
      <c r="DV412" s="79" t="n"/>
      <c r="DW412" s="79" t="n"/>
      <c r="DZ412" s="78" t="n">
        <v>38</v>
      </c>
      <c r="EA412" s="79" t="n"/>
      <c r="EB412" s="79" t="n"/>
      <c r="EC412" s="79" t="n"/>
      <c r="ED412" s="79" t="n"/>
      <c r="EE412" s="79" t="n"/>
      <c r="EF412" s="79" t="n"/>
      <c r="EG412" s="79" t="n"/>
      <c r="EH412" s="79" t="n"/>
      <c r="EI412" s="79" t="n"/>
      <c r="EJ412" s="79" t="n"/>
      <c r="EK412" s="79" t="n"/>
      <c r="EL412" s="79" t="n"/>
      <c r="EM412" s="79" t="n"/>
      <c r="EN412" s="79" t="n"/>
      <c r="EO412" s="79" t="n"/>
      <c r="EP412" s="79" t="n"/>
      <c r="EQ412" s="79" t="n"/>
      <c r="ER412" s="79" t="n"/>
      <c r="ES412" s="79" t="n"/>
      <c r="ET412" s="79" t="n"/>
      <c r="EU412" s="79" t="n"/>
      <c r="EV412" s="79" t="n"/>
      <c r="EW412" s="79" t="n"/>
      <c r="EX412" s="79" t="n"/>
      <c r="EY412" s="79" t="n"/>
      <c r="EZ412" s="79" t="n"/>
      <c r="FA412" s="79" t="n"/>
      <c r="FB412" s="79" t="n"/>
      <c r="FC412" s="79" t="n"/>
      <c r="FD412" s="79" t="n"/>
      <c r="FE412" s="79" t="n"/>
      <c r="FF412" s="79" t="n"/>
      <c r="FG412" s="79" t="n"/>
      <c r="FH412" s="79" t="n"/>
      <c r="FI412" s="79" t="n"/>
      <c r="FJ412" s="79" t="n"/>
      <c r="FK412" s="79" t="n"/>
      <c r="FL412" s="79" t="n"/>
      <c r="FM412" s="79" t="n"/>
      <c r="FN412" s="79" t="n"/>
      <c r="FQ412" s="78" t="n">
        <v>38</v>
      </c>
      <c r="FR412" s="79" t="n"/>
      <c r="FS412" s="79" t="n"/>
      <c r="FT412" s="79" t="n"/>
      <c r="FU412" s="79" t="n"/>
      <c r="FV412" s="79" t="n"/>
      <c r="FW412" s="79" t="n"/>
      <c r="FX412" s="79" t="n"/>
      <c r="FY412" s="79" t="n"/>
      <c r="FZ412" s="79" t="n"/>
      <c r="GA412" s="79" t="n"/>
      <c r="GB412" s="79" t="n"/>
      <c r="GC412" s="79" t="n"/>
      <c r="GD412" s="79" t="n"/>
      <c r="GE412" s="79" t="n"/>
      <c r="GF412" s="79" t="n"/>
      <c r="GG412" s="79" t="n"/>
      <c r="GH412" s="79" t="n"/>
      <c r="GI412" s="79" t="n"/>
      <c r="GJ412" s="79" t="n"/>
      <c r="GK412" s="79" t="n"/>
      <c r="GL412" s="79" t="n"/>
      <c r="GM412" s="79" t="n"/>
      <c r="GN412" s="79" t="n"/>
      <c r="GO412" s="79" t="n"/>
      <c r="GP412" s="79" t="n"/>
      <c r="GQ412" s="79" t="n"/>
      <c r="GR412" s="79" t="n"/>
      <c r="GS412" s="79" t="n"/>
      <c r="GT412" s="79" t="n"/>
      <c r="GU412" s="79" t="n"/>
      <c r="GV412" s="79" t="n"/>
      <c r="GW412" s="79" t="n"/>
      <c r="GX412" s="79" t="n"/>
      <c r="GY412" s="79" t="n"/>
      <c r="GZ412" s="79" t="n"/>
      <c r="HA412" s="79" t="n"/>
      <c r="HB412" s="79" t="n"/>
      <c r="HC412" s="79" t="n"/>
      <c r="HD412" s="79" t="n"/>
      <c r="HE412" s="79" t="n"/>
      <c r="HH412" s="78" t="n">
        <v>38</v>
      </c>
      <c r="HI412" s="79" t="n"/>
      <c r="HJ412" s="79" t="n"/>
      <c r="HK412" s="79" t="n"/>
      <c r="HL412" s="79" t="n"/>
      <c r="HM412" s="79" t="n"/>
      <c r="HN412" s="79" t="n"/>
      <c r="HO412" s="79" t="n"/>
      <c r="HP412" s="79" t="n"/>
      <c r="HQ412" s="79" t="n"/>
      <c r="HR412" s="79" t="n"/>
      <c r="HS412" s="79" t="n"/>
      <c r="HT412" s="79" t="n"/>
      <c r="HU412" s="79" t="n"/>
      <c r="HV412" s="79" t="n"/>
      <c r="HW412" s="79" t="n"/>
      <c r="HX412" s="79" t="n"/>
      <c r="HY412" s="79" t="n"/>
      <c r="HZ412" s="79" t="n"/>
      <c r="IA412" s="79" t="n"/>
      <c r="IB412" s="79" t="n"/>
      <c r="IC412" s="79" t="n"/>
      <c r="ID412" s="79" t="n"/>
      <c r="IE412" s="79" t="n"/>
      <c r="IF412" s="79" t="n"/>
      <c r="IG412" s="79" t="n"/>
      <c r="IH412" s="79" t="n"/>
      <c r="II412" s="79" t="n"/>
      <c r="IJ412" s="79" t="n"/>
      <c r="IK412" s="79" t="n"/>
      <c r="IL412" s="79" t="n"/>
      <c r="IM412" s="79" t="n"/>
      <c r="IN412" s="79" t="n"/>
      <c r="IO412" s="79" t="n"/>
      <c r="IP412" s="79" t="n"/>
      <c r="IQ412" s="79" t="n"/>
      <c r="IR412" s="79" t="n"/>
      <c r="IS412" s="79" t="n"/>
      <c r="IT412" s="79" t="n"/>
      <c r="IU412" s="79" t="n"/>
      <c r="IV412" s="79" t="n"/>
      <c r="IY412" s="78" t="n">
        <v>38</v>
      </c>
      <c r="IZ412" s="79" t="n"/>
      <c r="JA412" s="79" t="n"/>
      <c r="JB412" s="79" t="n"/>
      <c r="JC412" s="79" t="n"/>
      <c r="JD412" s="79" t="n"/>
      <c r="JE412" s="79" t="n"/>
      <c r="JF412" s="79" t="n"/>
      <c r="JG412" s="79" t="n"/>
      <c r="JH412" s="79" t="n"/>
      <c r="JI412" s="79" t="n"/>
      <c r="JJ412" s="79" t="n"/>
      <c r="JK412" s="79" t="n"/>
      <c r="JL412" s="79" t="n"/>
      <c r="JM412" s="79" t="n"/>
      <c r="JN412" s="79" t="n"/>
      <c r="JO412" s="79" t="n"/>
      <c r="JP412" s="79" t="n"/>
      <c r="JQ412" s="79" t="n"/>
      <c r="JR412" s="79" t="n"/>
      <c r="JS412" s="79" t="n"/>
      <c r="JT412" s="79" t="n"/>
      <c r="JU412" s="79" t="n"/>
      <c r="JV412" s="79" t="n"/>
      <c r="JW412" s="79" t="n"/>
      <c r="JX412" s="79" t="n"/>
      <c r="JY412" s="79" t="n"/>
      <c r="JZ412" s="79" t="n"/>
      <c r="KA412" s="79" t="n"/>
      <c r="KB412" s="79" t="n"/>
      <c r="KC412" s="79" t="n"/>
      <c r="KD412" s="79" t="n"/>
      <c r="KE412" s="79" t="n"/>
      <c r="KF412" s="79" t="n"/>
      <c r="KG412" s="79" t="n"/>
      <c r="KH412" s="79" t="n"/>
      <c r="KI412" s="79" t="n"/>
      <c r="KJ412" s="79" t="n"/>
      <c r="KK412" s="79" t="n"/>
      <c r="KL412" s="79" t="n"/>
      <c r="KM412" s="79" t="n"/>
      <c r="KP412" s="78" t="n">
        <v>38</v>
      </c>
      <c r="KQ412" s="79" t="n"/>
      <c r="KR412" s="79" t="n"/>
      <c r="KS412" s="79" t="n"/>
      <c r="KT412" s="79" t="n"/>
      <c r="KU412" s="79" t="n"/>
      <c r="KV412" s="79" t="n"/>
      <c r="KW412" s="79" t="n"/>
      <c r="KX412" s="79" t="n"/>
      <c r="KY412" s="79" t="n"/>
      <c r="KZ412" s="79" t="n"/>
      <c r="LA412" s="79" t="n"/>
      <c r="LB412" s="79" t="n"/>
      <c r="LC412" s="79" t="n"/>
      <c r="LD412" s="79" t="n"/>
      <c r="LE412" s="79" t="n"/>
      <c r="LF412" s="79" t="n"/>
      <c r="LG412" s="79" t="n"/>
      <c r="LH412" s="79" t="n"/>
      <c r="LI412" s="79" t="n"/>
      <c r="LJ412" s="79" t="n"/>
      <c r="LK412" s="79" t="n"/>
      <c r="LL412" s="79" t="n"/>
      <c r="LM412" s="79" t="n"/>
      <c r="LN412" s="79" t="n"/>
      <c r="LO412" s="79" t="n"/>
      <c r="LP412" s="79" t="n"/>
      <c r="LQ412" s="79" t="n"/>
      <c r="LR412" s="79" t="n"/>
      <c r="LS412" s="79" t="n"/>
      <c r="LT412" s="79" t="n"/>
      <c r="LU412" s="79" t="n"/>
      <c r="LV412" s="79" t="n"/>
      <c r="LW412" s="79" t="n"/>
      <c r="LX412" s="79" t="n"/>
      <c r="LY412" s="79" t="n"/>
      <c r="LZ412" s="79" t="n"/>
      <c r="MA412" s="79" t="n"/>
      <c r="MB412" s="79" t="n"/>
      <c r="MC412" s="79" t="n"/>
      <c r="MD412" s="79" t="n"/>
      <c r="MG412" s="78" t="n">
        <v>38</v>
      </c>
      <c r="MH412" s="79" t="n"/>
      <c r="MI412" s="79" t="n"/>
      <c r="MJ412" s="79" t="n"/>
      <c r="MK412" s="79" t="n"/>
      <c r="ML412" s="79" t="n"/>
      <c r="MM412" s="79" t="n"/>
      <c r="MN412" s="79" t="n"/>
      <c r="MO412" s="79" t="n"/>
      <c r="MP412" s="79" t="n"/>
      <c r="MQ412" s="79" t="n"/>
      <c r="MR412" s="79" t="n"/>
      <c r="MS412" s="79" t="n"/>
      <c r="MT412" s="79" t="n"/>
      <c r="MU412" s="79" t="n"/>
      <c r="MV412" s="79" t="n"/>
      <c r="MW412" s="79" t="n"/>
      <c r="MX412" s="79" t="n"/>
      <c r="MY412" s="79" t="n"/>
      <c r="MZ412" s="79" t="n"/>
      <c r="NA412" s="79" t="n"/>
      <c r="NB412" s="79" t="n"/>
      <c r="NC412" s="79" t="n"/>
      <c r="ND412" s="79" t="n"/>
      <c r="NE412" s="79" t="n"/>
      <c r="NF412" s="79" t="n"/>
      <c r="NG412" s="79" t="n"/>
      <c r="NH412" s="79" t="n"/>
      <c r="NI412" s="79" t="n"/>
      <c r="NJ412" s="79" t="n"/>
      <c r="NK412" s="79" t="n"/>
      <c r="NL412" s="79" t="n"/>
      <c r="NM412" s="79" t="n"/>
      <c r="NN412" s="79" t="n"/>
      <c r="NO412" s="79" t="n"/>
      <c r="NP412" s="79" t="n"/>
      <c r="NQ412" s="79" t="n"/>
      <c r="NR412" s="79" t="n"/>
      <c r="NS412" s="79" t="n"/>
      <c r="NT412" s="79" t="n"/>
      <c r="NU412" s="79" t="n"/>
      <c r="NX412" s="78" t="n">
        <v>38</v>
      </c>
      <c r="NY412" s="79" t="n"/>
      <c r="NZ412" s="79" t="n"/>
      <c r="OA412" s="79" t="n"/>
      <c r="OB412" s="79" t="n"/>
      <c r="OC412" s="79" t="n"/>
      <c r="OD412" s="79" t="n"/>
      <c r="OE412" s="79" t="n"/>
      <c r="OF412" s="79" t="n"/>
      <c r="OG412" s="79" t="n"/>
      <c r="OH412" s="79" t="n"/>
      <c r="OI412" s="79" t="n"/>
      <c r="OJ412" s="79" t="n"/>
      <c r="OK412" s="79" t="n"/>
      <c r="OL412" s="79" t="n"/>
      <c r="OM412" s="79" t="n"/>
      <c r="ON412" s="79" t="n"/>
      <c r="OO412" s="79" t="n"/>
      <c r="OP412" s="79" t="n"/>
      <c r="OQ412" s="79" t="n"/>
      <c r="OR412" s="79" t="n"/>
      <c r="OS412" s="79" t="n"/>
      <c r="OT412" s="79" t="n"/>
      <c r="OU412" s="79" t="n"/>
      <c r="OV412" s="79" t="n"/>
      <c r="OW412" s="79" t="n"/>
      <c r="OX412" s="79" t="n"/>
      <c r="OY412" s="79" t="n"/>
      <c r="OZ412" s="79" t="n"/>
      <c r="PA412" s="79" t="n"/>
      <c r="PB412" s="79" t="n"/>
      <c r="PC412" s="79" t="n"/>
      <c r="PD412" s="79" t="n"/>
      <c r="PE412" s="79" t="n"/>
      <c r="PF412" s="79" t="n"/>
      <c r="PG412" s="79" t="n"/>
      <c r="PH412" s="79" t="n"/>
      <c r="PI412" s="79" t="n"/>
      <c r="PJ412" s="79" t="n"/>
      <c r="PK412" s="79" t="n"/>
      <c r="PL412" s="79" t="n"/>
      <c r="PO412" s="78" t="n">
        <v>38</v>
      </c>
      <c r="PP412" s="79" t="n"/>
      <c r="PQ412" s="79" t="n"/>
      <c r="PR412" s="79" t="n"/>
      <c r="PS412" s="79" t="n"/>
      <c r="PT412" s="79" t="n"/>
      <c r="PU412" s="79" t="n"/>
      <c r="PV412" s="79" t="n"/>
      <c r="PW412" s="79" t="n"/>
      <c r="PX412" s="79" t="n"/>
      <c r="PY412" s="79" t="n"/>
      <c r="PZ412" s="79" t="n"/>
      <c r="QA412" s="79" t="n"/>
      <c r="QB412" s="79" t="n"/>
      <c r="QC412" s="79" t="n"/>
      <c r="QD412" s="79" t="n"/>
      <c r="QE412" s="79" t="n"/>
      <c r="QF412" s="79" t="n"/>
      <c r="QG412" s="79" t="n"/>
      <c r="QH412" s="79" t="n"/>
      <c r="QI412" s="79" t="n"/>
      <c r="QJ412" s="79" t="n"/>
      <c r="QK412" s="79" t="n"/>
      <c r="QL412" s="79" t="n"/>
      <c r="QM412" s="79" t="n"/>
      <c r="QN412" s="79" t="n"/>
      <c r="QO412" s="79" t="n"/>
      <c r="QP412" s="79" t="n"/>
      <c r="QQ412" s="79" t="n"/>
      <c r="QR412" s="79" t="n"/>
      <c r="QS412" s="79" t="n"/>
      <c r="QT412" s="79" t="n"/>
      <c r="QU412" s="79" t="n"/>
      <c r="QV412" s="79" t="n"/>
      <c r="QW412" s="79" t="n"/>
      <c r="QX412" s="79" t="n"/>
      <c r="QY412" s="79" t="n"/>
      <c r="QZ412" s="79" t="n"/>
      <c r="RA412" s="79" t="n"/>
      <c r="RB412" s="79" t="n"/>
      <c r="RC412" s="79" t="n"/>
      <c r="RF412" s="78" t="n">
        <v>38</v>
      </c>
      <c r="RG412" s="79" t="n"/>
      <c r="RH412" s="79" t="n"/>
      <c r="RI412" s="79" t="n"/>
      <c r="RJ412" s="79" t="n"/>
      <c r="RK412" s="79" t="n"/>
      <c r="RL412" s="79" t="n"/>
      <c r="RM412" s="79" t="n"/>
      <c r="RN412" s="79" t="n"/>
      <c r="RO412" s="79" t="n"/>
      <c r="RP412" s="79" t="n"/>
      <c r="RQ412" s="79" t="n"/>
      <c r="RR412" s="79" t="n"/>
      <c r="RS412" s="79" t="n"/>
      <c r="RT412" s="79" t="n"/>
      <c r="RU412" s="79" t="n"/>
      <c r="RV412" s="79" t="n"/>
      <c r="RW412" s="79" t="n"/>
      <c r="RX412" s="79" t="n"/>
      <c r="RY412" s="79" t="n"/>
      <c r="RZ412" s="79" t="n"/>
      <c r="SA412" s="79" t="n"/>
      <c r="SB412" s="79" t="n"/>
      <c r="SC412" s="79" t="n"/>
      <c r="SD412" s="79" t="n"/>
      <c r="SE412" s="79" t="n"/>
      <c r="SF412" s="79" t="n"/>
      <c r="SG412" s="79" t="n"/>
      <c r="SH412" s="79" t="n"/>
      <c r="SI412" s="79" t="n"/>
      <c r="SJ412" s="79" t="n"/>
      <c r="SK412" s="79" t="n"/>
      <c r="SL412" s="79" t="n"/>
      <c r="SM412" s="79" t="n"/>
      <c r="SN412" s="79" t="n"/>
      <c r="SO412" s="79" t="n"/>
      <c r="SP412" s="79" t="n"/>
      <c r="SQ412" s="79" t="n"/>
      <c r="SR412" s="79" t="n"/>
      <c r="SS412" s="79" t="n"/>
      <c r="ST412" s="79" t="n"/>
      <c r="SW412" s="78" t="n">
        <v>38</v>
      </c>
      <c r="SX412" s="79" t="n"/>
      <c r="SY412" s="79" t="n"/>
      <c r="SZ412" s="79" t="n"/>
      <c r="TA412" s="79" t="n"/>
      <c r="TB412" s="79" t="n"/>
      <c r="TC412" s="79" t="n"/>
      <c r="TD412" s="79" t="n"/>
      <c r="TE412" s="79" t="n"/>
      <c r="TF412" s="79" t="n"/>
      <c r="TG412" s="79" t="n"/>
      <c r="TH412" s="79" t="n"/>
      <c r="TI412" s="79" t="n"/>
      <c r="TJ412" s="79" t="n"/>
      <c r="TK412" s="79" t="n"/>
      <c r="TL412" s="79" t="n"/>
      <c r="TM412" s="79" t="n"/>
      <c r="TN412" s="79" t="n"/>
      <c r="TO412" s="79" t="n"/>
      <c r="TP412" s="79" t="n"/>
      <c r="TQ412" s="79" t="n"/>
      <c r="TR412" s="79" t="n"/>
      <c r="TS412" s="79" t="n"/>
      <c r="TT412" s="79" t="n"/>
      <c r="TU412" s="79" t="n"/>
      <c r="TV412" s="79" t="n"/>
      <c r="TW412" s="79" t="n"/>
      <c r="TX412" s="79" t="n"/>
      <c r="TY412" s="79" t="n"/>
      <c r="TZ412" s="79" t="n"/>
      <c r="UA412" s="79" t="n"/>
      <c r="UB412" s="79" t="n"/>
      <c r="UC412" s="79" t="n"/>
      <c r="UD412" s="79" t="n"/>
      <c r="UE412" s="79" t="n"/>
      <c r="UF412" s="79" t="n"/>
      <c r="UG412" s="79" t="n"/>
      <c r="UH412" s="79" t="n"/>
      <c r="UI412" s="79" t="n"/>
      <c r="UJ412" s="79" t="n"/>
      <c r="UK412" s="79" t="n"/>
      <c r="UN412" s="78" t="n">
        <v>38</v>
      </c>
      <c r="UO412" s="79" t="n"/>
      <c r="UP412" s="79" t="n"/>
      <c r="UQ412" s="79" t="n"/>
      <c r="UR412" s="79" t="n"/>
      <c r="US412" s="79" t="n"/>
      <c r="UT412" s="79" t="n"/>
      <c r="UU412" s="79" t="n"/>
      <c r="UV412" s="79" t="n"/>
      <c r="UW412" s="79" t="n"/>
      <c r="UX412" s="79" t="n"/>
      <c r="UY412" s="79" t="n"/>
      <c r="UZ412" s="79" t="n"/>
      <c r="VA412" s="79" t="n"/>
      <c r="VB412" s="79" t="n"/>
      <c r="VC412" s="79" t="n"/>
      <c r="VD412" s="79" t="n"/>
      <c r="VE412" s="79" t="n"/>
      <c r="VF412" s="79" t="n"/>
      <c r="VG412" s="79" t="n"/>
      <c r="VH412" s="79" t="n"/>
      <c r="VI412" s="79" t="n"/>
      <c r="VJ412" s="79" t="n"/>
      <c r="VK412" s="79" t="n"/>
      <c r="VL412" s="79" t="n"/>
      <c r="VM412" s="79" t="n"/>
      <c r="VN412" s="79" t="n"/>
      <c r="VO412" s="79" t="n"/>
      <c r="VP412" s="79" t="n"/>
      <c r="VQ412" s="79" t="n"/>
      <c r="VR412" s="79" t="n"/>
      <c r="VS412" s="79" t="n"/>
      <c r="VT412" s="79" t="n"/>
      <c r="VU412" s="79" t="n"/>
      <c r="VV412" s="79" t="n"/>
      <c r="VW412" s="79" t="n"/>
      <c r="VX412" s="79" t="n"/>
      <c r="VY412" s="79" t="n"/>
      <c r="VZ412" s="79" t="n"/>
      <c r="WA412" s="79" t="n"/>
      <c r="WB412" s="79" t="n"/>
      <c r="WE412" s="78" t="n">
        <v>38</v>
      </c>
      <c r="WF412" s="79" t="n"/>
      <c r="WG412" s="79" t="n"/>
      <c r="WH412" s="79" t="n"/>
      <c r="WI412" s="79" t="n"/>
      <c r="WJ412" s="79" t="n"/>
      <c r="WK412" s="79" t="n"/>
      <c r="WL412" s="79" t="n"/>
      <c r="WM412" s="79" t="n"/>
      <c r="WN412" s="79" t="n"/>
      <c r="WO412" s="79" t="n"/>
      <c r="WP412" s="79" t="n"/>
      <c r="WQ412" s="79" t="n"/>
      <c r="WR412" s="79" t="n"/>
      <c r="WS412" s="79" t="n"/>
      <c r="WT412" s="79" t="n"/>
      <c r="WU412" s="79" t="n"/>
      <c r="WV412" s="79" t="n"/>
      <c r="WW412" s="79" t="n"/>
      <c r="WX412" s="79" t="n"/>
      <c r="WY412" s="79" t="n"/>
      <c r="WZ412" s="79" t="n"/>
      <c r="XA412" s="79" t="n"/>
      <c r="XB412" s="79" t="n"/>
      <c r="XC412" s="79" t="n"/>
      <c r="XD412" s="79" t="n"/>
      <c r="XE412" s="79" t="n"/>
      <c r="XF412" s="79" t="n"/>
      <c r="XG412" s="79" t="n"/>
      <c r="XH412" s="79" t="n"/>
      <c r="XI412" s="79" t="n"/>
      <c r="XJ412" s="79" t="n"/>
      <c r="XK412" s="79" t="n"/>
      <c r="XL412" s="79" t="n"/>
      <c r="XM412" s="79" t="n"/>
      <c r="XN412" s="79" t="n"/>
      <c r="XO412" s="79" t="n"/>
      <c r="XP412" s="79" t="n"/>
      <c r="XQ412" s="79" t="n"/>
      <c r="XR412" s="79" t="n"/>
      <c r="XS412" s="79" t="n"/>
      <c r="XV412" s="78" t="n">
        <v>38</v>
      </c>
      <c r="XW412" s="79" t="n"/>
      <c r="XX412" s="79" t="n"/>
      <c r="XY412" s="79" t="n"/>
      <c r="XZ412" s="79" t="n"/>
      <c r="YA412" s="79" t="n"/>
      <c r="YB412" s="79" t="n"/>
      <c r="YC412" s="79" t="n"/>
      <c r="YD412" s="79" t="n"/>
      <c r="YE412" s="79" t="n"/>
      <c r="YF412" s="79" t="n"/>
      <c r="YG412" s="79" t="n"/>
      <c r="YH412" s="79" t="n"/>
      <c r="YI412" s="79" t="n"/>
      <c r="YJ412" s="79" t="n"/>
      <c r="YK412" s="79" t="n"/>
      <c r="YL412" s="79" t="n"/>
      <c r="YM412" s="79" t="n"/>
      <c r="YN412" s="79" t="n"/>
      <c r="YO412" s="79" t="n"/>
      <c r="YP412" s="79" t="n"/>
      <c r="YQ412" s="79" t="n"/>
      <c r="YR412" s="79" t="n"/>
      <c r="YS412" s="79" t="n"/>
      <c r="YT412" s="79" t="n"/>
      <c r="YU412" s="79" t="n"/>
      <c r="YV412" s="79" t="n"/>
      <c r="YW412" s="79" t="n"/>
      <c r="YX412" s="79" t="n"/>
      <c r="YY412" s="79" t="n"/>
      <c r="YZ412" s="79" t="n"/>
      <c r="ZA412" s="79" t="n"/>
      <c r="ZB412" s="79" t="n"/>
      <c r="ZC412" s="79" t="n"/>
      <c r="ZD412" s="79" t="n"/>
      <c r="ZE412" s="79" t="n"/>
      <c r="ZF412" s="79" t="n"/>
      <c r="ZG412" s="79" t="n"/>
      <c r="ZH412" s="79" t="n"/>
      <c r="ZI412" s="79" t="n"/>
      <c r="ZJ412" s="79" t="n"/>
      <c r="ZM412" s="78" t="n">
        <v>38</v>
      </c>
      <c r="ZN412" s="79" t="n"/>
      <c r="ZO412" s="79" t="n"/>
      <c r="ZP412" s="79" t="n"/>
      <c r="ZQ412" s="79" t="n"/>
      <c r="ZR412" s="79" t="n"/>
      <c r="ZS412" s="79" t="n"/>
      <c r="ZT412" s="79" t="n"/>
      <c r="ZU412" s="79" t="n"/>
      <c r="ZV412" s="79" t="n"/>
      <c r="ZW412" s="79" t="n"/>
      <c r="ZX412" s="79" t="n"/>
      <c r="ZY412" s="79" t="n"/>
      <c r="ZZ412" s="79" t="n"/>
      <c r="AAA412" s="79" t="n"/>
      <c r="AAB412" s="79" t="n"/>
      <c r="AAC412" s="79" t="n"/>
      <c r="AAD412" s="79" t="n"/>
      <c r="AAE412" s="79" t="n"/>
      <c r="AAF412" s="79" t="n"/>
      <c r="AAG412" s="79" t="n"/>
      <c r="AAH412" s="79" t="n"/>
      <c r="AAI412" s="79" t="n"/>
      <c r="AAJ412" s="79" t="n"/>
      <c r="AAK412" s="79" t="n"/>
      <c r="AAL412" s="79" t="n"/>
      <c r="AAM412" s="79" t="n"/>
      <c r="AAN412" s="79" t="n"/>
      <c r="AAO412" s="79" t="n"/>
      <c r="AAP412" s="79" t="n"/>
      <c r="AAQ412" s="79" t="n"/>
      <c r="AAR412" s="79" t="n"/>
      <c r="AAS412" s="79" t="n"/>
      <c r="AAT412" s="79" t="n"/>
      <c r="AAU412" s="79" t="n"/>
      <c r="AAV412" s="79" t="n"/>
      <c r="AAW412" s="79" t="n"/>
      <c r="AAX412" s="79" t="n"/>
      <c r="AAY412" s="79" t="n"/>
      <c r="AAZ412" s="79" t="n"/>
      <c r="ABA412" s="79" t="n"/>
      <c r="ABD412" s="78" t="n">
        <v>38</v>
      </c>
      <c r="ABE412" s="79" t="n"/>
      <c r="ABF412" s="79" t="n"/>
      <c r="ABG412" s="79" t="n"/>
      <c r="ABH412" s="79" t="n"/>
      <c r="ABI412" s="79" t="n"/>
      <c r="ABJ412" s="79" t="n"/>
      <c r="ABK412" s="79" t="n"/>
      <c r="ABL412" s="79" t="n"/>
      <c r="ABM412" s="79" t="n"/>
      <c r="ABN412" s="79" t="n"/>
      <c r="ABO412" s="79" t="n"/>
      <c r="ABP412" s="79" t="n"/>
      <c r="ABQ412" s="79" t="n"/>
      <c r="ABR412" s="79" t="n"/>
      <c r="ABS412" s="79" t="n"/>
      <c r="ABT412" s="79" t="n"/>
      <c r="ABU412" s="79" t="n"/>
      <c r="ABV412" s="79" t="n"/>
      <c r="ABW412" s="79" t="n"/>
      <c r="ABX412" s="79" t="n"/>
      <c r="ABY412" s="79" t="n"/>
      <c r="ABZ412" s="79" t="n"/>
      <c r="ACA412" s="79" t="n"/>
      <c r="ACB412" s="79" t="n"/>
      <c r="ACC412" s="79" t="n"/>
      <c r="ACD412" s="79" t="n"/>
      <c r="ACE412" s="79" t="n"/>
      <c r="ACF412" s="79" t="n"/>
      <c r="ACG412" s="79" t="n"/>
      <c r="ACH412" s="79" t="n"/>
      <c r="ACI412" s="79" t="n"/>
      <c r="ACJ412" s="79" t="n"/>
      <c r="ACK412" s="79" t="n"/>
      <c r="ACL412" s="79" t="n"/>
      <c r="ACM412" s="79" t="n"/>
      <c r="ACN412" s="79" t="n"/>
      <c r="ACO412" s="79" t="n"/>
      <c r="ACP412" s="79" t="n"/>
      <c r="ACQ412" s="79" t="n"/>
      <c r="ACR412" s="79" t="n"/>
      <c r="ACU412" s="78" t="n">
        <v>38</v>
      </c>
      <c r="ACV412" s="79" t="n"/>
      <c r="ACW412" s="79" t="n"/>
      <c r="ACX412" s="79" t="n"/>
      <c r="ACY412" s="79" t="n"/>
      <c r="ACZ412" s="79" t="n"/>
      <c r="ADA412" s="79" t="n"/>
      <c r="ADB412" s="79" t="n"/>
      <c r="ADC412" s="79" t="n"/>
      <c r="ADD412" s="79" t="n"/>
      <c r="ADE412" s="79" t="n"/>
      <c r="ADF412" s="79" t="n"/>
      <c r="ADG412" s="79" t="n"/>
      <c r="ADH412" s="79" t="n"/>
      <c r="ADI412" s="79" t="n"/>
      <c r="ADJ412" s="79" t="n"/>
      <c r="ADK412" s="79" t="n"/>
      <c r="ADL412" s="79" t="n"/>
      <c r="ADM412" s="79" t="n"/>
      <c r="ADN412" s="79" t="n"/>
      <c r="ADO412" s="79" t="n"/>
      <c r="ADP412" s="79" t="n"/>
      <c r="ADQ412" s="79" t="n"/>
      <c r="ADR412" s="79" t="n"/>
      <c r="ADS412" s="79" t="n"/>
      <c r="ADT412" s="79" t="n"/>
      <c r="ADU412" s="79" t="n"/>
      <c r="ADV412" s="79" t="n"/>
      <c r="ADW412" s="79" t="n"/>
      <c r="ADX412" s="79" t="n"/>
      <c r="ADY412" s="79" t="n"/>
      <c r="ADZ412" s="79" t="n"/>
      <c r="AEA412" s="79" t="n"/>
      <c r="AEB412" s="79" t="n"/>
      <c r="AEC412" s="79" t="n"/>
      <c r="AED412" s="79" t="n"/>
      <c r="AEE412" s="79" t="n"/>
      <c r="AEF412" s="79" t="n"/>
      <c r="AEG412" s="79" t="n"/>
      <c r="AEH412" s="79" t="n"/>
      <c r="AEI412" s="79" t="n"/>
      <c r="AEL412" s="78" t="n">
        <v>38</v>
      </c>
      <c r="AEM412" s="79" t="n"/>
      <c r="AEN412" s="79" t="n"/>
      <c r="AEO412" s="79" t="n"/>
      <c r="AEP412" s="79" t="n"/>
      <c r="AEQ412" s="79" t="n"/>
      <c r="AER412" s="79" t="n"/>
      <c r="AES412" s="79" t="n"/>
      <c r="AET412" s="79" t="n"/>
      <c r="AEU412" s="79" t="n"/>
      <c r="AEV412" s="79" t="n"/>
      <c r="AEW412" s="79" t="n"/>
      <c r="AEX412" s="79" t="n"/>
      <c r="AEY412" s="79" t="n"/>
      <c r="AEZ412" s="79" t="n"/>
      <c r="AFA412" s="79" t="n"/>
      <c r="AFB412" s="79" t="n"/>
      <c r="AFC412" s="79" t="n"/>
      <c r="AFD412" s="79" t="n"/>
      <c r="AFE412" s="79" t="n"/>
      <c r="AFF412" s="79" t="n"/>
      <c r="AFG412" s="79" t="n"/>
      <c r="AFH412" s="79" t="n"/>
      <c r="AFI412" s="79" t="n"/>
      <c r="AFJ412" s="79" t="n"/>
      <c r="AFK412" s="79" t="n"/>
      <c r="AFL412" s="79" t="n"/>
      <c r="AFM412" s="79" t="n"/>
      <c r="AFN412" s="79" t="n"/>
      <c r="AFO412" s="79" t="n"/>
      <c r="AFP412" s="79" t="n"/>
      <c r="AFQ412" s="79" t="n"/>
      <c r="AFR412" s="79" t="n"/>
      <c r="AFS412" s="79" t="n"/>
      <c r="AFT412" s="79" t="n"/>
      <c r="AFU412" s="79" t="n"/>
      <c r="AFV412" s="79" t="n"/>
      <c r="AFW412" s="79" t="n"/>
      <c r="AFX412" s="79" t="n"/>
      <c r="AFY412" s="79" t="n"/>
      <c r="AFZ412" s="79" t="n"/>
    </row>
    <row r="413">
      <c r="A413" s="78" t="n">
        <v>39</v>
      </c>
      <c r="B413" s="79" t="n"/>
      <c r="C413" s="79" t="n"/>
      <c r="D413" s="79" t="n"/>
      <c r="E413" s="79" t="n"/>
      <c r="F413" s="79" t="n"/>
      <c r="G413" s="79" t="n"/>
      <c r="H413" s="79" t="n"/>
      <c r="I413" s="79" t="n"/>
      <c r="J413" s="79" t="n"/>
      <c r="K413" s="79" t="n"/>
      <c r="L413" s="79" t="n"/>
      <c r="M413" s="79" t="n"/>
      <c r="N413" s="79" t="n"/>
      <c r="O413" s="79" t="n"/>
      <c r="P413" s="79" t="n"/>
      <c r="Q413" s="79" t="n"/>
      <c r="R413" s="79" t="n"/>
      <c r="S413" s="79" t="n"/>
      <c r="T413" s="79" t="n"/>
      <c r="U413" s="79" t="n"/>
      <c r="V413" s="79" t="n"/>
      <c r="W413" s="79" t="n"/>
      <c r="X413" s="79" t="n"/>
      <c r="Y413" s="79" t="n"/>
      <c r="Z413" s="79" t="n"/>
      <c r="AA413" s="79" t="n"/>
      <c r="AB413" s="79" t="n"/>
      <c r="AC413" s="79" t="n"/>
      <c r="AD413" s="79" t="n"/>
      <c r="AE413" s="79" t="n"/>
      <c r="AF413" s="79" t="n"/>
      <c r="AG413" s="79" t="n"/>
      <c r="AH413" s="79" t="n"/>
      <c r="AI413" s="79" t="n"/>
      <c r="AJ413" s="79" t="n"/>
      <c r="AK413" s="79" t="n"/>
      <c r="AL413" s="79" t="n"/>
      <c r="AM413" s="79" t="n"/>
      <c r="AN413" s="79" t="n"/>
      <c r="AO413" s="79" t="n"/>
      <c r="AR413" s="78" t="n">
        <v>39</v>
      </c>
      <c r="AS413" s="79" t="n"/>
      <c r="AT413" s="79" t="n"/>
      <c r="AU413" s="79" t="n"/>
      <c r="AV413" s="79" t="n"/>
      <c r="AW413" s="79" t="n"/>
      <c r="AX413" s="79" t="n"/>
      <c r="AY413" s="79" t="n"/>
      <c r="AZ413" s="79" t="n"/>
      <c r="BA413" s="79" t="n"/>
      <c r="BB413" s="79" t="n"/>
      <c r="BC413" s="79" t="n"/>
      <c r="BD413" s="79" t="n"/>
      <c r="BE413" s="79" t="n"/>
      <c r="BF413" s="79" t="n"/>
      <c r="BG413" s="79" t="n"/>
      <c r="BH413" s="79" t="n"/>
      <c r="BI413" s="79" t="n"/>
      <c r="BJ413" s="79" t="n"/>
      <c r="BK413" s="79" t="n"/>
      <c r="BL413" s="79" t="n"/>
      <c r="BM413" s="79" t="n"/>
      <c r="BN413" s="79" t="n"/>
      <c r="BO413" s="79" t="n"/>
      <c r="BP413" s="79" t="n"/>
      <c r="BQ413" s="79" t="n"/>
      <c r="BR413" s="79" t="n"/>
      <c r="BS413" s="79" t="n"/>
      <c r="BT413" s="79" t="n"/>
      <c r="BU413" s="79" t="n"/>
      <c r="BV413" s="79" t="n"/>
      <c r="BW413" s="79" t="n"/>
      <c r="BX413" s="79" t="n"/>
      <c r="BY413" s="79" t="n"/>
      <c r="BZ413" s="79" t="n"/>
      <c r="CA413" s="79" t="n"/>
      <c r="CB413" s="79" t="n"/>
      <c r="CC413" s="79" t="n"/>
      <c r="CD413" s="79" t="n"/>
      <c r="CE413" s="79" t="n"/>
      <c r="CF413" s="79" t="n"/>
      <c r="CI413" s="78" t="n">
        <v>39</v>
      </c>
      <c r="CJ413" s="79" t="n"/>
      <c r="CK413" s="79" t="n"/>
      <c r="CL413" s="79" t="n"/>
      <c r="CM413" s="79" t="n"/>
      <c r="CN413" s="79" t="n"/>
      <c r="CO413" s="79" t="n"/>
      <c r="CP413" s="79" t="n"/>
      <c r="CQ413" s="79" t="n"/>
      <c r="CR413" s="79" t="n"/>
      <c r="CS413" s="79" t="n"/>
      <c r="CT413" s="79" t="n"/>
      <c r="CU413" s="79" t="n"/>
      <c r="CV413" s="79" t="n"/>
      <c r="CW413" s="79" t="n"/>
      <c r="CX413" s="79" t="n"/>
      <c r="CY413" s="79" t="n"/>
      <c r="CZ413" s="79" t="n"/>
      <c r="DA413" s="79" t="n"/>
      <c r="DB413" s="79" t="n"/>
      <c r="DC413" s="79" t="n"/>
      <c r="DD413" s="79" t="n"/>
      <c r="DE413" s="79" t="n"/>
      <c r="DF413" s="79" t="n"/>
      <c r="DG413" s="79" t="n"/>
      <c r="DH413" s="79" t="n"/>
      <c r="DI413" s="79" t="n"/>
      <c r="DJ413" s="79" t="n"/>
      <c r="DK413" s="79" t="n"/>
      <c r="DL413" s="79" t="n"/>
      <c r="DM413" s="79" t="n"/>
      <c r="DN413" s="79" t="n"/>
      <c r="DO413" s="79" t="n"/>
      <c r="DP413" s="79" t="n"/>
      <c r="DQ413" s="79" t="n"/>
      <c r="DR413" s="79" t="n"/>
      <c r="DS413" s="79" t="n"/>
      <c r="DT413" s="79" t="n"/>
      <c r="DU413" s="79" t="n"/>
      <c r="DV413" s="79" t="n"/>
      <c r="DW413" s="79" t="n"/>
      <c r="DZ413" s="78" t="n">
        <v>39</v>
      </c>
      <c r="EA413" s="79" t="n"/>
      <c r="EB413" s="79" t="n"/>
      <c r="EC413" s="79" t="n"/>
      <c r="ED413" s="79" t="n"/>
      <c r="EE413" s="79" t="n"/>
      <c r="EF413" s="79" t="n"/>
      <c r="EG413" s="79" t="n"/>
      <c r="EH413" s="79" t="n"/>
      <c r="EI413" s="79" t="n"/>
      <c r="EJ413" s="79" t="n"/>
      <c r="EK413" s="79" t="n"/>
      <c r="EL413" s="79" t="n"/>
      <c r="EM413" s="79" t="n"/>
      <c r="EN413" s="79" t="n"/>
      <c r="EO413" s="79" t="n"/>
      <c r="EP413" s="79" t="n"/>
      <c r="EQ413" s="79" t="n"/>
      <c r="ER413" s="79" t="n"/>
      <c r="ES413" s="79" t="n"/>
      <c r="ET413" s="79" t="n"/>
      <c r="EU413" s="79" t="n"/>
      <c r="EV413" s="79" t="n"/>
      <c r="EW413" s="79" t="n"/>
      <c r="EX413" s="79" t="n"/>
      <c r="EY413" s="79" t="n"/>
      <c r="EZ413" s="79" t="n"/>
      <c r="FA413" s="79" t="n"/>
      <c r="FB413" s="79" t="n"/>
      <c r="FC413" s="79" t="n"/>
      <c r="FD413" s="79" t="n"/>
      <c r="FE413" s="79" t="n"/>
      <c r="FF413" s="79" t="n"/>
      <c r="FG413" s="79" t="n"/>
      <c r="FH413" s="79" t="n"/>
      <c r="FI413" s="79" t="n"/>
      <c r="FJ413" s="79" t="n"/>
      <c r="FK413" s="79" t="n"/>
      <c r="FL413" s="79" t="n"/>
      <c r="FM413" s="79" t="n"/>
      <c r="FN413" s="79" t="n"/>
      <c r="FQ413" s="78" t="n">
        <v>39</v>
      </c>
      <c r="FR413" s="79" t="n"/>
      <c r="FS413" s="79" t="n"/>
      <c r="FT413" s="79" t="n"/>
      <c r="FU413" s="79" t="n"/>
      <c r="FV413" s="79" t="n"/>
      <c r="FW413" s="79" t="n"/>
      <c r="FX413" s="79" t="n"/>
      <c r="FY413" s="79" t="n"/>
      <c r="FZ413" s="79" t="n"/>
      <c r="GA413" s="79" t="n"/>
      <c r="GB413" s="79" t="n"/>
      <c r="GC413" s="79" t="n"/>
      <c r="GD413" s="79" t="n"/>
      <c r="GE413" s="79" t="n"/>
      <c r="GF413" s="79" t="n"/>
      <c r="GG413" s="79" t="n"/>
      <c r="GH413" s="79" t="n"/>
      <c r="GI413" s="79" t="n"/>
      <c r="GJ413" s="79" t="n"/>
      <c r="GK413" s="79" t="n"/>
      <c r="GL413" s="79" t="n"/>
      <c r="GM413" s="79" t="n"/>
      <c r="GN413" s="79" t="n"/>
      <c r="GO413" s="79" t="n"/>
      <c r="GP413" s="79" t="n"/>
      <c r="GQ413" s="79" t="n"/>
      <c r="GR413" s="79" t="n"/>
      <c r="GS413" s="79" t="n"/>
      <c r="GT413" s="79" t="n"/>
      <c r="GU413" s="79" t="n"/>
      <c r="GV413" s="79" t="n"/>
      <c r="GW413" s="79" t="n"/>
      <c r="GX413" s="79" t="n"/>
      <c r="GY413" s="79" t="n"/>
      <c r="GZ413" s="79" t="n"/>
      <c r="HA413" s="79" t="n"/>
      <c r="HB413" s="79" t="n"/>
      <c r="HC413" s="79" t="n"/>
      <c r="HD413" s="79" t="n"/>
      <c r="HE413" s="79" t="n"/>
      <c r="HH413" s="78" t="n">
        <v>39</v>
      </c>
      <c r="HI413" s="79" t="n"/>
      <c r="HJ413" s="79" t="n"/>
      <c r="HK413" s="79" t="n"/>
      <c r="HL413" s="79" t="n"/>
      <c r="HM413" s="79" t="n"/>
      <c r="HN413" s="79" t="n"/>
      <c r="HO413" s="79" t="n"/>
      <c r="HP413" s="79" t="n"/>
      <c r="HQ413" s="79" t="n"/>
      <c r="HR413" s="79" t="n"/>
      <c r="HS413" s="79" t="n"/>
      <c r="HT413" s="79" t="n"/>
      <c r="HU413" s="79" t="n"/>
      <c r="HV413" s="79" t="n"/>
      <c r="HW413" s="79" t="n"/>
      <c r="HX413" s="79" t="n"/>
      <c r="HY413" s="79" t="n"/>
      <c r="HZ413" s="79" t="n"/>
      <c r="IA413" s="79" t="n"/>
      <c r="IB413" s="79" t="n"/>
      <c r="IC413" s="79" t="n"/>
      <c r="ID413" s="79" t="n"/>
      <c r="IE413" s="79" t="n"/>
      <c r="IF413" s="79" t="n"/>
      <c r="IG413" s="79" t="n"/>
      <c r="IH413" s="79" t="n"/>
      <c r="II413" s="79" t="n"/>
      <c r="IJ413" s="79" t="n"/>
      <c r="IK413" s="79" t="n"/>
      <c r="IL413" s="79" t="n"/>
      <c r="IM413" s="79" t="n"/>
      <c r="IN413" s="79" t="n"/>
      <c r="IO413" s="79" t="n"/>
      <c r="IP413" s="79" t="n"/>
      <c r="IQ413" s="79" t="n"/>
      <c r="IR413" s="79" t="n"/>
      <c r="IS413" s="79" t="n"/>
      <c r="IT413" s="79" t="n"/>
      <c r="IU413" s="79" t="n"/>
      <c r="IV413" s="79" t="n"/>
      <c r="IY413" s="78" t="n">
        <v>39</v>
      </c>
      <c r="IZ413" s="79" t="n"/>
      <c r="JA413" s="79" t="n"/>
      <c r="JB413" s="79" t="n"/>
      <c r="JC413" s="79" t="n"/>
      <c r="JD413" s="79" t="n"/>
      <c r="JE413" s="79" t="n"/>
      <c r="JF413" s="79" t="n"/>
      <c r="JG413" s="79" t="n"/>
      <c r="JH413" s="79" t="n"/>
      <c r="JI413" s="79" t="n"/>
      <c r="JJ413" s="79" t="n"/>
      <c r="JK413" s="79" t="n"/>
      <c r="JL413" s="79" t="n"/>
      <c r="JM413" s="79" t="n"/>
      <c r="JN413" s="79" t="n"/>
      <c r="JO413" s="79" t="n"/>
      <c r="JP413" s="79" t="n"/>
      <c r="JQ413" s="79" t="n"/>
      <c r="JR413" s="79" t="n"/>
      <c r="JS413" s="79" t="n"/>
      <c r="JT413" s="79" t="n"/>
      <c r="JU413" s="79" t="n"/>
      <c r="JV413" s="79" t="n"/>
      <c r="JW413" s="79" t="n"/>
      <c r="JX413" s="79" t="n"/>
      <c r="JY413" s="79" t="n"/>
      <c r="JZ413" s="79" t="n"/>
      <c r="KA413" s="79" t="n"/>
      <c r="KB413" s="79" t="n"/>
      <c r="KC413" s="79" t="n"/>
      <c r="KD413" s="79" t="n"/>
      <c r="KE413" s="79" t="n"/>
      <c r="KF413" s="79" t="n"/>
      <c r="KG413" s="79" t="n"/>
      <c r="KH413" s="79" t="n"/>
      <c r="KI413" s="79" t="n"/>
      <c r="KJ413" s="79" t="n"/>
      <c r="KK413" s="79" t="n"/>
      <c r="KL413" s="79" t="n"/>
      <c r="KM413" s="79" t="n"/>
      <c r="KP413" s="78" t="n">
        <v>39</v>
      </c>
      <c r="KQ413" s="79" t="n"/>
      <c r="KR413" s="79" t="n"/>
      <c r="KS413" s="79" t="n"/>
      <c r="KT413" s="79" t="n"/>
      <c r="KU413" s="79" t="n"/>
      <c r="KV413" s="79" t="n"/>
      <c r="KW413" s="79" t="n"/>
      <c r="KX413" s="79" t="n"/>
      <c r="KY413" s="79" t="n"/>
      <c r="KZ413" s="79" t="n"/>
      <c r="LA413" s="79" t="n"/>
      <c r="LB413" s="79" t="n"/>
      <c r="LC413" s="79" t="n"/>
      <c r="LD413" s="79" t="n"/>
      <c r="LE413" s="79" t="n"/>
      <c r="LF413" s="79" t="n"/>
      <c r="LG413" s="79" t="n"/>
      <c r="LH413" s="79" t="n"/>
      <c r="LI413" s="79" t="n"/>
      <c r="LJ413" s="79" t="n"/>
      <c r="LK413" s="79" t="n"/>
      <c r="LL413" s="79" t="n"/>
      <c r="LM413" s="79" t="n"/>
      <c r="LN413" s="79" t="n"/>
      <c r="LO413" s="79" t="n"/>
      <c r="LP413" s="79" t="n"/>
      <c r="LQ413" s="79" t="n"/>
      <c r="LR413" s="79" t="n"/>
      <c r="LS413" s="79" t="n"/>
      <c r="LT413" s="79" t="n"/>
      <c r="LU413" s="79" t="n"/>
      <c r="LV413" s="79" t="n"/>
      <c r="LW413" s="79" t="n"/>
      <c r="LX413" s="79" t="n"/>
      <c r="LY413" s="79" t="n"/>
      <c r="LZ413" s="79" t="n"/>
      <c r="MA413" s="79" t="n"/>
      <c r="MB413" s="79" t="n"/>
      <c r="MC413" s="79" t="n"/>
      <c r="MD413" s="79" t="n"/>
      <c r="MG413" s="78" t="n">
        <v>39</v>
      </c>
      <c r="MH413" s="79" t="n"/>
      <c r="MI413" s="79" t="n"/>
      <c r="MJ413" s="79" t="n"/>
      <c r="MK413" s="79" t="n"/>
      <c r="ML413" s="79" t="n"/>
      <c r="MM413" s="79" t="n"/>
      <c r="MN413" s="79" t="n"/>
      <c r="MO413" s="79" t="n"/>
      <c r="MP413" s="79" t="n"/>
      <c r="MQ413" s="79" t="n"/>
      <c r="MR413" s="79" t="n"/>
      <c r="MS413" s="79" t="n"/>
      <c r="MT413" s="79" t="n"/>
      <c r="MU413" s="79" t="n"/>
      <c r="MV413" s="79" t="n"/>
      <c r="MW413" s="79" t="n"/>
      <c r="MX413" s="79" t="n"/>
      <c r="MY413" s="79" t="n"/>
      <c r="MZ413" s="79" t="n"/>
      <c r="NA413" s="79" t="n"/>
      <c r="NB413" s="79" t="n"/>
      <c r="NC413" s="79" t="n"/>
      <c r="ND413" s="79" t="n"/>
      <c r="NE413" s="79" t="n"/>
      <c r="NF413" s="79" t="n"/>
      <c r="NG413" s="79" t="n"/>
      <c r="NH413" s="79" t="n"/>
      <c r="NI413" s="79" t="n"/>
      <c r="NJ413" s="79" t="n"/>
      <c r="NK413" s="79" t="n"/>
      <c r="NL413" s="79" t="n"/>
      <c r="NM413" s="79" t="n"/>
      <c r="NN413" s="79" t="n"/>
      <c r="NO413" s="79" t="n"/>
      <c r="NP413" s="79" t="n"/>
      <c r="NQ413" s="79" t="n"/>
      <c r="NR413" s="79" t="n"/>
      <c r="NS413" s="79" t="n"/>
      <c r="NT413" s="79" t="n"/>
      <c r="NU413" s="79" t="n"/>
      <c r="NX413" s="78" t="n">
        <v>39</v>
      </c>
      <c r="NY413" s="79" t="n"/>
      <c r="NZ413" s="79" t="n"/>
      <c r="OA413" s="79" t="n"/>
      <c r="OB413" s="79" t="n"/>
      <c r="OC413" s="79" t="n"/>
      <c r="OD413" s="79" t="n"/>
      <c r="OE413" s="79" t="n"/>
      <c r="OF413" s="79" t="n"/>
      <c r="OG413" s="79" t="n"/>
      <c r="OH413" s="79" t="n"/>
      <c r="OI413" s="79" t="n"/>
      <c r="OJ413" s="79" t="n"/>
      <c r="OK413" s="79" t="n"/>
      <c r="OL413" s="79" t="n"/>
      <c r="OM413" s="79" t="n"/>
      <c r="ON413" s="79" t="n"/>
      <c r="OO413" s="79" t="n"/>
      <c r="OP413" s="79" t="n"/>
      <c r="OQ413" s="79" t="n"/>
      <c r="OR413" s="79" t="n"/>
      <c r="OS413" s="79" t="n"/>
      <c r="OT413" s="79" t="n"/>
      <c r="OU413" s="79" t="n"/>
      <c r="OV413" s="79" t="n"/>
      <c r="OW413" s="79" t="n"/>
      <c r="OX413" s="79" t="n"/>
      <c r="OY413" s="79" t="n"/>
      <c r="OZ413" s="79" t="n"/>
      <c r="PA413" s="79" t="n"/>
      <c r="PB413" s="79" t="n"/>
      <c r="PC413" s="79" t="n"/>
      <c r="PD413" s="79" t="n"/>
      <c r="PE413" s="79" t="n"/>
      <c r="PF413" s="79" t="n"/>
      <c r="PG413" s="79" t="n"/>
      <c r="PH413" s="79" t="n"/>
      <c r="PI413" s="79" t="n"/>
      <c r="PJ413" s="79" t="n"/>
      <c r="PK413" s="79" t="n"/>
      <c r="PL413" s="79" t="n"/>
      <c r="PO413" s="78" t="n">
        <v>39</v>
      </c>
      <c r="PP413" s="79" t="n"/>
      <c r="PQ413" s="79" t="n"/>
      <c r="PR413" s="79" t="n"/>
      <c r="PS413" s="79" t="n"/>
      <c r="PT413" s="79" t="n"/>
      <c r="PU413" s="79" t="n"/>
      <c r="PV413" s="79" t="n"/>
      <c r="PW413" s="79" t="n"/>
      <c r="PX413" s="79" t="n"/>
      <c r="PY413" s="79" t="n"/>
      <c r="PZ413" s="79" t="n"/>
      <c r="QA413" s="79" t="n"/>
      <c r="QB413" s="79" t="n"/>
      <c r="QC413" s="79" t="n"/>
      <c r="QD413" s="79" t="n"/>
      <c r="QE413" s="79" t="n"/>
      <c r="QF413" s="79" t="n"/>
      <c r="QG413" s="79" t="n"/>
      <c r="QH413" s="79" t="n"/>
      <c r="QI413" s="79" t="n"/>
      <c r="QJ413" s="79" t="n"/>
      <c r="QK413" s="79" t="n"/>
      <c r="QL413" s="79" t="n"/>
      <c r="QM413" s="79" t="n"/>
      <c r="QN413" s="79" t="n"/>
      <c r="QO413" s="79" t="n"/>
      <c r="QP413" s="79" t="n"/>
      <c r="QQ413" s="79" t="n"/>
      <c r="QR413" s="79" t="n"/>
      <c r="QS413" s="79" t="n"/>
      <c r="QT413" s="79" t="n"/>
      <c r="QU413" s="79" t="n"/>
      <c r="QV413" s="79" t="n"/>
      <c r="QW413" s="79" t="n"/>
      <c r="QX413" s="79" t="n"/>
      <c r="QY413" s="79" t="n"/>
      <c r="QZ413" s="79" t="n"/>
      <c r="RA413" s="79" t="n"/>
      <c r="RB413" s="79" t="n"/>
      <c r="RC413" s="79" t="n"/>
      <c r="RF413" s="78" t="n">
        <v>39</v>
      </c>
      <c r="RG413" s="79" t="n"/>
      <c r="RH413" s="79" t="n"/>
      <c r="RI413" s="79" t="n"/>
      <c r="RJ413" s="79" t="n"/>
      <c r="RK413" s="79" t="n"/>
      <c r="RL413" s="79" t="n"/>
      <c r="RM413" s="79" t="n"/>
      <c r="RN413" s="79" t="n"/>
      <c r="RO413" s="79" t="n"/>
      <c r="RP413" s="79" t="n"/>
      <c r="RQ413" s="79" t="n"/>
      <c r="RR413" s="79" t="n"/>
      <c r="RS413" s="79" t="n"/>
      <c r="RT413" s="79" t="n"/>
      <c r="RU413" s="79" t="n"/>
      <c r="RV413" s="79" t="n"/>
      <c r="RW413" s="79" t="n"/>
      <c r="RX413" s="79" t="n"/>
      <c r="RY413" s="79" t="n"/>
      <c r="RZ413" s="79" t="n"/>
      <c r="SA413" s="79" t="n"/>
      <c r="SB413" s="79" t="n"/>
      <c r="SC413" s="79" t="n"/>
      <c r="SD413" s="79" t="n"/>
      <c r="SE413" s="79" t="n"/>
      <c r="SF413" s="79" t="n"/>
      <c r="SG413" s="79" t="n"/>
      <c r="SH413" s="79" t="n"/>
      <c r="SI413" s="79" t="n"/>
      <c r="SJ413" s="79" t="n"/>
      <c r="SK413" s="79" t="n"/>
      <c r="SL413" s="79" t="n"/>
      <c r="SM413" s="79" t="n"/>
      <c r="SN413" s="79" t="n"/>
      <c r="SO413" s="79" t="n"/>
      <c r="SP413" s="79" t="n"/>
      <c r="SQ413" s="79" t="n"/>
      <c r="SR413" s="79" t="n"/>
      <c r="SS413" s="79" t="n"/>
      <c r="ST413" s="79" t="n"/>
      <c r="SW413" s="78" t="n">
        <v>39</v>
      </c>
      <c r="SX413" s="79" t="n"/>
      <c r="SY413" s="79" t="n"/>
      <c r="SZ413" s="79" t="n"/>
      <c r="TA413" s="79" t="n"/>
      <c r="TB413" s="79" t="n"/>
      <c r="TC413" s="79" t="n"/>
      <c r="TD413" s="79" t="n"/>
      <c r="TE413" s="79" t="n"/>
      <c r="TF413" s="79" t="n"/>
      <c r="TG413" s="79" t="n"/>
      <c r="TH413" s="79" t="n"/>
      <c r="TI413" s="79" t="n"/>
      <c r="TJ413" s="79" t="n"/>
      <c r="TK413" s="79" t="n"/>
      <c r="TL413" s="79" t="n"/>
      <c r="TM413" s="79" t="n"/>
      <c r="TN413" s="79" t="n"/>
      <c r="TO413" s="79" t="n"/>
      <c r="TP413" s="79" t="n"/>
      <c r="TQ413" s="79" t="n"/>
      <c r="TR413" s="79" t="n"/>
      <c r="TS413" s="79" t="n"/>
      <c r="TT413" s="79" t="n"/>
      <c r="TU413" s="79" t="n"/>
      <c r="TV413" s="79" t="n"/>
      <c r="TW413" s="79" t="n"/>
      <c r="TX413" s="79" t="n"/>
      <c r="TY413" s="79" t="n"/>
      <c r="TZ413" s="79" t="n"/>
      <c r="UA413" s="79" t="n"/>
      <c r="UB413" s="79" t="n"/>
      <c r="UC413" s="79" t="n"/>
      <c r="UD413" s="79" t="n"/>
      <c r="UE413" s="79" t="n"/>
      <c r="UF413" s="79" t="n"/>
      <c r="UG413" s="79" t="n"/>
      <c r="UH413" s="79" t="n"/>
      <c r="UI413" s="79" t="n"/>
      <c r="UJ413" s="79" t="n"/>
      <c r="UK413" s="79" t="n"/>
      <c r="UN413" s="78" t="n">
        <v>39</v>
      </c>
      <c r="UO413" s="79" t="n"/>
      <c r="UP413" s="79" t="n"/>
      <c r="UQ413" s="79" t="n"/>
      <c r="UR413" s="79" t="n"/>
      <c r="US413" s="79" t="n"/>
      <c r="UT413" s="79" t="n"/>
      <c r="UU413" s="79" t="n"/>
      <c r="UV413" s="79" t="n"/>
      <c r="UW413" s="79" t="n"/>
      <c r="UX413" s="79" t="n"/>
      <c r="UY413" s="79" t="n"/>
      <c r="UZ413" s="79" t="n"/>
      <c r="VA413" s="79" t="n"/>
      <c r="VB413" s="79" t="n"/>
      <c r="VC413" s="79" t="n"/>
      <c r="VD413" s="79" t="n"/>
      <c r="VE413" s="79" t="n"/>
      <c r="VF413" s="79" t="n"/>
      <c r="VG413" s="79" t="n"/>
      <c r="VH413" s="79" t="n"/>
      <c r="VI413" s="79" t="n"/>
      <c r="VJ413" s="79" t="n"/>
      <c r="VK413" s="79" t="n"/>
      <c r="VL413" s="79" t="n"/>
      <c r="VM413" s="79" t="n"/>
      <c r="VN413" s="79" t="n"/>
      <c r="VO413" s="79" t="n"/>
      <c r="VP413" s="79" t="n"/>
      <c r="VQ413" s="79" t="n"/>
      <c r="VR413" s="79" t="n"/>
      <c r="VS413" s="79" t="n"/>
      <c r="VT413" s="79" t="n"/>
      <c r="VU413" s="79" t="n"/>
      <c r="VV413" s="79" t="n"/>
      <c r="VW413" s="79" t="n"/>
      <c r="VX413" s="79" t="n"/>
      <c r="VY413" s="79" t="n"/>
      <c r="VZ413" s="79" t="n"/>
      <c r="WA413" s="79" t="n"/>
      <c r="WB413" s="79" t="n"/>
      <c r="WE413" s="78" t="n">
        <v>39</v>
      </c>
      <c r="WF413" s="79" t="n"/>
      <c r="WG413" s="79" t="n"/>
      <c r="WH413" s="79" t="n"/>
      <c r="WI413" s="79" t="n"/>
      <c r="WJ413" s="79" t="n"/>
      <c r="WK413" s="79" t="n"/>
      <c r="WL413" s="79" t="n"/>
      <c r="WM413" s="79" t="n"/>
      <c r="WN413" s="79" t="n"/>
      <c r="WO413" s="79" t="n"/>
      <c r="WP413" s="79" t="n"/>
      <c r="WQ413" s="79" t="n"/>
      <c r="WR413" s="79" t="n"/>
      <c r="WS413" s="79" t="n"/>
      <c r="WT413" s="79" t="n"/>
      <c r="WU413" s="79" t="n"/>
      <c r="WV413" s="79" t="n"/>
      <c r="WW413" s="79" t="n"/>
      <c r="WX413" s="79" t="n"/>
      <c r="WY413" s="79" t="n"/>
      <c r="WZ413" s="79" t="n"/>
      <c r="XA413" s="79" t="n"/>
      <c r="XB413" s="79" t="n"/>
      <c r="XC413" s="79" t="n"/>
      <c r="XD413" s="79" t="n"/>
      <c r="XE413" s="79" t="n"/>
      <c r="XF413" s="79" t="n"/>
      <c r="XG413" s="79" t="n"/>
      <c r="XH413" s="79" t="n"/>
      <c r="XI413" s="79" t="n"/>
      <c r="XJ413" s="79" t="n"/>
      <c r="XK413" s="79" t="n"/>
      <c r="XL413" s="79" t="n"/>
      <c r="XM413" s="79" t="n"/>
      <c r="XN413" s="79" t="n"/>
      <c r="XO413" s="79" t="n"/>
      <c r="XP413" s="79" t="n"/>
      <c r="XQ413" s="79" t="n"/>
      <c r="XR413" s="79" t="n"/>
      <c r="XS413" s="79" t="n"/>
      <c r="XV413" s="78" t="n">
        <v>39</v>
      </c>
      <c r="XW413" s="79" t="n"/>
      <c r="XX413" s="79" t="n"/>
      <c r="XY413" s="79" t="n"/>
      <c r="XZ413" s="79" t="n"/>
      <c r="YA413" s="79" t="n"/>
      <c r="YB413" s="79" t="n"/>
      <c r="YC413" s="79" t="n"/>
      <c r="YD413" s="79" t="n"/>
      <c r="YE413" s="79" t="n"/>
      <c r="YF413" s="79" t="n"/>
      <c r="YG413" s="79" t="n"/>
      <c r="YH413" s="79" t="n"/>
      <c r="YI413" s="79" t="n"/>
      <c r="YJ413" s="79" t="n"/>
      <c r="YK413" s="79" t="n"/>
      <c r="YL413" s="79" t="n"/>
      <c r="YM413" s="79" t="n"/>
      <c r="YN413" s="79" t="n"/>
      <c r="YO413" s="79" t="n"/>
      <c r="YP413" s="79" t="n"/>
      <c r="YQ413" s="79" t="n"/>
      <c r="YR413" s="79" t="n"/>
      <c r="YS413" s="79" t="n"/>
      <c r="YT413" s="79" t="n"/>
      <c r="YU413" s="79" t="n"/>
      <c r="YV413" s="79" t="n"/>
      <c r="YW413" s="79" t="n"/>
      <c r="YX413" s="79" t="n"/>
      <c r="YY413" s="79" t="n"/>
      <c r="YZ413" s="79" t="n"/>
      <c r="ZA413" s="79" t="n"/>
      <c r="ZB413" s="79" t="n"/>
      <c r="ZC413" s="79" t="n"/>
      <c r="ZD413" s="79" t="n"/>
      <c r="ZE413" s="79" t="n"/>
      <c r="ZF413" s="79" t="n"/>
      <c r="ZG413" s="79" t="n"/>
      <c r="ZH413" s="79" t="n"/>
      <c r="ZI413" s="79" t="n"/>
      <c r="ZJ413" s="79" t="n"/>
      <c r="ZM413" s="78" t="n">
        <v>39</v>
      </c>
      <c r="ZN413" s="79" t="n"/>
      <c r="ZO413" s="79" t="n"/>
      <c r="ZP413" s="79" t="n"/>
      <c r="ZQ413" s="79" t="n"/>
      <c r="ZR413" s="79" t="n"/>
      <c r="ZS413" s="79" t="n"/>
      <c r="ZT413" s="79" t="n"/>
      <c r="ZU413" s="79" t="n"/>
      <c r="ZV413" s="79" t="n"/>
      <c r="ZW413" s="79" t="n"/>
      <c r="ZX413" s="79" t="n"/>
      <c r="ZY413" s="79" t="n"/>
      <c r="ZZ413" s="79" t="n"/>
      <c r="AAA413" s="79" t="n"/>
      <c r="AAB413" s="79" t="n"/>
      <c r="AAC413" s="79" t="n"/>
      <c r="AAD413" s="79" t="n"/>
      <c r="AAE413" s="79" t="n"/>
      <c r="AAF413" s="79" t="n"/>
      <c r="AAG413" s="79" t="n"/>
      <c r="AAH413" s="79" t="n"/>
      <c r="AAI413" s="79" t="n"/>
      <c r="AAJ413" s="79" t="n"/>
      <c r="AAK413" s="79" t="n"/>
      <c r="AAL413" s="79" t="n"/>
      <c r="AAM413" s="79" t="n"/>
      <c r="AAN413" s="79" t="n"/>
      <c r="AAO413" s="79" t="n"/>
      <c r="AAP413" s="79" t="n"/>
      <c r="AAQ413" s="79" t="n"/>
      <c r="AAR413" s="79" t="n"/>
      <c r="AAS413" s="79" t="n"/>
      <c r="AAT413" s="79" t="n"/>
      <c r="AAU413" s="79" t="n"/>
      <c r="AAV413" s="79" t="n"/>
      <c r="AAW413" s="79" t="n"/>
      <c r="AAX413" s="79" t="n"/>
      <c r="AAY413" s="79" t="n"/>
      <c r="AAZ413" s="79" t="n"/>
      <c r="ABA413" s="79" t="n"/>
      <c r="ABD413" s="78" t="n">
        <v>39</v>
      </c>
      <c r="ABE413" s="79" t="n"/>
      <c r="ABF413" s="79" t="n"/>
      <c r="ABG413" s="79" t="n"/>
      <c r="ABH413" s="79" t="n"/>
      <c r="ABI413" s="79" t="n"/>
      <c r="ABJ413" s="79" t="n"/>
      <c r="ABK413" s="79" t="n"/>
      <c r="ABL413" s="79" t="n"/>
      <c r="ABM413" s="79" t="n"/>
      <c r="ABN413" s="79" t="n"/>
      <c r="ABO413" s="79" t="n"/>
      <c r="ABP413" s="79" t="n"/>
      <c r="ABQ413" s="79" t="n"/>
      <c r="ABR413" s="79" t="n"/>
      <c r="ABS413" s="79" t="n"/>
      <c r="ABT413" s="79" t="n"/>
      <c r="ABU413" s="79" t="n"/>
      <c r="ABV413" s="79" t="n"/>
      <c r="ABW413" s="79" t="n"/>
      <c r="ABX413" s="79" t="n"/>
      <c r="ABY413" s="79" t="n"/>
      <c r="ABZ413" s="79" t="n"/>
      <c r="ACA413" s="79" t="n"/>
      <c r="ACB413" s="79" t="n"/>
      <c r="ACC413" s="79" t="n"/>
      <c r="ACD413" s="79" t="n"/>
      <c r="ACE413" s="79" t="n"/>
      <c r="ACF413" s="79" t="n"/>
      <c r="ACG413" s="79" t="n"/>
      <c r="ACH413" s="79" t="n"/>
      <c r="ACI413" s="79" t="n"/>
      <c r="ACJ413" s="79" t="n"/>
      <c r="ACK413" s="79" t="n"/>
      <c r="ACL413" s="79" t="n"/>
      <c r="ACM413" s="79" t="n"/>
      <c r="ACN413" s="79" t="n"/>
      <c r="ACO413" s="79" t="n"/>
      <c r="ACP413" s="79" t="n"/>
      <c r="ACQ413" s="79" t="n"/>
      <c r="ACR413" s="79" t="n"/>
      <c r="ACU413" s="78" t="n">
        <v>39</v>
      </c>
      <c r="ACV413" s="79" t="n"/>
      <c r="ACW413" s="79" t="n"/>
      <c r="ACX413" s="79" t="n"/>
      <c r="ACY413" s="79" t="n"/>
      <c r="ACZ413" s="79" t="n"/>
      <c r="ADA413" s="79" t="n"/>
      <c r="ADB413" s="79" t="n"/>
      <c r="ADC413" s="79" t="n"/>
      <c r="ADD413" s="79" t="n"/>
      <c r="ADE413" s="79" t="n"/>
      <c r="ADF413" s="79" t="n"/>
      <c r="ADG413" s="79" t="n"/>
      <c r="ADH413" s="79" t="n"/>
      <c r="ADI413" s="79" t="n"/>
      <c r="ADJ413" s="79" t="n"/>
      <c r="ADK413" s="79" t="n"/>
      <c r="ADL413" s="79" t="n"/>
      <c r="ADM413" s="79" t="n"/>
      <c r="ADN413" s="79" t="n"/>
      <c r="ADO413" s="79" t="n"/>
      <c r="ADP413" s="79" t="n"/>
      <c r="ADQ413" s="79" t="n"/>
      <c r="ADR413" s="79" t="n"/>
      <c r="ADS413" s="79" t="n"/>
      <c r="ADT413" s="79" t="n"/>
      <c r="ADU413" s="79" t="n"/>
      <c r="ADV413" s="79" t="n"/>
      <c r="ADW413" s="79" t="n"/>
      <c r="ADX413" s="79" t="n"/>
      <c r="ADY413" s="79" t="n"/>
      <c r="ADZ413" s="79" t="n"/>
      <c r="AEA413" s="79" t="n"/>
      <c r="AEB413" s="79" t="n"/>
      <c r="AEC413" s="79" t="n"/>
      <c r="AED413" s="79" t="n"/>
      <c r="AEE413" s="79" t="n"/>
      <c r="AEF413" s="79" t="n"/>
      <c r="AEG413" s="79" t="n"/>
      <c r="AEH413" s="79" t="n"/>
      <c r="AEI413" s="79" t="n"/>
      <c r="AEL413" s="78" t="n">
        <v>39</v>
      </c>
      <c r="AEM413" s="79" t="n"/>
      <c r="AEN413" s="79" t="n"/>
      <c r="AEO413" s="79" t="n"/>
      <c r="AEP413" s="79" t="n"/>
      <c r="AEQ413" s="79" t="n"/>
      <c r="AER413" s="79" t="n"/>
      <c r="AES413" s="79" t="n"/>
      <c r="AET413" s="79" t="n"/>
      <c r="AEU413" s="79" t="n"/>
      <c r="AEV413" s="79" t="n"/>
      <c r="AEW413" s="79" t="n"/>
      <c r="AEX413" s="79" t="n"/>
      <c r="AEY413" s="79" t="n"/>
      <c r="AEZ413" s="79" t="n"/>
      <c r="AFA413" s="79" t="n"/>
      <c r="AFB413" s="79" t="n"/>
      <c r="AFC413" s="79" t="n"/>
      <c r="AFD413" s="79" t="n"/>
      <c r="AFE413" s="79" t="n"/>
      <c r="AFF413" s="79" t="n"/>
      <c r="AFG413" s="79" t="n"/>
      <c r="AFH413" s="79" t="n"/>
      <c r="AFI413" s="79" t="n"/>
      <c r="AFJ413" s="79" t="n"/>
      <c r="AFK413" s="79" t="n"/>
      <c r="AFL413" s="79" t="n"/>
      <c r="AFM413" s="79" t="n"/>
      <c r="AFN413" s="79" t="n"/>
      <c r="AFO413" s="79" t="n"/>
      <c r="AFP413" s="79" t="n"/>
      <c r="AFQ413" s="79" t="n"/>
      <c r="AFR413" s="79" t="n"/>
      <c r="AFS413" s="79" t="n"/>
      <c r="AFT413" s="79" t="n"/>
      <c r="AFU413" s="79" t="n"/>
      <c r="AFV413" s="79" t="n"/>
      <c r="AFW413" s="79" t="n"/>
      <c r="AFX413" s="79" t="n"/>
      <c r="AFY413" s="79" t="n"/>
      <c r="AFZ413" s="79" t="n"/>
    </row>
    <row r="414">
      <c r="A414" s="78" t="n">
        <v>40</v>
      </c>
      <c r="B414" s="79" t="n"/>
      <c r="C414" s="79" t="n"/>
      <c r="D414" s="79" t="n"/>
      <c r="E414" s="79" t="n"/>
      <c r="F414" s="79" t="n"/>
      <c r="G414" s="79" t="n"/>
      <c r="H414" s="79" t="n"/>
      <c r="I414" s="79" t="n"/>
      <c r="J414" s="79" t="n"/>
      <c r="K414" s="79" t="n"/>
      <c r="L414" s="79" t="n"/>
      <c r="M414" s="79" t="n"/>
      <c r="N414" s="79" t="n"/>
      <c r="O414" s="79" t="n"/>
      <c r="P414" s="79" t="n"/>
      <c r="Q414" s="79" t="n"/>
      <c r="R414" s="79" t="n"/>
      <c r="S414" s="79" t="n"/>
      <c r="T414" s="79" t="n"/>
      <c r="U414" s="79" t="n"/>
      <c r="V414" s="79" t="n"/>
      <c r="W414" s="79" t="n"/>
      <c r="X414" s="79" t="n"/>
      <c r="Y414" s="79" t="n"/>
      <c r="Z414" s="79" t="n"/>
      <c r="AA414" s="79" t="n"/>
      <c r="AB414" s="79" t="n"/>
      <c r="AC414" s="79" t="n"/>
      <c r="AD414" s="79" t="n"/>
      <c r="AE414" s="79" t="n"/>
      <c r="AF414" s="79" t="n"/>
      <c r="AG414" s="79" t="n"/>
      <c r="AH414" s="79" t="n"/>
      <c r="AI414" s="79" t="n"/>
      <c r="AJ414" s="79" t="n"/>
      <c r="AK414" s="79" t="n"/>
      <c r="AL414" s="79" t="n"/>
      <c r="AM414" s="79" t="n"/>
      <c r="AN414" s="79" t="n"/>
      <c r="AO414" s="79" t="n"/>
      <c r="AR414" s="78" t="n">
        <v>40</v>
      </c>
      <c r="AS414" s="79" t="n"/>
      <c r="AT414" s="79" t="n"/>
      <c r="AU414" s="79" t="n"/>
      <c r="AV414" s="79" t="n"/>
      <c r="AW414" s="79" t="n"/>
      <c r="AX414" s="79" t="n"/>
      <c r="AY414" s="79" t="n"/>
      <c r="AZ414" s="79" t="n"/>
      <c r="BA414" s="79" t="n"/>
      <c r="BB414" s="79" t="n"/>
      <c r="BC414" s="79" t="n"/>
      <c r="BD414" s="79" t="n"/>
      <c r="BE414" s="79" t="n"/>
      <c r="BF414" s="79" t="n"/>
      <c r="BG414" s="79" t="n"/>
      <c r="BH414" s="79" t="n"/>
      <c r="BI414" s="79" t="n"/>
      <c r="BJ414" s="79" t="n"/>
      <c r="BK414" s="79" t="n"/>
      <c r="BL414" s="79" t="n"/>
      <c r="BM414" s="79" t="n"/>
      <c r="BN414" s="79" t="n"/>
      <c r="BO414" s="79" t="n"/>
      <c r="BP414" s="79" t="n"/>
      <c r="BQ414" s="79" t="n"/>
      <c r="BR414" s="79" t="n"/>
      <c r="BS414" s="79" t="n"/>
      <c r="BT414" s="79" t="n"/>
      <c r="BU414" s="79" t="n"/>
      <c r="BV414" s="79" t="n"/>
      <c r="BW414" s="79" t="n"/>
      <c r="BX414" s="79" t="n"/>
      <c r="BY414" s="79" t="n"/>
      <c r="BZ414" s="79" t="n"/>
      <c r="CA414" s="79" t="n"/>
      <c r="CB414" s="79" t="n"/>
      <c r="CC414" s="79" t="n"/>
      <c r="CD414" s="79" t="n"/>
      <c r="CE414" s="79" t="n"/>
      <c r="CF414" s="79" t="n"/>
      <c r="CI414" s="78" t="n">
        <v>40</v>
      </c>
      <c r="CJ414" s="79" t="n"/>
      <c r="CK414" s="79" t="n"/>
      <c r="CL414" s="79" t="n"/>
      <c r="CM414" s="79" t="n"/>
      <c r="CN414" s="79" t="n"/>
      <c r="CO414" s="79" t="n"/>
      <c r="CP414" s="79" t="n"/>
      <c r="CQ414" s="79" t="n"/>
      <c r="CR414" s="79" t="n"/>
      <c r="CS414" s="79" t="n"/>
      <c r="CT414" s="79" t="n"/>
      <c r="CU414" s="79" t="n"/>
      <c r="CV414" s="79" t="n"/>
      <c r="CW414" s="79" t="n"/>
      <c r="CX414" s="79" t="n"/>
      <c r="CY414" s="79" t="n"/>
      <c r="CZ414" s="79" t="n"/>
      <c r="DA414" s="79" t="n"/>
      <c r="DB414" s="79" t="n"/>
      <c r="DC414" s="79" t="n"/>
      <c r="DD414" s="79" t="n"/>
      <c r="DE414" s="79" t="n"/>
      <c r="DF414" s="79" t="n"/>
      <c r="DG414" s="79" t="n"/>
      <c r="DH414" s="79" t="n"/>
      <c r="DI414" s="79" t="n"/>
      <c r="DJ414" s="79" t="n"/>
      <c r="DK414" s="79" t="n"/>
      <c r="DL414" s="79" t="n"/>
      <c r="DM414" s="79" t="n"/>
      <c r="DN414" s="79" t="n"/>
      <c r="DO414" s="79" t="n"/>
      <c r="DP414" s="79" t="n"/>
      <c r="DQ414" s="79" t="n"/>
      <c r="DR414" s="79" t="n"/>
      <c r="DS414" s="79" t="n"/>
      <c r="DT414" s="79" t="n"/>
      <c r="DU414" s="79" t="n"/>
      <c r="DV414" s="79" t="n"/>
      <c r="DW414" s="79" t="n"/>
      <c r="DZ414" s="78" t="n">
        <v>40</v>
      </c>
      <c r="EA414" s="79" t="n"/>
      <c r="EB414" s="79" t="n"/>
      <c r="EC414" s="79" t="n"/>
      <c r="ED414" s="79" t="n"/>
      <c r="EE414" s="79" t="n"/>
      <c r="EF414" s="79" t="n"/>
      <c r="EG414" s="79" t="n"/>
      <c r="EH414" s="79" t="n"/>
      <c r="EI414" s="79" t="n"/>
      <c r="EJ414" s="79" t="n"/>
      <c r="EK414" s="79" t="n"/>
      <c r="EL414" s="79" t="n"/>
      <c r="EM414" s="79" t="n"/>
      <c r="EN414" s="79" t="n"/>
      <c r="EO414" s="79" t="n"/>
      <c r="EP414" s="79" t="n"/>
      <c r="EQ414" s="79" t="n"/>
      <c r="ER414" s="79" t="n"/>
      <c r="ES414" s="79" t="n"/>
      <c r="ET414" s="79" t="n"/>
      <c r="EU414" s="79" t="n"/>
      <c r="EV414" s="79" t="n"/>
      <c r="EW414" s="79" t="n"/>
      <c r="EX414" s="79" t="n"/>
      <c r="EY414" s="79" t="n"/>
      <c r="EZ414" s="79" t="n"/>
      <c r="FA414" s="79" t="n"/>
      <c r="FB414" s="79" t="n"/>
      <c r="FC414" s="79" t="n"/>
      <c r="FD414" s="79" t="n"/>
      <c r="FE414" s="79" t="n"/>
      <c r="FF414" s="79" t="n"/>
      <c r="FG414" s="79" t="n"/>
      <c r="FH414" s="79" t="n"/>
      <c r="FI414" s="79" t="n"/>
      <c r="FJ414" s="79" t="n"/>
      <c r="FK414" s="79" t="n"/>
      <c r="FL414" s="79" t="n"/>
      <c r="FM414" s="79" t="n"/>
      <c r="FN414" s="79" t="n"/>
      <c r="FQ414" s="78" t="n">
        <v>40</v>
      </c>
      <c r="FR414" s="79" t="n"/>
      <c r="FS414" s="79" t="n"/>
      <c r="FT414" s="79" t="n"/>
      <c r="FU414" s="79" t="n"/>
      <c r="FV414" s="79" t="n"/>
      <c r="FW414" s="79" t="n"/>
      <c r="FX414" s="79" t="n"/>
      <c r="FY414" s="79" t="n"/>
      <c r="FZ414" s="79" t="n"/>
      <c r="GA414" s="79" t="n"/>
      <c r="GB414" s="79" t="n"/>
      <c r="GC414" s="79" t="n"/>
      <c r="GD414" s="79" t="n"/>
      <c r="GE414" s="79" t="n"/>
      <c r="GF414" s="79" t="n"/>
      <c r="GG414" s="79" t="n"/>
      <c r="GH414" s="79" t="n"/>
      <c r="GI414" s="79" t="n"/>
      <c r="GJ414" s="79" t="n"/>
      <c r="GK414" s="79" t="n"/>
      <c r="GL414" s="79" t="n"/>
      <c r="GM414" s="79" t="n"/>
      <c r="GN414" s="79" t="n"/>
      <c r="GO414" s="79" t="n"/>
      <c r="GP414" s="79" t="n"/>
      <c r="GQ414" s="79" t="n"/>
      <c r="GR414" s="79" t="n"/>
      <c r="GS414" s="79" t="n"/>
      <c r="GT414" s="79" t="n"/>
      <c r="GU414" s="79" t="n"/>
      <c r="GV414" s="79" t="n"/>
      <c r="GW414" s="79" t="n"/>
      <c r="GX414" s="79" t="n"/>
      <c r="GY414" s="79" t="n"/>
      <c r="GZ414" s="79" t="n"/>
      <c r="HA414" s="79" t="n"/>
      <c r="HB414" s="79" t="n"/>
      <c r="HC414" s="79" t="n"/>
      <c r="HD414" s="79" t="n"/>
      <c r="HE414" s="79" t="n"/>
      <c r="HH414" s="78" t="n">
        <v>40</v>
      </c>
      <c r="HI414" s="79" t="n"/>
      <c r="HJ414" s="79" t="n"/>
      <c r="HK414" s="79" t="n"/>
      <c r="HL414" s="79" t="n"/>
      <c r="HM414" s="79" t="n"/>
      <c r="HN414" s="79" t="n"/>
      <c r="HO414" s="79" t="n"/>
      <c r="HP414" s="79" t="n"/>
      <c r="HQ414" s="79" t="n"/>
      <c r="HR414" s="79" t="n"/>
      <c r="HS414" s="79" t="n"/>
      <c r="HT414" s="79" t="n"/>
      <c r="HU414" s="79" t="n"/>
      <c r="HV414" s="79" t="n"/>
      <c r="HW414" s="79" t="n"/>
      <c r="HX414" s="79" t="n"/>
      <c r="HY414" s="79" t="n"/>
      <c r="HZ414" s="79" t="n"/>
      <c r="IA414" s="79" t="n"/>
      <c r="IB414" s="79" t="n"/>
      <c r="IC414" s="79" t="n"/>
      <c r="ID414" s="79" t="n"/>
      <c r="IE414" s="79" t="n"/>
      <c r="IF414" s="79" t="n"/>
      <c r="IG414" s="79" t="n"/>
      <c r="IH414" s="79" t="n"/>
      <c r="II414" s="79" t="n"/>
      <c r="IJ414" s="79" t="n"/>
      <c r="IK414" s="79" t="n"/>
      <c r="IL414" s="79" t="n"/>
      <c r="IM414" s="79" t="n"/>
      <c r="IN414" s="79" t="n"/>
      <c r="IO414" s="79" t="n"/>
      <c r="IP414" s="79" t="n"/>
      <c r="IQ414" s="79" t="n"/>
      <c r="IR414" s="79" t="n"/>
      <c r="IS414" s="79" t="n"/>
      <c r="IT414" s="79" t="n"/>
      <c r="IU414" s="79" t="n"/>
      <c r="IV414" s="79" t="n"/>
      <c r="IY414" s="78" t="n">
        <v>40</v>
      </c>
      <c r="IZ414" s="79" t="n"/>
      <c r="JA414" s="79" t="n"/>
      <c r="JB414" s="79" t="n"/>
      <c r="JC414" s="79" t="n"/>
      <c r="JD414" s="79" t="n"/>
      <c r="JE414" s="79" t="n"/>
      <c r="JF414" s="79" t="n"/>
      <c r="JG414" s="79" t="n"/>
      <c r="JH414" s="79" t="n"/>
      <c r="JI414" s="79" t="n"/>
      <c r="JJ414" s="79" t="n"/>
      <c r="JK414" s="79" t="n"/>
      <c r="JL414" s="79" t="n"/>
      <c r="JM414" s="79" t="n"/>
      <c r="JN414" s="79" t="n"/>
      <c r="JO414" s="79" t="n"/>
      <c r="JP414" s="79" t="n"/>
      <c r="JQ414" s="79" t="n"/>
      <c r="JR414" s="79" t="n"/>
      <c r="JS414" s="79" t="n"/>
      <c r="JT414" s="79" t="n"/>
      <c r="JU414" s="79" t="n"/>
      <c r="JV414" s="79" t="n"/>
      <c r="JW414" s="79" t="n"/>
      <c r="JX414" s="79" t="n"/>
      <c r="JY414" s="79" t="n"/>
      <c r="JZ414" s="79" t="n"/>
      <c r="KA414" s="79" t="n"/>
      <c r="KB414" s="79" t="n"/>
      <c r="KC414" s="79" t="n"/>
      <c r="KD414" s="79" t="n"/>
      <c r="KE414" s="79" t="n"/>
      <c r="KF414" s="79" t="n"/>
      <c r="KG414" s="79" t="n"/>
      <c r="KH414" s="79" t="n"/>
      <c r="KI414" s="79" t="n"/>
      <c r="KJ414" s="79" t="n"/>
      <c r="KK414" s="79" t="n"/>
      <c r="KL414" s="79" t="n"/>
      <c r="KM414" s="79" t="n"/>
      <c r="KP414" s="78" t="n">
        <v>40</v>
      </c>
      <c r="KQ414" s="79" t="n"/>
      <c r="KR414" s="79" t="n"/>
      <c r="KS414" s="79" t="n"/>
      <c r="KT414" s="79" t="n"/>
      <c r="KU414" s="79" t="n"/>
      <c r="KV414" s="79" t="n"/>
      <c r="KW414" s="79" t="n"/>
      <c r="KX414" s="79" t="n"/>
      <c r="KY414" s="79" t="n"/>
      <c r="KZ414" s="79" t="n"/>
      <c r="LA414" s="79" t="n"/>
      <c r="LB414" s="79" t="n"/>
      <c r="LC414" s="79" t="n"/>
      <c r="LD414" s="79" t="n"/>
      <c r="LE414" s="79" t="n"/>
      <c r="LF414" s="79" t="n"/>
      <c r="LG414" s="79" t="n"/>
      <c r="LH414" s="79" t="n"/>
      <c r="LI414" s="79" t="n"/>
      <c r="LJ414" s="79" t="n"/>
      <c r="LK414" s="79" t="n"/>
      <c r="LL414" s="79" t="n"/>
      <c r="LM414" s="79" t="n"/>
      <c r="LN414" s="79" t="n"/>
      <c r="LO414" s="79" t="n"/>
      <c r="LP414" s="79" t="n"/>
      <c r="LQ414" s="79" t="n"/>
      <c r="LR414" s="79" t="n"/>
      <c r="LS414" s="79" t="n"/>
      <c r="LT414" s="79" t="n"/>
      <c r="LU414" s="79" t="n"/>
      <c r="LV414" s="79" t="n"/>
      <c r="LW414" s="79" t="n"/>
      <c r="LX414" s="79" t="n"/>
      <c r="LY414" s="79" t="n"/>
      <c r="LZ414" s="79" t="n"/>
      <c r="MA414" s="79" t="n"/>
      <c r="MB414" s="79" t="n"/>
      <c r="MC414" s="79" t="n"/>
      <c r="MD414" s="79" t="n"/>
      <c r="MG414" s="78" t="n">
        <v>40</v>
      </c>
      <c r="MH414" s="79" t="n"/>
      <c r="MI414" s="79" t="n"/>
      <c r="MJ414" s="79" t="n"/>
      <c r="MK414" s="79" t="n"/>
      <c r="ML414" s="79" t="n"/>
      <c r="MM414" s="79" t="n"/>
      <c r="MN414" s="79" t="n"/>
      <c r="MO414" s="79" t="n"/>
      <c r="MP414" s="79" t="n"/>
      <c r="MQ414" s="79" t="n"/>
      <c r="MR414" s="79" t="n"/>
      <c r="MS414" s="79" t="n"/>
      <c r="MT414" s="79" t="n"/>
      <c r="MU414" s="79" t="n"/>
      <c r="MV414" s="79" t="n"/>
      <c r="MW414" s="79" t="n"/>
      <c r="MX414" s="79" t="n"/>
      <c r="MY414" s="79" t="n"/>
      <c r="MZ414" s="79" t="n"/>
      <c r="NA414" s="79" t="n"/>
      <c r="NB414" s="79" t="n"/>
      <c r="NC414" s="79" t="n"/>
      <c r="ND414" s="79" t="n"/>
      <c r="NE414" s="79" t="n"/>
      <c r="NF414" s="79" t="n"/>
      <c r="NG414" s="79" t="n"/>
      <c r="NH414" s="79" t="n"/>
      <c r="NI414" s="79" t="n"/>
      <c r="NJ414" s="79" t="n"/>
      <c r="NK414" s="79" t="n"/>
      <c r="NL414" s="79" t="n"/>
      <c r="NM414" s="79" t="n"/>
      <c r="NN414" s="79" t="n"/>
      <c r="NO414" s="79" t="n"/>
      <c r="NP414" s="79" t="n"/>
      <c r="NQ414" s="79" t="n"/>
      <c r="NR414" s="79" t="n"/>
      <c r="NS414" s="79" t="n"/>
      <c r="NT414" s="79" t="n"/>
      <c r="NU414" s="79" t="n"/>
      <c r="NX414" s="78" t="n">
        <v>40</v>
      </c>
      <c r="NY414" s="79" t="n"/>
      <c r="NZ414" s="79" t="n"/>
      <c r="OA414" s="79" t="n"/>
      <c r="OB414" s="79" t="n"/>
      <c r="OC414" s="79" t="n"/>
      <c r="OD414" s="79" t="n"/>
      <c r="OE414" s="79" t="n"/>
      <c r="OF414" s="79" t="n"/>
      <c r="OG414" s="79" t="n"/>
      <c r="OH414" s="79" t="n"/>
      <c r="OI414" s="79" t="n"/>
      <c r="OJ414" s="79" t="n"/>
      <c r="OK414" s="79" t="n"/>
      <c r="OL414" s="79" t="n"/>
      <c r="OM414" s="79" t="n"/>
      <c r="ON414" s="79" t="n"/>
      <c r="OO414" s="79" t="n"/>
      <c r="OP414" s="79" t="n"/>
      <c r="OQ414" s="79" t="n"/>
      <c r="OR414" s="79" t="n"/>
      <c r="OS414" s="79" t="n"/>
      <c r="OT414" s="79" t="n"/>
      <c r="OU414" s="79" t="n"/>
      <c r="OV414" s="79" t="n"/>
      <c r="OW414" s="79" t="n"/>
      <c r="OX414" s="79" t="n"/>
      <c r="OY414" s="79" t="n"/>
      <c r="OZ414" s="79" t="n"/>
      <c r="PA414" s="79" t="n"/>
      <c r="PB414" s="79" t="n"/>
      <c r="PC414" s="79" t="n"/>
      <c r="PD414" s="79" t="n"/>
      <c r="PE414" s="79" t="n"/>
      <c r="PF414" s="79" t="n"/>
      <c r="PG414" s="79" t="n"/>
      <c r="PH414" s="79" t="n"/>
      <c r="PI414" s="79" t="n"/>
      <c r="PJ414" s="79" t="n"/>
      <c r="PK414" s="79" t="n"/>
      <c r="PL414" s="79" t="n"/>
      <c r="PO414" s="78" t="n">
        <v>40</v>
      </c>
      <c r="PP414" s="79" t="n"/>
      <c r="PQ414" s="79" t="n"/>
      <c r="PR414" s="79" t="n"/>
      <c r="PS414" s="79" t="n"/>
      <c r="PT414" s="79" t="n"/>
      <c r="PU414" s="79" t="n"/>
      <c r="PV414" s="79" t="n"/>
      <c r="PW414" s="79" t="n"/>
      <c r="PX414" s="79" t="n"/>
      <c r="PY414" s="79" t="n"/>
      <c r="PZ414" s="79" t="n"/>
      <c r="QA414" s="79" t="n"/>
      <c r="QB414" s="79" t="n"/>
      <c r="QC414" s="79" t="n"/>
      <c r="QD414" s="79" t="n"/>
      <c r="QE414" s="79" t="n"/>
      <c r="QF414" s="79" t="n"/>
      <c r="QG414" s="79" t="n"/>
      <c r="QH414" s="79" t="n"/>
      <c r="QI414" s="79" t="n"/>
      <c r="QJ414" s="79" t="n"/>
      <c r="QK414" s="79" t="n"/>
      <c r="QL414" s="79" t="n"/>
      <c r="QM414" s="79" t="n"/>
      <c r="QN414" s="79" t="n"/>
      <c r="QO414" s="79" t="n"/>
      <c r="QP414" s="79" t="n"/>
      <c r="QQ414" s="79" t="n"/>
      <c r="QR414" s="79" t="n"/>
      <c r="QS414" s="79" t="n"/>
      <c r="QT414" s="79" t="n"/>
      <c r="QU414" s="79" t="n"/>
      <c r="QV414" s="79" t="n"/>
      <c r="QW414" s="79" t="n"/>
      <c r="QX414" s="79" t="n"/>
      <c r="QY414" s="79" t="n"/>
      <c r="QZ414" s="79" t="n"/>
      <c r="RA414" s="79" t="n"/>
      <c r="RB414" s="79" t="n"/>
      <c r="RC414" s="79" t="n"/>
      <c r="RF414" s="78" t="n">
        <v>40</v>
      </c>
      <c r="RG414" s="79" t="n"/>
      <c r="RH414" s="79" t="n"/>
      <c r="RI414" s="79" t="n"/>
      <c r="RJ414" s="79" t="n"/>
      <c r="RK414" s="79" t="n"/>
      <c r="RL414" s="79" t="n"/>
      <c r="RM414" s="79" t="n"/>
      <c r="RN414" s="79" t="n"/>
      <c r="RO414" s="79" t="n"/>
      <c r="RP414" s="79" t="n"/>
      <c r="RQ414" s="79" t="n"/>
      <c r="RR414" s="79" t="n"/>
      <c r="RS414" s="79" t="n"/>
      <c r="RT414" s="79" t="n"/>
      <c r="RU414" s="79" t="n"/>
      <c r="RV414" s="79" t="n"/>
      <c r="RW414" s="79" t="n"/>
      <c r="RX414" s="79" t="n"/>
      <c r="RY414" s="79" t="n"/>
      <c r="RZ414" s="79" t="n"/>
      <c r="SA414" s="79" t="n"/>
      <c r="SB414" s="79" t="n"/>
      <c r="SC414" s="79" t="n"/>
      <c r="SD414" s="79" t="n"/>
      <c r="SE414" s="79" t="n"/>
      <c r="SF414" s="79" t="n"/>
      <c r="SG414" s="79" t="n"/>
      <c r="SH414" s="79" t="n"/>
      <c r="SI414" s="79" t="n"/>
      <c r="SJ414" s="79" t="n"/>
      <c r="SK414" s="79" t="n"/>
      <c r="SL414" s="79" t="n"/>
      <c r="SM414" s="79" t="n"/>
      <c r="SN414" s="79" t="n"/>
      <c r="SO414" s="79" t="n"/>
      <c r="SP414" s="79" t="n"/>
      <c r="SQ414" s="79" t="n"/>
      <c r="SR414" s="79" t="n"/>
      <c r="SS414" s="79" t="n"/>
      <c r="ST414" s="79" t="n"/>
      <c r="SW414" s="78" t="n">
        <v>40</v>
      </c>
      <c r="SX414" s="79" t="n"/>
      <c r="SY414" s="79" t="n"/>
      <c r="SZ414" s="79" t="n"/>
      <c r="TA414" s="79" t="n"/>
      <c r="TB414" s="79" t="n"/>
      <c r="TC414" s="79" t="n"/>
      <c r="TD414" s="79" t="n"/>
      <c r="TE414" s="79" t="n"/>
      <c r="TF414" s="79" t="n"/>
      <c r="TG414" s="79" t="n"/>
      <c r="TH414" s="79" t="n"/>
      <c r="TI414" s="79" t="n"/>
      <c r="TJ414" s="79" t="n"/>
      <c r="TK414" s="79" t="n"/>
      <c r="TL414" s="79" t="n"/>
      <c r="TM414" s="79" t="n"/>
      <c r="TN414" s="79" t="n"/>
      <c r="TO414" s="79" t="n"/>
      <c r="TP414" s="79" t="n"/>
      <c r="TQ414" s="79" t="n"/>
      <c r="TR414" s="79" t="n"/>
      <c r="TS414" s="79" t="n"/>
      <c r="TT414" s="79" t="n"/>
      <c r="TU414" s="79" t="n"/>
      <c r="TV414" s="79" t="n"/>
      <c r="TW414" s="79" t="n"/>
      <c r="TX414" s="79" t="n"/>
      <c r="TY414" s="79" t="n"/>
      <c r="TZ414" s="79" t="n"/>
      <c r="UA414" s="79" t="n"/>
      <c r="UB414" s="79" t="n"/>
      <c r="UC414" s="79" t="n"/>
      <c r="UD414" s="79" t="n"/>
      <c r="UE414" s="79" t="n"/>
      <c r="UF414" s="79" t="n"/>
      <c r="UG414" s="79" t="n"/>
      <c r="UH414" s="79" t="n"/>
      <c r="UI414" s="79" t="n"/>
      <c r="UJ414" s="79" t="n"/>
      <c r="UK414" s="79" t="n"/>
      <c r="UN414" s="78" t="n">
        <v>40</v>
      </c>
      <c r="UO414" s="79" t="n"/>
      <c r="UP414" s="79" t="n"/>
      <c r="UQ414" s="79" t="n"/>
      <c r="UR414" s="79" t="n"/>
      <c r="US414" s="79" t="n"/>
      <c r="UT414" s="79" t="n"/>
      <c r="UU414" s="79" t="n"/>
      <c r="UV414" s="79" t="n"/>
      <c r="UW414" s="79" t="n"/>
      <c r="UX414" s="79" t="n"/>
      <c r="UY414" s="79" t="n"/>
      <c r="UZ414" s="79" t="n"/>
      <c r="VA414" s="79" t="n"/>
      <c r="VB414" s="79" t="n"/>
      <c r="VC414" s="79" t="n"/>
      <c r="VD414" s="79" t="n"/>
      <c r="VE414" s="79" t="n"/>
      <c r="VF414" s="79" t="n"/>
      <c r="VG414" s="79" t="n"/>
      <c r="VH414" s="79" t="n"/>
      <c r="VI414" s="79" t="n"/>
      <c r="VJ414" s="79" t="n"/>
      <c r="VK414" s="79" t="n"/>
      <c r="VL414" s="79" t="n"/>
      <c r="VM414" s="79" t="n"/>
      <c r="VN414" s="79" t="n"/>
      <c r="VO414" s="79" t="n"/>
      <c r="VP414" s="79" t="n"/>
      <c r="VQ414" s="79" t="n"/>
      <c r="VR414" s="79" t="n"/>
      <c r="VS414" s="79" t="n"/>
      <c r="VT414" s="79" t="n"/>
      <c r="VU414" s="79" t="n"/>
      <c r="VV414" s="79" t="n"/>
      <c r="VW414" s="79" t="n"/>
      <c r="VX414" s="79" t="n"/>
      <c r="VY414" s="79" t="n"/>
      <c r="VZ414" s="79" t="n"/>
      <c r="WA414" s="79" t="n"/>
      <c r="WB414" s="79" t="n"/>
      <c r="WE414" s="78" t="n">
        <v>40</v>
      </c>
      <c r="WF414" s="79" t="n"/>
      <c r="WG414" s="79" t="n"/>
      <c r="WH414" s="79" t="n"/>
      <c r="WI414" s="79" t="n"/>
      <c r="WJ414" s="79" t="n"/>
      <c r="WK414" s="79" t="n"/>
      <c r="WL414" s="79" t="n"/>
      <c r="WM414" s="79" t="n"/>
      <c r="WN414" s="79" t="n"/>
      <c r="WO414" s="79" t="n"/>
      <c r="WP414" s="79" t="n"/>
      <c r="WQ414" s="79" t="n"/>
      <c r="WR414" s="79" t="n"/>
      <c r="WS414" s="79" t="n"/>
      <c r="WT414" s="79" t="n"/>
      <c r="WU414" s="79" t="n"/>
      <c r="WV414" s="79" t="n"/>
      <c r="WW414" s="79" t="n"/>
      <c r="WX414" s="79" t="n"/>
      <c r="WY414" s="79" t="n"/>
      <c r="WZ414" s="79" t="n"/>
      <c r="XA414" s="79" t="n"/>
      <c r="XB414" s="79" t="n"/>
      <c r="XC414" s="79" t="n"/>
      <c r="XD414" s="79" t="n"/>
      <c r="XE414" s="79" t="n"/>
      <c r="XF414" s="79" t="n"/>
      <c r="XG414" s="79" t="n"/>
      <c r="XH414" s="79" t="n"/>
      <c r="XI414" s="79" t="n"/>
      <c r="XJ414" s="79" t="n"/>
      <c r="XK414" s="79" t="n"/>
      <c r="XL414" s="79" t="n"/>
      <c r="XM414" s="79" t="n"/>
      <c r="XN414" s="79" t="n"/>
      <c r="XO414" s="79" t="n"/>
      <c r="XP414" s="79" t="n"/>
      <c r="XQ414" s="79" t="n"/>
      <c r="XR414" s="79" t="n"/>
      <c r="XS414" s="79" t="n"/>
      <c r="XV414" s="78" t="n">
        <v>40</v>
      </c>
      <c r="XW414" s="79" t="n"/>
      <c r="XX414" s="79" t="n"/>
      <c r="XY414" s="79" t="n"/>
      <c r="XZ414" s="79" t="n"/>
      <c r="YA414" s="79" t="n"/>
      <c r="YB414" s="79" t="n"/>
      <c r="YC414" s="79" t="n"/>
      <c r="YD414" s="79" t="n"/>
      <c r="YE414" s="79" t="n"/>
      <c r="YF414" s="79" t="n"/>
      <c r="YG414" s="79" t="n"/>
      <c r="YH414" s="79" t="n"/>
      <c r="YI414" s="79" t="n"/>
      <c r="YJ414" s="79" t="n"/>
      <c r="YK414" s="79" t="n"/>
      <c r="YL414" s="79" t="n"/>
      <c r="YM414" s="79" t="n"/>
      <c r="YN414" s="79" t="n"/>
      <c r="YO414" s="79" t="n"/>
      <c r="YP414" s="79" t="n"/>
      <c r="YQ414" s="79" t="n"/>
      <c r="YR414" s="79" t="n"/>
      <c r="YS414" s="79" t="n"/>
      <c r="YT414" s="79" t="n"/>
      <c r="YU414" s="79" t="n"/>
      <c r="YV414" s="79" t="n"/>
      <c r="YW414" s="79" t="n"/>
      <c r="YX414" s="79" t="n"/>
      <c r="YY414" s="79" t="n"/>
      <c r="YZ414" s="79" t="n"/>
      <c r="ZA414" s="79" t="n"/>
      <c r="ZB414" s="79" t="n"/>
      <c r="ZC414" s="79" t="n"/>
      <c r="ZD414" s="79" t="n"/>
      <c r="ZE414" s="79" t="n"/>
      <c r="ZF414" s="79" t="n"/>
      <c r="ZG414" s="79" t="n"/>
      <c r="ZH414" s="79" t="n"/>
      <c r="ZI414" s="79" t="n"/>
      <c r="ZJ414" s="79" t="n"/>
      <c r="ZM414" s="78" t="n">
        <v>40</v>
      </c>
      <c r="ZN414" s="79" t="n"/>
      <c r="ZO414" s="79" t="n"/>
      <c r="ZP414" s="79" t="n"/>
      <c r="ZQ414" s="79" t="n"/>
      <c r="ZR414" s="79" t="n"/>
      <c r="ZS414" s="79" t="n"/>
      <c r="ZT414" s="79" t="n"/>
      <c r="ZU414" s="79" t="n"/>
      <c r="ZV414" s="79" t="n"/>
      <c r="ZW414" s="79" t="n"/>
      <c r="ZX414" s="79" t="n"/>
      <c r="ZY414" s="79" t="n"/>
      <c r="ZZ414" s="79" t="n"/>
      <c r="AAA414" s="79" t="n"/>
      <c r="AAB414" s="79" t="n"/>
      <c r="AAC414" s="79" t="n"/>
      <c r="AAD414" s="79" t="n"/>
      <c r="AAE414" s="79" t="n"/>
      <c r="AAF414" s="79" t="n"/>
      <c r="AAG414" s="79" t="n"/>
      <c r="AAH414" s="79" t="n"/>
      <c r="AAI414" s="79" t="n"/>
      <c r="AAJ414" s="79" t="n"/>
      <c r="AAK414" s="79" t="n"/>
      <c r="AAL414" s="79" t="n"/>
      <c r="AAM414" s="79" t="n"/>
      <c r="AAN414" s="79" t="n"/>
      <c r="AAO414" s="79" t="n"/>
      <c r="AAP414" s="79" t="n"/>
      <c r="AAQ414" s="79" t="n"/>
      <c r="AAR414" s="79" t="n"/>
      <c r="AAS414" s="79" t="n"/>
      <c r="AAT414" s="79" t="n"/>
      <c r="AAU414" s="79" t="n"/>
      <c r="AAV414" s="79" t="n"/>
      <c r="AAW414" s="79" t="n"/>
      <c r="AAX414" s="79" t="n"/>
      <c r="AAY414" s="79" t="n"/>
      <c r="AAZ414" s="79" t="n"/>
      <c r="ABA414" s="79" t="n"/>
      <c r="ABD414" s="78" t="n">
        <v>40</v>
      </c>
      <c r="ABE414" s="79" t="n"/>
      <c r="ABF414" s="79" t="n"/>
      <c r="ABG414" s="79" t="n"/>
      <c r="ABH414" s="79" t="n"/>
      <c r="ABI414" s="79" t="n"/>
      <c r="ABJ414" s="79" t="n"/>
      <c r="ABK414" s="79" t="n"/>
      <c r="ABL414" s="79" t="n"/>
      <c r="ABM414" s="79" t="n"/>
      <c r="ABN414" s="79" t="n"/>
      <c r="ABO414" s="79" t="n"/>
      <c r="ABP414" s="79" t="n"/>
      <c r="ABQ414" s="79" t="n"/>
      <c r="ABR414" s="79" t="n"/>
      <c r="ABS414" s="79" t="n"/>
      <c r="ABT414" s="79" t="n"/>
      <c r="ABU414" s="79" t="n"/>
      <c r="ABV414" s="79" t="n"/>
      <c r="ABW414" s="79" t="n"/>
      <c r="ABX414" s="79" t="n"/>
      <c r="ABY414" s="79" t="n"/>
      <c r="ABZ414" s="79" t="n"/>
      <c r="ACA414" s="79" t="n"/>
      <c r="ACB414" s="79" t="n"/>
      <c r="ACC414" s="79" t="n"/>
      <c r="ACD414" s="79" t="n"/>
      <c r="ACE414" s="79" t="n"/>
      <c r="ACF414" s="79" t="n"/>
      <c r="ACG414" s="79" t="n"/>
      <c r="ACH414" s="79" t="n"/>
      <c r="ACI414" s="79" t="n"/>
      <c r="ACJ414" s="79" t="n"/>
      <c r="ACK414" s="79" t="n"/>
      <c r="ACL414" s="79" t="n"/>
      <c r="ACM414" s="79" t="n"/>
      <c r="ACN414" s="79" t="n"/>
      <c r="ACO414" s="79" t="n"/>
      <c r="ACP414" s="79" t="n"/>
      <c r="ACQ414" s="79" t="n"/>
      <c r="ACR414" s="79" t="n"/>
      <c r="ACU414" s="78" t="n">
        <v>40</v>
      </c>
      <c r="ACV414" s="79" t="n"/>
      <c r="ACW414" s="79" t="n"/>
      <c r="ACX414" s="79" t="n"/>
      <c r="ACY414" s="79" t="n"/>
      <c r="ACZ414" s="79" t="n"/>
      <c r="ADA414" s="79" t="n"/>
      <c r="ADB414" s="79" t="n"/>
      <c r="ADC414" s="79" t="n"/>
      <c r="ADD414" s="79" t="n"/>
      <c r="ADE414" s="79" t="n"/>
      <c r="ADF414" s="79" t="n"/>
      <c r="ADG414" s="79" t="n"/>
      <c r="ADH414" s="79" t="n"/>
      <c r="ADI414" s="79" t="n"/>
      <c r="ADJ414" s="79" t="n"/>
      <c r="ADK414" s="79" t="n"/>
      <c r="ADL414" s="79" t="n"/>
      <c r="ADM414" s="79" t="n"/>
      <c r="ADN414" s="79" t="n"/>
      <c r="ADO414" s="79" t="n"/>
      <c r="ADP414" s="79" t="n"/>
      <c r="ADQ414" s="79" t="n"/>
      <c r="ADR414" s="79" t="n"/>
      <c r="ADS414" s="79" t="n"/>
      <c r="ADT414" s="79" t="n"/>
      <c r="ADU414" s="79" t="n"/>
      <c r="ADV414" s="79" t="n"/>
      <c r="ADW414" s="79" t="n"/>
      <c r="ADX414" s="79" t="n"/>
      <c r="ADY414" s="79" t="n"/>
      <c r="ADZ414" s="79" t="n"/>
      <c r="AEA414" s="79" t="n"/>
      <c r="AEB414" s="79" t="n"/>
      <c r="AEC414" s="79" t="n"/>
      <c r="AED414" s="79" t="n"/>
      <c r="AEE414" s="79" t="n"/>
      <c r="AEF414" s="79" t="n"/>
      <c r="AEG414" s="79" t="n"/>
      <c r="AEH414" s="79" t="n"/>
      <c r="AEI414" s="79" t="n"/>
      <c r="AEL414" s="78" t="n">
        <v>40</v>
      </c>
      <c r="AEM414" s="79" t="n"/>
      <c r="AEN414" s="79" t="n"/>
      <c r="AEO414" s="79" t="n"/>
      <c r="AEP414" s="79" t="n"/>
      <c r="AEQ414" s="79" t="n"/>
      <c r="AER414" s="79" t="n"/>
      <c r="AES414" s="79" t="n"/>
      <c r="AET414" s="79" t="n"/>
      <c r="AEU414" s="79" t="n"/>
      <c r="AEV414" s="79" t="n"/>
      <c r="AEW414" s="79" t="n"/>
      <c r="AEX414" s="79" t="n"/>
      <c r="AEY414" s="79" t="n"/>
      <c r="AEZ414" s="79" t="n"/>
      <c r="AFA414" s="79" t="n"/>
      <c r="AFB414" s="79" t="n"/>
      <c r="AFC414" s="79" t="n"/>
      <c r="AFD414" s="79" t="n"/>
      <c r="AFE414" s="79" t="n"/>
      <c r="AFF414" s="79" t="n"/>
      <c r="AFG414" s="79" t="n"/>
      <c r="AFH414" s="79" t="n"/>
      <c r="AFI414" s="79" t="n"/>
      <c r="AFJ414" s="79" t="n"/>
      <c r="AFK414" s="79" t="n"/>
      <c r="AFL414" s="79" t="n"/>
      <c r="AFM414" s="79" t="n"/>
      <c r="AFN414" s="79" t="n"/>
      <c r="AFO414" s="79" t="n"/>
      <c r="AFP414" s="79" t="n"/>
      <c r="AFQ414" s="79" t="n"/>
      <c r="AFR414" s="79" t="n"/>
      <c r="AFS414" s="79" t="n"/>
      <c r="AFT414" s="79" t="n"/>
      <c r="AFU414" s="79" t="n"/>
      <c r="AFV414" s="79" t="n"/>
      <c r="AFW414" s="79" t="n"/>
      <c r="AFX414" s="79" t="n"/>
      <c r="AFY414" s="79" t="n"/>
      <c r="AFZ414" s="79" t="n"/>
    </row>
    <row r="417">
      <c r="B417" s="87" t="inlineStr">
        <is>
          <t>Matrice 10: CASH FLOW TOTALE</t>
        </is>
      </c>
      <c r="AS417" s="87" t="inlineStr">
        <is>
          <t>Matrice 10: CASH FLOW TOTALE</t>
        </is>
      </c>
      <c r="CJ417" s="87" t="inlineStr">
        <is>
          <t>Matrice 10: CASH FLOW TOTALE</t>
        </is>
      </c>
      <c r="EA417" s="87" t="inlineStr">
        <is>
          <t>Matrice 10: CASH FLOW TOTALE</t>
        </is>
      </c>
      <c r="FR417" s="87" t="inlineStr">
        <is>
          <t>Matrice 10: CASH FLOW TOTALE</t>
        </is>
      </c>
      <c r="HI417" s="87" t="inlineStr">
        <is>
          <t>Matrice 10: CASH FLOW TOTALE</t>
        </is>
      </c>
      <c r="IZ417" s="87" t="inlineStr">
        <is>
          <t>Matrice 10: CASH FLOW TOTALE</t>
        </is>
      </c>
      <c r="KQ417" s="87" t="inlineStr">
        <is>
          <t>Matrice 10: CASH FLOW TOTALE</t>
        </is>
      </c>
      <c r="MH417" s="87" t="inlineStr">
        <is>
          <t>Matrice 10: CASH FLOW TOTALE</t>
        </is>
      </c>
      <c r="NY417" s="87" t="inlineStr">
        <is>
          <t>Matrice 10: CASH FLOW TOTALE</t>
        </is>
      </c>
      <c r="PP417" s="87" t="inlineStr">
        <is>
          <t>Matrice 10: CASH FLOW TOTALE</t>
        </is>
      </c>
      <c r="RG417" s="87" t="inlineStr">
        <is>
          <t>Matrice 10: CASH FLOW TOTALE</t>
        </is>
      </c>
      <c r="SX417" s="87" t="inlineStr">
        <is>
          <t>Matrice 10: CASH FLOW TOTALE</t>
        </is>
      </c>
      <c r="UO417" s="87" t="inlineStr">
        <is>
          <t>Matrice 10: CASH FLOW TOTALE</t>
        </is>
      </c>
      <c r="WF417" s="87" t="inlineStr">
        <is>
          <t>Matrice 10: CASH FLOW TOTALE</t>
        </is>
      </c>
      <c r="XW417" s="87" t="inlineStr">
        <is>
          <t>Matrice 10: CASH FLOW TOTALE</t>
        </is>
      </c>
      <c r="ZN417" s="87" t="inlineStr">
        <is>
          <t>Matrice 10: CASH FLOW TOTALE</t>
        </is>
      </c>
      <c r="ABE417" s="87" t="inlineStr">
        <is>
          <t>Matrice 10: CASH FLOW TOTALE</t>
        </is>
      </c>
      <c r="ACV417" s="87" t="inlineStr">
        <is>
          <t>Matrice 10: CASH FLOW TOTALE</t>
        </is>
      </c>
      <c r="AEM417" s="87" t="inlineStr">
        <is>
          <t>Matrice 10: CASH FLOW TOTALE</t>
        </is>
      </c>
    </row>
    <row r="419">
      <c r="A419" s="84" t="inlineStr">
        <is>
          <t>ANNI</t>
        </is>
      </c>
      <c r="B419" s="84" t="inlineStr">
        <is>
          <t>Anno 1</t>
        </is>
      </c>
      <c r="C419" s="81" t="n"/>
      <c r="D419" s="81" t="n"/>
      <c r="E419" s="82" t="n"/>
      <c r="F419" s="84" t="inlineStr">
        <is>
          <t>Anno 2</t>
        </is>
      </c>
      <c r="G419" s="81" t="n"/>
      <c r="H419" s="81" t="n"/>
      <c r="I419" s="82" t="n"/>
      <c r="J419" s="84" t="inlineStr">
        <is>
          <t>Anno 3</t>
        </is>
      </c>
      <c r="K419" s="81" t="n"/>
      <c r="L419" s="81" t="n"/>
      <c r="M419" s="82" t="n"/>
      <c r="N419" s="84" t="inlineStr">
        <is>
          <t>Anno 4</t>
        </is>
      </c>
      <c r="O419" s="81" t="n"/>
      <c r="P419" s="81" t="n"/>
      <c r="Q419" s="82" t="n"/>
      <c r="R419" s="84" t="inlineStr">
        <is>
          <t>Anno 5</t>
        </is>
      </c>
      <c r="S419" s="81" t="n"/>
      <c r="T419" s="81" t="n"/>
      <c r="U419" s="82" t="n"/>
      <c r="V419" s="84" t="inlineStr">
        <is>
          <t>Anno 6</t>
        </is>
      </c>
      <c r="W419" s="81" t="n"/>
      <c r="X419" s="81" t="n"/>
      <c r="Y419" s="82" t="n"/>
      <c r="Z419" s="84" t="inlineStr">
        <is>
          <t>Anno 7</t>
        </is>
      </c>
      <c r="AA419" s="81" t="n"/>
      <c r="AB419" s="81" t="n"/>
      <c r="AC419" s="82" t="n"/>
      <c r="AD419" s="84" t="inlineStr">
        <is>
          <t>Anno 8</t>
        </is>
      </c>
      <c r="AE419" s="81" t="n"/>
      <c r="AF419" s="81" t="n"/>
      <c r="AG419" s="82" t="n"/>
      <c r="AH419" s="84" t="inlineStr">
        <is>
          <t>Anno 9</t>
        </is>
      </c>
      <c r="AI419" s="81" t="n"/>
      <c r="AJ419" s="81" t="n"/>
      <c r="AK419" s="82" t="n"/>
      <c r="AL419" s="84" t="inlineStr">
        <is>
          <t>Anno 10</t>
        </is>
      </c>
      <c r="AM419" s="81" t="n"/>
      <c r="AN419" s="81" t="n"/>
      <c r="AO419" s="82" t="n"/>
      <c r="AR419" s="84" t="inlineStr">
        <is>
          <t>ANNI</t>
        </is>
      </c>
      <c r="AS419" s="84" t="inlineStr">
        <is>
          <t>Anno 1</t>
        </is>
      </c>
      <c r="AT419" s="81" t="n"/>
      <c r="AU419" s="81" t="n"/>
      <c r="AV419" s="82" t="n"/>
      <c r="AW419" s="84" t="inlineStr">
        <is>
          <t>Anno 2</t>
        </is>
      </c>
      <c r="AX419" s="81" t="n"/>
      <c r="AY419" s="81" t="n"/>
      <c r="AZ419" s="82" t="n"/>
      <c r="BA419" s="84" t="inlineStr">
        <is>
          <t>Anno 3</t>
        </is>
      </c>
      <c r="BB419" s="81" t="n"/>
      <c r="BC419" s="81" t="n"/>
      <c r="BD419" s="82" t="n"/>
      <c r="BE419" s="84" t="inlineStr">
        <is>
          <t>Anno 4</t>
        </is>
      </c>
      <c r="BF419" s="81" t="n"/>
      <c r="BG419" s="81" t="n"/>
      <c r="BH419" s="82" t="n"/>
      <c r="BI419" s="84" t="inlineStr">
        <is>
          <t>Anno 5</t>
        </is>
      </c>
      <c r="BJ419" s="81" t="n"/>
      <c r="BK419" s="81" t="n"/>
      <c r="BL419" s="82" t="n"/>
      <c r="BM419" s="84" t="inlineStr">
        <is>
          <t>Anno 6</t>
        </is>
      </c>
      <c r="BN419" s="81" t="n"/>
      <c r="BO419" s="81" t="n"/>
      <c r="BP419" s="82" t="n"/>
      <c r="BQ419" s="84" t="inlineStr">
        <is>
          <t>Anno 7</t>
        </is>
      </c>
      <c r="BR419" s="81" t="n"/>
      <c r="BS419" s="81" t="n"/>
      <c r="BT419" s="82" t="n"/>
      <c r="BU419" s="84" t="inlineStr">
        <is>
          <t>Anno 8</t>
        </is>
      </c>
      <c r="BV419" s="81" t="n"/>
      <c r="BW419" s="81" t="n"/>
      <c r="BX419" s="82" t="n"/>
      <c r="BY419" s="84" t="inlineStr">
        <is>
          <t>Anno 9</t>
        </is>
      </c>
      <c r="BZ419" s="81" t="n"/>
      <c r="CA419" s="81" t="n"/>
      <c r="CB419" s="82" t="n"/>
      <c r="CC419" s="84" t="inlineStr">
        <is>
          <t>Anno 10</t>
        </is>
      </c>
      <c r="CD419" s="81" t="n"/>
      <c r="CE419" s="81" t="n"/>
      <c r="CF419" s="82" t="n"/>
      <c r="CI419" s="84" t="inlineStr">
        <is>
          <t>ANNI</t>
        </is>
      </c>
      <c r="CJ419" s="84" t="inlineStr">
        <is>
          <t>Anno 1</t>
        </is>
      </c>
      <c r="CK419" s="81" t="n"/>
      <c r="CL419" s="81" t="n"/>
      <c r="CM419" s="82" t="n"/>
      <c r="CN419" s="84" t="inlineStr">
        <is>
          <t>Anno 2</t>
        </is>
      </c>
      <c r="CO419" s="81" t="n"/>
      <c r="CP419" s="81" t="n"/>
      <c r="CQ419" s="82" t="n"/>
      <c r="CR419" s="84" t="inlineStr">
        <is>
          <t>Anno 3</t>
        </is>
      </c>
      <c r="CS419" s="81" t="n"/>
      <c r="CT419" s="81" t="n"/>
      <c r="CU419" s="82" t="n"/>
      <c r="CV419" s="84" t="inlineStr">
        <is>
          <t>Anno 4</t>
        </is>
      </c>
      <c r="CW419" s="81" t="n"/>
      <c r="CX419" s="81" t="n"/>
      <c r="CY419" s="82" t="n"/>
      <c r="CZ419" s="84" t="inlineStr">
        <is>
          <t>Anno 5</t>
        </is>
      </c>
      <c r="DA419" s="81" t="n"/>
      <c r="DB419" s="81" t="n"/>
      <c r="DC419" s="82" t="n"/>
      <c r="DD419" s="84" t="inlineStr">
        <is>
          <t>Anno 6</t>
        </is>
      </c>
      <c r="DE419" s="81" t="n"/>
      <c r="DF419" s="81" t="n"/>
      <c r="DG419" s="82" t="n"/>
      <c r="DH419" s="84" t="inlineStr">
        <is>
          <t>Anno 7</t>
        </is>
      </c>
      <c r="DI419" s="81" t="n"/>
      <c r="DJ419" s="81" t="n"/>
      <c r="DK419" s="82" t="n"/>
      <c r="DL419" s="84" t="inlineStr">
        <is>
          <t>Anno 8</t>
        </is>
      </c>
      <c r="DM419" s="81" t="n"/>
      <c r="DN419" s="81" t="n"/>
      <c r="DO419" s="82" t="n"/>
      <c r="DP419" s="84" t="inlineStr">
        <is>
          <t>Anno 9</t>
        </is>
      </c>
      <c r="DQ419" s="81" t="n"/>
      <c r="DR419" s="81" t="n"/>
      <c r="DS419" s="82" t="n"/>
      <c r="DT419" s="84" t="inlineStr">
        <is>
          <t>Anno 10</t>
        </is>
      </c>
      <c r="DU419" s="81" t="n"/>
      <c r="DV419" s="81" t="n"/>
      <c r="DW419" s="82" t="n"/>
      <c r="DZ419" s="84" t="inlineStr">
        <is>
          <t>ANNI</t>
        </is>
      </c>
      <c r="EA419" s="84" t="inlineStr">
        <is>
          <t>Anno 1</t>
        </is>
      </c>
      <c r="EB419" s="81" t="n"/>
      <c r="EC419" s="81" t="n"/>
      <c r="ED419" s="82" t="n"/>
      <c r="EE419" s="84" t="inlineStr">
        <is>
          <t>Anno 2</t>
        </is>
      </c>
      <c r="EF419" s="81" t="n"/>
      <c r="EG419" s="81" t="n"/>
      <c r="EH419" s="82" t="n"/>
      <c r="EI419" s="84" t="inlineStr">
        <is>
          <t>Anno 3</t>
        </is>
      </c>
      <c r="EJ419" s="81" t="n"/>
      <c r="EK419" s="81" t="n"/>
      <c r="EL419" s="82" t="n"/>
      <c r="EM419" s="84" t="inlineStr">
        <is>
          <t>Anno 4</t>
        </is>
      </c>
      <c r="EN419" s="81" t="n"/>
      <c r="EO419" s="81" t="n"/>
      <c r="EP419" s="82" t="n"/>
      <c r="EQ419" s="84" t="inlineStr">
        <is>
          <t>Anno 5</t>
        </is>
      </c>
      <c r="ER419" s="81" t="n"/>
      <c r="ES419" s="81" t="n"/>
      <c r="ET419" s="82" t="n"/>
      <c r="EU419" s="84" t="inlineStr">
        <is>
          <t>Anno 6</t>
        </is>
      </c>
      <c r="EV419" s="81" t="n"/>
      <c r="EW419" s="81" t="n"/>
      <c r="EX419" s="82" t="n"/>
      <c r="EY419" s="84" t="inlineStr">
        <is>
          <t>Anno 7</t>
        </is>
      </c>
      <c r="EZ419" s="81" t="n"/>
      <c r="FA419" s="81" t="n"/>
      <c r="FB419" s="82" t="n"/>
      <c r="FC419" s="84" t="inlineStr">
        <is>
          <t>Anno 8</t>
        </is>
      </c>
      <c r="FD419" s="81" t="n"/>
      <c r="FE419" s="81" t="n"/>
      <c r="FF419" s="82" t="n"/>
      <c r="FG419" s="84" t="inlineStr">
        <is>
          <t>Anno 9</t>
        </is>
      </c>
      <c r="FH419" s="81" t="n"/>
      <c r="FI419" s="81" t="n"/>
      <c r="FJ419" s="82" t="n"/>
      <c r="FK419" s="84" t="inlineStr">
        <is>
          <t>Anno 10</t>
        </is>
      </c>
      <c r="FL419" s="81" t="n"/>
      <c r="FM419" s="81" t="n"/>
      <c r="FN419" s="82" t="n"/>
      <c r="FQ419" s="84" t="inlineStr">
        <is>
          <t>ANNI</t>
        </is>
      </c>
      <c r="FR419" s="84" t="inlineStr">
        <is>
          <t>Anno 1</t>
        </is>
      </c>
      <c r="FS419" s="81" t="n"/>
      <c r="FT419" s="81" t="n"/>
      <c r="FU419" s="82" t="n"/>
      <c r="FV419" s="84" t="inlineStr">
        <is>
          <t>Anno 2</t>
        </is>
      </c>
      <c r="FW419" s="81" t="n"/>
      <c r="FX419" s="81" t="n"/>
      <c r="FY419" s="82" t="n"/>
      <c r="FZ419" s="84" t="inlineStr">
        <is>
          <t>Anno 3</t>
        </is>
      </c>
      <c r="GA419" s="81" t="n"/>
      <c r="GB419" s="81" t="n"/>
      <c r="GC419" s="82" t="n"/>
      <c r="GD419" s="84" t="inlineStr">
        <is>
          <t>Anno 4</t>
        </is>
      </c>
      <c r="GE419" s="81" t="n"/>
      <c r="GF419" s="81" t="n"/>
      <c r="GG419" s="82" t="n"/>
      <c r="GH419" s="84" t="inlineStr">
        <is>
          <t>Anno 5</t>
        </is>
      </c>
      <c r="GI419" s="81" t="n"/>
      <c r="GJ419" s="81" t="n"/>
      <c r="GK419" s="82" t="n"/>
      <c r="GL419" s="84" t="inlineStr">
        <is>
          <t>Anno 6</t>
        </is>
      </c>
      <c r="GM419" s="81" t="n"/>
      <c r="GN419" s="81" t="n"/>
      <c r="GO419" s="82" t="n"/>
      <c r="GP419" s="84" t="inlineStr">
        <is>
          <t>Anno 7</t>
        </is>
      </c>
      <c r="GQ419" s="81" t="n"/>
      <c r="GR419" s="81" t="n"/>
      <c r="GS419" s="82" t="n"/>
      <c r="GT419" s="84" t="inlineStr">
        <is>
          <t>Anno 8</t>
        </is>
      </c>
      <c r="GU419" s="81" t="n"/>
      <c r="GV419" s="81" t="n"/>
      <c r="GW419" s="82" t="n"/>
      <c r="GX419" s="84" t="inlineStr">
        <is>
          <t>Anno 9</t>
        </is>
      </c>
      <c r="GY419" s="81" t="n"/>
      <c r="GZ419" s="81" t="n"/>
      <c r="HA419" s="82" t="n"/>
      <c r="HB419" s="84" t="inlineStr">
        <is>
          <t>Anno 10</t>
        </is>
      </c>
      <c r="HC419" s="81" t="n"/>
      <c r="HD419" s="81" t="n"/>
      <c r="HE419" s="82" t="n"/>
      <c r="HH419" s="84" t="inlineStr">
        <is>
          <t>ANNI</t>
        </is>
      </c>
      <c r="HI419" s="84" t="inlineStr">
        <is>
          <t>Anno 1</t>
        </is>
      </c>
      <c r="HJ419" s="81" t="n"/>
      <c r="HK419" s="81" t="n"/>
      <c r="HL419" s="82" t="n"/>
      <c r="HM419" s="84" t="inlineStr">
        <is>
          <t>Anno 2</t>
        </is>
      </c>
      <c r="HN419" s="81" t="n"/>
      <c r="HO419" s="81" t="n"/>
      <c r="HP419" s="82" t="n"/>
      <c r="HQ419" s="84" t="inlineStr">
        <is>
          <t>Anno 3</t>
        </is>
      </c>
      <c r="HR419" s="81" t="n"/>
      <c r="HS419" s="81" t="n"/>
      <c r="HT419" s="82" t="n"/>
      <c r="HU419" s="84" t="inlineStr">
        <is>
          <t>Anno 4</t>
        </is>
      </c>
      <c r="HV419" s="81" t="n"/>
      <c r="HW419" s="81" t="n"/>
      <c r="HX419" s="82" t="n"/>
      <c r="HY419" s="84" t="inlineStr">
        <is>
          <t>Anno 5</t>
        </is>
      </c>
      <c r="HZ419" s="81" t="n"/>
      <c r="IA419" s="81" t="n"/>
      <c r="IB419" s="82" t="n"/>
      <c r="IC419" s="84" t="inlineStr">
        <is>
          <t>Anno 6</t>
        </is>
      </c>
      <c r="ID419" s="81" t="n"/>
      <c r="IE419" s="81" t="n"/>
      <c r="IF419" s="82" t="n"/>
      <c r="IG419" s="84" t="inlineStr">
        <is>
          <t>Anno 7</t>
        </is>
      </c>
      <c r="IH419" s="81" t="n"/>
      <c r="II419" s="81" t="n"/>
      <c r="IJ419" s="82" t="n"/>
      <c r="IK419" s="84" t="inlineStr">
        <is>
          <t>Anno 8</t>
        </is>
      </c>
      <c r="IL419" s="81" t="n"/>
      <c r="IM419" s="81" t="n"/>
      <c r="IN419" s="82" t="n"/>
      <c r="IO419" s="84" t="inlineStr">
        <is>
          <t>Anno 9</t>
        </is>
      </c>
      <c r="IP419" s="81" t="n"/>
      <c r="IQ419" s="81" t="n"/>
      <c r="IR419" s="82" t="n"/>
      <c r="IS419" s="84" t="inlineStr">
        <is>
          <t>Anno 10</t>
        </is>
      </c>
      <c r="IT419" s="81" t="n"/>
      <c r="IU419" s="81" t="n"/>
      <c r="IV419" s="82" t="n"/>
      <c r="IY419" s="84" t="inlineStr">
        <is>
          <t>ANNI</t>
        </is>
      </c>
      <c r="IZ419" s="84" t="inlineStr">
        <is>
          <t>Anno 1</t>
        </is>
      </c>
      <c r="JA419" s="81" t="n"/>
      <c r="JB419" s="81" t="n"/>
      <c r="JC419" s="82" t="n"/>
      <c r="JD419" s="84" t="inlineStr">
        <is>
          <t>Anno 2</t>
        </is>
      </c>
      <c r="JE419" s="81" t="n"/>
      <c r="JF419" s="81" t="n"/>
      <c r="JG419" s="82" t="n"/>
      <c r="JH419" s="84" t="inlineStr">
        <is>
          <t>Anno 3</t>
        </is>
      </c>
      <c r="JI419" s="81" t="n"/>
      <c r="JJ419" s="81" t="n"/>
      <c r="JK419" s="82" t="n"/>
      <c r="JL419" s="84" t="inlineStr">
        <is>
          <t>Anno 4</t>
        </is>
      </c>
      <c r="JM419" s="81" t="n"/>
      <c r="JN419" s="81" t="n"/>
      <c r="JO419" s="82" t="n"/>
      <c r="JP419" s="84" t="inlineStr">
        <is>
          <t>Anno 5</t>
        </is>
      </c>
      <c r="JQ419" s="81" t="n"/>
      <c r="JR419" s="81" t="n"/>
      <c r="JS419" s="82" t="n"/>
      <c r="JT419" s="84" t="inlineStr">
        <is>
          <t>Anno 6</t>
        </is>
      </c>
      <c r="JU419" s="81" t="n"/>
      <c r="JV419" s="81" t="n"/>
      <c r="JW419" s="82" t="n"/>
      <c r="JX419" s="84" t="inlineStr">
        <is>
          <t>Anno 7</t>
        </is>
      </c>
      <c r="JY419" s="81" t="n"/>
      <c r="JZ419" s="81" t="n"/>
      <c r="KA419" s="82" t="n"/>
      <c r="KB419" s="84" t="inlineStr">
        <is>
          <t>Anno 8</t>
        </is>
      </c>
      <c r="KC419" s="81" t="n"/>
      <c r="KD419" s="81" t="n"/>
      <c r="KE419" s="82" t="n"/>
      <c r="KF419" s="84" t="inlineStr">
        <is>
          <t>Anno 9</t>
        </is>
      </c>
      <c r="KG419" s="81" t="n"/>
      <c r="KH419" s="81" t="n"/>
      <c r="KI419" s="82" t="n"/>
      <c r="KJ419" s="84" t="inlineStr">
        <is>
          <t>Anno 10</t>
        </is>
      </c>
      <c r="KK419" s="81" t="n"/>
      <c r="KL419" s="81" t="n"/>
      <c r="KM419" s="82" t="n"/>
      <c r="KP419" s="84" t="inlineStr">
        <is>
          <t>ANNI</t>
        </is>
      </c>
      <c r="KQ419" s="84" t="inlineStr">
        <is>
          <t>Anno 1</t>
        </is>
      </c>
      <c r="KR419" s="81" t="n"/>
      <c r="KS419" s="81" t="n"/>
      <c r="KT419" s="82" t="n"/>
      <c r="KU419" s="84" t="inlineStr">
        <is>
          <t>Anno 2</t>
        </is>
      </c>
      <c r="KV419" s="81" t="n"/>
      <c r="KW419" s="81" t="n"/>
      <c r="KX419" s="82" t="n"/>
      <c r="KY419" s="84" t="inlineStr">
        <is>
          <t>Anno 3</t>
        </is>
      </c>
      <c r="KZ419" s="81" t="n"/>
      <c r="LA419" s="81" t="n"/>
      <c r="LB419" s="82" t="n"/>
      <c r="LC419" s="84" t="inlineStr">
        <is>
          <t>Anno 4</t>
        </is>
      </c>
      <c r="LD419" s="81" t="n"/>
      <c r="LE419" s="81" t="n"/>
      <c r="LF419" s="82" t="n"/>
      <c r="LG419" s="84" t="inlineStr">
        <is>
          <t>Anno 5</t>
        </is>
      </c>
      <c r="LH419" s="81" t="n"/>
      <c r="LI419" s="81" t="n"/>
      <c r="LJ419" s="82" t="n"/>
      <c r="LK419" s="84" t="inlineStr">
        <is>
          <t>Anno 6</t>
        </is>
      </c>
      <c r="LL419" s="81" t="n"/>
      <c r="LM419" s="81" t="n"/>
      <c r="LN419" s="82" t="n"/>
      <c r="LO419" s="84" t="inlineStr">
        <is>
          <t>Anno 7</t>
        </is>
      </c>
      <c r="LP419" s="81" t="n"/>
      <c r="LQ419" s="81" t="n"/>
      <c r="LR419" s="82" t="n"/>
      <c r="LS419" s="84" t="inlineStr">
        <is>
          <t>Anno 8</t>
        </is>
      </c>
      <c r="LT419" s="81" t="n"/>
      <c r="LU419" s="81" t="n"/>
      <c r="LV419" s="82" t="n"/>
      <c r="LW419" s="84" t="inlineStr">
        <is>
          <t>Anno 9</t>
        </is>
      </c>
      <c r="LX419" s="81" t="n"/>
      <c r="LY419" s="81" t="n"/>
      <c r="LZ419" s="82" t="n"/>
      <c r="MA419" s="84" t="inlineStr">
        <is>
          <t>Anno 10</t>
        </is>
      </c>
      <c r="MB419" s="81" t="n"/>
      <c r="MC419" s="81" t="n"/>
      <c r="MD419" s="82" t="n"/>
      <c r="MG419" s="84" t="inlineStr">
        <is>
          <t>ANNI</t>
        </is>
      </c>
      <c r="MH419" s="84" t="inlineStr">
        <is>
          <t>Anno 1</t>
        </is>
      </c>
      <c r="MI419" s="81" t="n"/>
      <c r="MJ419" s="81" t="n"/>
      <c r="MK419" s="82" t="n"/>
      <c r="ML419" s="84" t="inlineStr">
        <is>
          <t>Anno 2</t>
        </is>
      </c>
      <c r="MM419" s="81" t="n"/>
      <c r="MN419" s="81" t="n"/>
      <c r="MO419" s="82" t="n"/>
      <c r="MP419" s="84" t="inlineStr">
        <is>
          <t>Anno 3</t>
        </is>
      </c>
      <c r="MQ419" s="81" t="n"/>
      <c r="MR419" s="81" t="n"/>
      <c r="MS419" s="82" t="n"/>
      <c r="MT419" s="84" t="inlineStr">
        <is>
          <t>Anno 4</t>
        </is>
      </c>
      <c r="MU419" s="81" t="n"/>
      <c r="MV419" s="81" t="n"/>
      <c r="MW419" s="82" t="n"/>
      <c r="MX419" s="84" t="inlineStr">
        <is>
          <t>Anno 5</t>
        </is>
      </c>
      <c r="MY419" s="81" t="n"/>
      <c r="MZ419" s="81" t="n"/>
      <c r="NA419" s="82" t="n"/>
      <c r="NB419" s="84" t="inlineStr">
        <is>
          <t>Anno 6</t>
        </is>
      </c>
      <c r="NC419" s="81" t="n"/>
      <c r="ND419" s="81" t="n"/>
      <c r="NE419" s="82" t="n"/>
      <c r="NF419" s="84" t="inlineStr">
        <is>
          <t>Anno 7</t>
        </is>
      </c>
      <c r="NG419" s="81" t="n"/>
      <c r="NH419" s="81" t="n"/>
      <c r="NI419" s="82" t="n"/>
      <c r="NJ419" s="84" t="inlineStr">
        <is>
          <t>Anno 8</t>
        </is>
      </c>
      <c r="NK419" s="81" t="n"/>
      <c r="NL419" s="81" t="n"/>
      <c r="NM419" s="82" t="n"/>
      <c r="NN419" s="84" t="inlineStr">
        <is>
          <t>Anno 9</t>
        </is>
      </c>
      <c r="NO419" s="81" t="n"/>
      <c r="NP419" s="81" t="n"/>
      <c r="NQ419" s="82" t="n"/>
      <c r="NR419" s="84" t="inlineStr">
        <is>
          <t>Anno 10</t>
        </is>
      </c>
      <c r="NS419" s="81" t="n"/>
      <c r="NT419" s="81" t="n"/>
      <c r="NU419" s="82" t="n"/>
      <c r="NX419" s="84" t="inlineStr">
        <is>
          <t>ANNI</t>
        </is>
      </c>
      <c r="NY419" s="84" t="inlineStr">
        <is>
          <t>Anno 1</t>
        </is>
      </c>
      <c r="NZ419" s="81" t="n"/>
      <c r="OA419" s="81" t="n"/>
      <c r="OB419" s="82" t="n"/>
      <c r="OC419" s="84" t="inlineStr">
        <is>
          <t>Anno 2</t>
        </is>
      </c>
      <c r="OD419" s="81" t="n"/>
      <c r="OE419" s="81" t="n"/>
      <c r="OF419" s="82" t="n"/>
      <c r="OG419" s="84" t="inlineStr">
        <is>
          <t>Anno 3</t>
        </is>
      </c>
      <c r="OH419" s="81" t="n"/>
      <c r="OI419" s="81" t="n"/>
      <c r="OJ419" s="82" t="n"/>
      <c r="OK419" s="84" t="inlineStr">
        <is>
          <t>Anno 4</t>
        </is>
      </c>
      <c r="OL419" s="81" t="n"/>
      <c r="OM419" s="81" t="n"/>
      <c r="ON419" s="82" t="n"/>
      <c r="OO419" s="84" t="inlineStr">
        <is>
          <t>Anno 5</t>
        </is>
      </c>
      <c r="OP419" s="81" t="n"/>
      <c r="OQ419" s="81" t="n"/>
      <c r="OR419" s="82" t="n"/>
      <c r="OS419" s="84" t="inlineStr">
        <is>
          <t>Anno 6</t>
        </is>
      </c>
      <c r="OT419" s="81" t="n"/>
      <c r="OU419" s="81" t="n"/>
      <c r="OV419" s="82" t="n"/>
      <c r="OW419" s="84" t="inlineStr">
        <is>
          <t>Anno 7</t>
        </is>
      </c>
      <c r="OX419" s="81" t="n"/>
      <c r="OY419" s="81" t="n"/>
      <c r="OZ419" s="82" t="n"/>
      <c r="PA419" s="84" t="inlineStr">
        <is>
          <t>Anno 8</t>
        </is>
      </c>
      <c r="PB419" s="81" t="n"/>
      <c r="PC419" s="81" t="n"/>
      <c r="PD419" s="82" t="n"/>
      <c r="PE419" s="84" t="inlineStr">
        <is>
          <t>Anno 9</t>
        </is>
      </c>
      <c r="PF419" s="81" t="n"/>
      <c r="PG419" s="81" t="n"/>
      <c r="PH419" s="82" t="n"/>
      <c r="PI419" s="84" t="inlineStr">
        <is>
          <t>Anno 10</t>
        </is>
      </c>
      <c r="PJ419" s="81" t="n"/>
      <c r="PK419" s="81" t="n"/>
      <c r="PL419" s="82" t="n"/>
      <c r="PO419" s="84" t="inlineStr">
        <is>
          <t>ANNI</t>
        </is>
      </c>
      <c r="PP419" s="84" t="inlineStr">
        <is>
          <t>Anno 1</t>
        </is>
      </c>
      <c r="PQ419" s="81" t="n"/>
      <c r="PR419" s="81" t="n"/>
      <c r="PS419" s="82" t="n"/>
      <c r="PT419" s="84" t="inlineStr">
        <is>
          <t>Anno 2</t>
        </is>
      </c>
      <c r="PU419" s="81" t="n"/>
      <c r="PV419" s="81" t="n"/>
      <c r="PW419" s="82" t="n"/>
      <c r="PX419" s="84" t="inlineStr">
        <is>
          <t>Anno 3</t>
        </is>
      </c>
      <c r="PY419" s="81" t="n"/>
      <c r="PZ419" s="81" t="n"/>
      <c r="QA419" s="82" t="n"/>
      <c r="QB419" s="84" t="inlineStr">
        <is>
          <t>Anno 4</t>
        </is>
      </c>
      <c r="QC419" s="81" t="n"/>
      <c r="QD419" s="81" t="n"/>
      <c r="QE419" s="82" t="n"/>
      <c r="QF419" s="84" t="inlineStr">
        <is>
          <t>Anno 5</t>
        </is>
      </c>
      <c r="QG419" s="81" t="n"/>
      <c r="QH419" s="81" t="n"/>
      <c r="QI419" s="82" t="n"/>
      <c r="QJ419" s="84" t="inlineStr">
        <is>
          <t>Anno 6</t>
        </is>
      </c>
      <c r="QK419" s="81" t="n"/>
      <c r="QL419" s="81" t="n"/>
      <c r="QM419" s="82" t="n"/>
      <c r="QN419" s="84" t="inlineStr">
        <is>
          <t>Anno 7</t>
        </is>
      </c>
      <c r="QO419" s="81" t="n"/>
      <c r="QP419" s="81" t="n"/>
      <c r="QQ419" s="82" t="n"/>
      <c r="QR419" s="84" t="inlineStr">
        <is>
          <t>Anno 8</t>
        </is>
      </c>
      <c r="QS419" s="81" t="n"/>
      <c r="QT419" s="81" t="n"/>
      <c r="QU419" s="82" t="n"/>
      <c r="QV419" s="84" t="inlineStr">
        <is>
          <t>Anno 9</t>
        </is>
      </c>
      <c r="QW419" s="81" t="n"/>
      <c r="QX419" s="81" t="n"/>
      <c r="QY419" s="82" t="n"/>
      <c r="QZ419" s="84" t="inlineStr">
        <is>
          <t>Anno 10</t>
        </is>
      </c>
      <c r="RA419" s="81" t="n"/>
      <c r="RB419" s="81" t="n"/>
      <c r="RC419" s="82" t="n"/>
      <c r="RF419" s="84" t="inlineStr">
        <is>
          <t>ANNI</t>
        </is>
      </c>
      <c r="RG419" s="84" t="inlineStr">
        <is>
          <t>Anno 1</t>
        </is>
      </c>
      <c r="RH419" s="81" t="n"/>
      <c r="RI419" s="81" t="n"/>
      <c r="RJ419" s="82" t="n"/>
      <c r="RK419" s="84" t="inlineStr">
        <is>
          <t>Anno 2</t>
        </is>
      </c>
      <c r="RL419" s="81" t="n"/>
      <c r="RM419" s="81" t="n"/>
      <c r="RN419" s="82" t="n"/>
      <c r="RO419" s="84" t="inlineStr">
        <is>
          <t>Anno 3</t>
        </is>
      </c>
      <c r="RP419" s="81" t="n"/>
      <c r="RQ419" s="81" t="n"/>
      <c r="RR419" s="82" t="n"/>
      <c r="RS419" s="84" t="inlineStr">
        <is>
          <t>Anno 4</t>
        </is>
      </c>
      <c r="RT419" s="81" t="n"/>
      <c r="RU419" s="81" t="n"/>
      <c r="RV419" s="82" t="n"/>
      <c r="RW419" s="84" t="inlineStr">
        <is>
          <t>Anno 5</t>
        </is>
      </c>
      <c r="RX419" s="81" t="n"/>
      <c r="RY419" s="81" t="n"/>
      <c r="RZ419" s="82" t="n"/>
      <c r="SA419" s="84" t="inlineStr">
        <is>
          <t>Anno 6</t>
        </is>
      </c>
      <c r="SB419" s="81" t="n"/>
      <c r="SC419" s="81" t="n"/>
      <c r="SD419" s="82" t="n"/>
      <c r="SE419" s="84" t="inlineStr">
        <is>
          <t>Anno 7</t>
        </is>
      </c>
      <c r="SF419" s="81" t="n"/>
      <c r="SG419" s="81" t="n"/>
      <c r="SH419" s="82" t="n"/>
      <c r="SI419" s="84" t="inlineStr">
        <is>
          <t>Anno 8</t>
        </is>
      </c>
      <c r="SJ419" s="81" t="n"/>
      <c r="SK419" s="81" t="n"/>
      <c r="SL419" s="82" t="n"/>
      <c r="SM419" s="84" t="inlineStr">
        <is>
          <t>Anno 9</t>
        </is>
      </c>
      <c r="SN419" s="81" t="n"/>
      <c r="SO419" s="81" t="n"/>
      <c r="SP419" s="82" t="n"/>
      <c r="SQ419" s="84" t="inlineStr">
        <is>
          <t>Anno 10</t>
        </is>
      </c>
      <c r="SR419" s="81" t="n"/>
      <c r="SS419" s="81" t="n"/>
      <c r="ST419" s="82" t="n"/>
      <c r="SW419" s="84" t="inlineStr">
        <is>
          <t>ANNI</t>
        </is>
      </c>
      <c r="SX419" s="84" t="inlineStr">
        <is>
          <t>Anno 1</t>
        </is>
      </c>
      <c r="SY419" s="81" t="n"/>
      <c r="SZ419" s="81" t="n"/>
      <c r="TA419" s="82" t="n"/>
      <c r="TB419" s="84" t="inlineStr">
        <is>
          <t>Anno 2</t>
        </is>
      </c>
      <c r="TC419" s="81" t="n"/>
      <c r="TD419" s="81" t="n"/>
      <c r="TE419" s="82" t="n"/>
      <c r="TF419" s="84" t="inlineStr">
        <is>
          <t>Anno 3</t>
        </is>
      </c>
      <c r="TG419" s="81" t="n"/>
      <c r="TH419" s="81" t="n"/>
      <c r="TI419" s="82" t="n"/>
      <c r="TJ419" s="84" t="inlineStr">
        <is>
          <t>Anno 4</t>
        </is>
      </c>
      <c r="TK419" s="81" t="n"/>
      <c r="TL419" s="81" t="n"/>
      <c r="TM419" s="82" t="n"/>
      <c r="TN419" s="84" t="inlineStr">
        <is>
          <t>Anno 5</t>
        </is>
      </c>
      <c r="TO419" s="81" t="n"/>
      <c r="TP419" s="81" t="n"/>
      <c r="TQ419" s="82" t="n"/>
      <c r="TR419" s="84" t="inlineStr">
        <is>
          <t>Anno 6</t>
        </is>
      </c>
      <c r="TS419" s="81" t="n"/>
      <c r="TT419" s="81" t="n"/>
      <c r="TU419" s="82" t="n"/>
      <c r="TV419" s="84" t="inlineStr">
        <is>
          <t>Anno 7</t>
        </is>
      </c>
      <c r="TW419" s="81" t="n"/>
      <c r="TX419" s="81" t="n"/>
      <c r="TY419" s="82" t="n"/>
      <c r="TZ419" s="84" t="inlineStr">
        <is>
          <t>Anno 8</t>
        </is>
      </c>
      <c r="UA419" s="81" t="n"/>
      <c r="UB419" s="81" t="n"/>
      <c r="UC419" s="82" t="n"/>
      <c r="UD419" s="84" t="inlineStr">
        <is>
          <t>Anno 9</t>
        </is>
      </c>
      <c r="UE419" s="81" t="n"/>
      <c r="UF419" s="81" t="n"/>
      <c r="UG419" s="82" t="n"/>
      <c r="UH419" s="84" t="inlineStr">
        <is>
          <t>Anno 10</t>
        </is>
      </c>
      <c r="UI419" s="81" t="n"/>
      <c r="UJ419" s="81" t="n"/>
      <c r="UK419" s="82" t="n"/>
      <c r="UN419" s="84" t="inlineStr">
        <is>
          <t>ANNI</t>
        </is>
      </c>
      <c r="UO419" s="84" t="inlineStr">
        <is>
          <t>Anno 1</t>
        </is>
      </c>
      <c r="UP419" s="81" t="n"/>
      <c r="UQ419" s="81" t="n"/>
      <c r="UR419" s="82" t="n"/>
      <c r="US419" s="84" t="inlineStr">
        <is>
          <t>Anno 2</t>
        </is>
      </c>
      <c r="UT419" s="81" t="n"/>
      <c r="UU419" s="81" t="n"/>
      <c r="UV419" s="82" t="n"/>
      <c r="UW419" s="84" t="inlineStr">
        <is>
          <t>Anno 3</t>
        </is>
      </c>
      <c r="UX419" s="81" t="n"/>
      <c r="UY419" s="81" t="n"/>
      <c r="UZ419" s="82" t="n"/>
      <c r="VA419" s="84" t="inlineStr">
        <is>
          <t>Anno 4</t>
        </is>
      </c>
      <c r="VB419" s="81" t="n"/>
      <c r="VC419" s="81" t="n"/>
      <c r="VD419" s="82" t="n"/>
      <c r="VE419" s="84" t="inlineStr">
        <is>
          <t>Anno 5</t>
        </is>
      </c>
      <c r="VF419" s="81" t="n"/>
      <c r="VG419" s="81" t="n"/>
      <c r="VH419" s="82" t="n"/>
      <c r="VI419" s="84" t="inlineStr">
        <is>
          <t>Anno 6</t>
        </is>
      </c>
      <c r="VJ419" s="81" t="n"/>
      <c r="VK419" s="81" t="n"/>
      <c r="VL419" s="82" t="n"/>
      <c r="VM419" s="84" t="inlineStr">
        <is>
          <t>Anno 7</t>
        </is>
      </c>
      <c r="VN419" s="81" t="n"/>
      <c r="VO419" s="81" t="n"/>
      <c r="VP419" s="82" t="n"/>
      <c r="VQ419" s="84" t="inlineStr">
        <is>
          <t>Anno 8</t>
        </is>
      </c>
      <c r="VR419" s="81" t="n"/>
      <c r="VS419" s="81" t="n"/>
      <c r="VT419" s="82" t="n"/>
      <c r="VU419" s="84" t="inlineStr">
        <is>
          <t>Anno 9</t>
        </is>
      </c>
      <c r="VV419" s="81" t="n"/>
      <c r="VW419" s="81" t="n"/>
      <c r="VX419" s="82" t="n"/>
      <c r="VY419" s="84" t="inlineStr">
        <is>
          <t>Anno 10</t>
        </is>
      </c>
      <c r="VZ419" s="81" t="n"/>
      <c r="WA419" s="81" t="n"/>
      <c r="WB419" s="82" t="n"/>
      <c r="WE419" s="84" t="inlineStr">
        <is>
          <t>ANNI</t>
        </is>
      </c>
      <c r="WF419" s="84" t="inlineStr">
        <is>
          <t>Anno 1</t>
        </is>
      </c>
      <c r="WG419" s="81" t="n"/>
      <c r="WH419" s="81" t="n"/>
      <c r="WI419" s="82" t="n"/>
      <c r="WJ419" s="84" t="inlineStr">
        <is>
          <t>Anno 2</t>
        </is>
      </c>
      <c r="WK419" s="81" t="n"/>
      <c r="WL419" s="81" t="n"/>
      <c r="WM419" s="82" t="n"/>
      <c r="WN419" s="84" t="inlineStr">
        <is>
          <t>Anno 3</t>
        </is>
      </c>
      <c r="WO419" s="81" t="n"/>
      <c r="WP419" s="81" t="n"/>
      <c r="WQ419" s="82" t="n"/>
      <c r="WR419" s="84" t="inlineStr">
        <is>
          <t>Anno 4</t>
        </is>
      </c>
      <c r="WS419" s="81" t="n"/>
      <c r="WT419" s="81" t="n"/>
      <c r="WU419" s="82" t="n"/>
      <c r="WV419" s="84" t="inlineStr">
        <is>
          <t>Anno 5</t>
        </is>
      </c>
      <c r="WW419" s="81" t="n"/>
      <c r="WX419" s="81" t="n"/>
      <c r="WY419" s="82" t="n"/>
      <c r="WZ419" s="84" t="inlineStr">
        <is>
          <t>Anno 6</t>
        </is>
      </c>
      <c r="XA419" s="81" t="n"/>
      <c r="XB419" s="81" t="n"/>
      <c r="XC419" s="82" t="n"/>
      <c r="XD419" s="84" t="inlineStr">
        <is>
          <t>Anno 7</t>
        </is>
      </c>
      <c r="XE419" s="81" t="n"/>
      <c r="XF419" s="81" t="n"/>
      <c r="XG419" s="82" t="n"/>
      <c r="XH419" s="84" t="inlineStr">
        <is>
          <t>Anno 8</t>
        </is>
      </c>
      <c r="XI419" s="81" t="n"/>
      <c r="XJ419" s="81" t="n"/>
      <c r="XK419" s="82" t="n"/>
      <c r="XL419" s="84" t="inlineStr">
        <is>
          <t>Anno 9</t>
        </is>
      </c>
      <c r="XM419" s="81" t="n"/>
      <c r="XN419" s="81" t="n"/>
      <c r="XO419" s="82" t="n"/>
      <c r="XP419" s="84" t="inlineStr">
        <is>
          <t>Anno 10</t>
        </is>
      </c>
      <c r="XQ419" s="81" t="n"/>
      <c r="XR419" s="81" t="n"/>
      <c r="XS419" s="82" t="n"/>
      <c r="XV419" s="84" t="inlineStr">
        <is>
          <t>ANNI</t>
        </is>
      </c>
      <c r="XW419" s="84" t="inlineStr">
        <is>
          <t>Anno 1</t>
        </is>
      </c>
      <c r="XX419" s="81" t="n"/>
      <c r="XY419" s="81" t="n"/>
      <c r="XZ419" s="82" t="n"/>
      <c r="YA419" s="84" t="inlineStr">
        <is>
          <t>Anno 2</t>
        </is>
      </c>
      <c r="YB419" s="81" t="n"/>
      <c r="YC419" s="81" t="n"/>
      <c r="YD419" s="82" t="n"/>
      <c r="YE419" s="84" t="inlineStr">
        <is>
          <t>Anno 3</t>
        </is>
      </c>
      <c r="YF419" s="81" t="n"/>
      <c r="YG419" s="81" t="n"/>
      <c r="YH419" s="82" t="n"/>
      <c r="YI419" s="84" t="inlineStr">
        <is>
          <t>Anno 4</t>
        </is>
      </c>
      <c r="YJ419" s="81" t="n"/>
      <c r="YK419" s="81" t="n"/>
      <c r="YL419" s="82" t="n"/>
      <c r="YM419" s="84" t="inlineStr">
        <is>
          <t>Anno 5</t>
        </is>
      </c>
      <c r="YN419" s="81" t="n"/>
      <c r="YO419" s="81" t="n"/>
      <c r="YP419" s="82" t="n"/>
      <c r="YQ419" s="84" t="inlineStr">
        <is>
          <t>Anno 6</t>
        </is>
      </c>
      <c r="YR419" s="81" t="n"/>
      <c r="YS419" s="81" t="n"/>
      <c r="YT419" s="82" t="n"/>
      <c r="YU419" s="84" t="inlineStr">
        <is>
          <t>Anno 7</t>
        </is>
      </c>
      <c r="YV419" s="81" t="n"/>
      <c r="YW419" s="81" t="n"/>
      <c r="YX419" s="82" t="n"/>
      <c r="YY419" s="84" t="inlineStr">
        <is>
          <t>Anno 8</t>
        </is>
      </c>
      <c r="YZ419" s="81" t="n"/>
      <c r="ZA419" s="81" t="n"/>
      <c r="ZB419" s="82" t="n"/>
      <c r="ZC419" s="84" t="inlineStr">
        <is>
          <t>Anno 9</t>
        </is>
      </c>
      <c r="ZD419" s="81" t="n"/>
      <c r="ZE419" s="81" t="n"/>
      <c r="ZF419" s="82" t="n"/>
      <c r="ZG419" s="84" t="inlineStr">
        <is>
          <t>Anno 10</t>
        </is>
      </c>
      <c r="ZH419" s="81" t="n"/>
      <c r="ZI419" s="81" t="n"/>
      <c r="ZJ419" s="82" t="n"/>
      <c r="ZM419" s="84" t="inlineStr">
        <is>
          <t>ANNI</t>
        </is>
      </c>
      <c r="ZN419" s="84" t="inlineStr">
        <is>
          <t>Anno 1</t>
        </is>
      </c>
      <c r="ZO419" s="81" t="n"/>
      <c r="ZP419" s="81" t="n"/>
      <c r="ZQ419" s="82" t="n"/>
      <c r="ZR419" s="84" t="inlineStr">
        <is>
          <t>Anno 2</t>
        </is>
      </c>
      <c r="ZS419" s="81" t="n"/>
      <c r="ZT419" s="81" t="n"/>
      <c r="ZU419" s="82" t="n"/>
      <c r="ZV419" s="84" t="inlineStr">
        <is>
          <t>Anno 3</t>
        </is>
      </c>
      <c r="ZW419" s="81" t="n"/>
      <c r="ZX419" s="81" t="n"/>
      <c r="ZY419" s="82" t="n"/>
      <c r="ZZ419" s="84" t="inlineStr">
        <is>
          <t>Anno 4</t>
        </is>
      </c>
      <c r="AAA419" s="81" t="n"/>
      <c r="AAB419" s="81" t="n"/>
      <c r="AAC419" s="82" t="n"/>
      <c r="AAD419" s="84" t="inlineStr">
        <is>
          <t>Anno 5</t>
        </is>
      </c>
      <c r="AAE419" s="81" t="n"/>
      <c r="AAF419" s="81" t="n"/>
      <c r="AAG419" s="82" t="n"/>
      <c r="AAH419" s="84" t="inlineStr">
        <is>
          <t>Anno 6</t>
        </is>
      </c>
      <c r="AAI419" s="81" t="n"/>
      <c r="AAJ419" s="81" t="n"/>
      <c r="AAK419" s="82" t="n"/>
      <c r="AAL419" s="84" t="inlineStr">
        <is>
          <t>Anno 7</t>
        </is>
      </c>
      <c r="AAM419" s="81" t="n"/>
      <c r="AAN419" s="81" t="n"/>
      <c r="AAO419" s="82" t="n"/>
      <c r="AAP419" s="84" t="inlineStr">
        <is>
          <t>Anno 8</t>
        </is>
      </c>
      <c r="AAQ419" s="81" t="n"/>
      <c r="AAR419" s="81" t="n"/>
      <c r="AAS419" s="82" t="n"/>
      <c r="AAT419" s="84" t="inlineStr">
        <is>
          <t>Anno 9</t>
        </is>
      </c>
      <c r="AAU419" s="81" t="n"/>
      <c r="AAV419" s="81" t="n"/>
      <c r="AAW419" s="82" t="n"/>
      <c r="AAX419" s="84" t="inlineStr">
        <is>
          <t>Anno 10</t>
        </is>
      </c>
      <c r="AAY419" s="81" t="n"/>
      <c r="AAZ419" s="81" t="n"/>
      <c r="ABA419" s="82" t="n"/>
      <c r="ABD419" s="84" t="inlineStr">
        <is>
          <t>ANNI</t>
        </is>
      </c>
      <c r="ABE419" s="84" t="inlineStr">
        <is>
          <t>Anno 1</t>
        </is>
      </c>
      <c r="ABF419" s="81" t="n"/>
      <c r="ABG419" s="81" t="n"/>
      <c r="ABH419" s="82" t="n"/>
      <c r="ABI419" s="84" t="inlineStr">
        <is>
          <t>Anno 2</t>
        </is>
      </c>
      <c r="ABJ419" s="81" t="n"/>
      <c r="ABK419" s="81" t="n"/>
      <c r="ABL419" s="82" t="n"/>
      <c r="ABM419" s="84" t="inlineStr">
        <is>
          <t>Anno 3</t>
        </is>
      </c>
      <c r="ABN419" s="81" t="n"/>
      <c r="ABO419" s="81" t="n"/>
      <c r="ABP419" s="82" t="n"/>
      <c r="ABQ419" s="84" t="inlineStr">
        <is>
          <t>Anno 4</t>
        </is>
      </c>
      <c r="ABR419" s="81" t="n"/>
      <c r="ABS419" s="81" t="n"/>
      <c r="ABT419" s="82" t="n"/>
      <c r="ABU419" s="84" t="inlineStr">
        <is>
          <t>Anno 5</t>
        </is>
      </c>
      <c r="ABV419" s="81" t="n"/>
      <c r="ABW419" s="81" t="n"/>
      <c r="ABX419" s="82" t="n"/>
      <c r="ABY419" s="84" t="inlineStr">
        <is>
          <t>Anno 6</t>
        </is>
      </c>
      <c r="ABZ419" s="81" t="n"/>
      <c r="ACA419" s="81" t="n"/>
      <c r="ACB419" s="82" t="n"/>
      <c r="ACC419" s="84" t="inlineStr">
        <is>
          <t>Anno 7</t>
        </is>
      </c>
      <c r="ACD419" s="81" t="n"/>
      <c r="ACE419" s="81" t="n"/>
      <c r="ACF419" s="82" t="n"/>
      <c r="ACG419" s="84" t="inlineStr">
        <is>
          <t>Anno 8</t>
        </is>
      </c>
      <c r="ACH419" s="81" t="n"/>
      <c r="ACI419" s="81" t="n"/>
      <c r="ACJ419" s="82" t="n"/>
      <c r="ACK419" s="84" t="inlineStr">
        <is>
          <t>Anno 9</t>
        </is>
      </c>
      <c r="ACL419" s="81" t="n"/>
      <c r="ACM419" s="81" t="n"/>
      <c r="ACN419" s="82" t="n"/>
      <c r="ACO419" s="84" t="inlineStr">
        <is>
          <t>Anno 10</t>
        </is>
      </c>
      <c r="ACP419" s="81" t="n"/>
      <c r="ACQ419" s="81" t="n"/>
      <c r="ACR419" s="82" t="n"/>
      <c r="ACU419" s="84" t="inlineStr">
        <is>
          <t>ANNI</t>
        </is>
      </c>
      <c r="ACV419" s="84" t="inlineStr">
        <is>
          <t>Anno 1</t>
        </is>
      </c>
      <c r="ACW419" s="81" t="n"/>
      <c r="ACX419" s="81" t="n"/>
      <c r="ACY419" s="82" t="n"/>
      <c r="ACZ419" s="84" t="inlineStr">
        <is>
          <t>Anno 2</t>
        </is>
      </c>
      <c r="ADA419" s="81" t="n"/>
      <c r="ADB419" s="81" t="n"/>
      <c r="ADC419" s="82" t="n"/>
      <c r="ADD419" s="84" t="inlineStr">
        <is>
          <t>Anno 3</t>
        </is>
      </c>
      <c r="ADE419" s="81" t="n"/>
      <c r="ADF419" s="81" t="n"/>
      <c r="ADG419" s="82" t="n"/>
      <c r="ADH419" s="84" t="inlineStr">
        <is>
          <t>Anno 4</t>
        </is>
      </c>
      <c r="ADI419" s="81" t="n"/>
      <c r="ADJ419" s="81" t="n"/>
      <c r="ADK419" s="82" t="n"/>
      <c r="ADL419" s="84" t="inlineStr">
        <is>
          <t>Anno 5</t>
        </is>
      </c>
      <c r="ADM419" s="81" t="n"/>
      <c r="ADN419" s="81" t="n"/>
      <c r="ADO419" s="82" t="n"/>
      <c r="ADP419" s="84" t="inlineStr">
        <is>
          <t>Anno 6</t>
        </is>
      </c>
      <c r="ADQ419" s="81" t="n"/>
      <c r="ADR419" s="81" t="n"/>
      <c r="ADS419" s="82" t="n"/>
      <c r="ADT419" s="84" t="inlineStr">
        <is>
          <t>Anno 7</t>
        </is>
      </c>
      <c r="ADU419" s="81" t="n"/>
      <c r="ADV419" s="81" t="n"/>
      <c r="ADW419" s="82" t="n"/>
      <c r="ADX419" s="84" t="inlineStr">
        <is>
          <t>Anno 8</t>
        </is>
      </c>
      <c r="ADY419" s="81" t="n"/>
      <c r="ADZ419" s="81" t="n"/>
      <c r="AEA419" s="82" t="n"/>
      <c r="AEB419" s="84" t="inlineStr">
        <is>
          <t>Anno 9</t>
        </is>
      </c>
      <c r="AEC419" s="81" t="n"/>
      <c r="AED419" s="81" t="n"/>
      <c r="AEE419" s="82" t="n"/>
      <c r="AEF419" s="84" t="inlineStr">
        <is>
          <t>Anno 10</t>
        </is>
      </c>
      <c r="AEG419" s="81" t="n"/>
      <c r="AEH419" s="81" t="n"/>
      <c r="AEI419" s="82" t="n"/>
      <c r="AEL419" s="84" t="inlineStr">
        <is>
          <t>ANNI</t>
        </is>
      </c>
      <c r="AEM419" s="84" t="inlineStr">
        <is>
          <t>Anno 1</t>
        </is>
      </c>
      <c r="AEN419" s="81" t="n"/>
      <c r="AEO419" s="81" t="n"/>
      <c r="AEP419" s="82" t="n"/>
      <c r="AEQ419" s="84" t="inlineStr">
        <is>
          <t>Anno 2</t>
        </is>
      </c>
      <c r="AER419" s="81" t="n"/>
      <c r="AES419" s="81" t="n"/>
      <c r="AET419" s="82" t="n"/>
      <c r="AEU419" s="84" t="inlineStr">
        <is>
          <t>Anno 3</t>
        </is>
      </c>
      <c r="AEV419" s="81" t="n"/>
      <c r="AEW419" s="81" t="n"/>
      <c r="AEX419" s="82" t="n"/>
      <c r="AEY419" s="84" t="inlineStr">
        <is>
          <t>Anno 4</t>
        </is>
      </c>
      <c r="AEZ419" s="81" t="n"/>
      <c r="AFA419" s="81" t="n"/>
      <c r="AFB419" s="82" t="n"/>
      <c r="AFC419" s="84" t="inlineStr">
        <is>
          <t>Anno 5</t>
        </is>
      </c>
      <c r="AFD419" s="81" t="n"/>
      <c r="AFE419" s="81" t="n"/>
      <c r="AFF419" s="82" t="n"/>
      <c r="AFG419" s="84" t="inlineStr">
        <is>
          <t>Anno 6</t>
        </is>
      </c>
      <c r="AFH419" s="81" t="n"/>
      <c r="AFI419" s="81" t="n"/>
      <c r="AFJ419" s="82" t="n"/>
      <c r="AFK419" s="84" t="inlineStr">
        <is>
          <t>Anno 7</t>
        </is>
      </c>
      <c r="AFL419" s="81" t="n"/>
      <c r="AFM419" s="81" t="n"/>
      <c r="AFN419" s="82" t="n"/>
      <c r="AFO419" s="84" t="inlineStr">
        <is>
          <t>Anno 8</t>
        </is>
      </c>
      <c r="AFP419" s="81" t="n"/>
      <c r="AFQ419" s="81" t="n"/>
      <c r="AFR419" s="82" t="n"/>
      <c r="AFS419" s="84" t="inlineStr">
        <is>
          <t>Anno 9</t>
        </is>
      </c>
      <c r="AFT419" s="81" t="n"/>
      <c r="AFU419" s="81" t="n"/>
      <c r="AFV419" s="82" t="n"/>
      <c r="AFW419" s="84" t="inlineStr">
        <is>
          <t>Anno 10</t>
        </is>
      </c>
      <c r="AFX419" s="81" t="n"/>
      <c r="AFY419" s="81" t="n"/>
      <c r="AFZ419" s="82" t="n"/>
    </row>
    <row r="420">
      <c r="A420" s="77" t="inlineStr">
        <is>
          <t>Erog.</t>
        </is>
      </c>
      <c r="B420" s="77" t="inlineStr">
        <is>
          <t>T1</t>
        </is>
      </c>
      <c r="C420" s="77" t="inlineStr">
        <is>
          <t>T2</t>
        </is>
      </c>
      <c r="D420" s="77" t="inlineStr">
        <is>
          <t>T3</t>
        </is>
      </c>
      <c r="E420" s="77" t="inlineStr">
        <is>
          <t>T4</t>
        </is>
      </c>
      <c r="F420" s="77" t="inlineStr">
        <is>
          <t>T1</t>
        </is>
      </c>
      <c r="G420" s="77" t="inlineStr">
        <is>
          <t>T2</t>
        </is>
      </c>
      <c r="H420" s="77" t="inlineStr">
        <is>
          <t>T3</t>
        </is>
      </c>
      <c r="I420" s="77" t="inlineStr">
        <is>
          <t>T4</t>
        </is>
      </c>
      <c r="J420" s="77" t="inlineStr">
        <is>
          <t>T1</t>
        </is>
      </c>
      <c r="K420" s="77" t="inlineStr">
        <is>
          <t>T2</t>
        </is>
      </c>
      <c r="L420" s="77" t="inlineStr">
        <is>
          <t>T3</t>
        </is>
      </c>
      <c r="M420" s="77" t="inlineStr">
        <is>
          <t>T4</t>
        </is>
      </c>
      <c r="N420" s="77" t="inlineStr">
        <is>
          <t>T1</t>
        </is>
      </c>
      <c r="O420" s="77" t="inlineStr">
        <is>
          <t>T2</t>
        </is>
      </c>
      <c r="P420" s="77" t="inlineStr">
        <is>
          <t>T3</t>
        </is>
      </c>
      <c r="Q420" s="77" t="inlineStr">
        <is>
          <t>T4</t>
        </is>
      </c>
      <c r="R420" s="77" t="inlineStr">
        <is>
          <t>T1</t>
        </is>
      </c>
      <c r="S420" s="77" t="inlineStr">
        <is>
          <t>T2</t>
        </is>
      </c>
      <c r="T420" s="77" t="inlineStr">
        <is>
          <t>T3</t>
        </is>
      </c>
      <c r="U420" s="77" t="inlineStr">
        <is>
          <t>T4</t>
        </is>
      </c>
      <c r="V420" s="77" t="inlineStr">
        <is>
          <t>T1</t>
        </is>
      </c>
      <c r="W420" s="77" t="inlineStr">
        <is>
          <t>T2</t>
        </is>
      </c>
      <c r="X420" s="77" t="inlineStr">
        <is>
          <t>T3</t>
        </is>
      </c>
      <c r="Y420" s="77" t="inlineStr">
        <is>
          <t>T4</t>
        </is>
      </c>
      <c r="Z420" s="77" t="inlineStr">
        <is>
          <t>T1</t>
        </is>
      </c>
      <c r="AA420" s="77" t="inlineStr">
        <is>
          <t>T2</t>
        </is>
      </c>
      <c r="AB420" s="77" t="inlineStr">
        <is>
          <t>T3</t>
        </is>
      </c>
      <c r="AC420" s="77" t="inlineStr">
        <is>
          <t>T4</t>
        </is>
      </c>
      <c r="AD420" s="77" t="inlineStr">
        <is>
          <t>T1</t>
        </is>
      </c>
      <c r="AE420" s="77" t="inlineStr">
        <is>
          <t>T2</t>
        </is>
      </c>
      <c r="AF420" s="77" t="inlineStr">
        <is>
          <t>T3</t>
        </is>
      </c>
      <c r="AG420" s="77" t="inlineStr">
        <is>
          <t>T4</t>
        </is>
      </c>
      <c r="AH420" s="77" t="inlineStr">
        <is>
          <t>T1</t>
        </is>
      </c>
      <c r="AI420" s="77" t="inlineStr">
        <is>
          <t>T2</t>
        </is>
      </c>
      <c r="AJ420" s="77" t="inlineStr">
        <is>
          <t>T3</t>
        </is>
      </c>
      <c r="AK420" s="77" t="inlineStr">
        <is>
          <t>T4</t>
        </is>
      </c>
      <c r="AL420" s="77" t="inlineStr">
        <is>
          <t>T1</t>
        </is>
      </c>
      <c r="AM420" s="77" t="inlineStr">
        <is>
          <t>T2</t>
        </is>
      </c>
      <c r="AN420" s="77" t="inlineStr">
        <is>
          <t>T3</t>
        </is>
      </c>
      <c r="AO420" s="77" t="inlineStr">
        <is>
          <t>T4</t>
        </is>
      </c>
      <c r="AR420" s="77" t="inlineStr">
        <is>
          <t>Erog.</t>
        </is>
      </c>
      <c r="AS420" s="77" t="inlineStr">
        <is>
          <t>T1</t>
        </is>
      </c>
      <c r="AT420" s="77" t="inlineStr">
        <is>
          <t>T2</t>
        </is>
      </c>
      <c r="AU420" s="77" t="inlineStr">
        <is>
          <t>T3</t>
        </is>
      </c>
      <c r="AV420" s="77" t="inlineStr">
        <is>
          <t>T4</t>
        </is>
      </c>
      <c r="AW420" s="77" t="inlineStr">
        <is>
          <t>T1</t>
        </is>
      </c>
      <c r="AX420" s="77" t="inlineStr">
        <is>
          <t>T2</t>
        </is>
      </c>
      <c r="AY420" s="77" t="inlineStr">
        <is>
          <t>T3</t>
        </is>
      </c>
      <c r="AZ420" s="77" t="inlineStr">
        <is>
          <t>T4</t>
        </is>
      </c>
      <c r="BA420" s="77" t="inlineStr">
        <is>
          <t>T1</t>
        </is>
      </c>
      <c r="BB420" s="77" t="inlineStr">
        <is>
          <t>T2</t>
        </is>
      </c>
      <c r="BC420" s="77" t="inlineStr">
        <is>
          <t>T3</t>
        </is>
      </c>
      <c r="BD420" s="77" t="inlineStr">
        <is>
          <t>T4</t>
        </is>
      </c>
      <c r="BE420" s="77" t="inlineStr">
        <is>
          <t>T1</t>
        </is>
      </c>
      <c r="BF420" s="77" t="inlineStr">
        <is>
          <t>T2</t>
        </is>
      </c>
      <c r="BG420" s="77" t="inlineStr">
        <is>
          <t>T3</t>
        </is>
      </c>
      <c r="BH420" s="77" t="inlineStr">
        <is>
          <t>T4</t>
        </is>
      </c>
      <c r="BI420" s="77" t="inlineStr">
        <is>
          <t>T1</t>
        </is>
      </c>
      <c r="BJ420" s="77" t="inlineStr">
        <is>
          <t>T2</t>
        </is>
      </c>
      <c r="BK420" s="77" t="inlineStr">
        <is>
          <t>T3</t>
        </is>
      </c>
      <c r="BL420" s="77" t="inlineStr">
        <is>
          <t>T4</t>
        </is>
      </c>
      <c r="BM420" s="77" t="inlineStr">
        <is>
          <t>T1</t>
        </is>
      </c>
      <c r="BN420" s="77" t="inlineStr">
        <is>
          <t>T2</t>
        </is>
      </c>
      <c r="BO420" s="77" t="inlineStr">
        <is>
          <t>T3</t>
        </is>
      </c>
      <c r="BP420" s="77" t="inlineStr">
        <is>
          <t>T4</t>
        </is>
      </c>
      <c r="BQ420" s="77" t="inlineStr">
        <is>
          <t>T1</t>
        </is>
      </c>
      <c r="BR420" s="77" t="inlineStr">
        <is>
          <t>T2</t>
        </is>
      </c>
      <c r="BS420" s="77" t="inlineStr">
        <is>
          <t>T3</t>
        </is>
      </c>
      <c r="BT420" s="77" t="inlineStr">
        <is>
          <t>T4</t>
        </is>
      </c>
      <c r="BU420" s="77" t="inlineStr">
        <is>
          <t>T1</t>
        </is>
      </c>
      <c r="BV420" s="77" t="inlineStr">
        <is>
          <t>T2</t>
        </is>
      </c>
      <c r="BW420" s="77" t="inlineStr">
        <is>
          <t>T3</t>
        </is>
      </c>
      <c r="BX420" s="77" t="inlineStr">
        <is>
          <t>T4</t>
        </is>
      </c>
      <c r="BY420" s="77" t="inlineStr">
        <is>
          <t>T1</t>
        </is>
      </c>
      <c r="BZ420" s="77" t="inlineStr">
        <is>
          <t>T2</t>
        </is>
      </c>
      <c r="CA420" s="77" t="inlineStr">
        <is>
          <t>T3</t>
        </is>
      </c>
      <c r="CB420" s="77" t="inlineStr">
        <is>
          <t>T4</t>
        </is>
      </c>
      <c r="CC420" s="77" t="inlineStr">
        <is>
          <t>T1</t>
        </is>
      </c>
      <c r="CD420" s="77" t="inlineStr">
        <is>
          <t>T2</t>
        </is>
      </c>
      <c r="CE420" s="77" t="inlineStr">
        <is>
          <t>T3</t>
        </is>
      </c>
      <c r="CF420" s="77" t="inlineStr">
        <is>
          <t>T4</t>
        </is>
      </c>
      <c r="CI420" s="77" t="inlineStr">
        <is>
          <t>Erog.</t>
        </is>
      </c>
      <c r="CJ420" s="77" t="inlineStr">
        <is>
          <t>T1</t>
        </is>
      </c>
      <c r="CK420" s="77" t="inlineStr">
        <is>
          <t>T2</t>
        </is>
      </c>
      <c r="CL420" s="77" t="inlineStr">
        <is>
          <t>T3</t>
        </is>
      </c>
      <c r="CM420" s="77" t="inlineStr">
        <is>
          <t>T4</t>
        </is>
      </c>
      <c r="CN420" s="77" t="inlineStr">
        <is>
          <t>T1</t>
        </is>
      </c>
      <c r="CO420" s="77" t="inlineStr">
        <is>
          <t>T2</t>
        </is>
      </c>
      <c r="CP420" s="77" t="inlineStr">
        <is>
          <t>T3</t>
        </is>
      </c>
      <c r="CQ420" s="77" t="inlineStr">
        <is>
          <t>T4</t>
        </is>
      </c>
      <c r="CR420" s="77" t="inlineStr">
        <is>
          <t>T1</t>
        </is>
      </c>
      <c r="CS420" s="77" t="inlineStr">
        <is>
          <t>T2</t>
        </is>
      </c>
      <c r="CT420" s="77" t="inlineStr">
        <is>
          <t>T3</t>
        </is>
      </c>
      <c r="CU420" s="77" t="inlineStr">
        <is>
          <t>T4</t>
        </is>
      </c>
      <c r="CV420" s="77" t="inlineStr">
        <is>
          <t>T1</t>
        </is>
      </c>
      <c r="CW420" s="77" t="inlineStr">
        <is>
          <t>T2</t>
        </is>
      </c>
      <c r="CX420" s="77" t="inlineStr">
        <is>
          <t>T3</t>
        </is>
      </c>
      <c r="CY420" s="77" t="inlineStr">
        <is>
          <t>T4</t>
        </is>
      </c>
      <c r="CZ420" s="77" t="inlineStr">
        <is>
          <t>T1</t>
        </is>
      </c>
      <c r="DA420" s="77" t="inlineStr">
        <is>
          <t>T2</t>
        </is>
      </c>
      <c r="DB420" s="77" t="inlineStr">
        <is>
          <t>T3</t>
        </is>
      </c>
      <c r="DC420" s="77" t="inlineStr">
        <is>
          <t>T4</t>
        </is>
      </c>
      <c r="DD420" s="77" t="inlineStr">
        <is>
          <t>T1</t>
        </is>
      </c>
      <c r="DE420" s="77" t="inlineStr">
        <is>
          <t>T2</t>
        </is>
      </c>
      <c r="DF420" s="77" t="inlineStr">
        <is>
          <t>T3</t>
        </is>
      </c>
      <c r="DG420" s="77" t="inlineStr">
        <is>
          <t>T4</t>
        </is>
      </c>
      <c r="DH420" s="77" t="inlineStr">
        <is>
          <t>T1</t>
        </is>
      </c>
      <c r="DI420" s="77" t="inlineStr">
        <is>
          <t>T2</t>
        </is>
      </c>
      <c r="DJ420" s="77" t="inlineStr">
        <is>
          <t>T3</t>
        </is>
      </c>
      <c r="DK420" s="77" t="inlineStr">
        <is>
          <t>T4</t>
        </is>
      </c>
      <c r="DL420" s="77" t="inlineStr">
        <is>
          <t>T1</t>
        </is>
      </c>
      <c r="DM420" s="77" t="inlineStr">
        <is>
          <t>T2</t>
        </is>
      </c>
      <c r="DN420" s="77" t="inlineStr">
        <is>
          <t>T3</t>
        </is>
      </c>
      <c r="DO420" s="77" t="inlineStr">
        <is>
          <t>T4</t>
        </is>
      </c>
      <c r="DP420" s="77" t="inlineStr">
        <is>
          <t>T1</t>
        </is>
      </c>
      <c r="DQ420" s="77" t="inlineStr">
        <is>
          <t>T2</t>
        </is>
      </c>
      <c r="DR420" s="77" t="inlineStr">
        <is>
          <t>T3</t>
        </is>
      </c>
      <c r="DS420" s="77" t="inlineStr">
        <is>
          <t>T4</t>
        </is>
      </c>
      <c r="DT420" s="77" t="inlineStr">
        <is>
          <t>T1</t>
        </is>
      </c>
      <c r="DU420" s="77" t="inlineStr">
        <is>
          <t>T2</t>
        </is>
      </c>
      <c r="DV420" s="77" t="inlineStr">
        <is>
          <t>T3</t>
        </is>
      </c>
      <c r="DW420" s="77" t="inlineStr">
        <is>
          <t>T4</t>
        </is>
      </c>
      <c r="DZ420" s="77" t="inlineStr">
        <is>
          <t>Erog.</t>
        </is>
      </c>
      <c r="EA420" s="77" t="inlineStr">
        <is>
          <t>T1</t>
        </is>
      </c>
      <c r="EB420" s="77" t="inlineStr">
        <is>
          <t>T2</t>
        </is>
      </c>
      <c r="EC420" s="77" t="inlineStr">
        <is>
          <t>T3</t>
        </is>
      </c>
      <c r="ED420" s="77" t="inlineStr">
        <is>
          <t>T4</t>
        </is>
      </c>
      <c r="EE420" s="77" t="inlineStr">
        <is>
          <t>T1</t>
        </is>
      </c>
      <c r="EF420" s="77" t="inlineStr">
        <is>
          <t>T2</t>
        </is>
      </c>
      <c r="EG420" s="77" t="inlineStr">
        <is>
          <t>T3</t>
        </is>
      </c>
      <c r="EH420" s="77" t="inlineStr">
        <is>
          <t>T4</t>
        </is>
      </c>
      <c r="EI420" s="77" t="inlineStr">
        <is>
          <t>T1</t>
        </is>
      </c>
      <c r="EJ420" s="77" t="inlineStr">
        <is>
          <t>T2</t>
        </is>
      </c>
      <c r="EK420" s="77" t="inlineStr">
        <is>
          <t>T3</t>
        </is>
      </c>
      <c r="EL420" s="77" t="inlineStr">
        <is>
          <t>T4</t>
        </is>
      </c>
      <c r="EM420" s="77" t="inlineStr">
        <is>
          <t>T1</t>
        </is>
      </c>
      <c r="EN420" s="77" t="inlineStr">
        <is>
          <t>T2</t>
        </is>
      </c>
      <c r="EO420" s="77" t="inlineStr">
        <is>
          <t>T3</t>
        </is>
      </c>
      <c r="EP420" s="77" t="inlineStr">
        <is>
          <t>T4</t>
        </is>
      </c>
      <c r="EQ420" s="77" t="inlineStr">
        <is>
          <t>T1</t>
        </is>
      </c>
      <c r="ER420" s="77" t="inlineStr">
        <is>
          <t>T2</t>
        </is>
      </c>
      <c r="ES420" s="77" t="inlineStr">
        <is>
          <t>T3</t>
        </is>
      </c>
      <c r="ET420" s="77" t="inlineStr">
        <is>
          <t>T4</t>
        </is>
      </c>
      <c r="EU420" s="77" t="inlineStr">
        <is>
          <t>T1</t>
        </is>
      </c>
      <c r="EV420" s="77" t="inlineStr">
        <is>
          <t>T2</t>
        </is>
      </c>
      <c r="EW420" s="77" t="inlineStr">
        <is>
          <t>T3</t>
        </is>
      </c>
      <c r="EX420" s="77" t="inlineStr">
        <is>
          <t>T4</t>
        </is>
      </c>
      <c r="EY420" s="77" t="inlineStr">
        <is>
          <t>T1</t>
        </is>
      </c>
      <c r="EZ420" s="77" t="inlineStr">
        <is>
          <t>T2</t>
        </is>
      </c>
      <c r="FA420" s="77" t="inlineStr">
        <is>
          <t>T3</t>
        </is>
      </c>
      <c r="FB420" s="77" t="inlineStr">
        <is>
          <t>T4</t>
        </is>
      </c>
      <c r="FC420" s="77" t="inlineStr">
        <is>
          <t>T1</t>
        </is>
      </c>
      <c r="FD420" s="77" t="inlineStr">
        <is>
          <t>T2</t>
        </is>
      </c>
      <c r="FE420" s="77" t="inlineStr">
        <is>
          <t>T3</t>
        </is>
      </c>
      <c r="FF420" s="77" t="inlineStr">
        <is>
          <t>T4</t>
        </is>
      </c>
      <c r="FG420" s="77" t="inlineStr">
        <is>
          <t>T1</t>
        </is>
      </c>
      <c r="FH420" s="77" t="inlineStr">
        <is>
          <t>T2</t>
        </is>
      </c>
      <c r="FI420" s="77" t="inlineStr">
        <is>
          <t>T3</t>
        </is>
      </c>
      <c r="FJ420" s="77" t="inlineStr">
        <is>
          <t>T4</t>
        </is>
      </c>
      <c r="FK420" s="77" t="inlineStr">
        <is>
          <t>T1</t>
        </is>
      </c>
      <c r="FL420" s="77" t="inlineStr">
        <is>
          <t>T2</t>
        </is>
      </c>
      <c r="FM420" s="77" t="inlineStr">
        <is>
          <t>T3</t>
        </is>
      </c>
      <c r="FN420" s="77" t="inlineStr">
        <is>
          <t>T4</t>
        </is>
      </c>
      <c r="FQ420" s="77" t="inlineStr">
        <is>
          <t>Erog.</t>
        </is>
      </c>
      <c r="FR420" s="77" t="inlineStr">
        <is>
          <t>T1</t>
        </is>
      </c>
      <c r="FS420" s="77" t="inlineStr">
        <is>
          <t>T2</t>
        </is>
      </c>
      <c r="FT420" s="77" t="inlineStr">
        <is>
          <t>T3</t>
        </is>
      </c>
      <c r="FU420" s="77" t="inlineStr">
        <is>
          <t>T4</t>
        </is>
      </c>
      <c r="FV420" s="77" t="inlineStr">
        <is>
          <t>T1</t>
        </is>
      </c>
      <c r="FW420" s="77" t="inlineStr">
        <is>
          <t>T2</t>
        </is>
      </c>
      <c r="FX420" s="77" t="inlineStr">
        <is>
          <t>T3</t>
        </is>
      </c>
      <c r="FY420" s="77" t="inlineStr">
        <is>
          <t>T4</t>
        </is>
      </c>
      <c r="FZ420" s="77" t="inlineStr">
        <is>
          <t>T1</t>
        </is>
      </c>
      <c r="GA420" s="77" t="inlineStr">
        <is>
          <t>T2</t>
        </is>
      </c>
      <c r="GB420" s="77" t="inlineStr">
        <is>
          <t>T3</t>
        </is>
      </c>
      <c r="GC420" s="77" t="inlineStr">
        <is>
          <t>T4</t>
        </is>
      </c>
      <c r="GD420" s="77" t="inlineStr">
        <is>
          <t>T1</t>
        </is>
      </c>
      <c r="GE420" s="77" t="inlineStr">
        <is>
          <t>T2</t>
        </is>
      </c>
      <c r="GF420" s="77" t="inlineStr">
        <is>
          <t>T3</t>
        </is>
      </c>
      <c r="GG420" s="77" t="inlineStr">
        <is>
          <t>T4</t>
        </is>
      </c>
      <c r="GH420" s="77" t="inlineStr">
        <is>
          <t>T1</t>
        </is>
      </c>
      <c r="GI420" s="77" t="inlineStr">
        <is>
          <t>T2</t>
        </is>
      </c>
      <c r="GJ420" s="77" t="inlineStr">
        <is>
          <t>T3</t>
        </is>
      </c>
      <c r="GK420" s="77" t="inlineStr">
        <is>
          <t>T4</t>
        </is>
      </c>
      <c r="GL420" s="77" t="inlineStr">
        <is>
          <t>T1</t>
        </is>
      </c>
      <c r="GM420" s="77" t="inlineStr">
        <is>
          <t>T2</t>
        </is>
      </c>
      <c r="GN420" s="77" t="inlineStr">
        <is>
          <t>T3</t>
        </is>
      </c>
      <c r="GO420" s="77" t="inlineStr">
        <is>
          <t>T4</t>
        </is>
      </c>
      <c r="GP420" s="77" t="inlineStr">
        <is>
          <t>T1</t>
        </is>
      </c>
      <c r="GQ420" s="77" t="inlineStr">
        <is>
          <t>T2</t>
        </is>
      </c>
      <c r="GR420" s="77" t="inlineStr">
        <is>
          <t>T3</t>
        </is>
      </c>
      <c r="GS420" s="77" t="inlineStr">
        <is>
          <t>T4</t>
        </is>
      </c>
      <c r="GT420" s="77" t="inlineStr">
        <is>
          <t>T1</t>
        </is>
      </c>
      <c r="GU420" s="77" t="inlineStr">
        <is>
          <t>T2</t>
        </is>
      </c>
      <c r="GV420" s="77" t="inlineStr">
        <is>
          <t>T3</t>
        </is>
      </c>
      <c r="GW420" s="77" t="inlineStr">
        <is>
          <t>T4</t>
        </is>
      </c>
      <c r="GX420" s="77" t="inlineStr">
        <is>
          <t>T1</t>
        </is>
      </c>
      <c r="GY420" s="77" t="inlineStr">
        <is>
          <t>T2</t>
        </is>
      </c>
      <c r="GZ420" s="77" t="inlineStr">
        <is>
          <t>T3</t>
        </is>
      </c>
      <c r="HA420" s="77" t="inlineStr">
        <is>
          <t>T4</t>
        </is>
      </c>
      <c r="HB420" s="77" t="inlineStr">
        <is>
          <t>T1</t>
        </is>
      </c>
      <c r="HC420" s="77" t="inlineStr">
        <is>
          <t>T2</t>
        </is>
      </c>
      <c r="HD420" s="77" t="inlineStr">
        <is>
          <t>T3</t>
        </is>
      </c>
      <c r="HE420" s="77" t="inlineStr">
        <is>
          <t>T4</t>
        </is>
      </c>
      <c r="HH420" s="77" t="inlineStr">
        <is>
          <t>Erog.</t>
        </is>
      </c>
      <c r="HI420" s="77" t="inlineStr">
        <is>
          <t>T1</t>
        </is>
      </c>
      <c r="HJ420" s="77" t="inlineStr">
        <is>
          <t>T2</t>
        </is>
      </c>
      <c r="HK420" s="77" t="inlineStr">
        <is>
          <t>T3</t>
        </is>
      </c>
      <c r="HL420" s="77" t="inlineStr">
        <is>
          <t>T4</t>
        </is>
      </c>
      <c r="HM420" s="77" t="inlineStr">
        <is>
          <t>T1</t>
        </is>
      </c>
      <c r="HN420" s="77" t="inlineStr">
        <is>
          <t>T2</t>
        </is>
      </c>
      <c r="HO420" s="77" t="inlineStr">
        <is>
          <t>T3</t>
        </is>
      </c>
      <c r="HP420" s="77" t="inlineStr">
        <is>
          <t>T4</t>
        </is>
      </c>
      <c r="HQ420" s="77" t="inlineStr">
        <is>
          <t>T1</t>
        </is>
      </c>
      <c r="HR420" s="77" t="inlineStr">
        <is>
          <t>T2</t>
        </is>
      </c>
      <c r="HS420" s="77" t="inlineStr">
        <is>
          <t>T3</t>
        </is>
      </c>
      <c r="HT420" s="77" t="inlineStr">
        <is>
          <t>T4</t>
        </is>
      </c>
      <c r="HU420" s="77" t="inlineStr">
        <is>
          <t>T1</t>
        </is>
      </c>
      <c r="HV420" s="77" t="inlineStr">
        <is>
          <t>T2</t>
        </is>
      </c>
      <c r="HW420" s="77" t="inlineStr">
        <is>
          <t>T3</t>
        </is>
      </c>
      <c r="HX420" s="77" t="inlineStr">
        <is>
          <t>T4</t>
        </is>
      </c>
      <c r="HY420" s="77" t="inlineStr">
        <is>
          <t>T1</t>
        </is>
      </c>
      <c r="HZ420" s="77" t="inlineStr">
        <is>
          <t>T2</t>
        </is>
      </c>
      <c r="IA420" s="77" t="inlineStr">
        <is>
          <t>T3</t>
        </is>
      </c>
      <c r="IB420" s="77" t="inlineStr">
        <is>
          <t>T4</t>
        </is>
      </c>
      <c r="IC420" s="77" t="inlineStr">
        <is>
          <t>T1</t>
        </is>
      </c>
      <c r="ID420" s="77" t="inlineStr">
        <is>
          <t>T2</t>
        </is>
      </c>
      <c r="IE420" s="77" t="inlineStr">
        <is>
          <t>T3</t>
        </is>
      </c>
      <c r="IF420" s="77" t="inlineStr">
        <is>
          <t>T4</t>
        </is>
      </c>
      <c r="IG420" s="77" t="inlineStr">
        <is>
          <t>T1</t>
        </is>
      </c>
      <c r="IH420" s="77" t="inlineStr">
        <is>
          <t>T2</t>
        </is>
      </c>
      <c r="II420" s="77" t="inlineStr">
        <is>
          <t>T3</t>
        </is>
      </c>
      <c r="IJ420" s="77" t="inlineStr">
        <is>
          <t>T4</t>
        </is>
      </c>
      <c r="IK420" s="77" t="inlineStr">
        <is>
          <t>T1</t>
        </is>
      </c>
      <c r="IL420" s="77" t="inlineStr">
        <is>
          <t>T2</t>
        </is>
      </c>
      <c r="IM420" s="77" t="inlineStr">
        <is>
          <t>T3</t>
        </is>
      </c>
      <c r="IN420" s="77" t="inlineStr">
        <is>
          <t>T4</t>
        </is>
      </c>
      <c r="IO420" s="77" t="inlineStr">
        <is>
          <t>T1</t>
        </is>
      </c>
      <c r="IP420" s="77" t="inlineStr">
        <is>
          <t>T2</t>
        </is>
      </c>
      <c r="IQ420" s="77" t="inlineStr">
        <is>
          <t>T3</t>
        </is>
      </c>
      <c r="IR420" s="77" t="inlineStr">
        <is>
          <t>T4</t>
        </is>
      </c>
      <c r="IS420" s="77" t="inlineStr">
        <is>
          <t>T1</t>
        </is>
      </c>
      <c r="IT420" s="77" t="inlineStr">
        <is>
          <t>T2</t>
        </is>
      </c>
      <c r="IU420" s="77" t="inlineStr">
        <is>
          <t>T3</t>
        </is>
      </c>
      <c r="IV420" s="77" t="inlineStr">
        <is>
          <t>T4</t>
        </is>
      </c>
      <c r="IY420" s="77" t="inlineStr">
        <is>
          <t>Erog.</t>
        </is>
      </c>
      <c r="IZ420" s="77" t="inlineStr">
        <is>
          <t>T1</t>
        </is>
      </c>
      <c r="JA420" s="77" t="inlineStr">
        <is>
          <t>T2</t>
        </is>
      </c>
      <c r="JB420" s="77" t="inlineStr">
        <is>
          <t>T3</t>
        </is>
      </c>
      <c r="JC420" s="77" t="inlineStr">
        <is>
          <t>T4</t>
        </is>
      </c>
      <c r="JD420" s="77" t="inlineStr">
        <is>
          <t>T1</t>
        </is>
      </c>
      <c r="JE420" s="77" t="inlineStr">
        <is>
          <t>T2</t>
        </is>
      </c>
      <c r="JF420" s="77" t="inlineStr">
        <is>
          <t>T3</t>
        </is>
      </c>
      <c r="JG420" s="77" t="inlineStr">
        <is>
          <t>T4</t>
        </is>
      </c>
      <c r="JH420" s="77" t="inlineStr">
        <is>
          <t>T1</t>
        </is>
      </c>
      <c r="JI420" s="77" t="inlineStr">
        <is>
          <t>T2</t>
        </is>
      </c>
      <c r="JJ420" s="77" t="inlineStr">
        <is>
          <t>T3</t>
        </is>
      </c>
      <c r="JK420" s="77" t="inlineStr">
        <is>
          <t>T4</t>
        </is>
      </c>
      <c r="JL420" s="77" t="inlineStr">
        <is>
          <t>T1</t>
        </is>
      </c>
      <c r="JM420" s="77" t="inlineStr">
        <is>
          <t>T2</t>
        </is>
      </c>
      <c r="JN420" s="77" t="inlineStr">
        <is>
          <t>T3</t>
        </is>
      </c>
      <c r="JO420" s="77" t="inlineStr">
        <is>
          <t>T4</t>
        </is>
      </c>
      <c r="JP420" s="77" t="inlineStr">
        <is>
          <t>T1</t>
        </is>
      </c>
      <c r="JQ420" s="77" t="inlineStr">
        <is>
          <t>T2</t>
        </is>
      </c>
      <c r="JR420" s="77" t="inlineStr">
        <is>
          <t>T3</t>
        </is>
      </c>
      <c r="JS420" s="77" t="inlineStr">
        <is>
          <t>T4</t>
        </is>
      </c>
      <c r="JT420" s="77" t="inlineStr">
        <is>
          <t>T1</t>
        </is>
      </c>
      <c r="JU420" s="77" t="inlineStr">
        <is>
          <t>T2</t>
        </is>
      </c>
      <c r="JV420" s="77" t="inlineStr">
        <is>
          <t>T3</t>
        </is>
      </c>
      <c r="JW420" s="77" t="inlineStr">
        <is>
          <t>T4</t>
        </is>
      </c>
      <c r="JX420" s="77" t="inlineStr">
        <is>
          <t>T1</t>
        </is>
      </c>
      <c r="JY420" s="77" t="inlineStr">
        <is>
          <t>T2</t>
        </is>
      </c>
      <c r="JZ420" s="77" t="inlineStr">
        <is>
          <t>T3</t>
        </is>
      </c>
      <c r="KA420" s="77" t="inlineStr">
        <is>
          <t>T4</t>
        </is>
      </c>
      <c r="KB420" s="77" t="inlineStr">
        <is>
          <t>T1</t>
        </is>
      </c>
      <c r="KC420" s="77" t="inlineStr">
        <is>
          <t>T2</t>
        </is>
      </c>
      <c r="KD420" s="77" t="inlineStr">
        <is>
          <t>T3</t>
        </is>
      </c>
      <c r="KE420" s="77" t="inlineStr">
        <is>
          <t>T4</t>
        </is>
      </c>
      <c r="KF420" s="77" t="inlineStr">
        <is>
          <t>T1</t>
        </is>
      </c>
      <c r="KG420" s="77" t="inlineStr">
        <is>
          <t>T2</t>
        </is>
      </c>
      <c r="KH420" s="77" t="inlineStr">
        <is>
          <t>T3</t>
        </is>
      </c>
      <c r="KI420" s="77" t="inlineStr">
        <is>
          <t>T4</t>
        </is>
      </c>
      <c r="KJ420" s="77" t="inlineStr">
        <is>
          <t>T1</t>
        </is>
      </c>
      <c r="KK420" s="77" t="inlineStr">
        <is>
          <t>T2</t>
        </is>
      </c>
      <c r="KL420" s="77" t="inlineStr">
        <is>
          <t>T3</t>
        </is>
      </c>
      <c r="KM420" s="77" t="inlineStr">
        <is>
          <t>T4</t>
        </is>
      </c>
      <c r="KP420" s="77" t="inlineStr">
        <is>
          <t>Erog.</t>
        </is>
      </c>
      <c r="KQ420" s="77" t="inlineStr">
        <is>
          <t>T1</t>
        </is>
      </c>
      <c r="KR420" s="77" t="inlineStr">
        <is>
          <t>T2</t>
        </is>
      </c>
      <c r="KS420" s="77" t="inlineStr">
        <is>
          <t>T3</t>
        </is>
      </c>
      <c r="KT420" s="77" t="inlineStr">
        <is>
          <t>T4</t>
        </is>
      </c>
      <c r="KU420" s="77" t="inlineStr">
        <is>
          <t>T1</t>
        </is>
      </c>
      <c r="KV420" s="77" t="inlineStr">
        <is>
          <t>T2</t>
        </is>
      </c>
      <c r="KW420" s="77" t="inlineStr">
        <is>
          <t>T3</t>
        </is>
      </c>
      <c r="KX420" s="77" t="inlineStr">
        <is>
          <t>T4</t>
        </is>
      </c>
      <c r="KY420" s="77" t="inlineStr">
        <is>
          <t>T1</t>
        </is>
      </c>
      <c r="KZ420" s="77" t="inlineStr">
        <is>
          <t>T2</t>
        </is>
      </c>
      <c r="LA420" s="77" t="inlineStr">
        <is>
          <t>T3</t>
        </is>
      </c>
      <c r="LB420" s="77" t="inlineStr">
        <is>
          <t>T4</t>
        </is>
      </c>
      <c r="LC420" s="77" t="inlineStr">
        <is>
          <t>T1</t>
        </is>
      </c>
      <c r="LD420" s="77" t="inlineStr">
        <is>
          <t>T2</t>
        </is>
      </c>
      <c r="LE420" s="77" t="inlineStr">
        <is>
          <t>T3</t>
        </is>
      </c>
      <c r="LF420" s="77" t="inlineStr">
        <is>
          <t>T4</t>
        </is>
      </c>
      <c r="LG420" s="77" t="inlineStr">
        <is>
          <t>T1</t>
        </is>
      </c>
      <c r="LH420" s="77" t="inlineStr">
        <is>
          <t>T2</t>
        </is>
      </c>
      <c r="LI420" s="77" t="inlineStr">
        <is>
          <t>T3</t>
        </is>
      </c>
      <c r="LJ420" s="77" t="inlineStr">
        <is>
          <t>T4</t>
        </is>
      </c>
      <c r="LK420" s="77" t="inlineStr">
        <is>
          <t>T1</t>
        </is>
      </c>
      <c r="LL420" s="77" t="inlineStr">
        <is>
          <t>T2</t>
        </is>
      </c>
      <c r="LM420" s="77" t="inlineStr">
        <is>
          <t>T3</t>
        </is>
      </c>
      <c r="LN420" s="77" t="inlineStr">
        <is>
          <t>T4</t>
        </is>
      </c>
      <c r="LO420" s="77" t="inlineStr">
        <is>
          <t>T1</t>
        </is>
      </c>
      <c r="LP420" s="77" t="inlineStr">
        <is>
          <t>T2</t>
        </is>
      </c>
      <c r="LQ420" s="77" t="inlineStr">
        <is>
          <t>T3</t>
        </is>
      </c>
      <c r="LR420" s="77" t="inlineStr">
        <is>
          <t>T4</t>
        </is>
      </c>
      <c r="LS420" s="77" t="inlineStr">
        <is>
          <t>T1</t>
        </is>
      </c>
      <c r="LT420" s="77" t="inlineStr">
        <is>
          <t>T2</t>
        </is>
      </c>
      <c r="LU420" s="77" t="inlineStr">
        <is>
          <t>T3</t>
        </is>
      </c>
      <c r="LV420" s="77" t="inlineStr">
        <is>
          <t>T4</t>
        </is>
      </c>
      <c r="LW420" s="77" t="inlineStr">
        <is>
          <t>T1</t>
        </is>
      </c>
      <c r="LX420" s="77" t="inlineStr">
        <is>
          <t>T2</t>
        </is>
      </c>
      <c r="LY420" s="77" t="inlineStr">
        <is>
          <t>T3</t>
        </is>
      </c>
      <c r="LZ420" s="77" t="inlineStr">
        <is>
          <t>T4</t>
        </is>
      </c>
      <c r="MA420" s="77" t="inlineStr">
        <is>
          <t>T1</t>
        </is>
      </c>
      <c r="MB420" s="77" t="inlineStr">
        <is>
          <t>T2</t>
        </is>
      </c>
      <c r="MC420" s="77" t="inlineStr">
        <is>
          <t>T3</t>
        </is>
      </c>
      <c r="MD420" s="77" t="inlineStr">
        <is>
          <t>T4</t>
        </is>
      </c>
      <c r="MG420" s="77" t="inlineStr">
        <is>
          <t>Erog.</t>
        </is>
      </c>
      <c r="MH420" s="77" t="inlineStr">
        <is>
          <t>T1</t>
        </is>
      </c>
      <c r="MI420" s="77" t="inlineStr">
        <is>
          <t>T2</t>
        </is>
      </c>
      <c r="MJ420" s="77" t="inlineStr">
        <is>
          <t>T3</t>
        </is>
      </c>
      <c r="MK420" s="77" t="inlineStr">
        <is>
          <t>T4</t>
        </is>
      </c>
      <c r="ML420" s="77" t="inlineStr">
        <is>
          <t>T1</t>
        </is>
      </c>
      <c r="MM420" s="77" t="inlineStr">
        <is>
          <t>T2</t>
        </is>
      </c>
      <c r="MN420" s="77" t="inlineStr">
        <is>
          <t>T3</t>
        </is>
      </c>
      <c r="MO420" s="77" t="inlineStr">
        <is>
          <t>T4</t>
        </is>
      </c>
      <c r="MP420" s="77" t="inlineStr">
        <is>
          <t>T1</t>
        </is>
      </c>
      <c r="MQ420" s="77" t="inlineStr">
        <is>
          <t>T2</t>
        </is>
      </c>
      <c r="MR420" s="77" t="inlineStr">
        <is>
          <t>T3</t>
        </is>
      </c>
      <c r="MS420" s="77" t="inlineStr">
        <is>
          <t>T4</t>
        </is>
      </c>
      <c r="MT420" s="77" t="inlineStr">
        <is>
          <t>T1</t>
        </is>
      </c>
      <c r="MU420" s="77" t="inlineStr">
        <is>
          <t>T2</t>
        </is>
      </c>
      <c r="MV420" s="77" t="inlineStr">
        <is>
          <t>T3</t>
        </is>
      </c>
      <c r="MW420" s="77" t="inlineStr">
        <is>
          <t>T4</t>
        </is>
      </c>
      <c r="MX420" s="77" t="inlineStr">
        <is>
          <t>T1</t>
        </is>
      </c>
      <c r="MY420" s="77" t="inlineStr">
        <is>
          <t>T2</t>
        </is>
      </c>
      <c r="MZ420" s="77" t="inlineStr">
        <is>
          <t>T3</t>
        </is>
      </c>
      <c r="NA420" s="77" t="inlineStr">
        <is>
          <t>T4</t>
        </is>
      </c>
      <c r="NB420" s="77" t="inlineStr">
        <is>
          <t>T1</t>
        </is>
      </c>
      <c r="NC420" s="77" t="inlineStr">
        <is>
          <t>T2</t>
        </is>
      </c>
      <c r="ND420" s="77" t="inlineStr">
        <is>
          <t>T3</t>
        </is>
      </c>
      <c r="NE420" s="77" t="inlineStr">
        <is>
          <t>T4</t>
        </is>
      </c>
      <c r="NF420" s="77" t="inlineStr">
        <is>
          <t>T1</t>
        </is>
      </c>
      <c r="NG420" s="77" t="inlineStr">
        <is>
          <t>T2</t>
        </is>
      </c>
      <c r="NH420" s="77" t="inlineStr">
        <is>
          <t>T3</t>
        </is>
      </c>
      <c r="NI420" s="77" t="inlineStr">
        <is>
          <t>T4</t>
        </is>
      </c>
      <c r="NJ420" s="77" t="inlineStr">
        <is>
          <t>T1</t>
        </is>
      </c>
      <c r="NK420" s="77" t="inlineStr">
        <is>
          <t>T2</t>
        </is>
      </c>
      <c r="NL420" s="77" t="inlineStr">
        <is>
          <t>T3</t>
        </is>
      </c>
      <c r="NM420" s="77" t="inlineStr">
        <is>
          <t>T4</t>
        </is>
      </c>
      <c r="NN420" s="77" t="inlineStr">
        <is>
          <t>T1</t>
        </is>
      </c>
      <c r="NO420" s="77" t="inlineStr">
        <is>
          <t>T2</t>
        </is>
      </c>
      <c r="NP420" s="77" t="inlineStr">
        <is>
          <t>T3</t>
        </is>
      </c>
      <c r="NQ420" s="77" t="inlineStr">
        <is>
          <t>T4</t>
        </is>
      </c>
      <c r="NR420" s="77" t="inlineStr">
        <is>
          <t>T1</t>
        </is>
      </c>
      <c r="NS420" s="77" t="inlineStr">
        <is>
          <t>T2</t>
        </is>
      </c>
      <c r="NT420" s="77" t="inlineStr">
        <is>
          <t>T3</t>
        </is>
      </c>
      <c r="NU420" s="77" t="inlineStr">
        <is>
          <t>T4</t>
        </is>
      </c>
      <c r="NX420" s="77" t="inlineStr">
        <is>
          <t>Erog.</t>
        </is>
      </c>
      <c r="NY420" s="77" t="inlineStr">
        <is>
          <t>T1</t>
        </is>
      </c>
      <c r="NZ420" s="77" t="inlineStr">
        <is>
          <t>T2</t>
        </is>
      </c>
      <c r="OA420" s="77" t="inlineStr">
        <is>
          <t>T3</t>
        </is>
      </c>
      <c r="OB420" s="77" t="inlineStr">
        <is>
          <t>T4</t>
        </is>
      </c>
      <c r="OC420" s="77" t="inlineStr">
        <is>
          <t>T1</t>
        </is>
      </c>
      <c r="OD420" s="77" t="inlineStr">
        <is>
          <t>T2</t>
        </is>
      </c>
      <c r="OE420" s="77" t="inlineStr">
        <is>
          <t>T3</t>
        </is>
      </c>
      <c r="OF420" s="77" t="inlineStr">
        <is>
          <t>T4</t>
        </is>
      </c>
      <c r="OG420" s="77" t="inlineStr">
        <is>
          <t>T1</t>
        </is>
      </c>
      <c r="OH420" s="77" t="inlineStr">
        <is>
          <t>T2</t>
        </is>
      </c>
      <c r="OI420" s="77" t="inlineStr">
        <is>
          <t>T3</t>
        </is>
      </c>
      <c r="OJ420" s="77" t="inlineStr">
        <is>
          <t>T4</t>
        </is>
      </c>
      <c r="OK420" s="77" t="inlineStr">
        <is>
          <t>T1</t>
        </is>
      </c>
      <c r="OL420" s="77" t="inlineStr">
        <is>
          <t>T2</t>
        </is>
      </c>
      <c r="OM420" s="77" t="inlineStr">
        <is>
          <t>T3</t>
        </is>
      </c>
      <c r="ON420" s="77" t="inlineStr">
        <is>
          <t>T4</t>
        </is>
      </c>
      <c r="OO420" s="77" t="inlineStr">
        <is>
          <t>T1</t>
        </is>
      </c>
      <c r="OP420" s="77" t="inlineStr">
        <is>
          <t>T2</t>
        </is>
      </c>
      <c r="OQ420" s="77" t="inlineStr">
        <is>
          <t>T3</t>
        </is>
      </c>
      <c r="OR420" s="77" t="inlineStr">
        <is>
          <t>T4</t>
        </is>
      </c>
      <c r="OS420" s="77" t="inlineStr">
        <is>
          <t>T1</t>
        </is>
      </c>
      <c r="OT420" s="77" t="inlineStr">
        <is>
          <t>T2</t>
        </is>
      </c>
      <c r="OU420" s="77" t="inlineStr">
        <is>
          <t>T3</t>
        </is>
      </c>
      <c r="OV420" s="77" t="inlineStr">
        <is>
          <t>T4</t>
        </is>
      </c>
      <c r="OW420" s="77" t="inlineStr">
        <is>
          <t>T1</t>
        </is>
      </c>
      <c r="OX420" s="77" t="inlineStr">
        <is>
          <t>T2</t>
        </is>
      </c>
      <c r="OY420" s="77" t="inlineStr">
        <is>
          <t>T3</t>
        </is>
      </c>
      <c r="OZ420" s="77" t="inlineStr">
        <is>
          <t>T4</t>
        </is>
      </c>
      <c r="PA420" s="77" t="inlineStr">
        <is>
          <t>T1</t>
        </is>
      </c>
      <c r="PB420" s="77" t="inlineStr">
        <is>
          <t>T2</t>
        </is>
      </c>
      <c r="PC420" s="77" t="inlineStr">
        <is>
          <t>T3</t>
        </is>
      </c>
      <c r="PD420" s="77" t="inlineStr">
        <is>
          <t>T4</t>
        </is>
      </c>
      <c r="PE420" s="77" t="inlineStr">
        <is>
          <t>T1</t>
        </is>
      </c>
      <c r="PF420" s="77" t="inlineStr">
        <is>
          <t>T2</t>
        </is>
      </c>
      <c r="PG420" s="77" t="inlineStr">
        <is>
          <t>T3</t>
        </is>
      </c>
      <c r="PH420" s="77" t="inlineStr">
        <is>
          <t>T4</t>
        </is>
      </c>
      <c r="PI420" s="77" t="inlineStr">
        <is>
          <t>T1</t>
        </is>
      </c>
      <c r="PJ420" s="77" t="inlineStr">
        <is>
          <t>T2</t>
        </is>
      </c>
      <c r="PK420" s="77" t="inlineStr">
        <is>
          <t>T3</t>
        </is>
      </c>
      <c r="PL420" s="77" t="inlineStr">
        <is>
          <t>T4</t>
        </is>
      </c>
      <c r="PO420" s="77" t="inlineStr">
        <is>
          <t>Erog.</t>
        </is>
      </c>
      <c r="PP420" s="77" t="inlineStr">
        <is>
          <t>T1</t>
        </is>
      </c>
      <c r="PQ420" s="77" t="inlineStr">
        <is>
          <t>T2</t>
        </is>
      </c>
      <c r="PR420" s="77" t="inlineStr">
        <is>
          <t>T3</t>
        </is>
      </c>
      <c r="PS420" s="77" t="inlineStr">
        <is>
          <t>T4</t>
        </is>
      </c>
      <c r="PT420" s="77" t="inlineStr">
        <is>
          <t>T1</t>
        </is>
      </c>
      <c r="PU420" s="77" t="inlineStr">
        <is>
          <t>T2</t>
        </is>
      </c>
      <c r="PV420" s="77" t="inlineStr">
        <is>
          <t>T3</t>
        </is>
      </c>
      <c r="PW420" s="77" t="inlineStr">
        <is>
          <t>T4</t>
        </is>
      </c>
      <c r="PX420" s="77" t="inlineStr">
        <is>
          <t>T1</t>
        </is>
      </c>
      <c r="PY420" s="77" t="inlineStr">
        <is>
          <t>T2</t>
        </is>
      </c>
      <c r="PZ420" s="77" t="inlineStr">
        <is>
          <t>T3</t>
        </is>
      </c>
      <c r="QA420" s="77" t="inlineStr">
        <is>
          <t>T4</t>
        </is>
      </c>
      <c r="QB420" s="77" t="inlineStr">
        <is>
          <t>T1</t>
        </is>
      </c>
      <c r="QC420" s="77" t="inlineStr">
        <is>
          <t>T2</t>
        </is>
      </c>
      <c r="QD420" s="77" t="inlineStr">
        <is>
          <t>T3</t>
        </is>
      </c>
      <c r="QE420" s="77" t="inlineStr">
        <is>
          <t>T4</t>
        </is>
      </c>
      <c r="QF420" s="77" t="inlineStr">
        <is>
          <t>T1</t>
        </is>
      </c>
      <c r="QG420" s="77" t="inlineStr">
        <is>
          <t>T2</t>
        </is>
      </c>
      <c r="QH420" s="77" t="inlineStr">
        <is>
          <t>T3</t>
        </is>
      </c>
      <c r="QI420" s="77" t="inlineStr">
        <is>
          <t>T4</t>
        </is>
      </c>
      <c r="QJ420" s="77" t="inlineStr">
        <is>
          <t>T1</t>
        </is>
      </c>
      <c r="QK420" s="77" t="inlineStr">
        <is>
          <t>T2</t>
        </is>
      </c>
      <c r="QL420" s="77" t="inlineStr">
        <is>
          <t>T3</t>
        </is>
      </c>
      <c r="QM420" s="77" t="inlineStr">
        <is>
          <t>T4</t>
        </is>
      </c>
      <c r="QN420" s="77" t="inlineStr">
        <is>
          <t>T1</t>
        </is>
      </c>
      <c r="QO420" s="77" t="inlineStr">
        <is>
          <t>T2</t>
        </is>
      </c>
      <c r="QP420" s="77" t="inlineStr">
        <is>
          <t>T3</t>
        </is>
      </c>
      <c r="QQ420" s="77" t="inlineStr">
        <is>
          <t>T4</t>
        </is>
      </c>
      <c r="QR420" s="77" t="inlineStr">
        <is>
          <t>T1</t>
        </is>
      </c>
      <c r="QS420" s="77" t="inlineStr">
        <is>
          <t>T2</t>
        </is>
      </c>
      <c r="QT420" s="77" t="inlineStr">
        <is>
          <t>T3</t>
        </is>
      </c>
      <c r="QU420" s="77" t="inlineStr">
        <is>
          <t>T4</t>
        </is>
      </c>
      <c r="QV420" s="77" t="inlineStr">
        <is>
          <t>T1</t>
        </is>
      </c>
      <c r="QW420" s="77" t="inlineStr">
        <is>
          <t>T2</t>
        </is>
      </c>
      <c r="QX420" s="77" t="inlineStr">
        <is>
          <t>T3</t>
        </is>
      </c>
      <c r="QY420" s="77" t="inlineStr">
        <is>
          <t>T4</t>
        </is>
      </c>
      <c r="QZ420" s="77" t="inlineStr">
        <is>
          <t>T1</t>
        </is>
      </c>
      <c r="RA420" s="77" t="inlineStr">
        <is>
          <t>T2</t>
        </is>
      </c>
      <c r="RB420" s="77" t="inlineStr">
        <is>
          <t>T3</t>
        </is>
      </c>
      <c r="RC420" s="77" t="inlineStr">
        <is>
          <t>T4</t>
        </is>
      </c>
      <c r="RF420" s="77" t="inlineStr">
        <is>
          <t>Erog.</t>
        </is>
      </c>
      <c r="RG420" s="77" t="inlineStr">
        <is>
          <t>T1</t>
        </is>
      </c>
      <c r="RH420" s="77" t="inlineStr">
        <is>
          <t>T2</t>
        </is>
      </c>
      <c r="RI420" s="77" t="inlineStr">
        <is>
          <t>T3</t>
        </is>
      </c>
      <c r="RJ420" s="77" t="inlineStr">
        <is>
          <t>T4</t>
        </is>
      </c>
      <c r="RK420" s="77" t="inlineStr">
        <is>
          <t>T1</t>
        </is>
      </c>
      <c r="RL420" s="77" t="inlineStr">
        <is>
          <t>T2</t>
        </is>
      </c>
      <c r="RM420" s="77" t="inlineStr">
        <is>
          <t>T3</t>
        </is>
      </c>
      <c r="RN420" s="77" t="inlineStr">
        <is>
          <t>T4</t>
        </is>
      </c>
      <c r="RO420" s="77" t="inlineStr">
        <is>
          <t>T1</t>
        </is>
      </c>
      <c r="RP420" s="77" t="inlineStr">
        <is>
          <t>T2</t>
        </is>
      </c>
      <c r="RQ420" s="77" t="inlineStr">
        <is>
          <t>T3</t>
        </is>
      </c>
      <c r="RR420" s="77" t="inlineStr">
        <is>
          <t>T4</t>
        </is>
      </c>
      <c r="RS420" s="77" t="inlineStr">
        <is>
          <t>T1</t>
        </is>
      </c>
      <c r="RT420" s="77" t="inlineStr">
        <is>
          <t>T2</t>
        </is>
      </c>
      <c r="RU420" s="77" t="inlineStr">
        <is>
          <t>T3</t>
        </is>
      </c>
      <c r="RV420" s="77" t="inlineStr">
        <is>
          <t>T4</t>
        </is>
      </c>
      <c r="RW420" s="77" t="inlineStr">
        <is>
          <t>T1</t>
        </is>
      </c>
      <c r="RX420" s="77" t="inlineStr">
        <is>
          <t>T2</t>
        </is>
      </c>
      <c r="RY420" s="77" t="inlineStr">
        <is>
          <t>T3</t>
        </is>
      </c>
      <c r="RZ420" s="77" t="inlineStr">
        <is>
          <t>T4</t>
        </is>
      </c>
      <c r="SA420" s="77" t="inlineStr">
        <is>
          <t>T1</t>
        </is>
      </c>
      <c r="SB420" s="77" t="inlineStr">
        <is>
          <t>T2</t>
        </is>
      </c>
      <c r="SC420" s="77" t="inlineStr">
        <is>
          <t>T3</t>
        </is>
      </c>
      <c r="SD420" s="77" t="inlineStr">
        <is>
          <t>T4</t>
        </is>
      </c>
      <c r="SE420" s="77" t="inlineStr">
        <is>
          <t>T1</t>
        </is>
      </c>
      <c r="SF420" s="77" t="inlineStr">
        <is>
          <t>T2</t>
        </is>
      </c>
      <c r="SG420" s="77" t="inlineStr">
        <is>
          <t>T3</t>
        </is>
      </c>
      <c r="SH420" s="77" t="inlineStr">
        <is>
          <t>T4</t>
        </is>
      </c>
      <c r="SI420" s="77" t="inlineStr">
        <is>
          <t>T1</t>
        </is>
      </c>
      <c r="SJ420" s="77" t="inlineStr">
        <is>
          <t>T2</t>
        </is>
      </c>
      <c r="SK420" s="77" t="inlineStr">
        <is>
          <t>T3</t>
        </is>
      </c>
      <c r="SL420" s="77" t="inlineStr">
        <is>
          <t>T4</t>
        </is>
      </c>
      <c r="SM420" s="77" t="inlineStr">
        <is>
          <t>T1</t>
        </is>
      </c>
      <c r="SN420" s="77" t="inlineStr">
        <is>
          <t>T2</t>
        </is>
      </c>
      <c r="SO420" s="77" t="inlineStr">
        <is>
          <t>T3</t>
        </is>
      </c>
      <c r="SP420" s="77" t="inlineStr">
        <is>
          <t>T4</t>
        </is>
      </c>
      <c r="SQ420" s="77" t="inlineStr">
        <is>
          <t>T1</t>
        </is>
      </c>
      <c r="SR420" s="77" t="inlineStr">
        <is>
          <t>T2</t>
        </is>
      </c>
      <c r="SS420" s="77" t="inlineStr">
        <is>
          <t>T3</t>
        </is>
      </c>
      <c r="ST420" s="77" t="inlineStr">
        <is>
          <t>T4</t>
        </is>
      </c>
      <c r="SW420" s="77" t="inlineStr">
        <is>
          <t>Erog.</t>
        </is>
      </c>
      <c r="SX420" s="77" t="inlineStr">
        <is>
          <t>T1</t>
        </is>
      </c>
      <c r="SY420" s="77" t="inlineStr">
        <is>
          <t>T2</t>
        </is>
      </c>
      <c r="SZ420" s="77" t="inlineStr">
        <is>
          <t>T3</t>
        </is>
      </c>
      <c r="TA420" s="77" t="inlineStr">
        <is>
          <t>T4</t>
        </is>
      </c>
      <c r="TB420" s="77" t="inlineStr">
        <is>
          <t>T1</t>
        </is>
      </c>
      <c r="TC420" s="77" t="inlineStr">
        <is>
          <t>T2</t>
        </is>
      </c>
      <c r="TD420" s="77" t="inlineStr">
        <is>
          <t>T3</t>
        </is>
      </c>
      <c r="TE420" s="77" t="inlineStr">
        <is>
          <t>T4</t>
        </is>
      </c>
      <c r="TF420" s="77" t="inlineStr">
        <is>
          <t>T1</t>
        </is>
      </c>
      <c r="TG420" s="77" t="inlineStr">
        <is>
          <t>T2</t>
        </is>
      </c>
      <c r="TH420" s="77" t="inlineStr">
        <is>
          <t>T3</t>
        </is>
      </c>
      <c r="TI420" s="77" t="inlineStr">
        <is>
          <t>T4</t>
        </is>
      </c>
      <c r="TJ420" s="77" t="inlineStr">
        <is>
          <t>T1</t>
        </is>
      </c>
      <c r="TK420" s="77" t="inlineStr">
        <is>
          <t>T2</t>
        </is>
      </c>
      <c r="TL420" s="77" t="inlineStr">
        <is>
          <t>T3</t>
        </is>
      </c>
      <c r="TM420" s="77" t="inlineStr">
        <is>
          <t>T4</t>
        </is>
      </c>
      <c r="TN420" s="77" t="inlineStr">
        <is>
          <t>T1</t>
        </is>
      </c>
      <c r="TO420" s="77" t="inlineStr">
        <is>
          <t>T2</t>
        </is>
      </c>
      <c r="TP420" s="77" t="inlineStr">
        <is>
          <t>T3</t>
        </is>
      </c>
      <c r="TQ420" s="77" t="inlineStr">
        <is>
          <t>T4</t>
        </is>
      </c>
      <c r="TR420" s="77" t="inlineStr">
        <is>
          <t>T1</t>
        </is>
      </c>
      <c r="TS420" s="77" t="inlineStr">
        <is>
          <t>T2</t>
        </is>
      </c>
      <c r="TT420" s="77" t="inlineStr">
        <is>
          <t>T3</t>
        </is>
      </c>
      <c r="TU420" s="77" t="inlineStr">
        <is>
          <t>T4</t>
        </is>
      </c>
      <c r="TV420" s="77" t="inlineStr">
        <is>
          <t>T1</t>
        </is>
      </c>
      <c r="TW420" s="77" t="inlineStr">
        <is>
          <t>T2</t>
        </is>
      </c>
      <c r="TX420" s="77" t="inlineStr">
        <is>
          <t>T3</t>
        </is>
      </c>
      <c r="TY420" s="77" t="inlineStr">
        <is>
          <t>T4</t>
        </is>
      </c>
      <c r="TZ420" s="77" t="inlineStr">
        <is>
          <t>T1</t>
        </is>
      </c>
      <c r="UA420" s="77" t="inlineStr">
        <is>
          <t>T2</t>
        </is>
      </c>
      <c r="UB420" s="77" t="inlineStr">
        <is>
          <t>T3</t>
        </is>
      </c>
      <c r="UC420" s="77" t="inlineStr">
        <is>
          <t>T4</t>
        </is>
      </c>
      <c r="UD420" s="77" t="inlineStr">
        <is>
          <t>T1</t>
        </is>
      </c>
      <c r="UE420" s="77" t="inlineStr">
        <is>
          <t>T2</t>
        </is>
      </c>
      <c r="UF420" s="77" t="inlineStr">
        <is>
          <t>T3</t>
        </is>
      </c>
      <c r="UG420" s="77" t="inlineStr">
        <is>
          <t>T4</t>
        </is>
      </c>
      <c r="UH420" s="77" t="inlineStr">
        <is>
          <t>T1</t>
        </is>
      </c>
      <c r="UI420" s="77" t="inlineStr">
        <is>
          <t>T2</t>
        </is>
      </c>
      <c r="UJ420" s="77" t="inlineStr">
        <is>
          <t>T3</t>
        </is>
      </c>
      <c r="UK420" s="77" t="inlineStr">
        <is>
          <t>T4</t>
        </is>
      </c>
      <c r="UN420" s="77" t="inlineStr">
        <is>
          <t>Erog.</t>
        </is>
      </c>
      <c r="UO420" s="77" t="inlineStr">
        <is>
          <t>T1</t>
        </is>
      </c>
      <c r="UP420" s="77" t="inlineStr">
        <is>
          <t>T2</t>
        </is>
      </c>
      <c r="UQ420" s="77" t="inlineStr">
        <is>
          <t>T3</t>
        </is>
      </c>
      <c r="UR420" s="77" t="inlineStr">
        <is>
          <t>T4</t>
        </is>
      </c>
      <c r="US420" s="77" t="inlineStr">
        <is>
          <t>T1</t>
        </is>
      </c>
      <c r="UT420" s="77" t="inlineStr">
        <is>
          <t>T2</t>
        </is>
      </c>
      <c r="UU420" s="77" t="inlineStr">
        <is>
          <t>T3</t>
        </is>
      </c>
      <c r="UV420" s="77" t="inlineStr">
        <is>
          <t>T4</t>
        </is>
      </c>
      <c r="UW420" s="77" t="inlineStr">
        <is>
          <t>T1</t>
        </is>
      </c>
      <c r="UX420" s="77" t="inlineStr">
        <is>
          <t>T2</t>
        </is>
      </c>
      <c r="UY420" s="77" t="inlineStr">
        <is>
          <t>T3</t>
        </is>
      </c>
      <c r="UZ420" s="77" t="inlineStr">
        <is>
          <t>T4</t>
        </is>
      </c>
      <c r="VA420" s="77" t="inlineStr">
        <is>
          <t>T1</t>
        </is>
      </c>
      <c r="VB420" s="77" t="inlineStr">
        <is>
          <t>T2</t>
        </is>
      </c>
      <c r="VC420" s="77" t="inlineStr">
        <is>
          <t>T3</t>
        </is>
      </c>
      <c r="VD420" s="77" t="inlineStr">
        <is>
          <t>T4</t>
        </is>
      </c>
      <c r="VE420" s="77" t="inlineStr">
        <is>
          <t>T1</t>
        </is>
      </c>
      <c r="VF420" s="77" t="inlineStr">
        <is>
          <t>T2</t>
        </is>
      </c>
      <c r="VG420" s="77" t="inlineStr">
        <is>
          <t>T3</t>
        </is>
      </c>
      <c r="VH420" s="77" t="inlineStr">
        <is>
          <t>T4</t>
        </is>
      </c>
      <c r="VI420" s="77" t="inlineStr">
        <is>
          <t>T1</t>
        </is>
      </c>
      <c r="VJ420" s="77" t="inlineStr">
        <is>
          <t>T2</t>
        </is>
      </c>
      <c r="VK420" s="77" t="inlineStr">
        <is>
          <t>T3</t>
        </is>
      </c>
      <c r="VL420" s="77" t="inlineStr">
        <is>
          <t>T4</t>
        </is>
      </c>
      <c r="VM420" s="77" t="inlineStr">
        <is>
          <t>T1</t>
        </is>
      </c>
      <c r="VN420" s="77" t="inlineStr">
        <is>
          <t>T2</t>
        </is>
      </c>
      <c r="VO420" s="77" t="inlineStr">
        <is>
          <t>T3</t>
        </is>
      </c>
      <c r="VP420" s="77" t="inlineStr">
        <is>
          <t>T4</t>
        </is>
      </c>
      <c r="VQ420" s="77" t="inlineStr">
        <is>
          <t>T1</t>
        </is>
      </c>
      <c r="VR420" s="77" t="inlineStr">
        <is>
          <t>T2</t>
        </is>
      </c>
      <c r="VS420" s="77" t="inlineStr">
        <is>
          <t>T3</t>
        </is>
      </c>
      <c r="VT420" s="77" t="inlineStr">
        <is>
          <t>T4</t>
        </is>
      </c>
      <c r="VU420" s="77" t="inlineStr">
        <is>
          <t>T1</t>
        </is>
      </c>
      <c r="VV420" s="77" t="inlineStr">
        <is>
          <t>T2</t>
        </is>
      </c>
      <c r="VW420" s="77" t="inlineStr">
        <is>
          <t>T3</t>
        </is>
      </c>
      <c r="VX420" s="77" t="inlineStr">
        <is>
          <t>T4</t>
        </is>
      </c>
      <c r="VY420" s="77" t="inlineStr">
        <is>
          <t>T1</t>
        </is>
      </c>
      <c r="VZ420" s="77" t="inlineStr">
        <is>
          <t>T2</t>
        </is>
      </c>
      <c r="WA420" s="77" t="inlineStr">
        <is>
          <t>T3</t>
        </is>
      </c>
      <c r="WB420" s="77" t="inlineStr">
        <is>
          <t>T4</t>
        </is>
      </c>
      <c r="WE420" s="77" t="inlineStr">
        <is>
          <t>Erog.</t>
        </is>
      </c>
      <c r="WF420" s="77" t="inlineStr">
        <is>
          <t>T1</t>
        </is>
      </c>
      <c r="WG420" s="77" t="inlineStr">
        <is>
          <t>T2</t>
        </is>
      </c>
      <c r="WH420" s="77" t="inlineStr">
        <is>
          <t>T3</t>
        </is>
      </c>
      <c r="WI420" s="77" t="inlineStr">
        <is>
          <t>T4</t>
        </is>
      </c>
      <c r="WJ420" s="77" t="inlineStr">
        <is>
          <t>T1</t>
        </is>
      </c>
      <c r="WK420" s="77" t="inlineStr">
        <is>
          <t>T2</t>
        </is>
      </c>
      <c r="WL420" s="77" t="inlineStr">
        <is>
          <t>T3</t>
        </is>
      </c>
      <c r="WM420" s="77" t="inlineStr">
        <is>
          <t>T4</t>
        </is>
      </c>
      <c r="WN420" s="77" t="inlineStr">
        <is>
          <t>T1</t>
        </is>
      </c>
      <c r="WO420" s="77" t="inlineStr">
        <is>
          <t>T2</t>
        </is>
      </c>
      <c r="WP420" s="77" t="inlineStr">
        <is>
          <t>T3</t>
        </is>
      </c>
      <c r="WQ420" s="77" t="inlineStr">
        <is>
          <t>T4</t>
        </is>
      </c>
      <c r="WR420" s="77" t="inlineStr">
        <is>
          <t>T1</t>
        </is>
      </c>
      <c r="WS420" s="77" t="inlineStr">
        <is>
          <t>T2</t>
        </is>
      </c>
      <c r="WT420" s="77" t="inlineStr">
        <is>
          <t>T3</t>
        </is>
      </c>
      <c r="WU420" s="77" t="inlineStr">
        <is>
          <t>T4</t>
        </is>
      </c>
      <c r="WV420" s="77" t="inlineStr">
        <is>
          <t>T1</t>
        </is>
      </c>
      <c r="WW420" s="77" t="inlineStr">
        <is>
          <t>T2</t>
        </is>
      </c>
      <c r="WX420" s="77" t="inlineStr">
        <is>
          <t>T3</t>
        </is>
      </c>
      <c r="WY420" s="77" t="inlineStr">
        <is>
          <t>T4</t>
        </is>
      </c>
      <c r="WZ420" s="77" t="inlineStr">
        <is>
          <t>T1</t>
        </is>
      </c>
      <c r="XA420" s="77" t="inlineStr">
        <is>
          <t>T2</t>
        </is>
      </c>
      <c r="XB420" s="77" t="inlineStr">
        <is>
          <t>T3</t>
        </is>
      </c>
      <c r="XC420" s="77" t="inlineStr">
        <is>
          <t>T4</t>
        </is>
      </c>
      <c r="XD420" s="77" t="inlineStr">
        <is>
          <t>T1</t>
        </is>
      </c>
      <c r="XE420" s="77" t="inlineStr">
        <is>
          <t>T2</t>
        </is>
      </c>
      <c r="XF420" s="77" t="inlineStr">
        <is>
          <t>T3</t>
        </is>
      </c>
      <c r="XG420" s="77" t="inlineStr">
        <is>
          <t>T4</t>
        </is>
      </c>
      <c r="XH420" s="77" t="inlineStr">
        <is>
          <t>T1</t>
        </is>
      </c>
      <c r="XI420" s="77" t="inlineStr">
        <is>
          <t>T2</t>
        </is>
      </c>
      <c r="XJ420" s="77" t="inlineStr">
        <is>
          <t>T3</t>
        </is>
      </c>
      <c r="XK420" s="77" t="inlineStr">
        <is>
          <t>T4</t>
        </is>
      </c>
      <c r="XL420" s="77" t="inlineStr">
        <is>
          <t>T1</t>
        </is>
      </c>
      <c r="XM420" s="77" t="inlineStr">
        <is>
          <t>T2</t>
        </is>
      </c>
      <c r="XN420" s="77" t="inlineStr">
        <is>
          <t>T3</t>
        </is>
      </c>
      <c r="XO420" s="77" t="inlineStr">
        <is>
          <t>T4</t>
        </is>
      </c>
      <c r="XP420" s="77" t="inlineStr">
        <is>
          <t>T1</t>
        </is>
      </c>
      <c r="XQ420" s="77" t="inlineStr">
        <is>
          <t>T2</t>
        </is>
      </c>
      <c r="XR420" s="77" t="inlineStr">
        <is>
          <t>T3</t>
        </is>
      </c>
      <c r="XS420" s="77" t="inlineStr">
        <is>
          <t>T4</t>
        </is>
      </c>
      <c r="XV420" s="77" t="inlineStr">
        <is>
          <t>Erog.</t>
        </is>
      </c>
      <c r="XW420" s="77" t="inlineStr">
        <is>
          <t>T1</t>
        </is>
      </c>
      <c r="XX420" s="77" t="inlineStr">
        <is>
          <t>T2</t>
        </is>
      </c>
      <c r="XY420" s="77" t="inlineStr">
        <is>
          <t>T3</t>
        </is>
      </c>
      <c r="XZ420" s="77" t="inlineStr">
        <is>
          <t>T4</t>
        </is>
      </c>
      <c r="YA420" s="77" t="inlineStr">
        <is>
          <t>T1</t>
        </is>
      </c>
      <c r="YB420" s="77" t="inlineStr">
        <is>
          <t>T2</t>
        </is>
      </c>
      <c r="YC420" s="77" t="inlineStr">
        <is>
          <t>T3</t>
        </is>
      </c>
      <c r="YD420" s="77" t="inlineStr">
        <is>
          <t>T4</t>
        </is>
      </c>
      <c r="YE420" s="77" t="inlineStr">
        <is>
          <t>T1</t>
        </is>
      </c>
      <c r="YF420" s="77" t="inlineStr">
        <is>
          <t>T2</t>
        </is>
      </c>
      <c r="YG420" s="77" t="inlineStr">
        <is>
          <t>T3</t>
        </is>
      </c>
      <c r="YH420" s="77" t="inlineStr">
        <is>
          <t>T4</t>
        </is>
      </c>
      <c r="YI420" s="77" t="inlineStr">
        <is>
          <t>T1</t>
        </is>
      </c>
      <c r="YJ420" s="77" t="inlineStr">
        <is>
          <t>T2</t>
        </is>
      </c>
      <c r="YK420" s="77" t="inlineStr">
        <is>
          <t>T3</t>
        </is>
      </c>
      <c r="YL420" s="77" t="inlineStr">
        <is>
          <t>T4</t>
        </is>
      </c>
      <c r="YM420" s="77" t="inlineStr">
        <is>
          <t>T1</t>
        </is>
      </c>
      <c r="YN420" s="77" t="inlineStr">
        <is>
          <t>T2</t>
        </is>
      </c>
      <c r="YO420" s="77" t="inlineStr">
        <is>
          <t>T3</t>
        </is>
      </c>
      <c r="YP420" s="77" t="inlineStr">
        <is>
          <t>T4</t>
        </is>
      </c>
      <c r="YQ420" s="77" t="inlineStr">
        <is>
          <t>T1</t>
        </is>
      </c>
      <c r="YR420" s="77" t="inlineStr">
        <is>
          <t>T2</t>
        </is>
      </c>
      <c r="YS420" s="77" t="inlineStr">
        <is>
          <t>T3</t>
        </is>
      </c>
      <c r="YT420" s="77" t="inlineStr">
        <is>
          <t>T4</t>
        </is>
      </c>
      <c r="YU420" s="77" t="inlineStr">
        <is>
          <t>T1</t>
        </is>
      </c>
      <c r="YV420" s="77" t="inlineStr">
        <is>
          <t>T2</t>
        </is>
      </c>
      <c r="YW420" s="77" t="inlineStr">
        <is>
          <t>T3</t>
        </is>
      </c>
      <c r="YX420" s="77" t="inlineStr">
        <is>
          <t>T4</t>
        </is>
      </c>
      <c r="YY420" s="77" t="inlineStr">
        <is>
          <t>T1</t>
        </is>
      </c>
      <c r="YZ420" s="77" t="inlineStr">
        <is>
          <t>T2</t>
        </is>
      </c>
      <c r="ZA420" s="77" t="inlineStr">
        <is>
          <t>T3</t>
        </is>
      </c>
      <c r="ZB420" s="77" t="inlineStr">
        <is>
          <t>T4</t>
        </is>
      </c>
      <c r="ZC420" s="77" t="inlineStr">
        <is>
          <t>T1</t>
        </is>
      </c>
      <c r="ZD420" s="77" t="inlineStr">
        <is>
          <t>T2</t>
        </is>
      </c>
      <c r="ZE420" s="77" t="inlineStr">
        <is>
          <t>T3</t>
        </is>
      </c>
      <c r="ZF420" s="77" t="inlineStr">
        <is>
          <t>T4</t>
        </is>
      </c>
      <c r="ZG420" s="77" t="inlineStr">
        <is>
          <t>T1</t>
        </is>
      </c>
      <c r="ZH420" s="77" t="inlineStr">
        <is>
          <t>T2</t>
        </is>
      </c>
      <c r="ZI420" s="77" t="inlineStr">
        <is>
          <t>T3</t>
        </is>
      </c>
      <c r="ZJ420" s="77" t="inlineStr">
        <is>
          <t>T4</t>
        </is>
      </c>
      <c r="ZM420" s="77" t="inlineStr">
        <is>
          <t>Erog.</t>
        </is>
      </c>
      <c r="ZN420" s="77" t="inlineStr">
        <is>
          <t>T1</t>
        </is>
      </c>
      <c r="ZO420" s="77" t="inlineStr">
        <is>
          <t>T2</t>
        </is>
      </c>
      <c r="ZP420" s="77" t="inlineStr">
        <is>
          <t>T3</t>
        </is>
      </c>
      <c r="ZQ420" s="77" t="inlineStr">
        <is>
          <t>T4</t>
        </is>
      </c>
      <c r="ZR420" s="77" t="inlineStr">
        <is>
          <t>T1</t>
        </is>
      </c>
      <c r="ZS420" s="77" t="inlineStr">
        <is>
          <t>T2</t>
        </is>
      </c>
      <c r="ZT420" s="77" t="inlineStr">
        <is>
          <t>T3</t>
        </is>
      </c>
      <c r="ZU420" s="77" t="inlineStr">
        <is>
          <t>T4</t>
        </is>
      </c>
      <c r="ZV420" s="77" t="inlineStr">
        <is>
          <t>T1</t>
        </is>
      </c>
      <c r="ZW420" s="77" t="inlineStr">
        <is>
          <t>T2</t>
        </is>
      </c>
      <c r="ZX420" s="77" t="inlineStr">
        <is>
          <t>T3</t>
        </is>
      </c>
      <c r="ZY420" s="77" t="inlineStr">
        <is>
          <t>T4</t>
        </is>
      </c>
      <c r="ZZ420" s="77" t="inlineStr">
        <is>
          <t>T1</t>
        </is>
      </c>
      <c r="AAA420" s="77" t="inlineStr">
        <is>
          <t>T2</t>
        </is>
      </c>
      <c r="AAB420" s="77" t="inlineStr">
        <is>
          <t>T3</t>
        </is>
      </c>
      <c r="AAC420" s="77" t="inlineStr">
        <is>
          <t>T4</t>
        </is>
      </c>
      <c r="AAD420" s="77" t="inlineStr">
        <is>
          <t>T1</t>
        </is>
      </c>
      <c r="AAE420" s="77" t="inlineStr">
        <is>
          <t>T2</t>
        </is>
      </c>
      <c r="AAF420" s="77" t="inlineStr">
        <is>
          <t>T3</t>
        </is>
      </c>
      <c r="AAG420" s="77" t="inlineStr">
        <is>
          <t>T4</t>
        </is>
      </c>
      <c r="AAH420" s="77" t="inlineStr">
        <is>
          <t>T1</t>
        </is>
      </c>
      <c r="AAI420" s="77" t="inlineStr">
        <is>
          <t>T2</t>
        </is>
      </c>
      <c r="AAJ420" s="77" t="inlineStr">
        <is>
          <t>T3</t>
        </is>
      </c>
      <c r="AAK420" s="77" t="inlineStr">
        <is>
          <t>T4</t>
        </is>
      </c>
      <c r="AAL420" s="77" t="inlineStr">
        <is>
          <t>T1</t>
        </is>
      </c>
      <c r="AAM420" s="77" t="inlineStr">
        <is>
          <t>T2</t>
        </is>
      </c>
      <c r="AAN420" s="77" t="inlineStr">
        <is>
          <t>T3</t>
        </is>
      </c>
      <c r="AAO420" s="77" t="inlineStr">
        <is>
          <t>T4</t>
        </is>
      </c>
      <c r="AAP420" s="77" t="inlineStr">
        <is>
          <t>T1</t>
        </is>
      </c>
      <c r="AAQ420" s="77" t="inlineStr">
        <is>
          <t>T2</t>
        </is>
      </c>
      <c r="AAR420" s="77" t="inlineStr">
        <is>
          <t>T3</t>
        </is>
      </c>
      <c r="AAS420" s="77" t="inlineStr">
        <is>
          <t>T4</t>
        </is>
      </c>
      <c r="AAT420" s="77" t="inlineStr">
        <is>
          <t>T1</t>
        </is>
      </c>
      <c r="AAU420" s="77" t="inlineStr">
        <is>
          <t>T2</t>
        </is>
      </c>
      <c r="AAV420" s="77" t="inlineStr">
        <is>
          <t>T3</t>
        </is>
      </c>
      <c r="AAW420" s="77" t="inlineStr">
        <is>
          <t>T4</t>
        </is>
      </c>
      <c r="AAX420" s="77" t="inlineStr">
        <is>
          <t>T1</t>
        </is>
      </c>
      <c r="AAY420" s="77" t="inlineStr">
        <is>
          <t>T2</t>
        </is>
      </c>
      <c r="AAZ420" s="77" t="inlineStr">
        <is>
          <t>T3</t>
        </is>
      </c>
      <c r="ABA420" s="77" t="inlineStr">
        <is>
          <t>T4</t>
        </is>
      </c>
      <c r="ABD420" s="77" t="inlineStr">
        <is>
          <t>Erog.</t>
        </is>
      </c>
      <c r="ABE420" s="77" t="inlineStr">
        <is>
          <t>T1</t>
        </is>
      </c>
      <c r="ABF420" s="77" t="inlineStr">
        <is>
          <t>T2</t>
        </is>
      </c>
      <c r="ABG420" s="77" t="inlineStr">
        <is>
          <t>T3</t>
        </is>
      </c>
      <c r="ABH420" s="77" t="inlineStr">
        <is>
          <t>T4</t>
        </is>
      </c>
      <c r="ABI420" s="77" t="inlineStr">
        <is>
          <t>T1</t>
        </is>
      </c>
      <c r="ABJ420" s="77" t="inlineStr">
        <is>
          <t>T2</t>
        </is>
      </c>
      <c r="ABK420" s="77" t="inlineStr">
        <is>
          <t>T3</t>
        </is>
      </c>
      <c r="ABL420" s="77" t="inlineStr">
        <is>
          <t>T4</t>
        </is>
      </c>
      <c r="ABM420" s="77" t="inlineStr">
        <is>
          <t>T1</t>
        </is>
      </c>
      <c r="ABN420" s="77" t="inlineStr">
        <is>
          <t>T2</t>
        </is>
      </c>
      <c r="ABO420" s="77" t="inlineStr">
        <is>
          <t>T3</t>
        </is>
      </c>
      <c r="ABP420" s="77" t="inlineStr">
        <is>
          <t>T4</t>
        </is>
      </c>
      <c r="ABQ420" s="77" t="inlineStr">
        <is>
          <t>T1</t>
        </is>
      </c>
      <c r="ABR420" s="77" t="inlineStr">
        <is>
          <t>T2</t>
        </is>
      </c>
      <c r="ABS420" s="77" t="inlineStr">
        <is>
          <t>T3</t>
        </is>
      </c>
      <c r="ABT420" s="77" t="inlineStr">
        <is>
          <t>T4</t>
        </is>
      </c>
      <c r="ABU420" s="77" t="inlineStr">
        <is>
          <t>T1</t>
        </is>
      </c>
      <c r="ABV420" s="77" t="inlineStr">
        <is>
          <t>T2</t>
        </is>
      </c>
      <c r="ABW420" s="77" t="inlineStr">
        <is>
          <t>T3</t>
        </is>
      </c>
      <c r="ABX420" s="77" t="inlineStr">
        <is>
          <t>T4</t>
        </is>
      </c>
      <c r="ABY420" s="77" t="inlineStr">
        <is>
          <t>T1</t>
        </is>
      </c>
      <c r="ABZ420" s="77" t="inlineStr">
        <is>
          <t>T2</t>
        </is>
      </c>
      <c r="ACA420" s="77" t="inlineStr">
        <is>
          <t>T3</t>
        </is>
      </c>
      <c r="ACB420" s="77" t="inlineStr">
        <is>
          <t>T4</t>
        </is>
      </c>
      <c r="ACC420" s="77" t="inlineStr">
        <is>
          <t>T1</t>
        </is>
      </c>
      <c r="ACD420" s="77" t="inlineStr">
        <is>
          <t>T2</t>
        </is>
      </c>
      <c r="ACE420" s="77" t="inlineStr">
        <is>
          <t>T3</t>
        </is>
      </c>
      <c r="ACF420" s="77" t="inlineStr">
        <is>
          <t>T4</t>
        </is>
      </c>
      <c r="ACG420" s="77" t="inlineStr">
        <is>
          <t>T1</t>
        </is>
      </c>
      <c r="ACH420" s="77" t="inlineStr">
        <is>
          <t>T2</t>
        </is>
      </c>
      <c r="ACI420" s="77" t="inlineStr">
        <is>
          <t>T3</t>
        </is>
      </c>
      <c r="ACJ420" s="77" t="inlineStr">
        <is>
          <t>T4</t>
        </is>
      </c>
      <c r="ACK420" s="77" t="inlineStr">
        <is>
          <t>T1</t>
        </is>
      </c>
      <c r="ACL420" s="77" t="inlineStr">
        <is>
          <t>T2</t>
        </is>
      </c>
      <c r="ACM420" s="77" t="inlineStr">
        <is>
          <t>T3</t>
        </is>
      </c>
      <c r="ACN420" s="77" t="inlineStr">
        <is>
          <t>T4</t>
        </is>
      </c>
      <c r="ACO420" s="77" t="inlineStr">
        <is>
          <t>T1</t>
        </is>
      </c>
      <c r="ACP420" s="77" t="inlineStr">
        <is>
          <t>T2</t>
        </is>
      </c>
      <c r="ACQ420" s="77" t="inlineStr">
        <is>
          <t>T3</t>
        </is>
      </c>
      <c r="ACR420" s="77" t="inlineStr">
        <is>
          <t>T4</t>
        </is>
      </c>
      <c r="ACU420" s="77" t="inlineStr">
        <is>
          <t>Erog.</t>
        </is>
      </c>
      <c r="ACV420" s="77" t="inlineStr">
        <is>
          <t>T1</t>
        </is>
      </c>
      <c r="ACW420" s="77" t="inlineStr">
        <is>
          <t>T2</t>
        </is>
      </c>
      <c r="ACX420" s="77" t="inlineStr">
        <is>
          <t>T3</t>
        </is>
      </c>
      <c r="ACY420" s="77" t="inlineStr">
        <is>
          <t>T4</t>
        </is>
      </c>
      <c r="ACZ420" s="77" t="inlineStr">
        <is>
          <t>T1</t>
        </is>
      </c>
      <c r="ADA420" s="77" t="inlineStr">
        <is>
          <t>T2</t>
        </is>
      </c>
      <c r="ADB420" s="77" t="inlineStr">
        <is>
          <t>T3</t>
        </is>
      </c>
      <c r="ADC420" s="77" t="inlineStr">
        <is>
          <t>T4</t>
        </is>
      </c>
      <c r="ADD420" s="77" t="inlineStr">
        <is>
          <t>T1</t>
        </is>
      </c>
      <c r="ADE420" s="77" t="inlineStr">
        <is>
          <t>T2</t>
        </is>
      </c>
      <c r="ADF420" s="77" t="inlineStr">
        <is>
          <t>T3</t>
        </is>
      </c>
      <c r="ADG420" s="77" t="inlineStr">
        <is>
          <t>T4</t>
        </is>
      </c>
      <c r="ADH420" s="77" t="inlineStr">
        <is>
          <t>T1</t>
        </is>
      </c>
      <c r="ADI420" s="77" t="inlineStr">
        <is>
          <t>T2</t>
        </is>
      </c>
      <c r="ADJ420" s="77" t="inlineStr">
        <is>
          <t>T3</t>
        </is>
      </c>
      <c r="ADK420" s="77" t="inlineStr">
        <is>
          <t>T4</t>
        </is>
      </c>
      <c r="ADL420" s="77" t="inlineStr">
        <is>
          <t>T1</t>
        </is>
      </c>
      <c r="ADM420" s="77" t="inlineStr">
        <is>
          <t>T2</t>
        </is>
      </c>
      <c r="ADN420" s="77" t="inlineStr">
        <is>
          <t>T3</t>
        </is>
      </c>
      <c r="ADO420" s="77" t="inlineStr">
        <is>
          <t>T4</t>
        </is>
      </c>
      <c r="ADP420" s="77" t="inlineStr">
        <is>
          <t>T1</t>
        </is>
      </c>
      <c r="ADQ420" s="77" t="inlineStr">
        <is>
          <t>T2</t>
        </is>
      </c>
      <c r="ADR420" s="77" t="inlineStr">
        <is>
          <t>T3</t>
        </is>
      </c>
      <c r="ADS420" s="77" t="inlineStr">
        <is>
          <t>T4</t>
        </is>
      </c>
      <c r="ADT420" s="77" t="inlineStr">
        <is>
          <t>T1</t>
        </is>
      </c>
      <c r="ADU420" s="77" t="inlineStr">
        <is>
          <t>T2</t>
        </is>
      </c>
      <c r="ADV420" s="77" t="inlineStr">
        <is>
          <t>T3</t>
        </is>
      </c>
      <c r="ADW420" s="77" t="inlineStr">
        <is>
          <t>T4</t>
        </is>
      </c>
      <c r="ADX420" s="77" t="inlineStr">
        <is>
          <t>T1</t>
        </is>
      </c>
      <c r="ADY420" s="77" t="inlineStr">
        <is>
          <t>T2</t>
        </is>
      </c>
      <c r="ADZ420" s="77" t="inlineStr">
        <is>
          <t>T3</t>
        </is>
      </c>
      <c r="AEA420" s="77" t="inlineStr">
        <is>
          <t>T4</t>
        </is>
      </c>
      <c r="AEB420" s="77" t="inlineStr">
        <is>
          <t>T1</t>
        </is>
      </c>
      <c r="AEC420" s="77" t="inlineStr">
        <is>
          <t>T2</t>
        </is>
      </c>
      <c r="AED420" s="77" t="inlineStr">
        <is>
          <t>T3</t>
        </is>
      </c>
      <c r="AEE420" s="77" t="inlineStr">
        <is>
          <t>T4</t>
        </is>
      </c>
      <c r="AEF420" s="77" t="inlineStr">
        <is>
          <t>T1</t>
        </is>
      </c>
      <c r="AEG420" s="77" t="inlineStr">
        <is>
          <t>T2</t>
        </is>
      </c>
      <c r="AEH420" s="77" t="inlineStr">
        <is>
          <t>T3</t>
        </is>
      </c>
      <c r="AEI420" s="77" t="inlineStr">
        <is>
          <t>T4</t>
        </is>
      </c>
      <c r="AEL420" s="77" t="inlineStr">
        <is>
          <t>Erog.</t>
        </is>
      </c>
      <c r="AEM420" s="77" t="inlineStr">
        <is>
          <t>T1</t>
        </is>
      </c>
      <c r="AEN420" s="77" t="inlineStr">
        <is>
          <t>T2</t>
        </is>
      </c>
      <c r="AEO420" s="77" t="inlineStr">
        <is>
          <t>T3</t>
        </is>
      </c>
      <c r="AEP420" s="77" t="inlineStr">
        <is>
          <t>T4</t>
        </is>
      </c>
      <c r="AEQ420" s="77" t="inlineStr">
        <is>
          <t>T1</t>
        </is>
      </c>
      <c r="AER420" s="77" t="inlineStr">
        <is>
          <t>T2</t>
        </is>
      </c>
      <c r="AES420" s="77" t="inlineStr">
        <is>
          <t>T3</t>
        </is>
      </c>
      <c r="AET420" s="77" t="inlineStr">
        <is>
          <t>T4</t>
        </is>
      </c>
      <c r="AEU420" s="77" t="inlineStr">
        <is>
          <t>T1</t>
        </is>
      </c>
      <c r="AEV420" s="77" t="inlineStr">
        <is>
          <t>T2</t>
        </is>
      </c>
      <c r="AEW420" s="77" t="inlineStr">
        <is>
          <t>T3</t>
        </is>
      </c>
      <c r="AEX420" s="77" t="inlineStr">
        <is>
          <t>T4</t>
        </is>
      </c>
      <c r="AEY420" s="77" t="inlineStr">
        <is>
          <t>T1</t>
        </is>
      </c>
      <c r="AEZ420" s="77" t="inlineStr">
        <is>
          <t>T2</t>
        </is>
      </c>
      <c r="AFA420" s="77" t="inlineStr">
        <is>
          <t>T3</t>
        </is>
      </c>
      <c r="AFB420" s="77" t="inlineStr">
        <is>
          <t>T4</t>
        </is>
      </c>
      <c r="AFC420" s="77" t="inlineStr">
        <is>
          <t>T1</t>
        </is>
      </c>
      <c r="AFD420" s="77" t="inlineStr">
        <is>
          <t>T2</t>
        </is>
      </c>
      <c r="AFE420" s="77" t="inlineStr">
        <is>
          <t>T3</t>
        </is>
      </c>
      <c r="AFF420" s="77" t="inlineStr">
        <is>
          <t>T4</t>
        </is>
      </c>
      <c r="AFG420" s="77" t="inlineStr">
        <is>
          <t>T1</t>
        </is>
      </c>
      <c r="AFH420" s="77" t="inlineStr">
        <is>
          <t>T2</t>
        </is>
      </c>
      <c r="AFI420" s="77" t="inlineStr">
        <is>
          <t>T3</t>
        </is>
      </c>
      <c r="AFJ420" s="77" t="inlineStr">
        <is>
          <t>T4</t>
        </is>
      </c>
      <c r="AFK420" s="77" t="inlineStr">
        <is>
          <t>T1</t>
        </is>
      </c>
      <c r="AFL420" s="77" t="inlineStr">
        <is>
          <t>T2</t>
        </is>
      </c>
      <c r="AFM420" s="77" t="inlineStr">
        <is>
          <t>T3</t>
        </is>
      </c>
      <c r="AFN420" s="77" t="inlineStr">
        <is>
          <t>T4</t>
        </is>
      </c>
      <c r="AFO420" s="77" t="inlineStr">
        <is>
          <t>T1</t>
        </is>
      </c>
      <c r="AFP420" s="77" t="inlineStr">
        <is>
          <t>T2</t>
        </is>
      </c>
      <c r="AFQ420" s="77" t="inlineStr">
        <is>
          <t>T3</t>
        </is>
      </c>
      <c r="AFR420" s="77" t="inlineStr">
        <is>
          <t>T4</t>
        </is>
      </c>
      <c r="AFS420" s="77" t="inlineStr">
        <is>
          <t>T1</t>
        </is>
      </c>
      <c r="AFT420" s="77" t="inlineStr">
        <is>
          <t>T2</t>
        </is>
      </c>
      <c r="AFU420" s="77" t="inlineStr">
        <is>
          <t>T3</t>
        </is>
      </c>
      <c r="AFV420" s="77" t="inlineStr">
        <is>
          <t>T4</t>
        </is>
      </c>
      <c r="AFW420" s="77" t="inlineStr">
        <is>
          <t>T1</t>
        </is>
      </c>
      <c r="AFX420" s="77" t="inlineStr">
        <is>
          <t>T2</t>
        </is>
      </c>
      <c r="AFY420" s="77" t="inlineStr">
        <is>
          <t>T3</t>
        </is>
      </c>
      <c r="AFZ420" s="77" t="inlineStr">
        <is>
          <t>T4</t>
        </is>
      </c>
    </row>
    <row r="421">
      <c r="A421" s="78" t="n">
        <v>1</v>
      </c>
      <c r="B421" s="79" t="n"/>
      <c r="C421" s="79" t="n"/>
      <c r="D421" s="79" t="n"/>
      <c r="E421" s="79" t="n"/>
      <c r="F421" s="79" t="n"/>
      <c r="G421" s="79" t="n"/>
      <c r="H421" s="79" t="n"/>
      <c r="I421" s="79" t="n"/>
      <c r="J421" s="79" t="n"/>
      <c r="K421" s="79" t="n"/>
      <c r="L421" s="79" t="n"/>
      <c r="M421" s="79" t="n"/>
      <c r="N421" s="79" t="n"/>
      <c r="O421" s="79" t="n"/>
      <c r="P421" s="79" t="n"/>
      <c r="Q421" s="79" t="n"/>
      <c r="R421" s="79" t="n"/>
      <c r="S421" s="79" t="n"/>
      <c r="T421" s="79" t="n"/>
      <c r="U421" s="79" t="n"/>
      <c r="V421" s="79" t="n"/>
      <c r="W421" s="79" t="n"/>
      <c r="X421" s="79" t="n"/>
      <c r="Y421" s="79" t="n"/>
      <c r="Z421" s="79" t="n"/>
      <c r="AA421" s="79" t="n"/>
      <c r="AB421" s="79" t="n"/>
      <c r="AC421" s="79" t="n"/>
      <c r="AD421" s="79" t="n"/>
      <c r="AE421" s="79" t="n"/>
      <c r="AF421" s="79" t="n"/>
      <c r="AG421" s="79" t="n"/>
      <c r="AH421" s="79" t="n"/>
      <c r="AI421" s="79" t="n"/>
      <c r="AJ421" s="79" t="n"/>
      <c r="AK421" s="79" t="n"/>
      <c r="AL421" s="79" t="n"/>
      <c r="AM421" s="79" t="n"/>
      <c r="AN421" s="79" t="n"/>
      <c r="AO421" s="79" t="n"/>
      <c r="AR421" s="78" t="n">
        <v>1</v>
      </c>
      <c r="AS421" s="79" t="n"/>
      <c r="AT421" s="79" t="n"/>
      <c r="AU421" s="79" t="n"/>
      <c r="AV421" s="79" t="n"/>
      <c r="AW421" s="79" t="n"/>
      <c r="AX421" s="79" t="n"/>
      <c r="AY421" s="79" t="n"/>
      <c r="AZ421" s="79" t="n"/>
      <c r="BA421" s="79" t="n"/>
      <c r="BB421" s="79" t="n"/>
      <c r="BC421" s="79" t="n"/>
      <c r="BD421" s="79" t="n"/>
      <c r="BE421" s="79" t="n"/>
      <c r="BF421" s="79" t="n"/>
      <c r="BG421" s="79" t="n"/>
      <c r="BH421" s="79" t="n"/>
      <c r="BI421" s="79" t="n"/>
      <c r="BJ421" s="79" t="n"/>
      <c r="BK421" s="79" t="n"/>
      <c r="BL421" s="79" t="n"/>
      <c r="BM421" s="79" t="n"/>
      <c r="BN421" s="79" t="n"/>
      <c r="BO421" s="79" t="n"/>
      <c r="BP421" s="79" t="n"/>
      <c r="BQ421" s="79" t="n"/>
      <c r="BR421" s="79" t="n"/>
      <c r="BS421" s="79" t="n"/>
      <c r="BT421" s="79" t="n"/>
      <c r="BU421" s="79" t="n"/>
      <c r="BV421" s="79" t="n"/>
      <c r="BW421" s="79" t="n"/>
      <c r="BX421" s="79" t="n"/>
      <c r="BY421" s="79" t="n"/>
      <c r="BZ421" s="79" t="n"/>
      <c r="CA421" s="79" t="n"/>
      <c r="CB421" s="79" t="n"/>
      <c r="CC421" s="79" t="n"/>
      <c r="CD421" s="79" t="n"/>
      <c r="CE421" s="79" t="n"/>
      <c r="CF421" s="79" t="n"/>
      <c r="CI421" s="78" t="n">
        <v>1</v>
      </c>
      <c r="CJ421" s="79" t="n"/>
      <c r="CK421" s="79" t="n"/>
      <c r="CL421" s="79" t="n"/>
      <c r="CM421" s="79" t="n"/>
      <c r="CN421" s="79" t="n"/>
      <c r="CO421" s="79" t="n"/>
      <c r="CP421" s="79" t="n"/>
      <c r="CQ421" s="79" t="n"/>
      <c r="CR421" s="79" t="n"/>
      <c r="CS421" s="79" t="n"/>
      <c r="CT421" s="79" t="n"/>
      <c r="CU421" s="79" t="n"/>
      <c r="CV421" s="79" t="n"/>
      <c r="CW421" s="79" t="n"/>
      <c r="CX421" s="79" t="n"/>
      <c r="CY421" s="79" t="n"/>
      <c r="CZ421" s="79" t="n"/>
      <c r="DA421" s="79" t="n"/>
      <c r="DB421" s="79" t="n"/>
      <c r="DC421" s="79" t="n"/>
      <c r="DD421" s="79" t="n"/>
      <c r="DE421" s="79" t="n"/>
      <c r="DF421" s="79" t="n"/>
      <c r="DG421" s="79" t="n"/>
      <c r="DH421" s="79" t="n"/>
      <c r="DI421" s="79" t="n"/>
      <c r="DJ421" s="79" t="n"/>
      <c r="DK421" s="79" t="n"/>
      <c r="DL421" s="79" t="n"/>
      <c r="DM421" s="79" t="n"/>
      <c r="DN421" s="79" t="n"/>
      <c r="DO421" s="79" t="n"/>
      <c r="DP421" s="79" t="n"/>
      <c r="DQ421" s="79" t="n"/>
      <c r="DR421" s="79" t="n"/>
      <c r="DS421" s="79" t="n"/>
      <c r="DT421" s="79" t="n"/>
      <c r="DU421" s="79" t="n"/>
      <c r="DV421" s="79" t="n"/>
      <c r="DW421" s="79" t="n"/>
      <c r="DZ421" s="78" t="n">
        <v>1</v>
      </c>
      <c r="EA421" s="79" t="n"/>
      <c r="EB421" s="79" t="n"/>
      <c r="EC421" s="79" t="n"/>
      <c r="ED421" s="79" t="n"/>
      <c r="EE421" s="79" t="n"/>
      <c r="EF421" s="79" t="n"/>
      <c r="EG421" s="79" t="n"/>
      <c r="EH421" s="79" t="n"/>
      <c r="EI421" s="79" t="n"/>
      <c r="EJ421" s="79" t="n"/>
      <c r="EK421" s="79" t="n"/>
      <c r="EL421" s="79" t="n"/>
      <c r="EM421" s="79" t="n"/>
      <c r="EN421" s="79" t="n"/>
      <c r="EO421" s="79" t="n"/>
      <c r="EP421" s="79" t="n"/>
      <c r="EQ421" s="79" t="n"/>
      <c r="ER421" s="79" t="n"/>
      <c r="ES421" s="79" t="n"/>
      <c r="ET421" s="79" t="n"/>
      <c r="EU421" s="79" t="n"/>
      <c r="EV421" s="79" t="n"/>
      <c r="EW421" s="79" t="n"/>
      <c r="EX421" s="79" t="n"/>
      <c r="EY421" s="79" t="n"/>
      <c r="EZ421" s="79" t="n"/>
      <c r="FA421" s="79" t="n"/>
      <c r="FB421" s="79" t="n"/>
      <c r="FC421" s="79" t="n"/>
      <c r="FD421" s="79" t="n"/>
      <c r="FE421" s="79" t="n"/>
      <c r="FF421" s="79" t="n"/>
      <c r="FG421" s="79" t="n"/>
      <c r="FH421" s="79" t="n"/>
      <c r="FI421" s="79" t="n"/>
      <c r="FJ421" s="79" t="n"/>
      <c r="FK421" s="79" t="n"/>
      <c r="FL421" s="79" t="n"/>
      <c r="FM421" s="79" t="n"/>
      <c r="FN421" s="79" t="n"/>
      <c r="FQ421" s="78" t="n">
        <v>1</v>
      </c>
      <c r="FR421" s="79" t="n"/>
      <c r="FS421" s="79" t="n"/>
      <c r="FT421" s="79" t="n"/>
      <c r="FU421" s="79" t="n"/>
      <c r="FV421" s="79" t="n"/>
      <c r="FW421" s="79" t="n"/>
      <c r="FX421" s="79" t="n"/>
      <c r="FY421" s="79" t="n"/>
      <c r="FZ421" s="79" t="n"/>
      <c r="GA421" s="79" t="n"/>
      <c r="GB421" s="79" t="n"/>
      <c r="GC421" s="79" t="n"/>
      <c r="GD421" s="79" t="n"/>
      <c r="GE421" s="79" t="n"/>
      <c r="GF421" s="79" t="n"/>
      <c r="GG421" s="79" t="n"/>
      <c r="GH421" s="79" t="n"/>
      <c r="GI421" s="79" t="n"/>
      <c r="GJ421" s="79" t="n"/>
      <c r="GK421" s="79" t="n"/>
      <c r="GL421" s="79" t="n"/>
      <c r="GM421" s="79" t="n"/>
      <c r="GN421" s="79" t="n"/>
      <c r="GO421" s="79" t="n"/>
      <c r="GP421" s="79" t="n"/>
      <c r="GQ421" s="79" t="n"/>
      <c r="GR421" s="79" t="n"/>
      <c r="GS421" s="79" t="n"/>
      <c r="GT421" s="79" t="n"/>
      <c r="GU421" s="79" t="n"/>
      <c r="GV421" s="79" t="n"/>
      <c r="GW421" s="79" t="n"/>
      <c r="GX421" s="79" t="n"/>
      <c r="GY421" s="79" t="n"/>
      <c r="GZ421" s="79" t="n"/>
      <c r="HA421" s="79" t="n"/>
      <c r="HB421" s="79" t="n"/>
      <c r="HC421" s="79" t="n"/>
      <c r="HD421" s="79" t="n"/>
      <c r="HE421" s="79" t="n"/>
      <c r="HH421" s="78" t="n">
        <v>1</v>
      </c>
      <c r="HI421" s="79" t="n"/>
      <c r="HJ421" s="79" t="n"/>
      <c r="HK421" s="79" t="n"/>
      <c r="HL421" s="79" t="n"/>
      <c r="HM421" s="79" t="n"/>
      <c r="HN421" s="79" t="n"/>
      <c r="HO421" s="79" t="n"/>
      <c r="HP421" s="79" t="n"/>
      <c r="HQ421" s="79" t="n"/>
      <c r="HR421" s="79" t="n"/>
      <c r="HS421" s="79" t="n"/>
      <c r="HT421" s="79" t="n"/>
      <c r="HU421" s="79" t="n"/>
      <c r="HV421" s="79" t="n"/>
      <c r="HW421" s="79" t="n"/>
      <c r="HX421" s="79" t="n"/>
      <c r="HY421" s="79" t="n"/>
      <c r="HZ421" s="79" t="n"/>
      <c r="IA421" s="79" t="n"/>
      <c r="IB421" s="79" t="n"/>
      <c r="IC421" s="79" t="n"/>
      <c r="ID421" s="79" t="n"/>
      <c r="IE421" s="79" t="n"/>
      <c r="IF421" s="79" t="n"/>
      <c r="IG421" s="79" t="n"/>
      <c r="IH421" s="79" t="n"/>
      <c r="II421" s="79" t="n"/>
      <c r="IJ421" s="79" t="n"/>
      <c r="IK421" s="79" t="n"/>
      <c r="IL421" s="79" t="n"/>
      <c r="IM421" s="79" t="n"/>
      <c r="IN421" s="79" t="n"/>
      <c r="IO421" s="79" t="n"/>
      <c r="IP421" s="79" t="n"/>
      <c r="IQ421" s="79" t="n"/>
      <c r="IR421" s="79" t="n"/>
      <c r="IS421" s="79" t="n"/>
      <c r="IT421" s="79" t="n"/>
      <c r="IU421" s="79" t="n"/>
      <c r="IV421" s="79" t="n"/>
      <c r="IY421" s="78" t="n">
        <v>1</v>
      </c>
      <c r="IZ421" s="79" t="n"/>
      <c r="JA421" s="79" t="n"/>
      <c r="JB421" s="79" t="n"/>
      <c r="JC421" s="79" t="n"/>
      <c r="JD421" s="79" t="n"/>
      <c r="JE421" s="79" t="n"/>
      <c r="JF421" s="79" t="n"/>
      <c r="JG421" s="79" t="n"/>
      <c r="JH421" s="79" t="n"/>
      <c r="JI421" s="79" t="n"/>
      <c r="JJ421" s="79" t="n"/>
      <c r="JK421" s="79" t="n"/>
      <c r="JL421" s="79" t="n"/>
      <c r="JM421" s="79" t="n"/>
      <c r="JN421" s="79" t="n"/>
      <c r="JO421" s="79" t="n"/>
      <c r="JP421" s="79" t="n"/>
      <c r="JQ421" s="79" t="n"/>
      <c r="JR421" s="79" t="n"/>
      <c r="JS421" s="79" t="n"/>
      <c r="JT421" s="79" t="n"/>
      <c r="JU421" s="79" t="n"/>
      <c r="JV421" s="79" t="n"/>
      <c r="JW421" s="79" t="n"/>
      <c r="JX421" s="79" t="n"/>
      <c r="JY421" s="79" t="n"/>
      <c r="JZ421" s="79" t="n"/>
      <c r="KA421" s="79" t="n"/>
      <c r="KB421" s="79" t="n"/>
      <c r="KC421" s="79" t="n"/>
      <c r="KD421" s="79" t="n"/>
      <c r="KE421" s="79" t="n"/>
      <c r="KF421" s="79" t="n"/>
      <c r="KG421" s="79" t="n"/>
      <c r="KH421" s="79" t="n"/>
      <c r="KI421" s="79" t="n"/>
      <c r="KJ421" s="79" t="n"/>
      <c r="KK421" s="79" t="n"/>
      <c r="KL421" s="79" t="n"/>
      <c r="KM421" s="79" t="n"/>
      <c r="KP421" s="78" t="n">
        <v>1</v>
      </c>
      <c r="KQ421" s="79" t="n"/>
      <c r="KR421" s="79" t="n"/>
      <c r="KS421" s="79" t="n"/>
      <c r="KT421" s="79" t="n"/>
      <c r="KU421" s="79" t="n"/>
      <c r="KV421" s="79" t="n"/>
      <c r="KW421" s="79" t="n"/>
      <c r="KX421" s="79" t="n"/>
      <c r="KY421" s="79" t="n"/>
      <c r="KZ421" s="79" t="n"/>
      <c r="LA421" s="79" t="n"/>
      <c r="LB421" s="79" t="n"/>
      <c r="LC421" s="79" t="n"/>
      <c r="LD421" s="79" t="n"/>
      <c r="LE421" s="79" t="n"/>
      <c r="LF421" s="79" t="n"/>
      <c r="LG421" s="79" t="n"/>
      <c r="LH421" s="79" t="n"/>
      <c r="LI421" s="79" t="n"/>
      <c r="LJ421" s="79" t="n"/>
      <c r="LK421" s="79" t="n"/>
      <c r="LL421" s="79" t="n"/>
      <c r="LM421" s="79" t="n"/>
      <c r="LN421" s="79" t="n"/>
      <c r="LO421" s="79" t="n"/>
      <c r="LP421" s="79" t="n"/>
      <c r="LQ421" s="79" t="n"/>
      <c r="LR421" s="79" t="n"/>
      <c r="LS421" s="79" t="n"/>
      <c r="LT421" s="79" t="n"/>
      <c r="LU421" s="79" t="n"/>
      <c r="LV421" s="79" t="n"/>
      <c r="LW421" s="79" t="n"/>
      <c r="LX421" s="79" t="n"/>
      <c r="LY421" s="79" t="n"/>
      <c r="LZ421" s="79" t="n"/>
      <c r="MA421" s="79" t="n"/>
      <c r="MB421" s="79" t="n"/>
      <c r="MC421" s="79" t="n"/>
      <c r="MD421" s="79" t="n"/>
      <c r="MG421" s="78" t="n">
        <v>1</v>
      </c>
      <c r="MH421" s="79" t="n"/>
      <c r="MI421" s="79" t="n"/>
      <c r="MJ421" s="79" t="n"/>
      <c r="MK421" s="79" t="n"/>
      <c r="ML421" s="79" t="n"/>
      <c r="MM421" s="79" t="n"/>
      <c r="MN421" s="79" t="n"/>
      <c r="MO421" s="79" t="n"/>
      <c r="MP421" s="79" t="n"/>
      <c r="MQ421" s="79" t="n"/>
      <c r="MR421" s="79" t="n"/>
      <c r="MS421" s="79" t="n"/>
      <c r="MT421" s="79" t="n"/>
      <c r="MU421" s="79" t="n"/>
      <c r="MV421" s="79" t="n"/>
      <c r="MW421" s="79" t="n"/>
      <c r="MX421" s="79" t="n"/>
      <c r="MY421" s="79" t="n"/>
      <c r="MZ421" s="79" t="n"/>
      <c r="NA421" s="79" t="n"/>
      <c r="NB421" s="79" t="n"/>
      <c r="NC421" s="79" t="n"/>
      <c r="ND421" s="79" t="n"/>
      <c r="NE421" s="79" t="n"/>
      <c r="NF421" s="79" t="n"/>
      <c r="NG421" s="79" t="n"/>
      <c r="NH421" s="79" t="n"/>
      <c r="NI421" s="79" t="n"/>
      <c r="NJ421" s="79" t="n"/>
      <c r="NK421" s="79" t="n"/>
      <c r="NL421" s="79" t="n"/>
      <c r="NM421" s="79" t="n"/>
      <c r="NN421" s="79" t="n"/>
      <c r="NO421" s="79" t="n"/>
      <c r="NP421" s="79" t="n"/>
      <c r="NQ421" s="79" t="n"/>
      <c r="NR421" s="79" t="n"/>
      <c r="NS421" s="79" t="n"/>
      <c r="NT421" s="79" t="n"/>
      <c r="NU421" s="79" t="n"/>
      <c r="NX421" s="78" t="n">
        <v>1</v>
      </c>
      <c r="NY421" s="79" t="n"/>
      <c r="NZ421" s="79" t="n"/>
      <c r="OA421" s="79" t="n"/>
      <c r="OB421" s="79" t="n"/>
      <c r="OC421" s="79" t="n"/>
      <c r="OD421" s="79" t="n"/>
      <c r="OE421" s="79" t="n"/>
      <c r="OF421" s="79" t="n"/>
      <c r="OG421" s="79" t="n"/>
      <c r="OH421" s="79" t="n"/>
      <c r="OI421" s="79" t="n"/>
      <c r="OJ421" s="79" t="n"/>
      <c r="OK421" s="79" t="n"/>
      <c r="OL421" s="79" t="n"/>
      <c r="OM421" s="79" t="n"/>
      <c r="ON421" s="79" t="n"/>
      <c r="OO421" s="79" t="n"/>
      <c r="OP421" s="79" t="n"/>
      <c r="OQ421" s="79" t="n"/>
      <c r="OR421" s="79" t="n"/>
      <c r="OS421" s="79" t="n"/>
      <c r="OT421" s="79" t="n"/>
      <c r="OU421" s="79" t="n"/>
      <c r="OV421" s="79" t="n"/>
      <c r="OW421" s="79" t="n"/>
      <c r="OX421" s="79" t="n"/>
      <c r="OY421" s="79" t="n"/>
      <c r="OZ421" s="79" t="n"/>
      <c r="PA421" s="79" t="n"/>
      <c r="PB421" s="79" t="n"/>
      <c r="PC421" s="79" t="n"/>
      <c r="PD421" s="79" t="n"/>
      <c r="PE421" s="79" t="n"/>
      <c r="PF421" s="79" t="n"/>
      <c r="PG421" s="79" t="n"/>
      <c r="PH421" s="79" t="n"/>
      <c r="PI421" s="79" t="n"/>
      <c r="PJ421" s="79" t="n"/>
      <c r="PK421" s="79" t="n"/>
      <c r="PL421" s="79" t="n"/>
      <c r="PO421" s="78" t="n">
        <v>1</v>
      </c>
      <c r="PP421" s="79" t="n"/>
      <c r="PQ421" s="79" t="n"/>
      <c r="PR421" s="79" t="n"/>
      <c r="PS421" s="79" t="n"/>
      <c r="PT421" s="79" t="n"/>
      <c r="PU421" s="79" t="n"/>
      <c r="PV421" s="79" t="n"/>
      <c r="PW421" s="79" t="n"/>
      <c r="PX421" s="79" t="n"/>
      <c r="PY421" s="79" t="n"/>
      <c r="PZ421" s="79" t="n"/>
      <c r="QA421" s="79" t="n"/>
      <c r="QB421" s="79" t="n"/>
      <c r="QC421" s="79" t="n"/>
      <c r="QD421" s="79" t="n"/>
      <c r="QE421" s="79" t="n"/>
      <c r="QF421" s="79" t="n"/>
      <c r="QG421" s="79" t="n"/>
      <c r="QH421" s="79" t="n"/>
      <c r="QI421" s="79" t="n"/>
      <c r="QJ421" s="79" t="n"/>
      <c r="QK421" s="79" t="n"/>
      <c r="QL421" s="79" t="n"/>
      <c r="QM421" s="79" t="n"/>
      <c r="QN421" s="79" t="n"/>
      <c r="QO421" s="79" t="n"/>
      <c r="QP421" s="79" t="n"/>
      <c r="QQ421" s="79" t="n"/>
      <c r="QR421" s="79" t="n"/>
      <c r="QS421" s="79" t="n"/>
      <c r="QT421" s="79" t="n"/>
      <c r="QU421" s="79" t="n"/>
      <c r="QV421" s="79" t="n"/>
      <c r="QW421" s="79" t="n"/>
      <c r="QX421" s="79" t="n"/>
      <c r="QY421" s="79" t="n"/>
      <c r="QZ421" s="79" t="n"/>
      <c r="RA421" s="79" t="n"/>
      <c r="RB421" s="79" t="n"/>
      <c r="RC421" s="79" t="n"/>
      <c r="RF421" s="78" t="n">
        <v>1</v>
      </c>
      <c r="RG421" s="79" t="n"/>
      <c r="RH421" s="79" t="n"/>
      <c r="RI421" s="79" t="n"/>
      <c r="RJ421" s="79" t="n"/>
      <c r="RK421" s="79" t="n"/>
      <c r="RL421" s="79" t="n"/>
      <c r="RM421" s="79" t="n"/>
      <c r="RN421" s="79" t="n"/>
      <c r="RO421" s="79" t="n"/>
      <c r="RP421" s="79" t="n"/>
      <c r="RQ421" s="79" t="n"/>
      <c r="RR421" s="79" t="n"/>
      <c r="RS421" s="79" t="n"/>
      <c r="RT421" s="79" t="n"/>
      <c r="RU421" s="79" t="n"/>
      <c r="RV421" s="79" t="n"/>
      <c r="RW421" s="79" t="n"/>
      <c r="RX421" s="79" t="n"/>
      <c r="RY421" s="79" t="n"/>
      <c r="RZ421" s="79" t="n"/>
      <c r="SA421" s="79" t="n"/>
      <c r="SB421" s="79" t="n"/>
      <c r="SC421" s="79" t="n"/>
      <c r="SD421" s="79" t="n"/>
      <c r="SE421" s="79" t="n"/>
      <c r="SF421" s="79" t="n"/>
      <c r="SG421" s="79" t="n"/>
      <c r="SH421" s="79" t="n"/>
      <c r="SI421" s="79" t="n"/>
      <c r="SJ421" s="79" t="n"/>
      <c r="SK421" s="79" t="n"/>
      <c r="SL421" s="79" t="n"/>
      <c r="SM421" s="79" t="n"/>
      <c r="SN421" s="79" t="n"/>
      <c r="SO421" s="79" t="n"/>
      <c r="SP421" s="79" t="n"/>
      <c r="SQ421" s="79" t="n"/>
      <c r="SR421" s="79" t="n"/>
      <c r="SS421" s="79" t="n"/>
      <c r="ST421" s="79" t="n"/>
      <c r="SW421" s="78" t="n">
        <v>1</v>
      </c>
      <c r="SX421" s="79" t="n"/>
      <c r="SY421" s="79" t="n"/>
      <c r="SZ421" s="79" t="n"/>
      <c r="TA421" s="79" t="n"/>
      <c r="TB421" s="79" t="n"/>
      <c r="TC421" s="79" t="n"/>
      <c r="TD421" s="79" t="n"/>
      <c r="TE421" s="79" t="n"/>
      <c r="TF421" s="79" t="n"/>
      <c r="TG421" s="79" t="n"/>
      <c r="TH421" s="79" t="n"/>
      <c r="TI421" s="79" t="n"/>
      <c r="TJ421" s="79" t="n"/>
      <c r="TK421" s="79" t="n"/>
      <c r="TL421" s="79" t="n"/>
      <c r="TM421" s="79" t="n"/>
      <c r="TN421" s="79" t="n"/>
      <c r="TO421" s="79" t="n"/>
      <c r="TP421" s="79" t="n"/>
      <c r="TQ421" s="79" t="n"/>
      <c r="TR421" s="79" t="n"/>
      <c r="TS421" s="79" t="n"/>
      <c r="TT421" s="79" t="n"/>
      <c r="TU421" s="79" t="n"/>
      <c r="TV421" s="79" t="n"/>
      <c r="TW421" s="79" t="n"/>
      <c r="TX421" s="79" t="n"/>
      <c r="TY421" s="79" t="n"/>
      <c r="TZ421" s="79" t="n"/>
      <c r="UA421" s="79" t="n"/>
      <c r="UB421" s="79" t="n"/>
      <c r="UC421" s="79" t="n"/>
      <c r="UD421" s="79" t="n"/>
      <c r="UE421" s="79" t="n"/>
      <c r="UF421" s="79" t="n"/>
      <c r="UG421" s="79" t="n"/>
      <c r="UH421" s="79" t="n"/>
      <c r="UI421" s="79" t="n"/>
      <c r="UJ421" s="79" t="n"/>
      <c r="UK421" s="79" t="n"/>
      <c r="UN421" s="78" t="n">
        <v>1</v>
      </c>
      <c r="UO421" s="79" t="n"/>
      <c r="UP421" s="79" t="n"/>
      <c r="UQ421" s="79" t="n"/>
      <c r="UR421" s="79" t="n"/>
      <c r="US421" s="79" t="n"/>
      <c r="UT421" s="79" t="n"/>
      <c r="UU421" s="79" t="n"/>
      <c r="UV421" s="79" t="n"/>
      <c r="UW421" s="79" t="n"/>
      <c r="UX421" s="79" t="n"/>
      <c r="UY421" s="79" t="n"/>
      <c r="UZ421" s="79" t="n"/>
      <c r="VA421" s="79" t="n"/>
      <c r="VB421" s="79" t="n"/>
      <c r="VC421" s="79" t="n"/>
      <c r="VD421" s="79" t="n"/>
      <c r="VE421" s="79" t="n"/>
      <c r="VF421" s="79" t="n"/>
      <c r="VG421" s="79" t="n"/>
      <c r="VH421" s="79" t="n"/>
      <c r="VI421" s="79" t="n"/>
      <c r="VJ421" s="79" t="n"/>
      <c r="VK421" s="79" t="n"/>
      <c r="VL421" s="79" t="n"/>
      <c r="VM421" s="79" t="n"/>
      <c r="VN421" s="79" t="n"/>
      <c r="VO421" s="79" t="n"/>
      <c r="VP421" s="79" t="n"/>
      <c r="VQ421" s="79" t="n"/>
      <c r="VR421" s="79" t="n"/>
      <c r="VS421" s="79" t="n"/>
      <c r="VT421" s="79" t="n"/>
      <c r="VU421" s="79" t="n"/>
      <c r="VV421" s="79" t="n"/>
      <c r="VW421" s="79" t="n"/>
      <c r="VX421" s="79" t="n"/>
      <c r="VY421" s="79" t="n"/>
      <c r="VZ421" s="79" t="n"/>
      <c r="WA421" s="79" t="n"/>
      <c r="WB421" s="79" t="n"/>
      <c r="WE421" s="78" t="n">
        <v>1</v>
      </c>
      <c r="WF421" s="79" t="n"/>
      <c r="WG421" s="79" t="n"/>
      <c r="WH421" s="79" t="n"/>
      <c r="WI421" s="79" t="n"/>
      <c r="WJ421" s="79" t="n"/>
      <c r="WK421" s="79" t="n"/>
      <c r="WL421" s="79" t="n"/>
      <c r="WM421" s="79" t="n"/>
      <c r="WN421" s="79" t="n"/>
      <c r="WO421" s="79" t="n"/>
      <c r="WP421" s="79" t="n"/>
      <c r="WQ421" s="79" t="n"/>
      <c r="WR421" s="79" t="n"/>
      <c r="WS421" s="79" t="n"/>
      <c r="WT421" s="79" t="n"/>
      <c r="WU421" s="79" t="n"/>
      <c r="WV421" s="79" t="n"/>
      <c r="WW421" s="79" t="n"/>
      <c r="WX421" s="79" t="n"/>
      <c r="WY421" s="79" t="n"/>
      <c r="WZ421" s="79" t="n"/>
      <c r="XA421" s="79" t="n"/>
      <c r="XB421" s="79" t="n"/>
      <c r="XC421" s="79" t="n"/>
      <c r="XD421" s="79" t="n"/>
      <c r="XE421" s="79" t="n"/>
      <c r="XF421" s="79" t="n"/>
      <c r="XG421" s="79" t="n"/>
      <c r="XH421" s="79" t="n"/>
      <c r="XI421" s="79" t="n"/>
      <c r="XJ421" s="79" t="n"/>
      <c r="XK421" s="79" t="n"/>
      <c r="XL421" s="79" t="n"/>
      <c r="XM421" s="79" t="n"/>
      <c r="XN421" s="79" t="n"/>
      <c r="XO421" s="79" t="n"/>
      <c r="XP421" s="79" t="n"/>
      <c r="XQ421" s="79" t="n"/>
      <c r="XR421" s="79" t="n"/>
      <c r="XS421" s="79" t="n"/>
      <c r="XV421" s="78" t="n">
        <v>1</v>
      </c>
      <c r="XW421" s="79" t="n"/>
      <c r="XX421" s="79" t="n"/>
      <c r="XY421" s="79" t="n"/>
      <c r="XZ421" s="79" t="n"/>
      <c r="YA421" s="79" t="n"/>
      <c r="YB421" s="79" t="n"/>
      <c r="YC421" s="79" t="n"/>
      <c r="YD421" s="79" t="n"/>
      <c r="YE421" s="79" t="n"/>
      <c r="YF421" s="79" t="n"/>
      <c r="YG421" s="79" t="n"/>
      <c r="YH421" s="79" t="n"/>
      <c r="YI421" s="79" t="n"/>
      <c r="YJ421" s="79" t="n"/>
      <c r="YK421" s="79" t="n"/>
      <c r="YL421" s="79" t="n"/>
      <c r="YM421" s="79" t="n"/>
      <c r="YN421" s="79" t="n"/>
      <c r="YO421" s="79" t="n"/>
      <c r="YP421" s="79" t="n"/>
      <c r="YQ421" s="79" t="n"/>
      <c r="YR421" s="79" t="n"/>
      <c r="YS421" s="79" t="n"/>
      <c r="YT421" s="79" t="n"/>
      <c r="YU421" s="79" t="n"/>
      <c r="YV421" s="79" t="n"/>
      <c r="YW421" s="79" t="n"/>
      <c r="YX421" s="79" t="n"/>
      <c r="YY421" s="79" t="n"/>
      <c r="YZ421" s="79" t="n"/>
      <c r="ZA421" s="79" t="n"/>
      <c r="ZB421" s="79" t="n"/>
      <c r="ZC421" s="79" t="n"/>
      <c r="ZD421" s="79" t="n"/>
      <c r="ZE421" s="79" t="n"/>
      <c r="ZF421" s="79" t="n"/>
      <c r="ZG421" s="79" t="n"/>
      <c r="ZH421" s="79" t="n"/>
      <c r="ZI421" s="79" t="n"/>
      <c r="ZJ421" s="79" t="n"/>
      <c r="ZM421" s="78" t="n">
        <v>1</v>
      </c>
      <c r="ZN421" s="79" t="n"/>
      <c r="ZO421" s="79" t="n"/>
      <c r="ZP421" s="79" t="n"/>
      <c r="ZQ421" s="79" t="n"/>
      <c r="ZR421" s="79" t="n"/>
      <c r="ZS421" s="79" t="n"/>
      <c r="ZT421" s="79" t="n"/>
      <c r="ZU421" s="79" t="n"/>
      <c r="ZV421" s="79" t="n"/>
      <c r="ZW421" s="79" t="n"/>
      <c r="ZX421" s="79" t="n"/>
      <c r="ZY421" s="79" t="n"/>
      <c r="ZZ421" s="79" t="n"/>
      <c r="AAA421" s="79" t="n"/>
      <c r="AAB421" s="79" t="n"/>
      <c r="AAC421" s="79" t="n"/>
      <c r="AAD421" s="79" t="n"/>
      <c r="AAE421" s="79" t="n"/>
      <c r="AAF421" s="79" t="n"/>
      <c r="AAG421" s="79" t="n"/>
      <c r="AAH421" s="79" t="n"/>
      <c r="AAI421" s="79" t="n"/>
      <c r="AAJ421" s="79" t="n"/>
      <c r="AAK421" s="79" t="n"/>
      <c r="AAL421" s="79" t="n"/>
      <c r="AAM421" s="79" t="n"/>
      <c r="AAN421" s="79" t="n"/>
      <c r="AAO421" s="79" t="n"/>
      <c r="AAP421" s="79" t="n"/>
      <c r="AAQ421" s="79" t="n"/>
      <c r="AAR421" s="79" t="n"/>
      <c r="AAS421" s="79" t="n"/>
      <c r="AAT421" s="79" t="n"/>
      <c r="AAU421" s="79" t="n"/>
      <c r="AAV421" s="79" t="n"/>
      <c r="AAW421" s="79" t="n"/>
      <c r="AAX421" s="79" t="n"/>
      <c r="AAY421" s="79" t="n"/>
      <c r="AAZ421" s="79" t="n"/>
      <c r="ABA421" s="79" t="n"/>
      <c r="ABD421" s="78" t="n">
        <v>1</v>
      </c>
      <c r="ABE421" s="79" t="n"/>
      <c r="ABF421" s="79" t="n"/>
      <c r="ABG421" s="79" t="n"/>
      <c r="ABH421" s="79" t="n"/>
      <c r="ABI421" s="79" t="n"/>
      <c r="ABJ421" s="79" t="n"/>
      <c r="ABK421" s="79" t="n"/>
      <c r="ABL421" s="79" t="n"/>
      <c r="ABM421" s="79" t="n"/>
      <c r="ABN421" s="79" t="n"/>
      <c r="ABO421" s="79" t="n"/>
      <c r="ABP421" s="79" t="n"/>
      <c r="ABQ421" s="79" t="n"/>
      <c r="ABR421" s="79" t="n"/>
      <c r="ABS421" s="79" t="n"/>
      <c r="ABT421" s="79" t="n"/>
      <c r="ABU421" s="79" t="n"/>
      <c r="ABV421" s="79" t="n"/>
      <c r="ABW421" s="79" t="n"/>
      <c r="ABX421" s="79" t="n"/>
      <c r="ABY421" s="79" t="n"/>
      <c r="ABZ421" s="79" t="n"/>
      <c r="ACA421" s="79" t="n"/>
      <c r="ACB421" s="79" t="n"/>
      <c r="ACC421" s="79" t="n"/>
      <c r="ACD421" s="79" t="n"/>
      <c r="ACE421" s="79" t="n"/>
      <c r="ACF421" s="79" t="n"/>
      <c r="ACG421" s="79" t="n"/>
      <c r="ACH421" s="79" t="n"/>
      <c r="ACI421" s="79" t="n"/>
      <c r="ACJ421" s="79" t="n"/>
      <c r="ACK421" s="79" t="n"/>
      <c r="ACL421" s="79" t="n"/>
      <c r="ACM421" s="79" t="n"/>
      <c r="ACN421" s="79" t="n"/>
      <c r="ACO421" s="79" t="n"/>
      <c r="ACP421" s="79" t="n"/>
      <c r="ACQ421" s="79" t="n"/>
      <c r="ACR421" s="79" t="n"/>
      <c r="ACU421" s="78" t="n">
        <v>1</v>
      </c>
      <c r="ACV421" s="79" t="n"/>
      <c r="ACW421" s="79" t="n"/>
      <c r="ACX421" s="79" t="n"/>
      <c r="ACY421" s="79" t="n"/>
      <c r="ACZ421" s="79" t="n"/>
      <c r="ADA421" s="79" t="n"/>
      <c r="ADB421" s="79" t="n"/>
      <c r="ADC421" s="79" t="n"/>
      <c r="ADD421" s="79" t="n"/>
      <c r="ADE421" s="79" t="n"/>
      <c r="ADF421" s="79" t="n"/>
      <c r="ADG421" s="79" t="n"/>
      <c r="ADH421" s="79" t="n"/>
      <c r="ADI421" s="79" t="n"/>
      <c r="ADJ421" s="79" t="n"/>
      <c r="ADK421" s="79" t="n"/>
      <c r="ADL421" s="79" t="n"/>
      <c r="ADM421" s="79" t="n"/>
      <c r="ADN421" s="79" t="n"/>
      <c r="ADO421" s="79" t="n"/>
      <c r="ADP421" s="79" t="n"/>
      <c r="ADQ421" s="79" t="n"/>
      <c r="ADR421" s="79" t="n"/>
      <c r="ADS421" s="79" t="n"/>
      <c r="ADT421" s="79" t="n"/>
      <c r="ADU421" s="79" t="n"/>
      <c r="ADV421" s="79" t="n"/>
      <c r="ADW421" s="79" t="n"/>
      <c r="ADX421" s="79" t="n"/>
      <c r="ADY421" s="79" t="n"/>
      <c r="ADZ421" s="79" t="n"/>
      <c r="AEA421" s="79" t="n"/>
      <c r="AEB421" s="79" t="n"/>
      <c r="AEC421" s="79" t="n"/>
      <c r="AED421" s="79" t="n"/>
      <c r="AEE421" s="79" t="n"/>
      <c r="AEF421" s="79" t="n"/>
      <c r="AEG421" s="79" t="n"/>
      <c r="AEH421" s="79" t="n"/>
      <c r="AEI421" s="79" t="n"/>
      <c r="AEL421" s="78" t="n">
        <v>1</v>
      </c>
      <c r="AEM421" s="79" t="n"/>
      <c r="AEN421" s="79" t="n"/>
      <c r="AEO421" s="79" t="n"/>
      <c r="AEP421" s="79" t="n"/>
      <c r="AEQ421" s="79" t="n"/>
      <c r="AER421" s="79" t="n"/>
      <c r="AES421" s="79" t="n"/>
      <c r="AET421" s="79" t="n"/>
      <c r="AEU421" s="79" t="n"/>
      <c r="AEV421" s="79" t="n"/>
      <c r="AEW421" s="79" t="n"/>
      <c r="AEX421" s="79" t="n"/>
      <c r="AEY421" s="79" t="n"/>
      <c r="AEZ421" s="79" t="n"/>
      <c r="AFA421" s="79" t="n"/>
      <c r="AFB421" s="79" t="n"/>
      <c r="AFC421" s="79" t="n"/>
      <c r="AFD421" s="79" t="n"/>
      <c r="AFE421" s="79" t="n"/>
      <c r="AFF421" s="79" t="n"/>
      <c r="AFG421" s="79" t="n"/>
      <c r="AFH421" s="79" t="n"/>
      <c r="AFI421" s="79" t="n"/>
      <c r="AFJ421" s="79" t="n"/>
      <c r="AFK421" s="79" t="n"/>
      <c r="AFL421" s="79" t="n"/>
      <c r="AFM421" s="79" t="n"/>
      <c r="AFN421" s="79" t="n"/>
      <c r="AFO421" s="79" t="n"/>
      <c r="AFP421" s="79" t="n"/>
      <c r="AFQ421" s="79" t="n"/>
      <c r="AFR421" s="79" t="n"/>
      <c r="AFS421" s="79" t="n"/>
      <c r="AFT421" s="79" t="n"/>
      <c r="AFU421" s="79" t="n"/>
      <c r="AFV421" s="79" t="n"/>
      <c r="AFW421" s="79" t="n"/>
      <c r="AFX421" s="79" t="n"/>
      <c r="AFY421" s="79" t="n"/>
      <c r="AFZ421" s="79" t="n"/>
    </row>
    <row r="422">
      <c r="A422" s="78" t="n">
        <v>2</v>
      </c>
      <c r="B422" s="79" t="n"/>
      <c r="C422" s="79" t="n"/>
      <c r="D422" s="79" t="n"/>
      <c r="E422" s="79" t="n"/>
      <c r="F422" s="79" t="n"/>
      <c r="G422" s="79" t="n"/>
      <c r="H422" s="79" t="n"/>
      <c r="I422" s="79" t="n"/>
      <c r="J422" s="79" t="n"/>
      <c r="K422" s="79" t="n"/>
      <c r="L422" s="79" t="n"/>
      <c r="M422" s="79" t="n"/>
      <c r="N422" s="79" t="n"/>
      <c r="O422" s="79" t="n"/>
      <c r="P422" s="79" t="n"/>
      <c r="Q422" s="79" t="n"/>
      <c r="R422" s="79" t="n"/>
      <c r="S422" s="79" t="n"/>
      <c r="T422" s="79" t="n"/>
      <c r="U422" s="79" t="n"/>
      <c r="V422" s="79" t="n"/>
      <c r="W422" s="79" t="n"/>
      <c r="X422" s="79" t="n"/>
      <c r="Y422" s="79" t="n"/>
      <c r="Z422" s="79" t="n"/>
      <c r="AA422" s="79" t="n"/>
      <c r="AB422" s="79" t="n"/>
      <c r="AC422" s="79" t="n"/>
      <c r="AD422" s="79" t="n"/>
      <c r="AE422" s="79" t="n"/>
      <c r="AF422" s="79" t="n"/>
      <c r="AG422" s="79" t="n"/>
      <c r="AH422" s="79" t="n"/>
      <c r="AI422" s="79" t="n"/>
      <c r="AJ422" s="79" t="n"/>
      <c r="AK422" s="79" t="n"/>
      <c r="AL422" s="79" t="n"/>
      <c r="AM422" s="79" t="n"/>
      <c r="AN422" s="79" t="n"/>
      <c r="AO422" s="79" t="n"/>
      <c r="AR422" s="78" t="n">
        <v>2</v>
      </c>
      <c r="AS422" s="79" t="n"/>
      <c r="AT422" s="79" t="n"/>
      <c r="AU422" s="79" t="n"/>
      <c r="AV422" s="79" t="n"/>
      <c r="AW422" s="79" t="n"/>
      <c r="AX422" s="79" t="n"/>
      <c r="AY422" s="79" t="n"/>
      <c r="AZ422" s="79" t="n"/>
      <c r="BA422" s="79" t="n"/>
      <c r="BB422" s="79" t="n"/>
      <c r="BC422" s="79" t="n"/>
      <c r="BD422" s="79" t="n"/>
      <c r="BE422" s="79" t="n"/>
      <c r="BF422" s="79" t="n"/>
      <c r="BG422" s="79" t="n"/>
      <c r="BH422" s="79" t="n"/>
      <c r="BI422" s="79" t="n"/>
      <c r="BJ422" s="79" t="n"/>
      <c r="BK422" s="79" t="n"/>
      <c r="BL422" s="79" t="n"/>
      <c r="BM422" s="79" t="n"/>
      <c r="BN422" s="79" t="n"/>
      <c r="BO422" s="79" t="n"/>
      <c r="BP422" s="79" t="n"/>
      <c r="BQ422" s="79" t="n"/>
      <c r="BR422" s="79" t="n"/>
      <c r="BS422" s="79" t="n"/>
      <c r="BT422" s="79" t="n"/>
      <c r="BU422" s="79" t="n"/>
      <c r="BV422" s="79" t="n"/>
      <c r="BW422" s="79" t="n"/>
      <c r="BX422" s="79" t="n"/>
      <c r="BY422" s="79" t="n"/>
      <c r="BZ422" s="79" t="n"/>
      <c r="CA422" s="79" t="n"/>
      <c r="CB422" s="79" t="n"/>
      <c r="CC422" s="79" t="n"/>
      <c r="CD422" s="79" t="n"/>
      <c r="CE422" s="79" t="n"/>
      <c r="CF422" s="79" t="n"/>
      <c r="CI422" s="78" t="n">
        <v>2</v>
      </c>
      <c r="CJ422" s="79" t="n"/>
      <c r="CK422" s="79" t="n"/>
      <c r="CL422" s="79" t="n"/>
      <c r="CM422" s="79" t="n"/>
      <c r="CN422" s="79" t="n"/>
      <c r="CO422" s="79" t="n"/>
      <c r="CP422" s="79" t="n"/>
      <c r="CQ422" s="79" t="n"/>
      <c r="CR422" s="79" t="n"/>
      <c r="CS422" s="79" t="n"/>
      <c r="CT422" s="79" t="n"/>
      <c r="CU422" s="79" t="n"/>
      <c r="CV422" s="79" t="n"/>
      <c r="CW422" s="79" t="n"/>
      <c r="CX422" s="79" t="n"/>
      <c r="CY422" s="79" t="n"/>
      <c r="CZ422" s="79" t="n"/>
      <c r="DA422" s="79" t="n"/>
      <c r="DB422" s="79" t="n"/>
      <c r="DC422" s="79" t="n"/>
      <c r="DD422" s="79" t="n"/>
      <c r="DE422" s="79" t="n"/>
      <c r="DF422" s="79" t="n"/>
      <c r="DG422" s="79" t="n"/>
      <c r="DH422" s="79" t="n"/>
      <c r="DI422" s="79" t="n"/>
      <c r="DJ422" s="79" t="n"/>
      <c r="DK422" s="79" t="n"/>
      <c r="DL422" s="79" t="n"/>
      <c r="DM422" s="79" t="n"/>
      <c r="DN422" s="79" t="n"/>
      <c r="DO422" s="79" t="n"/>
      <c r="DP422" s="79" t="n"/>
      <c r="DQ422" s="79" t="n"/>
      <c r="DR422" s="79" t="n"/>
      <c r="DS422" s="79" t="n"/>
      <c r="DT422" s="79" t="n"/>
      <c r="DU422" s="79" t="n"/>
      <c r="DV422" s="79" t="n"/>
      <c r="DW422" s="79" t="n"/>
      <c r="DZ422" s="78" t="n">
        <v>2</v>
      </c>
      <c r="EA422" s="79" t="n"/>
      <c r="EB422" s="79" t="n"/>
      <c r="EC422" s="79" t="n"/>
      <c r="ED422" s="79" t="n"/>
      <c r="EE422" s="79" t="n"/>
      <c r="EF422" s="79" t="n"/>
      <c r="EG422" s="79" t="n"/>
      <c r="EH422" s="79" t="n"/>
      <c r="EI422" s="79" t="n"/>
      <c r="EJ422" s="79" t="n"/>
      <c r="EK422" s="79" t="n"/>
      <c r="EL422" s="79" t="n"/>
      <c r="EM422" s="79" t="n"/>
      <c r="EN422" s="79" t="n"/>
      <c r="EO422" s="79" t="n"/>
      <c r="EP422" s="79" t="n"/>
      <c r="EQ422" s="79" t="n"/>
      <c r="ER422" s="79" t="n"/>
      <c r="ES422" s="79" t="n"/>
      <c r="ET422" s="79" t="n"/>
      <c r="EU422" s="79" t="n"/>
      <c r="EV422" s="79" t="n"/>
      <c r="EW422" s="79" t="n"/>
      <c r="EX422" s="79" t="n"/>
      <c r="EY422" s="79" t="n"/>
      <c r="EZ422" s="79" t="n"/>
      <c r="FA422" s="79" t="n"/>
      <c r="FB422" s="79" t="n"/>
      <c r="FC422" s="79" t="n"/>
      <c r="FD422" s="79" t="n"/>
      <c r="FE422" s="79" t="n"/>
      <c r="FF422" s="79" t="n"/>
      <c r="FG422" s="79" t="n"/>
      <c r="FH422" s="79" t="n"/>
      <c r="FI422" s="79" t="n"/>
      <c r="FJ422" s="79" t="n"/>
      <c r="FK422" s="79" t="n"/>
      <c r="FL422" s="79" t="n"/>
      <c r="FM422" s="79" t="n"/>
      <c r="FN422" s="79" t="n"/>
      <c r="FQ422" s="78" t="n">
        <v>2</v>
      </c>
      <c r="FR422" s="79" t="n"/>
      <c r="FS422" s="79" t="n"/>
      <c r="FT422" s="79" t="n"/>
      <c r="FU422" s="79" t="n"/>
      <c r="FV422" s="79" t="n"/>
      <c r="FW422" s="79" t="n"/>
      <c r="FX422" s="79" t="n"/>
      <c r="FY422" s="79" t="n"/>
      <c r="FZ422" s="79" t="n"/>
      <c r="GA422" s="79" t="n"/>
      <c r="GB422" s="79" t="n"/>
      <c r="GC422" s="79" t="n"/>
      <c r="GD422" s="79" t="n"/>
      <c r="GE422" s="79" t="n"/>
      <c r="GF422" s="79" t="n"/>
      <c r="GG422" s="79" t="n"/>
      <c r="GH422" s="79" t="n"/>
      <c r="GI422" s="79" t="n"/>
      <c r="GJ422" s="79" t="n"/>
      <c r="GK422" s="79" t="n"/>
      <c r="GL422" s="79" t="n"/>
      <c r="GM422" s="79" t="n"/>
      <c r="GN422" s="79" t="n"/>
      <c r="GO422" s="79" t="n"/>
      <c r="GP422" s="79" t="n"/>
      <c r="GQ422" s="79" t="n"/>
      <c r="GR422" s="79" t="n"/>
      <c r="GS422" s="79" t="n"/>
      <c r="GT422" s="79" t="n"/>
      <c r="GU422" s="79" t="n"/>
      <c r="GV422" s="79" t="n"/>
      <c r="GW422" s="79" t="n"/>
      <c r="GX422" s="79" t="n"/>
      <c r="GY422" s="79" t="n"/>
      <c r="GZ422" s="79" t="n"/>
      <c r="HA422" s="79" t="n"/>
      <c r="HB422" s="79" t="n"/>
      <c r="HC422" s="79" t="n"/>
      <c r="HD422" s="79" t="n"/>
      <c r="HE422" s="79" t="n"/>
      <c r="HH422" s="78" t="n">
        <v>2</v>
      </c>
      <c r="HI422" s="79" t="n"/>
      <c r="HJ422" s="79" t="n"/>
      <c r="HK422" s="79" t="n"/>
      <c r="HL422" s="79" t="n"/>
      <c r="HM422" s="79" t="n"/>
      <c r="HN422" s="79" t="n"/>
      <c r="HO422" s="79" t="n"/>
      <c r="HP422" s="79" t="n"/>
      <c r="HQ422" s="79" t="n"/>
      <c r="HR422" s="79" t="n"/>
      <c r="HS422" s="79" t="n"/>
      <c r="HT422" s="79" t="n"/>
      <c r="HU422" s="79" t="n"/>
      <c r="HV422" s="79" t="n"/>
      <c r="HW422" s="79" t="n"/>
      <c r="HX422" s="79" t="n"/>
      <c r="HY422" s="79" t="n"/>
      <c r="HZ422" s="79" t="n"/>
      <c r="IA422" s="79" t="n"/>
      <c r="IB422" s="79" t="n"/>
      <c r="IC422" s="79" t="n"/>
      <c r="ID422" s="79" t="n"/>
      <c r="IE422" s="79" t="n"/>
      <c r="IF422" s="79" t="n"/>
      <c r="IG422" s="79" t="n"/>
      <c r="IH422" s="79" t="n"/>
      <c r="II422" s="79" t="n"/>
      <c r="IJ422" s="79" t="n"/>
      <c r="IK422" s="79" t="n"/>
      <c r="IL422" s="79" t="n"/>
      <c r="IM422" s="79" t="n"/>
      <c r="IN422" s="79" t="n"/>
      <c r="IO422" s="79" t="n"/>
      <c r="IP422" s="79" t="n"/>
      <c r="IQ422" s="79" t="n"/>
      <c r="IR422" s="79" t="n"/>
      <c r="IS422" s="79" t="n"/>
      <c r="IT422" s="79" t="n"/>
      <c r="IU422" s="79" t="n"/>
      <c r="IV422" s="79" t="n"/>
      <c r="IY422" s="78" t="n">
        <v>2</v>
      </c>
      <c r="IZ422" s="79" t="n"/>
      <c r="JA422" s="79" t="n"/>
      <c r="JB422" s="79" t="n"/>
      <c r="JC422" s="79" t="n"/>
      <c r="JD422" s="79" t="n"/>
      <c r="JE422" s="79" t="n"/>
      <c r="JF422" s="79" t="n"/>
      <c r="JG422" s="79" t="n"/>
      <c r="JH422" s="79" t="n"/>
      <c r="JI422" s="79" t="n"/>
      <c r="JJ422" s="79" t="n"/>
      <c r="JK422" s="79" t="n"/>
      <c r="JL422" s="79" t="n"/>
      <c r="JM422" s="79" t="n"/>
      <c r="JN422" s="79" t="n"/>
      <c r="JO422" s="79" t="n"/>
      <c r="JP422" s="79" t="n"/>
      <c r="JQ422" s="79" t="n"/>
      <c r="JR422" s="79" t="n"/>
      <c r="JS422" s="79" t="n"/>
      <c r="JT422" s="79" t="n"/>
      <c r="JU422" s="79" t="n"/>
      <c r="JV422" s="79" t="n"/>
      <c r="JW422" s="79" t="n"/>
      <c r="JX422" s="79" t="n"/>
      <c r="JY422" s="79" t="n"/>
      <c r="JZ422" s="79" t="n"/>
      <c r="KA422" s="79" t="n"/>
      <c r="KB422" s="79" t="n"/>
      <c r="KC422" s="79" t="n"/>
      <c r="KD422" s="79" t="n"/>
      <c r="KE422" s="79" t="n"/>
      <c r="KF422" s="79" t="n"/>
      <c r="KG422" s="79" t="n"/>
      <c r="KH422" s="79" t="n"/>
      <c r="KI422" s="79" t="n"/>
      <c r="KJ422" s="79" t="n"/>
      <c r="KK422" s="79" t="n"/>
      <c r="KL422" s="79" t="n"/>
      <c r="KM422" s="79" t="n"/>
      <c r="KP422" s="78" t="n">
        <v>2</v>
      </c>
      <c r="KQ422" s="79" t="n"/>
      <c r="KR422" s="79" t="n"/>
      <c r="KS422" s="79" t="n"/>
      <c r="KT422" s="79" t="n"/>
      <c r="KU422" s="79" t="n"/>
      <c r="KV422" s="79" t="n"/>
      <c r="KW422" s="79" t="n"/>
      <c r="KX422" s="79" t="n"/>
      <c r="KY422" s="79" t="n"/>
      <c r="KZ422" s="79" t="n"/>
      <c r="LA422" s="79" t="n"/>
      <c r="LB422" s="79" t="n"/>
      <c r="LC422" s="79" t="n"/>
      <c r="LD422" s="79" t="n"/>
      <c r="LE422" s="79" t="n"/>
      <c r="LF422" s="79" t="n"/>
      <c r="LG422" s="79" t="n"/>
      <c r="LH422" s="79" t="n"/>
      <c r="LI422" s="79" t="n"/>
      <c r="LJ422" s="79" t="n"/>
      <c r="LK422" s="79" t="n"/>
      <c r="LL422" s="79" t="n"/>
      <c r="LM422" s="79" t="n"/>
      <c r="LN422" s="79" t="n"/>
      <c r="LO422" s="79" t="n"/>
      <c r="LP422" s="79" t="n"/>
      <c r="LQ422" s="79" t="n"/>
      <c r="LR422" s="79" t="n"/>
      <c r="LS422" s="79" t="n"/>
      <c r="LT422" s="79" t="n"/>
      <c r="LU422" s="79" t="n"/>
      <c r="LV422" s="79" t="n"/>
      <c r="LW422" s="79" t="n"/>
      <c r="LX422" s="79" t="n"/>
      <c r="LY422" s="79" t="n"/>
      <c r="LZ422" s="79" t="n"/>
      <c r="MA422" s="79" t="n"/>
      <c r="MB422" s="79" t="n"/>
      <c r="MC422" s="79" t="n"/>
      <c r="MD422" s="79" t="n"/>
      <c r="MG422" s="78" t="n">
        <v>2</v>
      </c>
      <c r="MH422" s="79" t="n"/>
      <c r="MI422" s="79" t="n"/>
      <c r="MJ422" s="79" t="n"/>
      <c r="MK422" s="79" t="n"/>
      <c r="ML422" s="79" t="n"/>
      <c r="MM422" s="79" t="n"/>
      <c r="MN422" s="79" t="n"/>
      <c r="MO422" s="79" t="n"/>
      <c r="MP422" s="79" t="n"/>
      <c r="MQ422" s="79" t="n"/>
      <c r="MR422" s="79" t="n"/>
      <c r="MS422" s="79" t="n"/>
      <c r="MT422" s="79" t="n"/>
      <c r="MU422" s="79" t="n"/>
      <c r="MV422" s="79" t="n"/>
      <c r="MW422" s="79" t="n"/>
      <c r="MX422" s="79" t="n"/>
      <c r="MY422" s="79" t="n"/>
      <c r="MZ422" s="79" t="n"/>
      <c r="NA422" s="79" t="n"/>
      <c r="NB422" s="79" t="n"/>
      <c r="NC422" s="79" t="n"/>
      <c r="ND422" s="79" t="n"/>
      <c r="NE422" s="79" t="n"/>
      <c r="NF422" s="79" t="n"/>
      <c r="NG422" s="79" t="n"/>
      <c r="NH422" s="79" t="n"/>
      <c r="NI422" s="79" t="n"/>
      <c r="NJ422" s="79" t="n"/>
      <c r="NK422" s="79" t="n"/>
      <c r="NL422" s="79" t="n"/>
      <c r="NM422" s="79" t="n"/>
      <c r="NN422" s="79" t="n"/>
      <c r="NO422" s="79" t="n"/>
      <c r="NP422" s="79" t="n"/>
      <c r="NQ422" s="79" t="n"/>
      <c r="NR422" s="79" t="n"/>
      <c r="NS422" s="79" t="n"/>
      <c r="NT422" s="79" t="n"/>
      <c r="NU422" s="79" t="n"/>
      <c r="NX422" s="78" t="n">
        <v>2</v>
      </c>
      <c r="NY422" s="79" t="n"/>
      <c r="NZ422" s="79" t="n"/>
      <c r="OA422" s="79" t="n"/>
      <c r="OB422" s="79" t="n"/>
      <c r="OC422" s="79" t="n"/>
      <c r="OD422" s="79" t="n"/>
      <c r="OE422" s="79" t="n"/>
      <c r="OF422" s="79" t="n"/>
      <c r="OG422" s="79" t="n"/>
      <c r="OH422" s="79" t="n"/>
      <c r="OI422" s="79" t="n"/>
      <c r="OJ422" s="79" t="n"/>
      <c r="OK422" s="79" t="n"/>
      <c r="OL422" s="79" t="n"/>
      <c r="OM422" s="79" t="n"/>
      <c r="ON422" s="79" t="n"/>
      <c r="OO422" s="79" t="n"/>
      <c r="OP422" s="79" t="n"/>
      <c r="OQ422" s="79" t="n"/>
      <c r="OR422" s="79" t="n"/>
      <c r="OS422" s="79" t="n"/>
      <c r="OT422" s="79" t="n"/>
      <c r="OU422" s="79" t="n"/>
      <c r="OV422" s="79" t="n"/>
      <c r="OW422" s="79" t="n"/>
      <c r="OX422" s="79" t="n"/>
      <c r="OY422" s="79" t="n"/>
      <c r="OZ422" s="79" t="n"/>
      <c r="PA422" s="79" t="n"/>
      <c r="PB422" s="79" t="n"/>
      <c r="PC422" s="79" t="n"/>
      <c r="PD422" s="79" t="n"/>
      <c r="PE422" s="79" t="n"/>
      <c r="PF422" s="79" t="n"/>
      <c r="PG422" s="79" t="n"/>
      <c r="PH422" s="79" t="n"/>
      <c r="PI422" s="79" t="n"/>
      <c r="PJ422" s="79" t="n"/>
      <c r="PK422" s="79" t="n"/>
      <c r="PL422" s="79" t="n"/>
      <c r="PO422" s="78" t="n">
        <v>2</v>
      </c>
      <c r="PP422" s="79" t="n"/>
      <c r="PQ422" s="79" t="n"/>
      <c r="PR422" s="79" t="n"/>
      <c r="PS422" s="79" t="n"/>
      <c r="PT422" s="79" t="n"/>
      <c r="PU422" s="79" t="n"/>
      <c r="PV422" s="79" t="n"/>
      <c r="PW422" s="79" t="n"/>
      <c r="PX422" s="79" t="n"/>
      <c r="PY422" s="79" t="n"/>
      <c r="PZ422" s="79" t="n"/>
      <c r="QA422" s="79" t="n"/>
      <c r="QB422" s="79" t="n"/>
      <c r="QC422" s="79" t="n"/>
      <c r="QD422" s="79" t="n"/>
      <c r="QE422" s="79" t="n"/>
      <c r="QF422" s="79" t="n"/>
      <c r="QG422" s="79" t="n"/>
      <c r="QH422" s="79" t="n"/>
      <c r="QI422" s="79" t="n"/>
      <c r="QJ422" s="79" t="n"/>
      <c r="QK422" s="79" t="n"/>
      <c r="QL422" s="79" t="n"/>
      <c r="QM422" s="79" t="n"/>
      <c r="QN422" s="79" t="n"/>
      <c r="QO422" s="79" t="n"/>
      <c r="QP422" s="79" t="n"/>
      <c r="QQ422" s="79" t="n"/>
      <c r="QR422" s="79" t="n"/>
      <c r="QS422" s="79" t="n"/>
      <c r="QT422" s="79" t="n"/>
      <c r="QU422" s="79" t="n"/>
      <c r="QV422" s="79" t="n"/>
      <c r="QW422" s="79" t="n"/>
      <c r="QX422" s="79" t="n"/>
      <c r="QY422" s="79" t="n"/>
      <c r="QZ422" s="79" t="n"/>
      <c r="RA422" s="79" t="n"/>
      <c r="RB422" s="79" t="n"/>
      <c r="RC422" s="79" t="n"/>
      <c r="RF422" s="78" t="n">
        <v>2</v>
      </c>
      <c r="RG422" s="79" t="n"/>
      <c r="RH422" s="79" t="n"/>
      <c r="RI422" s="79" t="n"/>
      <c r="RJ422" s="79" t="n"/>
      <c r="RK422" s="79" t="n"/>
      <c r="RL422" s="79" t="n"/>
      <c r="RM422" s="79" t="n"/>
      <c r="RN422" s="79" t="n"/>
      <c r="RO422" s="79" t="n"/>
      <c r="RP422" s="79" t="n"/>
      <c r="RQ422" s="79" t="n"/>
      <c r="RR422" s="79" t="n"/>
      <c r="RS422" s="79" t="n"/>
      <c r="RT422" s="79" t="n"/>
      <c r="RU422" s="79" t="n"/>
      <c r="RV422" s="79" t="n"/>
      <c r="RW422" s="79" t="n"/>
      <c r="RX422" s="79" t="n"/>
      <c r="RY422" s="79" t="n"/>
      <c r="RZ422" s="79" t="n"/>
      <c r="SA422" s="79" t="n"/>
      <c r="SB422" s="79" t="n"/>
      <c r="SC422" s="79" t="n"/>
      <c r="SD422" s="79" t="n"/>
      <c r="SE422" s="79" t="n"/>
      <c r="SF422" s="79" t="n"/>
      <c r="SG422" s="79" t="n"/>
      <c r="SH422" s="79" t="n"/>
      <c r="SI422" s="79" t="n"/>
      <c r="SJ422" s="79" t="n"/>
      <c r="SK422" s="79" t="n"/>
      <c r="SL422" s="79" t="n"/>
      <c r="SM422" s="79" t="n"/>
      <c r="SN422" s="79" t="n"/>
      <c r="SO422" s="79" t="n"/>
      <c r="SP422" s="79" t="n"/>
      <c r="SQ422" s="79" t="n"/>
      <c r="SR422" s="79" t="n"/>
      <c r="SS422" s="79" t="n"/>
      <c r="ST422" s="79" t="n"/>
      <c r="SW422" s="78" t="n">
        <v>2</v>
      </c>
      <c r="SX422" s="79" t="n"/>
      <c r="SY422" s="79" t="n"/>
      <c r="SZ422" s="79" t="n"/>
      <c r="TA422" s="79" t="n"/>
      <c r="TB422" s="79" t="n"/>
      <c r="TC422" s="79" t="n"/>
      <c r="TD422" s="79" t="n"/>
      <c r="TE422" s="79" t="n"/>
      <c r="TF422" s="79" t="n"/>
      <c r="TG422" s="79" t="n"/>
      <c r="TH422" s="79" t="n"/>
      <c r="TI422" s="79" t="n"/>
      <c r="TJ422" s="79" t="n"/>
      <c r="TK422" s="79" t="n"/>
      <c r="TL422" s="79" t="n"/>
      <c r="TM422" s="79" t="n"/>
      <c r="TN422" s="79" t="n"/>
      <c r="TO422" s="79" t="n"/>
      <c r="TP422" s="79" t="n"/>
      <c r="TQ422" s="79" t="n"/>
      <c r="TR422" s="79" t="n"/>
      <c r="TS422" s="79" t="n"/>
      <c r="TT422" s="79" t="n"/>
      <c r="TU422" s="79" t="n"/>
      <c r="TV422" s="79" t="n"/>
      <c r="TW422" s="79" t="n"/>
      <c r="TX422" s="79" t="n"/>
      <c r="TY422" s="79" t="n"/>
      <c r="TZ422" s="79" t="n"/>
      <c r="UA422" s="79" t="n"/>
      <c r="UB422" s="79" t="n"/>
      <c r="UC422" s="79" t="n"/>
      <c r="UD422" s="79" t="n"/>
      <c r="UE422" s="79" t="n"/>
      <c r="UF422" s="79" t="n"/>
      <c r="UG422" s="79" t="n"/>
      <c r="UH422" s="79" t="n"/>
      <c r="UI422" s="79" t="n"/>
      <c r="UJ422" s="79" t="n"/>
      <c r="UK422" s="79" t="n"/>
      <c r="UN422" s="78" t="n">
        <v>2</v>
      </c>
      <c r="UO422" s="79" t="n"/>
      <c r="UP422" s="79" t="n"/>
      <c r="UQ422" s="79" t="n"/>
      <c r="UR422" s="79" t="n"/>
      <c r="US422" s="79" t="n"/>
      <c r="UT422" s="79" t="n"/>
      <c r="UU422" s="79" t="n"/>
      <c r="UV422" s="79" t="n"/>
      <c r="UW422" s="79" t="n"/>
      <c r="UX422" s="79" t="n"/>
      <c r="UY422" s="79" t="n"/>
      <c r="UZ422" s="79" t="n"/>
      <c r="VA422" s="79" t="n"/>
      <c r="VB422" s="79" t="n"/>
      <c r="VC422" s="79" t="n"/>
      <c r="VD422" s="79" t="n"/>
      <c r="VE422" s="79" t="n"/>
      <c r="VF422" s="79" t="n"/>
      <c r="VG422" s="79" t="n"/>
      <c r="VH422" s="79" t="n"/>
      <c r="VI422" s="79" t="n"/>
      <c r="VJ422" s="79" t="n"/>
      <c r="VK422" s="79" t="n"/>
      <c r="VL422" s="79" t="n"/>
      <c r="VM422" s="79" t="n"/>
      <c r="VN422" s="79" t="n"/>
      <c r="VO422" s="79" t="n"/>
      <c r="VP422" s="79" t="n"/>
      <c r="VQ422" s="79" t="n"/>
      <c r="VR422" s="79" t="n"/>
      <c r="VS422" s="79" t="n"/>
      <c r="VT422" s="79" t="n"/>
      <c r="VU422" s="79" t="n"/>
      <c r="VV422" s="79" t="n"/>
      <c r="VW422" s="79" t="n"/>
      <c r="VX422" s="79" t="n"/>
      <c r="VY422" s="79" t="n"/>
      <c r="VZ422" s="79" t="n"/>
      <c r="WA422" s="79" t="n"/>
      <c r="WB422" s="79" t="n"/>
      <c r="WE422" s="78" t="n">
        <v>2</v>
      </c>
      <c r="WF422" s="79" t="n"/>
      <c r="WG422" s="79" t="n"/>
      <c r="WH422" s="79" t="n"/>
      <c r="WI422" s="79" t="n"/>
      <c r="WJ422" s="79" t="n"/>
      <c r="WK422" s="79" t="n"/>
      <c r="WL422" s="79" t="n"/>
      <c r="WM422" s="79" t="n"/>
      <c r="WN422" s="79" t="n"/>
      <c r="WO422" s="79" t="n"/>
      <c r="WP422" s="79" t="n"/>
      <c r="WQ422" s="79" t="n"/>
      <c r="WR422" s="79" t="n"/>
      <c r="WS422" s="79" t="n"/>
      <c r="WT422" s="79" t="n"/>
      <c r="WU422" s="79" t="n"/>
      <c r="WV422" s="79" t="n"/>
      <c r="WW422" s="79" t="n"/>
      <c r="WX422" s="79" t="n"/>
      <c r="WY422" s="79" t="n"/>
      <c r="WZ422" s="79" t="n"/>
      <c r="XA422" s="79" t="n"/>
      <c r="XB422" s="79" t="n"/>
      <c r="XC422" s="79" t="n"/>
      <c r="XD422" s="79" t="n"/>
      <c r="XE422" s="79" t="n"/>
      <c r="XF422" s="79" t="n"/>
      <c r="XG422" s="79" t="n"/>
      <c r="XH422" s="79" t="n"/>
      <c r="XI422" s="79" t="n"/>
      <c r="XJ422" s="79" t="n"/>
      <c r="XK422" s="79" t="n"/>
      <c r="XL422" s="79" t="n"/>
      <c r="XM422" s="79" t="n"/>
      <c r="XN422" s="79" t="n"/>
      <c r="XO422" s="79" t="n"/>
      <c r="XP422" s="79" t="n"/>
      <c r="XQ422" s="79" t="n"/>
      <c r="XR422" s="79" t="n"/>
      <c r="XS422" s="79" t="n"/>
      <c r="XV422" s="78" t="n">
        <v>2</v>
      </c>
      <c r="XW422" s="79" t="n"/>
      <c r="XX422" s="79" t="n"/>
      <c r="XY422" s="79" t="n"/>
      <c r="XZ422" s="79" t="n"/>
      <c r="YA422" s="79" t="n"/>
      <c r="YB422" s="79" t="n"/>
      <c r="YC422" s="79" t="n"/>
      <c r="YD422" s="79" t="n"/>
      <c r="YE422" s="79" t="n"/>
      <c r="YF422" s="79" t="n"/>
      <c r="YG422" s="79" t="n"/>
      <c r="YH422" s="79" t="n"/>
      <c r="YI422" s="79" t="n"/>
      <c r="YJ422" s="79" t="n"/>
      <c r="YK422" s="79" t="n"/>
      <c r="YL422" s="79" t="n"/>
      <c r="YM422" s="79" t="n"/>
      <c r="YN422" s="79" t="n"/>
      <c r="YO422" s="79" t="n"/>
      <c r="YP422" s="79" t="n"/>
      <c r="YQ422" s="79" t="n"/>
      <c r="YR422" s="79" t="n"/>
      <c r="YS422" s="79" t="n"/>
      <c r="YT422" s="79" t="n"/>
      <c r="YU422" s="79" t="n"/>
      <c r="YV422" s="79" t="n"/>
      <c r="YW422" s="79" t="n"/>
      <c r="YX422" s="79" t="n"/>
      <c r="YY422" s="79" t="n"/>
      <c r="YZ422" s="79" t="n"/>
      <c r="ZA422" s="79" t="n"/>
      <c r="ZB422" s="79" t="n"/>
      <c r="ZC422" s="79" t="n"/>
      <c r="ZD422" s="79" t="n"/>
      <c r="ZE422" s="79" t="n"/>
      <c r="ZF422" s="79" t="n"/>
      <c r="ZG422" s="79" t="n"/>
      <c r="ZH422" s="79" t="n"/>
      <c r="ZI422" s="79" t="n"/>
      <c r="ZJ422" s="79" t="n"/>
      <c r="ZM422" s="78" t="n">
        <v>2</v>
      </c>
      <c r="ZN422" s="79" t="n"/>
      <c r="ZO422" s="79" t="n"/>
      <c r="ZP422" s="79" t="n"/>
      <c r="ZQ422" s="79" t="n"/>
      <c r="ZR422" s="79" t="n"/>
      <c r="ZS422" s="79" t="n"/>
      <c r="ZT422" s="79" t="n"/>
      <c r="ZU422" s="79" t="n"/>
      <c r="ZV422" s="79" t="n"/>
      <c r="ZW422" s="79" t="n"/>
      <c r="ZX422" s="79" t="n"/>
      <c r="ZY422" s="79" t="n"/>
      <c r="ZZ422" s="79" t="n"/>
      <c r="AAA422" s="79" t="n"/>
      <c r="AAB422" s="79" t="n"/>
      <c r="AAC422" s="79" t="n"/>
      <c r="AAD422" s="79" t="n"/>
      <c r="AAE422" s="79" t="n"/>
      <c r="AAF422" s="79" t="n"/>
      <c r="AAG422" s="79" t="n"/>
      <c r="AAH422" s="79" t="n"/>
      <c r="AAI422" s="79" t="n"/>
      <c r="AAJ422" s="79" t="n"/>
      <c r="AAK422" s="79" t="n"/>
      <c r="AAL422" s="79" t="n"/>
      <c r="AAM422" s="79" t="n"/>
      <c r="AAN422" s="79" t="n"/>
      <c r="AAO422" s="79" t="n"/>
      <c r="AAP422" s="79" t="n"/>
      <c r="AAQ422" s="79" t="n"/>
      <c r="AAR422" s="79" t="n"/>
      <c r="AAS422" s="79" t="n"/>
      <c r="AAT422" s="79" t="n"/>
      <c r="AAU422" s="79" t="n"/>
      <c r="AAV422" s="79" t="n"/>
      <c r="AAW422" s="79" t="n"/>
      <c r="AAX422" s="79" t="n"/>
      <c r="AAY422" s="79" t="n"/>
      <c r="AAZ422" s="79" t="n"/>
      <c r="ABA422" s="79" t="n"/>
      <c r="ABD422" s="78" t="n">
        <v>2</v>
      </c>
      <c r="ABE422" s="79" t="n"/>
      <c r="ABF422" s="79" t="n"/>
      <c r="ABG422" s="79" t="n"/>
      <c r="ABH422" s="79" t="n"/>
      <c r="ABI422" s="79" t="n"/>
      <c r="ABJ422" s="79" t="n"/>
      <c r="ABK422" s="79" t="n"/>
      <c r="ABL422" s="79" t="n"/>
      <c r="ABM422" s="79" t="n"/>
      <c r="ABN422" s="79" t="n"/>
      <c r="ABO422" s="79" t="n"/>
      <c r="ABP422" s="79" t="n"/>
      <c r="ABQ422" s="79" t="n"/>
      <c r="ABR422" s="79" t="n"/>
      <c r="ABS422" s="79" t="n"/>
      <c r="ABT422" s="79" t="n"/>
      <c r="ABU422" s="79" t="n"/>
      <c r="ABV422" s="79" t="n"/>
      <c r="ABW422" s="79" t="n"/>
      <c r="ABX422" s="79" t="n"/>
      <c r="ABY422" s="79" t="n"/>
      <c r="ABZ422" s="79" t="n"/>
      <c r="ACA422" s="79" t="n"/>
      <c r="ACB422" s="79" t="n"/>
      <c r="ACC422" s="79" t="n"/>
      <c r="ACD422" s="79" t="n"/>
      <c r="ACE422" s="79" t="n"/>
      <c r="ACF422" s="79" t="n"/>
      <c r="ACG422" s="79" t="n"/>
      <c r="ACH422" s="79" t="n"/>
      <c r="ACI422" s="79" t="n"/>
      <c r="ACJ422" s="79" t="n"/>
      <c r="ACK422" s="79" t="n"/>
      <c r="ACL422" s="79" t="n"/>
      <c r="ACM422" s="79" t="n"/>
      <c r="ACN422" s="79" t="n"/>
      <c r="ACO422" s="79" t="n"/>
      <c r="ACP422" s="79" t="n"/>
      <c r="ACQ422" s="79" t="n"/>
      <c r="ACR422" s="79" t="n"/>
      <c r="ACU422" s="78" t="n">
        <v>2</v>
      </c>
      <c r="ACV422" s="79" t="n"/>
      <c r="ACW422" s="79" t="n"/>
      <c r="ACX422" s="79" t="n"/>
      <c r="ACY422" s="79" t="n"/>
      <c r="ACZ422" s="79" t="n"/>
      <c r="ADA422" s="79" t="n"/>
      <c r="ADB422" s="79" t="n"/>
      <c r="ADC422" s="79" t="n"/>
      <c r="ADD422" s="79" t="n"/>
      <c r="ADE422" s="79" t="n"/>
      <c r="ADF422" s="79" t="n"/>
      <c r="ADG422" s="79" t="n"/>
      <c r="ADH422" s="79" t="n"/>
      <c r="ADI422" s="79" t="n"/>
      <c r="ADJ422" s="79" t="n"/>
      <c r="ADK422" s="79" t="n"/>
      <c r="ADL422" s="79" t="n"/>
      <c r="ADM422" s="79" t="n"/>
      <c r="ADN422" s="79" t="n"/>
      <c r="ADO422" s="79" t="n"/>
      <c r="ADP422" s="79" t="n"/>
      <c r="ADQ422" s="79" t="n"/>
      <c r="ADR422" s="79" t="n"/>
      <c r="ADS422" s="79" t="n"/>
      <c r="ADT422" s="79" t="n"/>
      <c r="ADU422" s="79" t="n"/>
      <c r="ADV422" s="79" t="n"/>
      <c r="ADW422" s="79" t="n"/>
      <c r="ADX422" s="79" t="n"/>
      <c r="ADY422" s="79" t="n"/>
      <c r="ADZ422" s="79" t="n"/>
      <c r="AEA422" s="79" t="n"/>
      <c r="AEB422" s="79" t="n"/>
      <c r="AEC422" s="79" t="n"/>
      <c r="AED422" s="79" t="n"/>
      <c r="AEE422" s="79" t="n"/>
      <c r="AEF422" s="79" t="n"/>
      <c r="AEG422" s="79" t="n"/>
      <c r="AEH422" s="79" t="n"/>
      <c r="AEI422" s="79" t="n"/>
      <c r="AEL422" s="78" t="n">
        <v>2</v>
      </c>
      <c r="AEM422" s="79" t="n"/>
      <c r="AEN422" s="79" t="n"/>
      <c r="AEO422" s="79" t="n"/>
      <c r="AEP422" s="79" t="n"/>
      <c r="AEQ422" s="79" t="n"/>
      <c r="AER422" s="79" t="n"/>
      <c r="AES422" s="79" t="n"/>
      <c r="AET422" s="79" t="n"/>
      <c r="AEU422" s="79" t="n"/>
      <c r="AEV422" s="79" t="n"/>
      <c r="AEW422" s="79" t="n"/>
      <c r="AEX422" s="79" t="n"/>
      <c r="AEY422" s="79" t="n"/>
      <c r="AEZ422" s="79" t="n"/>
      <c r="AFA422" s="79" t="n"/>
      <c r="AFB422" s="79" t="n"/>
      <c r="AFC422" s="79" t="n"/>
      <c r="AFD422" s="79" t="n"/>
      <c r="AFE422" s="79" t="n"/>
      <c r="AFF422" s="79" t="n"/>
      <c r="AFG422" s="79" t="n"/>
      <c r="AFH422" s="79" t="n"/>
      <c r="AFI422" s="79" t="n"/>
      <c r="AFJ422" s="79" t="n"/>
      <c r="AFK422" s="79" t="n"/>
      <c r="AFL422" s="79" t="n"/>
      <c r="AFM422" s="79" t="n"/>
      <c r="AFN422" s="79" t="n"/>
      <c r="AFO422" s="79" t="n"/>
      <c r="AFP422" s="79" t="n"/>
      <c r="AFQ422" s="79" t="n"/>
      <c r="AFR422" s="79" t="n"/>
      <c r="AFS422" s="79" t="n"/>
      <c r="AFT422" s="79" t="n"/>
      <c r="AFU422" s="79" t="n"/>
      <c r="AFV422" s="79" t="n"/>
      <c r="AFW422" s="79" t="n"/>
      <c r="AFX422" s="79" t="n"/>
      <c r="AFY422" s="79" t="n"/>
      <c r="AFZ422" s="79" t="n"/>
    </row>
    <row r="423">
      <c r="A423" s="78" t="n">
        <v>3</v>
      </c>
      <c r="B423" s="79" t="n"/>
      <c r="C423" s="79" t="n"/>
      <c r="D423" s="79" t="n"/>
      <c r="E423" s="79" t="n"/>
      <c r="F423" s="79" t="n"/>
      <c r="G423" s="79" t="n"/>
      <c r="H423" s="79" t="n"/>
      <c r="I423" s="79" t="n"/>
      <c r="J423" s="79" t="n"/>
      <c r="K423" s="79" t="n"/>
      <c r="L423" s="79" t="n"/>
      <c r="M423" s="79" t="n"/>
      <c r="N423" s="79" t="n"/>
      <c r="O423" s="79" t="n"/>
      <c r="P423" s="79" t="n"/>
      <c r="Q423" s="79" t="n"/>
      <c r="R423" s="79" t="n"/>
      <c r="S423" s="79" t="n"/>
      <c r="T423" s="79" t="n"/>
      <c r="U423" s="79" t="n"/>
      <c r="V423" s="79" t="n"/>
      <c r="W423" s="79" t="n"/>
      <c r="X423" s="79" t="n"/>
      <c r="Y423" s="79" t="n"/>
      <c r="Z423" s="79" t="n"/>
      <c r="AA423" s="79" t="n"/>
      <c r="AB423" s="79" t="n"/>
      <c r="AC423" s="79" t="n"/>
      <c r="AD423" s="79" t="n"/>
      <c r="AE423" s="79" t="n"/>
      <c r="AF423" s="79" t="n"/>
      <c r="AG423" s="79" t="n"/>
      <c r="AH423" s="79" t="n"/>
      <c r="AI423" s="79" t="n"/>
      <c r="AJ423" s="79" t="n"/>
      <c r="AK423" s="79" t="n"/>
      <c r="AL423" s="79" t="n"/>
      <c r="AM423" s="79" t="n"/>
      <c r="AN423" s="79" t="n"/>
      <c r="AO423" s="79" t="n"/>
      <c r="AR423" s="78" t="n">
        <v>3</v>
      </c>
      <c r="AS423" s="79" t="n"/>
      <c r="AT423" s="79" t="n"/>
      <c r="AU423" s="79" t="n"/>
      <c r="AV423" s="79" t="n"/>
      <c r="AW423" s="79" t="n"/>
      <c r="AX423" s="79" t="n"/>
      <c r="AY423" s="79" t="n"/>
      <c r="AZ423" s="79" t="n"/>
      <c r="BA423" s="79" t="n"/>
      <c r="BB423" s="79" t="n"/>
      <c r="BC423" s="79" t="n"/>
      <c r="BD423" s="79" t="n"/>
      <c r="BE423" s="79" t="n"/>
      <c r="BF423" s="79" t="n"/>
      <c r="BG423" s="79" t="n"/>
      <c r="BH423" s="79" t="n"/>
      <c r="BI423" s="79" t="n"/>
      <c r="BJ423" s="79" t="n"/>
      <c r="BK423" s="79" t="n"/>
      <c r="BL423" s="79" t="n"/>
      <c r="BM423" s="79" t="n"/>
      <c r="BN423" s="79" t="n"/>
      <c r="BO423" s="79" t="n"/>
      <c r="BP423" s="79" t="n"/>
      <c r="BQ423" s="79" t="n"/>
      <c r="BR423" s="79" t="n"/>
      <c r="BS423" s="79" t="n"/>
      <c r="BT423" s="79" t="n"/>
      <c r="BU423" s="79" t="n"/>
      <c r="BV423" s="79" t="n"/>
      <c r="BW423" s="79" t="n"/>
      <c r="BX423" s="79" t="n"/>
      <c r="BY423" s="79" t="n"/>
      <c r="BZ423" s="79" t="n"/>
      <c r="CA423" s="79" t="n"/>
      <c r="CB423" s="79" t="n"/>
      <c r="CC423" s="79" t="n"/>
      <c r="CD423" s="79" t="n"/>
      <c r="CE423" s="79" t="n"/>
      <c r="CF423" s="79" t="n"/>
      <c r="CI423" s="78" t="n">
        <v>3</v>
      </c>
      <c r="CJ423" s="79" t="n"/>
      <c r="CK423" s="79" t="n"/>
      <c r="CL423" s="79" t="n"/>
      <c r="CM423" s="79" t="n"/>
      <c r="CN423" s="79" t="n"/>
      <c r="CO423" s="79" t="n"/>
      <c r="CP423" s="79" t="n"/>
      <c r="CQ423" s="79" t="n"/>
      <c r="CR423" s="79" t="n"/>
      <c r="CS423" s="79" t="n"/>
      <c r="CT423" s="79" t="n"/>
      <c r="CU423" s="79" t="n"/>
      <c r="CV423" s="79" t="n"/>
      <c r="CW423" s="79" t="n"/>
      <c r="CX423" s="79" t="n"/>
      <c r="CY423" s="79" t="n"/>
      <c r="CZ423" s="79" t="n"/>
      <c r="DA423" s="79" t="n"/>
      <c r="DB423" s="79" t="n"/>
      <c r="DC423" s="79" t="n"/>
      <c r="DD423" s="79" t="n"/>
      <c r="DE423" s="79" t="n"/>
      <c r="DF423" s="79" t="n"/>
      <c r="DG423" s="79" t="n"/>
      <c r="DH423" s="79" t="n"/>
      <c r="DI423" s="79" t="n"/>
      <c r="DJ423" s="79" t="n"/>
      <c r="DK423" s="79" t="n"/>
      <c r="DL423" s="79" t="n"/>
      <c r="DM423" s="79" t="n"/>
      <c r="DN423" s="79" t="n"/>
      <c r="DO423" s="79" t="n"/>
      <c r="DP423" s="79" t="n"/>
      <c r="DQ423" s="79" t="n"/>
      <c r="DR423" s="79" t="n"/>
      <c r="DS423" s="79" t="n"/>
      <c r="DT423" s="79" t="n"/>
      <c r="DU423" s="79" t="n"/>
      <c r="DV423" s="79" t="n"/>
      <c r="DW423" s="79" t="n"/>
      <c r="DZ423" s="78" t="n">
        <v>3</v>
      </c>
      <c r="EA423" s="79" t="n"/>
      <c r="EB423" s="79" t="n"/>
      <c r="EC423" s="79" t="n"/>
      <c r="ED423" s="79" t="n"/>
      <c r="EE423" s="79" t="n"/>
      <c r="EF423" s="79" t="n"/>
      <c r="EG423" s="79" t="n"/>
      <c r="EH423" s="79" t="n"/>
      <c r="EI423" s="79" t="n"/>
      <c r="EJ423" s="79" t="n"/>
      <c r="EK423" s="79" t="n"/>
      <c r="EL423" s="79" t="n"/>
      <c r="EM423" s="79" t="n"/>
      <c r="EN423" s="79" t="n"/>
      <c r="EO423" s="79" t="n"/>
      <c r="EP423" s="79" t="n"/>
      <c r="EQ423" s="79" t="n"/>
      <c r="ER423" s="79" t="n"/>
      <c r="ES423" s="79" t="n"/>
      <c r="ET423" s="79" t="n"/>
      <c r="EU423" s="79" t="n"/>
      <c r="EV423" s="79" t="n"/>
      <c r="EW423" s="79" t="n"/>
      <c r="EX423" s="79" t="n"/>
      <c r="EY423" s="79" t="n"/>
      <c r="EZ423" s="79" t="n"/>
      <c r="FA423" s="79" t="n"/>
      <c r="FB423" s="79" t="n"/>
      <c r="FC423" s="79" t="n"/>
      <c r="FD423" s="79" t="n"/>
      <c r="FE423" s="79" t="n"/>
      <c r="FF423" s="79" t="n"/>
      <c r="FG423" s="79" t="n"/>
      <c r="FH423" s="79" t="n"/>
      <c r="FI423" s="79" t="n"/>
      <c r="FJ423" s="79" t="n"/>
      <c r="FK423" s="79" t="n"/>
      <c r="FL423" s="79" t="n"/>
      <c r="FM423" s="79" t="n"/>
      <c r="FN423" s="79" t="n"/>
      <c r="FQ423" s="78" t="n">
        <v>3</v>
      </c>
      <c r="FR423" s="79" t="n"/>
      <c r="FS423" s="79" t="n"/>
      <c r="FT423" s="79" t="n"/>
      <c r="FU423" s="79" t="n"/>
      <c r="FV423" s="79" t="n"/>
      <c r="FW423" s="79" t="n"/>
      <c r="FX423" s="79" t="n"/>
      <c r="FY423" s="79" t="n"/>
      <c r="FZ423" s="79" t="n"/>
      <c r="GA423" s="79" t="n"/>
      <c r="GB423" s="79" t="n"/>
      <c r="GC423" s="79" t="n"/>
      <c r="GD423" s="79" t="n"/>
      <c r="GE423" s="79" t="n"/>
      <c r="GF423" s="79" t="n"/>
      <c r="GG423" s="79" t="n"/>
      <c r="GH423" s="79" t="n"/>
      <c r="GI423" s="79" t="n"/>
      <c r="GJ423" s="79" t="n"/>
      <c r="GK423" s="79" t="n"/>
      <c r="GL423" s="79" t="n"/>
      <c r="GM423" s="79" t="n"/>
      <c r="GN423" s="79" t="n"/>
      <c r="GO423" s="79" t="n"/>
      <c r="GP423" s="79" t="n"/>
      <c r="GQ423" s="79" t="n"/>
      <c r="GR423" s="79" t="n"/>
      <c r="GS423" s="79" t="n"/>
      <c r="GT423" s="79" t="n"/>
      <c r="GU423" s="79" t="n"/>
      <c r="GV423" s="79" t="n"/>
      <c r="GW423" s="79" t="n"/>
      <c r="GX423" s="79" t="n"/>
      <c r="GY423" s="79" t="n"/>
      <c r="GZ423" s="79" t="n"/>
      <c r="HA423" s="79" t="n"/>
      <c r="HB423" s="79" t="n"/>
      <c r="HC423" s="79" t="n"/>
      <c r="HD423" s="79" t="n"/>
      <c r="HE423" s="79" t="n"/>
      <c r="HH423" s="78" t="n">
        <v>3</v>
      </c>
      <c r="HI423" s="79" t="n"/>
      <c r="HJ423" s="79" t="n"/>
      <c r="HK423" s="79" t="n"/>
      <c r="HL423" s="79" t="n"/>
      <c r="HM423" s="79" t="n"/>
      <c r="HN423" s="79" t="n"/>
      <c r="HO423" s="79" t="n"/>
      <c r="HP423" s="79" t="n"/>
      <c r="HQ423" s="79" t="n"/>
      <c r="HR423" s="79" t="n"/>
      <c r="HS423" s="79" t="n"/>
      <c r="HT423" s="79" t="n"/>
      <c r="HU423" s="79" t="n"/>
      <c r="HV423" s="79" t="n"/>
      <c r="HW423" s="79" t="n"/>
      <c r="HX423" s="79" t="n"/>
      <c r="HY423" s="79" t="n"/>
      <c r="HZ423" s="79" t="n"/>
      <c r="IA423" s="79" t="n"/>
      <c r="IB423" s="79" t="n"/>
      <c r="IC423" s="79" t="n"/>
      <c r="ID423" s="79" t="n"/>
      <c r="IE423" s="79" t="n"/>
      <c r="IF423" s="79" t="n"/>
      <c r="IG423" s="79" t="n"/>
      <c r="IH423" s="79" t="n"/>
      <c r="II423" s="79" t="n"/>
      <c r="IJ423" s="79" t="n"/>
      <c r="IK423" s="79" t="n"/>
      <c r="IL423" s="79" t="n"/>
      <c r="IM423" s="79" t="n"/>
      <c r="IN423" s="79" t="n"/>
      <c r="IO423" s="79" t="n"/>
      <c r="IP423" s="79" t="n"/>
      <c r="IQ423" s="79" t="n"/>
      <c r="IR423" s="79" t="n"/>
      <c r="IS423" s="79" t="n"/>
      <c r="IT423" s="79" t="n"/>
      <c r="IU423" s="79" t="n"/>
      <c r="IV423" s="79" t="n"/>
      <c r="IY423" s="78" t="n">
        <v>3</v>
      </c>
      <c r="IZ423" s="79" t="n"/>
      <c r="JA423" s="79" t="n"/>
      <c r="JB423" s="79" t="n"/>
      <c r="JC423" s="79" t="n"/>
      <c r="JD423" s="79" t="n"/>
      <c r="JE423" s="79" t="n"/>
      <c r="JF423" s="79" t="n"/>
      <c r="JG423" s="79" t="n"/>
      <c r="JH423" s="79" t="n"/>
      <c r="JI423" s="79" t="n"/>
      <c r="JJ423" s="79" t="n"/>
      <c r="JK423" s="79" t="n"/>
      <c r="JL423" s="79" t="n"/>
      <c r="JM423" s="79" t="n"/>
      <c r="JN423" s="79" t="n"/>
      <c r="JO423" s="79" t="n"/>
      <c r="JP423" s="79" t="n"/>
      <c r="JQ423" s="79" t="n"/>
      <c r="JR423" s="79" t="n"/>
      <c r="JS423" s="79" t="n"/>
      <c r="JT423" s="79" t="n"/>
      <c r="JU423" s="79" t="n"/>
      <c r="JV423" s="79" t="n"/>
      <c r="JW423" s="79" t="n"/>
      <c r="JX423" s="79" t="n"/>
      <c r="JY423" s="79" t="n"/>
      <c r="JZ423" s="79" t="n"/>
      <c r="KA423" s="79" t="n"/>
      <c r="KB423" s="79" t="n"/>
      <c r="KC423" s="79" t="n"/>
      <c r="KD423" s="79" t="n"/>
      <c r="KE423" s="79" t="n"/>
      <c r="KF423" s="79" t="n"/>
      <c r="KG423" s="79" t="n"/>
      <c r="KH423" s="79" t="n"/>
      <c r="KI423" s="79" t="n"/>
      <c r="KJ423" s="79" t="n"/>
      <c r="KK423" s="79" t="n"/>
      <c r="KL423" s="79" t="n"/>
      <c r="KM423" s="79" t="n"/>
      <c r="KP423" s="78" t="n">
        <v>3</v>
      </c>
      <c r="KQ423" s="79" t="n"/>
      <c r="KR423" s="79" t="n"/>
      <c r="KS423" s="79" t="n"/>
      <c r="KT423" s="79" t="n"/>
      <c r="KU423" s="79" t="n"/>
      <c r="KV423" s="79" t="n"/>
      <c r="KW423" s="79" t="n"/>
      <c r="KX423" s="79" t="n"/>
      <c r="KY423" s="79" t="n"/>
      <c r="KZ423" s="79" t="n"/>
      <c r="LA423" s="79" t="n"/>
      <c r="LB423" s="79" t="n"/>
      <c r="LC423" s="79" t="n"/>
      <c r="LD423" s="79" t="n"/>
      <c r="LE423" s="79" t="n"/>
      <c r="LF423" s="79" t="n"/>
      <c r="LG423" s="79" t="n"/>
      <c r="LH423" s="79" t="n"/>
      <c r="LI423" s="79" t="n"/>
      <c r="LJ423" s="79" t="n"/>
      <c r="LK423" s="79" t="n"/>
      <c r="LL423" s="79" t="n"/>
      <c r="LM423" s="79" t="n"/>
      <c r="LN423" s="79" t="n"/>
      <c r="LO423" s="79" t="n"/>
      <c r="LP423" s="79" t="n"/>
      <c r="LQ423" s="79" t="n"/>
      <c r="LR423" s="79" t="n"/>
      <c r="LS423" s="79" t="n"/>
      <c r="LT423" s="79" t="n"/>
      <c r="LU423" s="79" t="n"/>
      <c r="LV423" s="79" t="n"/>
      <c r="LW423" s="79" t="n"/>
      <c r="LX423" s="79" t="n"/>
      <c r="LY423" s="79" t="n"/>
      <c r="LZ423" s="79" t="n"/>
      <c r="MA423" s="79" t="n"/>
      <c r="MB423" s="79" t="n"/>
      <c r="MC423" s="79" t="n"/>
      <c r="MD423" s="79" t="n"/>
      <c r="MG423" s="78" t="n">
        <v>3</v>
      </c>
      <c r="MH423" s="79" t="n"/>
      <c r="MI423" s="79" t="n"/>
      <c r="MJ423" s="79" t="n"/>
      <c r="MK423" s="79" t="n"/>
      <c r="ML423" s="79" t="n"/>
      <c r="MM423" s="79" t="n"/>
      <c r="MN423" s="79" t="n"/>
      <c r="MO423" s="79" t="n"/>
      <c r="MP423" s="79" t="n"/>
      <c r="MQ423" s="79" t="n"/>
      <c r="MR423" s="79" t="n"/>
      <c r="MS423" s="79" t="n"/>
      <c r="MT423" s="79" t="n"/>
      <c r="MU423" s="79" t="n"/>
      <c r="MV423" s="79" t="n"/>
      <c r="MW423" s="79" t="n"/>
      <c r="MX423" s="79" t="n"/>
      <c r="MY423" s="79" t="n"/>
      <c r="MZ423" s="79" t="n"/>
      <c r="NA423" s="79" t="n"/>
      <c r="NB423" s="79" t="n"/>
      <c r="NC423" s="79" t="n"/>
      <c r="ND423" s="79" t="n"/>
      <c r="NE423" s="79" t="n"/>
      <c r="NF423" s="79" t="n"/>
      <c r="NG423" s="79" t="n"/>
      <c r="NH423" s="79" t="n"/>
      <c r="NI423" s="79" t="n"/>
      <c r="NJ423" s="79" t="n"/>
      <c r="NK423" s="79" t="n"/>
      <c r="NL423" s="79" t="n"/>
      <c r="NM423" s="79" t="n"/>
      <c r="NN423" s="79" t="n"/>
      <c r="NO423" s="79" t="n"/>
      <c r="NP423" s="79" t="n"/>
      <c r="NQ423" s="79" t="n"/>
      <c r="NR423" s="79" t="n"/>
      <c r="NS423" s="79" t="n"/>
      <c r="NT423" s="79" t="n"/>
      <c r="NU423" s="79" t="n"/>
      <c r="NX423" s="78" t="n">
        <v>3</v>
      </c>
      <c r="NY423" s="79" t="n"/>
      <c r="NZ423" s="79" t="n"/>
      <c r="OA423" s="79" t="n"/>
      <c r="OB423" s="79" t="n"/>
      <c r="OC423" s="79" t="n"/>
      <c r="OD423" s="79" t="n"/>
      <c r="OE423" s="79" t="n"/>
      <c r="OF423" s="79" t="n"/>
      <c r="OG423" s="79" t="n"/>
      <c r="OH423" s="79" t="n"/>
      <c r="OI423" s="79" t="n"/>
      <c r="OJ423" s="79" t="n"/>
      <c r="OK423" s="79" t="n"/>
      <c r="OL423" s="79" t="n"/>
      <c r="OM423" s="79" t="n"/>
      <c r="ON423" s="79" t="n"/>
      <c r="OO423" s="79" t="n"/>
      <c r="OP423" s="79" t="n"/>
      <c r="OQ423" s="79" t="n"/>
      <c r="OR423" s="79" t="n"/>
      <c r="OS423" s="79" t="n"/>
      <c r="OT423" s="79" t="n"/>
      <c r="OU423" s="79" t="n"/>
      <c r="OV423" s="79" t="n"/>
      <c r="OW423" s="79" t="n"/>
      <c r="OX423" s="79" t="n"/>
      <c r="OY423" s="79" t="n"/>
      <c r="OZ423" s="79" t="n"/>
      <c r="PA423" s="79" t="n"/>
      <c r="PB423" s="79" t="n"/>
      <c r="PC423" s="79" t="n"/>
      <c r="PD423" s="79" t="n"/>
      <c r="PE423" s="79" t="n"/>
      <c r="PF423" s="79" t="n"/>
      <c r="PG423" s="79" t="n"/>
      <c r="PH423" s="79" t="n"/>
      <c r="PI423" s="79" t="n"/>
      <c r="PJ423" s="79" t="n"/>
      <c r="PK423" s="79" t="n"/>
      <c r="PL423" s="79" t="n"/>
      <c r="PO423" s="78" t="n">
        <v>3</v>
      </c>
      <c r="PP423" s="79" t="n"/>
      <c r="PQ423" s="79" t="n"/>
      <c r="PR423" s="79" t="n"/>
      <c r="PS423" s="79" t="n"/>
      <c r="PT423" s="79" t="n"/>
      <c r="PU423" s="79" t="n"/>
      <c r="PV423" s="79" t="n"/>
      <c r="PW423" s="79" t="n"/>
      <c r="PX423" s="79" t="n"/>
      <c r="PY423" s="79" t="n"/>
      <c r="PZ423" s="79" t="n"/>
      <c r="QA423" s="79" t="n"/>
      <c r="QB423" s="79" t="n"/>
      <c r="QC423" s="79" t="n"/>
      <c r="QD423" s="79" t="n"/>
      <c r="QE423" s="79" t="n"/>
      <c r="QF423" s="79" t="n"/>
      <c r="QG423" s="79" t="n"/>
      <c r="QH423" s="79" t="n"/>
      <c r="QI423" s="79" t="n"/>
      <c r="QJ423" s="79" t="n"/>
      <c r="QK423" s="79" t="n"/>
      <c r="QL423" s="79" t="n"/>
      <c r="QM423" s="79" t="n"/>
      <c r="QN423" s="79" t="n"/>
      <c r="QO423" s="79" t="n"/>
      <c r="QP423" s="79" t="n"/>
      <c r="QQ423" s="79" t="n"/>
      <c r="QR423" s="79" t="n"/>
      <c r="QS423" s="79" t="n"/>
      <c r="QT423" s="79" t="n"/>
      <c r="QU423" s="79" t="n"/>
      <c r="QV423" s="79" t="n"/>
      <c r="QW423" s="79" t="n"/>
      <c r="QX423" s="79" t="n"/>
      <c r="QY423" s="79" t="n"/>
      <c r="QZ423" s="79" t="n"/>
      <c r="RA423" s="79" t="n"/>
      <c r="RB423" s="79" t="n"/>
      <c r="RC423" s="79" t="n"/>
      <c r="RF423" s="78" t="n">
        <v>3</v>
      </c>
      <c r="RG423" s="79" t="n"/>
      <c r="RH423" s="79" t="n"/>
      <c r="RI423" s="79" t="n"/>
      <c r="RJ423" s="79" t="n"/>
      <c r="RK423" s="79" t="n"/>
      <c r="RL423" s="79" t="n"/>
      <c r="RM423" s="79" t="n"/>
      <c r="RN423" s="79" t="n"/>
      <c r="RO423" s="79" t="n"/>
      <c r="RP423" s="79" t="n"/>
      <c r="RQ423" s="79" t="n"/>
      <c r="RR423" s="79" t="n"/>
      <c r="RS423" s="79" t="n"/>
      <c r="RT423" s="79" t="n"/>
      <c r="RU423" s="79" t="n"/>
      <c r="RV423" s="79" t="n"/>
      <c r="RW423" s="79" t="n"/>
      <c r="RX423" s="79" t="n"/>
      <c r="RY423" s="79" t="n"/>
      <c r="RZ423" s="79" t="n"/>
      <c r="SA423" s="79" t="n"/>
      <c r="SB423" s="79" t="n"/>
      <c r="SC423" s="79" t="n"/>
      <c r="SD423" s="79" t="n"/>
      <c r="SE423" s="79" t="n"/>
      <c r="SF423" s="79" t="n"/>
      <c r="SG423" s="79" t="n"/>
      <c r="SH423" s="79" t="n"/>
      <c r="SI423" s="79" t="n"/>
      <c r="SJ423" s="79" t="n"/>
      <c r="SK423" s="79" t="n"/>
      <c r="SL423" s="79" t="n"/>
      <c r="SM423" s="79" t="n"/>
      <c r="SN423" s="79" t="n"/>
      <c r="SO423" s="79" t="n"/>
      <c r="SP423" s="79" t="n"/>
      <c r="SQ423" s="79" t="n"/>
      <c r="SR423" s="79" t="n"/>
      <c r="SS423" s="79" t="n"/>
      <c r="ST423" s="79" t="n"/>
      <c r="SW423" s="78" t="n">
        <v>3</v>
      </c>
      <c r="SX423" s="79" t="n"/>
      <c r="SY423" s="79" t="n"/>
      <c r="SZ423" s="79" t="n"/>
      <c r="TA423" s="79" t="n"/>
      <c r="TB423" s="79" t="n"/>
      <c r="TC423" s="79" t="n"/>
      <c r="TD423" s="79" t="n"/>
      <c r="TE423" s="79" t="n"/>
      <c r="TF423" s="79" t="n"/>
      <c r="TG423" s="79" t="n"/>
      <c r="TH423" s="79" t="n"/>
      <c r="TI423" s="79" t="n"/>
      <c r="TJ423" s="79" t="n"/>
      <c r="TK423" s="79" t="n"/>
      <c r="TL423" s="79" t="n"/>
      <c r="TM423" s="79" t="n"/>
      <c r="TN423" s="79" t="n"/>
      <c r="TO423" s="79" t="n"/>
      <c r="TP423" s="79" t="n"/>
      <c r="TQ423" s="79" t="n"/>
      <c r="TR423" s="79" t="n"/>
      <c r="TS423" s="79" t="n"/>
      <c r="TT423" s="79" t="n"/>
      <c r="TU423" s="79" t="n"/>
      <c r="TV423" s="79" t="n"/>
      <c r="TW423" s="79" t="n"/>
      <c r="TX423" s="79" t="n"/>
      <c r="TY423" s="79" t="n"/>
      <c r="TZ423" s="79" t="n"/>
      <c r="UA423" s="79" t="n"/>
      <c r="UB423" s="79" t="n"/>
      <c r="UC423" s="79" t="n"/>
      <c r="UD423" s="79" t="n"/>
      <c r="UE423" s="79" t="n"/>
      <c r="UF423" s="79" t="n"/>
      <c r="UG423" s="79" t="n"/>
      <c r="UH423" s="79" t="n"/>
      <c r="UI423" s="79" t="n"/>
      <c r="UJ423" s="79" t="n"/>
      <c r="UK423" s="79" t="n"/>
      <c r="UN423" s="78" t="n">
        <v>3</v>
      </c>
      <c r="UO423" s="79" t="n"/>
      <c r="UP423" s="79" t="n"/>
      <c r="UQ423" s="79" t="n"/>
      <c r="UR423" s="79" t="n"/>
      <c r="US423" s="79" t="n"/>
      <c r="UT423" s="79" t="n"/>
      <c r="UU423" s="79" t="n"/>
      <c r="UV423" s="79" t="n"/>
      <c r="UW423" s="79" t="n"/>
      <c r="UX423" s="79" t="n"/>
      <c r="UY423" s="79" t="n"/>
      <c r="UZ423" s="79" t="n"/>
      <c r="VA423" s="79" t="n"/>
      <c r="VB423" s="79" t="n"/>
      <c r="VC423" s="79" t="n"/>
      <c r="VD423" s="79" t="n"/>
      <c r="VE423" s="79" t="n"/>
      <c r="VF423" s="79" t="n"/>
      <c r="VG423" s="79" t="n"/>
      <c r="VH423" s="79" t="n"/>
      <c r="VI423" s="79" t="n"/>
      <c r="VJ423" s="79" t="n"/>
      <c r="VK423" s="79" t="n"/>
      <c r="VL423" s="79" t="n"/>
      <c r="VM423" s="79" t="n"/>
      <c r="VN423" s="79" t="n"/>
      <c r="VO423" s="79" t="n"/>
      <c r="VP423" s="79" t="n"/>
      <c r="VQ423" s="79" t="n"/>
      <c r="VR423" s="79" t="n"/>
      <c r="VS423" s="79" t="n"/>
      <c r="VT423" s="79" t="n"/>
      <c r="VU423" s="79" t="n"/>
      <c r="VV423" s="79" t="n"/>
      <c r="VW423" s="79" t="n"/>
      <c r="VX423" s="79" t="n"/>
      <c r="VY423" s="79" t="n"/>
      <c r="VZ423" s="79" t="n"/>
      <c r="WA423" s="79" t="n"/>
      <c r="WB423" s="79" t="n"/>
      <c r="WE423" s="78" t="n">
        <v>3</v>
      </c>
      <c r="WF423" s="79" t="n"/>
      <c r="WG423" s="79" t="n"/>
      <c r="WH423" s="79" t="n"/>
      <c r="WI423" s="79" t="n"/>
      <c r="WJ423" s="79" t="n"/>
      <c r="WK423" s="79" t="n"/>
      <c r="WL423" s="79" t="n"/>
      <c r="WM423" s="79" t="n"/>
      <c r="WN423" s="79" t="n"/>
      <c r="WO423" s="79" t="n"/>
      <c r="WP423" s="79" t="n"/>
      <c r="WQ423" s="79" t="n"/>
      <c r="WR423" s="79" t="n"/>
      <c r="WS423" s="79" t="n"/>
      <c r="WT423" s="79" t="n"/>
      <c r="WU423" s="79" t="n"/>
      <c r="WV423" s="79" t="n"/>
      <c r="WW423" s="79" t="n"/>
      <c r="WX423" s="79" t="n"/>
      <c r="WY423" s="79" t="n"/>
      <c r="WZ423" s="79" t="n"/>
      <c r="XA423" s="79" t="n"/>
      <c r="XB423" s="79" t="n"/>
      <c r="XC423" s="79" t="n"/>
      <c r="XD423" s="79" t="n"/>
      <c r="XE423" s="79" t="n"/>
      <c r="XF423" s="79" t="n"/>
      <c r="XG423" s="79" t="n"/>
      <c r="XH423" s="79" t="n"/>
      <c r="XI423" s="79" t="n"/>
      <c r="XJ423" s="79" t="n"/>
      <c r="XK423" s="79" t="n"/>
      <c r="XL423" s="79" t="n"/>
      <c r="XM423" s="79" t="n"/>
      <c r="XN423" s="79" t="n"/>
      <c r="XO423" s="79" t="n"/>
      <c r="XP423" s="79" t="n"/>
      <c r="XQ423" s="79" t="n"/>
      <c r="XR423" s="79" t="n"/>
      <c r="XS423" s="79" t="n"/>
      <c r="XV423" s="78" t="n">
        <v>3</v>
      </c>
      <c r="XW423" s="79" t="n"/>
      <c r="XX423" s="79" t="n"/>
      <c r="XY423" s="79" t="n"/>
      <c r="XZ423" s="79" t="n"/>
      <c r="YA423" s="79" t="n"/>
      <c r="YB423" s="79" t="n"/>
      <c r="YC423" s="79" t="n"/>
      <c r="YD423" s="79" t="n"/>
      <c r="YE423" s="79" t="n"/>
      <c r="YF423" s="79" t="n"/>
      <c r="YG423" s="79" t="n"/>
      <c r="YH423" s="79" t="n"/>
      <c r="YI423" s="79" t="n"/>
      <c r="YJ423" s="79" t="n"/>
      <c r="YK423" s="79" t="n"/>
      <c r="YL423" s="79" t="n"/>
      <c r="YM423" s="79" t="n"/>
      <c r="YN423" s="79" t="n"/>
      <c r="YO423" s="79" t="n"/>
      <c r="YP423" s="79" t="n"/>
      <c r="YQ423" s="79" t="n"/>
      <c r="YR423" s="79" t="n"/>
      <c r="YS423" s="79" t="n"/>
      <c r="YT423" s="79" t="n"/>
      <c r="YU423" s="79" t="n"/>
      <c r="YV423" s="79" t="n"/>
      <c r="YW423" s="79" t="n"/>
      <c r="YX423" s="79" t="n"/>
      <c r="YY423" s="79" t="n"/>
      <c r="YZ423" s="79" t="n"/>
      <c r="ZA423" s="79" t="n"/>
      <c r="ZB423" s="79" t="n"/>
      <c r="ZC423" s="79" t="n"/>
      <c r="ZD423" s="79" t="n"/>
      <c r="ZE423" s="79" t="n"/>
      <c r="ZF423" s="79" t="n"/>
      <c r="ZG423" s="79" t="n"/>
      <c r="ZH423" s="79" t="n"/>
      <c r="ZI423" s="79" t="n"/>
      <c r="ZJ423" s="79" t="n"/>
      <c r="ZM423" s="78" t="n">
        <v>3</v>
      </c>
      <c r="ZN423" s="79" t="n"/>
      <c r="ZO423" s="79" t="n"/>
      <c r="ZP423" s="79" t="n"/>
      <c r="ZQ423" s="79" t="n"/>
      <c r="ZR423" s="79" t="n"/>
      <c r="ZS423" s="79" t="n"/>
      <c r="ZT423" s="79" t="n"/>
      <c r="ZU423" s="79" t="n"/>
      <c r="ZV423" s="79" t="n"/>
      <c r="ZW423" s="79" t="n"/>
      <c r="ZX423" s="79" t="n"/>
      <c r="ZY423" s="79" t="n"/>
      <c r="ZZ423" s="79" t="n"/>
      <c r="AAA423" s="79" t="n"/>
      <c r="AAB423" s="79" t="n"/>
      <c r="AAC423" s="79" t="n"/>
      <c r="AAD423" s="79" t="n"/>
      <c r="AAE423" s="79" t="n"/>
      <c r="AAF423" s="79" t="n"/>
      <c r="AAG423" s="79" t="n"/>
      <c r="AAH423" s="79" t="n"/>
      <c r="AAI423" s="79" t="n"/>
      <c r="AAJ423" s="79" t="n"/>
      <c r="AAK423" s="79" t="n"/>
      <c r="AAL423" s="79" t="n"/>
      <c r="AAM423" s="79" t="n"/>
      <c r="AAN423" s="79" t="n"/>
      <c r="AAO423" s="79" t="n"/>
      <c r="AAP423" s="79" t="n"/>
      <c r="AAQ423" s="79" t="n"/>
      <c r="AAR423" s="79" t="n"/>
      <c r="AAS423" s="79" t="n"/>
      <c r="AAT423" s="79" t="n"/>
      <c r="AAU423" s="79" t="n"/>
      <c r="AAV423" s="79" t="n"/>
      <c r="AAW423" s="79" t="n"/>
      <c r="AAX423" s="79" t="n"/>
      <c r="AAY423" s="79" t="n"/>
      <c r="AAZ423" s="79" t="n"/>
      <c r="ABA423" s="79" t="n"/>
      <c r="ABD423" s="78" t="n">
        <v>3</v>
      </c>
      <c r="ABE423" s="79" t="n"/>
      <c r="ABF423" s="79" t="n"/>
      <c r="ABG423" s="79" t="n"/>
      <c r="ABH423" s="79" t="n"/>
      <c r="ABI423" s="79" t="n"/>
      <c r="ABJ423" s="79" t="n"/>
      <c r="ABK423" s="79" t="n"/>
      <c r="ABL423" s="79" t="n"/>
      <c r="ABM423" s="79" t="n"/>
      <c r="ABN423" s="79" t="n"/>
      <c r="ABO423" s="79" t="n"/>
      <c r="ABP423" s="79" t="n"/>
      <c r="ABQ423" s="79" t="n"/>
      <c r="ABR423" s="79" t="n"/>
      <c r="ABS423" s="79" t="n"/>
      <c r="ABT423" s="79" t="n"/>
      <c r="ABU423" s="79" t="n"/>
      <c r="ABV423" s="79" t="n"/>
      <c r="ABW423" s="79" t="n"/>
      <c r="ABX423" s="79" t="n"/>
      <c r="ABY423" s="79" t="n"/>
      <c r="ABZ423" s="79" t="n"/>
      <c r="ACA423" s="79" t="n"/>
      <c r="ACB423" s="79" t="n"/>
      <c r="ACC423" s="79" t="n"/>
      <c r="ACD423" s="79" t="n"/>
      <c r="ACE423" s="79" t="n"/>
      <c r="ACF423" s="79" t="n"/>
      <c r="ACG423" s="79" t="n"/>
      <c r="ACH423" s="79" t="n"/>
      <c r="ACI423" s="79" t="n"/>
      <c r="ACJ423" s="79" t="n"/>
      <c r="ACK423" s="79" t="n"/>
      <c r="ACL423" s="79" t="n"/>
      <c r="ACM423" s="79" t="n"/>
      <c r="ACN423" s="79" t="n"/>
      <c r="ACO423" s="79" t="n"/>
      <c r="ACP423" s="79" t="n"/>
      <c r="ACQ423" s="79" t="n"/>
      <c r="ACR423" s="79" t="n"/>
      <c r="ACU423" s="78" t="n">
        <v>3</v>
      </c>
      <c r="ACV423" s="79" t="n"/>
      <c r="ACW423" s="79" t="n"/>
      <c r="ACX423" s="79" t="n"/>
      <c r="ACY423" s="79" t="n"/>
      <c r="ACZ423" s="79" t="n"/>
      <c r="ADA423" s="79" t="n"/>
      <c r="ADB423" s="79" t="n"/>
      <c r="ADC423" s="79" t="n"/>
      <c r="ADD423" s="79" t="n"/>
      <c r="ADE423" s="79" t="n"/>
      <c r="ADF423" s="79" t="n"/>
      <c r="ADG423" s="79" t="n"/>
      <c r="ADH423" s="79" t="n"/>
      <c r="ADI423" s="79" t="n"/>
      <c r="ADJ423" s="79" t="n"/>
      <c r="ADK423" s="79" t="n"/>
      <c r="ADL423" s="79" t="n"/>
      <c r="ADM423" s="79" t="n"/>
      <c r="ADN423" s="79" t="n"/>
      <c r="ADO423" s="79" t="n"/>
      <c r="ADP423" s="79" t="n"/>
      <c r="ADQ423" s="79" t="n"/>
      <c r="ADR423" s="79" t="n"/>
      <c r="ADS423" s="79" t="n"/>
      <c r="ADT423" s="79" t="n"/>
      <c r="ADU423" s="79" t="n"/>
      <c r="ADV423" s="79" t="n"/>
      <c r="ADW423" s="79" t="n"/>
      <c r="ADX423" s="79" t="n"/>
      <c r="ADY423" s="79" t="n"/>
      <c r="ADZ423" s="79" t="n"/>
      <c r="AEA423" s="79" t="n"/>
      <c r="AEB423" s="79" t="n"/>
      <c r="AEC423" s="79" t="n"/>
      <c r="AED423" s="79" t="n"/>
      <c r="AEE423" s="79" t="n"/>
      <c r="AEF423" s="79" t="n"/>
      <c r="AEG423" s="79" t="n"/>
      <c r="AEH423" s="79" t="n"/>
      <c r="AEI423" s="79" t="n"/>
      <c r="AEL423" s="78" t="n">
        <v>3</v>
      </c>
      <c r="AEM423" s="79" t="n"/>
      <c r="AEN423" s="79" t="n"/>
      <c r="AEO423" s="79" t="n"/>
      <c r="AEP423" s="79" t="n"/>
      <c r="AEQ423" s="79" t="n"/>
      <c r="AER423" s="79" t="n"/>
      <c r="AES423" s="79" t="n"/>
      <c r="AET423" s="79" t="n"/>
      <c r="AEU423" s="79" t="n"/>
      <c r="AEV423" s="79" t="n"/>
      <c r="AEW423" s="79" t="n"/>
      <c r="AEX423" s="79" t="n"/>
      <c r="AEY423" s="79" t="n"/>
      <c r="AEZ423" s="79" t="n"/>
      <c r="AFA423" s="79" t="n"/>
      <c r="AFB423" s="79" t="n"/>
      <c r="AFC423" s="79" t="n"/>
      <c r="AFD423" s="79" t="n"/>
      <c r="AFE423" s="79" t="n"/>
      <c r="AFF423" s="79" t="n"/>
      <c r="AFG423" s="79" t="n"/>
      <c r="AFH423" s="79" t="n"/>
      <c r="AFI423" s="79" t="n"/>
      <c r="AFJ423" s="79" t="n"/>
      <c r="AFK423" s="79" t="n"/>
      <c r="AFL423" s="79" t="n"/>
      <c r="AFM423" s="79" t="n"/>
      <c r="AFN423" s="79" t="n"/>
      <c r="AFO423" s="79" t="n"/>
      <c r="AFP423" s="79" t="n"/>
      <c r="AFQ423" s="79" t="n"/>
      <c r="AFR423" s="79" t="n"/>
      <c r="AFS423" s="79" t="n"/>
      <c r="AFT423" s="79" t="n"/>
      <c r="AFU423" s="79" t="n"/>
      <c r="AFV423" s="79" t="n"/>
      <c r="AFW423" s="79" t="n"/>
      <c r="AFX423" s="79" t="n"/>
      <c r="AFY423" s="79" t="n"/>
      <c r="AFZ423" s="79" t="n"/>
    </row>
    <row r="424">
      <c r="A424" s="78" t="n">
        <v>4</v>
      </c>
      <c r="B424" s="79" t="n"/>
      <c r="C424" s="79" t="n"/>
      <c r="D424" s="79" t="n"/>
      <c r="E424" s="79" t="n"/>
      <c r="F424" s="79" t="n"/>
      <c r="G424" s="79" t="n"/>
      <c r="H424" s="79" t="n"/>
      <c r="I424" s="79" t="n"/>
      <c r="J424" s="79" t="n"/>
      <c r="K424" s="79" t="n"/>
      <c r="L424" s="79" t="n"/>
      <c r="M424" s="79" t="n"/>
      <c r="N424" s="79" t="n"/>
      <c r="O424" s="79" t="n"/>
      <c r="P424" s="79" t="n"/>
      <c r="Q424" s="79" t="n"/>
      <c r="R424" s="79" t="n"/>
      <c r="S424" s="79" t="n"/>
      <c r="T424" s="79" t="n"/>
      <c r="U424" s="79" t="n"/>
      <c r="V424" s="79" t="n"/>
      <c r="W424" s="79" t="n"/>
      <c r="X424" s="79" t="n"/>
      <c r="Y424" s="79" t="n"/>
      <c r="Z424" s="79" t="n"/>
      <c r="AA424" s="79" t="n"/>
      <c r="AB424" s="79" t="n"/>
      <c r="AC424" s="79" t="n"/>
      <c r="AD424" s="79" t="n"/>
      <c r="AE424" s="79" t="n"/>
      <c r="AF424" s="79" t="n"/>
      <c r="AG424" s="79" t="n"/>
      <c r="AH424" s="79" t="n"/>
      <c r="AI424" s="79" t="n"/>
      <c r="AJ424" s="79" t="n"/>
      <c r="AK424" s="79" t="n"/>
      <c r="AL424" s="79" t="n"/>
      <c r="AM424" s="79" t="n"/>
      <c r="AN424" s="79" t="n"/>
      <c r="AO424" s="79" t="n"/>
      <c r="AR424" s="78" t="n">
        <v>4</v>
      </c>
      <c r="AS424" s="79" t="n"/>
      <c r="AT424" s="79" t="n"/>
      <c r="AU424" s="79" t="n"/>
      <c r="AV424" s="79" t="n"/>
      <c r="AW424" s="79" t="n"/>
      <c r="AX424" s="79" t="n"/>
      <c r="AY424" s="79" t="n"/>
      <c r="AZ424" s="79" t="n"/>
      <c r="BA424" s="79" t="n"/>
      <c r="BB424" s="79" t="n"/>
      <c r="BC424" s="79" t="n"/>
      <c r="BD424" s="79" t="n"/>
      <c r="BE424" s="79" t="n"/>
      <c r="BF424" s="79" t="n"/>
      <c r="BG424" s="79" t="n"/>
      <c r="BH424" s="79" t="n"/>
      <c r="BI424" s="79" t="n"/>
      <c r="BJ424" s="79" t="n"/>
      <c r="BK424" s="79" t="n"/>
      <c r="BL424" s="79" t="n"/>
      <c r="BM424" s="79" t="n"/>
      <c r="BN424" s="79" t="n"/>
      <c r="BO424" s="79" t="n"/>
      <c r="BP424" s="79" t="n"/>
      <c r="BQ424" s="79" t="n"/>
      <c r="BR424" s="79" t="n"/>
      <c r="BS424" s="79" t="n"/>
      <c r="BT424" s="79" t="n"/>
      <c r="BU424" s="79" t="n"/>
      <c r="BV424" s="79" t="n"/>
      <c r="BW424" s="79" t="n"/>
      <c r="BX424" s="79" t="n"/>
      <c r="BY424" s="79" t="n"/>
      <c r="BZ424" s="79" t="n"/>
      <c r="CA424" s="79" t="n"/>
      <c r="CB424" s="79" t="n"/>
      <c r="CC424" s="79" t="n"/>
      <c r="CD424" s="79" t="n"/>
      <c r="CE424" s="79" t="n"/>
      <c r="CF424" s="79" t="n"/>
      <c r="CI424" s="78" t="n">
        <v>4</v>
      </c>
      <c r="CJ424" s="79" t="n"/>
      <c r="CK424" s="79" t="n"/>
      <c r="CL424" s="79" t="n"/>
      <c r="CM424" s="79" t="n"/>
      <c r="CN424" s="79" t="n"/>
      <c r="CO424" s="79" t="n"/>
      <c r="CP424" s="79" t="n"/>
      <c r="CQ424" s="79" t="n"/>
      <c r="CR424" s="79" t="n"/>
      <c r="CS424" s="79" t="n"/>
      <c r="CT424" s="79" t="n"/>
      <c r="CU424" s="79" t="n"/>
      <c r="CV424" s="79" t="n"/>
      <c r="CW424" s="79" t="n"/>
      <c r="CX424" s="79" t="n"/>
      <c r="CY424" s="79" t="n"/>
      <c r="CZ424" s="79" t="n"/>
      <c r="DA424" s="79" t="n"/>
      <c r="DB424" s="79" t="n"/>
      <c r="DC424" s="79" t="n"/>
      <c r="DD424" s="79" t="n"/>
      <c r="DE424" s="79" t="n"/>
      <c r="DF424" s="79" t="n"/>
      <c r="DG424" s="79" t="n"/>
      <c r="DH424" s="79" t="n"/>
      <c r="DI424" s="79" t="n"/>
      <c r="DJ424" s="79" t="n"/>
      <c r="DK424" s="79" t="n"/>
      <c r="DL424" s="79" t="n"/>
      <c r="DM424" s="79" t="n"/>
      <c r="DN424" s="79" t="n"/>
      <c r="DO424" s="79" t="n"/>
      <c r="DP424" s="79" t="n"/>
      <c r="DQ424" s="79" t="n"/>
      <c r="DR424" s="79" t="n"/>
      <c r="DS424" s="79" t="n"/>
      <c r="DT424" s="79" t="n"/>
      <c r="DU424" s="79" t="n"/>
      <c r="DV424" s="79" t="n"/>
      <c r="DW424" s="79" t="n"/>
      <c r="DZ424" s="78" t="n">
        <v>4</v>
      </c>
      <c r="EA424" s="79" t="n"/>
      <c r="EB424" s="79" t="n"/>
      <c r="EC424" s="79" t="n"/>
      <c r="ED424" s="79" t="n"/>
      <c r="EE424" s="79" t="n"/>
      <c r="EF424" s="79" t="n"/>
      <c r="EG424" s="79" t="n"/>
      <c r="EH424" s="79" t="n"/>
      <c r="EI424" s="79" t="n"/>
      <c r="EJ424" s="79" t="n"/>
      <c r="EK424" s="79" t="n"/>
      <c r="EL424" s="79" t="n"/>
      <c r="EM424" s="79" t="n"/>
      <c r="EN424" s="79" t="n"/>
      <c r="EO424" s="79" t="n"/>
      <c r="EP424" s="79" t="n"/>
      <c r="EQ424" s="79" t="n"/>
      <c r="ER424" s="79" t="n"/>
      <c r="ES424" s="79" t="n"/>
      <c r="ET424" s="79" t="n"/>
      <c r="EU424" s="79" t="n"/>
      <c r="EV424" s="79" t="n"/>
      <c r="EW424" s="79" t="n"/>
      <c r="EX424" s="79" t="n"/>
      <c r="EY424" s="79" t="n"/>
      <c r="EZ424" s="79" t="n"/>
      <c r="FA424" s="79" t="n"/>
      <c r="FB424" s="79" t="n"/>
      <c r="FC424" s="79" t="n"/>
      <c r="FD424" s="79" t="n"/>
      <c r="FE424" s="79" t="n"/>
      <c r="FF424" s="79" t="n"/>
      <c r="FG424" s="79" t="n"/>
      <c r="FH424" s="79" t="n"/>
      <c r="FI424" s="79" t="n"/>
      <c r="FJ424" s="79" t="n"/>
      <c r="FK424" s="79" t="n"/>
      <c r="FL424" s="79" t="n"/>
      <c r="FM424" s="79" t="n"/>
      <c r="FN424" s="79" t="n"/>
      <c r="FQ424" s="78" t="n">
        <v>4</v>
      </c>
      <c r="FR424" s="79" t="n"/>
      <c r="FS424" s="79" t="n"/>
      <c r="FT424" s="79" t="n"/>
      <c r="FU424" s="79" t="n"/>
      <c r="FV424" s="79" t="n"/>
      <c r="FW424" s="79" t="n"/>
      <c r="FX424" s="79" t="n"/>
      <c r="FY424" s="79" t="n"/>
      <c r="FZ424" s="79" t="n"/>
      <c r="GA424" s="79" t="n"/>
      <c r="GB424" s="79" t="n"/>
      <c r="GC424" s="79" t="n"/>
      <c r="GD424" s="79" t="n"/>
      <c r="GE424" s="79" t="n"/>
      <c r="GF424" s="79" t="n"/>
      <c r="GG424" s="79" t="n"/>
      <c r="GH424" s="79" t="n"/>
      <c r="GI424" s="79" t="n"/>
      <c r="GJ424" s="79" t="n"/>
      <c r="GK424" s="79" t="n"/>
      <c r="GL424" s="79" t="n"/>
      <c r="GM424" s="79" t="n"/>
      <c r="GN424" s="79" t="n"/>
      <c r="GO424" s="79" t="n"/>
      <c r="GP424" s="79" t="n"/>
      <c r="GQ424" s="79" t="n"/>
      <c r="GR424" s="79" t="n"/>
      <c r="GS424" s="79" t="n"/>
      <c r="GT424" s="79" t="n"/>
      <c r="GU424" s="79" t="n"/>
      <c r="GV424" s="79" t="n"/>
      <c r="GW424" s="79" t="n"/>
      <c r="GX424" s="79" t="n"/>
      <c r="GY424" s="79" t="n"/>
      <c r="GZ424" s="79" t="n"/>
      <c r="HA424" s="79" t="n"/>
      <c r="HB424" s="79" t="n"/>
      <c r="HC424" s="79" t="n"/>
      <c r="HD424" s="79" t="n"/>
      <c r="HE424" s="79" t="n"/>
      <c r="HH424" s="78" t="n">
        <v>4</v>
      </c>
      <c r="HI424" s="79" t="n"/>
      <c r="HJ424" s="79" t="n"/>
      <c r="HK424" s="79" t="n"/>
      <c r="HL424" s="79" t="n"/>
      <c r="HM424" s="79" t="n"/>
      <c r="HN424" s="79" t="n"/>
      <c r="HO424" s="79" t="n"/>
      <c r="HP424" s="79" t="n"/>
      <c r="HQ424" s="79" t="n"/>
      <c r="HR424" s="79" t="n"/>
      <c r="HS424" s="79" t="n"/>
      <c r="HT424" s="79" t="n"/>
      <c r="HU424" s="79" t="n"/>
      <c r="HV424" s="79" t="n"/>
      <c r="HW424" s="79" t="n"/>
      <c r="HX424" s="79" t="n"/>
      <c r="HY424" s="79" t="n"/>
      <c r="HZ424" s="79" t="n"/>
      <c r="IA424" s="79" t="n"/>
      <c r="IB424" s="79" t="n"/>
      <c r="IC424" s="79" t="n"/>
      <c r="ID424" s="79" t="n"/>
      <c r="IE424" s="79" t="n"/>
      <c r="IF424" s="79" t="n"/>
      <c r="IG424" s="79" t="n"/>
      <c r="IH424" s="79" t="n"/>
      <c r="II424" s="79" t="n"/>
      <c r="IJ424" s="79" t="n"/>
      <c r="IK424" s="79" t="n"/>
      <c r="IL424" s="79" t="n"/>
      <c r="IM424" s="79" t="n"/>
      <c r="IN424" s="79" t="n"/>
      <c r="IO424" s="79" t="n"/>
      <c r="IP424" s="79" t="n"/>
      <c r="IQ424" s="79" t="n"/>
      <c r="IR424" s="79" t="n"/>
      <c r="IS424" s="79" t="n"/>
      <c r="IT424" s="79" t="n"/>
      <c r="IU424" s="79" t="n"/>
      <c r="IV424" s="79" t="n"/>
      <c r="IY424" s="78" t="n">
        <v>4</v>
      </c>
      <c r="IZ424" s="79" t="n"/>
      <c r="JA424" s="79" t="n"/>
      <c r="JB424" s="79" t="n"/>
      <c r="JC424" s="79" t="n"/>
      <c r="JD424" s="79" t="n"/>
      <c r="JE424" s="79" t="n"/>
      <c r="JF424" s="79" t="n"/>
      <c r="JG424" s="79" t="n"/>
      <c r="JH424" s="79" t="n"/>
      <c r="JI424" s="79" t="n"/>
      <c r="JJ424" s="79" t="n"/>
      <c r="JK424" s="79" t="n"/>
      <c r="JL424" s="79" t="n"/>
      <c r="JM424" s="79" t="n"/>
      <c r="JN424" s="79" t="n"/>
      <c r="JO424" s="79" t="n"/>
      <c r="JP424" s="79" t="n"/>
      <c r="JQ424" s="79" t="n"/>
      <c r="JR424" s="79" t="n"/>
      <c r="JS424" s="79" t="n"/>
      <c r="JT424" s="79" t="n"/>
      <c r="JU424" s="79" t="n"/>
      <c r="JV424" s="79" t="n"/>
      <c r="JW424" s="79" t="n"/>
      <c r="JX424" s="79" t="n"/>
      <c r="JY424" s="79" t="n"/>
      <c r="JZ424" s="79" t="n"/>
      <c r="KA424" s="79" t="n"/>
      <c r="KB424" s="79" t="n"/>
      <c r="KC424" s="79" t="n"/>
      <c r="KD424" s="79" t="n"/>
      <c r="KE424" s="79" t="n"/>
      <c r="KF424" s="79" t="n"/>
      <c r="KG424" s="79" t="n"/>
      <c r="KH424" s="79" t="n"/>
      <c r="KI424" s="79" t="n"/>
      <c r="KJ424" s="79" t="n"/>
      <c r="KK424" s="79" t="n"/>
      <c r="KL424" s="79" t="n"/>
      <c r="KM424" s="79" t="n"/>
      <c r="KP424" s="78" t="n">
        <v>4</v>
      </c>
      <c r="KQ424" s="79" t="n"/>
      <c r="KR424" s="79" t="n"/>
      <c r="KS424" s="79" t="n"/>
      <c r="KT424" s="79" t="n"/>
      <c r="KU424" s="79" t="n"/>
      <c r="KV424" s="79" t="n"/>
      <c r="KW424" s="79" t="n"/>
      <c r="KX424" s="79" t="n"/>
      <c r="KY424" s="79" t="n"/>
      <c r="KZ424" s="79" t="n"/>
      <c r="LA424" s="79" t="n"/>
      <c r="LB424" s="79" t="n"/>
      <c r="LC424" s="79" t="n"/>
      <c r="LD424" s="79" t="n"/>
      <c r="LE424" s="79" t="n"/>
      <c r="LF424" s="79" t="n"/>
      <c r="LG424" s="79" t="n"/>
      <c r="LH424" s="79" t="n"/>
      <c r="LI424" s="79" t="n"/>
      <c r="LJ424" s="79" t="n"/>
      <c r="LK424" s="79" t="n"/>
      <c r="LL424" s="79" t="n"/>
      <c r="LM424" s="79" t="n"/>
      <c r="LN424" s="79" t="n"/>
      <c r="LO424" s="79" t="n"/>
      <c r="LP424" s="79" t="n"/>
      <c r="LQ424" s="79" t="n"/>
      <c r="LR424" s="79" t="n"/>
      <c r="LS424" s="79" t="n"/>
      <c r="LT424" s="79" t="n"/>
      <c r="LU424" s="79" t="n"/>
      <c r="LV424" s="79" t="n"/>
      <c r="LW424" s="79" t="n"/>
      <c r="LX424" s="79" t="n"/>
      <c r="LY424" s="79" t="n"/>
      <c r="LZ424" s="79" t="n"/>
      <c r="MA424" s="79" t="n"/>
      <c r="MB424" s="79" t="n"/>
      <c r="MC424" s="79" t="n"/>
      <c r="MD424" s="79" t="n"/>
      <c r="MG424" s="78" t="n">
        <v>4</v>
      </c>
      <c r="MH424" s="79" t="n"/>
      <c r="MI424" s="79" t="n"/>
      <c r="MJ424" s="79" t="n"/>
      <c r="MK424" s="79" t="n"/>
      <c r="ML424" s="79" t="n"/>
      <c r="MM424" s="79" t="n"/>
      <c r="MN424" s="79" t="n"/>
      <c r="MO424" s="79" t="n"/>
      <c r="MP424" s="79" t="n"/>
      <c r="MQ424" s="79" t="n"/>
      <c r="MR424" s="79" t="n"/>
      <c r="MS424" s="79" t="n"/>
      <c r="MT424" s="79" t="n"/>
      <c r="MU424" s="79" t="n"/>
      <c r="MV424" s="79" t="n"/>
      <c r="MW424" s="79" t="n"/>
      <c r="MX424" s="79" t="n"/>
      <c r="MY424" s="79" t="n"/>
      <c r="MZ424" s="79" t="n"/>
      <c r="NA424" s="79" t="n"/>
      <c r="NB424" s="79" t="n"/>
      <c r="NC424" s="79" t="n"/>
      <c r="ND424" s="79" t="n"/>
      <c r="NE424" s="79" t="n"/>
      <c r="NF424" s="79" t="n"/>
      <c r="NG424" s="79" t="n"/>
      <c r="NH424" s="79" t="n"/>
      <c r="NI424" s="79" t="n"/>
      <c r="NJ424" s="79" t="n"/>
      <c r="NK424" s="79" t="n"/>
      <c r="NL424" s="79" t="n"/>
      <c r="NM424" s="79" t="n"/>
      <c r="NN424" s="79" t="n"/>
      <c r="NO424" s="79" t="n"/>
      <c r="NP424" s="79" t="n"/>
      <c r="NQ424" s="79" t="n"/>
      <c r="NR424" s="79" t="n"/>
      <c r="NS424" s="79" t="n"/>
      <c r="NT424" s="79" t="n"/>
      <c r="NU424" s="79" t="n"/>
      <c r="NX424" s="78" t="n">
        <v>4</v>
      </c>
      <c r="NY424" s="79" t="n"/>
      <c r="NZ424" s="79" t="n"/>
      <c r="OA424" s="79" t="n"/>
      <c r="OB424" s="79" t="n"/>
      <c r="OC424" s="79" t="n"/>
      <c r="OD424" s="79" t="n"/>
      <c r="OE424" s="79" t="n"/>
      <c r="OF424" s="79" t="n"/>
      <c r="OG424" s="79" t="n"/>
      <c r="OH424" s="79" t="n"/>
      <c r="OI424" s="79" t="n"/>
      <c r="OJ424" s="79" t="n"/>
      <c r="OK424" s="79" t="n"/>
      <c r="OL424" s="79" t="n"/>
      <c r="OM424" s="79" t="n"/>
      <c r="ON424" s="79" t="n"/>
      <c r="OO424" s="79" t="n"/>
      <c r="OP424" s="79" t="n"/>
      <c r="OQ424" s="79" t="n"/>
      <c r="OR424" s="79" t="n"/>
      <c r="OS424" s="79" t="n"/>
      <c r="OT424" s="79" t="n"/>
      <c r="OU424" s="79" t="n"/>
      <c r="OV424" s="79" t="n"/>
      <c r="OW424" s="79" t="n"/>
      <c r="OX424" s="79" t="n"/>
      <c r="OY424" s="79" t="n"/>
      <c r="OZ424" s="79" t="n"/>
      <c r="PA424" s="79" t="n"/>
      <c r="PB424" s="79" t="n"/>
      <c r="PC424" s="79" t="n"/>
      <c r="PD424" s="79" t="n"/>
      <c r="PE424" s="79" t="n"/>
      <c r="PF424" s="79" t="n"/>
      <c r="PG424" s="79" t="n"/>
      <c r="PH424" s="79" t="n"/>
      <c r="PI424" s="79" t="n"/>
      <c r="PJ424" s="79" t="n"/>
      <c r="PK424" s="79" t="n"/>
      <c r="PL424" s="79" t="n"/>
      <c r="PO424" s="78" t="n">
        <v>4</v>
      </c>
      <c r="PP424" s="79" t="n"/>
      <c r="PQ424" s="79" t="n"/>
      <c r="PR424" s="79" t="n"/>
      <c r="PS424" s="79" t="n"/>
      <c r="PT424" s="79" t="n"/>
      <c r="PU424" s="79" t="n"/>
      <c r="PV424" s="79" t="n"/>
      <c r="PW424" s="79" t="n"/>
      <c r="PX424" s="79" t="n"/>
      <c r="PY424" s="79" t="n"/>
      <c r="PZ424" s="79" t="n"/>
      <c r="QA424" s="79" t="n"/>
      <c r="QB424" s="79" t="n"/>
      <c r="QC424" s="79" t="n"/>
      <c r="QD424" s="79" t="n"/>
      <c r="QE424" s="79" t="n"/>
      <c r="QF424" s="79" t="n"/>
      <c r="QG424" s="79" t="n"/>
      <c r="QH424" s="79" t="n"/>
      <c r="QI424" s="79" t="n"/>
      <c r="QJ424" s="79" t="n"/>
      <c r="QK424" s="79" t="n"/>
      <c r="QL424" s="79" t="n"/>
      <c r="QM424" s="79" t="n"/>
      <c r="QN424" s="79" t="n"/>
      <c r="QO424" s="79" t="n"/>
      <c r="QP424" s="79" t="n"/>
      <c r="QQ424" s="79" t="n"/>
      <c r="QR424" s="79" t="n"/>
      <c r="QS424" s="79" t="n"/>
      <c r="QT424" s="79" t="n"/>
      <c r="QU424" s="79" t="n"/>
      <c r="QV424" s="79" t="n"/>
      <c r="QW424" s="79" t="n"/>
      <c r="QX424" s="79" t="n"/>
      <c r="QY424" s="79" t="n"/>
      <c r="QZ424" s="79" t="n"/>
      <c r="RA424" s="79" t="n"/>
      <c r="RB424" s="79" t="n"/>
      <c r="RC424" s="79" t="n"/>
      <c r="RF424" s="78" t="n">
        <v>4</v>
      </c>
      <c r="RG424" s="79" t="n"/>
      <c r="RH424" s="79" t="n"/>
      <c r="RI424" s="79" t="n"/>
      <c r="RJ424" s="79" t="n"/>
      <c r="RK424" s="79" t="n"/>
      <c r="RL424" s="79" t="n"/>
      <c r="RM424" s="79" t="n"/>
      <c r="RN424" s="79" t="n"/>
      <c r="RO424" s="79" t="n"/>
      <c r="RP424" s="79" t="n"/>
      <c r="RQ424" s="79" t="n"/>
      <c r="RR424" s="79" t="n"/>
      <c r="RS424" s="79" t="n"/>
      <c r="RT424" s="79" t="n"/>
      <c r="RU424" s="79" t="n"/>
      <c r="RV424" s="79" t="n"/>
      <c r="RW424" s="79" t="n"/>
      <c r="RX424" s="79" t="n"/>
      <c r="RY424" s="79" t="n"/>
      <c r="RZ424" s="79" t="n"/>
      <c r="SA424" s="79" t="n"/>
      <c r="SB424" s="79" t="n"/>
      <c r="SC424" s="79" t="n"/>
      <c r="SD424" s="79" t="n"/>
      <c r="SE424" s="79" t="n"/>
      <c r="SF424" s="79" t="n"/>
      <c r="SG424" s="79" t="n"/>
      <c r="SH424" s="79" t="n"/>
      <c r="SI424" s="79" t="n"/>
      <c r="SJ424" s="79" t="n"/>
      <c r="SK424" s="79" t="n"/>
      <c r="SL424" s="79" t="n"/>
      <c r="SM424" s="79" t="n"/>
      <c r="SN424" s="79" t="n"/>
      <c r="SO424" s="79" t="n"/>
      <c r="SP424" s="79" t="n"/>
      <c r="SQ424" s="79" t="n"/>
      <c r="SR424" s="79" t="n"/>
      <c r="SS424" s="79" t="n"/>
      <c r="ST424" s="79" t="n"/>
      <c r="SW424" s="78" t="n">
        <v>4</v>
      </c>
      <c r="SX424" s="79" t="n"/>
      <c r="SY424" s="79" t="n"/>
      <c r="SZ424" s="79" t="n"/>
      <c r="TA424" s="79" t="n"/>
      <c r="TB424" s="79" t="n"/>
      <c r="TC424" s="79" t="n"/>
      <c r="TD424" s="79" t="n"/>
      <c r="TE424" s="79" t="n"/>
      <c r="TF424" s="79" t="n"/>
      <c r="TG424" s="79" t="n"/>
      <c r="TH424" s="79" t="n"/>
      <c r="TI424" s="79" t="n"/>
      <c r="TJ424" s="79" t="n"/>
      <c r="TK424" s="79" t="n"/>
      <c r="TL424" s="79" t="n"/>
      <c r="TM424" s="79" t="n"/>
      <c r="TN424" s="79" t="n"/>
      <c r="TO424" s="79" t="n"/>
      <c r="TP424" s="79" t="n"/>
      <c r="TQ424" s="79" t="n"/>
      <c r="TR424" s="79" t="n"/>
      <c r="TS424" s="79" t="n"/>
      <c r="TT424" s="79" t="n"/>
      <c r="TU424" s="79" t="n"/>
      <c r="TV424" s="79" t="n"/>
      <c r="TW424" s="79" t="n"/>
      <c r="TX424" s="79" t="n"/>
      <c r="TY424" s="79" t="n"/>
      <c r="TZ424" s="79" t="n"/>
      <c r="UA424" s="79" t="n"/>
      <c r="UB424" s="79" t="n"/>
      <c r="UC424" s="79" t="n"/>
      <c r="UD424" s="79" t="n"/>
      <c r="UE424" s="79" t="n"/>
      <c r="UF424" s="79" t="n"/>
      <c r="UG424" s="79" t="n"/>
      <c r="UH424" s="79" t="n"/>
      <c r="UI424" s="79" t="n"/>
      <c r="UJ424" s="79" t="n"/>
      <c r="UK424" s="79" t="n"/>
      <c r="UN424" s="78" t="n">
        <v>4</v>
      </c>
      <c r="UO424" s="79" t="n"/>
      <c r="UP424" s="79" t="n"/>
      <c r="UQ424" s="79" t="n"/>
      <c r="UR424" s="79" t="n"/>
      <c r="US424" s="79" t="n"/>
      <c r="UT424" s="79" t="n"/>
      <c r="UU424" s="79" t="n"/>
      <c r="UV424" s="79" t="n"/>
      <c r="UW424" s="79" t="n"/>
      <c r="UX424" s="79" t="n"/>
      <c r="UY424" s="79" t="n"/>
      <c r="UZ424" s="79" t="n"/>
      <c r="VA424" s="79" t="n"/>
      <c r="VB424" s="79" t="n"/>
      <c r="VC424" s="79" t="n"/>
      <c r="VD424" s="79" t="n"/>
      <c r="VE424" s="79" t="n"/>
      <c r="VF424" s="79" t="n"/>
      <c r="VG424" s="79" t="n"/>
      <c r="VH424" s="79" t="n"/>
      <c r="VI424" s="79" t="n"/>
      <c r="VJ424" s="79" t="n"/>
      <c r="VK424" s="79" t="n"/>
      <c r="VL424" s="79" t="n"/>
      <c r="VM424" s="79" t="n"/>
      <c r="VN424" s="79" t="n"/>
      <c r="VO424" s="79" t="n"/>
      <c r="VP424" s="79" t="n"/>
      <c r="VQ424" s="79" t="n"/>
      <c r="VR424" s="79" t="n"/>
      <c r="VS424" s="79" t="n"/>
      <c r="VT424" s="79" t="n"/>
      <c r="VU424" s="79" t="n"/>
      <c r="VV424" s="79" t="n"/>
      <c r="VW424" s="79" t="n"/>
      <c r="VX424" s="79" t="n"/>
      <c r="VY424" s="79" t="n"/>
      <c r="VZ424" s="79" t="n"/>
      <c r="WA424" s="79" t="n"/>
      <c r="WB424" s="79" t="n"/>
      <c r="WE424" s="78" t="n">
        <v>4</v>
      </c>
      <c r="WF424" s="79" t="n"/>
      <c r="WG424" s="79" t="n"/>
      <c r="WH424" s="79" t="n"/>
      <c r="WI424" s="79" t="n"/>
      <c r="WJ424" s="79" t="n"/>
      <c r="WK424" s="79" t="n"/>
      <c r="WL424" s="79" t="n"/>
      <c r="WM424" s="79" t="n"/>
      <c r="WN424" s="79" t="n"/>
      <c r="WO424" s="79" t="n"/>
      <c r="WP424" s="79" t="n"/>
      <c r="WQ424" s="79" t="n"/>
      <c r="WR424" s="79" t="n"/>
      <c r="WS424" s="79" t="n"/>
      <c r="WT424" s="79" t="n"/>
      <c r="WU424" s="79" t="n"/>
      <c r="WV424" s="79" t="n"/>
      <c r="WW424" s="79" t="n"/>
      <c r="WX424" s="79" t="n"/>
      <c r="WY424" s="79" t="n"/>
      <c r="WZ424" s="79" t="n"/>
      <c r="XA424" s="79" t="n"/>
      <c r="XB424" s="79" t="n"/>
      <c r="XC424" s="79" t="n"/>
      <c r="XD424" s="79" t="n"/>
      <c r="XE424" s="79" t="n"/>
      <c r="XF424" s="79" t="n"/>
      <c r="XG424" s="79" t="n"/>
      <c r="XH424" s="79" t="n"/>
      <c r="XI424" s="79" t="n"/>
      <c r="XJ424" s="79" t="n"/>
      <c r="XK424" s="79" t="n"/>
      <c r="XL424" s="79" t="n"/>
      <c r="XM424" s="79" t="n"/>
      <c r="XN424" s="79" t="n"/>
      <c r="XO424" s="79" t="n"/>
      <c r="XP424" s="79" t="n"/>
      <c r="XQ424" s="79" t="n"/>
      <c r="XR424" s="79" t="n"/>
      <c r="XS424" s="79" t="n"/>
      <c r="XV424" s="78" t="n">
        <v>4</v>
      </c>
      <c r="XW424" s="79" t="n"/>
      <c r="XX424" s="79" t="n"/>
      <c r="XY424" s="79" t="n"/>
      <c r="XZ424" s="79" t="n"/>
      <c r="YA424" s="79" t="n"/>
      <c r="YB424" s="79" t="n"/>
      <c r="YC424" s="79" t="n"/>
      <c r="YD424" s="79" t="n"/>
      <c r="YE424" s="79" t="n"/>
      <c r="YF424" s="79" t="n"/>
      <c r="YG424" s="79" t="n"/>
      <c r="YH424" s="79" t="n"/>
      <c r="YI424" s="79" t="n"/>
      <c r="YJ424" s="79" t="n"/>
      <c r="YK424" s="79" t="n"/>
      <c r="YL424" s="79" t="n"/>
      <c r="YM424" s="79" t="n"/>
      <c r="YN424" s="79" t="n"/>
      <c r="YO424" s="79" t="n"/>
      <c r="YP424" s="79" t="n"/>
      <c r="YQ424" s="79" t="n"/>
      <c r="YR424" s="79" t="n"/>
      <c r="YS424" s="79" t="n"/>
      <c r="YT424" s="79" t="n"/>
      <c r="YU424" s="79" t="n"/>
      <c r="YV424" s="79" t="n"/>
      <c r="YW424" s="79" t="n"/>
      <c r="YX424" s="79" t="n"/>
      <c r="YY424" s="79" t="n"/>
      <c r="YZ424" s="79" t="n"/>
      <c r="ZA424" s="79" t="n"/>
      <c r="ZB424" s="79" t="n"/>
      <c r="ZC424" s="79" t="n"/>
      <c r="ZD424" s="79" t="n"/>
      <c r="ZE424" s="79" t="n"/>
      <c r="ZF424" s="79" t="n"/>
      <c r="ZG424" s="79" t="n"/>
      <c r="ZH424" s="79" t="n"/>
      <c r="ZI424" s="79" t="n"/>
      <c r="ZJ424" s="79" t="n"/>
      <c r="ZM424" s="78" t="n">
        <v>4</v>
      </c>
      <c r="ZN424" s="79" t="n"/>
      <c r="ZO424" s="79" t="n"/>
      <c r="ZP424" s="79" t="n"/>
      <c r="ZQ424" s="79" t="n"/>
      <c r="ZR424" s="79" t="n"/>
      <c r="ZS424" s="79" t="n"/>
      <c r="ZT424" s="79" t="n"/>
      <c r="ZU424" s="79" t="n"/>
      <c r="ZV424" s="79" t="n"/>
      <c r="ZW424" s="79" t="n"/>
      <c r="ZX424" s="79" t="n"/>
      <c r="ZY424" s="79" t="n"/>
      <c r="ZZ424" s="79" t="n"/>
      <c r="AAA424" s="79" t="n"/>
      <c r="AAB424" s="79" t="n"/>
      <c r="AAC424" s="79" t="n"/>
      <c r="AAD424" s="79" t="n"/>
      <c r="AAE424" s="79" t="n"/>
      <c r="AAF424" s="79" t="n"/>
      <c r="AAG424" s="79" t="n"/>
      <c r="AAH424" s="79" t="n"/>
      <c r="AAI424" s="79" t="n"/>
      <c r="AAJ424" s="79" t="n"/>
      <c r="AAK424" s="79" t="n"/>
      <c r="AAL424" s="79" t="n"/>
      <c r="AAM424" s="79" t="n"/>
      <c r="AAN424" s="79" t="n"/>
      <c r="AAO424" s="79" t="n"/>
      <c r="AAP424" s="79" t="n"/>
      <c r="AAQ424" s="79" t="n"/>
      <c r="AAR424" s="79" t="n"/>
      <c r="AAS424" s="79" t="n"/>
      <c r="AAT424" s="79" t="n"/>
      <c r="AAU424" s="79" t="n"/>
      <c r="AAV424" s="79" t="n"/>
      <c r="AAW424" s="79" t="n"/>
      <c r="AAX424" s="79" t="n"/>
      <c r="AAY424" s="79" t="n"/>
      <c r="AAZ424" s="79" t="n"/>
      <c r="ABA424" s="79" t="n"/>
      <c r="ABD424" s="78" t="n">
        <v>4</v>
      </c>
      <c r="ABE424" s="79" t="n"/>
      <c r="ABF424" s="79" t="n"/>
      <c r="ABG424" s="79" t="n"/>
      <c r="ABH424" s="79" t="n"/>
      <c r="ABI424" s="79" t="n"/>
      <c r="ABJ424" s="79" t="n"/>
      <c r="ABK424" s="79" t="n"/>
      <c r="ABL424" s="79" t="n"/>
      <c r="ABM424" s="79" t="n"/>
      <c r="ABN424" s="79" t="n"/>
      <c r="ABO424" s="79" t="n"/>
      <c r="ABP424" s="79" t="n"/>
      <c r="ABQ424" s="79" t="n"/>
      <c r="ABR424" s="79" t="n"/>
      <c r="ABS424" s="79" t="n"/>
      <c r="ABT424" s="79" t="n"/>
      <c r="ABU424" s="79" t="n"/>
      <c r="ABV424" s="79" t="n"/>
      <c r="ABW424" s="79" t="n"/>
      <c r="ABX424" s="79" t="n"/>
      <c r="ABY424" s="79" t="n"/>
      <c r="ABZ424" s="79" t="n"/>
      <c r="ACA424" s="79" t="n"/>
      <c r="ACB424" s="79" t="n"/>
      <c r="ACC424" s="79" t="n"/>
      <c r="ACD424" s="79" t="n"/>
      <c r="ACE424" s="79" t="n"/>
      <c r="ACF424" s="79" t="n"/>
      <c r="ACG424" s="79" t="n"/>
      <c r="ACH424" s="79" t="n"/>
      <c r="ACI424" s="79" t="n"/>
      <c r="ACJ424" s="79" t="n"/>
      <c r="ACK424" s="79" t="n"/>
      <c r="ACL424" s="79" t="n"/>
      <c r="ACM424" s="79" t="n"/>
      <c r="ACN424" s="79" t="n"/>
      <c r="ACO424" s="79" t="n"/>
      <c r="ACP424" s="79" t="n"/>
      <c r="ACQ424" s="79" t="n"/>
      <c r="ACR424" s="79" t="n"/>
      <c r="ACU424" s="78" t="n">
        <v>4</v>
      </c>
      <c r="ACV424" s="79" t="n"/>
      <c r="ACW424" s="79" t="n"/>
      <c r="ACX424" s="79" t="n"/>
      <c r="ACY424" s="79" t="n"/>
      <c r="ACZ424" s="79" t="n"/>
      <c r="ADA424" s="79" t="n"/>
      <c r="ADB424" s="79" t="n"/>
      <c r="ADC424" s="79" t="n"/>
      <c r="ADD424" s="79" t="n"/>
      <c r="ADE424" s="79" t="n"/>
      <c r="ADF424" s="79" t="n"/>
      <c r="ADG424" s="79" t="n"/>
      <c r="ADH424" s="79" t="n"/>
      <c r="ADI424" s="79" t="n"/>
      <c r="ADJ424" s="79" t="n"/>
      <c r="ADK424" s="79" t="n"/>
      <c r="ADL424" s="79" t="n"/>
      <c r="ADM424" s="79" t="n"/>
      <c r="ADN424" s="79" t="n"/>
      <c r="ADO424" s="79" t="n"/>
      <c r="ADP424" s="79" t="n"/>
      <c r="ADQ424" s="79" t="n"/>
      <c r="ADR424" s="79" t="n"/>
      <c r="ADS424" s="79" t="n"/>
      <c r="ADT424" s="79" t="n"/>
      <c r="ADU424" s="79" t="n"/>
      <c r="ADV424" s="79" t="n"/>
      <c r="ADW424" s="79" t="n"/>
      <c r="ADX424" s="79" t="n"/>
      <c r="ADY424" s="79" t="n"/>
      <c r="ADZ424" s="79" t="n"/>
      <c r="AEA424" s="79" t="n"/>
      <c r="AEB424" s="79" t="n"/>
      <c r="AEC424" s="79" t="n"/>
      <c r="AED424" s="79" t="n"/>
      <c r="AEE424" s="79" t="n"/>
      <c r="AEF424" s="79" t="n"/>
      <c r="AEG424" s="79" t="n"/>
      <c r="AEH424" s="79" t="n"/>
      <c r="AEI424" s="79" t="n"/>
      <c r="AEL424" s="78" t="n">
        <v>4</v>
      </c>
      <c r="AEM424" s="79" t="n"/>
      <c r="AEN424" s="79" t="n"/>
      <c r="AEO424" s="79" t="n"/>
      <c r="AEP424" s="79" t="n"/>
      <c r="AEQ424" s="79" t="n"/>
      <c r="AER424" s="79" t="n"/>
      <c r="AES424" s="79" t="n"/>
      <c r="AET424" s="79" t="n"/>
      <c r="AEU424" s="79" t="n"/>
      <c r="AEV424" s="79" t="n"/>
      <c r="AEW424" s="79" t="n"/>
      <c r="AEX424" s="79" t="n"/>
      <c r="AEY424" s="79" t="n"/>
      <c r="AEZ424" s="79" t="n"/>
      <c r="AFA424" s="79" t="n"/>
      <c r="AFB424" s="79" t="n"/>
      <c r="AFC424" s="79" t="n"/>
      <c r="AFD424" s="79" t="n"/>
      <c r="AFE424" s="79" t="n"/>
      <c r="AFF424" s="79" t="n"/>
      <c r="AFG424" s="79" t="n"/>
      <c r="AFH424" s="79" t="n"/>
      <c r="AFI424" s="79" t="n"/>
      <c r="AFJ424" s="79" t="n"/>
      <c r="AFK424" s="79" t="n"/>
      <c r="AFL424" s="79" t="n"/>
      <c r="AFM424" s="79" t="n"/>
      <c r="AFN424" s="79" t="n"/>
      <c r="AFO424" s="79" t="n"/>
      <c r="AFP424" s="79" t="n"/>
      <c r="AFQ424" s="79" t="n"/>
      <c r="AFR424" s="79" t="n"/>
      <c r="AFS424" s="79" t="n"/>
      <c r="AFT424" s="79" t="n"/>
      <c r="AFU424" s="79" t="n"/>
      <c r="AFV424" s="79" t="n"/>
      <c r="AFW424" s="79" t="n"/>
      <c r="AFX424" s="79" t="n"/>
      <c r="AFY424" s="79" t="n"/>
      <c r="AFZ424" s="79" t="n"/>
    </row>
    <row r="425">
      <c r="A425" s="78" t="n">
        <v>5</v>
      </c>
      <c r="B425" s="79" t="n"/>
      <c r="C425" s="79" t="n"/>
      <c r="D425" s="79" t="n"/>
      <c r="E425" s="79" t="n"/>
      <c r="F425" s="79" t="n"/>
      <c r="G425" s="79" t="n"/>
      <c r="H425" s="79" t="n"/>
      <c r="I425" s="79" t="n"/>
      <c r="J425" s="79" t="n"/>
      <c r="K425" s="79" t="n"/>
      <c r="L425" s="79" t="n"/>
      <c r="M425" s="79" t="n"/>
      <c r="N425" s="79" t="n"/>
      <c r="O425" s="79" t="n"/>
      <c r="P425" s="79" t="n"/>
      <c r="Q425" s="79" t="n"/>
      <c r="R425" s="79" t="n"/>
      <c r="S425" s="79" t="n"/>
      <c r="T425" s="79" t="n"/>
      <c r="U425" s="79" t="n"/>
      <c r="V425" s="79" t="n"/>
      <c r="W425" s="79" t="n"/>
      <c r="X425" s="79" t="n"/>
      <c r="Y425" s="79" t="n"/>
      <c r="Z425" s="79" t="n"/>
      <c r="AA425" s="79" t="n"/>
      <c r="AB425" s="79" t="n"/>
      <c r="AC425" s="79" t="n"/>
      <c r="AD425" s="79" t="n"/>
      <c r="AE425" s="79" t="n"/>
      <c r="AF425" s="79" t="n"/>
      <c r="AG425" s="79" t="n"/>
      <c r="AH425" s="79" t="n"/>
      <c r="AI425" s="79" t="n"/>
      <c r="AJ425" s="79" t="n"/>
      <c r="AK425" s="79" t="n"/>
      <c r="AL425" s="79" t="n"/>
      <c r="AM425" s="79" t="n"/>
      <c r="AN425" s="79" t="n"/>
      <c r="AO425" s="79" t="n"/>
      <c r="AR425" s="78" t="n">
        <v>5</v>
      </c>
      <c r="AS425" s="79" t="n"/>
      <c r="AT425" s="79" t="n"/>
      <c r="AU425" s="79" t="n"/>
      <c r="AV425" s="79" t="n"/>
      <c r="AW425" s="79" t="n"/>
      <c r="AX425" s="79" t="n"/>
      <c r="AY425" s="79" t="n"/>
      <c r="AZ425" s="79" t="n"/>
      <c r="BA425" s="79" t="n"/>
      <c r="BB425" s="79" t="n"/>
      <c r="BC425" s="79" t="n"/>
      <c r="BD425" s="79" t="n"/>
      <c r="BE425" s="79" t="n"/>
      <c r="BF425" s="79" t="n"/>
      <c r="BG425" s="79" t="n"/>
      <c r="BH425" s="79" t="n"/>
      <c r="BI425" s="79" t="n"/>
      <c r="BJ425" s="79" t="n"/>
      <c r="BK425" s="79" t="n"/>
      <c r="BL425" s="79" t="n"/>
      <c r="BM425" s="79" t="n"/>
      <c r="BN425" s="79" t="n"/>
      <c r="BO425" s="79" t="n"/>
      <c r="BP425" s="79" t="n"/>
      <c r="BQ425" s="79" t="n"/>
      <c r="BR425" s="79" t="n"/>
      <c r="BS425" s="79" t="n"/>
      <c r="BT425" s="79" t="n"/>
      <c r="BU425" s="79" t="n"/>
      <c r="BV425" s="79" t="n"/>
      <c r="BW425" s="79" t="n"/>
      <c r="BX425" s="79" t="n"/>
      <c r="BY425" s="79" t="n"/>
      <c r="BZ425" s="79" t="n"/>
      <c r="CA425" s="79" t="n"/>
      <c r="CB425" s="79" t="n"/>
      <c r="CC425" s="79" t="n"/>
      <c r="CD425" s="79" t="n"/>
      <c r="CE425" s="79" t="n"/>
      <c r="CF425" s="79" t="n"/>
      <c r="CI425" s="78" t="n">
        <v>5</v>
      </c>
      <c r="CJ425" s="79" t="n"/>
      <c r="CK425" s="79" t="n"/>
      <c r="CL425" s="79" t="n"/>
      <c r="CM425" s="79" t="n"/>
      <c r="CN425" s="79" t="n"/>
      <c r="CO425" s="79" t="n"/>
      <c r="CP425" s="79" t="n"/>
      <c r="CQ425" s="79" t="n"/>
      <c r="CR425" s="79" t="n"/>
      <c r="CS425" s="79" t="n"/>
      <c r="CT425" s="79" t="n"/>
      <c r="CU425" s="79" t="n"/>
      <c r="CV425" s="79" t="n"/>
      <c r="CW425" s="79" t="n"/>
      <c r="CX425" s="79" t="n"/>
      <c r="CY425" s="79" t="n"/>
      <c r="CZ425" s="79" t="n"/>
      <c r="DA425" s="79" t="n"/>
      <c r="DB425" s="79" t="n"/>
      <c r="DC425" s="79" t="n"/>
      <c r="DD425" s="79" t="n"/>
      <c r="DE425" s="79" t="n"/>
      <c r="DF425" s="79" t="n"/>
      <c r="DG425" s="79" t="n"/>
      <c r="DH425" s="79" t="n"/>
      <c r="DI425" s="79" t="n"/>
      <c r="DJ425" s="79" t="n"/>
      <c r="DK425" s="79" t="n"/>
      <c r="DL425" s="79" t="n"/>
      <c r="DM425" s="79" t="n"/>
      <c r="DN425" s="79" t="n"/>
      <c r="DO425" s="79" t="n"/>
      <c r="DP425" s="79" t="n"/>
      <c r="DQ425" s="79" t="n"/>
      <c r="DR425" s="79" t="n"/>
      <c r="DS425" s="79" t="n"/>
      <c r="DT425" s="79" t="n"/>
      <c r="DU425" s="79" t="n"/>
      <c r="DV425" s="79" t="n"/>
      <c r="DW425" s="79" t="n"/>
      <c r="DZ425" s="78" t="n">
        <v>5</v>
      </c>
      <c r="EA425" s="79" t="n"/>
      <c r="EB425" s="79" t="n"/>
      <c r="EC425" s="79" t="n"/>
      <c r="ED425" s="79" t="n"/>
      <c r="EE425" s="79" t="n"/>
      <c r="EF425" s="79" t="n"/>
      <c r="EG425" s="79" t="n"/>
      <c r="EH425" s="79" t="n"/>
      <c r="EI425" s="79" t="n"/>
      <c r="EJ425" s="79" t="n"/>
      <c r="EK425" s="79" t="n"/>
      <c r="EL425" s="79" t="n"/>
      <c r="EM425" s="79" t="n"/>
      <c r="EN425" s="79" t="n"/>
      <c r="EO425" s="79" t="n"/>
      <c r="EP425" s="79" t="n"/>
      <c r="EQ425" s="79" t="n"/>
      <c r="ER425" s="79" t="n"/>
      <c r="ES425" s="79" t="n"/>
      <c r="ET425" s="79" t="n"/>
      <c r="EU425" s="79" t="n"/>
      <c r="EV425" s="79" t="n"/>
      <c r="EW425" s="79" t="n"/>
      <c r="EX425" s="79" t="n"/>
      <c r="EY425" s="79" t="n"/>
      <c r="EZ425" s="79" t="n"/>
      <c r="FA425" s="79" t="n"/>
      <c r="FB425" s="79" t="n"/>
      <c r="FC425" s="79" t="n"/>
      <c r="FD425" s="79" t="n"/>
      <c r="FE425" s="79" t="n"/>
      <c r="FF425" s="79" t="n"/>
      <c r="FG425" s="79" t="n"/>
      <c r="FH425" s="79" t="n"/>
      <c r="FI425" s="79" t="n"/>
      <c r="FJ425" s="79" t="n"/>
      <c r="FK425" s="79" t="n"/>
      <c r="FL425" s="79" t="n"/>
      <c r="FM425" s="79" t="n"/>
      <c r="FN425" s="79" t="n"/>
      <c r="FQ425" s="78" t="n">
        <v>5</v>
      </c>
      <c r="FR425" s="79" t="n"/>
      <c r="FS425" s="79" t="n"/>
      <c r="FT425" s="79" t="n"/>
      <c r="FU425" s="79" t="n"/>
      <c r="FV425" s="79" t="n"/>
      <c r="FW425" s="79" t="n"/>
      <c r="FX425" s="79" t="n"/>
      <c r="FY425" s="79" t="n"/>
      <c r="FZ425" s="79" t="n"/>
      <c r="GA425" s="79" t="n"/>
      <c r="GB425" s="79" t="n"/>
      <c r="GC425" s="79" t="n"/>
      <c r="GD425" s="79" t="n"/>
      <c r="GE425" s="79" t="n"/>
      <c r="GF425" s="79" t="n"/>
      <c r="GG425" s="79" t="n"/>
      <c r="GH425" s="79" t="n"/>
      <c r="GI425" s="79" t="n"/>
      <c r="GJ425" s="79" t="n"/>
      <c r="GK425" s="79" t="n"/>
      <c r="GL425" s="79" t="n"/>
      <c r="GM425" s="79" t="n"/>
      <c r="GN425" s="79" t="n"/>
      <c r="GO425" s="79" t="n"/>
      <c r="GP425" s="79" t="n"/>
      <c r="GQ425" s="79" t="n"/>
      <c r="GR425" s="79" t="n"/>
      <c r="GS425" s="79" t="n"/>
      <c r="GT425" s="79" t="n"/>
      <c r="GU425" s="79" t="n"/>
      <c r="GV425" s="79" t="n"/>
      <c r="GW425" s="79" t="n"/>
      <c r="GX425" s="79" t="n"/>
      <c r="GY425" s="79" t="n"/>
      <c r="GZ425" s="79" t="n"/>
      <c r="HA425" s="79" t="n"/>
      <c r="HB425" s="79" t="n"/>
      <c r="HC425" s="79" t="n"/>
      <c r="HD425" s="79" t="n"/>
      <c r="HE425" s="79" t="n"/>
      <c r="HH425" s="78" t="n">
        <v>5</v>
      </c>
      <c r="HI425" s="79" t="n"/>
      <c r="HJ425" s="79" t="n"/>
      <c r="HK425" s="79" t="n"/>
      <c r="HL425" s="79" t="n"/>
      <c r="HM425" s="79" t="n"/>
      <c r="HN425" s="79" t="n"/>
      <c r="HO425" s="79" t="n"/>
      <c r="HP425" s="79" t="n"/>
      <c r="HQ425" s="79" t="n"/>
      <c r="HR425" s="79" t="n"/>
      <c r="HS425" s="79" t="n"/>
      <c r="HT425" s="79" t="n"/>
      <c r="HU425" s="79" t="n"/>
      <c r="HV425" s="79" t="n"/>
      <c r="HW425" s="79" t="n"/>
      <c r="HX425" s="79" t="n"/>
      <c r="HY425" s="79" t="n"/>
      <c r="HZ425" s="79" t="n"/>
      <c r="IA425" s="79" t="n"/>
      <c r="IB425" s="79" t="n"/>
      <c r="IC425" s="79" t="n"/>
      <c r="ID425" s="79" t="n"/>
      <c r="IE425" s="79" t="n"/>
      <c r="IF425" s="79" t="n"/>
      <c r="IG425" s="79" t="n"/>
      <c r="IH425" s="79" t="n"/>
      <c r="II425" s="79" t="n"/>
      <c r="IJ425" s="79" t="n"/>
      <c r="IK425" s="79" t="n"/>
      <c r="IL425" s="79" t="n"/>
      <c r="IM425" s="79" t="n"/>
      <c r="IN425" s="79" t="n"/>
      <c r="IO425" s="79" t="n"/>
      <c r="IP425" s="79" t="n"/>
      <c r="IQ425" s="79" t="n"/>
      <c r="IR425" s="79" t="n"/>
      <c r="IS425" s="79" t="n"/>
      <c r="IT425" s="79" t="n"/>
      <c r="IU425" s="79" t="n"/>
      <c r="IV425" s="79" t="n"/>
      <c r="IY425" s="78" t="n">
        <v>5</v>
      </c>
      <c r="IZ425" s="79" t="n"/>
      <c r="JA425" s="79" t="n"/>
      <c r="JB425" s="79" t="n"/>
      <c r="JC425" s="79" t="n"/>
      <c r="JD425" s="79" t="n"/>
      <c r="JE425" s="79" t="n"/>
      <c r="JF425" s="79" t="n"/>
      <c r="JG425" s="79" t="n"/>
      <c r="JH425" s="79" t="n"/>
      <c r="JI425" s="79" t="n"/>
      <c r="JJ425" s="79" t="n"/>
      <c r="JK425" s="79" t="n"/>
      <c r="JL425" s="79" t="n"/>
      <c r="JM425" s="79" t="n"/>
      <c r="JN425" s="79" t="n"/>
      <c r="JO425" s="79" t="n"/>
      <c r="JP425" s="79" t="n"/>
      <c r="JQ425" s="79" t="n"/>
      <c r="JR425" s="79" t="n"/>
      <c r="JS425" s="79" t="n"/>
      <c r="JT425" s="79" t="n"/>
      <c r="JU425" s="79" t="n"/>
      <c r="JV425" s="79" t="n"/>
      <c r="JW425" s="79" t="n"/>
      <c r="JX425" s="79" t="n"/>
      <c r="JY425" s="79" t="n"/>
      <c r="JZ425" s="79" t="n"/>
      <c r="KA425" s="79" t="n"/>
      <c r="KB425" s="79" t="n"/>
      <c r="KC425" s="79" t="n"/>
      <c r="KD425" s="79" t="n"/>
      <c r="KE425" s="79" t="n"/>
      <c r="KF425" s="79" t="n"/>
      <c r="KG425" s="79" t="n"/>
      <c r="KH425" s="79" t="n"/>
      <c r="KI425" s="79" t="n"/>
      <c r="KJ425" s="79" t="n"/>
      <c r="KK425" s="79" t="n"/>
      <c r="KL425" s="79" t="n"/>
      <c r="KM425" s="79" t="n"/>
      <c r="KP425" s="78" t="n">
        <v>5</v>
      </c>
      <c r="KQ425" s="79" t="n"/>
      <c r="KR425" s="79" t="n"/>
      <c r="KS425" s="79" t="n"/>
      <c r="KT425" s="79" t="n"/>
      <c r="KU425" s="79" t="n"/>
      <c r="KV425" s="79" t="n"/>
      <c r="KW425" s="79" t="n"/>
      <c r="KX425" s="79" t="n"/>
      <c r="KY425" s="79" t="n"/>
      <c r="KZ425" s="79" t="n"/>
      <c r="LA425" s="79" t="n"/>
      <c r="LB425" s="79" t="n"/>
      <c r="LC425" s="79" t="n"/>
      <c r="LD425" s="79" t="n"/>
      <c r="LE425" s="79" t="n"/>
      <c r="LF425" s="79" t="n"/>
      <c r="LG425" s="79" t="n"/>
      <c r="LH425" s="79" t="n"/>
      <c r="LI425" s="79" t="n"/>
      <c r="LJ425" s="79" t="n"/>
      <c r="LK425" s="79" t="n"/>
      <c r="LL425" s="79" t="n"/>
      <c r="LM425" s="79" t="n"/>
      <c r="LN425" s="79" t="n"/>
      <c r="LO425" s="79" t="n"/>
      <c r="LP425" s="79" t="n"/>
      <c r="LQ425" s="79" t="n"/>
      <c r="LR425" s="79" t="n"/>
      <c r="LS425" s="79" t="n"/>
      <c r="LT425" s="79" t="n"/>
      <c r="LU425" s="79" t="n"/>
      <c r="LV425" s="79" t="n"/>
      <c r="LW425" s="79" t="n"/>
      <c r="LX425" s="79" t="n"/>
      <c r="LY425" s="79" t="n"/>
      <c r="LZ425" s="79" t="n"/>
      <c r="MA425" s="79" t="n"/>
      <c r="MB425" s="79" t="n"/>
      <c r="MC425" s="79" t="n"/>
      <c r="MD425" s="79" t="n"/>
      <c r="MG425" s="78" t="n">
        <v>5</v>
      </c>
      <c r="MH425" s="79" t="n"/>
      <c r="MI425" s="79" t="n"/>
      <c r="MJ425" s="79" t="n"/>
      <c r="MK425" s="79" t="n"/>
      <c r="ML425" s="79" t="n"/>
      <c r="MM425" s="79" t="n"/>
      <c r="MN425" s="79" t="n"/>
      <c r="MO425" s="79" t="n"/>
      <c r="MP425" s="79" t="n"/>
      <c r="MQ425" s="79" t="n"/>
      <c r="MR425" s="79" t="n"/>
      <c r="MS425" s="79" t="n"/>
      <c r="MT425" s="79" t="n"/>
      <c r="MU425" s="79" t="n"/>
      <c r="MV425" s="79" t="n"/>
      <c r="MW425" s="79" t="n"/>
      <c r="MX425" s="79" t="n"/>
      <c r="MY425" s="79" t="n"/>
      <c r="MZ425" s="79" t="n"/>
      <c r="NA425" s="79" t="n"/>
      <c r="NB425" s="79" t="n"/>
      <c r="NC425" s="79" t="n"/>
      <c r="ND425" s="79" t="n"/>
      <c r="NE425" s="79" t="n"/>
      <c r="NF425" s="79" t="n"/>
      <c r="NG425" s="79" t="n"/>
      <c r="NH425" s="79" t="n"/>
      <c r="NI425" s="79" t="n"/>
      <c r="NJ425" s="79" t="n"/>
      <c r="NK425" s="79" t="n"/>
      <c r="NL425" s="79" t="n"/>
      <c r="NM425" s="79" t="n"/>
      <c r="NN425" s="79" t="n"/>
      <c r="NO425" s="79" t="n"/>
      <c r="NP425" s="79" t="n"/>
      <c r="NQ425" s="79" t="n"/>
      <c r="NR425" s="79" t="n"/>
      <c r="NS425" s="79" t="n"/>
      <c r="NT425" s="79" t="n"/>
      <c r="NU425" s="79" t="n"/>
      <c r="NX425" s="78" t="n">
        <v>5</v>
      </c>
      <c r="NY425" s="79" t="n"/>
      <c r="NZ425" s="79" t="n"/>
      <c r="OA425" s="79" t="n"/>
      <c r="OB425" s="79" t="n"/>
      <c r="OC425" s="79" t="n"/>
      <c r="OD425" s="79" t="n"/>
      <c r="OE425" s="79" t="n"/>
      <c r="OF425" s="79" t="n"/>
      <c r="OG425" s="79" t="n"/>
      <c r="OH425" s="79" t="n"/>
      <c r="OI425" s="79" t="n"/>
      <c r="OJ425" s="79" t="n"/>
      <c r="OK425" s="79" t="n"/>
      <c r="OL425" s="79" t="n"/>
      <c r="OM425" s="79" t="n"/>
      <c r="ON425" s="79" t="n"/>
      <c r="OO425" s="79" t="n"/>
      <c r="OP425" s="79" t="n"/>
      <c r="OQ425" s="79" t="n"/>
      <c r="OR425" s="79" t="n"/>
      <c r="OS425" s="79" t="n"/>
      <c r="OT425" s="79" t="n"/>
      <c r="OU425" s="79" t="n"/>
      <c r="OV425" s="79" t="n"/>
      <c r="OW425" s="79" t="n"/>
      <c r="OX425" s="79" t="n"/>
      <c r="OY425" s="79" t="n"/>
      <c r="OZ425" s="79" t="n"/>
      <c r="PA425" s="79" t="n"/>
      <c r="PB425" s="79" t="n"/>
      <c r="PC425" s="79" t="n"/>
      <c r="PD425" s="79" t="n"/>
      <c r="PE425" s="79" t="n"/>
      <c r="PF425" s="79" t="n"/>
      <c r="PG425" s="79" t="n"/>
      <c r="PH425" s="79" t="n"/>
      <c r="PI425" s="79" t="n"/>
      <c r="PJ425" s="79" t="n"/>
      <c r="PK425" s="79" t="n"/>
      <c r="PL425" s="79" t="n"/>
      <c r="PO425" s="78" t="n">
        <v>5</v>
      </c>
      <c r="PP425" s="79" t="n"/>
      <c r="PQ425" s="79" t="n"/>
      <c r="PR425" s="79" t="n"/>
      <c r="PS425" s="79" t="n"/>
      <c r="PT425" s="79" t="n"/>
      <c r="PU425" s="79" t="n"/>
      <c r="PV425" s="79" t="n"/>
      <c r="PW425" s="79" t="n"/>
      <c r="PX425" s="79" t="n"/>
      <c r="PY425" s="79" t="n"/>
      <c r="PZ425" s="79" t="n"/>
      <c r="QA425" s="79" t="n"/>
      <c r="QB425" s="79" t="n"/>
      <c r="QC425" s="79" t="n"/>
      <c r="QD425" s="79" t="n"/>
      <c r="QE425" s="79" t="n"/>
      <c r="QF425" s="79" t="n"/>
      <c r="QG425" s="79" t="n"/>
      <c r="QH425" s="79" t="n"/>
      <c r="QI425" s="79" t="n"/>
      <c r="QJ425" s="79" t="n"/>
      <c r="QK425" s="79" t="n"/>
      <c r="QL425" s="79" t="n"/>
      <c r="QM425" s="79" t="n"/>
      <c r="QN425" s="79" t="n"/>
      <c r="QO425" s="79" t="n"/>
      <c r="QP425" s="79" t="n"/>
      <c r="QQ425" s="79" t="n"/>
      <c r="QR425" s="79" t="n"/>
      <c r="QS425" s="79" t="n"/>
      <c r="QT425" s="79" t="n"/>
      <c r="QU425" s="79" t="n"/>
      <c r="QV425" s="79" t="n"/>
      <c r="QW425" s="79" t="n"/>
      <c r="QX425" s="79" t="n"/>
      <c r="QY425" s="79" t="n"/>
      <c r="QZ425" s="79" t="n"/>
      <c r="RA425" s="79" t="n"/>
      <c r="RB425" s="79" t="n"/>
      <c r="RC425" s="79" t="n"/>
      <c r="RF425" s="78" t="n">
        <v>5</v>
      </c>
      <c r="RG425" s="79" t="n"/>
      <c r="RH425" s="79" t="n"/>
      <c r="RI425" s="79" t="n"/>
      <c r="RJ425" s="79" t="n"/>
      <c r="RK425" s="79" t="n"/>
      <c r="RL425" s="79" t="n"/>
      <c r="RM425" s="79" t="n"/>
      <c r="RN425" s="79" t="n"/>
      <c r="RO425" s="79" t="n"/>
      <c r="RP425" s="79" t="n"/>
      <c r="RQ425" s="79" t="n"/>
      <c r="RR425" s="79" t="n"/>
      <c r="RS425" s="79" t="n"/>
      <c r="RT425" s="79" t="n"/>
      <c r="RU425" s="79" t="n"/>
      <c r="RV425" s="79" t="n"/>
      <c r="RW425" s="79" t="n"/>
      <c r="RX425" s="79" t="n"/>
      <c r="RY425" s="79" t="n"/>
      <c r="RZ425" s="79" t="n"/>
      <c r="SA425" s="79" t="n"/>
      <c r="SB425" s="79" t="n"/>
      <c r="SC425" s="79" t="n"/>
      <c r="SD425" s="79" t="n"/>
      <c r="SE425" s="79" t="n"/>
      <c r="SF425" s="79" t="n"/>
      <c r="SG425" s="79" t="n"/>
      <c r="SH425" s="79" t="n"/>
      <c r="SI425" s="79" t="n"/>
      <c r="SJ425" s="79" t="n"/>
      <c r="SK425" s="79" t="n"/>
      <c r="SL425" s="79" t="n"/>
      <c r="SM425" s="79" t="n"/>
      <c r="SN425" s="79" t="n"/>
      <c r="SO425" s="79" t="n"/>
      <c r="SP425" s="79" t="n"/>
      <c r="SQ425" s="79" t="n"/>
      <c r="SR425" s="79" t="n"/>
      <c r="SS425" s="79" t="n"/>
      <c r="ST425" s="79" t="n"/>
      <c r="SW425" s="78" t="n">
        <v>5</v>
      </c>
      <c r="SX425" s="79" t="n"/>
      <c r="SY425" s="79" t="n"/>
      <c r="SZ425" s="79" t="n"/>
      <c r="TA425" s="79" t="n"/>
      <c r="TB425" s="79" t="n"/>
      <c r="TC425" s="79" t="n"/>
      <c r="TD425" s="79" t="n"/>
      <c r="TE425" s="79" t="n"/>
      <c r="TF425" s="79" t="n"/>
      <c r="TG425" s="79" t="n"/>
      <c r="TH425" s="79" t="n"/>
      <c r="TI425" s="79" t="n"/>
      <c r="TJ425" s="79" t="n"/>
      <c r="TK425" s="79" t="n"/>
      <c r="TL425" s="79" t="n"/>
      <c r="TM425" s="79" t="n"/>
      <c r="TN425" s="79" t="n"/>
      <c r="TO425" s="79" t="n"/>
      <c r="TP425" s="79" t="n"/>
      <c r="TQ425" s="79" t="n"/>
      <c r="TR425" s="79" t="n"/>
      <c r="TS425" s="79" t="n"/>
      <c r="TT425" s="79" t="n"/>
      <c r="TU425" s="79" t="n"/>
      <c r="TV425" s="79" t="n"/>
      <c r="TW425" s="79" t="n"/>
      <c r="TX425" s="79" t="n"/>
      <c r="TY425" s="79" t="n"/>
      <c r="TZ425" s="79" t="n"/>
      <c r="UA425" s="79" t="n"/>
      <c r="UB425" s="79" t="n"/>
      <c r="UC425" s="79" t="n"/>
      <c r="UD425" s="79" t="n"/>
      <c r="UE425" s="79" t="n"/>
      <c r="UF425" s="79" t="n"/>
      <c r="UG425" s="79" t="n"/>
      <c r="UH425" s="79" t="n"/>
      <c r="UI425" s="79" t="n"/>
      <c r="UJ425" s="79" t="n"/>
      <c r="UK425" s="79" t="n"/>
      <c r="UN425" s="78" t="n">
        <v>5</v>
      </c>
      <c r="UO425" s="79" t="n"/>
      <c r="UP425" s="79" t="n"/>
      <c r="UQ425" s="79" t="n"/>
      <c r="UR425" s="79" t="n"/>
      <c r="US425" s="79" t="n"/>
      <c r="UT425" s="79" t="n"/>
      <c r="UU425" s="79" t="n"/>
      <c r="UV425" s="79" t="n"/>
      <c r="UW425" s="79" t="n"/>
      <c r="UX425" s="79" t="n"/>
      <c r="UY425" s="79" t="n"/>
      <c r="UZ425" s="79" t="n"/>
      <c r="VA425" s="79" t="n"/>
      <c r="VB425" s="79" t="n"/>
      <c r="VC425" s="79" t="n"/>
      <c r="VD425" s="79" t="n"/>
      <c r="VE425" s="79" t="n"/>
      <c r="VF425" s="79" t="n"/>
      <c r="VG425" s="79" t="n"/>
      <c r="VH425" s="79" t="n"/>
      <c r="VI425" s="79" t="n"/>
      <c r="VJ425" s="79" t="n"/>
      <c r="VK425" s="79" t="n"/>
      <c r="VL425" s="79" t="n"/>
      <c r="VM425" s="79" t="n"/>
      <c r="VN425" s="79" t="n"/>
      <c r="VO425" s="79" t="n"/>
      <c r="VP425" s="79" t="n"/>
      <c r="VQ425" s="79" t="n"/>
      <c r="VR425" s="79" t="n"/>
      <c r="VS425" s="79" t="n"/>
      <c r="VT425" s="79" t="n"/>
      <c r="VU425" s="79" t="n"/>
      <c r="VV425" s="79" t="n"/>
      <c r="VW425" s="79" t="n"/>
      <c r="VX425" s="79" t="n"/>
      <c r="VY425" s="79" t="n"/>
      <c r="VZ425" s="79" t="n"/>
      <c r="WA425" s="79" t="n"/>
      <c r="WB425" s="79" t="n"/>
      <c r="WE425" s="78" t="n">
        <v>5</v>
      </c>
      <c r="WF425" s="79" t="n"/>
      <c r="WG425" s="79" t="n"/>
      <c r="WH425" s="79" t="n"/>
      <c r="WI425" s="79" t="n"/>
      <c r="WJ425" s="79" t="n"/>
      <c r="WK425" s="79" t="n"/>
      <c r="WL425" s="79" t="n"/>
      <c r="WM425" s="79" t="n"/>
      <c r="WN425" s="79" t="n"/>
      <c r="WO425" s="79" t="n"/>
      <c r="WP425" s="79" t="n"/>
      <c r="WQ425" s="79" t="n"/>
      <c r="WR425" s="79" t="n"/>
      <c r="WS425" s="79" t="n"/>
      <c r="WT425" s="79" t="n"/>
      <c r="WU425" s="79" t="n"/>
      <c r="WV425" s="79" t="n"/>
      <c r="WW425" s="79" t="n"/>
      <c r="WX425" s="79" t="n"/>
      <c r="WY425" s="79" t="n"/>
      <c r="WZ425" s="79" t="n"/>
      <c r="XA425" s="79" t="n"/>
      <c r="XB425" s="79" t="n"/>
      <c r="XC425" s="79" t="n"/>
      <c r="XD425" s="79" t="n"/>
      <c r="XE425" s="79" t="n"/>
      <c r="XF425" s="79" t="n"/>
      <c r="XG425" s="79" t="n"/>
      <c r="XH425" s="79" t="n"/>
      <c r="XI425" s="79" t="n"/>
      <c r="XJ425" s="79" t="n"/>
      <c r="XK425" s="79" t="n"/>
      <c r="XL425" s="79" t="n"/>
      <c r="XM425" s="79" t="n"/>
      <c r="XN425" s="79" t="n"/>
      <c r="XO425" s="79" t="n"/>
      <c r="XP425" s="79" t="n"/>
      <c r="XQ425" s="79" t="n"/>
      <c r="XR425" s="79" t="n"/>
      <c r="XS425" s="79" t="n"/>
      <c r="XV425" s="78" t="n">
        <v>5</v>
      </c>
      <c r="XW425" s="79" t="n"/>
      <c r="XX425" s="79" t="n"/>
      <c r="XY425" s="79" t="n"/>
      <c r="XZ425" s="79" t="n"/>
      <c r="YA425" s="79" t="n"/>
      <c r="YB425" s="79" t="n"/>
      <c r="YC425" s="79" t="n"/>
      <c r="YD425" s="79" t="n"/>
      <c r="YE425" s="79" t="n"/>
      <c r="YF425" s="79" t="n"/>
      <c r="YG425" s="79" t="n"/>
      <c r="YH425" s="79" t="n"/>
      <c r="YI425" s="79" t="n"/>
      <c r="YJ425" s="79" t="n"/>
      <c r="YK425" s="79" t="n"/>
      <c r="YL425" s="79" t="n"/>
      <c r="YM425" s="79" t="n"/>
      <c r="YN425" s="79" t="n"/>
      <c r="YO425" s="79" t="n"/>
      <c r="YP425" s="79" t="n"/>
      <c r="YQ425" s="79" t="n"/>
      <c r="YR425" s="79" t="n"/>
      <c r="YS425" s="79" t="n"/>
      <c r="YT425" s="79" t="n"/>
      <c r="YU425" s="79" t="n"/>
      <c r="YV425" s="79" t="n"/>
      <c r="YW425" s="79" t="n"/>
      <c r="YX425" s="79" t="n"/>
      <c r="YY425" s="79" t="n"/>
      <c r="YZ425" s="79" t="n"/>
      <c r="ZA425" s="79" t="n"/>
      <c r="ZB425" s="79" t="n"/>
      <c r="ZC425" s="79" t="n"/>
      <c r="ZD425" s="79" t="n"/>
      <c r="ZE425" s="79" t="n"/>
      <c r="ZF425" s="79" t="n"/>
      <c r="ZG425" s="79" t="n"/>
      <c r="ZH425" s="79" t="n"/>
      <c r="ZI425" s="79" t="n"/>
      <c r="ZJ425" s="79" t="n"/>
      <c r="ZM425" s="78" t="n">
        <v>5</v>
      </c>
      <c r="ZN425" s="79" t="n"/>
      <c r="ZO425" s="79" t="n"/>
      <c r="ZP425" s="79" t="n"/>
      <c r="ZQ425" s="79" t="n"/>
      <c r="ZR425" s="79" t="n"/>
      <c r="ZS425" s="79" t="n"/>
      <c r="ZT425" s="79" t="n"/>
      <c r="ZU425" s="79" t="n"/>
      <c r="ZV425" s="79" t="n"/>
      <c r="ZW425" s="79" t="n"/>
      <c r="ZX425" s="79" t="n"/>
      <c r="ZY425" s="79" t="n"/>
      <c r="ZZ425" s="79" t="n"/>
      <c r="AAA425" s="79" t="n"/>
      <c r="AAB425" s="79" t="n"/>
      <c r="AAC425" s="79" t="n"/>
      <c r="AAD425" s="79" t="n"/>
      <c r="AAE425" s="79" t="n"/>
      <c r="AAF425" s="79" t="n"/>
      <c r="AAG425" s="79" t="n"/>
      <c r="AAH425" s="79" t="n"/>
      <c r="AAI425" s="79" t="n"/>
      <c r="AAJ425" s="79" t="n"/>
      <c r="AAK425" s="79" t="n"/>
      <c r="AAL425" s="79" t="n"/>
      <c r="AAM425" s="79" t="n"/>
      <c r="AAN425" s="79" t="n"/>
      <c r="AAO425" s="79" t="n"/>
      <c r="AAP425" s="79" t="n"/>
      <c r="AAQ425" s="79" t="n"/>
      <c r="AAR425" s="79" t="n"/>
      <c r="AAS425" s="79" t="n"/>
      <c r="AAT425" s="79" t="n"/>
      <c r="AAU425" s="79" t="n"/>
      <c r="AAV425" s="79" t="n"/>
      <c r="AAW425" s="79" t="n"/>
      <c r="AAX425" s="79" t="n"/>
      <c r="AAY425" s="79" t="n"/>
      <c r="AAZ425" s="79" t="n"/>
      <c r="ABA425" s="79" t="n"/>
      <c r="ABD425" s="78" t="n">
        <v>5</v>
      </c>
      <c r="ABE425" s="79" t="n"/>
      <c r="ABF425" s="79" t="n"/>
      <c r="ABG425" s="79" t="n"/>
      <c r="ABH425" s="79" t="n"/>
      <c r="ABI425" s="79" t="n"/>
      <c r="ABJ425" s="79" t="n"/>
      <c r="ABK425" s="79" t="n"/>
      <c r="ABL425" s="79" t="n"/>
      <c r="ABM425" s="79" t="n"/>
      <c r="ABN425" s="79" t="n"/>
      <c r="ABO425" s="79" t="n"/>
      <c r="ABP425" s="79" t="n"/>
      <c r="ABQ425" s="79" t="n"/>
      <c r="ABR425" s="79" t="n"/>
      <c r="ABS425" s="79" t="n"/>
      <c r="ABT425" s="79" t="n"/>
      <c r="ABU425" s="79" t="n"/>
      <c r="ABV425" s="79" t="n"/>
      <c r="ABW425" s="79" t="n"/>
      <c r="ABX425" s="79" t="n"/>
      <c r="ABY425" s="79" t="n"/>
      <c r="ABZ425" s="79" t="n"/>
      <c r="ACA425" s="79" t="n"/>
      <c r="ACB425" s="79" t="n"/>
      <c r="ACC425" s="79" t="n"/>
      <c r="ACD425" s="79" t="n"/>
      <c r="ACE425" s="79" t="n"/>
      <c r="ACF425" s="79" t="n"/>
      <c r="ACG425" s="79" t="n"/>
      <c r="ACH425" s="79" t="n"/>
      <c r="ACI425" s="79" t="n"/>
      <c r="ACJ425" s="79" t="n"/>
      <c r="ACK425" s="79" t="n"/>
      <c r="ACL425" s="79" t="n"/>
      <c r="ACM425" s="79" t="n"/>
      <c r="ACN425" s="79" t="n"/>
      <c r="ACO425" s="79" t="n"/>
      <c r="ACP425" s="79" t="n"/>
      <c r="ACQ425" s="79" t="n"/>
      <c r="ACR425" s="79" t="n"/>
      <c r="ACU425" s="78" t="n">
        <v>5</v>
      </c>
      <c r="ACV425" s="79" t="n"/>
      <c r="ACW425" s="79" t="n"/>
      <c r="ACX425" s="79" t="n"/>
      <c r="ACY425" s="79" t="n"/>
      <c r="ACZ425" s="79" t="n"/>
      <c r="ADA425" s="79" t="n"/>
      <c r="ADB425" s="79" t="n"/>
      <c r="ADC425" s="79" t="n"/>
      <c r="ADD425" s="79" t="n"/>
      <c r="ADE425" s="79" t="n"/>
      <c r="ADF425" s="79" t="n"/>
      <c r="ADG425" s="79" t="n"/>
      <c r="ADH425" s="79" t="n"/>
      <c r="ADI425" s="79" t="n"/>
      <c r="ADJ425" s="79" t="n"/>
      <c r="ADK425" s="79" t="n"/>
      <c r="ADL425" s="79" t="n"/>
      <c r="ADM425" s="79" t="n"/>
      <c r="ADN425" s="79" t="n"/>
      <c r="ADO425" s="79" t="n"/>
      <c r="ADP425" s="79" t="n"/>
      <c r="ADQ425" s="79" t="n"/>
      <c r="ADR425" s="79" t="n"/>
      <c r="ADS425" s="79" t="n"/>
      <c r="ADT425" s="79" t="n"/>
      <c r="ADU425" s="79" t="n"/>
      <c r="ADV425" s="79" t="n"/>
      <c r="ADW425" s="79" t="n"/>
      <c r="ADX425" s="79" t="n"/>
      <c r="ADY425" s="79" t="n"/>
      <c r="ADZ425" s="79" t="n"/>
      <c r="AEA425" s="79" t="n"/>
      <c r="AEB425" s="79" t="n"/>
      <c r="AEC425" s="79" t="n"/>
      <c r="AED425" s="79" t="n"/>
      <c r="AEE425" s="79" t="n"/>
      <c r="AEF425" s="79" t="n"/>
      <c r="AEG425" s="79" t="n"/>
      <c r="AEH425" s="79" t="n"/>
      <c r="AEI425" s="79" t="n"/>
      <c r="AEL425" s="78" t="n">
        <v>5</v>
      </c>
      <c r="AEM425" s="79" t="n"/>
      <c r="AEN425" s="79" t="n"/>
      <c r="AEO425" s="79" t="n"/>
      <c r="AEP425" s="79" t="n"/>
      <c r="AEQ425" s="79" t="n"/>
      <c r="AER425" s="79" t="n"/>
      <c r="AES425" s="79" t="n"/>
      <c r="AET425" s="79" t="n"/>
      <c r="AEU425" s="79" t="n"/>
      <c r="AEV425" s="79" t="n"/>
      <c r="AEW425" s="79" t="n"/>
      <c r="AEX425" s="79" t="n"/>
      <c r="AEY425" s="79" t="n"/>
      <c r="AEZ425" s="79" t="n"/>
      <c r="AFA425" s="79" t="n"/>
      <c r="AFB425" s="79" t="n"/>
      <c r="AFC425" s="79" t="n"/>
      <c r="AFD425" s="79" t="n"/>
      <c r="AFE425" s="79" t="n"/>
      <c r="AFF425" s="79" t="n"/>
      <c r="AFG425" s="79" t="n"/>
      <c r="AFH425" s="79" t="n"/>
      <c r="AFI425" s="79" t="n"/>
      <c r="AFJ425" s="79" t="n"/>
      <c r="AFK425" s="79" t="n"/>
      <c r="AFL425" s="79" t="n"/>
      <c r="AFM425" s="79" t="n"/>
      <c r="AFN425" s="79" t="n"/>
      <c r="AFO425" s="79" t="n"/>
      <c r="AFP425" s="79" t="n"/>
      <c r="AFQ425" s="79" t="n"/>
      <c r="AFR425" s="79" t="n"/>
      <c r="AFS425" s="79" t="n"/>
      <c r="AFT425" s="79" t="n"/>
      <c r="AFU425" s="79" t="n"/>
      <c r="AFV425" s="79" t="n"/>
      <c r="AFW425" s="79" t="n"/>
      <c r="AFX425" s="79" t="n"/>
      <c r="AFY425" s="79" t="n"/>
      <c r="AFZ425" s="79" t="n"/>
    </row>
    <row r="426">
      <c r="A426" s="78" t="n">
        <v>6</v>
      </c>
      <c r="B426" s="79" t="n"/>
      <c r="C426" s="79" t="n"/>
      <c r="D426" s="79" t="n"/>
      <c r="E426" s="79" t="n"/>
      <c r="F426" s="79" t="n"/>
      <c r="G426" s="79" t="n"/>
      <c r="H426" s="79" t="n"/>
      <c r="I426" s="79" t="n"/>
      <c r="J426" s="79" t="n"/>
      <c r="K426" s="79" t="n"/>
      <c r="L426" s="79" t="n"/>
      <c r="M426" s="79" t="n"/>
      <c r="N426" s="79" t="n"/>
      <c r="O426" s="79" t="n"/>
      <c r="P426" s="79" t="n"/>
      <c r="Q426" s="79" t="n"/>
      <c r="R426" s="79" t="n"/>
      <c r="S426" s="79" t="n"/>
      <c r="T426" s="79" t="n"/>
      <c r="U426" s="79" t="n"/>
      <c r="V426" s="79" t="n"/>
      <c r="W426" s="79" t="n"/>
      <c r="X426" s="79" t="n"/>
      <c r="Y426" s="79" t="n"/>
      <c r="Z426" s="79" t="n"/>
      <c r="AA426" s="79" t="n"/>
      <c r="AB426" s="79" t="n"/>
      <c r="AC426" s="79" t="n"/>
      <c r="AD426" s="79" t="n"/>
      <c r="AE426" s="79" t="n"/>
      <c r="AF426" s="79" t="n"/>
      <c r="AG426" s="79" t="n"/>
      <c r="AH426" s="79" t="n"/>
      <c r="AI426" s="79" t="n"/>
      <c r="AJ426" s="79" t="n"/>
      <c r="AK426" s="79" t="n"/>
      <c r="AL426" s="79" t="n"/>
      <c r="AM426" s="79" t="n"/>
      <c r="AN426" s="79" t="n"/>
      <c r="AO426" s="79" t="n"/>
      <c r="AR426" s="78" t="n">
        <v>6</v>
      </c>
      <c r="AS426" s="79" t="n"/>
      <c r="AT426" s="79" t="n"/>
      <c r="AU426" s="79" t="n"/>
      <c r="AV426" s="79" t="n"/>
      <c r="AW426" s="79" t="n"/>
      <c r="AX426" s="79" t="n"/>
      <c r="AY426" s="79" t="n"/>
      <c r="AZ426" s="79" t="n"/>
      <c r="BA426" s="79" t="n"/>
      <c r="BB426" s="79" t="n"/>
      <c r="BC426" s="79" t="n"/>
      <c r="BD426" s="79" t="n"/>
      <c r="BE426" s="79" t="n"/>
      <c r="BF426" s="79" t="n"/>
      <c r="BG426" s="79" t="n"/>
      <c r="BH426" s="79" t="n"/>
      <c r="BI426" s="79" t="n"/>
      <c r="BJ426" s="79" t="n"/>
      <c r="BK426" s="79" t="n"/>
      <c r="BL426" s="79" t="n"/>
      <c r="BM426" s="79" t="n"/>
      <c r="BN426" s="79" t="n"/>
      <c r="BO426" s="79" t="n"/>
      <c r="BP426" s="79" t="n"/>
      <c r="BQ426" s="79" t="n"/>
      <c r="BR426" s="79" t="n"/>
      <c r="BS426" s="79" t="n"/>
      <c r="BT426" s="79" t="n"/>
      <c r="BU426" s="79" t="n"/>
      <c r="BV426" s="79" t="n"/>
      <c r="BW426" s="79" t="n"/>
      <c r="BX426" s="79" t="n"/>
      <c r="BY426" s="79" t="n"/>
      <c r="BZ426" s="79" t="n"/>
      <c r="CA426" s="79" t="n"/>
      <c r="CB426" s="79" t="n"/>
      <c r="CC426" s="79" t="n"/>
      <c r="CD426" s="79" t="n"/>
      <c r="CE426" s="79" t="n"/>
      <c r="CF426" s="79" t="n"/>
      <c r="CI426" s="78" t="n">
        <v>6</v>
      </c>
      <c r="CJ426" s="79" t="n"/>
      <c r="CK426" s="79" t="n"/>
      <c r="CL426" s="79" t="n"/>
      <c r="CM426" s="79" t="n"/>
      <c r="CN426" s="79" t="n"/>
      <c r="CO426" s="79" t="n"/>
      <c r="CP426" s="79" t="n"/>
      <c r="CQ426" s="79" t="n"/>
      <c r="CR426" s="79" t="n"/>
      <c r="CS426" s="79" t="n"/>
      <c r="CT426" s="79" t="n"/>
      <c r="CU426" s="79" t="n"/>
      <c r="CV426" s="79" t="n"/>
      <c r="CW426" s="79" t="n"/>
      <c r="CX426" s="79" t="n"/>
      <c r="CY426" s="79" t="n"/>
      <c r="CZ426" s="79" t="n"/>
      <c r="DA426" s="79" t="n"/>
      <c r="DB426" s="79" t="n"/>
      <c r="DC426" s="79" t="n"/>
      <c r="DD426" s="79" t="n"/>
      <c r="DE426" s="79" t="n"/>
      <c r="DF426" s="79" t="n"/>
      <c r="DG426" s="79" t="n"/>
      <c r="DH426" s="79" t="n"/>
      <c r="DI426" s="79" t="n"/>
      <c r="DJ426" s="79" t="n"/>
      <c r="DK426" s="79" t="n"/>
      <c r="DL426" s="79" t="n"/>
      <c r="DM426" s="79" t="n"/>
      <c r="DN426" s="79" t="n"/>
      <c r="DO426" s="79" t="n"/>
      <c r="DP426" s="79" t="n"/>
      <c r="DQ426" s="79" t="n"/>
      <c r="DR426" s="79" t="n"/>
      <c r="DS426" s="79" t="n"/>
      <c r="DT426" s="79" t="n"/>
      <c r="DU426" s="79" t="n"/>
      <c r="DV426" s="79" t="n"/>
      <c r="DW426" s="79" t="n"/>
      <c r="DZ426" s="78" t="n">
        <v>6</v>
      </c>
      <c r="EA426" s="79" t="n"/>
      <c r="EB426" s="79" t="n"/>
      <c r="EC426" s="79" t="n"/>
      <c r="ED426" s="79" t="n"/>
      <c r="EE426" s="79" t="n"/>
      <c r="EF426" s="79" t="n"/>
      <c r="EG426" s="79" t="n"/>
      <c r="EH426" s="79" t="n"/>
      <c r="EI426" s="79" t="n"/>
      <c r="EJ426" s="79" t="n"/>
      <c r="EK426" s="79" t="n"/>
      <c r="EL426" s="79" t="n"/>
      <c r="EM426" s="79" t="n"/>
      <c r="EN426" s="79" t="n"/>
      <c r="EO426" s="79" t="n"/>
      <c r="EP426" s="79" t="n"/>
      <c r="EQ426" s="79" t="n"/>
      <c r="ER426" s="79" t="n"/>
      <c r="ES426" s="79" t="n"/>
      <c r="ET426" s="79" t="n"/>
      <c r="EU426" s="79" t="n"/>
      <c r="EV426" s="79" t="n"/>
      <c r="EW426" s="79" t="n"/>
      <c r="EX426" s="79" t="n"/>
      <c r="EY426" s="79" t="n"/>
      <c r="EZ426" s="79" t="n"/>
      <c r="FA426" s="79" t="n"/>
      <c r="FB426" s="79" t="n"/>
      <c r="FC426" s="79" t="n"/>
      <c r="FD426" s="79" t="n"/>
      <c r="FE426" s="79" t="n"/>
      <c r="FF426" s="79" t="n"/>
      <c r="FG426" s="79" t="n"/>
      <c r="FH426" s="79" t="n"/>
      <c r="FI426" s="79" t="n"/>
      <c r="FJ426" s="79" t="n"/>
      <c r="FK426" s="79" t="n"/>
      <c r="FL426" s="79" t="n"/>
      <c r="FM426" s="79" t="n"/>
      <c r="FN426" s="79" t="n"/>
      <c r="FQ426" s="78" t="n">
        <v>6</v>
      </c>
      <c r="FR426" s="79" t="n"/>
      <c r="FS426" s="79" t="n"/>
      <c r="FT426" s="79" t="n"/>
      <c r="FU426" s="79" t="n"/>
      <c r="FV426" s="79" t="n"/>
      <c r="FW426" s="79" t="n"/>
      <c r="FX426" s="79" t="n"/>
      <c r="FY426" s="79" t="n"/>
      <c r="FZ426" s="79" t="n"/>
      <c r="GA426" s="79" t="n"/>
      <c r="GB426" s="79" t="n"/>
      <c r="GC426" s="79" t="n"/>
      <c r="GD426" s="79" t="n"/>
      <c r="GE426" s="79" t="n"/>
      <c r="GF426" s="79" t="n"/>
      <c r="GG426" s="79" t="n"/>
      <c r="GH426" s="79" t="n"/>
      <c r="GI426" s="79" t="n"/>
      <c r="GJ426" s="79" t="n"/>
      <c r="GK426" s="79" t="n"/>
      <c r="GL426" s="79" t="n"/>
      <c r="GM426" s="79" t="n"/>
      <c r="GN426" s="79" t="n"/>
      <c r="GO426" s="79" t="n"/>
      <c r="GP426" s="79" t="n"/>
      <c r="GQ426" s="79" t="n"/>
      <c r="GR426" s="79" t="n"/>
      <c r="GS426" s="79" t="n"/>
      <c r="GT426" s="79" t="n"/>
      <c r="GU426" s="79" t="n"/>
      <c r="GV426" s="79" t="n"/>
      <c r="GW426" s="79" t="n"/>
      <c r="GX426" s="79" t="n"/>
      <c r="GY426" s="79" t="n"/>
      <c r="GZ426" s="79" t="n"/>
      <c r="HA426" s="79" t="n"/>
      <c r="HB426" s="79" t="n"/>
      <c r="HC426" s="79" t="n"/>
      <c r="HD426" s="79" t="n"/>
      <c r="HE426" s="79" t="n"/>
      <c r="HH426" s="78" t="n">
        <v>6</v>
      </c>
      <c r="HI426" s="79" t="n"/>
      <c r="HJ426" s="79" t="n"/>
      <c r="HK426" s="79" t="n"/>
      <c r="HL426" s="79" t="n"/>
      <c r="HM426" s="79" t="n"/>
      <c r="HN426" s="79" t="n"/>
      <c r="HO426" s="79" t="n"/>
      <c r="HP426" s="79" t="n"/>
      <c r="HQ426" s="79" t="n"/>
      <c r="HR426" s="79" t="n"/>
      <c r="HS426" s="79" t="n"/>
      <c r="HT426" s="79" t="n"/>
      <c r="HU426" s="79" t="n"/>
      <c r="HV426" s="79" t="n"/>
      <c r="HW426" s="79" t="n"/>
      <c r="HX426" s="79" t="n"/>
      <c r="HY426" s="79" t="n"/>
      <c r="HZ426" s="79" t="n"/>
      <c r="IA426" s="79" t="n"/>
      <c r="IB426" s="79" t="n"/>
      <c r="IC426" s="79" t="n"/>
      <c r="ID426" s="79" t="n"/>
      <c r="IE426" s="79" t="n"/>
      <c r="IF426" s="79" t="n"/>
      <c r="IG426" s="79" t="n"/>
      <c r="IH426" s="79" t="n"/>
      <c r="II426" s="79" t="n"/>
      <c r="IJ426" s="79" t="n"/>
      <c r="IK426" s="79" t="n"/>
      <c r="IL426" s="79" t="n"/>
      <c r="IM426" s="79" t="n"/>
      <c r="IN426" s="79" t="n"/>
      <c r="IO426" s="79" t="n"/>
      <c r="IP426" s="79" t="n"/>
      <c r="IQ426" s="79" t="n"/>
      <c r="IR426" s="79" t="n"/>
      <c r="IS426" s="79" t="n"/>
      <c r="IT426" s="79" t="n"/>
      <c r="IU426" s="79" t="n"/>
      <c r="IV426" s="79" t="n"/>
      <c r="IY426" s="78" t="n">
        <v>6</v>
      </c>
      <c r="IZ426" s="79" t="n"/>
      <c r="JA426" s="79" t="n"/>
      <c r="JB426" s="79" t="n"/>
      <c r="JC426" s="79" t="n"/>
      <c r="JD426" s="79" t="n"/>
      <c r="JE426" s="79" t="n"/>
      <c r="JF426" s="79" t="n"/>
      <c r="JG426" s="79" t="n"/>
      <c r="JH426" s="79" t="n"/>
      <c r="JI426" s="79" t="n"/>
      <c r="JJ426" s="79" t="n"/>
      <c r="JK426" s="79" t="n"/>
      <c r="JL426" s="79" t="n"/>
      <c r="JM426" s="79" t="n"/>
      <c r="JN426" s="79" t="n"/>
      <c r="JO426" s="79" t="n"/>
      <c r="JP426" s="79" t="n"/>
      <c r="JQ426" s="79" t="n"/>
      <c r="JR426" s="79" t="n"/>
      <c r="JS426" s="79" t="n"/>
      <c r="JT426" s="79" t="n"/>
      <c r="JU426" s="79" t="n"/>
      <c r="JV426" s="79" t="n"/>
      <c r="JW426" s="79" t="n"/>
      <c r="JX426" s="79" t="n"/>
      <c r="JY426" s="79" t="n"/>
      <c r="JZ426" s="79" t="n"/>
      <c r="KA426" s="79" t="n"/>
      <c r="KB426" s="79" t="n"/>
      <c r="KC426" s="79" t="n"/>
      <c r="KD426" s="79" t="n"/>
      <c r="KE426" s="79" t="n"/>
      <c r="KF426" s="79" t="n"/>
      <c r="KG426" s="79" t="n"/>
      <c r="KH426" s="79" t="n"/>
      <c r="KI426" s="79" t="n"/>
      <c r="KJ426" s="79" t="n"/>
      <c r="KK426" s="79" t="n"/>
      <c r="KL426" s="79" t="n"/>
      <c r="KM426" s="79" t="n"/>
      <c r="KP426" s="78" t="n">
        <v>6</v>
      </c>
      <c r="KQ426" s="79" t="n"/>
      <c r="KR426" s="79" t="n"/>
      <c r="KS426" s="79" t="n"/>
      <c r="KT426" s="79" t="n"/>
      <c r="KU426" s="79" t="n"/>
      <c r="KV426" s="79" t="n"/>
      <c r="KW426" s="79" t="n"/>
      <c r="KX426" s="79" t="n"/>
      <c r="KY426" s="79" t="n"/>
      <c r="KZ426" s="79" t="n"/>
      <c r="LA426" s="79" t="n"/>
      <c r="LB426" s="79" t="n"/>
      <c r="LC426" s="79" t="n"/>
      <c r="LD426" s="79" t="n"/>
      <c r="LE426" s="79" t="n"/>
      <c r="LF426" s="79" t="n"/>
      <c r="LG426" s="79" t="n"/>
      <c r="LH426" s="79" t="n"/>
      <c r="LI426" s="79" t="n"/>
      <c r="LJ426" s="79" t="n"/>
      <c r="LK426" s="79" t="n"/>
      <c r="LL426" s="79" t="n"/>
      <c r="LM426" s="79" t="n"/>
      <c r="LN426" s="79" t="n"/>
      <c r="LO426" s="79" t="n"/>
      <c r="LP426" s="79" t="n"/>
      <c r="LQ426" s="79" t="n"/>
      <c r="LR426" s="79" t="n"/>
      <c r="LS426" s="79" t="n"/>
      <c r="LT426" s="79" t="n"/>
      <c r="LU426" s="79" t="n"/>
      <c r="LV426" s="79" t="n"/>
      <c r="LW426" s="79" t="n"/>
      <c r="LX426" s="79" t="n"/>
      <c r="LY426" s="79" t="n"/>
      <c r="LZ426" s="79" t="n"/>
      <c r="MA426" s="79" t="n"/>
      <c r="MB426" s="79" t="n"/>
      <c r="MC426" s="79" t="n"/>
      <c r="MD426" s="79" t="n"/>
      <c r="MG426" s="78" t="n">
        <v>6</v>
      </c>
      <c r="MH426" s="79" t="n"/>
      <c r="MI426" s="79" t="n"/>
      <c r="MJ426" s="79" t="n"/>
      <c r="MK426" s="79" t="n"/>
      <c r="ML426" s="79" t="n"/>
      <c r="MM426" s="79" t="n"/>
      <c r="MN426" s="79" t="n"/>
      <c r="MO426" s="79" t="n"/>
      <c r="MP426" s="79" t="n"/>
      <c r="MQ426" s="79" t="n"/>
      <c r="MR426" s="79" t="n"/>
      <c r="MS426" s="79" t="n"/>
      <c r="MT426" s="79" t="n"/>
      <c r="MU426" s="79" t="n"/>
      <c r="MV426" s="79" t="n"/>
      <c r="MW426" s="79" t="n"/>
      <c r="MX426" s="79" t="n"/>
      <c r="MY426" s="79" t="n"/>
      <c r="MZ426" s="79" t="n"/>
      <c r="NA426" s="79" t="n"/>
      <c r="NB426" s="79" t="n"/>
      <c r="NC426" s="79" t="n"/>
      <c r="ND426" s="79" t="n"/>
      <c r="NE426" s="79" t="n"/>
      <c r="NF426" s="79" t="n"/>
      <c r="NG426" s="79" t="n"/>
      <c r="NH426" s="79" t="n"/>
      <c r="NI426" s="79" t="n"/>
      <c r="NJ426" s="79" t="n"/>
      <c r="NK426" s="79" t="n"/>
      <c r="NL426" s="79" t="n"/>
      <c r="NM426" s="79" t="n"/>
      <c r="NN426" s="79" t="n"/>
      <c r="NO426" s="79" t="n"/>
      <c r="NP426" s="79" t="n"/>
      <c r="NQ426" s="79" t="n"/>
      <c r="NR426" s="79" t="n"/>
      <c r="NS426" s="79" t="n"/>
      <c r="NT426" s="79" t="n"/>
      <c r="NU426" s="79" t="n"/>
      <c r="NX426" s="78" t="n">
        <v>6</v>
      </c>
      <c r="NY426" s="79" t="n"/>
      <c r="NZ426" s="79" t="n"/>
      <c r="OA426" s="79" t="n"/>
      <c r="OB426" s="79" t="n"/>
      <c r="OC426" s="79" t="n"/>
      <c r="OD426" s="79" t="n"/>
      <c r="OE426" s="79" t="n"/>
      <c r="OF426" s="79" t="n"/>
      <c r="OG426" s="79" t="n"/>
      <c r="OH426" s="79" t="n"/>
      <c r="OI426" s="79" t="n"/>
      <c r="OJ426" s="79" t="n"/>
      <c r="OK426" s="79" t="n"/>
      <c r="OL426" s="79" t="n"/>
      <c r="OM426" s="79" t="n"/>
      <c r="ON426" s="79" t="n"/>
      <c r="OO426" s="79" t="n"/>
      <c r="OP426" s="79" t="n"/>
      <c r="OQ426" s="79" t="n"/>
      <c r="OR426" s="79" t="n"/>
      <c r="OS426" s="79" t="n"/>
      <c r="OT426" s="79" t="n"/>
      <c r="OU426" s="79" t="n"/>
      <c r="OV426" s="79" t="n"/>
      <c r="OW426" s="79" t="n"/>
      <c r="OX426" s="79" t="n"/>
      <c r="OY426" s="79" t="n"/>
      <c r="OZ426" s="79" t="n"/>
      <c r="PA426" s="79" t="n"/>
      <c r="PB426" s="79" t="n"/>
      <c r="PC426" s="79" t="n"/>
      <c r="PD426" s="79" t="n"/>
      <c r="PE426" s="79" t="n"/>
      <c r="PF426" s="79" t="n"/>
      <c r="PG426" s="79" t="n"/>
      <c r="PH426" s="79" t="n"/>
      <c r="PI426" s="79" t="n"/>
      <c r="PJ426" s="79" t="n"/>
      <c r="PK426" s="79" t="n"/>
      <c r="PL426" s="79" t="n"/>
      <c r="PO426" s="78" t="n">
        <v>6</v>
      </c>
      <c r="PP426" s="79" t="n"/>
      <c r="PQ426" s="79" t="n"/>
      <c r="PR426" s="79" t="n"/>
      <c r="PS426" s="79" t="n"/>
      <c r="PT426" s="79" t="n"/>
      <c r="PU426" s="79" t="n"/>
      <c r="PV426" s="79" t="n"/>
      <c r="PW426" s="79" t="n"/>
      <c r="PX426" s="79" t="n"/>
      <c r="PY426" s="79" t="n"/>
      <c r="PZ426" s="79" t="n"/>
      <c r="QA426" s="79" t="n"/>
      <c r="QB426" s="79" t="n"/>
      <c r="QC426" s="79" t="n"/>
      <c r="QD426" s="79" t="n"/>
      <c r="QE426" s="79" t="n"/>
      <c r="QF426" s="79" t="n"/>
      <c r="QG426" s="79" t="n"/>
      <c r="QH426" s="79" t="n"/>
      <c r="QI426" s="79" t="n"/>
      <c r="QJ426" s="79" t="n"/>
      <c r="QK426" s="79" t="n"/>
      <c r="QL426" s="79" t="n"/>
      <c r="QM426" s="79" t="n"/>
      <c r="QN426" s="79" t="n"/>
      <c r="QO426" s="79" t="n"/>
      <c r="QP426" s="79" t="n"/>
      <c r="QQ426" s="79" t="n"/>
      <c r="QR426" s="79" t="n"/>
      <c r="QS426" s="79" t="n"/>
      <c r="QT426" s="79" t="n"/>
      <c r="QU426" s="79" t="n"/>
      <c r="QV426" s="79" t="n"/>
      <c r="QW426" s="79" t="n"/>
      <c r="QX426" s="79" t="n"/>
      <c r="QY426" s="79" t="n"/>
      <c r="QZ426" s="79" t="n"/>
      <c r="RA426" s="79" t="n"/>
      <c r="RB426" s="79" t="n"/>
      <c r="RC426" s="79" t="n"/>
      <c r="RF426" s="78" t="n">
        <v>6</v>
      </c>
      <c r="RG426" s="79" t="n"/>
      <c r="RH426" s="79" t="n"/>
      <c r="RI426" s="79" t="n"/>
      <c r="RJ426" s="79" t="n"/>
      <c r="RK426" s="79" t="n"/>
      <c r="RL426" s="79" t="n"/>
      <c r="RM426" s="79" t="n"/>
      <c r="RN426" s="79" t="n"/>
      <c r="RO426" s="79" t="n"/>
      <c r="RP426" s="79" t="n"/>
      <c r="RQ426" s="79" t="n"/>
      <c r="RR426" s="79" t="n"/>
      <c r="RS426" s="79" t="n"/>
      <c r="RT426" s="79" t="n"/>
      <c r="RU426" s="79" t="n"/>
      <c r="RV426" s="79" t="n"/>
      <c r="RW426" s="79" t="n"/>
      <c r="RX426" s="79" t="n"/>
      <c r="RY426" s="79" t="n"/>
      <c r="RZ426" s="79" t="n"/>
      <c r="SA426" s="79" t="n"/>
      <c r="SB426" s="79" t="n"/>
      <c r="SC426" s="79" t="n"/>
      <c r="SD426" s="79" t="n"/>
      <c r="SE426" s="79" t="n"/>
      <c r="SF426" s="79" t="n"/>
      <c r="SG426" s="79" t="n"/>
      <c r="SH426" s="79" t="n"/>
      <c r="SI426" s="79" t="n"/>
      <c r="SJ426" s="79" t="n"/>
      <c r="SK426" s="79" t="n"/>
      <c r="SL426" s="79" t="n"/>
      <c r="SM426" s="79" t="n"/>
      <c r="SN426" s="79" t="n"/>
      <c r="SO426" s="79" t="n"/>
      <c r="SP426" s="79" t="n"/>
      <c r="SQ426" s="79" t="n"/>
      <c r="SR426" s="79" t="n"/>
      <c r="SS426" s="79" t="n"/>
      <c r="ST426" s="79" t="n"/>
      <c r="SW426" s="78" t="n">
        <v>6</v>
      </c>
      <c r="SX426" s="79" t="n"/>
      <c r="SY426" s="79" t="n"/>
      <c r="SZ426" s="79" t="n"/>
      <c r="TA426" s="79" t="n"/>
      <c r="TB426" s="79" t="n"/>
      <c r="TC426" s="79" t="n"/>
      <c r="TD426" s="79" t="n"/>
      <c r="TE426" s="79" t="n"/>
      <c r="TF426" s="79" t="n"/>
      <c r="TG426" s="79" t="n"/>
      <c r="TH426" s="79" t="n"/>
      <c r="TI426" s="79" t="n"/>
      <c r="TJ426" s="79" t="n"/>
      <c r="TK426" s="79" t="n"/>
      <c r="TL426" s="79" t="n"/>
      <c r="TM426" s="79" t="n"/>
      <c r="TN426" s="79" t="n"/>
      <c r="TO426" s="79" t="n"/>
      <c r="TP426" s="79" t="n"/>
      <c r="TQ426" s="79" t="n"/>
      <c r="TR426" s="79" t="n"/>
      <c r="TS426" s="79" t="n"/>
      <c r="TT426" s="79" t="n"/>
      <c r="TU426" s="79" t="n"/>
      <c r="TV426" s="79" t="n"/>
      <c r="TW426" s="79" t="n"/>
      <c r="TX426" s="79" t="n"/>
      <c r="TY426" s="79" t="n"/>
      <c r="TZ426" s="79" t="n"/>
      <c r="UA426" s="79" t="n"/>
      <c r="UB426" s="79" t="n"/>
      <c r="UC426" s="79" t="n"/>
      <c r="UD426" s="79" t="n"/>
      <c r="UE426" s="79" t="n"/>
      <c r="UF426" s="79" t="n"/>
      <c r="UG426" s="79" t="n"/>
      <c r="UH426" s="79" t="n"/>
      <c r="UI426" s="79" t="n"/>
      <c r="UJ426" s="79" t="n"/>
      <c r="UK426" s="79" t="n"/>
      <c r="UN426" s="78" t="n">
        <v>6</v>
      </c>
      <c r="UO426" s="79" t="n"/>
      <c r="UP426" s="79" t="n"/>
      <c r="UQ426" s="79" t="n"/>
      <c r="UR426" s="79" t="n"/>
      <c r="US426" s="79" t="n"/>
      <c r="UT426" s="79" t="n"/>
      <c r="UU426" s="79" t="n"/>
      <c r="UV426" s="79" t="n"/>
      <c r="UW426" s="79" t="n"/>
      <c r="UX426" s="79" t="n"/>
      <c r="UY426" s="79" t="n"/>
      <c r="UZ426" s="79" t="n"/>
      <c r="VA426" s="79" t="n"/>
      <c r="VB426" s="79" t="n"/>
      <c r="VC426" s="79" t="n"/>
      <c r="VD426" s="79" t="n"/>
      <c r="VE426" s="79" t="n"/>
      <c r="VF426" s="79" t="n"/>
      <c r="VG426" s="79" t="n"/>
      <c r="VH426" s="79" t="n"/>
      <c r="VI426" s="79" t="n"/>
      <c r="VJ426" s="79" t="n"/>
      <c r="VK426" s="79" t="n"/>
      <c r="VL426" s="79" t="n"/>
      <c r="VM426" s="79" t="n"/>
      <c r="VN426" s="79" t="n"/>
      <c r="VO426" s="79" t="n"/>
      <c r="VP426" s="79" t="n"/>
      <c r="VQ426" s="79" t="n"/>
      <c r="VR426" s="79" t="n"/>
      <c r="VS426" s="79" t="n"/>
      <c r="VT426" s="79" t="n"/>
      <c r="VU426" s="79" t="n"/>
      <c r="VV426" s="79" t="n"/>
      <c r="VW426" s="79" t="n"/>
      <c r="VX426" s="79" t="n"/>
      <c r="VY426" s="79" t="n"/>
      <c r="VZ426" s="79" t="n"/>
      <c r="WA426" s="79" t="n"/>
      <c r="WB426" s="79" t="n"/>
      <c r="WE426" s="78" t="n">
        <v>6</v>
      </c>
      <c r="WF426" s="79" t="n"/>
      <c r="WG426" s="79" t="n"/>
      <c r="WH426" s="79" t="n"/>
      <c r="WI426" s="79" t="n"/>
      <c r="WJ426" s="79" t="n"/>
      <c r="WK426" s="79" t="n"/>
      <c r="WL426" s="79" t="n"/>
      <c r="WM426" s="79" t="n"/>
      <c r="WN426" s="79" t="n"/>
      <c r="WO426" s="79" t="n"/>
      <c r="WP426" s="79" t="n"/>
      <c r="WQ426" s="79" t="n"/>
      <c r="WR426" s="79" t="n"/>
      <c r="WS426" s="79" t="n"/>
      <c r="WT426" s="79" t="n"/>
      <c r="WU426" s="79" t="n"/>
      <c r="WV426" s="79" t="n"/>
      <c r="WW426" s="79" t="n"/>
      <c r="WX426" s="79" t="n"/>
      <c r="WY426" s="79" t="n"/>
      <c r="WZ426" s="79" t="n"/>
      <c r="XA426" s="79" t="n"/>
      <c r="XB426" s="79" t="n"/>
      <c r="XC426" s="79" t="n"/>
      <c r="XD426" s="79" t="n"/>
      <c r="XE426" s="79" t="n"/>
      <c r="XF426" s="79" t="n"/>
      <c r="XG426" s="79" t="n"/>
      <c r="XH426" s="79" t="n"/>
      <c r="XI426" s="79" t="n"/>
      <c r="XJ426" s="79" t="n"/>
      <c r="XK426" s="79" t="n"/>
      <c r="XL426" s="79" t="n"/>
      <c r="XM426" s="79" t="n"/>
      <c r="XN426" s="79" t="n"/>
      <c r="XO426" s="79" t="n"/>
      <c r="XP426" s="79" t="n"/>
      <c r="XQ426" s="79" t="n"/>
      <c r="XR426" s="79" t="n"/>
      <c r="XS426" s="79" t="n"/>
      <c r="XV426" s="78" t="n">
        <v>6</v>
      </c>
      <c r="XW426" s="79" t="n"/>
      <c r="XX426" s="79" t="n"/>
      <c r="XY426" s="79" t="n"/>
      <c r="XZ426" s="79" t="n"/>
      <c r="YA426" s="79" t="n"/>
      <c r="YB426" s="79" t="n"/>
      <c r="YC426" s="79" t="n"/>
      <c r="YD426" s="79" t="n"/>
      <c r="YE426" s="79" t="n"/>
      <c r="YF426" s="79" t="n"/>
      <c r="YG426" s="79" t="n"/>
      <c r="YH426" s="79" t="n"/>
      <c r="YI426" s="79" t="n"/>
      <c r="YJ426" s="79" t="n"/>
      <c r="YK426" s="79" t="n"/>
      <c r="YL426" s="79" t="n"/>
      <c r="YM426" s="79" t="n"/>
      <c r="YN426" s="79" t="n"/>
      <c r="YO426" s="79" t="n"/>
      <c r="YP426" s="79" t="n"/>
      <c r="YQ426" s="79" t="n"/>
      <c r="YR426" s="79" t="n"/>
      <c r="YS426" s="79" t="n"/>
      <c r="YT426" s="79" t="n"/>
      <c r="YU426" s="79" t="n"/>
      <c r="YV426" s="79" t="n"/>
      <c r="YW426" s="79" t="n"/>
      <c r="YX426" s="79" t="n"/>
      <c r="YY426" s="79" t="n"/>
      <c r="YZ426" s="79" t="n"/>
      <c r="ZA426" s="79" t="n"/>
      <c r="ZB426" s="79" t="n"/>
      <c r="ZC426" s="79" t="n"/>
      <c r="ZD426" s="79" t="n"/>
      <c r="ZE426" s="79" t="n"/>
      <c r="ZF426" s="79" t="n"/>
      <c r="ZG426" s="79" t="n"/>
      <c r="ZH426" s="79" t="n"/>
      <c r="ZI426" s="79" t="n"/>
      <c r="ZJ426" s="79" t="n"/>
      <c r="ZM426" s="78" t="n">
        <v>6</v>
      </c>
      <c r="ZN426" s="79" t="n"/>
      <c r="ZO426" s="79" t="n"/>
      <c r="ZP426" s="79" t="n"/>
      <c r="ZQ426" s="79" t="n"/>
      <c r="ZR426" s="79" t="n"/>
      <c r="ZS426" s="79" t="n"/>
      <c r="ZT426" s="79" t="n"/>
      <c r="ZU426" s="79" t="n"/>
      <c r="ZV426" s="79" t="n"/>
      <c r="ZW426" s="79" t="n"/>
      <c r="ZX426" s="79" t="n"/>
      <c r="ZY426" s="79" t="n"/>
      <c r="ZZ426" s="79" t="n"/>
      <c r="AAA426" s="79" t="n"/>
      <c r="AAB426" s="79" t="n"/>
      <c r="AAC426" s="79" t="n"/>
      <c r="AAD426" s="79" t="n"/>
      <c r="AAE426" s="79" t="n"/>
      <c r="AAF426" s="79" t="n"/>
      <c r="AAG426" s="79" t="n"/>
      <c r="AAH426" s="79" t="n"/>
      <c r="AAI426" s="79" t="n"/>
      <c r="AAJ426" s="79" t="n"/>
      <c r="AAK426" s="79" t="n"/>
      <c r="AAL426" s="79" t="n"/>
      <c r="AAM426" s="79" t="n"/>
      <c r="AAN426" s="79" t="n"/>
      <c r="AAO426" s="79" t="n"/>
      <c r="AAP426" s="79" t="n"/>
      <c r="AAQ426" s="79" t="n"/>
      <c r="AAR426" s="79" t="n"/>
      <c r="AAS426" s="79" t="n"/>
      <c r="AAT426" s="79" t="n"/>
      <c r="AAU426" s="79" t="n"/>
      <c r="AAV426" s="79" t="n"/>
      <c r="AAW426" s="79" t="n"/>
      <c r="AAX426" s="79" t="n"/>
      <c r="AAY426" s="79" t="n"/>
      <c r="AAZ426" s="79" t="n"/>
      <c r="ABA426" s="79" t="n"/>
      <c r="ABD426" s="78" t="n">
        <v>6</v>
      </c>
      <c r="ABE426" s="79" t="n"/>
      <c r="ABF426" s="79" t="n"/>
      <c r="ABG426" s="79" t="n"/>
      <c r="ABH426" s="79" t="n"/>
      <c r="ABI426" s="79" t="n"/>
      <c r="ABJ426" s="79" t="n"/>
      <c r="ABK426" s="79" t="n"/>
      <c r="ABL426" s="79" t="n"/>
      <c r="ABM426" s="79" t="n"/>
      <c r="ABN426" s="79" t="n"/>
      <c r="ABO426" s="79" t="n"/>
      <c r="ABP426" s="79" t="n"/>
      <c r="ABQ426" s="79" t="n"/>
      <c r="ABR426" s="79" t="n"/>
      <c r="ABS426" s="79" t="n"/>
      <c r="ABT426" s="79" t="n"/>
      <c r="ABU426" s="79" t="n"/>
      <c r="ABV426" s="79" t="n"/>
      <c r="ABW426" s="79" t="n"/>
      <c r="ABX426" s="79" t="n"/>
      <c r="ABY426" s="79" t="n"/>
      <c r="ABZ426" s="79" t="n"/>
      <c r="ACA426" s="79" t="n"/>
      <c r="ACB426" s="79" t="n"/>
      <c r="ACC426" s="79" t="n"/>
      <c r="ACD426" s="79" t="n"/>
      <c r="ACE426" s="79" t="n"/>
      <c r="ACF426" s="79" t="n"/>
      <c r="ACG426" s="79" t="n"/>
      <c r="ACH426" s="79" t="n"/>
      <c r="ACI426" s="79" t="n"/>
      <c r="ACJ426" s="79" t="n"/>
      <c r="ACK426" s="79" t="n"/>
      <c r="ACL426" s="79" t="n"/>
      <c r="ACM426" s="79" t="n"/>
      <c r="ACN426" s="79" t="n"/>
      <c r="ACO426" s="79" t="n"/>
      <c r="ACP426" s="79" t="n"/>
      <c r="ACQ426" s="79" t="n"/>
      <c r="ACR426" s="79" t="n"/>
      <c r="ACU426" s="78" t="n">
        <v>6</v>
      </c>
      <c r="ACV426" s="79" t="n"/>
      <c r="ACW426" s="79" t="n"/>
      <c r="ACX426" s="79" t="n"/>
      <c r="ACY426" s="79" t="n"/>
      <c r="ACZ426" s="79" t="n"/>
      <c r="ADA426" s="79" t="n"/>
      <c r="ADB426" s="79" t="n"/>
      <c r="ADC426" s="79" t="n"/>
      <c r="ADD426" s="79" t="n"/>
      <c r="ADE426" s="79" t="n"/>
      <c r="ADF426" s="79" t="n"/>
      <c r="ADG426" s="79" t="n"/>
      <c r="ADH426" s="79" t="n"/>
      <c r="ADI426" s="79" t="n"/>
      <c r="ADJ426" s="79" t="n"/>
      <c r="ADK426" s="79" t="n"/>
      <c r="ADL426" s="79" t="n"/>
      <c r="ADM426" s="79" t="n"/>
      <c r="ADN426" s="79" t="n"/>
      <c r="ADO426" s="79" t="n"/>
      <c r="ADP426" s="79" t="n"/>
      <c r="ADQ426" s="79" t="n"/>
      <c r="ADR426" s="79" t="n"/>
      <c r="ADS426" s="79" t="n"/>
      <c r="ADT426" s="79" t="n"/>
      <c r="ADU426" s="79" t="n"/>
      <c r="ADV426" s="79" t="n"/>
      <c r="ADW426" s="79" t="n"/>
      <c r="ADX426" s="79" t="n"/>
      <c r="ADY426" s="79" t="n"/>
      <c r="ADZ426" s="79" t="n"/>
      <c r="AEA426" s="79" t="n"/>
      <c r="AEB426" s="79" t="n"/>
      <c r="AEC426" s="79" t="n"/>
      <c r="AED426" s="79" t="n"/>
      <c r="AEE426" s="79" t="n"/>
      <c r="AEF426" s="79" t="n"/>
      <c r="AEG426" s="79" t="n"/>
      <c r="AEH426" s="79" t="n"/>
      <c r="AEI426" s="79" t="n"/>
      <c r="AEL426" s="78" t="n">
        <v>6</v>
      </c>
      <c r="AEM426" s="79" t="n"/>
      <c r="AEN426" s="79" t="n"/>
      <c r="AEO426" s="79" t="n"/>
      <c r="AEP426" s="79" t="n"/>
      <c r="AEQ426" s="79" t="n"/>
      <c r="AER426" s="79" t="n"/>
      <c r="AES426" s="79" t="n"/>
      <c r="AET426" s="79" t="n"/>
      <c r="AEU426" s="79" t="n"/>
      <c r="AEV426" s="79" t="n"/>
      <c r="AEW426" s="79" t="n"/>
      <c r="AEX426" s="79" t="n"/>
      <c r="AEY426" s="79" t="n"/>
      <c r="AEZ426" s="79" t="n"/>
      <c r="AFA426" s="79" t="n"/>
      <c r="AFB426" s="79" t="n"/>
      <c r="AFC426" s="79" t="n"/>
      <c r="AFD426" s="79" t="n"/>
      <c r="AFE426" s="79" t="n"/>
      <c r="AFF426" s="79" t="n"/>
      <c r="AFG426" s="79" t="n"/>
      <c r="AFH426" s="79" t="n"/>
      <c r="AFI426" s="79" t="n"/>
      <c r="AFJ426" s="79" t="n"/>
      <c r="AFK426" s="79" t="n"/>
      <c r="AFL426" s="79" t="n"/>
      <c r="AFM426" s="79" t="n"/>
      <c r="AFN426" s="79" t="n"/>
      <c r="AFO426" s="79" t="n"/>
      <c r="AFP426" s="79" t="n"/>
      <c r="AFQ426" s="79" t="n"/>
      <c r="AFR426" s="79" t="n"/>
      <c r="AFS426" s="79" t="n"/>
      <c r="AFT426" s="79" t="n"/>
      <c r="AFU426" s="79" t="n"/>
      <c r="AFV426" s="79" t="n"/>
      <c r="AFW426" s="79" t="n"/>
      <c r="AFX426" s="79" t="n"/>
      <c r="AFY426" s="79" t="n"/>
      <c r="AFZ426" s="79" t="n"/>
    </row>
    <row r="427">
      <c r="A427" s="78" t="n">
        <v>7</v>
      </c>
      <c r="B427" s="79" t="n"/>
      <c r="C427" s="79" t="n"/>
      <c r="D427" s="79" t="n"/>
      <c r="E427" s="79" t="n"/>
      <c r="F427" s="79" t="n"/>
      <c r="G427" s="79" t="n"/>
      <c r="H427" s="79" t="n"/>
      <c r="I427" s="79" t="n"/>
      <c r="J427" s="79" t="n"/>
      <c r="K427" s="79" t="n"/>
      <c r="L427" s="79" t="n"/>
      <c r="M427" s="79" t="n"/>
      <c r="N427" s="79" t="n"/>
      <c r="O427" s="79" t="n"/>
      <c r="P427" s="79" t="n"/>
      <c r="Q427" s="79" t="n"/>
      <c r="R427" s="79" t="n"/>
      <c r="S427" s="79" t="n"/>
      <c r="T427" s="79" t="n"/>
      <c r="U427" s="79" t="n"/>
      <c r="V427" s="79" t="n"/>
      <c r="W427" s="79" t="n"/>
      <c r="X427" s="79" t="n"/>
      <c r="Y427" s="79" t="n"/>
      <c r="Z427" s="79" t="n"/>
      <c r="AA427" s="79" t="n"/>
      <c r="AB427" s="79" t="n"/>
      <c r="AC427" s="79" t="n"/>
      <c r="AD427" s="79" t="n"/>
      <c r="AE427" s="79" t="n"/>
      <c r="AF427" s="79" t="n"/>
      <c r="AG427" s="79" t="n"/>
      <c r="AH427" s="79" t="n"/>
      <c r="AI427" s="79" t="n"/>
      <c r="AJ427" s="79" t="n"/>
      <c r="AK427" s="79" t="n"/>
      <c r="AL427" s="79" t="n"/>
      <c r="AM427" s="79" t="n"/>
      <c r="AN427" s="79" t="n"/>
      <c r="AO427" s="79" t="n"/>
      <c r="AR427" s="78" t="n">
        <v>7</v>
      </c>
      <c r="AS427" s="79" t="n"/>
      <c r="AT427" s="79" t="n"/>
      <c r="AU427" s="79" t="n"/>
      <c r="AV427" s="79" t="n"/>
      <c r="AW427" s="79" t="n"/>
      <c r="AX427" s="79" t="n"/>
      <c r="AY427" s="79" t="n"/>
      <c r="AZ427" s="79" t="n"/>
      <c r="BA427" s="79" t="n"/>
      <c r="BB427" s="79" t="n"/>
      <c r="BC427" s="79" t="n"/>
      <c r="BD427" s="79" t="n"/>
      <c r="BE427" s="79" t="n"/>
      <c r="BF427" s="79" t="n"/>
      <c r="BG427" s="79" t="n"/>
      <c r="BH427" s="79" t="n"/>
      <c r="BI427" s="79" t="n"/>
      <c r="BJ427" s="79" t="n"/>
      <c r="BK427" s="79" t="n"/>
      <c r="BL427" s="79" t="n"/>
      <c r="BM427" s="79" t="n"/>
      <c r="BN427" s="79" t="n"/>
      <c r="BO427" s="79" t="n"/>
      <c r="BP427" s="79" t="n"/>
      <c r="BQ427" s="79" t="n"/>
      <c r="BR427" s="79" t="n"/>
      <c r="BS427" s="79" t="n"/>
      <c r="BT427" s="79" t="n"/>
      <c r="BU427" s="79" t="n"/>
      <c r="BV427" s="79" t="n"/>
      <c r="BW427" s="79" t="n"/>
      <c r="BX427" s="79" t="n"/>
      <c r="BY427" s="79" t="n"/>
      <c r="BZ427" s="79" t="n"/>
      <c r="CA427" s="79" t="n"/>
      <c r="CB427" s="79" t="n"/>
      <c r="CC427" s="79" t="n"/>
      <c r="CD427" s="79" t="n"/>
      <c r="CE427" s="79" t="n"/>
      <c r="CF427" s="79" t="n"/>
      <c r="CI427" s="78" t="n">
        <v>7</v>
      </c>
      <c r="CJ427" s="79" t="n"/>
      <c r="CK427" s="79" t="n"/>
      <c r="CL427" s="79" t="n"/>
      <c r="CM427" s="79" t="n"/>
      <c r="CN427" s="79" t="n"/>
      <c r="CO427" s="79" t="n"/>
      <c r="CP427" s="79" t="n"/>
      <c r="CQ427" s="79" t="n"/>
      <c r="CR427" s="79" t="n"/>
      <c r="CS427" s="79" t="n"/>
      <c r="CT427" s="79" t="n"/>
      <c r="CU427" s="79" t="n"/>
      <c r="CV427" s="79" t="n"/>
      <c r="CW427" s="79" t="n"/>
      <c r="CX427" s="79" t="n"/>
      <c r="CY427" s="79" t="n"/>
      <c r="CZ427" s="79" t="n"/>
      <c r="DA427" s="79" t="n"/>
      <c r="DB427" s="79" t="n"/>
      <c r="DC427" s="79" t="n"/>
      <c r="DD427" s="79" t="n"/>
      <c r="DE427" s="79" t="n"/>
      <c r="DF427" s="79" t="n"/>
      <c r="DG427" s="79" t="n"/>
      <c r="DH427" s="79" t="n"/>
      <c r="DI427" s="79" t="n"/>
      <c r="DJ427" s="79" t="n"/>
      <c r="DK427" s="79" t="n"/>
      <c r="DL427" s="79" t="n"/>
      <c r="DM427" s="79" t="n"/>
      <c r="DN427" s="79" t="n"/>
      <c r="DO427" s="79" t="n"/>
      <c r="DP427" s="79" t="n"/>
      <c r="DQ427" s="79" t="n"/>
      <c r="DR427" s="79" t="n"/>
      <c r="DS427" s="79" t="n"/>
      <c r="DT427" s="79" t="n"/>
      <c r="DU427" s="79" t="n"/>
      <c r="DV427" s="79" t="n"/>
      <c r="DW427" s="79" t="n"/>
      <c r="DZ427" s="78" t="n">
        <v>7</v>
      </c>
      <c r="EA427" s="79" t="n"/>
      <c r="EB427" s="79" t="n"/>
      <c r="EC427" s="79" t="n"/>
      <c r="ED427" s="79" t="n"/>
      <c r="EE427" s="79" t="n"/>
      <c r="EF427" s="79" t="n"/>
      <c r="EG427" s="79" t="n"/>
      <c r="EH427" s="79" t="n"/>
      <c r="EI427" s="79" t="n"/>
      <c r="EJ427" s="79" t="n"/>
      <c r="EK427" s="79" t="n"/>
      <c r="EL427" s="79" t="n"/>
      <c r="EM427" s="79" t="n"/>
      <c r="EN427" s="79" t="n"/>
      <c r="EO427" s="79" t="n"/>
      <c r="EP427" s="79" t="n"/>
      <c r="EQ427" s="79" t="n"/>
      <c r="ER427" s="79" t="n"/>
      <c r="ES427" s="79" t="n"/>
      <c r="ET427" s="79" t="n"/>
      <c r="EU427" s="79" t="n"/>
      <c r="EV427" s="79" t="n"/>
      <c r="EW427" s="79" t="n"/>
      <c r="EX427" s="79" t="n"/>
      <c r="EY427" s="79" t="n"/>
      <c r="EZ427" s="79" t="n"/>
      <c r="FA427" s="79" t="n"/>
      <c r="FB427" s="79" t="n"/>
      <c r="FC427" s="79" t="n"/>
      <c r="FD427" s="79" t="n"/>
      <c r="FE427" s="79" t="n"/>
      <c r="FF427" s="79" t="n"/>
      <c r="FG427" s="79" t="n"/>
      <c r="FH427" s="79" t="n"/>
      <c r="FI427" s="79" t="n"/>
      <c r="FJ427" s="79" t="n"/>
      <c r="FK427" s="79" t="n"/>
      <c r="FL427" s="79" t="n"/>
      <c r="FM427" s="79" t="n"/>
      <c r="FN427" s="79" t="n"/>
      <c r="FQ427" s="78" t="n">
        <v>7</v>
      </c>
      <c r="FR427" s="79" t="n"/>
      <c r="FS427" s="79" t="n"/>
      <c r="FT427" s="79" t="n"/>
      <c r="FU427" s="79" t="n"/>
      <c r="FV427" s="79" t="n"/>
      <c r="FW427" s="79" t="n"/>
      <c r="FX427" s="79" t="n"/>
      <c r="FY427" s="79" t="n"/>
      <c r="FZ427" s="79" t="n"/>
      <c r="GA427" s="79" t="n"/>
      <c r="GB427" s="79" t="n"/>
      <c r="GC427" s="79" t="n"/>
      <c r="GD427" s="79" t="n"/>
      <c r="GE427" s="79" t="n"/>
      <c r="GF427" s="79" t="n"/>
      <c r="GG427" s="79" t="n"/>
      <c r="GH427" s="79" t="n"/>
      <c r="GI427" s="79" t="n"/>
      <c r="GJ427" s="79" t="n"/>
      <c r="GK427" s="79" t="n"/>
      <c r="GL427" s="79" t="n"/>
      <c r="GM427" s="79" t="n"/>
      <c r="GN427" s="79" t="n"/>
      <c r="GO427" s="79" t="n"/>
      <c r="GP427" s="79" t="n"/>
      <c r="GQ427" s="79" t="n"/>
      <c r="GR427" s="79" t="n"/>
      <c r="GS427" s="79" t="n"/>
      <c r="GT427" s="79" t="n"/>
      <c r="GU427" s="79" t="n"/>
      <c r="GV427" s="79" t="n"/>
      <c r="GW427" s="79" t="n"/>
      <c r="GX427" s="79" t="n"/>
      <c r="GY427" s="79" t="n"/>
      <c r="GZ427" s="79" t="n"/>
      <c r="HA427" s="79" t="n"/>
      <c r="HB427" s="79" t="n"/>
      <c r="HC427" s="79" t="n"/>
      <c r="HD427" s="79" t="n"/>
      <c r="HE427" s="79" t="n"/>
      <c r="HH427" s="78" t="n">
        <v>7</v>
      </c>
      <c r="HI427" s="79" t="n"/>
      <c r="HJ427" s="79" t="n"/>
      <c r="HK427" s="79" t="n"/>
      <c r="HL427" s="79" t="n"/>
      <c r="HM427" s="79" t="n"/>
      <c r="HN427" s="79" t="n"/>
      <c r="HO427" s="79" t="n"/>
      <c r="HP427" s="79" t="n"/>
      <c r="HQ427" s="79" t="n"/>
      <c r="HR427" s="79" t="n"/>
      <c r="HS427" s="79" t="n"/>
      <c r="HT427" s="79" t="n"/>
      <c r="HU427" s="79" t="n"/>
      <c r="HV427" s="79" t="n"/>
      <c r="HW427" s="79" t="n"/>
      <c r="HX427" s="79" t="n"/>
      <c r="HY427" s="79" t="n"/>
      <c r="HZ427" s="79" t="n"/>
      <c r="IA427" s="79" t="n"/>
      <c r="IB427" s="79" t="n"/>
      <c r="IC427" s="79" t="n"/>
      <c r="ID427" s="79" t="n"/>
      <c r="IE427" s="79" t="n"/>
      <c r="IF427" s="79" t="n"/>
      <c r="IG427" s="79" t="n"/>
      <c r="IH427" s="79" t="n"/>
      <c r="II427" s="79" t="n"/>
      <c r="IJ427" s="79" t="n"/>
      <c r="IK427" s="79" t="n"/>
      <c r="IL427" s="79" t="n"/>
      <c r="IM427" s="79" t="n"/>
      <c r="IN427" s="79" t="n"/>
      <c r="IO427" s="79" t="n"/>
      <c r="IP427" s="79" t="n"/>
      <c r="IQ427" s="79" t="n"/>
      <c r="IR427" s="79" t="n"/>
      <c r="IS427" s="79" t="n"/>
      <c r="IT427" s="79" t="n"/>
      <c r="IU427" s="79" t="n"/>
      <c r="IV427" s="79" t="n"/>
      <c r="IY427" s="78" t="n">
        <v>7</v>
      </c>
      <c r="IZ427" s="79" t="n"/>
      <c r="JA427" s="79" t="n"/>
      <c r="JB427" s="79" t="n"/>
      <c r="JC427" s="79" t="n"/>
      <c r="JD427" s="79" t="n"/>
      <c r="JE427" s="79" t="n"/>
      <c r="JF427" s="79" t="n"/>
      <c r="JG427" s="79" t="n"/>
      <c r="JH427" s="79" t="n"/>
      <c r="JI427" s="79" t="n"/>
      <c r="JJ427" s="79" t="n"/>
      <c r="JK427" s="79" t="n"/>
      <c r="JL427" s="79" t="n"/>
      <c r="JM427" s="79" t="n"/>
      <c r="JN427" s="79" t="n"/>
      <c r="JO427" s="79" t="n"/>
      <c r="JP427" s="79" t="n"/>
      <c r="JQ427" s="79" t="n"/>
      <c r="JR427" s="79" t="n"/>
      <c r="JS427" s="79" t="n"/>
      <c r="JT427" s="79" t="n"/>
      <c r="JU427" s="79" t="n"/>
      <c r="JV427" s="79" t="n"/>
      <c r="JW427" s="79" t="n"/>
      <c r="JX427" s="79" t="n"/>
      <c r="JY427" s="79" t="n"/>
      <c r="JZ427" s="79" t="n"/>
      <c r="KA427" s="79" t="n"/>
      <c r="KB427" s="79" t="n"/>
      <c r="KC427" s="79" t="n"/>
      <c r="KD427" s="79" t="n"/>
      <c r="KE427" s="79" t="n"/>
      <c r="KF427" s="79" t="n"/>
      <c r="KG427" s="79" t="n"/>
      <c r="KH427" s="79" t="n"/>
      <c r="KI427" s="79" t="n"/>
      <c r="KJ427" s="79" t="n"/>
      <c r="KK427" s="79" t="n"/>
      <c r="KL427" s="79" t="n"/>
      <c r="KM427" s="79" t="n"/>
      <c r="KP427" s="78" t="n">
        <v>7</v>
      </c>
      <c r="KQ427" s="79" t="n"/>
      <c r="KR427" s="79" t="n"/>
      <c r="KS427" s="79" t="n"/>
      <c r="KT427" s="79" t="n"/>
      <c r="KU427" s="79" t="n"/>
      <c r="KV427" s="79" t="n"/>
      <c r="KW427" s="79" t="n"/>
      <c r="KX427" s="79" t="n"/>
      <c r="KY427" s="79" t="n"/>
      <c r="KZ427" s="79" t="n"/>
      <c r="LA427" s="79" t="n"/>
      <c r="LB427" s="79" t="n"/>
      <c r="LC427" s="79" t="n"/>
      <c r="LD427" s="79" t="n"/>
      <c r="LE427" s="79" t="n"/>
      <c r="LF427" s="79" t="n"/>
      <c r="LG427" s="79" t="n"/>
      <c r="LH427" s="79" t="n"/>
      <c r="LI427" s="79" t="n"/>
      <c r="LJ427" s="79" t="n"/>
      <c r="LK427" s="79" t="n"/>
      <c r="LL427" s="79" t="n"/>
      <c r="LM427" s="79" t="n"/>
      <c r="LN427" s="79" t="n"/>
      <c r="LO427" s="79" t="n"/>
      <c r="LP427" s="79" t="n"/>
      <c r="LQ427" s="79" t="n"/>
      <c r="LR427" s="79" t="n"/>
      <c r="LS427" s="79" t="n"/>
      <c r="LT427" s="79" t="n"/>
      <c r="LU427" s="79" t="n"/>
      <c r="LV427" s="79" t="n"/>
      <c r="LW427" s="79" t="n"/>
      <c r="LX427" s="79" t="n"/>
      <c r="LY427" s="79" t="n"/>
      <c r="LZ427" s="79" t="n"/>
      <c r="MA427" s="79" t="n"/>
      <c r="MB427" s="79" t="n"/>
      <c r="MC427" s="79" t="n"/>
      <c r="MD427" s="79" t="n"/>
      <c r="MG427" s="78" t="n">
        <v>7</v>
      </c>
      <c r="MH427" s="79" t="n"/>
      <c r="MI427" s="79" t="n"/>
      <c r="MJ427" s="79" t="n"/>
      <c r="MK427" s="79" t="n"/>
      <c r="ML427" s="79" t="n"/>
      <c r="MM427" s="79" t="n"/>
      <c r="MN427" s="79" t="n"/>
      <c r="MO427" s="79" t="n"/>
      <c r="MP427" s="79" t="n"/>
      <c r="MQ427" s="79" t="n"/>
      <c r="MR427" s="79" t="n"/>
      <c r="MS427" s="79" t="n"/>
      <c r="MT427" s="79" t="n"/>
      <c r="MU427" s="79" t="n"/>
      <c r="MV427" s="79" t="n"/>
      <c r="MW427" s="79" t="n"/>
      <c r="MX427" s="79" t="n"/>
      <c r="MY427" s="79" t="n"/>
      <c r="MZ427" s="79" t="n"/>
      <c r="NA427" s="79" t="n"/>
      <c r="NB427" s="79" t="n"/>
      <c r="NC427" s="79" t="n"/>
      <c r="ND427" s="79" t="n"/>
      <c r="NE427" s="79" t="n"/>
      <c r="NF427" s="79" t="n"/>
      <c r="NG427" s="79" t="n"/>
      <c r="NH427" s="79" t="n"/>
      <c r="NI427" s="79" t="n"/>
      <c r="NJ427" s="79" t="n"/>
      <c r="NK427" s="79" t="n"/>
      <c r="NL427" s="79" t="n"/>
      <c r="NM427" s="79" t="n"/>
      <c r="NN427" s="79" t="n"/>
      <c r="NO427" s="79" t="n"/>
      <c r="NP427" s="79" t="n"/>
      <c r="NQ427" s="79" t="n"/>
      <c r="NR427" s="79" t="n"/>
      <c r="NS427" s="79" t="n"/>
      <c r="NT427" s="79" t="n"/>
      <c r="NU427" s="79" t="n"/>
      <c r="NX427" s="78" t="n">
        <v>7</v>
      </c>
      <c r="NY427" s="79" t="n"/>
      <c r="NZ427" s="79" t="n"/>
      <c r="OA427" s="79" t="n"/>
      <c r="OB427" s="79" t="n"/>
      <c r="OC427" s="79" t="n"/>
      <c r="OD427" s="79" t="n"/>
      <c r="OE427" s="79" t="n"/>
      <c r="OF427" s="79" t="n"/>
      <c r="OG427" s="79" t="n"/>
      <c r="OH427" s="79" t="n"/>
      <c r="OI427" s="79" t="n"/>
      <c r="OJ427" s="79" t="n"/>
      <c r="OK427" s="79" t="n"/>
      <c r="OL427" s="79" t="n"/>
      <c r="OM427" s="79" t="n"/>
      <c r="ON427" s="79" t="n"/>
      <c r="OO427" s="79" t="n"/>
      <c r="OP427" s="79" t="n"/>
      <c r="OQ427" s="79" t="n"/>
      <c r="OR427" s="79" t="n"/>
      <c r="OS427" s="79" t="n"/>
      <c r="OT427" s="79" t="n"/>
      <c r="OU427" s="79" t="n"/>
      <c r="OV427" s="79" t="n"/>
      <c r="OW427" s="79" t="n"/>
      <c r="OX427" s="79" t="n"/>
      <c r="OY427" s="79" t="n"/>
      <c r="OZ427" s="79" t="n"/>
      <c r="PA427" s="79" t="n"/>
      <c r="PB427" s="79" t="n"/>
      <c r="PC427" s="79" t="n"/>
      <c r="PD427" s="79" t="n"/>
      <c r="PE427" s="79" t="n"/>
      <c r="PF427" s="79" t="n"/>
      <c r="PG427" s="79" t="n"/>
      <c r="PH427" s="79" t="n"/>
      <c r="PI427" s="79" t="n"/>
      <c r="PJ427" s="79" t="n"/>
      <c r="PK427" s="79" t="n"/>
      <c r="PL427" s="79" t="n"/>
      <c r="PO427" s="78" t="n">
        <v>7</v>
      </c>
      <c r="PP427" s="79" t="n"/>
      <c r="PQ427" s="79" t="n"/>
      <c r="PR427" s="79" t="n"/>
      <c r="PS427" s="79" t="n"/>
      <c r="PT427" s="79" t="n"/>
      <c r="PU427" s="79" t="n"/>
      <c r="PV427" s="79" t="n"/>
      <c r="PW427" s="79" t="n"/>
      <c r="PX427" s="79" t="n"/>
      <c r="PY427" s="79" t="n"/>
      <c r="PZ427" s="79" t="n"/>
      <c r="QA427" s="79" t="n"/>
      <c r="QB427" s="79" t="n"/>
      <c r="QC427" s="79" t="n"/>
      <c r="QD427" s="79" t="n"/>
      <c r="QE427" s="79" t="n"/>
      <c r="QF427" s="79" t="n"/>
      <c r="QG427" s="79" t="n"/>
      <c r="QH427" s="79" t="n"/>
      <c r="QI427" s="79" t="n"/>
      <c r="QJ427" s="79" t="n"/>
      <c r="QK427" s="79" t="n"/>
      <c r="QL427" s="79" t="n"/>
      <c r="QM427" s="79" t="n"/>
      <c r="QN427" s="79" t="n"/>
      <c r="QO427" s="79" t="n"/>
      <c r="QP427" s="79" t="n"/>
      <c r="QQ427" s="79" t="n"/>
      <c r="QR427" s="79" t="n"/>
      <c r="QS427" s="79" t="n"/>
      <c r="QT427" s="79" t="n"/>
      <c r="QU427" s="79" t="n"/>
      <c r="QV427" s="79" t="n"/>
      <c r="QW427" s="79" t="n"/>
      <c r="QX427" s="79" t="n"/>
      <c r="QY427" s="79" t="n"/>
      <c r="QZ427" s="79" t="n"/>
      <c r="RA427" s="79" t="n"/>
      <c r="RB427" s="79" t="n"/>
      <c r="RC427" s="79" t="n"/>
      <c r="RF427" s="78" t="n">
        <v>7</v>
      </c>
      <c r="RG427" s="79" t="n"/>
      <c r="RH427" s="79" t="n"/>
      <c r="RI427" s="79" t="n"/>
      <c r="RJ427" s="79" t="n"/>
      <c r="RK427" s="79" t="n"/>
      <c r="RL427" s="79" t="n"/>
      <c r="RM427" s="79" t="n"/>
      <c r="RN427" s="79" t="n"/>
      <c r="RO427" s="79" t="n"/>
      <c r="RP427" s="79" t="n"/>
      <c r="RQ427" s="79" t="n"/>
      <c r="RR427" s="79" t="n"/>
      <c r="RS427" s="79" t="n"/>
      <c r="RT427" s="79" t="n"/>
      <c r="RU427" s="79" t="n"/>
      <c r="RV427" s="79" t="n"/>
      <c r="RW427" s="79" t="n"/>
      <c r="RX427" s="79" t="n"/>
      <c r="RY427" s="79" t="n"/>
      <c r="RZ427" s="79" t="n"/>
      <c r="SA427" s="79" t="n"/>
      <c r="SB427" s="79" t="n"/>
      <c r="SC427" s="79" t="n"/>
      <c r="SD427" s="79" t="n"/>
      <c r="SE427" s="79" t="n"/>
      <c r="SF427" s="79" t="n"/>
      <c r="SG427" s="79" t="n"/>
      <c r="SH427" s="79" t="n"/>
      <c r="SI427" s="79" t="n"/>
      <c r="SJ427" s="79" t="n"/>
      <c r="SK427" s="79" t="n"/>
      <c r="SL427" s="79" t="n"/>
      <c r="SM427" s="79" t="n"/>
      <c r="SN427" s="79" t="n"/>
      <c r="SO427" s="79" t="n"/>
      <c r="SP427" s="79" t="n"/>
      <c r="SQ427" s="79" t="n"/>
      <c r="SR427" s="79" t="n"/>
      <c r="SS427" s="79" t="n"/>
      <c r="ST427" s="79" t="n"/>
      <c r="SW427" s="78" t="n">
        <v>7</v>
      </c>
      <c r="SX427" s="79" t="n"/>
      <c r="SY427" s="79" t="n"/>
      <c r="SZ427" s="79" t="n"/>
      <c r="TA427" s="79" t="n"/>
      <c r="TB427" s="79" t="n"/>
      <c r="TC427" s="79" t="n"/>
      <c r="TD427" s="79" t="n"/>
      <c r="TE427" s="79" t="n"/>
      <c r="TF427" s="79" t="n"/>
      <c r="TG427" s="79" t="n"/>
      <c r="TH427" s="79" t="n"/>
      <c r="TI427" s="79" t="n"/>
      <c r="TJ427" s="79" t="n"/>
      <c r="TK427" s="79" t="n"/>
      <c r="TL427" s="79" t="n"/>
      <c r="TM427" s="79" t="n"/>
      <c r="TN427" s="79" t="n"/>
      <c r="TO427" s="79" t="n"/>
      <c r="TP427" s="79" t="n"/>
      <c r="TQ427" s="79" t="n"/>
      <c r="TR427" s="79" t="n"/>
      <c r="TS427" s="79" t="n"/>
      <c r="TT427" s="79" t="n"/>
      <c r="TU427" s="79" t="n"/>
      <c r="TV427" s="79" t="n"/>
      <c r="TW427" s="79" t="n"/>
      <c r="TX427" s="79" t="n"/>
      <c r="TY427" s="79" t="n"/>
      <c r="TZ427" s="79" t="n"/>
      <c r="UA427" s="79" t="n"/>
      <c r="UB427" s="79" t="n"/>
      <c r="UC427" s="79" t="n"/>
      <c r="UD427" s="79" t="n"/>
      <c r="UE427" s="79" t="n"/>
      <c r="UF427" s="79" t="n"/>
      <c r="UG427" s="79" t="n"/>
      <c r="UH427" s="79" t="n"/>
      <c r="UI427" s="79" t="n"/>
      <c r="UJ427" s="79" t="n"/>
      <c r="UK427" s="79" t="n"/>
      <c r="UN427" s="78" t="n">
        <v>7</v>
      </c>
      <c r="UO427" s="79" t="n"/>
      <c r="UP427" s="79" t="n"/>
      <c r="UQ427" s="79" t="n"/>
      <c r="UR427" s="79" t="n"/>
      <c r="US427" s="79" t="n"/>
      <c r="UT427" s="79" t="n"/>
      <c r="UU427" s="79" t="n"/>
      <c r="UV427" s="79" t="n"/>
      <c r="UW427" s="79" t="n"/>
      <c r="UX427" s="79" t="n"/>
      <c r="UY427" s="79" t="n"/>
      <c r="UZ427" s="79" t="n"/>
      <c r="VA427" s="79" t="n"/>
      <c r="VB427" s="79" t="n"/>
      <c r="VC427" s="79" t="n"/>
      <c r="VD427" s="79" t="n"/>
      <c r="VE427" s="79" t="n"/>
      <c r="VF427" s="79" t="n"/>
      <c r="VG427" s="79" t="n"/>
      <c r="VH427" s="79" t="n"/>
      <c r="VI427" s="79" t="n"/>
      <c r="VJ427" s="79" t="n"/>
      <c r="VK427" s="79" t="n"/>
      <c r="VL427" s="79" t="n"/>
      <c r="VM427" s="79" t="n"/>
      <c r="VN427" s="79" t="n"/>
      <c r="VO427" s="79" t="n"/>
      <c r="VP427" s="79" t="n"/>
      <c r="VQ427" s="79" t="n"/>
      <c r="VR427" s="79" t="n"/>
      <c r="VS427" s="79" t="n"/>
      <c r="VT427" s="79" t="n"/>
      <c r="VU427" s="79" t="n"/>
      <c r="VV427" s="79" t="n"/>
      <c r="VW427" s="79" t="n"/>
      <c r="VX427" s="79" t="n"/>
      <c r="VY427" s="79" t="n"/>
      <c r="VZ427" s="79" t="n"/>
      <c r="WA427" s="79" t="n"/>
      <c r="WB427" s="79" t="n"/>
      <c r="WE427" s="78" t="n">
        <v>7</v>
      </c>
      <c r="WF427" s="79" t="n"/>
      <c r="WG427" s="79" t="n"/>
      <c r="WH427" s="79" t="n"/>
      <c r="WI427" s="79" t="n"/>
      <c r="WJ427" s="79" t="n"/>
      <c r="WK427" s="79" t="n"/>
      <c r="WL427" s="79" t="n"/>
      <c r="WM427" s="79" t="n"/>
      <c r="WN427" s="79" t="n"/>
      <c r="WO427" s="79" t="n"/>
      <c r="WP427" s="79" t="n"/>
      <c r="WQ427" s="79" t="n"/>
      <c r="WR427" s="79" t="n"/>
      <c r="WS427" s="79" t="n"/>
      <c r="WT427" s="79" t="n"/>
      <c r="WU427" s="79" t="n"/>
      <c r="WV427" s="79" t="n"/>
      <c r="WW427" s="79" t="n"/>
      <c r="WX427" s="79" t="n"/>
      <c r="WY427" s="79" t="n"/>
      <c r="WZ427" s="79" t="n"/>
      <c r="XA427" s="79" t="n"/>
      <c r="XB427" s="79" t="n"/>
      <c r="XC427" s="79" t="n"/>
      <c r="XD427" s="79" t="n"/>
      <c r="XE427" s="79" t="n"/>
      <c r="XF427" s="79" t="n"/>
      <c r="XG427" s="79" t="n"/>
      <c r="XH427" s="79" t="n"/>
      <c r="XI427" s="79" t="n"/>
      <c r="XJ427" s="79" t="n"/>
      <c r="XK427" s="79" t="n"/>
      <c r="XL427" s="79" t="n"/>
      <c r="XM427" s="79" t="n"/>
      <c r="XN427" s="79" t="n"/>
      <c r="XO427" s="79" t="n"/>
      <c r="XP427" s="79" t="n"/>
      <c r="XQ427" s="79" t="n"/>
      <c r="XR427" s="79" t="n"/>
      <c r="XS427" s="79" t="n"/>
      <c r="XV427" s="78" t="n">
        <v>7</v>
      </c>
      <c r="XW427" s="79" t="n"/>
      <c r="XX427" s="79" t="n"/>
      <c r="XY427" s="79" t="n"/>
      <c r="XZ427" s="79" t="n"/>
      <c r="YA427" s="79" t="n"/>
      <c r="YB427" s="79" t="n"/>
      <c r="YC427" s="79" t="n"/>
      <c r="YD427" s="79" t="n"/>
      <c r="YE427" s="79" t="n"/>
      <c r="YF427" s="79" t="n"/>
      <c r="YG427" s="79" t="n"/>
      <c r="YH427" s="79" t="n"/>
      <c r="YI427" s="79" t="n"/>
      <c r="YJ427" s="79" t="n"/>
      <c r="YK427" s="79" t="n"/>
      <c r="YL427" s="79" t="n"/>
      <c r="YM427" s="79" t="n"/>
      <c r="YN427" s="79" t="n"/>
      <c r="YO427" s="79" t="n"/>
      <c r="YP427" s="79" t="n"/>
      <c r="YQ427" s="79" t="n"/>
      <c r="YR427" s="79" t="n"/>
      <c r="YS427" s="79" t="n"/>
      <c r="YT427" s="79" t="n"/>
      <c r="YU427" s="79" t="n"/>
      <c r="YV427" s="79" t="n"/>
      <c r="YW427" s="79" t="n"/>
      <c r="YX427" s="79" t="n"/>
      <c r="YY427" s="79" t="n"/>
      <c r="YZ427" s="79" t="n"/>
      <c r="ZA427" s="79" t="n"/>
      <c r="ZB427" s="79" t="n"/>
      <c r="ZC427" s="79" t="n"/>
      <c r="ZD427" s="79" t="n"/>
      <c r="ZE427" s="79" t="n"/>
      <c r="ZF427" s="79" t="n"/>
      <c r="ZG427" s="79" t="n"/>
      <c r="ZH427" s="79" t="n"/>
      <c r="ZI427" s="79" t="n"/>
      <c r="ZJ427" s="79" t="n"/>
      <c r="ZM427" s="78" t="n">
        <v>7</v>
      </c>
      <c r="ZN427" s="79" t="n"/>
      <c r="ZO427" s="79" t="n"/>
      <c r="ZP427" s="79" t="n"/>
      <c r="ZQ427" s="79" t="n"/>
      <c r="ZR427" s="79" t="n"/>
      <c r="ZS427" s="79" t="n"/>
      <c r="ZT427" s="79" t="n"/>
      <c r="ZU427" s="79" t="n"/>
      <c r="ZV427" s="79" t="n"/>
      <c r="ZW427" s="79" t="n"/>
      <c r="ZX427" s="79" t="n"/>
      <c r="ZY427" s="79" t="n"/>
      <c r="ZZ427" s="79" t="n"/>
      <c r="AAA427" s="79" t="n"/>
      <c r="AAB427" s="79" t="n"/>
      <c r="AAC427" s="79" t="n"/>
      <c r="AAD427" s="79" t="n"/>
      <c r="AAE427" s="79" t="n"/>
      <c r="AAF427" s="79" t="n"/>
      <c r="AAG427" s="79" t="n"/>
      <c r="AAH427" s="79" t="n"/>
      <c r="AAI427" s="79" t="n"/>
      <c r="AAJ427" s="79" t="n"/>
      <c r="AAK427" s="79" t="n"/>
      <c r="AAL427" s="79" t="n"/>
      <c r="AAM427" s="79" t="n"/>
      <c r="AAN427" s="79" t="n"/>
      <c r="AAO427" s="79" t="n"/>
      <c r="AAP427" s="79" t="n"/>
      <c r="AAQ427" s="79" t="n"/>
      <c r="AAR427" s="79" t="n"/>
      <c r="AAS427" s="79" t="n"/>
      <c r="AAT427" s="79" t="n"/>
      <c r="AAU427" s="79" t="n"/>
      <c r="AAV427" s="79" t="n"/>
      <c r="AAW427" s="79" t="n"/>
      <c r="AAX427" s="79" t="n"/>
      <c r="AAY427" s="79" t="n"/>
      <c r="AAZ427" s="79" t="n"/>
      <c r="ABA427" s="79" t="n"/>
      <c r="ABD427" s="78" t="n">
        <v>7</v>
      </c>
      <c r="ABE427" s="79" t="n"/>
      <c r="ABF427" s="79" t="n"/>
      <c r="ABG427" s="79" t="n"/>
      <c r="ABH427" s="79" t="n"/>
      <c r="ABI427" s="79" t="n"/>
      <c r="ABJ427" s="79" t="n"/>
      <c r="ABK427" s="79" t="n"/>
      <c r="ABL427" s="79" t="n"/>
      <c r="ABM427" s="79" t="n"/>
      <c r="ABN427" s="79" t="n"/>
      <c r="ABO427" s="79" t="n"/>
      <c r="ABP427" s="79" t="n"/>
      <c r="ABQ427" s="79" t="n"/>
      <c r="ABR427" s="79" t="n"/>
      <c r="ABS427" s="79" t="n"/>
      <c r="ABT427" s="79" t="n"/>
      <c r="ABU427" s="79" t="n"/>
      <c r="ABV427" s="79" t="n"/>
      <c r="ABW427" s="79" t="n"/>
      <c r="ABX427" s="79" t="n"/>
      <c r="ABY427" s="79" t="n"/>
      <c r="ABZ427" s="79" t="n"/>
      <c r="ACA427" s="79" t="n"/>
      <c r="ACB427" s="79" t="n"/>
      <c r="ACC427" s="79" t="n"/>
      <c r="ACD427" s="79" t="n"/>
      <c r="ACE427" s="79" t="n"/>
      <c r="ACF427" s="79" t="n"/>
      <c r="ACG427" s="79" t="n"/>
      <c r="ACH427" s="79" t="n"/>
      <c r="ACI427" s="79" t="n"/>
      <c r="ACJ427" s="79" t="n"/>
      <c r="ACK427" s="79" t="n"/>
      <c r="ACL427" s="79" t="n"/>
      <c r="ACM427" s="79" t="n"/>
      <c r="ACN427" s="79" t="n"/>
      <c r="ACO427" s="79" t="n"/>
      <c r="ACP427" s="79" t="n"/>
      <c r="ACQ427" s="79" t="n"/>
      <c r="ACR427" s="79" t="n"/>
      <c r="ACU427" s="78" t="n">
        <v>7</v>
      </c>
      <c r="ACV427" s="79" t="n"/>
      <c r="ACW427" s="79" t="n"/>
      <c r="ACX427" s="79" t="n"/>
      <c r="ACY427" s="79" t="n"/>
      <c r="ACZ427" s="79" t="n"/>
      <c r="ADA427" s="79" t="n"/>
      <c r="ADB427" s="79" t="n"/>
      <c r="ADC427" s="79" t="n"/>
      <c r="ADD427" s="79" t="n"/>
      <c r="ADE427" s="79" t="n"/>
      <c r="ADF427" s="79" t="n"/>
      <c r="ADG427" s="79" t="n"/>
      <c r="ADH427" s="79" t="n"/>
      <c r="ADI427" s="79" t="n"/>
      <c r="ADJ427" s="79" t="n"/>
      <c r="ADK427" s="79" t="n"/>
      <c r="ADL427" s="79" t="n"/>
      <c r="ADM427" s="79" t="n"/>
      <c r="ADN427" s="79" t="n"/>
      <c r="ADO427" s="79" t="n"/>
      <c r="ADP427" s="79" t="n"/>
      <c r="ADQ427" s="79" t="n"/>
      <c r="ADR427" s="79" t="n"/>
      <c r="ADS427" s="79" t="n"/>
      <c r="ADT427" s="79" t="n"/>
      <c r="ADU427" s="79" t="n"/>
      <c r="ADV427" s="79" t="n"/>
      <c r="ADW427" s="79" t="n"/>
      <c r="ADX427" s="79" t="n"/>
      <c r="ADY427" s="79" t="n"/>
      <c r="ADZ427" s="79" t="n"/>
      <c r="AEA427" s="79" t="n"/>
      <c r="AEB427" s="79" t="n"/>
      <c r="AEC427" s="79" t="n"/>
      <c r="AED427" s="79" t="n"/>
      <c r="AEE427" s="79" t="n"/>
      <c r="AEF427" s="79" t="n"/>
      <c r="AEG427" s="79" t="n"/>
      <c r="AEH427" s="79" t="n"/>
      <c r="AEI427" s="79" t="n"/>
      <c r="AEL427" s="78" t="n">
        <v>7</v>
      </c>
      <c r="AEM427" s="79" t="n"/>
      <c r="AEN427" s="79" t="n"/>
      <c r="AEO427" s="79" t="n"/>
      <c r="AEP427" s="79" t="n"/>
      <c r="AEQ427" s="79" t="n"/>
      <c r="AER427" s="79" t="n"/>
      <c r="AES427" s="79" t="n"/>
      <c r="AET427" s="79" t="n"/>
      <c r="AEU427" s="79" t="n"/>
      <c r="AEV427" s="79" t="n"/>
      <c r="AEW427" s="79" t="n"/>
      <c r="AEX427" s="79" t="n"/>
      <c r="AEY427" s="79" t="n"/>
      <c r="AEZ427" s="79" t="n"/>
      <c r="AFA427" s="79" t="n"/>
      <c r="AFB427" s="79" t="n"/>
      <c r="AFC427" s="79" t="n"/>
      <c r="AFD427" s="79" t="n"/>
      <c r="AFE427" s="79" t="n"/>
      <c r="AFF427" s="79" t="n"/>
      <c r="AFG427" s="79" t="n"/>
      <c r="AFH427" s="79" t="n"/>
      <c r="AFI427" s="79" t="n"/>
      <c r="AFJ427" s="79" t="n"/>
      <c r="AFK427" s="79" t="n"/>
      <c r="AFL427" s="79" t="n"/>
      <c r="AFM427" s="79" t="n"/>
      <c r="AFN427" s="79" t="n"/>
      <c r="AFO427" s="79" t="n"/>
      <c r="AFP427" s="79" t="n"/>
      <c r="AFQ427" s="79" t="n"/>
      <c r="AFR427" s="79" t="n"/>
      <c r="AFS427" s="79" t="n"/>
      <c r="AFT427" s="79" t="n"/>
      <c r="AFU427" s="79" t="n"/>
      <c r="AFV427" s="79" t="n"/>
      <c r="AFW427" s="79" t="n"/>
      <c r="AFX427" s="79" t="n"/>
      <c r="AFY427" s="79" t="n"/>
      <c r="AFZ427" s="79" t="n"/>
    </row>
    <row r="428">
      <c r="A428" s="78" t="n">
        <v>8</v>
      </c>
      <c r="B428" s="79" t="n"/>
      <c r="C428" s="79" t="n"/>
      <c r="D428" s="79" t="n"/>
      <c r="E428" s="79" t="n"/>
      <c r="F428" s="79" t="n"/>
      <c r="G428" s="79" t="n"/>
      <c r="H428" s="79" t="n"/>
      <c r="I428" s="79" t="n"/>
      <c r="J428" s="79" t="n"/>
      <c r="K428" s="79" t="n"/>
      <c r="L428" s="79" t="n"/>
      <c r="M428" s="79" t="n"/>
      <c r="N428" s="79" t="n"/>
      <c r="O428" s="79" t="n"/>
      <c r="P428" s="79" t="n"/>
      <c r="Q428" s="79" t="n"/>
      <c r="R428" s="79" t="n"/>
      <c r="S428" s="79" t="n"/>
      <c r="T428" s="79" t="n"/>
      <c r="U428" s="79" t="n"/>
      <c r="V428" s="79" t="n"/>
      <c r="W428" s="79" t="n"/>
      <c r="X428" s="79" t="n"/>
      <c r="Y428" s="79" t="n"/>
      <c r="Z428" s="79" t="n"/>
      <c r="AA428" s="79" t="n"/>
      <c r="AB428" s="79" t="n"/>
      <c r="AC428" s="79" t="n"/>
      <c r="AD428" s="79" t="n"/>
      <c r="AE428" s="79" t="n"/>
      <c r="AF428" s="79" t="n"/>
      <c r="AG428" s="79" t="n"/>
      <c r="AH428" s="79" t="n"/>
      <c r="AI428" s="79" t="n"/>
      <c r="AJ428" s="79" t="n"/>
      <c r="AK428" s="79" t="n"/>
      <c r="AL428" s="79" t="n"/>
      <c r="AM428" s="79" t="n"/>
      <c r="AN428" s="79" t="n"/>
      <c r="AO428" s="79" t="n"/>
      <c r="AR428" s="78" t="n">
        <v>8</v>
      </c>
      <c r="AS428" s="79" t="n"/>
      <c r="AT428" s="79" t="n"/>
      <c r="AU428" s="79" t="n"/>
      <c r="AV428" s="79" t="n"/>
      <c r="AW428" s="79" t="n"/>
      <c r="AX428" s="79" t="n"/>
      <c r="AY428" s="79" t="n"/>
      <c r="AZ428" s="79" t="n"/>
      <c r="BA428" s="79" t="n"/>
      <c r="BB428" s="79" t="n"/>
      <c r="BC428" s="79" t="n"/>
      <c r="BD428" s="79" t="n"/>
      <c r="BE428" s="79" t="n"/>
      <c r="BF428" s="79" t="n"/>
      <c r="BG428" s="79" t="n"/>
      <c r="BH428" s="79" t="n"/>
      <c r="BI428" s="79" t="n"/>
      <c r="BJ428" s="79" t="n"/>
      <c r="BK428" s="79" t="n"/>
      <c r="BL428" s="79" t="n"/>
      <c r="BM428" s="79" t="n"/>
      <c r="BN428" s="79" t="n"/>
      <c r="BO428" s="79" t="n"/>
      <c r="BP428" s="79" t="n"/>
      <c r="BQ428" s="79" t="n"/>
      <c r="BR428" s="79" t="n"/>
      <c r="BS428" s="79" t="n"/>
      <c r="BT428" s="79" t="n"/>
      <c r="BU428" s="79" t="n"/>
      <c r="BV428" s="79" t="n"/>
      <c r="BW428" s="79" t="n"/>
      <c r="BX428" s="79" t="n"/>
      <c r="BY428" s="79" t="n"/>
      <c r="BZ428" s="79" t="n"/>
      <c r="CA428" s="79" t="n"/>
      <c r="CB428" s="79" t="n"/>
      <c r="CC428" s="79" t="n"/>
      <c r="CD428" s="79" t="n"/>
      <c r="CE428" s="79" t="n"/>
      <c r="CF428" s="79" t="n"/>
      <c r="CI428" s="78" t="n">
        <v>8</v>
      </c>
      <c r="CJ428" s="79" t="n"/>
      <c r="CK428" s="79" t="n"/>
      <c r="CL428" s="79" t="n"/>
      <c r="CM428" s="79" t="n"/>
      <c r="CN428" s="79" t="n"/>
      <c r="CO428" s="79" t="n"/>
      <c r="CP428" s="79" t="n"/>
      <c r="CQ428" s="79" t="n"/>
      <c r="CR428" s="79" t="n"/>
      <c r="CS428" s="79" t="n"/>
      <c r="CT428" s="79" t="n"/>
      <c r="CU428" s="79" t="n"/>
      <c r="CV428" s="79" t="n"/>
      <c r="CW428" s="79" t="n"/>
      <c r="CX428" s="79" t="n"/>
      <c r="CY428" s="79" t="n"/>
      <c r="CZ428" s="79" t="n"/>
      <c r="DA428" s="79" t="n"/>
      <c r="DB428" s="79" t="n"/>
      <c r="DC428" s="79" t="n"/>
      <c r="DD428" s="79" t="n"/>
      <c r="DE428" s="79" t="n"/>
      <c r="DF428" s="79" t="n"/>
      <c r="DG428" s="79" t="n"/>
      <c r="DH428" s="79" t="n"/>
      <c r="DI428" s="79" t="n"/>
      <c r="DJ428" s="79" t="n"/>
      <c r="DK428" s="79" t="n"/>
      <c r="DL428" s="79" t="n"/>
      <c r="DM428" s="79" t="n"/>
      <c r="DN428" s="79" t="n"/>
      <c r="DO428" s="79" t="n"/>
      <c r="DP428" s="79" t="n"/>
      <c r="DQ428" s="79" t="n"/>
      <c r="DR428" s="79" t="n"/>
      <c r="DS428" s="79" t="n"/>
      <c r="DT428" s="79" t="n"/>
      <c r="DU428" s="79" t="n"/>
      <c r="DV428" s="79" t="n"/>
      <c r="DW428" s="79" t="n"/>
      <c r="DZ428" s="78" t="n">
        <v>8</v>
      </c>
      <c r="EA428" s="79" t="n"/>
      <c r="EB428" s="79" t="n"/>
      <c r="EC428" s="79" t="n"/>
      <c r="ED428" s="79" t="n"/>
      <c r="EE428" s="79" t="n"/>
      <c r="EF428" s="79" t="n"/>
      <c r="EG428" s="79" t="n"/>
      <c r="EH428" s="79" t="n"/>
      <c r="EI428" s="79" t="n"/>
      <c r="EJ428" s="79" t="n"/>
      <c r="EK428" s="79" t="n"/>
      <c r="EL428" s="79" t="n"/>
      <c r="EM428" s="79" t="n"/>
      <c r="EN428" s="79" t="n"/>
      <c r="EO428" s="79" t="n"/>
      <c r="EP428" s="79" t="n"/>
      <c r="EQ428" s="79" t="n"/>
      <c r="ER428" s="79" t="n"/>
      <c r="ES428" s="79" t="n"/>
      <c r="ET428" s="79" t="n"/>
      <c r="EU428" s="79" t="n"/>
      <c r="EV428" s="79" t="n"/>
      <c r="EW428" s="79" t="n"/>
      <c r="EX428" s="79" t="n"/>
      <c r="EY428" s="79" t="n"/>
      <c r="EZ428" s="79" t="n"/>
      <c r="FA428" s="79" t="n"/>
      <c r="FB428" s="79" t="n"/>
      <c r="FC428" s="79" t="n"/>
      <c r="FD428" s="79" t="n"/>
      <c r="FE428" s="79" t="n"/>
      <c r="FF428" s="79" t="n"/>
      <c r="FG428" s="79" t="n"/>
      <c r="FH428" s="79" t="n"/>
      <c r="FI428" s="79" t="n"/>
      <c r="FJ428" s="79" t="n"/>
      <c r="FK428" s="79" t="n"/>
      <c r="FL428" s="79" t="n"/>
      <c r="FM428" s="79" t="n"/>
      <c r="FN428" s="79" t="n"/>
      <c r="FQ428" s="78" t="n">
        <v>8</v>
      </c>
      <c r="FR428" s="79" t="n"/>
      <c r="FS428" s="79" t="n"/>
      <c r="FT428" s="79" t="n"/>
      <c r="FU428" s="79" t="n"/>
      <c r="FV428" s="79" t="n"/>
      <c r="FW428" s="79" t="n"/>
      <c r="FX428" s="79" t="n"/>
      <c r="FY428" s="79" t="n"/>
      <c r="FZ428" s="79" t="n"/>
      <c r="GA428" s="79" t="n"/>
      <c r="GB428" s="79" t="n"/>
      <c r="GC428" s="79" t="n"/>
      <c r="GD428" s="79" t="n"/>
      <c r="GE428" s="79" t="n"/>
      <c r="GF428" s="79" t="n"/>
      <c r="GG428" s="79" t="n"/>
      <c r="GH428" s="79" t="n"/>
      <c r="GI428" s="79" t="n"/>
      <c r="GJ428" s="79" t="n"/>
      <c r="GK428" s="79" t="n"/>
      <c r="GL428" s="79" t="n"/>
      <c r="GM428" s="79" t="n"/>
      <c r="GN428" s="79" t="n"/>
      <c r="GO428" s="79" t="n"/>
      <c r="GP428" s="79" t="n"/>
      <c r="GQ428" s="79" t="n"/>
      <c r="GR428" s="79" t="n"/>
      <c r="GS428" s="79" t="n"/>
      <c r="GT428" s="79" t="n"/>
      <c r="GU428" s="79" t="n"/>
      <c r="GV428" s="79" t="n"/>
      <c r="GW428" s="79" t="n"/>
      <c r="GX428" s="79" t="n"/>
      <c r="GY428" s="79" t="n"/>
      <c r="GZ428" s="79" t="n"/>
      <c r="HA428" s="79" t="n"/>
      <c r="HB428" s="79" t="n"/>
      <c r="HC428" s="79" t="n"/>
      <c r="HD428" s="79" t="n"/>
      <c r="HE428" s="79" t="n"/>
      <c r="HH428" s="78" t="n">
        <v>8</v>
      </c>
      <c r="HI428" s="79" t="n"/>
      <c r="HJ428" s="79" t="n"/>
      <c r="HK428" s="79" t="n"/>
      <c r="HL428" s="79" t="n"/>
      <c r="HM428" s="79" t="n"/>
      <c r="HN428" s="79" t="n"/>
      <c r="HO428" s="79" t="n"/>
      <c r="HP428" s="79" t="n"/>
      <c r="HQ428" s="79" t="n"/>
      <c r="HR428" s="79" t="n"/>
      <c r="HS428" s="79" t="n"/>
      <c r="HT428" s="79" t="n"/>
      <c r="HU428" s="79" t="n"/>
      <c r="HV428" s="79" t="n"/>
      <c r="HW428" s="79" t="n"/>
      <c r="HX428" s="79" t="n"/>
      <c r="HY428" s="79" t="n"/>
      <c r="HZ428" s="79" t="n"/>
      <c r="IA428" s="79" t="n"/>
      <c r="IB428" s="79" t="n"/>
      <c r="IC428" s="79" t="n"/>
      <c r="ID428" s="79" t="n"/>
      <c r="IE428" s="79" t="n"/>
      <c r="IF428" s="79" t="n"/>
      <c r="IG428" s="79" t="n"/>
      <c r="IH428" s="79" t="n"/>
      <c r="II428" s="79" t="n"/>
      <c r="IJ428" s="79" t="n"/>
      <c r="IK428" s="79" t="n"/>
      <c r="IL428" s="79" t="n"/>
      <c r="IM428" s="79" t="n"/>
      <c r="IN428" s="79" t="n"/>
      <c r="IO428" s="79" t="n"/>
      <c r="IP428" s="79" t="n"/>
      <c r="IQ428" s="79" t="n"/>
      <c r="IR428" s="79" t="n"/>
      <c r="IS428" s="79" t="n"/>
      <c r="IT428" s="79" t="n"/>
      <c r="IU428" s="79" t="n"/>
      <c r="IV428" s="79" t="n"/>
      <c r="IY428" s="78" t="n">
        <v>8</v>
      </c>
      <c r="IZ428" s="79" t="n"/>
      <c r="JA428" s="79" t="n"/>
      <c r="JB428" s="79" t="n"/>
      <c r="JC428" s="79" t="n"/>
      <c r="JD428" s="79" t="n"/>
      <c r="JE428" s="79" t="n"/>
      <c r="JF428" s="79" t="n"/>
      <c r="JG428" s="79" t="n"/>
      <c r="JH428" s="79" t="n"/>
      <c r="JI428" s="79" t="n"/>
      <c r="JJ428" s="79" t="n"/>
      <c r="JK428" s="79" t="n"/>
      <c r="JL428" s="79" t="n"/>
      <c r="JM428" s="79" t="n"/>
      <c r="JN428" s="79" t="n"/>
      <c r="JO428" s="79" t="n"/>
      <c r="JP428" s="79" t="n"/>
      <c r="JQ428" s="79" t="n"/>
      <c r="JR428" s="79" t="n"/>
      <c r="JS428" s="79" t="n"/>
      <c r="JT428" s="79" t="n"/>
      <c r="JU428" s="79" t="n"/>
      <c r="JV428" s="79" t="n"/>
      <c r="JW428" s="79" t="n"/>
      <c r="JX428" s="79" t="n"/>
      <c r="JY428" s="79" t="n"/>
      <c r="JZ428" s="79" t="n"/>
      <c r="KA428" s="79" t="n"/>
      <c r="KB428" s="79" t="n"/>
      <c r="KC428" s="79" t="n"/>
      <c r="KD428" s="79" t="n"/>
      <c r="KE428" s="79" t="n"/>
      <c r="KF428" s="79" t="n"/>
      <c r="KG428" s="79" t="n"/>
      <c r="KH428" s="79" t="n"/>
      <c r="KI428" s="79" t="n"/>
      <c r="KJ428" s="79" t="n"/>
      <c r="KK428" s="79" t="n"/>
      <c r="KL428" s="79" t="n"/>
      <c r="KM428" s="79" t="n"/>
      <c r="KP428" s="78" t="n">
        <v>8</v>
      </c>
      <c r="KQ428" s="79" t="n"/>
      <c r="KR428" s="79" t="n"/>
      <c r="KS428" s="79" t="n"/>
      <c r="KT428" s="79" t="n"/>
      <c r="KU428" s="79" t="n"/>
      <c r="KV428" s="79" t="n"/>
      <c r="KW428" s="79" t="n"/>
      <c r="KX428" s="79" t="n"/>
      <c r="KY428" s="79" t="n"/>
      <c r="KZ428" s="79" t="n"/>
      <c r="LA428" s="79" t="n"/>
      <c r="LB428" s="79" t="n"/>
      <c r="LC428" s="79" t="n"/>
      <c r="LD428" s="79" t="n"/>
      <c r="LE428" s="79" t="n"/>
      <c r="LF428" s="79" t="n"/>
      <c r="LG428" s="79" t="n"/>
      <c r="LH428" s="79" t="n"/>
      <c r="LI428" s="79" t="n"/>
      <c r="LJ428" s="79" t="n"/>
      <c r="LK428" s="79" t="n"/>
      <c r="LL428" s="79" t="n"/>
      <c r="LM428" s="79" t="n"/>
      <c r="LN428" s="79" t="n"/>
      <c r="LO428" s="79" t="n"/>
      <c r="LP428" s="79" t="n"/>
      <c r="LQ428" s="79" t="n"/>
      <c r="LR428" s="79" t="n"/>
      <c r="LS428" s="79" t="n"/>
      <c r="LT428" s="79" t="n"/>
      <c r="LU428" s="79" t="n"/>
      <c r="LV428" s="79" t="n"/>
      <c r="LW428" s="79" t="n"/>
      <c r="LX428" s="79" t="n"/>
      <c r="LY428" s="79" t="n"/>
      <c r="LZ428" s="79" t="n"/>
      <c r="MA428" s="79" t="n"/>
      <c r="MB428" s="79" t="n"/>
      <c r="MC428" s="79" t="n"/>
      <c r="MD428" s="79" t="n"/>
      <c r="MG428" s="78" t="n">
        <v>8</v>
      </c>
      <c r="MH428" s="79" t="n"/>
      <c r="MI428" s="79" t="n"/>
      <c r="MJ428" s="79" t="n"/>
      <c r="MK428" s="79" t="n"/>
      <c r="ML428" s="79" t="n"/>
      <c r="MM428" s="79" t="n"/>
      <c r="MN428" s="79" t="n"/>
      <c r="MO428" s="79" t="n"/>
      <c r="MP428" s="79" t="n"/>
      <c r="MQ428" s="79" t="n"/>
      <c r="MR428" s="79" t="n"/>
      <c r="MS428" s="79" t="n"/>
      <c r="MT428" s="79" t="n"/>
      <c r="MU428" s="79" t="n"/>
      <c r="MV428" s="79" t="n"/>
      <c r="MW428" s="79" t="n"/>
      <c r="MX428" s="79" t="n"/>
      <c r="MY428" s="79" t="n"/>
      <c r="MZ428" s="79" t="n"/>
      <c r="NA428" s="79" t="n"/>
      <c r="NB428" s="79" t="n"/>
      <c r="NC428" s="79" t="n"/>
      <c r="ND428" s="79" t="n"/>
      <c r="NE428" s="79" t="n"/>
      <c r="NF428" s="79" t="n"/>
      <c r="NG428" s="79" t="n"/>
      <c r="NH428" s="79" t="n"/>
      <c r="NI428" s="79" t="n"/>
      <c r="NJ428" s="79" t="n"/>
      <c r="NK428" s="79" t="n"/>
      <c r="NL428" s="79" t="n"/>
      <c r="NM428" s="79" t="n"/>
      <c r="NN428" s="79" t="n"/>
      <c r="NO428" s="79" t="n"/>
      <c r="NP428" s="79" t="n"/>
      <c r="NQ428" s="79" t="n"/>
      <c r="NR428" s="79" t="n"/>
      <c r="NS428" s="79" t="n"/>
      <c r="NT428" s="79" t="n"/>
      <c r="NU428" s="79" t="n"/>
      <c r="NX428" s="78" t="n">
        <v>8</v>
      </c>
      <c r="NY428" s="79" t="n"/>
      <c r="NZ428" s="79" t="n"/>
      <c r="OA428" s="79" t="n"/>
      <c r="OB428" s="79" t="n"/>
      <c r="OC428" s="79" t="n"/>
      <c r="OD428" s="79" t="n"/>
      <c r="OE428" s="79" t="n"/>
      <c r="OF428" s="79" t="n"/>
      <c r="OG428" s="79" t="n"/>
      <c r="OH428" s="79" t="n"/>
      <c r="OI428" s="79" t="n"/>
      <c r="OJ428" s="79" t="n"/>
      <c r="OK428" s="79" t="n"/>
      <c r="OL428" s="79" t="n"/>
      <c r="OM428" s="79" t="n"/>
      <c r="ON428" s="79" t="n"/>
      <c r="OO428" s="79" t="n"/>
      <c r="OP428" s="79" t="n"/>
      <c r="OQ428" s="79" t="n"/>
      <c r="OR428" s="79" t="n"/>
      <c r="OS428" s="79" t="n"/>
      <c r="OT428" s="79" t="n"/>
      <c r="OU428" s="79" t="n"/>
      <c r="OV428" s="79" t="n"/>
      <c r="OW428" s="79" t="n"/>
      <c r="OX428" s="79" t="n"/>
      <c r="OY428" s="79" t="n"/>
      <c r="OZ428" s="79" t="n"/>
      <c r="PA428" s="79" t="n"/>
      <c r="PB428" s="79" t="n"/>
      <c r="PC428" s="79" t="n"/>
      <c r="PD428" s="79" t="n"/>
      <c r="PE428" s="79" t="n"/>
      <c r="PF428" s="79" t="n"/>
      <c r="PG428" s="79" t="n"/>
      <c r="PH428" s="79" t="n"/>
      <c r="PI428" s="79" t="n"/>
      <c r="PJ428" s="79" t="n"/>
      <c r="PK428" s="79" t="n"/>
      <c r="PL428" s="79" t="n"/>
      <c r="PO428" s="78" t="n">
        <v>8</v>
      </c>
      <c r="PP428" s="79" t="n"/>
      <c r="PQ428" s="79" t="n"/>
      <c r="PR428" s="79" t="n"/>
      <c r="PS428" s="79" t="n"/>
      <c r="PT428" s="79" t="n"/>
      <c r="PU428" s="79" t="n"/>
      <c r="PV428" s="79" t="n"/>
      <c r="PW428" s="79" t="n"/>
      <c r="PX428" s="79" t="n"/>
      <c r="PY428" s="79" t="n"/>
      <c r="PZ428" s="79" t="n"/>
      <c r="QA428" s="79" t="n"/>
      <c r="QB428" s="79" t="n"/>
      <c r="QC428" s="79" t="n"/>
      <c r="QD428" s="79" t="n"/>
      <c r="QE428" s="79" t="n"/>
      <c r="QF428" s="79" t="n"/>
      <c r="QG428" s="79" t="n"/>
      <c r="QH428" s="79" t="n"/>
      <c r="QI428" s="79" t="n"/>
      <c r="QJ428" s="79" t="n"/>
      <c r="QK428" s="79" t="n"/>
      <c r="QL428" s="79" t="n"/>
      <c r="QM428" s="79" t="n"/>
      <c r="QN428" s="79" t="n"/>
      <c r="QO428" s="79" t="n"/>
      <c r="QP428" s="79" t="n"/>
      <c r="QQ428" s="79" t="n"/>
      <c r="QR428" s="79" t="n"/>
      <c r="QS428" s="79" t="n"/>
      <c r="QT428" s="79" t="n"/>
      <c r="QU428" s="79" t="n"/>
      <c r="QV428" s="79" t="n"/>
      <c r="QW428" s="79" t="n"/>
      <c r="QX428" s="79" t="n"/>
      <c r="QY428" s="79" t="n"/>
      <c r="QZ428" s="79" t="n"/>
      <c r="RA428" s="79" t="n"/>
      <c r="RB428" s="79" t="n"/>
      <c r="RC428" s="79" t="n"/>
      <c r="RF428" s="78" t="n">
        <v>8</v>
      </c>
      <c r="RG428" s="79" t="n"/>
      <c r="RH428" s="79" t="n"/>
      <c r="RI428" s="79" t="n"/>
      <c r="RJ428" s="79" t="n"/>
      <c r="RK428" s="79" t="n"/>
      <c r="RL428" s="79" t="n"/>
      <c r="RM428" s="79" t="n"/>
      <c r="RN428" s="79" t="n"/>
      <c r="RO428" s="79" t="n"/>
      <c r="RP428" s="79" t="n"/>
      <c r="RQ428" s="79" t="n"/>
      <c r="RR428" s="79" t="n"/>
      <c r="RS428" s="79" t="n"/>
      <c r="RT428" s="79" t="n"/>
      <c r="RU428" s="79" t="n"/>
      <c r="RV428" s="79" t="n"/>
      <c r="RW428" s="79" t="n"/>
      <c r="RX428" s="79" t="n"/>
      <c r="RY428" s="79" t="n"/>
      <c r="RZ428" s="79" t="n"/>
      <c r="SA428" s="79" t="n"/>
      <c r="SB428" s="79" t="n"/>
      <c r="SC428" s="79" t="n"/>
      <c r="SD428" s="79" t="n"/>
      <c r="SE428" s="79" t="n"/>
      <c r="SF428" s="79" t="n"/>
      <c r="SG428" s="79" t="n"/>
      <c r="SH428" s="79" t="n"/>
      <c r="SI428" s="79" t="n"/>
      <c r="SJ428" s="79" t="n"/>
      <c r="SK428" s="79" t="n"/>
      <c r="SL428" s="79" t="n"/>
      <c r="SM428" s="79" t="n"/>
      <c r="SN428" s="79" t="n"/>
      <c r="SO428" s="79" t="n"/>
      <c r="SP428" s="79" t="n"/>
      <c r="SQ428" s="79" t="n"/>
      <c r="SR428" s="79" t="n"/>
      <c r="SS428" s="79" t="n"/>
      <c r="ST428" s="79" t="n"/>
      <c r="SW428" s="78" t="n">
        <v>8</v>
      </c>
      <c r="SX428" s="79" t="n"/>
      <c r="SY428" s="79" t="n"/>
      <c r="SZ428" s="79" t="n"/>
      <c r="TA428" s="79" t="n"/>
      <c r="TB428" s="79" t="n"/>
      <c r="TC428" s="79" t="n"/>
      <c r="TD428" s="79" t="n"/>
      <c r="TE428" s="79" t="n"/>
      <c r="TF428" s="79" t="n"/>
      <c r="TG428" s="79" t="n"/>
      <c r="TH428" s="79" t="n"/>
      <c r="TI428" s="79" t="n"/>
      <c r="TJ428" s="79" t="n"/>
      <c r="TK428" s="79" t="n"/>
      <c r="TL428" s="79" t="n"/>
      <c r="TM428" s="79" t="n"/>
      <c r="TN428" s="79" t="n"/>
      <c r="TO428" s="79" t="n"/>
      <c r="TP428" s="79" t="n"/>
      <c r="TQ428" s="79" t="n"/>
      <c r="TR428" s="79" t="n"/>
      <c r="TS428" s="79" t="n"/>
      <c r="TT428" s="79" t="n"/>
      <c r="TU428" s="79" t="n"/>
      <c r="TV428" s="79" t="n"/>
      <c r="TW428" s="79" t="n"/>
      <c r="TX428" s="79" t="n"/>
      <c r="TY428" s="79" t="n"/>
      <c r="TZ428" s="79" t="n"/>
      <c r="UA428" s="79" t="n"/>
      <c r="UB428" s="79" t="n"/>
      <c r="UC428" s="79" t="n"/>
      <c r="UD428" s="79" t="n"/>
      <c r="UE428" s="79" t="n"/>
      <c r="UF428" s="79" t="n"/>
      <c r="UG428" s="79" t="n"/>
      <c r="UH428" s="79" t="n"/>
      <c r="UI428" s="79" t="n"/>
      <c r="UJ428" s="79" t="n"/>
      <c r="UK428" s="79" t="n"/>
      <c r="UN428" s="78" t="n">
        <v>8</v>
      </c>
      <c r="UO428" s="79" t="n"/>
      <c r="UP428" s="79" t="n"/>
      <c r="UQ428" s="79" t="n"/>
      <c r="UR428" s="79" t="n"/>
      <c r="US428" s="79" t="n"/>
      <c r="UT428" s="79" t="n"/>
      <c r="UU428" s="79" t="n"/>
      <c r="UV428" s="79" t="n"/>
      <c r="UW428" s="79" t="n"/>
      <c r="UX428" s="79" t="n"/>
      <c r="UY428" s="79" t="n"/>
      <c r="UZ428" s="79" t="n"/>
      <c r="VA428" s="79" t="n"/>
      <c r="VB428" s="79" t="n"/>
      <c r="VC428" s="79" t="n"/>
      <c r="VD428" s="79" t="n"/>
      <c r="VE428" s="79" t="n"/>
      <c r="VF428" s="79" t="n"/>
      <c r="VG428" s="79" t="n"/>
      <c r="VH428" s="79" t="n"/>
      <c r="VI428" s="79" t="n"/>
      <c r="VJ428" s="79" t="n"/>
      <c r="VK428" s="79" t="n"/>
      <c r="VL428" s="79" t="n"/>
      <c r="VM428" s="79" t="n"/>
      <c r="VN428" s="79" t="n"/>
      <c r="VO428" s="79" t="n"/>
      <c r="VP428" s="79" t="n"/>
      <c r="VQ428" s="79" t="n"/>
      <c r="VR428" s="79" t="n"/>
      <c r="VS428" s="79" t="n"/>
      <c r="VT428" s="79" t="n"/>
      <c r="VU428" s="79" t="n"/>
      <c r="VV428" s="79" t="n"/>
      <c r="VW428" s="79" t="n"/>
      <c r="VX428" s="79" t="n"/>
      <c r="VY428" s="79" t="n"/>
      <c r="VZ428" s="79" t="n"/>
      <c r="WA428" s="79" t="n"/>
      <c r="WB428" s="79" t="n"/>
      <c r="WE428" s="78" t="n">
        <v>8</v>
      </c>
      <c r="WF428" s="79" t="n"/>
      <c r="WG428" s="79" t="n"/>
      <c r="WH428" s="79" t="n"/>
      <c r="WI428" s="79" t="n"/>
      <c r="WJ428" s="79" t="n"/>
      <c r="WK428" s="79" t="n"/>
      <c r="WL428" s="79" t="n"/>
      <c r="WM428" s="79" t="n"/>
      <c r="WN428" s="79" t="n"/>
      <c r="WO428" s="79" t="n"/>
      <c r="WP428" s="79" t="n"/>
      <c r="WQ428" s="79" t="n"/>
      <c r="WR428" s="79" t="n"/>
      <c r="WS428" s="79" t="n"/>
      <c r="WT428" s="79" t="n"/>
      <c r="WU428" s="79" t="n"/>
      <c r="WV428" s="79" t="n"/>
      <c r="WW428" s="79" t="n"/>
      <c r="WX428" s="79" t="n"/>
      <c r="WY428" s="79" t="n"/>
      <c r="WZ428" s="79" t="n"/>
      <c r="XA428" s="79" t="n"/>
      <c r="XB428" s="79" t="n"/>
      <c r="XC428" s="79" t="n"/>
      <c r="XD428" s="79" t="n"/>
      <c r="XE428" s="79" t="n"/>
      <c r="XF428" s="79" t="n"/>
      <c r="XG428" s="79" t="n"/>
      <c r="XH428" s="79" t="n"/>
      <c r="XI428" s="79" t="n"/>
      <c r="XJ428" s="79" t="n"/>
      <c r="XK428" s="79" t="n"/>
      <c r="XL428" s="79" t="n"/>
      <c r="XM428" s="79" t="n"/>
      <c r="XN428" s="79" t="n"/>
      <c r="XO428" s="79" t="n"/>
      <c r="XP428" s="79" t="n"/>
      <c r="XQ428" s="79" t="n"/>
      <c r="XR428" s="79" t="n"/>
      <c r="XS428" s="79" t="n"/>
      <c r="XV428" s="78" t="n">
        <v>8</v>
      </c>
      <c r="XW428" s="79" t="n"/>
      <c r="XX428" s="79" t="n"/>
      <c r="XY428" s="79" t="n"/>
      <c r="XZ428" s="79" t="n"/>
      <c r="YA428" s="79" t="n"/>
      <c r="YB428" s="79" t="n"/>
      <c r="YC428" s="79" t="n"/>
      <c r="YD428" s="79" t="n"/>
      <c r="YE428" s="79" t="n"/>
      <c r="YF428" s="79" t="n"/>
      <c r="YG428" s="79" t="n"/>
      <c r="YH428" s="79" t="n"/>
      <c r="YI428" s="79" t="n"/>
      <c r="YJ428" s="79" t="n"/>
      <c r="YK428" s="79" t="n"/>
      <c r="YL428" s="79" t="n"/>
      <c r="YM428" s="79" t="n"/>
      <c r="YN428" s="79" t="n"/>
      <c r="YO428" s="79" t="n"/>
      <c r="YP428" s="79" t="n"/>
      <c r="YQ428" s="79" t="n"/>
      <c r="YR428" s="79" t="n"/>
      <c r="YS428" s="79" t="n"/>
      <c r="YT428" s="79" t="n"/>
      <c r="YU428" s="79" t="n"/>
      <c r="YV428" s="79" t="n"/>
      <c r="YW428" s="79" t="n"/>
      <c r="YX428" s="79" t="n"/>
      <c r="YY428" s="79" t="n"/>
      <c r="YZ428" s="79" t="n"/>
      <c r="ZA428" s="79" t="n"/>
      <c r="ZB428" s="79" t="n"/>
      <c r="ZC428" s="79" t="n"/>
      <c r="ZD428" s="79" t="n"/>
      <c r="ZE428" s="79" t="n"/>
      <c r="ZF428" s="79" t="n"/>
      <c r="ZG428" s="79" t="n"/>
      <c r="ZH428" s="79" t="n"/>
      <c r="ZI428" s="79" t="n"/>
      <c r="ZJ428" s="79" t="n"/>
      <c r="ZM428" s="78" t="n">
        <v>8</v>
      </c>
      <c r="ZN428" s="79" t="n"/>
      <c r="ZO428" s="79" t="n"/>
      <c r="ZP428" s="79" t="n"/>
      <c r="ZQ428" s="79" t="n"/>
      <c r="ZR428" s="79" t="n"/>
      <c r="ZS428" s="79" t="n"/>
      <c r="ZT428" s="79" t="n"/>
      <c r="ZU428" s="79" t="n"/>
      <c r="ZV428" s="79" t="n"/>
      <c r="ZW428" s="79" t="n"/>
      <c r="ZX428" s="79" t="n"/>
      <c r="ZY428" s="79" t="n"/>
      <c r="ZZ428" s="79" t="n"/>
      <c r="AAA428" s="79" t="n"/>
      <c r="AAB428" s="79" t="n"/>
      <c r="AAC428" s="79" t="n"/>
      <c r="AAD428" s="79" t="n"/>
      <c r="AAE428" s="79" t="n"/>
      <c r="AAF428" s="79" t="n"/>
      <c r="AAG428" s="79" t="n"/>
      <c r="AAH428" s="79" t="n"/>
      <c r="AAI428" s="79" t="n"/>
      <c r="AAJ428" s="79" t="n"/>
      <c r="AAK428" s="79" t="n"/>
      <c r="AAL428" s="79" t="n"/>
      <c r="AAM428" s="79" t="n"/>
      <c r="AAN428" s="79" t="n"/>
      <c r="AAO428" s="79" t="n"/>
      <c r="AAP428" s="79" t="n"/>
      <c r="AAQ428" s="79" t="n"/>
      <c r="AAR428" s="79" t="n"/>
      <c r="AAS428" s="79" t="n"/>
      <c r="AAT428" s="79" t="n"/>
      <c r="AAU428" s="79" t="n"/>
      <c r="AAV428" s="79" t="n"/>
      <c r="AAW428" s="79" t="n"/>
      <c r="AAX428" s="79" t="n"/>
      <c r="AAY428" s="79" t="n"/>
      <c r="AAZ428" s="79" t="n"/>
      <c r="ABA428" s="79" t="n"/>
      <c r="ABD428" s="78" t="n">
        <v>8</v>
      </c>
      <c r="ABE428" s="79" t="n"/>
      <c r="ABF428" s="79" t="n"/>
      <c r="ABG428" s="79" t="n"/>
      <c r="ABH428" s="79" t="n"/>
      <c r="ABI428" s="79" t="n"/>
      <c r="ABJ428" s="79" t="n"/>
      <c r="ABK428" s="79" t="n"/>
      <c r="ABL428" s="79" t="n"/>
      <c r="ABM428" s="79" t="n"/>
      <c r="ABN428" s="79" t="n"/>
      <c r="ABO428" s="79" t="n"/>
      <c r="ABP428" s="79" t="n"/>
      <c r="ABQ428" s="79" t="n"/>
      <c r="ABR428" s="79" t="n"/>
      <c r="ABS428" s="79" t="n"/>
      <c r="ABT428" s="79" t="n"/>
      <c r="ABU428" s="79" t="n"/>
      <c r="ABV428" s="79" t="n"/>
      <c r="ABW428" s="79" t="n"/>
      <c r="ABX428" s="79" t="n"/>
      <c r="ABY428" s="79" t="n"/>
      <c r="ABZ428" s="79" t="n"/>
      <c r="ACA428" s="79" t="n"/>
      <c r="ACB428" s="79" t="n"/>
      <c r="ACC428" s="79" t="n"/>
      <c r="ACD428" s="79" t="n"/>
      <c r="ACE428" s="79" t="n"/>
      <c r="ACF428" s="79" t="n"/>
      <c r="ACG428" s="79" t="n"/>
      <c r="ACH428" s="79" t="n"/>
      <c r="ACI428" s="79" t="n"/>
      <c r="ACJ428" s="79" t="n"/>
      <c r="ACK428" s="79" t="n"/>
      <c r="ACL428" s="79" t="n"/>
      <c r="ACM428" s="79" t="n"/>
      <c r="ACN428" s="79" t="n"/>
      <c r="ACO428" s="79" t="n"/>
      <c r="ACP428" s="79" t="n"/>
      <c r="ACQ428" s="79" t="n"/>
      <c r="ACR428" s="79" t="n"/>
      <c r="ACU428" s="78" t="n">
        <v>8</v>
      </c>
      <c r="ACV428" s="79" t="n"/>
      <c r="ACW428" s="79" t="n"/>
      <c r="ACX428" s="79" t="n"/>
      <c r="ACY428" s="79" t="n"/>
      <c r="ACZ428" s="79" t="n"/>
      <c r="ADA428" s="79" t="n"/>
      <c r="ADB428" s="79" t="n"/>
      <c r="ADC428" s="79" t="n"/>
      <c r="ADD428" s="79" t="n"/>
      <c r="ADE428" s="79" t="n"/>
      <c r="ADF428" s="79" t="n"/>
      <c r="ADG428" s="79" t="n"/>
      <c r="ADH428" s="79" t="n"/>
      <c r="ADI428" s="79" t="n"/>
      <c r="ADJ428" s="79" t="n"/>
      <c r="ADK428" s="79" t="n"/>
      <c r="ADL428" s="79" t="n"/>
      <c r="ADM428" s="79" t="n"/>
      <c r="ADN428" s="79" t="n"/>
      <c r="ADO428" s="79" t="n"/>
      <c r="ADP428" s="79" t="n"/>
      <c r="ADQ428" s="79" t="n"/>
      <c r="ADR428" s="79" t="n"/>
      <c r="ADS428" s="79" t="n"/>
      <c r="ADT428" s="79" t="n"/>
      <c r="ADU428" s="79" t="n"/>
      <c r="ADV428" s="79" t="n"/>
      <c r="ADW428" s="79" t="n"/>
      <c r="ADX428" s="79" t="n"/>
      <c r="ADY428" s="79" t="n"/>
      <c r="ADZ428" s="79" t="n"/>
      <c r="AEA428" s="79" t="n"/>
      <c r="AEB428" s="79" t="n"/>
      <c r="AEC428" s="79" t="n"/>
      <c r="AED428" s="79" t="n"/>
      <c r="AEE428" s="79" t="n"/>
      <c r="AEF428" s="79" t="n"/>
      <c r="AEG428" s="79" t="n"/>
      <c r="AEH428" s="79" t="n"/>
      <c r="AEI428" s="79" t="n"/>
      <c r="AEL428" s="78" t="n">
        <v>8</v>
      </c>
      <c r="AEM428" s="79" t="n"/>
      <c r="AEN428" s="79" t="n"/>
      <c r="AEO428" s="79" t="n"/>
      <c r="AEP428" s="79" t="n"/>
      <c r="AEQ428" s="79" t="n"/>
      <c r="AER428" s="79" t="n"/>
      <c r="AES428" s="79" t="n"/>
      <c r="AET428" s="79" t="n"/>
      <c r="AEU428" s="79" t="n"/>
      <c r="AEV428" s="79" t="n"/>
      <c r="AEW428" s="79" t="n"/>
      <c r="AEX428" s="79" t="n"/>
      <c r="AEY428" s="79" t="n"/>
      <c r="AEZ428" s="79" t="n"/>
      <c r="AFA428" s="79" t="n"/>
      <c r="AFB428" s="79" t="n"/>
      <c r="AFC428" s="79" t="n"/>
      <c r="AFD428" s="79" t="n"/>
      <c r="AFE428" s="79" t="n"/>
      <c r="AFF428" s="79" t="n"/>
      <c r="AFG428" s="79" t="n"/>
      <c r="AFH428" s="79" t="n"/>
      <c r="AFI428" s="79" t="n"/>
      <c r="AFJ428" s="79" t="n"/>
      <c r="AFK428" s="79" t="n"/>
      <c r="AFL428" s="79" t="n"/>
      <c r="AFM428" s="79" t="n"/>
      <c r="AFN428" s="79" t="n"/>
      <c r="AFO428" s="79" t="n"/>
      <c r="AFP428" s="79" t="n"/>
      <c r="AFQ428" s="79" t="n"/>
      <c r="AFR428" s="79" t="n"/>
      <c r="AFS428" s="79" t="n"/>
      <c r="AFT428" s="79" t="n"/>
      <c r="AFU428" s="79" t="n"/>
      <c r="AFV428" s="79" t="n"/>
      <c r="AFW428" s="79" t="n"/>
      <c r="AFX428" s="79" t="n"/>
      <c r="AFY428" s="79" t="n"/>
      <c r="AFZ428" s="79" t="n"/>
    </row>
    <row r="429">
      <c r="A429" s="78" t="n">
        <v>9</v>
      </c>
      <c r="B429" s="79" t="n"/>
      <c r="C429" s="79" t="n"/>
      <c r="D429" s="79" t="n"/>
      <c r="E429" s="79" t="n"/>
      <c r="F429" s="79" t="n"/>
      <c r="G429" s="79" t="n"/>
      <c r="H429" s="79" t="n"/>
      <c r="I429" s="79" t="n"/>
      <c r="J429" s="79" t="n"/>
      <c r="K429" s="79" t="n"/>
      <c r="L429" s="79" t="n"/>
      <c r="M429" s="79" t="n"/>
      <c r="N429" s="79" t="n"/>
      <c r="O429" s="79" t="n"/>
      <c r="P429" s="79" t="n"/>
      <c r="Q429" s="79" t="n"/>
      <c r="R429" s="79" t="n"/>
      <c r="S429" s="79" t="n"/>
      <c r="T429" s="79" t="n"/>
      <c r="U429" s="79" t="n"/>
      <c r="V429" s="79" t="n"/>
      <c r="W429" s="79" t="n"/>
      <c r="X429" s="79" t="n"/>
      <c r="Y429" s="79" t="n"/>
      <c r="Z429" s="79" t="n"/>
      <c r="AA429" s="79" t="n"/>
      <c r="AB429" s="79" t="n"/>
      <c r="AC429" s="79" t="n"/>
      <c r="AD429" s="79" t="n"/>
      <c r="AE429" s="79" t="n"/>
      <c r="AF429" s="79" t="n"/>
      <c r="AG429" s="79" t="n"/>
      <c r="AH429" s="79" t="n"/>
      <c r="AI429" s="79" t="n"/>
      <c r="AJ429" s="79" t="n"/>
      <c r="AK429" s="79" t="n"/>
      <c r="AL429" s="79" t="n"/>
      <c r="AM429" s="79" t="n"/>
      <c r="AN429" s="79" t="n"/>
      <c r="AO429" s="79" t="n"/>
      <c r="AR429" s="78" t="n">
        <v>9</v>
      </c>
      <c r="AS429" s="79" t="n"/>
      <c r="AT429" s="79" t="n"/>
      <c r="AU429" s="79" t="n"/>
      <c r="AV429" s="79" t="n"/>
      <c r="AW429" s="79" t="n"/>
      <c r="AX429" s="79" t="n"/>
      <c r="AY429" s="79" t="n"/>
      <c r="AZ429" s="79" t="n"/>
      <c r="BA429" s="79" t="n"/>
      <c r="BB429" s="79" t="n"/>
      <c r="BC429" s="79" t="n"/>
      <c r="BD429" s="79" t="n"/>
      <c r="BE429" s="79" t="n"/>
      <c r="BF429" s="79" t="n"/>
      <c r="BG429" s="79" t="n"/>
      <c r="BH429" s="79" t="n"/>
      <c r="BI429" s="79" t="n"/>
      <c r="BJ429" s="79" t="n"/>
      <c r="BK429" s="79" t="n"/>
      <c r="BL429" s="79" t="n"/>
      <c r="BM429" s="79" t="n"/>
      <c r="BN429" s="79" t="n"/>
      <c r="BO429" s="79" t="n"/>
      <c r="BP429" s="79" t="n"/>
      <c r="BQ429" s="79" t="n"/>
      <c r="BR429" s="79" t="n"/>
      <c r="BS429" s="79" t="n"/>
      <c r="BT429" s="79" t="n"/>
      <c r="BU429" s="79" t="n"/>
      <c r="BV429" s="79" t="n"/>
      <c r="BW429" s="79" t="n"/>
      <c r="BX429" s="79" t="n"/>
      <c r="BY429" s="79" t="n"/>
      <c r="BZ429" s="79" t="n"/>
      <c r="CA429" s="79" t="n"/>
      <c r="CB429" s="79" t="n"/>
      <c r="CC429" s="79" t="n"/>
      <c r="CD429" s="79" t="n"/>
      <c r="CE429" s="79" t="n"/>
      <c r="CF429" s="79" t="n"/>
      <c r="CI429" s="78" t="n">
        <v>9</v>
      </c>
      <c r="CJ429" s="79" t="n"/>
      <c r="CK429" s="79" t="n"/>
      <c r="CL429" s="79" t="n"/>
      <c r="CM429" s="79" t="n"/>
      <c r="CN429" s="79" t="n"/>
      <c r="CO429" s="79" t="n"/>
      <c r="CP429" s="79" t="n"/>
      <c r="CQ429" s="79" t="n"/>
      <c r="CR429" s="79" t="n"/>
      <c r="CS429" s="79" t="n"/>
      <c r="CT429" s="79" t="n"/>
      <c r="CU429" s="79" t="n"/>
      <c r="CV429" s="79" t="n"/>
      <c r="CW429" s="79" t="n"/>
      <c r="CX429" s="79" t="n"/>
      <c r="CY429" s="79" t="n"/>
      <c r="CZ429" s="79" t="n"/>
      <c r="DA429" s="79" t="n"/>
      <c r="DB429" s="79" t="n"/>
      <c r="DC429" s="79" t="n"/>
      <c r="DD429" s="79" t="n"/>
      <c r="DE429" s="79" t="n"/>
      <c r="DF429" s="79" t="n"/>
      <c r="DG429" s="79" t="n"/>
      <c r="DH429" s="79" t="n"/>
      <c r="DI429" s="79" t="n"/>
      <c r="DJ429" s="79" t="n"/>
      <c r="DK429" s="79" t="n"/>
      <c r="DL429" s="79" t="n"/>
      <c r="DM429" s="79" t="n"/>
      <c r="DN429" s="79" t="n"/>
      <c r="DO429" s="79" t="n"/>
      <c r="DP429" s="79" t="n"/>
      <c r="DQ429" s="79" t="n"/>
      <c r="DR429" s="79" t="n"/>
      <c r="DS429" s="79" t="n"/>
      <c r="DT429" s="79" t="n"/>
      <c r="DU429" s="79" t="n"/>
      <c r="DV429" s="79" t="n"/>
      <c r="DW429" s="79" t="n"/>
      <c r="DZ429" s="78" t="n">
        <v>9</v>
      </c>
      <c r="EA429" s="79" t="n"/>
      <c r="EB429" s="79" t="n"/>
      <c r="EC429" s="79" t="n"/>
      <c r="ED429" s="79" t="n"/>
      <c r="EE429" s="79" t="n"/>
      <c r="EF429" s="79" t="n"/>
      <c r="EG429" s="79" t="n"/>
      <c r="EH429" s="79" t="n"/>
      <c r="EI429" s="79" t="n"/>
      <c r="EJ429" s="79" t="n"/>
      <c r="EK429" s="79" t="n"/>
      <c r="EL429" s="79" t="n"/>
      <c r="EM429" s="79" t="n"/>
      <c r="EN429" s="79" t="n"/>
      <c r="EO429" s="79" t="n"/>
      <c r="EP429" s="79" t="n"/>
      <c r="EQ429" s="79" t="n"/>
      <c r="ER429" s="79" t="n"/>
      <c r="ES429" s="79" t="n"/>
      <c r="ET429" s="79" t="n"/>
      <c r="EU429" s="79" t="n"/>
      <c r="EV429" s="79" t="n"/>
      <c r="EW429" s="79" t="n"/>
      <c r="EX429" s="79" t="n"/>
      <c r="EY429" s="79" t="n"/>
      <c r="EZ429" s="79" t="n"/>
      <c r="FA429" s="79" t="n"/>
      <c r="FB429" s="79" t="n"/>
      <c r="FC429" s="79" t="n"/>
      <c r="FD429" s="79" t="n"/>
      <c r="FE429" s="79" t="n"/>
      <c r="FF429" s="79" t="n"/>
      <c r="FG429" s="79" t="n"/>
      <c r="FH429" s="79" t="n"/>
      <c r="FI429" s="79" t="n"/>
      <c r="FJ429" s="79" t="n"/>
      <c r="FK429" s="79" t="n"/>
      <c r="FL429" s="79" t="n"/>
      <c r="FM429" s="79" t="n"/>
      <c r="FN429" s="79" t="n"/>
      <c r="FQ429" s="78" t="n">
        <v>9</v>
      </c>
      <c r="FR429" s="79" t="n"/>
      <c r="FS429" s="79" t="n"/>
      <c r="FT429" s="79" t="n"/>
      <c r="FU429" s="79" t="n"/>
      <c r="FV429" s="79" t="n"/>
      <c r="FW429" s="79" t="n"/>
      <c r="FX429" s="79" t="n"/>
      <c r="FY429" s="79" t="n"/>
      <c r="FZ429" s="79" t="n"/>
      <c r="GA429" s="79" t="n"/>
      <c r="GB429" s="79" t="n"/>
      <c r="GC429" s="79" t="n"/>
      <c r="GD429" s="79" t="n"/>
      <c r="GE429" s="79" t="n"/>
      <c r="GF429" s="79" t="n"/>
      <c r="GG429" s="79" t="n"/>
      <c r="GH429" s="79" t="n"/>
      <c r="GI429" s="79" t="n"/>
      <c r="GJ429" s="79" t="n"/>
      <c r="GK429" s="79" t="n"/>
      <c r="GL429" s="79" t="n"/>
      <c r="GM429" s="79" t="n"/>
      <c r="GN429" s="79" t="n"/>
      <c r="GO429" s="79" t="n"/>
      <c r="GP429" s="79" t="n"/>
      <c r="GQ429" s="79" t="n"/>
      <c r="GR429" s="79" t="n"/>
      <c r="GS429" s="79" t="n"/>
      <c r="GT429" s="79" t="n"/>
      <c r="GU429" s="79" t="n"/>
      <c r="GV429" s="79" t="n"/>
      <c r="GW429" s="79" t="n"/>
      <c r="GX429" s="79" t="n"/>
      <c r="GY429" s="79" t="n"/>
      <c r="GZ429" s="79" t="n"/>
      <c r="HA429" s="79" t="n"/>
      <c r="HB429" s="79" t="n"/>
      <c r="HC429" s="79" t="n"/>
      <c r="HD429" s="79" t="n"/>
      <c r="HE429" s="79" t="n"/>
      <c r="HH429" s="78" t="n">
        <v>9</v>
      </c>
      <c r="HI429" s="79" t="n"/>
      <c r="HJ429" s="79" t="n"/>
      <c r="HK429" s="79" t="n"/>
      <c r="HL429" s="79" t="n"/>
      <c r="HM429" s="79" t="n"/>
      <c r="HN429" s="79" t="n"/>
      <c r="HO429" s="79" t="n"/>
      <c r="HP429" s="79" t="n"/>
      <c r="HQ429" s="79" t="n"/>
      <c r="HR429" s="79" t="n"/>
      <c r="HS429" s="79" t="n"/>
      <c r="HT429" s="79" t="n"/>
      <c r="HU429" s="79" t="n"/>
      <c r="HV429" s="79" t="n"/>
      <c r="HW429" s="79" t="n"/>
      <c r="HX429" s="79" t="n"/>
      <c r="HY429" s="79" t="n"/>
      <c r="HZ429" s="79" t="n"/>
      <c r="IA429" s="79" t="n"/>
      <c r="IB429" s="79" t="n"/>
      <c r="IC429" s="79" t="n"/>
      <c r="ID429" s="79" t="n"/>
      <c r="IE429" s="79" t="n"/>
      <c r="IF429" s="79" t="n"/>
      <c r="IG429" s="79" t="n"/>
      <c r="IH429" s="79" t="n"/>
      <c r="II429" s="79" t="n"/>
      <c r="IJ429" s="79" t="n"/>
      <c r="IK429" s="79" t="n"/>
      <c r="IL429" s="79" t="n"/>
      <c r="IM429" s="79" t="n"/>
      <c r="IN429" s="79" t="n"/>
      <c r="IO429" s="79" t="n"/>
      <c r="IP429" s="79" t="n"/>
      <c r="IQ429" s="79" t="n"/>
      <c r="IR429" s="79" t="n"/>
      <c r="IS429" s="79" t="n"/>
      <c r="IT429" s="79" t="n"/>
      <c r="IU429" s="79" t="n"/>
      <c r="IV429" s="79" t="n"/>
      <c r="IY429" s="78" t="n">
        <v>9</v>
      </c>
      <c r="IZ429" s="79" t="n"/>
      <c r="JA429" s="79" t="n"/>
      <c r="JB429" s="79" t="n"/>
      <c r="JC429" s="79" t="n"/>
      <c r="JD429" s="79" t="n"/>
      <c r="JE429" s="79" t="n"/>
      <c r="JF429" s="79" t="n"/>
      <c r="JG429" s="79" t="n"/>
      <c r="JH429" s="79" t="n"/>
      <c r="JI429" s="79" t="n"/>
      <c r="JJ429" s="79" t="n"/>
      <c r="JK429" s="79" t="n"/>
      <c r="JL429" s="79" t="n"/>
      <c r="JM429" s="79" t="n"/>
      <c r="JN429" s="79" t="n"/>
      <c r="JO429" s="79" t="n"/>
      <c r="JP429" s="79" t="n"/>
      <c r="JQ429" s="79" t="n"/>
      <c r="JR429" s="79" t="n"/>
      <c r="JS429" s="79" t="n"/>
      <c r="JT429" s="79" t="n"/>
      <c r="JU429" s="79" t="n"/>
      <c r="JV429" s="79" t="n"/>
      <c r="JW429" s="79" t="n"/>
      <c r="JX429" s="79" t="n"/>
      <c r="JY429" s="79" t="n"/>
      <c r="JZ429" s="79" t="n"/>
      <c r="KA429" s="79" t="n"/>
      <c r="KB429" s="79" t="n"/>
      <c r="KC429" s="79" t="n"/>
      <c r="KD429" s="79" t="n"/>
      <c r="KE429" s="79" t="n"/>
      <c r="KF429" s="79" t="n"/>
      <c r="KG429" s="79" t="n"/>
      <c r="KH429" s="79" t="n"/>
      <c r="KI429" s="79" t="n"/>
      <c r="KJ429" s="79" t="n"/>
      <c r="KK429" s="79" t="n"/>
      <c r="KL429" s="79" t="n"/>
      <c r="KM429" s="79" t="n"/>
      <c r="KP429" s="78" t="n">
        <v>9</v>
      </c>
      <c r="KQ429" s="79" t="n"/>
      <c r="KR429" s="79" t="n"/>
      <c r="KS429" s="79" t="n"/>
      <c r="KT429" s="79" t="n"/>
      <c r="KU429" s="79" t="n"/>
      <c r="KV429" s="79" t="n"/>
      <c r="KW429" s="79" t="n"/>
      <c r="KX429" s="79" t="n"/>
      <c r="KY429" s="79" t="n"/>
      <c r="KZ429" s="79" t="n"/>
      <c r="LA429" s="79" t="n"/>
      <c r="LB429" s="79" t="n"/>
      <c r="LC429" s="79" t="n"/>
      <c r="LD429" s="79" t="n"/>
      <c r="LE429" s="79" t="n"/>
      <c r="LF429" s="79" t="n"/>
      <c r="LG429" s="79" t="n"/>
      <c r="LH429" s="79" t="n"/>
      <c r="LI429" s="79" t="n"/>
      <c r="LJ429" s="79" t="n"/>
      <c r="LK429" s="79" t="n"/>
      <c r="LL429" s="79" t="n"/>
      <c r="LM429" s="79" t="n"/>
      <c r="LN429" s="79" t="n"/>
      <c r="LO429" s="79" t="n"/>
      <c r="LP429" s="79" t="n"/>
      <c r="LQ429" s="79" t="n"/>
      <c r="LR429" s="79" t="n"/>
      <c r="LS429" s="79" t="n"/>
      <c r="LT429" s="79" t="n"/>
      <c r="LU429" s="79" t="n"/>
      <c r="LV429" s="79" t="n"/>
      <c r="LW429" s="79" t="n"/>
      <c r="LX429" s="79" t="n"/>
      <c r="LY429" s="79" t="n"/>
      <c r="LZ429" s="79" t="n"/>
      <c r="MA429" s="79" t="n"/>
      <c r="MB429" s="79" t="n"/>
      <c r="MC429" s="79" t="n"/>
      <c r="MD429" s="79" t="n"/>
      <c r="MG429" s="78" t="n">
        <v>9</v>
      </c>
      <c r="MH429" s="79" t="n"/>
      <c r="MI429" s="79" t="n"/>
      <c r="MJ429" s="79" t="n"/>
      <c r="MK429" s="79" t="n"/>
      <c r="ML429" s="79" t="n"/>
      <c r="MM429" s="79" t="n"/>
      <c r="MN429" s="79" t="n"/>
      <c r="MO429" s="79" t="n"/>
      <c r="MP429" s="79" t="n"/>
      <c r="MQ429" s="79" t="n"/>
      <c r="MR429" s="79" t="n"/>
      <c r="MS429" s="79" t="n"/>
      <c r="MT429" s="79" t="n"/>
      <c r="MU429" s="79" t="n"/>
      <c r="MV429" s="79" t="n"/>
      <c r="MW429" s="79" t="n"/>
      <c r="MX429" s="79" t="n"/>
      <c r="MY429" s="79" t="n"/>
      <c r="MZ429" s="79" t="n"/>
      <c r="NA429" s="79" t="n"/>
      <c r="NB429" s="79" t="n"/>
      <c r="NC429" s="79" t="n"/>
      <c r="ND429" s="79" t="n"/>
      <c r="NE429" s="79" t="n"/>
      <c r="NF429" s="79" t="n"/>
      <c r="NG429" s="79" t="n"/>
      <c r="NH429" s="79" t="n"/>
      <c r="NI429" s="79" t="n"/>
      <c r="NJ429" s="79" t="n"/>
      <c r="NK429" s="79" t="n"/>
      <c r="NL429" s="79" t="n"/>
      <c r="NM429" s="79" t="n"/>
      <c r="NN429" s="79" t="n"/>
      <c r="NO429" s="79" t="n"/>
      <c r="NP429" s="79" t="n"/>
      <c r="NQ429" s="79" t="n"/>
      <c r="NR429" s="79" t="n"/>
      <c r="NS429" s="79" t="n"/>
      <c r="NT429" s="79" t="n"/>
      <c r="NU429" s="79" t="n"/>
      <c r="NX429" s="78" t="n">
        <v>9</v>
      </c>
      <c r="NY429" s="79" t="n"/>
      <c r="NZ429" s="79" t="n"/>
      <c r="OA429" s="79" t="n"/>
      <c r="OB429" s="79" t="n"/>
      <c r="OC429" s="79" t="n"/>
      <c r="OD429" s="79" t="n"/>
      <c r="OE429" s="79" t="n"/>
      <c r="OF429" s="79" t="n"/>
      <c r="OG429" s="79" t="n"/>
      <c r="OH429" s="79" t="n"/>
      <c r="OI429" s="79" t="n"/>
      <c r="OJ429" s="79" t="n"/>
      <c r="OK429" s="79" t="n"/>
      <c r="OL429" s="79" t="n"/>
      <c r="OM429" s="79" t="n"/>
      <c r="ON429" s="79" t="n"/>
      <c r="OO429" s="79" t="n"/>
      <c r="OP429" s="79" t="n"/>
      <c r="OQ429" s="79" t="n"/>
      <c r="OR429" s="79" t="n"/>
      <c r="OS429" s="79" t="n"/>
      <c r="OT429" s="79" t="n"/>
      <c r="OU429" s="79" t="n"/>
      <c r="OV429" s="79" t="n"/>
      <c r="OW429" s="79" t="n"/>
      <c r="OX429" s="79" t="n"/>
      <c r="OY429" s="79" t="n"/>
      <c r="OZ429" s="79" t="n"/>
      <c r="PA429" s="79" t="n"/>
      <c r="PB429" s="79" t="n"/>
      <c r="PC429" s="79" t="n"/>
      <c r="PD429" s="79" t="n"/>
      <c r="PE429" s="79" t="n"/>
      <c r="PF429" s="79" t="n"/>
      <c r="PG429" s="79" t="n"/>
      <c r="PH429" s="79" t="n"/>
      <c r="PI429" s="79" t="n"/>
      <c r="PJ429" s="79" t="n"/>
      <c r="PK429" s="79" t="n"/>
      <c r="PL429" s="79" t="n"/>
      <c r="PO429" s="78" t="n">
        <v>9</v>
      </c>
      <c r="PP429" s="79" t="n"/>
      <c r="PQ429" s="79" t="n"/>
      <c r="PR429" s="79" t="n"/>
      <c r="PS429" s="79" t="n"/>
      <c r="PT429" s="79" t="n"/>
      <c r="PU429" s="79" t="n"/>
      <c r="PV429" s="79" t="n"/>
      <c r="PW429" s="79" t="n"/>
      <c r="PX429" s="79" t="n"/>
      <c r="PY429" s="79" t="n"/>
      <c r="PZ429" s="79" t="n"/>
      <c r="QA429" s="79" t="n"/>
      <c r="QB429" s="79" t="n"/>
      <c r="QC429" s="79" t="n"/>
      <c r="QD429" s="79" t="n"/>
      <c r="QE429" s="79" t="n"/>
      <c r="QF429" s="79" t="n"/>
      <c r="QG429" s="79" t="n"/>
      <c r="QH429" s="79" t="n"/>
      <c r="QI429" s="79" t="n"/>
      <c r="QJ429" s="79" t="n"/>
      <c r="QK429" s="79" t="n"/>
      <c r="QL429" s="79" t="n"/>
      <c r="QM429" s="79" t="n"/>
      <c r="QN429" s="79" t="n"/>
      <c r="QO429" s="79" t="n"/>
      <c r="QP429" s="79" t="n"/>
      <c r="QQ429" s="79" t="n"/>
      <c r="QR429" s="79" t="n"/>
      <c r="QS429" s="79" t="n"/>
      <c r="QT429" s="79" t="n"/>
      <c r="QU429" s="79" t="n"/>
      <c r="QV429" s="79" t="n"/>
      <c r="QW429" s="79" t="n"/>
      <c r="QX429" s="79" t="n"/>
      <c r="QY429" s="79" t="n"/>
      <c r="QZ429" s="79" t="n"/>
      <c r="RA429" s="79" t="n"/>
      <c r="RB429" s="79" t="n"/>
      <c r="RC429" s="79" t="n"/>
      <c r="RF429" s="78" t="n">
        <v>9</v>
      </c>
      <c r="RG429" s="79" t="n"/>
      <c r="RH429" s="79" t="n"/>
      <c r="RI429" s="79" t="n"/>
      <c r="RJ429" s="79" t="n"/>
      <c r="RK429" s="79" t="n"/>
      <c r="RL429" s="79" t="n"/>
      <c r="RM429" s="79" t="n"/>
      <c r="RN429" s="79" t="n"/>
      <c r="RO429" s="79" t="n"/>
      <c r="RP429" s="79" t="n"/>
      <c r="RQ429" s="79" t="n"/>
      <c r="RR429" s="79" t="n"/>
      <c r="RS429" s="79" t="n"/>
      <c r="RT429" s="79" t="n"/>
      <c r="RU429" s="79" t="n"/>
      <c r="RV429" s="79" t="n"/>
      <c r="RW429" s="79" t="n"/>
      <c r="RX429" s="79" t="n"/>
      <c r="RY429" s="79" t="n"/>
      <c r="RZ429" s="79" t="n"/>
      <c r="SA429" s="79" t="n"/>
      <c r="SB429" s="79" t="n"/>
      <c r="SC429" s="79" t="n"/>
      <c r="SD429" s="79" t="n"/>
      <c r="SE429" s="79" t="n"/>
      <c r="SF429" s="79" t="n"/>
      <c r="SG429" s="79" t="n"/>
      <c r="SH429" s="79" t="n"/>
      <c r="SI429" s="79" t="n"/>
      <c r="SJ429" s="79" t="n"/>
      <c r="SK429" s="79" t="n"/>
      <c r="SL429" s="79" t="n"/>
      <c r="SM429" s="79" t="n"/>
      <c r="SN429" s="79" t="n"/>
      <c r="SO429" s="79" t="n"/>
      <c r="SP429" s="79" t="n"/>
      <c r="SQ429" s="79" t="n"/>
      <c r="SR429" s="79" t="n"/>
      <c r="SS429" s="79" t="n"/>
      <c r="ST429" s="79" t="n"/>
      <c r="SW429" s="78" t="n">
        <v>9</v>
      </c>
      <c r="SX429" s="79" t="n"/>
      <c r="SY429" s="79" t="n"/>
      <c r="SZ429" s="79" t="n"/>
      <c r="TA429" s="79" t="n"/>
      <c r="TB429" s="79" t="n"/>
      <c r="TC429" s="79" t="n"/>
      <c r="TD429" s="79" t="n"/>
      <c r="TE429" s="79" t="n"/>
      <c r="TF429" s="79" t="n"/>
      <c r="TG429" s="79" t="n"/>
      <c r="TH429" s="79" t="n"/>
      <c r="TI429" s="79" t="n"/>
      <c r="TJ429" s="79" t="n"/>
      <c r="TK429" s="79" t="n"/>
      <c r="TL429" s="79" t="n"/>
      <c r="TM429" s="79" t="n"/>
      <c r="TN429" s="79" t="n"/>
      <c r="TO429" s="79" t="n"/>
      <c r="TP429" s="79" t="n"/>
      <c r="TQ429" s="79" t="n"/>
      <c r="TR429" s="79" t="n"/>
      <c r="TS429" s="79" t="n"/>
      <c r="TT429" s="79" t="n"/>
      <c r="TU429" s="79" t="n"/>
      <c r="TV429" s="79" t="n"/>
      <c r="TW429" s="79" t="n"/>
      <c r="TX429" s="79" t="n"/>
      <c r="TY429" s="79" t="n"/>
      <c r="TZ429" s="79" t="n"/>
      <c r="UA429" s="79" t="n"/>
      <c r="UB429" s="79" t="n"/>
      <c r="UC429" s="79" t="n"/>
      <c r="UD429" s="79" t="n"/>
      <c r="UE429" s="79" t="n"/>
      <c r="UF429" s="79" t="n"/>
      <c r="UG429" s="79" t="n"/>
      <c r="UH429" s="79" t="n"/>
      <c r="UI429" s="79" t="n"/>
      <c r="UJ429" s="79" t="n"/>
      <c r="UK429" s="79" t="n"/>
      <c r="UN429" s="78" t="n">
        <v>9</v>
      </c>
      <c r="UO429" s="79" t="n"/>
      <c r="UP429" s="79" t="n"/>
      <c r="UQ429" s="79" t="n"/>
      <c r="UR429" s="79" t="n"/>
      <c r="US429" s="79" t="n"/>
      <c r="UT429" s="79" t="n"/>
      <c r="UU429" s="79" t="n"/>
      <c r="UV429" s="79" t="n"/>
      <c r="UW429" s="79" t="n"/>
      <c r="UX429" s="79" t="n"/>
      <c r="UY429" s="79" t="n"/>
      <c r="UZ429" s="79" t="n"/>
      <c r="VA429" s="79" t="n"/>
      <c r="VB429" s="79" t="n"/>
      <c r="VC429" s="79" t="n"/>
      <c r="VD429" s="79" t="n"/>
      <c r="VE429" s="79" t="n"/>
      <c r="VF429" s="79" t="n"/>
      <c r="VG429" s="79" t="n"/>
      <c r="VH429" s="79" t="n"/>
      <c r="VI429" s="79" t="n"/>
      <c r="VJ429" s="79" t="n"/>
      <c r="VK429" s="79" t="n"/>
      <c r="VL429" s="79" t="n"/>
      <c r="VM429" s="79" t="n"/>
      <c r="VN429" s="79" t="n"/>
      <c r="VO429" s="79" t="n"/>
      <c r="VP429" s="79" t="n"/>
      <c r="VQ429" s="79" t="n"/>
      <c r="VR429" s="79" t="n"/>
      <c r="VS429" s="79" t="n"/>
      <c r="VT429" s="79" t="n"/>
      <c r="VU429" s="79" t="n"/>
      <c r="VV429" s="79" t="n"/>
      <c r="VW429" s="79" t="n"/>
      <c r="VX429" s="79" t="n"/>
      <c r="VY429" s="79" t="n"/>
      <c r="VZ429" s="79" t="n"/>
      <c r="WA429" s="79" t="n"/>
      <c r="WB429" s="79" t="n"/>
      <c r="WE429" s="78" t="n">
        <v>9</v>
      </c>
      <c r="WF429" s="79" t="n"/>
      <c r="WG429" s="79" t="n"/>
      <c r="WH429" s="79" t="n"/>
      <c r="WI429" s="79" t="n"/>
      <c r="WJ429" s="79" t="n"/>
      <c r="WK429" s="79" t="n"/>
      <c r="WL429" s="79" t="n"/>
      <c r="WM429" s="79" t="n"/>
      <c r="WN429" s="79" t="n"/>
      <c r="WO429" s="79" t="n"/>
      <c r="WP429" s="79" t="n"/>
      <c r="WQ429" s="79" t="n"/>
      <c r="WR429" s="79" t="n"/>
      <c r="WS429" s="79" t="n"/>
      <c r="WT429" s="79" t="n"/>
      <c r="WU429" s="79" t="n"/>
      <c r="WV429" s="79" t="n"/>
      <c r="WW429" s="79" t="n"/>
      <c r="WX429" s="79" t="n"/>
      <c r="WY429" s="79" t="n"/>
      <c r="WZ429" s="79" t="n"/>
      <c r="XA429" s="79" t="n"/>
      <c r="XB429" s="79" t="n"/>
      <c r="XC429" s="79" t="n"/>
      <c r="XD429" s="79" t="n"/>
      <c r="XE429" s="79" t="n"/>
      <c r="XF429" s="79" t="n"/>
      <c r="XG429" s="79" t="n"/>
      <c r="XH429" s="79" t="n"/>
      <c r="XI429" s="79" t="n"/>
      <c r="XJ429" s="79" t="n"/>
      <c r="XK429" s="79" t="n"/>
      <c r="XL429" s="79" t="n"/>
      <c r="XM429" s="79" t="n"/>
      <c r="XN429" s="79" t="n"/>
      <c r="XO429" s="79" t="n"/>
      <c r="XP429" s="79" t="n"/>
      <c r="XQ429" s="79" t="n"/>
      <c r="XR429" s="79" t="n"/>
      <c r="XS429" s="79" t="n"/>
      <c r="XV429" s="78" t="n">
        <v>9</v>
      </c>
      <c r="XW429" s="79" t="n"/>
      <c r="XX429" s="79" t="n"/>
      <c r="XY429" s="79" t="n"/>
      <c r="XZ429" s="79" t="n"/>
      <c r="YA429" s="79" t="n"/>
      <c r="YB429" s="79" t="n"/>
      <c r="YC429" s="79" t="n"/>
      <c r="YD429" s="79" t="n"/>
      <c r="YE429" s="79" t="n"/>
      <c r="YF429" s="79" t="n"/>
      <c r="YG429" s="79" t="n"/>
      <c r="YH429" s="79" t="n"/>
      <c r="YI429" s="79" t="n"/>
      <c r="YJ429" s="79" t="n"/>
      <c r="YK429" s="79" t="n"/>
      <c r="YL429" s="79" t="n"/>
      <c r="YM429" s="79" t="n"/>
      <c r="YN429" s="79" t="n"/>
      <c r="YO429" s="79" t="n"/>
      <c r="YP429" s="79" t="n"/>
      <c r="YQ429" s="79" t="n"/>
      <c r="YR429" s="79" t="n"/>
      <c r="YS429" s="79" t="n"/>
      <c r="YT429" s="79" t="n"/>
      <c r="YU429" s="79" t="n"/>
      <c r="YV429" s="79" t="n"/>
      <c r="YW429" s="79" t="n"/>
      <c r="YX429" s="79" t="n"/>
      <c r="YY429" s="79" t="n"/>
      <c r="YZ429" s="79" t="n"/>
      <c r="ZA429" s="79" t="n"/>
      <c r="ZB429" s="79" t="n"/>
      <c r="ZC429" s="79" t="n"/>
      <c r="ZD429" s="79" t="n"/>
      <c r="ZE429" s="79" t="n"/>
      <c r="ZF429" s="79" t="n"/>
      <c r="ZG429" s="79" t="n"/>
      <c r="ZH429" s="79" t="n"/>
      <c r="ZI429" s="79" t="n"/>
      <c r="ZJ429" s="79" t="n"/>
      <c r="ZM429" s="78" t="n">
        <v>9</v>
      </c>
      <c r="ZN429" s="79" t="n"/>
      <c r="ZO429" s="79" t="n"/>
      <c r="ZP429" s="79" t="n"/>
      <c r="ZQ429" s="79" t="n"/>
      <c r="ZR429" s="79" t="n"/>
      <c r="ZS429" s="79" t="n"/>
      <c r="ZT429" s="79" t="n"/>
      <c r="ZU429" s="79" t="n"/>
      <c r="ZV429" s="79" t="n"/>
      <c r="ZW429" s="79" t="n"/>
      <c r="ZX429" s="79" t="n"/>
      <c r="ZY429" s="79" t="n"/>
      <c r="ZZ429" s="79" t="n"/>
      <c r="AAA429" s="79" t="n"/>
      <c r="AAB429" s="79" t="n"/>
      <c r="AAC429" s="79" t="n"/>
      <c r="AAD429" s="79" t="n"/>
      <c r="AAE429" s="79" t="n"/>
      <c r="AAF429" s="79" t="n"/>
      <c r="AAG429" s="79" t="n"/>
      <c r="AAH429" s="79" t="n"/>
      <c r="AAI429" s="79" t="n"/>
      <c r="AAJ429" s="79" t="n"/>
      <c r="AAK429" s="79" t="n"/>
      <c r="AAL429" s="79" t="n"/>
      <c r="AAM429" s="79" t="n"/>
      <c r="AAN429" s="79" t="n"/>
      <c r="AAO429" s="79" t="n"/>
      <c r="AAP429" s="79" t="n"/>
      <c r="AAQ429" s="79" t="n"/>
      <c r="AAR429" s="79" t="n"/>
      <c r="AAS429" s="79" t="n"/>
      <c r="AAT429" s="79" t="n"/>
      <c r="AAU429" s="79" t="n"/>
      <c r="AAV429" s="79" t="n"/>
      <c r="AAW429" s="79" t="n"/>
      <c r="AAX429" s="79" t="n"/>
      <c r="AAY429" s="79" t="n"/>
      <c r="AAZ429" s="79" t="n"/>
      <c r="ABA429" s="79" t="n"/>
      <c r="ABD429" s="78" t="n">
        <v>9</v>
      </c>
      <c r="ABE429" s="79" t="n"/>
      <c r="ABF429" s="79" t="n"/>
      <c r="ABG429" s="79" t="n"/>
      <c r="ABH429" s="79" t="n"/>
      <c r="ABI429" s="79" t="n"/>
      <c r="ABJ429" s="79" t="n"/>
      <c r="ABK429" s="79" t="n"/>
      <c r="ABL429" s="79" t="n"/>
      <c r="ABM429" s="79" t="n"/>
      <c r="ABN429" s="79" t="n"/>
      <c r="ABO429" s="79" t="n"/>
      <c r="ABP429" s="79" t="n"/>
      <c r="ABQ429" s="79" t="n"/>
      <c r="ABR429" s="79" t="n"/>
      <c r="ABS429" s="79" t="n"/>
      <c r="ABT429" s="79" t="n"/>
      <c r="ABU429" s="79" t="n"/>
      <c r="ABV429" s="79" t="n"/>
      <c r="ABW429" s="79" t="n"/>
      <c r="ABX429" s="79" t="n"/>
      <c r="ABY429" s="79" t="n"/>
      <c r="ABZ429" s="79" t="n"/>
      <c r="ACA429" s="79" t="n"/>
      <c r="ACB429" s="79" t="n"/>
      <c r="ACC429" s="79" t="n"/>
      <c r="ACD429" s="79" t="n"/>
      <c r="ACE429" s="79" t="n"/>
      <c r="ACF429" s="79" t="n"/>
      <c r="ACG429" s="79" t="n"/>
      <c r="ACH429" s="79" t="n"/>
      <c r="ACI429" s="79" t="n"/>
      <c r="ACJ429" s="79" t="n"/>
      <c r="ACK429" s="79" t="n"/>
      <c r="ACL429" s="79" t="n"/>
      <c r="ACM429" s="79" t="n"/>
      <c r="ACN429" s="79" t="n"/>
      <c r="ACO429" s="79" t="n"/>
      <c r="ACP429" s="79" t="n"/>
      <c r="ACQ429" s="79" t="n"/>
      <c r="ACR429" s="79" t="n"/>
      <c r="ACU429" s="78" t="n">
        <v>9</v>
      </c>
      <c r="ACV429" s="79" t="n"/>
      <c r="ACW429" s="79" t="n"/>
      <c r="ACX429" s="79" t="n"/>
      <c r="ACY429" s="79" t="n"/>
      <c r="ACZ429" s="79" t="n"/>
      <c r="ADA429" s="79" t="n"/>
      <c r="ADB429" s="79" t="n"/>
      <c r="ADC429" s="79" t="n"/>
      <c r="ADD429" s="79" t="n"/>
      <c r="ADE429" s="79" t="n"/>
      <c r="ADF429" s="79" t="n"/>
      <c r="ADG429" s="79" t="n"/>
      <c r="ADH429" s="79" t="n"/>
      <c r="ADI429" s="79" t="n"/>
      <c r="ADJ429" s="79" t="n"/>
      <c r="ADK429" s="79" t="n"/>
      <c r="ADL429" s="79" t="n"/>
      <c r="ADM429" s="79" t="n"/>
      <c r="ADN429" s="79" t="n"/>
      <c r="ADO429" s="79" t="n"/>
      <c r="ADP429" s="79" t="n"/>
      <c r="ADQ429" s="79" t="n"/>
      <c r="ADR429" s="79" t="n"/>
      <c r="ADS429" s="79" t="n"/>
      <c r="ADT429" s="79" t="n"/>
      <c r="ADU429" s="79" t="n"/>
      <c r="ADV429" s="79" t="n"/>
      <c r="ADW429" s="79" t="n"/>
      <c r="ADX429" s="79" t="n"/>
      <c r="ADY429" s="79" t="n"/>
      <c r="ADZ429" s="79" t="n"/>
      <c r="AEA429" s="79" t="n"/>
      <c r="AEB429" s="79" t="n"/>
      <c r="AEC429" s="79" t="n"/>
      <c r="AED429" s="79" t="n"/>
      <c r="AEE429" s="79" t="n"/>
      <c r="AEF429" s="79" t="n"/>
      <c r="AEG429" s="79" t="n"/>
      <c r="AEH429" s="79" t="n"/>
      <c r="AEI429" s="79" t="n"/>
      <c r="AEL429" s="78" t="n">
        <v>9</v>
      </c>
      <c r="AEM429" s="79" t="n"/>
      <c r="AEN429" s="79" t="n"/>
      <c r="AEO429" s="79" t="n"/>
      <c r="AEP429" s="79" t="n"/>
      <c r="AEQ429" s="79" t="n"/>
      <c r="AER429" s="79" t="n"/>
      <c r="AES429" s="79" t="n"/>
      <c r="AET429" s="79" t="n"/>
      <c r="AEU429" s="79" t="n"/>
      <c r="AEV429" s="79" t="n"/>
      <c r="AEW429" s="79" t="n"/>
      <c r="AEX429" s="79" t="n"/>
      <c r="AEY429" s="79" t="n"/>
      <c r="AEZ429" s="79" t="n"/>
      <c r="AFA429" s="79" t="n"/>
      <c r="AFB429" s="79" t="n"/>
      <c r="AFC429" s="79" t="n"/>
      <c r="AFD429" s="79" t="n"/>
      <c r="AFE429" s="79" t="n"/>
      <c r="AFF429" s="79" t="n"/>
      <c r="AFG429" s="79" t="n"/>
      <c r="AFH429" s="79" t="n"/>
      <c r="AFI429" s="79" t="n"/>
      <c r="AFJ429" s="79" t="n"/>
      <c r="AFK429" s="79" t="n"/>
      <c r="AFL429" s="79" t="n"/>
      <c r="AFM429" s="79" t="n"/>
      <c r="AFN429" s="79" t="n"/>
      <c r="AFO429" s="79" t="n"/>
      <c r="AFP429" s="79" t="n"/>
      <c r="AFQ429" s="79" t="n"/>
      <c r="AFR429" s="79" t="n"/>
      <c r="AFS429" s="79" t="n"/>
      <c r="AFT429" s="79" t="n"/>
      <c r="AFU429" s="79" t="n"/>
      <c r="AFV429" s="79" t="n"/>
      <c r="AFW429" s="79" t="n"/>
      <c r="AFX429" s="79" t="n"/>
      <c r="AFY429" s="79" t="n"/>
      <c r="AFZ429" s="79" t="n"/>
    </row>
    <row r="430">
      <c r="A430" s="78" t="n">
        <v>10</v>
      </c>
      <c r="B430" s="79" t="n"/>
      <c r="C430" s="79" t="n"/>
      <c r="D430" s="79" t="n"/>
      <c r="E430" s="79" t="n"/>
      <c r="F430" s="79" t="n"/>
      <c r="G430" s="79" t="n"/>
      <c r="H430" s="79" t="n"/>
      <c r="I430" s="79" t="n"/>
      <c r="J430" s="79" t="n"/>
      <c r="K430" s="79" t="n"/>
      <c r="L430" s="79" t="n"/>
      <c r="M430" s="79" t="n"/>
      <c r="N430" s="79" t="n"/>
      <c r="O430" s="79" t="n"/>
      <c r="P430" s="79" t="n"/>
      <c r="Q430" s="79" t="n"/>
      <c r="R430" s="79" t="n"/>
      <c r="S430" s="79" t="n"/>
      <c r="T430" s="79" t="n"/>
      <c r="U430" s="79" t="n"/>
      <c r="V430" s="79" t="n"/>
      <c r="W430" s="79" t="n"/>
      <c r="X430" s="79" t="n"/>
      <c r="Y430" s="79" t="n"/>
      <c r="Z430" s="79" t="n"/>
      <c r="AA430" s="79" t="n"/>
      <c r="AB430" s="79" t="n"/>
      <c r="AC430" s="79" t="n"/>
      <c r="AD430" s="79" t="n"/>
      <c r="AE430" s="79" t="n"/>
      <c r="AF430" s="79" t="n"/>
      <c r="AG430" s="79" t="n"/>
      <c r="AH430" s="79" t="n"/>
      <c r="AI430" s="79" t="n"/>
      <c r="AJ430" s="79" t="n"/>
      <c r="AK430" s="79" t="n"/>
      <c r="AL430" s="79" t="n"/>
      <c r="AM430" s="79" t="n"/>
      <c r="AN430" s="79" t="n"/>
      <c r="AO430" s="79" t="n"/>
      <c r="AR430" s="78" t="n">
        <v>10</v>
      </c>
      <c r="AS430" s="79" t="n"/>
      <c r="AT430" s="79" t="n"/>
      <c r="AU430" s="79" t="n"/>
      <c r="AV430" s="79" t="n"/>
      <c r="AW430" s="79" t="n"/>
      <c r="AX430" s="79" t="n"/>
      <c r="AY430" s="79" t="n"/>
      <c r="AZ430" s="79" t="n"/>
      <c r="BA430" s="79" t="n"/>
      <c r="BB430" s="79" t="n"/>
      <c r="BC430" s="79" t="n"/>
      <c r="BD430" s="79" t="n"/>
      <c r="BE430" s="79" t="n"/>
      <c r="BF430" s="79" t="n"/>
      <c r="BG430" s="79" t="n"/>
      <c r="BH430" s="79" t="n"/>
      <c r="BI430" s="79" t="n"/>
      <c r="BJ430" s="79" t="n"/>
      <c r="BK430" s="79" t="n"/>
      <c r="BL430" s="79" t="n"/>
      <c r="BM430" s="79" t="n"/>
      <c r="BN430" s="79" t="n"/>
      <c r="BO430" s="79" t="n"/>
      <c r="BP430" s="79" t="n"/>
      <c r="BQ430" s="79" t="n"/>
      <c r="BR430" s="79" t="n"/>
      <c r="BS430" s="79" t="n"/>
      <c r="BT430" s="79" t="n"/>
      <c r="BU430" s="79" t="n"/>
      <c r="BV430" s="79" t="n"/>
      <c r="BW430" s="79" t="n"/>
      <c r="BX430" s="79" t="n"/>
      <c r="BY430" s="79" t="n"/>
      <c r="BZ430" s="79" t="n"/>
      <c r="CA430" s="79" t="n"/>
      <c r="CB430" s="79" t="n"/>
      <c r="CC430" s="79" t="n"/>
      <c r="CD430" s="79" t="n"/>
      <c r="CE430" s="79" t="n"/>
      <c r="CF430" s="79" t="n"/>
      <c r="CI430" s="78" t="n">
        <v>10</v>
      </c>
      <c r="CJ430" s="79" t="n"/>
      <c r="CK430" s="79" t="n"/>
      <c r="CL430" s="79" t="n"/>
      <c r="CM430" s="79" t="n"/>
      <c r="CN430" s="79" t="n"/>
      <c r="CO430" s="79" t="n"/>
      <c r="CP430" s="79" t="n"/>
      <c r="CQ430" s="79" t="n"/>
      <c r="CR430" s="79" t="n"/>
      <c r="CS430" s="79" t="n"/>
      <c r="CT430" s="79" t="n"/>
      <c r="CU430" s="79" t="n"/>
      <c r="CV430" s="79" t="n"/>
      <c r="CW430" s="79" t="n"/>
      <c r="CX430" s="79" t="n"/>
      <c r="CY430" s="79" t="n"/>
      <c r="CZ430" s="79" t="n"/>
      <c r="DA430" s="79" t="n"/>
      <c r="DB430" s="79" t="n"/>
      <c r="DC430" s="79" t="n"/>
      <c r="DD430" s="79" t="n"/>
      <c r="DE430" s="79" t="n"/>
      <c r="DF430" s="79" t="n"/>
      <c r="DG430" s="79" t="n"/>
      <c r="DH430" s="79" t="n"/>
      <c r="DI430" s="79" t="n"/>
      <c r="DJ430" s="79" t="n"/>
      <c r="DK430" s="79" t="n"/>
      <c r="DL430" s="79" t="n"/>
      <c r="DM430" s="79" t="n"/>
      <c r="DN430" s="79" t="n"/>
      <c r="DO430" s="79" t="n"/>
      <c r="DP430" s="79" t="n"/>
      <c r="DQ430" s="79" t="n"/>
      <c r="DR430" s="79" t="n"/>
      <c r="DS430" s="79" t="n"/>
      <c r="DT430" s="79" t="n"/>
      <c r="DU430" s="79" t="n"/>
      <c r="DV430" s="79" t="n"/>
      <c r="DW430" s="79" t="n"/>
      <c r="DZ430" s="78" t="n">
        <v>10</v>
      </c>
      <c r="EA430" s="79" t="n"/>
      <c r="EB430" s="79" t="n"/>
      <c r="EC430" s="79" t="n"/>
      <c r="ED430" s="79" t="n"/>
      <c r="EE430" s="79" t="n"/>
      <c r="EF430" s="79" t="n"/>
      <c r="EG430" s="79" t="n"/>
      <c r="EH430" s="79" t="n"/>
      <c r="EI430" s="79" t="n"/>
      <c r="EJ430" s="79" t="n"/>
      <c r="EK430" s="79" t="n"/>
      <c r="EL430" s="79" t="n"/>
      <c r="EM430" s="79" t="n"/>
      <c r="EN430" s="79" t="n"/>
      <c r="EO430" s="79" t="n"/>
      <c r="EP430" s="79" t="n"/>
      <c r="EQ430" s="79" t="n"/>
      <c r="ER430" s="79" t="n"/>
      <c r="ES430" s="79" t="n"/>
      <c r="ET430" s="79" t="n"/>
      <c r="EU430" s="79" t="n"/>
      <c r="EV430" s="79" t="n"/>
      <c r="EW430" s="79" t="n"/>
      <c r="EX430" s="79" t="n"/>
      <c r="EY430" s="79" t="n"/>
      <c r="EZ430" s="79" t="n"/>
      <c r="FA430" s="79" t="n"/>
      <c r="FB430" s="79" t="n"/>
      <c r="FC430" s="79" t="n"/>
      <c r="FD430" s="79" t="n"/>
      <c r="FE430" s="79" t="n"/>
      <c r="FF430" s="79" t="n"/>
      <c r="FG430" s="79" t="n"/>
      <c r="FH430" s="79" t="n"/>
      <c r="FI430" s="79" t="n"/>
      <c r="FJ430" s="79" t="n"/>
      <c r="FK430" s="79" t="n"/>
      <c r="FL430" s="79" t="n"/>
      <c r="FM430" s="79" t="n"/>
      <c r="FN430" s="79" t="n"/>
      <c r="FQ430" s="78" t="n">
        <v>10</v>
      </c>
      <c r="FR430" s="79" t="n"/>
      <c r="FS430" s="79" t="n"/>
      <c r="FT430" s="79" t="n"/>
      <c r="FU430" s="79" t="n"/>
      <c r="FV430" s="79" t="n"/>
      <c r="FW430" s="79" t="n"/>
      <c r="FX430" s="79" t="n"/>
      <c r="FY430" s="79" t="n"/>
      <c r="FZ430" s="79" t="n"/>
      <c r="GA430" s="79" t="n"/>
      <c r="GB430" s="79" t="n"/>
      <c r="GC430" s="79" t="n"/>
      <c r="GD430" s="79" t="n"/>
      <c r="GE430" s="79" t="n"/>
      <c r="GF430" s="79" t="n"/>
      <c r="GG430" s="79" t="n"/>
      <c r="GH430" s="79" t="n"/>
      <c r="GI430" s="79" t="n"/>
      <c r="GJ430" s="79" t="n"/>
      <c r="GK430" s="79" t="n"/>
      <c r="GL430" s="79" t="n"/>
      <c r="GM430" s="79" t="n"/>
      <c r="GN430" s="79" t="n"/>
      <c r="GO430" s="79" t="n"/>
      <c r="GP430" s="79" t="n"/>
      <c r="GQ430" s="79" t="n"/>
      <c r="GR430" s="79" t="n"/>
      <c r="GS430" s="79" t="n"/>
      <c r="GT430" s="79" t="n"/>
      <c r="GU430" s="79" t="n"/>
      <c r="GV430" s="79" t="n"/>
      <c r="GW430" s="79" t="n"/>
      <c r="GX430" s="79" t="n"/>
      <c r="GY430" s="79" t="n"/>
      <c r="GZ430" s="79" t="n"/>
      <c r="HA430" s="79" t="n"/>
      <c r="HB430" s="79" t="n"/>
      <c r="HC430" s="79" t="n"/>
      <c r="HD430" s="79" t="n"/>
      <c r="HE430" s="79" t="n"/>
      <c r="HH430" s="78" t="n">
        <v>10</v>
      </c>
      <c r="HI430" s="79" t="n"/>
      <c r="HJ430" s="79" t="n"/>
      <c r="HK430" s="79" t="n"/>
      <c r="HL430" s="79" t="n"/>
      <c r="HM430" s="79" t="n"/>
      <c r="HN430" s="79" t="n"/>
      <c r="HO430" s="79" t="n"/>
      <c r="HP430" s="79" t="n"/>
      <c r="HQ430" s="79" t="n"/>
      <c r="HR430" s="79" t="n"/>
      <c r="HS430" s="79" t="n"/>
      <c r="HT430" s="79" t="n"/>
      <c r="HU430" s="79" t="n"/>
      <c r="HV430" s="79" t="n"/>
      <c r="HW430" s="79" t="n"/>
      <c r="HX430" s="79" t="n"/>
      <c r="HY430" s="79" t="n"/>
      <c r="HZ430" s="79" t="n"/>
      <c r="IA430" s="79" t="n"/>
      <c r="IB430" s="79" t="n"/>
      <c r="IC430" s="79" t="n"/>
      <c r="ID430" s="79" t="n"/>
      <c r="IE430" s="79" t="n"/>
      <c r="IF430" s="79" t="n"/>
      <c r="IG430" s="79" t="n"/>
      <c r="IH430" s="79" t="n"/>
      <c r="II430" s="79" t="n"/>
      <c r="IJ430" s="79" t="n"/>
      <c r="IK430" s="79" t="n"/>
      <c r="IL430" s="79" t="n"/>
      <c r="IM430" s="79" t="n"/>
      <c r="IN430" s="79" t="n"/>
      <c r="IO430" s="79" t="n"/>
      <c r="IP430" s="79" t="n"/>
      <c r="IQ430" s="79" t="n"/>
      <c r="IR430" s="79" t="n"/>
      <c r="IS430" s="79" t="n"/>
      <c r="IT430" s="79" t="n"/>
      <c r="IU430" s="79" t="n"/>
      <c r="IV430" s="79" t="n"/>
      <c r="IY430" s="78" t="n">
        <v>10</v>
      </c>
      <c r="IZ430" s="79" t="n"/>
      <c r="JA430" s="79" t="n"/>
      <c r="JB430" s="79" t="n"/>
      <c r="JC430" s="79" t="n"/>
      <c r="JD430" s="79" t="n"/>
      <c r="JE430" s="79" t="n"/>
      <c r="JF430" s="79" t="n"/>
      <c r="JG430" s="79" t="n"/>
      <c r="JH430" s="79" t="n"/>
      <c r="JI430" s="79" t="n"/>
      <c r="JJ430" s="79" t="n"/>
      <c r="JK430" s="79" t="n"/>
      <c r="JL430" s="79" t="n"/>
      <c r="JM430" s="79" t="n"/>
      <c r="JN430" s="79" t="n"/>
      <c r="JO430" s="79" t="n"/>
      <c r="JP430" s="79" t="n"/>
      <c r="JQ430" s="79" t="n"/>
      <c r="JR430" s="79" t="n"/>
      <c r="JS430" s="79" t="n"/>
      <c r="JT430" s="79" t="n"/>
      <c r="JU430" s="79" t="n"/>
      <c r="JV430" s="79" t="n"/>
      <c r="JW430" s="79" t="n"/>
      <c r="JX430" s="79" t="n"/>
      <c r="JY430" s="79" t="n"/>
      <c r="JZ430" s="79" t="n"/>
      <c r="KA430" s="79" t="n"/>
      <c r="KB430" s="79" t="n"/>
      <c r="KC430" s="79" t="n"/>
      <c r="KD430" s="79" t="n"/>
      <c r="KE430" s="79" t="n"/>
      <c r="KF430" s="79" t="n"/>
      <c r="KG430" s="79" t="n"/>
      <c r="KH430" s="79" t="n"/>
      <c r="KI430" s="79" t="n"/>
      <c r="KJ430" s="79" t="n"/>
      <c r="KK430" s="79" t="n"/>
      <c r="KL430" s="79" t="n"/>
      <c r="KM430" s="79" t="n"/>
      <c r="KP430" s="78" t="n">
        <v>10</v>
      </c>
      <c r="KQ430" s="79" t="n"/>
      <c r="KR430" s="79" t="n"/>
      <c r="KS430" s="79" t="n"/>
      <c r="KT430" s="79" t="n"/>
      <c r="KU430" s="79" t="n"/>
      <c r="KV430" s="79" t="n"/>
      <c r="KW430" s="79" t="n"/>
      <c r="KX430" s="79" t="n"/>
      <c r="KY430" s="79" t="n"/>
      <c r="KZ430" s="79" t="n"/>
      <c r="LA430" s="79" t="n"/>
      <c r="LB430" s="79" t="n"/>
      <c r="LC430" s="79" t="n"/>
      <c r="LD430" s="79" t="n"/>
      <c r="LE430" s="79" t="n"/>
      <c r="LF430" s="79" t="n"/>
      <c r="LG430" s="79" t="n"/>
      <c r="LH430" s="79" t="n"/>
      <c r="LI430" s="79" t="n"/>
      <c r="LJ430" s="79" t="n"/>
      <c r="LK430" s="79" t="n"/>
      <c r="LL430" s="79" t="n"/>
      <c r="LM430" s="79" t="n"/>
      <c r="LN430" s="79" t="n"/>
      <c r="LO430" s="79" t="n"/>
      <c r="LP430" s="79" t="n"/>
      <c r="LQ430" s="79" t="n"/>
      <c r="LR430" s="79" t="n"/>
      <c r="LS430" s="79" t="n"/>
      <c r="LT430" s="79" t="n"/>
      <c r="LU430" s="79" t="n"/>
      <c r="LV430" s="79" t="n"/>
      <c r="LW430" s="79" t="n"/>
      <c r="LX430" s="79" t="n"/>
      <c r="LY430" s="79" t="n"/>
      <c r="LZ430" s="79" t="n"/>
      <c r="MA430" s="79" t="n"/>
      <c r="MB430" s="79" t="n"/>
      <c r="MC430" s="79" t="n"/>
      <c r="MD430" s="79" t="n"/>
      <c r="MG430" s="78" t="n">
        <v>10</v>
      </c>
      <c r="MH430" s="79" t="n"/>
      <c r="MI430" s="79" t="n"/>
      <c r="MJ430" s="79" t="n"/>
      <c r="MK430" s="79" t="n"/>
      <c r="ML430" s="79" t="n"/>
      <c r="MM430" s="79" t="n"/>
      <c r="MN430" s="79" t="n"/>
      <c r="MO430" s="79" t="n"/>
      <c r="MP430" s="79" t="n"/>
      <c r="MQ430" s="79" t="n"/>
      <c r="MR430" s="79" t="n"/>
      <c r="MS430" s="79" t="n"/>
      <c r="MT430" s="79" t="n"/>
      <c r="MU430" s="79" t="n"/>
      <c r="MV430" s="79" t="n"/>
      <c r="MW430" s="79" t="n"/>
      <c r="MX430" s="79" t="n"/>
      <c r="MY430" s="79" t="n"/>
      <c r="MZ430" s="79" t="n"/>
      <c r="NA430" s="79" t="n"/>
      <c r="NB430" s="79" t="n"/>
      <c r="NC430" s="79" t="n"/>
      <c r="ND430" s="79" t="n"/>
      <c r="NE430" s="79" t="n"/>
      <c r="NF430" s="79" t="n"/>
      <c r="NG430" s="79" t="n"/>
      <c r="NH430" s="79" t="n"/>
      <c r="NI430" s="79" t="n"/>
      <c r="NJ430" s="79" t="n"/>
      <c r="NK430" s="79" t="n"/>
      <c r="NL430" s="79" t="n"/>
      <c r="NM430" s="79" t="n"/>
      <c r="NN430" s="79" t="n"/>
      <c r="NO430" s="79" t="n"/>
      <c r="NP430" s="79" t="n"/>
      <c r="NQ430" s="79" t="n"/>
      <c r="NR430" s="79" t="n"/>
      <c r="NS430" s="79" t="n"/>
      <c r="NT430" s="79" t="n"/>
      <c r="NU430" s="79" t="n"/>
      <c r="NX430" s="78" t="n">
        <v>10</v>
      </c>
      <c r="NY430" s="79" t="n"/>
      <c r="NZ430" s="79" t="n"/>
      <c r="OA430" s="79" t="n"/>
      <c r="OB430" s="79" t="n"/>
      <c r="OC430" s="79" t="n"/>
      <c r="OD430" s="79" t="n"/>
      <c r="OE430" s="79" t="n"/>
      <c r="OF430" s="79" t="n"/>
      <c r="OG430" s="79" t="n"/>
      <c r="OH430" s="79" t="n"/>
      <c r="OI430" s="79" t="n"/>
      <c r="OJ430" s="79" t="n"/>
      <c r="OK430" s="79" t="n"/>
      <c r="OL430" s="79" t="n"/>
      <c r="OM430" s="79" t="n"/>
      <c r="ON430" s="79" t="n"/>
      <c r="OO430" s="79" t="n"/>
      <c r="OP430" s="79" t="n"/>
      <c r="OQ430" s="79" t="n"/>
      <c r="OR430" s="79" t="n"/>
      <c r="OS430" s="79" t="n"/>
      <c r="OT430" s="79" t="n"/>
      <c r="OU430" s="79" t="n"/>
      <c r="OV430" s="79" t="n"/>
      <c r="OW430" s="79" t="n"/>
      <c r="OX430" s="79" t="n"/>
      <c r="OY430" s="79" t="n"/>
      <c r="OZ430" s="79" t="n"/>
      <c r="PA430" s="79" t="n"/>
      <c r="PB430" s="79" t="n"/>
      <c r="PC430" s="79" t="n"/>
      <c r="PD430" s="79" t="n"/>
      <c r="PE430" s="79" t="n"/>
      <c r="PF430" s="79" t="n"/>
      <c r="PG430" s="79" t="n"/>
      <c r="PH430" s="79" t="n"/>
      <c r="PI430" s="79" t="n"/>
      <c r="PJ430" s="79" t="n"/>
      <c r="PK430" s="79" t="n"/>
      <c r="PL430" s="79" t="n"/>
      <c r="PO430" s="78" t="n">
        <v>10</v>
      </c>
      <c r="PP430" s="79" t="n"/>
      <c r="PQ430" s="79" t="n"/>
      <c r="PR430" s="79" t="n"/>
      <c r="PS430" s="79" t="n"/>
      <c r="PT430" s="79" t="n"/>
      <c r="PU430" s="79" t="n"/>
      <c r="PV430" s="79" t="n"/>
      <c r="PW430" s="79" t="n"/>
      <c r="PX430" s="79" t="n"/>
      <c r="PY430" s="79" t="n"/>
      <c r="PZ430" s="79" t="n"/>
      <c r="QA430" s="79" t="n"/>
      <c r="QB430" s="79" t="n"/>
      <c r="QC430" s="79" t="n"/>
      <c r="QD430" s="79" t="n"/>
      <c r="QE430" s="79" t="n"/>
      <c r="QF430" s="79" t="n"/>
      <c r="QG430" s="79" t="n"/>
      <c r="QH430" s="79" t="n"/>
      <c r="QI430" s="79" t="n"/>
      <c r="QJ430" s="79" t="n"/>
      <c r="QK430" s="79" t="n"/>
      <c r="QL430" s="79" t="n"/>
      <c r="QM430" s="79" t="n"/>
      <c r="QN430" s="79" t="n"/>
      <c r="QO430" s="79" t="n"/>
      <c r="QP430" s="79" t="n"/>
      <c r="QQ430" s="79" t="n"/>
      <c r="QR430" s="79" t="n"/>
      <c r="QS430" s="79" t="n"/>
      <c r="QT430" s="79" t="n"/>
      <c r="QU430" s="79" t="n"/>
      <c r="QV430" s="79" t="n"/>
      <c r="QW430" s="79" t="n"/>
      <c r="QX430" s="79" t="n"/>
      <c r="QY430" s="79" t="n"/>
      <c r="QZ430" s="79" t="n"/>
      <c r="RA430" s="79" t="n"/>
      <c r="RB430" s="79" t="n"/>
      <c r="RC430" s="79" t="n"/>
      <c r="RF430" s="78" t="n">
        <v>10</v>
      </c>
      <c r="RG430" s="79" t="n"/>
      <c r="RH430" s="79" t="n"/>
      <c r="RI430" s="79" t="n"/>
      <c r="RJ430" s="79" t="n"/>
      <c r="RK430" s="79" t="n"/>
      <c r="RL430" s="79" t="n"/>
      <c r="RM430" s="79" t="n"/>
      <c r="RN430" s="79" t="n"/>
      <c r="RO430" s="79" t="n"/>
      <c r="RP430" s="79" t="n"/>
      <c r="RQ430" s="79" t="n"/>
      <c r="RR430" s="79" t="n"/>
      <c r="RS430" s="79" t="n"/>
      <c r="RT430" s="79" t="n"/>
      <c r="RU430" s="79" t="n"/>
      <c r="RV430" s="79" t="n"/>
      <c r="RW430" s="79" t="n"/>
      <c r="RX430" s="79" t="n"/>
      <c r="RY430" s="79" t="n"/>
      <c r="RZ430" s="79" t="n"/>
      <c r="SA430" s="79" t="n"/>
      <c r="SB430" s="79" t="n"/>
      <c r="SC430" s="79" t="n"/>
      <c r="SD430" s="79" t="n"/>
      <c r="SE430" s="79" t="n"/>
      <c r="SF430" s="79" t="n"/>
      <c r="SG430" s="79" t="n"/>
      <c r="SH430" s="79" t="n"/>
      <c r="SI430" s="79" t="n"/>
      <c r="SJ430" s="79" t="n"/>
      <c r="SK430" s="79" t="n"/>
      <c r="SL430" s="79" t="n"/>
      <c r="SM430" s="79" t="n"/>
      <c r="SN430" s="79" t="n"/>
      <c r="SO430" s="79" t="n"/>
      <c r="SP430" s="79" t="n"/>
      <c r="SQ430" s="79" t="n"/>
      <c r="SR430" s="79" t="n"/>
      <c r="SS430" s="79" t="n"/>
      <c r="ST430" s="79" t="n"/>
      <c r="SW430" s="78" t="n">
        <v>10</v>
      </c>
      <c r="SX430" s="79" t="n"/>
      <c r="SY430" s="79" t="n"/>
      <c r="SZ430" s="79" t="n"/>
      <c r="TA430" s="79" t="n"/>
      <c r="TB430" s="79" t="n"/>
      <c r="TC430" s="79" t="n"/>
      <c r="TD430" s="79" t="n"/>
      <c r="TE430" s="79" t="n"/>
      <c r="TF430" s="79" t="n"/>
      <c r="TG430" s="79" t="n"/>
      <c r="TH430" s="79" t="n"/>
      <c r="TI430" s="79" t="n"/>
      <c r="TJ430" s="79" t="n"/>
      <c r="TK430" s="79" t="n"/>
      <c r="TL430" s="79" t="n"/>
      <c r="TM430" s="79" t="n"/>
      <c r="TN430" s="79" t="n"/>
      <c r="TO430" s="79" t="n"/>
      <c r="TP430" s="79" t="n"/>
      <c r="TQ430" s="79" t="n"/>
      <c r="TR430" s="79" t="n"/>
      <c r="TS430" s="79" t="n"/>
      <c r="TT430" s="79" t="n"/>
      <c r="TU430" s="79" t="n"/>
      <c r="TV430" s="79" t="n"/>
      <c r="TW430" s="79" t="n"/>
      <c r="TX430" s="79" t="n"/>
      <c r="TY430" s="79" t="n"/>
      <c r="TZ430" s="79" t="n"/>
      <c r="UA430" s="79" t="n"/>
      <c r="UB430" s="79" t="n"/>
      <c r="UC430" s="79" t="n"/>
      <c r="UD430" s="79" t="n"/>
      <c r="UE430" s="79" t="n"/>
      <c r="UF430" s="79" t="n"/>
      <c r="UG430" s="79" t="n"/>
      <c r="UH430" s="79" t="n"/>
      <c r="UI430" s="79" t="n"/>
      <c r="UJ430" s="79" t="n"/>
      <c r="UK430" s="79" t="n"/>
      <c r="UN430" s="78" t="n">
        <v>10</v>
      </c>
      <c r="UO430" s="79" t="n"/>
      <c r="UP430" s="79" t="n"/>
      <c r="UQ430" s="79" t="n"/>
      <c r="UR430" s="79" t="n"/>
      <c r="US430" s="79" t="n"/>
      <c r="UT430" s="79" t="n"/>
      <c r="UU430" s="79" t="n"/>
      <c r="UV430" s="79" t="n"/>
      <c r="UW430" s="79" t="n"/>
      <c r="UX430" s="79" t="n"/>
      <c r="UY430" s="79" t="n"/>
      <c r="UZ430" s="79" t="n"/>
      <c r="VA430" s="79" t="n"/>
      <c r="VB430" s="79" t="n"/>
      <c r="VC430" s="79" t="n"/>
      <c r="VD430" s="79" t="n"/>
      <c r="VE430" s="79" t="n"/>
      <c r="VF430" s="79" t="n"/>
      <c r="VG430" s="79" t="n"/>
      <c r="VH430" s="79" t="n"/>
      <c r="VI430" s="79" t="n"/>
      <c r="VJ430" s="79" t="n"/>
      <c r="VK430" s="79" t="n"/>
      <c r="VL430" s="79" t="n"/>
      <c r="VM430" s="79" t="n"/>
      <c r="VN430" s="79" t="n"/>
      <c r="VO430" s="79" t="n"/>
      <c r="VP430" s="79" t="n"/>
      <c r="VQ430" s="79" t="n"/>
      <c r="VR430" s="79" t="n"/>
      <c r="VS430" s="79" t="n"/>
      <c r="VT430" s="79" t="n"/>
      <c r="VU430" s="79" t="n"/>
      <c r="VV430" s="79" t="n"/>
      <c r="VW430" s="79" t="n"/>
      <c r="VX430" s="79" t="n"/>
      <c r="VY430" s="79" t="n"/>
      <c r="VZ430" s="79" t="n"/>
      <c r="WA430" s="79" t="n"/>
      <c r="WB430" s="79" t="n"/>
      <c r="WE430" s="78" t="n">
        <v>10</v>
      </c>
      <c r="WF430" s="79" t="n"/>
      <c r="WG430" s="79" t="n"/>
      <c r="WH430" s="79" t="n"/>
      <c r="WI430" s="79" t="n"/>
      <c r="WJ430" s="79" t="n"/>
      <c r="WK430" s="79" t="n"/>
      <c r="WL430" s="79" t="n"/>
      <c r="WM430" s="79" t="n"/>
      <c r="WN430" s="79" t="n"/>
      <c r="WO430" s="79" t="n"/>
      <c r="WP430" s="79" t="n"/>
      <c r="WQ430" s="79" t="n"/>
      <c r="WR430" s="79" t="n"/>
      <c r="WS430" s="79" t="n"/>
      <c r="WT430" s="79" t="n"/>
      <c r="WU430" s="79" t="n"/>
      <c r="WV430" s="79" t="n"/>
      <c r="WW430" s="79" t="n"/>
      <c r="WX430" s="79" t="n"/>
      <c r="WY430" s="79" t="n"/>
      <c r="WZ430" s="79" t="n"/>
      <c r="XA430" s="79" t="n"/>
      <c r="XB430" s="79" t="n"/>
      <c r="XC430" s="79" t="n"/>
      <c r="XD430" s="79" t="n"/>
      <c r="XE430" s="79" t="n"/>
      <c r="XF430" s="79" t="n"/>
      <c r="XG430" s="79" t="n"/>
      <c r="XH430" s="79" t="n"/>
      <c r="XI430" s="79" t="n"/>
      <c r="XJ430" s="79" t="n"/>
      <c r="XK430" s="79" t="n"/>
      <c r="XL430" s="79" t="n"/>
      <c r="XM430" s="79" t="n"/>
      <c r="XN430" s="79" t="n"/>
      <c r="XO430" s="79" t="n"/>
      <c r="XP430" s="79" t="n"/>
      <c r="XQ430" s="79" t="n"/>
      <c r="XR430" s="79" t="n"/>
      <c r="XS430" s="79" t="n"/>
      <c r="XV430" s="78" t="n">
        <v>10</v>
      </c>
      <c r="XW430" s="79" t="n"/>
      <c r="XX430" s="79" t="n"/>
      <c r="XY430" s="79" t="n"/>
      <c r="XZ430" s="79" t="n"/>
      <c r="YA430" s="79" t="n"/>
      <c r="YB430" s="79" t="n"/>
      <c r="YC430" s="79" t="n"/>
      <c r="YD430" s="79" t="n"/>
      <c r="YE430" s="79" t="n"/>
      <c r="YF430" s="79" t="n"/>
      <c r="YG430" s="79" t="n"/>
      <c r="YH430" s="79" t="n"/>
      <c r="YI430" s="79" t="n"/>
      <c r="YJ430" s="79" t="n"/>
      <c r="YK430" s="79" t="n"/>
      <c r="YL430" s="79" t="n"/>
      <c r="YM430" s="79" t="n"/>
      <c r="YN430" s="79" t="n"/>
      <c r="YO430" s="79" t="n"/>
      <c r="YP430" s="79" t="n"/>
      <c r="YQ430" s="79" t="n"/>
      <c r="YR430" s="79" t="n"/>
      <c r="YS430" s="79" t="n"/>
      <c r="YT430" s="79" t="n"/>
      <c r="YU430" s="79" t="n"/>
      <c r="YV430" s="79" t="n"/>
      <c r="YW430" s="79" t="n"/>
      <c r="YX430" s="79" t="n"/>
      <c r="YY430" s="79" t="n"/>
      <c r="YZ430" s="79" t="n"/>
      <c r="ZA430" s="79" t="n"/>
      <c r="ZB430" s="79" t="n"/>
      <c r="ZC430" s="79" t="n"/>
      <c r="ZD430" s="79" t="n"/>
      <c r="ZE430" s="79" t="n"/>
      <c r="ZF430" s="79" t="n"/>
      <c r="ZG430" s="79" t="n"/>
      <c r="ZH430" s="79" t="n"/>
      <c r="ZI430" s="79" t="n"/>
      <c r="ZJ430" s="79" t="n"/>
      <c r="ZM430" s="78" t="n">
        <v>10</v>
      </c>
      <c r="ZN430" s="79" t="n"/>
      <c r="ZO430" s="79" t="n"/>
      <c r="ZP430" s="79" t="n"/>
      <c r="ZQ430" s="79" t="n"/>
      <c r="ZR430" s="79" t="n"/>
      <c r="ZS430" s="79" t="n"/>
      <c r="ZT430" s="79" t="n"/>
      <c r="ZU430" s="79" t="n"/>
      <c r="ZV430" s="79" t="n"/>
      <c r="ZW430" s="79" t="n"/>
      <c r="ZX430" s="79" t="n"/>
      <c r="ZY430" s="79" t="n"/>
      <c r="ZZ430" s="79" t="n"/>
      <c r="AAA430" s="79" t="n"/>
      <c r="AAB430" s="79" t="n"/>
      <c r="AAC430" s="79" t="n"/>
      <c r="AAD430" s="79" t="n"/>
      <c r="AAE430" s="79" t="n"/>
      <c r="AAF430" s="79" t="n"/>
      <c r="AAG430" s="79" t="n"/>
      <c r="AAH430" s="79" t="n"/>
      <c r="AAI430" s="79" t="n"/>
      <c r="AAJ430" s="79" t="n"/>
      <c r="AAK430" s="79" t="n"/>
      <c r="AAL430" s="79" t="n"/>
      <c r="AAM430" s="79" t="n"/>
      <c r="AAN430" s="79" t="n"/>
      <c r="AAO430" s="79" t="n"/>
      <c r="AAP430" s="79" t="n"/>
      <c r="AAQ430" s="79" t="n"/>
      <c r="AAR430" s="79" t="n"/>
      <c r="AAS430" s="79" t="n"/>
      <c r="AAT430" s="79" t="n"/>
      <c r="AAU430" s="79" t="n"/>
      <c r="AAV430" s="79" t="n"/>
      <c r="AAW430" s="79" t="n"/>
      <c r="AAX430" s="79" t="n"/>
      <c r="AAY430" s="79" t="n"/>
      <c r="AAZ430" s="79" t="n"/>
      <c r="ABA430" s="79" t="n"/>
      <c r="ABD430" s="78" t="n">
        <v>10</v>
      </c>
      <c r="ABE430" s="79" t="n"/>
      <c r="ABF430" s="79" t="n"/>
      <c r="ABG430" s="79" t="n"/>
      <c r="ABH430" s="79" t="n"/>
      <c r="ABI430" s="79" t="n"/>
      <c r="ABJ430" s="79" t="n"/>
      <c r="ABK430" s="79" t="n"/>
      <c r="ABL430" s="79" t="n"/>
      <c r="ABM430" s="79" t="n"/>
      <c r="ABN430" s="79" t="n"/>
      <c r="ABO430" s="79" t="n"/>
      <c r="ABP430" s="79" t="n"/>
      <c r="ABQ430" s="79" t="n"/>
      <c r="ABR430" s="79" t="n"/>
      <c r="ABS430" s="79" t="n"/>
      <c r="ABT430" s="79" t="n"/>
      <c r="ABU430" s="79" t="n"/>
      <c r="ABV430" s="79" t="n"/>
      <c r="ABW430" s="79" t="n"/>
      <c r="ABX430" s="79" t="n"/>
      <c r="ABY430" s="79" t="n"/>
      <c r="ABZ430" s="79" t="n"/>
      <c r="ACA430" s="79" t="n"/>
      <c r="ACB430" s="79" t="n"/>
      <c r="ACC430" s="79" t="n"/>
      <c r="ACD430" s="79" t="n"/>
      <c r="ACE430" s="79" t="n"/>
      <c r="ACF430" s="79" t="n"/>
      <c r="ACG430" s="79" t="n"/>
      <c r="ACH430" s="79" t="n"/>
      <c r="ACI430" s="79" t="n"/>
      <c r="ACJ430" s="79" t="n"/>
      <c r="ACK430" s="79" t="n"/>
      <c r="ACL430" s="79" t="n"/>
      <c r="ACM430" s="79" t="n"/>
      <c r="ACN430" s="79" t="n"/>
      <c r="ACO430" s="79" t="n"/>
      <c r="ACP430" s="79" t="n"/>
      <c r="ACQ430" s="79" t="n"/>
      <c r="ACR430" s="79" t="n"/>
      <c r="ACU430" s="78" t="n">
        <v>10</v>
      </c>
      <c r="ACV430" s="79" t="n"/>
      <c r="ACW430" s="79" t="n"/>
      <c r="ACX430" s="79" t="n"/>
      <c r="ACY430" s="79" t="n"/>
      <c r="ACZ430" s="79" t="n"/>
      <c r="ADA430" s="79" t="n"/>
      <c r="ADB430" s="79" t="n"/>
      <c r="ADC430" s="79" t="n"/>
      <c r="ADD430" s="79" t="n"/>
      <c r="ADE430" s="79" t="n"/>
      <c r="ADF430" s="79" t="n"/>
      <c r="ADG430" s="79" t="n"/>
      <c r="ADH430" s="79" t="n"/>
      <c r="ADI430" s="79" t="n"/>
      <c r="ADJ430" s="79" t="n"/>
      <c r="ADK430" s="79" t="n"/>
      <c r="ADL430" s="79" t="n"/>
      <c r="ADM430" s="79" t="n"/>
      <c r="ADN430" s="79" t="n"/>
      <c r="ADO430" s="79" t="n"/>
      <c r="ADP430" s="79" t="n"/>
      <c r="ADQ430" s="79" t="n"/>
      <c r="ADR430" s="79" t="n"/>
      <c r="ADS430" s="79" t="n"/>
      <c r="ADT430" s="79" t="n"/>
      <c r="ADU430" s="79" t="n"/>
      <c r="ADV430" s="79" t="n"/>
      <c r="ADW430" s="79" t="n"/>
      <c r="ADX430" s="79" t="n"/>
      <c r="ADY430" s="79" t="n"/>
      <c r="ADZ430" s="79" t="n"/>
      <c r="AEA430" s="79" t="n"/>
      <c r="AEB430" s="79" t="n"/>
      <c r="AEC430" s="79" t="n"/>
      <c r="AED430" s="79" t="n"/>
      <c r="AEE430" s="79" t="n"/>
      <c r="AEF430" s="79" t="n"/>
      <c r="AEG430" s="79" t="n"/>
      <c r="AEH430" s="79" t="n"/>
      <c r="AEI430" s="79" t="n"/>
      <c r="AEL430" s="78" t="n">
        <v>10</v>
      </c>
      <c r="AEM430" s="79" t="n"/>
      <c r="AEN430" s="79" t="n"/>
      <c r="AEO430" s="79" t="n"/>
      <c r="AEP430" s="79" t="n"/>
      <c r="AEQ430" s="79" t="n"/>
      <c r="AER430" s="79" t="n"/>
      <c r="AES430" s="79" t="n"/>
      <c r="AET430" s="79" t="n"/>
      <c r="AEU430" s="79" t="n"/>
      <c r="AEV430" s="79" t="n"/>
      <c r="AEW430" s="79" t="n"/>
      <c r="AEX430" s="79" t="n"/>
      <c r="AEY430" s="79" t="n"/>
      <c r="AEZ430" s="79" t="n"/>
      <c r="AFA430" s="79" t="n"/>
      <c r="AFB430" s="79" t="n"/>
      <c r="AFC430" s="79" t="n"/>
      <c r="AFD430" s="79" t="n"/>
      <c r="AFE430" s="79" t="n"/>
      <c r="AFF430" s="79" t="n"/>
      <c r="AFG430" s="79" t="n"/>
      <c r="AFH430" s="79" t="n"/>
      <c r="AFI430" s="79" t="n"/>
      <c r="AFJ430" s="79" t="n"/>
      <c r="AFK430" s="79" t="n"/>
      <c r="AFL430" s="79" t="n"/>
      <c r="AFM430" s="79" t="n"/>
      <c r="AFN430" s="79" t="n"/>
      <c r="AFO430" s="79" t="n"/>
      <c r="AFP430" s="79" t="n"/>
      <c r="AFQ430" s="79" t="n"/>
      <c r="AFR430" s="79" t="n"/>
      <c r="AFS430" s="79" t="n"/>
      <c r="AFT430" s="79" t="n"/>
      <c r="AFU430" s="79" t="n"/>
      <c r="AFV430" s="79" t="n"/>
      <c r="AFW430" s="79" t="n"/>
      <c r="AFX430" s="79" t="n"/>
      <c r="AFY430" s="79" t="n"/>
      <c r="AFZ430" s="79" t="n"/>
    </row>
    <row r="431">
      <c r="A431" s="78" t="n">
        <v>11</v>
      </c>
      <c r="B431" s="79" t="n"/>
      <c r="C431" s="79" t="n"/>
      <c r="D431" s="79" t="n"/>
      <c r="E431" s="79" t="n"/>
      <c r="F431" s="79" t="n"/>
      <c r="G431" s="79" t="n"/>
      <c r="H431" s="79" t="n"/>
      <c r="I431" s="79" t="n"/>
      <c r="J431" s="79" t="n"/>
      <c r="K431" s="79" t="n"/>
      <c r="L431" s="79" t="n"/>
      <c r="M431" s="79" t="n"/>
      <c r="N431" s="79" t="n"/>
      <c r="O431" s="79" t="n"/>
      <c r="P431" s="79" t="n"/>
      <c r="Q431" s="79" t="n"/>
      <c r="R431" s="79" t="n"/>
      <c r="S431" s="79" t="n"/>
      <c r="T431" s="79" t="n"/>
      <c r="U431" s="79" t="n"/>
      <c r="V431" s="79" t="n"/>
      <c r="W431" s="79" t="n"/>
      <c r="X431" s="79" t="n"/>
      <c r="Y431" s="79" t="n"/>
      <c r="Z431" s="79" t="n"/>
      <c r="AA431" s="79" t="n"/>
      <c r="AB431" s="79" t="n"/>
      <c r="AC431" s="79" t="n"/>
      <c r="AD431" s="79" t="n"/>
      <c r="AE431" s="79" t="n"/>
      <c r="AF431" s="79" t="n"/>
      <c r="AG431" s="79" t="n"/>
      <c r="AH431" s="79" t="n"/>
      <c r="AI431" s="79" t="n"/>
      <c r="AJ431" s="79" t="n"/>
      <c r="AK431" s="79" t="n"/>
      <c r="AL431" s="79" t="n"/>
      <c r="AM431" s="79" t="n"/>
      <c r="AN431" s="79" t="n"/>
      <c r="AO431" s="79" t="n"/>
      <c r="AR431" s="78" t="n">
        <v>11</v>
      </c>
      <c r="AS431" s="79" t="n"/>
      <c r="AT431" s="79" t="n"/>
      <c r="AU431" s="79" t="n"/>
      <c r="AV431" s="79" t="n"/>
      <c r="AW431" s="79" t="n"/>
      <c r="AX431" s="79" t="n"/>
      <c r="AY431" s="79" t="n"/>
      <c r="AZ431" s="79" t="n"/>
      <c r="BA431" s="79" t="n"/>
      <c r="BB431" s="79" t="n"/>
      <c r="BC431" s="79" t="n"/>
      <c r="BD431" s="79" t="n"/>
      <c r="BE431" s="79" t="n"/>
      <c r="BF431" s="79" t="n"/>
      <c r="BG431" s="79" t="n"/>
      <c r="BH431" s="79" t="n"/>
      <c r="BI431" s="79" t="n"/>
      <c r="BJ431" s="79" t="n"/>
      <c r="BK431" s="79" t="n"/>
      <c r="BL431" s="79" t="n"/>
      <c r="BM431" s="79" t="n"/>
      <c r="BN431" s="79" t="n"/>
      <c r="BO431" s="79" t="n"/>
      <c r="BP431" s="79" t="n"/>
      <c r="BQ431" s="79" t="n"/>
      <c r="BR431" s="79" t="n"/>
      <c r="BS431" s="79" t="n"/>
      <c r="BT431" s="79" t="n"/>
      <c r="BU431" s="79" t="n"/>
      <c r="BV431" s="79" t="n"/>
      <c r="BW431" s="79" t="n"/>
      <c r="BX431" s="79" t="n"/>
      <c r="BY431" s="79" t="n"/>
      <c r="BZ431" s="79" t="n"/>
      <c r="CA431" s="79" t="n"/>
      <c r="CB431" s="79" t="n"/>
      <c r="CC431" s="79" t="n"/>
      <c r="CD431" s="79" t="n"/>
      <c r="CE431" s="79" t="n"/>
      <c r="CF431" s="79" t="n"/>
      <c r="CI431" s="78" t="n">
        <v>11</v>
      </c>
      <c r="CJ431" s="79" t="n"/>
      <c r="CK431" s="79" t="n"/>
      <c r="CL431" s="79" t="n"/>
      <c r="CM431" s="79" t="n"/>
      <c r="CN431" s="79" t="n"/>
      <c r="CO431" s="79" t="n"/>
      <c r="CP431" s="79" t="n"/>
      <c r="CQ431" s="79" t="n"/>
      <c r="CR431" s="79" t="n"/>
      <c r="CS431" s="79" t="n"/>
      <c r="CT431" s="79" t="n"/>
      <c r="CU431" s="79" t="n"/>
      <c r="CV431" s="79" t="n"/>
      <c r="CW431" s="79" t="n"/>
      <c r="CX431" s="79" t="n"/>
      <c r="CY431" s="79" t="n"/>
      <c r="CZ431" s="79" t="n"/>
      <c r="DA431" s="79" t="n"/>
      <c r="DB431" s="79" t="n"/>
      <c r="DC431" s="79" t="n"/>
      <c r="DD431" s="79" t="n"/>
      <c r="DE431" s="79" t="n"/>
      <c r="DF431" s="79" t="n"/>
      <c r="DG431" s="79" t="n"/>
      <c r="DH431" s="79" t="n"/>
      <c r="DI431" s="79" t="n"/>
      <c r="DJ431" s="79" t="n"/>
      <c r="DK431" s="79" t="n"/>
      <c r="DL431" s="79" t="n"/>
      <c r="DM431" s="79" t="n"/>
      <c r="DN431" s="79" t="n"/>
      <c r="DO431" s="79" t="n"/>
      <c r="DP431" s="79" t="n"/>
      <c r="DQ431" s="79" t="n"/>
      <c r="DR431" s="79" t="n"/>
      <c r="DS431" s="79" t="n"/>
      <c r="DT431" s="79" t="n"/>
      <c r="DU431" s="79" t="n"/>
      <c r="DV431" s="79" t="n"/>
      <c r="DW431" s="79" t="n"/>
      <c r="DZ431" s="78" t="n">
        <v>11</v>
      </c>
      <c r="EA431" s="79" t="n"/>
      <c r="EB431" s="79" t="n"/>
      <c r="EC431" s="79" t="n"/>
      <c r="ED431" s="79" t="n"/>
      <c r="EE431" s="79" t="n"/>
      <c r="EF431" s="79" t="n"/>
      <c r="EG431" s="79" t="n"/>
      <c r="EH431" s="79" t="n"/>
      <c r="EI431" s="79" t="n"/>
      <c r="EJ431" s="79" t="n"/>
      <c r="EK431" s="79" t="n"/>
      <c r="EL431" s="79" t="n"/>
      <c r="EM431" s="79" t="n"/>
      <c r="EN431" s="79" t="n"/>
      <c r="EO431" s="79" t="n"/>
      <c r="EP431" s="79" t="n"/>
      <c r="EQ431" s="79" t="n"/>
      <c r="ER431" s="79" t="n"/>
      <c r="ES431" s="79" t="n"/>
      <c r="ET431" s="79" t="n"/>
      <c r="EU431" s="79" t="n"/>
      <c r="EV431" s="79" t="n"/>
      <c r="EW431" s="79" t="n"/>
      <c r="EX431" s="79" t="n"/>
      <c r="EY431" s="79" t="n"/>
      <c r="EZ431" s="79" t="n"/>
      <c r="FA431" s="79" t="n"/>
      <c r="FB431" s="79" t="n"/>
      <c r="FC431" s="79" t="n"/>
      <c r="FD431" s="79" t="n"/>
      <c r="FE431" s="79" t="n"/>
      <c r="FF431" s="79" t="n"/>
      <c r="FG431" s="79" t="n"/>
      <c r="FH431" s="79" t="n"/>
      <c r="FI431" s="79" t="n"/>
      <c r="FJ431" s="79" t="n"/>
      <c r="FK431" s="79" t="n"/>
      <c r="FL431" s="79" t="n"/>
      <c r="FM431" s="79" t="n"/>
      <c r="FN431" s="79" t="n"/>
      <c r="FQ431" s="78" t="n">
        <v>11</v>
      </c>
      <c r="FR431" s="79" t="n"/>
      <c r="FS431" s="79" t="n"/>
      <c r="FT431" s="79" t="n"/>
      <c r="FU431" s="79" t="n"/>
      <c r="FV431" s="79" t="n"/>
      <c r="FW431" s="79" t="n"/>
      <c r="FX431" s="79" t="n"/>
      <c r="FY431" s="79" t="n"/>
      <c r="FZ431" s="79" t="n"/>
      <c r="GA431" s="79" t="n"/>
      <c r="GB431" s="79" t="n"/>
      <c r="GC431" s="79" t="n"/>
      <c r="GD431" s="79" t="n"/>
      <c r="GE431" s="79" t="n"/>
      <c r="GF431" s="79" t="n"/>
      <c r="GG431" s="79" t="n"/>
      <c r="GH431" s="79" t="n"/>
      <c r="GI431" s="79" t="n"/>
      <c r="GJ431" s="79" t="n"/>
      <c r="GK431" s="79" t="n"/>
      <c r="GL431" s="79" t="n"/>
      <c r="GM431" s="79" t="n"/>
      <c r="GN431" s="79" t="n"/>
      <c r="GO431" s="79" t="n"/>
      <c r="GP431" s="79" t="n"/>
      <c r="GQ431" s="79" t="n"/>
      <c r="GR431" s="79" t="n"/>
      <c r="GS431" s="79" t="n"/>
      <c r="GT431" s="79" t="n"/>
      <c r="GU431" s="79" t="n"/>
      <c r="GV431" s="79" t="n"/>
      <c r="GW431" s="79" t="n"/>
      <c r="GX431" s="79" t="n"/>
      <c r="GY431" s="79" t="n"/>
      <c r="GZ431" s="79" t="n"/>
      <c r="HA431" s="79" t="n"/>
      <c r="HB431" s="79" t="n"/>
      <c r="HC431" s="79" t="n"/>
      <c r="HD431" s="79" t="n"/>
      <c r="HE431" s="79" t="n"/>
      <c r="HH431" s="78" t="n">
        <v>11</v>
      </c>
      <c r="HI431" s="79" t="n"/>
      <c r="HJ431" s="79" t="n"/>
      <c r="HK431" s="79" t="n"/>
      <c r="HL431" s="79" t="n"/>
      <c r="HM431" s="79" t="n"/>
      <c r="HN431" s="79" t="n"/>
      <c r="HO431" s="79" t="n"/>
      <c r="HP431" s="79" t="n"/>
      <c r="HQ431" s="79" t="n"/>
      <c r="HR431" s="79" t="n"/>
      <c r="HS431" s="79" t="n"/>
      <c r="HT431" s="79" t="n"/>
      <c r="HU431" s="79" t="n"/>
      <c r="HV431" s="79" t="n"/>
      <c r="HW431" s="79" t="n"/>
      <c r="HX431" s="79" t="n"/>
      <c r="HY431" s="79" t="n"/>
      <c r="HZ431" s="79" t="n"/>
      <c r="IA431" s="79" t="n"/>
      <c r="IB431" s="79" t="n"/>
      <c r="IC431" s="79" t="n"/>
      <c r="ID431" s="79" t="n"/>
      <c r="IE431" s="79" t="n"/>
      <c r="IF431" s="79" t="n"/>
      <c r="IG431" s="79" t="n"/>
      <c r="IH431" s="79" t="n"/>
      <c r="II431" s="79" t="n"/>
      <c r="IJ431" s="79" t="n"/>
      <c r="IK431" s="79" t="n"/>
      <c r="IL431" s="79" t="n"/>
      <c r="IM431" s="79" t="n"/>
      <c r="IN431" s="79" t="n"/>
      <c r="IO431" s="79" t="n"/>
      <c r="IP431" s="79" t="n"/>
      <c r="IQ431" s="79" t="n"/>
      <c r="IR431" s="79" t="n"/>
      <c r="IS431" s="79" t="n"/>
      <c r="IT431" s="79" t="n"/>
      <c r="IU431" s="79" t="n"/>
      <c r="IV431" s="79" t="n"/>
      <c r="IY431" s="78" t="n">
        <v>11</v>
      </c>
      <c r="IZ431" s="79" t="n"/>
      <c r="JA431" s="79" t="n"/>
      <c r="JB431" s="79" t="n"/>
      <c r="JC431" s="79" t="n"/>
      <c r="JD431" s="79" t="n"/>
      <c r="JE431" s="79" t="n"/>
      <c r="JF431" s="79" t="n"/>
      <c r="JG431" s="79" t="n"/>
      <c r="JH431" s="79" t="n"/>
      <c r="JI431" s="79" t="n"/>
      <c r="JJ431" s="79" t="n"/>
      <c r="JK431" s="79" t="n"/>
      <c r="JL431" s="79" t="n"/>
      <c r="JM431" s="79" t="n"/>
      <c r="JN431" s="79" t="n"/>
      <c r="JO431" s="79" t="n"/>
      <c r="JP431" s="79" t="n"/>
      <c r="JQ431" s="79" t="n"/>
      <c r="JR431" s="79" t="n"/>
      <c r="JS431" s="79" t="n"/>
      <c r="JT431" s="79" t="n"/>
      <c r="JU431" s="79" t="n"/>
      <c r="JV431" s="79" t="n"/>
      <c r="JW431" s="79" t="n"/>
      <c r="JX431" s="79" t="n"/>
      <c r="JY431" s="79" t="n"/>
      <c r="JZ431" s="79" t="n"/>
      <c r="KA431" s="79" t="n"/>
      <c r="KB431" s="79" t="n"/>
      <c r="KC431" s="79" t="n"/>
      <c r="KD431" s="79" t="n"/>
      <c r="KE431" s="79" t="n"/>
      <c r="KF431" s="79" t="n"/>
      <c r="KG431" s="79" t="n"/>
      <c r="KH431" s="79" t="n"/>
      <c r="KI431" s="79" t="n"/>
      <c r="KJ431" s="79" t="n"/>
      <c r="KK431" s="79" t="n"/>
      <c r="KL431" s="79" t="n"/>
      <c r="KM431" s="79" t="n"/>
      <c r="KP431" s="78" t="n">
        <v>11</v>
      </c>
      <c r="KQ431" s="79" t="n"/>
      <c r="KR431" s="79" t="n"/>
      <c r="KS431" s="79" t="n"/>
      <c r="KT431" s="79" t="n"/>
      <c r="KU431" s="79" t="n"/>
      <c r="KV431" s="79" t="n"/>
      <c r="KW431" s="79" t="n"/>
      <c r="KX431" s="79" t="n"/>
      <c r="KY431" s="79" t="n"/>
      <c r="KZ431" s="79" t="n"/>
      <c r="LA431" s="79" t="n"/>
      <c r="LB431" s="79" t="n"/>
      <c r="LC431" s="79" t="n"/>
      <c r="LD431" s="79" t="n"/>
      <c r="LE431" s="79" t="n"/>
      <c r="LF431" s="79" t="n"/>
      <c r="LG431" s="79" t="n"/>
      <c r="LH431" s="79" t="n"/>
      <c r="LI431" s="79" t="n"/>
      <c r="LJ431" s="79" t="n"/>
      <c r="LK431" s="79" t="n"/>
      <c r="LL431" s="79" t="n"/>
      <c r="LM431" s="79" t="n"/>
      <c r="LN431" s="79" t="n"/>
      <c r="LO431" s="79" t="n"/>
      <c r="LP431" s="79" t="n"/>
      <c r="LQ431" s="79" t="n"/>
      <c r="LR431" s="79" t="n"/>
      <c r="LS431" s="79" t="n"/>
      <c r="LT431" s="79" t="n"/>
      <c r="LU431" s="79" t="n"/>
      <c r="LV431" s="79" t="n"/>
      <c r="LW431" s="79" t="n"/>
      <c r="LX431" s="79" t="n"/>
      <c r="LY431" s="79" t="n"/>
      <c r="LZ431" s="79" t="n"/>
      <c r="MA431" s="79" t="n"/>
      <c r="MB431" s="79" t="n"/>
      <c r="MC431" s="79" t="n"/>
      <c r="MD431" s="79" t="n"/>
      <c r="MG431" s="78" t="n">
        <v>11</v>
      </c>
      <c r="MH431" s="79" t="n"/>
      <c r="MI431" s="79" t="n"/>
      <c r="MJ431" s="79" t="n"/>
      <c r="MK431" s="79" t="n"/>
      <c r="ML431" s="79" t="n"/>
      <c r="MM431" s="79" t="n"/>
      <c r="MN431" s="79" t="n"/>
      <c r="MO431" s="79" t="n"/>
      <c r="MP431" s="79" t="n"/>
      <c r="MQ431" s="79" t="n"/>
      <c r="MR431" s="79" t="n"/>
      <c r="MS431" s="79" t="n"/>
      <c r="MT431" s="79" t="n"/>
      <c r="MU431" s="79" t="n"/>
      <c r="MV431" s="79" t="n"/>
      <c r="MW431" s="79" t="n"/>
      <c r="MX431" s="79" t="n"/>
      <c r="MY431" s="79" t="n"/>
      <c r="MZ431" s="79" t="n"/>
      <c r="NA431" s="79" t="n"/>
      <c r="NB431" s="79" t="n"/>
      <c r="NC431" s="79" t="n"/>
      <c r="ND431" s="79" t="n"/>
      <c r="NE431" s="79" t="n"/>
      <c r="NF431" s="79" t="n"/>
      <c r="NG431" s="79" t="n"/>
      <c r="NH431" s="79" t="n"/>
      <c r="NI431" s="79" t="n"/>
      <c r="NJ431" s="79" t="n"/>
      <c r="NK431" s="79" t="n"/>
      <c r="NL431" s="79" t="n"/>
      <c r="NM431" s="79" t="n"/>
      <c r="NN431" s="79" t="n"/>
      <c r="NO431" s="79" t="n"/>
      <c r="NP431" s="79" t="n"/>
      <c r="NQ431" s="79" t="n"/>
      <c r="NR431" s="79" t="n"/>
      <c r="NS431" s="79" t="n"/>
      <c r="NT431" s="79" t="n"/>
      <c r="NU431" s="79" t="n"/>
      <c r="NX431" s="78" t="n">
        <v>11</v>
      </c>
      <c r="NY431" s="79" t="n"/>
      <c r="NZ431" s="79" t="n"/>
      <c r="OA431" s="79" t="n"/>
      <c r="OB431" s="79" t="n"/>
      <c r="OC431" s="79" t="n"/>
      <c r="OD431" s="79" t="n"/>
      <c r="OE431" s="79" t="n"/>
      <c r="OF431" s="79" t="n"/>
      <c r="OG431" s="79" t="n"/>
      <c r="OH431" s="79" t="n"/>
      <c r="OI431" s="79" t="n"/>
      <c r="OJ431" s="79" t="n"/>
      <c r="OK431" s="79" t="n"/>
      <c r="OL431" s="79" t="n"/>
      <c r="OM431" s="79" t="n"/>
      <c r="ON431" s="79" t="n"/>
      <c r="OO431" s="79" t="n"/>
      <c r="OP431" s="79" t="n"/>
      <c r="OQ431" s="79" t="n"/>
      <c r="OR431" s="79" t="n"/>
      <c r="OS431" s="79" t="n"/>
      <c r="OT431" s="79" t="n"/>
      <c r="OU431" s="79" t="n"/>
      <c r="OV431" s="79" t="n"/>
      <c r="OW431" s="79" t="n"/>
      <c r="OX431" s="79" t="n"/>
      <c r="OY431" s="79" t="n"/>
      <c r="OZ431" s="79" t="n"/>
      <c r="PA431" s="79" t="n"/>
      <c r="PB431" s="79" t="n"/>
      <c r="PC431" s="79" t="n"/>
      <c r="PD431" s="79" t="n"/>
      <c r="PE431" s="79" t="n"/>
      <c r="PF431" s="79" t="n"/>
      <c r="PG431" s="79" t="n"/>
      <c r="PH431" s="79" t="n"/>
      <c r="PI431" s="79" t="n"/>
      <c r="PJ431" s="79" t="n"/>
      <c r="PK431" s="79" t="n"/>
      <c r="PL431" s="79" t="n"/>
      <c r="PO431" s="78" t="n">
        <v>11</v>
      </c>
      <c r="PP431" s="79" t="n"/>
      <c r="PQ431" s="79" t="n"/>
      <c r="PR431" s="79" t="n"/>
      <c r="PS431" s="79" t="n"/>
      <c r="PT431" s="79" t="n"/>
      <c r="PU431" s="79" t="n"/>
      <c r="PV431" s="79" t="n"/>
      <c r="PW431" s="79" t="n"/>
      <c r="PX431" s="79" t="n"/>
      <c r="PY431" s="79" t="n"/>
      <c r="PZ431" s="79" t="n"/>
      <c r="QA431" s="79" t="n"/>
      <c r="QB431" s="79" t="n"/>
      <c r="QC431" s="79" t="n"/>
      <c r="QD431" s="79" t="n"/>
      <c r="QE431" s="79" t="n"/>
      <c r="QF431" s="79" t="n"/>
      <c r="QG431" s="79" t="n"/>
      <c r="QH431" s="79" t="n"/>
      <c r="QI431" s="79" t="n"/>
      <c r="QJ431" s="79" t="n"/>
      <c r="QK431" s="79" t="n"/>
      <c r="QL431" s="79" t="n"/>
      <c r="QM431" s="79" t="n"/>
      <c r="QN431" s="79" t="n"/>
      <c r="QO431" s="79" t="n"/>
      <c r="QP431" s="79" t="n"/>
      <c r="QQ431" s="79" t="n"/>
      <c r="QR431" s="79" t="n"/>
      <c r="QS431" s="79" t="n"/>
      <c r="QT431" s="79" t="n"/>
      <c r="QU431" s="79" t="n"/>
      <c r="QV431" s="79" t="n"/>
      <c r="QW431" s="79" t="n"/>
      <c r="QX431" s="79" t="n"/>
      <c r="QY431" s="79" t="n"/>
      <c r="QZ431" s="79" t="n"/>
      <c r="RA431" s="79" t="n"/>
      <c r="RB431" s="79" t="n"/>
      <c r="RC431" s="79" t="n"/>
      <c r="RF431" s="78" t="n">
        <v>11</v>
      </c>
      <c r="RG431" s="79" t="n"/>
      <c r="RH431" s="79" t="n"/>
      <c r="RI431" s="79" t="n"/>
      <c r="RJ431" s="79" t="n"/>
      <c r="RK431" s="79" t="n"/>
      <c r="RL431" s="79" t="n"/>
      <c r="RM431" s="79" t="n"/>
      <c r="RN431" s="79" t="n"/>
      <c r="RO431" s="79" t="n"/>
      <c r="RP431" s="79" t="n"/>
      <c r="RQ431" s="79" t="n"/>
      <c r="RR431" s="79" t="n"/>
      <c r="RS431" s="79" t="n"/>
      <c r="RT431" s="79" t="n"/>
      <c r="RU431" s="79" t="n"/>
      <c r="RV431" s="79" t="n"/>
      <c r="RW431" s="79" t="n"/>
      <c r="RX431" s="79" t="n"/>
      <c r="RY431" s="79" t="n"/>
      <c r="RZ431" s="79" t="n"/>
      <c r="SA431" s="79" t="n"/>
      <c r="SB431" s="79" t="n"/>
      <c r="SC431" s="79" t="n"/>
      <c r="SD431" s="79" t="n"/>
      <c r="SE431" s="79" t="n"/>
      <c r="SF431" s="79" t="n"/>
      <c r="SG431" s="79" t="n"/>
      <c r="SH431" s="79" t="n"/>
      <c r="SI431" s="79" t="n"/>
      <c r="SJ431" s="79" t="n"/>
      <c r="SK431" s="79" t="n"/>
      <c r="SL431" s="79" t="n"/>
      <c r="SM431" s="79" t="n"/>
      <c r="SN431" s="79" t="n"/>
      <c r="SO431" s="79" t="n"/>
      <c r="SP431" s="79" t="n"/>
      <c r="SQ431" s="79" t="n"/>
      <c r="SR431" s="79" t="n"/>
      <c r="SS431" s="79" t="n"/>
      <c r="ST431" s="79" t="n"/>
      <c r="SW431" s="78" t="n">
        <v>11</v>
      </c>
      <c r="SX431" s="79" t="n"/>
      <c r="SY431" s="79" t="n"/>
      <c r="SZ431" s="79" t="n"/>
      <c r="TA431" s="79" t="n"/>
      <c r="TB431" s="79" t="n"/>
      <c r="TC431" s="79" t="n"/>
      <c r="TD431" s="79" t="n"/>
      <c r="TE431" s="79" t="n"/>
      <c r="TF431" s="79" t="n"/>
      <c r="TG431" s="79" t="n"/>
      <c r="TH431" s="79" t="n"/>
      <c r="TI431" s="79" t="n"/>
      <c r="TJ431" s="79" t="n"/>
      <c r="TK431" s="79" t="n"/>
      <c r="TL431" s="79" t="n"/>
      <c r="TM431" s="79" t="n"/>
      <c r="TN431" s="79" t="n"/>
      <c r="TO431" s="79" t="n"/>
      <c r="TP431" s="79" t="n"/>
      <c r="TQ431" s="79" t="n"/>
      <c r="TR431" s="79" t="n"/>
      <c r="TS431" s="79" t="n"/>
      <c r="TT431" s="79" t="n"/>
      <c r="TU431" s="79" t="n"/>
      <c r="TV431" s="79" t="n"/>
      <c r="TW431" s="79" t="n"/>
      <c r="TX431" s="79" t="n"/>
      <c r="TY431" s="79" t="n"/>
      <c r="TZ431" s="79" t="n"/>
      <c r="UA431" s="79" t="n"/>
      <c r="UB431" s="79" t="n"/>
      <c r="UC431" s="79" t="n"/>
      <c r="UD431" s="79" t="n"/>
      <c r="UE431" s="79" t="n"/>
      <c r="UF431" s="79" t="n"/>
      <c r="UG431" s="79" t="n"/>
      <c r="UH431" s="79" t="n"/>
      <c r="UI431" s="79" t="n"/>
      <c r="UJ431" s="79" t="n"/>
      <c r="UK431" s="79" t="n"/>
      <c r="UN431" s="78" t="n">
        <v>11</v>
      </c>
      <c r="UO431" s="79" t="n"/>
      <c r="UP431" s="79" t="n"/>
      <c r="UQ431" s="79" t="n"/>
      <c r="UR431" s="79" t="n"/>
      <c r="US431" s="79" t="n"/>
      <c r="UT431" s="79" t="n"/>
      <c r="UU431" s="79" t="n"/>
      <c r="UV431" s="79" t="n"/>
      <c r="UW431" s="79" t="n"/>
      <c r="UX431" s="79" t="n"/>
      <c r="UY431" s="79" t="n"/>
      <c r="UZ431" s="79" t="n"/>
      <c r="VA431" s="79" t="n"/>
      <c r="VB431" s="79" t="n"/>
      <c r="VC431" s="79" t="n"/>
      <c r="VD431" s="79" t="n"/>
      <c r="VE431" s="79" t="n"/>
      <c r="VF431" s="79" t="n"/>
      <c r="VG431" s="79" t="n"/>
      <c r="VH431" s="79" t="n"/>
      <c r="VI431" s="79" t="n"/>
      <c r="VJ431" s="79" t="n"/>
      <c r="VK431" s="79" t="n"/>
      <c r="VL431" s="79" t="n"/>
      <c r="VM431" s="79" t="n"/>
      <c r="VN431" s="79" t="n"/>
      <c r="VO431" s="79" t="n"/>
      <c r="VP431" s="79" t="n"/>
      <c r="VQ431" s="79" t="n"/>
      <c r="VR431" s="79" t="n"/>
      <c r="VS431" s="79" t="n"/>
      <c r="VT431" s="79" t="n"/>
      <c r="VU431" s="79" t="n"/>
      <c r="VV431" s="79" t="n"/>
      <c r="VW431" s="79" t="n"/>
      <c r="VX431" s="79" t="n"/>
      <c r="VY431" s="79" t="n"/>
      <c r="VZ431" s="79" t="n"/>
      <c r="WA431" s="79" t="n"/>
      <c r="WB431" s="79" t="n"/>
      <c r="WE431" s="78" t="n">
        <v>11</v>
      </c>
      <c r="WF431" s="79" t="n"/>
      <c r="WG431" s="79" t="n"/>
      <c r="WH431" s="79" t="n"/>
      <c r="WI431" s="79" t="n"/>
      <c r="WJ431" s="79" t="n"/>
      <c r="WK431" s="79" t="n"/>
      <c r="WL431" s="79" t="n"/>
      <c r="WM431" s="79" t="n"/>
      <c r="WN431" s="79" t="n"/>
      <c r="WO431" s="79" t="n"/>
      <c r="WP431" s="79" t="n"/>
      <c r="WQ431" s="79" t="n"/>
      <c r="WR431" s="79" t="n"/>
      <c r="WS431" s="79" t="n"/>
      <c r="WT431" s="79" t="n"/>
      <c r="WU431" s="79" t="n"/>
      <c r="WV431" s="79" t="n"/>
      <c r="WW431" s="79" t="n"/>
      <c r="WX431" s="79" t="n"/>
      <c r="WY431" s="79" t="n"/>
      <c r="WZ431" s="79" t="n"/>
      <c r="XA431" s="79" t="n"/>
      <c r="XB431" s="79" t="n"/>
      <c r="XC431" s="79" t="n"/>
      <c r="XD431" s="79" t="n"/>
      <c r="XE431" s="79" t="n"/>
      <c r="XF431" s="79" t="n"/>
      <c r="XG431" s="79" t="n"/>
      <c r="XH431" s="79" t="n"/>
      <c r="XI431" s="79" t="n"/>
      <c r="XJ431" s="79" t="n"/>
      <c r="XK431" s="79" t="n"/>
      <c r="XL431" s="79" t="n"/>
      <c r="XM431" s="79" t="n"/>
      <c r="XN431" s="79" t="n"/>
      <c r="XO431" s="79" t="n"/>
      <c r="XP431" s="79" t="n"/>
      <c r="XQ431" s="79" t="n"/>
      <c r="XR431" s="79" t="n"/>
      <c r="XS431" s="79" t="n"/>
      <c r="XV431" s="78" t="n">
        <v>11</v>
      </c>
      <c r="XW431" s="79" t="n"/>
      <c r="XX431" s="79" t="n"/>
      <c r="XY431" s="79" t="n"/>
      <c r="XZ431" s="79" t="n"/>
      <c r="YA431" s="79" t="n"/>
      <c r="YB431" s="79" t="n"/>
      <c r="YC431" s="79" t="n"/>
      <c r="YD431" s="79" t="n"/>
      <c r="YE431" s="79" t="n"/>
      <c r="YF431" s="79" t="n"/>
      <c r="YG431" s="79" t="n"/>
      <c r="YH431" s="79" t="n"/>
      <c r="YI431" s="79" t="n"/>
      <c r="YJ431" s="79" t="n"/>
      <c r="YK431" s="79" t="n"/>
      <c r="YL431" s="79" t="n"/>
      <c r="YM431" s="79" t="n"/>
      <c r="YN431" s="79" t="n"/>
      <c r="YO431" s="79" t="n"/>
      <c r="YP431" s="79" t="n"/>
      <c r="YQ431" s="79" t="n"/>
      <c r="YR431" s="79" t="n"/>
      <c r="YS431" s="79" t="n"/>
      <c r="YT431" s="79" t="n"/>
      <c r="YU431" s="79" t="n"/>
      <c r="YV431" s="79" t="n"/>
      <c r="YW431" s="79" t="n"/>
      <c r="YX431" s="79" t="n"/>
      <c r="YY431" s="79" t="n"/>
      <c r="YZ431" s="79" t="n"/>
      <c r="ZA431" s="79" t="n"/>
      <c r="ZB431" s="79" t="n"/>
      <c r="ZC431" s="79" t="n"/>
      <c r="ZD431" s="79" t="n"/>
      <c r="ZE431" s="79" t="n"/>
      <c r="ZF431" s="79" t="n"/>
      <c r="ZG431" s="79" t="n"/>
      <c r="ZH431" s="79" t="n"/>
      <c r="ZI431" s="79" t="n"/>
      <c r="ZJ431" s="79" t="n"/>
      <c r="ZM431" s="78" t="n">
        <v>11</v>
      </c>
      <c r="ZN431" s="79" t="n"/>
      <c r="ZO431" s="79" t="n"/>
      <c r="ZP431" s="79" t="n"/>
      <c r="ZQ431" s="79" t="n"/>
      <c r="ZR431" s="79" t="n"/>
      <c r="ZS431" s="79" t="n"/>
      <c r="ZT431" s="79" t="n"/>
      <c r="ZU431" s="79" t="n"/>
      <c r="ZV431" s="79" t="n"/>
      <c r="ZW431" s="79" t="n"/>
      <c r="ZX431" s="79" t="n"/>
      <c r="ZY431" s="79" t="n"/>
      <c r="ZZ431" s="79" t="n"/>
      <c r="AAA431" s="79" t="n"/>
      <c r="AAB431" s="79" t="n"/>
      <c r="AAC431" s="79" t="n"/>
      <c r="AAD431" s="79" t="n"/>
      <c r="AAE431" s="79" t="n"/>
      <c r="AAF431" s="79" t="n"/>
      <c r="AAG431" s="79" t="n"/>
      <c r="AAH431" s="79" t="n"/>
      <c r="AAI431" s="79" t="n"/>
      <c r="AAJ431" s="79" t="n"/>
      <c r="AAK431" s="79" t="n"/>
      <c r="AAL431" s="79" t="n"/>
      <c r="AAM431" s="79" t="n"/>
      <c r="AAN431" s="79" t="n"/>
      <c r="AAO431" s="79" t="n"/>
      <c r="AAP431" s="79" t="n"/>
      <c r="AAQ431" s="79" t="n"/>
      <c r="AAR431" s="79" t="n"/>
      <c r="AAS431" s="79" t="n"/>
      <c r="AAT431" s="79" t="n"/>
      <c r="AAU431" s="79" t="n"/>
      <c r="AAV431" s="79" t="n"/>
      <c r="AAW431" s="79" t="n"/>
      <c r="AAX431" s="79" t="n"/>
      <c r="AAY431" s="79" t="n"/>
      <c r="AAZ431" s="79" t="n"/>
      <c r="ABA431" s="79" t="n"/>
      <c r="ABD431" s="78" t="n">
        <v>11</v>
      </c>
      <c r="ABE431" s="79" t="n"/>
      <c r="ABF431" s="79" t="n"/>
      <c r="ABG431" s="79" t="n"/>
      <c r="ABH431" s="79" t="n"/>
      <c r="ABI431" s="79" t="n"/>
      <c r="ABJ431" s="79" t="n"/>
      <c r="ABK431" s="79" t="n"/>
      <c r="ABL431" s="79" t="n"/>
      <c r="ABM431" s="79" t="n"/>
      <c r="ABN431" s="79" t="n"/>
      <c r="ABO431" s="79" t="n"/>
      <c r="ABP431" s="79" t="n"/>
      <c r="ABQ431" s="79" t="n"/>
      <c r="ABR431" s="79" t="n"/>
      <c r="ABS431" s="79" t="n"/>
      <c r="ABT431" s="79" t="n"/>
      <c r="ABU431" s="79" t="n"/>
      <c r="ABV431" s="79" t="n"/>
      <c r="ABW431" s="79" t="n"/>
      <c r="ABX431" s="79" t="n"/>
      <c r="ABY431" s="79" t="n"/>
      <c r="ABZ431" s="79" t="n"/>
      <c r="ACA431" s="79" t="n"/>
      <c r="ACB431" s="79" t="n"/>
      <c r="ACC431" s="79" t="n"/>
      <c r="ACD431" s="79" t="n"/>
      <c r="ACE431" s="79" t="n"/>
      <c r="ACF431" s="79" t="n"/>
      <c r="ACG431" s="79" t="n"/>
      <c r="ACH431" s="79" t="n"/>
      <c r="ACI431" s="79" t="n"/>
      <c r="ACJ431" s="79" t="n"/>
      <c r="ACK431" s="79" t="n"/>
      <c r="ACL431" s="79" t="n"/>
      <c r="ACM431" s="79" t="n"/>
      <c r="ACN431" s="79" t="n"/>
      <c r="ACO431" s="79" t="n"/>
      <c r="ACP431" s="79" t="n"/>
      <c r="ACQ431" s="79" t="n"/>
      <c r="ACR431" s="79" t="n"/>
      <c r="ACU431" s="78" t="n">
        <v>11</v>
      </c>
      <c r="ACV431" s="79" t="n"/>
      <c r="ACW431" s="79" t="n"/>
      <c r="ACX431" s="79" t="n"/>
      <c r="ACY431" s="79" t="n"/>
      <c r="ACZ431" s="79" t="n"/>
      <c r="ADA431" s="79" t="n"/>
      <c r="ADB431" s="79" t="n"/>
      <c r="ADC431" s="79" t="n"/>
      <c r="ADD431" s="79" t="n"/>
      <c r="ADE431" s="79" t="n"/>
      <c r="ADF431" s="79" t="n"/>
      <c r="ADG431" s="79" t="n"/>
      <c r="ADH431" s="79" t="n"/>
      <c r="ADI431" s="79" t="n"/>
      <c r="ADJ431" s="79" t="n"/>
      <c r="ADK431" s="79" t="n"/>
      <c r="ADL431" s="79" t="n"/>
      <c r="ADM431" s="79" t="n"/>
      <c r="ADN431" s="79" t="n"/>
      <c r="ADO431" s="79" t="n"/>
      <c r="ADP431" s="79" t="n"/>
      <c r="ADQ431" s="79" t="n"/>
      <c r="ADR431" s="79" t="n"/>
      <c r="ADS431" s="79" t="n"/>
      <c r="ADT431" s="79" t="n"/>
      <c r="ADU431" s="79" t="n"/>
      <c r="ADV431" s="79" t="n"/>
      <c r="ADW431" s="79" t="n"/>
      <c r="ADX431" s="79" t="n"/>
      <c r="ADY431" s="79" t="n"/>
      <c r="ADZ431" s="79" t="n"/>
      <c r="AEA431" s="79" t="n"/>
      <c r="AEB431" s="79" t="n"/>
      <c r="AEC431" s="79" t="n"/>
      <c r="AED431" s="79" t="n"/>
      <c r="AEE431" s="79" t="n"/>
      <c r="AEF431" s="79" t="n"/>
      <c r="AEG431" s="79" t="n"/>
      <c r="AEH431" s="79" t="n"/>
      <c r="AEI431" s="79" t="n"/>
      <c r="AEL431" s="78" t="n">
        <v>11</v>
      </c>
      <c r="AEM431" s="79" t="n"/>
      <c r="AEN431" s="79" t="n"/>
      <c r="AEO431" s="79" t="n"/>
      <c r="AEP431" s="79" t="n"/>
      <c r="AEQ431" s="79" t="n"/>
      <c r="AER431" s="79" t="n"/>
      <c r="AES431" s="79" t="n"/>
      <c r="AET431" s="79" t="n"/>
      <c r="AEU431" s="79" t="n"/>
      <c r="AEV431" s="79" t="n"/>
      <c r="AEW431" s="79" t="n"/>
      <c r="AEX431" s="79" t="n"/>
      <c r="AEY431" s="79" t="n"/>
      <c r="AEZ431" s="79" t="n"/>
      <c r="AFA431" s="79" t="n"/>
      <c r="AFB431" s="79" t="n"/>
      <c r="AFC431" s="79" t="n"/>
      <c r="AFD431" s="79" t="n"/>
      <c r="AFE431" s="79" t="n"/>
      <c r="AFF431" s="79" t="n"/>
      <c r="AFG431" s="79" t="n"/>
      <c r="AFH431" s="79" t="n"/>
      <c r="AFI431" s="79" t="n"/>
      <c r="AFJ431" s="79" t="n"/>
      <c r="AFK431" s="79" t="n"/>
      <c r="AFL431" s="79" t="n"/>
      <c r="AFM431" s="79" t="n"/>
      <c r="AFN431" s="79" t="n"/>
      <c r="AFO431" s="79" t="n"/>
      <c r="AFP431" s="79" t="n"/>
      <c r="AFQ431" s="79" t="n"/>
      <c r="AFR431" s="79" t="n"/>
      <c r="AFS431" s="79" t="n"/>
      <c r="AFT431" s="79" t="n"/>
      <c r="AFU431" s="79" t="n"/>
      <c r="AFV431" s="79" t="n"/>
      <c r="AFW431" s="79" t="n"/>
      <c r="AFX431" s="79" t="n"/>
      <c r="AFY431" s="79" t="n"/>
      <c r="AFZ431" s="79" t="n"/>
    </row>
    <row r="432">
      <c r="A432" s="78" t="n">
        <v>12</v>
      </c>
      <c r="B432" s="79" t="n"/>
      <c r="C432" s="79" t="n"/>
      <c r="D432" s="79" t="n"/>
      <c r="E432" s="79" t="n"/>
      <c r="F432" s="79" t="n"/>
      <c r="G432" s="79" t="n"/>
      <c r="H432" s="79" t="n"/>
      <c r="I432" s="79" t="n"/>
      <c r="J432" s="79" t="n"/>
      <c r="K432" s="79" t="n"/>
      <c r="L432" s="79" t="n"/>
      <c r="M432" s="79" t="n"/>
      <c r="N432" s="79" t="n"/>
      <c r="O432" s="79" t="n"/>
      <c r="P432" s="79" t="n"/>
      <c r="Q432" s="79" t="n"/>
      <c r="R432" s="79" t="n"/>
      <c r="S432" s="79" t="n"/>
      <c r="T432" s="79" t="n"/>
      <c r="U432" s="79" t="n"/>
      <c r="V432" s="79" t="n"/>
      <c r="W432" s="79" t="n"/>
      <c r="X432" s="79" t="n"/>
      <c r="Y432" s="79" t="n"/>
      <c r="Z432" s="79" t="n"/>
      <c r="AA432" s="79" t="n"/>
      <c r="AB432" s="79" t="n"/>
      <c r="AC432" s="79" t="n"/>
      <c r="AD432" s="79" t="n"/>
      <c r="AE432" s="79" t="n"/>
      <c r="AF432" s="79" t="n"/>
      <c r="AG432" s="79" t="n"/>
      <c r="AH432" s="79" t="n"/>
      <c r="AI432" s="79" t="n"/>
      <c r="AJ432" s="79" t="n"/>
      <c r="AK432" s="79" t="n"/>
      <c r="AL432" s="79" t="n"/>
      <c r="AM432" s="79" t="n"/>
      <c r="AN432" s="79" t="n"/>
      <c r="AO432" s="79" t="n"/>
      <c r="AR432" s="78" t="n">
        <v>12</v>
      </c>
      <c r="AS432" s="79" t="n"/>
      <c r="AT432" s="79" t="n"/>
      <c r="AU432" s="79" t="n"/>
      <c r="AV432" s="79" t="n"/>
      <c r="AW432" s="79" t="n"/>
      <c r="AX432" s="79" t="n"/>
      <c r="AY432" s="79" t="n"/>
      <c r="AZ432" s="79" t="n"/>
      <c r="BA432" s="79" t="n"/>
      <c r="BB432" s="79" t="n"/>
      <c r="BC432" s="79" t="n"/>
      <c r="BD432" s="79" t="n"/>
      <c r="BE432" s="79" t="n"/>
      <c r="BF432" s="79" t="n"/>
      <c r="BG432" s="79" t="n"/>
      <c r="BH432" s="79" t="n"/>
      <c r="BI432" s="79" t="n"/>
      <c r="BJ432" s="79" t="n"/>
      <c r="BK432" s="79" t="n"/>
      <c r="BL432" s="79" t="n"/>
      <c r="BM432" s="79" t="n"/>
      <c r="BN432" s="79" t="n"/>
      <c r="BO432" s="79" t="n"/>
      <c r="BP432" s="79" t="n"/>
      <c r="BQ432" s="79" t="n"/>
      <c r="BR432" s="79" t="n"/>
      <c r="BS432" s="79" t="n"/>
      <c r="BT432" s="79" t="n"/>
      <c r="BU432" s="79" t="n"/>
      <c r="BV432" s="79" t="n"/>
      <c r="BW432" s="79" t="n"/>
      <c r="BX432" s="79" t="n"/>
      <c r="BY432" s="79" t="n"/>
      <c r="BZ432" s="79" t="n"/>
      <c r="CA432" s="79" t="n"/>
      <c r="CB432" s="79" t="n"/>
      <c r="CC432" s="79" t="n"/>
      <c r="CD432" s="79" t="n"/>
      <c r="CE432" s="79" t="n"/>
      <c r="CF432" s="79" t="n"/>
      <c r="CI432" s="78" t="n">
        <v>12</v>
      </c>
      <c r="CJ432" s="79" t="n"/>
      <c r="CK432" s="79" t="n"/>
      <c r="CL432" s="79" t="n"/>
      <c r="CM432" s="79" t="n"/>
      <c r="CN432" s="79" t="n"/>
      <c r="CO432" s="79" t="n"/>
      <c r="CP432" s="79" t="n"/>
      <c r="CQ432" s="79" t="n"/>
      <c r="CR432" s="79" t="n"/>
      <c r="CS432" s="79" t="n"/>
      <c r="CT432" s="79" t="n"/>
      <c r="CU432" s="79" t="n"/>
      <c r="CV432" s="79" t="n"/>
      <c r="CW432" s="79" t="n"/>
      <c r="CX432" s="79" t="n"/>
      <c r="CY432" s="79" t="n"/>
      <c r="CZ432" s="79" t="n"/>
      <c r="DA432" s="79" t="n"/>
      <c r="DB432" s="79" t="n"/>
      <c r="DC432" s="79" t="n"/>
      <c r="DD432" s="79" t="n"/>
      <c r="DE432" s="79" t="n"/>
      <c r="DF432" s="79" t="n"/>
      <c r="DG432" s="79" t="n"/>
      <c r="DH432" s="79" t="n"/>
      <c r="DI432" s="79" t="n"/>
      <c r="DJ432" s="79" t="n"/>
      <c r="DK432" s="79" t="n"/>
      <c r="DL432" s="79" t="n"/>
      <c r="DM432" s="79" t="n"/>
      <c r="DN432" s="79" t="n"/>
      <c r="DO432" s="79" t="n"/>
      <c r="DP432" s="79" t="n"/>
      <c r="DQ432" s="79" t="n"/>
      <c r="DR432" s="79" t="n"/>
      <c r="DS432" s="79" t="n"/>
      <c r="DT432" s="79" t="n"/>
      <c r="DU432" s="79" t="n"/>
      <c r="DV432" s="79" t="n"/>
      <c r="DW432" s="79" t="n"/>
      <c r="DZ432" s="78" t="n">
        <v>12</v>
      </c>
      <c r="EA432" s="79" t="n"/>
      <c r="EB432" s="79" t="n"/>
      <c r="EC432" s="79" t="n"/>
      <c r="ED432" s="79" t="n"/>
      <c r="EE432" s="79" t="n"/>
      <c r="EF432" s="79" t="n"/>
      <c r="EG432" s="79" t="n"/>
      <c r="EH432" s="79" t="n"/>
      <c r="EI432" s="79" t="n"/>
      <c r="EJ432" s="79" t="n"/>
      <c r="EK432" s="79" t="n"/>
      <c r="EL432" s="79" t="n"/>
      <c r="EM432" s="79" t="n"/>
      <c r="EN432" s="79" t="n"/>
      <c r="EO432" s="79" t="n"/>
      <c r="EP432" s="79" t="n"/>
      <c r="EQ432" s="79" t="n"/>
      <c r="ER432" s="79" t="n"/>
      <c r="ES432" s="79" t="n"/>
      <c r="ET432" s="79" t="n"/>
      <c r="EU432" s="79" t="n"/>
      <c r="EV432" s="79" t="n"/>
      <c r="EW432" s="79" t="n"/>
      <c r="EX432" s="79" t="n"/>
      <c r="EY432" s="79" t="n"/>
      <c r="EZ432" s="79" t="n"/>
      <c r="FA432" s="79" t="n"/>
      <c r="FB432" s="79" t="n"/>
      <c r="FC432" s="79" t="n"/>
      <c r="FD432" s="79" t="n"/>
      <c r="FE432" s="79" t="n"/>
      <c r="FF432" s="79" t="n"/>
      <c r="FG432" s="79" t="n"/>
      <c r="FH432" s="79" t="n"/>
      <c r="FI432" s="79" t="n"/>
      <c r="FJ432" s="79" t="n"/>
      <c r="FK432" s="79" t="n"/>
      <c r="FL432" s="79" t="n"/>
      <c r="FM432" s="79" t="n"/>
      <c r="FN432" s="79" t="n"/>
      <c r="FQ432" s="78" t="n">
        <v>12</v>
      </c>
      <c r="FR432" s="79" t="n"/>
      <c r="FS432" s="79" t="n"/>
      <c r="FT432" s="79" t="n"/>
      <c r="FU432" s="79" t="n"/>
      <c r="FV432" s="79" t="n"/>
      <c r="FW432" s="79" t="n"/>
      <c r="FX432" s="79" t="n"/>
      <c r="FY432" s="79" t="n"/>
      <c r="FZ432" s="79" t="n"/>
      <c r="GA432" s="79" t="n"/>
      <c r="GB432" s="79" t="n"/>
      <c r="GC432" s="79" t="n"/>
      <c r="GD432" s="79" t="n"/>
      <c r="GE432" s="79" t="n"/>
      <c r="GF432" s="79" t="n"/>
      <c r="GG432" s="79" t="n"/>
      <c r="GH432" s="79" t="n"/>
      <c r="GI432" s="79" t="n"/>
      <c r="GJ432" s="79" t="n"/>
      <c r="GK432" s="79" t="n"/>
      <c r="GL432" s="79" t="n"/>
      <c r="GM432" s="79" t="n"/>
      <c r="GN432" s="79" t="n"/>
      <c r="GO432" s="79" t="n"/>
      <c r="GP432" s="79" t="n"/>
      <c r="GQ432" s="79" t="n"/>
      <c r="GR432" s="79" t="n"/>
      <c r="GS432" s="79" t="n"/>
      <c r="GT432" s="79" t="n"/>
      <c r="GU432" s="79" t="n"/>
      <c r="GV432" s="79" t="n"/>
      <c r="GW432" s="79" t="n"/>
      <c r="GX432" s="79" t="n"/>
      <c r="GY432" s="79" t="n"/>
      <c r="GZ432" s="79" t="n"/>
      <c r="HA432" s="79" t="n"/>
      <c r="HB432" s="79" t="n"/>
      <c r="HC432" s="79" t="n"/>
      <c r="HD432" s="79" t="n"/>
      <c r="HE432" s="79" t="n"/>
      <c r="HH432" s="78" t="n">
        <v>12</v>
      </c>
      <c r="HI432" s="79" t="n"/>
      <c r="HJ432" s="79" t="n"/>
      <c r="HK432" s="79" t="n"/>
      <c r="HL432" s="79" t="n"/>
      <c r="HM432" s="79" t="n"/>
      <c r="HN432" s="79" t="n"/>
      <c r="HO432" s="79" t="n"/>
      <c r="HP432" s="79" t="n"/>
      <c r="HQ432" s="79" t="n"/>
      <c r="HR432" s="79" t="n"/>
      <c r="HS432" s="79" t="n"/>
      <c r="HT432" s="79" t="n"/>
      <c r="HU432" s="79" t="n"/>
      <c r="HV432" s="79" t="n"/>
      <c r="HW432" s="79" t="n"/>
      <c r="HX432" s="79" t="n"/>
      <c r="HY432" s="79" t="n"/>
      <c r="HZ432" s="79" t="n"/>
      <c r="IA432" s="79" t="n"/>
      <c r="IB432" s="79" t="n"/>
      <c r="IC432" s="79" t="n"/>
      <c r="ID432" s="79" t="n"/>
      <c r="IE432" s="79" t="n"/>
      <c r="IF432" s="79" t="n"/>
      <c r="IG432" s="79" t="n"/>
      <c r="IH432" s="79" t="n"/>
      <c r="II432" s="79" t="n"/>
      <c r="IJ432" s="79" t="n"/>
      <c r="IK432" s="79" t="n"/>
      <c r="IL432" s="79" t="n"/>
      <c r="IM432" s="79" t="n"/>
      <c r="IN432" s="79" t="n"/>
      <c r="IO432" s="79" t="n"/>
      <c r="IP432" s="79" t="n"/>
      <c r="IQ432" s="79" t="n"/>
      <c r="IR432" s="79" t="n"/>
      <c r="IS432" s="79" t="n"/>
      <c r="IT432" s="79" t="n"/>
      <c r="IU432" s="79" t="n"/>
      <c r="IV432" s="79" t="n"/>
      <c r="IY432" s="78" t="n">
        <v>12</v>
      </c>
      <c r="IZ432" s="79" t="n"/>
      <c r="JA432" s="79" t="n"/>
      <c r="JB432" s="79" t="n"/>
      <c r="JC432" s="79" t="n"/>
      <c r="JD432" s="79" t="n"/>
      <c r="JE432" s="79" t="n"/>
      <c r="JF432" s="79" t="n"/>
      <c r="JG432" s="79" t="n"/>
      <c r="JH432" s="79" t="n"/>
      <c r="JI432" s="79" t="n"/>
      <c r="JJ432" s="79" t="n"/>
      <c r="JK432" s="79" t="n"/>
      <c r="JL432" s="79" t="n"/>
      <c r="JM432" s="79" t="n"/>
      <c r="JN432" s="79" t="n"/>
      <c r="JO432" s="79" t="n"/>
      <c r="JP432" s="79" t="n"/>
      <c r="JQ432" s="79" t="n"/>
      <c r="JR432" s="79" t="n"/>
      <c r="JS432" s="79" t="n"/>
      <c r="JT432" s="79" t="n"/>
      <c r="JU432" s="79" t="n"/>
      <c r="JV432" s="79" t="n"/>
      <c r="JW432" s="79" t="n"/>
      <c r="JX432" s="79" t="n"/>
      <c r="JY432" s="79" t="n"/>
      <c r="JZ432" s="79" t="n"/>
      <c r="KA432" s="79" t="n"/>
      <c r="KB432" s="79" t="n"/>
      <c r="KC432" s="79" t="n"/>
      <c r="KD432" s="79" t="n"/>
      <c r="KE432" s="79" t="n"/>
      <c r="KF432" s="79" t="n"/>
      <c r="KG432" s="79" t="n"/>
      <c r="KH432" s="79" t="n"/>
      <c r="KI432" s="79" t="n"/>
      <c r="KJ432" s="79" t="n"/>
      <c r="KK432" s="79" t="n"/>
      <c r="KL432" s="79" t="n"/>
      <c r="KM432" s="79" t="n"/>
      <c r="KP432" s="78" t="n">
        <v>12</v>
      </c>
      <c r="KQ432" s="79" t="n"/>
      <c r="KR432" s="79" t="n"/>
      <c r="KS432" s="79" t="n"/>
      <c r="KT432" s="79" t="n"/>
      <c r="KU432" s="79" t="n"/>
      <c r="KV432" s="79" t="n"/>
      <c r="KW432" s="79" t="n"/>
      <c r="KX432" s="79" t="n"/>
      <c r="KY432" s="79" t="n"/>
      <c r="KZ432" s="79" t="n"/>
      <c r="LA432" s="79" t="n"/>
      <c r="LB432" s="79" t="n"/>
      <c r="LC432" s="79" t="n"/>
      <c r="LD432" s="79" t="n"/>
      <c r="LE432" s="79" t="n"/>
      <c r="LF432" s="79" t="n"/>
      <c r="LG432" s="79" t="n"/>
      <c r="LH432" s="79" t="n"/>
      <c r="LI432" s="79" t="n"/>
      <c r="LJ432" s="79" t="n"/>
      <c r="LK432" s="79" t="n"/>
      <c r="LL432" s="79" t="n"/>
      <c r="LM432" s="79" t="n"/>
      <c r="LN432" s="79" t="n"/>
      <c r="LO432" s="79" t="n"/>
      <c r="LP432" s="79" t="n"/>
      <c r="LQ432" s="79" t="n"/>
      <c r="LR432" s="79" t="n"/>
      <c r="LS432" s="79" t="n"/>
      <c r="LT432" s="79" t="n"/>
      <c r="LU432" s="79" t="n"/>
      <c r="LV432" s="79" t="n"/>
      <c r="LW432" s="79" t="n"/>
      <c r="LX432" s="79" t="n"/>
      <c r="LY432" s="79" t="n"/>
      <c r="LZ432" s="79" t="n"/>
      <c r="MA432" s="79" t="n"/>
      <c r="MB432" s="79" t="n"/>
      <c r="MC432" s="79" t="n"/>
      <c r="MD432" s="79" t="n"/>
      <c r="MG432" s="78" t="n">
        <v>12</v>
      </c>
      <c r="MH432" s="79" t="n"/>
      <c r="MI432" s="79" t="n"/>
      <c r="MJ432" s="79" t="n"/>
      <c r="MK432" s="79" t="n"/>
      <c r="ML432" s="79" t="n"/>
      <c r="MM432" s="79" t="n"/>
      <c r="MN432" s="79" t="n"/>
      <c r="MO432" s="79" t="n"/>
      <c r="MP432" s="79" t="n"/>
      <c r="MQ432" s="79" t="n"/>
      <c r="MR432" s="79" t="n"/>
      <c r="MS432" s="79" t="n"/>
      <c r="MT432" s="79" t="n"/>
      <c r="MU432" s="79" t="n"/>
      <c r="MV432" s="79" t="n"/>
      <c r="MW432" s="79" t="n"/>
      <c r="MX432" s="79" t="n"/>
      <c r="MY432" s="79" t="n"/>
      <c r="MZ432" s="79" t="n"/>
      <c r="NA432" s="79" t="n"/>
      <c r="NB432" s="79" t="n"/>
      <c r="NC432" s="79" t="n"/>
      <c r="ND432" s="79" t="n"/>
      <c r="NE432" s="79" t="n"/>
      <c r="NF432" s="79" t="n"/>
      <c r="NG432" s="79" t="n"/>
      <c r="NH432" s="79" t="n"/>
      <c r="NI432" s="79" t="n"/>
      <c r="NJ432" s="79" t="n"/>
      <c r="NK432" s="79" t="n"/>
      <c r="NL432" s="79" t="n"/>
      <c r="NM432" s="79" t="n"/>
      <c r="NN432" s="79" t="n"/>
      <c r="NO432" s="79" t="n"/>
      <c r="NP432" s="79" t="n"/>
      <c r="NQ432" s="79" t="n"/>
      <c r="NR432" s="79" t="n"/>
      <c r="NS432" s="79" t="n"/>
      <c r="NT432" s="79" t="n"/>
      <c r="NU432" s="79" t="n"/>
      <c r="NX432" s="78" t="n">
        <v>12</v>
      </c>
      <c r="NY432" s="79" t="n"/>
      <c r="NZ432" s="79" t="n"/>
      <c r="OA432" s="79" t="n"/>
      <c r="OB432" s="79" t="n"/>
      <c r="OC432" s="79" t="n"/>
      <c r="OD432" s="79" t="n"/>
      <c r="OE432" s="79" t="n"/>
      <c r="OF432" s="79" t="n"/>
      <c r="OG432" s="79" t="n"/>
      <c r="OH432" s="79" t="n"/>
      <c r="OI432" s="79" t="n"/>
      <c r="OJ432" s="79" t="n"/>
      <c r="OK432" s="79" t="n"/>
      <c r="OL432" s="79" t="n"/>
      <c r="OM432" s="79" t="n"/>
      <c r="ON432" s="79" t="n"/>
      <c r="OO432" s="79" t="n"/>
      <c r="OP432" s="79" t="n"/>
      <c r="OQ432" s="79" t="n"/>
      <c r="OR432" s="79" t="n"/>
      <c r="OS432" s="79" t="n"/>
      <c r="OT432" s="79" t="n"/>
      <c r="OU432" s="79" t="n"/>
      <c r="OV432" s="79" t="n"/>
      <c r="OW432" s="79" t="n"/>
      <c r="OX432" s="79" t="n"/>
      <c r="OY432" s="79" t="n"/>
      <c r="OZ432" s="79" t="n"/>
      <c r="PA432" s="79" t="n"/>
      <c r="PB432" s="79" t="n"/>
      <c r="PC432" s="79" t="n"/>
      <c r="PD432" s="79" t="n"/>
      <c r="PE432" s="79" t="n"/>
      <c r="PF432" s="79" t="n"/>
      <c r="PG432" s="79" t="n"/>
      <c r="PH432" s="79" t="n"/>
      <c r="PI432" s="79" t="n"/>
      <c r="PJ432" s="79" t="n"/>
      <c r="PK432" s="79" t="n"/>
      <c r="PL432" s="79" t="n"/>
      <c r="PO432" s="78" t="n">
        <v>12</v>
      </c>
      <c r="PP432" s="79" t="n"/>
      <c r="PQ432" s="79" t="n"/>
      <c r="PR432" s="79" t="n"/>
      <c r="PS432" s="79" t="n"/>
      <c r="PT432" s="79" t="n"/>
      <c r="PU432" s="79" t="n"/>
      <c r="PV432" s="79" t="n"/>
      <c r="PW432" s="79" t="n"/>
      <c r="PX432" s="79" t="n"/>
      <c r="PY432" s="79" t="n"/>
      <c r="PZ432" s="79" t="n"/>
      <c r="QA432" s="79" t="n"/>
      <c r="QB432" s="79" t="n"/>
      <c r="QC432" s="79" t="n"/>
      <c r="QD432" s="79" t="n"/>
      <c r="QE432" s="79" t="n"/>
      <c r="QF432" s="79" t="n"/>
      <c r="QG432" s="79" t="n"/>
      <c r="QH432" s="79" t="n"/>
      <c r="QI432" s="79" t="n"/>
      <c r="QJ432" s="79" t="n"/>
      <c r="QK432" s="79" t="n"/>
      <c r="QL432" s="79" t="n"/>
      <c r="QM432" s="79" t="n"/>
      <c r="QN432" s="79" t="n"/>
      <c r="QO432" s="79" t="n"/>
      <c r="QP432" s="79" t="n"/>
      <c r="QQ432" s="79" t="n"/>
      <c r="QR432" s="79" t="n"/>
      <c r="QS432" s="79" t="n"/>
      <c r="QT432" s="79" t="n"/>
      <c r="QU432" s="79" t="n"/>
      <c r="QV432" s="79" t="n"/>
      <c r="QW432" s="79" t="n"/>
      <c r="QX432" s="79" t="n"/>
      <c r="QY432" s="79" t="n"/>
      <c r="QZ432" s="79" t="n"/>
      <c r="RA432" s="79" t="n"/>
      <c r="RB432" s="79" t="n"/>
      <c r="RC432" s="79" t="n"/>
      <c r="RF432" s="78" t="n">
        <v>12</v>
      </c>
      <c r="RG432" s="79" t="n"/>
      <c r="RH432" s="79" t="n"/>
      <c r="RI432" s="79" t="n"/>
      <c r="RJ432" s="79" t="n"/>
      <c r="RK432" s="79" t="n"/>
      <c r="RL432" s="79" t="n"/>
      <c r="RM432" s="79" t="n"/>
      <c r="RN432" s="79" t="n"/>
      <c r="RO432" s="79" t="n"/>
      <c r="RP432" s="79" t="n"/>
      <c r="RQ432" s="79" t="n"/>
      <c r="RR432" s="79" t="n"/>
      <c r="RS432" s="79" t="n"/>
      <c r="RT432" s="79" t="n"/>
      <c r="RU432" s="79" t="n"/>
      <c r="RV432" s="79" t="n"/>
      <c r="RW432" s="79" t="n"/>
      <c r="RX432" s="79" t="n"/>
      <c r="RY432" s="79" t="n"/>
      <c r="RZ432" s="79" t="n"/>
      <c r="SA432" s="79" t="n"/>
      <c r="SB432" s="79" t="n"/>
      <c r="SC432" s="79" t="n"/>
      <c r="SD432" s="79" t="n"/>
      <c r="SE432" s="79" t="n"/>
      <c r="SF432" s="79" t="n"/>
      <c r="SG432" s="79" t="n"/>
      <c r="SH432" s="79" t="n"/>
      <c r="SI432" s="79" t="n"/>
      <c r="SJ432" s="79" t="n"/>
      <c r="SK432" s="79" t="n"/>
      <c r="SL432" s="79" t="n"/>
      <c r="SM432" s="79" t="n"/>
      <c r="SN432" s="79" t="n"/>
      <c r="SO432" s="79" t="n"/>
      <c r="SP432" s="79" t="n"/>
      <c r="SQ432" s="79" t="n"/>
      <c r="SR432" s="79" t="n"/>
      <c r="SS432" s="79" t="n"/>
      <c r="ST432" s="79" t="n"/>
      <c r="SW432" s="78" t="n">
        <v>12</v>
      </c>
      <c r="SX432" s="79" t="n"/>
      <c r="SY432" s="79" t="n"/>
      <c r="SZ432" s="79" t="n"/>
      <c r="TA432" s="79" t="n"/>
      <c r="TB432" s="79" t="n"/>
      <c r="TC432" s="79" t="n"/>
      <c r="TD432" s="79" t="n"/>
      <c r="TE432" s="79" t="n"/>
      <c r="TF432" s="79" t="n"/>
      <c r="TG432" s="79" t="n"/>
      <c r="TH432" s="79" t="n"/>
      <c r="TI432" s="79" t="n"/>
      <c r="TJ432" s="79" t="n"/>
      <c r="TK432" s="79" t="n"/>
      <c r="TL432" s="79" t="n"/>
      <c r="TM432" s="79" t="n"/>
      <c r="TN432" s="79" t="n"/>
      <c r="TO432" s="79" t="n"/>
      <c r="TP432" s="79" t="n"/>
      <c r="TQ432" s="79" t="n"/>
      <c r="TR432" s="79" t="n"/>
      <c r="TS432" s="79" t="n"/>
      <c r="TT432" s="79" t="n"/>
      <c r="TU432" s="79" t="n"/>
      <c r="TV432" s="79" t="n"/>
      <c r="TW432" s="79" t="n"/>
      <c r="TX432" s="79" t="n"/>
      <c r="TY432" s="79" t="n"/>
      <c r="TZ432" s="79" t="n"/>
      <c r="UA432" s="79" t="n"/>
      <c r="UB432" s="79" t="n"/>
      <c r="UC432" s="79" t="n"/>
      <c r="UD432" s="79" t="n"/>
      <c r="UE432" s="79" t="n"/>
      <c r="UF432" s="79" t="n"/>
      <c r="UG432" s="79" t="n"/>
      <c r="UH432" s="79" t="n"/>
      <c r="UI432" s="79" t="n"/>
      <c r="UJ432" s="79" t="n"/>
      <c r="UK432" s="79" t="n"/>
      <c r="UN432" s="78" t="n">
        <v>12</v>
      </c>
      <c r="UO432" s="79" t="n"/>
      <c r="UP432" s="79" t="n"/>
      <c r="UQ432" s="79" t="n"/>
      <c r="UR432" s="79" t="n"/>
      <c r="US432" s="79" t="n"/>
      <c r="UT432" s="79" t="n"/>
      <c r="UU432" s="79" t="n"/>
      <c r="UV432" s="79" t="n"/>
      <c r="UW432" s="79" t="n"/>
      <c r="UX432" s="79" t="n"/>
      <c r="UY432" s="79" t="n"/>
      <c r="UZ432" s="79" t="n"/>
      <c r="VA432" s="79" t="n"/>
      <c r="VB432" s="79" t="n"/>
      <c r="VC432" s="79" t="n"/>
      <c r="VD432" s="79" t="n"/>
      <c r="VE432" s="79" t="n"/>
      <c r="VF432" s="79" t="n"/>
      <c r="VG432" s="79" t="n"/>
      <c r="VH432" s="79" t="n"/>
      <c r="VI432" s="79" t="n"/>
      <c r="VJ432" s="79" t="n"/>
      <c r="VK432" s="79" t="n"/>
      <c r="VL432" s="79" t="n"/>
      <c r="VM432" s="79" t="n"/>
      <c r="VN432" s="79" t="n"/>
      <c r="VO432" s="79" t="n"/>
      <c r="VP432" s="79" t="n"/>
      <c r="VQ432" s="79" t="n"/>
      <c r="VR432" s="79" t="n"/>
      <c r="VS432" s="79" t="n"/>
      <c r="VT432" s="79" t="n"/>
      <c r="VU432" s="79" t="n"/>
      <c r="VV432" s="79" t="n"/>
      <c r="VW432" s="79" t="n"/>
      <c r="VX432" s="79" t="n"/>
      <c r="VY432" s="79" t="n"/>
      <c r="VZ432" s="79" t="n"/>
      <c r="WA432" s="79" t="n"/>
      <c r="WB432" s="79" t="n"/>
      <c r="WE432" s="78" t="n">
        <v>12</v>
      </c>
      <c r="WF432" s="79" t="n"/>
      <c r="WG432" s="79" t="n"/>
      <c r="WH432" s="79" t="n"/>
      <c r="WI432" s="79" t="n"/>
      <c r="WJ432" s="79" t="n"/>
      <c r="WK432" s="79" t="n"/>
      <c r="WL432" s="79" t="n"/>
      <c r="WM432" s="79" t="n"/>
      <c r="WN432" s="79" t="n"/>
      <c r="WO432" s="79" t="n"/>
      <c r="WP432" s="79" t="n"/>
      <c r="WQ432" s="79" t="n"/>
      <c r="WR432" s="79" t="n"/>
      <c r="WS432" s="79" t="n"/>
      <c r="WT432" s="79" t="n"/>
      <c r="WU432" s="79" t="n"/>
      <c r="WV432" s="79" t="n"/>
      <c r="WW432" s="79" t="n"/>
      <c r="WX432" s="79" t="n"/>
      <c r="WY432" s="79" t="n"/>
      <c r="WZ432" s="79" t="n"/>
      <c r="XA432" s="79" t="n"/>
      <c r="XB432" s="79" t="n"/>
      <c r="XC432" s="79" t="n"/>
      <c r="XD432" s="79" t="n"/>
      <c r="XE432" s="79" t="n"/>
      <c r="XF432" s="79" t="n"/>
      <c r="XG432" s="79" t="n"/>
      <c r="XH432" s="79" t="n"/>
      <c r="XI432" s="79" t="n"/>
      <c r="XJ432" s="79" t="n"/>
      <c r="XK432" s="79" t="n"/>
      <c r="XL432" s="79" t="n"/>
      <c r="XM432" s="79" t="n"/>
      <c r="XN432" s="79" t="n"/>
      <c r="XO432" s="79" t="n"/>
      <c r="XP432" s="79" t="n"/>
      <c r="XQ432" s="79" t="n"/>
      <c r="XR432" s="79" t="n"/>
      <c r="XS432" s="79" t="n"/>
      <c r="XV432" s="78" t="n">
        <v>12</v>
      </c>
      <c r="XW432" s="79" t="n"/>
      <c r="XX432" s="79" t="n"/>
      <c r="XY432" s="79" t="n"/>
      <c r="XZ432" s="79" t="n"/>
      <c r="YA432" s="79" t="n"/>
      <c r="YB432" s="79" t="n"/>
      <c r="YC432" s="79" t="n"/>
      <c r="YD432" s="79" t="n"/>
      <c r="YE432" s="79" t="n"/>
      <c r="YF432" s="79" t="n"/>
      <c r="YG432" s="79" t="n"/>
      <c r="YH432" s="79" t="n"/>
      <c r="YI432" s="79" t="n"/>
      <c r="YJ432" s="79" t="n"/>
      <c r="YK432" s="79" t="n"/>
      <c r="YL432" s="79" t="n"/>
      <c r="YM432" s="79" t="n"/>
      <c r="YN432" s="79" t="n"/>
      <c r="YO432" s="79" t="n"/>
      <c r="YP432" s="79" t="n"/>
      <c r="YQ432" s="79" t="n"/>
      <c r="YR432" s="79" t="n"/>
      <c r="YS432" s="79" t="n"/>
      <c r="YT432" s="79" t="n"/>
      <c r="YU432" s="79" t="n"/>
      <c r="YV432" s="79" t="n"/>
      <c r="YW432" s="79" t="n"/>
      <c r="YX432" s="79" t="n"/>
      <c r="YY432" s="79" t="n"/>
      <c r="YZ432" s="79" t="n"/>
      <c r="ZA432" s="79" t="n"/>
      <c r="ZB432" s="79" t="n"/>
      <c r="ZC432" s="79" t="n"/>
      <c r="ZD432" s="79" t="n"/>
      <c r="ZE432" s="79" t="n"/>
      <c r="ZF432" s="79" t="n"/>
      <c r="ZG432" s="79" t="n"/>
      <c r="ZH432" s="79" t="n"/>
      <c r="ZI432" s="79" t="n"/>
      <c r="ZJ432" s="79" t="n"/>
      <c r="ZM432" s="78" t="n">
        <v>12</v>
      </c>
      <c r="ZN432" s="79" t="n"/>
      <c r="ZO432" s="79" t="n"/>
      <c r="ZP432" s="79" t="n"/>
      <c r="ZQ432" s="79" t="n"/>
      <c r="ZR432" s="79" t="n"/>
      <c r="ZS432" s="79" t="n"/>
      <c r="ZT432" s="79" t="n"/>
      <c r="ZU432" s="79" t="n"/>
      <c r="ZV432" s="79" t="n"/>
      <c r="ZW432" s="79" t="n"/>
      <c r="ZX432" s="79" t="n"/>
      <c r="ZY432" s="79" t="n"/>
      <c r="ZZ432" s="79" t="n"/>
      <c r="AAA432" s="79" t="n"/>
      <c r="AAB432" s="79" t="n"/>
      <c r="AAC432" s="79" t="n"/>
      <c r="AAD432" s="79" t="n"/>
      <c r="AAE432" s="79" t="n"/>
      <c r="AAF432" s="79" t="n"/>
      <c r="AAG432" s="79" t="n"/>
      <c r="AAH432" s="79" t="n"/>
      <c r="AAI432" s="79" t="n"/>
      <c r="AAJ432" s="79" t="n"/>
      <c r="AAK432" s="79" t="n"/>
      <c r="AAL432" s="79" t="n"/>
      <c r="AAM432" s="79" t="n"/>
      <c r="AAN432" s="79" t="n"/>
      <c r="AAO432" s="79" t="n"/>
      <c r="AAP432" s="79" t="n"/>
      <c r="AAQ432" s="79" t="n"/>
      <c r="AAR432" s="79" t="n"/>
      <c r="AAS432" s="79" t="n"/>
      <c r="AAT432" s="79" t="n"/>
      <c r="AAU432" s="79" t="n"/>
      <c r="AAV432" s="79" t="n"/>
      <c r="AAW432" s="79" t="n"/>
      <c r="AAX432" s="79" t="n"/>
      <c r="AAY432" s="79" t="n"/>
      <c r="AAZ432" s="79" t="n"/>
      <c r="ABA432" s="79" t="n"/>
      <c r="ABD432" s="78" t="n">
        <v>12</v>
      </c>
      <c r="ABE432" s="79" t="n"/>
      <c r="ABF432" s="79" t="n"/>
      <c r="ABG432" s="79" t="n"/>
      <c r="ABH432" s="79" t="n"/>
      <c r="ABI432" s="79" t="n"/>
      <c r="ABJ432" s="79" t="n"/>
      <c r="ABK432" s="79" t="n"/>
      <c r="ABL432" s="79" t="n"/>
      <c r="ABM432" s="79" t="n"/>
      <c r="ABN432" s="79" t="n"/>
      <c r="ABO432" s="79" t="n"/>
      <c r="ABP432" s="79" t="n"/>
      <c r="ABQ432" s="79" t="n"/>
      <c r="ABR432" s="79" t="n"/>
      <c r="ABS432" s="79" t="n"/>
      <c r="ABT432" s="79" t="n"/>
      <c r="ABU432" s="79" t="n"/>
      <c r="ABV432" s="79" t="n"/>
      <c r="ABW432" s="79" t="n"/>
      <c r="ABX432" s="79" t="n"/>
      <c r="ABY432" s="79" t="n"/>
      <c r="ABZ432" s="79" t="n"/>
      <c r="ACA432" s="79" t="n"/>
      <c r="ACB432" s="79" t="n"/>
      <c r="ACC432" s="79" t="n"/>
      <c r="ACD432" s="79" t="n"/>
      <c r="ACE432" s="79" t="n"/>
      <c r="ACF432" s="79" t="n"/>
      <c r="ACG432" s="79" t="n"/>
      <c r="ACH432" s="79" t="n"/>
      <c r="ACI432" s="79" t="n"/>
      <c r="ACJ432" s="79" t="n"/>
      <c r="ACK432" s="79" t="n"/>
      <c r="ACL432" s="79" t="n"/>
      <c r="ACM432" s="79" t="n"/>
      <c r="ACN432" s="79" t="n"/>
      <c r="ACO432" s="79" t="n"/>
      <c r="ACP432" s="79" t="n"/>
      <c r="ACQ432" s="79" t="n"/>
      <c r="ACR432" s="79" t="n"/>
      <c r="ACU432" s="78" t="n">
        <v>12</v>
      </c>
      <c r="ACV432" s="79" t="n"/>
      <c r="ACW432" s="79" t="n"/>
      <c r="ACX432" s="79" t="n"/>
      <c r="ACY432" s="79" t="n"/>
      <c r="ACZ432" s="79" t="n"/>
      <c r="ADA432" s="79" t="n"/>
      <c r="ADB432" s="79" t="n"/>
      <c r="ADC432" s="79" t="n"/>
      <c r="ADD432" s="79" t="n"/>
      <c r="ADE432" s="79" t="n"/>
      <c r="ADF432" s="79" t="n"/>
      <c r="ADG432" s="79" t="n"/>
      <c r="ADH432" s="79" t="n"/>
      <c r="ADI432" s="79" t="n"/>
      <c r="ADJ432" s="79" t="n"/>
      <c r="ADK432" s="79" t="n"/>
      <c r="ADL432" s="79" t="n"/>
      <c r="ADM432" s="79" t="n"/>
      <c r="ADN432" s="79" t="n"/>
      <c r="ADO432" s="79" t="n"/>
      <c r="ADP432" s="79" t="n"/>
      <c r="ADQ432" s="79" t="n"/>
      <c r="ADR432" s="79" t="n"/>
      <c r="ADS432" s="79" t="n"/>
      <c r="ADT432" s="79" t="n"/>
      <c r="ADU432" s="79" t="n"/>
      <c r="ADV432" s="79" t="n"/>
      <c r="ADW432" s="79" t="n"/>
      <c r="ADX432" s="79" t="n"/>
      <c r="ADY432" s="79" t="n"/>
      <c r="ADZ432" s="79" t="n"/>
      <c r="AEA432" s="79" t="n"/>
      <c r="AEB432" s="79" t="n"/>
      <c r="AEC432" s="79" t="n"/>
      <c r="AED432" s="79" t="n"/>
      <c r="AEE432" s="79" t="n"/>
      <c r="AEF432" s="79" t="n"/>
      <c r="AEG432" s="79" t="n"/>
      <c r="AEH432" s="79" t="n"/>
      <c r="AEI432" s="79" t="n"/>
      <c r="AEL432" s="78" t="n">
        <v>12</v>
      </c>
      <c r="AEM432" s="79" t="n"/>
      <c r="AEN432" s="79" t="n"/>
      <c r="AEO432" s="79" t="n"/>
      <c r="AEP432" s="79" t="n"/>
      <c r="AEQ432" s="79" t="n"/>
      <c r="AER432" s="79" t="n"/>
      <c r="AES432" s="79" t="n"/>
      <c r="AET432" s="79" t="n"/>
      <c r="AEU432" s="79" t="n"/>
      <c r="AEV432" s="79" t="n"/>
      <c r="AEW432" s="79" t="n"/>
      <c r="AEX432" s="79" t="n"/>
      <c r="AEY432" s="79" t="n"/>
      <c r="AEZ432" s="79" t="n"/>
      <c r="AFA432" s="79" t="n"/>
      <c r="AFB432" s="79" t="n"/>
      <c r="AFC432" s="79" t="n"/>
      <c r="AFD432" s="79" t="n"/>
      <c r="AFE432" s="79" t="n"/>
      <c r="AFF432" s="79" t="n"/>
      <c r="AFG432" s="79" t="n"/>
      <c r="AFH432" s="79" t="n"/>
      <c r="AFI432" s="79" t="n"/>
      <c r="AFJ432" s="79" t="n"/>
      <c r="AFK432" s="79" t="n"/>
      <c r="AFL432" s="79" t="n"/>
      <c r="AFM432" s="79" t="n"/>
      <c r="AFN432" s="79" t="n"/>
      <c r="AFO432" s="79" t="n"/>
      <c r="AFP432" s="79" t="n"/>
      <c r="AFQ432" s="79" t="n"/>
      <c r="AFR432" s="79" t="n"/>
      <c r="AFS432" s="79" t="n"/>
      <c r="AFT432" s="79" t="n"/>
      <c r="AFU432" s="79" t="n"/>
      <c r="AFV432" s="79" t="n"/>
      <c r="AFW432" s="79" t="n"/>
      <c r="AFX432" s="79" t="n"/>
      <c r="AFY432" s="79" t="n"/>
      <c r="AFZ432" s="79" t="n"/>
    </row>
    <row r="433">
      <c r="A433" s="78" t="n">
        <v>13</v>
      </c>
      <c r="B433" s="79" t="n"/>
      <c r="C433" s="79" t="n"/>
      <c r="D433" s="79" t="n"/>
      <c r="E433" s="79" t="n"/>
      <c r="F433" s="79" t="n"/>
      <c r="G433" s="79" t="n"/>
      <c r="H433" s="79" t="n"/>
      <c r="I433" s="79" t="n"/>
      <c r="J433" s="79" t="n"/>
      <c r="K433" s="79" t="n"/>
      <c r="L433" s="79" t="n"/>
      <c r="M433" s="79" t="n"/>
      <c r="N433" s="79" t="n"/>
      <c r="O433" s="79" t="n"/>
      <c r="P433" s="79" t="n"/>
      <c r="Q433" s="79" t="n"/>
      <c r="R433" s="79" t="n"/>
      <c r="S433" s="79" t="n"/>
      <c r="T433" s="79" t="n"/>
      <c r="U433" s="79" t="n"/>
      <c r="V433" s="79" t="n"/>
      <c r="W433" s="79" t="n"/>
      <c r="X433" s="79" t="n"/>
      <c r="Y433" s="79" t="n"/>
      <c r="Z433" s="79" t="n"/>
      <c r="AA433" s="79" t="n"/>
      <c r="AB433" s="79" t="n"/>
      <c r="AC433" s="79" t="n"/>
      <c r="AD433" s="79" t="n"/>
      <c r="AE433" s="79" t="n"/>
      <c r="AF433" s="79" t="n"/>
      <c r="AG433" s="79" t="n"/>
      <c r="AH433" s="79" t="n"/>
      <c r="AI433" s="79" t="n"/>
      <c r="AJ433" s="79" t="n"/>
      <c r="AK433" s="79" t="n"/>
      <c r="AL433" s="79" t="n"/>
      <c r="AM433" s="79" t="n"/>
      <c r="AN433" s="79" t="n"/>
      <c r="AO433" s="79" t="n"/>
      <c r="AR433" s="78" t="n">
        <v>13</v>
      </c>
      <c r="AS433" s="79" t="n"/>
      <c r="AT433" s="79" t="n"/>
      <c r="AU433" s="79" t="n"/>
      <c r="AV433" s="79" t="n"/>
      <c r="AW433" s="79" t="n"/>
      <c r="AX433" s="79" t="n"/>
      <c r="AY433" s="79" t="n"/>
      <c r="AZ433" s="79" t="n"/>
      <c r="BA433" s="79" t="n"/>
      <c r="BB433" s="79" t="n"/>
      <c r="BC433" s="79" t="n"/>
      <c r="BD433" s="79" t="n"/>
      <c r="BE433" s="79" t="n"/>
      <c r="BF433" s="79" t="n"/>
      <c r="BG433" s="79" t="n"/>
      <c r="BH433" s="79" t="n"/>
      <c r="BI433" s="79" t="n"/>
      <c r="BJ433" s="79" t="n"/>
      <c r="BK433" s="79" t="n"/>
      <c r="BL433" s="79" t="n"/>
      <c r="BM433" s="79" t="n"/>
      <c r="BN433" s="79" t="n"/>
      <c r="BO433" s="79" t="n"/>
      <c r="BP433" s="79" t="n"/>
      <c r="BQ433" s="79" t="n"/>
      <c r="BR433" s="79" t="n"/>
      <c r="BS433" s="79" t="n"/>
      <c r="BT433" s="79" t="n"/>
      <c r="BU433" s="79" t="n"/>
      <c r="BV433" s="79" t="n"/>
      <c r="BW433" s="79" t="n"/>
      <c r="BX433" s="79" t="n"/>
      <c r="BY433" s="79" t="n"/>
      <c r="BZ433" s="79" t="n"/>
      <c r="CA433" s="79" t="n"/>
      <c r="CB433" s="79" t="n"/>
      <c r="CC433" s="79" t="n"/>
      <c r="CD433" s="79" t="n"/>
      <c r="CE433" s="79" t="n"/>
      <c r="CF433" s="79" t="n"/>
      <c r="CI433" s="78" t="n">
        <v>13</v>
      </c>
      <c r="CJ433" s="79" t="n"/>
      <c r="CK433" s="79" t="n"/>
      <c r="CL433" s="79" t="n"/>
      <c r="CM433" s="79" t="n"/>
      <c r="CN433" s="79" t="n"/>
      <c r="CO433" s="79" t="n"/>
      <c r="CP433" s="79" t="n"/>
      <c r="CQ433" s="79" t="n"/>
      <c r="CR433" s="79" t="n"/>
      <c r="CS433" s="79" t="n"/>
      <c r="CT433" s="79" t="n"/>
      <c r="CU433" s="79" t="n"/>
      <c r="CV433" s="79" t="n"/>
      <c r="CW433" s="79" t="n"/>
      <c r="CX433" s="79" t="n"/>
      <c r="CY433" s="79" t="n"/>
      <c r="CZ433" s="79" t="n"/>
      <c r="DA433" s="79" t="n"/>
      <c r="DB433" s="79" t="n"/>
      <c r="DC433" s="79" t="n"/>
      <c r="DD433" s="79" t="n"/>
      <c r="DE433" s="79" t="n"/>
      <c r="DF433" s="79" t="n"/>
      <c r="DG433" s="79" t="n"/>
      <c r="DH433" s="79" t="n"/>
      <c r="DI433" s="79" t="n"/>
      <c r="DJ433" s="79" t="n"/>
      <c r="DK433" s="79" t="n"/>
      <c r="DL433" s="79" t="n"/>
      <c r="DM433" s="79" t="n"/>
      <c r="DN433" s="79" t="n"/>
      <c r="DO433" s="79" t="n"/>
      <c r="DP433" s="79" t="n"/>
      <c r="DQ433" s="79" t="n"/>
      <c r="DR433" s="79" t="n"/>
      <c r="DS433" s="79" t="n"/>
      <c r="DT433" s="79" t="n"/>
      <c r="DU433" s="79" t="n"/>
      <c r="DV433" s="79" t="n"/>
      <c r="DW433" s="79" t="n"/>
      <c r="DZ433" s="78" t="n">
        <v>13</v>
      </c>
      <c r="EA433" s="79" t="n"/>
      <c r="EB433" s="79" t="n"/>
      <c r="EC433" s="79" t="n"/>
      <c r="ED433" s="79" t="n"/>
      <c r="EE433" s="79" t="n"/>
      <c r="EF433" s="79" t="n"/>
      <c r="EG433" s="79" t="n"/>
      <c r="EH433" s="79" t="n"/>
      <c r="EI433" s="79" t="n"/>
      <c r="EJ433" s="79" t="n"/>
      <c r="EK433" s="79" t="n"/>
      <c r="EL433" s="79" t="n"/>
      <c r="EM433" s="79" t="n"/>
      <c r="EN433" s="79" t="n"/>
      <c r="EO433" s="79" t="n"/>
      <c r="EP433" s="79" t="n"/>
      <c r="EQ433" s="79" t="n"/>
      <c r="ER433" s="79" t="n"/>
      <c r="ES433" s="79" t="n"/>
      <c r="ET433" s="79" t="n"/>
      <c r="EU433" s="79" t="n"/>
      <c r="EV433" s="79" t="n"/>
      <c r="EW433" s="79" t="n"/>
      <c r="EX433" s="79" t="n"/>
      <c r="EY433" s="79" t="n"/>
      <c r="EZ433" s="79" t="n"/>
      <c r="FA433" s="79" t="n"/>
      <c r="FB433" s="79" t="n"/>
      <c r="FC433" s="79" t="n"/>
      <c r="FD433" s="79" t="n"/>
      <c r="FE433" s="79" t="n"/>
      <c r="FF433" s="79" t="n"/>
      <c r="FG433" s="79" t="n"/>
      <c r="FH433" s="79" t="n"/>
      <c r="FI433" s="79" t="n"/>
      <c r="FJ433" s="79" t="n"/>
      <c r="FK433" s="79" t="n"/>
      <c r="FL433" s="79" t="n"/>
      <c r="FM433" s="79" t="n"/>
      <c r="FN433" s="79" t="n"/>
      <c r="FQ433" s="78" t="n">
        <v>13</v>
      </c>
      <c r="FR433" s="79" t="n"/>
      <c r="FS433" s="79" t="n"/>
      <c r="FT433" s="79" t="n"/>
      <c r="FU433" s="79" t="n"/>
      <c r="FV433" s="79" t="n"/>
      <c r="FW433" s="79" t="n"/>
      <c r="FX433" s="79" t="n"/>
      <c r="FY433" s="79" t="n"/>
      <c r="FZ433" s="79" t="n"/>
      <c r="GA433" s="79" t="n"/>
      <c r="GB433" s="79" t="n"/>
      <c r="GC433" s="79" t="n"/>
      <c r="GD433" s="79" t="n"/>
      <c r="GE433" s="79" t="n"/>
      <c r="GF433" s="79" t="n"/>
      <c r="GG433" s="79" t="n"/>
      <c r="GH433" s="79" t="n"/>
      <c r="GI433" s="79" t="n"/>
      <c r="GJ433" s="79" t="n"/>
      <c r="GK433" s="79" t="n"/>
      <c r="GL433" s="79" t="n"/>
      <c r="GM433" s="79" t="n"/>
      <c r="GN433" s="79" t="n"/>
      <c r="GO433" s="79" t="n"/>
      <c r="GP433" s="79" t="n"/>
      <c r="GQ433" s="79" t="n"/>
      <c r="GR433" s="79" t="n"/>
      <c r="GS433" s="79" t="n"/>
      <c r="GT433" s="79" t="n"/>
      <c r="GU433" s="79" t="n"/>
      <c r="GV433" s="79" t="n"/>
      <c r="GW433" s="79" t="n"/>
      <c r="GX433" s="79" t="n"/>
      <c r="GY433" s="79" t="n"/>
      <c r="GZ433" s="79" t="n"/>
      <c r="HA433" s="79" t="n"/>
      <c r="HB433" s="79" t="n"/>
      <c r="HC433" s="79" t="n"/>
      <c r="HD433" s="79" t="n"/>
      <c r="HE433" s="79" t="n"/>
      <c r="HH433" s="78" t="n">
        <v>13</v>
      </c>
      <c r="HI433" s="79" t="n"/>
      <c r="HJ433" s="79" t="n"/>
      <c r="HK433" s="79" t="n"/>
      <c r="HL433" s="79" t="n"/>
      <c r="HM433" s="79" t="n"/>
      <c r="HN433" s="79" t="n"/>
      <c r="HO433" s="79" t="n"/>
      <c r="HP433" s="79" t="n"/>
      <c r="HQ433" s="79" t="n"/>
      <c r="HR433" s="79" t="n"/>
      <c r="HS433" s="79" t="n"/>
      <c r="HT433" s="79" t="n"/>
      <c r="HU433" s="79" t="n"/>
      <c r="HV433" s="79" t="n"/>
      <c r="HW433" s="79" t="n"/>
      <c r="HX433" s="79" t="n"/>
      <c r="HY433" s="79" t="n"/>
      <c r="HZ433" s="79" t="n"/>
      <c r="IA433" s="79" t="n"/>
      <c r="IB433" s="79" t="n"/>
      <c r="IC433" s="79" t="n"/>
      <c r="ID433" s="79" t="n"/>
      <c r="IE433" s="79" t="n"/>
      <c r="IF433" s="79" t="n"/>
      <c r="IG433" s="79" t="n"/>
      <c r="IH433" s="79" t="n"/>
      <c r="II433" s="79" t="n"/>
      <c r="IJ433" s="79" t="n"/>
      <c r="IK433" s="79" t="n"/>
      <c r="IL433" s="79" t="n"/>
      <c r="IM433" s="79" t="n"/>
      <c r="IN433" s="79" t="n"/>
      <c r="IO433" s="79" t="n"/>
      <c r="IP433" s="79" t="n"/>
      <c r="IQ433" s="79" t="n"/>
      <c r="IR433" s="79" t="n"/>
      <c r="IS433" s="79" t="n"/>
      <c r="IT433" s="79" t="n"/>
      <c r="IU433" s="79" t="n"/>
      <c r="IV433" s="79" t="n"/>
      <c r="IY433" s="78" t="n">
        <v>13</v>
      </c>
      <c r="IZ433" s="79" t="n"/>
      <c r="JA433" s="79" t="n"/>
      <c r="JB433" s="79" t="n"/>
      <c r="JC433" s="79" t="n"/>
      <c r="JD433" s="79" t="n"/>
      <c r="JE433" s="79" t="n"/>
      <c r="JF433" s="79" t="n"/>
      <c r="JG433" s="79" t="n"/>
      <c r="JH433" s="79" t="n"/>
      <c r="JI433" s="79" t="n"/>
      <c r="JJ433" s="79" t="n"/>
      <c r="JK433" s="79" t="n"/>
      <c r="JL433" s="79" t="n"/>
      <c r="JM433" s="79" t="n"/>
      <c r="JN433" s="79" t="n"/>
      <c r="JO433" s="79" t="n"/>
      <c r="JP433" s="79" t="n"/>
      <c r="JQ433" s="79" t="n"/>
      <c r="JR433" s="79" t="n"/>
      <c r="JS433" s="79" t="n"/>
      <c r="JT433" s="79" t="n"/>
      <c r="JU433" s="79" t="n"/>
      <c r="JV433" s="79" t="n"/>
      <c r="JW433" s="79" t="n"/>
      <c r="JX433" s="79" t="n"/>
      <c r="JY433" s="79" t="n"/>
      <c r="JZ433" s="79" t="n"/>
      <c r="KA433" s="79" t="n"/>
      <c r="KB433" s="79" t="n"/>
      <c r="KC433" s="79" t="n"/>
      <c r="KD433" s="79" t="n"/>
      <c r="KE433" s="79" t="n"/>
      <c r="KF433" s="79" t="n"/>
      <c r="KG433" s="79" t="n"/>
      <c r="KH433" s="79" t="n"/>
      <c r="KI433" s="79" t="n"/>
      <c r="KJ433" s="79" t="n"/>
      <c r="KK433" s="79" t="n"/>
      <c r="KL433" s="79" t="n"/>
      <c r="KM433" s="79" t="n"/>
      <c r="KP433" s="78" t="n">
        <v>13</v>
      </c>
      <c r="KQ433" s="79" t="n"/>
      <c r="KR433" s="79" t="n"/>
      <c r="KS433" s="79" t="n"/>
      <c r="KT433" s="79" t="n"/>
      <c r="KU433" s="79" t="n"/>
      <c r="KV433" s="79" t="n"/>
      <c r="KW433" s="79" t="n"/>
      <c r="KX433" s="79" t="n"/>
      <c r="KY433" s="79" t="n"/>
      <c r="KZ433" s="79" t="n"/>
      <c r="LA433" s="79" t="n"/>
      <c r="LB433" s="79" t="n"/>
      <c r="LC433" s="79" t="n"/>
      <c r="LD433" s="79" t="n"/>
      <c r="LE433" s="79" t="n"/>
      <c r="LF433" s="79" t="n"/>
      <c r="LG433" s="79" t="n"/>
      <c r="LH433" s="79" t="n"/>
      <c r="LI433" s="79" t="n"/>
      <c r="LJ433" s="79" t="n"/>
      <c r="LK433" s="79" t="n"/>
      <c r="LL433" s="79" t="n"/>
      <c r="LM433" s="79" t="n"/>
      <c r="LN433" s="79" t="n"/>
      <c r="LO433" s="79" t="n"/>
      <c r="LP433" s="79" t="n"/>
      <c r="LQ433" s="79" t="n"/>
      <c r="LR433" s="79" t="n"/>
      <c r="LS433" s="79" t="n"/>
      <c r="LT433" s="79" t="n"/>
      <c r="LU433" s="79" t="n"/>
      <c r="LV433" s="79" t="n"/>
      <c r="LW433" s="79" t="n"/>
      <c r="LX433" s="79" t="n"/>
      <c r="LY433" s="79" t="n"/>
      <c r="LZ433" s="79" t="n"/>
      <c r="MA433" s="79" t="n"/>
      <c r="MB433" s="79" t="n"/>
      <c r="MC433" s="79" t="n"/>
      <c r="MD433" s="79" t="n"/>
      <c r="MG433" s="78" t="n">
        <v>13</v>
      </c>
      <c r="MH433" s="79" t="n"/>
      <c r="MI433" s="79" t="n"/>
      <c r="MJ433" s="79" t="n"/>
      <c r="MK433" s="79" t="n"/>
      <c r="ML433" s="79" t="n"/>
      <c r="MM433" s="79" t="n"/>
      <c r="MN433" s="79" t="n"/>
      <c r="MO433" s="79" t="n"/>
      <c r="MP433" s="79" t="n"/>
      <c r="MQ433" s="79" t="n"/>
      <c r="MR433" s="79" t="n"/>
      <c r="MS433" s="79" t="n"/>
      <c r="MT433" s="79" t="n"/>
      <c r="MU433" s="79" t="n"/>
      <c r="MV433" s="79" t="n"/>
      <c r="MW433" s="79" t="n"/>
      <c r="MX433" s="79" t="n"/>
      <c r="MY433" s="79" t="n"/>
      <c r="MZ433" s="79" t="n"/>
      <c r="NA433" s="79" t="n"/>
      <c r="NB433" s="79" t="n"/>
      <c r="NC433" s="79" t="n"/>
      <c r="ND433" s="79" t="n"/>
      <c r="NE433" s="79" t="n"/>
      <c r="NF433" s="79" t="n"/>
      <c r="NG433" s="79" t="n"/>
      <c r="NH433" s="79" t="n"/>
      <c r="NI433" s="79" t="n"/>
      <c r="NJ433" s="79" t="n"/>
      <c r="NK433" s="79" t="n"/>
      <c r="NL433" s="79" t="n"/>
      <c r="NM433" s="79" t="n"/>
      <c r="NN433" s="79" t="n"/>
      <c r="NO433" s="79" t="n"/>
      <c r="NP433" s="79" t="n"/>
      <c r="NQ433" s="79" t="n"/>
      <c r="NR433" s="79" t="n"/>
      <c r="NS433" s="79" t="n"/>
      <c r="NT433" s="79" t="n"/>
      <c r="NU433" s="79" t="n"/>
      <c r="NX433" s="78" t="n">
        <v>13</v>
      </c>
      <c r="NY433" s="79" t="n"/>
      <c r="NZ433" s="79" t="n"/>
      <c r="OA433" s="79" t="n"/>
      <c r="OB433" s="79" t="n"/>
      <c r="OC433" s="79" t="n"/>
      <c r="OD433" s="79" t="n"/>
      <c r="OE433" s="79" t="n"/>
      <c r="OF433" s="79" t="n"/>
      <c r="OG433" s="79" t="n"/>
      <c r="OH433" s="79" t="n"/>
      <c r="OI433" s="79" t="n"/>
      <c r="OJ433" s="79" t="n"/>
      <c r="OK433" s="79" t="n"/>
      <c r="OL433" s="79" t="n"/>
      <c r="OM433" s="79" t="n"/>
      <c r="ON433" s="79" t="n"/>
      <c r="OO433" s="79" t="n"/>
      <c r="OP433" s="79" t="n"/>
      <c r="OQ433" s="79" t="n"/>
      <c r="OR433" s="79" t="n"/>
      <c r="OS433" s="79" t="n"/>
      <c r="OT433" s="79" t="n"/>
      <c r="OU433" s="79" t="n"/>
      <c r="OV433" s="79" t="n"/>
      <c r="OW433" s="79" t="n"/>
      <c r="OX433" s="79" t="n"/>
      <c r="OY433" s="79" t="n"/>
      <c r="OZ433" s="79" t="n"/>
      <c r="PA433" s="79" t="n"/>
      <c r="PB433" s="79" t="n"/>
      <c r="PC433" s="79" t="n"/>
      <c r="PD433" s="79" t="n"/>
      <c r="PE433" s="79" t="n"/>
      <c r="PF433" s="79" t="n"/>
      <c r="PG433" s="79" t="n"/>
      <c r="PH433" s="79" t="n"/>
      <c r="PI433" s="79" t="n"/>
      <c r="PJ433" s="79" t="n"/>
      <c r="PK433" s="79" t="n"/>
      <c r="PL433" s="79" t="n"/>
      <c r="PO433" s="78" t="n">
        <v>13</v>
      </c>
      <c r="PP433" s="79" t="n"/>
      <c r="PQ433" s="79" t="n"/>
      <c r="PR433" s="79" t="n"/>
      <c r="PS433" s="79" t="n"/>
      <c r="PT433" s="79" t="n"/>
      <c r="PU433" s="79" t="n"/>
      <c r="PV433" s="79" t="n"/>
      <c r="PW433" s="79" t="n"/>
      <c r="PX433" s="79" t="n"/>
      <c r="PY433" s="79" t="n"/>
      <c r="PZ433" s="79" t="n"/>
      <c r="QA433" s="79" t="n"/>
      <c r="QB433" s="79" t="n"/>
      <c r="QC433" s="79" t="n"/>
      <c r="QD433" s="79" t="n"/>
      <c r="QE433" s="79" t="n"/>
      <c r="QF433" s="79" t="n"/>
      <c r="QG433" s="79" t="n"/>
      <c r="QH433" s="79" t="n"/>
      <c r="QI433" s="79" t="n"/>
      <c r="QJ433" s="79" t="n"/>
      <c r="QK433" s="79" t="n"/>
      <c r="QL433" s="79" t="n"/>
      <c r="QM433" s="79" t="n"/>
      <c r="QN433" s="79" t="n"/>
      <c r="QO433" s="79" t="n"/>
      <c r="QP433" s="79" t="n"/>
      <c r="QQ433" s="79" t="n"/>
      <c r="QR433" s="79" t="n"/>
      <c r="QS433" s="79" t="n"/>
      <c r="QT433" s="79" t="n"/>
      <c r="QU433" s="79" t="n"/>
      <c r="QV433" s="79" t="n"/>
      <c r="QW433" s="79" t="n"/>
      <c r="QX433" s="79" t="n"/>
      <c r="QY433" s="79" t="n"/>
      <c r="QZ433" s="79" t="n"/>
      <c r="RA433" s="79" t="n"/>
      <c r="RB433" s="79" t="n"/>
      <c r="RC433" s="79" t="n"/>
      <c r="RF433" s="78" t="n">
        <v>13</v>
      </c>
      <c r="RG433" s="79" t="n"/>
      <c r="RH433" s="79" t="n"/>
      <c r="RI433" s="79" t="n"/>
      <c r="RJ433" s="79" t="n"/>
      <c r="RK433" s="79" t="n"/>
      <c r="RL433" s="79" t="n"/>
      <c r="RM433" s="79" t="n"/>
      <c r="RN433" s="79" t="n"/>
      <c r="RO433" s="79" t="n"/>
      <c r="RP433" s="79" t="n"/>
      <c r="RQ433" s="79" t="n"/>
      <c r="RR433" s="79" t="n"/>
      <c r="RS433" s="79" t="n"/>
      <c r="RT433" s="79" t="n"/>
      <c r="RU433" s="79" t="n"/>
      <c r="RV433" s="79" t="n"/>
      <c r="RW433" s="79" t="n"/>
      <c r="RX433" s="79" t="n"/>
      <c r="RY433" s="79" t="n"/>
      <c r="RZ433" s="79" t="n"/>
      <c r="SA433" s="79" t="n"/>
      <c r="SB433" s="79" t="n"/>
      <c r="SC433" s="79" t="n"/>
      <c r="SD433" s="79" t="n"/>
      <c r="SE433" s="79" t="n"/>
      <c r="SF433" s="79" t="n"/>
      <c r="SG433" s="79" t="n"/>
      <c r="SH433" s="79" t="n"/>
      <c r="SI433" s="79" t="n"/>
      <c r="SJ433" s="79" t="n"/>
      <c r="SK433" s="79" t="n"/>
      <c r="SL433" s="79" t="n"/>
      <c r="SM433" s="79" t="n"/>
      <c r="SN433" s="79" t="n"/>
      <c r="SO433" s="79" t="n"/>
      <c r="SP433" s="79" t="n"/>
      <c r="SQ433" s="79" t="n"/>
      <c r="SR433" s="79" t="n"/>
      <c r="SS433" s="79" t="n"/>
      <c r="ST433" s="79" t="n"/>
      <c r="SW433" s="78" t="n">
        <v>13</v>
      </c>
      <c r="SX433" s="79" t="n"/>
      <c r="SY433" s="79" t="n"/>
      <c r="SZ433" s="79" t="n"/>
      <c r="TA433" s="79" t="n"/>
      <c r="TB433" s="79" t="n"/>
      <c r="TC433" s="79" t="n"/>
      <c r="TD433" s="79" t="n"/>
      <c r="TE433" s="79" t="n"/>
      <c r="TF433" s="79" t="n"/>
      <c r="TG433" s="79" t="n"/>
      <c r="TH433" s="79" t="n"/>
      <c r="TI433" s="79" t="n"/>
      <c r="TJ433" s="79" t="n"/>
      <c r="TK433" s="79" t="n"/>
      <c r="TL433" s="79" t="n"/>
      <c r="TM433" s="79" t="n"/>
      <c r="TN433" s="79" t="n"/>
      <c r="TO433" s="79" t="n"/>
      <c r="TP433" s="79" t="n"/>
      <c r="TQ433" s="79" t="n"/>
      <c r="TR433" s="79" t="n"/>
      <c r="TS433" s="79" t="n"/>
      <c r="TT433" s="79" t="n"/>
      <c r="TU433" s="79" t="n"/>
      <c r="TV433" s="79" t="n"/>
      <c r="TW433" s="79" t="n"/>
      <c r="TX433" s="79" t="n"/>
      <c r="TY433" s="79" t="n"/>
      <c r="TZ433" s="79" t="n"/>
      <c r="UA433" s="79" t="n"/>
      <c r="UB433" s="79" t="n"/>
      <c r="UC433" s="79" t="n"/>
      <c r="UD433" s="79" t="n"/>
      <c r="UE433" s="79" t="n"/>
      <c r="UF433" s="79" t="n"/>
      <c r="UG433" s="79" t="n"/>
      <c r="UH433" s="79" t="n"/>
      <c r="UI433" s="79" t="n"/>
      <c r="UJ433" s="79" t="n"/>
      <c r="UK433" s="79" t="n"/>
      <c r="UN433" s="78" t="n">
        <v>13</v>
      </c>
      <c r="UO433" s="79" t="n"/>
      <c r="UP433" s="79" t="n"/>
      <c r="UQ433" s="79" t="n"/>
      <c r="UR433" s="79" t="n"/>
      <c r="US433" s="79" t="n"/>
      <c r="UT433" s="79" t="n"/>
      <c r="UU433" s="79" t="n"/>
      <c r="UV433" s="79" t="n"/>
      <c r="UW433" s="79" t="n"/>
      <c r="UX433" s="79" t="n"/>
      <c r="UY433" s="79" t="n"/>
      <c r="UZ433" s="79" t="n"/>
      <c r="VA433" s="79" t="n"/>
      <c r="VB433" s="79" t="n"/>
      <c r="VC433" s="79" t="n"/>
      <c r="VD433" s="79" t="n"/>
      <c r="VE433" s="79" t="n"/>
      <c r="VF433" s="79" t="n"/>
      <c r="VG433" s="79" t="n"/>
      <c r="VH433" s="79" t="n"/>
      <c r="VI433" s="79" t="n"/>
      <c r="VJ433" s="79" t="n"/>
      <c r="VK433" s="79" t="n"/>
      <c r="VL433" s="79" t="n"/>
      <c r="VM433" s="79" t="n"/>
      <c r="VN433" s="79" t="n"/>
      <c r="VO433" s="79" t="n"/>
      <c r="VP433" s="79" t="n"/>
      <c r="VQ433" s="79" t="n"/>
      <c r="VR433" s="79" t="n"/>
      <c r="VS433" s="79" t="n"/>
      <c r="VT433" s="79" t="n"/>
      <c r="VU433" s="79" t="n"/>
      <c r="VV433" s="79" t="n"/>
      <c r="VW433" s="79" t="n"/>
      <c r="VX433" s="79" t="n"/>
      <c r="VY433" s="79" t="n"/>
      <c r="VZ433" s="79" t="n"/>
      <c r="WA433" s="79" t="n"/>
      <c r="WB433" s="79" t="n"/>
      <c r="WE433" s="78" t="n">
        <v>13</v>
      </c>
      <c r="WF433" s="79" t="n"/>
      <c r="WG433" s="79" t="n"/>
      <c r="WH433" s="79" t="n"/>
      <c r="WI433" s="79" t="n"/>
      <c r="WJ433" s="79" t="n"/>
      <c r="WK433" s="79" t="n"/>
      <c r="WL433" s="79" t="n"/>
      <c r="WM433" s="79" t="n"/>
      <c r="WN433" s="79" t="n"/>
      <c r="WO433" s="79" t="n"/>
      <c r="WP433" s="79" t="n"/>
      <c r="WQ433" s="79" t="n"/>
      <c r="WR433" s="79" t="n"/>
      <c r="WS433" s="79" t="n"/>
      <c r="WT433" s="79" t="n"/>
      <c r="WU433" s="79" t="n"/>
      <c r="WV433" s="79" t="n"/>
      <c r="WW433" s="79" t="n"/>
      <c r="WX433" s="79" t="n"/>
      <c r="WY433" s="79" t="n"/>
      <c r="WZ433" s="79" t="n"/>
      <c r="XA433" s="79" t="n"/>
      <c r="XB433" s="79" t="n"/>
      <c r="XC433" s="79" t="n"/>
      <c r="XD433" s="79" t="n"/>
      <c r="XE433" s="79" t="n"/>
      <c r="XF433" s="79" t="n"/>
      <c r="XG433" s="79" t="n"/>
      <c r="XH433" s="79" t="n"/>
      <c r="XI433" s="79" t="n"/>
      <c r="XJ433" s="79" t="n"/>
      <c r="XK433" s="79" t="n"/>
      <c r="XL433" s="79" t="n"/>
      <c r="XM433" s="79" t="n"/>
      <c r="XN433" s="79" t="n"/>
      <c r="XO433" s="79" t="n"/>
      <c r="XP433" s="79" t="n"/>
      <c r="XQ433" s="79" t="n"/>
      <c r="XR433" s="79" t="n"/>
      <c r="XS433" s="79" t="n"/>
      <c r="XV433" s="78" t="n">
        <v>13</v>
      </c>
      <c r="XW433" s="79" t="n"/>
      <c r="XX433" s="79" t="n"/>
      <c r="XY433" s="79" t="n"/>
      <c r="XZ433" s="79" t="n"/>
      <c r="YA433" s="79" t="n"/>
      <c r="YB433" s="79" t="n"/>
      <c r="YC433" s="79" t="n"/>
      <c r="YD433" s="79" t="n"/>
      <c r="YE433" s="79" t="n"/>
      <c r="YF433" s="79" t="n"/>
      <c r="YG433" s="79" t="n"/>
      <c r="YH433" s="79" t="n"/>
      <c r="YI433" s="79" t="n"/>
      <c r="YJ433" s="79" t="n"/>
      <c r="YK433" s="79" t="n"/>
      <c r="YL433" s="79" t="n"/>
      <c r="YM433" s="79" t="n"/>
      <c r="YN433" s="79" t="n"/>
      <c r="YO433" s="79" t="n"/>
      <c r="YP433" s="79" t="n"/>
      <c r="YQ433" s="79" t="n"/>
      <c r="YR433" s="79" t="n"/>
      <c r="YS433" s="79" t="n"/>
      <c r="YT433" s="79" t="n"/>
      <c r="YU433" s="79" t="n"/>
      <c r="YV433" s="79" t="n"/>
      <c r="YW433" s="79" t="n"/>
      <c r="YX433" s="79" t="n"/>
      <c r="YY433" s="79" t="n"/>
      <c r="YZ433" s="79" t="n"/>
      <c r="ZA433" s="79" t="n"/>
      <c r="ZB433" s="79" t="n"/>
      <c r="ZC433" s="79" t="n"/>
      <c r="ZD433" s="79" t="n"/>
      <c r="ZE433" s="79" t="n"/>
      <c r="ZF433" s="79" t="n"/>
      <c r="ZG433" s="79" t="n"/>
      <c r="ZH433" s="79" t="n"/>
      <c r="ZI433" s="79" t="n"/>
      <c r="ZJ433" s="79" t="n"/>
      <c r="ZM433" s="78" t="n">
        <v>13</v>
      </c>
      <c r="ZN433" s="79" t="n"/>
      <c r="ZO433" s="79" t="n"/>
      <c r="ZP433" s="79" t="n"/>
      <c r="ZQ433" s="79" t="n"/>
      <c r="ZR433" s="79" t="n"/>
      <c r="ZS433" s="79" t="n"/>
      <c r="ZT433" s="79" t="n"/>
      <c r="ZU433" s="79" t="n"/>
      <c r="ZV433" s="79" t="n"/>
      <c r="ZW433" s="79" t="n"/>
      <c r="ZX433" s="79" t="n"/>
      <c r="ZY433" s="79" t="n"/>
      <c r="ZZ433" s="79" t="n"/>
      <c r="AAA433" s="79" t="n"/>
      <c r="AAB433" s="79" t="n"/>
      <c r="AAC433" s="79" t="n"/>
      <c r="AAD433" s="79" t="n"/>
      <c r="AAE433" s="79" t="n"/>
      <c r="AAF433" s="79" t="n"/>
      <c r="AAG433" s="79" t="n"/>
      <c r="AAH433" s="79" t="n"/>
      <c r="AAI433" s="79" t="n"/>
      <c r="AAJ433" s="79" t="n"/>
      <c r="AAK433" s="79" t="n"/>
      <c r="AAL433" s="79" t="n"/>
      <c r="AAM433" s="79" t="n"/>
      <c r="AAN433" s="79" t="n"/>
      <c r="AAO433" s="79" t="n"/>
      <c r="AAP433" s="79" t="n"/>
      <c r="AAQ433" s="79" t="n"/>
      <c r="AAR433" s="79" t="n"/>
      <c r="AAS433" s="79" t="n"/>
      <c r="AAT433" s="79" t="n"/>
      <c r="AAU433" s="79" t="n"/>
      <c r="AAV433" s="79" t="n"/>
      <c r="AAW433" s="79" t="n"/>
      <c r="AAX433" s="79" t="n"/>
      <c r="AAY433" s="79" t="n"/>
      <c r="AAZ433" s="79" t="n"/>
      <c r="ABA433" s="79" t="n"/>
      <c r="ABD433" s="78" t="n">
        <v>13</v>
      </c>
      <c r="ABE433" s="79" t="n"/>
      <c r="ABF433" s="79" t="n"/>
      <c r="ABG433" s="79" t="n"/>
      <c r="ABH433" s="79" t="n"/>
      <c r="ABI433" s="79" t="n"/>
      <c r="ABJ433" s="79" t="n"/>
      <c r="ABK433" s="79" t="n"/>
      <c r="ABL433" s="79" t="n"/>
      <c r="ABM433" s="79" t="n"/>
      <c r="ABN433" s="79" t="n"/>
      <c r="ABO433" s="79" t="n"/>
      <c r="ABP433" s="79" t="n"/>
      <c r="ABQ433" s="79" t="n"/>
      <c r="ABR433" s="79" t="n"/>
      <c r="ABS433" s="79" t="n"/>
      <c r="ABT433" s="79" t="n"/>
      <c r="ABU433" s="79" t="n"/>
      <c r="ABV433" s="79" t="n"/>
      <c r="ABW433" s="79" t="n"/>
      <c r="ABX433" s="79" t="n"/>
      <c r="ABY433" s="79" t="n"/>
      <c r="ABZ433" s="79" t="n"/>
      <c r="ACA433" s="79" t="n"/>
      <c r="ACB433" s="79" t="n"/>
      <c r="ACC433" s="79" t="n"/>
      <c r="ACD433" s="79" t="n"/>
      <c r="ACE433" s="79" t="n"/>
      <c r="ACF433" s="79" t="n"/>
      <c r="ACG433" s="79" t="n"/>
      <c r="ACH433" s="79" t="n"/>
      <c r="ACI433" s="79" t="n"/>
      <c r="ACJ433" s="79" t="n"/>
      <c r="ACK433" s="79" t="n"/>
      <c r="ACL433" s="79" t="n"/>
      <c r="ACM433" s="79" t="n"/>
      <c r="ACN433" s="79" t="n"/>
      <c r="ACO433" s="79" t="n"/>
      <c r="ACP433" s="79" t="n"/>
      <c r="ACQ433" s="79" t="n"/>
      <c r="ACR433" s="79" t="n"/>
      <c r="ACU433" s="78" t="n">
        <v>13</v>
      </c>
      <c r="ACV433" s="79" t="n"/>
      <c r="ACW433" s="79" t="n"/>
      <c r="ACX433" s="79" t="n"/>
      <c r="ACY433" s="79" t="n"/>
      <c r="ACZ433" s="79" t="n"/>
      <c r="ADA433" s="79" t="n"/>
      <c r="ADB433" s="79" t="n"/>
      <c r="ADC433" s="79" t="n"/>
      <c r="ADD433" s="79" t="n"/>
      <c r="ADE433" s="79" t="n"/>
      <c r="ADF433" s="79" t="n"/>
      <c r="ADG433" s="79" t="n"/>
      <c r="ADH433" s="79" t="n"/>
      <c r="ADI433" s="79" t="n"/>
      <c r="ADJ433" s="79" t="n"/>
      <c r="ADK433" s="79" t="n"/>
      <c r="ADL433" s="79" t="n"/>
      <c r="ADM433" s="79" t="n"/>
      <c r="ADN433" s="79" t="n"/>
      <c r="ADO433" s="79" t="n"/>
      <c r="ADP433" s="79" t="n"/>
      <c r="ADQ433" s="79" t="n"/>
      <c r="ADR433" s="79" t="n"/>
      <c r="ADS433" s="79" t="n"/>
      <c r="ADT433" s="79" t="n"/>
      <c r="ADU433" s="79" t="n"/>
      <c r="ADV433" s="79" t="n"/>
      <c r="ADW433" s="79" t="n"/>
      <c r="ADX433" s="79" t="n"/>
      <c r="ADY433" s="79" t="n"/>
      <c r="ADZ433" s="79" t="n"/>
      <c r="AEA433" s="79" t="n"/>
      <c r="AEB433" s="79" t="n"/>
      <c r="AEC433" s="79" t="n"/>
      <c r="AED433" s="79" t="n"/>
      <c r="AEE433" s="79" t="n"/>
      <c r="AEF433" s="79" t="n"/>
      <c r="AEG433" s="79" t="n"/>
      <c r="AEH433" s="79" t="n"/>
      <c r="AEI433" s="79" t="n"/>
      <c r="AEL433" s="78" t="n">
        <v>13</v>
      </c>
      <c r="AEM433" s="79" t="n"/>
      <c r="AEN433" s="79" t="n"/>
      <c r="AEO433" s="79" t="n"/>
      <c r="AEP433" s="79" t="n"/>
      <c r="AEQ433" s="79" t="n"/>
      <c r="AER433" s="79" t="n"/>
      <c r="AES433" s="79" t="n"/>
      <c r="AET433" s="79" t="n"/>
      <c r="AEU433" s="79" t="n"/>
      <c r="AEV433" s="79" t="n"/>
      <c r="AEW433" s="79" t="n"/>
      <c r="AEX433" s="79" t="n"/>
      <c r="AEY433" s="79" t="n"/>
      <c r="AEZ433" s="79" t="n"/>
      <c r="AFA433" s="79" t="n"/>
      <c r="AFB433" s="79" t="n"/>
      <c r="AFC433" s="79" t="n"/>
      <c r="AFD433" s="79" t="n"/>
      <c r="AFE433" s="79" t="n"/>
      <c r="AFF433" s="79" t="n"/>
      <c r="AFG433" s="79" t="n"/>
      <c r="AFH433" s="79" t="n"/>
      <c r="AFI433" s="79" t="n"/>
      <c r="AFJ433" s="79" t="n"/>
      <c r="AFK433" s="79" t="n"/>
      <c r="AFL433" s="79" t="n"/>
      <c r="AFM433" s="79" t="n"/>
      <c r="AFN433" s="79" t="n"/>
      <c r="AFO433" s="79" t="n"/>
      <c r="AFP433" s="79" t="n"/>
      <c r="AFQ433" s="79" t="n"/>
      <c r="AFR433" s="79" t="n"/>
      <c r="AFS433" s="79" t="n"/>
      <c r="AFT433" s="79" t="n"/>
      <c r="AFU433" s="79" t="n"/>
      <c r="AFV433" s="79" t="n"/>
      <c r="AFW433" s="79" t="n"/>
      <c r="AFX433" s="79" t="n"/>
      <c r="AFY433" s="79" t="n"/>
      <c r="AFZ433" s="79" t="n"/>
    </row>
    <row r="434">
      <c r="A434" s="78" t="n">
        <v>14</v>
      </c>
      <c r="B434" s="79" t="n"/>
      <c r="C434" s="79" t="n"/>
      <c r="D434" s="79" t="n"/>
      <c r="E434" s="79" t="n"/>
      <c r="F434" s="79" t="n"/>
      <c r="G434" s="79" t="n"/>
      <c r="H434" s="79" t="n"/>
      <c r="I434" s="79" t="n"/>
      <c r="J434" s="79" t="n"/>
      <c r="K434" s="79" t="n"/>
      <c r="L434" s="79" t="n"/>
      <c r="M434" s="79" t="n"/>
      <c r="N434" s="79" t="n"/>
      <c r="O434" s="79" t="n"/>
      <c r="P434" s="79" t="n"/>
      <c r="Q434" s="79" t="n"/>
      <c r="R434" s="79" t="n"/>
      <c r="S434" s="79" t="n"/>
      <c r="T434" s="79" t="n"/>
      <c r="U434" s="79" t="n"/>
      <c r="V434" s="79" t="n"/>
      <c r="W434" s="79" t="n"/>
      <c r="X434" s="79" t="n"/>
      <c r="Y434" s="79" t="n"/>
      <c r="Z434" s="79" t="n"/>
      <c r="AA434" s="79" t="n"/>
      <c r="AB434" s="79" t="n"/>
      <c r="AC434" s="79" t="n"/>
      <c r="AD434" s="79" t="n"/>
      <c r="AE434" s="79" t="n"/>
      <c r="AF434" s="79" t="n"/>
      <c r="AG434" s="79" t="n"/>
      <c r="AH434" s="79" t="n"/>
      <c r="AI434" s="79" t="n"/>
      <c r="AJ434" s="79" t="n"/>
      <c r="AK434" s="79" t="n"/>
      <c r="AL434" s="79" t="n"/>
      <c r="AM434" s="79" t="n"/>
      <c r="AN434" s="79" t="n"/>
      <c r="AO434" s="79" t="n"/>
      <c r="AR434" s="78" t="n">
        <v>14</v>
      </c>
      <c r="AS434" s="79" t="n"/>
      <c r="AT434" s="79" t="n"/>
      <c r="AU434" s="79" t="n"/>
      <c r="AV434" s="79" t="n"/>
      <c r="AW434" s="79" t="n"/>
      <c r="AX434" s="79" t="n"/>
      <c r="AY434" s="79" t="n"/>
      <c r="AZ434" s="79" t="n"/>
      <c r="BA434" s="79" t="n"/>
      <c r="BB434" s="79" t="n"/>
      <c r="BC434" s="79" t="n"/>
      <c r="BD434" s="79" t="n"/>
      <c r="BE434" s="79" t="n"/>
      <c r="BF434" s="79" t="n"/>
      <c r="BG434" s="79" t="n"/>
      <c r="BH434" s="79" t="n"/>
      <c r="BI434" s="79" t="n"/>
      <c r="BJ434" s="79" t="n"/>
      <c r="BK434" s="79" t="n"/>
      <c r="BL434" s="79" t="n"/>
      <c r="BM434" s="79" t="n"/>
      <c r="BN434" s="79" t="n"/>
      <c r="BO434" s="79" t="n"/>
      <c r="BP434" s="79" t="n"/>
      <c r="BQ434" s="79" t="n"/>
      <c r="BR434" s="79" t="n"/>
      <c r="BS434" s="79" t="n"/>
      <c r="BT434" s="79" t="n"/>
      <c r="BU434" s="79" t="n"/>
      <c r="BV434" s="79" t="n"/>
      <c r="BW434" s="79" t="n"/>
      <c r="BX434" s="79" t="n"/>
      <c r="BY434" s="79" t="n"/>
      <c r="BZ434" s="79" t="n"/>
      <c r="CA434" s="79" t="n"/>
      <c r="CB434" s="79" t="n"/>
      <c r="CC434" s="79" t="n"/>
      <c r="CD434" s="79" t="n"/>
      <c r="CE434" s="79" t="n"/>
      <c r="CF434" s="79" t="n"/>
      <c r="CI434" s="78" t="n">
        <v>14</v>
      </c>
      <c r="CJ434" s="79" t="n"/>
      <c r="CK434" s="79" t="n"/>
      <c r="CL434" s="79" t="n"/>
      <c r="CM434" s="79" t="n"/>
      <c r="CN434" s="79" t="n"/>
      <c r="CO434" s="79" t="n"/>
      <c r="CP434" s="79" t="n"/>
      <c r="CQ434" s="79" t="n"/>
      <c r="CR434" s="79" t="n"/>
      <c r="CS434" s="79" t="n"/>
      <c r="CT434" s="79" t="n"/>
      <c r="CU434" s="79" t="n"/>
      <c r="CV434" s="79" t="n"/>
      <c r="CW434" s="79" t="n"/>
      <c r="CX434" s="79" t="n"/>
      <c r="CY434" s="79" t="n"/>
      <c r="CZ434" s="79" t="n"/>
      <c r="DA434" s="79" t="n"/>
      <c r="DB434" s="79" t="n"/>
      <c r="DC434" s="79" t="n"/>
      <c r="DD434" s="79" t="n"/>
      <c r="DE434" s="79" t="n"/>
      <c r="DF434" s="79" t="n"/>
      <c r="DG434" s="79" t="n"/>
      <c r="DH434" s="79" t="n"/>
      <c r="DI434" s="79" t="n"/>
      <c r="DJ434" s="79" t="n"/>
      <c r="DK434" s="79" t="n"/>
      <c r="DL434" s="79" t="n"/>
      <c r="DM434" s="79" t="n"/>
      <c r="DN434" s="79" t="n"/>
      <c r="DO434" s="79" t="n"/>
      <c r="DP434" s="79" t="n"/>
      <c r="DQ434" s="79" t="n"/>
      <c r="DR434" s="79" t="n"/>
      <c r="DS434" s="79" t="n"/>
      <c r="DT434" s="79" t="n"/>
      <c r="DU434" s="79" t="n"/>
      <c r="DV434" s="79" t="n"/>
      <c r="DW434" s="79" t="n"/>
      <c r="DZ434" s="78" t="n">
        <v>14</v>
      </c>
      <c r="EA434" s="79" t="n"/>
      <c r="EB434" s="79" t="n"/>
      <c r="EC434" s="79" t="n"/>
      <c r="ED434" s="79" t="n"/>
      <c r="EE434" s="79" t="n"/>
      <c r="EF434" s="79" t="n"/>
      <c r="EG434" s="79" t="n"/>
      <c r="EH434" s="79" t="n"/>
      <c r="EI434" s="79" t="n"/>
      <c r="EJ434" s="79" t="n"/>
      <c r="EK434" s="79" t="n"/>
      <c r="EL434" s="79" t="n"/>
      <c r="EM434" s="79" t="n"/>
      <c r="EN434" s="79" t="n"/>
      <c r="EO434" s="79" t="n"/>
      <c r="EP434" s="79" t="n"/>
      <c r="EQ434" s="79" t="n"/>
      <c r="ER434" s="79" t="n"/>
      <c r="ES434" s="79" t="n"/>
      <c r="ET434" s="79" t="n"/>
      <c r="EU434" s="79" t="n"/>
      <c r="EV434" s="79" t="n"/>
      <c r="EW434" s="79" t="n"/>
      <c r="EX434" s="79" t="n"/>
      <c r="EY434" s="79" t="n"/>
      <c r="EZ434" s="79" t="n"/>
      <c r="FA434" s="79" t="n"/>
      <c r="FB434" s="79" t="n"/>
      <c r="FC434" s="79" t="n"/>
      <c r="FD434" s="79" t="n"/>
      <c r="FE434" s="79" t="n"/>
      <c r="FF434" s="79" t="n"/>
      <c r="FG434" s="79" t="n"/>
      <c r="FH434" s="79" t="n"/>
      <c r="FI434" s="79" t="n"/>
      <c r="FJ434" s="79" t="n"/>
      <c r="FK434" s="79" t="n"/>
      <c r="FL434" s="79" t="n"/>
      <c r="FM434" s="79" t="n"/>
      <c r="FN434" s="79" t="n"/>
      <c r="FQ434" s="78" t="n">
        <v>14</v>
      </c>
      <c r="FR434" s="79" t="n"/>
      <c r="FS434" s="79" t="n"/>
      <c r="FT434" s="79" t="n"/>
      <c r="FU434" s="79" t="n"/>
      <c r="FV434" s="79" t="n"/>
      <c r="FW434" s="79" t="n"/>
      <c r="FX434" s="79" t="n"/>
      <c r="FY434" s="79" t="n"/>
      <c r="FZ434" s="79" t="n"/>
      <c r="GA434" s="79" t="n"/>
      <c r="GB434" s="79" t="n"/>
      <c r="GC434" s="79" t="n"/>
      <c r="GD434" s="79" t="n"/>
      <c r="GE434" s="79" t="n"/>
      <c r="GF434" s="79" t="n"/>
      <c r="GG434" s="79" t="n"/>
      <c r="GH434" s="79" t="n"/>
      <c r="GI434" s="79" t="n"/>
      <c r="GJ434" s="79" t="n"/>
      <c r="GK434" s="79" t="n"/>
      <c r="GL434" s="79" t="n"/>
      <c r="GM434" s="79" t="n"/>
      <c r="GN434" s="79" t="n"/>
      <c r="GO434" s="79" t="n"/>
      <c r="GP434" s="79" t="n"/>
      <c r="GQ434" s="79" t="n"/>
      <c r="GR434" s="79" t="n"/>
      <c r="GS434" s="79" t="n"/>
      <c r="GT434" s="79" t="n"/>
      <c r="GU434" s="79" t="n"/>
      <c r="GV434" s="79" t="n"/>
      <c r="GW434" s="79" t="n"/>
      <c r="GX434" s="79" t="n"/>
      <c r="GY434" s="79" t="n"/>
      <c r="GZ434" s="79" t="n"/>
      <c r="HA434" s="79" t="n"/>
      <c r="HB434" s="79" t="n"/>
      <c r="HC434" s="79" t="n"/>
      <c r="HD434" s="79" t="n"/>
      <c r="HE434" s="79" t="n"/>
      <c r="HH434" s="78" t="n">
        <v>14</v>
      </c>
      <c r="HI434" s="79" t="n"/>
      <c r="HJ434" s="79" t="n"/>
      <c r="HK434" s="79" t="n"/>
      <c r="HL434" s="79" t="n"/>
      <c r="HM434" s="79" t="n"/>
      <c r="HN434" s="79" t="n"/>
      <c r="HO434" s="79" t="n"/>
      <c r="HP434" s="79" t="n"/>
      <c r="HQ434" s="79" t="n"/>
      <c r="HR434" s="79" t="n"/>
      <c r="HS434" s="79" t="n"/>
      <c r="HT434" s="79" t="n"/>
      <c r="HU434" s="79" t="n"/>
      <c r="HV434" s="79" t="n"/>
      <c r="HW434" s="79" t="n"/>
      <c r="HX434" s="79" t="n"/>
      <c r="HY434" s="79" t="n"/>
      <c r="HZ434" s="79" t="n"/>
      <c r="IA434" s="79" t="n"/>
      <c r="IB434" s="79" t="n"/>
      <c r="IC434" s="79" t="n"/>
      <c r="ID434" s="79" t="n"/>
      <c r="IE434" s="79" t="n"/>
      <c r="IF434" s="79" t="n"/>
      <c r="IG434" s="79" t="n"/>
      <c r="IH434" s="79" t="n"/>
      <c r="II434" s="79" t="n"/>
      <c r="IJ434" s="79" t="n"/>
      <c r="IK434" s="79" t="n"/>
      <c r="IL434" s="79" t="n"/>
      <c r="IM434" s="79" t="n"/>
      <c r="IN434" s="79" t="n"/>
      <c r="IO434" s="79" t="n"/>
      <c r="IP434" s="79" t="n"/>
      <c r="IQ434" s="79" t="n"/>
      <c r="IR434" s="79" t="n"/>
      <c r="IS434" s="79" t="n"/>
      <c r="IT434" s="79" t="n"/>
      <c r="IU434" s="79" t="n"/>
      <c r="IV434" s="79" t="n"/>
      <c r="IY434" s="78" t="n">
        <v>14</v>
      </c>
      <c r="IZ434" s="79" t="n"/>
      <c r="JA434" s="79" t="n"/>
      <c r="JB434" s="79" t="n"/>
      <c r="JC434" s="79" t="n"/>
      <c r="JD434" s="79" t="n"/>
      <c r="JE434" s="79" t="n"/>
      <c r="JF434" s="79" t="n"/>
      <c r="JG434" s="79" t="n"/>
      <c r="JH434" s="79" t="n"/>
      <c r="JI434" s="79" t="n"/>
      <c r="JJ434" s="79" t="n"/>
      <c r="JK434" s="79" t="n"/>
      <c r="JL434" s="79" t="n"/>
      <c r="JM434" s="79" t="n"/>
      <c r="JN434" s="79" t="n"/>
      <c r="JO434" s="79" t="n"/>
      <c r="JP434" s="79" t="n"/>
      <c r="JQ434" s="79" t="n"/>
      <c r="JR434" s="79" t="n"/>
      <c r="JS434" s="79" t="n"/>
      <c r="JT434" s="79" t="n"/>
      <c r="JU434" s="79" t="n"/>
      <c r="JV434" s="79" t="n"/>
      <c r="JW434" s="79" t="n"/>
      <c r="JX434" s="79" t="n"/>
      <c r="JY434" s="79" t="n"/>
      <c r="JZ434" s="79" t="n"/>
      <c r="KA434" s="79" t="n"/>
      <c r="KB434" s="79" t="n"/>
      <c r="KC434" s="79" t="n"/>
      <c r="KD434" s="79" t="n"/>
      <c r="KE434" s="79" t="n"/>
      <c r="KF434" s="79" t="n"/>
      <c r="KG434" s="79" t="n"/>
      <c r="KH434" s="79" t="n"/>
      <c r="KI434" s="79" t="n"/>
      <c r="KJ434" s="79" t="n"/>
      <c r="KK434" s="79" t="n"/>
      <c r="KL434" s="79" t="n"/>
      <c r="KM434" s="79" t="n"/>
      <c r="KP434" s="78" t="n">
        <v>14</v>
      </c>
      <c r="KQ434" s="79" t="n"/>
      <c r="KR434" s="79" t="n"/>
      <c r="KS434" s="79" t="n"/>
      <c r="KT434" s="79" t="n"/>
      <c r="KU434" s="79" t="n"/>
      <c r="KV434" s="79" t="n"/>
      <c r="KW434" s="79" t="n"/>
      <c r="KX434" s="79" t="n"/>
      <c r="KY434" s="79" t="n"/>
      <c r="KZ434" s="79" t="n"/>
      <c r="LA434" s="79" t="n"/>
      <c r="LB434" s="79" t="n"/>
      <c r="LC434" s="79" t="n"/>
      <c r="LD434" s="79" t="n"/>
      <c r="LE434" s="79" t="n"/>
      <c r="LF434" s="79" t="n"/>
      <c r="LG434" s="79" t="n"/>
      <c r="LH434" s="79" t="n"/>
      <c r="LI434" s="79" t="n"/>
      <c r="LJ434" s="79" t="n"/>
      <c r="LK434" s="79" t="n"/>
      <c r="LL434" s="79" t="n"/>
      <c r="LM434" s="79" t="n"/>
      <c r="LN434" s="79" t="n"/>
      <c r="LO434" s="79" t="n"/>
      <c r="LP434" s="79" t="n"/>
      <c r="LQ434" s="79" t="n"/>
      <c r="LR434" s="79" t="n"/>
      <c r="LS434" s="79" t="n"/>
      <c r="LT434" s="79" t="n"/>
      <c r="LU434" s="79" t="n"/>
      <c r="LV434" s="79" t="n"/>
      <c r="LW434" s="79" t="n"/>
      <c r="LX434" s="79" t="n"/>
      <c r="LY434" s="79" t="n"/>
      <c r="LZ434" s="79" t="n"/>
      <c r="MA434" s="79" t="n"/>
      <c r="MB434" s="79" t="n"/>
      <c r="MC434" s="79" t="n"/>
      <c r="MD434" s="79" t="n"/>
      <c r="MG434" s="78" t="n">
        <v>14</v>
      </c>
      <c r="MH434" s="79" t="n"/>
      <c r="MI434" s="79" t="n"/>
      <c r="MJ434" s="79" t="n"/>
      <c r="MK434" s="79" t="n"/>
      <c r="ML434" s="79" t="n"/>
      <c r="MM434" s="79" t="n"/>
      <c r="MN434" s="79" t="n"/>
      <c r="MO434" s="79" t="n"/>
      <c r="MP434" s="79" t="n"/>
      <c r="MQ434" s="79" t="n"/>
      <c r="MR434" s="79" t="n"/>
      <c r="MS434" s="79" t="n"/>
      <c r="MT434" s="79" t="n"/>
      <c r="MU434" s="79" t="n"/>
      <c r="MV434" s="79" t="n"/>
      <c r="MW434" s="79" t="n"/>
      <c r="MX434" s="79" t="n"/>
      <c r="MY434" s="79" t="n"/>
      <c r="MZ434" s="79" t="n"/>
      <c r="NA434" s="79" t="n"/>
      <c r="NB434" s="79" t="n"/>
      <c r="NC434" s="79" t="n"/>
      <c r="ND434" s="79" t="n"/>
      <c r="NE434" s="79" t="n"/>
      <c r="NF434" s="79" t="n"/>
      <c r="NG434" s="79" t="n"/>
      <c r="NH434" s="79" t="n"/>
      <c r="NI434" s="79" t="n"/>
      <c r="NJ434" s="79" t="n"/>
      <c r="NK434" s="79" t="n"/>
      <c r="NL434" s="79" t="n"/>
      <c r="NM434" s="79" t="n"/>
      <c r="NN434" s="79" t="n"/>
      <c r="NO434" s="79" t="n"/>
      <c r="NP434" s="79" t="n"/>
      <c r="NQ434" s="79" t="n"/>
      <c r="NR434" s="79" t="n"/>
      <c r="NS434" s="79" t="n"/>
      <c r="NT434" s="79" t="n"/>
      <c r="NU434" s="79" t="n"/>
      <c r="NX434" s="78" t="n">
        <v>14</v>
      </c>
      <c r="NY434" s="79" t="n"/>
      <c r="NZ434" s="79" t="n"/>
      <c r="OA434" s="79" t="n"/>
      <c r="OB434" s="79" t="n"/>
      <c r="OC434" s="79" t="n"/>
      <c r="OD434" s="79" t="n"/>
      <c r="OE434" s="79" t="n"/>
      <c r="OF434" s="79" t="n"/>
      <c r="OG434" s="79" t="n"/>
      <c r="OH434" s="79" t="n"/>
      <c r="OI434" s="79" t="n"/>
      <c r="OJ434" s="79" t="n"/>
      <c r="OK434" s="79" t="n"/>
      <c r="OL434" s="79" t="n"/>
      <c r="OM434" s="79" t="n"/>
      <c r="ON434" s="79" t="n"/>
      <c r="OO434" s="79" t="n"/>
      <c r="OP434" s="79" t="n"/>
      <c r="OQ434" s="79" t="n"/>
      <c r="OR434" s="79" t="n"/>
      <c r="OS434" s="79" t="n"/>
      <c r="OT434" s="79" t="n"/>
      <c r="OU434" s="79" t="n"/>
      <c r="OV434" s="79" t="n"/>
      <c r="OW434" s="79" t="n"/>
      <c r="OX434" s="79" t="n"/>
      <c r="OY434" s="79" t="n"/>
      <c r="OZ434" s="79" t="n"/>
      <c r="PA434" s="79" t="n"/>
      <c r="PB434" s="79" t="n"/>
      <c r="PC434" s="79" t="n"/>
      <c r="PD434" s="79" t="n"/>
      <c r="PE434" s="79" t="n"/>
      <c r="PF434" s="79" t="n"/>
      <c r="PG434" s="79" t="n"/>
      <c r="PH434" s="79" t="n"/>
      <c r="PI434" s="79" t="n"/>
      <c r="PJ434" s="79" t="n"/>
      <c r="PK434" s="79" t="n"/>
      <c r="PL434" s="79" t="n"/>
      <c r="PO434" s="78" t="n">
        <v>14</v>
      </c>
      <c r="PP434" s="79" t="n"/>
      <c r="PQ434" s="79" t="n"/>
      <c r="PR434" s="79" t="n"/>
      <c r="PS434" s="79" t="n"/>
      <c r="PT434" s="79" t="n"/>
      <c r="PU434" s="79" t="n"/>
      <c r="PV434" s="79" t="n"/>
      <c r="PW434" s="79" t="n"/>
      <c r="PX434" s="79" t="n"/>
      <c r="PY434" s="79" t="n"/>
      <c r="PZ434" s="79" t="n"/>
      <c r="QA434" s="79" t="n"/>
      <c r="QB434" s="79" t="n"/>
      <c r="QC434" s="79" t="n"/>
      <c r="QD434" s="79" t="n"/>
      <c r="QE434" s="79" t="n"/>
      <c r="QF434" s="79" t="n"/>
      <c r="QG434" s="79" t="n"/>
      <c r="QH434" s="79" t="n"/>
      <c r="QI434" s="79" t="n"/>
      <c r="QJ434" s="79" t="n"/>
      <c r="QK434" s="79" t="n"/>
      <c r="QL434" s="79" t="n"/>
      <c r="QM434" s="79" t="n"/>
      <c r="QN434" s="79" t="n"/>
      <c r="QO434" s="79" t="n"/>
      <c r="QP434" s="79" t="n"/>
      <c r="QQ434" s="79" t="n"/>
      <c r="QR434" s="79" t="n"/>
      <c r="QS434" s="79" t="n"/>
      <c r="QT434" s="79" t="n"/>
      <c r="QU434" s="79" t="n"/>
      <c r="QV434" s="79" t="n"/>
      <c r="QW434" s="79" t="n"/>
      <c r="QX434" s="79" t="n"/>
      <c r="QY434" s="79" t="n"/>
      <c r="QZ434" s="79" t="n"/>
      <c r="RA434" s="79" t="n"/>
      <c r="RB434" s="79" t="n"/>
      <c r="RC434" s="79" t="n"/>
      <c r="RF434" s="78" t="n">
        <v>14</v>
      </c>
      <c r="RG434" s="79" t="n"/>
      <c r="RH434" s="79" t="n"/>
      <c r="RI434" s="79" t="n"/>
      <c r="RJ434" s="79" t="n"/>
      <c r="RK434" s="79" t="n"/>
      <c r="RL434" s="79" t="n"/>
      <c r="RM434" s="79" t="n"/>
      <c r="RN434" s="79" t="n"/>
      <c r="RO434" s="79" t="n"/>
      <c r="RP434" s="79" t="n"/>
      <c r="RQ434" s="79" t="n"/>
      <c r="RR434" s="79" t="n"/>
      <c r="RS434" s="79" t="n"/>
      <c r="RT434" s="79" t="n"/>
      <c r="RU434" s="79" t="n"/>
      <c r="RV434" s="79" t="n"/>
      <c r="RW434" s="79" t="n"/>
      <c r="RX434" s="79" t="n"/>
      <c r="RY434" s="79" t="n"/>
      <c r="RZ434" s="79" t="n"/>
      <c r="SA434" s="79" t="n"/>
      <c r="SB434" s="79" t="n"/>
      <c r="SC434" s="79" t="n"/>
      <c r="SD434" s="79" t="n"/>
      <c r="SE434" s="79" t="n"/>
      <c r="SF434" s="79" t="n"/>
      <c r="SG434" s="79" t="n"/>
      <c r="SH434" s="79" t="n"/>
      <c r="SI434" s="79" t="n"/>
      <c r="SJ434" s="79" t="n"/>
      <c r="SK434" s="79" t="n"/>
      <c r="SL434" s="79" t="n"/>
      <c r="SM434" s="79" t="n"/>
      <c r="SN434" s="79" t="n"/>
      <c r="SO434" s="79" t="n"/>
      <c r="SP434" s="79" t="n"/>
      <c r="SQ434" s="79" t="n"/>
      <c r="SR434" s="79" t="n"/>
      <c r="SS434" s="79" t="n"/>
      <c r="ST434" s="79" t="n"/>
      <c r="SW434" s="78" t="n">
        <v>14</v>
      </c>
      <c r="SX434" s="79" t="n"/>
      <c r="SY434" s="79" t="n"/>
      <c r="SZ434" s="79" t="n"/>
      <c r="TA434" s="79" t="n"/>
      <c r="TB434" s="79" t="n"/>
      <c r="TC434" s="79" t="n"/>
      <c r="TD434" s="79" t="n"/>
      <c r="TE434" s="79" t="n"/>
      <c r="TF434" s="79" t="n"/>
      <c r="TG434" s="79" t="n"/>
      <c r="TH434" s="79" t="n"/>
      <c r="TI434" s="79" t="n"/>
      <c r="TJ434" s="79" t="n"/>
      <c r="TK434" s="79" t="n"/>
      <c r="TL434" s="79" t="n"/>
      <c r="TM434" s="79" t="n"/>
      <c r="TN434" s="79" t="n"/>
      <c r="TO434" s="79" t="n"/>
      <c r="TP434" s="79" t="n"/>
      <c r="TQ434" s="79" t="n"/>
      <c r="TR434" s="79" t="n"/>
      <c r="TS434" s="79" t="n"/>
      <c r="TT434" s="79" t="n"/>
      <c r="TU434" s="79" t="n"/>
      <c r="TV434" s="79" t="n"/>
      <c r="TW434" s="79" t="n"/>
      <c r="TX434" s="79" t="n"/>
      <c r="TY434" s="79" t="n"/>
      <c r="TZ434" s="79" t="n"/>
      <c r="UA434" s="79" t="n"/>
      <c r="UB434" s="79" t="n"/>
      <c r="UC434" s="79" t="n"/>
      <c r="UD434" s="79" t="n"/>
      <c r="UE434" s="79" t="n"/>
      <c r="UF434" s="79" t="n"/>
      <c r="UG434" s="79" t="n"/>
      <c r="UH434" s="79" t="n"/>
      <c r="UI434" s="79" t="n"/>
      <c r="UJ434" s="79" t="n"/>
      <c r="UK434" s="79" t="n"/>
      <c r="UN434" s="78" t="n">
        <v>14</v>
      </c>
      <c r="UO434" s="79" t="n"/>
      <c r="UP434" s="79" t="n"/>
      <c r="UQ434" s="79" t="n"/>
      <c r="UR434" s="79" t="n"/>
      <c r="US434" s="79" t="n"/>
      <c r="UT434" s="79" t="n"/>
      <c r="UU434" s="79" t="n"/>
      <c r="UV434" s="79" t="n"/>
      <c r="UW434" s="79" t="n"/>
      <c r="UX434" s="79" t="n"/>
      <c r="UY434" s="79" t="n"/>
      <c r="UZ434" s="79" t="n"/>
      <c r="VA434" s="79" t="n"/>
      <c r="VB434" s="79" t="n"/>
      <c r="VC434" s="79" t="n"/>
      <c r="VD434" s="79" t="n"/>
      <c r="VE434" s="79" t="n"/>
      <c r="VF434" s="79" t="n"/>
      <c r="VG434" s="79" t="n"/>
      <c r="VH434" s="79" t="n"/>
      <c r="VI434" s="79" t="n"/>
      <c r="VJ434" s="79" t="n"/>
      <c r="VK434" s="79" t="n"/>
      <c r="VL434" s="79" t="n"/>
      <c r="VM434" s="79" t="n"/>
      <c r="VN434" s="79" t="n"/>
      <c r="VO434" s="79" t="n"/>
      <c r="VP434" s="79" t="n"/>
      <c r="VQ434" s="79" t="n"/>
      <c r="VR434" s="79" t="n"/>
      <c r="VS434" s="79" t="n"/>
      <c r="VT434" s="79" t="n"/>
      <c r="VU434" s="79" t="n"/>
      <c r="VV434" s="79" t="n"/>
      <c r="VW434" s="79" t="n"/>
      <c r="VX434" s="79" t="n"/>
      <c r="VY434" s="79" t="n"/>
      <c r="VZ434" s="79" t="n"/>
      <c r="WA434" s="79" t="n"/>
      <c r="WB434" s="79" t="n"/>
      <c r="WE434" s="78" t="n">
        <v>14</v>
      </c>
      <c r="WF434" s="79" t="n"/>
      <c r="WG434" s="79" t="n"/>
      <c r="WH434" s="79" t="n"/>
      <c r="WI434" s="79" t="n"/>
      <c r="WJ434" s="79" t="n"/>
      <c r="WK434" s="79" t="n"/>
      <c r="WL434" s="79" t="n"/>
      <c r="WM434" s="79" t="n"/>
      <c r="WN434" s="79" t="n"/>
      <c r="WO434" s="79" t="n"/>
      <c r="WP434" s="79" t="n"/>
      <c r="WQ434" s="79" t="n"/>
      <c r="WR434" s="79" t="n"/>
      <c r="WS434" s="79" t="n"/>
      <c r="WT434" s="79" t="n"/>
      <c r="WU434" s="79" t="n"/>
      <c r="WV434" s="79" t="n"/>
      <c r="WW434" s="79" t="n"/>
      <c r="WX434" s="79" t="n"/>
      <c r="WY434" s="79" t="n"/>
      <c r="WZ434" s="79" t="n"/>
      <c r="XA434" s="79" t="n"/>
      <c r="XB434" s="79" t="n"/>
      <c r="XC434" s="79" t="n"/>
      <c r="XD434" s="79" t="n"/>
      <c r="XE434" s="79" t="n"/>
      <c r="XF434" s="79" t="n"/>
      <c r="XG434" s="79" t="n"/>
      <c r="XH434" s="79" t="n"/>
      <c r="XI434" s="79" t="n"/>
      <c r="XJ434" s="79" t="n"/>
      <c r="XK434" s="79" t="n"/>
      <c r="XL434" s="79" t="n"/>
      <c r="XM434" s="79" t="n"/>
      <c r="XN434" s="79" t="n"/>
      <c r="XO434" s="79" t="n"/>
      <c r="XP434" s="79" t="n"/>
      <c r="XQ434" s="79" t="n"/>
      <c r="XR434" s="79" t="n"/>
      <c r="XS434" s="79" t="n"/>
      <c r="XV434" s="78" t="n">
        <v>14</v>
      </c>
      <c r="XW434" s="79" t="n"/>
      <c r="XX434" s="79" t="n"/>
      <c r="XY434" s="79" t="n"/>
      <c r="XZ434" s="79" t="n"/>
      <c r="YA434" s="79" t="n"/>
      <c r="YB434" s="79" t="n"/>
      <c r="YC434" s="79" t="n"/>
      <c r="YD434" s="79" t="n"/>
      <c r="YE434" s="79" t="n"/>
      <c r="YF434" s="79" t="n"/>
      <c r="YG434" s="79" t="n"/>
      <c r="YH434" s="79" t="n"/>
      <c r="YI434" s="79" t="n"/>
      <c r="YJ434" s="79" t="n"/>
      <c r="YK434" s="79" t="n"/>
      <c r="YL434" s="79" t="n"/>
      <c r="YM434" s="79" t="n"/>
      <c r="YN434" s="79" t="n"/>
      <c r="YO434" s="79" t="n"/>
      <c r="YP434" s="79" t="n"/>
      <c r="YQ434" s="79" t="n"/>
      <c r="YR434" s="79" t="n"/>
      <c r="YS434" s="79" t="n"/>
      <c r="YT434" s="79" t="n"/>
      <c r="YU434" s="79" t="n"/>
      <c r="YV434" s="79" t="n"/>
      <c r="YW434" s="79" t="n"/>
      <c r="YX434" s="79" t="n"/>
      <c r="YY434" s="79" t="n"/>
      <c r="YZ434" s="79" t="n"/>
      <c r="ZA434" s="79" t="n"/>
      <c r="ZB434" s="79" t="n"/>
      <c r="ZC434" s="79" t="n"/>
      <c r="ZD434" s="79" t="n"/>
      <c r="ZE434" s="79" t="n"/>
      <c r="ZF434" s="79" t="n"/>
      <c r="ZG434" s="79" t="n"/>
      <c r="ZH434" s="79" t="n"/>
      <c r="ZI434" s="79" t="n"/>
      <c r="ZJ434" s="79" t="n"/>
      <c r="ZM434" s="78" t="n">
        <v>14</v>
      </c>
      <c r="ZN434" s="79" t="n"/>
      <c r="ZO434" s="79" t="n"/>
      <c r="ZP434" s="79" t="n"/>
      <c r="ZQ434" s="79" t="n"/>
      <c r="ZR434" s="79" t="n"/>
      <c r="ZS434" s="79" t="n"/>
      <c r="ZT434" s="79" t="n"/>
      <c r="ZU434" s="79" t="n"/>
      <c r="ZV434" s="79" t="n"/>
      <c r="ZW434" s="79" t="n"/>
      <c r="ZX434" s="79" t="n"/>
      <c r="ZY434" s="79" t="n"/>
      <c r="ZZ434" s="79" t="n"/>
      <c r="AAA434" s="79" t="n"/>
      <c r="AAB434" s="79" t="n"/>
      <c r="AAC434" s="79" t="n"/>
      <c r="AAD434" s="79" t="n"/>
      <c r="AAE434" s="79" t="n"/>
      <c r="AAF434" s="79" t="n"/>
      <c r="AAG434" s="79" t="n"/>
      <c r="AAH434" s="79" t="n"/>
      <c r="AAI434" s="79" t="n"/>
      <c r="AAJ434" s="79" t="n"/>
      <c r="AAK434" s="79" t="n"/>
      <c r="AAL434" s="79" t="n"/>
      <c r="AAM434" s="79" t="n"/>
      <c r="AAN434" s="79" t="n"/>
      <c r="AAO434" s="79" t="n"/>
      <c r="AAP434" s="79" t="n"/>
      <c r="AAQ434" s="79" t="n"/>
      <c r="AAR434" s="79" t="n"/>
      <c r="AAS434" s="79" t="n"/>
      <c r="AAT434" s="79" t="n"/>
      <c r="AAU434" s="79" t="n"/>
      <c r="AAV434" s="79" t="n"/>
      <c r="AAW434" s="79" t="n"/>
      <c r="AAX434" s="79" t="n"/>
      <c r="AAY434" s="79" t="n"/>
      <c r="AAZ434" s="79" t="n"/>
      <c r="ABA434" s="79" t="n"/>
      <c r="ABD434" s="78" t="n">
        <v>14</v>
      </c>
      <c r="ABE434" s="79" t="n"/>
      <c r="ABF434" s="79" t="n"/>
      <c r="ABG434" s="79" t="n"/>
      <c r="ABH434" s="79" t="n"/>
      <c r="ABI434" s="79" t="n"/>
      <c r="ABJ434" s="79" t="n"/>
      <c r="ABK434" s="79" t="n"/>
      <c r="ABL434" s="79" t="n"/>
      <c r="ABM434" s="79" t="n"/>
      <c r="ABN434" s="79" t="n"/>
      <c r="ABO434" s="79" t="n"/>
      <c r="ABP434" s="79" t="n"/>
      <c r="ABQ434" s="79" t="n"/>
      <c r="ABR434" s="79" t="n"/>
      <c r="ABS434" s="79" t="n"/>
      <c r="ABT434" s="79" t="n"/>
      <c r="ABU434" s="79" t="n"/>
      <c r="ABV434" s="79" t="n"/>
      <c r="ABW434" s="79" t="n"/>
      <c r="ABX434" s="79" t="n"/>
      <c r="ABY434" s="79" t="n"/>
      <c r="ABZ434" s="79" t="n"/>
      <c r="ACA434" s="79" t="n"/>
      <c r="ACB434" s="79" t="n"/>
      <c r="ACC434" s="79" t="n"/>
      <c r="ACD434" s="79" t="n"/>
      <c r="ACE434" s="79" t="n"/>
      <c r="ACF434" s="79" t="n"/>
      <c r="ACG434" s="79" t="n"/>
      <c r="ACH434" s="79" t="n"/>
      <c r="ACI434" s="79" t="n"/>
      <c r="ACJ434" s="79" t="n"/>
      <c r="ACK434" s="79" t="n"/>
      <c r="ACL434" s="79" t="n"/>
      <c r="ACM434" s="79" t="n"/>
      <c r="ACN434" s="79" t="n"/>
      <c r="ACO434" s="79" t="n"/>
      <c r="ACP434" s="79" t="n"/>
      <c r="ACQ434" s="79" t="n"/>
      <c r="ACR434" s="79" t="n"/>
      <c r="ACU434" s="78" t="n">
        <v>14</v>
      </c>
      <c r="ACV434" s="79" t="n"/>
      <c r="ACW434" s="79" t="n"/>
      <c r="ACX434" s="79" t="n"/>
      <c r="ACY434" s="79" t="n"/>
      <c r="ACZ434" s="79" t="n"/>
      <c r="ADA434" s="79" t="n"/>
      <c r="ADB434" s="79" t="n"/>
      <c r="ADC434" s="79" t="n"/>
      <c r="ADD434" s="79" t="n"/>
      <c r="ADE434" s="79" t="n"/>
      <c r="ADF434" s="79" t="n"/>
      <c r="ADG434" s="79" t="n"/>
      <c r="ADH434" s="79" t="n"/>
      <c r="ADI434" s="79" t="n"/>
      <c r="ADJ434" s="79" t="n"/>
      <c r="ADK434" s="79" t="n"/>
      <c r="ADL434" s="79" t="n"/>
      <c r="ADM434" s="79" t="n"/>
      <c r="ADN434" s="79" t="n"/>
      <c r="ADO434" s="79" t="n"/>
      <c r="ADP434" s="79" t="n"/>
      <c r="ADQ434" s="79" t="n"/>
      <c r="ADR434" s="79" t="n"/>
      <c r="ADS434" s="79" t="n"/>
      <c r="ADT434" s="79" t="n"/>
      <c r="ADU434" s="79" t="n"/>
      <c r="ADV434" s="79" t="n"/>
      <c r="ADW434" s="79" t="n"/>
      <c r="ADX434" s="79" t="n"/>
      <c r="ADY434" s="79" t="n"/>
      <c r="ADZ434" s="79" t="n"/>
      <c r="AEA434" s="79" t="n"/>
      <c r="AEB434" s="79" t="n"/>
      <c r="AEC434" s="79" t="n"/>
      <c r="AED434" s="79" t="n"/>
      <c r="AEE434" s="79" t="n"/>
      <c r="AEF434" s="79" t="n"/>
      <c r="AEG434" s="79" t="n"/>
      <c r="AEH434" s="79" t="n"/>
      <c r="AEI434" s="79" t="n"/>
      <c r="AEL434" s="78" t="n">
        <v>14</v>
      </c>
      <c r="AEM434" s="79" t="n"/>
      <c r="AEN434" s="79" t="n"/>
      <c r="AEO434" s="79" t="n"/>
      <c r="AEP434" s="79" t="n"/>
      <c r="AEQ434" s="79" t="n"/>
      <c r="AER434" s="79" t="n"/>
      <c r="AES434" s="79" t="n"/>
      <c r="AET434" s="79" t="n"/>
      <c r="AEU434" s="79" t="n"/>
      <c r="AEV434" s="79" t="n"/>
      <c r="AEW434" s="79" t="n"/>
      <c r="AEX434" s="79" t="n"/>
      <c r="AEY434" s="79" t="n"/>
      <c r="AEZ434" s="79" t="n"/>
      <c r="AFA434" s="79" t="n"/>
      <c r="AFB434" s="79" t="n"/>
      <c r="AFC434" s="79" t="n"/>
      <c r="AFD434" s="79" t="n"/>
      <c r="AFE434" s="79" t="n"/>
      <c r="AFF434" s="79" t="n"/>
      <c r="AFG434" s="79" t="n"/>
      <c r="AFH434" s="79" t="n"/>
      <c r="AFI434" s="79" t="n"/>
      <c r="AFJ434" s="79" t="n"/>
      <c r="AFK434" s="79" t="n"/>
      <c r="AFL434" s="79" t="n"/>
      <c r="AFM434" s="79" t="n"/>
      <c r="AFN434" s="79" t="n"/>
      <c r="AFO434" s="79" t="n"/>
      <c r="AFP434" s="79" t="n"/>
      <c r="AFQ434" s="79" t="n"/>
      <c r="AFR434" s="79" t="n"/>
      <c r="AFS434" s="79" t="n"/>
      <c r="AFT434" s="79" t="n"/>
      <c r="AFU434" s="79" t="n"/>
      <c r="AFV434" s="79" t="n"/>
      <c r="AFW434" s="79" t="n"/>
      <c r="AFX434" s="79" t="n"/>
      <c r="AFY434" s="79" t="n"/>
      <c r="AFZ434" s="79" t="n"/>
    </row>
    <row r="435">
      <c r="A435" s="78" t="n">
        <v>15</v>
      </c>
      <c r="B435" s="79" t="n"/>
      <c r="C435" s="79" t="n"/>
      <c r="D435" s="79" t="n"/>
      <c r="E435" s="79" t="n"/>
      <c r="F435" s="79" t="n"/>
      <c r="G435" s="79" t="n"/>
      <c r="H435" s="79" t="n"/>
      <c r="I435" s="79" t="n"/>
      <c r="J435" s="79" t="n"/>
      <c r="K435" s="79" t="n"/>
      <c r="L435" s="79" t="n"/>
      <c r="M435" s="79" t="n"/>
      <c r="N435" s="79" t="n"/>
      <c r="O435" s="79" t="n"/>
      <c r="P435" s="79" t="n"/>
      <c r="Q435" s="79" t="n"/>
      <c r="R435" s="79" t="n"/>
      <c r="S435" s="79" t="n"/>
      <c r="T435" s="79" t="n"/>
      <c r="U435" s="79" t="n"/>
      <c r="V435" s="79" t="n"/>
      <c r="W435" s="79" t="n"/>
      <c r="X435" s="79" t="n"/>
      <c r="Y435" s="79" t="n"/>
      <c r="Z435" s="79" t="n"/>
      <c r="AA435" s="79" t="n"/>
      <c r="AB435" s="79" t="n"/>
      <c r="AC435" s="79" t="n"/>
      <c r="AD435" s="79" t="n"/>
      <c r="AE435" s="79" t="n"/>
      <c r="AF435" s="79" t="n"/>
      <c r="AG435" s="79" t="n"/>
      <c r="AH435" s="79" t="n"/>
      <c r="AI435" s="79" t="n"/>
      <c r="AJ435" s="79" t="n"/>
      <c r="AK435" s="79" t="n"/>
      <c r="AL435" s="79" t="n"/>
      <c r="AM435" s="79" t="n"/>
      <c r="AN435" s="79" t="n"/>
      <c r="AO435" s="79" t="n"/>
      <c r="AR435" s="78" t="n">
        <v>15</v>
      </c>
      <c r="AS435" s="79" t="n"/>
      <c r="AT435" s="79" t="n"/>
      <c r="AU435" s="79" t="n"/>
      <c r="AV435" s="79" t="n"/>
      <c r="AW435" s="79" t="n"/>
      <c r="AX435" s="79" t="n"/>
      <c r="AY435" s="79" t="n"/>
      <c r="AZ435" s="79" t="n"/>
      <c r="BA435" s="79" t="n"/>
      <c r="BB435" s="79" t="n"/>
      <c r="BC435" s="79" t="n"/>
      <c r="BD435" s="79" t="n"/>
      <c r="BE435" s="79" t="n"/>
      <c r="BF435" s="79" t="n"/>
      <c r="BG435" s="79" t="n"/>
      <c r="BH435" s="79" t="n"/>
      <c r="BI435" s="79" t="n"/>
      <c r="BJ435" s="79" t="n"/>
      <c r="BK435" s="79" t="n"/>
      <c r="BL435" s="79" t="n"/>
      <c r="BM435" s="79" t="n"/>
      <c r="BN435" s="79" t="n"/>
      <c r="BO435" s="79" t="n"/>
      <c r="BP435" s="79" t="n"/>
      <c r="BQ435" s="79" t="n"/>
      <c r="BR435" s="79" t="n"/>
      <c r="BS435" s="79" t="n"/>
      <c r="BT435" s="79" t="n"/>
      <c r="BU435" s="79" t="n"/>
      <c r="BV435" s="79" t="n"/>
      <c r="BW435" s="79" t="n"/>
      <c r="BX435" s="79" t="n"/>
      <c r="BY435" s="79" t="n"/>
      <c r="BZ435" s="79" t="n"/>
      <c r="CA435" s="79" t="n"/>
      <c r="CB435" s="79" t="n"/>
      <c r="CC435" s="79" t="n"/>
      <c r="CD435" s="79" t="n"/>
      <c r="CE435" s="79" t="n"/>
      <c r="CF435" s="79" t="n"/>
      <c r="CI435" s="78" t="n">
        <v>15</v>
      </c>
      <c r="CJ435" s="79" t="n"/>
      <c r="CK435" s="79" t="n"/>
      <c r="CL435" s="79" t="n"/>
      <c r="CM435" s="79" t="n"/>
      <c r="CN435" s="79" t="n"/>
      <c r="CO435" s="79" t="n"/>
      <c r="CP435" s="79" t="n"/>
      <c r="CQ435" s="79" t="n"/>
      <c r="CR435" s="79" t="n"/>
      <c r="CS435" s="79" t="n"/>
      <c r="CT435" s="79" t="n"/>
      <c r="CU435" s="79" t="n"/>
      <c r="CV435" s="79" t="n"/>
      <c r="CW435" s="79" t="n"/>
      <c r="CX435" s="79" t="n"/>
      <c r="CY435" s="79" t="n"/>
      <c r="CZ435" s="79" t="n"/>
      <c r="DA435" s="79" t="n"/>
      <c r="DB435" s="79" t="n"/>
      <c r="DC435" s="79" t="n"/>
      <c r="DD435" s="79" t="n"/>
      <c r="DE435" s="79" t="n"/>
      <c r="DF435" s="79" t="n"/>
      <c r="DG435" s="79" t="n"/>
      <c r="DH435" s="79" t="n"/>
      <c r="DI435" s="79" t="n"/>
      <c r="DJ435" s="79" t="n"/>
      <c r="DK435" s="79" t="n"/>
      <c r="DL435" s="79" t="n"/>
      <c r="DM435" s="79" t="n"/>
      <c r="DN435" s="79" t="n"/>
      <c r="DO435" s="79" t="n"/>
      <c r="DP435" s="79" t="n"/>
      <c r="DQ435" s="79" t="n"/>
      <c r="DR435" s="79" t="n"/>
      <c r="DS435" s="79" t="n"/>
      <c r="DT435" s="79" t="n"/>
      <c r="DU435" s="79" t="n"/>
      <c r="DV435" s="79" t="n"/>
      <c r="DW435" s="79" t="n"/>
      <c r="DZ435" s="78" t="n">
        <v>15</v>
      </c>
      <c r="EA435" s="79" t="n"/>
      <c r="EB435" s="79" t="n"/>
      <c r="EC435" s="79" t="n"/>
      <c r="ED435" s="79" t="n"/>
      <c r="EE435" s="79" t="n"/>
      <c r="EF435" s="79" t="n"/>
      <c r="EG435" s="79" t="n"/>
      <c r="EH435" s="79" t="n"/>
      <c r="EI435" s="79" t="n"/>
      <c r="EJ435" s="79" t="n"/>
      <c r="EK435" s="79" t="n"/>
      <c r="EL435" s="79" t="n"/>
      <c r="EM435" s="79" t="n"/>
      <c r="EN435" s="79" t="n"/>
      <c r="EO435" s="79" t="n"/>
      <c r="EP435" s="79" t="n"/>
      <c r="EQ435" s="79" t="n"/>
      <c r="ER435" s="79" t="n"/>
      <c r="ES435" s="79" t="n"/>
      <c r="ET435" s="79" t="n"/>
      <c r="EU435" s="79" t="n"/>
      <c r="EV435" s="79" t="n"/>
      <c r="EW435" s="79" t="n"/>
      <c r="EX435" s="79" t="n"/>
      <c r="EY435" s="79" t="n"/>
      <c r="EZ435" s="79" t="n"/>
      <c r="FA435" s="79" t="n"/>
      <c r="FB435" s="79" t="n"/>
      <c r="FC435" s="79" t="n"/>
      <c r="FD435" s="79" t="n"/>
      <c r="FE435" s="79" t="n"/>
      <c r="FF435" s="79" t="n"/>
      <c r="FG435" s="79" t="n"/>
      <c r="FH435" s="79" t="n"/>
      <c r="FI435" s="79" t="n"/>
      <c r="FJ435" s="79" t="n"/>
      <c r="FK435" s="79" t="n"/>
      <c r="FL435" s="79" t="n"/>
      <c r="FM435" s="79" t="n"/>
      <c r="FN435" s="79" t="n"/>
      <c r="FQ435" s="78" t="n">
        <v>15</v>
      </c>
      <c r="FR435" s="79" t="n"/>
      <c r="FS435" s="79" t="n"/>
      <c r="FT435" s="79" t="n"/>
      <c r="FU435" s="79" t="n"/>
      <c r="FV435" s="79" t="n"/>
      <c r="FW435" s="79" t="n"/>
      <c r="FX435" s="79" t="n"/>
      <c r="FY435" s="79" t="n"/>
      <c r="FZ435" s="79" t="n"/>
      <c r="GA435" s="79" t="n"/>
      <c r="GB435" s="79" t="n"/>
      <c r="GC435" s="79" t="n"/>
      <c r="GD435" s="79" t="n"/>
      <c r="GE435" s="79" t="n"/>
      <c r="GF435" s="79" t="n"/>
      <c r="GG435" s="79" t="n"/>
      <c r="GH435" s="79" t="n"/>
      <c r="GI435" s="79" t="n"/>
      <c r="GJ435" s="79" t="n"/>
      <c r="GK435" s="79" t="n"/>
      <c r="GL435" s="79" t="n"/>
      <c r="GM435" s="79" t="n"/>
      <c r="GN435" s="79" t="n"/>
      <c r="GO435" s="79" t="n"/>
      <c r="GP435" s="79" t="n"/>
      <c r="GQ435" s="79" t="n"/>
      <c r="GR435" s="79" t="n"/>
      <c r="GS435" s="79" t="n"/>
      <c r="GT435" s="79" t="n"/>
      <c r="GU435" s="79" t="n"/>
      <c r="GV435" s="79" t="n"/>
      <c r="GW435" s="79" t="n"/>
      <c r="GX435" s="79" t="n"/>
      <c r="GY435" s="79" t="n"/>
      <c r="GZ435" s="79" t="n"/>
      <c r="HA435" s="79" t="n"/>
      <c r="HB435" s="79" t="n"/>
      <c r="HC435" s="79" t="n"/>
      <c r="HD435" s="79" t="n"/>
      <c r="HE435" s="79" t="n"/>
      <c r="HH435" s="78" t="n">
        <v>15</v>
      </c>
      <c r="HI435" s="79" t="n"/>
      <c r="HJ435" s="79" t="n"/>
      <c r="HK435" s="79" t="n"/>
      <c r="HL435" s="79" t="n"/>
      <c r="HM435" s="79" t="n"/>
      <c r="HN435" s="79" t="n"/>
      <c r="HO435" s="79" t="n"/>
      <c r="HP435" s="79" t="n"/>
      <c r="HQ435" s="79" t="n"/>
      <c r="HR435" s="79" t="n"/>
      <c r="HS435" s="79" t="n"/>
      <c r="HT435" s="79" t="n"/>
      <c r="HU435" s="79" t="n"/>
      <c r="HV435" s="79" t="n"/>
      <c r="HW435" s="79" t="n"/>
      <c r="HX435" s="79" t="n"/>
      <c r="HY435" s="79" t="n"/>
      <c r="HZ435" s="79" t="n"/>
      <c r="IA435" s="79" t="n"/>
      <c r="IB435" s="79" t="n"/>
      <c r="IC435" s="79" t="n"/>
      <c r="ID435" s="79" t="n"/>
      <c r="IE435" s="79" t="n"/>
      <c r="IF435" s="79" t="n"/>
      <c r="IG435" s="79" t="n"/>
      <c r="IH435" s="79" t="n"/>
      <c r="II435" s="79" t="n"/>
      <c r="IJ435" s="79" t="n"/>
      <c r="IK435" s="79" t="n"/>
      <c r="IL435" s="79" t="n"/>
      <c r="IM435" s="79" t="n"/>
      <c r="IN435" s="79" t="n"/>
      <c r="IO435" s="79" t="n"/>
      <c r="IP435" s="79" t="n"/>
      <c r="IQ435" s="79" t="n"/>
      <c r="IR435" s="79" t="n"/>
      <c r="IS435" s="79" t="n"/>
      <c r="IT435" s="79" t="n"/>
      <c r="IU435" s="79" t="n"/>
      <c r="IV435" s="79" t="n"/>
      <c r="IY435" s="78" t="n">
        <v>15</v>
      </c>
      <c r="IZ435" s="79" t="n"/>
      <c r="JA435" s="79" t="n"/>
      <c r="JB435" s="79" t="n"/>
      <c r="JC435" s="79" t="n"/>
      <c r="JD435" s="79" t="n"/>
      <c r="JE435" s="79" t="n"/>
      <c r="JF435" s="79" t="n"/>
      <c r="JG435" s="79" t="n"/>
      <c r="JH435" s="79" t="n"/>
      <c r="JI435" s="79" t="n"/>
      <c r="JJ435" s="79" t="n"/>
      <c r="JK435" s="79" t="n"/>
      <c r="JL435" s="79" t="n"/>
      <c r="JM435" s="79" t="n"/>
      <c r="JN435" s="79" t="n"/>
      <c r="JO435" s="79" t="n"/>
      <c r="JP435" s="79" t="n"/>
      <c r="JQ435" s="79" t="n"/>
      <c r="JR435" s="79" t="n"/>
      <c r="JS435" s="79" t="n"/>
      <c r="JT435" s="79" t="n"/>
      <c r="JU435" s="79" t="n"/>
      <c r="JV435" s="79" t="n"/>
      <c r="JW435" s="79" t="n"/>
      <c r="JX435" s="79" t="n"/>
      <c r="JY435" s="79" t="n"/>
      <c r="JZ435" s="79" t="n"/>
      <c r="KA435" s="79" t="n"/>
      <c r="KB435" s="79" t="n"/>
      <c r="KC435" s="79" t="n"/>
      <c r="KD435" s="79" t="n"/>
      <c r="KE435" s="79" t="n"/>
      <c r="KF435" s="79" t="n"/>
      <c r="KG435" s="79" t="n"/>
      <c r="KH435" s="79" t="n"/>
      <c r="KI435" s="79" t="n"/>
      <c r="KJ435" s="79" t="n"/>
      <c r="KK435" s="79" t="n"/>
      <c r="KL435" s="79" t="n"/>
      <c r="KM435" s="79" t="n"/>
      <c r="KP435" s="78" t="n">
        <v>15</v>
      </c>
      <c r="KQ435" s="79" t="n"/>
      <c r="KR435" s="79" t="n"/>
      <c r="KS435" s="79" t="n"/>
      <c r="KT435" s="79" t="n"/>
      <c r="KU435" s="79" t="n"/>
      <c r="KV435" s="79" t="n"/>
      <c r="KW435" s="79" t="n"/>
      <c r="KX435" s="79" t="n"/>
      <c r="KY435" s="79" t="n"/>
      <c r="KZ435" s="79" t="n"/>
      <c r="LA435" s="79" t="n"/>
      <c r="LB435" s="79" t="n"/>
      <c r="LC435" s="79" t="n"/>
      <c r="LD435" s="79" t="n"/>
      <c r="LE435" s="79" t="n"/>
      <c r="LF435" s="79" t="n"/>
      <c r="LG435" s="79" t="n"/>
      <c r="LH435" s="79" t="n"/>
      <c r="LI435" s="79" t="n"/>
      <c r="LJ435" s="79" t="n"/>
      <c r="LK435" s="79" t="n"/>
      <c r="LL435" s="79" t="n"/>
      <c r="LM435" s="79" t="n"/>
      <c r="LN435" s="79" t="n"/>
      <c r="LO435" s="79" t="n"/>
      <c r="LP435" s="79" t="n"/>
      <c r="LQ435" s="79" t="n"/>
      <c r="LR435" s="79" t="n"/>
      <c r="LS435" s="79" t="n"/>
      <c r="LT435" s="79" t="n"/>
      <c r="LU435" s="79" t="n"/>
      <c r="LV435" s="79" t="n"/>
      <c r="LW435" s="79" t="n"/>
      <c r="LX435" s="79" t="n"/>
      <c r="LY435" s="79" t="n"/>
      <c r="LZ435" s="79" t="n"/>
      <c r="MA435" s="79" t="n"/>
      <c r="MB435" s="79" t="n"/>
      <c r="MC435" s="79" t="n"/>
      <c r="MD435" s="79" t="n"/>
      <c r="MG435" s="78" t="n">
        <v>15</v>
      </c>
      <c r="MH435" s="79" t="n"/>
      <c r="MI435" s="79" t="n"/>
      <c r="MJ435" s="79" t="n"/>
      <c r="MK435" s="79" t="n"/>
      <c r="ML435" s="79" t="n"/>
      <c r="MM435" s="79" t="n"/>
      <c r="MN435" s="79" t="n"/>
      <c r="MO435" s="79" t="n"/>
      <c r="MP435" s="79" t="n"/>
      <c r="MQ435" s="79" t="n"/>
      <c r="MR435" s="79" t="n"/>
      <c r="MS435" s="79" t="n"/>
      <c r="MT435" s="79" t="n"/>
      <c r="MU435" s="79" t="n"/>
      <c r="MV435" s="79" t="n"/>
      <c r="MW435" s="79" t="n"/>
      <c r="MX435" s="79" t="n"/>
      <c r="MY435" s="79" t="n"/>
      <c r="MZ435" s="79" t="n"/>
      <c r="NA435" s="79" t="n"/>
      <c r="NB435" s="79" t="n"/>
      <c r="NC435" s="79" t="n"/>
      <c r="ND435" s="79" t="n"/>
      <c r="NE435" s="79" t="n"/>
      <c r="NF435" s="79" t="n"/>
      <c r="NG435" s="79" t="n"/>
      <c r="NH435" s="79" t="n"/>
      <c r="NI435" s="79" t="n"/>
      <c r="NJ435" s="79" t="n"/>
      <c r="NK435" s="79" t="n"/>
      <c r="NL435" s="79" t="n"/>
      <c r="NM435" s="79" t="n"/>
      <c r="NN435" s="79" t="n"/>
      <c r="NO435" s="79" t="n"/>
      <c r="NP435" s="79" t="n"/>
      <c r="NQ435" s="79" t="n"/>
      <c r="NR435" s="79" t="n"/>
      <c r="NS435" s="79" t="n"/>
      <c r="NT435" s="79" t="n"/>
      <c r="NU435" s="79" t="n"/>
      <c r="NX435" s="78" t="n">
        <v>15</v>
      </c>
      <c r="NY435" s="79" t="n"/>
      <c r="NZ435" s="79" t="n"/>
      <c r="OA435" s="79" t="n"/>
      <c r="OB435" s="79" t="n"/>
      <c r="OC435" s="79" t="n"/>
      <c r="OD435" s="79" t="n"/>
      <c r="OE435" s="79" t="n"/>
      <c r="OF435" s="79" t="n"/>
      <c r="OG435" s="79" t="n"/>
      <c r="OH435" s="79" t="n"/>
      <c r="OI435" s="79" t="n"/>
      <c r="OJ435" s="79" t="n"/>
      <c r="OK435" s="79" t="n"/>
      <c r="OL435" s="79" t="n"/>
      <c r="OM435" s="79" t="n"/>
      <c r="ON435" s="79" t="n"/>
      <c r="OO435" s="79" t="n"/>
      <c r="OP435" s="79" t="n"/>
      <c r="OQ435" s="79" t="n"/>
      <c r="OR435" s="79" t="n"/>
      <c r="OS435" s="79" t="n"/>
      <c r="OT435" s="79" t="n"/>
      <c r="OU435" s="79" t="n"/>
      <c r="OV435" s="79" t="n"/>
      <c r="OW435" s="79" t="n"/>
      <c r="OX435" s="79" t="n"/>
      <c r="OY435" s="79" t="n"/>
      <c r="OZ435" s="79" t="n"/>
      <c r="PA435" s="79" t="n"/>
      <c r="PB435" s="79" t="n"/>
      <c r="PC435" s="79" t="n"/>
      <c r="PD435" s="79" t="n"/>
      <c r="PE435" s="79" t="n"/>
      <c r="PF435" s="79" t="n"/>
      <c r="PG435" s="79" t="n"/>
      <c r="PH435" s="79" t="n"/>
      <c r="PI435" s="79" t="n"/>
      <c r="PJ435" s="79" t="n"/>
      <c r="PK435" s="79" t="n"/>
      <c r="PL435" s="79" t="n"/>
      <c r="PO435" s="78" t="n">
        <v>15</v>
      </c>
      <c r="PP435" s="79" t="n"/>
      <c r="PQ435" s="79" t="n"/>
      <c r="PR435" s="79" t="n"/>
      <c r="PS435" s="79" t="n"/>
      <c r="PT435" s="79" t="n"/>
      <c r="PU435" s="79" t="n"/>
      <c r="PV435" s="79" t="n"/>
      <c r="PW435" s="79" t="n"/>
      <c r="PX435" s="79" t="n"/>
      <c r="PY435" s="79" t="n"/>
      <c r="PZ435" s="79" t="n"/>
      <c r="QA435" s="79" t="n"/>
      <c r="QB435" s="79" t="n"/>
      <c r="QC435" s="79" t="n"/>
      <c r="QD435" s="79" t="n"/>
      <c r="QE435" s="79" t="n"/>
      <c r="QF435" s="79" t="n"/>
      <c r="QG435" s="79" t="n"/>
      <c r="QH435" s="79" t="n"/>
      <c r="QI435" s="79" t="n"/>
      <c r="QJ435" s="79" t="n"/>
      <c r="QK435" s="79" t="n"/>
      <c r="QL435" s="79" t="n"/>
      <c r="QM435" s="79" t="n"/>
      <c r="QN435" s="79" t="n"/>
      <c r="QO435" s="79" t="n"/>
      <c r="QP435" s="79" t="n"/>
      <c r="QQ435" s="79" t="n"/>
      <c r="QR435" s="79" t="n"/>
      <c r="QS435" s="79" t="n"/>
      <c r="QT435" s="79" t="n"/>
      <c r="QU435" s="79" t="n"/>
      <c r="QV435" s="79" t="n"/>
      <c r="QW435" s="79" t="n"/>
      <c r="QX435" s="79" t="n"/>
      <c r="QY435" s="79" t="n"/>
      <c r="QZ435" s="79" t="n"/>
      <c r="RA435" s="79" t="n"/>
      <c r="RB435" s="79" t="n"/>
      <c r="RC435" s="79" t="n"/>
      <c r="RF435" s="78" t="n">
        <v>15</v>
      </c>
      <c r="RG435" s="79" t="n"/>
      <c r="RH435" s="79" t="n"/>
      <c r="RI435" s="79" t="n"/>
      <c r="RJ435" s="79" t="n"/>
      <c r="RK435" s="79" t="n"/>
      <c r="RL435" s="79" t="n"/>
      <c r="RM435" s="79" t="n"/>
      <c r="RN435" s="79" t="n"/>
      <c r="RO435" s="79" t="n"/>
      <c r="RP435" s="79" t="n"/>
      <c r="RQ435" s="79" t="n"/>
      <c r="RR435" s="79" t="n"/>
      <c r="RS435" s="79" t="n"/>
      <c r="RT435" s="79" t="n"/>
      <c r="RU435" s="79" t="n"/>
      <c r="RV435" s="79" t="n"/>
      <c r="RW435" s="79" t="n"/>
      <c r="RX435" s="79" t="n"/>
      <c r="RY435" s="79" t="n"/>
      <c r="RZ435" s="79" t="n"/>
      <c r="SA435" s="79" t="n"/>
      <c r="SB435" s="79" t="n"/>
      <c r="SC435" s="79" t="n"/>
      <c r="SD435" s="79" t="n"/>
      <c r="SE435" s="79" t="n"/>
      <c r="SF435" s="79" t="n"/>
      <c r="SG435" s="79" t="n"/>
      <c r="SH435" s="79" t="n"/>
      <c r="SI435" s="79" t="n"/>
      <c r="SJ435" s="79" t="n"/>
      <c r="SK435" s="79" t="n"/>
      <c r="SL435" s="79" t="n"/>
      <c r="SM435" s="79" t="n"/>
      <c r="SN435" s="79" t="n"/>
      <c r="SO435" s="79" t="n"/>
      <c r="SP435" s="79" t="n"/>
      <c r="SQ435" s="79" t="n"/>
      <c r="SR435" s="79" t="n"/>
      <c r="SS435" s="79" t="n"/>
      <c r="ST435" s="79" t="n"/>
      <c r="SW435" s="78" t="n">
        <v>15</v>
      </c>
      <c r="SX435" s="79" t="n"/>
      <c r="SY435" s="79" t="n"/>
      <c r="SZ435" s="79" t="n"/>
      <c r="TA435" s="79" t="n"/>
      <c r="TB435" s="79" t="n"/>
      <c r="TC435" s="79" t="n"/>
      <c r="TD435" s="79" t="n"/>
      <c r="TE435" s="79" t="n"/>
      <c r="TF435" s="79" t="n"/>
      <c r="TG435" s="79" t="n"/>
      <c r="TH435" s="79" t="n"/>
      <c r="TI435" s="79" t="n"/>
      <c r="TJ435" s="79" t="n"/>
      <c r="TK435" s="79" t="n"/>
      <c r="TL435" s="79" t="n"/>
      <c r="TM435" s="79" t="n"/>
      <c r="TN435" s="79" t="n"/>
      <c r="TO435" s="79" t="n"/>
      <c r="TP435" s="79" t="n"/>
      <c r="TQ435" s="79" t="n"/>
      <c r="TR435" s="79" t="n"/>
      <c r="TS435" s="79" t="n"/>
      <c r="TT435" s="79" t="n"/>
      <c r="TU435" s="79" t="n"/>
      <c r="TV435" s="79" t="n"/>
      <c r="TW435" s="79" t="n"/>
      <c r="TX435" s="79" t="n"/>
      <c r="TY435" s="79" t="n"/>
      <c r="TZ435" s="79" t="n"/>
      <c r="UA435" s="79" t="n"/>
      <c r="UB435" s="79" t="n"/>
      <c r="UC435" s="79" t="n"/>
      <c r="UD435" s="79" t="n"/>
      <c r="UE435" s="79" t="n"/>
      <c r="UF435" s="79" t="n"/>
      <c r="UG435" s="79" t="n"/>
      <c r="UH435" s="79" t="n"/>
      <c r="UI435" s="79" t="n"/>
      <c r="UJ435" s="79" t="n"/>
      <c r="UK435" s="79" t="n"/>
      <c r="UN435" s="78" t="n">
        <v>15</v>
      </c>
      <c r="UO435" s="79" t="n"/>
      <c r="UP435" s="79" t="n"/>
      <c r="UQ435" s="79" t="n"/>
      <c r="UR435" s="79" t="n"/>
      <c r="US435" s="79" t="n"/>
      <c r="UT435" s="79" t="n"/>
      <c r="UU435" s="79" t="n"/>
      <c r="UV435" s="79" t="n"/>
      <c r="UW435" s="79" t="n"/>
      <c r="UX435" s="79" t="n"/>
      <c r="UY435" s="79" t="n"/>
      <c r="UZ435" s="79" t="n"/>
      <c r="VA435" s="79" t="n"/>
      <c r="VB435" s="79" t="n"/>
      <c r="VC435" s="79" t="n"/>
      <c r="VD435" s="79" t="n"/>
      <c r="VE435" s="79" t="n"/>
      <c r="VF435" s="79" t="n"/>
      <c r="VG435" s="79" t="n"/>
      <c r="VH435" s="79" t="n"/>
      <c r="VI435" s="79" t="n"/>
      <c r="VJ435" s="79" t="n"/>
      <c r="VK435" s="79" t="n"/>
      <c r="VL435" s="79" t="n"/>
      <c r="VM435" s="79" t="n"/>
      <c r="VN435" s="79" t="n"/>
      <c r="VO435" s="79" t="n"/>
      <c r="VP435" s="79" t="n"/>
      <c r="VQ435" s="79" t="n"/>
      <c r="VR435" s="79" t="n"/>
      <c r="VS435" s="79" t="n"/>
      <c r="VT435" s="79" t="n"/>
      <c r="VU435" s="79" t="n"/>
      <c r="VV435" s="79" t="n"/>
      <c r="VW435" s="79" t="n"/>
      <c r="VX435" s="79" t="n"/>
      <c r="VY435" s="79" t="n"/>
      <c r="VZ435" s="79" t="n"/>
      <c r="WA435" s="79" t="n"/>
      <c r="WB435" s="79" t="n"/>
      <c r="WE435" s="78" t="n">
        <v>15</v>
      </c>
      <c r="WF435" s="79" t="n"/>
      <c r="WG435" s="79" t="n"/>
      <c r="WH435" s="79" t="n"/>
      <c r="WI435" s="79" t="n"/>
      <c r="WJ435" s="79" t="n"/>
      <c r="WK435" s="79" t="n"/>
      <c r="WL435" s="79" t="n"/>
      <c r="WM435" s="79" t="n"/>
      <c r="WN435" s="79" t="n"/>
      <c r="WO435" s="79" t="n"/>
      <c r="WP435" s="79" t="n"/>
      <c r="WQ435" s="79" t="n"/>
      <c r="WR435" s="79" t="n"/>
      <c r="WS435" s="79" t="n"/>
      <c r="WT435" s="79" t="n"/>
      <c r="WU435" s="79" t="n"/>
      <c r="WV435" s="79" t="n"/>
      <c r="WW435" s="79" t="n"/>
      <c r="WX435" s="79" t="n"/>
      <c r="WY435" s="79" t="n"/>
      <c r="WZ435" s="79" t="n"/>
      <c r="XA435" s="79" t="n"/>
      <c r="XB435" s="79" t="n"/>
      <c r="XC435" s="79" t="n"/>
      <c r="XD435" s="79" t="n"/>
      <c r="XE435" s="79" t="n"/>
      <c r="XF435" s="79" t="n"/>
      <c r="XG435" s="79" t="n"/>
      <c r="XH435" s="79" t="n"/>
      <c r="XI435" s="79" t="n"/>
      <c r="XJ435" s="79" t="n"/>
      <c r="XK435" s="79" t="n"/>
      <c r="XL435" s="79" t="n"/>
      <c r="XM435" s="79" t="n"/>
      <c r="XN435" s="79" t="n"/>
      <c r="XO435" s="79" t="n"/>
      <c r="XP435" s="79" t="n"/>
      <c r="XQ435" s="79" t="n"/>
      <c r="XR435" s="79" t="n"/>
      <c r="XS435" s="79" t="n"/>
      <c r="XV435" s="78" t="n">
        <v>15</v>
      </c>
      <c r="XW435" s="79" t="n"/>
      <c r="XX435" s="79" t="n"/>
      <c r="XY435" s="79" t="n"/>
      <c r="XZ435" s="79" t="n"/>
      <c r="YA435" s="79" t="n"/>
      <c r="YB435" s="79" t="n"/>
      <c r="YC435" s="79" t="n"/>
      <c r="YD435" s="79" t="n"/>
      <c r="YE435" s="79" t="n"/>
      <c r="YF435" s="79" t="n"/>
      <c r="YG435" s="79" t="n"/>
      <c r="YH435" s="79" t="n"/>
      <c r="YI435" s="79" t="n"/>
      <c r="YJ435" s="79" t="n"/>
      <c r="YK435" s="79" t="n"/>
      <c r="YL435" s="79" t="n"/>
      <c r="YM435" s="79" t="n"/>
      <c r="YN435" s="79" t="n"/>
      <c r="YO435" s="79" t="n"/>
      <c r="YP435" s="79" t="n"/>
      <c r="YQ435" s="79" t="n"/>
      <c r="YR435" s="79" t="n"/>
      <c r="YS435" s="79" t="n"/>
      <c r="YT435" s="79" t="n"/>
      <c r="YU435" s="79" t="n"/>
      <c r="YV435" s="79" t="n"/>
      <c r="YW435" s="79" t="n"/>
      <c r="YX435" s="79" t="n"/>
      <c r="YY435" s="79" t="n"/>
      <c r="YZ435" s="79" t="n"/>
      <c r="ZA435" s="79" t="n"/>
      <c r="ZB435" s="79" t="n"/>
      <c r="ZC435" s="79" t="n"/>
      <c r="ZD435" s="79" t="n"/>
      <c r="ZE435" s="79" t="n"/>
      <c r="ZF435" s="79" t="n"/>
      <c r="ZG435" s="79" t="n"/>
      <c r="ZH435" s="79" t="n"/>
      <c r="ZI435" s="79" t="n"/>
      <c r="ZJ435" s="79" t="n"/>
      <c r="ZM435" s="78" t="n">
        <v>15</v>
      </c>
      <c r="ZN435" s="79" t="n"/>
      <c r="ZO435" s="79" t="n"/>
      <c r="ZP435" s="79" t="n"/>
      <c r="ZQ435" s="79" t="n"/>
      <c r="ZR435" s="79" t="n"/>
      <c r="ZS435" s="79" t="n"/>
      <c r="ZT435" s="79" t="n"/>
      <c r="ZU435" s="79" t="n"/>
      <c r="ZV435" s="79" t="n"/>
      <c r="ZW435" s="79" t="n"/>
      <c r="ZX435" s="79" t="n"/>
      <c r="ZY435" s="79" t="n"/>
      <c r="ZZ435" s="79" t="n"/>
      <c r="AAA435" s="79" t="n"/>
      <c r="AAB435" s="79" t="n"/>
      <c r="AAC435" s="79" t="n"/>
      <c r="AAD435" s="79" t="n"/>
      <c r="AAE435" s="79" t="n"/>
      <c r="AAF435" s="79" t="n"/>
      <c r="AAG435" s="79" t="n"/>
      <c r="AAH435" s="79" t="n"/>
      <c r="AAI435" s="79" t="n"/>
      <c r="AAJ435" s="79" t="n"/>
      <c r="AAK435" s="79" t="n"/>
      <c r="AAL435" s="79" t="n"/>
      <c r="AAM435" s="79" t="n"/>
      <c r="AAN435" s="79" t="n"/>
      <c r="AAO435" s="79" t="n"/>
      <c r="AAP435" s="79" t="n"/>
      <c r="AAQ435" s="79" t="n"/>
      <c r="AAR435" s="79" t="n"/>
      <c r="AAS435" s="79" t="n"/>
      <c r="AAT435" s="79" t="n"/>
      <c r="AAU435" s="79" t="n"/>
      <c r="AAV435" s="79" t="n"/>
      <c r="AAW435" s="79" t="n"/>
      <c r="AAX435" s="79" t="n"/>
      <c r="AAY435" s="79" t="n"/>
      <c r="AAZ435" s="79" t="n"/>
      <c r="ABA435" s="79" t="n"/>
      <c r="ABD435" s="78" t="n">
        <v>15</v>
      </c>
      <c r="ABE435" s="79" t="n"/>
      <c r="ABF435" s="79" t="n"/>
      <c r="ABG435" s="79" t="n"/>
      <c r="ABH435" s="79" t="n"/>
      <c r="ABI435" s="79" t="n"/>
      <c r="ABJ435" s="79" t="n"/>
      <c r="ABK435" s="79" t="n"/>
      <c r="ABL435" s="79" t="n"/>
      <c r="ABM435" s="79" t="n"/>
      <c r="ABN435" s="79" t="n"/>
      <c r="ABO435" s="79" t="n"/>
      <c r="ABP435" s="79" t="n"/>
      <c r="ABQ435" s="79" t="n"/>
      <c r="ABR435" s="79" t="n"/>
      <c r="ABS435" s="79" t="n"/>
      <c r="ABT435" s="79" t="n"/>
      <c r="ABU435" s="79" t="n"/>
      <c r="ABV435" s="79" t="n"/>
      <c r="ABW435" s="79" t="n"/>
      <c r="ABX435" s="79" t="n"/>
      <c r="ABY435" s="79" t="n"/>
      <c r="ABZ435" s="79" t="n"/>
      <c r="ACA435" s="79" t="n"/>
      <c r="ACB435" s="79" t="n"/>
      <c r="ACC435" s="79" t="n"/>
      <c r="ACD435" s="79" t="n"/>
      <c r="ACE435" s="79" t="n"/>
      <c r="ACF435" s="79" t="n"/>
      <c r="ACG435" s="79" t="n"/>
      <c r="ACH435" s="79" t="n"/>
      <c r="ACI435" s="79" t="n"/>
      <c r="ACJ435" s="79" t="n"/>
      <c r="ACK435" s="79" t="n"/>
      <c r="ACL435" s="79" t="n"/>
      <c r="ACM435" s="79" t="n"/>
      <c r="ACN435" s="79" t="n"/>
      <c r="ACO435" s="79" t="n"/>
      <c r="ACP435" s="79" t="n"/>
      <c r="ACQ435" s="79" t="n"/>
      <c r="ACR435" s="79" t="n"/>
      <c r="ACU435" s="78" t="n">
        <v>15</v>
      </c>
      <c r="ACV435" s="79" t="n"/>
      <c r="ACW435" s="79" t="n"/>
      <c r="ACX435" s="79" t="n"/>
      <c r="ACY435" s="79" t="n"/>
      <c r="ACZ435" s="79" t="n"/>
      <c r="ADA435" s="79" t="n"/>
      <c r="ADB435" s="79" t="n"/>
      <c r="ADC435" s="79" t="n"/>
      <c r="ADD435" s="79" t="n"/>
      <c r="ADE435" s="79" t="n"/>
      <c r="ADF435" s="79" t="n"/>
      <c r="ADG435" s="79" t="n"/>
      <c r="ADH435" s="79" t="n"/>
      <c r="ADI435" s="79" t="n"/>
      <c r="ADJ435" s="79" t="n"/>
      <c r="ADK435" s="79" t="n"/>
      <c r="ADL435" s="79" t="n"/>
      <c r="ADM435" s="79" t="n"/>
      <c r="ADN435" s="79" t="n"/>
      <c r="ADO435" s="79" t="n"/>
      <c r="ADP435" s="79" t="n"/>
      <c r="ADQ435" s="79" t="n"/>
      <c r="ADR435" s="79" t="n"/>
      <c r="ADS435" s="79" t="n"/>
      <c r="ADT435" s="79" t="n"/>
      <c r="ADU435" s="79" t="n"/>
      <c r="ADV435" s="79" t="n"/>
      <c r="ADW435" s="79" t="n"/>
      <c r="ADX435" s="79" t="n"/>
      <c r="ADY435" s="79" t="n"/>
      <c r="ADZ435" s="79" t="n"/>
      <c r="AEA435" s="79" t="n"/>
      <c r="AEB435" s="79" t="n"/>
      <c r="AEC435" s="79" t="n"/>
      <c r="AED435" s="79" t="n"/>
      <c r="AEE435" s="79" t="n"/>
      <c r="AEF435" s="79" t="n"/>
      <c r="AEG435" s="79" t="n"/>
      <c r="AEH435" s="79" t="n"/>
      <c r="AEI435" s="79" t="n"/>
      <c r="AEL435" s="78" t="n">
        <v>15</v>
      </c>
      <c r="AEM435" s="79" t="n"/>
      <c r="AEN435" s="79" t="n"/>
      <c r="AEO435" s="79" t="n"/>
      <c r="AEP435" s="79" t="n"/>
      <c r="AEQ435" s="79" t="n"/>
      <c r="AER435" s="79" t="n"/>
      <c r="AES435" s="79" t="n"/>
      <c r="AET435" s="79" t="n"/>
      <c r="AEU435" s="79" t="n"/>
      <c r="AEV435" s="79" t="n"/>
      <c r="AEW435" s="79" t="n"/>
      <c r="AEX435" s="79" t="n"/>
      <c r="AEY435" s="79" t="n"/>
      <c r="AEZ435" s="79" t="n"/>
      <c r="AFA435" s="79" t="n"/>
      <c r="AFB435" s="79" t="n"/>
      <c r="AFC435" s="79" t="n"/>
      <c r="AFD435" s="79" t="n"/>
      <c r="AFE435" s="79" t="n"/>
      <c r="AFF435" s="79" t="n"/>
      <c r="AFG435" s="79" t="n"/>
      <c r="AFH435" s="79" t="n"/>
      <c r="AFI435" s="79" t="n"/>
      <c r="AFJ435" s="79" t="n"/>
      <c r="AFK435" s="79" t="n"/>
      <c r="AFL435" s="79" t="n"/>
      <c r="AFM435" s="79" t="n"/>
      <c r="AFN435" s="79" t="n"/>
      <c r="AFO435" s="79" t="n"/>
      <c r="AFP435" s="79" t="n"/>
      <c r="AFQ435" s="79" t="n"/>
      <c r="AFR435" s="79" t="n"/>
      <c r="AFS435" s="79" t="n"/>
      <c r="AFT435" s="79" t="n"/>
      <c r="AFU435" s="79" t="n"/>
      <c r="AFV435" s="79" t="n"/>
      <c r="AFW435" s="79" t="n"/>
      <c r="AFX435" s="79" t="n"/>
      <c r="AFY435" s="79" t="n"/>
      <c r="AFZ435" s="79" t="n"/>
    </row>
    <row r="436">
      <c r="A436" s="78" t="n">
        <v>16</v>
      </c>
      <c r="B436" s="79" t="n"/>
      <c r="C436" s="79" t="n"/>
      <c r="D436" s="79" t="n"/>
      <c r="E436" s="79" t="n"/>
      <c r="F436" s="79" t="n"/>
      <c r="G436" s="79" t="n"/>
      <c r="H436" s="79" t="n"/>
      <c r="I436" s="79" t="n"/>
      <c r="J436" s="79" t="n"/>
      <c r="K436" s="79" t="n"/>
      <c r="L436" s="79" t="n"/>
      <c r="M436" s="79" t="n"/>
      <c r="N436" s="79" t="n"/>
      <c r="O436" s="79" t="n"/>
      <c r="P436" s="79" t="n"/>
      <c r="Q436" s="79" t="n"/>
      <c r="R436" s="79" t="n"/>
      <c r="S436" s="79" t="n"/>
      <c r="T436" s="79" t="n"/>
      <c r="U436" s="79" t="n"/>
      <c r="V436" s="79" t="n"/>
      <c r="W436" s="79" t="n"/>
      <c r="X436" s="79" t="n"/>
      <c r="Y436" s="79" t="n"/>
      <c r="Z436" s="79" t="n"/>
      <c r="AA436" s="79" t="n"/>
      <c r="AB436" s="79" t="n"/>
      <c r="AC436" s="79" t="n"/>
      <c r="AD436" s="79" t="n"/>
      <c r="AE436" s="79" t="n"/>
      <c r="AF436" s="79" t="n"/>
      <c r="AG436" s="79" t="n"/>
      <c r="AH436" s="79" t="n"/>
      <c r="AI436" s="79" t="n"/>
      <c r="AJ436" s="79" t="n"/>
      <c r="AK436" s="79" t="n"/>
      <c r="AL436" s="79" t="n"/>
      <c r="AM436" s="79" t="n"/>
      <c r="AN436" s="79" t="n"/>
      <c r="AO436" s="79" t="n"/>
      <c r="AR436" s="78" t="n">
        <v>16</v>
      </c>
      <c r="AS436" s="79" t="n"/>
      <c r="AT436" s="79" t="n"/>
      <c r="AU436" s="79" t="n"/>
      <c r="AV436" s="79" t="n"/>
      <c r="AW436" s="79" t="n"/>
      <c r="AX436" s="79" t="n"/>
      <c r="AY436" s="79" t="n"/>
      <c r="AZ436" s="79" t="n"/>
      <c r="BA436" s="79" t="n"/>
      <c r="BB436" s="79" t="n"/>
      <c r="BC436" s="79" t="n"/>
      <c r="BD436" s="79" t="n"/>
      <c r="BE436" s="79" t="n"/>
      <c r="BF436" s="79" t="n"/>
      <c r="BG436" s="79" t="n"/>
      <c r="BH436" s="79" t="n"/>
      <c r="BI436" s="79" t="n"/>
      <c r="BJ436" s="79" t="n"/>
      <c r="BK436" s="79" t="n"/>
      <c r="BL436" s="79" t="n"/>
      <c r="BM436" s="79" t="n"/>
      <c r="BN436" s="79" t="n"/>
      <c r="BO436" s="79" t="n"/>
      <c r="BP436" s="79" t="n"/>
      <c r="BQ436" s="79" t="n"/>
      <c r="BR436" s="79" t="n"/>
      <c r="BS436" s="79" t="n"/>
      <c r="BT436" s="79" t="n"/>
      <c r="BU436" s="79" t="n"/>
      <c r="BV436" s="79" t="n"/>
      <c r="BW436" s="79" t="n"/>
      <c r="BX436" s="79" t="n"/>
      <c r="BY436" s="79" t="n"/>
      <c r="BZ436" s="79" t="n"/>
      <c r="CA436" s="79" t="n"/>
      <c r="CB436" s="79" t="n"/>
      <c r="CC436" s="79" t="n"/>
      <c r="CD436" s="79" t="n"/>
      <c r="CE436" s="79" t="n"/>
      <c r="CF436" s="79" t="n"/>
      <c r="CI436" s="78" t="n">
        <v>16</v>
      </c>
      <c r="CJ436" s="79" t="n"/>
      <c r="CK436" s="79" t="n"/>
      <c r="CL436" s="79" t="n"/>
      <c r="CM436" s="79" t="n"/>
      <c r="CN436" s="79" t="n"/>
      <c r="CO436" s="79" t="n"/>
      <c r="CP436" s="79" t="n"/>
      <c r="CQ436" s="79" t="n"/>
      <c r="CR436" s="79" t="n"/>
      <c r="CS436" s="79" t="n"/>
      <c r="CT436" s="79" t="n"/>
      <c r="CU436" s="79" t="n"/>
      <c r="CV436" s="79" t="n"/>
      <c r="CW436" s="79" t="n"/>
      <c r="CX436" s="79" t="n"/>
      <c r="CY436" s="79" t="n"/>
      <c r="CZ436" s="79" t="n"/>
      <c r="DA436" s="79" t="n"/>
      <c r="DB436" s="79" t="n"/>
      <c r="DC436" s="79" t="n"/>
      <c r="DD436" s="79" t="n"/>
      <c r="DE436" s="79" t="n"/>
      <c r="DF436" s="79" t="n"/>
      <c r="DG436" s="79" t="n"/>
      <c r="DH436" s="79" t="n"/>
      <c r="DI436" s="79" t="n"/>
      <c r="DJ436" s="79" t="n"/>
      <c r="DK436" s="79" t="n"/>
      <c r="DL436" s="79" t="n"/>
      <c r="DM436" s="79" t="n"/>
      <c r="DN436" s="79" t="n"/>
      <c r="DO436" s="79" t="n"/>
      <c r="DP436" s="79" t="n"/>
      <c r="DQ436" s="79" t="n"/>
      <c r="DR436" s="79" t="n"/>
      <c r="DS436" s="79" t="n"/>
      <c r="DT436" s="79" t="n"/>
      <c r="DU436" s="79" t="n"/>
      <c r="DV436" s="79" t="n"/>
      <c r="DW436" s="79" t="n"/>
      <c r="DZ436" s="78" t="n">
        <v>16</v>
      </c>
      <c r="EA436" s="79" t="n"/>
      <c r="EB436" s="79" t="n"/>
      <c r="EC436" s="79" t="n"/>
      <c r="ED436" s="79" t="n"/>
      <c r="EE436" s="79" t="n"/>
      <c r="EF436" s="79" t="n"/>
      <c r="EG436" s="79" t="n"/>
      <c r="EH436" s="79" t="n"/>
      <c r="EI436" s="79" t="n"/>
      <c r="EJ436" s="79" t="n"/>
      <c r="EK436" s="79" t="n"/>
      <c r="EL436" s="79" t="n"/>
      <c r="EM436" s="79" t="n"/>
      <c r="EN436" s="79" t="n"/>
      <c r="EO436" s="79" t="n"/>
      <c r="EP436" s="79" t="n"/>
      <c r="EQ436" s="79" t="n"/>
      <c r="ER436" s="79" t="n"/>
      <c r="ES436" s="79" t="n"/>
      <c r="ET436" s="79" t="n"/>
      <c r="EU436" s="79" t="n"/>
      <c r="EV436" s="79" t="n"/>
      <c r="EW436" s="79" t="n"/>
      <c r="EX436" s="79" t="n"/>
      <c r="EY436" s="79" t="n"/>
      <c r="EZ436" s="79" t="n"/>
      <c r="FA436" s="79" t="n"/>
      <c r="FB436" s="79" t="n"/>
      <c r="FC436" s="79" t="n"/>
      <c r="FD436" s="79" t="n"/>
      <c r="FE436" s="79" t="n"/>
      <c r="FF436" s="79" t="n"/>
      <c r="FG436" s="79" t="n"/>
      <c r="FH436" s="79" t="n"/>
      <c r="FI436" s="79" t="n"/>
      <c r="FJ436" s="79" t="n"/>
      <c r="FK436" s="79" t="n"/>
      <c r="FL436" s="79" t="n"/>
      <c r="FM436" s="79" t="n"/>
      <c r="FN436" s="79" t="n"/>
      <c r="FQ436" s="78" t="n">
        <v>16</v>
      </c>
      <c r="FR436" s="79" t="n"/>
      <c r="FS436" s="79" t="n"/>
      <c r="FT436" s="79" t="n"/>
      <c r="FU436" s="79" t="n"/>
      <c r="FV436" s="79" t="n"/>
      <c r="FW436" s="79" t="n"/>
      <c r="FX436" s="79" t="n"/>
      <c r="FY436" s="79" t="n"/>
      <c r="FZ436" s="79" t="n"/>
      <c r="GA436" s="79" t="n"/>
      <c r="GB436" s="79" t="n"/>
      <c r="GC436" s="79" t="n"/>
      <c r="GD436" s="79" t="n"/>
      <c r="GE436" s="79" t="n"/>
      <c r="GF436" s="79" t="n"/>
      <c r="GG436" s="79" t="n"/>
      <c r="GH436" s="79" t="n"/>
      <c r="GI436" s="79" t="n"/>
      <c r="GJ436" s="79" t="n"/>
      <c r="GK436" s="79" t="n"/>
      <c r="GL436" s="79" t="n"/>
      <c r="GM436" s="79" t="n"/>
      <c r="GN436" s="79" t="n"/>
      <c r="GO436" s="79" t="n"/>
      <c r="GP436" s="79" t="n"/>
      <c r="GQ436" s="79" t="n"/>
      <c r="GR436" s="79" t="n"/>
      <c r="GS436" s="79" t="n"/>
      <c r="GT436" s="79" t="n"/>
      <c r="GU436" s="79" t="n"/>
      <c r="GV436" s="79" t="n"/>
      <c r="GW436" s="79" t="n"/>
      <c r="GX436" s="79" t="n"/>
      <c r="GY436" s="79" t="n"/>
      <c r="GZ436" s="79" t="n"/>
      <c r="HA436" s="79" t="n"/>
      <c r="HB436" s="79" t="n"/>
      <c r="HC436" s="79" t="n"/>
      <c r="HD436" s="79" t="n"/>
      <c r="HE436" s="79" t="n"/>
      <c r="HH436" s="78" t="n">
        <v>16</v>
      </c>
      <c r="HI436" s="79" t="n"/>
      <c r="HJ436" s="79" t="n"/>
      <c r="HK436" s="79" t="n"/>
      <c r="HL436" s="79" t="n"/>
      <c r="HM436" s="79" t="n"/>
      <c r="HN436" s="79" t="n"/>
      <c r="HO436" s="79" t="n"/>
      <c r="HP436" s="79" t="n"/>
      <c r="HQ436" s="79" t="n"/>
      <c r="HR436" s="79" t="n"/>
      <c r="HS436" s="79" t="n"/>
      <c r="HT436" s="79" t="n"/>
      <c r="HU436" s="79" t="n"/>
      <c r="HV436" s="79" t="n"/>
      <c r="HW436" s="79" t="n"/>
      <c r="HX436" s="79" t="n"/>
      <c r="HY436" s="79" t="n"/>
      <c r="HZ436" s="79" t="n"/>
      <c r="IA436" s="79" t="n"/>
      <c r="IB436" s="79" t="n"/>
      <c r="IC436" s="79" t="n"/>
      <c r="ID436" s="79" t="n"/>
      <c r="IE436" s="79" t="n"/>
      <c r="IF436" s="79" t="n"/>
      <c r="IG436" s="79" t="n"/>
      <c r="IH436" s="79" t="n"/>
      <c r="II436" s="79" t="n"/>
      <c r="IJ436" s="79" t="n"/>
      <c r="IK436" s="79" t="n"/>
      <c r="IL436" s="79" t="n"/>
      <c r="IM436" s="79" t="n"/>
      <c r="IN436" s="79" t="n"/>
      <c r="IO436" s="79" t="n"/>
      <c r="IP436" s="79" t="n"/>
      <c r="IQ436" s="79" t="n"/>
      <c r="IR436" s="79" t="n"/>
      <c r="IS436" s="79" t="n"/>
      <c r="IT436" s="79" t="n"/>
      <c r="IU436" s="79" t="n"/>
      <c r="IV436" s="79" t="n"/>
      <c r="IY436" s="78" t="n">
        <v>16</v>
      </c>
      <c r="IZ436" s="79" t="n"/>
      <c r="JA436" s="79" t="n"/>
      <c r="JB436" s="79" t="n"/>
      <c r="JC436" s="79" t="n"/>
      <c r="JD436" s="79" t="n"/>
      <c r="JE436" s="79" t="n"/>
      <c r="JF436" s="79" t="n"/>
      <c r="JG436" s="79" t="n"/>
      <c r="JH436" s="79" t="n"/>
      <c r="JI436" s="79" t="n"/>
      <c r="JJ436" s="79" t="n"/>
      <c r="JK436" s="79" t="n"/>
      <c r="JL436" s="79" t="n"/>
      <c r="JM436" s="79" t="n"/>
      <c r="JN436" s="79" t="n"/>
      <c r="JO436" s="79" t="n"/>
      <c r="JP436" s="79" t="n"/>
      <c r="JQ436" s="79" t="n"/>
      <c r="JR436" s="79" t="n"/>
      <c r="JS436" s="79" t="n"/>
      <c r="JT436" s="79" t="n"/>
      <c r="JU436" s="79" t="n"/>
      <c r="JV436" s="79" t="n"/>
      <c r="JW436" s="79" t="n"/>
      <c r="JX436" s="79" t="n"/>
      <c r="JY436" s="79" t="n"/>
      <c r="JZ436" s="79" t="n"/>
      <c r="KA436" s="79" t="n"/>
      <c r="KB436" s="79" t="n"/>
      <c r="KC436" s="79" t="n"/>
      <c r="KD436" s="79" t="n"/>
      <c r="KE436" s="79" t="n"/>
      <c r="KF436" s="79" t="n"/>
      <c r="KG436" s="79" t="n"/>
      <c r="KH436" s="79" t="n"/>
      <c r="KI436" s="79" t="n"/>
      <c r="KJ436" s="79" t="n"/>
      <c r="KK436" s="79" t="n"/>
      <c r="KL436" s="79" t="n"/>
      <c r="KM436" s="79" t="n"/>
      <c r="KP436" s="78" t="n">
        <v>16</v>
      </c>
      <c r="KQ436" s="79" t="n"/>
      <c r="KR436" s="79" t="n"/>
      <c r="KS436" s="79" t="n"/>
      <c r="KT436" s="79" t="n"/>
      <c r="KU436" s="79" t="n"/>
      <c r="KV436" s="79" t="n"/>
      <c r="KW436" s="79" t="n"/>
      <c r="KX436" s="79" t="n"/>
      <c r="KY436" s="79" t="n"/>
      <c r="KZ436" s="79" t="n"/>
      <c r="LA436" s="79" t="n"/>
      <c r="LB436" s="79" t="n"/>
      <c r="LC436" s="79" t="n"/>
      <c r="LD436" s="79" t="n"/>
      <c r="LE436" s="79" t="n"/>
      <c r="LF436" s="79" t="n"/>
      <c r="LG436" s="79" t="n"/>
      <c r="LH436" s="79" t="n"/>
      <c r="LI436" s="79" t="n"/>
      <c r="LJ436" s="79" t="n"/>
      <c r="LK436" s="79" t="n"/>
      <c r="LL436" s="79" t="n"/>
      <c r="LM436" s="79" t="n"/>
      <c r="LN436" s="79" t="n"/>
      <c r="LO436" s="79" t="n"/>
      <c r="LP436" s="79" t="n"/>
      <c r="LQ436" s="79" t="n"/>
      <c r="LR436" s="79" t="n"/>
      <c r="LS436" s="79" t="n"/>
      <c r="LT436" s="79" t="n"/>
      <c r="LU436" s="79" t="n"/>
      <c r="LV436" s="79" t="n"/>
      <c r="LW436" s="79" t="n"/>
      <c r="LX436" s="79" t="n"/>
      <c r="LY436" s="79" t="n"/>
      <c r="LZ436" s="79" t="n"/>
      <c r="MA436" s="79" t="n"/>
      <c r="MB436" s="79" t="n"/>
      <c r="MC436" s="79" t="n"/>
      <c r="MD436" s="79" t="n"/>
      <c r="MG436" s="78" t="n">
        <v>16</v>
      </c>
      <c r="MH436" s="79" t="n"/>
      <c r="MI436" s="79" t="n"/>
      <c r="MJ436" s="79" t="n"/>
      <c r="MK436" s="79" t="n"/>
      <c r="ML436" s="79" t="n"/>
      <c r="MM436" s="79" t="n"/>
      <c r="MN436" s="79" t="n"/>
      <c r="MO436" s="79" t="n"/>
      <c r="MP436" s="79" t="n"/>
      <c r="MQ436" s="79" t="n"/>
      <c r="MR436" s="79" t="n"/>
      <c r="MS436" s="79" t="n"/>
      <c r="MT436" s="79" t="n"/>
      <c r="MU436" s="79" t="n"/>
      <c r="MV436" s="79" t="n"/>
      <c r="MW436" s="79" t="n"/>
      <c r="MX436" s="79" t="n"/>
      <c r="MY436" s="79" t="n"/>
      <c r="MZ436" s="79" t="n"/>
      <c r="NA436" s="79" t="n"/>
      <c r="NB436" s="79" t="n"/>
      <c r="NC436" s="79" t="n"/>
      <c r="ND436" s="79" t="n"/>
      <c r="NE436" s="79" t="n"/>
      <c r="NF436" s="79" t="n"/>
      <c r="NG436" s="79" t="n"/>
      <c r="NH436" s="79" t="n"/>
      <c r="NI436" s="79" t="n"/>
      <c r="NJ436" s="79" t="n"/>
      <c r="NK436" s="79" t="n"/>
      <c r="NL436" s="79" t="n"/>
      <c r="NM436" s="79" t="n"/>
      <c r="NN436" s="79" t="n"/>
      <c r="NO436" s="79" t="n"/>
      <c r="NP436" s="79" t="n"/>
      <c r="NQ436" s="79" t="n"/>
      <c r="NR436" s="79" t="n"/>
      <c r="NS436" s="79" t="n"/>
      <c r="NT436" s="79" t="n"/>
      <c r="NU436" s="79" t="n"/>
      <c r="NX436" s="78" t="n">
        <v>16</v>
      </c>
      <c r="NY436" s="79" t="n"/>
      <c r="NZ436" s="79" t="n"/>
      <c r="OA436" s="79" t="n"/>
      <c r="OB436" s="79" t="n"/>
      <c r="OC436" s="79" t="n"/>
      <c r="OD436" s="79" t="n"/>
      <c r="OE436" s="79" t="n"/>
      <c r="OF436" s="79" t="n"/>
      <c r="OG436" s="79" t="n"/>
      <c r="OH436" s="79" t="n"/>
      <c r="OI436" s="79" t="n"/>
      <c r="OJ436" s="79" t="n"/>
      <c r="OK436" s="79" t="n"/>
      <c r="OL436" s="79" t="n"/>
      <c r="OM436" s="79" t="n"/>
      <c r="ON436" s="79" t="n"/>
      <c r="OO436" s="79" t="n"/>
      <c r="OP436" s="79" t="n"/>
      <c r="OQ436" s="79" t="n"/>
      <c r="OR436" s="79" t="n"/>
      <c r="OS436" s="79" t="n"/>
      <c r="OT436" s="79" t="n"/>
      <c r="OU436" s="79" t="n"/>
      <c r="OV436" s="79" t="n"/>
      <c r="OW436" s="79" t="n"/>
      <c r="OX436" s="79" t="n"/>
      <c r="OY436" s="79" t="n"/>
      <c r="OZ436" s="79" t="n"/>
      <c r="PA436" s="79" t="n"/>
      <c r="PB436" s="79" t="n"/>
      <c r="PC436" s="79" t="n"/>
      <c r="PD436" s="79" t="n"/>
      <c r="PE436" s="79" t="n"/>
      <c r="PF436" s="79" t="n"/>
      <c r="PG436" s="79" t="n"/>
      <c r="PH436" s="79" t="n"/>
      <c r="PI436" s="79" t="n"/>
      <c r="PJ436" s="79" t="n"/>
      <c r="PK436" s="79" t="n"/>
      <c r="PL436" s="79" t="n"/>
      <c r="PO436" s="78" t="n">
        <v>16</v>
      </c>
      <c r="PP436" s="79" t="n"/>
      <c r="PQ436" s="79" t="n"/>
      <c r="PR436" s="79" t="n"/>
      <c r="PS436" s="79" t="n"/>
      <c r="PT436" s="79" t="n"/>
      <c r="PU436" s="79" t="n"/>
      <c r="PV436" s="79" t="n"/>
      <c r="PW436" s="79" t="n"/>
      <c r="PX436" s="79" t="n"/>
      <c r="PY436" s="79" t="n"/>
      <c r="PZ436" s="79" t="n"/>
      <c r="QA436" s="79" t="n"/>
      <c r="QB436" s="79" t="n"/>
      <c r="QC436" s="79" t="n"/>
      <c r="QD436" s="79" t="n"/>
      <c r="QE436" s="79" t="n"/>
      <c r="QF436" s="79" t="n"/>
      <c r="QG436" s="79" t="n"/>
      <c r="QH436" s="79" t="n"/>
      <c r="QI436" s="79" t="n"/>
      <c r="QJ436" s="79" t="n"/>
      <c r="QK436" s="79" t="n"/>
      <c r="QL436" s="79" t="n"/>
      <c r="QM436" s="79" t="n"/>
      <c r="QN436" s="79" t="n"/>
      <c r="QO436" s="79" t="n"/>
      <c r="QP436" s="79" t="n"/>
      <c r="QQ436" s="79" t="n"/>
      <c r="QR436" s="79" t="n"/>
      <c r="QS436" s="79" t="n"/>
      <c r="QT436" s="79" t="n"/>
      <c r="QU436" s="79" t="n"/>
      <c r="QV436" s="79" t="n"/>
      <c r="QW436" s="79" t="n"/>
      <c r="QX436" s="79" t="n"/>
      <c r="QY436" s="79" t="n"/>
      <c r="QZ436" s="79" t="n"/>
      <c r="RA436" s="79" t="n"/>
      <c r="RB436" s="79" t="n"/>
      <c r="RC436" s="79" t="n"/>
      <c r="RF436" s="78" t="n">
        <v>16</v>
      </c>
      <c r="RG436" s="79" t="n"/>
      <c r="RH436" s="79" t="n"/>
      <c r="RI436" s="79" t="n"/>
      <c r="RJ436" s="79" t="n"/>
      <c r="RK436" s="79" t="n"/>
      <c r="RL436" s="79" t="n"/>
      <c r="RM436" s="79" t="n"/>
      <c r="RN436" s="79" t="n"/>
      <c r="RO436" s="79" t="n"/>
      <c r="RP436" s="79" t="n"/>
      <c r="RQ436" s="79" t="n"/>
      <c r="RR436" s="79" t="n"/>
      <c r="RS436" s="79" t="n"/>
      <c r="RT436" s="79" t="n"/>
      <c r="RU436" s="79" t="n"/>
      <c r="RV436" s="79" t="n"/>
      <c r="RW436" s="79" t="n"/>
      <c r="RX436" s="79" t="n"/>
      <c r="RY436" s="79" t="n"/>
      <c r="RZ436" s="79" t="n"/>
      <c r="SA436" s="79" t="n"/>
      <c r="SB436" s="79" t="n"/>
      <c r="SC436" s="79" t="n"/>
      <c r="SD436" s="79" t="n"/>
      <c r="SE436" s="79" t="n"/>
      <c r="SF436" s="79" t="n"/>
      <c r="SG436" s="79" t="n"/>
      <c r="SH436" s="79" t="n"/>
      <c r="SI436" s="79" t="n"/>
      <c r="SJ436" s="79" t="n"/>
      <c r="SK436" s="79" t="n"/>
      <c r="SL436" s="79" t="n"/>
      <c r="SM436" s="79" t="n"/>
      <c r="SN436" s="79" t="n"/>
      <c r="SO436" s="79" t="n"/>
      <c r="SP436" s="79" t="n"/>
      <c r="SQ436" s="79" t="n"/>
      <c r="SR436" s="79" t="n"/>
      <c r="SS436" s="79" t="n"/>
      <c r="ST436" s="79" t="n"/>
      <c r="SW436" s="78" t="n">
        <v>16</v>
      </c>
      <c r="SX436" s="79" t="n"/>
      <c r="SY436" s="79" t="n"/>
      <c r="SZ436" s="79" t="n"/>
      <c r="TA436" s="79" t="n"/>
      <c r="TB436" s="79" t="n"/>
      <c r="TC436" s="79" t="n"/>
      <c r="TD436" s="79" t="n"/>
      <c r="TE436" s="79" t="n"/>
      <c r="TF436" s="79" t="n"/>
      <c r="TG436" s="79" t="n"/>
      <c r="TH436" s="79" t="n"/>
      <c r="TI436" s="79" t="n"/>
      <c r="TJ436" s="79" t="n"/>
      <c r="TK436" s="79" t="n"/>
      <c r="TL436" s="79" t="n"/>
      <c r="TM436" s="79" t="n"/>
      <c r="TN436" s="79" t="n"/>
      <c r="TO436" s="79" t="n"/>
      <c r="TP436" s="79" t="n"/>
      <c r="TQ436" s="79" t="n"/>
      <c r="TR436" s="79" t="n"/>
      <c r="TS436" s="79" t="n"/>
      <c r="TT436" s="79" t="n"/>
      <c r="TU436" s="79" t="n"/>
      <c r="TV436" s="79" t="n"/>
      <c r="TW436" s="79" t="n"/>
      <c r="TX436" s="79" t="n"/>
      <c r="TY436" s="79" t="n"/>
      <c r="TZ436" s="79" t="n"/>
      <c r="UA436" s="79" t="n"/>
      <c r="UB436" s="79" t="n"/>
      <c r="UC436" s="79" t="n"/>
      <c r="UD436" s="79" t="n"/>
      <c r="UE436" s="79" t="n"/>
      <c r="UF436" s="79" t="n"/>
      <c r="UG436" s="79" t="n"/>
      <c r="UH436" s="79" t="n"/>
      <c r="UI436" s="79" t="n"/>
      <c r="UJ436" s="79" t="n"/>
      <c r="UK436" s="79" t="n"/>
      <c r="UN436" s="78" t="n">
        <v>16</v>
      </c>
      <c r="UO436" s="79" t="n"/>
      <c r="UP436" s="79" t="n"/>
      <c r="UQ436" s="79" t="n"/>
      <c r="UR436" s="79" t="n"/>
      <c r="US436" s="79" t="n"/>
      <c r="UT436" s="79" t="n"/>
      <c r="UU436" s="79" t="n"/>
      <c r="UV436" s="79" t="n"/>
      <c r="UW436" s="79" t="n"/>
      <c r="UX436" s="79" t="n"/>
      <c r="UY436" s="79" t="n"/>
      <c r="UZ436" s="79" t="n"/>
      <c r="VA436" s="79" t="n"/>
      <c r="VB436" s="79" t="n"/>
      <c r="VC436" s="79" t="n"/>
      <c r="VD436" s="79" t="n"/>
      <c r="VE436" s="79" t="n"/>
      <c r="VF436" s="79" t="n"/>
      <c r="VG436" s="79" t="n"/>
      <c r="VH436" s="79" t="n"/>
      <c r="VI436" s="79" t="n"/>
      <c r="VJ436" s="79" t="n"/>
      <c r="VK436" s="79" t="n"/>
      <c r="VL436" s="79" t="n"/>
      <c r="VM436" s="79" t="n"/>
      <c r="VN436" s="79" t="n"/>
      <c r="VO436" s="79" t="n"/>
      <c r="VP436" s="79" t="n"/>
      <c r="VQ436" s="79" t="n"/>
      <c r="VR436" s="79" t="n"/>
      <c r="VS436" s="79" t="n"/>
      <c r="VT436" s="79" t="n"/>
      <c r="VU436" s="79" t="n"/>
      <c r="VV436" s="79" t="n"/>
      <c r="VW436" s="79" t="n"/>
      <c r="VX436" s="79" t="n"/>
      <c r="VY436" s="79" t="n"/>
      <c r="VZ436" s="79" t="n"/>
      <c r="WA436" s="79" t="n"/>
      <c r="WB436" s="79" t="n"/>
      <c r="WE436" s="78" t="n">
        <v>16</v>
      </c>
      <c r="WF436" s="79" t="n"/>
      <c r="WG436" s="79" t="n"/>
      <c r="WH436" s="79" t="n"/>
      <c r="WI436" s="79" t="n"/>
      <c r="WJ436" s="79" t="n"/>
      <c r="WK436" s="79" t="n"/>
      <c r="WL436" s="79" t="n"/>
      <c r="WM436" s="79" t="n"/>
      <c r="WN436" s="79" t="n"/>
      <c r="WO436" s="79" t="n"/>
      <c r="WP436" s="79" t="n"/>
      <c r="WQ436" s="79" t="n"/>
      <c r="WR436" s="79" t="n"/>
      <c r="WS436" s="79" t="n"/>
      <c r="WT436" s="79" t="n"/>
      <c r="WU436" s="79" t="n"/>
      <c r="WV436" s="79" t="n"/>
      <c r="WW436" s="79" t="n"/>
      <c r="WX436" s="79" t="n"/>
      <c r="WY436" s="79" t="n"/>
      <c r="WZ436" s="79" t="n"/>
      <c r="XA436" s="79" t="n"/>
      <c r="XB436" s="79" t="n"/>
      <c r="XC436" s="79" t="n"/>
      <c r="XD436" s="79" t="n"/>
      <c r="XE436" s="79" t="n"/>
      <c r="XF436" s="79" t="n"/>
      <c r="XG436" s="79" t="n"/>
      <c r="XH436" s="79" t="n"/>
      <c r="XI436" s="79" t="n"/>
      <c r="XJ436" s="79" t="n"/>
      <c r="XK436" s="79" t="n"/>
      <c r="XL436" s="79" t="n"/>
      <c r="XM436" s="79" t="n"/>
      <c r="XN436" s="79" t="n"/>
      <c r="XO436" s="79" t="n"/>
      <c r="XP436" s="79" t="n"/>
      <c r="XQ436" s="79" t="n"/>
      <c r="XR436" s="79" t="n"/>
      <c r="XS436" s="79" t="n"/>
      <c r="XV436" s="78" t="n">
        <v>16</v>
      </c>
      <c r="XW436" s="79" t="n"/>
      <c r="XX436" s="79" t="n"/>
      <c r="XY436" s="79" t="n"/>
      <c r="XZ436" s="79" t="n"/>
      <c r="YA436" s="79" t="n"/>
      <c r="YB436" s="79" t="n"/>
      <c r="YC436" s="79" t="n"/>
      <c r="YD436" s="79" t="n"/>
      <c r="YE436" s="79" t="n"/>
      <c r="YF436" s="79" t="n"/>
      <c r="YG436" s="79" t="n"/>
      <c r="YH436" s="79" t="n"/>
      <c r="YI436" s="79" t="n"/>
      <c r="YJ436" s="79" t="n"/>
      <c r="YK436" s="79" t="n"/>
      <c r="YL436" s="79" t="n"/>
      <c r="YM436" s="79" t="n"/>
      <c r="YN436" s="79" t="n"/>
      <c r="YO436" s="79" t="n"/>
      <c r="YP436" s="79" t="n"/>
      <c r="YQ436" s="79" t="n"/>
      <c r="YR436" s="79" t="n"/>
      <c r="YS436" s="79" t="n"/>
      <c r="YT436" s="79" t="n"/>
      <c r="YU436" s="79" t="n"/>
      <c r="YV436" s="79" t="n"/>
      <c r="YW436" s="79" t="n"/>
      <c r="YX436" s="79" t="n"/>
      <c r="YY436" s="79" t="n"/>
      <c r="YZ436" s="79" t="n"/>
      <c r="ZA436" s="79" t="n"/>
      <c r="ZB436" s="79" t="n"/>
      <c r="ZC436" s="79" t="n"/>
      <c r="ZD436" s="79" t="n"/>
      <c r="ZE436" s="79" t="n"/>
      <c r="ZF436" s="79" t="n"/>
      <c r="ZG436" s="79" t="n"/>
      <c r="ZH436" s="79" t="n"/>
      <c r="ZI436" s="79" t="n"/>
      <c r="ZJ436" s="79" t="n"/>
      <c r="ZM436" s="78" t="n">
        <v>16</v>
      </c>
      <c r="ZN436" s="79" t="n"/>
      <c r="ZO436" s="79" t="n"/>
      <c r="ZP436" s="79" t="n"/>
      <c r="ZQ436" s="79" t="n"/>
      <c r="ZR436" s="79" t="n"/>
      <c r="ZS436" s="79" t="n"/>
      <c r="ZT436" s="79" t="n"/>
      <c r="ZU436" s="79" t="n"/>
      <c r="ZV436" s="79" t="n"/>
      <c r="ZW436" s="79" t="n"/>
      <c r="ZX436" s="79" t="n"/>
      <c r="ZY436" s="79" t="n"/>
      <c r="ZZ436" s="79" t="n"/>
      <c r="AAA436" s="79" t="n"/>
      <c r="AAB436" s="79" t="n"/>
      <c r="AAC436" s="79" t="n"/>
      <c r="AAD436" s="79" t="n"/>
      <c r="AAE436" s="79" t="n"/>
      <c r="AAF436" s="79" t="n"/>
      <c r="AAG436" s="79" t="n"/>
      <c r="AAH436" s="79" t="n"/>
      <c r="AAI436" s="79" t="n"/>
      <c r="AAJ436" s="79" t="n"/>
      <c r="AAK436" s="79" t="n"/>
      <c r="AAL436" s="79" t="n"/>
      <c r="AAM436" s="79" t="n"/>
      <c r="AAN436" s="79" t="n"/>
      <c r="AAO436" s="79" t="n"/>
      <c r="AAP436" s="79" t="n"/>
      <c r="AAQ436" s="79" t="n"/>
      <c r="AAR436" s="79" t="n"/>
      <c r="AAS436" s="79" t="n"/>
      <c r="AAT436" s="79" t="n"/>
      <c r="AAU436" s="79" t="n"/>
      <c r="AAV436" s="79" t="n"/>
      <c r="AAW436" s="79" t="n"/>
      <c r="AAX436" s="79" t="n"/>
      <c r="AAY436" s="79" t="n"/>
      <c r="AAZ436" s="79" t="n"/>
      <c r="ABA436" s="79" t="n"/>
      <c r="ABD436" s="78" t="n">
        <v>16</v>
      </c>
      <c r="ABE436" s="79" t="n"/>
      <c r="ABF436" s="79" t="n"/>
      <c r="ABG436" s="79" t="n"/>
      <c r="ABH436" s="79" t="n"/>
      <c r="ABI436" s="79" t="n"/>
      <c r="ABJ436" s="79" t="n"/>
      <c r="ABK436" s="79" t="n"/>
      <c r="ABL436" s="79" t="n"/>
      <c r="ABM436" s="79" t="n"/>
      <c r="ABN436" s="79" t="n"/>
      <c r="ABO436" s="79" t="n"/>
      <c r="ABP436" s="79" t="n"/>
      <c r="ABQ436" s="79" t="n"/>
      <c r="ABR436" s="79" t="n"/>
      <c r="ABS436" s="79" t="n"/>
      <c r="ABT436" s="79" t="n"/>
      <c r="ABU436" s="79" t="n"/>
      <c r="ABV436" s="79" t="n"/>
      <c r="ABW436" s="79" t="n"/>
      <c r="ABX436" s="79" t="n"/>
      <c r="ABY436" s="79" t="n"/>
      <c r="ABZ436" s="79" t="n"/>
      <c r="ACA436" s="79" t="n"/>
      <c r="ACB436" s="79" t="n"/>
      <c r="ACC436" s="79" t="n"/>
      <c r="ACD436" s="79" t="n"/>
      <c r="ACE436" s="79" t="n"/>
      <c r="ACF436" s="79" t="n"/>
      <c r="ACG436" s="79" t="n"/>
      <c r="ACH436" s="79" t="n"/>
      <c r="ACI436" s="79" t="n"/>
      <c r="ACJ436" s="79" t="n"/>
      <c r="ACK436" s="79" t="n"/>
      <c r="ACL436" s="79" t="n"/>
      <c r="ACM436" s="79" t="n"/>
      <c r="ACN436" s="79" t="n"/>
      <c r="ACO436" s="79" t="n"/>
      <c r="ACP436" s="79" t="n"/>
      <c r="ACQ436" s="79" t="n"/>
      <c r="ACR436" s="79" t="n"/>
      <c r="ACU436" s="78" t="n">
        <v>16</v>
      </c>
      <c r="ACV436" s="79" t="n"/>
      <c r="ACW436" s="79" t="n"/>
      <c r="ACX436" s="79" t="n"/>
      <c r="ACY436" s="79" t="n"/>
      <c r="ACZ436" s="79" t="n"/>
      <c r="ADA436" s="79" t="n"/>
      <c r="ADB436" s="79" t="n"/>
      <c r="ADC436" s="79" t="n"/>
      <c r="ADD436" s="79" t="n"/>
      <c r="ADE436" s="79" t="n"/>
      <c r="ADF436" s="79" t="n"/>
      <c r="ADG436" s="79" t="n"/>
      <c r="ADH436" s="79" t="n"/>
      <c r="ADI436" s="79" t="n"/>
      <c r="ADJ436" s="79" t="n"/>
      <c r="ADK436" s="79" t="n"/>
      <c r="ADL436" s="79" t="n"/>
      <c r="ADM436" s="79" t="n"/>
      <c r="ADN436" s="79" t="n"/>
      <c r="ADO436" s="79" t="n"/>
      <c r="ADP436" s="79" t="n"/>
      <c r="ADQ436" s="79" t="n"/>
      <c r="ADR436" s="79" t="n"/>
      <c r="ADS436" s="79" t="n"/>
      <c r="ADT436" s="79" t="n"/>
      <c r="ADU436" s="79" t="n"/>
      <c r="ADV436" s="79" t="n"/>
      <c r="ADW436" s="79" t="n"/>
      <c r="ADX436" s="79" t="n"/>
      <c r="ADY436" s="79" t="n"/>
      <c r="ADZ436" s="79" t="n"/>
      <c r="AEA436" s="79" t="n"/>
      <c r="AEB436" s="79" t="n"/>
      <c r="AEC436" s="79" t="n"/>
      <c r="AED436" s="79" t="n"/>
      <c r="AEE436" s="79" t="n"/>
      <c r="AEF436" s="79" t="n"/>
      <c r="AEG436" s="79" t="n"/>
      <c r="AEH436" s="79" t="n"/>
      <c r="AEI436" s="79" t="n"/>
      <c r="AEL436" s="78" t="n">
        <v>16</v>
      </c>
      <c r="AEM436" s="79" t="n"/>
      <c r="AEN436" s="79" t="n"/>
      <c r="AEO436" s="79" t="n"/>
      <c r="AEP436" s="79" t="n"/>
      <c r="AEQ436" s="79" t="n"/>
      <c r="AER436" s="79" t="n"/>
      <c r="AES436" s="79" t="n"/>
      <c r="AET436" s="79" t="n"/>
      <c r="AEU436" s="79" t="n"/>
      <c r="AEV436" s="79" t="n"/>
      <c r="AEW436" s="79" t="n"/>
      <c r="AEX436" s="79" t="n"/>
      <c r="AEY436" s="79" t="n"/>
      <c r="AEZ436" s="79" t="n"/>
      <c r="AFA436" s="79" t="n"/>
      <c r="AFB436" s="79" t="n"/>
      <c r="AFC436" s="79" t="n"/>
      <c r="AFD436" s="79" t="n"/>
      <c r="AFE436" s="79" t="n"/>
      <c r="AFF436" s="79" t="n"/>
      <c r="AFG436" s="79" t="n"/>
      <c r="AFH436" s="79" t="n"/>
      <c r="AFI436" s="79" t="n"/>
      <c r="AFJ436" s="79" t="n"/>
      <c r="AFK436" s="79" t="n"/>
      <c r="AFL436" s="79" t="n"/>
      <c r="AFM436" s="79" t="n"/>
      <c r="AFN436" s="79" t="n"/>
      <c r="AFO436" s="79" t="n"/>
      <c r="AFP436" s="79" t="n"/>
      <c r="AFQ436" s="79" t="n"/>
      <c r="AFR436" s="79" t="n"/>
      <c r="AFS436" s="79" t="n"/>
      <c r="AFT436" s="79" t="n"/>
      <c r="AFU436" s="79" t="n"/>
      <c r="AFV436" s="79" t="n"/>
      <c r="AFW436" s="79" t="n"/>
      <c r="AFX436" s="79" t="n"/>
      <c r="AFY436" s="79" t="n"/>
      <c r="AFZ436" s="79" t="n"/>
    </row>
    <row r="437">
      <c r="A437" s="78" t="n">
        <v>17</v>
      </c>
      <c r="B437" s="79" t="n"/>
      <c r="C437" s="79" t="n"/>
      <c r="D437" s="79" t="n"/>
      <c r="E437" s="79" t="n"/>
      <c r="F437" s="79" t="n"/>
      <c r="G437" s="79" t="n"/>
      <c r="H437" s="79" t="n"/>
      <c r="I437" s="79" t="n"/>
      <c r="J437" s="79" t="n"/>
      <c r="K437" s="79" t="n"/>
      <c r="L437" s="79" t="n"/>
      <c r="M437" s="79" t="n"/>
      <c r="N437" s="79" t="n"/>
      <c r="O437" s="79" t="n"/>
      <c r="P437" s="79" t="n"/>
      <c r="Q437" s="79" t="n"/>
      <c r="R437" s="79" t="n"/>
      <c r="S437" s="79" t="n"/>
      <c r="T437" s="79" t="n"/>
      <c r="U437" s="79" t="n"/>
      <c r="V437" s="79" t="n"/>
      <c r="W437" s="79" t="n"/>
      <c r="X437" s="79" t="n"/>
      <c r="Y437" s="79" t="n"/>
      <c r="Z437" s="79" t="n"/>
      <c r="AA437" s="79" t="n"/>
      <c r="AB437" s="79" t="n"/>
      <c r="AC437" s="79" t="n"/>
      <c r="AD437" s="79" t="n"/>
      <c r="AE437" s="79" t="n"/>
      <c r="AF437" s="79" t="n"/>
      <c r="AG437" s="79" t="n"/>
      <c r="AH437" s="79" t="n"/>
      <c r="AI437" s="79" t="n"/>
      <c r="AJ437" s="79" t="n"/>
      <c r="AK437" s="79" t="n"/>
      <c r="AL437" s="79" t="n"/>
      <c r="AM437" s="79" t="n"/>
      <c r="AN437" s="79" t="n"/>
      <c r="AO437" s="79" t="n"/>
      <c r="AR437" s="78" t="n">
        <v>17</v>
      </c>
      <c r="AS437" s="79" t="n"/>
      <c r="AT437" s="79" t="n"/>
      <c r="AU437" s="79" t="n"/>
      <c r="AV437" s="79" t="n"/>
      <c r="AW437" s="79" t="n"/>
      <c r="AX437" s="79" t="n"/>
      <c r="AY437" s="79" t="n"/>
      <c r="AZ437" s="79" t="n"/>
      <c r="BA437" s="79" t="n"/>
      <c r="BB437" s="79" t="n"/>
      <c r="BC437" s="79" t="n"/>
      <c r="BD437" s="79" t="n"/>
      <c r="BE437" s="79" t="n"/>
      <c r="BF437" s="79" t="n"/>
      <c r="BG437" s="79" t="n"/>
      <c r="BH437" s="79" t="n"/>
      <c r="BI437" s="79" t="n"/>
      <c r="BJ437" s="79" t="n"/>
      <c r="BK437" s="79" t="n"/>
      <c r="BL437" s="79" t="n"/>
      <c r="BM437" s="79" t="n"/>
      <c r="BN437" s="79" t="n"/>
      <c r="BO437" s="79" t="n"/>
      <c r="BP437" s="79" t="n"/>
      <c r="BQ437" s="79" t="n"/>
      <c r="BR437" s="79" t="n"/>
      <c r="BS437" s="79" t="n"/>
      <c r="BT437" s="79" t="n"/>
      <c r="BU437" s="79" t="n"/>
      <c r="BV437" s="79" t="n"/>
      <c r="BW437" s="79" t="n"/>
      <c r="BX437" s="79" t="n"/>
      <c r="BY437" s="79" t="n"/>
      <c r="BZ437" s="79" t="n"/>
      <c r="CA437" s="79" t="n"/>
      <c r="CB437" s="79" t="n"/>
      <c r="CC437" s="79" t="n"/>
      <c r="CD437" s="79" t="n"/>
      <c r="CE437" s="79" t="n"/>
      <c r="CF437" s="79" t="n"/>
      <c r="CI437" s="78" t="n">
        <v>17</v>
      </c>
      <c r="CJ437" s="79" t="n"/>
      <c r="CK437" s="79" t="n"/>
      <c r="CL437" s="79" t="n"/>
      <c r="CM437" s="79" t="n"/>
      <c r="CN437" s="79" t="n"/>
      <c r="CO437" s="79" t="n"/>
      <c r="CP437" s="79" t="n"/>
      <c r="CQ437" s="79" t="n"/>
      <c r="CR437" s="79" t="n"/>
      <c r="CS437" s="79" t="n"/>
      <c r="CT437" s="79" t="n"/>
      <c r="CU437" s="79" t="n"/>
      <c r="CV437" s="79" t="n"/>
      <c r="CW437" s="79" t="n"/>
      <c r="CX437" s="79" t="n"/>
      <c r="CY437" s="79" t="n"/>
      <c r="CZ437" s="79" t="n"/>
      <c r="DA437" s="79" t="n"/>
      <c r="DB437" s="79" t="n"/>
      <c r="DC437" s="79" t="n"/>
      <c r="DD437" s="79" t="n"/>
      <c r="DE437" s="79" t="n"/>
      <c r="DF437" s="79" t="n"/>
      <c r="DG437" s="79" t="n"/>
      <c r="DH437" s="79" t="n"/>
      <c r="DI437" s="79" t="n"/>
      <c r="DJ437" s="79" t="n"/>
      <c r="DK437" s="79" t="n"/>
      <c r="DL437" s="79" t="n"/>
      <c r="DM437" s="79" t="n"/>
      <c r="DN437" s="79" t="n"/>
      <c r="DO437" s="79" t="n"/>
      <c r="DP437" s="79" t="n"/>
      <c r="DQ437" s="79" t="n"/>
      <c r="DR437" s="79" t="n"/>
      <c r="DS437" s="79" t="n"/>
      <c r="DT437" s="79" t="n"/>
      <c r="DU437" s="79" t="n"/>
      <c r="DV437" s="79" t="n"/>
      <c r="DW437" s="79" t="n"/>
      <c r="DZ437" s="78" t="n">
        <v>17</v>
      </c>
      <c r="EA437" s="79" t="n"/>
      <c r="EB437" s="79" t="n"/>
      <c r="EC437" s="79" t="n"/>
      <c r="ED437" s="79" t="n"/>
      <c r="EE437" s="79" t="n"/>
      <c r="EF437" s="79" t="n"/>
      <c r="EG437" s="79" t="n"/>
      <c r="EH437" s="79" t="n"/>
      <c r="EI437" s="79" t="n"/>
      <c r="EJ437" s="79" t="n"/>
      <c r="EK437" s="79" t="n"/>
      <c r="EL437" s="79" t="n"/>
      <c r="EM437" s="79" t="n"/>
      <c r="EN437" s="79" t="n"/>
      <c r="EO437" s="79" t="n"/>
      <c r="EP437" s="79" t="n"/>
      <c r="EQ437" s="79" t="n"/>
      <c r="ER437" s="79" t="n"/>
      <c r="ES437" s="79" t="n"/>
      <c r="ET437" s="79" t="n"/>
      <c r="EU437" s="79" t="n"/>
      <c r="EV437" s="79" t="n"/>
      <c r="EW437" s="79" t="n"/>
      <c r="EX437" s="79" t="n"/>
      <c r="EY437" s="79" t="n"/>
      <c r="EZ437" s="79" t="n"/>
      <c r="FA437" s="79" t="n"/>
      <c r="FB437" s="79" t="n"/>
      <c r="FC437" s="79" t="n"/>
      <c r="FD437" s="79" t="n"/>
      <c r="FE437" s="79" t="n"/>
      <c r="FF437" s="79" t="n"/>
      <c r="FG437" s="79" t="n"/>
      <c r="FH437" s="79" t="n"/>
      <c r="FI437" s="79" t="n"/>
      <c r="FJ437" s="79" t="n"/>
      <c r="FK437" s="79" t="n"/>
      <c r="FL437" s="79" t="n"/>
      <c r="FM437" s="79" t="n"/>
      <c r="FN437" s="79" t="n"/>
      <c r="FQ437" s="78" t="n">
        <v>17</v>
      </c>
      <c r="FR437" s="79" t="n"/>
      <c r="FS437" s="79" t="n"/>
      <c r="FT437" s="79" t="n"/>
      <c r="FU437" s="79" t="n"/>
      <c r="FV437" s="79" t="n"/>
      <c r="FW437" s="79" t="n"/>
      <c r="FX437" s="79" t="n"/>
      <c r="FY437" s="79" t="n"/>
      <c r="FZ437" s="79" t="n"/>
      <c r="GA437" s="79" t="n"/>
      <c r="GB437" s="79" t="n"/>
      <c r="GC437" s="79" t="n"/>
      <c r="GD437" s="79" t="n"/>
      <c r="GE437" s="79" t="n"/>
      <c r="GF437" s="79" t="n"/>
      <c r="GG437" s="79" t="n"/>
      <c r="GH437" s="79" t="n"/>
      <c r="GI437" s="79" t="n"/>
      <c r="GJ437" s="79" t="n"/>
      <c r="GK437" s="79" t="n"/>
      <c r="GL437" s="79" t="n"/>
      <c r="GM437" s="79" t="n"/>
      <c r="GN437" s="79" t="n"/>
      <c r="GO437" s="79" t="n"/>
      <c r="GP437" s="79" t="n"/>
      <c r="GQ437" s="79" t="n"/>
      <c r="GR437" s="79" t="n"/>
      <c r="GS437" s="79" t="n"/>
      <c r="GT437" s="79" t="n"/>
      <c r="GU437" s="79" t="n"/>
      <c r="GV437" s="79" t="n"/>
      <c r="GW437" s="79" t="n"/>
      <c r="GX437" s="79" t="n"/>
      <c r="GY437" s="79" t="n"/>
      <c r="GZ437" s="79" t="n"/>
      <c r="HA437" s="79" t="n"/>
      <c r="HB437" s="79" t="n"/>
      <c r="HC437" s="79" t="n"/>
      <c r="HD437" s="79" t="n"/>
      <c r="HE437" s="79" t="n"/>
      <c r="HH437" s="78" t="n">
        <v>17</v>
      </c>
      <c r="HI437" s="79" t="n"/>
      <c r="HJ437" s="79" t="n"/>
      <c r="HK437" s="79" t="n"/>
      <c r="HL437" s="79" t="n"/>
      <c r="HM437" s="79" t="n"/>
      <c r="HN437" s="79" t="n"/>
      <c r="HO437" s="79" t="n"/>
      <c r="HP437" s="79" t="n"/>
      <c r="HQ437" s="79" t="n"/>
      <c r="HR437" s="79" t="n"/>
      <c r="HS437" s="79" t="n"/>
      <c r="HT437" s="79" t="n"/>
      <c r="HU437" s="79" t="n"/>
      <c r="HV437" s="79" t="n"/>
      <c r="HW437" s="79" t="n"/>
      <c r="HX437" s="79" t="n"/>
      <c r="HY437" s="79" t="n"/>
      <c r="HZ437" s="79" t="n"/>
      <c r="IA437" s="79" t="n"/>
      <c r="IB437" s="79" t="n"/>
      <c r="IC437" s="79" t="n"/>
      <c r="ID437" s="79" t="n"/>
      <c r="IE437" s="79" t="n"/>
      <c r="IF437" s="79" t="n"/>
      <c r="IG437" s="79" t="n"/>
      <c r="IH437" s="79" t="n"/>
      <c r="II437" s="79" t="n"/>
      <c r="IJ437" s="79" t="n"/>
      <c r="IK437" s="79" t="n"/>
      <c r="IL437" s="79" t="n"/>
      <c r="IM437" s="79" t="n"/>
      <c r="IN437" s="79" t="n"/>
      <c r="IO437" s="79" t="n"/>
      <c r="IP437" s="79" t="n"/>
      <c r="IQ437" s="79" t="n"/>
      <c r="IR437" s="79" t="n"/>
      <c r="IS437" s="79" t="n"/>
      <c r="IT437" s="79" t="n"/>
      <c r="IU437" s="79" t="n"/>
      <c r="IV437" s="79" t="n"/>
      <c r="IY437" s="78" t="n">
        <v>17</v>
      </c>
      <c r="IZ437" s="79" t="n"/>
      <c r="JA437" s="79" t="n"/>
      <c r="JB437" s="79" t="n"/>
      <c r="JC437" s="79" t="n"/>
      <c r="JD437" s="79" t="n"/>
      <c r="JE437" s="79" t="n"/>
      <c r="JF437" s="79" t="n"/>
      <c r="JG437" s="79" t="n"/>
      <c r="JH437" s="79" t="n"/>
      <c r="JI437" s="79" t="n"/>
      <c r="JJ437" s="79" t="n"/>
      <c r="JK437" s="79" t="n"/>
      <c r="JL437" s="79" t="n"/>
      <c r="JM437" s="79" t="n"/>
      <c r="JN437" s="79" t="n"/>
      <c r="JO437" s="79" t="n"/>
      <c r="JP437" s="79" t="n"/>
      <c r="JQ437" s="79" t="n"/>
      <c r="JR437" s="79" t="n"/>
      <c r="JS437" s="79" t="n"/>
      <c r="JT437" s="79" t="n"/>
      <c r="JU437" s="79" t="n"/>
      <c r="JV437" s="79" t="n"/>
      <c r="JW437" s="79" t="n"/>
      <c r="JX437" s="79" t="n"/>
      <c r="JY437" s="79" t="n"/>
      <c r="JZ437" s="79" t="n"/>
      <c r="KA437" s="79" t="n"/>
      <c r="KB437" s="79" t="n"/>
      <c r="KC437" s="79" t="n"/>
      <c r="KD437" s="79" t="n"/>
      <c r="KE437" s="79" t="n"/>
      <c r="KF437" s="79" t="n"/>
      <c r="KG437" s="79" t="n"/>
      <c r="KH437" s="79" t="n"/>
      <c r="KI437" s="79" t="n"/>
      <c r="KJ437" s="79" t="n"/>
      <c r="KK437" s="79" t="n"/>
      <c r="KL437" s="79" t="n"/>
      <c r="KM437" s="79" t="n"/>
      <c r="KP437" s="78" t="n">
        <v>17</v>
      </c>
      <c r="KQ437" s="79" t="n"/>
      <c r="KR437" s="79" t="n"/>
      <c r="KS437" s="79" t="n"/>
      <c r="KT437" s="79" t="n"/>
      <c r="KU437" s="79" t="n"/>
      <c r="KV437" s="79" t="n"/>
      <c r="KW437" s="79" t="n"/>
      <c r="KX437" s="79" t="n"/>
      <c r="KY437" s="79" t="n"/>
      <c r="KZ437" s="79" t="n"/>
      <c r="LA437" s="79" t="n"/>
      <c r="LB437" s="79" t="n"/>
      <c r="LC437" s="79" t="n"/>
      <c r="LD437" s="79" t="n"/>
      <c r="LE437" s="79" t="n"/>
      <c r="LF437" s="79" t="n"/>
      <c r="LG437" s="79" t="n"/>
      <c r="LH437" s="79" t="n"/>
      <c r="LI437" s="79" t="n"/>
      <c r="LJ437" s="79" t="n"/>
      <c r="LK437" s="79" t="n"/>
      <c r="LL437" s="79" t="n"/>
      <c r="LM437" s="79" t="n"/>
      <c r="LN437" s="79" t="n"/>
      <c r="LO437" s="79" t="n"/>
      <c r="LP437" s="79" t="n"/>
      <c r="LQ437" s="79" t="n"/>
      <c r="LR437" s="79" t="n"/>
      <c r="LS437" s="79" t="n"/>
      <c r="LT437" s="79" t="n"/>
      <c r="LU437" s="79" t="n"/>
      <c r="LV437" s="79" t="n"/>
      <c r="LW437" s="79" t="n"/>
      <c r="LX437" s="79" t="n"/>
      <c r="LY437" s="79" t="n"/>
      <c r="LZ437" s="79" t="n"/>
      <c r="MA437" s="79" t="n"/>
      <c r="MB437" s="79" t="n"/>
      <c r="MC437" s="79" t="n"/>
      <c r="MD437" s="79" t="n"/>
      <c r="MG437" s="78" t="n">
        <v>17</v>
      </c>
      <c r="MH437" s="79" t="n"/>
      <c r="MI437" s="79" t="n"/>
      <c r="MJ437" s="79" t="n"/>
      <c r="MK437" s="79" t="n"/>
      <c r="ML437" s="79" t="n"/>
      <c r="MM437" s="79" t="n"/>
      <c r="MN437" s="79" t="n"/>
      <c r="MO437" s="79" t="n"/>
      <c r="MP437" s="79" t="n"/>
      <c r="MQ437" s="79" t="n"/>
      <c r="MR437" s="79" t="n"/>
      <c r="MS437" s="79" t="n"/>
      <c r="MT437" s="79" t="n"/>
      <c r="MU437" s="79" t="n"/>
      <c r="MV437" s="79" t="n"/>
      <c r="MW437" s="79" t="n"/>
      <c r="MX437" s="79" t="n"/>
      <c r="MY437" s="79" t="n"/>
      <c r="MZ437" s="79" t="n"/>
      <c r="NA437" s="79" t="n"/>
      <c r="NB437" s="79" t="n"/>
      <c r="NC437" s="79" t="n"/>
      <c r="ND437" s="79" t="n"/>
      <c r="NE437" s="79" t="n"/>
      <c r="NF437" s="79" t="n"/>
      <c r="NG437" s="79" t="n"/>
      <c r="NH437" s="79" t="n"/>
      <c r="NI437" s="79" t="n"/>
      <c r="NJ437" s="79" t="n"/>
      <c r="NK437" s="79" t="n"/>
      <c r="NL437" s="79" t="n"/>
      <c r="NM437" s="79" t="n"/>
      <c r="NN437" s="79" t="n"/>
      <c r="NO437" s="79" t="n"/>
      <c r="NP437" s="79" t="n"/>
      <c r="NQ437" s="79" t="n"/>
      <c r="NR437" s="79" t="n"/>
      <c r="NS437" s="79" t="n"/>
      <c r="NT437" s="79" t="n"/>
      <c r="NU437" s="79" t="n"/>
      <c r="NX437" s="78" t="n">
        <v>17</v>
      </c>
      <c r="NY437" s="79" t="n"/>
      <c r="NZ437" s="79" t="n"/>
      <c r="OA437" s="79" t="n"/>
      <c r="OB437" s="79" t="n"/>
      <c r="OC437" s="79" t="n"/>
      <c r="OD437" s="79" t="n"/>
      <c r="OE437" s="79" t="n"/>
      <c r="OF437" s="79" t="n"/>
      <c r="OG437" s="79" t="n"/>
      <c r="OH437" s="79" t="n"/>
      <c r="OI437" s="79" t="n"/>
      <c r="OJ437" s="79" t="n"/>
      <c r="OK437" s="79" t="n"/>
      <c r="OL437" s="79" t="n"/>
      <c r="OM437" s="79" t="n"/>
      <c r="ON437" s="79" t="n"/>
      <c r="OO437" s="79" t="n"/>
      <c r="OP437" s="79" t="n"/>
      <c r="OQ437" s="79" t="n"/>
      <c r="OR437" s="79" t="n"/>
      <c r="OS437" s="79" t="n"/>
      <c r="OT437" s="79" t="n"/>
      <c r="OU437" s="79" t="n"/>
      <c r="OV437" s="79" t="n"/>
      <c r="OW437" s="79" t="n"/>
      <c r="OX437" s="79" t="n"/>
      <c r="OY437" s="79" t="n"/>
      <c r="OZ437" s="79" t="n"/>
      <c r="PA437" s="79" t="n"/>
      <c r="PB437" s="79" t="n"/>
      <c r="PC437" s="79" t="n"/>
      <c r="PD437" s="79" t="n"/>
      <c r="PE437" s="79" t="n"/>
      <c r="PF437" s="79" t="n"/>
      <c r="PG437" s="79" t="n"/>
      <c r="PH437" s="79" t="n"/>
      <c r="PI437" s="79" t="n"/>
      <c r="PJ437" s="79" t="n"/>
      <c r="PK437" s="79" t="n"/>
      <c r="PL437" s="79" t="n"/>
      <c r="PO437" s="78" t="n">
        <v>17</v>
      </c>
      <c r="PP437" s="79" t="n"/>
      <c r="PQ437" s="79" t="n"/>
      <c r="PR437" s="79" t="n"/>
      <c r="PS437" s="79" t="n"/>
      <c r="PT437" s="79" t="n"/>
      <c r="PU437" s="79" t="n"/>
      <c r="PV437" s="79" t="n"/>
      <c r="PW437" s="79" t="n"/>
      <c r="PX437" s="79" t="n"/>
      <c r="PY437" s="79" t="n"/>
      <c r="PZ437" s="79" t="n"/>
      <c r="QA437" s="79" t="n"/>
      <c r="QB437" s="79" t="n"/>
      <c r="QC437" s="79" t="n"/>
      <c r="QD437" s="79" t="n"/>
      <c r="QE437" s="79" t="n"/>
      <c r="QF437" s="79" t="n"/>
      <c r="QG437" s="79" t="n"/>
      <c r="QH437" s="79" t="n"/>
      <c r="QI437" s="79" t="n"/>
      <c r="QJ437" s="79" t="n"/>
      <c r="QK437" s="79" t="n"/>
      <c r="QL437" s="79" t="n"/>
      <c r="QM437" s="79" t="n"/>
      <c r="QN437" s="79" t="n"/>
      <c r="QO437" s="79" t="n"/>
      <c r="QP437" s="79" t="n"/>
      <c r="QQ437" s="79" t="n"/>
      <c r="QR437" s="79" t="n"/>
      <c r="QS437" s="79" t="n"/>
      <c r="QT437" s="79" t="n"/>
      <c r="QU437" s="79" t="n"/>
      <c r="QV437" s="79" t="n"/>
      <c r="QW437" s="79" t="n"/>
      <c r="QX437" s="79" t="n"/>
      <c r="QY437" s="79" t="n"/>
      <c r="QZ437" s="79" t="n"/>
      <c r="RA437" s="79" t="n"/>
      <c r="RB437" s="79" t="n"/>
      <c r="RC437" s="79" t="n"/>
      <c r="RF437" s="78" t="n">
        <v>17</v>
      </c>
      <c r="RG437" s="79" t="n"/>
      <c r="RH437" s="79" t="n"/>
      <c r="RI437" s="79" t="n"/>
      <c r="RJ437" s="79" t="n"/>
      <c r="RK437" s="79" t="n"/>
      <c r="RL437" s="79" t="n"/>
      <c r="RM437" s="79" t="n"/>
      <c r="RN437" s="79" t="n"/>
      <c r="RO437" s="79" t="n"/>
      <c r="RP437" s="79" t="n"/>
      <c r="RQ437" s="79" t="n"/>
      <c r="RR437" s="79" t="n"/>
      <c r="RS437" s="79" t="n"/>
      <c r="RT437" s="79" t="n"/>
      <c r="RU437" s="79" t="n"/>
      <c r="RV437" s="79" t="n"/>
      <c r="RW437" s="79" t="n"/>
      <c r="RX437" s="79" t="n"/>
      <c r="RY437" s="79" t="n"/>
      <c r="RZ437" s="79" t="n"/>
      <c r="SA437" s="79" t="n"/>
      <c r="SB437" s="79" t="n"/>
      <c r="SC437" s="79" t="n"/>
      <c r="SD437" s="79" t="n"/>
      <c r="SE437" s="79" t="n"/>
      <c r="SF437" s="79" t="n"/>
      <c r="SG437" s="79" t="n"/>
      <c r="SH437" s="79" t="n"/>
      <c r="SI437" s="79" t="n"/>
      <c r="SJ437" s="79" t="n"/>
      <c r="SK437" s="79" t="n"/>
      <c r="SL437" s="79" t="n"/>
      <c r="SM437" s="79" t="n"/>
      <c r="SN437" s="79" t="n"/>
      <c r="SO437" s="79" t="n"/>
      <c r="SP437" s="79" t="n"/>
      <c r="SQ437" s="79" t="n"/>
      <c r="SR437" s="79" t="n"/>
      <c r="SS437" s="79" t="n"/>
      <c r="ST437" s="79" t="n"/>
      <c r="SW437" s="78" t="n">
        <v>17</v>
      </c>
      <c r="SX437" s="79" t="n"/>
      <c r="SY437" s="79" t="n"/>
      <c r="SZ437" s="79" t="n"/>
      <c r="TA437" s="79" t="n"/>
      <c r="TB437" s="79" t="n"/>
      <c r="TC437" s="79" t="n"/>
      <c r="TD437" s="79" t="n"/>
      <c r="TE437" s="79" t="n"/>
      <c r="TF437" s="79" t="n"/>
      <c r="TG437" s="79" t="n"/>
      <c r="TH437" s="79" t="n"/>
      <c r="TI437" s="79" t="n"/>
      <c r="TJ437" s="79" t="n"/>
      <c r="TK437" s="79" t="n"/>
      <c r="TL437" s="79" t="n"/>
      <c r="TM437" s="79" t="n"/>
      <c r="TN437" s="79" t="n"/>
      <c r="TO437" s="79" t="n"/>
      <c r="TP437" s="79" t="n"/>
      <c r="TQ437" s="79" t="n"/>
      <c r="TR437" s="79" t="n"/>
      <c r="TS437" s="79" t="n"/>
      <c r="TT437" s="79" t="n"/>
      <c r="TU437" s="79" t="n"/>
      <c r="TV437" s="79" t="n"/>
      <c r="TW437" s="79" t="n"/>
      <c r="TX437" s="79" t="n"/>
      <c r="TY437" s="79" t="n"/>
      <c r="TZ437" s="79" t="n"/>
      <c r="UA437" s="79" t="n"/>
      <c r="UB437" s="79" t="n"/>
      <c r="UC437" s="79" t="n"/>
      <c r="UD437" s="79" t="n"/>
      <c r="UE437" s="79" t="n"/>
      <c r="UF437" s="79" t="n"/>
      <c r="UG437" s="79" t="n"/>
      <c r="UH437" s="79" t="n"/>
      <c r="UI437" s="79" t="n"/>
      <c r="UJ437" s="79" t="n"/>
      <c r="UK437" s="79" t="n"/>
      <c r="UN437" s="78" t="n">
        <v>17</v>
      </c>
      <c r="UO437" s="79" t="n"/>
      <c r="UP437" s="79" t="n"/>
      <c r="UQ437" s="79" t="n"/>
      <c r="UR437" s="79" t="n"/>
      <c r="US437" s="79" t="n"/>
      <c r="UT437" s="79" t="n"/>
      <c r="UU437" s="79" t="n"/>
      <c r="UV437" s="79" t="n"/>
      <c r="UW437" s="79" t="n"/>
      <c r="UX437" s="79" t="n"/>
      <c r="UY437" s="79" t="n"/>
      <c r="UZ437" s="79" t="n"/>
      <c r="VA437" s="79" t="n"/>
      <c r="VB437" s="79" t="n"/>
      <c r="VC437" s="79" t="n"/>
      <c r="VD437" s="79" t="n"/>
      <c r="VE437" s="79" t="n"/>
      <c r="VF437" s="79" t="n"/>
      <c r="VG437" s="79" t="n"/>
      <c r="VH437" s="79" t="n"/>
      <c r="VI437" s="79" t="n"/>
      <c r="VJ437" s="79" t="n"/>
      <c r="VK437" s="79" t="n"/>
      <c r="VL437" s="79" t="n"/>
      <c r="VM437" s="79" t="n"/>
      <c r="VN437" s="79" t="n"/>
      <c r="VO437" s="79" t="n"/>
      <c r="VP437" s="79" t="n"/>
      <c r="VQ437" s="79" t="n"/>
      <c r="VR437" s="79" t="n"/>
      <c r="VS437" s="79" t="n"/>
      <c r="VT437" s="79" t="n"/>
      <c r="VU437" s="79" t="n"/>
      <c r="VV437" s="79" t="n"/>
      <c r="VW437" s="79" t="n"/>
      <c r="VX437" s="79" t="n"/>
      <c r="VY437" s="79" t="n"/>
      <c r="VZ437" s="79" t="n"/>
      <c r="WA437" s="79" t="n"/>
      <c r="WB437" s="79" t="n"/>
      <c r="WE437" s="78" t="n">
        <v>17</v>
      </c>
      <c r="WF437" s="79" t="n"/>
      <c r="WG437" s="79" t="n"/>
      <c r="WH437" s="79" t="n"/>
      <c r="WI437" s="79" t="n"/>
      <c r="WJ437" s="79" t="n"/>
      <c r="WK437" s="79" t="n"/>
      <c r="WL437" s="79" t="n"/>
      <c r="WM437" s="79" t="n"/>
      <c r="WN437" s="79" t="n"/>
      <c r="WO437" s="79" t="n"/>
      <c r="WP437" s="79" t="n"/>
      <c r="WQ437" s="79" t="n"/>
      <c r="WR437" s="79" t="n"/>
      <c r="WS437" s="79" t="n"/>
      <c r="WT437" s="79" t="n"/>
      <c r="WU437" s="79" t="n"/>
      <c r="WV437" s="79" t="n"/>
      <c r="WW437" s="79" t="n"/>
      <c r="WX437" s="79" t="n"/>
      <c r="WY437" s="79" t="n"/>
      <c r="WZ437" s="79" t="n"/>
      <c r="XA437" s="79" t="n"/>
      <c r="XB437" s="79" t="n"/>
      <c r="XC437" s="79" t="n"/>
      <c r="XD437" s="79" t="n"/>
      <c r="XE437" s="79" t="n"/>
      <c r="XF437" s="79" t="n"/>
      <c r="XG437" s="79" t="n"/>
      <c r="XH437" s="79" t="n"/>
      <c r="XI437" s="79" t="n"/>
      <c r="XJ437" s="79" t="n"/>
      <c r="XK437" s="79" t="n"/>
      <c r="XL437" s="79" t="n"/>
      <c r="XM437" s="79" t="n"/>
      <c r="XN437" s="79" t="n"/>
      <c r="XO437" s="79" t="n"/>
      <c r="XP437" s="79" t="n"/>
      <c r="XQ437" s="79" t="n"/>
      <c r="XR437" s="79" t="n"/>
      <c r="XS437" s="79" t="n"/>
      <c r="XV437" s="78" t="n">
        <v>17</v>
      </c>
      <c r="XW437" s="79" t="n"/>
      <c r="XX437" s="79" t="n"/>
      <c r="XY437" s="79" t="n"/>
      <c r="XZ437" s="79" t="n"/>
      <c r="YA437" s="79" t="n"/>
      <c r="YB437" s="79" t="n"/>
      <c r="YC437" s="79" t="n"/>
      <c r="YD437" s="79" t="n"/>
      <c r="YE437" s="79" t="n"/>
      <c r="YF437" s="79" t="n"/>
      <c r="YG437" s="79" t="n"/>
      <c r="YH437" s="79" t="n"/>
      <c r="YI437" s="79" t="n"/>
      <c r="YJ437" s="79" t="n"/>
      <c r="YK437" s="79" t="n"/>
      <c r="YL437" s="79" t="n"/>
      <c r="YM437" s="79" t="n"/>
      <c r="YN437" s="79" t="n"/>
      <c r="YO437" s="79" t="n"/>
      <c r="YP437" s="79" t="n"/>
      <c r="YQ437" s="79" t="n"/>
      <c r="YR437" s="79" t="n"/>
      <c r="YS437" s="79" t="n"/>
      <c r="YT437" s="79" t="n"/>
      <c r="YU437" s="79" t="n"/>
      <c r="YV437" s="79" t="n"/>
      <c r="YW437" s="79" t="n"/>
      <c r="YX437" s="79" t="n"/>
      <c r="YY437" s="79" t="n"/>
      <c r="YZ437" s="79" t="n"/>
      <c r="ZA437" s="79" t="n"/>
      <c r="ZB437" s="79" t="n"/>
      <c r="ZC437" s="79" t="n"/>
      <c r="ZD437" s="79" t="n"/>
      <c r="ZE437" s="79" t="n"/>
      <c r="ZF437" s="79" t="n"/>
      <c r="ZG437" s="79" t="n"/>
      <c r="ZH437" s="79" t="n"/>
      <c r="ZI437" s="79" t="n"/>
      <c r="ZJ437" s="79" t="n"/>
      <c r="ZM437" s="78" t="n">
        <v>17</v>
      </c>
      <c r="ZN437" s="79" t="n"/>
      <c r="ZO437" s="79" t="n"/>
      <c r="ZP437" s="79" t="n"/>
      <c r="ZQ437" s="79" t="n"/>
      <c r="ZR437" s="79" t="n"/>
      <c r="ZS437" s="79" t="n"/>
      <c r="ZT437" s="79" t="n"/>
      <c r="ZU437" s="79" t="n"/>
      <c r="ZV437" s="79" t="n"/>
      <c r="ZW437" s="79" t="n"/>
      <c r="ZX437" s="79" t="n"/>
      <c r="ZY437" s="79" t="n"/>
      <c r="ZZ437" s="79" t="n"/>
      <c r="AAA437" s="79" t="n"/>
      <c r="AAB437" s="79" t="n"/>
      <c r="AAC437" s="79" t="n"/>
      <c r="AAD437" s="79" t="n"/>
      <c r="AAE437" s="79" t="n"/>
      <c r="AAF437" s="79" t="n"/>
      <c r="AAG437" s="79" t="n"/>
      <c r="AAH437" s="79" t="n"/>
      <c r="AAI437" s="79" t="n"/>
      <c r="AAJ437" s="79" t="n"/>
      <c r="AAK437" s="79" t="n"/>
      <c r="AAL437" s="79" t="n"/>
      <c r="AAM437" s="79" t="n"/>
      <c r="AAN437" s="79" t="n"/>
      <c r="AAO437" s="79" t="n"/>
      <c r="AAP437" s="79" t="n"/>
      <c r="AAQ437" s="79" t="n"/>
      <c r="AAR437" s="79" t="n"/>
      <c r="AAS437" s="79" t="n"/>
      <c r="AAT437" s="79" t="n"/>
      <c r="AAU437" s="79" t="n"/>
      <c r="AAV437" s="79" t="n"/>
      <c r="AAW437" s="79" t="n"/>
      <c r="AAX437" s="79" t="n"/>
      <c r="AAY437" s="79" t="n"/>
      <c r="AAZ437" s="79" t="n"/>
      <c r="ABA437" s="79" t="n"/>
      <c r="ABD437" s="78" t="n">
        <v>17</v>
      </c>
      <c r="ABE437" s="79" t="n"/>
      <c r="ABF437" s="79" t="n"/>
      <c r="ABG437" s="79" t="n"/>
      <c r="ABH437" s="79" t="n"/>
      <c r="ABI437" s="79" t="n"/>
      <c r="ABJ437" s="79" t="n"/>
      <c r="ABK437" s="79" t="n"/>
      <c r="ABL437" s="79" t="n"/>
      <c r="ABM437" s="79" t="n"/>
      <c r="ABN437" s="79" t="n"/>
      <c r="ABO437" s="79" t="n"/>
      <c r="ABP437" s="79" t="n"/>
      <c r="ABQ437" s="79" t="n"/>
      <c r="ABR437" s="79" t="n"/>
      <c r="ABS437" s="79" t="n"/>
      <c r="ABT437" s="79" t="n"/>
      <c r="ABU437" s="79" t="n"/>
      <c r="ABV437" s="79" t="n"/>
      <c r="ABW437" s="79" t="n"/>
      <c r="ABX437" s="79" t="n"/>
      <c r="ABY437" s="79" t="n"/>
      <c r="ABZ437" s="79" t="n"/>
      <c r="ACA437" s="79" t="n"/>
      <c r="ACB437" s="79" t="n"/>
      <c r="ACC437" s="79" t="n"/>
      <c r="ACD437" s="79" t="n"/>
      <c r="ACE437" s="79" t="n"/>
      <c r="ACF437" s="79" t="n"/>
      <c r="ACG437" s="79" t="n"/>
      <c r="ACH437" s="79" t="n"/>
      <c r="ACI437" s="79" t="n"/>
      <c r="ACJ437" s="79" t="n"/>
      <c r="ACK437" s="79" t="n"/>
      <c r="ACL437" s="79" t="n"/>
      <c r="ACM437" s="79" t="n"/>
      <c r="ACN437" s="79" t="n"/>
      <c r="ACO437" s="79" t="n"/>
      <c r="ACP437" s="79" t="n"/>
      <c r="ACQ437" s="79" t="n"/>
      <c r="ACR437" s="79" t="n"/>
      <c r="ACU437" s="78" t="n">
        <v>17</v>
      </c>
      <c r="ACV437" s="79" t="n"/>
      <c r="ACW437" s="79" t="n"/>
      <c r="ACX437" s="79" t="n"/>
      <c r="ACY437" s="79" t="n"/>
      <c r="ACZ437" s="79" t="n"/>
      <c r="ADA437" s="79" t="n"/>
      <c r="ADB437" s="79" t="n"/>
      <c r="ADC437" s="79" t="n"/>
      <c r="ADD437" s="79" t="n"/>
      <c r="ADE437" s="79" t="n"/>
      <c r="ADF437" s="79" t="n"/>
      <c r="ADG437" s="79" t="n"/>
      <c r="ADH437" s="79" t="n"/>
      <c r="ADI437" s="79" t="n"/>
      <c r="ADJ437" s="79" t="n"/>
      <c r="ADK437" s="79" t="n"/>
      <c r="ADL437" s="79" t="n"/>
      <c r="ADM437" s="79" t="n"/>
      <c r="ADN437" s="79" t="n"/>
      <c r="ADO437" s="79" t="n"/>
      <c r="ADP437" s="79" t="n"/>
      <c r="ADQ437" s="79" t="n"/>
      <c r="ADR437" s="79" t="n"/>
      <c r="ADS437" s="79" t="n"/>
      <c r="ADT437" s="79" t="n"/>
      <c r="ADU437" s="79" t="n"/>
      <c r="ADV437" s="79" t="n"/>
      <c r="ADW437" s="79" t="n"/>
      <c r="ADX437" s="79" t="n"/>
      <c r="ADY437" s="79" t="n"/>
      <c r="ADZ437" s="79" t="n"/>
      <c r="AEA437" s="79" t="n"/>
      <c r="AEB437" s="79" t="n"/>
      <c r="AEC437" s="79" t="n"/>
      <c r="AED437" s="79" t="n"/>
      <c r="AEE437" s="79" t="n"/>
      <c r="AEF437" s="79" t="n"/>
      <c r="AEG437" s="79" t="n"/>
      <c r="AEH437" s="79" t="n"/>
      <c r="AEI437" s="79" t="n"/>
      <c r="AEL437" s="78" t="n">
        <v>17</v>
      </c>
      <c r="AEM437" s="79" t="n"/>
      <c r="AEN437" s="79" t="n"/>
      <c r="AEO437" s="79" t="n"/>
      <c r="AEP437" s="79" t="n"/>
      <c r="AEQ437" s="79" t="n"/>
      <c r="AER437" s="79" t="n"/>
      <c r="AES437" s="79" t="n"/>
      <c r="AET437" s="79" t="n"/>
      <c r="AEU437" s="79" t="n"/>
      <c r="AEV437" s="79" t="n"/>
      <c r="AEW437" s="79" t="n"/>
      <c r="AEX437" s="79" t="n"/>
      <c r="AEY437" s="79" t="n"/>
      <c r="AEZ437" s="79" t="n"/>
      <c r="AFA437" s="79" t="n"/>
      <c r="AFB437" s="79" t="n"/>
      <c r="AFC437" s="79" t="n"/>
      <c r="AFD437" s="79" t="n"/>
      <c r="AFE437" s="79" t="n"/>
      <c r="AFF437" s="79" t="n"/>
      <c r="AFG437" s="79" t="n"/>
      <c r="AFH437" s="79" t="n"/>
      <c r="AFI437" s="79" t="n"/>
      <c r="AFJ437" s="79" t="n"/>
      <c r="AFK437" s="79" t="n"/>
      <c r="AFL437" s="79" t="n"/>
      <c r="AFM437" s="79" t="n"/>
      <c r="AFN437" s="79" t="n"/>
      <c r="AFO437" s="79" t="n"/>
      <c r="AFP437" s="79" t="n"/>
      <c r="AFQ437" s="79" t="n"/>
      <c r="AFR437" s="79" t="n"/>
      <c r="AFS437" s="79" t="n"/>
      <c r="AFT437" s="79" t="n"/>
      <c r="AFU437" s="79" t="n"/>
      <c r="AFV437" s="79" t="n"/>
      <c r="AFW437" s="79" t="n"/>
      <c r="AFX437" s="79" t="n"/>
      <c r="AFY437" s="79" t="n"/>
      <c r="AFZ437" s="79" t="n"/>
    </row>
    <row r="438">
      <c r="A438" s="78" t="n">
        <v>18</v>
      </c>
      <c r="B438" s="79" t="n"/>
      <c r="C438" s="79" t="n"/>
      <c r="D438" s="79" t="n"/>
      <c r="E438" s="79" t="n"/>
      <c r="F438" s="79" t="n"/>
      <c r="G438" s="79" t="n"/>
      <c r="H438" s="79" t="n"/>
      <c r="I438" s="79" t="n"/>
      <c r="J438" s="79" t="n"/>
      <c r="K438" s="79" t="n"/>
      <c r="L438" s="79" t="n"/>
      <c r="M438" s="79" t="n"/>
      <c r="N438" s="79" t="n"/>
      <c r="O438" s="79" t="n"/>
      <c r="P438" s="79" t="n"/>
      <c r="Q438" s="79" t="n"/>
      <c r="R438" s="79" t="n"/>
      <c r="S438" s="79" t="n"/>
      <c r="T438" s="79" t="n"/>
      <c r="U438" s="79" t="n"/>
      <c r="V438" s="79" t="n"/>
      <c r="W438" s="79" t="n"/>
      <c r="X438" s="79" t="n"/>
      <c r="Y438" s="79" t="n"/>
      <c r="Z438" s="79" t="n"/>
      <c r="AA438" s="79" t="n"/>
      <c r="AB438" s="79" t="n"/>
      <c r="AC438" s="79" t="n"/>
      <c r="AD438" s="79" t="n"/>
      <c r="AE438" s="79" t="n"/>
      <c r="AF438" s="79" t="n"/>
      <c r="AG438" s="79" t="n"/>
      <c r="AH438" s="79" t="n"/>
      <c r="AI438" s="79" t="n"/>
      <c r="AJ438" s="79" t="n"/>
      <c r="AK438" s="79" t="n"/>
      <c r="AL438" s="79" t="n"/>
      <c r="AM438" s="79" t="n"/>
      <c r="AN438" s="79" t="n"/>
      <c r="AO438" s="79" t="n"/>
      <c r="AR438" s="78" t="n">
        <v>18</v>
      </c>
      <c r="AS438" s="79" t="n"/>
      <c r="AT438" s="79" t="n"/>
      <c r="AU438" s="79" t="n"/>
      <c r="AV438" s="79" t="n"/>
      <c r="AW438" s="79" t="n"/>
      <c r="AX438" s="79" t="n"/>
      <c r="AY438" s="79" t="n"/>
      <c r="AZ438" s="79" t="n"/>
      <c r="BA438" s="79" t="n"/>
      <c r="BB438" s="79" t="n"/>
      <c r="BC438" s="79" t="n"/>
      <c r="BD438" s="79" t="n"/>
      <c r="BE438" s="79" t="n"/>
      <c r="BF438" s="79" t="n"/>
      <c r="BG438" s="79" t="n"/>
      <c r="BH438" s="79" t="n"/>
      <c r="BI438" s="79" t="n"/>
      <c r="BJ438" s="79" t="n"/>
      <c r="BK438" s="79" t="n"/>
      <c r="BL438" s="79" t="n"/>
      <c r="BM438" s="79" t="n"/>
      <c r="BN438" s="79" t="n"/>
      <c r="BO438" s="79" t="n"/>
      <c r="BP438" s="79" t="n"/>
      <c r="BQ438" s="79" t="n"/>
      <c r="BR438" s="79" t="n"/>
      <c r="BS438" s="79" t="n"/>
      <c r="BT438" s="79" t="n"/>
      <c r="BU438" s="79" t="n"/>
      <c r="BV438" s="79" t="n"/>
      <c r="BW438" s="79" t="n"/>
      <c r="BX438" s="79" t="n"/>
      <c r="BY438" s="79" t="n"/>
      <c r="BZ438" s="79" t="n"/>
      <c r="CA438" s="79" t="n"/>
      <c r="CB438" s="79" t="n"/>
      <c r="CC438" s="79" t="n"/>
      <c r="CD438" s="79" t="n"/>
      <c r="CE438" s="79" t="n"/>
      <c r="CF438" s="79" t="n"/>
      <c r="CI438" s="78" t="n">
        <v>18</v>
      </c>
      <c r="CJ438" s="79" t="n"/>
      <c r="CK438" s="79" t="n"/>
      <c r="CL438" s="79" t="n"/>
      <c r="CM438" s="79" t="n"/>
      <c r="CN438" s="79" t="n"/>
      <c r="CO438" s="79" t="n"/>
      <c r="CP438" s="79" t="n"/>
      <c r="CQ438" s="79" t="n"/>
      <c r="CR438" s="79" t="n"/>
      <c r="CS438" s="79" t="n"/>
      <c r="CT438" s="79" t="n"/>
      <c r="CU438" s="79" t="n"/>
      <c r="CV438" s="79" t="n"/>
      <c r="CW438" s="79" t="n"/>
      <c r="CX438" s="79" t="n"/>
      <c r="CY438" s="79" t="n"/>
      <c r="CZ438" s="79" t="n"/>
      <c r="DA438" s="79" t="n"/>
      <c r="DB438" s="79" t="n"/>
      <c r="DC438" s="79" t="n"/>
      <c r="DD438" s="79" t="n"/>
      <c r="DE438" s="79" t="n"/>
      <c r="DF438" s="79" t="n"/>
      <c r="DG438" s="79" t="n"/>
      <c r="DH438" s="79" t="n"/>
      <c r="DI438" s="79" t="n"/>
      <c r="DJ438" s="79" t="n"/>
      <c r="DK438" s="79" t="n"/>
      <c r="DL438" s="79" t="n"/>
      <c r="DM438" s="79" t="n"/>
      <c r="DN438" s="79" t="n"/>
      <c r="DO438" s="79" t="n"/>
      <c r="DP438" s="79" t="n"/>
      <c r="DQ438" s="79" t="n"/>
      <c r="DR438" s="79" t="n"/>
      <c r="DS438" s="79" t="n"/>
      <c r="DT438" s="79" t="n"/>
      <c r="DU438" s="79" t="n"/>
      <c r="DV438" s="79" t="n"/>
      <c r="DW438" s="79" t="n"/>
      <c r="DZ438" s="78" t="n">
        <v>18</v>
      </c>
      <c r="EA438" s="79" t="n"/>
      <c r="EB438" s="79" t="n"/>
      <c r="EC438" s="79" t="n"/>
      <c r="ED438" s="79" t="n"/>
      <c r="EE438" s="79" t="n"/>
      <c r="EF438" s="79" t="n"/>
      <c r="EG438" s="79" t="n"/>
      <c r="EH438" s="79" t="n"/>
      <c r="EI438" s="79" t="n"/>
      <c r="EJ438" s="79" t="n"/>
      <c r="EK438" s="79" t="n"/>
      <c r="EL438" s="79" t="n"/>
      <c r="EM438" s="79" t="n"/>
      <c r="EN438" s="79" t="n"/>
      <c r="EO438" s="79" t="n"/>
      <c r="EP438" s="79" t="n"/>
      <c r="EQ438" s="79" t="n"/>
      <c r="ER438" s="79" t="n"/>
      <c r="ES438" s="79" t="n"/>
      <c r="ET438" s="79" t="n"/>
      <c r="EU438" s="79" t="n"/>
      <c r="EV438" s="79" t="n"/>
      <c r="EW438" s="79" t="n"/>
      <c r="EX438" s="79" t="n"/>
      <c r="EY438" s="79" t="n"/>
      <c r="EZ438" s="79" t="n"/>
      <c r="FA438" s="79" t="n"/>
      <c r="FB438" s="79" t="n"/>
      <c r="FC438" s="79" t="n"/>
      <c r="FD438" s="79" t="n"/>
      <c r="FE438" s="79" t="n"/>
      <c r="FF438" s="79" t="n"/>
      <c r="FG438" s="79" t="n"/>
      <c r="FH438" s="79" t="n"/>
      <c r="FI438" s="79" t="n"/>
      <c r="FJ438" s="79" t="n"/>
      <c r="FK438" s="79" t="n"/>
      <c r="FL438" s="79" t="n"/>
      <c r="FM438" s="79" t="n"/>
      <c r="FN438" s="79" t="n"/>
      <c r="FQ438" s="78" t="n">
        <v>18</v>
      </c>
      <c r="FR438" s="79" t="n"/>
      <c r="FS438" s="79" t="n"/>
      <c r="FT438" s="79" t="n"/>
      <c r="FU438" s="79" t="n"/>
      <c r="FV438" s="79" t="n"/>
      <c r="FW438" s="79" t="n"/>
      <c r="FX438" s="79" t="n"/>
      <c r="FY438" s="79" t="n"/>
      <c r="FZ438" s="79" t="n"/>
      <c r="GA438" s="79" t="n"/>
      <c r="GB438" s="79" t="n"/>
      <c r="GC438" s="79" t="n"/>
      <c r="GD438" s="79" t="n"/>
      <c r="GE438" s="79" t="n"/>
      <c r="GF438" s="79" t="n"/>
      <c r="GG438" s="79" t="n"/>
      <c r="GH438" s="79" t="n"/>
      <c r="GI438" s="79" t="n"/>
      <c r="GJ438" s="79" t="n"/>
      <c r="GK438" s="79" t="n"/>
      <c r="GL438" s="79" t="n"/>
      <c r="GM438" s="79" t="n"/>
      <c r="GN438" s="79" t="n"/>
      <c r="GO438" s="79" t="n"/>
      <c r="GP438" s="79" t="n"/>
      <c r="GQ438" s="79" t="n"/>
      <c r="GR438" s="79" t="n"/>
      <c r="GS438" s="79" t="n"/>
      <c r="GT438" s="79" t="n"/>
      <c r="GU438" s="79" t="n"/>
      <c r="GV438" s="79" t="n"/>
      <c r="GW438" s="79" t="n"/>
      <c r="GX438" s="79" t="n"/>
      <c r="GY438" s="79" t="n"/>
      <c r="GZ438" s="79" t="n"/>
      <c r="HA438" s="79" t="n"/>
      <c r="HB438" s="79" t="n"/>
      <c r="HC438" s="79" t="n"/>
      <c r="HD438" s="79" t="n"/>
      <c r="HE438" s="79" t="n"/>
      <c r="HH438" s="78" t="n">
        <v>18</v>
      </c>
      <c r="HI438" s="79" t="n"/>
      <c r="HJ438" s="79" t="n"/>
      <c r="HK438" s="79" t="n"/>
      <c r="HL438" s="79" t="n"/>
      <c r="HM438" s="79" t="n"/>
      <c r="HN438" s="79" t="n"/>
      <c r="HO438" s="79" t="n"/>
      <c r="HP438" s="79" t="n"/>
      <c r="HQ438" s="79" t="n"/>
      <c r="HR438" s="79" t="n"/>
      <c r="HS438" s="79" t="n"/>
      <c r="HT438" s="79" t="n"/>
      <c r="HU438" s="79" t="n"/>
      <c r="HV438" s="79" t="n"/>
      <c r="HW438" s="79" t="n"/>
      <c r="HX438" s="79" t="n"/>
      <c r="HY438" s="79" t="n"/>
      <c r="HZ438" s="79" t="n"/>
      <c r="IA438" s="79" t="n"/>
      <c r="IB438" s="79" t="n"/>
      <c r="IC438" s="79" t="n"/>
      <c r="ID438" s="79" t="n"/>
      <c r="IE438" s="79" t="n"/>
      <c r="IF438" s="79" t="n"/>
      <c r="IG438" s="79" t="n"/>
      <c r="IH438" s="79" t="n"/>
      <c r="II438" s="79" t="n"/>
      <c r="IJ438" s="79" t="n"/>
      <c r="IK438" s="79" t="n"/>
      <c r="IL438" s="79" t="n"/>
      <c r="IM438" s="79" t="n"/>
      <c r="IN438" s="79" t="n"/>
      <c r="IO438" s="79" t="n"/>
      <c r="IP438" s="79" t="n"/>
      <c r="IQ438" s="79" t="n"/>
      <c r="IR438" s="79" t="n"/>
      <c r="IS438" s="79" t="n"/>
      <c r="IT438" s="79" t="n"/>
      <c r="IU438" s="79" t="n"/>
      <c r="IV438" s="79" t="n"/>
      <c r="IY438" s="78" t="n">
        <v>18</v>
      </c>
      <c r="IZ438" s="79" t="n"/>
      <c r="JA438" s="79" t="n"/>
      <c r="JB438" s="79" t="n"/>
      <c r="JC438" s="79" t="n"/>
      <c r="JD438" s="79" t="n"/>
      <c r="JE438" s="79" t="n"/>
      <c r="JF438" s="79" t="n"/>
      <c r="JG438" s="79" t="n"/>
      <c r="JH438" s="79" t="n"/>
      <c r="JI438" s="79" t="n"/>
      <c r="JJ438" s="79" t="n"/>
      <c r="JK438" s="79" t="n"/>
      <c r="JL438" s="79" t="n"/>
      <c r="JM438" s="79" t="n"/>
      <c r="JN438" s="79" t="n"/>
      <c r="JO438" s="79" t="n"/>
      <c r="JP438" s="79" t="n"/>
      <c r="JQ438" s="79" t="n"/>
      <c r="JR438" s="79" t="n"/>
      <c r="JS438" s="79" t="n"/>
      <c r="JT438" s="79" t="n"/>
      <c r="JU438" s="79" t="n"/>
      <c r="JV438" s="79" t="n"/>
      <c r="JW438" s="79" t="n"/>
      <c r="JX438" s="79" t="n"/>
      <c r="JY438" s="79" t="n"/>
      <c r="JZ438" s="79" t="n"/>
      <c r="KA438" s="79" t="n"/>
      <c r="KB438" s="79" t="n"/>
      <c r="KC438" s="79" t="n"/>
      <c r="KD438" s="79" t="n"/>
      <c r="KE438" s="79" t="n"/>
      <c r="KF438" s="79" t="n"/>
      <c r="KG438" s="79" t="n"/>
      <c r="KH438" s="79" t="n"/>
      <c r="KI438" s="79" t="n"/>
      <c r="KJ438" s="79" t="n"/>
      <c r="KK438" s="79" t="n"/>
      <c r="KL438" s="79" t="n"/>
      <c r="KM438" s="79" t="n"/>
      <c r="KP438" s="78" t="n">
        <v>18</v>
      </c>
      <c r="KQ438" s="79" t="n"/>
      <c r="KR438" s="79" t="n"/>
      <c r="KS438" s="79" t="n"/>
      <c r="KT438" s="79" t="n"/>
      <c r="KU438" s="79" t="n"/>
      <c r="KV438" s="79" t="n"/>
      <c r="KW438" s="79" t="n"/>
      <c r="KX438" s="79" t="n"/>
      <c r="KY438" s="79" t="n"/>
      <c r="KZ438" s="79" t="n"/>
      <c r="LA438" s="79" t="n"/>
      <c r="LB438" s="79" t="n"/>
      <c r="LC438" s="79" t="n"/>
      <c r="LD438" s="79" t="n"/>
      <c r="LE438" s="79" t="n"/>
      <c r="LF438" s="79" t="n"/>
      <c r="LG438" s="79" t="n"/>
      <c r="LH438" s="79" t="n"/>
      <c r="LI438" s="79" t="n"/>
      <c r="LJ438" s="79" t="n"/>
      <c r="LK438" s="79" t="n"/>
      <c r="LL438" s="79" t="n"/>
      <c r="LM438" s="79" t="n"/>
      <c r="LN438" s="79" t="n"/>
      <c r="LO438" s="79" t="n"/>
      <c r="LP438" s="79" t="n"/>
      <c r="LQ438" s="79" t="n"/>
      <c r="LR438" s="79" t="n"/>
      <c r="LS438" s="79" t="n"/>
      <c r="LT438" s="79" t="n"/>
      <c r="LU438" s="79" t="n"/>
      <c r="LV438" s="79" t="n"/>
      <c r="LW438" s="79" t="n"/>
      <c r="LX438" s="79" t="n"/>
      <c r="LY438" s="79" t="n"/>
      <c r="LZ438" s="79" t="n"/>
      <c r="MA438" s="79" t="n"/>
      <c r="MB438" s="79" t="n"/>
      <c r="MC438" s="79" t="n"/>
      <c r="MD438" s="79" t="n"/>
      <c r="MG438" s="78" t="n">
        <v>18</v>
      </c>
      <c r="MH438" s="79" t="n"/>
      <c r="MI438" s="79" t="n"/>
      <c r="MJ438" s="79" t="n"/>
      <c r="MK438" s="79" t="n"/>
      <c r="ML438" s="79" t="n"/>
      <c r="MM438" s="79" t="n"/>
      <c r="MN438" s="79" t="n"/>
      <c r="MO438" s="79" t="n"/>
      <c r="MP438" s="79" t="n"/>
      <c r="MQ438" s="79" t="n"/>
      <c r="MR438" s="79" t="n"/>
      <c r="MS438" s="79" t="n"/>
      <c r="MT438" s="79" t="n"/>
      <c r="MU438" s="79" t="n"/>
      <c r="MV438" s="79" t="n"/>
      <c r="MW438" s="79" t="n"/>
      <c r="MX438" s="79" t="n"/>
      <c r="MY438" s="79" t="n"/>
      <c r="MZ438" s="79" t="n"/>
      <c r="NA438" s="79" t="n"/>
      <c r="NB438" s="79" t="n"/>
      <c r="NC438" s="79" t="n"/>
      <c r="ND438" s="79" t="n"/>
      <c r="NE438" s="79" t="n"/>
      <c r="NF438" s="79" t="n"/>
      <c r="NG438" s="79" t="n"/>
      <c r="NH438" s="79" t="n"/>
      <c r="NI438" s="79" t="n"/>
      <c r="NJ438" s="79" t="n"/>
      <c r="NK438" s="79" t="n"/>
      <c r="NL438" s="79" t="n"/>
      <c r="NM438" s="79" t="n"/>
      <c r="NN438" s="79" t="n"/>
      <c r="NO438" s="79" t="n"/>
      <c r="NP438" s="79" t="n"/>
      <c r="NQ438" s="79" t="n"/>
      <c r="NR438" s="79" t="n"/>
      <c r="NS438" s="79" t="n"/>
      <c r="NT438" s="79" t="n"/>
      <c r="NU438" s="79" t="n"/>
      <c r="NX438" s="78" t="n">
        <v>18</v>
      </c>
      <c r="NY438" s="79" t="n"/>
      <c r="NZ438" s="79" t="n"/>
      <c r="OA438" s="79" t="n"/>
      <c r="OB438" s="79" t="n"/>
      <c r="OC438" s="79" t="n"/>
      <c r="OD438" s="79" t="n"/>
      <c r="OE438" s="79" t="n"/>
      <c r="OF438" s="79" t="n"/>
      <c r="OG438" s="79" t="n"/>
      <c r="OH438" s="79" t="n"/>
      <c r="OI438" s="79" t="n"/>
      <c r="OJ438" s="79" t="n"/>
      <c r="OK438" s="79" t="n"/>
      <c r="OL438" s="79" t="n"/>
      <c r="OM438" s="79" t="n"/>
      <c r="ON438" s="79" t="n"/>
      <c r="OO438" s="79" t="n"/>
      <c r="OP438" s="79" t="n"/>
      <c r="OQ438" s="79" t="n"/>
      <c r="OR438" s="79" t="n"/>
      <c r="OS438" s="79" t="n"/>
      <c r="OT438" s="79" t="n"/>
      <c r="OU438" s="79" t="n"/>
      <c r="OV438" s="79" t="n"/>
      <c r="OW438" s="79" t="n"/>
      <c r="OX438" s="79" t="n"/>
      <c r="OY438" s="79" t="n"/>
      <c r="OZ438" s="79" t="n"/>
      <c r="PA438" s="79" t="n"/>
      <c r="PB438" s="79" t="n"/>
      <c r="PC438" s="79" t="n"/>
      <c r="PD438" s="79" t="n"/>
      <c r="PE438" s="79" t="n"/>
      <c r="PF438" s="79" t="n"/>
      <c r="PG438" s="79" t="n"/>
      <c r="PH438" s="79" t="n"/>
      <c r="PI438" s="79" t="n"/>
      <c r="PJ438" s="79" t="n"/>
      <c r="PK438" s="79" t="n"/>
      <c r="PL438" s="79" t="n"/>
      <c r="PO438" s="78" t="n">
        <v>18</v>
      </c>
      <c r="PP438" s="79" t="n"/>
      <c r="PQ438" s="79" t="n"/>
      <c r="PR438" s="79" t="n"/>
      <c r="PS438" s="79" t="n"/>
      <c r="PT438" s="79" t="n"/>
      <c r="PU438" s="79" t="n"/>
      <c r="PV438" s="79" t="n"/>
      <c r="PW438" s="79" t="n"/>
      <c r="PX438" s="79" t="n"/>
      <c r="PY438" s="79" t="n"/>
      <c r="PZ438" s="79" t="n"/>
      <c r="QA438" s="79" t="n"/>
      <c r="QB438" s="79" t="n"/>
      <c r="QC438" s="79" t="n"/>
      <c r="QD438" s="79" t="n"/>
      <c r="QE438" s="79" t="n"/>
      <c r="QF438" s="79" t="n"/>
      <c r="QG438" s="79" t="n"/>
      <c r="QH438" s="79" t="n"/>
      <c r="QI438" s="79" t="n"/>
      <c r="QJ438" s="79" t="n"/>
      <c r="QK438" s="79" t="n"/>
      <c r="QL438" s="79" t="n"/>
      <c r="QM438" s="79" t="n"/>
      <c r="QN438" s="79" t="n"/>
      <c r="QO438" s="79" t="n"/>
      <c r="QP438" s="79" t="n"/>
      <c r="QQ438" s="79" t="n"/>
      <c r="QR438" s="79" t="n"/>
      <c r="QS438" s="79" t="n"/>
      <c r="QT438" s="79" t="n"/>
      <c r="QU438" s="79" t="n"/>
      <c r="QV438" s="79" t="n"/>
      <c r="QW438" s="79" t="n"/>
      <c r="QX438" s="79" t="n"/>
      <c r="QY438" s="79" t="n"/>
      <c r="QZ438" s="79" t="n"/>
      <c r="RA438" s="79" t="n"/>
      <c r="RB438" s="79" t="n"/>
      <c r="RC438" s="79" t="n"/>
      <c r="RF438" s="78" t="n">
        <v>18</v>
      </c>
      <c r="RG438" s="79" t="n"/>
      <c r="RH438" s="79" t="n"/>
      <c r="RI438" s="79" t="n"/>
      <c r="RJ438" s="79" t="n"/>
      <c r="RK438" s="79" t="n"/>
      <c r="RL438" s="79" t="n"/>
      <c r="RM438" s="79" t="n"/>
      <c r="RN438" s="79" t="n"/>
      <c r="RO438" s="79" t="n"/>
      <c r="RP438" s="79" t="n"/>
      <c r="RQ438" s="79" t="n"/>
      <c r="RR438" s="79" t="n"/>
      <c r="RS438" s="79" t="n"/>
      <c r="RT438" s="79" t="n"/>
      <c r="RU438" s="79" t="n"/>
      <c r="RV438" s="79" t="n"/>
      <c r="RW438" s="79" t="n"/>
      <c r="RX438" s="79" t="n"/>
      <c r="RY438" s="79" t="n"/>
      <c r="RZ438" s="79" t="n"/>
      <c r="SA438" s="79" t="n"/>
      <c r="SB438" s="79" t="n"/>
      <c r="SC438" s="79" t="n"/>
      <c r="SD438" s="79" t="n"/>
      <c r="SE438" s="79" t="n"/>
      <c r="SF438" s="79" t="n"/>
      <c r="SG438" s="79" t="n"/>
      <c r="SH438" s="79" t="n"/>
      <c r="SI438" s="79" t="n"/>
      <c r="SJ438" s="79" t="n"/>
      <c r="SK438" s="79" t="n"/>
      <c r="SL438" s="79" t="n"/>
      <c r="SM438" s="79" t="n"/>
      <c r="SN438" s="79" t="n"/>
      <c r="SO438" s="79" t="n"/>
      <c r="SP438" s="79" t="n"/>
      <c r="SQ438" s="79" t="n"/>
      <c r="SR438" s="79" t="n"/>
      <c r="SS438" s="79" t="n"/>
      <c r="ST438" s="79" t="n"/>
      <c r="SW438" s="78" t="n">
        <v>18</v>
      </c>
      <c r="SX438" s="79" t="n"/>
      <c r="SY438" s="79" t="n"/>
      <c r="SZ438" s="79" t="n"/>
      <c r="TA438" s="79" t="n"/>
      <c r="TB438" s="79" t="n"/>
      <c r="TC438" s="79" t="n"/>
      <c r="TD438" s="79" t="n"/>
      <c r="TE438" s="79" t="n"/>
      <c r="TF438" s="79" t="n"/>
      <c r="TG438" s="79" t="n"/>
      <c r="TH438" s="79" t="n"/>
      <c r="TI438" s="79" t="n"/>
      <c r="TJ438" s="79" t="n"/>
      <c r="TK438" s="79" t="n"/>
      <c r="TL438" s="79" t="n"/>
      <c r="TM438" s="79" t="n"/>
      <c r="TN438" s="79" t="n"/>
      <c r="TO438" s="79" t="n"/>
      <c r="TP438" s="79" t="n"/>
      <c r="TQ438" s="79" t="n"/>
      <c r="TR438" s="79" t="n"/>
      <c r="TS438" s="79" t="n"/>
      <c r="TT438" s="79" t="n"/>
      <c r="TU438" s="79" t="n"/>
      <c r="TV438" s="79" t="n"/>
      <c r="TW438" s="79" t="n"/>
      <c r="TX438" s="79" t="n"/>
      <c r="TY438" s="79" t="n"/>
      <c r="TZ438" s="79" t="n"/>
      <c r="UA438" s="79" t="n"/>
      <c r="UB438" s="79" t="n"/>
      <c r="UC438" s="79" t="n"/>
      <c r="UD438" s="79" t="n"/>
      <c r="UE438" s="79" t="n"/>
      <c r="UF438" s="79" t="n"/>
      <c r="UG438" s="79" t="n"/>
      <c r="UH438" s="79" t="n"/>
      <c r="UI438" s="79" t="n"/>
      <c r="UJ438" s="79" t="n"/>
      <c r="UK438" s="79" t="n"/>
      <c r="UN438" s="78" t="n">
        <v>18</v>
      </c>
      <c r="UO438" s="79" t="n"/>
      <c r="UP438" s="79" t="n"/>
      <c r="UQ438" s="79" t="n"/>
      <c r="UR438" s="79" t="n"/>
      <c r="US438" s="79" t="n"/>
      <c r="UT438" s="79" t="n"/>
      <c r="UU438" s="79" t="n"/>
      <c r="UV438" s="79" t="n"/>
      <c r="UW438" s="79" t="n"/>
      <c r="UX438" s="79" t="n"/>
      <c r="UY438" s="79" t="n"/>
      <c r="UZ438" s="79" t="n"/>
      <c r="VA438" s="79" t="n"/>
      <c r="VB438" s="79" t="n"/>
      <c r="VC438" s="79" t="n"/>
      <c r="VD438" s="79" t="n"/>
      <c r="VE438" s="79" t="n"/>
      <c r="VF438" s="79" t="n"/>
      <c r="VG438" s="79" t="n"/>
      <c r="VH438" s="79" t="n"/>
      <c r="VI438" s="79" t="n"/>
      <c r="VJ438" s="79" t="n"/>
      <c r="VK438" s="79" t="n"/>
      <c r="VL438" s="79" t="n"/>
      <c r="VM438" s="79" t="n"/>
      <c r="VN438" s="79" t="n"/>
      <c r="VO438" s="79" t="n"/>
      <c r="VP438" s="79" t="n"/>
      <c r="VQ438" s="79" t="n"/>
      <c r="VR438" s="79" t="n"/>
      <c r="VS438" s="79" t="n"/>
      <c r="VT438" s="79" t="n"/>
      <c r="VU438" s="79" t="n"/>
      <c r="VV438" s="79" t="n"/>
      <c r="VW438" s="79" t="n"/>
      <c r="VX438" s="79" t="n"/>
      <c r="VY438" s="79" t="n"/>
      <c r="VZ438" s="79" t="n"/>
      <c r="WA438" s="79" t="n"/>
      <c r="WB438" s="79" t="n"/>
      <c r="WE438" s="78" t="n">
        <v>18</v>
      </c>
      <c r="WF438" s="79" t="n"/>
      <c r="WG438" s="79" t="n"/>
      <c r="WH438" s="79" t="n"/>
      <c r="WI438" s="79" t="n"/>
      <c r="WJ438" s="79" t="n"/>
      <c r="WK438" s="79" t="n"/>
      <c r="WL438" s="79" t="n"/>
      <c r="WM438" s="79" t="n"/>
      <c r="WN438" s="79" t="n"/>
      <c r="WO438" s="79" t="n"/>
      <c r="WP438" s="79" t="n"/>
      <c r="WQ438" s="79" t="n"/>
      <c r="WR438" s="79" t="n"/>
      <c r="WS438" s="79" t="n"/>
      <c r="WT438" s="79" t="n"/>
      <c r="WU438" s="79" t="n"/>
      <c r="WV438" s="79" t="n"/>
      <c r="WW438" s="79" t="n"/>
      <c r="WX438" s="79" t="n"/>
      <c r="WY438" s="79" t="n"/>
      <c r="WZ438" s="79" t="n"/>
      <c r="XA438" s="79" t="n"/>
      <c r="XB438" s="79" t="n"/>
      <c r="XC438" s="79" t="n"/>
      <c r="XD438" s="79" t="n"/>
      <c r="XE438" s="79" t="n"/>
      <c r="XF438" s="79" t="n"/>
      <c r="XG438" s="79" t="n"/>
      <c r="XH438" s="79" t="n"/>
      <c r="XI438" s="79" t="n"/>
      <c r="XJ438" s="79" t="n"/>
      <c r="XK438" s="79" t="n"/>
      <c r="XL438" s="79" t="n"/>
      <c r="XM438" s="79" t="n"/>
      <c r="XN438" s="79" t="n"/>
      <c r="XO438" s="79" t="n"/>
      <c r="XP438" s="79" t="n"/>
      <c r="XQ438" s="79" t="n"/>
      <c r="XR438" s="79" t="n"/>
      <c r="XS438" s="79" t="n"/>
      <c r="XV438" s="78" t="n">
        <v>18</v>
      </c>
      <c r="XW438" s="79" t="n"/>
      <c r="XX438" s="79" t="n"/>
      <c r="XY438" s="79" t="n"/>
      <c r="XZ438" s="79" t="n"/>
      <c r="YA438" s="79" t="n"/>
      <c r="YB438" s="79" t="n"/>
      <c r="YC438" s="79" t="n"/>
      <c r="YD438" s="79" t="n"/>
      <c r="YE438" s="79" t="n"/>
      <c r="YF438" s="79" t="n"/>
      <c r="YG438" s="79" t="n"/>
      <c r="YH438" s="79" t="n"/>
      <c r="YI438" s="79" t="n"/>
      <c r="YJ438" s="79" t="n"/>
      <c r="YK438" s="79" t="n"/>
      <c r="YL438" s="79" t="n"/>
      <c r="YM438" s="79" t="n"/>
      <c r="YN438" s="79" t="n"/>
      <c r="YO438" s="79" t="n"/>
      <c r="YP438" s="79" t="n"/>
      <c r="YQ438" s="79" t="n"/>
      <c r="YR438" s="79" t="n"/>
      <c r="YS438" s="79" t="n"/>
      <c r="YT438" s="79" t="n"/>
      <c r="YU438" s="79" t="n"/>
      <c r="YV438" s="79" t="n"/>
      <c r="YW438" s="79" t="n"/>
      <c r="YX438" s="79" t="n"/>
      <c r="YY438" s="79" t="n"/>
      <c r="YZ438" s="79" t="n"/>
      <c r="ZA438" s="79" t="n"/>
      <c r="ZB438" s="79" t="n"/>
      <c r="ZC438" s="79" t="n"/>
      <c r="ZD438" s="79" t="n"/>
      <c r="ZE438" s="79" t="n"/>
      <c r="ZF438" s="79" t="n"/>
      <c r="ZG438" s="79" t="n"/>
      <c r="ZH438" s="79" t="n"/>
      <c r="ZI438" s="79" t="n"/>
      <c r="ZJ438" s="79" t="n"/>
      <c r="ZM438" s="78" t="n">
        <v>18</v>
      </c>
      <c r="ZN438" s="79" t="n"/>
      <c r="ZO438" s="79" t="n"/>
      <c r="ZP438" s="79" t="n"/>
      <c r="ZQ438" s="79" t="n"/>
      <c r="ZR438" s="79" t="n"/>
      <c r="ZS438" s="79" t="n"/>
      <c r="ZT438" s="79" t="n"/>
      <c r="ZU438" s="79" t="n"/>
      <c r="ZV438" s="79" t="n"/>
      <c r="ZW438" s="79" t="n"/>
      <c r="ZX438" s="79" t="n"/>
      <c r="ZY438" s="79" t="n"/>
      <c r="ZZ438" s="79" t="n"/>
      <c r="AAA438" s="79" t="n"/>
      <c r="AAB438" s="79" t="n"/>
      <c r="AAC438" s="79" t="n"/>
      <c r="AAD438" s="79" t="n"/>
      <c r="AAE438" s="79" t="n"/>
      <c r="AAF438" s="79" t="n"/>
      <c r="AAG438" s="79" t="n"/>
      <c r="AAH438" s="79" t="n"/>
      <c r="AAI438" s="79" t="n"/>
      <c r="AAJ438" s="79" t="n"/>
      <c r="AAK438" s="79" t="n"/>
      <c r="AAL438" s="79" t="n"/>
      <c r="AAM438" s="79" t="n"/>
      <c r="AAN438" s="79" t="n"/>
      <c r="AAO438" s="79" t="n"/>
      <c r="AAP438" s="79" t="n"/>
      <c r="AAQ438" s="79" t="n"/>
      <c r="AAR438" s="79" t="n"/>
      <c r="AAS438" s="79" t="n"/>
      <c r="AAT438" s="79" t="n"/>
      <c r="AAU438" s="79" t="n"/>
      <c r="AAV438" s="79" t="n"/>
      <c r="AAW438" s="79" t="n"/>
      <c r="AAX438" s="79" t="n"/>
      <c r="AAY438" s="79" t="n"/>
      <c r="AAZ438" s="79" t="n"/>
      <c r="ABA438" s="79" t="n"/>
      <c r="ABD438" s="78" t="n">
        <v>18</v>
      </c>
      <c r="ABE438" s="79" t="n"/>
      <c r="ABF438" s="79" t="n"/>
      <c r="ABG438" s="79" t="n"/>
      <c r="ABH438" s="79" t="n"/>
      <c r="ABI438" s="79" t="n"/>
      <c r="ABJ438" s="79" t="n"/>
      <c r="ABK438" s="79" t="n"/>
      <c r="ABL438" s="79" t="n"/>
      <c r="ABM438" s="79" t="n"/>
      <c r="ABN438" s="79" t="n"/>
      <c r="ABO438" s="79" t="n"/>
      <c r="ABP438" s="79" t="n"/>
      <c r="ABQ438" s="79" t="n"/>
      <c r="ABR438" s="79" t="n"/>
      <c r="ABS438" s="79" t="n"/>
      <c r="ABT438" s="79" t="n"/>
      <c r="ABU438" s="79" t="n"/>
      <c r="ABV438" s="79" t="n"/>
      <c r="ABW438" s="79" t="n"/>
      <c r="ABX438" s="79" t="n"/>
      <c r="ABY438" s="79" t="n"/>
      <c r="ABZ438" s="79" t="n"/>
      <c r="ACA438" s="79" t="n"/>
      <c r="ACB438" s="79" t="n"/>
      <c r="ACC438" s="79" t="n"/>
      <c r="ACD438" s="79" t="n"/>
      <c r="ACE438" s="79" t="n"/>
      <c r="ACF438" s="79" t="n"/>
      <c r="ACG438" s="79" t="n"/>
      <c r="ACH438" s="79" t="n"/>
      <c r="ACI438" s="79" t="n"/>
      <c r="ACJ438" s="79" t="n"/>
      <c r="ACK438" s="79" t="n"/>
      <c r="ACL438" s="79" t="n"/>
      <c r="ACM438" s="79" t="n"/>
      <c r="ACN438" s="79" t="n"/>
      <c r="ACO438" s="79" t="n"/>
      <c r="ACP438" s="79" t="n"/>
      <c r="ACQ438" s="79" t="n"/>
      <c r="ACR438" s="79" t="n"/>
      <c r="ACU438" s="78" t="n">
        <v>18</v>
      </c>
      <c r="ACV438" s="79" t="n"/>
      <c r="ACW438" s="79" t="n"/>
      <c r="ACX438" s="79" t="n"/>
      <c r="ACY438" s="79" t="n"/>
      <c r="ACZ438" s="79" t="n"/>
      <c r="ADA438" s="79" t="n"/>
      <c r="ADB438" s="79" t="n"/>
      <c r="ADC438" s="79" t="n"/>
      <c r="ADD438" s="79" t="n"/>
      <c r="ADE438" s="79" t="n"/>
      <c r="ADF438" s="79" t="n"/>
      <c r="ADG438" s="79" t="n"/>
      <c r="ADH438" s="79" t="n"/>
      <c r="ADI438" s="79" t="n"/>
      <c r="ADJ438" s="79" t="n"/>
      <c r="ADK438" s="79" t="n"/>
      <c r="ADL438" s="79" t="n"/>
      <c r="ADM438" s="79" t="n"/>
      <c r="ADN438" s="79" t="n"/>
      <c r="ADO438" s="79" t="n"/>
      <c r="ADP438" s="79" t="n"/>
      <c r="ADQ438" s="79" t="n"/>
      <c r="ADR438" s="79" t="n"/>
      <c r="ADS438" s="79" t="n"/>
      <c r="ADT438" s="79" t="n"/>
      <c r="ADU438" s="79" t="n"/>
      <c r="ADV438" s="79" t="n"/>
      <c r="ADW438" s="79" t="n"/>
      <c r="ADX438" s="79" t="n"/>
      <c r="ADY438" s="79" t="n"/>
      <c r="ADZ438" s="79" t="n"/>
      <c r="AEA438" s="79" t="n"/>
      <c r="AEB438" s="79" t="n"/>
      <c r="AEC438" s="79" t="n"/>
      <c r="AED438" s="79" t="n"/>
      <c r="AEE438" s="79" t="n"/>
      <c r="AEF438" s="79" t="n"/>
      <c r="AEG438" s="79" t="n"/>
      <c r="AEH438" s="79" t="n"/>
      <c r="AEI438" s="79" t="n"/>
      <c r="AEL438" s="78" t="n">
        <v>18</v>
      </c>
      <c r="AEM438" s="79" t="n"/>
      <c r="AEN438" s="79" t="n"/>
      <c r="AEO438" s="79" t="n"/>
      <c r="AEP438" s="79" t="n"/>
      <c r="AEQ438" s="79" t="n"/>
      <c r="AER438" s="79" t="n"/>
      <c r="AES438" s="79" t="n"/>
      <c r="AET438" s="79" t="n"/>
      <c r="AEU438" s="79" t="n"/>
      <c r="AEV438" s="79" t="n"/>
      <c r="AEW438" s="79" t="n"/>
      <c r="AEX438" s="79" t="n"/>
      <c r="AEY438" s="79" t="n"/>
      <c r="AEZ438" s="79" t="n"/>
      <c r="AFA438" s="79" t="n"/>
      <c r="AFB438" s="79" t="n"/>
      <c r="AFC438" s="79" t="n"/>
      <c r="AFD438" s="79" t="n"/>
      <c r="AFE438" s="79" t="n"/>
      <c r="AFF438" s="79" t="n"/>
      <c r="AFG438" s="79" t="n"/>
      <c r="AFH438" s="79" t="n"/>
      <c r="AFI438" s="79" t="n"/>
      <c r="AFJ438" s="79" t="n"/>
      <c r="AFK438" s="79" t="n"/>
      <c r="AFL438" s="79" t="n"/>
      <c r="AFM438" s="79" t="n"/>
      <c r="AFN438" s="79" t="n"/>
      <c r="AFO438" s="79" t="n"/>
      <c r="AFP438" s="79" t="n"/>
      <c r="AFQ438" s="79" t="n"/>
      <c r="AFR438" s="79" t="n"/>
      <c r="AFS438" s="79" t="n"/>
      <c r="AFT438" s="79" t="n"/>
      <c r="AFU438" s="79" t="n"/>
      <c r="AFV438" s="79" t="n"/>
      <c r="AFW438" s="79" t="n"/>
      <c r="AFX438" s="79" t="n"/>
      <c r="AFY438" s="79" t="n"/>
      <c r="AFZ438" s="79" t="n"/>
    </row>
    <row r="439">
      <c r="A439" s="78" t="n">
        <v>19</v>
      </c>
      <c r="B439" s="79" t="n"/>
      <c r="C439" s="79" t="n"/>
      <c r="D439" s="79" t="n"/>
      <c r="E439" s="79" t="n"/>
      <c r="F439" s="79" t="n"/>
      <c r="G439" s="79" t="n"/>
      <c r="H439" s="79" t="n"/>
      <c r="I439" s="79" t="n"/>
      <c r="J439" s="79" t="n"/>
      <c r="K439" s="79" t="n"/>
      <c r="L439" s="79" t="n"/>
      <c r="M439" s="79" t="n"/>
      <c r="N439" s="79" t="n"/>
      <c r="O439" s="79" t="n"/>
      <c r="P439" s="79" t="n"/>
      <c r="Q439" s="79" t="n"/>
      <c r="R439" s="79" t="n"/>
      <c r="S439" s="79" t="n"/>
      <c r="T439" s="79" t="n"/>
      <c r="U439" s="79" t="n"/>
      <c r="V439" s="79" t="n"/>
      <c r="W439" s="79" t="n"/>
      <c r="X439" s="79" t="n"/>
      <c r="Y439" s="79" t="n"/>
      <c r="Z439" s="79" t="n"/>
      <c r="AA439" s="79" t="n"/>
      <c r="AB439" s="79" t="n"/>
      <c r="AC439" s="79" t="n"/>
      <c r="AD439" s="79" t="n"/>
      <c r="AE439" s="79" t="n"/>
      <c r="AF439" s="79" t="n"/>
      <c r="AG439" s="79" t="n"/>
      <c r="AH439" s="79" t="n"/>
      <c r="AI439" s="79" t="n"/>
      <c r="AJ439" s="79" t="n"/>
      <c r="AK439" s="79" t="n"/>
      <c r="AL439" s="79" t="n"/>
      <c r="AM439" s="79" t="n"/>
      <c r="AN439" s="79" t="n"/>
      <c r="AO439" s="79" t="n"/>
      <c r="AR439" s="78" t="n">
        <v>19</v>
      </c>
      <c r="AS439" s="79" t="n"/>
      <c r="AT439" s="79" t="n"/>
      <c r="AU439" s="79" t="n"/>
      <c r="AV439" s="79" t="n"/>
      <c r="AW439" s="79" t="n"/>
      <c r="AX439" s="79" t="n"/>
      <c r="AY439" s="79" t="n"/>
      <c r="AZ439" s="79" t="n"/>
      <c r="BA439" s="79" t="n"/>
      <c r="BB439" s="79" t="n"/>
      <c r="BC439" s="79" t="n"/>
      <c r="BD439" s="79" t="n"/>
      <c r="BE439" s="79" t="n"/>
      <c r="BF439" s="79" t="n"/>
      <c r="BG439" s="79" t="n"/>
      <c r="BH439" s="79" t="n"/>
      <c r="BI439" s="79" t="n"/>
      <c r="BJ439" s="79" t="n"/>
      <c r="BK439" s="79" t="n"/>
      <c r="BL439" s="79" t="n"/>
      <c r="BM439" s="79" t="n"/>
      <c r="BN439" s="79" t="n"/>
      <c r="BO439" s="79" t="n"/>
      <c r="BP439" s="79" t="n"/>
      <c r="BQ439" s="79" t="n"/>
      <c r="BR439" s="79" t="n"/>
      <c r="BS439" s="79" t="n"/>
      <c r="BT439" s="79" t="n"/>
      <c r="BU439" s="79" t="n"/>
      <c r="BV439" s="79" t="n"/>
      <c r="BW439" s="79" t="n"/>
      <c r="BX439" s="79" t="n"/>
      <c r="BY439" s="79" t="n"/>
      <c r="BZ439" s="79" t="n"/>
      <c r="CA439" s="79" t="n"/>
      <c r="CB439" s="79" t="n"/>
      <c r="CC439" s="79" t="n"/>
      <c r="CD439" s="79" t="n"/>
      <c r="CE439" s="79" t="n"/>
      <c r="CF439" s="79" t="n"/>
      <c r="CI439" s="78" t="n">
        <v>19</v>
      </c>
      <c r="CJ439" s="79" t="n"/>
      <c r="CK439" s="79" t="n"/>
      <c r="CL439" s="79" t="n"/>
      <c r="CM439" s="79" t="n"/>
      <c r="CN439" s="79" t="n"/>
      <c r="CO439" s="79" t="n"/>
      <c r="CP439" s="79" t="n"/>
      <c r="CQ439" s="79" t="n"/>
      <c r="CR439" s="79" t="n"/>
      <c r="CS439" s="79" t="n"/>
      <c r="CT439" s="79" t="n"/>
      <c r="CU439" s="79" t="n"/>
      <c r="CV439" s="79" t="n"/>
      <c r="CW439" s="79" t="n"/>
      <c r="CX439" s="79" t="n"/>
      <c r="CY439" s="79" t="n"/>
      <c r="CZ439" s="79" t="n"/>
      <c r="DA439" s="79" t="n"/>
      <c r="DB439" s="79" t="n"/>
      <c r="DC439" s="79" t="n"/>
      <c r="DD439" s="79" t="n"/>
      <c r="DE439" s="79" t="n"/>
      <c r="DF439" s="79" t="n"/>
      <c r="DG439" s="79" t="n"/>
      <c r="DH439" s="79" t="n"/>
      <c r="DI439" s="79" t="n"/>
      <c r="DJ439" s="79" t="n"/>
      <c r="DK439" s="79" t="n"/>
      <c r="DL439" s="79" t="n"/>
      <c r="DM439" s="79" t="n"/>
      <c r="DN439" s="79" t="n"/>
      <c r="DO439" s="79" t="n"/>
      <c r="DP439" s="79" t="n"/>
      <c r="DQ439" s="79" t="n"/>
      <c r="DR439" s="79" t="n"/>
      <c r="DS439" s="79" t="n"/>
      <c r="DT439" s="79" t="n"/>
      <c r="DU439" s="79" t="n"/>
      <c r="DV439" s="79" t="n"/>
      <c r="DW439" s="79" t="n"/>
      <c r="DZ439" s="78" t="n">
        <v>19</v>
      </c>
      <c r="EA439" s="79" t="n"/>
      <c r="EB439" s="79" t="n"/>
      <c r="EC439" s="79" t="n"/>
      <c r="ED439" s="79" t="n"/>
      <c r="EE439" s="79" t="n"/>
      <c r="EF439" s="79" t="n"/>
      <c r="EG439" s="79" t="n"/>
      <c r="EH439" s="79" t="n"/>
      <c r="EI439" s="79" t="n"/>
      <c r="EJ439" s="79" t="n"/>
      <c r="EK439" s="79" t="n"/>
      <c r="EL439" s="79" t="n"/>
      <c r="EM439" s="79" t="n"/>
      <c r="EN439" s="79" t="n"/>
      <c r="EO439" s="79" t="n"/>
      <c r="EP439" s="79" t="n"/>
      <c r="EQ439" s="79" t="n"/>
      <c r="ER439" s="79" t="n"/>
      <c r="ES439" s="79" t="n"/>
      <c r="ET439" s="79" t="n"/>
      <c r="EU439" s="79" t="n"/>
      <c r="EV439" s="79" t="n"/>
      <c r="EW439" s="79" t="n"/>
      <c r="EX439" s="79" t="n"/>
      <c r="EY439" s="79" t="n"/>
      <c r="EZ439" s="79" t="n"/>
      <c r="FA439" s="79" t="n"/>
      <c r="FB439" s="79" t="n"/>
      <c r="FC439" s="79" t="n"/>
      <c r="FD439" s="79" t="n"/>
      <c r="FE439" s="79" t="n"/>
      <c r="FF439" s="79" t="n"/>
      <c r="FG439" s="79" t="n"/>
      <c r="FH439" s="79" t="n"/>
      <c r="FI439" s="79" t="n"/>
      <c r="FJ439" s="79" t="n"/>
      <c r="FK439" s="79" t="n"/>
      <c r="FL439" s="79" t="n"/>
      <c r="FM439" s="79" t="n"/>
      <c r="FN439" s="79" t="n"/>
      <c r="FQ439" s="78" t="n">
        <v>19</v>
      </c>
      <c r="FR439" s="79" t="n"/>
      <c r="FS439" s="79" t="n"/>
      <c r="FT439" s="79" t="n"/>
      <c r="FU439" s="79" t="n"/>
      <c r="FV439" s="79" t="n"/>
      <c r="FW439" s="79" t="n"/>
      <c r="FX439" s="79" t="n"/>
      <c r="FY439" s="79" t="n"/>
      <c r="FZ439" s="79" t="n"/>
      <c r="GA439" s="79" t="n"/>
      <c r="GB439" s="79" t="n"/>
      <c r="GC439" s="79" t="n"/>
      <c r="GD439" s="79" t="n"/>
      <c r="GE439" s="79" t="n"/>
      <c r="GF439" s="79" t="n"/>
      <c r="GG439" s="79" t="n"/>
      <c r="GH439" s="79" t="n"/>
      <c r="GI439" s="79" t="n"/>
      <c r="GJ439" s="79" t="n"/>
      <c r="GK439" s="79" t="n"/>
      <c r="GL439" s="79" t="n"/>
      <c r="GM439" s="79" t="n"/>
      <c r="GN439" s="79" t="n"/>
      <c r="GO439" s="79" t="n"/>
      <c r="GP439" s="79" t="n"/>
      <c r="GQ439" s="79" t="n"/>
      <c r="GR439" s="79" t="n"/>
      <c r="GS439" s="79" t="n"/>
      <c r="GT439" s="79" t="n"/>
      <c r="GU439" s="79" t="n"/>
      <c r="GV439" s="79" t="n"/>
      <c r="GW439" s="79" t="n"/>
      <c r="GX439" s="79" t="n"/>
      <c r="GY439" s="79" t="n"/>
      <c r="GZ439" s="79" t="n"/>
      <c r="HA439" s="79" t="n"/>
      <c r="HB439" s="79" t="n"/>
      <c r="HC439" s="79" t="n"/>
      <c r="HD439" s="79" t="n"/>
      <c r="HE439" s="79" t="n"/>
      <c r="HH439" s="78" t="n">
        <v>19</v>
      </c>
      <c r="HI439" s="79" t="n"/>
      <c r="HJ439" s="79" t="n"/>
      <c r="HK439" s="79" t="n"/>
      <c r="HL439" s="79" t="n"/>
      <c r="HM439" s="79" t="n"/>
      <c r="HN439" s="79" t="n"/>
      <c r="HO439" s="79" t="n"/>
      <c r="HP439" s="79" t="n"/>
      <c r="HQ439" s="79" t="n"/>
      <c r="HR439" s="79" t="n"/>
      <c r="HS439" s="79" t="n"/>
      <c r="HT439" s="79" t="n"/>
      <c r="HU439" s="79" t="n"/>
      <c r="HV439" s="79" t="n"/>
      <c r="HW439" s="79" t="n"/>
      <c r="HX439" s="79" t="n"/>
      <c r="HY439" s="79" t="n"/>
      <c r="HZ439" s="79" t="n"/>
      <c r="IA439" s="79" t="n"/>
      <c r="IB439" s="79" t="n"/>
      <c r="IC439" s="79" t="n"/>
      <c r="ID439" s="79" t="n"/>
      <c r="IE439" s="79" t="n"/>
      <c r="IF439" s="79" t="n"/>
      <c r="IG439" s="79" t="n"/>
      <c r="IH439" s="79" t="n"/>
      <c r="II439" s="79" t="n"/>
      <c r="IJ439" s="79" t="n"/>
      <c r="IK439" s="79" t="n"/>
      <c r="IL439" s="79" t="n"/>
      <c r="IM439" s="79" t="n"/>
      <c r="IN439" s="79" t="n"/>
      <c r="IO439" s="79" t="n"/>
      <c r="IP439" s="79" t="n"/>
      <c r="IQ439" s="79" t="n"/>
      <c r="IR439" s="79" t="n"/>
      <c r="IS439" s="79" t="n"/>
      <c r="IT439" s="79" t="n"/>
      <c r="IU439" s="79" t="n"/>
      <c r="IV439" s="79" t="n"/>
      <c r="IY439" s="78" t="n">
        <v>19</v>
      </c>
      <c r="IZ439" s="79" t="n"/>
      <c r="JA439" s="79" t="n"/>
      <c r="JB439" s="79" t="n"/>
      <c r="JC439" s="79" t="n"/>
      <c r="JD439" s="79" t="n"/>
      <c r="JE439" s="79" t="n"/>
      <c r="JF439" s="79" t="n"/>
      <c r="JG439" s="79" t="n"/>
      <c r="JH439" s="79" t="n"/>
      <c r="JI439" s="79" t="n"/>
      <c r="JJ439" s="79" t="n"/>
      <c r="JK439" s="79" t="n"/>
      <c r="JL439" s="79" t="n"/>
      <c r="JM439" s="79" t="n"/>
      <c r="JN439" s="79" t="n"/>
      <c r="JO439" s="79" t="n"/>
      <c r="JP439" s="79" t="n"/>
      <c r="JQ439" s="79" t="n"/>
      <c r="JR439" s="79" t="n"/>
      <c r="JS439" s="79" t="n"/>
      <c r="JT439" s="79" t="n"/>
      <c r="JU439" s="79" t="n"/>
      <c r="JV439" s="79" t="n"/>
      <c r="JW439" s="79" t="n"/>
      <c r="JX439" s="79" t="n"/>
      <c r="JY439" s="79" t="n"/>
      <c r="JZ439" s="79" t="n"/>
      <c r="KA439" s="79" t="n"/>
      <c r="KB439" s="79" t="n"/>
      <c r="KC439" s="79" t="n"/>
      <c r="KD439" s="79" t="n"/>
      <c r="KE439" s="79" t="n"/>
      <c r="KF439" s="79" t="n"/>
      <c r="KG439" s="79" t="n"/>
      <c r="KH439" s="79" t="n"/>
      <c r="KI439" s="79" t="n"/>
      <c r="KJ439" s="79" t="n"/>
      <c r="KK439" s="79" t="n"/>
      <c r="KL439" s="79" t="n"/>
      <c r="KM439" s="79" t="n"/>
      <c r="KP439" s="78" t="n">
        <v>19</v>
      </c>
      <c r="KQ439" s="79" t="n"/>
      <c r="KR439" s="79" t="n"/>
      <c r="KS439" s="79" t="n"/>
      <c r="KT439" s="79" t="n"/>
      <c r="KU439" s="79" t="n"/>
      <c r="KV439" s="79" t="n"/>
      <c r="KW439" s="79" t="n"/>
      <c r="KX439" s="79" t="n"/>
      <c r="KY439" s="79" t="n"/>
      <c r="KZ439" s="79" t="n"/>
      <c r="LA439" s="79" t="n"/>
      <c r="LB439" s="79" t="n"/>
      <c r="LC439" s="79" t="n"/>
      <c r="LD439" s="79" t="n"/>
      <c r="LE439" s="79" t="n"/>
      <c r="LF439" s="79" t="n"/>
      <c r="LG439" s="79" t="n"/>
      <c r="LH439" s="79" t="n"/>
      <c r="LI439" s="79" t="n"/>
      <c r="LJ439" s="79" t="n"/>
      <c r="LK439" s="79" t="n"/>
      <c r="LL439" s="79" t="n"/>
      <c r="LM439" s="79" t="n"/>
      <c r="LN439" s="79" t="n"/>
      <c r="LO439" s="79" t="n"/>
      <c r="LP439" s="79" t="n"/>
      <c r="LQ439" s="79" t="n"/>
      <c r="LR439" s="79" t="n"/>
      <c r="LS439" s="79" t="n"/>
      <c r="LT439" s="79" t="n"/>
      <c r="LU439" s="79" t="n"/>
      <c r="LV439" s="79" t="n"/>
      <c r="LW439" s="79" t="n"/>
      <c r="LX439" s="79" t="n"/>
      <c r="LY439" s="79" t="n"/>
      <c r="LZ439" s="79" t="n"/>
      <c r="MA439" s="79" t="n"/>
      <c r="MB439" s="79" t="n"/>
      <c r="MC439" s="79" t="n"/>
      <c r="MD439" s="79" t="n"/>
      <c r="MG439" s="78" t="n">
        <v>19</v>
      </c>
      <c r="MH439" s="79" t="n"/>
      <c r="MI439" s="79" t="n"/>
      <c r="MJ439" s="79" t="n"/>
      <c r="MK439" s="79" t="n"/>
      <c r="ML439" s="79" t="n"/>
      <c r="MM439" s="79" t="n"/>
      <c r="MN439" s="79" t="n"/>
      <c r="MO439" s="79" t="n"/>
      <c r="MP439" s="79" t="n"/>
      <c r="MQ439" s="79" t="n"/>
      <c r="MR439" s="79" t="n"/>
      <c r="MS439" s="79" t="n"/>
      <c r="MT439" s="79" t="n"/>
      <c r="MU439" s="79" t="n"/>
      <c r="MV439" s="79" t="n"/>
      <c r="MW439" s="79" t="n"/>
      <c r="MX439" s="79" t="n"/>
      <c r="MY439" s="79" t="n"/>
      <c r="MZ439" s="79" t="n"/>
      <c r="NA439" s="79" t="n"/>
      <c r="NB439" s="79" t="n"/>
      <c r="NC439" s="79" t="n"/>
      <c r="ND439" s="79" t="n"/>
      <c r="NE439" s="79" t="n"/>
      <c r="NF439" s="79" t="n"/>
      <c r="NG439" s="79" t="n"/>
      <c r="NH439" s="79" t="n"/>
      <c r="NI439" s="79" t="n"/>
      <c r="NJ439" s="79" t="n"/>
      <c r="NK439" s="79" t="n"/>
      <c r="NL439" s="79" t="n"/>
      <c r="NM439" s="79" t="n"/>
      <c r="NN439" s="79" t="n"/>
      <c r="NO439" s="79" t="n"/>
      <c r="NP439" s="79" t="n"/>
      <c r="NQ439" s="79" t="n"/>
      <c r="NR439" s="79" t="n"/>
      <c r="NS439" s="79" t="n"/>
      <c r="NT439" s="79" t="n"/>
      <c r="NU439" s="79" t="n"/>
      <c r="NX439" s="78" t="n">
        <v>19</v>
      </c>
      <c r="NY439" s="79" t="n"/>
      <c r="NZ439" s="79" t="n"/>
      <c r="OA439" s="79" t="n"/>
      <c r="OB439" s="79" t="n"/>
      <c r="OC439" s="79" t="n"/>
      <c r="OD439" s="79" t="n"/>
      <c r="OE439" s="79" t="n"/>
      <c r="OF439" s="79" t="n"/>
      <c r="OG439" s="79" t="n"/>
      <c r="OH439" s="79" t="n"/>
      <c r="OI439" s="79" t="n"/>
      <c r="OJ439" s="79" t="n"/>
      <c r="OK439" s="79" t="n"/>
      <c r="OL439" s="79" t="n"/>
      <c r="OM439" s="79" t="n"/>
      <c r="ON439" s="79" t="n"/>
      <c r="OO439" s="79" t="n"/>
      <c r="OP439" s="79" t="n"/>
      <c r="OQ439" s="79" t="n"/>
      <c r="OR439" s="79" t="n"/>
      <c r="OS439" s="79" t="n"/>
      <c r="OT439" s="79" t="n"/>
      <c r="OU439" s="79" t="n"/>
      <c r="OV439" s="79" t="n"/>
      <c r="OW439" s="79" t="n"/>
      <c r="OX439" s="79" t="n"/>
      <c r="OY439" s="79" t="n"/>
      <c r="OZ439" s="79" t="n"/>
      <c r="PA439" s="79" t="n"/>
      <c r="PB439" s="79" t="n"/>
      <c r="PC439" s="79" t="n"/>
      <c r="PD439" s="79" t="n"/>
      <c r="PE439" s="79" t="n"/>
      <c r="PF439" s="79" t="n"/>
      <c r="PG439" s="79" t="n"/>
      <c r="PH439" s="79" t="n"/>
      <c r="PI439" s="79" t="n"/>
      <c r="PJ439" s="79" t="n"/>
      <c r="PK439" s="79" t="n"/>
      <c r="PL439" s="79" t="n"/>
      <c r="PO439" s="78" t="n">
        <v>19</v>
      </c>
      <c r="PP439" s="79" t="n"/>
      <c r="PQ439" s="79" t="n"/>
      <c r="PR439" s="79" t="n"/>
      <c r="PS439" s="79" t="n"/>
      <c r="PT439" s="79" t="n"/>
      <c r="PU439" s="79" t="n"/>
      <c r="PV439" s="79" t="n"/>
      <c r="PW439" s="79" t="n"/>
      <c r="PX439" s="79" t="n"/>
      <c r="PY439" s="79" t="n"/>
      <c r="PZ439" s="79" t="n"/>
      <c r="QA439" s="79" t="n"/>
      <c r="QB439" s="79" t="n"/>
      <c r="QC439" s="79" t="n"/>
      <c r="QD439" s="79" t="n"/>
      <c r="QE439" s="79" t="n"/>
      <c r="QF439" s="79" t="n"/>
      <c r="QG439" s="79" t="n"/>
      <c r="QH439" s="79" t="n"/>
      <c r="QI439" s="79" t="n"/>
      <c r="QJ439" s="79" t="n"/>
      <c r="QK439" s="79" t="n"/>
      <c r="QL439" s="79" t="n"/>
      <c r="QM439" s="79" t="n"/>
      <c r="QN439" s="79" t="n"/>
      <c r="QO439" s="79" t="n"/>
      <c r="QP439" s="79" t="n"/>
      <c r="QQ439" s="79" t="n"/>
      <c r="QR439" s="79" t="n"/>
      <c r="QS439" s="79" t="n"/>
      <c r="QT439" s="79" t="n"/>
      <c r="QU439" s="79" t="n"/>
      <c r="QV439" s="79" t="n"/>
      <c r="QW439" s="79" t="n"/>
      <c r="QX439" s="79" t="n"/>
      <c r="QY439" s="79" t="n"/>
      <c r="QZ439" s="79" t="n"/>
      <c r="RA439" s="79" t="n"/>
      <c r="RB439" s="79" t="n"/>
      <c r="RC439" s="79" t="n"/>
      <c r="RF439" s="78" t="n">
        <v>19</v>
      </c>
      <c r="RG439" s="79" t="n"/>
      <c r="RH439" s="79" t="n"/>
      <c r="RI439" s="79" t="n"/>
      <c r="RJ439" s="79" t="n"/>
      <c r="RK439" s="79" t="n"/>
      <c r="RL439" s="79" t="n"/>
      <c r="RM439" s="79" t="n"/>
      <c r="RN439" s="79" t="n"/>
      <c r="RO439" s="79" t="n"/>
      <c r="RP439" s="79" t="n"/>
      <c r="RQ439" s="79" t="n"/>
      <c r="RR439" s="79" t="n"/>
      <c r="RS439" s="79" t="n"/>
      <c r="RT439" s="79" t="n"/>
      <c r="RU439" s="79" t="n"/>
      <c r="RV439" s="79" t="n"/>
      <c r="RW439" s="79" t="n"/>
      <c r="RX439" s="79" t="n"/>
      <c r="RY439" s="79" t="n"/>
      <c r="RZ439" s="79" t="n"/>
      <c r="SA439" s="79" t="n"/>
      <c r="SB439" s="79" t="n"/>
      <c r="SC439" s="79" t="n"/>
      <c r="SD439" s="79" t="n"/>
      <c r="SE439" s="79" t="n"/>
      <c r="SF439" s="79" t="n"/>
      <c r="SG439" s="79" t="n"/>
      <c r="SH439" s="79" t="n"/>
      <c r="SI439" s="79" t="n"/>
      <c r="SJ439" s="79" t="n"/>
      <c r="SK439" s="79" t="n"/>
      <c r="SL439" s="79" t="n"/>
      <c r="SM439" s="79" t="n"/>
      <c r="SN439" s="79" t="n"/>
      <c r="SO439" s="79" t="n"/>
      <c r="SP439" s="79" t="n"/>
      <c r="SQ439" s="79" t="n"/>
      <c r="SR439" s="79" t="n"/>
      <c r="SS439" s="79" t="n"/>
      <c r="ST439" s="79" t="n"/>
      <c r="SW439" s="78" t="n">
        <v>19</v>
      </c>
      <c r="SX439" s="79" t="n"/>
      <c r="SY439" s="79" t="n"/>
      <c r="SZ439" s="79" t="n"/>
      <c r="TA439" s="79" t="n"/>
      <c r="TB439" s="79" t="n"/>
      <c r="TC439" s="79" t="n"/>
      <c r="TD439" s="79" t="n"/>
      <c r="TE439" s="79" t="n"/>
      <c r="TF439" s="79" t="n"/>
      <c r="TG439" s="79" t="n"/>
      <c r="TH439" s="79" t="n"/>
      <c r="TI439" s="79" t="n"/>
      <c r="TJ439" s="79" t="n"/>
      <c r="TK439" s="79" t="n"/>
      <c r="TL439" s="79" t="n"/>
      <c r="TM439" s="79" t="n"/>
      <c r="TN439" s="79" t="n"/>
      <c r="TO439" s="79" t="n"/>
      <c r="TP439" s="79" t="n"/>
      <c r="TQ439" s="79" t="n"/>
      <c r="TR439" s="79" t="n"/>
      <c r="TS439" s="79" t="n"/>
      <c r="TT439" s="79" t="n"/>
      <c r="TU439" s="79" t="n"/>
      <c r="TV439" s="79" t="n"/>
      <c r="TW439" s="79" t="n"/>
      <c r="TX439" s="79" t="n"/>
      <c r="TY439" s="79" t="n"/>
      <c r="TZ439" s="79" t="n"/>
      <c r="UA439" s="79" t="n"/>
      <c r="UB439" s="79" t="n"/>
      <c r="UC439" s="79" t="n"/>
      <c r="UD439" s="79" t="n"/>
      <c r="UE439" s="79" t="n"/>
      <c r="UF439" s="79" t="n"/>
      <c r="UG439" s="79" t="n"/>
      <c r="UH439" s="79" t="n"/>
      <c r="UI439" s="79" t="n"/>
      <c r="UJ439" s="79" t="n"/>
      <c r="UK439" s="79" t="n"/>
      <c r="UN439" s="78" t="n">
        <v>19</v>
      </c>
      <c r="UO439" s="79" t="n"/>
      <c r="UP439" s="79" t="n"/>
      <c r="UQ439" s="79" t="n"/>
      <c r="UR439" s="79" t="n"/>
      <c r="US439" s="79" t="n"/>
      <c r="UT439" s="79" t="n"/>
      <c r="UU439" s="79" t="n"/>
      <c r="UV439" s="79" t="n"/>
      <c r="UW439" s="79" t="n"/>
      <c r="UX439" s="79" t="n"/>
      <c r="UY439" s="79" t="n"/>
      <c r="UZ439" s="79" t="n"/>
      <c r="VA439" s="79" t="n"/>
      <c r="VB439" s="79" t="n"/>
      <c r="VC439" s="79" t="n"/>
      <c r="VD439" s="79" t="n"/>
      <c r="VE439" s="79" t="n"/>
      <c r="VF439" s="79" t="n"/>
      <c r="VG439" s="79" t="n"/>
      <c r="VH439" s="79" t="n"/>
      <c r="VI439" s="79" t="n"/>
      <c r="VJ439" s="79" t="n"/>
      <c r="VK439" s="79" t="n"/>
      <c r="VL439" s="79" t="n"/>
      <c r="VM439" s="79" t="n"/>
      <c r="VN439" s="79" t="n"/>
      <c r="VO439" s="79" t="n"/>
      <c r="VP439" s="79" t="n"/>
      <c r="VQ439" s="79" t="n"/>
      <c r="VR439" s="79" t="n"/>
      <c r="VS439" s="79" t="n"/>
      <c r="VT439" s="79" t="n"/>
      <c r="VU439" s="79" t="n"/>
      <c r="VV439" s="79" t="n"/>
      <c r="VW439" s="79" t="n"/>
      <c r="VX439" s="79" t="n"/>
      <c r="VY439" s="79" t="n"/>
      <c r="VZ439" s="79" t="n"/>
      <c r="WA439" s="79" t="n"/>
      <c r="WB439" s="79" t="n"/>
      <c r="WE439" s="78" t="n">
        <v>19</v>
      </c>
      <c r="WF439" s="79" t="n"/>
      <c r="WG439" s="79" t="n"/>
      <c r="WH439" s="79" t="n"/>
      <c r="WI439" s="79" t="n"/>
      <c r="WJ439" s="79" t="n"/>
      <c r="WK439" s="79" t="n"/>
      <c r="WL439" s="79" t="n"/>
      <c r="WM439" s="79" t="n"/>
      <c r="WN439" s="79" t="n"/>
      <c r="WO439" s="79" t="n"/>
      <c r="WP439" s="79" t="n"/>
      <c r="WQ439" s="79" t="n"/>
      <c r="WR439" s="79" t="n"/>
      <c r="WS439" s="79" t="n"/>
      <c r="WT439" s="79" t="n"/>
      <c r="WU439" s="79" t="n"/>
      <c r="WV439" s="79" t="n"/>
      <c r="WW439" s="79" t="n"/>
      <c r="WX439" s="79" t="n"/>
      <c r="WY439" s="79" t="n"/>
      <c r="WZ439" s="79" t="n"/>
      <c r="XA439" s="79" t="n"/>
      <c r="XB439" s="79" t="n"/>
      <c r="XC439" s="79" t="n"/>
      <c r="XD439" s="79" t="n"/>
      <c r="XE439" s="79" t="n"/>
      <c r="XF439" s="79" t="n"/>
      <c r="XG439" s="79" t="n"/>
      <c r="XH439" s="79" t="n"/>
      <c r="XI439" s="79" t="n"/>
      <c r="XJ439" s="79" t="n"/>
      <c r="XK439" s="79" t="n"/>
      <c r="XL439" s="79" t="n"/>
      <c r="XM439" s="79" t="n"/>
      <c r="XN439" s="79" t="n"/>
      <c r="XO439" s="79" t="n"/>
      <c r="XP439" s="79" t="n"/>
      <c r="XQ439" s="79" t="n"/>
      <c r="XR439" s="79" t="n"/>
      <c r="XS439" s="79" t="n"/>
      <c r="XV439" s="78" t="n">
        <v>19</v>
      </c>
      <c r="XW439" s="79" t="n"/>
      <c r="XX439" s="79" t="n"/>
      <c r="XY439" s="79" t="n"/>
      <c r="XZ439" s="79" t="n"/>
      <c r="YA439" s="79" t="n"/>
      <c r="YB439" s="79" t="n"/>
      <c r="YC439" s="79" t="n"/>
      <c r="YD439" s="79" t="n"/>
      <c r="YE439" s="79" t="n"/>
      <c r="YF439" s="79" t="n"/>
      <c r="YG439" s="79" t="n"/>
      <c r="YH439" s="79" t="n"/>
      <c r="YI439" s="79" t="n"/>
      <c r="YJ439" s="79" t="n"/>
      <c r="YK439" s="79" t="n"/>
      <c r="YL439" s="79" t="n"/>
      <c r="YM439" s="79" t="n"/>
      <c r="YN439" s="79" t="n"/>
      <c r="YO439" s="79" t="n"/>
      <c r="YP439" s="79" t="n"/>
      <c r="YQ439" s="79" t="n"/>
      <c r="YR439" s="79" t="n"/>
      <c r="YS439" s="79" t="n"/>
      <c r="YT439" s="79" t="n"/>
      <c r="YU439" s="79" t="n"/>
      <c r="YV439" s="79" t="n"/>
      <c r="YW439" s="79" t="n"/>
      <c r="YX439" s="79" t="n"/>
      <c r="YY439" s="79" t="n"/>
      <c r="YZ439" s="79" t="n"/>
      <c r="ZA439" s="79" t="n"/>
      <c r="ZB439" s="79" t="n"/>
      <c r="ZC439" s="79" t="n"/>
      <c r="ZD439" s="79" t="n"/>
      <c r="ZE439" s="79" t="n"/>
      <c r="ZF439" s="79" t="n"/>
      <c r="ZG439" s="79" t="n"/>
      <c r="ZH439" s="79" t="n"/>
      <c r="ZI439" s="79" t="n"/>
      <c r="ZJ439" s="79" t="n"/>
      <c r="ZM439" s="78" t="n">
        <v>19</v>
      </c>
      <c r="ZN439" s="79" t="n"/>
      <c r="ZO439" s="79" t="n"/>
      <c r="ZP439" s="79" t="n"/>
      <c r="ZQ439" s="79" t="n"/>
      <c r="ZR439" s="79" t="n"/>
      <c r="ZS439" s="79" t="n"/>
      <c r="ZT439" s="79" t="n"/>
      <c r="ZU439" s="79" t="n"/>
      <c r="ZV439" s="79" t="n"/>
      <c r="ZW439" s="79" t="n"/>
      <c r="ZX439" s="79" t="n"/>
      <c r="ZY439" s="79" t="n"/>
      <c r="ZZ439" s="79" t="n"/>
      <c r="AAA439" s="79" t="n"/>
      <c r="AAB439" s="79" t="n"/>
      <c r="AAC439" s="79" t="n"/>
      <c r="AAD439" s="79" t="n"/>
      <c r="AAE439" s="79" t="n"/>
      <c r="AAF439" s="79" t="n"/>
      <c r="AAG439" s="79" t="n"/>
      <c r="AAH439" s="79" t="n"/>
      <c r="AAI439" s="79" t="n"/>
      <c r="AAJ439" s="79" t="n"/>
      <c r="AAK439" s="79" t="n"/>
      <c r="AAL439" s="79" t="n"/>
      <c r="AAM439" s="79" t="n"/>
      <c r="AAN439" s="79" t="n"/>
      <c r="AAO439" s="79" t="n"/>
      <c r="AAP439" s="79" t="n"/>
      <c r="AAQ439" s="79" t="n"/>
      <c r="AAR439" s="79" t="n"/>
      <c r="AAS439" s="79" t="n"/>
      <c r="AAT439" s="79" t="n"/>
      <c r="AAU439" s="79" t="n"/>
      <c r="AAV439" s="79" t="n"/>
      <c r="AAW439" s="79" t="n"/>
      <c r="AAX439" s="79" t="n"/>
      <c r="AAY439" s="79" t="n"/>
      <c r="AAZ439" s="79" t="n"/>
      <c r="ABA439" s="79" t="n"/>
      <c r="ABD439" s="78" t="n">
        <v>19</v>
      </c>
      <c r="ABE439" s="79" t="n"/>
      <c r="ABF439" s="79" t="n"/>
      <c r="ABG439" s="79" t="n"/>
      <c r="ABH439" s="79" t="n"/>
      <c r="ABI439" s="79" t="n"/>
      <c r="ABJ439" s="79" t="n"/>
      <c r="ABK439" s="79" t="n"/>
      <c r="ABL439" s="79" t="n"/>
      <c r="ABM439" s="79" t="n"/>
      <c r="ABN439" s="79" t="n"/>
      <c r="ABO439" s="79" t="n"/>
      <c r="ABP439" s="79" t="n"/>
      <c r="ABQ439" s="79" t="n"/>
      <c r="ABR439" s="79" t="n"/>
      <c r="ABS439" s="79" t="n"/>
      <c r="ABT439" s="79" t="n"/>
      <c r="ABU439" s="79" t="n"/>
      <c r="ABV439" s="79" t="n"/>
      <c r="ABW439" s="79" t="n"/>
      <c r="ABX439" s="79" t="n"/>
      <c r="ABY439" s="79" t="n"/>
      <c r="ABZ439" s="79" t="n"/>
      <c r="ACA439" s="79" t="n"/>
      <c r="ACB439" s="79" t="n"/>
      <c r="ACC439" s="79" t="n"/>
      <c r="ACD439" s="79" t="n"/>
      <c r="ACE439" s="79" t="n"/>
      <c r="ACF439" s="79" t="n"/>
      <c r="ACG439" s="79" t="n"/>
      <c r="ACH439" s="79" t="n"/>
      <c r="ACI439" s="79" t="n"/>
      <c r="ACJ439" s="79" t="n"/>
      <c r="ACK439" s="79" t="n"/>
      <c r="ACL439" s="79" t="n"/>
      <c r="ACM439" s="79" t="n"/>
      <c r="ACN439" s="79" t="n"/>
      <c r="ACO439" s="79" t="n"/>
      <c r="ACP439" s="79" t="n"/>
      <c r="ACQ439" s="79" t="n"/>
      <c r="ACR439" s="79" t="n"/>
      <c r="ACU439" s="78" t="n">
        <v>19</v>
      </c>
      <c r="ACV439" s="79" t="n"/>
      <c r="ACW439" s="79" t="n"/>
      <c r="ACX439" s="79" t="n"/>
      <c r="ACY439" s="79" t="n"/>
      <c r="ACZ439" s="79" t="n"/>
      <c r="ADA439" s="79" t="n"/>
      <c r="ADB439" s="79" t="n"/>
      <c r="ADC439" s="79" t="n"/>
      <c r="ADD439" s="79" t="n"/>
      <c r="ADE439" s="79" t="n"/>
      <c r="ADF439" s="79" t="n"/>
      <c r="ADG439" s="79" t="n"/>
      <c r="ADH439" s="79" t="n"/>
      <c r="ADI439" s="79" t="n"/>
      <c r="ADJ439" s="79" t="n"/>
      <c r="ADK439" s="79" t="n"/>
      <c r="ADL439" s="79" t="n"/>
      <c r="ADM439" s="79" t="n"/>
      <c r="ADN439" s="79" t="n"/>
      <c r="ADO439" s="79" t="n"/>
      <c r="ADP439" s="79" t="n"/>
      <c r="ADQ439" s="79" t="n"/>
      <c r="ADR439" s="79" t="n"/>
      <c r="ADS439" s="79" t="n"/>
      <c r="ADT439" s="79" t="n"/>
      <c r="ADU439" s="79" t="n"/>
      <c r="ADV439" s="79" t="n"/>
      <c r="ADW439" s="79" t="n"/>
      <c r="ADX439" s="79" t="n"/>
      <c r="ADY439" s="79" t="n"/>
      <c r="ADZ439" s="79" t="n"/>
      <c r="AEA439" s="79" t="n"/>
      <c r="AEB439" s="79" t="n"/>
      <c r="AEC439" s="79" t="n"/>
      <c r="AED439" s="79" t="n"/>
      <c r="AEE439" s="79" t="n"/>
      <c r="AEF439" s="79" t="n"/>
      <c r="AEG439" s="79" t="n"/>
      <c r="AEH439" s="79" t="n"/>
      <c r="AEI439" s="79" t="n"/>
      <c r="AEL439" s="78" t="n">
        <v>19</v>
      </c>
      <c r="AEM439" s="79" t="n"/>
      <c r="AEN439" s="79" t="n"/>
      <c r="AEO439" s="79" t="n"/>
      <c r="AEP439" s="79" t="n"/>
      <c r="AEQ439" s="79" t="n"/>
      <c r="AER439" s="79" t="n"/>
      <c r="AES439" s="79" t="n"/>
      <c r="AET439" s="79" t="n"/>
      <c r="AEU439" s="79" t="n"/>
      <c r="AEV439" s="79" t="n"/>
      <c r="AEW439" s="79" t="n"/>
      <c r="AEX439" s="79" t="n"/>
      <c r="AEY439" s="79" t="n"/>
      <c r="AEZ439" s="79" t="n"/>
      <c r="AFA439" s="79" t="n"/>
      <c r="AFB439" s="79" t="n"/>
      <c r="AFC439" s="79" t="n"/>
      <c r="AFD439" s="79" t="n"/>
      <c r="AFE439" s="79" t="n"/>
      <c r="AFF439" s="79" t="n"/>
      <c r="AFG439" s="79" t="n"/>
      <c r="AFH439" s="79" t="n"/>
      <c r="AFI439" s="79" t="n"/>
      <c r="AFJ439" s="79" t="n"/>
      <c r="AFK439" s="79" t="n"/>
      <c r="AFL439" s="79" t="n"/>
      <c r="AFM439" s="79" t="n"/>
      <c r="AFN439" s="79" t="n"/>
      <c r="AFO439" s="79" t="n"/>
      <c r="AFP439" s="79" t="n"/>
      <c r="AFQ439" s="79" t="n"/>
      <c r="AFR439" s="79" t="n"/>
      <c r="AFS439" s="79" t="n"/>
      <c r="AFT439" s="79" t="n"/>
      <c r="AFU439" s="79" t="n"/>
      <c r="AFV439" s="79" t="n"/>
      <c r="AFW439" s="79" t="n"/>
      <c r="AFX439" s="79" t="n"/>
      <c r="AFY439" s="79" t="n"/>
      <c r="AFZ439" s="79" t="n"/>
    </row>
    <row r="440">
      <c r="A440" s="78" t="n">
        <v>20</v>
      </c>
      <c r="B440" s="79" t="n"/>
      <c r="C440" s="79" t="n"/>
      <c r="D440" s="79" t="n"/>
      <c r="E440" s="79" t="n"/>
      <c r="F440" s="79" t="n"/>
      <c r="G440" s="79" t="n"/>
      <c r="H440" s="79" t="n"/>
      <c r="I440" s="79" t="n"/>
      <c r="J440" s="79" t="n"/>
      <c r="K440" s="79" t="n"/>
      <c r="L440" s="79" t="n"/>
      <c r="M440" s="79" t="n"/>
      <c r="N440" s="79" t="n"/>
      <c r="O440" s="79" t="n"/>
      <c r="P440" s="79" t="n"/>
      <c r="Q440" s="79" t="n"/>
      <c r="R440" s="79" t="n"/>
      <c r="S440" s="79" t="n"/>
      <c r="T440" s="79" t="n"/>
      <c r="U440" s="79" t="n"/>
      <c r="V440" s="79" t="n"/>
      <c r="W440" s="79" t="n"/>
      <c r="X440" s="79" t="n"/>
      <c r="Y440" s="79" t="n"/>
      <c r="Z440" s="79" t="n"/>
      <c r="AA440" s="79" t="n"/>
      <c r="AB440" s="79" t="n"/>
      <c r="AC440" s="79" t="n"/>
      <c r="AD440" s="79" t="n"/>
      <c r="AE440" s="79" t="n"/>
      <c r="AF440" s="79" t="n"/>
      <c r="AG440" s="79" t="n"/>
      <c r="AH440" s="79" t="n"/>
      <c r="AI440" s="79" t="n"/>
      <c r="AJ440" s="79" t="n"/>
      <c r="AK440" s="79" t="n"/>
      <c r="AL440" s="79" t="n"/>
      <c r="AM440" s="79" t="n"/>
      <c r="AN440" s="79" t="n"/>
      <c r="AO440" s="79" t="n"/>
      <c r="AR440" s="78" t="n">
        <v>20</v>
      </c>
      <c r="AS440" s="79" t="n"/>
      <c r="AT440" s="79" t="n"/>
      <c r="AU440" s="79" t="n"/>
      <c r="AV440" s="79" t="n"/>
      <c r="AW440" s="79" t="n"/>
      <c r="AX440" s="79" t="n"/>
      <c r="AY440" s="79" t="n"/>
      <c r="AZ440" s="79" t="n"/>
      <c r="BA440" s="79" t="n"/>
      <c r="BB440" s="79" t="n"/>
      <c r="BC440" s="79" t="n"/>
      <c r="BD440" s="79" t="n"/>
      <c r="BE440" s="79" t="n"/>
      <c r="BF440" s="79" t="n"/>
      <c r="BG440" s="79" t="n"/>
      <c r="BH440" s="79" t="n"/>
      <c r="BI440" s="79" t="n"/>
      <c r="BJ440" s="79" t="n"/>
      <c r="BK440" s="79" t="n"/>
      <c r="BL440" s="79" t="n"/>
      <c r="BM440" s="79" t="n"/>
      <c r="BN440" s="79" t="n"/>
      <c r="BO440" s="79" t="n"/>
      <c r="BP440" s="79" t="n"/>
      <c r="BQ440" s="79" t="n"/>
      <c r="BR440" s="79" t="n"/>
      <c r="BS440" s="79" t="n"/>
      <c r="BT440" s="79" t="n"/>
      <c r="BU440" s="79" t="n"/>
      <c r="BV440" s="79" t="n"/>
      <c r="BW440" s="79" t="n"/>
      <c r="BX440" s="79" t="n"/>
      <c r="BY440" s="79" t="n"/>
      <c r="BZ440" s="79" t="n"/>
      <c r="CA440" s="79" t="n"/>
      <c r="CB440" s="79" t="n"/>
      <c r="CC440" s="79" t="n"/>
      <c r="CD440" s="79" t="n"/>
      <c r="CE440" s="79" t="n"/>
      <c r="CF440" s="79" t="n"/>
      <c r="CI440" s="78" t="n">
        <v>20</v>
      </c>
      <c r="CJ440" s="79" t="n"/>
      <c r="CK440" s="79" t="n"/>
      <c r="CL440" s="79" t="n"/>
      <c r="CM440" s="79" t="n"/>
      <c r="CN440" s="79" t="n"/>
      <c r="CO440" s="79" t="n"/>
      <c r="CP440" s="79" t="n"/>
      <c r="CQ440" s="79" t="n"/>
      <c r="CR440" s="79" t="n"/>
      <c r="CS440" s="79" t="n"/>
      <c r="CT440" s="79" t="n"/>
      <c r="CU440" s="79" t="n"/>
      <c r="CV440" s="79" t="n"/>
      <c r="CW440" s="79" t="n"/>
      <c r="CX440" s="79" t="n"/>
      <c r="CY440" s="79" t="n"/>
      <c r="CZ440" s="79" t="n"/>
      <c r="DA440" s="79" t="n"/>
      <c r="DB440" s="79" t="n"/>
      <c r="DC440" s="79" t="n"/>
      <c r="DD440" s="79" t="n"/>
      <c r="DE440" s="79" t="n"/>
      <c r="DF440" s="79" t="n"/>
      <c r="DG440" s="79" t="n"/>
      <c r="DH440" s="79" t="n"/>
      <c r="DI440" s="79" t="n"/>
      <c r="DJ440" s="79" t="n"/>
      <c r="DK440" s="79" t="n"/>
      <c r="DL440" s="79" t="n"/>
      <c r="DM440" s="79" t="n"/>
      <c r="DN440" s="79" t="n"/>
      <c r="DO440" s="79" t="n"/>
      <c r="DP440" s="79" t="n"/>
      <c r="DQ440" s="79" t="n"/>
      <c r="DR440" s="79" t="n"/>
      <c r="DS440" s="79" t="n"/>
      <c r="DT440" s="79" t="n"/>
      <c r="DU440" s="79" t="n"/>
      <c r="DV440" s="79" t="n"/>
      <c r="DW440" s="79" t="n"/>
      <c r="DZ440" s="78" t="n">
        <v>20</v>
      </c>
      <c r="EA440" s="79" t="n"/>
      <c r="EB440" s="79" t="n"/>
      <c r="EC440" s="79" t="n"/>
      <c r="ED440" s="79" t="n"/>
      <c r="EE440" s="79" t="n"/>
      <c r="EF440" s="79" t="n"/>
      <c r="EG440" s="79" t="n"/>
      <c r="EH440" s="79" t="n"/>
      <c r="EI440" s="79" t="n"/>
      <c r="EJ440" s="79" t="n"/>
      <c r="EK440" s="79" t="n"/>
      <c r="EL440" s="79" t="n"/>
      <c r="EM440" s="79" t="n"/>
      <c r="EN440" s="79" t="n"/>
      <c r="EO440" s="79" t="n"/>
      <c r="EP440" s="79" t="n"/>
      <c r="EQ440" s="79" t="n"/>
      <c r="ER440" s="79" t="n"/>
      <c r="ES440" s="79" t="n"/>
      <c r="ET440" s="79" t="n"/>
      <c r="EU440" s="79" t="n"/>
      <c r="EV440" s="79" t="n"/>
      <c r="EW440" s="79" t="n"/>
      <c r="EX440" s="79" t="n"/>
      <c r="EY440" s="79" t="n"/>
      <c r="EZ440" s="79" t="n"/>
      <c r="FA440" s="79" t="n"/>
      <c r="FB440" s="79" t="n"/>
      <c r="FC440" s="79" t="n"/>
      <c r="FD440" s="79" t="n"/>
      <c r="FE440" s="79" t="n"/>
      <c r="FF440" s="79" t="n"/>
      <c r="FG440" s="79" t="n"/>
      <c r="FH440" s="79" t="n"/>
      <c r="FI440" s="79" t="n"/>
      <c r="FJ440" s="79" t="n"/>
      <c r="FK440" s="79" t="n"/>
      <c r="FL440" s="79" t="n"/>
      <c r="FM440" s="79" t="n"/>
      <c r="FN440" s="79" t="n"/>
      <c r="FQ440" s="78" t="n">
        <v>20</v>
      </c>
      <c r="FR440" s="79" t="n"/>
      <c r="FS440" s="79" t="n"/>
      <c r="FT440" s="79" t="n"/>
      <c r="FU440" s="79" t="n"/>
      <c r="FV440" s="79" t="n"/>
      <c r="FW440" s="79" t="n"/>
      <c r="FX440" s="79" t="n"/>
      <c r="FY440" s="79" t="n"/>
      <c r="FZ440" s="79" t="n"/>
      <c r="GA440" s="79" t="n"/>
      <c r="GB440" s="79" t="n"/>
      <c r="GC440" s="79" t="n"/>
      <c r="GD440" s="79" t="n"/>
      <c r="GE440" s="79" t="n"/>
      <c r="GF440" s="79" t="n"/>
      <c r="GG440" s="79" t="n"/>
      <c r="GH440" s="79" t="n"/>
      <c r="GI440" s="79" t="n"/>
      <c r="GJ440" s="79" t="n"/>
      <c r="GK440" s="79" t="n"/>
      <c r="GL440" s="79" t="n"/>
      <c r="GM440" s="79" t="n"/>
      <c r="GN440" s="79" t="n"/>
      <c r="GO440" s="79" t="n"/>
      <c r="GP440" s="79" t="n"/>
      <c r="GQ440" s="79" t="n"/>
      <c r="GR440" s="79" t="n"/>
      <c r="GS440" s="79" t="n"/>
      <c r="GT440" s="79" t="n"/>
      <c r="GU440" s="79" t="n"/>
      <c r="GV440" s="79" t="n"/>
      <c r="GW440" s="79" t="n"/>
      <c r="GX440" s="79" t="n"/>
      <c r="GY440" s="79" t="n"/>
      <c r="GZ440" s="79" t="n"/>
      <c r="HA440" s="79" t="n"/>
      <c r="HB440" s="79" t="n"/>
      <c r="HC440" s="79" t="n"/>
      <c r="HD440" s="79" t="n"/>
      <c r="HE440" s="79" t="n"/>
      <c r="HH440" s="78" t="n">
        <v>20</v>
      </c>
      <c r="HI440" s="79" t="n"/>
      <c r="HJ440" s="79" t="n"/>
      <c r="HK440" s="79" t="n"/>
      <c r="HL440" s="79" t="n"/>
      <c r="HM440" s="79" t="n"/>
      <c r="HN440" s="79" t="n"/>
      <c r="HO440" s="79" t="n"/>
      <c r="HP440" s="79" t="n"/>
      <c r="HQ440" s="79" t="n"/>
      <c r="HR440" s="79" t="n"/>
      <c r="HS440" s="79" t="n"/>
      <c r="HT440" s="79" t="n"/>
      <c r="HU440" s="79" t="n"/>
      <c r="HV440" s="79" t="n"/>
      <c r="HW440" s="79" t="n"/>
      <c r="HX440" s="79" t="n"/>
      <c r="HY440" s="79" t="n"/>
      <c r="HZ440" s="79" t="n"/>
      <c r="IA440" s="79" t="n"/>
      <c r="IB440" s="79" t="n"/>
      <c r="IC440" s="79" t="n"/>
      <c r="ID440" s="79" t="n"/>
      <c r="IE440" s="79" t="n"/>
      <c r="IF440" s="79" t="n"/>
      <c r="IG440" s="79" t="n"/>
      <c r="IH440" s="79" t="n"/>
      <c r="II440" s="79" t="n"/>
      <c r="IJ440" s="79" t="n"/>
      <c r="IK440" s="79" t="n"/>
      <c r="IL440" s="79" t="n"/>
      <c r="IM440" s="79" t="n"/>
      <c r="IN440" s="79" t="n"/>
      <c r="IO440" s="79" t="n"/>
      <c r="IP440" s="79" t="n"/>
      <c r="IQ440" s="79" t="n"/>
      <c r="IR440" s="79" t="n"/>
      <c r="IS440" s="79" t="n"/>
      <c r="IT440" s="79" t="n"/>
      <c r="IU440" s="79" t="n"/>
      <c r="IV440" s="79" t="n"/>
      <c r="IY440" s="78" t="n">
        <v>20</v>
      </c>
      <c r="IZ440" s="79" t="n"/>
      <c r="JA440" s="79" t="n"/>
      <c r="JB440" s="79" t="n"/>
      <c r="JC440" s="79" t="n"/>
      <c r="JD440" s="79" t="n"/>
      <c r="JE440" s="79" t="n"/>
      <c r="JF440" s="79" t="n"/>
      <c r="JG440" s="79" t="n"/>
      <c r="JH440" s="79" t="n"/>
      <c r="JI440" s="79" t="n"/>
      <c r="JJ440" s="79" t="n"/>
      <c r="JK440" s="79" t="n"/>
      <c r="JL440" s="79" t="n"/>
      <c r="JM440" s="79" t="n"/>
      <c r="JN440" s="79" t="n"/>
      <c r="JO440" s="79" t="n"/>
      <c r="JP440" s="79" t="n"/>
      <c r="JQ440" s="79" t="n"/>
      <c r="JR440" s="79" t="n"/>
      <c r="JS440" s="79" t="n"/>
      <c r="JT440" s="79" t="n"/>
      <c r="JU440" s="79" t="n"/>
      <c r="JV440" s="79" t="n"/>
      <c r="JW440" s="79" t="n"/>
      <c r="JX440" s="79" t="n"/>
      <c r="JY440" s="79" t="n"/>
      <c r="JZ440" s="79" t="n"/>
      <c r="KA440" s="79" t="n"/>
      <c r="KB440" s="79" t="n"/>
      <c r="KC440" s="79" t="n"/>
      <c r="KD440" s="79" t="n"/>
      <c r="KE440" s="79" t="n"/>
      <c r="KF440" s="79" t="n"/>
      <c r="KG440" s="79" t="n"/>
      <c r="KH440" s="79" t="n"/>
      <c r="KI440" s="79" t="n"/>
      <c r="KJ440" s="79" t="n"/>
      <c r="KK440" s="79" t="n"/>
      <c r="KL440" s="79" t="n"/>
      <c r="KM440" s="79" t="n"/>
      <c r="KP440" s="78" t="n">
        <v>20</v>
      </c>
      <c r="KQ440" s="79" t="n"/>
      <c r="KR440" s="79" t="n"/>
      <c r="KS440" s="79" t="n"/>
      <c r="KT440" s="79" t="n"/>
      <c r="KU440" s="79" t="n"/>
      <c r="KV440" s="79" t="n"/>
      <c r="KW440" s="79" t="n"/>
      <c r="KX440" s="79" t="n"/>
      <c r="KY440" s="79" t="n"/>
      <c r="KZ440" s="79" t="n"/>
      <c r="LA440" s="79" t="n"/>
      <c r="LB440" s="79" t="n"/>
      <c r="LC440" s="79" t="n"/>
      <c r="LD440" s="79" t="n"/>
      <c r="LE440" s="79" t="n"/>
      <c r="LF440" s="79" t="n"/>
      <c r="LG440" s="79" t="n"/>
      <c r="LH440" s="79" t="n"/>
      <c r="LI440" s="79" t="n"/>
      <c r="LJ440" s="79" t="n"/>
      <c r="LK440" s="79" t="n"/>
      <c r="LL440" s="79" t="n"/>
      <c r="LM440" s="79" t="n"/>
      <c r="LN440" s="79" t="n"/>
      <c r="LO440" s="79" t="n"/>
      <c r="LP440" s="79" t="n"/>
      <c r="LQ440" s="79" t="n"/>
      <c r="LR440" s="79" t="n"/>
      <c r="LS440" s="79" t="n"/>
      <c r="LT440" s="79" t="n"/>
      <c r="LU440" s="79" t="n"/>
      <c r="LV440" s="79" t="n"/>
      <c r="LW440" s="79" t="n"/>
      <c r="LX440" s="79" t="n"/>
      <c r="LY440" s="79" t="n"/>
      <c r="LZ440" s="79" t="n"/>
      <c r="MA440" s="79" t="n"/>
      <c r="MB440" s="79" t="n"/>
      <c r="MC440" s="79" t="n"/>
      <c r="MD440" s="79" t="n"/>
      <c r="MG440" s="78" t="n">
        <v>20</v>
      </c>
      <c r="MH440" s="79" t="n"/>
      <c r="MI440" s="79" t="n"/>
      <c r="MJ440" s="79" t="n"/>
      <c r="MK440" s="79" t="n"/>
      <c r="ML440" s="79" t="n"/>
      <c r="MM440" s="79" t="n"/>
      <c r="MN440" s="79" t="n"/>
      <c r="MO440" s="79" t="n"/>
      <c r="MP440" s="79" t="n"/>
      <c r="MQ440" s="79" t="n"/>
      <c r="MR440" s="79" t="n"/>
      <c r="MS440" s="79" t="n"/>
      <c r="MT440" s="79" t="n"/>
      <c r="MU440" s="79" t="n"/>
      <c r="MV440" s="79" t="n"/>
      <c r="MW440" s="79" t="n"/>
      <c r="MX440" s="79" t="n"/>
      <c r="MY440" s="79" t="n"/>
      <c r="MZ440" s="79" t="n"/>
      <c r="NA440" s="79" t="n"/>
      <c r="NB440" s="79" t="n"/>
      <c r="NC440" s="79" t="n"/>
      <c r="ND440" s="79" t="n"/>
      <c r="NE440" s="79" t="n"/>
      <c r="NF440" s="79" t="n"/>
      <c r="NG440" s="79" t="n"/>
      <c r="NH440" s="79" t="n"/>
      <c r="NI440" s="79" t="n"/>
      <c r="NJ440" s="79" t="n"/>
      <c r="NK440" s="79" t="n"/>
      <c r="NL440" s="79" t="n"/>
      <c r="NM440" s="79" t="n"/>
      <c r="NN440" s="79" t="n"/>
      <c r="NO440" s="79" t="n"/>
      <c r="NP440" s="79" t="n"/>
      <c r="NQ440" s="79" t="n"/>
      <c r="NR440" s="79" t="n"/>
      <c r="NS440" s="79" t="n"/>
      <c r="NT440" s="79" t="n"/>
      <c r="NU440" s="79" t="n"/>
      <c r="NX440" s="78" t="n">
        <v>20</v>
      </c>
      <c r="NY440" s="79" t="n"/>
      <c r="NZ440" s="79" t="n"/>
      <c r="OA440" s="79" t="n"/>
      <c r="OB440" s="79" t="n"/>
      <c r="OC440" s="79" t="n"/>
      <c r="OD440" s="79" t="n"/>
      <c r="OE440" s="79" t="n"/>
      <c r="OF440" s="79" t="n"/>
      <c r="OG440" s="79" t="n"/>
      <c r="OH440" s="79" t="n"/>
      <c r="OI440" s="79" t="n"/>
      <c r="OJ440" s="79" t="n"/>
      <c r="OK440" s="79" t="n"/>
      <c r="OL440" s="79" t="n"/>
      <c r="OM440" s="79" t="n"/>
      <c r="ON440" s="79" t="n"/>
      <c r="OO440" s="79" t="n"/>
      <c r="OP440" s="79" t="n"/>
      <c r="OQ440" s="79" t="n"/>
      <c r="OR440" s="79" t="n"/>
      <c r="OS440" s="79" t="n"/>
      <c r="OT440" s="79" t="n"/>
      <c r="OU440" s="79" t="n"/>
      <c r="OV440" s="79" t="n"/>
      <c r="OW440" s="79" t="n"/>
      <c r="OX440" s="79" t="n"/>
      <c r="OY440" s="79" t="n"/>
      <c r="OZ440" s="79" t="n"/>
      <c r="PA440" s="79" t="n"/>
      <c r="PB440" s="79" t="n"/>
      <c r="PC440" s="79" t="n"/>
      <c r="PD440" s="79" t="n"/>
      <c r="PE440" s="79" t="n"/>
      <c r="PF440" s="79" t="n"/>
      <c r="PG440" s="79" t="n"/>
      <c r="PH440" s="79" t="n"/>
      <c r="PI440" s="79" t="n"/>
      <c r="PJ440" s="79" t="n"/>
      <c r="PK440" s="79" t="n"/>
      <c r="PL440" s="79" t="n"/>
      <c r="PO440" s="78" t="n">
        <v>20</v>
      </c>
      <c r="PP440" s="79" t="n"/>
      <c r="PQ440" s="79" t="n"/>
      <c r="PR440" s="79" t="n"/>
      <c r="PS440" s="79" t="n"/>
      <c r="PT440" s="79" t="n"/>
      <c r="PU440" s="79" t="n"/>
      <c r="PV440" s="79" t="n"/>
      <c r="PW440" s="79" t="n"/>
      <c r="PX440" s="79" t="n"/>
      <c r="PY440" s="79" t="n"/>
      <c r="PZ440" s="79" t="n"/>
      <c r="QA440" s="79" t="n"/>
      <c r="QB440" s="79" t="n"/>
      <c r="QC440" s="79" t="n"/>
      <c r="QD440" s="79" t="n"/>
      <c r="QE440" s="79" t="n"/>
      <c r="QF440" s="79" t="n"/>
      <c r="QG440" s="79" t="n"/>
      <c r="QH440" s="79" t="n"/>
      <c r="QI440" s="79" t="n"/>
      <c r="QJ440" s="79" t="n"/>
      <c r="QK440" s="79" t="n"/>
      <c r="QL440" s="79" t="n"/>
      <c r="QM440" s="79" t="n"/>
      <c r="QN440" s="79" t="n"/>
      <c r="QO440" s="79" t="n"/>
      <c r="QP440" s="79" t="n"/>
      <c r="QQ440" s="79" t="n"/>
      <c r="QR440" s="79" t="n"/>
      <c r="QS440" s="79" t="n"/>
      <c r="QT440" s="79" t="n"/>
      <c r="QU440" s="79" t="n"/>
      <c r="QV440" s="79" t="n"/>
      <c r="QW440" s="79" t="n"/>
      <c r="QX440" s="79" t="n"/>
      <c r="QY440" s="79" t="n"/>
      <c r="QZ440" s="79" t="n"/>
      <c r="RA440" s="79" t="n"/>
      <c r="RB440" s="79" t="n"/>
      <c r="RC440" s="79" t="n"/>
      <c r="RF440" s="78" t="n">
        <v>20</v>
      </c>
      <c r="RG440" s="79" t="n"/>
      <c r="RH440" s="79" t="n"/>
      <c r="RI440" s="79" t="n"/>
      <c r="RJ440" s="79" t="n"/>
      <c r="RK440" s="79" t="n"/>
      <c r="RL440" s="79" t="n"/>
      <c r="RM440" s="79" t="n"/>
      <c r="RN440" s="79" t="n"/>
      <c r="RO440" s="79" t="n"/>
      <c r="RP440" s="79" t="n"/>
      <c r="RQ440" s="79" t="n"/>
      <c r="RR440" s="79" t="n"/>
      <c r="RS440" s="79" t="n"/>
      <c r="RT440" s="79" t="n"/>
      <c r="RU440" s="79" t="n"/>
      <c r="RV440" s="79" t="n"/>
      <c r="RW440" s="79" t="n"/>
      <c r="RX440" s="79" t="n"/>
      <c r="RY440" s="79" t="n"/>
      <c r="RZ440" s="79" t="n"/>
      <c r="SA440" s="79" t="n"/>
      <c r="SB440" s="79" t="n"/>
      <c r="SC440" s="79" t="n"/>
      <c r="SD440" s="79" t="n"/>
      <c r="SE440" s="79" t="n"/>
      <c r="SF440" s="79" t="n"/>
      <c r="SG440" s="79" t="n"/>
      <c r="SH440" s="79" t="n"/>
      <c r="SI440" s="79" t="n"/>
      <c r="SJ440" s="79" t="n"/>
      <c r="SK440" s="79" t="n"/>
      <c r="SL440" s="79" t="n"/>
      <c r="SM440" s="79" t="n"/>
      <c r="SN440" s="79" t="n"/>
      <c r="SO440" s="79" t="n"/>
      <c r="SP440" s="79" t="n"/>
      <c r="SQ440" s="79" t="n"/>
      <c r="SR440" s="79" t="n"/>
      <c r="SS440" s="79" t="n"/>
      <c r="ST440" s="79" t="n"/>
      <c r="SW440" s="78" t="n">
        <v>20</v>
      </c>
      <c r="SX440" s="79" t="n"/>
      <c r="SY440" s="79" t="n"/>
      <c r="SZ440" s="79" t="n"/>
      <c r="TA440" s="79" t="n"/>
      <c r="TB440" s="79" t="n"/>
      <c r="TC440" s="79" t="n"/>
      <c r="TD440" s="79" t="n"/>
      <c r="TE440" s="79" t="n"/>
      <c r="TF440" s="79" t="n"/>
      <c r="TG440" s="79" t="n"/>
      <c r="TH440" s="79" t="n"/>
      <c r="TI440" s="79" t="n"/>
      <c r="TJ440" s="79" t="n"/>
      <c r="TK440" s="79" t="n"/>
      <c r="TL440" s="79" t="n"/>
      <c r="TM440" s="79" t="n"/>
      <c r="TN440" s="79" t="n"/>
      <c r="TO440" s="79" t="n"/>
      <c r="TP440" s="79" t="n"/>
      <c r="TQ440" s="79" t="n"/>
      <c r="TR440" s="79" t="n"/>
      <c r="TS440" s="79" t="n"/>
      <c r="TT440" s="79" t="n"/>
      <c r="TU440" s="79" t="n"/>
      <c r="TV440" s="79" t="n"/>
      <c r="TW440" s="79" t="n"/>
      <c r="TX440" s="79" t="n"/>
      <c r="TY440" s="79" t="n"/>
      <c r="TZ440" s="79" t="n"/>
      <c r="UA440" s="79" t="n"/>
      <c r="UB440" s="79" t="n"/>
      <c r="UC440" s="79" t="n"/>
      <c r="UD440" s="79" t="n"/>
      <c r="UE440" s="79" t="n"/>
      <c r="UF440" s="79" t="n"/>
      <c r="UG440" s="79" t="n"/>
      <c r="UH440" s="79" t="n"/>
      <c r="UI440" s="79" t="n"/>
      <c r="UJ440" s="79" t="n"/>
      <c r="UK440" s="79" t="n"/>
      <c r="UN440" s="78" t="n">
        <v>20</v>
      </c>
      <c r="UO440" s="79" t="n"/>
      <c r="UP440" s="79" t="n"/>
      <c r="UQ440" s="79" t="n"/>
      <c r="UR440" s="79" t="n"/>
      <c r="US440" s="79" t="n"/>
      <c r="UT440" s="79" t="n"/>
      <c r="UU440" s="79" t="n"/>
      <c r="UV440" s="79" t="n"/>
      <c r="UW440" s="79" t="n"/>
      <c r="UX440" s="79" t="n"/>
      <c r="UY440" s="79" t="n"/>
      <c r="UZ440" s="79" t="n"/>
      <c r="VA440" s="79" t="n"/>
      <c r="VB440" s="79" t="n"/>
      <c r="VC440" s="79" t="n"/>
      <c r="VD440" s="79" t="n"/>
      <c r="VE440" s="79" t="n"/>
      <c r="VF440" s="79" t="n"/>
      <c r="VG440" s="79" t="n"/>
      <c r="VH440" s="79" t="n"/>
      <c r="VI440" s="79" t="n"/>
      <c r="VJ440" s="79" t="n"/>
      <c r="VK440" s="79" t="n"/>
      <c r="VL440" s="79" t="n"/>
      <c r="VM440" s="79" t="n"/>
      <c r="VN440" s="79" t="n"/>
      <c r="VO440" s="79" t="n"/>
      <c r="VP440" s="79" t="n"/>
      <c r="VQ440" s="79" t="n"/>
      <c r="VR440" s="79" t="n"/>
      <c r="VS440" s="79" t="n"/>
      <c r="VT440" s="79" t="n"/>
      <c r="VU440" s="79" t="n"/>
      <c r="VV440" s="79" t="n"/>
      <c r="VW440" s="79" t="n"/>
      <c r="VX440" s="79" t="n"/>
      <c r="VY440" s="79" t="n"/>
      <c r="VZ440" s="79" t="n"/>
      <c r="WA440" s="79" t="n"/>
      <c r="WB440" s="79" t="n"/>
      <c r="WE440" s="78" t="n">
        <v>20</v>
      </c>
      <c r="WF440" s="79" t="n"/>
      <c r="WG440" s="79" t="n"/>
      <c r="WH440" s="79" t="n"/>
      <c r="WI440" s="79" t="n"/>
      <c r="WJ440" s="79" t="n"/>
      <c r="WK440" s="79" t="n"/>
      <c r="WL440" s="79" t="n"/>
      <c r="WM440" s="79" t="n"/>
      <c r="WN440" s="79" t="n"/>
      <c r="WO440" s="79" t="n"/>
      <c r="WP440" s="79" t="n"/>
      <c r="WQ440" s="79" t="n"/>
      <c r="WR440" s="79" t="n"/>
      <c r="WS440" s="79" t="n"/>
      <c r="WT440" s="79" t="n"/>
      <c r="WU440" s="79" t="n"/>
      <c r="WV440" s="79" t="n"/>
      <c r="WW440" s="79" t="n"/>
      <c r="WX440" s="79" t="n"/>
      <c r="WY440" s="79" t="n"/>
      <c r="WZ440" s="79" t="n"/>
      <c r="XA440" s="79" t="n"/>
      <c r="XB440" s="79" t="n"/>
      <c r="XC440" s="79" t="n"/>
      <c r="XD440" s="79" t="n"/>
      <c r="XE440" s="79" t="n"/>
      <c r="XF440" s="79" t="n"/>
      <c r="XG440" s="79" t="n"/>
      <c r="XH440" s="79" t="n"/>
      <c r="XI440" s="79" t="n"/>
      <c r="XJ440" s="79" t="n"/>
      <c r="XK440" s="79" t="n"/>
      <c r="XL440" s="79" t="n"/>
      <c r="XM440" s="79" t="n"/>
      <c r="XN440" s="79" t="n"/>
      <c r="XO440" s="79" t="n"/>
      <c r="XP440" s="79" t="n"/>
      <c r="XQ440" s="79" t="n"/>
      <c r="XR440" s="79" t="n"/>
      <c r="XS440" s="79" t="n"/>
      <c r="XV440" s="78" t="n">
        <v>20</v>
      </c>
      <c r="XW440" s="79" t="n"/>
      <c r="XX440" s="79" t="n"/>
      <c r="XY440" s="79" t="n"/>
      <c r="XZ440" s="79" t="n"/>
      <c r="YA440" s="79" t="n"/>
      <c r="YB440" s="79" t="n"/>
      <c r="YC440" s="79" t="n"/>
      <c r="YD440" s="79" t="n"/>
      <c r="YE440" s="79" t="n"/>
      <c r="YF440" s="79" t="n"/>
      <c r="YG440" s="79" t="n"/>
      <c r="YH440" s="79" t="n"/>
      <c r="YI440" s="79" t="n"/>
      <c r="YJ440" s="79" t="n"/>
      <c r="YK440" s="79" t="n"/>
      <c r="YL440" s="79" t="n"/>
      <c r="YM440" s="79" t="n"/>
      <c r="YN440" s="79" t="n"/>
      <c r="YO440" s="79" t="n"/>
      <c r="YP440" s="79" t="n"/>
      <c r="YQ440" s="79" t="n"/>
      <c r="YR440" s="79" t="n"/>
      <c r="YS440" s="79" t="n"/>
      <c r="YT440" s="79" t="n"/>
      <c r="YU440" s="79" t="n"/>
      <c r="YV440" s="79" t="n"/>
      <c r="YW440" s="79" t="n"/>
      <c r="YX440" s="79" t="n"/>
      <c r="YY440" s="79" t="n"/>
      <c r="YZ440" s="79" t="n"/>
      <c r="ZA440" s="79" t="n"/>
      <c r="ZB440" s="79" t="n"/>
      <c r="ZC440" s="79" t="n"/>
      <c r="ZD440" s="79" t="n"/>
      <c r="ZE440" s="79" t="n"/>
      <c r="ZF440" s="79" t="n"/>
      <c r="ZG440" s="79" t="n"/>
      <c r="ZH440" s="79" t="n"/>
      <c r="ZI440" s="79" t="n"/>
      <c r="ZJ440" s="79" t="n"/>
      <c r="ZM440" s="78" t="n">
        <v>20</v>
      </c>
      <c r="ZN440" s="79" t="n"/>
      <c r="ZO440" s="79" t="n"/>
      <c r="ZP440" s="79" t="n"/>
      <c r="ZQ440" s="79" t="n"/>
      <c r="ZR440" s="79" t="n"/>
      <c r="ZS440" s="79" t="n"/>
      <c r="ZT440" s="79" t="n"/>
      <c r="ZU440" s="79" t="n"/>
      <c r="ZV440" s="79" t="n"/>
      <c r="ZW440" s="79" t="n"/>
      <c r="ZX440" s="79" t="n"/>
      <c r="ZY440" s="79" t="n"/>
      <c r="ZZ440" s="79" t="n"/>
      <c r="AAA440" s="79" t="n"/>
      <c r="AAB440" s="79" t="n"/>
      <c r="AAC440" s="79" t="n"/>
      <c r="AAD440" s="79" t="n"/>
      <c r="AAE440" s="79" t="n"/>
      <c r="AAF440" s="79" t="n"/>
      <c r="AAG440" s="79" t="n"/>
      <c r="AAH440" s="79" t="n"/>
      <c r="AAI440" s="79" t="n"/>
      <c r="AAJ440" s="79" t="n"/>
      <c r="AAK440" s="79" t="n"/>
      <c r="AAL440" s="79" t="n"/>
      <c r="AAM440" s="79" t="n"/>
      <c r="AAN440" s="79" t="n"/>
      <c r="AAO440" s="79" t="n"/>
      <c r="AAP440" s="79" t="n"/>
      <c r="AAQ440" s="79" t="n"/>
      <c r="AAR440" s="79" t="n"/>
      <c r="AAS440" s="79" t="n"/>
      <c r="AAT440" s="79" t="n"/>
      <c r="AAU440" s="79" t="n"/>
      <c r="AAV440" s="79" t="n"/>
      <c r="AAW440" s="79" t="n"/>
      <c r="AAX440" s="79" t="n"/>
      <c r="AAY440" s="79" t="n"/>
      <c r="AAZ440" s="79" t="n"/>
      <c r="ABA440" s="79" t="n"/>
      <c r="ABD440" s="78" t="n">
        <v>20</v>
      </c>
      <c r="ABE440" s="79" t="n"/>
      <c r="ABF440" s="79" t="n"/>
      <c r="ABG440" s="79" t="n"/>
      <c r="ABH440" s="79" t="n"/>
      <c r="ABI440" s="79" t="n"/>
      <c r="ABJ440" s="79" t="n"/>
      <c r="ABK440" s="79" t="n"/>
      <c r="ABL440" s="79" t="n"/>
      <c r="ABM440" s="79" t="n"/>
      <c r="ABN440" s="79" t="n"/>
      <c r="ABO440" s="79" t="n"/>
      <c r="ABP440" s="79" t="n"/>
      <c r="ABQ440" s="79" t="n"/>
      <c r="ABR440" s="79" t="n"/>
      <c r="ABS440" s="79" t="n"/>
      <c r="ABT440" s="79" t="n"/>
      <c r="ABU440" s="79" t="n"/>
      <c r="ABV440" s="79" t="n"/>
      <c r="ABW440" s="79" t="n"/>
      <c r="ABX440" s="79" t="n"/>
      <c r="ABY440" s="79" t="n"/>
      <c r="ABZ440" s="79" t="n"/>
      <c r="ACA440" s="79" t="n"/>
      <c r="ACB440" s="79" t="n"/>
      <c r="ACC440" s="79" t="n"/>
      <c r="ACD440" s="79" t="n"/>
      <c r="ACE440" s="79" t="n"/>
      <c r="ACF440" s="79" t="n"/>
      <c r="ACG440" s="79" t="n"/>
      <c r="ACH440" s="79" t="n"/>
      <c r="ACI440" s="79" t="n"/>
      <c r="ACJ440" s="79" t="n"/>
      <c r="ACK440" s="79" t="n"/>
      <c r="ACL440" s="79" t="n"/>
      <c r="ACM440" s="79" t="n"/>
      <c r="ACN440" s="79" t="n"/>
      <c r="ACO440" s="79" t="n"/>
      <c r="ACP440" s="79" t="n"/>
      <c r="ACQ440" s="79" t="n"/>
      <c r="ACR440" s="79" t="n"/>
      <c r="ACU440" s="78" t="n">
        <v>20</v>
      </c>
      <c r="ACV440" s="79" t="n"/>
      <c r="ACW440" s="79" t="n"/>
      <c r="ACX440" s="79" t="n"/>
      <c r="ACY440" s="79" t="n"/>
      <c r="ACZ440" s="79" t="n"/>
      <c r="ADA440" s="79" t="n"/>
      <c r="ADB440" s="79" t="n"/>
      <c r="ADC440" s="79" t="n"/>
      <c r="ADD440" s="79" t="n"/>
      <c r="ADE440" s="79" t="n"/>
      <c r="ADF440" s="79" t="n"/>
      <c r="ADG440" s="79" t="n"/>
      <c r="ADH440" s="79" t="n"/>
      <c r="ADI440" s="79" t="n"/>
      <c r="ADJ440" s="79" t="n"/>
      <c r="ADK440" s="79" t="n"/>
      <c r="ADL440" s="79" t="n"/>
      <c r="ADM440" s="79" t="n"/>
      <c r="ADN440" s="79" t="n"/>
      <c r="ADO440" s="79" t="n"/>
      <c r="ADP440" s="79" t="n"/>
      <c r="ADQ440" s="79" t="n"/>
      <c r="ADR440" s="79" t="n"/>
      <c r="ADS440" s="79" t="n"/>
      <c r="ADT440" s="79" t="n"/>
      <c r="ADU440" s="79" t="n"/>
      <c r="ADV440" s="79" t="n"/>
      <c r="ADW440" s="79" t="n"/>
      <c r="ADX440" s="79" t="n"/>
      <c r="ADY440" s="79" t="n"/>
      <c r="ADZ440" s="79" t="n"/>
      <c r="AEA440" s="79" t="n"/>
      <c r="AEB440" s="79" t="n"/>
      <c r="AEC440" s="79" t="n"/>
      <c r="AED440" s="79" t="n"/>
      <c r="AEE440" s="79" t="n"/>
      <c r="AEF440" s="79" t="n"/>
      <c r="AEG440" s="79" t="n"/>
      <c r="AEH440" s="79" t="n"/>
      <c r="AEI440" s="79" t="n"/>
      <c r="AEL440" s="78" t="n">
        <v>20</v>
      </c>
      <c r="AEM440" s="79" t="n"/>
      <c r="AEN440" s="79" t="n"/>
      <c r="AEO440" s="79" t="n"/>
      <c r="AEP440" s="79" t="n"/>
      <c r="AEQ440" s="79" t="n"/>
      <c r="AER440" s="79" t="n"/>
      <c r="AES440" s="79" t="n"/>
      <c r="AET440" s="79" t="n"/>
      <c r="AEU440" s="79" t="n"/>
      <c r="AEV440" s="79" t="n"/>
      <c r="AEW440" s="79" t="n"/>
      <c r="AEX440" s="79" t="n"/>
      <c r="AEY440" s="79" t="n"/>
      <c r="AEZ440" s="79" t="n"/>
      <c r="AFA440" s="79" t="n"/>
      <c r="AFB440" s="79" t="n"/>
      <c r="AFC440" s="79" t="n"/>
      <c r="AFD440" s="79" t="n"/>
      <c r="AFE440" s="79" t="n"/>
      <c r="AFF440" s="79" t="n"/>
      <c r="AFG440" s="79" t="n"/>
      <c r="AFH440" s="79" t="n"/>
      <c r="AFI440" s="79" t="n"/>
      <c r="AFJ440" s="79" t="n"/>
      <c r="AFK440" s="79" t="n"/>
      <c r="AFL440" s="79" t="n"/>
      <c r="AFM440" s="79" t="n"/>
      <c r="AFN440" s="79" t="n"/>
      <c r="AFO440" s="79" t="n"/>
      <c r="AFP440" s="79" t="n"/>
      <c r="AFQ440" s="79" t="n"/>
      <c r="AFR440" s="79" t="n"/>
      <c r="AFS440" s="79" t="n"/>
      <c r="AFT440" s="79" t="n"/>
      <c r="AFU440" s="79" t="n"/>
      <c r="AFV440" s="79" t="n"/>
      <c r="AFW440" s="79" t="n"/>
      <c r="AFX440" s="79" t="n"/>
      <c r="AFY440" s="79" t="n"/>
      <c r="AFZ440" s="79" t="n"/>
    </row>
    <row r="441">
      <c r="A441" s="78" t="n">
        <v>21</v>
      </c>
      <c r="B441" s="79" t="n"/>
      <c r="C441" s="79" t="n"/>
      <c r="D441" s="79" t="n"/>
      <c r="E441" s="79" t="n"/>
      <c r="F441" s="79" t="n"/>
      <c r="G441" s="79" t="n"/>
      <c r="H441" s="79" t="n"/>
      <c r="I441" s="79" t="n"/>
      <c r="J441" s="79" t="n"/>
      <c r="K441" s="79" t="n"/>
      <c r="L441" s="79" t="n"/>
      <c r="M441" s="79" t="n"/>
      <c r="N441" s="79" t="n"/>
      <c r="O441" s="79" t="n"/>
      <c r="P441" s="79" t="n"/>
      <c r="Q441" s="79" t="n"/>
      <c r="R441" s="79" t="n"/>
      <c r="S441" s="79" t="n"/>
      <c r="T441" s="79" t="n"/>
      <c r="U441" s="79" t="n"/>
      <c r="V441" s="79" t="n"/>
      <c r="W441" s="79" t="n"/>
      <c r="X441" s="79" t="n"/>
      <c r="Y441" s="79" t="n"/>
      <c r="Z441" s="79" t="n"/>
      <c r="AA441" s="79" t="n"/>
      <c r="AB441" s="79" t="n"/>
      <c r="AC441" s="79" t="n"/>
      <c r="AD441" s="79" t="n"/>
      <c r="AE441" s="79" t="n"/>
      <c r="AF441" s="79" t="n"/>
      <c r="AG441" s="79" t="n"/>
      <c r="AH441" s="79" t="n"/>
      <c r="AI441" s="79" t="n"/>
      <c r="AJ441" s="79" t="n"/>
      <c r="AK441" s="79" t="n"/>
      <c r="AL441" s="79" t="n"/>
      <c r="AM441" s="79" t="n"/>
      <c r="AN441" s="79" t="n"/>
      <c r="AO441" s="79" t="n"/>
      <c r="AR441" s="78" t="n">
        <v>21</v>
      </c>
      <c r="AS441" s="79" t="n"/>
      <c r="AT441" s="79" t="n"/>
      <c r="AU441" s="79" t="n"/>
      <c r="AV441" s="79" t="n"/>
      <c r="AW441" s="79" t="n"/>
      <c r="AX441" s="79" t="n"/>
      <c r="AY441" s="79" t="n"/>
      <c r="AZ441" s="79" t="n"/>
      <c r="BA441" s="79" t="n"/>
      <c r="BB441" s="79" t="n"/>
      <c r="BC441" s="79" t="n"/>
      <c r="BD441" s="79" t="n"/>
      <c r="BE441" s="79" t="n"/>
      <c r="BF441" s="79" t="n"/>
      <c r="BG441" s="79" t="n"/>
      <c r="BH441" s="79" t="n"/>
      <c r="BI441" s="79" t="n"/>
      <c r="BJ441" s="79" t="n"/>
      <c r="BK441" s="79" t="n"/>
      <c r="BL441" s="79" t="n"/>
      <c r="BM441" s="79" t="n"/>
      <c r="BN441" s="79" t="n"/>
      <c r="BO441" s="79" t="n"/>
      <c r="BP441" s="79" t="n"/>
      <c r="BQ441" s="79" t="n"/>
      <c r="BR441" s="79" t="n"/>
      <c r="BS441" s="79" t="n"/>
      <c r="BT441" s="79" t="n"/>
      <c r="BU441" s="79" t="n"/>
      <c r="BV441" s="79" t="n"/>
      <c r="BW441" s="79" t="n"/>
      <c r="BX441" s="79" t="n"/>
      <c r="BY441" s="79" t="n"/>
      <c r="BZ441" s="79" t="n"/>
      <c r="CA441" s="79" t="n"/>
      <c r="CB441" s="79" t="n"/>
      <c r="CC441" s="79" t="n"/>
      <c r="CD441" s="79" t="n"/>
      <c r="CE441" s="79" t="n"/>
      <c r="CF441" s="79" t="n"/>
      <c r="CI441" s="78" t="n">
        <v>21</v>
      </c>
      <c r="CJ441" s="79" t="n"/>
      <c r="CK441" s="79" t="n"/>
      <c r="CL441" s="79" t="n"/>
      <c r="CM441" s="79" t="n"/>
      <c r="CN441" s="79" t="n"/>
      <c r="CO441" s="79" t="n"/>
      <c r="CP441" s="79" t="n"/>
      <c r="CQ441" s="79" t="n"/>
      <c r="CR441" s="79" t="n"/>
      <c r="CS441" s="79" t="n"/>
      <c r="CT441" s="79" t="n"/>
      <c r="CU441" s="79" t="n"/>
      <c r="CV441" s="79" t="n"/>
      <c r="CW441" s="79" t="n"/>
      <c r="CX441" s="79" t="n"/>
      <c r="CY441" s="79" t="n"/>
      <c r="CZ441" s="79" t="n"/>
      <c r="DA441" s="79" t="n"/>
      <c r="DB441" s="79" t="n"/>
      <c r="DC441" s="79" t="n"/>
      <c r="DD441" s="79" t="n"/>
      <c r="DE441" s="79" t="n"/>
      <c r="DF441" s="79" t="n"/>
      <c r="DG441" s="79" t="n"/>
      <c r="DH441" s="79" t="n"/>
      <c r="DI441" s="79" t="n"/>
      <c r="DJ441" s="79" t="n"/>
      <c r="DK441" s="79" t="n"/>
      <c r="DL441" s="79" t="n"/>
      <c r="DM441" s="79" t="n"/>
      <c r="DN441" s="79" t="n"/>
      <c r="DO441" s="79" t="n"/>
      <c r="DP441" s="79" t="n"/>
      <c r="DQ441" s="79" t="n"/>
      <c r="DR441" s="79" t="n"/>
      <c r="DS441" s="79" t="n"/>
      <c r="DT441" s="79" t="n"/>
      <c r="DU441" s="79" t="n"/>
      <c r="DV441" s="79" t="n"/>
      <c r="DW441" s="79" t="n"/>
      <c r="DZ441" s="78" t="n">
        <v>21</v>
      </c>
      <c r="EA441" s="79" t="n"/>
      <c r="EB441" s="79" t="n"/>
      <c r="EC441" s="79" t="n"/>
      <c r="ED441" s="79" t="n"/>
      <c r="EE441" s="79" t="n"/>
      <c r="EF441" s="79" t="n"/>
      <c r="EG441" s="79" t="n"/>
      <c r="EH441" s="79" t="n"/>
      <c r="EI441" s="79" t="n"/>
      <c r="EJ441" s="79" t="n"/>
      <c r="EK441" s="79" t="n"/>
      <c r="EL441" s="79" t="n"/>
      <c r="EM441" s="79" t="n"/>
      <c r="EN441" s="79" t="n"/>
      <c r="EO441" s="79" t="n"/>
      <c r="EP441" s="79" t="n"/>
      <c r="EQ441" s="79" t="n"/>
      <c r="ER441" s="79" t="n"/>
      <c r="ES441" s="79" t="n"/>
      <c r="ET441" s="79" t="n"/>
      <c r="EU441" s="79" t="n"/>
      <c r="EV441" s="79" t="n"/>
      <c r="EW441" s="79" t="n"/>
      <c r="EX441" s="79" t="n"/>
      <c r="EY441" s="79" t="n"/>
      <c r="EZ441" s="79" t="n"/>
      <c r="FA441" s="79" t="n"/>
      <c r="FB441" s="79" t="n"/>
      <c r="FC441" s="79" t="n"/>
      <c r="FD441" s="79" t="n"/>
      <c r="FE441" s="79" t="n"/>
      <c r="FF441" s="79" t="n"/>
      <c r="FG441" s="79" t="n"/>
      <c r="FH441" s="79" t="n"/>
      <c r="FI441" s="79" t="n"/>
      <c r="FJ441" s="79" t="n"/>
      <c r="FK441" s="79" t="n"/>
      <c r="FL441" s="79" t="n"/>
      <c r="FM441" s="79" t="n"/>
      <c r="FN441" s="79" t="n"/>
      <c r="FQ441" s="78" t="n">
        <v>21</v>
      </c>
      <c r="FR441" s="79" t="n"/>
      <c r="FS441" s="79" t="n"/>
      <c r="FT441" s="79" t="n"/>
      <c r="FU441" s="79" t="n"/>
      <c r="FV441" s="79" t="n"/>
      <c r="FW441" s="79" t="n"/>
      <c r="FX441" s="79" t="n"/>
      <c r="FY441" s="79" t="n"/>
      <c r="FZ441" s="79" t="n"/>
      <c r="GA441" s="79" t="n"/>
      <c r="GB441" s="79" t="n"/>
      <c r="GC441" s="79" t="n"/>
      <c r="GD441" s="79" t="n"/>
      <c r="GE441" s="79" t="n"/>
      <c r="GF441" s="79" t="n"/>
      <c r="GG441" s="79" t="n"/>
      <c r="GH441" s="79" t="n"/>
      <c r="GI441" s="79" t="n"/>
      <c r="GJ441" s="79" t="n"/>
      <c r="GK441" s="79" t="n"/>
      <c r="GL441" s="79" t="n"/>
      <c r="GM441" s="79" t="n"/>
      <c r="GN441" s="79" t="n"/>
      <c r="GO441" s="79" t="n"/>
      <c r="GP441" s="79" t="n"/>
      <c r="GQ441" s="79" t="n"/>
      <c r="GR441" s="79" t="n"/>
      <c r="GS441" s="79" t="n"/>
      <c r="GT441" s="79" t="n"/>
      <c r="GU441" s="79" t="n"/>
      <c r="GV441" s="79" t="n"/>
      <c r="GW441" s="79" t="n"/>
      <c r="GX441" s="79" t="n"/>
      <c r="GY441" s="79" t="n"/>
      <c r="GZ441" s="79" t="n"/>
      <c r="HA441" s="79" t="n"/>
      <c r="HB441" s="79" t="n"/>
      <c r="HC441" s="79" t="n"/>
      <c r="HD441" s="79" t="n"/>
      <c r="HE441" s="79" t="n"/>
      <c r="HH441" s="78" t="n">
        <v>21</v>
      </c>
      <c r="HI441" s="79" t="n"/>
      <c r="HJ441" s="79" t="n"/>
      <c r="HK441" s="79" t="n"/>
      <c r="HL441" s="79" t="n"/>
      <c r="HM441" s="79" t="n"/>
      <c r="HN441" s="79" t="n"/>
      <c r="HO441" s="79" t="n"/>
      <c r="HP441" s="79" t="n"/>
      <c r="HQ441" s="79" t="n"/>
      <c r="HR441" s="79" t="n"/>
      <c r="HS441" s="79" t="n"/>
      <c r="HT441" s="79" t="n"/>
      <c r="HU441" s="79" t="n"/>
      <c r="HV441" s="79" t="n"/>
      <c r="HW441" s="79" t="n"/>
      <c r="HX441" s="79" t="n"/>
      <c r="HY441" s="79" t="n"/>
      <c r="HZ441" s="79" t="n"/>
      <c r="IA441" s="79" t="n"/>
      <c r="IB441" s="79" t="n"/>
      <c r="IC441" s="79" t="n"/>
      <c r="ID441" s="79" t="n"/>
      <c r="IE441" s="79" t="n"/>
      <c r="IF441" s="79" t="n"/>
      <c r="IG441" s="79" t="n"/>
      <c r="IH441" s="79" t="n"/>
      <c r="II441" s="79" t="n"/>
      <c r="IJ441" s="79" t="n"/>
      <c r="IK441" s="79" t="n"/>
      <c r="IL441" s="79" t="n"/>
      <c r="IM441" s="79" t="n"/>
      <c r="IN441" s="79" t="n"/>
      <c r="IO441" s="79" t="n"/>
      <c r="IP441" s="79" t="n"/>
      <c r="IQ441" s="79" t="n"/>
      <c r="IR441" s="79" t="n"/>
      <c r="IS441" s="79" t="n"/>
      <c r="IT441" s="79" t="n"/>
      <c r="IU441" s="79" t="n"/>
      <c r="IV441" s="79" t="n"/>
      <c r="IY441" s="78" t="n">
        <v>21</v>
      </c>
      <c r="IZ441" s="79" t="n"/>
      <c r="JA441" s="79" t="n"/>
      <c r="JB441" s="79" t="n"/>
      <c r="JC441" s="79" t="n"/>
      <c r="JD441" s="79" t="n"/>
      <c r="JE441" s="79" t="n"/>
      <c r="JF441" s="79" t="n"/>
      <c r="JG441" s="79" t="n"/>
      <c r="JH441" s="79" t="n"/>
      <c r="JI441" s="79" t="n"/>
      <c r="JJ441" s="79" t="n"/>
      <c r="JK441" s="79" t="n"/>
      <c r="JL441" s="79" t="n"/>
      <c r="JM441" s="79" t="n"/>
      <c r="JN441" s="79" t="n"/>
      <c r="JO441" s="79" t="n"/>
      <c r="JP441" s="79" t="n"/>
      <c r="JQ441" s="79" t="n"/>
      <c r="JR441" s="79" t="n"/>
      <c r="JS441" s="79" t="n"/>
      <c r="JT441" s="79" t="n"/>
      <c r="JU441" s="79" t="n"/>
      <c r="JV441" s="79" t="n"/>
      <c r="JW441" s="79" t="n"/>
      <c r="JX441" s="79" t="n"/>
      <c r="JY441" s="79" t="n"/>
      <c r="JZ441" s="79" t="n"/>
      <c r="KA441" s="79" t="n"/>
      <c r="KB441" s="79" t="n"/>
      <c r="KC441" s="79" t="n"/>
      <c r="KD441" s="79" t="n"/>
      <c r="KE441" s="79" t="n"/>
      <c r="KF441" s="79" t="n"/>
      <c r="KG441" s="79" t="n"/>
      <c r="KH441" s="79" t="n"/>
      <c r="KI441" s="79" t="n"/>
      <c r="KJ441" s="79" t="n"/>
      <c r="KK441" s="79" t="n"/>
      <c r="KL441" s="79" t="n"/>
      <c r="KM441" s="79" t="n"/>
      <c r="KP441" s="78" t="n">
        <v>21</v>
      </c>
      <c r="KQ441" s="79" t="n"/>
      <c r="KR441" s="79" t="n"/>
      <c r="KS441" s="79" t="n"/>
      <c r="KT441" s="79" t="n"/>
      <c r="KU441" s="79" t="n"/>
      <c r="KV441" s="79" t="n"/>
      <c r="KW441" s="79" t="n"/>
      <c r="KX441" s="79" t="n"/>
      <c r="KY441" s="79" t="n"/>
      <c r="KZ441" s="79" t="n"/>
      <c r="LA441" s="79" t="n"/>
      <c r="LB441" s="79" t="n"/>
      <c r="LC441" s="79" t="n"/>
      <c r="LD441" s="79" t="n"/>
      <c r="LE441" s="79" t="n"/>
      <c r="LF441" s="79" t="n"/>
      <c r="LG441" s="79" t="n"/>
      <c r="LH441" s="79" t="n"/>
      <c r="LI441" s="79" t="n"/>
      <c r="LJ441" s="79" t="n"/>
      <c r="LK441" s="79" t="n"/>
      <c r="LL441" s="79" t="n"/>
      <c r="LM441" s="79" t="n"/>
      <c r="LN441" s="79" t="n"/>
      <c r="LO441" s="79" t="n"/>
      <c r="LP441" s="79" t="n"/>
      <c r="LQ441" s="79" t="n"/>
      <c r="LR441" s="79" t="n"/>
      <c r="LS441" s="79" t="n"/>
      <c r="LT441" s="79" t="n"/>
      <c r="LU441" s="79" t="n"/>
      <c r="LV441" s="79" t="n"/>
      <c r="LW441" s="79" t="n"/>
      <c r="LX441" s="79" t="n"/>
      <c r="LY441" s="79" t="n"/>
      <c r="LZ441" s="79" t="n"/>
      <c r="MA441" s="79" t="n"/>
      <c r="MB441" s="79" t="n"/>
      <c r="MC441" s="79" t="n"/>
      <c r="MD441" s="79" t="n"/>
      <c r="MG441" s="78" t="n">
        <v>21</v>
      </c>
      <c r="MH441" s="79" t="n"/>
      <c r="MI441" s="79" t="n"/>
      <c r="MJ441" s="79" t="n"/>
      <c r="MK441" s="79" t="n"/>
      <c r="ML441" s="79" t="n"/>
      <c r="MM441" s="79" t="n"/>
      <c r="MN441" s="79" t="n"/>
      <c r="MO441" s="79" t="n"/>
      <c r="MP441" s="79" t="n"/>
      <c r="MQ441" s="79" t="n"/>
      <c r="MR441" s="79" t="n"/>
      <c r="MS441" s="79" t="n"/>
      <c r="MT441" s="79" t="n"/>
      <c r="MU441" s="79" t="n"/>
      <c r="MV441" s="79" t="n"/>
      <c r="MW441" s="79" t="n"/>
      <c r="MX441" s="79" t="n"/>
      <c r="MY441" s="79" t="n"/>
      <c r="MZ441" s="79" t="n"/>
      <c r="NA441" s="79" t="n"/>
      <c r="NB441" s="79" t="n"/>
      <c r="NC441" s="79" t="n"/>
      <c r="ND441" s="79" t="n"/>
      <c r="NE441" s="79" t="n"/>
      <c r="NF441" s="79" t="n"/>
      <c r="NG441" s="79" t="n"/>
      <c r="NH441" s="79" t="n"/>
      <c r="NI441" s="79" t="n"/>
      <c r="NJ441" s="79" t="n"/>
      <c r="NK441" s="79" t="n"/>
      <c r="NL441" s="79" t="n"/>
      <c r="NM441" s="79" t="n"/>
      <c r="NN441" s="79" t="n"/>
      <c r="NO441" s="79" t="n"/>
      <c r="NP441" s="79" t="n"/>
      <c r="NQ441" s="79" t="n"/>
      <c r="NR441" s="79" t="n"/>
      <c r="NS441" s="79" t="n"/>
      <c r="NT441" s="79" t="n"/>
      <c r="NU441" s="79" t="n"/>
      <c r="NX441" s="78" t="n">
        <v>21</v>
      </c>
      <c r="NY441" s="79" t="n"/>
      <c r="NZ441" s="79" t="n"/>
      <c r="OA441" s="79" t="n"/>
      <c r="OB441" s="79" t="n"/>
      <c r="OC441" s="79" t="n"/>
      <c r="OD441" s="79" t="n"/>
      <c r="OE441" s="79" t="n"/>
      <c r="OF441" s="79" t="n"/>
      <c r="OG441" s="79" t="n"/>
      <c r="OH441" s="79" t="n"/>
      <c r="OI441" s="79" t="n"/>
      <c r="OJ441" s="79" t="n"/>
      <c r="OK441" s="79" t="n"/>
      <c r="OL441" s="79" t="n"/>
      <c r="OM441" s="79" t="n"/>
      <c r="ON441" s="79" t="n"/>
      <c r="OO441" s="79" t="n"/>
      <c r="OP441" s="79" t="n"/>
      <c r="OQ441" s="79" t="n"/>
      <c r="OR441" s="79" t="n"/>
      <c r="OS441" s="79" t="n"/>
      <c r="OT441" s="79" t="n"/>
      <c r="OU441" s="79" t="n"/>
      <c r="OV441" s="79" t="n"/>
      <c r="OW441" s="79" t="n"/>
      <c r="OX441" s="79" t="n"/>
      <c r="OY441" s="79" t="n"/>
      <c r="OZ441" s="79" t="n"/>
      <c r="PA441" s="79" t="n"/>
      <c r="PB441" s="79" t="n"/>
      <c r="PC441" s="79" t="n"/>
      <c r="PD441" s="79" t="n"/>
      <c r="PE441" s="79" t="n"/>
      <c r="PF441" s="79" t="n"/>
      <c r="PG441" s="79" t="n"/>
      <c r="PH441" s="79" t="n"/>
      <c r="PI441" s="79" t="n"/>
      <c r="PJ441" s="79" t="n"/>
      <c r="PK441" s="79" t="n"/>
      <c r="PL441" s="79" t="n"/>
      <c r="PO441" s="78" t="n">
        <v>21</v>
      </c>
      <c r="PP441" s="79" t="n"/>
      <c r="PQ441" s="79" t="n"/>
      <c r="PR441" s="79" t="n"/>
      <c r="PS441" s="79" t="n"/>
      <c r="PT441" s="79" t="n"/>
      <c r="PU441" s="79" t="n"/>
      <c r="PV441" s="79" t="n"/>
      <c r="PW441" s="79" t="n"/>
      <c r="PX441" s="79" t="n"/>
      <c r="PY441" s="79" t="n"/>
      <c r="PZ441" s="79" t="n"/>
      <c r="QA441" s="79" t="n"/>
      <c r="QB441" s="79" t="n"/>
      <c r="QC441" s="79" t="n"/>
      <c r="QD441" s="79" t="n"/>
      <c r="QE441" s="79" t="n"/>
      <c r="QF441" s="79" t="n"/>
      <c r="QG441" s="79" t="n"/>
      <c r="QH441" s="79" t="n"/>
      <c r="QI441" s="79" t="n"/>
      <c r="QJ441" s="79" t="n"/>
      <c r="QK441" s="79" t="n"/>
      <c r="QL441" s="79" t="n"/>
      <c r="QM441" s="79" t="n"/>
      <c r="QN441" s="79" t="n"/>
      <c r="QO441" s="79" t="n"/>
      <c r="QP441" s="79" t="n"/>
      <c r="QQ441" s="79" t="n"/>
      <c r="QR441" s="79" t="n"/>
      <c r="QS441" s="79" t="n"/>
      <c r="QT441" s="79" t="n"/>
      <c r="QU441" s="79" t="n"/>
      <c r="QV441" s="79" t="n"/>
      <c r="QW441" s="79" t="n"/>
      <c r="QX441" s="79" t="n"/>
      <c r="QY441" s="79" t="n"/>
      <c r="QZ441" s="79" t="n"/>
      <c r="RA441" s="79" t="n"/>
      <c r="RB441" s="79" t="n"/>
      <c r="RC441" s="79" t="n"/>
      <c r="RF441" s="78" t="n">
        <v>21</v>
      </c>
      <c r="RG441" s="79" t="n"/>
      <c r="RH441" s="79" t="n"/>
      <c r="RI441" s="79" t="n"/>
      <c r="RJ441" s="79" t="n"/>
      <c r="RK441" s="79" t="n"/>
      <c r="RL441" s="79" t="n"/>
      <c r="RM441" s="79" t="n"/>
      <c r="RN441" s="79" t="n"/>
      <c r="RO441" s="79" t="n"/>
      <c r="RP441" s="79" t="n"/>
      <c r="RQ441" s="79" t="n"/>
      <c r="RR441" s="79" t="n"/>
      <c r="RS441" s="79" t="n"/>
      <c r="RT441" s="79" t="n"/>
      <c r="RU441" s="79" t="n"/>
      <c r="RV441" s="79" t="n"/>
      <c r="RW441" s="79" t="n"/>
      <c r="RX441" s="79" t="n"/>
      <c r="RY441" s="79" t="n"/>
      <c r="RZ441" s="79" t="n"/>
      <c r="SA441" s="79" t="n"/>
      <c r="SB441" s="79" t="n"/>
      <c r="SC441" s="79" t="n"/>
      <c r="SD441" s="79" t="n"/>
      <c r="SE441" s="79" t="n"/>
      <c r="SF441" s="79" t="n"/>
      <c r="SG441" s="79" t="n"/>
      <c r="SH441" s="79" t="n"/>
      <c r="SI441" s="79" t="n"/>
      <c r="SJ441" s="79" t="n"/>
      <c r="SK441" s="79" t="n"/>
      <c r="SL441" s="79" t="n"/>
      <c r="SM441" s="79" t="n"/>
      <c r="SN441" s="79" t="n"/>
      <c r="SO441" s="79" t="n"/>
      <c r="SP441" s="79" t="n"/>
      <c r="SQ441" s="79" t="n"/>
      <c r="SR441" s="79" t="n"/>
      <c r="SS441" s="79" t="n"/>
      <c r="ST441" s="79" t="n"/>
      <c r="SW441" s="78" t="n">
        <v>21</v>
      </c>
      <c r="SX441" s="79" t="n"/>
      <c r="SY441" s="79" t="n"/>
      <c r="SZ441" s="79" t="n"/>
      <c r="TA441" s="79" t="n"/>
      <c r="TB441" s="79" t="n"/>
      <c r="TC441" s="79" t="n"/>
      <c r="TD441" s="79" t="n"/>
      <c r="TE441" s="79" t="n"/>
      <c r="TF441" s="79" t="n"/>
      <c r="TG441" s="79" t="n"/>
      <c r="TH441" s="79" t="n"/>
      <c r="TI441" s="79" t="n"/>
      <c r="TJ441" s="79" t="n"/>
      <c r="TK441" s="79" t="n"/>
      <c r="TL441" s="79" t="n"/>
      <c r="TM441" s="79" t="n"/>
      <c r="TN441" s="79" t="n"/>
      <c r="TO441" s="79" t="n"/>
      <c r="TP441" s="79" t="n"/>
      <c r="TQ441" s="79" t="n"/>
      <c r="TR441" s="79" t="n"/>
      <c r="TS441" s="79" t="n"/>
      <c r="TT441" s="79" t="n"/>
      <c r="TU441" s="79" t="n"/>
      <c r="TV441" s="79" t="n"/>
      <c r="TW441" s="79" t="n"/>
      <c r="TX441" s="79" t="n"/>
      <c r="TY441" s="79" t="n"/>
      <c r="TZ441" s="79" t="n"/>
      <c r="UA441" s="79" t="n"/>
      <c r="UB441" s="79" t="n"/>
      <c r="UC441" s="79" t="n"/>
      <c r="UD441" s="79" t="n"/>
      <c r="UE441" s="79" t="n"/>
      <c r="UF441" s="79" t="n"/>
      <c r="UG441" s="79" t="n"/>
      <c r="UH441" s="79" t="n"/>
      <c r="UI441" s="79" t="n"/>
      <c r="UJ441" s="79" t="n"/>
      <c r="UK441" s="79" t="n"/>
      <c r="UN441" s="78" t="n">
        <v>21</v>
      </c>
      <c r="UO441" s="79" t="n"/>
      <c r="UP441" s="79" t="n"/>
      <c r="UQ441" s="79" t="n"/>
      <c r="UR441" s="79" t="n"/>
      <c r="US441" s="79" t="n"/>
      <c r="UT441" s="79" t="n"/>
      <c r="UU441" s="79" t="n"/>
      <c r="UV441" s="79" t="n"/>
      <c r="UW441" s="79" t="n"/>
      <c r="UX441" s="79" t="n"/>
      <c r="UY441" s="79" t="n"/>
      <c r="UZ441" s="79" t="n"/>
      <c r="VA441" s="79" t="n"/>
      <c r="VB441" s="79" t="n"/>
      <c r="VC441" s="79" t="n"/>
      <c r="VD441" s="79" t="n"/>
      <c r="VE441" s="79" t="n"/>
      <c r="VF441" s="79" t="n"/>
      <c r="VG441" s="79" t="n"/>
      <c r="VH441" s="79" t="n"/>
      <c r="VI441" s="79" t="n"/>
      <c r="VJ441" s="79" t="n"/>
      <c r="VK441" s="79" t="n"/>
      <c r="VL441" s="79" t="n"/>
      <c r="VM441" s="79" t="n"/>
      <c r="VN441" s="79" t="n"/>
      <c r="VO441" s="79" t="n"/>
      <c r="VP441" s="79" t="n"/>
      <c r="VQ441" s="79" t="n"/>
      <c r="VR441" s="79" t="n"/>
      <c r="VS441" s="79" t="n"/>
      <c r="VT441" s="79" t="n"/>
      <c r="VU441" s="79" t="n"/>
      <c r="VV441" s="79" t="n"/>
      <c r="VW441" s="79" t="n"/>
      <c r="VX441" s="79" t="n"/>
      <c r="VY441" s="79" t="n"/>
      <c r="VZ441" s="79" t="n"/>
      <c r="WA441" s="79" t="n"/>
      <c r="WB441" s="79" t="n"/>
      <c r="WE441" s="78" t="n">
        <v>21</v>
      </c>
      <c r="WF441" s="79" t="n"/>
      <c r="WG441" s="79" t="n"/>
      <c r="WH441" s="79" t="n"/>
      <c r="WI441" s="79" t="n"/>
      <c r="WJ441" s="79" t="n"/>
      <c r="WK441" s="79" t="n"/>
      <c r="WL441" s="79" t="n"/>
      <c r="WM441" s="79" t="n"/>
      <c r="WN441" s="79" t="n"/>
      <c r="WO441" s="79" t="n"/>
      <c r="WP441" s="79" t="n"/>
      <c r="WQ441" s="79" t="n"/>
      <c r="WR441" s="79" t="n"/>
      <c r="WS441" s="79" t="n"/>
      <c r="WT441" s="79" t="n"/>
      <c r="WU441" s="79" t="n"/>
      <c r="WV441" s="79" t="n"/>
      <c r="WW441" s="79" t="n"/>
      <c r="WX441" s="79" t="n"/>
      <c r="WY441" s="79" t="n"/>
      <c r="WZ441" s="79" t="n"/>
      <c r="XA441" s="79" t="n"/>
      <c r="XB441" s="79" t="n"/>
      <c r="XC441" s="79" t="n"/>
      <c r="XD441" s="79" t="n"/>
      <c r="XE441" s="79" t="n"/>
      <c r="XF441" s="79" t="n"/>
      <c r="XG441" s="79" t="n"/>
      <c r="XH441" s="79" t="n"/>
      <c r="XI441" s="79" t="n"/>
      <c r="XJ441" s="79" t="n"/>
      <c r="XK441" s="79" t="n"/>
      <c r="XL441" s="79" t="n"/>
      <c r="XM441" s="79" t="n"/>
      <c r="XN441" s="79" t="n"/>
      <c r="XO441" s="79" t="n"/>
      <c r="XP441" s="79" t="n"/>
      <c r="XQ441" s="79" t="n"/>
      <c r="XR441" s="79" t="n"/>
      <c r="XS441" s="79" t="n"/>
      <c r="XV441" s="78" t="n">
        <v>21</v>
      </c>
      <c r="XW441" s="79" t="n"/>
      <c r="XX441" s="79" t="n"/>
      <c r="XY441" s="79" t="n"/>
      <c r="XZ441" s="79" t="n"/>
      <c r="YA441" s="79" t="n"/>
      <c r="YB441" s="79" t="n"/>
      <c r="YC441" s="79" t="n"/>
      <c r="YD441" s="79" t="n"/>
      <c r="YE441" s="79" t="n"/>
      <c r="YF441" s="79" t="n"/>
      <c r="YG441" s="79" t="n"/>
      <c r="YH441" s="79" t="n"/>
      <c r="YI441" s="79" t="n"/>
      <c r="YJ441" s="79" t="n"/>
      <c r="YK441" s="79" t="n"/>
      <c r="YL441" s="79" t="n"/>
      <c r="YM441" s="79" t="n"/>
      <c r="YN441" s="79" t="n"/>
      <c r="YO441" s="79" t="n"/>
      <c r="YP441" s="79" t="n"/>
      <c r="YQ441" s="79" t="n"/>
      <c r="YR441" s="79" t="n"/>
      <c r="YS441" s="79" t="n"/>
      <c r="YT441" s="79" t="n"/>
      <c r="YU441" s="79" t="n"/>
      <c r="YV441" s="79" t="n"/>
      <c r="YW441" s="79" t="n"/>
      <c r="YX441" s="79" t="n"/>
      <c r="YY441" s="79" t="n"/>
      <c r="YZ441" s="79" t="n"/>
      <c r="ZA441" s="79" t="n"/>
      <c r="ZB441" s="79" t="n"/>
      <c r="ZC441" s="79" t="n"/>
      <c r="ZD441" s="79" t="n"/>
      <c r="ZE441" s="79" t="n"/>
      <c r="ZF441" s="79" t="n"/>
      <c r="ZG441" s="79" t="n"/>
      <c r="ZH441" s="79" t="n"/>
      <c r="ZI441" s="79" t="n"/>
      <c r="ZJ441" s="79" t="n"/>
      <c r="ZM441" s="78" t="n">
        <v>21</v>
      </c>
      <c r="ZN441" s="79" t="n"/>
      <c r="ZO441" s="79" t="n"/>
      <c r="ZP441" s="79" t="n"/>
      <c r="ZQ441" s="79" t="n"/>
      <c r="ZR441" s="79" t="n"/>
      <c r="ZS441" s="79" t="n"/>
      <c r="ZT441" s="79" t="n"/>
      <c r="ZU441" s="79" t="n"/>
      <c r="ZV441" s="79" t="n"/>
      <c r="ZW441" s="79" t="n"/>
      <c r="ZX441" s="79" t="n"/>
      <c r="ZY441" s="79" t="n"/>
      <c r="ZZ441" s="79" t="n"/>
      <c r="AAA441" s="79" t="n"/>
      <c r="AAB441" s="79" t="n"/>
      <c r="AAC441" s="79" t="n"/>
      <c r="AAD441" s="79" t="n"/>
      <c r="AAE441" s="79" t="n"/>
      <c r="AAF441" s="79" t="n"/>
      <c r="AAG441" s="79" t="n"/>
      <c r="AAH441" s="79" t="n"/>
      <c r="AAI441" s="79" t="n"/>
      <c r="AAJ441" s="79" t="n"/>
      <c r="AAK441" s="79" t="n"/>
      <c r="AAL441" s="79" t="n"/>
      <c r="AAM441" s="79" t="n"/>
      <c r="AAN441" s="79" t="n"/>
      <c r="AAO441" s="79" t="n"/>
      <c r="AAP441" s="79" t="n"/>
      <c r="AAQ441" s="79" t="n"/>
      <c r="AAR441" s="79" t="n"/>
      <c r="AAS441" s="79" t="n"/>
      <c r="AAT441" s="79" t="n"/>
      <c r="AAU441" s="79" t="n"/>
      <c r="AAV441" s="79" t="n"/>
      <c r="AAW441" s="79" t="n"/>
      <c r="AAX441" s="79" t="n"/>
      <c r="AAY441" s="79" t="n"/>
      <c r="AAZ441" s="79" t="n"/>
      <c r="ABA441" s="79" t="n"/>
      <c r="ABD441" s="78" t="n">
        <v>21</v>
      </c>
      <c r="ABE441" s="79" t="n"/>
      <c r="ABF441" s="79" t="n"/>
      <c r="ABG441" s="79" t="n"/>
      <c r="ABH441" s="79" t="n"/>
      <c r="ABI441" s="79" t="n"/>
      <c r="ABJ441" s="79" t="n"/>
      <c r="ABK441" s="79" t="n"/>
      <c r="ABL441" s="79" t="n"/>
      <c r="ABM441" s="79" t="n"/>
      <c r="ABN441" s="79" t="n"/>
      <c r="ABO441" s="79" t="n"/>
      <c r="ABP441" s="79" t="n"/>
      <c r="ABQ441" s="79" t="n"/>
      <c r="ABR441" s="79" t="n"/>
      <c r="ABS441" s="79" t="n"/>
      <c r="ABT441" s="79" t="n"/>
      <c r="ABU441" s="79" t="n"/>
      <c r="ABV441" s="79" t="n"/>
      <c r="ABW441" s="79" t="n"/>
      <c r="ABX441" s="79" t="n"/>
      <c r="ABY441" s="79" t="n"/>
      <c r="ABZ441" s="79" t="n"/>
      <c r="ACA441" s="79" t="n"/>
      <c r="ACB441" s="79" t="n"/>
      <c r="ACC441" s="79" t="n"/>
      <c r="ACD441" s="79" t="n"/>
      <c r="ACE441" s="79" t="n"/>
      <c r="ACF441" s="79" t="n"/>
      <c r="ACG441" s="79" t="n"/>
      <c r="ACH441" s="79" t="n"/>
      <c r="ACI441" s="79" t="n"/>
      <c r="ACJ441" s="79" t="n"/>
      <c r="ACK441" s="79" t="n"/>
      <c r="ACL441" s="79" t="n"/>
      <c r="ACM441" s="79" t="n"/>
      <c r="ACN441" s="79" t="n"/>
      <c r="ACO441" s="79" t="n"/>
      <c r="ACP441" s="79" t="n"/>
      <c r="ACQ441" s="79" t="n"/>
      <c r="ACR441" s="79" t="n"/>
      <c r="ACU441" s="78" t="n">
        <v>21</v>
      </c>
      <c r="ACV441" s="79" t="n"/>
      <c r="ACW441" s="79" t="n"/>
      <c r="ACX441" s="79" t="n"/>
      <c r="ACY441" s="79" t="n"/>
      <c r="ACZ441" s="79" t="n"/>
      <c r="ADA441" s="79" t="n"/>
      <c r="ADB441" s="79" t="n"/>
      <c r="ADC441" s="79" t="n"/>
      <c r="ADD441" s="79" t="n"/>
      <c r="ADE441" s="79" t="n"/>
      <c r="ADF441" s="79" t="n"/>
      <c r="ADG441" s="79" t="n"/>
      <c r="ADH441" s="79" t="n"/>
      <c r="ADI441" s="79" t="n"/>
      <c r="ADJ441" s="79" t="n"/>
      <c r="ADK441" s="79" t="n"/>
      <c r="ADL441" s="79" t="n"/>
      <c r="ADM441" s="79" t="n"/>
      <c r="ADN441" s="79" t="n"/>
      <c r="ADO441" s="79" t="n"/>
      <c r="ADP441" s="79" t="n"/>
      <c r="ADQ441" s="79" t="n"/>
      <c r="ADR441" s="79" t="n"/>
      <c r="ADS441" s="79" t="n"/>
      <c r="ADT441" s="79" t="n"/>
      <c r="ADU441" s="79" t="n"/>
      <c r="ADV441" s="79" t="n"/>
      <c r="ADW441" s="79" t="n"/>
      <c r="ADX441" s="79" t="n"/>
      <c r="ADY441" s="79" t="n"/>
      <c r="ADZ441" s="79" t="n"/>
      <c r="AEA441" s="79" t="n"/>
      <c r="AEB441" s="79" t="n"/>
      <c r="AEC441" s="79" t="n"/>
      <c r="AED441" s="79" t="n"/>
      <c r="AEE441" s="79" t="n"/>
      <c r="AEF441" s="79" t="n"/>
      <c r="AEG441" s="79" t="n"/>
      <c r="AEH441" s="79" t="n"/>
      <c r="AEI441" s="79" t="n"/>
      <c r="AEL441" s="78" t="n">
        <v>21</v>
      </c>
      <c r="AEM441" s="79" t="n"/>
      <c r="AEN441" s="79" t="n"/>
      <c r="AEO441" s="79" t="n"/>
      <c r="AEP441" s="79" t="n"/>
      <c r="AEQ441" s="79" t="n"/>
      <c r="AER441" s="79" t="n"/>
      <c r="AES441" s="79" t="n"/>
      <c r="AET441" s="79" t="n"/>
      <c r="AEU441" s="79" t="n"/>
      <c r="AEV441" s="79" t="n"/>
      <c r="AEW441" s="79" t="n"/>
      <c r="AEX441" s="79" t="n"/>
      <c r="AEY441" s="79" t="n"/>
      <c r="AEZ441" s="79" t="n"/>
      <c r="AFA441" s="79" t="n"/>
      <c r="AFB441" s="79" t="n"/>
      <c r="AFC441" s="79" t="n"/>
      <c r="AFD441" s="79" t="n"/>
      <c r="AFE441" s="79" t="n"/>
      <c r="AFF441" s="79" t="n"/>
      <c r="AFG441" s="79" t="n"/>
      <c r="AFH441" s="79" t="n"/>
      <c r="AFI441" s="79" t="n"/>
      <c r="AFJ441" s="79" t="n"/>
      <c r="AFK441" s="79" t="n"/>
      <c r="AFL441" s="79" t="n"/>
      <c r="AFM441" s="79" t="n"/>
      <c r="AFN441" s="79" t="n"/>
      <c r="AFO441" s="79" t="n"/>
      <c r="AFP441" s="79" t="n"/>
      <c r="AFQ441" s="79" t="n"/>
      <c r="AFR441" s="79" t="n"/>
      <c r="AFS441" s="79" t="n"/>
      <c r="AFT441" s="79" t="n"/>
      <c r="AFU441" s="79" t="n"/>
      <c r="AFV441" s="79" t="n"/>
      <c r="AFW441" s="79" t="n"/>
      <c r="AFX441" s="79" t="n"/>
      <c r="AFY441" s="79" t="n"/>
      <c r="AFZ441" s="79" t="n"/>
    </row>
    <row r="442">
      <c r="A442" s="78" t="n">
        <v>22</v>
      </c>
      <c r="B442" s="79" t="n"/>
      <c r="C442" s="79" t="n"/>
      <c r="D442" s="79" t="n"/>
      <c r="E442" s="79" t="n"/>
      <c r="F442" s="79" t="n"/>
      <c r="G442" s="79" t="n"/>
      <c r="H442" s="79" t="n"/>
      <c r="I442" s="79" t="n"/>
      <c r="J442" s="79" t="n"/>
      <c r="K442" s="79" t="n"/>
      <c r="L442" s="79" t="n"/>
      <c r="M442" s="79" t="n"/>
      <c r="N442" s="79" t="n"/>
      <c r="O442" s="79" t="n"/>
      <c r="P442" s="79" t="n"/>
      <c r="Q442" s="79" t="n"/>
      <c r="R442" s="79" t="n"/>
      <c r="S442" s="79" t="n"/>
      <c r="T442" s="79" t="n"/>
      <c r="U442" s="79" t="n"/>
      <c r="V442" s="79" t="n"/>
      <c r="W442" s="79" t="n"/>
      <c r="X442" s="79" t="n"/>
      <c r="Y442" s="79" t="n"/>
      <c r="Z442" s="79" t="n"/>
      <c r="AA442" s="79" t="n"/>
      <c r="AB442" s="79" t="n"/>
      <c r="AC442" s="79" t="n"/>
      <c r="AD442" s="79" t="n"/>
      <c r="AE442" s="79" t="n"/>
      <c r="AF442" s="79" t="n"/>
      <c r="AG442" s="79" t="n"/>
      <c r="AH442" s="79" t="n"/>
      <c r="AI442" s="79" t="n"/>
      <c r="AJ442" s="79" t="n"/>
      <c r="AK442" s="79" t="n"/>
      <c r="AL442" s="79" t="n"/>
      <c r="AM442" s="79" t="n"/>
      <c r="AN442" s="79" t="n"/>
      <c r="AO442" s="79" t="n"/>
      <c r="AR442" s="78" t="n">
        <v>22</v>
      </c>
      <c r="AS442" s="79" t="n"/>
      <c r="AT442" s="79" t="n"/>
      <c r="AU442" s="79" t="n"/>
      <c r="AV442" s="79" t="n"/>
      <c r="AW442" s="79" t="n"/>
      <c r="AX442" s="79" t="n"/>
      <c r="AY442" s="79" t="n"/>
      <c r="AZ442" s="79" t="n"/>
      <c r="BA442" s="79" t="n"/>
      <c r="BB442" s="79" t="n"/>
      <c r="BC442" s="79" t="n"/>
      <c r="BD442" s="79" t="n"/>
      <c r="BE442" s="79" t="n"/>
      <c r="BF442" s="79" t="n"/>
      <c r="BG442" s="79" t="n"/>
      <c r="BH442" s="79" t="n"/>
      <c r="BI442" s="79" t="n"/>
      <c r="BJ442" s="79" t="n"/>
      <c r="BK442" s="79" t="n"/>
      <c r="BL442" s="79" t="n"/>
      <c r="BM442" s="79" t="n"/>
      <c r="BN442" s="79" t="n"/>
      <c r="BO442" s="79" t="n"/>
      <c r="BP442" s="79" t="n"/>
      <c r="BQ442" s="79" t="n"/>
      <c r="BR442" s="79" t="n"/>
      <c r="BS442" s="79" t="n"/>
      <c r="BT442" s="79" t="n"/>
      <c r="BU442" s="79" t="n"/>
      <c r="BV442" s="79" t="n"/>
      <c r="BW442" s="79" t="n"/>
      <c r="BX442" s="79" t="n"/>
      <c r="BY442" s="79" t="n"/>
      <c r="BZ442" s="79" t="n"/>
      <c r="CA442" s="79" t="n"/>
      <c r="CB442" s="79" t="n"/>
      <c r="CC442" s="79" t="n"/>
      <c r="CD442" s="79" t="n"/>
      <c r="CE442" s="79" t="n"/>
      <c r="CF442" s="79" t="n"/>
      <c r="CI442" s="78" t="n">
        <v>22</v>
      </c>
      <c r="CJ442" s="79" t="n"/>
      <c r="CK442" s="79" t="n"/>
      <c r="CL442" s="79" t="n"/>
      <c r="CM442" s="79" t="n"/>
      <c r="CN442" s="79" t="n"/>
      <c r="CO442" s="79" t="n"/>
      <c r="CP442" s="79" t="n"/>
      <c r="CQ442" s="79" t="n"/>
      <c r="CR442" s="79" t="n"/>
      <c r="CS442" s="79" t="n"/>
      <c r="CT442" s="79" t="n"/>
      <c r="CU442" s="79" t="n"/>
      <c r="CV442" s="79" t="n"/>
      <c r="CW442" s="79" t="n"/>
      <c r="CX442" s="79" t="n"/>
      <c r="CY442" s="79" t="n"/>
      <c r="CZ442" s="79" t="n"/>
      <c r="DA442" s="79" t="n"/>
      <c r="DB442" s="79" t="n"/>
      <c r="DC442" s="79" t="n"/>
      <c r="DD442" s="79" t="n"/>
      <c r="DE442" s="79" t="n"/>
      <c r="DF442" s="79" t="n"/>
      <c r="DG442" s="79" t="n"/>
      <c r="DH442" s="79" t="n"/>
      <c r="DI442" s="79" t="n"/>
      <c r="DJ442" s="79" t="n"/>
      <c r="DK442" s="79" t="n"/>
      <c r="DL442" s="79" t="n"/>
      <c r="DM442" s="79" t="n"/>
      <c r="DN442" s="79" t="n"/>
      <c r="DO442" s="79" t="n"/>
      <c r="DP442" s="79" t="n"/>
      <c r="DQ442" s="79" t="n"/>
      <c r="DR442" s="79" t="n"/>
      <c r="DS442" s="79" t="n"/>
      <c r="DT442" s="79" t="n"/>
      <c r="DU442" s="79" t="n"/>
      <c r="DV442" s="79" t="n"/>
      <c r="DW442" s="79" t="n"/>
      <c r="DZ442" s="78" t="n">
        <v>22</v>
      </c>
      <c r="EA442" s="79" t="n"/>
      <c r="EB442" s="79" t="n"/>
      <c r="EC442" s="79" t="n"/>
      <c r="ED442" s="79" t="n"/>
      <c r="EE442" s="79" t="n"/>
      <c r="EF442" s="79" t="n"/>
      <c r="EG442" s="79" t="n"/>
      <c r="EH442" s="79" t="n"/>
      <c r="EI442" s="79" t="n"/>
      <c r="EJ442" s="79" t="n"/>
      <c r="EK442" s="79" t="n"/>
      <c r="EL442" s="79" t="n"/>
      <c r="EM442" s="79" t="n"/>
      <c r="EN442" s="79" t="n"/>
      <c r="EO442" s="79" t="n"/>
      <c r="EP442" s="79" t="n"/>
      <c r="EQ442" s="79" t="n"/>
      <c r="ER442" s="79" t="n"/>
      <c r="ES442" s="79" t="n"/>
      <c r="ET442" s="79" t="n"/>
      <c r="EU442" s="79" t="n"/>
      <c r="EV442" s="79" t="n"/>
      <c r="EW442" s="79" t="n"/>
      <c r="EX442" s="79" t="n"/>
      <c r="EY442" s="79" t="n"/>
      <c r="EZ442" s="79" t="n"/>
      <c r="FA442" s="79" t="n"/>
      <c r="FB442" s="79" t="n"/>
      <c r="FC442" s="79" t="n"/>
      <c r="FD442" s="79" t="n"/>
      <c r="FE442" s="79" t="n"/>
      <c r="FF442" s="79" t="n"/>
      <c r="FG442" s="79" t="n"/>
      <c r="FH442" s="79" t="n"/>
      <c r="FI442" s="79" t="n"/>
      <c r="FJ442" s="79" t="n"/>
      <c r="FK442" s="79" t="n"/>
      <c r="FL442" s="79" t="n"/>
      <c r="FM442" s="79" t="n"/>
      <c r="FN442" s="79" t="n"/>
      <c r="FQ442" s="78" t="n">
        <v>22</v>
      </c>
      <c r="FR442" s="79" t="n"/>
      <c r="FS442" s="79" t="n"/>
      <c r="FT442" s="79" t="n"/>
      <c r="FU442" s="79" t="n"/>
      <c r="FV442" s="79" t="n"/>
      <c r="FW442" s="79" t="n"/>
      <c r="FX442" s="79" t="n"/>
      <c r="FY442" s="79" t="n"/>
      <c r="FZ442" s="79" t="n"/>
      <c r="GA442" s="79" t="n"/>
      <c r="GB442" s="79" t="n"/>
      <c r="GC442" s="79" t="n"/>
      <c r="GD442" s="79" t="n"/>
      <c r="GE442" s="79" t="n"/>
      <c r="GF442" s="79" t="n"/>
      <c r="GG442" s="79" t="n"/>
      <c r="GH442" s="79" t="n"/>
      <c r="GI442" s="79" t="n"/>
      <c r="GJ442" s="79" t="n"/>
      <c r="GK442" s="79" t="n"/>
      <c r="GL442" s="79" t="n"/>
      <c r="GM442" s="79" t="n"/>
      <c r="GN442" s="79" t="n"/>
      <c r="GO442" s="79" t="n"/>
      <c r="GP442" s="79" t="n"/>
      <c r="GQ442" s="79" t="n"/>
      <c r="GR442" s="79" t="n"/>
      <c r="GS442" s="79" t="n"/>
      <c r="GT442" s="79" t="n"/>
      <c r="GU442" s="79" t="n"/>
      <c r="GV442" s="79" t="n"/>
      <c r="GW442" s="79" t="n"/>
      <c r="GX442" s="79" t="n"/>
      <c r="GY442" s="79" t="n"/>
      <c r="GZ442" s="79" t="n"/>
      <c r="HA442" s="79" t="n"/>
      <c r="HB442" s="79" t="n"/>
      <c r="HC442" s="79" t="n"/>
      <c r="HD442" s="79" t="n"/>
      <c r="HE442" s="79" t="n"/>
      <c r="HH442" s="78" t="n">
        <v>22</v>
      </c>
      <c r="HI442" s="79" t="n"/>
      <c r="HJ442" s="79" t="n"/>
      <c r="HK442" s="79" t="n"/>
      <c r="HL442" s="79" t="n"/>
      <c r="HM442" s="79" t="n"/>
      <c r="HN442" s="79" t="n"/>
      <c r="HO442" s="79" t="n"/>
      <c r="HP442" s="79" t="n"/>
      <c r="HQ442" s="79" t="n"/>
      <c r="HR442" s="79" t="n"/>
      <c r="HS442" s="79" t="n"/>
      <c r="HT442" s="79" t="n"/>
      <c r="HU442" s="79" t="n"/>
      <c r="HV442" s="79" t="n"/>
      <c r="HW442" s="79" t="n"/>
      <c r="HX442" s="79" t="n"/>
      <c r="HY442" s="79" t="n"/>
      <c r="HZ442" s="79" t="n"/>
      <c r="IA442" s="79" t="n"/>
      <c r="IB442" s="79" t="n"/>
      <c r="IC442" s="79" t="n"/>
      <c r="ID442" s="79" t="n"/>
      <c r="IE442" s="79" t="n"/>
      <c r="IF442" s="79" t="n"/>
      <c r="IG442" s="79" t="n"/>
      <c r="IH442" s="79" t="n"/>
      <c r="II442" s="79" t="n"/>
      <c r="IJ442" s="79" t="n"/>
      <c r="IK442" s="79" t="n"/>
      <c r="IL442" s="79" t="n"/>
      <c r="IM442" s="79" t="n"/>
      <c r="IN442" s="79" t="n"/>
      <c r="IO442" s="79" t="n"/>
      <c r="IP442" s="79" t="n"/>
      <c r="IQ442" s="79" t="n"/>
      <c r="IR442" s="79" t="n"/>
      <c r="IS442" s="79" t="n"/>
      <c r="IT442" s="79" t="n"/>
      <c r="IU442" s="79" t="n"/>
      <c r="IV442" s="79" t="n"/>
      <c r="IY442" s="78" t="n">
        <v>22</v>
      </c>
      <c r="IZ442" s="79" t="n"/>
      <c r="JA442" s="79" t="n"/>
      <c r="JB442" s="79" t="n"/>
      <c r="JC442" s="79" t="n"/>
      <c r="JD442" s="79" t="n"/>
      <c r="JE442" s="79" t="n"/>
      <c r="JF442" s="79" t="n"/>
      <c r="JG442" s="79" t="n"/>
      <c r="JH442" s="79" t="n"/>
      <c r="JI442" s="79" t="n"/>
      <c r="JJ442" s="79" t="n"/>
      <c r="JK442" s="79" t="n"/>
      <c r="JL442" s="79" t="n"/>
      <c r="JM442" s="79" t="n"/>
      <c r="JN442" s="79" t="n"/>
      <c r="JO442" s="79" t="n"/>
      <c r="JP442" s="79" t="n"/>
      <c r="JQ442" s="79" t="n"/>
      <c r="JR442" s="79" t="n"/>
      <c r="JS442" s="79" t="n"/>
      <c r="JT442" s="79" t="n"/>
      <c r="JU442" s="79" t="n"/>
      <c r="JV442" s="79" t="n"/>
      <c r="JW442" s="79" t="n"/>
      <c r="JX442" s="79" t="n"/>
      <c r="JY442" s="79" t="n"/>
      <c r="JZ442" s="79" t="n"/>
      <c r="KA442" s="79" t="n"/>
      <c r="KB442" s="79" t="n"/>
      <c r="KC442" s="79" t="n"/>
      <c r="KD442" s="79" t="n"/>
      <c r="KE442" s="79" t="n"/>
      <c r="KF442" s="79" t="n"/>
      <c r="KG442" s="79" t="n"/>
      <c r="KH442" s="79" t="n"/>
      <c r="KI442" s="79" t="n"/>
      <c r="KJ442" s="79" t="n"/>
      <c r="KK442" s="79" t="n"/>
      <c r="KL442" s="79" t="n"/>
      <c r="KM442" s="79" t="n"/>
      <c r="KP442" s="78" t="n">
        <v>22</v>
      </c>
      <c r="KQ442" s="79" t="n"/>
      <c r="KR442" s="79" t="n"/>
      <c r="KS442" s="79" t="n"/>
      <c r="KT442" s="79" t="n"/>
      <c r="KU442" s="79" t="n"/>
      <c r="KV442" s="79" t="n"/>
      <c r="KW442" s="79" t="n"/>
      <c r="KX442" s="79" t="n"/>
      <c r="KY442" s="79" t="n"/>
      <c r="KZ442" s="79" t="n"/>
      <c r="LA442" s="79" t="n"/>
      <c r="LB442" s="79" t="n"/>
      <c r="LC442" s="79" t="n"/>
      <c r="LD442" s="79" t="n"/>
      <c r="LE442" s="79" t="n"/>
      <c r="LF442" s="79" t="n"/>
      <c r="LG442" s="79" t="n"/>
      <c r="LH442" s="79" t="n"/>
      <c r="LI442" s="79" t="n"/>
      <c r="LJ442" s="79" t="n"/>
      <c r="LK442" s="79" t="n"/>
      <c r="LL442" s="79" t="n"/>
      <c r="LM442" s="79" t="n"/>
      <c r="LN442" s="79" t="n"/>
      <c r="LO442" s="79" t="n"/>
      <c r="LP442" s="79" t="n"/>
      <c r="LQ442" s="79" t="n"/>
      <c r="LR442" s="79" t="n"/>
      <c r="LS442" s="79" t="n"/>
      <c r="LT442" s="79" t="n"/>
      <c r="LU442" s="79" t="n"/>
      <c r="LV442" s="79" t="n"/>
      <c r="LW442" s="79" t="n"/>
      <c r="LX442" s="79" t="n"/>
      <c r="LY442" s="79" t="n"/>
      <c r="LZ442" s="79" t="n"/>
      <c r="MA442" s="79" t="n"/>
      <c r="MB442" s="79" t="n"/>
      <c r="MC442" s="79" t="n"/>
      <c r="MD442" s="79" t="n"/>
      <c r="MG442" s="78" t="n">
        <v>22</v>
      </c>
      <c r="MH442" s="79" t="n"/>
      <c r="MI442" s="79" t="n"/>
      <c r="MJ442" s="79" t="n"/>
      <c r="MK442" s="79" t="n"/>
      <c r="ML442" s="79" t="n"/>
      <c r="MM442" s="79" t="n"/>
      <c r="MN442" s="79" t="n"/>
      <c r="MO442" s="79" t="n"/>
      <c r="MP442" s="79" t="n"/>
      <c r="MQ442" s="79" t="n"/>
      <c r="MR442" s="79" t="n"/>
      <c r="MS442" s="79" t="n"/>
      <c r="MT442" s="79" t="n"/>
      <c r="MU442" s="79" t="n"/>
      <c r="MV442" s="79" t="n"/>
      <c r="MW442" s="79" t="n"/>
      <c r="MX442" s="79" t="n"/>
      <c r="MY442" s="79" t="n"/>
      <c r="MZ442" s="79" t="n"/>
      <c r="NA442" s="79" t="n"/>
      <c r="NB442" s="79" t="n"/>
      <c r="NC442" s="79" t="n"/>
      <c r="ND442" s="79" t="n"/>
      <c r="NE442" s="79" t="n"/>
      <c r="NF442" s="79" t="n"/>
      <c r="NG442" s="79" t="n"/>
      <c r="NH442" s="79" t="n"/>
      <c r="NI442" s="79" t="n"/>
      <c r="NJ442" s="79" t="n"/>
      <c r="NK442" s="79" t="n"/>
      <c r="NL442" s="79" t="n"/>
      <c r="NM442" s="79" t="n"/>
      <c r="NN442" s="79" t="n"/>
      <c r="NO442" s="79" t="n"/>
      <c r="NP442" s="79" t="n"/>
      <c r="NQ442" s="79" t="n"/>
      <c r="NR442" s="79" t="n"/>
      <c r="NS442" s="79" t="n"/>
      <c r="NT442" s="79" t="n"/>
      <c r="NU442" s="79" t="n"/>
      <c r="NX442" s="78" t="n">
        <v>22</v>
      </c>
      <c r="NY442" s="79" t="n"/>
      <c r="NZ442" s="79" t="n"/>
      <c r="OA442" s="79" t="n"/>
      <c r="OB442" s="79" t="n"/>
      <c r="OC442" s="79" t="n"/>
      <c r="OD442" s="79" t="n"/>
      <c r="OE442" s="79" t="n"/>
      <c r="OF442" s="79" t="n"/>
      <c r="OG442" s="79" t="n"/>
      <c r="OH442" s="79" t="n"/>
      <c r="OI442" s="79" t="n"/>
      <c r="OJ442" s="79" t="n"/>
      <c r="OK442" s="79" t="n"/>
      <c r="OL442" s="79" t="n"/>
      <c r="OM442" s="79" t="n"/>
      <c r="ON442" s="79" t="n"/>
      <c r="OO442" s="79" t="n"/>
      <c r="OP442" s="79" t="n"/>
      <c r="OQ442" s="79" t="n"/>
      <c r="OR442" s="79" t="n"/>
      <c r="OS442" s="79" t="n"/>
      <c r="OT442" s="79" t="n"/>
      <c r="OU442" s="79" t="n"/>
      <c r="OV442" s="79" t="n"/>
      <c r="OW442" s="79" t="n"/>
      <c r="OX442" s="79" t="n"/>
      <c r="OY442" s="79" t="n"/>
      <c r="OZ442" s="79" t="n"/>
      <c r="PA442" s="79" t="n"/>
      <c r="PB442" s="79" t="n"/>
      <c r="PC442" s="79" t="n"/>
      <c r="PD442" s="79" t="n"/>
      <c r="PE442" s="79" t="n"/>
      <c r="PF442" s="79" t="n"/>
      <c r="PG442" s="79" t="n"/>
      <c r="PH442" s="79" t="n"/>
      <c r="PI442" s="79" t="n"/>
      <c r="PJ442" s="79" t="n"/>
      <c r="PK442" s="79" t="n"/>
      <c r="PL442" s="79" t="n"/>
      <c r="PO442" s="78" t="n">
        <v>22</v>
      </c>
      <c r="PP442" s="79" t="n"/>
      <c r="PQ442" s="79" t="n"/>
      <c r="PR442" s="79" t="n"/>
      <c r="PS442" s="79" t="n"/>
      <c r="PT442" s="79" t="n"/>
      <c r="PU442" s="79" t="n"/>
      <c r="PV442" s="79" t="n"/>
      <c r="PW442" s="79" t="n"/>
      <c r="PX442" s="79" t="n"/>
      <c r="PY442" s="79" t="n"/>
      <c r="PZ442" s="79" t="n"/>
      <c r="QA442" s="79" t="n"/>
      <c r="QB442" s="79" t="n"/>
      <c r="QC442" s="79" t="n"/>
      <c r="QD442" s="79" t="n"/>
      <c r="QE442" s="79" t="n"/>
      <c r="QF442" s="79" t="n"/>
      <c r="QG442" s="79" t="n"/>
      <c r="QH442" s="79" t="n"/>
      <c r="QI442" s="79" t="n"/>
      <c r="QJ442" s="79" t="n"/>
      <c r="QK442" s="79" t="n"/>
      <c r="QL442" s="79" t="n"/>
      <c r="QM442" s="79" t="n"/>
      <c r="QN442" s="79" t="n"/>
      <c r="QO442" s="79" t="n"/>
      <c r="QP442" s="79" t="n"/>
      <c r="QQ442" s="79" t="n"/>
      <c r="QR442" s="79" t="n"/>
      <c r="QS442" s="79" t="n"/>
      <c r="QT442" s="79" t="n"/>
      <c r="QU442" s="79" t="n"/>
      <c r="QV442" s="79" t="n"/>
      <c r="QW442" s="79" t="n"/>
      <c r="QX442" s="79" t="n"/>
      <c r="QY442" s="79" t="n"/>
      <c r="QZ442" s="79" t="n"/>
      <c r="RA442" s="79" t="n"/>
      <c r="RB442" s="79" t="n"/>
      <c r="RC442" s="79" t="n"/>
      <c r="RF442" s="78" t="n">
        <v>22</v>
      </c>
      <c r="RG442" s="79" t="n"/>
      <c r="RH442" s="79" t="n"/>
      <c r="RI442" s="79" t="n"/>
      <c r="RJ442" s="79" t="n"/>
      <c r="RK442" s="79" t="n"/>
      <c r="RL442" s="79" t="n"/>
      <c r="RM442" s="79" t="n"/>
      <c r="RN442" s="79" t="n"/>
      <c r="RO442" s="79" t="n"/>
      <c r="RP442" s="79" t="n"/>
      <c r="RQ442" s="79" t="n"/>
      <c r="RR442" s="79" t="n"/>
      <c r="RS442" s="79" t="n"/>
      <c r="RT442" s="79" t="n"/>
      <c r="RU442" s="79" t="n"/>
      <c r="RV442" s="79" t="n"/>
      <c r="RW442" s="79" t="n"/>
      <c r="RX442" s="79" t="n"/>
      <c r="RY442" s="79" t="n"/>
      <c r="RZ442" s="79" t="n"/>
      <c r="SA442" s="79" t="n"/>
      <c r="SB442" s="79" t="n"/>
      <c r="SC442" s="79" t="n"/>
      <c r="SD442" s="79" t="n"/>
      <c r="SE442" s="79" t="n"/>
      <c r="SF442" s="79" t="n"/>
      <c r="SG442" s="79" t="n"/>
      <c r="SH442" s="79" t="n"/>
      <c r="SI442" s="79" t="n"/>
      <c r="SJ442" s="79" t="n"/>
      <c r="SK442" s="79" t="n"/>
      <c r="SL442" s="79" t="n"/>
      <c r="SM442" s="79" t="n"/>
      <c r="SN442" s="79" t="n"/>
      <c r="SO442" s="79" t="n"/>
      <c r="SP442" s="79" t="n"/>
      <c r="SQ442" s="79" t="n"/>
      <c r="SR442" s="79" t="n"/>
      <c r="SS442" s="79" t="n"/>
      <c r="ST442" s="79" t="n"/>
      <c r="SW442" s="78" t="n">
        <v>22</v>
      </c>
      <c r="SX442" s="79" t="n"/>
      <c r="SY442" s="79" t="n"/>
      <c r="SZ442" s="79" t="n"/>
      <c r="TA442" s="79" t="n"/>
      <c r="TB442" s="79" t="n"/>
      <c r="TC442" s="79" t="n"/>
      <c r="TD442" s="79" t="n"/>
      <c r="TE442" s="79" t="n"/>
      <c r="TF442" s="79" t="n"/>
      <c r="TG442" s="79" t="n"/>
      <c r="TH442" s="79" t="n"/>
      <c r="TI442" s="79" t="n"/>
      <c r="TJ442" s="79" t="n"/>
      <c r="TK442" s="79" t="n"/>
      <c r="TL442" s="79" t="n"/>
      <c r="TM442" s="79" t="n"/>
      <c r="TN442" s="79" t="n"/>
      <c r="TO442" s="79" t="n"/>
      <c r="TP442" s="79" t="n"/>
      <c r="TQ442" s="79" t="n"/>
      <c r="TR442" s="79" t="n"/>
      <c r="TS442" s="79" t="n"/>
      <c r="TT442" s="79" t="n"/>
      <c r="TU442" s="79" t="n"/>
      <c r="TV442" s="79" t="n"/>
      <c r="TW442" s="79" t="n"/>
      <c r="TX442" s="79" t="n"/>
      <c r="TY442" s="79" t="n"/>
      <c r="TZ442" s="79" t="n"/>
      <c r="UA442" s="79" t="n"/>
      <c r="UB442" s="79" t="n"/>
      <c r="UC442" s="79" t="n"/>
      <c r="UD442" s="79" t="n"/>
      <c r="UE442" s="79" t="n"/>
      <c r="UF442" s="79" t="n"/>
      <c r="UG442" s="79" t="n"/>
      <c r="UH442" s="79" t="n"/>
      <c r="UI442" s="79" t="n"/>
      <c r="UJ442" s="79" t="n"/>
      <c r="UK442" s="79" t="n"/>
      <c r="UN442" s="78" t="n">
        <v>22</v>
      </c>
      <c r="UO442" s="79" t="n"/>
      <c r="UP442" s="79" t="n"/>
      <c r="UQ442" s="79" t="n"/>
      <c r="UR442" s="79" t="n"/>
      <c r="US442" s="79" t="n"/>
      <c r="UT442" s="79" t="n"/>
      <c r="UU442" s="79" t="n"/>
      <c r="UV442" s="79" t="n"/>
      <c r="UW442" s="79" t="n"/>
      <c r="UX442" s="79" t="n"/>
      <c r="UY442" s="79" t="n"/>
      <c r="UZ442" s="79" t="n"/>
      <c r="VA442" s="79" t="n"/>
      <c r="VB442" s="79" t="n"/>
      <c r="VC442" s="79" t="n"/>
      <c r="VD442" s="79" t="n"/>
      <c r="VE442" s="79" t="n"/>
      <c r="VF442" s="79" t="n"/>
      <c r="VG442" s="79" t="n"/>
      <c r="VH442" s="79" t="n"/>
      <c r="VI442" s="79" t="n"/>
      <c r="VJ442" s="79" t="n"/>
      <c r="VK442" s="79" t="n"/>
      <c r="VL442" s="79" t="n"/>
      <c r="VM442" s="79" t="n"/>
      <c r="VN442" s="79" t="n"/>
      <c r="VO442" s="79" t="n"/>
      <c r="VP442" s="79" t="n"/>
      <c r="VQ442" s="79" t="n"/>
      <c r="VR442" s="79" t="n"/>
      <c r="VS442" s="79" t="n"/>
      <c r="VT442" s="79" t="n"/>
      <c r="VU442" s="79" t="n"/>
      <c r="VV442" s="79" t="n"/>
      <c r="VW442" s="79" t="n"/>
      <c r="VX442" s="79" t="n"/>
      <c r="VY442" s="79" t="n"/>
      <c r="VZ442" s="79" t="n"/>
      <c r="WA442" s="79" t="n"/>
      <c r="WB442" s="79" t="n"/>
      <c r="WE442" s="78" t="n">
        <v>22</v>
      </c>
      <c r="WF442" s="79" t="n"/>
      <c r="WG442" s="79" t="n"/>
      <c r="WH442" s="79" t="n"/>
      <c r="WI442" s="79" t="n"/>
      <c r="WJ442" s="79" t="n"/>
      <c r="WK442" s="79" t="n"/>
      <c r="WL442" s="79" t="n"/>
      <c r="WM442" s="79" t="n"/>
      <c r="WN442" s="79" t="n"/>
      <c r="WO442" s="79" t="n"/>
      <c r="WP442" s="79" t="n"/>
      <c r="WQ442" s="79" t="n"/>
      <c r="WR442" s="79" t="n"/>
      <c r="WS442" s="79" t="n"/>
      <c r="WT442" s="79" t="n"/>
      <c r="WU442" s="79" t="n"/>
      <c r="WV442" s="79" t="n"/>
      <c r="WW442" s="79" t="n"/>
      <c r="WX442" s="79" t="n"/>
      <c r="WY442" s="79" t="n"/>
      <c r="WZ442" s="79" t="n"/>
      <c r="XA442" s="79" t="n"/>
      <c r="XB442" s="79" t="n"/>
      <c r="XC442" s="79" t="n"/>
      <c r="XD442" s="79" t="n"/>
      <c r="XE442" s="79" t="n"/>
      <c r="XF442" s="79" t="n"/>
      <c r="XG442" s="79" t="n"/>
      <c r="XH442" s="79" t="n"/>
      <c r="XI442" s="79" t="n"/>
      <c r="XJ442" s="79" t="n"/>
      <c r="XK442" s="79" t="n"/>
      <c r="XL442" s="79" t="n"/>
      <c r="XM442" s="79" t="n"/>
      <c r="XN442" s="79" t="n"/>
      <c r="XO442" s="79" t="n"/>
      <c r="XP442" s="79" t="n"/>
      <c r="XQ442" s="79" t="n"/>
      <c r="XR442" s="79" t="n"/>
      <c r="XS442" s="79" t="n"/>
      <c r="XV442" s="78" t="n">
        <v>22</v>
      </c>
      <c r="XW442" s="79" t="n"/>
      <c r="XX442" s="79" t="n"/>
      <c r="XY442" s="79" t="n"/>
      <c r="XZ442" s="79" t="n"/>
      <c r="YA442" s="79" t="n"/>
      <c r="YB442" s="79" t="n"/>
      <c r="YC442" s="79" t="n"/>
      <c r="YD442" s="79" t="n"/>
      <c r="YE442" s="79" t="n"/>
      <c r="YF442" s="79" t="n"/>
      <c r="YG442" s="79" t="n"/>
      <c r="YH442" s="79" t="n"/>
      <c r="YI442" s="79" t="n"/>
      <c r="YJ442" s="79" t="n"/>
      <c r="YK442" s="79" t="n"/>
      <c r="YL442" s="79" t="n"/>
      <c r="YM442" s="79" t="n"/>
      <c r="YN442" s="79" t="n"/>
      <c r="YO442" s="79" t="n"/>
      <c r="YP442" s="79" t="n"/>
      <c r="YQ442" s="79" t="n"/>
      <c r="YR442" s="79" t="n"/>
      <c r="YS442" s="79" t="n"/>
      <c r="YT442" s="79" t="n"/>
      <c r="YU442" s="79" t="n"/>
      <c r="YV442" s="79" t="n"/>
      <c r="YW442" s="79" t="n"/>
      <c r="YX442" s="79" t="n"/>
      <c r="YY442" s="79" t="n"/>
      <c r="YZ442" s="79" t="n"/>
      <c r="ZA442" s="79" t="n"/>
      <c r="ZB442" s="79" t="n"/>
      <c r="ZC442" s="79" t="n"/>
      <c r="ZD442" s="79" t="n"/>
      <c r="ZE442" s="79" t="n"/>
      <c r="ZF442" s="79" t="n"/>
      <c r="ZG442" s="79" t="n"/>
      <c r="ZH442" s="79" t="n"/>
      <c r="ZI442" s="79" t="n"/>
      <c r="ZJ442" s="79" t="n"/>
      <c r="ZM442" s="78" t="n">
        <v>22</v>
      </c>
      <c r="ZN442" s="79" t="n"/>
      <c r="ZO442" s="79" t="n"/>
      <c r="ZP442" s="79" t="n"/>
      <c r="ZQ442" s="79" t="n"/>
      <c r="ZR442" s="79" t="n"/>
      <c r="ZS442" s="79" t="n"/>
      <c r="ZT442" s="79" t="n"/>
      <c r="ZU442" s="79" t="n"/>
      <c r="ZV442" s="79" t="n"/>
      <c r="ZW442" s="79" t="n"/>
      <c r="ZX442" s="79" t="n"/>
      <c r="ZY442" s="79" t="n"/>
      <c r="ZZ442" s="79" t="n"/>
      <c r="AAA442" s="79" t="n"/>
      <c r="AAB442" s="79" t="n"/>
      <c r="AAC442" s="79" t="n"/>
      <c r="AAD442" s="79" t="n"/>
      <c r="AAE442" s="79" t="n"/>
      <c r="AAF442" s="79" t="n"/>
      <c r="AAG442" s="79" t="n"/>
      <c r="AAH442" s="79" t="n"/>
      <c r="AAI442" s="79" t="n"/>
      <c r="AAJ442" s="79" t="n"/>
      <c r="AAK442" s="79" t="n"/>
      <c r="AAL442" s="79" t="n"/>
      <c r="AAM442" s="79" t="n"/>
      <c r="AAN442" s="79" t="n"/>
      <c r="AAO442" s="79" t="n"/>
      <c r="AAP442" s="79" t="n"/>
      <c r="AAQ442" s="79" t="n"/>
      <c r="AAR442" s="79" t="n"/>
      <c r="AAS442" s="79" t="n"/>
      <c r="AAT442" s="79" t="n"/>
      <c r="AAU442" s="79" t="n"/>
      <c r="AAV442" s="79" t="n"/>
      <c r="AAW442" s="79" t="n"/>
      <c r="AAX442" s="79" t="n"/>
      <c r="AAY442" s="79" t="n"/>
      <c r="AAZ442" s="79" t="n"/>
      <c r="ABA442" s="79" t="n"/>
      <c r="ABD442" s="78" t="n">
        <v>22</v>
      </c>
      <c r="ABE442" s="79" t="n"/>
      <c r="ABF442" s="79" t="n"/>
      <c r="ABG442" s="79" t="n"/>
      <c r="ABH442" s="79" t="n"/>
      <c r="ABI442" s="79" t="n"/>
      <c r="ABJ442" s="79" t="n"/>
      <c r="ABK442" s="79" t="n"/>
      <c r="ABL442" s="79" t="n"/>
      <c r="ABM442" s="79" t="n"/>
      <c r="ABN442" s="79" t="n"/>
      <c r="ABO442" s="79" t="n"/>
      <c r="ABP442" s="79" t="n"/>
      <c r="ABQ442" s="79" t="n"/>
      <c r="ABR442" s="79" t="n"/>
      <c r="ABS442" s="79" t="n"/>
      <c r="ABT442" s="79" t="n"/>
      <c r="ABU442" s="79" t="n"/>
      <c r="ABV442" s="79" t="n"/>
      <c r="ABW442" s="79" t="n"/>
      <c r="ABX442" s="79" t="n"/>
      <c r="ABY442" s="79" t="n"/>
      <c r="ABZ442" s="79" t="n"/>
      <c r="ACA442" s="79" t="n"/>
      <c r="ACB442" s="79" t="n"/>
      <c r="ACC442" s="79" t="n"/>
      <c r="ACD442" s="79" t="n"/>
      <c r="ACE442" s="79" t="n"/>
      <c r="ACF442" s="79" t="n"/>
      <c r="ACG442" s="79" t="n"/>
      <c r="ACH442" s="79" t="n"/>
      <c r="ACI442" s="79" t="n"/>
      <c r="ACJ442" s="79" t="n"/>
      <c r="ACK442" s="79" t="n"/>
      <c r="ACL442" s="79" t="n"/>
      <c r="ACM442" s="79" t="n"/>
      <c r="ACN442" s="79" t="n"/>
      <c r="ACO442" s="79" t="n"/>
      <c r="ACP442" s="79" t="n"/>
      <c r="ACQ442" s="79" t="n"/>
      <c r="ACR442" s="79" t="n"/>
      <c r="ACU442" s="78" t="n">
        <v>22</v>
      </c>
      <c r="ACV442" s="79" t="n"/>
      <c r="ACW442" s="79" t="n"/>
      <c r="ACX442" s="79" t="n"/>
      <c r="ACY442" s="79" t="n"/>
      <c r="ACZ442" s="79" t="n"/>
      <c r="ADA442" s="79" t="n"/>
      <c r="ADB442" s="79" t="n"/>
      <c r="ADC442" s="79" t="n"/>
      <c r="ADD442" s="79" t="n"/>
      <c r="ADE442" s="79" t="n"/>
      <c r="ADF442" s="79" t="n"/>
      <c r="ADG442" s="79" t="n"/>
      <c r="ADH442" s="79" t="n"/>
      <c r="ADI442" s="79" t="n"/>
      <c r="ADJ442" s="79" t="n"/>
      <c r="ADK442" s="79" t="n"/>
      <c r="ADL442" s="79" t="n"/>
      <c r="ADM442" s="79" t="n"/>
      <c r="ADN442" s="79" t="n"/>
      <c r="ADO442" s="79" t="n"/>
      <c r="ADP442" s="79" t="n"/>
      <c r="ADQ442" s="79" t="n"/>
      <c r="ADR442" s="79" t="n"/>
      <c r="ADS442" s="79" t="n"/>
      <c r="ADT442" s="79" t="n"/>
      <c r="ADU442" s="79" t="n"/>
      <c r="ADV442" s="79" t="n"/>
      <c r="ADW442" s="79" t="n"/>
      <c r="ADX442" s="79" t="n"/>
      <c r="ADY442" s="79" t="n"/>
      <c r="ADZ442" s="79" t="n"/>
      <c r="AEA442" s="79" t="n"/>
      <c r="AEB442" s="79" t="n"/>
      <c r="AEC442" s="79" t="n"/>
      <c r="AED442" s="79" t="n"/>
      <c r="AEE442" s="79" t="n"/>
      <c r="AEF442" s="79" t="n"/>
      <c r="AEG442" s="79" t="n"/>
      <c r="AEH442" s="79" t="n"/>
      <c r="AEI442" s="79" t="n"/>
      <c r="AEL442" s="78" t="n">
        <v>22</v>
      </c>
      <c r="AEM442" s="79" t="n"/>
      <c r="AEN442" s="79" t="n"/>
      <c r="AEO442" s="79" t="n"/>
      <c r="AEP442" s="79" t="n"/>
      <c r="AEQ442" s="79" t="n"/>
      <c r="AER442" s="79" t="n"/>
      <c r="AES442" s="79" t="n"/>
      <c r="AET442" s="79" t="n"/>
      <c r="AEU442" s="79" t="n"/>
      <c r="AEV442" s="79" t="n"/>
      <c r="AEW442" s="79" t="n"/>
      <c r="AEX442" s="79" t="n"/>
      <c r="AEY442" s="79" t="n"/>
      <c r="AEZ442" s="79" t="n"/>
      <c r="AFA442" s="79" t="n"/>
      <c r="AFB442" s="79" t="n"/>
      <c r="AFC442" s="79" t="n"/>
      <c r="AFD442" s="79" t="n"/>
      <c r="AFE442" s="79" t="n"/>
      <c r="AFF442" s="79" t="n"/>
      <c r="AFG442" s="79" t="n"/>
      <c r="AFH442" s="79" t="n"/>
      <c r="AFI442" s="79" t="n"/>
      <c r="AFJ442" s="79" t="n"/>
      <c r="AFK442" s="79" t="n"/>
      <c r="AFL442" s="79" t="n"/>
      <c r="AFM442" s="79" t="n"/>
      <c r="AFN442" s="79" t="n"/>
      <c r="AFO442" s="79" t="n"/>
      <c r="AFP442" s="79" t="n"/>
      <c r="AFQ442" s="79" t="n"/>
      <c r="AFR442" s="79" t="n"/>
      <c r="AFS442" s="79" t="n"/>
      <c r="AFT442" s="79" t="n"/>
      <c r="AFU442" s="79" t="n"/>
      <c r="AFV442" s="79" t="n"/>
      <c r="AFW442" s="79" t="n"/>
      <c r="AFX442" s="79" t="n"/>
      <c r="AFY442" s="79" t="n"/>
      <c r="AFZ442" s="79" t="n"/>
    </row>
    <row r="443">
      <c r="A443" s="78" t="n">
        <v>23</v>
      </c>
      <c r="B443" s="79" t="n"/>
      <c r="C443" s="79" t="n"/>
      <c r="D443" s="79" t="n"/>
      <c r="E443" s="79" t="n"/>
      <c r="F443" s="79" t="n"/>
      <c r="G443" s="79" t="n"/>
      <c r="H443" s="79" t="n"/>
      <c r="I443" s="79" t="n"/>
      <c r="J443" s="79" t="n"/>
      <c r="K443" s="79" t="n"/>
      <c r="L443" s="79" t="n"/>
      <c r="M443" s="79" t="n"/>
      <c r="N443" s="79" t="n"/>
      <c r="O443" s="79" t="n"/>
      <c r="P443" s="79" t="n"/>
      <c r="Q443" s="79" t="n"/>
      <c r="R443" s="79" t="n"/>
      <c r="S443" s="79" t="n"/>
      <c r="T443" s="79" t="n"/>
      <c r="U443" s="79" t="n"/>
      <c r="V443" s="79" t="n"/>
      <c r="W443" s="79" t="n"/>
      <c r="X443" s="79" t="n"/>
      <c r="Y443" s="79" t="n"/>
      <c r="Z443" s="79" t="n"/>
      <c r="AA443" s="79" t="n"/>
      <c r="AB443" s="79" t="n"/>
      <c r="AC443" s="79" t="n"/>
      <c r="AD443" s="79" t="n"/>
      <c r="AE443" s="79" t="n"/>
      <c r="AF443" s="79" t="n"/>
      <c r="AG443" s="79" t="n"/>
      <c r="AH443" s="79" t="n"/>
      <c r="AI443" s="79" t="n"/>
      <c r="AJ443" s="79" t="n"/>
      <c r="AK443" s="79" t="n"/>
      <c r="AL443" s="79" t="n"/>
      <c r="AM443" s="79" t="n"/>
      <c r="AN443" s="79" t="n"/>
      <c r="AO443" s="79" t="n"/>
      <c r="AR443" s="78" t="n">
        <v>23</v>
      </c>
      <c r="AS443" s="79" t="n"/>
      <c r="AT443" s="79" t="n"/>
      <c r="AU443" s="79" t="n"/>
      <c r="AV443" s="79" t="n"/>
      <c r="AW443" s="79" t="n"/>
      <c r="AX443" s="79" t="n"/>
      <c r="AY443" s="79" t="n"/>
      <c r="AZ443" s="79" t="n"/>
      <c r="BA443" s="79" t="n"/>
      <c r="BB443" s="79" t="n"/>
      <c r="BC443" s="79" t="n"/>
      <c r="BD443" s="79" t="n"/>
      <c r="BE443" s="79" t="n"/>
      <c r="BF443" s="79" t="n"/>
      <c r="BG443" s="79" t="n"/>
      <c r="BH443" s="79" t="n"/>
      <c r="BI443" s="79" t="n"/>
      <c r="BJ443" s="79" t="n"/>
      <c r="BK443" s="79" t="n"/>
      <c r="BL443" s="79" t="n"/>
      <c r="BM443" s="79" t="n"/>
      <c r="BN443" s="79" t="n"/>
      <c r="BO443" s="79" t="n"/>
      <c r="BP443" s="79" t="n"/>
      <c r="BQ443" s="79" t="n"/>
      <c r="BR443" s="79" t="n"/>
      <c r="BS443" s="79" t="n"/>
      <c r="BT443" s="79" t="n"/>
      <c r="BU443" s="79" t="n"/>
      <c r="BV443" s="79" t="n"/>
      <c r="BW443" s="79" t="n"/>
      <c r="BX443" s="79" t="n"/>
      <c r="BY443" s="79" t="n"/>
      <c r="BZ443" s="79" t="n"/>
      <c r="CA443" s="79" t="n"/>
      <c r="CB443" s="79" t="n"/>
      <c r="CC443" s="79" t="n"/>
      <c r="CD443" s="79" t="n"/>
      <c r="CE443" s="79" t="n"/>
      <c r="CF443" s="79" t="n"/>
      <c r="CI443" s="78" t="n">
        <v>23</v>
      </c>
      <c r="CJ443" s="79" t="n"/>
      <c r="CK443" s="79" t="n"/>
      <c r="CL443" s="79" t="n"/>
      <c r="CM443" s="79" t="n"/>
      <c r="CN443" s="79" t="n"/>
      <c r="CO443" s="79" t="n"/>
      <c r="CP443" s="79" t="n"/>
      <c r="CQ443" s="79" t="n"/>
      <c r="CR443" s="79" t="n"/>
      <c r="CS443" s="79" t="n"/>
      <c r="CT443" s="79" t="n"/>
      <c r="CU443" s="79" t="n"/>
      <c r="CV443" s="79" t="n"/>
      <c r="CW443" s="79" t="n"/>
      <c r="CX443" s="79" t="n"/>
      <c r="CY443" s="79" t="n"/>
      <c r="CZ443" s="79" t="n"/>
      <c r="DA443" s="79" t="n"/>
      <c r="DB443" s="79" t="n"/>
      <c r="DC443" s="79" t="n"/>
      <c r="DD443" s="79" t="n"/>
      <c r="DE443" s="79" t="n"/>
      <c r="DF443" s="79" t="n"/>
      <c r="DG443" s="79" t="n"/>
      <c r="DH443" s="79" t="n"/>
      <c r="DI443" s="79" t="n"/>
      <c r="DJ443" s="79" t="n"/>
      <c r="DK443" s="79" t="n"/>
      <c r="DL443" s="79" t="n"/>
      <c r="DM443" s="79" t="n"/>
      <c r="DN443" s="79" t="n"/>
      <c r="DO443" s="79" t="n"/>
      <c r="DP443" s="79" t="n"/>
      <c r="DQ443" s="79" t="n"/>
      <c r="DR443" s="79" t="n"/>
      <c r="DS443" s="79" t="n"/>
      <c r="DT443" s="79" t="n"/>
      <c r="DU443" s="79" t="n"/>
      <c r="DV443" s="79" t="n"/>
      <c r="DW443" s="79" t="n"/>
      <c r="DZ443" s="78" t="n">
        <v>23</v>
      </c>
      <c r="EA443" s="79" t="n"/>
      <c r="EB443" s="79" t="n"/>
      <c r="EC443" s="79" t="n"/>
      <c r="ED443" s="79" t="n"/>
      <c r="EE443" s="79" t="n"/>
      <c r="EF443" s="79" t="n"/>
      <c r="EG443" s="79" t="n"/>
      <c r="EH443" s="79" t="n"/>
      <c r="EI443" s="79" t="n"/>
      <c r="EJ443" s="79" t="n"/>
      <c r="EK443" s="79" t="n"/>
      <c r="EL443" s="79" t="n"/>
      <c r="EM443" s="79" t="n"/>
      <c r="EN443" s="79" t="n"/>
      <c r="EO443" s="79" t="n"/>
      <c r="EP443" s="79" t="n"/>
      <c r="EQ443" s="79" t="n"/>
      <c r="ER443" s="79" t="n"/>
      <c r="ES443" s="79" t="n"/>
      <c r="ET443" s="79" t="n"/>
      <c r="EU443" s="79" t="n"/>
      <c r="EV443" s="79" t="n"/>
      <c r="EW443" s="79" t="n"/>
      <c r="EX443" s="79" t="n"/>
      <c r="EY443" s="79" t="n"/>
      <c r="EZ443" s="79" t="n"/>
      <c r="FA443" s="79" t="n"/>
      <c r="FB443" s="79" t="n"/>
      <c r="FC443" s="79" t="n"/>
      <c r="FD443" s="79" t="n"/>
      <c r="FE443" s="79" t="n"/>
      <c r="FF443" s="79" t="n"/>
      <c r="FG443" s="79" t="n"/>
      <c r="FH443" s="79" t="n"/>
      <c r="FI443" s="79" t="n"/>
      <c r="FJ443" s="79" t="n"/>
      <c r="FK443" s="79" t="n"/>
      <c r="FL443" s="79" t="n"/>
      <c r="FM443" s="79" t="n"/>
      <c r="FN443" s="79" t="n"/>
      <c r="FQ443" s="78" t="n">
        <v>23</v>
      </c>
      <c r="FR443" s="79" t="n"/>
      <c r="FS443" s="79" t="n"/>
      <c r="FT443" s="79" t="n"/>
      <c r="FU443" s="79" t="n"/>
      <c r="FV443" s="79" t="n"/>
      <c r="FW443" s="79" t="n"/>
      <c r="FX443" s="79" t="n"/>
      <c r="FY443" s="79" t="n"/>
      <c r="FZ443" s="79" t="n"/>
      <c r="GA443" s="79" t="n"/>
      <c r="GB443" s="79" t="n"/>
      <c r="GC443" s="79" t="n"/>
      <c r="GD443" s="79" t="n"/>
      <c r="GE443" s="79" t="n"/>
      <c r="GF443" s="79" t="n"/>
      <c r="GG443" s="79" t="n"/>
      <c r="GH443" s="79" t="n"/>
      <c r="GI443" s="79" t="n"/>
      <c r="GJ443" s="79" t="n"/>
      <c r="GK443" s="79" t="n"/>
      <c r="GL443" s="79" t="n"/>
      <c r="GM443" s="79" t="n"/>
      <c r="GN443" s="79" t="n"/>
      <c r="GO443" s="79" t="n"/>
      <c r="GP443" s="79" t="n"/>
      <c r="GQ443" s="79" t="n"/>
      <c r="GR443" s="79" t="n"/>
      <c r="GS443" s="79" t="n"/>
      <c r="GT443" s="79" t="n"/>
      <c r="GU443" s="79" t="n"/>
      <c r="GV443" s="79" t="n"/>
      <c r="GW443" s="79" t="n"/>
      <c r="GX443" s="79" t="n"/>
      <c r="GY443" s="79" t="n"/>
      <c r="GZ443" s="79" t="n"/>
      <c r="HA443" s="79" t="n"/>
      <c r="HB443" s="79" t="n"/>
      <c r="HC443" s="79" t="n"/>
      <c r="HD443" s="79" t="n"/>
      <c r="HE443" s="79" t="n"/>
      <c r="HH443" s="78" t="n">
        <v>23</v>
      </c>
      <c r="HI443" s="79" t="n"/>
      <c r="HJ443" s="79" t="n"/>
      <c r="HK443" s="79" t="n"/>
      <c r="HL443" s="79" t="n"/>
      <c r="HM443" s="79" t="n"/>
      <c r="HN443" s="79" t="n"/>
      <c r="HO443" s="79" t="n"/>
      <c r="HP443" s="79" t="n"/>
      <c r="HQ443" s="79" t="n"/>
      <c r="HR443" s="79" t="n"/>
      <c r="HS443" s="79" t="n"/>
      <c r="HT443" s="79" t="n"/>
      <c r="HU443" s="79" t="n"/>
      <c r="HV443" s="79" t="n"/>
      <c r="HW443" s="79" t="n"/>
      <c r="HX443" s="79" t="n"/>
      <c r="HY443" s="79" t="n"/>
      <c r="HZ443" s="79" t="n"/>
      <c r="IA443" s="79" t="n"/>
      <c r="IB443" s="79" t="n"/>
      <c r="IC443" s="79" t="n"/>
      <c r="ID443" s="79" t="n"/>
      <c r="IE443" s="79" t="n"/>
      <c r="IF443" s="79" t="n"/>
      <c r="IG443" s="79" t="n"/>
      <c r="IH443" s="79" t="n"/>
      <c r="II443" s="79" t="n"/>
      <c r="IJ443" s="79" t="n"/>
      <c r="IK443" s="79" t="n"/>
      <c r="IL443" s="79" t="n"/>
      <c r="IM443" s="79" t="n"/>
      <c r="IN443" s="79" t="n"/>
      <c r="IO443" s="79" t="n"/>
      <c r="IP443" s="79" t="n"/>
      <c r="IQ443" s="79" t="n"/>
      <c r="IR443" s="79" t="n"/>
      <c r="IS443" s="79" t="n"/>
      <c r="IT443" s="79" t="n"/>
      <c r="IU443" s="79" t="n"/>
      <c r="IV443" s="79" t="n"/>
      <c r="IY443" s="78" t="n">
        <v>23</v>
      </c>
      <c r="IZ443" s="79" t="n"/>
      <c r="JA443" s="79" t="n"/>
      <c r="JB443" s="79" t="n"/>
      <c r="JC443" s="79" t="n"/>
      <c r="JD443" s="79" t="n"/>
      <c r="JE443" s="79" t="n"/>
      <c r="JF443" s="79" t="n"/>
      <c r="JG443" s="79" t="n"/>
      <c r="JH443" s="79" t="n"/>
      <c r="JI443" s="79" t="n"/>
      <c r="JJ443" s="79" t="n"/>
      <c r="JK443" s="79" t="n"/>
      <c r="JL443" s="79" t="n"/>
      <c r="JM443" s="79" t="n"/>
      <c r="JN443" s="79" t="n"/>
      <c r="JO443" s="79" t="n"/>
      <c r="JP443" s="79" t="n"/>
      <c r="JQ443" s="79" t="n"/>
      <c r="JR443" s="79" t="n"/>
      <c r="JS443" s="79" t="n"/>
      <c r="JT443" s="79" t="n"/>
      <c r="JU443" s="79" t="n"/>
      <c r="JV443" s="79" t="n"/>
      <c r="JW443" s="79" t="n"/>
      <c r="JX443" s="79" t="n"/>
      <c r="JY443" s="79" t="n"/>
      <c r="JZ443" s="79" t="n"/>
      <c r="KA443" s="79" t="n"/>
      <c r="KB443" s="79" t="n"/>
      <c r="KC443" s="79" t="n"/>
      <c r="KD443" s="79" t="n"/>
      <c r="KE443" s="79" t="n"/>
      <c r="KF443" s="79" t="n"/>
      <c r="KG443" s="79" t="n"/>
      <c r="KH443" s="79" t="n"/>
      <c r="KI443" s="79" t="n"/>
      <c r="KJ443" s="79" t="n"/>
      <c r="KK443" s="79" t="n"/>
      <c r="KL443" s="79" t="n"/>
      <c r="KM443" s="79" t="n"/>
      <c r="KP443" s="78" t="n">
        <v>23</v>
      </c>
      <c r="KQ443" s="79" t="n"/>
      <c r="KR443" s="79" t="n"/>
      <c r="KS443" s="79" t="n"/>
      <c r="KT443" s="79" t="n"/>
      <c r="KU443" s="79" t="n"/>
      <c r="KV443" s="79" t="n"/>
      <c r="KW443" s="79" t="n"/>
      <c r="KX443" s="79" t="n"/>
      <c r="KY443" s="79" t="n"/>
      <c r="KZ443" s="79" t="n"/>
      <c r="LA443" s="79" t="n"/>
      <c r="LB443" s="79" t="n"/>
      <c r="LC443" s="79" t="n"/>
      <c r="LD443" s="79" t="n"/>
      <c r="LE443" s="79" t="n"/>
      <c r="LF443" s="79" t="n"/>
      <c r="LG443" s="79" t="n"/>
      <c r="LH443" s="79" t="n"/>
      <c r="LI443" s="79" t="n"/>
      <c r="LJ443" s="79" t="n"/>
      <c r="LK443" s="79" t="n"/>
      <c r="LL443" s="79" t="n"/>
      <c r="LM443" s="79" t="n"/>
      <c r="LN443" s="79" t="n"/>
      <c r="LO443" s="79" t="n"/>
      <c r="LP443" s="79" t="n"/>
      <c r="LQ443" s="79" t="n"/>
      <c r="LR443" s="79" t="n"/>
      <c r="LS443" s="79" t="n"/>
      <c r="LT443" s="79" t="n"/>
      <c r="LU443" s="79" t="n"/>
      <c r="LV443" s="79" t="n"/>
      <c r="LW443" s="79" t="n"/>
      <c r="LX443" s="79" t="n"/>
      <c r="LY443" s="79" t="n"/>
      <c r="LZ443" s="79" t="n"/>
      <c r="MA443" s="79" t="n"/>
      <c r="MB443" s="79" t="n"/>
      <c r="MC443" s="79" t="n"/>
      <c r="MD443" s="79" t="n"/>
      <c r="MG443" s="78" t="n">
        <v>23</v>
      </c>
      <c r="MH443" s="79" t="n"/>
      <c r="MI443" s="79" t="n"/>
      <c r="MJ443" s="79" t="n"/>
      <c r="MK443" s="79" t="n"/>
      <c r="ML443" s="79" t="n"/>
      <c r="MM443" s="79" t="n"/>
      <c r="MN443" s="79" t="n"/>
      <c r="MO443" s="79" t="n"/>
      <c r="MP443" s="79" t="n"/>
      <c r="MQ443" s="79" t="n"/>
      <c r="MR443" s="79" t="n"/>
      <c r="MS443" s="79" t="n"/>
      <c r="MT443" s="79" t="n"/>
      <c r="MU443" s="79" t="n"/>
      <c r="MV443" s="79" t="n"/>
      <c r="MW443" s="79" t="n"/>
      <c r="MX443" s="79" t="n"/>
      <c r="MY443" s="79" t="n"/>
      <c r="MZ443" s="79" t="n"/>
      <c r="NA443" s="79" t="n"/>
      <c r="NB443" s="79" t="n"/>
      <c r="NC443" s="79" t="n"/>
      <c r="ND443" s="79" t="n"/>
      <c r="NE443" s="79" t="n"/>
      <c r="NF443" s="79" t="n"/>
      <c r="NG443" s="79" t="n"/>
      <c r="NH443" s="79" t="n"/>
      <c r="NI443" s="79" t="n"/>
      <c r="NJ443" s="79" t="n"/>
      <c r="NK443" s="79" t="n"/>
      <c r="NL443" s="79" t="n"/>
      <c r="NM443" s="79" t="n"/>
      <c r="NN443" s="79" t="n"/>
      <c r="NO443" s="79" t="n"/>
      <c r="NP443" s="79" t="n"/>
      <c r="NQ443" s="79" t="n"/>
      <c r="NR443" s="79" t="n"/>
      <c r="NS443" s="79" t="n"/>
      <c r="NT443" s="79" t="n"/>
      <c r="NU443" s="79" t="n"/>
      <c r="NX443" s="78" t="n">
        <v>23</v>
      </c>
      <c r="NY443" s="79" t="n"/>
      <c r="NZ443" s="79" t="n"/>
      <c r="OA443" s="79" t="n"/>
      <c r="OB443" s="79" t="n"/>
      <c r="OC443" s="79" t="n"/>
      <c r="OD443" s="79" t="n"/>
      <c r="OE443" s="79" t="n"/>
      <c r="OF443" s="79" t="n"/>
      <c r="OG443" s="79" t="n"/>
      <c r="OH443" s="79" t="n"/>
      <c r="OI443" s="79" t="n"/>
      <c r="OJ443" s="79" t="n"/>
      <c r="OK443" s="79" t="n"/>
      <c r="OL443" s="79" t="n"/>
      <c r="OM443" s="79" t="n"/>
      <c r="ON443" s="79" t="n"/>
      <c r="OO443" s="79" t="n"/>
      <c r="OP443" s="79" t="n"/>
      <c r="OQ443" s="79" t="n"/>
      <c r="OR443" s="79" t="n"/>
      <c r="OS443" s="79" t="n"/>
      <c r="OT443" s="79" t="n"/>
      <c r="OU443" s="79" t="n"/>
      <c r="OV443" s="79" t="n"/>
      <c r="OW443" s="79" t="n"/>
      <c r="OX443" s="79" t="n"/>
      <c r="OY443" s="79" t="n"/>
      <c r="OZ443" s="79" t="n"/>
      <c r="PA443" s="79" t="n"/>
      <c r="PB443" s="79" t="n"/>
      <c r="PC443" s="79" t="n"/>
      <c r="PD443" s="79" t="n"/>
      <c r="PE443" s="79" t="n"/>
      <c r="PF443" s="79" t="n"/>
      <c r="PG443" s="79" t="n"/>
      <c r="PH443" s="79" t="n"/>
      <c r="PI443" s="79" t="n"/>
      <c r="PJ443" s="79" t="n"/>
      <c r="PK443" s="79" t="n"/>
      <c r="PL443" s="79" t="n"/>
      <c r="PO443" s="78" t="n">
        <v>23</v>
      </c>
      <c r="PP443" s="79" t="n"/>
      <c r="PQ443" s="79" t="n"/>
      <c r="PR443" s="79" t="n"/>
      <c r="PS443" s="79" t="n"/>
      <c r="PT443" s="79" t="n"/>
      <c r="PU443" s="79" t="n"/>
      <c r="PV443" s="79" t="n"/>
      <c r="PW443" s="79" t="n"/>
      <c r="PX443" s="79" t="n"/>
      <c r="PY443" s="79" t="n"/>
      <c r="PZ443" s="79" t="n"/>
      <c r="QA443" s="79" t="n"/>
      <c r="QB443" s="79" t="n"/>
      <c r="QC443" s="79" t="n"/>
      <c r="QD443" s="79" t="n"/>
      <c r="QE443" s="79" t="n"/>
      <c r="QF443" s="79" t="n"/>
      <c r="QG443" s="79" t="n"/>
      <c r="QH443" s="79" t="n"/>
      <c r="QI443" s="79" t="n"/>
      <c r="QJ443" s="79" t="n"/>
      <c r="QK443" s="79" t="n"/>
      <c r="QL443" s="79" t="n"/>
      <c r="QM443" s="79" t="n"/>
      <c r="QN443" s="79" t="n"/>
      <c r="QO443" s="79" t="n"/>
      <c r="QP443" s="79" t="n"/>
      <c r="QQ443" s="79" t="n"/>
      <c r="QR443" s="79" t="n"/>
      <c r="QS443" s="79" t="n"/>
      <c r="QT443" s="79" t="n"/>
      <c r="QU443" s="79" t="n"/>
      <c r="QV443" s="79" t="n"/>
      <c r="QW443" s="79" t="n"/>
      <c r="QX443" s="79" t="n"/>
      <c r="QY443" s="79" t="n"/>
      <c r="QZ443" s="79" t="n"/>
      <c r="RA443" s="79" t="n"/>
      <c r="RB443" s="79" t="n"/>
      <c r="RC443" s="79" t="n"/>
      <c r="RF443" s="78" t="n">
        <v>23</v>
      </c>
      <c r="RG443" s="79" t="n"/>
      <c r="RH443" s="79" t="n"/>
      <c r="RI443" s="79" t="n"/>
      <c r="RJ443" s="79" t="n"/>
      <c r="RK443" s="79" t="n"/>
      <c r="RL443" s="79" t="n"/>
      <c r="RM443" s="79" t="n"/>
      <c r="RN443" s="79" t="n"/>
      <c r="RO443" s="79" t="n"/>
      <c r="RP443" s="79" t="n"/>
      <c r="RQ443" s="79" t="n"/>
      <c r="RR443" s="79" t="n"/>
      <c r="RS443" s="79" t="n"/>
      <c r="RT443" s="79" t="n"/>
      <c r="RU443" s="79" t="n"/>
      <c r="RV443" s="79" t="n"/>
      <c r="RW443" s="79" t="n"/>
      <c r="RX443" s="79" t="n"/>
      <c r="RY443" s="79" t="n"/>
      <c r="RZ443" s="79" t="n"/>
      <c r="SA443" s="79" t="n"/>
      <c r="SB443" s="79" t="n"/>
      <c r="SC443" s="79" t="n"/>
      <c r="SD443" s="79" t="n"/>
      <c r="SE443" s="79" t="n"/>
      <c r="SF443" s="79" t="n"/>
      <c r="SG443" s="79" t="n"/>
      <c r="SH443" s="79" t="n"/>
      <c r="SI443" s="79" t="n"/>
      <c r="SJ443" s="79" t="n"/>
      <c r="SK443" s="79" t="n"/>
      <c r="SL443" s="79" t="n"/>
      <c r="SM443" s="79" t="n"/>
      <c r="SN443" s="79" t="n"/>
      <c r="SO443" s="79" t="n"/>
      <c r="SP443" s="79" t="n"/>
      <c r="SQ443" s="79" t="n"/>
      <c r="SR443" s="79" t="n"/>
      <c r="SS443" s="79" t="n"/>
      <c r="ST443" s="79" t="n"/>
      <c r="SW443" s="78" t="n">
        <v>23</v>
      </c>
      <c r="SX443" s="79" t="n"/>
      <c r="SY443" s="79" t="n"/>
      <c r="SZ443" s="79" t="n"/>
      <c r="TA443" s="79" t="n"/>
      <c r="TB443" s="79" t="n"/>
      <c r="TC443" s="79" t="n"/>
      <c r="TD443" s="79" t="n"/>
      <c r="TE443" s="79" t="n"/>
      <c r="TF443" s="79" t="n"/>
      <c r="TG443" s="79" t="n"/>
      <c r="TH443" s="79" t="n"/>
      <c r="TI443" s="79" t="n"/>
      <c r="TJ443" s="79" t="n"/>
      <c r="TK443" s="79" t="n"/>
      <c r="TL443" s="79" t="n"/>
      <c r="TM443" s="79" t="n"/>
      <c r="TN443" s="79" t="n"/>
      <c r="TO443" s="79" t="n"/>
      <c r="TP443" s="79" t="n"/>
      <c r="TQ443" s="79" t="n"/>
      <c r="TR443" s="79" t="n"/>
      <c r="TS443" s="79" t="n"/>
      <c r="TT443" s="79" t="n"/>
      <c r="TU443" s="79" t="n"/>
      <c r="TV443" s="79" t="n"/>
      <c r="TW443" s="79" t="n"/>
      <c r="TX443" s="79" t="n"/>
      <c r="TY443" s="79" t="n"/>
      <c r="TZ443" s="79" t="n"/>
      <c r="UA443" s="79" t="n"/>
      <c r="UB443" s="79" t="n"/>
      <c r="UC443" s="79" t="n"/>
      <c r="UD443" s="79" t="n"/>
      <c r="UE443" s="79" t="n"/>
      <c r="UF443" s="79" t="n"/>
      <c r="UG443" s="79" t="n"/>
      <c r="UH443" s="79" t="n"/>
      <c r="UI443" s="79" t="n"/>
      <c r="UJ443" s="79" t="n"/>
      <c r="UK443" s="79" t="n"/>
      <c r="UN443" s="78" t="n">
        <v>23</v>
      </c>
      <c r="UO443" s="79" t="n"/>
      <c r="UP443" s="79" t="n"/>
      <c r="UQ443" s="79" t="n"/>
      <c r="UR443" s="79" t="n"/>
      <c r="US443" s="79" t="n"/>
      <c r="UT443" s="79" t="n"/>
      <c r="UU443" s="79" t="n"/>
      <c r="UV443" s="79" t="n"/>
      <c r="UW443" s="79" t="n"/>
      <c r="UX443" s="79" t="n"/>
      <c r="UY443" s="79" t="n"/>
      <c r="UZ443" s="79" t="n"/>
      <c r="VA443" s="79" t="n"/>
      <c r="VB443" s="79" t="n"/>
      <c r="VC443" s="79" t="n"/>
      <c r="VD443" s="79" t="n"/>
      <c r="VE443" s="79" t="n"/>
      <c r="VF443" s="79" t="n"/>
      <c r="VG443" s="79" t="n"/>
      <c r="VH443" s="79" t="n"/>
      <c r="VI443" s="79" t="n"/>
      <c r="VJ443" s="79" t="n"/>
      <c r="VK443" s="79" t="n"/>
      <c r="VL443" s="79" t="n"/>
      <c r="VM443" s="79" t="n"/>
      <c r="VN443" s="79" t="n"/>
      <c r="VO443" s="79" t="n"/>
      <c r="VP443" s="79" t="n"/>
      <c r="VQ443" s="79" t="n"/>
      <c r="VR443" s="79" t="n"/>
      <c r="VS443" s="79" t="n"/>
      <c r="VT443" s="79" t="n"/>
      <c r="VU443" s="79" t="n"/>
      <c r="VV443" s="79" t="n"/>
      <c r="VW443" s="79" t="n"/>
      <c r="VX443" s="79" t="n"/>
      <c r="VY443" s="79" t="n"/>
      <c r="VZ443" s="79" t="n"/>
      <c r="WA443" s="79" t="n"/>
      <c r="WB443" s="79" t="n"/>
      <c r="WE443" s="78" t="n">
        <v>23</v>
      </c>
      <c r="WF443" s="79" t="n"/>
      <c r="WG443" s="79" t="n"/>
      <c r="WH443" s="79" t="n"/>
      <c r="WI443" s="79" t="n"/>
      <c r="WJ443" s="79" t="n"/>
      <c r="WK443" s="79" t="n"/>
      <c r="WL443" s="79" t="n"/>
      <c r="WM443" s="79" t="n"/>
      <c r="WN443" s="79" t="n"/>
      <c r="WO443" s="79" t="n"/>
      <c r="WP443" s="79" t="n"/>
      <c r="WQ443" s="79" t="n"/>
      <c r="WR443" s="79" t="n"/>
      <c r="WS443" s="79" t="n"/>
      <c r="WT443" s="79" t="n"/>
      <c r="WU443" s="79" t="n"/>
      <c r="WV443" s="79" t="n"/>
      <c r="WW443" s="79" t="n"/>
      <c r="WX443" s="79" t="n"/>
      <c r="WY443" s="79" t="n"/>
      <c r="WZ443" s="79" t="n"/>
      <c r="XA443" s="79" t="n"/>
      <c r="XB443" s="79" t="n"/>
      <c r="XC443" s="79" t="n"/>
      <c r="XD443" s="79" t="n"/>
      <c r="XE443" s="79" t="n"/>
      <c r="XF443" s="79" t="n"/>
      <c r="XG443" s="79" t="n"/>
      <c r="XH443" s="79" t="n"/>
      <c r="XI443" s="79" t="n"/>
      <c r="XJ443" s="79" t="n"/>
      <c r="XK443" s="79" t="n"/>
      <c r="XL443" s="79" t="n"/>
      <c r="XM443" s="79" t="n"/>
      <c r="XN443" s="79" t="n"/>
      <c r="XO443" s="79" t="n"/>
      <c r="XP443" s="79" t="n"/>
      <c r="XQ443" s="79" t="n"/>
      <c r="XR443" s="79" t="n"/>
      <c r="XS443" s="79" t="n"/>
      <c r="XV443" s="78" t="n">
        <v>23</v>
      </c>
      <c r="XW443" s="79" t="n"/>
      <c r="XX443" s="79" t="n"/>
      <c r="XY443" s="79" t="n"/>
      <c r="XZ443" s="79" t="n"/>
      <c r="YA443" s="79" t="n"/>
      <c r="YB443" s="79" t="n"/>
      <c r="YC443" s="79" t="n"/>
      <c r="YD443" s="79" t="n"/>
      <c r="YE443" s="79" t="n"/>
      <c r="YF443" s="79" t="n"/>
      <c r="YG443" s="79" t="n"/>
      <c r="YH443" s="79" t="n"/>
      <c r="YI443" s="79" t="n"/>
      <c r="YJ443" s="79" t="n"/>
      <c r="YK443" s="79" t="n"/>
      <c r="YL443" s="79" t="n"/>
      <c r="YM443" s="79" t="n"/>
      <c r="YN443" s="79" t="n"/>
      <c r="YO443" s="79" t="n"/>
      <c r="YP443" s="79" t="n"/>
      <c r="YQ443" s="79" t="n"/>
      <c r="YR443" s="79" t="n"/>
      <c r="YS443" s="79" t="n"/>
      <c r="YT443" s="79" t="n"/>
      <c r="YU443" s="79" t="n"/>
      <c r="YV443" s="79" t="n"/>
      <c r="YW443" s="79" t="n"/>
      <c r="YX443" s="79" t="n"/>
      <c r="YY443" s="79" t="n"/>
      <c r="YZ443" s="79" t="n"/>
      <c r="ZA443" s="79" t="n"/>
      <c r="ZB443" s="79" t="n"/>
      <c r="ZC443" s="79" t="n"/>
      <c r="ZD443" s="79" t="n"/>
      <c r="ZE443" s="79" t="n"/>
      <c r="ZF443" s="79" t="n"/>
      <c r="ZG443" s="79" t="n"/>
      <c r="ZH443" s="79" t="n"/>
      <c r="ZI443" s="79" t="n"/>
      <c r="ZJ443" s="79" t="n"/>
      <c r="ZM443" s="78" t="n">
        <v>23</v>
      </c>
      <c r="ZN443" s="79" t="n"/>
      <c r="ZO443" s="79" t="n"/>
      <c r="ZP443" s="79" t="n"/>
      <c r="ZQ443" s="79" t="n"/>
      <c r="ZR443" s="79" t="n"/>
      <c r="ZS443" s="79" t="n"/>
      <c r="ZT443" s="79" t="n"/>
      <c r="ZU443" s="79" t="n"/>
      <c r="ZV443" s="79" t="n"/>
      <c r="ZW443" s="79" t="n"/>
      <c r="ZX443" s="79" t="n"/>
      <c r="ZY443" s="79" t="n"/>
      <c r="ZZ443" s="79" t="n"/>
      <c r="AAA443" s="79" t="n"/>
      <c r="AAB443" s="79" t="n"/>
      <c r="AAC443" s="79" t="n"/>
      <c r="AAD443" s="79" t="n"/>
      <c r="AAE443" s="79" t="n"/>
      <c r="AAF443" s="79" t="n"/>
      <c r="AAG443" s="79" t="n"/>
      <c r="AAH443" s="79" t="n"/>
      <c r="AAI443" s="79" t="n"/>
      <c r="AAJ443" s="79" t="n"/>
      <c r="AAK443" s="79" t="n"/>
      <c r="AAL443" s="79" t="n"/>
      <c r="AAM443" s="79" t="n"/>
      <c r="AAN443" s="79" t="n"/>
      <c r="AAO443" s="79" t="n"/>
      <c r="AAP443" s="79" t="n"/>
      <c r="AAQ443" s="79" t="n"/>
      <c r="AAR443" s="79" t="n"/>
      <c r="AAS443" s="79" t="n"/>
      <c r="AAT443" s="79" t="n"/>
      <c r="AAU443" s="79" t="n"/>
      <c r="AAV443" s="79" t="n"/>
      <c r="AAW443" s="79" t="n"/>
      <c r="AAX443" s="79" t="n"/>
      <c r="AAY443" s="79" t="n"/>
      <c r="AAZ443" s="79" t="n"/>
      <c r="ABA443" s="79" t="n"/>
      <c r="ABD443" s="78" t="n">
        <v>23</v>
      </c>
      <c r="ABE443" s="79" t="n"/>
      <c r="ABF443" s="79" t="n"/>
      <c r="ABG443" s="79" t="n"/>
      <c r="ABH443" s="79" t="n"/>
      <c r="ABI443" s="79" t="n"/>
      <c r="ABJ443" s="79" t="n"/>
      <c r="ABK443" s="79" t="n"/>
      <c r="ABL443" s="79" t="n"/>
      <c r="ABM443" s="79" t="n"/>
      <c r="ABN443" s="79" t="n"/>
      <c r="ABO443" s="79" t="n"/>
      <c r="ABP443" s="79" t="n"/>
      <c r="ABQ443" s="79" t="n"/>
      <c r="ABR443" s="79" t="n"/>
      <c r="ABS443" s="79" t="n"/>
      <c r="ABT443" s="79" t="n"/>
      <c r="ABU443" s="79" t="n"/>
      <c r="ABV443" s="79" t="n"/>
      <c r="ABW443" s="79" t="n"/>
      <c r="ABX443" s="79" t="n"/>
      <c r="ABY443" s="79" t="n"/>
      <c r="ABZ443" s="79" t="n"/>
      <c r="ACA443" s="79" t="n"/>
      <c r="ACB443" s="79" t="n"/>
      <c r="ACC443" s="79" t="n"/>
      <c r="ACD443" s="79" t="n"/>
      <c r="ACE443" s="79" t="n"/>
      <c r="ACF443" s="79" t="n"/>
      <c r="ACG443" s="79" t="n"/>
      <c r="ACH443" s="79" t="n"/>
      <c r="ACI443" s="79" t="n"/>
      <c r="ACJ443" s="79" t="n"/>
      <c r="ACK443" s="79" t="n"/>
      <c r="ACL443" s="79" t="n"/>
      <c r="ACM443" s="79" t="n"/>
      <c r="ACN443" s="79" t="n"/>
      <c r="ACO443" s="79" t="n"/>
      <c r="ACP443" s="79" t="n"/>
      <c r="ACQ443" s="79" t="n"/>
      <c r="ACR443" s="79" t="n"/>
      <c r="ACU443" s="78" t="n">
        <v>23</v>
      </c>
      <c r="ACV443" s="79" t="n"/>
      <c r="ACW443" s="79" t="n"/>
      <c r="ACX443" s="79" t="n"/>
      <c r="ACY443" s="79" t="n"/>
      <c r="ACZ443" s="79" t="n"/>
      <c r="ADA443" s="79" t="n"/>
      <c r="ADB443" s="79" t="n"/>
      <c r="ADC443" s="79" t="n"/>
      <c r="ADD443" s="79" t="n"/>
      <c r="ADE443" s="79" t="n"/>
      <c r="ADF443" s="79" t="n"/>
      <c r="ADG443" s="79" t="n"/>
      <c r="ADH443" s="79" t="n"/>
      <c r="ADI443" s="79" t="n"/>
      <c r="ADJ443" s="79" t="n"/>
      <c r="ADK443" s="79" t="n"/>
      <c r="ADL443" s="79" t="n"/>
      <c r="ADM443" s="79" t="n"/>
      <c r="ADN443" s="79" t="n"/>
      <c r="ADO443" s="79" t="n"/>
      <c r="ADP443" s="79" t="n"/>
      <c r="ADQ443" s="79" t="n"/>
      <c r="ADR443" s="79" t="n"/>
      <c r="ADS443" s="79" t="n"/>
      <c r="ADT443" s="79" t="n"/>
      <c r="ADU443" s="79" t="n"/>
      <c r="ADV443" s="79" t="n"/>
      <c r="ADW443" s="79" t="n"/>
      <c r="ADX443" s="79" t="n"/>
      <c r="ADY443" s="79" t="n"/>
      <c r="ADZ443" s="79" t="n"/>
      <c r="AEA443" s="79" t="n"/>
      <c r="AEB443" s="79" t="n"/>
      <c r="AEC443" s="79" t="n"/>
      <c r="AED443" s="79" t="n"/>
      <c r="AEE443" s="79" t="n"/>
      <c r="AEF443" s="79" t="n"/>
      <c r="AEG443" s="79" t="n"/>
      <c r="AEH443" s="79" t="n"/>
      <c r="AEI443" s="79" t="n"/>
      <c r="AEL443" s="78" t="n">
        <v>23</v>
      </c>
      <c r="AEM443" s="79" t="n"/>
      <c r="AEN443" s="79" t="n"/>
      <c r="AEO443" s="79" t="n"/>
      <c r="AEP443" s="79" t="n"/>
      <c r="AEQ443" s="79" t="n"/>
      <c r="AER443" s="79" t="n"/>
      <c r="AES443" s="79" t="n"/>
      <c r="AET443" s="79" t="n"/>
      <c r="AEU443" s="79" t="n"/>
      <c r="AEV443" s="79" t="n"/>
      <c r="AEW443" s="79" t="n"/>
      <c r="AEX443" s="79" t="n"/>
      <c r="AEY443" s="79" t="n"/>
      <c r="AEZ443" s="79" t="n"/>
      <c r="AFA443" s="79" t="n"/>
      <c r="AFB443" s="79" t="n"/>
      <c r="AFC443" s="79" t="n"/>
      <c r="AFD443" s="79" t="n"/>
      <c r="AFE443" s="79" t="n"/>
      <c r="AFF443" s="79" t="n"/>
      <c r="AFG443" s="79" t="n"/>
      <c r="AFH443" s="79" t="n"/>
      <c r="AFI443" s="79" t="n"/>
      <c r="AFJ443" s="79" t="n"/>
      <c r="AFK443" s="79" t="n"/>
      <c r="AFL443" s="79" t="n"/>
      <c r="AFM443" s="79" t="n"/>
      <c r="AFN443" s="79" t="n"/>
      <c r="AFO443" s="79" t="n"/>
      <c r="AFP443" s="79" t="n"/>
      <c r="AFQ443" s="79" t="n"/>
      <c r="AFR443" s="79" t="n"/>
      <c r="AFS443" s="79" t="n"/>
      <c r="AFT443" s="79" t="n"/>
      <c r="AFU443" s="79" t="n"/>
      <c r="AFV443" s="79" t="n"/>
      <c r="AFW443" s="79" t="n"/>
      <c r="AFX443" s="79" t="n"/>
      <c r="AFY443" s="79" t="n"/>
      <c r="AFZ443" s="79" t="n"/>
    </row>
    <row r="444">
      <c r="A444" s="78" t="n">
        <v>24</v>
      </c>
      <c r="B444" s="79" t="n"/>
      <c r="C444" s="79" t="n"/>
      <c r="D444" s="79" t="n"/>
      <c r="E444" s="79" t="n"/>
      <c r="F444" s="79" t="n"/>
      <c r="G444" s="79" t="n"/>
      <c r="H444" s="79" t="n"/>
      <c r="I444" s="79" t="n"/>
      <c r="J444" s="79" t="n"/>
      <c r="K444" s="79" t="n"/>
      <c r="L444" s="79" t="n"/>
      <c r="M444" s="79" t="n"/>
      <c r="N444" s="79" t="n"/>
      <c r="O444" s="79" t="n"/>
      <c r="P444" s="79" t="n"/>
      <c r="Q444" s="79" t="n"/>
      <c r="R444" s="79" t="n"/>
      <c r="S444" s="79" t="n"/>
      <c r="T444" s="79" t="n"/>
      <c r="U444" s="79" t="n"/>
      <c r="V444" s="79" t="n"/>
      <c r="W444" s="79" t="n"/>
      <c r="X444" s="79" t="n"/>
      <c r="Y444" s="79" t="n"/>
      <c r="Z444" s="79" t="n"/>
      <c r="AA444" s="79" t="n"/>
      <c r="AB444" s="79" t="n"/>
      <c r="AC444" s="79" t="n"/>
      <c r="AD444" s="79" t="n"/>
      <c r="AE444" s="79" t="n"/>
      <c r="AF444" s="79" t="n"/>
      <c r="AG444" s="79" t="n"/>
      <c r="AH444" s="79" t="n"/>
      <c r="AI444" s="79" t="n"/>
      <c r="AJ444" s="79" t="n"/>
      <c r="AK444" s="79" t="n"/>
      <c r="AL444" s="79" t="n"/>
      <c r="AM444" s="79" t="n"/>
      <c r="AN444" s="79" t="n"/>
      <c r="AO444" s="79" t="n"/>
      <c r="AR444" s="78" t="n">
        <v>24</v>
      </c>
      <c r="AS444" s="79" t="n"/>
      <c r="AT444" s="79" t="n"/>
      <c r="AU444" s="79" t="n"/>
      <c r="AV444" s="79" t="n"/>
      <c r="AW444" s="79" t="n"/>
      <c r="AX444" s="79" t="n"/>
      <c r="AY444" s="79" t="n"/>
      <c r="AZ444" s="79" t="n"/>
      <c r="BA444" s="79" t="n"/>
      <c r="BB444" s="79" t="n"/>
      <c r="BC444" s="79" t="n"/>
      <c r="BD444" s="79" t="n"/>
      <c r="BE444" s="79" t="n"/>
      <c r="BF444" s="79" t="n"/>
      <c r="BG444" s="79" t="n"/>
      <c r="BH444" s="79" t="n"/>
      <c r="BI444" s="79" t="n"/>
      <c r="BJ444" s="79" t="n"/>
      <c r="BK444" s="79" t="n"/>
      <c r="BL444" s="79" t="n"/>
      <c r="BM444" s="79" t="n"/>
      <c r="BN444" s="79" t="n"/>
      <c r="BO444" s="79" t="n"/>
      <c r="BP444" s="79" t="n"/>
      <c r="BQ444" s="79" t="n"/>
      <c r="BR444" s="79" t="n"/>
      <c r="BS444" s="79" t="n"/>
      <c r="BT444" s="79" t="n"/>
      <c r="BU444" s="79" t="n"/>
      <c r="BV444" s="79" t="n"/>
      <c r="BW444" s="79" t="n"/>
      <c r="BX444" s="79" t="n"/>
      <c r="BY444" s="79" t="n"/>
      <c r="BZ444" s="79" t="n"/>
      <c r="CA444" s="79" t="n"/>
      <c r="CB444" s="79" t="n"/>
      <c r="CC444" s="79" t="n"/>
      <c r="CD444" s="79" t="n"/>
      <c r="CE444" s="79" t="n"/>
      <c r="CF444" s="79" t="n"/>
      <c r="CI444" s="78" t="n">
        <v>24</v>
      </c>
      <c r="CJ444" s="79" t="n"/>
      <c r="CK444" s="79" t="n"/>
      <c r="CL444" s="79" t="n"/>
      <c r="CM444" s="79" t="n"/>
      <c r="CN444" s="79" t="n"/>
      <c r="CO444" s="79" t="n"/>
      <c r="CP444" s="79" t="n"/>
      <c r="CQ444" s="79" t="n"/>
      <c r="CR444" s="79" t="n"/>
      <c r="CS444" s="79" t="n"/>
      <c r="CT444" s="79" t="n"/>
      <c r="CU444" s="79" t="n"/>
      <c r="CV444" s="79" t="n"/>
      <c r="CW444" s="79" t="n"/>
      <c r="CX444" s="79" t="n"/>
      <c r="CY444" s="79" t="n"/>
      <c r="CZ444" s="79" t="n"/>
      <c r="DA444" s="79" t="n"/>
      <c r="DB444" s="79" t="n"/>
      <c r="DC444" s="79" t="n"/>
      <c r="DD444" s="79" t="n"/>
      <c r="DE444" s="79" t="n"/>
      <c r="DF444" s="79" t="n"/>
      <c r="DG444" s="79" t="n"/>
      <c r="DH444" s="79" t="n"/>
      <c r="DI444" s="79" t="n"/>
      <c r="DJ444" s="79" t="n"/>
      <c r="DK444" s="79" t="n"/>
      <c r="DL444" s="79" t="n"/>
      <c r="DM444" s="79" t="n"/>
      <c r="DN444" s="79" t="n"/>
      <c r="DO444" s="79" t="n"/>
      <c r="DP444" s="79" t="n"/>
      <c r="DQ444" s="79" t="n"/>
      <c r="DR444" s="79" t="n"/>
      <c r="DS444" s="79" t="n"/>
      <c r="DT444" s="79" t="n"/>
      <c r="DU444" s="79" t="n"/>
      <c r="DV444" s="79" t="n"/>
      <c r="DW444" s="79" t="n"/>
      <c r="DZ444" s="78" t="n">
        <v>24</v>
      </c>
      <c r="EA444" s="79" t="n"/>
      <c r="EB444" s="79" t="n"/>
      <c r="EC444" s="79" t="n"/>
      <c r="ED444" s="79" t="n"/>
      <c r="EE444" s="79" t="n"/>
      <c r="EF444" s="79" t="n"/>
      <c r="EG444" s="79" t="n"/>
      <c r="EH444" s="79" t="n"/>
      <c r="EI444" s="79" t="n"/>
      <c r="EJ444" s="79" t="n"/>
      <c r="EK444" s="79" t="n"/>
      <c r="EL444" s="79" t="n"/>
      <c r="EM444" s="79" t="n"/>
      <c r="EN444" s="79" t="n"/>
      <c r="EO444" s="79" t="n"/>
      <c r="EP444" s="79" t="n"/>
      <c r="EQ444" s="79" t="n"/>
      <c r="ER444" s="79" t="n"/>
      <c r="ES444" s="79" t="n"/>
      <c r="ET444" s="79" t="n"/>
      <c r="EU444" s="79" t="n"/>
      <c r="EV444" s="79" t="n"/>
      <c r="EW444" s="79" t="n"/>
      <c r="EX444" s="79" t="n"/>
      <c r="EY444" s="79" t="n"/>
      <c r="EZ444" s="79" t="n"/>
      <c r="FA444" s="79" t="n"/>
      <c r="FB444" s="79" t="n"/>
      <c r="FC444" s="79" t="n"/>
      <c r="FD444" s="79" t="n"/>
      <c r="FE444" s="79" t="n"/>
      <c r="FF444" s="79" t="n"/>
      <c r="FG444" s="79" t="n"/>
      <c r="FH444" s="79" t="n"/>
      <c r="FI444" s="79" t="n"/>
      <c r="FJ444" s="79" t="n"/>
      <c r="FK444" s="79" t="n"/>
      <c r="FL444" s="79" t="n"/>
      <c r="FM444" s="79" t="n"/>
      <c r="FN444" s="79" t="n"/>
      <c r="FQ444" s="78" t="n">
        <v>24</v>
      </c>
      <c r="FR444" s="79" t="n"/>
      <c r="FS444" s="79" t="n"/>
      <c r="FT444" s="79" t="n"/>
      <c r="FU444" s="79" t="n"/>
      <c r="FV444" s="79" t="n"/>
      <c r="FW444" s="79" t="n"/>
      <c r="FX444" s="79" t="n"/>
      <c r="FY444" s="79" t="n"/>
      <c r="FZ444" s="79" t="n"/>
      <c r="GA444" s="79" t="n"/>
      <c r="GB444" s="79" t="n"/>
      <c r="GC444" s="79" t="n"/>
      <c r="GD444" s="79" t="n"/>
      <c r="GE444" s="79" t="n"/>
      <c r="GF444" s="79" t="n"/>
      <c r="GG444" s="79" t="n"/>
      <c r="GH444" s="79" t="n"/>
      <c r="GI444" s="79" t="n"/>
      <c r="GJ444" s="79" t="n"/>
      <c r="GK444" s="79" t="n"/>
      <c r="GL444" s="79" t="n"/>
      <c r="GM444" s="79" t="n"/>
      <c r="GN444" s="79" t="n"/>
      <c r="GO444" s="79" t="n"/>
      <c r="GP444" s="79" t="n"/>
      <c r="GQ444" s="79" t="n"/>
      <c r="GR444" s="79" t="n"/>
      <c r="GS444" s="79" t="n"/>
      <c r="GT444" s="79" t="n"/>
      <c r="GU444" s="79" t="n"/>
      <c r="GV444" s="79" t="n"/>
      <c r="GW444" s="79" t="n"/>
      <c r="GX444" s="79" t="n"/>
      <c r="GY444" s="79" t="n"/>
      <c r="GZ444" s="79" t="n"/>
      <c r="HA444" s="79" t="n"/>
      <c r="HB444" s="79" t="n"/>
      <c r="HC444" s="79" t="n"/>
      <c r="HD444" s="79" t="n"/>
      <c r="HE444" s="79" t="n"/>
      <c r="HH444" s="78" t="n">
        <v>24</v>
      </c>
      <c r="HI444" s="79" t="n"/>
      <c r="HJ444" s="79" t="n"/>
      <c r="HK444" s="79" t="n"/>
      <c r="HL444" s="79" t="n"/>
      <c r="HM444" s="79" t="n"/>
      <c r="HN444" s="79" t="n"/>
      <c r="HO444" s="79" t="n"/>
      <c r="HP444" s="79" t="n"/>
      <c r="HQ444" s="79" t="n"/>
      <c r="HR444" s="79" t="n"/>
      <c r="HS444" s="79" t="n"/>
      <c r="HT444" s="79" t="n"/>
      <c r="HU444" s="79" t="n"/>
      <c r="HV444" s="79" t="n"/>
      <c r="HW444" s="79" t="n"/>
      <c r="HX444" s="79" t="n"/>
      <c r="HY444" s="79" t="n"/>
      <c r="HZ444" s="79" t="n"/>
      <c r="IA444" s="79" t="n"/>
      <c r="IB444" s="79" t="n"/>
      <c r="IC444" s="79" t="n"/>
      <c r="ID444" s="79" t="n"/>
      <c r="IE444" s="79" t="n"/>
      <c r="IF444" s="79" t="n"/>
      <c r="IG444" s="79" t="n"/>
      <c r="IH444" s="79" t="n"/>
      <c r="II444" s="79" t="n"/>
      <c r="IJ444" s="79" t="n"/>
      <c r="IK444" s="79" t="n"/>
      <c r="IL444" s="79" t="n"/>
      <c r="IM444" s="79" t="n"/>
      <c r="IN444" s="79" t="n"/>
      <c r="IO444" s="79" t="n"/>
      <c r="IP444" s="79" t="n"/>
      <c r="IQ444" s="79" t="n"/>
      <c r="IR444" s="79" t="n"/>
      <c r="IS444" s="79" t="n"/>
      <c r="IT444" s="79" t="n"/>
      <c r="IU444" s="79" t="n"/>
      <c r="IV444" s="79" t="n"/>
      <c r="IY444" s="78" t="n">
        <v>24</v>
      </c>
      <c r="IZ444" s="79" t="n"/>
      <c r="JA444" s="79" t="n"/>
      <c r="JB444" s="79" t="n"/>
      <c r="JC444" s="79" t="n"/>
      <c r="JD444" s="79" t="n"/>
      <c r="JE444" s="79" t="n"/>
      <c r="JF444" s="79" t="n"/>
      <c r="JG444" s="79" t="n"/>
      <c r="JH444" s="79" t="n"/>
      <c r="JI444" s="79" t="n"/>
      <c r="JJ444" s="79" t="n"/>
      <c r="JK444" s="79" t="n"/>
      <c r="JL444" s="79" t="n"/>
      <c r="JM444" s="79" t="n"/>
      <c r="JN444" s="79" t="n"/>
      <c r="JO444" s="79" t="n"/>
      <c r="JP444" s="79" t="n"/>
      <c r="JQ444" s="79" t="n"/>
      <c r="JR444" s="79" t="n"/>
      <c r="JS444" s="79" t="n"/>
      <c r="JT444" s="79" t="n"/>
      <c r="JU444" s="79" t="n"/>
      <c r="JV444" s="79" t="n"/>
      <c r="JW444" s="79" t="n"/>
      <c r="JX444" s="79" t="n"/>
      <c r="JY444" s="79" t="n"/>
      <c r="JZ444" s="79" t="n"/>
      <c r="KA444" s="79" t="n"/>
      <c r="KB444" s="79" t="n"/>
      <c r="KC444" s="79" t="n"/>
      <c r="KD444" s="79" t="n"/>
      <c r="KE444" s="79" t="n"/>
      <c r="KF444" s="79" t="n"/>
      <c r="KG444" s="79" t="n"/>
      <c r="KH444" s="79" t="n"/>
      <c r="KI444" s="79" t="n"/>
      <c r="KJ444" s="79" t="n"/>
      <c r="KK444" s="79" t="n"/>
      <c r="KL444" s="79" t="n"/>
      <c r="KM444" s="79" t="n"/>
      <c r="KP444" s="78" t="n">
        <v>24</v>
      </c>
      <c r="KQ444" s="79" t="n"/>
      <c r="KR444" s="79" t="n"/>
      <c r="KS444" s="79" t="n"/>
      <c r="KT444" s="79" t="n"/>
      <c r="KU444" s="79" t="n"/>
      <c r="KV444" s="79" t="n"/>
      <c r="KW444" s="79" t="n"/>
      <c r="KX444" s="79" t="n"/>
      <c r="KY444" s="79" t="n"/>
      <c r="KZ444" s="79" t="n"/>
      <c r="LA444" s="79" t="n"/>
      <c r="LB444" s="79" t="n"/>
      <c r="LC444" s="79" t="n"/>
      <c r="LD444" s="79" t="n"/>
      <c r="LE444" s="79" t="n"/>
      <c r="LF444" s="79" t="n"/>
      <c r="LG444" s="79" t="n"/>
      <c r="LH444" s="79" t="n"/>
      <c r="LI444" s="79" t="n"/>
      <c r="LJ444" s="79" t="n"/>
      <c r="LK444" s="79" t="n"/>
      <c r="LL444" s="79" t="n"/>
      <c r="LM444" s="79" t="n"/>
      <c r="LN444" s="79" t="n"/>
      <c r="LO444" s="79" t="n"/>
      <c r="LP444" s="79" t="n"/>
      <c r="LQ444" s="79" t="n"/>
      <c r="LR444" s="79" t="n"/>
      <c r="LS444" s="79" t="n"/>
      <c r="LT444" s="79" t="n"/>
      <c r="LU444" s="79" t="n"/>
      <c r="LV444" s="79" t="n"/>
      <c r="LW444" s="79" t="n"/>
      <c r="LX444" s="79" t="n"/>
      <c r="LY444" s="79" t="n"/>
      <c r="LZ444" s="79" t="n"/>
      <c r="MA444" s="79" t="n"/>
      <c r="MB444" s="79" t="n"/>
      <c r="MC444" s="79" t="n"/>
      <c r="MD444" s="79" t="n"/>
      <c r="MG444" s="78" t="n">
        <v>24</v>
      </c>
      <c r="MH444" s="79" t="n"/>
      <c r="MI444" s="79" t="n"/>
      <c r="MJ444" s="79" t="n"/>
      <c r="MK444" s="79" t="n"/>
      <c r="ML444" s="79" t="n"/>
      <c r="MM444" s="79" t="n"/>
      <c r="MN444" s="79" t="n"/>
      <c r="MO444" s="79" t="n"/>
      <c r="MP444" s="79" t="n"/>
      <c r="MQ444" s="79" t="n"/>
      <c r="MR444" s="79" t="n"/>
      <c r="MS444" s="79" t="n"/>
      <c r="MT444" s="79" t="n"/>
      <c r="MU444" s="79" t="n"/>
      <c r="MV444" s="79" t="n"/>
      <c r="MW444" s="79" t="n"/>
      <c r="MX444" s="79" t="n"/>
      <c r="MY444" s="79" t="n"/>
      <c r="MZ444" s="79" t="n"/>
      <c r="NA444" s="79" t="n"/>
      <c r="NB444" s="79" t="n"/>
      <c r="NC444" s="79" t="n"/>
      <c r="ND444" s="79" t="n"/>
      <c r="NE444" s="79" t="n"/>
      <c r="NF444" s="79" t="n"/>
      <c r="NG444" s="79" t="n"/>
      <c r="NH444" s="79" t="n"/>
      <c r="NI444" s="79" t="n"/>
      <c r="NJ444" s="79" t="n"/>
      <c r="NK444" s="79" t="n"/>
      <c r="NL444" s="79" t="n"/>
      <c r="NM444" s="79" t="n"/>
      <c r="NN444" s="79" t="n"/>
      <c r="NO444" s="79" t="n"/>
      <c r="NP444" s="79" t="n"/>
      <c r="NQ444" s="79" t="n"/>
      <c r="NR444" s="79" t="n"/>
      <c r="NS444" s="79" t="n"/>
      <c r="NT444" s="79" t="n"/>
      <c r="NU444" s="79" t="n"/>
      <c r="NX444" s="78" t="n">
        <v>24</v>
      </c>
      <c r="NY444" s="79" t="n"/>
      <c r="NZ444" s="79" t="n"/>
      <c r="OA444" s="79" t="n"/>
      <c r="OB444" s="79" t="n"/>
      <c r="OC444" s="79" t="n"/>
      <c r="OD444" s="79" t="n"/>
      <c r="OE444" s="79" t="n"/>
      <c r="OF444" s="79" t="n"/>
      <c r="OG444" s="79" t="n"/>
      <c r="OH444" s="79" t="n"/>
      <c r="OI444" s="79" t="n"/>
      <c r="OJ444" s="79" t="n"/>
      <c r="OK444" s="79" t="n"/>
      <c r="OL444" s="79" t="n"/>
      <c r="OM444" s="79" t="n"/>
      <c r="ON444" s="79" t="n"/>
      <c r="OO444" s="79" t="n"/>
      <c r="OP444" s="79" t="n"/>
      <c r="OQ444" s="79" t="n"/>
      <c r="OR444" s="79" t="n"/>
      <c r="OS444" s="79" t="n"/>
      <c r="OT444" s="79" t="n"/>
      <c r="OU444" s="79" t="n"/>
      <c r="OV444" s="79" t="n"/>
      <c r="OW444" s="79" t="n"/>
      <c r="OX444" s="79" t="n"/>
      <c r="OY444" s="79" t="n"/>
      <c r="OZ444" s="79" t="n"/>
      <c r="PA444" s="79" t="n"/>
      <c r="PB444" s="79" t="n"/>
      <c r="PC444" s="79" t="n"/>
      <c r="PD444" s="79" t="n"/>
      <c r="PE444" s="79" t="n"/>
      <c r="PF444" s="79" t="n"/>
      <c r="PG444" s="79" t="n"/>
      <c r="PH444" s="79" t="n"/>
      <c r="PI444" s="79" t="n"/>
      <c r="PJ444" s="79" t="n"/>
      <c r="PK444" s="79" t="n"/>
      <c r="PL444" s="79" t="n"/>
      <c r="PO444" s="78" t="n">
        <v>24</v>
      </c>
      <c r="PP444" s="79" t="n"/>
      <c r="PQ444" s="79" t="n"/>
      <c r="PR444" s="79" t="n"/>
      <c r="PS444" s="79" t="n"/>
      <c r="PT444" s="79" t="n"/>
      <c r="PU444" s="79" t="n"/>
      <c r="PV444" s="79" t="n"/>
      <c r="PW444" s="79" t="n"/>
      <c r="PX444" s="79" t="n"/>
      <c r="PY444" s="79" t="n"/>
      <c r="PZ444" s="79" t="n"/>
      <c r="QA444" s="79" t="n"/>
      <c r="QB444" s="79" t="n"/>
      <c r="QC444" s="79" t="n"/>
      <c r="QD444" s="79" t="n"/>
      <c r="QE444" s="79" t="n"/>
      <c r="QF444" s="79" t="n"/>
      <c r="QG444" s="79" t="n"/>
      <c r="QH444" s="79" t="n"/>
      <c r="QI444" s="79" t="n"/>
      <c r="QJ444" s="79" t="n"/>
      <c r="QK444" s="79" t="n"/>
      <c r="QL444" s="79" t="n"/>
      <c r="QM444" s="79" t="n"/>
      <c r="QN444" s="79" t="n"/>
      <c r="QO444" s="79" t="n"/>
      <c r="QP444" s="79" t="n"/>
      <c r="QQ444" s="79" t="n"/>
      <c r="QR444" s="79" t="n"/>
      <c r="QS444" s="79" t="n"/>
      <c r="QT444" s="79" t="n"/>
      <c r="QU444" s="79" t="n"/>
      <c r="QV444" s="79" t="n"/>
      <c r="QW444" s="79" t="n"/>
      <c r="QX444" s="79" t="n"/>
      <c r="QY444" s="79" t="n"/>
      <c r="QZ444" s="79" t="n"/>
      <c r="RA444" s="79" t="n"/>
      <c r="RB444" s="79" t="n"/>
      <c r="RC444" s="79" t="n"/>
      <c r="RF444" s="78" t="n">
        <v>24</v>
      </c>
      <c r="RG444" s="79" t="n"/>
      <c r="RH444" s="79" t="n"/>
      <c r="RI444" s="79" t="n"/>
      <c r="RJ444" s="79" t="n"/>
      <c r="RK444" s="79" t="n"/>
      <c r="RL444" s="79" t="n"/>
      <c r="RM444" s="79" t="n"/>
      <c r="RN444" s="79" t="n"/>
      <c r="RO444" s="79" t="n"/>
      <c r="RP444" s="79" t="n"/>
      <c r="RQ444" s="79" t="n"/>
      <c r="RR444" s="79" t="n"/>
      <c r="RS444" s="79" t="n"/>
      <c r="RT444" s="79" t="n"/>
      <c r="RU444" s="79" t="n"/>
      <c r="RV444" s="79" t="n"/>
      <c r="RW444" s="79" t="n"/>
      <c r="RX444" s="79" t="n"/>
      <c r="RY444" s="79" t="n"/>
      <c r="RZ444" s="79" t="n"/>
      <c r="SA444" s="79" t="n"/>
      <c r="SB444" s="79" t="n"/>
      <c r="SC444" s="79" t="n"/>
      <c r="SD444" s="79" t="n"/>
      <c r="SE444" s="79" t="n"/>
      <c r="SF444" s="79" t="n"/>
      <c r="SG444" s="79" t="n"/>
      <c r="SH444" s="79" t="n"/>
      <c r="SI444" s="79" t="n"/>
      <c r="SJ444" s="79" t="n"/>
      <c r="SK444" s="79" t="n"/>
      <c r="SL444" s="79" t="n"/>
      <c r="SM444" s="79" t="n"/>
      <c r="SN444" s="79" t="n"/>
      <c r="SO444" s="79" t="n"/>
      <c r="SP444" s="79" t="n"/>
      <c r="SQ444" s="79" t="n"/>
      <c r="SR444" s="79" t="n"/>
      <c r="SS444" s="79" t="n"/>
      <c r="ST444" s="79" t="n"/>
      <c r="SW444" s="78" t="n">
        <v>24</v>
      </c>
      <c r="SX444" s="79" t="n"/>
      <c r="SY444" s="79" t="n"/>
      <c r="SZ444" s="79" t="n"/>
      <c r="TA444" s="79" t="n"/>
      <c r="TB444" s="79" t="n"/>
      <c r="TC444" s="79" t="n"/>
      <c r="TD444" s="79" t="n"/>
      <c r="TE444" s="79" t="n"/>
      <c r="TF444" s="79" t="n"/>
      <c r="TG444" s="79" t="n"/>
      <c r="TH444" s="79" t="n"/>
      <c r="TI444" s="79" t="n"/>
      <c r="TJ444" s="79" t="n"/>
      <c r="TK444" s="79" t="n"/>
      <c r="TL444" s="79" t="n"/>
      <c r="TM444" s="79" t="n"/>
      <c r="TN444" s="79" t="n"/>
      <c r="TO444" s="79" t="n"/>
      <c r="TP444" s="79" t="n"/>
      <c r="TQ444" s="79" t="n"/>
      <c r="TR444" s="79" t="n"/>
      <c r="TS444" s="79" t="n"/>
      <c r="TT444" s="79" t="n"/>
      <c r="TU444" s="79" t="n"/>
      <c r="TV444" s="79" t="n"/>
      <c r="TW444" s="79" t="n"/>
      <c r="TX444" s="79" t="n"/>
      <c r="TY444" s="79" t="n"/>
      <c r="TZ444" s="79" t="n"/>
      <c r="UA444" s="79" t="n"/>
      <c r="UB444" s="79" t="n"/>
      <c r="UC444" s="79" t="n"/>
      <c r="UD444" s="79" t="n"/>
      <c r="UE444" s="79" t="n"/>
      <c r="UF444" s="79" t="n"/>
      <c r="UG444" s="79" t="n"/>
      <c r="UH444" s="79" t="n"/>
      <c r="UI444" s="79" t="n"/>
      <c r="UJ444" s="79" t="n"/>
      <c r="UK444" s="79" t="n"/>
      <c r="UN444" s="78" t="n">
        <v>24</v>
      </c>
      <c r="UO444" s="79" t="n"/>
      <c r="UP444" s="79" t="n"/>
      <c r="UQ444" s="79" t="n"/>
      <c r="UR444" s="79" t="n"/>
      <c r="US444" s="79" t="n"/>
      <c r="UT444" s="79" t="n"/>
      <c r="UU444" s="79" t="n"/>
      <c r="UV444" s="79" t="n"/>
      <c r="UW444" s="79" t="n"/>
      <c r="UX444" s="79" t="n"/>
      <c r="UY444" s="79" t="n"/>
      <c r="UZ444" s="79" t="n"/>
      <c r="VA444" s="79" t="n"/>
      <c r="VB444" s="79" t="n"/>
      <c r="VC444" s="79" t="n"/>
      <c r="VD444" s="79" t="n"/>
      <c r="VE444" s="79" t="n"/>
      <c r="VF444" s="79" t="n"/>
      <c r="VG444" s="79" t="n"/>
      <c r="VH444" s="79" t="n"/>
      <c r="VI444" s="79" t="n"/>
      <c r="VJ444" s="79" t="n"/>
      <c r="VK444" s="79" t="n"/>
      <c r="VL444" s="79" t="n"/>
      <c r="VM444" s="79" t="n"/>
      <c r="VN444" s="79" t="n"/>
      <c r="VO444" s="79" t="n"/>
      <c r="VP444" s="79" t="n"/>
      <c r="VQ444" s="79" t="n"/>
      <c r="VR444" s="79" t="n"/>
      <c r="VS444" s="79" t="n"/>
      <c r="VT444" s="79" t="n"/>
      <c r="VU444" s="79" t="n"/>
      <c r="VV444" s="79" t="n"/>
      <c r="VW444" s="79" t="n"/>
      <c r="VX444" s="79" t="n"/>
      <c r="VY444" s="79" t="n"/>
      <c r="VZ444" s="79" t="n"/>
      <c r="WA444" s="79" t="n"/>
      <c r="WB444" s="79" t="n"/>
      <c r="WE444" s="78" t="n">
        <v>24</v>
      </c>
      <c r="WF444" s="79" t="n"/>
      <c r="WG444" s="79" t="n"/>
      <c r="WH444" s="79" t="n"/>
      <c r="WI444" s="79" t="n"/>
      <c r="WJ444" s="79" t="n"/>
      <c r="WK444" s="79" t="n"/>
      <c r="WL444" s="79" t="n"/>
      <c r="WM444" s="79" t="n"/>
      <c r="WN444" s="79" t="n"/>
      <c r="WO444" s="79" t="n"/>
      <c r="WP444" s="79" t="n"/>
      <c r="WQ444" s="79" t="n"/>
      <c r="WR444" s="79" t="n"/>
      <c r="WS444" s="79" t="n"/>
      <c r="WT444" s="79" t="n"/>
      <c r="WU444" s="79" t="n"/>
      <c r="WV444" s="79" t="n"/>
      <c r="WW444" s="79" t="n"/>
      <c r="WX444" s="79" t="n"/>
      <c r="WY444" s="79" t="n"/>
      <c r="WZ444" s="79" t="n"/>
      <c r="XA444" s="79" t="n"/>
      <c r="XB444" s="79" t="n"/>
      <c r="XC444" s="79" t="n"/>
      <c r="XD444" s="79" t="n"/>
      <c r="XE444" s="79" t="n"/>
      <c r="XF444" s="79" t="n"/>
      <c r="XG444" s="79" t="n"/>
      <c r="XH444" s="79" t="n"/>
      <c r="XI444" s="79" t="n"/>
      <c r="XJ444" s="79" t="n"/>
      <c r="XK444" s="79" t="n"/>
      <c r="XL444" s="79" t="n"/>
      <c r="XM444" s="79" t="n"/>
      <c r="XN444" s="79" t="n"/>
      <c r="XO444" s="79" t="n"/>
      <c r="XP444" s="79" t="n"/>
      <c r="XQ444" s="79" t="n"/>
      <c r="XR444" s="79" t="n"/>
      <c r="XS444" s="79" t="n"/>
      <c r="XV444" s="78" t="n">
        <v>24</v>
      </c>
      <c r="XW444" s="79" t="n"/>
      <c r="XX444" s="79" t="n"/>
      <c r="XY444" s="79" t="n"/>
      <c r="XZ444" s="79" t="n"/>
      <c r="YA444" s="79" t="n"/>
      <c r="YB444" s="79" t="n"/>
      <c r="YC444" s="79" t="n"/>
      <c r="YD444" s="79" t="n"/>
      <c r="YE444" s="79" t="n"/>
      <c r="YF444" s="79" t="n"/>
      <c r="YG444" s="79" t="n"/>
      <c r="YH444" s="79" t="n"/>
      <c r="YI444" s="79" t="n"/>
      <c r="YJ444" s="79" t="n"/>
      <c r="YK444" s="79" t="n"/>
      <c r="YL444" s="79" t="n"/>
      <c r="YM444" s="79" t="n"/>
      <c r="YN444" s="79" t="n"/>
      <c r="YO444" s="79" t="n"/>
      <c r="YP444" s="79" t="n"/>
      <c r="YQ444" s="79" t="n"/>
      <c r="YR444" s="79" t="n"/>
      <c r="YS444" s="79" t="n"/>
      <c r="YT444" s="79" t="n"/>
      <c r="YU444" s="79" t="n"/>
      <c r="YV444" s="79" t="n"/>
      <c r="YW444" s="79" t="n"/>
      <c r="YX444" s="79" t="n"/>
      <c r="YY444" s="79" t="n"/>
      <c r="YZ444" s="79" t="n"/>
      <c r="ZA444" s="79" t="n"/>
      <c r="ZB444" s="79" t="n"/>
      <c r="ZC444" s="79" t="n"/>
      <c r="ZD444" s="79" t="n"/>
      <c r="ZE444" s="79" t="n"/>
      <c r="ZF444" s="79" t="n"/>
      <c r="ZG444" s="79" t="n"/>
      <c r="ZH444" s="79" t="n"/>
      <c r="ZI444" s="79" t="n"/>
      <c r="ZJ444" s="79" t="n"/>
      <c r="ZM444" s="78" t="n">
        <v>24</v>
      </c>
      <c r="ZN444" s="79" t="n"/>
      <c r="ZO444" s="79" t="n"/>
      <c r="ZP444" s="79" t="n"/>
      <c r="ZQ444" s="79" t="n"/>
      <c r="ZR444" s="79" t="n"/>
      <c r="ZS444" s="79" t="n"/>
      <c r="ZT444" s="79" t="n"/>
      <c r="ZU444" s="79" t="n"/>
      <c r="ZV444" s="79" t="n"/>
      <c r="ZW444" s="79" t="n"/>
      <c r="ZX444" s="79" t="n"/>
      <c r="ZY444" s="79" t="n"/>
      <c r="ZZ444" s="79" t="n"/>
      <c r="AAA444" s="79" t="n"/>
      <c r="AAB444" s="79" t="n"/>
      <c r="AAC444" s="79" t="n"/>
      <c r="AAD444" s="79" t="n"/>
      <c r="AAE444" s="79" t="n"/>
      <c r="AAF444" s="79" t="n"/>
      <c r="AAG444" s="79" t="n"/>
      <c r="AAH444" s="79" t="n"/>
      <c r="AAI444" s="79" t="n"/>
      <c r="AAJ444" s="79" t="n"/>
      <c r="AAK444" s="79" t="n"/>
      <c r="AAL444" s="79" t="n"/>
      <c r="AAM444" s="79" t="n"/>
      <c r="AAN444" s="79" t="n"/>
      <c r="AAO444" s="79" t="n"/>
      <c r="AAP444" s="79" t="n"/>
      <c r="AAQ444" s="79" t="n"/>
      <c r="AAR444" s="79" t="n"/>
      <c r="AAS444" s="79" t="n"/>
      <c r="AAT444" s="79" t="n"/>
      <c r="AAU444" s="79" t="n"/>
      <c r="AAV444" s="79" t="n"/>
      <c r="AAW444" s="79" t="n"/>
      <c r="AAX444" s="79" t="n"/>
      <c r="AAY444" s="79" t="n"/>
      <c r="AAZ444" s="79" t="n"/>
      <c r="ABA444" s="79" t="n"/>
      <c r="ABD444" s="78" t="n">
        <v>24</v>
      </c>
      <c r="ABE444" s="79" t="n"/>
      <c r="ABF444" s="79" t="n"/>
      <c r="ABG444" s="79" t="n"/>
      <c r="ABH444" s="79" t="n"/>
      <c r="ABI444" s="79" t="n"/>
      <c r="ABJ444" s="79" t="n"/>
      <c r="ABK444" s="79" t="n"/>
      <c r="ABL444" s="79" t="n"/>
      <c r="ABM444" s="79" t="n"/>
      <c r="ABN444" s="79" t="n"/>
      <c r="ABO444" s="79" t="n"/>
      <c r="ABP444" s="79" t="n"/>
      <c r="ABQ444" s="79" t="n"/>
      <c r="ABR444" s="79" t="n"/>
      <c r="ABS444" s="79" t="n"/>
      <c r="ABT444" s="79" t="n"/>
      <c r="ABU444" s="79" t="n"/>
      <c r="ABV444" s="79" t="n"/>
      <c r="ABW444" s="79" t="n"/>
      <c r="ABX444" s="79" t="n"/>
      <c r="ABY444" s="79" t="n"/>
      <c r="ABZ444" s="79" t="n"/>
      <c r="ACA444" s="79" t="n"/>
      <c r="ACB444" s="79" t="n"/>
      <c r="ACC444" s="79" t="n"/>
      <c r="ACD444" s="79" t="n"/>
      <c r="ACE444" s="79" t="n"/>
      <c r="ACF444" s="79" t="n"/>
      <c r="ACG444" s="79" t="n"/>
      <c r="ACH444" s="79" t="n"/>
      <c r="ACI444" s="79" t="n"/>
      <c r="ACJ444" s="79" t="n"/>
      <c r="ACK444" s="79" t="n"/>
      <c r="ACL444" s="79" t="n"/>
      <c r="ACM444" s="79" t="n"/>
      <c r="ACN444" s="79" t="n"/>
      <c r="ACO444" s="79" t="n"/>
      <c r="ACP444" s="79" t="n"/>
      <c r="ACQ444" s="79" t="n"/>
      <c r="ACR444" s="79" t="n"/>
      <c r="ACU444" s="78" t="n">
        <v>24</v>
      </c>
      <c r="ACV444" s="79" t="n"/>
      <c r="ACW444" s="79" t="n"/>
      <c r="ACX444" s="79" t="n"/>
      <c r="ACY444" s="79" t="n"/>
      <c r="ACZ444" s="79" t="n"/>
      <c r="ADA444" s="79" t="n"/>
      <c r="ADB444" s="79" t="n"/>
      <c r="ADC444" s="79" t="n"/>
      <c r="ADD444" s="79" t="n"/>
      <c r="ADE444" s="79" t="n"/>
      <c r="ADF444" s="79" t="n"/>
      <c r="ADG444" s="79" t="n"/>
      <c r="ADH444" s="79" t="n"/>
      <c r="ADI444" s="79" t="n"/>
      <c r="ADJ444" s="79" t="n"/>
      <c r="ADK444" s="79" t="n"/>
      <c r="ADL444" s="79" t="n"/>
      <c r="ADM444" s="79" t="n"/>
      <c r="ADN444" s="79" t="n"/>
      <c r="ADO444" s="79" t="n"/>
      <c r="ADP444" s="79" t="n"/>
      <c r="ADQ444" s="79" t="n"/>
      <c r="ADR444" s="79" t="n"/>
      <c r="ADS444" s="79" t="n"/>
      <c r="ADT444" s="79" t="n"/>
      <c r="ADU444" s="79" t="n"/>
      <c r="ADV444" s="79" t="n"/>
      <c r="ADW444" s="79" t="n"/>
      <c r="ADX444" s="79" t="n"/>
      <c r="ADY444" s="79" t="n"/>
      <c r="ADZ444" s="79" t="n"/>
      <c r="AEA444" s="79" t="n"/>
      <c r="AEB444" s="79" t="n"/>
      <c r="AEC444" s="79" t="n"/>
      <c r="AED444" s="79" t="n"/>
      <c r="AEE444" s="79" t="n"/>
      <c r="AEF444" s="79" t="n"/>
      <c r="AEG444" s="79" t="n"/>
      <c r="AEH444" s="79" t="n"/>
      <c r="AEI444" s="79" t="n"/>
      <c r="AEL444" s="78" t="n">
        <v>24</v>
      </c>
      <c r="AEM444" s="79" t="n"/>
      <c r="AEN444" s="79" t="n"/>
      <c r="AEO444" s="79" t="n"/>
      <c r="AEP444" s="79" t="n"/>
      <c r="AEQ444" s="79" t="n"/>
      <c r="AER444" s="79" t="n"/>
      <c r="AES444" s="79" t="n"/>
      <c r="AET444" s="79" t="n"/>
      <c r="AEU444" s="79" t="n"/>
      <c r="AEV444" s="79" t="n"/>
      <c r="AEW444" s="79" t="n"/>
      <c r="AEX444" s="79" t="n"/>
      <c r="AEY444" s="79" t="n"/>
      <c r="AEZ444" s="79" t="n"/>
      <c r="AFA444" s="79" t="n"/>
      <c r="AFB444" s="79" t="n"/>
      <c r="AFC444" s="79" t="n"/>
      <c r="AFD444" s="79" t="n"/>
      <c r="AFE444" s="79" t="n"/>
      <c r="AFF444" s="79" t="n"/>
      <c r="AFG444" s="79" t="n"/>
      <c r="AFH444" s="79" t="n"/>
      <c r="AFI444" s="79" t="n"/>
      <c r="AFJ444" s="79" t="n"/>
      <c r="AFK444" s="79" t="n"/>
      <c r="AFL444" s="79" t="n"/>
      <c r="AFM444" s="79" t="n"/>
      <c r="AFN444" s="79" t="n"/>
      <c r="AFO444" s="79" t="n"/>
      <c r="AFP444" s="79" t="n"/>
      <c r="AFQ444" s="79" t="n"/>
      <c r="AFR444" s="79" t="n"/>
      <c r="AFS444" s="79" t="n"/>
      <c r="AFT444" s="79" t="n"/>
      <c r="AFU444" s="79" t="n"/>
      <c r="AFV444" s="79" t="n"/>
      <c r="AFW444" s="79" t="n"/>
      <c r="AFX444" s="79" t="n"/>
      <c r="AFY444" s="79" t="n"/>
      <c r="AFZ444" s="79" t="n"/>
    </row>
    <row r="445">
      <c r="A445" s="78" t="n">
        <v>25</v>
      </c>
      <c r="B445" s="79" t="n"/>
      <c r="C445" s="79" t="n"/>
      <c r="D445" s="79" t="n"/>
      <c r="E445" s="79" t="n"/>
      <c r="F445" s="79" t="n"/>
      <c r="G445" s="79" t="n"/>
      <c r="H445" s="79" t="n"/>
      <c r="I445" s="79" t="n"/>
      <c r="J445" s="79" t="n"/>
      <c r="K445" s="79" t="n"/>
      <c r="L445" s="79" t="n"/>
      <c r="M445" s="79" t="n"/>
      <c r="N445" s="79" t="n"/>
      <c r="O445" s="79" t="n"/>
      <c r="P445" s="79" t="n"/>
      <c r="Q445" s="79" t="n"/>
      <c r="R445" s="79" t="n"/>
      <c r="S445" s="79" t="n"/>
      <c r="T445" s="79" t="n"/>
      <c r="U445" s="79" t="n"/>
      <c r="V445" s="79" t="n"/>
      <c r="W445" s="79" t="n"/>
      <c r="X445" s="79" t="n"/>
      <c r="Y445" s="79" t="n"/>
      <c r="Z445" s="79" t="n"/>
      <c r="AA445" s="79" t="n"/>
      <c r="AB445" s="79" t="n"/>
      <c r="AC445" s="79" t="n"/>
      <c r="AD445" s="79" t="n"/>
      <c r="AE445" s="79" t="n"/>
      <c r="AF445" s="79" t="n"/>
      <c r="AG445" s="79" t="n"/>
      <c r="AH445" s="79" t="n"/>
      <c r="AI445" s="79" t="n"/>
      <c r="AJ445" s="79" t="n"/>
      <c r="AK445" s="79" t="n"/>
      <c r="AL445" s="79" t="n"/>
      <c r="AM445" s="79" t="n"/>
      <c r="AN445" s="79" t="n"/>
      <c r="AO445" s="79" t="n"/>
      <c r="AR445" s="78" t="n">
        <v>25</v>
      </c>
      <c r="AS445" s="79" t="n"/>
      <c r="AT445" s="79" t="n"/>
      <c r="AU445" s="79" t="n"/>
      <c r="AV445" s="79" t="n"/>
      <c r="AW445" s="79" t="n"/>
      <c r="AX445" s="79" t="n"/>
      <c r="AY445" s="79" t="n"/>
      <c r="AZ445" s="79" t="n"/>
      <c r="BA445" s="79" t="n"/>
      <c r="BB445" s="79" t="n"/>
      <c r="BC445" s="79" t="n"/>
      <c r="BD445" s="79" t="n"/>
      <c r="BE445" s="79" t="n"/>
      <c r="BF445" s="79" t="n"/>
      <c r="BG445" s="79" t="n"/>
      <c r="BH445" s="79" t="n"/>
      <c r="BI445" s="79" t="n"/>
      <c r="BJ445" s="79" t="n"/>
      <c r="BK445" s="79" t="n"/>
      <c r="BL445" s="79" t="n"/>
      <c r="BM445" s="79" t="n"/>
      <c r="BN445" s="79" t="n"/>
      <c r="BO445" s="79" t="n"/>
      <c r="BP445" s="79" t="n"/>
      <c r="BQ445" s="79" t="n"/>
      <c r="BR445" s="79" t="n"/>
      <c r="BS445" s="79" t="n"/>
      <c r="BT445" s="79" t="n"/>
      <c r="BU445" s="79" t="n"/>
      <c r="BV445" s="79" t="n"/>
      <c r="BW445" s="79" t="n"/>
      <c r="BX445" s="79" t="n"/>
      <c r="BY445" s="79" t="n"/>
      <c r="BZ445" s="79" t="n"/>
      <c r="CA445" s="79" t="n"/>
      <c r="CB445" s="79" t="n"/>
      <c r="CC445" s="79" t="n"/>
      <c r="CD445" s="79" t="n"/>
      <c r="CE445" s="79" t="n"/>
      <c r="CF445" s="79" t="n"/>
      <c r="CI445" s="78" t="n">
        <v>25</v>
      </c>
      <c r="CJ445" s="79" t="n"/>
      <c r="CK445" s="79" t="n"/>
      <c r="CL445" s="79" t="n"/>
      <c r="CM445" s="79" t="n"/>
      <c r="CN445" s="79" t="n"/>
      <c r="CO445" s="79" t="n"/>
      <c r="CP445" s="79" t="n"/>
      <c r="CQ445" s="79" t="n"/>
      <c r="CR445" s="79" t="n"/>
      <c r="CS445" s="79" t="n"/>
      <c r="CT445" s="79" t="n"/>
      <c r="CU445" s="79" t="n"/>
      <c r="CV445" s="79" t="n"/>
      <c r="CW445" s="79" t="n"/>
      <c r="CX445" s="79" t="n"/>
      <c r="CY445" s="79" t="n"/>
      <c r="CZ445" s="79" t="n"/>
      <c r="DA445" s="79" t="n"/>
      <c r="DB445" s="79" t="n"/>
      <c r="DC445" s="79" t="n"/>
      <c r="DD445" s="79" t="n"/>
      <c r="DE445" s="79" t="n"/>
      <c r="DF445" s="79" t="n"/>
      <c r="DG445" s="79" t="n"/>
      <c r="DH445" s="79" t="n"/>
      <c r="DI445" s="79" t="n"/>
      <c r="DJ445" s="79" t="n"/>
      <c r="DK445" s="79" t="n"/>
      <c r="DL445" s="79" t="n"/>
      <c r="DM445" s="79" t="n"/>
      <c r="DN445" s="79" t="n"/>
      <c r="DO445" s="79" t="n"/>
      <c r="DP445" s="79" t="n"/>
      <c r="DQ445" s="79" t="n"/>
      <c r="DR445" s="79" t="n"/>
      <c r="DS445" s="79" t="n"/>
      <c r="DT445" s="79" t="n"/>
      <c r="DU445" s="79" t="n"/>
      <c r="DV445" s="79" t="n"/>
      <c r="DW445" s="79" t="n"/>
      <c r="DZ445" s="78" t="n">
        <v>25</v>
      </c>
      <c r="EA445" s="79" t="n"/>
      <c r="EB445" s="79" t="n"/>
      <c r="EC445" s="79" t="n"/>
      <c r="ED445" s="79" t="n"/>
      <c r="EE445" s="79" t="n"/>
      <c r="EF445" s="79" t="n"/>
      <c r="EG445" s="79" t="n"/>
      <c r="EH445" s="79" t="n"/>
      <c r="EI445" s="79" t="n"/>
      <c r="EJ445" s="79" t="n"/>
      <c r="EK445" s="79" t="n"/>
      <c r="EL445" s="79" t="n"/>
      <c r="EM445" s="79" t="n"/>
      <c r="EN445" s="79" t="n"/>
      <c r="EO445" s="79" t="n"/>
      <c r="EP445" s="79" t="n"/>
      <c r="EQ445" s="79" t="n"/>
      <c r="ER445" s="79" t="n"/>
      <c r="ES445" s="79" t="n"/>
      <c r="ET445" s="79" t="n"/>
      <c r="EU445" s="79" t="n"/>
      <c r="EV445" s="79" t="n"/>
      <c r="EW445" s="79" t="n"/>
      <c r="EX445" s="79" t="n"/>
      <c r="EY445" s="79" t="n"/>
      <c r="EZ445" s="79" t="n"/>
      <c r="FA445" s="79" t="n"/>
      <c r="FB445" s="79" t="n"/>
      <c r="FC445" s="79" t="n"/>
      <c r="FD445" s="79" t="n"/>
      <c r="FE445" s="79" t="n"/>
      <c r="FF445" s="79" t="n"/>
      <c r="FG445" s="79" t="n"/>
      <c r="FH445" s="79" t="n"/>
      <c r="FI445" s="79" t="n"/>
      <c r="FJ445" s="79" t="n"/>
      <c r="FK445" s="79" t="n"/>
      <c r="FL445" s="79" t="n"/>
      <c r="FM445" s="79" t="n"/>
      <c r="FN445" s="79" t="n"/>
      <c r="FQ445" s="78" t="n">
        <v>25</v>
      </c>
      <c r="FR445" s="79" t="n"/>
      <c r="FS445" s="79" t="n"/>
      <c r="FT445" s="79" t="n"/>
      <c r="FU445" s="79" t="n"/>
      <c r="FV445" s="79" t="n"/>
      <c r="FW445" s="79" t="n"/>
      <c r="FX445" s="79" t="n"/>
      <c r="FY445" s="79" t="n"/>
      <c r="FZ445" s="79" t="n"/>
      <c r="GA445" s="79" t="n"/>
      <c r="GB445" s="79" t="n"/>
      <c r="GC445" s="79" t="n"/>
      <c r="GD445" s="79" t="n"/>
      <c r="GE445" s="79" t="n"/>
      <c r="GF445" s="79" t="n"/>
      <c r="GG445" s="79" t="n"/>
      <c r="GH445" s="79" t="n"/>
      <c r="GI445" s="79" t="n"/>
      <c r="GJ445" s="79" t="n"/>
      <c r="GK445" s="79" t="n"/>
      <c r="GL445" s="79" t="n"/>
      <c r="GM445" s="79" t="n"/>
      <c r="GN445" s="79" t="n"/>
      <c r="GO445" s="79" t="n"/>
      <c r="GP445" s="79" t="n"/>
      <c r="GQ445" s="79" t="n"/>
      <c r="GR445" s="79" t="n"/>
      <c r="GS445" s="79" t="n"/>
      <c r="GT445" s="79" t="n"/>
      <c r="GU445" s="79" t="n"/>
      <c r="GV445" s="79" t="n"/>
      <c r="GW445" s="79" t="n"/>
      <c r="GX445" s="79" t="n"/>
      <c r="GY445" s="79" t="n"/>
      <c r="GZ445" s="79" t="n"/>
      <c r="HA445" s="79" t="n"/>
      <c r="HB445" s="79" t="n"/>
      <c r="HC445" s="79" t="n"/>
      <c r="HD445" s="79" t="n"/>
      <c r="HE445" s="79" t="n"/>
      <c r="HH445" s="78" t="n">
        <v>25</v>
      </c>
      <c r="HI445" s="79" t="n"/>
      <c r="HJ445" s="79" t="n"/>
      <c r="HK445" s="79" t="n"/>
      <c r="HL445" s="79" t="n"/>
      <c r="HM445" s="79" t="n"/>
      <c r="HN445" s="79" t="n"/>
      <c r="HO445" s="79" t="n"/>
      <c r="HP445" s="79" t="n"/>
      <c r="HQ445" s="79" t="n"/>
      <c r="HR445" s="79" t="n"/>
      <c r="HS445" s="79" t="n"/>
      <c r="HT445" s="79" t="n"/>
      <c r="HU445" s="79" t="n"/>
      <c r="HV445" s="79" t="n"/>
      <c r="HW445" s="79" t="n"/>
      <c r="HX445" s="79" t="n"/>
      <c r="HY445" s="79" t="n"/>
      <c r="HZ445" s="79" t="n"/>
      <c r="IA445" s="79" t="n"/>
      <c r="IB445" s="79" t="n"/>
      <c r="IC445" s="79" t="n"/>
      <c r="ID445" s="79" t="n"/>
      <c r="IE445" s="79" t="n"/>
      <c r="IF445" s="79" t="n"/>
      <c r="IG445" s="79" t="n"/>
      <c r="IH445" s="79" t="n"/>
      <c r="II445" s="79" t="n"/>
      <c r="IJ445" s="79" t="n"/>
      <c r="IK445" s="79" t="n"/>
      <c r="IL445" s="79" t="n"/>
      <c r="IM445" s="79" t="n"/>
      <c r="IN445" s="79" t="n"/>
      <c r="IO445" s="79" t="n"/>
      <c r="IP445" s="79" t="n"/>
      <c r="IQ445" s="79" t="n"/>
      <c r="IR445" s="79" t="n"/>
      <c r="IS445" s="79" t="n"/>
      <c r="IT445" s="79" t="n"/>
      <c r="IU445" s="79" t="n"/>
      <c r="IV445" s="79" t="n"/>
      <c r="IY445" s="78" t="n">
        <v>25</v>
      </c>
      <c r="IZ445" s="79" t="n"/>
      <c r="JA445" s="79" t="n"/>
      <c r="JB445" s="79" t="n"/>
      <c r="JC445" s="79" t="n"/>
      <c r="JD445" s="79" t="n"/>
      <c r="JE445" s="79" t="n"/>
      <c r="JF445" s="79" t="n"/>
      <c r="JG445" s="79" t="n"/>
      <c r="JH445" s="79" t="n"/>
      <c r="JI445" s="79" t="n"/>
      <c r="JJ445" s="79" t="n"/>
      <c r="JK445" s="79" t="n"/>
      <c r="JL445" s="79" t="n"/>
      <c r="JM445" s="79" t="n"/>
      <c r="JN445" s="79" t="n"/>
      <c r="JO445" s="79" t="n"/>
      <c r="JP445" s="79" t="n"/>
      <c r="JQ445" s="79" t="n"/>
      <c r="JR445" s="79" t="n"/>
      <c r="JS445" s="79" t="n"/>
      <c r="JT445" s="79" t="n"/>
      <c r="JU445" s="79" t="n"/>
      <c r="JV445" s="79" t="n"/>
      <c r="JW445" s="79" t="n"/>
      <c r="JX445" s="79" t="n"/>
      <c r="JY445" s="79" t="n"/>
      <c r="JZ445" s="79" t="n"/>
      <c r="KA445" s="79" t="n"/>
      <c r="KB445" s="79" t="n"/>
      <c r="KC445" s="79" t="n"/>
      <c r="KD445" s="79" t="n"/>
      <c r="KE445" s="79" t="n"/>
      <c r="KF445" s="79" t="n"/>
      <c r="KG445" s="79" t="n"/>
      <c r="KH445" s="79" t="n"/>
      <c r="KI445" s="79" t="n"/>
      <c r="KJ445" s="79" t="n"/>
      <c r="KK445" s="79" t="n"/>
      <c r="KL445" s="79" t="n"/>
      <c r="KM445" s="79" t="n"/>
      <c r="KP445" s="78" t="n">
        <v>25</v>
      </c>
      <c r="KQ445" s="79" t="n"/>
      <c r="KR445" s="79" t="n"/>
      <c r="KS445" s="79" t="n"/>
      <c r="KT445" s="79" t="n"/>
      <c r="KU445" s="79" t="n"/>
      <c r="KV445" s="79" t="n"/>
      <c r="KW445" s="79" t="n"/>
      <c r="KX445" s="79" t="n"/>
      <c r="KY445" s="79" t="n"/>
      <c r="KZ445" s="79" t="n"/>
      <c r="LA445" s="79" t="n"/>
      <c r="LB445" s="79" t="n"/>
      <c r="LC445" s="79" t="n"/>
      <c r="LD445" s="79" t="n"/>
      <c r="LE445" s="79" t="n"/>
      <c r="LF445" s="79" t="n"/>
      <c r="LG445" s="79" t="n"/>
      <c r="LH445" s="79" t="n"/>
      <c r="LI445" s="79" t="n"/>
      <c r="LJ445" s="79" t="n"/>
      <c r="LK445" s="79" t="n"/>
      <c r="LL445" s="79" t="n"/>
      <c r="LM445" s="79" t="n"/>
      <c r="LN445" s="79" t="n"/>
      <c r="LO445" s="79" t="n"/>
      <c r="LP445" s="79" t="n"/>
      <c r="LQ445" s="79" t="n"/>
      <c r="LR445" s="79" t="n"/>
      <c r="LS445" s="79" t="n"/>
      <c r="LT445" s="79" t="n"/>
      <c r="LU445" s="79" t="n"/>
      <c r="LV445" s="79" t="n"/>
      <c r="LW445" s="79" t="n"/>
      <c r="LX445" s="79" t="n"/>
      <c r="LY445" s="79" t="n"/>
      <c r="LZ445" s="79" t="n"/>
      <c r="MA445" s="79" t="n"/>
      <c r="MB445" s="79" t="n"/>
      <c r="MC445" s="79" t="n"/>
      <c r="MD445" s="79" t="n"/>
      <c r="MG445" s="78" t="n">
        <v>25</v>
      </c>
      <c r="MH445" s="79" t="n"/>
      <c r="MI445" s="79" t="n"/>
      <c r="MJ445" s="79" t="n"/>
      <c r="MK445" s="79" t="n"/>
      <c r="ML445" s="79" t="n"/>
      <c r="MM445" s="79" t="n"/>
      <c r="MN445" s="79" t="n"/>
      <c r="MO445" s="79" t="n"/>
      <c r="MP445" s="79" t="n"/>
      <c r="MQ445" s="79" t="n"/>
      <c r="MR445" s="79" t="n"/>
      <c r="MS445" s="79" t="n"/>
      <c r="MT445" s="79" t="n"/>
      <c r="MU445" s="79" t="n"/>
      <c r="MV445" s="79" t="n"/>
      <c r="MW445" s="79" t="n"/>
      <c r="MX445" s="79" t="n"/>
      <c r="MY445" s="79" t="n"/>
      <c r="MZ445" s="79" t="n"/>
      <c r="NA445" s="79" t="n"/>
      <c r="NB445" s="79" t="n"/>
      <c r="NC445" s="79" t="n"/>
      <c r="ND445" s="79" t="n"/>
      <c r="NE445" s="79" t="n"/>
      <c r="NF445" s="79" t="n"/>
      <c r="NG445" s="79" t="n"/>
      <c r="NH445" s="79" t="n"/>
      <c r="NI445" s="79" t="n"/>
      <c r="NJ445" s="79" t="n"/>
      <c r="NK445" s="79" t="n"/>
      <c r="NL445" s="79" t="n"/>
      <c r="NM445" s="79" t="n"/>
      <c r="NN445" s="79" t="n"/>
      <c r="NO445" s="79" t="n"/>
      <c r="NP445" s="79" t="n"/>
      <c r="NQ445" s="79" t="n"/>
      <c r="NR445" s="79" t="n"/>
      <c r="NS445" s="79" t="n"/>
      <c r="NT445" s="79" t="n"/>
      <c r="NU445" s="79" t="n"/>
      <c r="NX445" s="78" t="n">
        <v>25</v>
      </c>
      <c r="NY445" s="79" t="n"/>
      <c r="NZ445" s="79" t="n"/>
      <c r="OA445" s="79" t="n"/>
      <c r="OB445" s="79" t="n"/>
      <c r="OC445" s="79" t="n"/>
      <c r="OD445" s="79" t="n"/>
      <c r="OE445" s="79" t="n"/>
      <c r="OF445" s="79" t="n"/>
      <c r="OG445" s="79" t="n"/>
      <c r="OH445" s="79" t="n"/>
      <c r="OI445" s="79" t="n"/>
      <c r="OJ445" s="79" t="n"/>
      <c r="OK445" s="79" t="n"/>
      <c r="OL445" s="79" t="n"/>
      <c r="OM445" s="79" t="n"/>
      <c r="ON445" s="79" t="n"/>
      <c r="OO445" s="79" t="n"/>
      <c r="OP445" s="79" t="n"/>
      <c r="OQ445" s="79" t="n"/>
      <c r="OR445" s="79" t="n"/>
      <c r="OS445" s="79" t="n"/>
      <c r="OT445" s="79" t="n"/>
      <c r="OU445" s="79" t="n"/>
      <c r="OV445" s="79" t="n"/>
      <c r="OW445" s="79" t="n"/>
      <c r="OX445" s="79" t="n"/>
      <c r="OY445" s="79" t="n"/>
      <c r="OZ445" s="79" t="n"/>
      <c r="PA445" s="79" t="n"/>
      <c r="PB445" s="79" t="n"/>
      <c r="PC445" s="79" t="n"/>
      <c r="PD445" s="79" t="n"/>
      <c r="PE445" s="79" t="n"/>
      <c r="PF445" s="79" t="n"/>
      <c r="PG445" s="79" t="n"/>
      <c r="PH445" s="79" t="n"/>
      <c r="PI445" s="79" t="n"/>
      <c r="PJ445" s="79" t="n"/>
      <c r="PK445" s="79" t="n"/>
      <c r="PL445" s="79" t="n"/>
      <c r="PO445" s="78" t="n">
        <v>25</v>
      </c>
      <c r="PP445" s="79" t="n"/>
      <c r="PQ445" s="79" t="n"/>
      <c r="PR445" s="79" t="n"/>
      <c r="PS445" s="79" t="n"/>
      <c r="PT445" s="79" t="n"/>
      <c r="PU445" s="79" t="n"/>
      <c r="PV445" s="79" t="n"/>
      <c r="PW445" s="79" t="n"/>
      <c r="PX445" s="79" t="n"/>
      <c r="PY445" s="79" t="n"/>
      <c r="PZ445" s="79" t="n"/>
      <c r="QA445" s="79" t="n"/>
      <c r="QB445" s="79" t="n"/>
      <c r="QC445" s="79" t="n"/>
      <c r="QD445" s="79" t="n"/>
      <c r="QE445" s="79" t="n"/>
      <c r="QF445" s="79" t="n"/>
      <c r="QG445" s="79" t="n"/>
      <c r="QH445" s="79" t="n"/>
      <c r="QI445" s="79" t="n"/>
      <c r="QJ445" s="79" t="n"/>
      <c r="QK445" s="79" t="n"/>
      <c r="QL445" s="79" t="n"/>
      <c r="QM445" s="79" t="n"/>
      <c r="QN445" s="79" t="n"/>
      <c r="QO445" s="79" t="n"/>
      <c r="QP445" s="79" t="n"/>
      <c r="QQ445" s="79" t="n"/>
      <c r="QR445" s="79" t="n"/>
      <c r="QS445" s="79" t="n"/>
      <c r="QT445" s="79" t="n"/>
      <c r="QU445" s="79" t="n"/>
      <c r="QV445" s="79" t="n"/>
      <c r="QW445" s="79" t="n"/>
      <c r="QX445" s="79" t="n"/>
      <c r="QY445" s="79" t="n"/>
      <c r="QZ445" s="79" t="n"/>
      <c r="RA445" s="79" t="n"/>
      <c r="RB445" s="79" t="n"/>
      <c r="RC445" s="79" t="n"/>
      <c r="RF445" s="78" t="n">
        <v>25</v>
      </c>
      <c r="RG445" s="79" t="n"/>
      <c r="RH445" s="79" t="n"/>
      <c r="RI445" s="79" t="n"/>
      <c r="RJ445" s="79" t="n"/>
      <c r="RK445" s="79" t="n"/>
      <c r="RL445" s="79" t="n"/>
      <c r="RM445" s="79" t="n"/>
      <c r="RN445" s="79" t="n"/>
      <c r="RO445" s="79" t="n"/>
      <c r="RP445" s="79" t="n"/>
      <c r="RQ445" s="79" t="n"/>
      <c r="RR445" s="79" t="n"/>
      <c r="RS445" s="79" t="n"/>
      <c r="RT445" s="79" t="n"/>
      <c r="RU445" s="79" t="n"/>
      <c r="RV445" s="79" t="n"/>
      <c r="RW445" s="79" t="n"/>
      <c r="RX445" s="79" t="n"/>
      <c r="RY445" s="79" t="n"/>
      <c r="RZ445" s="79" t="n"/>
      <c r="SA445" s="79" t="n"/>
      <c r="SB445" s="79" t="n"/>
      <c r="SC445" s="79" t="n"/>
      <c r="SD445" s="79" t="n"/>
      <c r="SE445" s="79" t="n"/>
      <c r="SF445" s="79" t="n"/>
      <c r="SG445" s="79" t="n"/>
      <c r="SH445" s="79" t="n"/>
      <c r="SI445" s="79" t="n"/>
      <c r="SJ445" s="79" t="n"/>
      <c r="SK445" s="79" t="n"/>
      <c r="SL445" s="79" t="n"/>
      <c r="SM445" s="79" t="n"/>
      <c r="SN445" s="79" t="n"/>
      <c r="SO445" s="79" t="n"/>
      <c r="SP445" s="79" t="n"/>
      <c r="SQ445" s="79" t="n"/>
      <c r="SR445" s="79" t="n"/>
      <c r="SS445" s="79" t="n"/>
      <c r="ST445" s="79" t="n"/>
      <c r="SW445" s="78" t="n">
        <v>25</v>
      </c>
      <c r="SX445" s="79" t="n"/>
      <c r="SY445" s="79" t="n"/>
      <c r="SZ445" s="79" t="n"/>
      <c r="TA445" s="79" t="n"/>
      <c r="TB445" s="79" t="n"/>
      <c r="TC445" s="79" t="n"/>
      <c r="TD445" s="79" t="n"/>
      <c r="TE445" s="79" t="n"/>
      <c r="TF445" s="79" t="n"/>
      <c r="TG445" s="79" t="n"/>
      <c r="TH445" s="79" t="n"/>
      <c r="TI445" s="79" t="n"/>
      <c r="TJ445" s="79" t="n"/>
      <c r="TK445" s="79" t="n"/>
      <c r="TL445" s="79" t="n"/>
      <c r="TM445" s="79" t="n"/>
      <c r="TN445" s="79" t="n"/>
      <c r="TO445" s="79" t="n"/>
      <c r="TP445" s="79" t="n"/>
      <c r="TQ445" s="79" t="n"/>
      <c r="TR445" s="79" t="n"/>
      <c r="TS445" s="79" t="n"/>
      <c r="TT445" s="79" t="n"/>
      <c r="TU445" s="79" t="n"/>
      <c r="TV445" s="79" t="n"/>
      <c r="TW445" s="79" t="n"/>
      <c r="TX445" s="79" t="n"/>
      <c r="TY445" s="79" t="n"/>
      <c r="TZ445" s="79" t="n"/>
      <c r="UA445" s="79" t="n"/>
      <c r="UB445" s="79" t="n"/>
      <c r="UC445" s="79" t="n"/>
      <c r="UD445" s="79" t="n"/>
      <c r="UE445" s="79" t="n"/>
      <c r="UF445" s="79" t="n"/>
      <c r="UG445" s="79" t="n"/>
      <c r="UH445" s="79" t="n"/>
      <c r="UI445" s="79" t="n"/>
      <c r="UJ445" s="79" t="n"/>
      <c r="UK445" s="79" t="n"/>
      <c r="UN445" s="78" t="n">
        <v>25</v>
      </c>
      <c r="UO445" s="79" t="n"/>
      <c r="UP445" s="79" t="n"/>
      <c r="UQ445" s="79" t="n"/>
      <c r="UR445" s="79" t="n"/>
      <c r="US445" s="79" t="n"/>
      <c r="UT445" s="79" t="n"/>
      <c r="UU445" s="79" t="n"/>
      <c r="UV445" s="79" t="n"/>
      <c r="UW445" s="79" t="n"/>
      <c r="UX445" s="79" t="n"/>
      <c r="UY445" s="79" t="n"/>
      <c r="UZ445" s="79" t="n"/>
      <c r="VA445" s="79" t="n"/>
      <c r="VB445" s="79" t="n"/>
      <c r="VC445" s="79" t="n"/>
      <c r="VD445" s="79" t="n"/>
      <c r="VE445" s="79" t="n"/>
      <c r="VF445" s="79" t="n"/>
      <c r="VG445" s="79" t="n"/>
      <c r="VH445" s="79" t="n"/>
      <c r="VI445" s="79" t="n"/>
      <c r="VJ445" s="79" t="n"/>
      <c r="VK445" s="79" t="n"/>
      <c r="VL445" s="79" t="n"/>
      <c r="VM445" s="79" t="n"/>
      <c r="VN445" s="79" t="n"/>
      <c r="VO445" s="79" t="n"/>
      <c r="VP445" s="79" t="n"/>
      <c r="VQ445" s="79" t="n"/>
      <c r="VR445" s="79" t="n"/>
      <c r="VS445" s="79" t="n"/>
      <c r="VT445" s="79" t="n"/>
      <c r="VU445" s="79" t="n"/>
      <c r="VV445" s="79" t="n"/>
      <c r="VW445" s="79" t="n"/>
      <c r="VX445" s="79" t="n"/>
      <c r="VY445" s="79" t="n"/>
      <c r="VZ445" s="79" t="n"/>
      <c r="WA445" s="79" t="n"/>
      <c r="WB445" s="79" t="n"/>
      <c r="WE445" s="78" t="n">
        <v>25</v>
      </c>
      <c r="WF445" s="79" t="n"/>
      <c r="WG445" s="79" t="n"/>
      <c r="WH445" s="79" t="n"/>
      <c r="WI445" s="79" t="n"/>
      <c r="WJ445" s="79" t="n"/>
      <c r="WK445" s="79" t="n"/>
      <c r="WL445" s="79" t="n"/>
      <c r="WM445" s="79" t="n"/>
      <c r="WN445" s="79" t="n"/>
      <c r="WO445" s="79" t="n"/>
      <c r="WP445" s="79" t="n"/>
      <c r="WQ445" s="79" t="n"/>
      <c r="WR445" s="79" t="n"/>
      <c r="WS445" s="79" t="n"/>
      <c r="WT445" s="79" t="n"/>
      <c r="WU445" s="79" t="n"/>
      <c r="WV445" s="79" t="n"/>
      <c r="WW445" s="79" t="n"/>
      <c r="WX445" s="79" t="n"/>
      <c r="WY445" s="79" t="n"/>
      <c r="WZ445" s="79" t="n"/>
      <c r="XA445" s="79" t="n"/>
      <c r="XB445" s="79" t="n"/>
      <c r="XC445" s="79" t="n"/>
      <c r="XD445" s="79" t="n"/>
      <c r="XE445" s="79" t="n"/>
      <c r="XF445" s="79" t="n"/>
      <c r="XG445" s="79" t="n"/>
      <c r="XH445" s="79" t="n"/>
      <c r="XI445" s="79" t="n"/>
      <c r="XJ445" s="79" t="n"/>
      <c r="XK445" s="79" t="n"/>
      <c r="XL445" s="79" t="n"/>
      <c r="XM445" s="79" t="n"/>
      <c r="XN445" s="79" t="n"/>
      <c r="XO445" s="79" t="n"/>
      <c r="XP445" s="79" t="n"/>
      <c r="XQ445" s="79" t="n"/>
      <c r="XR445" s="79" t="n"/>
      <c r="XS445" s="79" t="n"/>
      <c r="XV445" s="78" t="n">
        <v>25</v>
      </c>
      <c r="XW445" s="79" t="n"/>
      <c r="XX445" s="79" t="n"/>
      <c r="XY445" s="79" t="n"/>
      <c r="XZ445" s="79" t="n"/>
      <c r="YA445" s="79" t="n"/>
      <c r="YB445" s="79" t="n"/>
      <c r="YC445" s="79" t="n"/>
      <c r="YD445" s="79" t="n"/>
      <c r="YE445" s="79" t="n"/>
      <c r="YF445" s="79" t="n"/>
      <c r="YG445" s="79" t="n"/>
      <c r="YH445" s="79" t="n"/>
      <c r="YI445" s="79" t="n"/>
      <c r="YJ445" s="79" t="n"/>
      <c r="YK445" s="79" t="n"/>
      <c r="YL445" s="79" t="n"/>
      <c r="YM445" s="79" t="n"/>
      <c r="YN445" s="79" t="n"/>
      <c r="YO445" s="79" t="n"/>
      <c r="YP445" s="79" t="n"/>
      <c r="YQ445" s="79" t="n"/>
      <c r="YR445" s="79" t="n"/>
      <c r="YS445" s="79" t="n"/>
      <c r="YT445" s="79" t="n"/>
      <c r="YU445" s="79" t="n"/>
      <c r="YV445" s="79" t="n"/>
      <c r="YW445" s="79" t="n"/>
      <c r="YX445" s="79" t="n"/>
      <c r="YY445" s="79" t="n"/>
      <c r="YZ445" s="79" t="n"/>
      <c r="ZA445" s="79" t="n"/>
      <c r="ZB445" s="79" t="n"/>
      <c r="ZC445" s="79" t="n"/>
      <c r="ZD445" s="79" t="n"/>
      <c r="ZE445" s="79" t="n"/>
      <c r="ZF445" s="79" t="n"/>
      <c r="ZG445" s="79" t="n"/>
      <c r="ZH445" s="79" t="n"/>
      <c r="ZI445" s="79" t="n"/>
      <c r="ZJ445" s="79" t="n"/>
      <c r="ZM445" s="78" t="n">
        <v>25</v>
      </c>
      <c r="ZN445" s="79" t="n"/>
      <c r="ZO445" s="79" t="n"/>
      <c r="ZP445" s="79" t="n"/>
      <c r="ZQ445" s="79" t="n"/>
      <c r="ZR445" s="79" t="n"/>
      <c r="ZS445" s="79" t="n"/>
      <c r="ZT445" s="79" t="n"/>
      <c r="ZU445" s="79" t="n"/>
      <c r="ZV445" s="79" t="n"/>
      <c r="ZW445" s="79" t="n"/>
      <c r="ZX445" s="79" t="n"/>
      <c r="ZY445" s="79" t="n"/>
      <c r="ZZ445" s="79" t="n"/>
      <c r="AAA445" s="79" t="n"/>
      <c r="AAB445" s="79" t="n"/>
      <c r="AAC445" s="79" t="n"/>
      <c r="AAD445" s="79" t="n"/>
      <c r="AAE445" s="79" t="n"/>
      <c r="AAF445" s="79" t="n"/>
      <c r="AAG445" s="79" t="n"/>
      <c r="AAH445" s="79" t="n"/>
      <c r="AAI445" s="79" t="n"/>
      <c r="AAJ445" s="79" t="n"/>
      <c r="AAK445" s="79" t="n"/>
      <c r="AAL445" s="79" t="n"/>
      <c r="AAM445" s="79" t="n"/>
      <c r="AAN445" s="79" t="n"/>
      <c r="AAO445" s="79" t="n"/>
      <c r="AAP445" s="79" t="n"/>
      <c r="AAQ445" s="79" t="n"/>
      <c r="AAR445" s="79" t="n"/>
      <c r="AAS445" s="79" t="n"/>
      <c r="AAT445" s="79" t="n"/>
      <c r="AAU445" s="79" t="n"/>
      <c r="AAV445" s="79" t="n"/>
      <c r="AAW445" s="79" t="n"/>
      <c r="AAX445" s="79" t="n"/>
      <c r="AAY445" s="79" t="n"/>
      <c r="AAZ445" s="79" t="n"/>
      <c r="ABA445" s="79" t="n"/>
      <c r="ABD445" s="78" t="n">
        <v>25</v>
      </c>
      <c r="ABE445" s="79" t="n"/>
      <c r="ABF445" s="79" t="n"/>
      <c r="ABG445" s="79" t="n"/>
      <c r="ABH445" s="79" t="n"/>
      <c r="ABI445" s="79" t="n"/>
      <c r="ABJ445" s="79" t="n"/>
      <c r="ABK445" s="79" t="n"/>
      <c r="ABL445" s="79" t="n"/>
      <c r="ABM445" s="79" t="n"/>
      <c r="ABN445" s="79" t="n"/>
      <c r="ABO445" s="79" t="n"/>
      <c r="ABP445" s="79" t="n"/>
      <c r="ABQ445" s="79" t="n"/>
      <c r="ABR445" s="79" t="n"/>
      <c r="ABS445" s="79" t="n"/>
      <c r="ABT445" s="79" t="n"/>
      <c r="ABU445" s="79" t="n"/>
      <c r="ABV445" s="79" t="n"/>
      <c r="ABW445" s="79" t="n"/>
      <c r="ABX445" s="79" t="n"/>
      <c r="ABY445" s="79" t="n"/>
      <c r="ABZ445" s="79" t="n"/>
      <c r="ACA445" s="79" t="n"/>
      <c r="ACB445" s="79" t="n"/>
      <c r="ACC445" s="79" t="n"/>
      <c r="ACD445" s="79" t="n"/>
      <c r="ACE445" s="79" t="n"/>
      <c r="ACF445" s="79" t="n"/>
      <c r="ACG445" s="79" t="n"/>
      <c r="ACH445" s="79" t="n"/>
      <c r="ACI445" s="79" t="n"/>
      <c r="ACJ445" s="79" t="n"/>
      <c r="ACK445" s="79" t="n"/>
      <c r="ACL445" s="79" t="n"/>
      <c r="ACM445" s="79" t="n"/>
      <c r="ACN445" s="79" t="n"/>
      <c r="ACO445" s="79" t="n"/>
      <c r="ACP445" s="79" t="n"/>
      <c r="ACQ445" s="79" t="n"/>
      <c r="ACR445" s="79" t="n"/>
      <c r="ACU445" s="78" t="n">
        <v>25</v>
      </c>
      <c r="ACV445" s="79" t="n"/>
      <c r="ACW445" s="79" t="n"/>
      <c r="ACX445" s="79" t="n"/>
      <c r="ACY445" s="79" t="n"/>
      <c r="ACZ445" s="79" t="n"/>
      <c r="ADA445" s="79" t="n"/>
      <c r="ADB445" s="79" t="n"/>
      <c r="ADC445" s="79" t="n"/>
      <c r="ADD445" s="79" t="n"/>
      <c r="ADE445" s="79" t="n"/>
      <c r="ADF445" s="79" t="n"/>
      <c r="ADG445" s="79" t="n"/>
      <c r="ADH445" s="79" t="n"/>
      <c r="ADI445" s="79" t="n"/>
      <c r="ADJ445" s="79" t="n"/>
      <c r="ADK445" s="79" t="n"/>
      <c r="ADL445" s="79" t="n"/>
      <c r="ADM445" s="79" t="n"/>
      <c r="ADN445" s="79" t="n"/>
      <c r="ADO445" s="79" t="n"/>
      <c r="ADP445" s="79" t="n"/>
      <c r="ADQ445" s="79" t="n"/>
      <c r="ADR445" s="79" t="n"/>
      <c r="ADS445" s="79" t="n"/>
      <c r="ADT445" s="79" t="n"/>
      <c r="ADU445" s="79" t="n"/>
      <c r="ADV445" s="79" t="n"/>
      <c r="ADW445" s="79" t="n"/>
      <c r="ADX445" s="79" t="n"/>
      <c r="ADY445" s="79" t="n"/>
      <c r="ADZ445" s="79" t="n"/>
      <c r="AEA445" s="79" t="n"/>
      <c r="AEB445" s="79" t="n"/>
      <c r="AEC445" s="79" t="n"/>
      <c r="AED445" s="79" t="n"/>
      <c r="AEE445" s="79" t="n"/>
      <c r="AEF445" s="79" t="n"/>
      <c r="AEG445" s="79" t="n"/>
      <c r="AEH445" s="79" t="n"/>
      <c r="AEI445" s="79" t="n"/>
      <c r="AEL445" s="78" t="n">
        <v>25</v>
      </c>
      <c r="AEM445" s="79" t="n"/>
      <c r="AEN445" s="79" t="n"/>
      <c r="AEO445" s="79" t="n"/>
      <c r="AEP445" s="79" t="n"/>
      <c r="AEQ445" s="79" t="n"/>
      <c r="AER445" s="79" t="n"/>
      <c r="AES445" s="79" t="n"/>
      <c r="AET445" s="79" t="n"/>
      <c r="AEU445" s="79" t="n"/>
      <c r="AEV445" s="79" t="n"/>
      <c r="AEW445" s="79" t="n"/>
      <c r="AEX445" s="79" t="n"/>
      <c r="AEY445" s="79" t="n"/>
      <c r="AEZ445" s="79" t="n"/>
      <c r="AFA445" s="79" t="n"/>
      <c r="AFB445" s="79" t="n"/>
      <c r="AFC445" s="79" t="n"/>
      <c r="AFD445" s="79" t="n"/>
      <c r="AFE445" s="79" t="n"/>
      <c r="AFF445" s="79" t="n"/>
      <c r="AFG445" s="79" t="n"/>
      <c r="AFH445" s="79" t="n"/>
      <c r="AFI445" s="79" t="n"/>
      <c r="AFJ445" s="79" t="n"/>
      <c r="AFK445" s="79" t="n"/>
      <c r="AFL445" s="79" t="n"/>
      <c r="AFM445" s="79" t="n"/>
      <c r="AFN445" s="79" t="n"/>
      <c r="AFO445" s="79" t="n"/>
      <c r="AFP445" s="79" t="n"/>
      <c r="AFQ445" s="79" t="n"/>
      <c r="AFR445" s="79" t="n"/>
      <c r="AFS445" s="79" t="n"/>
      <c r="AFT445" s="79" t="n"/>
      <c r="AFU445" s="79" t="n"/>
      <c r="AFV445" s="79" t="n"/>
      <c r="AFW445" s="79" t="n"/>
      <c r="AFX445" s="79" t="n"/>
      <c r="AFY445" s="79" t="n"/>
      <c r="AFZ445" s="79" t="n"/>
    </row>
    <row r="446">
      <c r="A446" s="78" t="n">
        <v>26</v>
      </c>
      <c r="B446" s="79" t="n"/>
      <c r="C446" s="79" t="n"/>
      <c r="D446" s="79" t="n"/>
      <c r="E446" s="79" t="n"/>
      <c r="F446" s="79" t="n"/>
      <c r="G446" s="79" t="n"/>
      <c r="H446" s="79" t="n"/>
      <c r="I446" s="79" t="n"/>
      <c r="J446" s="79" t="n"/>
      <c r="K446" s="79" t="n"/>
      <c r="L446" s="79" t="n"/>
      <c r="M446" s="79" t="n"/>
      <c r="N446" s="79" t="n"/>
      <c r="O446" s="79" t="n"/>
      <c r="P446" s="79" t="n"/>
      <c r="Q446" s="79" t="n"/>
      <c r="R446" s="79" t="n"/>
      <c r="S446" s="79" t="n"/>
      <c r="T446" s="79" t="n"/>
      <c r="U446" s="79" t="n"/>
      <c r="V446" s="79" t="n"/>
      <c r="W446" s="79" t="n"/>
      <c r="X446" s="79" t="n"/>
      <c r="Y446" s="79" t="n"/>
      <c r="Z446" s="79" t="n"/>
      <c r="AA446" s="79" t="n"/>
      <c r="AB446" s="79" t="n"/>
      <c r="AC446" s="79" t="n"/>
      <c r="AD446" s="79" t="n"/>
      <c r="AE446" s="79" t="n"/>
      <c r="AF446" s="79" t="n"/>
      <c r="AG446" s="79" t="n"/>
      <c r="AH446" s="79" t="n"/>
      <c r="AI446" s="79" t="n"/>
      <c r="AJ446" s="79" t="n"/>
      <c r="AK446" s="79" t="n"/>
      <c r="AL446" s="79" t="n"/>
      <c r="AM446" s="79" t="n"/>
      <c r="AN446" s="79" t="n"/>
      <c r="AO446" s="79" t="n"/>
      <c r="AR446" s="78" t="n">
        <v>26</v>
      </c>
      <c r="AS446" s="79" t="n"/>
      <c r="AT446" s="79" t="n"/>
      <c r="AU446" s="79" t="n"/>
      <c r="AV446" s="79" t="n"/>
      <c r="AW446" s="79" t="n"/>
      <c r="AX446" s="79" t="n"/>
      <c r="AY446" s="79" t="n"/>
      <c r="AZ446" s="79" t="n"/>
      <c r="BA446" s="79" t="n"/>
      <c r="BB446" s="79" t="n"/>
      <c r="BC446" s="79" t="n"/>
      <c r="BD446" s="79" t="n"/>
      <c r="BE446" s="79" t="n"/>
      <c r="BF446" s="79" t="n"/>
      <c r="BG446" s="79" t="n"/>
      <c r="BH446" s="79" t="n"/>
      <c r="BI446" s="79" t="n"/>
      <c r="BJ446" s="79" t="n"/>
      <c r="BK446" s="79" t="n"/>
      <c r="BL446" s="79" t="n"/>
      <c r="BM446" s="79" t="n"/>
      <c r="BN446" s="79" t="n"/>
      <c r="BO446" s="79" t="n"/>
      <c r="BP446" s="79" t="n"/>
      <c r="BQ446" s="79" t="n"/>
      <c r="BR446" s="79" t="n"/>
      <c r="BS446" s="79" t="n"/>
      <c r="BT446" s="79" t="n"/>
      <c r="BU446" s="79" t="n"/>
      <c r="BV446" s="79" t="n"/>
      <c r="BW446" s="79" t="n"/>
      <c r="BX446" s="79" t="n"/>
      <c r="BY446" s="79" t="n"/>
      <c r="BZ446" s="79" t="n"/>
      <c r="CA446" s="79" t="n"/>
      <c r="CB446" s="79" t="n"/>
      <c r="CC446" s="79" t="n"/>
      <c r="CD446" s="79" t="n"/>
      <c r="CE446" s="79" t="n"/>
      <c r="CF446" s="79" t="n"/>
      <c r="CI446" s="78" t="n">
        <v>26</v>
      </c>
      <c r="CJ446" s="79" t="n"/>
      <c r="CK446" s="79" t="n"/>
      <c r="CL446" s="79" t="n"/>
      <c r="CM446" s="79" t="n"/>
      <c r="CN446" s="79" t="n"/>
      <c r="CO446" s="79" t="n"/>
      <c r="CP446" s="79" t="n"/>
      <c r="CQ446" s="79" t="n"/>
      <c r="CR446" s="79" t="n"/>
      <c r="CS446" s="79" t="n"/>
      <c r="CT446" s="79" t="n"/>
      <c r="CU446" s="79" t="n"/>
      <c r="CV446" s="79" t="n"/>
      <c r="CW446" s="79" t="n"/>
      <c r="CX446" s="79" t="n"/>
      <c r="CY446" s="79" t="n"/>
      <c r="CZ446" s="79" t="n"/>
      <c r="DA446" s="79" t="n"/>
      <c r="DB446" s="79" t="n"/>
      <c r="DC446" s="79" t="n"/>
      <c r="DD446" s="79" t="n"/>
      <c r="DE446" s="79" t="n"/>
      <c r="DF446" s="79" t="n"/>
      <c r="DG446" s="79" t="n"/>
      <c r="DH446" s="79" t="n"/>
      <c r="DI446" s="79" t="n"/>
      <c r="DJ446" s="79" t="n"/>
      <c r="DK446" s="79" t="n"/>
      <c r="DL446" s="79" t="n"/>
      <c r="DM446" s="79" t="n"/>
      <c r="DN446" s="79" t="n"/>
      <c r="DO446" s="79" t="n"/>
      <c r="DP446" s="79" t="n"/>
      <c r="DQ446" s="79" t="n"/>
      <c r="DR446" s="79" t="n"/>
      <c r="DS446" s="79" t="n"/>
      <c r="DT446" s="79" t="n"/>
      <c r="DU446" s="79" t="n"/>
      <c r="DV446" s="79" t="n"/>
      <c r="DW446" s="79" t="n"/>
      <c r="DZ446" s="78" t="n">
        <v>26</v>
      </c>
      <c r="EA446" s="79" t="n"/>
      <c r="EB446" s="79" t="n"/>
      <c r="EC446" s="79" t="n"/>
      <c r="ED446" s="79" t="n"/>
      <c r="EE446" s="79" t="n"/>
      <c r="EF446" s="79" t="n"/>
      <c r="EG446" s="79" t="n"/>
      <c r="EH446" s="79" t="n"/>
      <c r="EI446" s="79" t="n"/>
      <c r="EJ446" s="79" t="n"/>
      <c r="EK446" s="79" t="n"/>
      <c r="EL446" s="79" t="n"/>
      <c r="EM446" s="79" t="n"/>
      <c r="EN446" s="79" t="n"/>
      <c r="EO446" s="79" t="n"/>
      <c r="EP446" s="79" t="n"/>
      <c r="EQ446" s="79" t="n"/>
      <c r="ER446" s="79" t="n"/>
      <c r="ES446" s="79" t="n"/>
      <c r="ET446" s="79" t="n"/>
      <c r="EU446" s="79" t="n"/>
      <c r="EV446" s="79" t="n"/>
      <c r="EW446" s="79" t="n"/>
      <c r="EX446" s="79" t="n"/>
      <c r="EY446" s="79" t="n"/>
      <c r="EZ446" s="79" t="n"/>
      <c r="FA446" s="79" t="n"/>
      <c r="FB446" s="79" t="n"/>
      <c r="FC446" s="79" t="n"/>
      <c r="FD446" s="79" t="n"/>
      <c r="FE446" s="79" t="n"/>
      <c r="FF446" s="79" t="n"/>
      <c r="FG446" s="79" t="n"/>
      <c r="FH446" s="79" t="n"/>
      <c r="FI446" s="79" t="n"/>
      <c r="FJ446" s="79" t="n"/>
      <c r="FK446" s="79" t="n"/>
      <c r="FL446" s="79" t="n"/>
      <c r="FM446" s="79" t="n"/>
      <c r="FN446" s="79" t="n"/>
      <c r="FQ446" s="78" t="n">
        <v>26</v>
      </c>
      <c r="FR446" s="79" t="n"/>
      <c r="FS446" s="79" t="n"/>
      <c r="FT446" s="79" t="n"/>
      <c r="FU446" s="79" t="n"/>
      <c r="FV446" s="79" t="n"/>
      <c r="FW446" s="79" t="n"/>
      <c r="FX446" s="79" t="n"/>
      <c r="FY446" s="79" t="n"/>
      <c r="FZ446" s="79" t="n"/>
      <c r="GA446" s="79" t="n"/>
      <c r="GB446" s="79" t="n"/>
      <c r="GC446" s="79" t="n"/>
      <c r="GD446" s="79" t="n"/>
      <c r="GE446" s="79" t="n"/>
      <c r="GF446" s="79" t="n"/>
      <c r="GG446" s="79" t="n"/>
      <c r="GH446" s="79" t="n"/>
      <c r="GI446" s="79" t="n"/>
      <c r="GJ446" s="79" t="n"/>
      <c r="GK446" s="79" t="n"/>
      <c r="GL446" s="79" t="n"/>
      <c r="GM446" s="79" t="n"/>
      <c r="GN446" s="79" t="n"/>
      <c r="GO446" s="79" t="n"/>
      <c r="GP446" s="79" t="n"/>
      <c r="GQ446" s="79" t="n"/>
      <c r="GR446" s="79" t="n"/>
      <c r="GS446" s="79" t="n"/>
      <c r="GT446" s="79" t="n"/>
      <c r="GU446" s="79" t="n"/>
      <c r="GV446" s="79" t="n"/>
      <c r="GW446" s="79" t="n"/>
      <c r="GX446" s="79" t="n"/>
      <c r="GY446" s="79" t="n"/>
      <c r="GZ446" s="79" t="n"/>
      <c r="HA446" s="79" t="n"/>
      <c r="HB446" s="79" t="n"/>
      <c r="HC446" s="79" t="n"/>
      <c r="HD446" s="79" t="n"/>
      <c r="HE446" s="79" t="n"/>
      <c r="HH446" s="78" t="n">
        <v>26</v>
      </c>
      <c r="HI446" s="79" t="n"/>
      <c r="HJ446" s="79" t="n"/>
      <c r="HK446" s="79" t="n"/>
      <c r="HL446" s="79" t="n"/>
      <c r="HM446" s="79" t="n"/>
      <c r="HN446" s="79" t="n"/>
      <c r="HO446" s="79" t="n"/>
      <c r="HP446" s="79" t="n"/>
      <c r="HQ446" s="79" t="n"/>
      <c r="HR446" s="79" t="n"/>
      <c r="HS446" s="79" t="n"/>
      <c r="HT446" s="79" t="n"/>
      <c r="HU446" s="79" t="n"/>
      <c r="HV446" s="79" t="n"/>
      <c r="HW446" s="79" t="n"/>
      <c r="HX446" s="79" t="n"/>
      <c r="HY446" s="79" t="n"/>
      <c r="HZ446" s="79" t="n"/>
      <c r="IA446" s="79" t="n"/>
      <c r="IB446" s="79" t="n"/>
      <c r="IC446" s="79" t="n"/>
      <c r="ID446" s="79" t="n"/>
      <c r="IE446" s="79" t="n"/>
      <c r="IF446" s="79" t="n"/>
      <c r="IG446" s="79" t="n"/>
      <c r="IH446" s="79" t="n"/>
      <c r="II446" s="79" t="n"/>
      <c r="IJ446" s="79" t="n"/>
      <c r="IK446" s="79" t="n"/>
      <c r="IL446" s="79" t="n"/>
      <c r="IM446" s="79" t="n"/>
      <c r="IN446" s="79" t="n"/>
      <c r="IO446" s="79" t="n"/>
      <c r="IP446" s="79" t="n"/>
      <c r="IQ446" s="79" t="n"/>
      <c r="IR446" s="79" t="n"/>
      <c r="IS446" s="79" t="n"/>
      <c r="IT446" s="79" t="n"/>
      <c r="IU446" s="79" t="n"/>
      <c r="IV446" s="79" t="n"/>
      <c r="IY446" s="78" t="n">
        <v>26</v>
      </c>
      <c r="IZ446" s="79" t="n"/>
      <c r="JA446" s="79" t="n"/>
      <c r="JB446" s="79" t="n"/>
      <c r="JC446" s="79" t="n"/>
      <c r="JD446" s="79" t="n"/>
      <c r="JE446" s="79" t="n"/>
      <c r="JF446" s="79" t="n"/>
      <c r="JG446" s="79" t="n"/>
      <c r="JH446" s="79" t="n"/>
      <c r="JI446" s="79" t="n"/>
      <c r="JJ446" s="79" t="n"/>
      <c r="JK446" s="79" t="n"/>
      <c r="JL446" s="79" t="n"/>
      <c r="JM446" s="79" t="n"/>
      <c r="JN446" s="79" t="n"/>
      <c r="JO446" s="79" t="n"/>
      <c r="JP446" s="79" t="n"/>
      <c r="JQ446" s="79" t="n"/>
      <c r="JR446" s="79" t="n"/>
      <c r="JS446" s="79" t="n"/>
      <c r="JT446" s="79" t="n"/>
      <c r="JU446" s="79" t="n"/>
      <c r="JV446" s="79" t="n"/>
      <c r="JW446" s="79" t="n"/>
      <c r="JX446" s="79" t="n"/>
      <c r="JY446" s="79" t="n"/>
      <c r="JZ446" s="79" t="n"/>
      <c r="KA446" s="79" t="n"/>
      <c r="KB446" s="79" t="n"/>
      <c r="KC446" s="79" t="n"/>
      <c r="KD446" s="79" t="n"/>
      <c r="KE446" s="79" t="n"/>
      <c r="KF446" s="79" t="n"/>
      <c r="KG446" s="79" t="n"/>
      <c r="KH446" s="79" t="n"/>
      <c r="KI446" s="79" t="n"/>
      <c r="KJ446" s="79" t="n"/>
      <c r="KK446" s="79" t="n"/>
      <c r="KL446" s="79" t="n"/>
      <c r="KM446" s="79" t="n"/>
      <c r="KP446" s="78" t="n">
        <v>26</v>
      </c>
      <c r="KQ446" s="79" t="n"/>
      <c r="KR446" s="79" t="n"/>
      <c r="KS446" s="79" t="n"/>
      <c r="KT446" s="79" t="n"/>
      <c r="KU446" s="79" t="n"/>
      <c r="KV446" s="79" t="n"/>
      <c r="KW446" s="79" t="n"/>
      <c r="KX446" s="79" t="n"/>
      <c r="KY446" s="79" t="n"/>
      <c r="KZ446" s="79" t="n"/>
      <c r="LA446" s="79" t="n"/>
      <c r="LB446" s="79" t="n"/>
      <c r="LC446" s="79" t="n"/>
      <c r="LD446" s="79" t="n"/>
      <c r="LE446" s="79" t="n"/>
      <c r="LF446" s="79" t="n"/>
      <c r="LG446" s="79" t="n"/>
      <c r="LH446" s="79" t="n"/>
      <c r="LI446" s="79" t="n"/>
      <c r="LJ446" s="79" t="n"/>
      <c r="LK446" s="79" t="n"/>
      <c r="LL446" s="79" t="n"/>
      <c r="LM446" s="79" t="n"/>
      <c r="LN446" s="79" t="n"/>
      <c r="LO446" s="79" t="n"/>
      <c r="LP446" s="79" t="n"/>
      <c r="LQ446" s="79" t="n"/>
      <c r="LR446" s="79" t="n"/>
      <c r="LS446" s="79" t="n"/>
      <c r="LT446" s="79" t="n"/>
      <c r="LU446" s="79" t="n"/>
      <c r="LV446" s="79" t="n"/>
      <c r="LW446" s="79" t="n"/>
      <c r="LX446" s="79" t="n"/>
      <c r="LY446" s="79" t="n"/>
      <c r="LZ446" s="79" t="n"/>
      <c r="MA446" s="79" t="n"/>
      <c r="MB446" s="79" t="n"/>
      <c r="MC446" s="79" t="n"/>
      <c r="MD446" s="79" t="n"/>
      <c r="MG446" s="78" t="n">
        <v>26</v>
      </c>
      <c r="MH446" s="79" t="n"/>
      <c r="MI446" s="79" t="n"/>
      <c r="MJ446" s="79" t="n"/>
      <c r="MK446" s="79" t="n"/>
      <c r="ML446" s="79" t="n"/>
      <c r="MM446" s="79" t="n"/>
      <c r="MN446" s="79" t="n"/>
      <c r="MO446" s="79" t="n"/>
      <c r="MP446" s="79" t="n"/>
      <c r="MQ446" s="79" t="n"/>
      <c r="MR446" s="79" t="n"/>
      <c r="MS446" s="79" t="n"/>
      <c r="MT446" s="79" t="n"/>
      <c r="MU446" s="79" t="n"/>
      <c r="MV446" s="79" t="n"/>
      <c r="MW446" s="79" t="n"/>
      <c r="MX446" s="79" t="n"/>
      <c r="MY446" s="79" t="n"/>
      <c r="MZ446" s="79" t="n"/>
      <c r="NA446" s="79" t="n"/>
      <c r="NB446" s="79" t="n"/>
      <c r="NC446" s="79" t="n"/>
      <c r="ND446" s="79" t="n"/>
      <c r="NE446" s="79" t="n"/>
      <c r="NF446" s="79" t="n"/>
      <c r="NG446" s="79" t="n"/>
      <c r="NH446" s="79" t="n"/>
      <c r="NI446" s="79" t="n"/>
      <c r="NJ446" s="79" t="n"/>
      <c r="NK446" s="79" t="n"/>
      <c r="NL446" s="79" t="n"/>
      <c r="NM446" s="79" t="n"/>
      <c r="NN446" s="79" t="n"/>
      <c r="NO446" s="79" t="n"/>
      <c r="NP446" s="79" t="n"/>
      <c r="NQ446" s="79" t="n"/>
      <c r="NR446" s="79" t="n"/>
      <c r="NS446" s="79" t="n"/>
      <c r="NT446" s="79" t="n"/>
      <c r="NU446" s="79" t="n"/>
      <c r="NX446" s="78" t="n">
        <v>26</v>
      </c>
      <c r="NY446" s="79" t="n"/>
      <c r="NZ446" s="79" t="n"/>
      <c r="OA446" s="79" t="n"/>
      <c r="OB446" s="79" t="n"/>
      <c r="OC446" s="79" t="n"/>
      <c r="OD446" s="79" t="n"/>
      <c r="OE446" s="79" t="n"/>
      <c r="OF446" s="79" t="n"/>
      <c r="OG446" s="79" t="n"/>
      <c r="OH446" s="79" t="n"/>
      <c r="OI446" s="79" t="n"/>
      <c r="OJ446" s="79" t="n"/>
      <c r="OK446" s="79" t="n"/>
      <c r="OL446" s="79" t="n"/>
      <c r="OM446" s="79" t="n"/>
      <c r="ON446" s="79" t="n"/>
      <c r="OO446" s="79" t="n"/>
      <c r="OP446" s="79" t="n"/>
      <c r="OQ446" s="79" t="n"/>
      <c r="OR446" s="79" t="n"/>
      <c r="OS446" s="79" t="n"/>
      <c r="OT446" s="79" t="n"/>
      <c r="OU446" s="79" t="n"/>
      <c r="OV446" s="79" t="n"/>
      <c r="OW446" s="79" t="n"/>
      <c r="OX446" s="79" t="n"/>
      <c r="OY446" s="79" t="n"/>
      <c r="OZ446" s="79" t="n"/>
      <c r="PA446" s="79" t="n"/>
      <c r="PB446" s="79" t="n"/>
      <c r="PC446" s="79" t="n"/>
      <c r="PD446" s="79" t="n"/>
      <c r="PE446" s="79" t="n"/>
      <c r="PF446" s="79" t="n"/>
      <c r="PG446" s="79" t="n"/>
      <c r="PH446" s="79" t="n"/>
      <c r="PI446" s="79" t="n"/>
      <c r="PJ446" s="79" t="n"/>
      <c r="PK446" s="79" t="n"/>
      <c r="PL446" s="79" t="n"/>
      <c r="PO446" s="78" t="n">
        <v>26</v>
      </c>
      <c r="PP446" s="79" t="n"/>
      <c r="PQ446" s="79" t="n"/>
      <c r="PR446" s="79" t="n"/>
      <c r="PS446" s="79" t="n"/>
      <c r="PT446" s="79" t="n"/>
      <c r="PU446" s="79" t="n"/>
      <c r="PV446" s="79" t="n"/>
      <c r="PW446" s="79" t="n"/>
      <c r="PX446" s="79" t="n"/>
      <c r="PY446" s="79" t="n"/>
      <c r="PZ446" s="79" t="n"/>
      <c r="QA446" s="79" t="n"/>
      <c r="QB446" s="79" t="n"/>
      <c r="QC446" s="79" t="n"/>
      <c r="QD446" s="79" t="n"/>
      <c r="QE446" s="79" t="n"/>
      <c r="QF446" s="79" t="n"/>
      <c r="QG446" s="79" t="n"/>
      <c r="QH446" s="79" t="n"/>
      <c r="QI446" s="79" t="n"/>
      <c r="QJ446" s="79" t="n"/>
      <c r="QK446" s="79" t="n"/>
      <c r="QL446" s="79" t="n"/>
      <c r="QM446" s="79" t="n"/>
      <c r="QN446" s="79" t="n"/>
      <c r="QO446" s="79" t="n"/>
      <c r="QP446" s="79" t="n"/>
      <c r="QQ446" s="79" t="n"/>
      <c r="QR446" s="79" t="n"/>
      <c r="QS446" s="79" t="n"/>
      <c r="QT446" s="79" t="n"/>
      <c r="QU446" s="79" t="n"/>
      <c r="QV446" s="79" t="n"/>
      <c r="QW446" s="79" t="n"/>
      <c r="QX446" s="79" t="n"/>
      <c r="QY446" s="79" t="n"/>
      <c r="QZ446" s="79" t="n"/>
      <c r="RA446" s="79" t="n"/>
      <c r="RB446" s="79" t="n"/>
      <c r="RC446" s="79" t="n"/>
      <c r="RF446" s="78" t="n">
        <v>26</v>
      </c>
      <c r="RG446" s="79" t="n"/>
      <c r="RH446" s="79" t="n"/>
      <c r="RI446" s="79" t="n"/>
      <c r="RJ446" s="79" t="n"/>
      <c r="RK446" s="79" t="n"/>
      <c r="RL446" s="79" t="n"/>
      <c r="RM446" s="79" t="n"/>
      <c r="RN446" s="79" t="n"/>
      <c r="RO446" s="79" t="n"/>
      <c r="RP446" s="79" t="n"/>
      <c r="RQ446" s="79" t="n"/>
      <c r="RR446" s="79" t="n"/>
      <c r="RS446" s="79" t="n"/>
      <c r="RT446" s="79" t="n"/>
      <c r="RU446" s="79" t="n"/>
      <c r="RV446" s="79" t="n"/>
      <c r="RW446" s="79" t="n"/>
      <c r="RX446" s="79" t="n"/>
      <c r="RY446" s="79" t="n"/>
      <c r="RZ446" s="79" t="n"/>
      <c r="SA446" s="79" t="n"/>
      <c r="SB446" s="79" t="n"/>
      <c r="SC446" s="79" t="n"/>
      <c r="SD446" s="79" t="n"/>
      <c r="SE446" s="79" t="n"/>
      <c r="SF446" s="79" t="n"/>
      <c r="SG446" s="79" t="n"/>
      <c r="SH446" s="79" t="n"/>
      <c r="SI446" s="79" t="n"/>
      <c r="SJ446" s="79" t="n"/>
      <c r="SK446" s="79" t="n"/>
      <c r="SL446" s="79" t="n"/>
      <c r="SM446" s="79" t="n"/>
      <c r="SN446" s="79" t="n"/>
      <c r="SO446" s="79" t="n"/>
      <c r="SP446" s="79" t="n"/>
      <c r="SQ446" s="79" t="n"/>
      <c r="SR446" s="79" t="n"/>
      <c r="SS446" s="79" t="n"/>
      <c r="ST446" s="79" t="n"/>
      <c r="SW446" s="78" t="n">
        <v>26</v>
      </c>
      <c r="SX446" s="79" t="n"/>
      <c r="SY446" s="79" t="n"/>
      <c r="SZ446" s="79" t="n"/>
      <c r="TA446" s="79" t="n"/>
      <c r="TB446" s="79" t="n"/>
      <c r="TC446" s="79" t="n"/>
      <c r="TD446" s="79" t="n"/>
      <c r="TE446" s="79" t="n"/>
      <c r="TF446" s="79" t="n"/>
      <c r="TG446" s="79" t="n"/>
      <c r="TH446" s="79" t="n"/>
      <c r="TI446" s="79" t="n"/>
      <c r="TJ446" s="79" t="n"/>
      <c r="TK446" s="79" t="n"/>
      <c r="TL446" s="79" t="n"/>
      <c r="TM446" s="79" t="n"/>
      <c r="TN446" s="79" t="n"/>
      <c r="TO446" s="79" t="n"/>
      <c r="TP446" s="79" t="n"/>
      <c r="TQ446" s="79" t="n"/>
      <c r="TR446" s="79" t="n"/>
      <c r="TS446" s="79" t="n"/>
      <c r="TT446" s="79" t="n"/>
      <c r="TU446" s="79" t="n"/>
      <c r="TV446" s="79" t="n"/>
      <c r="TW446" s="79" t="n"/>
      <c r="TX446" s="79" t="n"/>
      <c r="TY446" s="79" t="n"/>
      <c r="TZ446" s="79" t="n"/>
      <c r="UA446" s="79" t="n"/>
      <c r="UB446" s="79" t="n"/>
      <c r="UC446" s="79" t="n"/>
      <c r="UD446" s="79" t="n"/>
      <c r="UE446" s="79" t="n"/>
      <c r="UF446" s="79" t="n"/>
      <c r="UG446" s="79" t="n"/>
      <c r="UH446" s="79" t="n"/>
      <c r="UI446" s="79" t="n"/>
      <c r="UJ446" s="79" t="n"/>
      <c r="UK446" s="79" t="n"/>
      <c r="UN446" s="78" t="n">
        <v>26</v>
      </c>
      <c r="UO446" s="79" t="n"/>
      <c r="UP446" s="79" t="n"/>
      <c r="UQ446" s="79" t="n"/>
      <c r="UR446" s="79" t="n"/>
      <c r="US446" s="79" t="n"/>
      <c r="UT446" s="79" t="n"/>
      <c r="UU446" s="79" t="n"/>
      <c r="UV446" s="79" t="n"/>
      <c r="UW446" s="79" t="n"/>
      <c r="UX446" s="79" t="n"/>
      <c r="UY446" s="79" t="n"/>
      <c r="UZ446" s="79" t="n"/>
      <c r="VA446" s="79" t="n"/>
      <c r="VB446" s="79" t="n"/>
      <c r="VC446" s="79" t="n"/>
      <c r="VD446" s="79" t="n"/>
      <c r="VE446" s="79" t="n"/>
      <c r="VF446" s="79" t="n"/>
      <c r="VG446" s="79" t="n"/>
      <c r="VH446" s="79" t="n"/>
      <c r="VI446" s="79" t="n"/>
      <c r="VJ446" s="79" t="n"/>
      <c r="VK446" s="79" t="n"/>
      <c r="VL446" s="79" t="n"/>
      <c r="VM446" s="79" t="n"/>
      <c r="VN446" s="79" t="n"/>
      <c r="VO446" s="79" t="n"/>
      <c r="VP446" s="79" t="n"/>
      <c r="VQ446" s="79" t="n"/>
      <c r="VR446" s="79" t="n"/>
      <c r="VS446" s="79" t="n"/>
      <c r="VT446" s="79" t="n"/>
      <c r="VU446" s="79" t="n"/>
      <c r="VV446" s="79" t="n"/>
      <c r="VW446" s="79" t="n"/>
      <c r="VX446" s="79" t="n"/>
      <c r="VY446" s="79" t="n"/>
      <c r="VZ446" s="79" t="n"/>
      <c r="WA446" s="79" t="n"/>
      <c r="WB446" s="79" t="n"/>
      <c r="WE446" s="78" t="n">
        <v>26</v>
      </c>
      <c r="WF446" s="79" t="n"/>
      <c r="WG446" s="79" t="n"/>
      <c r="WH446" s="79" t="n"/>
      <c r="WI446" s="79" t="n"/>
      <c r="WJ446" s="79" t="n"/>
      <c r="WK446" s="79" t="n"/>
      <c r="WL446" s="79" t="n"/>
      <c r="WM446" s="79" t="n"/>
      <c r="WN446" s="79" t="n"/>
      <c r="WO446" s="79" t="n"/>
      <c r="WP446" s="79" t="n"/>
      <c r="WQ446" s="79" t="n"/>
      <c r="WR446" s="79" t="n"/>
      <c r="WS446" s="79" t="n"/>
      <c r="WT446" s="79" t="n"/>
      <c r="WU446" s="79" t="n"/>
      <c r="WV446" s="79" t="n"/>
      <c r="WW446" s="79" t="n"/>
      <c r="WX446" s="79" t="n"/>
      <c r="WY446" s="79" t="n"/>
      <c r="WZ446" s="79" t="n"/>
      <c r="XA446" s="79" t="n"/>
      <c r="XB446" s="79" t="n"/>
      <c r="XC446" s="79" t="n"/>
      <c r="XD446" s="79" t="n"/>
      <c r="XE446" s="79" t="n"/>
      <c r="XF446" s="79" t="n"/>
      <c r="XG446" s="79" t="n"/>
      <c r="XH446" s="79" t="n"/>
      <c r="XI446" s="79" t="n"/>
      <c r="XJ446" s="79" t="n"/>
      <c r="XK446" s="79" t="n"/>
      <c r="XL446" s="79" t="n"/>
      <c r="XM446" s="79" t="n"/>
      <c r="XN446" s="79" t="n"/>
      <c r="XO446" s="79" t="n"/>
      <c r="XP446" s="79" t="n"/>
      <c r="XQ446" s="79" t="n"/>
      <c r="XR446" s="79" t="n"/>
      <c r="XS446" s="79" t="n"/>
      <c r="XV446" s="78" t="n">
        <v>26</v>
      </c>
      <c r="XW446" s="79" t="n"/>
      <c r="XX446" s="79" t="n"/>
      <c r="XY446" s="79" t="n"/>
      <c r="XZ446" s="79" t="n"/>
      <c r="YA446" s="79" t="n"/>
      <c r="YB446" s="79" t="n"/>
      <c r="YC446" s="79" t="n"/>
      <c r="YD446" s="79" t="n"/>
      <c r="YE446" s="79" t="n"/>
      <c r="YF446" s="79" t="n"/>
      <c r="YG446" s="79" t="n"/>
      <c r="YH446" s="79" t="n"/>
      <c r="YI446" s="79" t="n"/>
      <c r="YJ446" s="79" t="n"/>
      <c r="YK446" s="79" t="n"/>
      <c r="YL446" s="79" t="n"/>
      <c r="YM446" s="79" t="n"/>
      <c r="YN446" s="79" t="n"/>
      <c r="YO446" s="79" t="n"/>
      <c r="YP446" s="79" t="n"/>
      <c r="YQ446" s="79" t="n"/>
      <c r="YR446" s="79" t="n"/>
      <c r="YS446" s="79" t="n"/>
      <c r="YT446" s="79" t="n"/>
      <c r="YU446" s="79" t="n"/>
      <c r="YV446" s="79" t="n"/>
      <c r="YW446" s="79" t="n"/>
      <c r="YX446" s="79" t="n"/>
      <c r="YY446" s="79" t="n"/>
      <c r="YZ446" s="79" t="n"/>
      <c r="ZA446" s="79" t="n"/>
      <c r="ZB446" s="79" t="n"/>
      <c r="ZC446" s="79" t="n"/>
      <c r="ZD446" s="79" t="n"/>
      <c r="ZE446" s="79" t="n"/>
      <c r="ZF446" s="79" t="n"/>
      <c r="ZG446" s="79" t="n"/>
      <c r="ZH446" s="79" t="n"/>
      <c r="ZI446" s="79" t="n"/>
      <c r="ZJ446" s="79" t="n"/>
      <c r="ZM446" s="78" t="n">
        <v>26</v>
      </c>
      <c r="ZN446" s="79" t="n"/>
      <c r="ZO446" s="79" t="n"/>
      <c r="ZP446" s="79" t="n"/>
      <c r="ZQ446" s="79" t="n"/>
      <c r="ZR446" s="79" t="n"/>
      <c r="ZS446" s="79" t="n"/>
      <c r="ZT446" s="79" t="n"/>
      <c r="ZU446" s="79" t="n"/>
      <c r="ZV446" s="79" t="n"/>
      <c r="ZW446" s="79" t="n"/>
      <c r="ZX446" s="79" t="n"/>
      <c r="ZY446" s="79" t="n"/>
      <c r="ZZ446" s="79" t="n"/>
      <c r="AAA446" s="79" t="n"/>
      <c r="AAB446" s="79" t="n"/>
      <c r="AAC446" s="79" t="n"/>
      <c r="AAD446" s="79" t="n"/>
      <c r="AAE446" s="79" t="n"/>
      <c r="AAF446" s="79" t="n"/>
      <c r="AAG446" s="79" t="n"/>
      <c r="AAH446" s="79" t="n"/>
      <c r="AAI446" s="79" t="n"/>
      <c r="AAJ446" s="79" t="n"/>
      <c r="AAK446" s="79" t="n"/>
      <c r="AAL446" s="79" t="n"/>
      <c r="AAM446" s="79" t="n"/>
      <c r="AAN446" s="79" t="n"/>
      <c r="AAO446" s="79" t="n"/>
      <c r="AAP446" s="79" t="n"/>
      <c r="AAQ446" s="79" t="n"/>
      <c r="AAR446" s="79" t="n"/>
      <c r="AAS446" s="79" t="n"/>
      <c r="AAT446" s="79" t="n"/>
      <c r="AAU446" s="79" t="n"/>
      <c r="AAV446" s="79" t="n"/>
      <c r="AAW446" s="79" t="n"/>
      <c r="AAX446" s="79" t="n"/>
      <c r="AAY446" s="79" t="n"/>
      <c r="AAZ446" s="79" t="n"/>
      <c r="ABA446" s="79" t="n"/>
      <c r="ABD446" s="78" t="n">
        <v>26</v>
      </c>
      <c r="ABE446" s="79" t="n"/>
      <c r="ABF446" s="79" t="n"/>
      <c r="ABG446" s="79" t="n"/>
      <c r="ABH446" s="79" t="n"/>
      <c r="ABI446" s="79" t="n"/>
      <c r="ABJ446" s="79" t="n"/>
      <c r="ABK446" s="79" t="n"/>
      <c r="ABL446" s="79" t="n"/>
      <c r="ABM446" s="79" t="n"/>
      <c r="ABN446" s="79" t="n"/>
      <c r="ABO446" s="79" t="n"/>
      <c r="ABP446" s="79" t="n"/>
      <c r="ABQ446" s="79" t="n"/>
      <c r="ABR446" s="79" t="n"/>
      <c r="ABS446" s="79" t="n"/>
      <c r="ABT446" s="79" t="n"/>
      <c r="ABU446" s="79" t="n"/>
      <c r="ABV446" s="79" t="n"/>
      <c r="ABW446" s="79" t="n"/>
      <c r="ABX446" s="79" t="n"/>
      <c r="ABY446" s="79" t="n"/>
      <c r="ABZ446" s="79" t="n"/>
      <c r="ACA446" s="79" t="n"/>
      <c r="ACB446" s="79" t="n"/>
      <c r="ACC446" s="79" t="n"/>
      <c r="ACD446" s="79" t="n"/>
      <c r="ACE446" s="79" t="n"/>
      <c r="ACF446" s="79" t="n"/>
      <c r="ACG446" s="79" t="n"/>
      <c r="ACH446" s="79" t="n"/>
      <c r="ACI446" s="79" t="n"/>
      <c r="ACJ446" s="79" t="n"/>
      <c r="ACK446" s="79" t="n"/>
      <c r="ACL446" s="79" t="n"/>
      <c r="ACM446" s="79" t="n"/>
      <c r="ACN446" s="79" t="n"/>
      <c r="ACO446" s="79" t="n"/>
      <c r="ACP446" s="79" t="n"/>
      <c r="ACQ446" s="79" t="n"/>
      <c r="ACR446" s="79" t="n"/>
      <c r="ACU446" s="78" t="n">
        <v>26</v>
      </c>
      <c r="ACV446" s="79" t="n"/>
      <c r="ACW446" s="79" t="n"/>
      <c r="ACX446" s="79" t="n"/>
      <c r="ACY446" s="79" t="n"/>
      <c r="ACZ446" s="79" t="n"/>
      <c r="ADA446" s="79" t="n"/>
      <c r="ADB446" s="79" t="n"/>
      <c r="ADC446" s="79" t="n"/>
      <c r="ADD446" s="79" t="n"/>
      <c r="ADE446" s="79" t="n"/>
      <c r="ADF446" s="79" t="n"/>
      <c r="ADG446" s="79" t="n"/>
      <c r="ADH446" s="79" t="n"/>
      <c r="ADI446" s="79" t="n"/>
      <c r="ADJ446" s="79" t="n"/>
      <c r="ADK446" s="79" t="n"/>
      <c r="ADL446" s="79" t="n"/>
      <c r="ADM446" s="79" t="n"/>
      <c r="ADN446" s="79" t="n"/>
      <c r="ADO446" s="79" t="n"/>
      <c r="ADP446" s="79" t="n"/>
      <c r="ADQ446" s="79" t="n"/>
      <c r="ADR446" s="79" t="n"/>
      <c r="ADS446" s="79" t="n"/>
      <c r="ADT446" s="79" t="n"/>
      <c r="ADU446" s="79" t="n"/>
      <c r="ADV446" s="79" t="n"/>
      <c r="ADW446" s="79" t="n"/>
      <c r="ADX446" s="79" t="n"/>
      <c r="ADY446" s="79" t="n"/>
      <c r="ADZ446" s="79" t="n"/>
      <c r="AEA446" s="79" t="n"/>
      <c r="AEB446" s="79" t="n"/>
      <c r="AEC446" s="79" t="n"/>
      <c r="AED446" s="79" t="n"/>
      <c r="AEE446" s="79" t="n"/>
      <c r="AEF446" s="79" t="n"/>
      <c r="AEG446" s="79" t="n"/>
      <c r="AEH446" s="79" t="n"/>
      <c r="AEI446" s="79" t="n"/>
      <c r="AEL446" s="78" t="n">
        <v>26</v>
      </c>
      <c r="AEM446" s="79" t="n"/>
      <c r="AEN446" s="79" t="n"/>
      <c r="AEO446" s="79" t="n"/>
      <c r="AEP446" s="79" t="n"/>
      <c r="AEQ446" s="79" t="n"/>
      <c r="AER446" s="79" t="n"/>
      <c r="AES446" s="79" t="n"/>
      <c r="AET446" s="79" t="n"/>
      <c r="AEU446" s="79" t="n"/>
      <c r="AEV446" s="79" t="n"/>
      <c r="AEW446" s="79" t="n"/>
      <c r="AEX446" s="79" t="n"/>
      <c r="AEY446" s="79" t="n"/>
      <c r="AEZ446" s="79" t="n"/>
      <c r="AFA446" s="79" t="n"/>
      <c r="AFB446" s="79" t="n"/>
      <c r="AFC446" s="79" t="n"/>
      <c r="AFD446" s="79" t="n"/>
      <c r="AFE446" s="79" t="n"/>
      <c r="AFF446" s="79" t="n"/>
      <c r="AFG446" s="79" t="n"/>
      <c r="AFH446" s="79" t="n"/>
      <c r="AFI446" s="79" t="n"/>
      <c r="AFJ446" s="79" t="n"/>
      <c r="AFK446" s="79" t="n"/>
      <c r="AFL446" s="79" t="n"/>
      <c r="AFM446" s="79" t="n"/>
      <c r="AFN446" s="79" t="n"/>
      <c r="AFO446" s="79" t="n"/>
      <c r="AFP446" s="79" t="n"/>
      <c r="AFQ446" s="79" t="n"/>
      <c r="AFR446" s="79" t="n"/>
      <c r="AFS446" s="79" t="n"/>
      <c r="AFT446" s="79" t="n"/>
      <c r="AFU446" s="79" t="n"/>
      <c r="AFV446" s="79" t="n"/>
      <c r="AFW446" s="79" t="n"/>
      <c r="AFX446" s="79" t="n"/>
      <c r="AFY446" s="79" t="n"/>
      <c r="AFZ446" s="79" t="n"/>
    </row>
    <row r="447">
      <c r="A447" s="78" t="n">
        <v>27</v>
      </c>
      <c r="B447" s="79" t="n"/>
      <c r="C447" s="79" t="n"/>
      <c r="D447" s="79" t="n"/>
      <c r="E447" s="79" t="n"/>
      <c r="F447" s="79" t="n"/>
      <c r="G447" s="79" t="n"/>
      <c r="H447" s="79" t="n"/>
      <c r="I447" s="79" t="n"/>
      <c r="J447" s="79" t="n"/>
      <c r="K447" s="79" t="n"/>
      <c r="L447" s="79" t="n"/>
      <c r="M447" s="79" t="n"/>
      <c r="N447" s="79" t="n"/>
      <c r="O447" s="79" t="n"/>
      <c r="P447" s="79" t="n"/>
      <c r="Q447" s="79" t="n"/>
      <c r="R447" s="79" t="n"/>
      <c r="S447" s="79" t="n"/>
      <c r="T447" s="79" t="n"/>
      <c r="U447" s="79" t="n"/>
      <c r="V447" s="79" t="n"/>
      <c r="W447" s="79" t="n"/>
      <c r="X447" s="79" t="n"/>
      <c r="Y447" s="79" t="n"/>
      <c r="Z447" s="79" t="n"/>
      <c r="AA447" s="79" t="n"/>
      <c r="AB447" s="79" t="n"/>
      <c r="AC447" s="79" t="n"/>
      <c r="AD447" s="79" t="n"/>
      <c r="AE447" s="79" t="n"/>
      <c r="AF447" s="79" t="n"/>
      <c r="AG447" s="79" t="n"/>
      <c r="AH447" s="79" t="n"/>
      <c r="AI447" s="79" t="n"/>
      <c r="AJ447" s="79" t="n"/>
      <c r="AK447" s="79" t="n"/>
      <c r="AL447" s="79" t="n"/>
      <c r="AM447" s="79" t="n"/>
      <c r="AN447" s="79" t="n"/>
      <c r="AO447" s="79" t="n"/>
      <c r="AR447" s="78" t="n">
        <v>27</v>
      </c>
      <c r="AS447" s="79" t="n"/>
      <c r="AT447" s="79" t="n"/>
      <c r="AU447" s="79" t="n"/>
      <c r="AV447" s="79" t="n"/>
      <c r="AW447" s="79" t="n"/>
      <c r="AX447" s="79" t="n"/>
      <c r="AY447" s="79" t="n"/>
      <c r="AZ447" s="79" t="n"/>
      <c r="BA447" s="79" t="n"/>
      <c r="BB447" s="79" t="n"/>
      <c r="BC447" s="79" t="n"/>
      <c r="BD447" s="79" t="n"/>
      <c r="BE447" s="79" t="n"/>
      <c r="BF447" s="79" t="n"/>
      <c r="BG447" s="79" t="n"/>
      <c r="BH447" s="79" t="n"/>
      <c r="BI447" s="79" t="n"/>
      <c r="BJ447" s="79" t="n"/>
      <c r="BK447" s="79" t="n"/>
      <c r="BL447" s="79" t="n"/>
      <c r="BM447" s="79" t="n"/>
      <c r="BN447" s="79" t="n"/>
      <c r="BO447" s="79" t="n"/>
      <c r="BP447" s="79" t="n"/>
      <c r="BQ447" s="79" t="n"/>
      <c r="BR447" s="79" t="n"/>
      <c r="BS447" s="79" t="n"/>
      <c r="BT447" s="79" t="n"/>
      <c r="BU447" s="79" t="n"/>
      <c r="BV447" s="79" t="n"/>
      <c r="BW447" s="79" t="n"/>
      <c r="BX447" s="79" t="n"/>
      <c r="BY447" s="79" t="n"/>
      <c r="BZ447" s="79" t="n"/>
      <c r="CA447" s="79" t="n"/>
      <c r="CB447" s="79" t="n"/>
      <c r="CC447" s="79" t="n"/>
      <c r="CD447" s="79" t="n"/>
      <c r="CE447" s="79" t="n"/>
      <c r="CF447" s="79" t="n"/>
      <c r="CI447" s="78" t="n">
        <v>27</v>
      </c>
      <c r="CJ447" s="79" t="n"/>
      <c r="CK447" s="79" t="n"/>
      <c r="CL447" s="79" t="n"/>
      <c r="CM447" s="79" t="n"/>
      <c r="CN447" s="79" t="n"/>
      <c r="CO447" s="79" t="n"/>
      <c r="CP447" s="79" t="n"/>
      <c r="CQ447" s="79" t="n"/>
      <c r="CR447" s="79" t="n"/>
      <c r="CS447" s="79" t="n"/>
      <c r="CT447" s="79" t="n"/>
      <c r="CU447" s="79" t="n"/>
      <c r="CV447" s="79" t="n"/>
      <c r="CW447" s="79" t="n"/>
      <c r="CX447" s="79" t="n"/>
      <c r="CY447" s="79" t="n"/>
      <c r="CZ447" s="79" t="n"/>
      <c r="DA447" s="79" t="n"/>
      <c r="DB447" s="79" t="n"/>
      <c r="DC447" s="79" t="n"/>
      <c r="DD447" s="79" t="n"/>
      <c r="DE447" s="79" t="n"/>
      <c r="DF447" s="79" t="n"/>
      <c r="DG447" s="79" t="n"/>
      <c r="DH447" s="79" t="n"/>
      <c r="DI447" s="79" t="n"/>
      <c r="DJ447" s="79" t="n"/>
      <c r="DK447" s="79" t="n"/>
      <c r="DL447" s="79" t="n"/>
      <c r="DM447" s="79" t="n"/>
      <c r="DN447" s="79" t="n"/>
      <c r="DO447" s="79" t="n"/>
      <c r="DP447" s="79" t="n"/>
      <c r="DQ447" s="79" t="n"/>
      <c r="DR447" s="79" t="n"/>
      <c r="DS447" s="79" t="n"/>
      <c r="DT447" s="79" t="n"/>
      <c r="DU447" s="79" t="n"/>
      <c r="DV447" s="79" t="n"/>
      <c r="DW447" s="79" t="n"/>
      <c r="DZ447" s="78" t="n">
        <v>27</v>
      </c>
      <c r="EA447" s="79" t="n"/>
      <c r="EB447" s="79" t="n"/>
      <c r="EC447" s="79" t="n"/>
      <c r="ED447" s="79" t="n"/>
      <c r="EE447" s="79" t="n"/>
      <c r="EF447" s="79" t="n"/>
      <c r="EG447" s="79" t="n"/>
      <c r="EH447" s="79" t="n"/>
      <c r="EI447" s="79" t="n"/>
      <c r="EJ447" s="79" t="n"/>
      <c r="EK447" s="79" t="n"/>
      <c r="EL447" s="79" t="n"/>
      <c r="EM447" s="79" t="n"/>
      <c r="EN447" s="79" t="n"/>
      <c r="EO447" s="79" t="n"/>
      <c r="EP447" s="79" t="n"/>
      <c r="EQ447" s="79" t="n"/>
      <c r="ER447" s="79" t="n"/>
      <c r="ES447" s="79" t="n"/>
      <c r="ET447" s="79" t="n"/>
      <c r="EU447" s="79" t="n"/>
      <c r="EV447" s="79" t="n"/>
      <c r="EW447" s="79" t="n"/>
      <c r="EX447" s="79" t="n"/>
      <c r="EY447" s="79" t="n"/>
      <c r="EZ447" s="79" t="n"/>
      <c r="FA447" s="79" t="n"/>
      <c r="FB447" s="79" t="n"/>
      <c r="FC447" s="79" t="n"/>
      <c r="FD447" s="79" t="n"/>
      <c r="FE447" s="79" t="n"/>
      <c r="FF447" s="79" t="n"/>
      <c r="FG447" s="79" t="n"/>
      <c r="FH447" s="79" t="n"/>
      <c r="FI447" s="79" t="n"/>
      <c r="FJ447" s="79" t="n"/>
      <c r="FK447" s="79" t="n"/>
      <c r="FL447" s="79" t="n"/>
      <c r="FM447" s="79" t="n"/>
      <c r="FN447" s="79" t="n"/>
      <c r="FQ447" s="78" t="n">
        <v>27</v>
      </c>
      <c r="FR447" s="79" t="n"/>
      <c r="FS447" s="79" t="n"/>
      <c r="FT447" s="79" t="n"/>
      <c r="FU447" s="79" t="n"/>
      <c r="FV447" s="79" t="n"/>
      <c r="FW447" s="79" t="n"/>
      <c r="FX447" s="79" t="n"/>
      <c r="FY447" s="79" t="n"/>
      <c r="FZ447" s="79" t="n"/>
      <c r="GA447" s="79" t="n"/>
      <c r="GB447" s="79" t="n"/>
      <c r="GC447" s="79" t="n"/>
      <c r="GD447" s="79" t="n"/>
      <c r="GE447" s="79" t="n"/>
      <c r="GF447" s="79" t="n"/>
      <c r="GG447" s="79" t="n"/>
      <c r="GH447" s="79" t="n"/>
      <c r="GI447" s="79" t="n"/>
      <c r="GJ447" s="79" t="n"/>
      <c r="GK447" s="79" t="n"/>
      <c r="GL447" s="79" t="n"/>
      <c r="GM447" s="79" t="n"/>
      <c r="GN447" s="79" t="n"/>
      <c r="GO447" s="79" t="n"/>
      <c r="GP447" s="79" t="n"/>
      <c r="GQ447" s="79" t="n"/>
      <c r="GR447" s="79" t="n"/>
      <c r="GS447" s="79" t="n"/>
      <c r="GT447" s="79" t="n"/>
      <c r="GU447" s="79" t="n"/>
      <c r="GV447" s="79" t="n"/>
      <c r="GW447" s="79" t="n"/>
      <c r="GX447" s="79" t="n"/>
      <c r="GY447" s="79" t="n"/>
      <c r="GZ447" s="79" t="n"/>
      <c r="HA447" s="79" t="n"/>
      <c r="HB447" s="79" t="n"/>
      <c r="HC447" s="79" t="n"/>
      <c r="HD447" s="79" t="n"/>
      <c r="HE447" s="79" t="n"/>
      <c r="HH447" s="78" t="n">
        <v>27</v>
      </c>
      <c r="HI447" s="79" t="n"/>
      <c r="HJ447" s="79" t="n"/>
      <c r="HK447" s="79" t="n"/>
      <c r="HL447" s="79" t="n"/>
      <c r="HM447" s="79" t="n"/>
      <c r="HN447" s="79" t="n"/>
      <c r="HO447" s="79" t="n"/>
      <c r="HP447" s="79" t="n"/>
      <c r="HQ447" s="79" t="n"/>
      <c r="HR447" s="79" t="n"/>
      <c r="HS447" s="79" t="n"/>
      <c r="HT447" s="79" t="n"/>
      <c r="HU447" s="79" t="n"/>
      <c r="HV447" s="79" t="n"/>
      <c r="HW447" s="79" t="n"/>
      <c r="HX447" s="79" t="n"/>
      <c r="HY447" s="79" t="n"/>
      <c r="HZ447" s="79" t="n"/>
      <c r="IA447" s="79" t="n"/>
      <c r="IB447" s="79" t="n"/>
      <c r="IC447" s="79" t="n"/>
      <c r="ID447" s="79" t="n"/>
      <c r="IE447" s="79" t="n"/>
      <c r="IF447" s="79" t="n"/>
      <c r="IG447" s="79" t="n"/>
      <c r="IH447" s="79" t="n"/>
      <c r="II447" s="79" t="n"/>
      <c r="IJ447" s="79" t="n"/>
      <c r="IK447" s="79" t="n"/>
      <c r="IL447" s="79" t="n"/>
      <c r="IM447" s="79" t="n"/>
      <c r="IN447" s="79" t="n"/>
      <c r="IO447" s="79" t="n"/>
      <c r="IP447" s="79" t="n"/>
      <c r="IQ447" s="79" t="n"/>
      <c r="IR447" s="79" t="n"/>
      <c r="IS447" s="79" t="n"/>
      <c r="IT447" s="79" t="n"/>
      <c r="IU447" s="79" t="n"/>
      <c r="IV447" s="79" t="n"/>
      <c r="IY447" s="78" t="n">
        <v>27</v>
      </c>
      <c r="IZ447" s="79" t="n"/>
      <c r="JA447" s="79" t="n"/>
      <c r="JB447" s="79" t="n"/>
      <c r="JC447" s="79" t="n"/>
      <c r="JD447" s="79" t="n"/>
      <c r="JE447" s="79" t="n"/>
      <c r="JF447" s="79" t="n"/>
      <c r="JG447" s="79" t="n"/>
      <c r="JH447" s="79" t="n"/>
      <c r="JI447" s="79" t="n"/>
      <c r="JJ447" s="79" t="n"/>
      <c r="JK447" s="79" t="n"/>
      <c r="JL447" s="79" t="n"/>
      <c r="JM447" s="79" t="n"/>
      <c r="JN447" s="79" t="n"/>
      <c r="JO447" s="79" t="n"/>
      <c r="JP447" s="79" t="n"/>
      <c r="JQ447" s="79" t="n"/>
      <c r="JR447" s="79" t="n"/>
      <c r="JS447" s="79" t="n"/>
      <c r="JT447" s="79" t="n"/>
      <c r="JU447" s="79" t="n"/>
      <c r="JV447" s="79" t="n"/>
      <c r="JW447" s="79" t="n"/>
      <c r="JX447" s="79" t="n"/>
      <c r="JY447" s="79" t="n"/>
      <c r="JZ447" s="79" t="n"/>
      <c r="KA447" s="79" t="n"/>
      <c r="KB447" s="79" t="n"/>
      <c r="KC447" s="79" t="n"/>
      <c r="KD447" s="79" t="n"/>
      <c r="KE447" s="79" t="n"/>
      <c r="KF447" s="79" t="n"/>
      <c r="KG447" s="79" t="n"/>
      <c r="KH447" s="79" t="n"/>
      <c r="KI447" s="79" t="n"/>
      <c r="KJ447" s="79" t="n"/>
      <c r="KK447" s="79" t="n"/>
      <c r="KL447" s="79" t="n"/>
      <c r="KM447" s="79" t="n"/>
      <c r="KP447" s="78" t="n">
        <v>27</v>
      </c>
      <c r="KQ447" s="79" t="n"/>
      <c r="KR447" s="79" t="n"/>
      <c r="KS447" s="79" t="n"/>
      <c r="KT447" s="79" t="n"/>
      <c r="KU447" s="79" t="n"/>
      <c r="KV447" s="79" t="n"/>
      <c r="KW447" s="79" t="n"/>
      <c r="KX447" s="79" t="n"/>
      <c r="KY447" s="79" t="n"/>
      <c r="KZ447" s="79" t="n"/>
      <c r="LA447" s="79" t="n"/>
      <c r="LB447" s="79" t="n"/>
      <c r="LC447" s="79" t="n"/>
      <c r="LD447" s="79" t="n"/>
      <c r="LE447" s="79" t="n"/>
      <c r="LF447" s="79" t="n"/>
      <c r="LG447" s="79" t="n"/>
      <c r="LH447" s="79" t="n"/>
      <c r="LI447" s="79" t="n"/>
      <c r="LJ447" s="79" t="n"/>
      <c r="LK447" s="79" t="n"/>
      <c r="LL447" s="79" t="n"/>
      <c r="LM447" s="79" t="n"/>
      <c r="LN447" s="79" t="n"/>
      <c r="LO447" s="79" t="n"/>
      <c r="LP447" s="79" t="n"/>
      <c r="LQ447" s="79" t="n"/>
      <c r="LR447" s="79" t="n"/>
      <c r="LS447" s="79" t="n"/>
      <c r="LT447" s="79" t="n"/>
      <c r="LU447" s="79" t="n"/>
      <c r="LV447" s="79" t="n"/>
      <c r="LW447" s="79" t="n"/>
      <c r="LX447" s="79" t="n"/>
      <c r="LY447" s="79" t="n"/>
      <c r="LZ447" s="79" t="n"/>
      <c r="MA447" s="79" t="n"/>
      <c r="MB447" s="79" t="n"/>
      <c r="MC447" s="79" t="n"/>
      <c r="MD447" s="79" t="n"/>
      <c r="MG447" s="78" t="n">
        <v>27</v>
      </c>
      <c r="MH447" s="79" t="n"/>
      <c r="MI447" s="79" t="n"/>
      <c r="MJ447" s="79" t="n"/>
      <c r="MK447" s="79" t="n"/>
      <c r="ML447" s="79" t="n"/>
      <c r="MM447" s="79" t="n"/>
      <c r="MN447" s="79" t="n"/>
      <c r="MO447" s="79" t="n"/>
      <c r="MP447" s="79" t="n"/>
      <c r="MQ447" s="79" t="n"/>
      <c r="MR447" s="79" t="n"/>
      <c r="MS447" s="79" t="n"/>
      <c r="MT447" s="79" t="n"/>
      <c r="MU447" s="79" t="n"/>
      <c r="MV447" s="79" t="n"/>
      <c r="MW447" s="79" t="n"/>
      <c r="MX447" s="79" t="n"/>
      <c r="MY447" s="79" t="n"/>
      <c r="MZ447" s="79" t="n"/>
      <c r="NA447" s="79" t="n"/>
      <c r="NB447" s="79" t="n"/>
      <c r="NC447" s="79" t="n"/>
      <c r="ND447" s="79" t="n"/>
      <c r="NE447" s="79" t="n"/>
      <c r="NF447" s="79" t="n"/>
      <c r="NG447" s="79" t="n"/>
      <c r="NH447" s="79" t="n"/>
      <c r="NI447" s="79" t="n"/>
      <c r="NJ447" s="79" t="n"/>
      <c r="NK447" s="79" t="n"/>
      <c r="NL447" s="79" t="n"/>
      <c r="NM447" s="79" t="n"/>
      <c r="NN447" s="79" t="n"/>
      <c r="NO447" s="79" t="n"/>
      <c r="NP447" s="79" t="n"/>
      <c r="NQ447" s="79" t="n"/>
      <c r="NR447" s="79" t="n"/>
      <c r="NS447" s="79" t="n"/>
      <c r="NT447" s="79" t="n"/>
      <c r="NU447" s="79" t="n"/>
      <c r="NX447" s="78" t="n">
        <v>27</v>
      </c>
      <c r="NY447" s="79" t="n"/>
      <c r="NZ447" s="79" t="n"/>
      <c r="OA447" s="79" t="n"/>
      <c r="OB447" s="79" t="n"/>
      <c r="OC447" s="79" t="n"/>
      <c r="OD447" s="79" t="n"/>
      <c r="OE447" s="79" t="n"/>
      <c r="OF447" s="79" t="n"/>
      <c r="OG447" s="79" t="n"/>
      <c r="OH447" s="79" t="n"/>
      <c r="OI447" s="79" t="n"/>
      <c r="OJ447" s="79" t="n"/>
      <c r="OK447" s="79" t="n"/>
      <c r="OL447" s="79" t="n"/>
      <c r="OM447" s="79" t="n"/>
      <c r="ON447" s="79" t="n"/>
      <c r="OO447" s="79" t="n"/>
      <c r="OP447" s="79" t="n"/>
      <c r="OQ447" s="79" t="n"/>
      <c r="OR447" s="79" t="n"/>
      <c r="OS447" s="79" t="n"/>
      <c r="OT447" s="79" t="n"/>
      <c r="OU447" s="79" t="n"/>
      <c r="OV447" s="79" t="n"/>
      <c r="OW447" s="79" t="n"/>
      <c r="OX447" s="79" t="n"/>
      <c r="OY447" s="79" t="n"/>
      <c r="OZ447" s="79" t="n"/>
      <c r="PA447" s="79" t="n"/>
      <c r="PB447" s="79" t="n"/>
      <c r="PC447" s="79" t="n"/>
      <c r="PD447" s="79" t="n"/>
      <c r="PE447" s="79" t="n"/>
      <c r="PF447" s="79" t="n"/>
      <c r="PG447" s="79" t="n"/>
      <c r="PH447" s="79" t="n"/>
      <c r="PI447" s="79" t="n"/>
      <c r="PJ447" s="79" t="n"/>
      <c r="PK447" s="79" t="n"/>
      <c r="PL447" s="79" t="n"/>
      <c r="PO447" s="78" t="n">
        <v>27</v>
      </c>
      <c r="PP447" s="79" t="n"/>
      <c r="PQ447" s="79" t="n"/>
      <c r="PR447" s="79" t="n"/>
      <c r="PS447" s="79" t="n"/>
      <c r="PT447" s="79" t="n"/>
      <c r="PU447" s="79" t="n"/>
      <c r="PV447" s="79" t="n"/>
      <c r="PW447" s="79" t="n"/>
      <c r="PX447" s="79" t="n"/>
      <c r="PY447" s="79" t="n"/>
      <c r="PZ447" s="79" t="n"/>
      <c r="QA447" s="79" t="n"/>
      <c r="QB447" s="79" t="n"/>
      <c r="QC447" s="79" t="n"/>
      <c r="QD447" s="79" t="n"/>
      <c r="QE447" s="79" t="n"/>
      <c r="QF447" s="79" t="n"/>
      <c r="QG447" s="79" t="n"/>
      <c r="QH447" s="79" t="n"/>
      <c r="QI447" s="79" t="n"/>
      <c r="QJ447" s="79" t="n"/>
      <c r="QK447" s="79" t="n"/>
      <c r="QL447" s="79" t="n"/>
      <c r="QM447" s="79" t="n"/>
      <c r="QN447" s="79" t="n"/>
      <c r="QO447" s="79" t="n"/>
      <c r="QP447" s="79" t="n"/>
      <c r="QQ447" s="79" t="n"/>
      <c r="QR447" s="79" t="n"/>
      <c r="QS447" s="79" t="n"/>
      <c r="QT447" s="79" t="n"/>
      <c r="QU447" s="79" t="n"/>
      <c r="QV447" s="79" t="n"/>
      <c r="QW447" s="79" t="n"/>
      <c r="QX447" s="79" t="n"/>
      <c r="QY447" s="79" t="n"/>
      <c r="QZ447" s="79" t="n"/>
      <c r="RA447" s="79" t="n"/>
      <c r="RB447" s="79" t="n"/>
      <c r="RC447" s="79" t="n"/>
      <c r="RF447" s="78" t="n">
        <v>27</v>
      </c>
      <c r="RG447" s="79" t="n"/>
      <c r="RH447" s="79" t="n"/>
      <c r="RI447" s="79" t="n"/>
      <c r="RJ447" s="79" t="n"/>
      <c r="RK447" s="79" t="n"/>
      <c r="RL447" s="79" t="n"/>
      <c r="RM447" s="79" t="n"/>
      <c r="RN447" s="79" t="n"/>
      <c r="RO447" s="79" t="n"/>
      <c r="RP447" s="79" t="n"/>
      <c r="RQ447" s="79" t="n"/>
      <c r="RR447" s="79" t="n"/>
      <c r="RS447" s="79" t="n"/>
      <c r="RT447" s="79" t="n"/>
      <c r="RU447" s="79" t="n"/>
      <c r="RV447" s="79" t="n"/>
      <c r="RW447" s="79" t="n"/>
      <c r="RX447" s="79" t="n"/>
      <c r="RY447" s="79" t="n"/>
      <c r="RZ447" s="79" t="n"/>
      <c r="SA447" s="79" t="n"/>
      <c r="SB447" s="79" t="n"/>
      <c r="SC447" s="79" t="n"/>
      <c r="SD447" s="79" t="n"/>
      <c r="SE447" s="79" t="n"/>
      <c r="SF447" s="79" t="n"/>
      <c r="SG447" s="79" t="n"/>
      <c r="SH447" s="79" t="n"/>
      <c r="SI447" s="79" t="n"/>
      <c r="SJ447" s="79" t="n"/>
      <c r="SK447" s="79" t="n"/>
      <c r="SL447" s="79" t="n"/>
      <c r="SM447" s="79" t="n"/>
      <c r="SN447" s="79" t="n"/>
      <c r="SO447" s="79" t="n"/>
      <c r="SP447" s="79" t="n"/>
      <c r="SQ447" s="79" t="n"/>
      <c r="SR447" s="79" t="n"/>
      <c r="SS447" s="79" t="n"/>
      <c r="ST447" s="79" t="n"/>
      <c r="SW447" s="78" t="n">
        <v>27</v>
      </c>
      <c r="SX447" s="79" t="n"/>
      <c r="SY447" s="79" t="n"/>
      <c r="SZ447" s="79" t="n"/>
      <c r="TA447" s="79" t="n"/>
      <c r="TB447" s="79" t="n"/>
      <c r="TC447" s="79" t="n"/>
      <c r="TD447" s="79" t="n"/>
      <c r="TE447" s="79" t="n"/>
      <c r="TF447" s="79" t="n"/>
      <c r="TG447" s="79" t="n"/>
      <c r="TH447" s="79" t="n"/>
      <c r="TI447" s="79" t="n"/>
      <c r="TJ447" s="79" t="n"/>
      <c r="TK447" s="79" t="n"/>
      <c r="TL447" s="79" t="n"/>
      <c r="TM447" s="79" t="n"/>
      <c r="TN447" s="79" t="n"/>
      <c r="TO447" s="79" t="n"/>
      <c r="TP447" s="79" t="n"/>
      <c r="TQ447" s="79" t="n"/>
      <c r="TR447" s="79" t="n"/>
      <c r="TS447" s="79" t="n"/>
      <c r="TT447" s="79" t="n"/>
      <c r="TU447" s="79" t="n"/>
      <c r="TV447" s="79" t="n"/>
      <c r="TW447" s="79" t="n"/>
      <c r="TX447" s="79" t="n"/>
      <c r="TY447" s="79" t="n"/>
      <c r="TZ447" s="79" t="n"/>
      <c r="UA447" s="79" t="n"/>
      <c r="UB447" s="79" t="n"/>
      <c r="UC447" s="79" t="n"/>
      <c r="UD447" s="79" t="n"/>
      <c r="UE447" s="79" t="n"/>
      <c r="UF447" s="79" t="n"/>
      <c r="UG447" s="79" t="n"/>
      <c r="UH447" s="79" t="n"/>
      <c r="UI447" s="79" t="n"/>
      <c r="UJ447" s="79" t="n"/>
      <c r="UK447" s="79" t="n"/>
      <c r="UN447" s="78" t="n">
        <v>27</v>
      </c>
      <c r="UO447" s="79" t="n"/>
      <c r="UP447" s="79" t="n"/>
      <c r="UQ447" s="79" t="n"/>
      <c r="UR447" s="79" t="n"/>
      <c r="US447" s="79" t="n"/>
      <c r="UT447" s="79" t="n"/>
      <c r="UU447" s="79" t="n"/>
      <c r="UV447" s="79" t="n"/>
      <c r="UW447" s="79" t="n"/>
      <c r="UX447" s="79" t="n"/>
      <c r="UY447" s="79" t="n"/>
      <c r="UZ447" s="79" t="n"/>
      <c r="VA447" s="79" t="n"/>
      <c r="VB447" s="79" t="n"/>
      <c r="VC447" s="79" t="n"/>
      <c r="VD447" s="79" t="n"/>
      <c r="VE447" s="79" t="n"/>
      <c r="VF447" s="79" t="n"/>
      <c r="VG447" s="79" t="n"/>
      <c r="VH447" s="79" t="n"/>
      <c r="VI447" s="79" t="n"/>
      <c r="VJ447" s="79" t="n"/>
      <c r="VK447" s="79" t="n"/>
      <c r="VL447" s="79" t="n"/>
      <c r="VM447" s="79" t="n"/>
      <c r="VN447" s="79" t="n"/>
      <c r="VO447" s="79" t="n"/>
      <c r="VP447" s="79" t="n"/>
      <c r="VQ447" s="79" t="n"/>
      <c r="VR447" s="79" t="n"/>
      <c r="VS447" s="79" t="n"/>
      <c r="VT447" s="79" t="n"/>
      <c r="VU447" s="79" t="n"/>
      <c r="VV447" s="79" t="n"/>
      <c r="VW447" s="79" t="n"/>
      <c r="VX447" s="79" t="n"/>
      <c r="VY447" s="79" t="n"/>
      <c r="VZ447" s="79" t="n"/>
      <c r="WA447" s="79" t="n"/>
      <c r="WB447" s="79" t="n"/>
      <c r="WE447" s="78" t="n">
        <v>27</v>
      </c>
      <c r="WF447" s="79" t="n"/>
      <c r="WG447" s="79" t="n"/>
      <c r="WH447" s="79" t="n"/>
      <c r="WI447" s="79" t="n"/>
      <c r="WJ447" s="79" t="n"/>
      <c r="WK447" s="79" t="n"/>
      <c r="WL447" s="79" t="n"/>
      <c r="WM447" s="79" t="n"/>
      <c r="WN447" s="79" t="n"/>
      <c r="WO447" s="79" t="n"/>
      <c r="WP447" s="79" t="n"/>
      <c r="WQ447" s="79" t="n"/>
      <c r="WR447" s="79" t="n"/>
      <c r="WS447" s="79" t="n"/>
      <c r="WT447" s="79" t="n"/>
      <c r="WU447" s="79" t="n"/>
      <c r="WV447" s="79" t="n"/>
      <c r="WW447" s="79" t="n"/>
      <c r="WX447" s="79" t="n"/>
      <c r="WY447" s="79" t="n"/>
      <c r="WZ447" s="79" t="n"/>
      <c r="XA447" s="79" t="n"/>
      <c r="XB447" s="79" t="n"/>
      <c r="XC447" s="79" t="n"/>
      <c r="XD447" s="79" t="n"/>
      <c r="XE447" s="79" t="n"/>
      <c r="XF447" s="79" t="n"/>
      <c r="XG447" s="79" t="n"/>
      <c r="XH447" s="79" t="n"/>
      <c r="XI447" s="79" t="n"/>
      <c r="XJ447" s="79" t="n"/>
      <c r="XK447" s="79" t="n"/>
      <c r="XL447" s="79" t="n"/>
      <c r="XM447" s="79" t="n"/>
      <c r="XN447" s="79" t="n"/>
      <c r="XO447" s="79" t="n"/>
      <c r="XP447" s="79" t="n"/>
      <c r="XQ447" s="79" t="n"/>
      <c r="XR447" s="79" t="n"/>
      <c r="XS447" s="79" t="n"/>
      <c r="XV447" s="78" t="n">
        <v>27</v>
      </c>
      <c r="XW447" s="79" t="n"/>
      <c r="XX447" s="79" t="n"/>
      <c r="XY447" s="79" t="n"/>
      <c r="XZ447" s="79" t="n"/>
      <c r="YA447" s="79" t="n"/>
      <c r="YB447" s="79" t="n"/>
      <c r="YC447" s="79" t="n"/>
      <c r="YD447" s="79" t="n"/>
      <c r="YE447" s="79" t="n"/>
      <c r="YF447" s="79" t="n"/>
      <c r="YG447" s="79" t="n"/>
      <c r="YH447" s="79" t="n"/>
      <c r="YI447" s="79" t="n"/>
      <c r="YJ447" s="79" t="n"/>
      <c r="YK447" s="79" t="n"/>
      <c r="YL447" s="79" t="n"/>
      <c r="YM447" s="79" t="n"/>
      <c r="YN447" s="79" t="n"/>
      <c r="YO447" s="79" t="n"/>
      <c r="YP447" s="79" t="n"/>
      <c r="YQ447" s="79" t="n"/>
      <c r="YR447" s="79" t="n"/>
      <c r="YS447" s="79" t="n"/>
      <c r="YT447" s="79" t="n"/>
      <c r="YU447" s="79" t="n"/>
      <c r="YV447" s="79" t="n"/>
      <c r="YW447" s="79" t="n"/>
      <c r="YX447" s="79" t="n"/>
      <c r="YY447" s="79" t="n"/>
      <c r="YZ447" s="79" t="n"/>
      <c r="ZA447" s="79" t="n"/>
      <c r="ZB447" s="79" t="n"/>
      <c r="ZC447" s="79" t="n"/>
      <c r="ZD447" s="79" t="n"/>
      <c r="ZE447" s="79" t="n"/>
      <c r="ZF447" s="79" t="n"/>
      <c r="ZG447" s="79" t="n"/>
      <c r="ZH447" s="79" t="n"/>
      <c r="ZI447" s="79" t="n"/>
      <c r="ZJ447" s="79" t="n"/>
      <c r="ZM447" s="78" t="n">
        <v>27</v>
      </c>
      <c r="ZN447" s="79" t="n"/>
      <c r="ZO447" s="79" t="n"/>
      <c r="ZP447" s="79" t="n"/>
      <c r="ZQ447" s="79" t="n"/>
      <c r="ZR447" s="79" t="n"/>
      <c r="ZS447" s="79" t="n"/>
      <c r="ZT447" s="79" t="n"/>
      <c r="ZU447" s="79" t="n"/>
      <c r="ZV447" s="79" t="n"/>
      <c r="ZW447" s="79" t="n"/>
      <c r="ZX447" s="79" t="n"/>
      <c r="ZY447" s="79" t="n"/>
      <c r="ZZ447" s="79" t="n"/>
      <c r="AAA447" s="79" t="n"/>
      <c r="AAB447" s="79" t="n"/>
      <c r="AAC447" s="79" t="n"/>
      <c r="AAD447" s="79" t="n"/>
      <c r="AAE447" s="79" t="n"/>
      <c r="AAF447" s="79" t="n"/>
      <c r="AAG447" s="79" t="n"/>
      <c r="AAH447" s="79" t="n"/>
      <c r="AAI447" s="79" t="n"/>
      <c r="AAJ447" s="79" t="n"/>
      <c r="AAK447" s="79" t="n"/>
      <c r="AAL447" s="79" t="n"/>
      <c r="AAM447" s="79" t="n"/>
      <c r="AAN447" s="79" t="n"/>
      <c r="AAO447" s="79" t="n"/>
      <c r="AAP447" s="79" t="n"/>
      <c r="AAQ447" s="79" t="n"/>
      <c r="AAR447" s="79" t="n"/>
      <c r="AAS447" s="79" t="n"/>
      <c r="AAT447" s="79" t="n"/>
      <c r="AAU447" s="79" t="n"/>
      <c r="AAV447" s="79" t="n"/>
      <c r="AAW447" s="79" t="n"/>
      <c r="AAX447" s="79" t="n"/>
      <c r="AAY447" s="79" t="n"/>
      <c r="AAZ447" s="79" t="n"/>
      <c r="ABA447" s="79" t="n"/>
      <c r="ABD447" s="78" t="n">
        <v>27</v>
      </c>
      <c r="ABE447" s="79" t="n"/>
      <c r="ABF447" s="79" t="n"/>
      <c r="ABG447" s="79" t="n"/>
      <c r="ABH447" s="79" t="n"/>
      <c r="ABI447" s="79" t="n"/>
      <c r="ABJ447" s="79" t="n"/>
      <c r="ABK447" s="79" t="n"/>
      <c r="ABL447" s="79" t="n"/>
      <c r="ABM447" s="79" t="n"/>
      <c r="ABN447" s="79" t="n"/>
      <c r="ABO447" s="79" t="n"/>
      <c r="ABP447" s="79" t="n"/>
      <c r="ABQ447" s="79" t="n"/>
      <c r="ABR447" s="79" t="n"/>
      <c r="ABS447" s="79" t="n"/>
      <c r="ABT447" s="79" t="n"/>
      <c r="ABU447" s="79" t="n"/>
      <c r="ABV447" s="79" t="n"/>
      <c r="ABW447" s="79" t="n"/>
      <c r="ABX447" s="79" t="n"/>
      <c r="ABY447" s="79" t="n"/>
      <c r="ABZ447" s="79" t="n"/>
      <c r="ACA447" s="79" t="n"/>
      <c r="ACB447" s="79" t="n"/>
      <c r="ACC447" s="79" t="n"/>
      <c r="ACD447" s="79" t="n"/>
      <c r="ACE447" s="79" t="n"/>
      <c r="ACF447" s="79" t="n"/>
      <c r="ACG447" s="79" t="n"/>
      <c r="ACH447" s="79" t="n"/>
      <c r="ACI447" s="79" t="n"/>
      <c r="ACJ447" s="79" t="n"/>
      <c r="ACK447" s="79" t="n"/>
      <c r="ACL447" s="79" t="n"/>
      <c r="ACM447" s="79" t="n"/>
      <c r="ACN447" s="79" t="n"/>
      <c r="ACO447" s="79" t="n"/>
      <c r="ACP447" s="79" t="n"/>
      <c r="ACQ447" s="79" t="n"/>
      <c r="ACR447" s="79" t="n"/>
      <c r="ACU447" s="78" t="n">
        <v>27</v>
      </c>
      <c r="ACV447" s="79" t="n"/>
      <c r="ACW447" s="79" t="n"/>
      <c r="ACX447" s="79" t="n"/>
      <c r="ACY447" s="79" t="n"/>
      <c r="ACZ447" s="79" t="n"/>
      <c r="ADA447" s="79" t="n"/>
      <c r="ADB447" s="79" t="n"/>
      <c r="ADC447" s="79" t="n"/>
      <c r="ADD447" s="79" t="n"/>
      <c r="ADE447" s="79" t="n"/>
      <c r="ADF447" s="79" t="n"/>
      <c r="ADG447" s="79" t="n"/>
      <c r="ADH447" s="79" t="n"/>
      <c r="ADI447" s="79" t="n"/>
      <c r="ADJ447" s="79" t="n"/>
      <c r="ADK447" s="79" t="n"/>
      <c r="ADL447" s="79" t="n"/>
      <c r="ADM447" s="79" t="n"/>
      <c r="ADN447" s="79" t="n"/>
      <c r="ADO447" s="79" t="n"/>
      <c r="ADP447" s="79" t="n"/>
      <c r="ADQ447" s="79" t="n"/>
      <c r="ADR447" s="79" t="n"/>
      <c r="ADS447" s="79" t="n"/>
      <c r="ADT447" s="79" t="n"/>
      <c r="ADU447" s="79" t="n"/>
      <c r="ADV447" s="79" t="n"/>
      <c r="ADW447" s="79" t="n"/>
      <c r="ADX447" s="79" t="n"/>
      <c r="ADY447" s="79" t="n"/>
      <c r="ADZ447" s="79" t="n"/>
      <c r="AEA447" s="79" t="n"/>
      <c r="AEB447" s="79" t="n"/>
      <c r="AEC447" s="79" t="n"/>
      <c r="AED447" s="79" t="n"/>
      <c r="AEE447" s="79" t="n"/>
      <c r="AEF447" s="79" t="n"/>
      <c r="AEG447" s="79" t="n"/>
      <c r="AEH447" s="79" t="n"/>
      <c r="AEI447" s="79" t="n"/>
      <c r="AEL447" s="78" t="n">
        <v>27</v>
      </c>
      <c r="AEM447" s="79" t="n"/>
      <c r="AEN447" s="79" t="n"/>
      <c r="AEO447" s="79" t="n"/>
      <c r="AEP447" s="79" t="n"/>
      <c r="AEQ447" s="79" t="n"/>
      <c r="AER447" s="79" t="n"/>
      <c r="AES447" s="79" t="n"/>
      <c r="AET447" s="79" t="n"/>
      <c r="AEU447" s="79" t="n"/>
      <c r="AEV447" s="79" t="n"/>
      <c r="AEW447" s="79" t="n"/>
      <c r="AEX447" s="79" t="n"/>
      <c r="AEY447" s="79" t="n"/>
      <c r="AEZ447" s="79" t="n"/>
      <c r="AFA447" s="79" t="n"/>
      <c r="AFB447" s="79" t="n"/>
      <c r="AFC447" s="79" t="n"/>
      <c r="AFD447" s="79" t="n"/>
      <c r="AFE447" s="79" t="n"/>
      <c r="AFF447" s="79" t="n"/>
      <c r="AFG447" s="79" t="n"/>
      <c r="AFH447" s="79" t="n"/>
      <c r="AFI447" s="79" t="n"/>
      <c r="AFJ447" s="79" t="n"/>
      <c r="AFK447" s="79" t="n"/>
      <c r="AFL447" s="79" t="n"/>
      <c r="AFM447" s="79" t="n"/>
      <c r="AFN447" s="79" t="n"/>
      <c r="AFO447" s="79" t="n"/>
      <c r="AFP447" s="79" t="n"/>
      <c r="AFQ447" s="79" t="n"/>
      <c r="AFR447" s="79" t="n"/>
      <c r="AFS447" s="79" t="n"/>
      <c r="AFT447" s="79" t="n"/>
      <c r="AFU447" s="79" t="n"/>
      <c r="AFV447" s="79" t="n"/>
      <c r="AFW447" s="79" t="n"/>
      <c r="AFX447" s="79" t="n"/>
      <c r="AFY447" s="79" t="n"/>
      <c r="AFZ447" s="79" t="n"/>
    </row>
    <row r="448">
      <c r="A448" s="78" t="n">
        <v>28</v>
      </c>
      <c r="B448" s="79" t="n"/>
      <c r="C448" s="79" t="n"/>
      <c r="D448" s="79" t="n"/>
      <c r="E448" s="79" t="n"/>
      <c r="F448" s="79" t="n"/>
      <c r="G448" s="79" t="n"/>
      <c r="H448" s="79" t="n"/>
      <c r="I448" s="79" t="n"/>
      <c r="J448" s="79" t="n"/>
      <c r="K448" s="79" t="n"/>
      <c r="L448" s="79" t="n"/>
      <c r="M448" s="79" t="n"/>
      <c r="N448" s="79" t="n"/>
      <c r="O448" s="79" t="n"/>
      <c r="P448" s="79" t="n"/>
      <c r="Q448" s="79" t="n"/>
      <c r="R448" s="79" t="n"/>
      <c r="S448" s="79" t="n"/>
      <c r="T448" s="79" t="n"/>
      <c r="U448" s="79" t="n"/>
      <c r="V448" s="79" t="n"/>
      <c r="W448" s="79" t="n"/>
      <c r="X448" s="79" t="n"/>
      <c r="Y448" s="79" t="n"/>
      <c r="Z448" s="79" t="n"/>
      <c r="AA448" s="79" t="n"/>
      <c r="AB448" s="79" t="n"/>
      <c r="AC448" s="79" t="n"/>
      <c r="AD448" s="79" t="n"/>
      <c r="AE448" s="79" t="n"/>
      <c r="AF448" s="79" t="n"/>
      <c r="AG448" s="79" t="n"/>
      <c r="AH448" s="79" t="n"/>
      <c r="AI448" s="79" t="n"/>
      <c r="AJ448" s="79" t="n"/>
      <c r="AK448" s="79" t="n"/>
      <c r="AL448" s="79" t="n"/>
      <c r="AM448" s="79" t="n"/>
      <c r="AN448" s="79" t="n"/>
      <c r="AO448" s="79" t="n"/>
      <c r="AR448" s="78" t="n">
        <v>28</v>
      </c>
      <c r="AS448" s="79" t="n"/>
      <c r="AT448" s="79" t="n"/>
      <c r="AU448" s="79" t="n"/>
      <c r="AV448" s="79" t="n"/>
      <c r="AW448" s="79" t="n"/>
      <c r="AX448" s="79" t="n"/>
      <c r="AY448" s="79" t="n"/>
      <c r="AZ448" s="79" t="n"/>
      <c r="BA448" s="79" t="n"/>
      <c r="BB448" s="79" t="n"/>
      <c r="BC448" s="79" t="n"/>
      <c r="BD448" s="79" t="n"/>
      <c r="BE448" s="79" t="n"/>
      <c r="BF448" s="79" t="n"/>
      <c r="BG448" s="79" t="n"/>
      <c r="BH448" s="79" t="n"/>
      <c r="BI448" s="79" t="n"/>
      <c r="BJ448" s="79" t="n"/>
      <c r="BK448" s="79" t="n"/>
      <c r="BL448" s="79" t="n"/>
      <c r="BM448" s="79" t="n"/>
      <c r="BN448" s="79" t="n"/>
      <c r="BO448" s="79" t="n"/>
      <c r="BP448" s="79" t="n"/>
      <c r="BQ448" s="79" t="n"/>
      <c r="BR448" s="79" t="n"/>
      <c r="BS448" s="79" t="n"/>
      <c r="BT448" s="79" t="n"/>
      <c r="BU448" s="79" t="n"/>
      <c r="BV448" s="79" t="n"/>
      <c r="BW448" s="79" t="n"/>
      <c r="BX448" s="79" t="n"/>
      <c r="BY448" s="79" t="n"/>
      <c r="BZ448" s="79" t="n"/>
      <c r="CA448" s="79" t="n"/>
      <c r="CB448" s="79" t="n"/>
      <c r="CC448" s="79" t="n"/>
      <c r="CD448" s="79" t="n"/>
      <c r="CE448" s="79" t="n"/>
      <c r="CF448" s="79" t="n"/>
      <c r="CI448" s="78" t="n">
        <v>28</v>
      </c>
      <c r="CJ448" s="79" t="n"/>
      <c r="CK448" s="79" t="n"/>
      <c r="CL448" s="79" t="n"/>
      <c r="CM448" s="79" t="n"/>
      <c r="CN448" s="79" t="n"/>
      <c r="CO448" s="79" t="n"/>
      <c r="CP448" s="79" t="n"/>
      <c r="CQ448" s="79" t="n"/>
      <c r="CR448" s="79" t="n"/>
      <c r="CS448" s="79" t="n"/>
      <c r="CT448" s="79" t="n"/>
      <c r="CU448" s="79" t="n"/>
      <c r="CV448" s="79" t="n"/>
      <c r="CW448" s="79" t="n"/>
      <c r="CX448" s="79" t="n"/>
      <c r="CY448" s="79" t="n"/>
      <c r="CZ448" s="79" t="n"/>
      <c r="DA448" s="79" t="n"/>
      <c r="DB448" s="79" t="n"/>
      <c r="DC448" s="79" t="n"/>
      <c r="DD448" s="79" t="n"/>
      <c r="DE448" s="79" t="n"/>
      <c r="DF448" s="79" t="n"/>
      <c r="DG448" s="79" t="n"/>
      <c r="DH448" s="79" t="n"/>
      <c r="DI448" s="79" t="n"/>
      <c r="DJ448" s="79" t="n"/>
      <c r="DK448" s="79" t="n"/>
      <c r="DL448" s="79" t="n"/>
      <c r="DM448" s="79" t="n"/>
      <c r="DN448" s="79" t="n"/>
      <c r="DO448" s="79" t="n"/>
      <c r="DP448" s="79" t="n"/>
      <c r="DQ448" s="79" t="n"/>
      <c r="DR448" s="79" t="n"/>
      <c r="DS448" s="79" t="n"/>
      <c r="DT448" s="79" t="n"/>
      <c r="DU448" s="79" t="n"/>
      <c r="DV448" s="79" t="n"/>
      <c r="DW448" s="79" t="n"/>
      <c r="DZ448" s="78" t="n">
        <v>28</v>
      </c>
      <c r="EA448" s="79" t="n"/>
      <c r="EB448" s="79" t="n"/>
      <c r="EC448" s="79" t="n"/>
      <c r="ED448" s="79" t="n"/>
      <c r="EE448" s="79" t="n"/>
      <c r="EF448" s="79" t="n"/>
      <c r="EG448" s="79" t="n"/>
      <c r="EH448" s="79" t="n"/>
      <c r="EI448" s="79" t="n"/>
      <c r="EJ448" s="79" t="n"/>
      <c r="EK448" s="79" t="n"/>
      <c r="EL448" s="79" t="n"/>
      <c r="EM448" s="79" t="n"/>
      <c r="EN448" s="79" t="n"/>
      <c r="EO448" s="79" t="n"/>
      <c r="EP448" s="79" t="n"/>
      <c r="EQ448" s="79" t="n"/>
      <c r="ER448" s="79" t="n"/>
      <c r="ES448" s="79" t="n"/>
      <c r="ET448" s="79" t="n"/>
      <c r="EU448" s="79" t="n"/>
      <c r="EV448" s="79" t="n"/>
      <c r="EW448" s="79" t="n"/>
      <c r="EX448" s="79" t="n"/>
      <c r="EY448" s="79" t="n"/>
      <c r="EZ448" s="79" t="n"/>
      <c r="FA448" s="79" t="n"/>
      <c r="FB448" s="79" t="n"/>
      <c r="FC448" s="79" t="n"/>
      <c r="FD448" s="79" t="n"/>
      <c r="FE448" s="79" t="n"/>
      <c r="FF448" s="79" t="n"/>
      <c r="FG448" s="79" t="n"/>
      <c r="FH448" s="79" t="n"/>
      <c r="FI448" s="79" t="n"/>
      <c r="FJ448" s="79" t="n"/>
      <c r="FK448" s="79" t="n"/>
      <c r="FL448" s="79" t="n"/>
      <c r="FM448" s="79" t="n"/>
      <c r="FN448" s="79" t="n"/>
      <c r="FQ448" s="78" t="n">
        <v>28</v>
      </c>
      <c r="FR448" s="79" t="n"/>
      <c r="FS448" s="79" t="n"/>
      <c r="FT448" s="79" t="n"/>
      <c r="FU448" s="79" t="n"/>
      <c r="FV448" s="79" t="n"/>
      <c r="FW448" s="79" t="n"/>
      <c r="FX448" s="79" t="n"/>
      <c r="FY448" s="79" t="n"/>
      <c r="FZ448" s="79" t="n"/>
      <c r="GA448" s="79" t="n"/>
      <c r="GB448" s="79" t="n"/>
      <c r="GC448" s="79" t="n"/>
      <c r="GD448" s="79" t="n"/>
      <c r="GE448" s="79" t="n"/>
      <c r="GF448" s="79" t="n"/>
      <c r="GG448" s="79" t="n"/>
      <c r="GH448" s="79" t="n"/>
      <c r="GI448" s="79" t="n"/>
      <c r="GJ448" s="79" t="n"/>
      <c r="GK448" s="79" t="n"/>
      <c r="GL448" s="79" t="n"/>
      <c r="GM448" s="79" t="n"/>
      <c r="GN448" s="79" t="n"/>
      <c r="GO448" s="79" t="n"/>
      <c r="GP448" s="79" t="n"/>
      <c r="GQ448" s="79" t="n"/>
      <c r="GR448" s="79" t="n"/>
      <c r="GS448" s="79" t="n"/>
      <c r="GT448" s="79" t="n"/>
      <c r="GU448" s="79" t="n"/>
      <c r="GV448" s="79" t="n"/>
      <c r="GW448" s="79" t="n"/>
      <c r="GX448" s="79" t="n"/>
      <c r="GY448" s="79" t="n"/>
      <c r="GZ448" s="79" t="n"/>
      <c r="HA448" s="79" t="n"/>
      <c r="HB448" s="79" t="n"/>
      <c r="HC448" s="79" t="n"/>
      <c r="HD448" s="79" t="n"/>
      <c r="HE448" s="79" t="n"/>
      <c r="HH448" s="78" t="n">
        <v>28</v>
      </c>
      <c r="HI448" s="79" t="n"/>
      <c r="HJ448" s="79" t="n"/>
      <c r="HK448" s="79" t="n"/>
      <c r="HL448" s="79" t="n"/>
      <c r="HM448" s="79" t="n"/>
      <c r="HN448" s="79" t="n"/>
      <c r="HO448" s="79" t="n"/>
      <c r="HP448" s="79" t="n"/>
      <c r="HQ448" s="79" t="n"/>
      <c r="HR448" s="79" t="n"/>
      <c r="HS448" s="79" t="n"/>
      <c r="HT448" s="79" t="n"/>
      <c r="HU448" s="79" t="n"/>
      <c r="HV448" s="79" t="n"/>
      <c r="HW448" s="79" t="n"/>
      <c r="HX448" s="79" t="n"/>
      <c r="HY448" s="79" t="n"/>
      <c r="HZ448" s="79" t="n"/>
      <c r="IA448" s="79" t="n"/>
      <c r="IB448" s="79" t="n"/>
      <c r="IC448" s="79" t="n"/>
      <c r="ID448" s="79" t="n"/>
      <c r="IE448" s="79" t="n"/>
      <c r="IF448" s="79" t="n"/>
      <c r="IG448" s="79" t="n"/>
      <c r="IH448" s="79" t="n"/>
      <c r="II448" s="79" t="n"/>
      <c r="IJ448" s="79" t="n"/>
      <c r="IK448" s="79" t="n"/>
      <c r="IL448" s="79" t="n"/>
      <c r="IM448" s="79" t="n"/>
      <c r="IN448" s="79" t="n"/>
      <c r="IO448" s="79" t="n"/>
      <c r="IP448" s="79" t="n"/>
      <c r="IQ448" s="79" t="n"/>
      <c r="IR448" s="79" t="n"/>
      <c r="IS448" s="79" t="n"/>
      <c r="IT448" s="79" t="n"/>
      <c r="IU448" s="79" t="n"/>
      <c r="IV448" s="79" t="n"/>
      <c r="IY448" s="78" t="n">
        <v>28</v>
      </c>
      <c r="IZ448" s="79" t="n"/>
      <c r="JA448" s="79" t="n"/>
      <c r="JB448" s="79" t="n"/>
      <c r="JC448" s="79" t="n"/>
      <c r="JD448" s="79" t="n"/>
      <c r="JE448" s="79" t="n"/>
      <c r="JF448" s="79" t="n"/>
      <c r="JG448" s="79" t="n"/>
      <c r="JH448" s="79" t="n"/>
      <c r="JI448" s="79" t="n"/>
      <c r="JJ448" s="79" t="n"/>
      <c r="JK448" s="79" t="n"/>
      <c r="JL448" s="79" t="n"/>
      <c r="JM448" s="79" t="n"/>
      <c r="JN448" s="79" t="n"/>
      <c r="JO448" s="79" t="n"/>
      <c r="JP448" s="79" t="n"/>
      <c r="JQ448" s="79" t="n"/>
      <c r="JR448" s="79" t="n"/>
      <c r="JS448" s="79" t="n"/>
      <c r="JT448" s="79" t="n"/>
      <c r="JU448" s="79" t="n"/>
      <c r="JV448" s="79" t="n"/>
      <c r="JW448" s="79" t="n"/>
      <c r="JX448" s="79" t="n"/>
      <c r="JY448" s="79" t="n"/>
      <c r="JZ448" s="79" t="n"/>
      <c r="KA448" s="79" t="n"/>
      <c r="KB448" s="79" t="n"/>
      <c r="KC448" s="79" t="n"/>
      <c r="KD448" s="79" t="n"/>
      <c r="KE448" s="79" t="n"/>
      <c r="KF448" s="79" t="n"/>
      <c r="KG448" s="79" t="n"/>
      <c r="KH448" s="79" t="n"/>
      <c r="KI448" s="79" t="n"/>
      <c r="KJ448" s="79" t="n"/>
      <c r="KK448" s="79" t="n"/>
      <c r="KL448" s="79" t="n"/>
      <c r="KM448" s="79" t="n"/>
      <c r="KP448" s="78" t="n">
        <v>28</v>
      </c>
      <c r="KQ448" s="79" t="n"/>
      <c r="KR448" s="79" t="n"/>
      <c r="KS448" s="79" t="n"/>
      <c r="KT448" s="79" t="n"/>
      <c r="KU448" s="79" t="n"/>
      <c r="KV448" s="79" t="n"/>
      <c r="KW448" s="79" t="n"/>
      <c r="KX448" s="79" t="n"/>
      <c r="KY448" s="79" t="n"/>
      <c r="KZ448" s="79" t="n"/>
      <c r="LA448" s="79" t="n"/>
      <c r="LB448" s="79" t="n"/>
      <c r="LC448" s="79" t="n"/>
      <c r="LD448" s="79" t="n"/>
      <c r="LE448" s="79" t="n"/>
      <c r="LF448" s="79" t="n"/>
      <c r="LG448" s="79" t="n"/>
      <c r="LH448" s="79" t="n"/>
      <c r="LI448" s="79" t="n"/>
      <c r="LJ448" s="79" t="n"/>
      <c r="LK448" s="79" t="n"/>
      <c r="LL448" s="79" t="n"/>
      <c r="LM448" s="79" t="n"/>
      <c r="LN448" s="79" t="n"/>
      <c r="LO448" s="79" t="n"/>
      <c r="LP448" s="79" t="n"/>
      <c r="LQ448" s="79" t="n"/>
      <c r="LR448" s="79" t="n"/>
      <c r="LS448" s="79" t="n"/>
      <c r="LT448" s="79" t="n"/>
      <c r="LU448" s="79" t="n"/>
      <c r="LV448" s="79" t="n"/>
      <c r="LW448" s="79" t="n"/>
      <c r="LX448" s="79" t="n"/>
      <c r="LY448" s="79" t="n"/>
      <c r="LZ448" s="79" t="n"/>
      <c r="MA448" s="79" t="n"/>
      <c r="MB448" s="79" t="n"/>
      <c r="MC448" s="79" t="n"/>
      <c r="MD448" s="79" t="n"/>
      <c r="MG448" s="78" t="n">
        <v>28</v>
      </c>
      <c r="MH448" s="79" t="n"/>
      <c r="MI448" s="79" t="n"/>
      <c r="MJ448" s="79" t="n"/>
      <c r="MK448" s="79" t="n"/>
      <c r="ML448" s="79" t="n"/>
      <c r="MM448" s="79" t="n"/>
      <c r="MN448" s="79" t="n"/>
      <c r="MO448" s="79" t="n"/>
      <c r="MP448" s="79" t="n"/>
      <c r="MQ448" s="79" t="n"/>
      <c r="MR448" s="79" t="n"/>
      <c r="MS448" s="79" t="n"/>
      <c r="MT448" s="79" t="n"/>
      <c r="MU448" s="79" t="n"/>
      <c r="MV448" s="79" t="n"/>
      <c r="MW448" s="79" t="n"/>
      <c r="MX448" s="79" t="n"/>
      <c r="MY448" s="79" t="n"/>
      <c r="MZ448" s="79" t="n"/>
      <c r="NA448" s="79" t="n"/>
      <c r="NB448" s="79" t="n"/>
      <c r="NC448" s="79" t="n"/>
      <c r="ND448" s="79" t="n"/>
      <c r="NE448" s="79" t="n"/>
      <c r="NF448" s="79" t="n"/>
      <c r="NG448" s="79" t="n"/>
      <c r="NH448" s="79" t="n"/>
      <c r="NI448" s="79" t="n"/>
      <c r="NJ448" s="79" t="n"/>
      <c r="NK448" s="79" t="n"/>
      <c r="NL448" s="79" t="n"/>
      <c r="NM448" s="79" t="n"/>
      <c r="NN448" s="79" t="n"/>
      <c r="NO448" s="79" t="n"/>
      <c r="NP448" s="79" t="n"/>
      <c r="NQ448" s="79" t="n"/>
      <c r="NR448" s="79" t="n"/>
      <c r="NS448" s="79" t="n"/>
      <c r="NT448" s="79" t="n"/>
      <c r="NU448" s="79" t="n"/>
      <c r="NX448" s="78" t="n">
        <v>28</v>
      </c>
      <c r="NY448" s="79" t="n"/>
      <c r="NZ448" s="79" t="n"/>
      <c r="OA448" s="79" t="n"/>
      <c r="OB448" s="79" t="n"/>
      <c r="OC448" s="79" t="n"/>
      <c r="OD448" s="79" t="n"/>
      <c r="OE448" s="79" t="n"/>
      <c r="OF448" s="79" t="n"/>
      <c r="OG448" s="79" t="n"/>
      <c r="OH448" s="79" t="n"/>
      <c r="OI448" s="79" t="n"/>
      <c r="OJ448" s="79" t="n"/>
      <c r="OK448" s="79" t="n"/>
      <c r="OL448" s="79" t="n"/>
      <c r="OM448" s="79" t="n"/>
      <c r="ON448" s="79" t="n"/>
      <c r="OO448" s="79" t="n"/>
      <c r="OP448" s="79" t="n"/>
      <c r="OQ448" s="79" t="n"/>
      <c r="OR448" s="79" t="n"/>
      <c r="OS448" s="79" t="n"/>
      <c r="OT448" s="79" t="n"/>
      <c r="OU448" s="79" t="n"/>
      <c r="OV448" s="79" t="n"/>
      <c r="OW448" s="79" t="n"/>
      <c r="OX448" s="79" t="n"/>
      <c r="OY448" s="79" t="n"/>
      <c r="OZ448" s="79" t="n"/>
      <c r="PA448" s="79" t="n"/>
      <c r="PB448" s="79" t="n"/>
      <c r="PC448" s="79" t="n"/>
      <c r="PD448" s="79" t="n"/>
      <c r="PE448" s="79" t="n"/>
      <c r="PF448" s="79" t="n"/>
      <c r="PG448" s="79" t="n"/>
      <c r="PH448" s="79" t="n"/>
      <c r="PI448" s="79" t="n"/>
      <c r="PJ448" s="79" t="n"/>
      <c r="PK448" s="79" t="n"/>
      <c r="PL448" s="79" t="n"/>
      <c r="PO448" s="78" t="n">
        <v>28</v>
      </c>
      <c r="PP448" s="79" t="n"/>
      <c r="PQ448" s="79" t="n"/>
      <c r="PR448" s="79" t="n"/>
      <c r="PS448" s="79" t="n"/>
      <c r="PT448" s="79" t="n"/>
      <c r="PU448" s="79" t="n"/>
      <c r="PV448" s="79" t="n"/>
      <c r="PW448" s="79" t="n"/>
      <c r="PX448" s="79" t="n"/>
      <c r="PY448" s="79" t="n"/>
      <c r="PZ448" s="79" t="n"/>
      <c r="QA448" s="79" t="n"/>
      <c r="QB448" s="79" t="n"/>
      <c r="QC448" s="79" t="n"/>
      <c r="QD448" s="79" t="n"/>
      <c r="QE448" s="79" t="n"/>
      <c r="QF448" s="79" t="n"/>
      <c r="QG448" s="79" t="n"/>
      <c r="QH448" s="79" t="n"/>
      <c r="QI448" s="79" t="n"/>
      <c r="QJ448" s="79" t="n"/>
      <c r="QK448" s="79" t="n"/>
      <c r="QL448" s="79" t="n"/>
      <c r="QM448" s="79" t="n"/>
      <c r="QN448" s="79" t="n"/>
      <c r="QO448" s="79" t="n"/>
      <c r="QP448" s="79" t="n"/>
      <c r="QQ448" s="79" t="n"/>
      <c r="QR448" s="79" t="n"/>
      <c r="QS448" s="79" t="n"/>
      <c r="QT448" s="79" t="n"/>
      <c r="QU448" s="79" t="n"/>
      <c r="QV448" s="79" t="n"/>
      <c r="QW448" s="79" t="n"/>
      <c r="QX448" s="79" t="n"/>
      <c r="QY448" s="79" t="n"/>
      <c r="QZ448" s="79" t="n"/>
      <c r="RA448" s="79" t="n"/>
      <c r="RB448" s="79" t="n"/>
      <c r="RC448" s="79" t="n"/>
      <c r="RF448" s="78" t="n">
        <v>28</v>
      </c>
      <c r="RG448" s="79" t="n"/>
      <c r="RH448" s="79" t="n"/>
      <c r="RI448" s="79" t="n"/>
      <c r="RJ448" s="79" t="n"/>
      <c r="RK448" s="79" t="n"/>
      <c r="RL448" s="79" t="n"/>
      <c r="RM448" s="79" t="n"/>
      <c r="RN448" s="79" t="n"/>
      <c r="RO448" s="79" t="n"/>
      <c r="RP448" s="79" t="n"/>
      <c r="RQ448" s="79" t="n"/>
      <c r="RR448" s="79" t="n"/>
      <c r="RS448" s="79" t="n"/>
      <c r="RT448" s="79" t="n"/>
      <c r="RU448" s="79" t="n"/>
      <c r="RV448" s="79" t="n"/>
      <c r="RW448" s="79" t="n"/>
      <c r="RX448" s="79" t="n"/>
      <c r="RY448" s="79" t="n"/>
      <c r="RZ448" s="79" t="n"/>
      <c r="SA448" s="79" t="n"/>
      <c r="SB448" s="79" t="n"/>
      <c r="SC448" s="79" t="n"/>
      <c r="SD448" s="79" t="n"/>
      <c r="SE448" s="79" t="n"/>
      <c r="SF448" s="79" t="n"/>
      <c r="SG448" s="79" t="n"/>
      <c r="SH448" s="79" t="n"/>
      <c r="SI448" s="79" t="n"/>
      <c r="SJ448" s="79" t="n"/>
      <c r="SK448" s="79" t="n"/>
      <c r="SL448" s="79" t="n"/>
      <c r="SM448" s="79" t="n"/>
      <c r="SN448" s="79" t="n"/>
      <c r="SO448" s="79" t="n"/>
      <c r="SP448" s="79" t="n"/>
      <c r="SQ448" s="79" t="n"/>
      <c r="SR448" s="79" t="n"/>
      <c r="SS448" s="79" t="n"/>
      <c r="ST448" s="79" t="n"/>
      <c r="SW448" s="78" t="n">
        <v>28</v>
      </c>
      <c r="SX448" s="79" t="n"/>
      <c r="SY448" s="79" t="n"/>
      <c r="SZ448" s="79" t="n"/>
      <c r="TA448" s="79" t="n"/>
      <c r="TB448" s="79" t="n"/>
      <c r="TC448" s="79" t="n"/>
      <c r="TD448" s="79" t="n"/>
      <c r="TE448" s="79" t="n"/>
      <c r="TF448" s="79" t="n"/>
      <c r="TG448" s="79" t="n"/>
      <c r="TH448" s="79" t="n"/>
      <c r="TI448" s="79" t="n"/>
      <c r="TJ448" s="79" t="n"/>
      <c r="TK448" s="79" t="n"/>
      <c r="TL448" s="79" t="n"/>
      <c r="TM448" s="79" t="n"/>
      <c r="TN448" s="79" t="n"/>
      <c r="TO448" s="79" t="n"/>
      <c r="TP448" s="79" t="n"/>
      <c r="TQ448" s="79" t="n"/>
      <c r="TR448" s="79" t="n"/>
      <c r="TS448" s="79" t="n"/>
      <c r="TT448" s="79" t="n"/>
      <c r="TU448" s="79" t="n"/>
      <c r="TV448" s="79" t="n"/>
      <c r="TW448" s="79" t="n"/>
      <c r="TX448" s="79" t="n"/>
      <c r="TY448" s="79" t="n"/>
      <c r="TZ448" s="79" t="n"/>
      <c r="UA448" s="79" t="n"/>
      <c r="UB448" s="79" t="n"/>
      <c r="UC448" s="79" t="n"/>
      <c r="UD448" s="79" t="n"/>
      <c r="UE448" s="79" t="n"/>
      <c r="UF448" s="79" t="n"/>
      <c r="UG448" s="79" t="n"/>
      <c r="UH448" s="79" t="n"/>
      <c r="UI448" s="79" t="n"/>
      <c r="UJ448" s="79" t="n"/>
      <c r="UK448" s="79" t="n"/>
      <c r="UN448" s="78" t="n">
        <v>28</v>
      </c>
      <c r="UO448" s="79" t="n"/>
      <c r="UP448" s="79" t="n"/>
      <c r="UQ448" s="79" t="n"/>
      <c r="UR448" s="79" t="n"/>
      <c r="US448" s="79" t="n"/>
      <c r="UT448" s="79" t="n"/>
      <c r="UU448" s="79" t="n"/>
      <c r="UV448" s="79" t="n"/>
      <c r="UW448" s="79" t="n"/>
      <c r="UX448" s="79" t="n"/>
      <c r="UY448" s="79" t="n"/>
      <c r="UZ448" s="79" t="n"/>
      <c r="VA448" s="79" t="n"/>
      <c r="VB448" s="79" t="n"/>
      <c r="VC448" s="79" t="n"/>
      <c r="VD448" s="79" t="n"/>
      <c r="VE448" s="79" t="n"/>
      <c r="VF448" s="79" t="n"/>
      <c r="VG448" s="79" t="n"/>
      <c r="VH448" s="79" t="n"/>
      <c r="VI448" s="79" t="n"/>
      <c r="VJ448" s="79" t="n"/>
      <c r="VK448" s="79" t="n"/>
      <c r="VL448" s="79" t="n"/>
      <c r="VM448" s="79" t="n"/>
      <c r="VN448" s="79" t="n"/>
      <c r="VO448" s="79" t="n"/>
      <c r="VP448" s="79" t="n"/>
      <c r="VQ448" s="79" t="n"/>
      <c r="VR448" s="79" t="n"/>
      <c r="VS448" s="79" t="n"/>
      <c r="VT448" s="79" t="n"/>
      <c r="VU448" s="79" t="n"/>
      <c r="VV448" s="79" t="n"/>
      <c r="VW448" s="79" t="n"/>
      <c r="VX448" s="79" t="n"/>
      <c r="VY448" s="79" t="n"/>
      <c r="VZ448" s="79" t="n"/>
      <c r="WA448" s="79" t="n"/>
      <c r="WB448" s="79" t="n"/>
      <c r="WE448" s="78" t="n">
        <v>28</v>
      </c>
      <c r="WF448" s="79" t="n"/>
      <c r="WG448" s="79" t="n"/>
      <c r="WH448" s="79" t="n"/>
      <c r="WI448" s="79" t="n"/>
      <c r="WJ448" s="79" t="n"/>
      <c r="WK448" s="79" t="n"/>
      <c r="WL448" s="79" t="n"/>
      <c r="WM448" s="79" t="n"/>
      <c r="WN448" s="79" t="n"/>
      <c r="WO448" s="79" t="n"/>
      <c r="WP448" s="79" t="n"/>
      <c r="WQ448" s="79" t="n"/>
      <c r="WR448" s="79" t="n"/>
      <c r="WS448" s="79" t="n"/>
      <c r="WT448" s="79" t="n"/>
      <c r="WU448" s="79" t="n"/>
      <c r="WV448" s="79" t="n"/>
      <c r="WW448" s="79" t="n"/>
      <c r="WX448" s="79" t="n"/>
      <c r="WY448" s="79" t="n"/>
      <c r="WZ448" s="79" t="n"/>
      <c r="XA448" s="79" t="n"/>
      <c r="XB448" s="79" t="n"/>
      <c r="XC448" s="79" t="n"/>
      <c r="XD448" s="79" t="n"/>
      <c r="XE448" s="79" t="n"/>
      <c r="XF448" s="79" t="n"/>
      <c r="XG448" s="79" t="n"/>
      <c r="XH448" s="79" t="n"/>
      <c r="XI448" s="79" t="n"/>
      <c r="XJ448" s="79" t="n"/>
      <c r="XK448" s="79" t="n"/>
      <c r="XL448" s="79" t="n"/>
      <c r="XM448" s="79" t="n"/>
      <c r="XN448" s="79" t="n"/>
      <c r="XO448" s="79" t="n"/>
      <c r="XP448" s="79" t="n"/>
      <c r="XQ448" s="79" t="n"/>
      <c r="XR448" s="79" t="n"/>
      <c r="XS448" s="79" t="n"/>
      <c r="XV448" s="78" t="n">
        <v>28</v>
      </c>
      <c r="XW448" s="79" t="n"/>
      <c r="XX448" s="79" t="n"/>
      <c r="XY448" s="79" t="n"/>
      <c r="XZ448" s="79" t="n"/>
      <c r="YA448" s="79" t="n"/>
      <c r="YB448" s="79" t="n"/>
      <c r="YC448" s="79" t="n"/>
      <c r="YD448" s="79" t="n"/>
      <c r="YE448" s="79" t="n"/>
      <c r="YF448" s="79" t="n"/>
      <c r="YG448" s="79" t="n"/>
      <c r="YH448" s="79" t="n"/>
      <c r="YI448" s="79" t="n"/>
      <c r="YJ448" s="79" t="n"/>
      <c r="YK448" s="79" t="n"/>
      <c r="YL448" s="79" t="n"/>
      <c r="YM448" s="79" t="n"/>
      <c r="YN448" s="79" t="n"/>
      <c r="YO448" s="79" t="n"/>
      <c r="YP448" s="79" t="n"/>
      <c r="YQ448" s="79" t="n"/>
      <c r="YR448" s="79" t="n"/>
      <c r="YS448" s="79" t="n"/>
      <c r="YT448" s="79" t="n"/>
      <c r="YU448" s="79" t="n"/>
      <c r="YV448" s="79" t="n"/>
      <c r="YW448" s="79" t="n"/>
      <c r="YX448" s="79" t="n"/>
      <c r="YY448" s="79" t="n"/>
      <c r="YZ448" s="79" t="n"/>
      <c r="ZA448" s="79" t="n"/>
      <c r="ZB448" s="79" t="n"/>
      <c r="ZC448" s="79" t="n"/>
      <c r="ZD448" s="79" t="n"/>
      <c r="ZE448" s="79" t="n"/>
      <c r="ZF448" s="79" t="n"/>
      <c r="ZG448" s="79" t="n"/>
      <c r="ZH448" s="79" t="n"/>
      <c r="ZI448" s="79" t="n"/>
      <c r="ZJ448" s="79" t="n"/>
      <c r="ZM448" s="78" t="n">
        <v>28</v>
      </c>
      <c r="ZN448" s="79" t="n"/>
      <c r="ZO448" s="79" t="n"/>
      <c r="ZP448" s="79" t="n"/>
      <c r="ZQ448" s="79" t="n"/>
      <c r="ZR448" s="79" t="n"/>
      <c r="ZS448" s="79" t="n"/>
      <c r="ZT448" s="79" t="n"/>
      <c r="ZU448" s="79" t="n"/>
      <c r="ZV448" s="79" t="n"/>
      <c r="ZW448" s="79" t="n"/>
      <c r="ZX448" s="79" t="n"/>
      <c r="ZY448" s="79" t="n"/>
      <c r="ZZ448" s="79" t="n"/>
      <c r="AAA448" s="79" t="n"/>
      <c r="AAB448" s="79" t="n"/>
      <c r="AAC448" s="79" t="n"/>
      <c r="AAD448" s="79" t="n"/>
      <c r="AAE448" s="79" t="n"/>
      <c r="AAF448" s="79" t="n"/>
      <c r="AAG448" s="79" t="n"/>
      <c r="AAH448" s="79" t="n"/>
      <c r="AAI448" s="79" t="n"/>
      <c r="AAJ448" s="79" t="n"/>
      <c r="AAK448" s="79" t="n"/>
      <c r="AAL448" s="79" t="n"/>
      <c r="AAM448" s="79" t="n"/>
      <c r="AAN448" s="79" t="n"/>
      <c r="AAO448" s="79" t="n"/>
      <c r="AAP448" s="79" t="n"/>
      <c r="AAQ448" s="79" t="n"/>
      <c r="AAR448" s="79" t="n"/>
      <c r="AAS448" s="79" t="n"/>
      <c r="AAT448" s="79" t="n"/>
      <c r="AAU448" s="79" t="n"/>
      <c r="AAV448" s="79" t="n"/>
      <c r="AAW448" s="79" t="n"/>
      <c r="AAX448" s="79" t="n"/>
      <c r="AAY448" s="79" t="n"/>
      <c r="AAZ448" s="79" t="n"/>
      <c r="ABA448" s="79" t="n"/>
      <c r="ABD448" s="78" t="n">
        <v>28</v>
      </c>
      <c r="ABE448" s="79" t="n"/>
      <c r="ABF448" s="79" t="n"/>
      <c r="ABG448" s="79" t="n"/>
      <c r="ABH448" s="79" t="n"/>
      <c r="ABI448" s="79" t="n"/>
      <c r="ABJ448" s="79" t="n"/>
      <c r="ABK448" s="79" t="n"/>
      <c r="ABL448" s="79" t="n"/>
      <c r="ABM448" s="79" t="n"/>
      <c r="ABN448" s="79" t="n"/>
      <c r="ABO448" s="79" t="n"/>
      <c r="ABP448" s="79" t="n"/>
      <c r="ABQ448" s="79" t="n"/>
      <c r="ABR448" s="79" t="n"/>
      <c r="ABS448" s="79" t="n"/>
      <c r="ABT448" s="79" t="n"/>
      <c r="ABU448" s="79" t="n"/>
      <c r="ABV448" s="79" t="n"/>
      <c r="ABW448" s="79" t="n"/>
      <c r="ABX448" s="79" t="n"/>
      <c r="ABY448" s="79" t="n"/>
      <c r="ABZ448" s="79" t="n"/>
      <c r="ACA448" s="79" t="n"/>
      <c r="ACB448" s="79" t="n"/>
      <c r="ACC448" s="79" t="n"/>
      <c r="ACD448" s="79" t="n"/>
      <c r="ACE448" s="79" t="n"/>
      <c r="ACF448" s="79" t="n"/>
      <c r="ACG448" s="79" t="n"/>
      <c r="ACH448" s="79" t="n"/>
      <c r="ACI448" s="79" t="n"/>
      <c r="ACJ448" s="79" t="n"/>
      <c r="ACK448" s="79" t="n"/>
      <c r="ACL448" s="79" t="n"/>
      <c r="ACM448" s="79" t="n"/>
      <c r="ACN448" s="79" t="n"/>
      <c r="ACO448" s="79" t="n"/>
      <c r="ACP448" s="79" t="n"/>
      <c r="ACQ448" s="79" t="n"/>
      <c r="ACR448" s="79" t="n"/>
      <c r="ACU448" s="78" t="n">
        <v>28</v>
      </c>
      <c r="ACV448" s="79" t="n"/>
      <c r="ACW448" s="79" t="n"/>
      <c r="ACX448" s="79" t="n"/>
      <c r="ACY448" s="79" t="n"/>
      <c r="ACZ448" s="79" t="n"/>
      <c r="ADA448" s="79" t="n"/>
      <c r="ADB448" s="79" t="n"/>
      <c r="ADC448" s="79" t="n"/>
      <c r="ADD448" s="79" t="n"/>
      <c r="ADE448" s="79" t="n"/>
      <c r="ADF448" s="79" t="n"/>
      <c r="ADG448" s="79" t="n"/>
      <c r="ADH448" s="79" t="n"/>
      <c r="ADI448" s="79" t="n"/>
      <c r="ADJ448" s="79" t="n"/>
      <c r="ADK448" s="79" t="n"/>
      <c r="ADL448" s="79" t="n"/>
      <c r="ADM448" s="79" t="n"/>
      <c r="ADN448" s="79" t="n"/>
      <c r="ADO448" s="79" t="n"/>
      <c r="ADP448" s="79" t="n"/>
      <c r="ADQ448" s="79" t="n"/>
      <c r="ADR448" s="79" t="n"/>
      <c r="ADS448" s="79" t="n"/>
      <c r="ADT448" s="79" t="n"/>
      <c r="ADU448" s="79" t="n"/>
      <c r="ADV448" s="79" t="n"/>
      <c r="ADW448" s="79" t="n"/>
      <c r="ADX448" s="79" t="n"/>
      <c r="ADY448" s="79" t="n"/>
      <c r="ADZ448" s="79" t="n"/>
      <c r="AEA448" s="79" t="n"/>
      <c r="AEB448" s="79" t="n"/>
      <c r="AEC448" s="79" t="n"/>
      <c r="AED448" s="79" t="n"/>
      <c r="AEE448" s="79" t="n"/>
      <c r="AEF448" s="79" t="n"/>
      <c r="AEG448" s="79" t="n"/>
      <c r="AEH448" s="79" t="n"/>
      <c r="AEI448" s="79" t="n"/>
      <c r="AEL448" s="78" t="n">
        <v>28</v>
      </c>
      <c r="AEM448" s="79" t="n"/>
      <c r="AEN448" s="79" t="n"/>
      <c r="AEO448" s="79" t="n"/>
      <c r="AEP448" s="79" t="n"/>
      <c r="AEQ448" s="79" t="n"/>
      <c r="AER448" s="79" t="n"/>
      <c r="AES448" s="79" t="n"/>
      <c r="AET448" s="79" t="n"/>
      <c r="AEU448" s="79" t="n"/>
      <c r="AEV448" s="79" t="n"/>
      <c r="AEW448" s="79" t="n"/>
      <c r="AEX448" s="79" t="n"/>
      <c r="AEY448" s="79" t="n"/>
      <c r="AEZ448" s="79" t="n"/>
      <c r="AFA448" s="79" t="n"/>
      <c r="AFB448" s="79" t="n"/>
      <c r="AFC448" s="79" t="n"/>
      <c r="AFD448" s="79" t="n"/>
      <c r="AFE448" s="79" t="n"/>
      <c r="AFF448" s="79" t="n"/>
      <c r="AFG448" s="79" t="n"/>
      <c r="AFH448" s="79" t="n"/>
      <c r="AFI448" s="79" t="n"/>
      <c r="AFJ448" s="79" t="n"/>
      <c r="AFK448" s="79" t="n"/>
      <c r="AFL448" s="79" t="n"/>
      <c r="AFM448" s="79" t="n"/>
      <c r="AFN448" s="79" t="n"/>
      <c r="AFO448" s="79" t="n"/>
      <c r="AFP448" s="79" t="n"/>
      <c r="AFQ448" s="79" t="n"/>
      <c r="AFR448" s="79" t="n"/>
      <c r="AFS448" s="79" t="n"/>
      <c r="AFT448" s="79" t="n"/>
      <c r="AFU448" s="79" t="n"/>
      <c r="AFV448" s="79" t="n"/>
      <c r="AFW448" s="79" t="n"/>
      <c r="AFX448" s="79" t="n"/>
      <c r="AFY448" s="79" t="n"/>
      <c r="AFZ448" s="79" t="n"/>
    </row>
    <row r="449">
      <c r="A449" s="78" t="n">
        <v>29</v>
      </c>
      <c r="B449" s="79" t="n"/>
      <c r="C449" s="79" t="n"/>
      <c r="D449" s="79" t="n"/>
      <c r="E449" s="79" t="n"/>
      <c r="F449" s="79" t="n"/>
      <c r="G449" s="79" t="n"/>
      <c r="H449" s="79" t="n"/>
      <c r="I449" s="79" t="n"/>
      <c r="J449" s="79" t="n"/>
      <c r="K449" s="79" t="n"/>
      <c r="L449" s="79" t="n"/>
      <c r="M449" s="79" t="n"/>
      <c r="N449" s="79" t="n"/>
      <c r="O449" s="79" t="n"/>
      <c r="P449" s="79" t="n"/>
      <c r="Q449" s="79" t="n"/>
      <c r="R449" s="79" t="n"/>
      <c r="S449" s="79" t="n"/>
      <c r="T449" s="79" t="n"/>
      <c r="U449" s="79" t="n"/>
      <c r="V449" s="79" t="n"/>
      <c r="W449" s="79" t="n"/>
      <c r="X449" s="79" t="n"/>
      <c r="Y449" s="79" t="n"/>
      <c r="Z449" s="79" t="n"/>
      <c r="AA449" s="79" t="n"/>
      <c r="AB449" s="79" t="n"/>
      <c r="AC449" s="79" t="n"/>
      <c r="AD449" s="79" t="n"/>
      <c r="AE449" s="79" t="n"/>
      <c r="AF449" s="79" t="n"/>
      <c r="AG449" s="79" t="n"/>
      <c r="AH449" s="79" t="n"/>
      <c r="AI449" s="79" t="n"/>
      <c r="AJ449" s="79" t="n"/>
      <c r="AK449" s="79" t="n"/>
      <c r="AL449" s="79" t="n"/>
      <c r="AM449" s="79" t="n"/>
      <c r="AN449" s="79" t="n"/>
      <c r="AO449" s="79" t="n"/>
      <c r="AR449" s="78" t="n">
        <v>29</v>
      </c>
      <c r="AS449" s="79" t="n"/>
      <c r="AT449" s="79" t="n"/>
      <c r="AU449" s="79" t="n"/>
      <c r="AV449" s="79" t="n"/>
      <c r="AW449" s="79" t="n"/>
      <c r="AX449" s="79" t="n"/>
      <c r="AY449" s="79" t="n"/>
      <c r="AZ449" s="79" t="n"/>
      <c r="BA449" s="79" t="n"/>
      <c r="BB449" s="79" t="n"/>
      <c r="BC449" s="79" t="n"/>
      <c r="BD449" s="79" t="n"/>
      <c r="BE449" s="79" t="n"/>
      <c r="BF449" s="79" t="n"/>
      <c r="BG449" s="79" t="n"/>
      <c r="BH449" s="79" t="n"/>
      <c r="BI449" s="79" t="n"/>
      <c r="BJ449" s="79" t="n"/>
      <c r="BK449" s="79" t="n"/>
      <c r="BL449" s="79" t="n"/>
      <c r="BM449" s="79" t="n"/>
      <c r="BN449" s="79" t="n"/>
      <c r="BO449" s="79" t="n"/>
      <c r="BP449" s="79" t="n"/>
      <c r="BQ449" s="79" t="n"/>
      <c r="BR449" s="79" t="n"/>
      <c r="BS449" s="79" t="n"/>
      <c r="BT449" s="79" t="n"/>
      <c r="BU449" s="79" t="n"/>
      <c r="BV449" s="79" t="n"/>
      <c r="BW449" s="79" t="n"/>
      <c r="BX449" s="79" t="n"/>
      <c r="BY449" s="79" t="n"/>
      <c r="BZ449" s="79" t="n"/>
      <c r="CA449" s="79" t="n"/>
      <c r="CB449" s="79" t="n"/>
      <c r="CC449" s="79" t="n"/>
      <c r="CD449" s="79" t="n"/>
      <c r="CE449" s="79" t="n"/>
      <c r="CF449" s="79" t="n"/>
      <c r="CI449" s="78" t="n">
        <v>29</v>
      </c>
      <c r="CJ449" s="79" t="n"/>
      <c r="CK449" s="79" t="n"/>
      <c r="CL449" s="79" t="n"/>
      <c r="CM449" s="79" t="n"/>
      <c r="CN449" s="79" t="n"/>
      <c r="CO449" s="79" t="n"/>
      <c r="CP449" s="79" t="n"/>
      <c r="CQ449" s="79" t="n"/>
      <c r="CR449" s="79" t="n"/>
      <c r="CS449" s="79" t="n"/>
      <c r="CT449" s="79" t="n"/>
      <c r="CU449" s="79" t="n"/>
      <c r="CV449" s="79" t="n"/>
      <c r="CW449" s="79" t="n"/>
      <c r="CX449" s="79" t="n"/>
      <c r="CY449" s="79" t="n"/>
      <c r="CZ449" s="79" t="n"/>
      <c r="DA449" s="79" t="n"/>
      <c r="DB449" s="79" t="n"/>
      <c r="DC449" s="79" t="n"/>
      <c r="DD449" s="79" t="n"/>
      <c r="DE449" s="79" t="n"/>
      <c r="DF449" s="79" t="n"/>
      <c r="DG449" s="79" t="n"/>
      <c r="DH449" s="79" t="n"/>
      <c r="DI449" s="79" t="n"/>
      <c r="DJ449" s="79" t="n"/>
      <c r="DK449" s="79" t="n"/>
      <c r="DL449" s="79" t="n"/>
      <c r="DM449" s="79" t="n"/>
      <c r="DN449" s="79" t="n"/>
      <c r="DO449" s="79" t="n"/>
      <c r="DP449" s="79" t="n"/>
      <c r="DQ449" s="79" t="n"/>
      <c r="DR449" s="79" t="n"/>
      <c r="DS449" s="79" t="n"/>
      <c r="DT449" s="79" t="n"/>
      <c r="DU449" s="79" t="n"/>
      <c r="DV449" s="79" t="n"/>
      <c r="DW449" s="79" t="n"/>
      <c r="DZ449" s="78" t="n">
        <v>29</v>
      </c>
      <c r="EA449" s="79" t="n"/>
      <c r="EB449" s="79" t="n"/>
      <c r="EC449" s="79" t="n"/>
      <c r="ED449" s="79" t="n"/>
      <c r="EE449" s="79" t="n"/>
      <c r="EF449" s="79" t="n"/>
      <c r="EG449" s="79" t="n"/>
      <c r="EH449" s="79" t="n"/>
      <c r="EI449" s="79" t="n"/>
      <c r="EJ449" s="79" t="n"/>
      <c r="EK449" s="79" t="n"/>
      <c r="EL449" s="79" t="n"/>
      <c r="EM449" s="79" t="n"/>
      <c r="EN449" s="79" t="n"/>
      <c r="EO449" s="79" t="n"/>
      <c r="EP449" s="79" t="n"/>
      <c r="EQ449" s="79" t="n"/>
      <c r="ER449" s="79" t="n"/>
      <c r="ES449" s="79" t="n"/>
      <c r="ET449" s="79" t="n"/>
      <c r="EU449" s="79" t="n"/>
      <c r="EV449" s="79" t="n"/>
      <c r="EW449" s="79" t="n"/>
      <c r="EX449" s="79" t="n"/>
      <c r="EY449" s="79" t="n"/>
      <c r="EZ449" s="79" t="n"/>
      <c r="FA449" s="79" t="n"/>
      <c r="FB449" s="79" t="n"/>
      <c r="FC449" s="79" t="n"/>
      <c r="FD449" s="79" t="n"/>
      <c r="FE449" s="79" t="n"/>
      <c r="FF449" s="79" t="n"/>
      <c r="FG449" s="79" t="n"/>
      <c r="FH449" s="79" t="n"/>
      <c r="FI449" s="79" t="n"/>
      <c r="FJ449" s="79" t="n"/>
      <c r="FK449" s="79" t="n"/>
      <c r="FL449" s="79" t="n"/>
      <c r="FM449" s="79" t="n"/>
      <c r="FN449" s="79" t="n"/>
      <c r="FQ449" s="78" t="n">
        <v>29</v>
      </c>
      <c r="FR449" s="79" t="n"/>
      <c r="FS449" s="79" t="n"/>
      <c r="FT449" s="79" t="n"/>
      <c r="FU449" s="79" t="n"/>
      <c r="FV449" s="79" t="n"/>
      <c r="FW449" s="79" t="n"/>
      <c r="FX449" s="79" t="n"/>
      <c r="FY449" s="79" t="n"/>
      <c r="FZ449" s="79" t="n"/>
      <c r="GA449" s="79" t="n"/>
      <c r="GB449" s="79" t="n"/>
      <c r="GC449" s="79" t="n"/>
      <c r="GD449" s="79" t="n"/>
      <c r="GE449" s="79" t="n"/>
      <c r="GF449" s="79" t="n"/>
      <c r="GG449" s="79" t="n"/>
      <c r="GH449" s="79" t="n"/>
      <c r="GI449" s="79" t="n"/>
      <c r="GJ449" s="79" t="n"/>
      <c r="GK449" s="79" t="n"/>
      <c r="GL449" s="79" t="n"/>
      <c r="GM449" s="79" t="n"/>
      <c r="GN449" s="79" t="n"/>
      <c r="GO449" s="79" t="n"/>
      <c r="GP449" s="79" t="n"/>
      <c r="GQ449" s="79" t="n"/>
      <c r="GR449" s="79" t="n"/>
      <c r="GS449" s="79" t="n"/>
      <c r="GT449" s="79" t="n"/>
      <c r="GU449" s="79" t="n"/>
      <c r="GV449" s="79" t="n"/>
      <c r="GW449" s="79" t="n"/>
      <c r="GX449" s="79" t="n"/>
      <c r="GY449" s="79" t="n"/>
      <c r="GZ449" s="79" t="n"/>
      <c r="HA449" s="79" t="n"/>
      <c r="HB449" s="79" t="n"/>
      <c r="HC449" s="79" t="n"/>
      <c r="HD449" s="79" t="n"/>
      <c r="HE449" s="79" t="n"/>
      <c r="HH449" s="78" t="n">
        <v>29</v>
      </c>
      <c r="HI449" s="79" t="n"/>
      <c r="HJ449" s="79" t="n"/>
      <c r="HK449" s="79" t="n"/>
      <c r="HL449" s="79" t="n"/>
      <c r="HM449" s="79" t="n"/>
      <c r="HN449" s="79" t="n"/>
      <c r="HO449" s="79" t="n"/>
      <c r="HP449" s="79" t="n"/>
      <c r="HQ449" s="79" t="n"/>
      <c r="HR449" s="79" t="n"/>
      <c r="HS449" s="79" t="n"/>
      <c r="HT449" s="79" t="n"/>
      <c r="HU449" s="79" t="n"/>
      <c r="HV449" s="79" t="n"/>
      <c r="HW449" s="79" t="n"/>
      <c r="HX449" s="79" t="n"/>
      <c r="HY449" s="79" t="n"/>
      <c r="HZ449" s="79" t="n"/>
      <c r="IA449" s="79" t="n"/>
      <c r="IB449" s="79" t="n"/>
      <c r="IC449" s="79" t="n"/>
      <c r="ID449" s="79" t="n"/>
      <c r="IE449" s="79" t="n"/>
      <c r="IF449" s="79" t="n"/>
      <c r="IG449" s="79" t="n"/>
      <c r="IH449" s="79" t="n"/>
      <c r="II449" s="79" t="n"/>
      <c r="IJ449" s="79" t="n"/>
      <c r="IK449" s="79" t="n"/>
      <c r="IL449" s="79" t="n"/>
      <c r="IM449" s="79" t="n"/>
      <c r="IN449" s="79" t="n"/>
      <c r="IO449" s="79" t="n"/>
      <c r="IP449" s="79" t="n"/>
      <c r="IQ449" s="79" t="n"/>
      <c r="IR449" s="79" t="n"/>
      <c r="IS449" s="79" t="n"/>
      <c r="IT449" s="79" t="n"/>
      <c r="IU449" s="79" t="n"/>
      <c r="IV449" s="79" t="n"/>
      <c r="IY449" s="78" t="n">
        <v>29</v>
      </c>
      <c r="IZ449" s="79" t="n"/>
      <c r="JA449" s="79" t="n"/>
      <c r="JB449" s="79" t="n"/>
      <c r="JC449" s="79" t="n"/>
      <c r="JD449" s="79" t="n"/>
      <c r="JE449" s="79" t="n"/>
      <c r="JF449" s="79" t="n"/>
      <c r="JG449" s="79" t="n"/>
      <c r="JH449" s="79" t="n"/>
      <c r="JI449" s="79" t="n"/>
      <c r="JJ449" s="79" t="n"/>
      <c r="JK449" s="79" t="n"/>
      <c r="JL449" s="79" t="n"/>
      <c r="JM449" s="79" t="n"/>
      <c r="JN449" s="79" t="n"/>
      <c r="JO449" s="79" t="n"/>
      <c r="JP449" s="79" t="n"/>
      <c r="JQ449" s="79" t="n"/>
      <c r="JR449" s="79" t="n"/>
      <c r="JS449" s="79" t="n"/>
      <c r="JT449" s="79" t="n"/>
      <c r="JU449" s="79" t="n"/>
      <c r="JV449" s="79" t="n"/>
      <c r="JW449" s="79" t="n"/>
      <c r="JX449" s="79" t="n"/>
      <c r="JY449" s="79" t="n"/>
      <c r="JZ449" s="79" t="n"/>
      <c r="KA449" s="79" t="n"/>
      <c r="KB449" s="79" t="n"/>
      <c r="KC449" s="79" t="n"/>
      <c r="KD449" s="79" t="n"/>
      <c r="KE449" s="79" t="n"/>
      <c r="KF449" s="79" t="n"/>
      <c r="KG449" s="79" t="n"/>
      <c r="KH449" s="79" t="n"/>
      <c r="KI449" s="79" t="n"/>
      <c r="KJ449" s="79" t="n"/>
      <c r="KK449" s="79" t="n"/>
      <c r="KL449" s="79" t="n"/>
      <c r="KM449" s="79" t="n"/>
      <c r="KP449" s="78" t="n">
        <v>29</v>
      </c>
      <c r="KQ449" s="79" t="n"/>
      <c r="KR449" s="79" t="n"/>
      <c r="KS449" s="79" t="n"/>
      <c r="KT449" s="79" t="n"/>
      <c r="KU449" s="79" t="n"/>
      <c r="KV449" s="79" t="n"/>
      <c r="KW449" s="79" t="n"/>
      <c r="KX449" s="79" t="n"/>
      <c r="KY449" s="79" t="n"/>
      <c r="KZ449" s="79" t="n"/>
      <c r="LA449" s="79" t="n"/>
      <c r="LB449" s="79" t="n"/>
      <c r="LC449" s="79" t="n"/>
      <c r="LD449" s="79" t="n"/>
      <c r="LE449" s="79" t="n"/>
      <c r="LF449" s="79" t="n"/>
      <c r="LG449" s="79" t="n"/>
      <c r="LH449" s="79" t="n"/>
      <c r="LI449" s="79" t="n"/>
      <c r="LJ449" s="79" t="n"/>
      <c r="LK449" s="79" t="n"/>
      <c r="LL449" s="79" t="n"/>
      <c r="LM449" s="79" t="n"/>
      <c r="LN449" s="79" t="n"/>
      <c r="LO449" s="79" t="n"/>
      <c r="LP449" s="79" t="n"/>
      <c r="LQ449" s="79" t="n"/>
      <c r="LR449" s="79" t="n"/>
      <c r="LS449" s="79" t="n"/>
      <c r="LT449" s="79" t="n"/>
      <c r="LU449" s="79" t="n"/>
      <c r="LV449" s="79" t="n"/>
      <c r="LW449" s="79" t="n"/>
      <c r="LX449" s="79" t="n"/>
      <c r="LY449" s="79" t="n"/>
      <c r="LZ449" s="79" t="n"/>
      <c r="MA449" s="79" t="n"/>
      <c r="MB449" s="79" t="n"/>
      <c r="MC449" s="79" t="n"/>
      <c r="MD449" s="79" t="n"/>
      <c r="MG449" s="78" t="n">
        <v>29</v>
      </c>
      <c r="MH449" s="79" t="n"/>
      <c r="MI449" s="79" t="n"/>
      <c r="MJ449" s="79" t="n"/>
      <c r="MK449" s="79" t="n"/>
      <c r="ML449" s="79" t="n"/>
      <c r="MM449" s="79" t="n"/>
      <c r="MN449" s="79" t="n"/>
      <c r="MO449" s="79" t="n"/>
      <c r="MP449" s="79" t="n"/>
      <c r="MQ449" s="79" t="n"/>
      <c r="MR449" s="79" t="n"/>
      <c r="MS449" s="79" t="n"/>
      <c r="MT449" s="79" t="n"/>
      <c r="MU449" s="79" t="n"/>
      <c r="MV449" s="79" t="n"/>
      <c r="MW449" s="79" t="n"/>
      <c r="MX449" s="79" t="n"/>
      <c r="MY449" s="79" t="n"/>
      <c r="MZ449" s="79" t="n"/>
      <c r="NA449" s="79" t="n"/>
      <c r="NB449" s="79" t="n"/>
      <c r="NC449" s="79" t="n"/>
      <c r="ND449" s="79" t="n"/>
      <c r="NE449" s="79" t="n"/>
      <c r="NF449" s="79" t="n"/>
      <c r="NG449" s="79" t="n"/>
      <c r="NH449" s="79" t="n"/>
      <c r="NI449" s="79" t="n"/>
      <c r="NJ449" s="79" t="n"/>
      <c r="NK449" s="79" t="n"/>
      <c r="NL449" s="79" t="n"/>
      <c r="NM449" s="79" t="n"/>
      <c r="NN449" s="79" t="n"/>
      <c r="NO449" s="79" t="n"/>
      <c r="NP449" s="79" t="n"/>
      <c r="NQ449" s="79" t="n"/>
      <c r="NR449" s="79" t="n"/>
      <c r="NS449" s="79" t="n"/>
      <c r="NT449" s="79" t="n"/>
      <c r="NU449" s="79" t="n"/>
      <c r="NX449" s="78" t="n">
        <v>29</v>
      </c>
      <c r="NY449" s="79" t="n"/>
      <c r="NZ449" s="79" t="n"/>
      <c r="OA449" s="79" t="n"/>
      <c r="OB449" s="79" t="n"/>
      <c r="OC449" s="79" t="n"/>
      <c r="OD449" s="79" t="n"/>
      <c r="OE449" s="79" t="n"/>
      <c r="OF449" s="79" t="n"/>
      <c r="OG449" s="79" t="n"/>
      <c r="OH449" s="79" t="n"/>
      <c r="OI449" s="79" t="n"/>
      <c r="OJ449" s="79" t="n"/>
      <c r="OK449" s="79" t="n"/>
      <c r="OL449" s="79" t="n"/>
      <c r="OM449" s="79" t="n"/>
      <c r="ON449" s="79" t="n"/>
      <c r="OO449" s="79" t="n"/>
      <c r="OP449" s="79" t="n"/>
      <c r="OQ449" s="79" t="n"/>
      <c r="OR449" s="79" t="n"/>
      <c r="OS449" s="79" t="n"/>
      <c r="OT449" s="79" t="n"/>
      <c r="OU449" s="79" t="n"/>
      <c r="OV449" s="79" t="n"/>
      <c r="OW449" s="79" t="n"/>
      <c r="OX449" s="79" t="n"/>
      <c r="OY449" s="79" t="n"/>
      <c r="OZ449" s="79" t="n"/>
      <c r="PA449" s="79" t="n"/>
      <c r="PB449" s="79" t="n"/>
      <c r="PC449" s="79" t="n"/>
      <c r="PD449" s="79" t="n"/>
      <c r="PE449" s="79" t="n"/>
      <c r="PF449" s="79" t="n"/>
      <c r="PG449" s="79" t="n"/>
      <c r="PH449" s="79" t="n"/>
      <c r="PI449" s="79" t="n"/>
      <c r="PJ449" s="79" t="n"/>
      <c r="PK449" s="79" t="n"/>
      <c r="PL449" s="79" t="n"/>
      <c r="PO449" s="78" t="n">
        <v>29</v>
      </c>
      <c r="PP449" s="79" t="n"/>
      <c r="PQ449" s="79" t="n"/>
      <c r="PR449" s="79" t="n"/>
      <c r="PS449" s="79" t="n"/>
      <c r="PT449" s="79" t="n"/>
      <c r="PU449" s="79" t="n"/>
      <c r="PV449" s="79" t="n"/>
      <c r="PW449" s="79" t="n"/>
      <c r="PX449" s="79" t="n"/>
      <c r="PY449" s="79" t="n"/>
      <c r="PZ449" s="79" t="n"/>
      <c r="QA449" s="79" t="n"/>
      <c r="QB449" s="79" t="n"/>
      <c r="QC449" s="79" t="n"/>
      <c r="QD449" s="79" t="n"/>
      <c r="QE449" s="79" t="n"/>
      <c r="QF449" s="79" t="n"/>
      <c r="QG449" s="79" t="n"/>
      <c r="QH449" s="79" t="n"/>
      <c r="QI449" s="79" t="n"/>
      <c r="QJ449" s="79" t="n"/>
      <c r="QK449" s="79" t="n"/>
      <c r="QL449" s="79" t="n"/>
      <c r="QM449" s="79" t="n"/>
      <c r="QN449" s="79" t="n"/>
      <c r="QO449" s="79" t="n"/>
      <c r="QP449" s="79" t="n"/>
      <c r="QQ449" s="79" t="n"/>
      <c r="QR449" s="79" t="n"/>
      <c r="QS449" s="79" t="n"/>
      <c r="QT449" s="79" t="n"/>
      <c r="QU449" s="79" t="n"/>
      <c r="QV449" s="79" t="n"/>
      <c r="QW449" s="79" t="n"/>
      <c r="QX449" s="79" t="n"/>
      <c r="QY449" s="79" t="n"/>
      <c r="QZ449" s="79" t="n"/>
      <c r="RA449" s="79" t="n"/>
      <c r="RB449" s="79" t="n"/>
      <c r="RC449" s="79" t="n"/>
      <c r="RF449" s="78" t="n">
        <v>29</v>
      </c>
      <c r="RG449" s="79" t="n"/>
      <c r="RH449" s="79" t="n"/>
      <c r="RI449" s="79" t="n"/>
      <c r="RJ449" s="79" t="n"/>
      <c r="RK449" s="79" t="n"/>
      <c r="RL449" s="79" t="n"/>
      <c r="RM449" s="79" t="n"/>
      <c r="RN449" s="79" t="n"/>
      <c r="RO449" s="79" t="n"/>
      <c r="RP449" s="79" t="n"/>
      <c r="RQ449" s="79" t="n"/>
      <c r="RR449" s="79" t="n"/>
      <c r="RS449" s="79" t="n"/>
      <c r="RT449" s="79" t="n"/>
      <c r="RU449" s="79" t="n"/>
      <c r="RV449" s="79" t="n"/>
      <c r="RW449" s="79" t="n"/>
      <c r="RX449" s="79" t="n"/>
      <c r="RY449" s="79" t="n"/>
      <c r="RZ449" s="79" t="n"/>
      <c r="SA449" s="79" t="n"/>
      <c r="SB449" s="79" t="n"/>
      <c r="SC449" s="79" t="n"/>
      <c r="SD449" s="79" t="n"/>
      <c r="SE449" s="79" t="n"/>
      <c r="SF449" s="79" t="n"/>
      <c r="SG449" s="79" t="n"/>
      <c r="SH449" s="79" t="n"/>
      <c r="SI449" s="79" t="n"/>
      <c r="SJ449" s="79" t="n"/>
      <c r="SK449" s="79" t="n"/>
      <c r="SL449" s="79" t="n"/>
      <c r="SM449" s="79" t="n"/>
      <c r="SN449" s="79" t="n"/>
      <c r="SO449" s="79" t="n"/>
      <c r="SP449" s="79" t="n"/>
      <c r="SQ449" s="79" t="n"/>
      <c r="SR449" s="79" t="n"/>
      <c r="SS449" s="79" t="n"/>
      <c r="ST449" s="79" t="n"/>
      <c r="SW449" s="78" t="n">
        <v>29</v>
      </c>
      <c r="SX449" s="79" t="n"/>
      <c r="SY449" s="79" t="n"/>
      <c r="SZ449" s="79" t="n"/>
      <c r="TA449" s="79" t="n"/>
      <c r="TB449" s="79" t="n"/>
      <c r="TC449" s="79" t="n"/>
      <c r="TD449" s="79" t="n"/>
      <c r="TE449" s="79" t="n"/>
      <c r="TF449" s="79" t="n"/>
      <c r="TG449" s="79" t="n"/>
      <c r="TH449" s="79" t="n"/>
      <c r="TI449" s="79" t="n"/>
      <c r="TJ449" s="79" t="n"/>
      <c r="TK449" s="79" t="n"/>
      <c r="TL449" s="79" t="n"/>
      <c r="TM449" s="79" t="n"/>
      <c r="TN449" s="79" t="n"/>
      <c r="TO449" s="79" t="n"/>
      <c r="TP449" s="79" t="n"/>
      <c r="TQ449" s="79" t="n"/>
      <c r="TR449" s="79" t="n"/>
      <c r="TS449" s="79" t="n"/>
      <c r="TT449" s="79" t="n"/>
      <c r="TU449" s="79" t="n"/>
      <c r="TV449" s="79" t="n"/>
      <c r="TW449" s="79" t="n"/>
      <c r="TX449" s="79" t="n"/>
      <c r="TY449" s="79" t="n"/>
      <c r="TZ449" s="79" t="n"/>
      <c r="UA449" s="79" t="n"/>
      <c r="UB449" s="79" t="n"/>
      <c r="UC449" s="79" t="n"/>
      <c r="UD449" s="79" t="n"/>
      <c r="UE449" s="79" t="n"/>
      <c r="UF449" s="79" t="n"/>
      <c r="UG449" s="79" t="n"/>
      <c r="UH449" s="79" t="n"/>
      <c r="UI449" s="79" t="n"/>
      <c r="UJ449" s="79" t="n"/>
      <c r="UK449" s="79" t="n"/>
      <c r="UN449" s="78" t="n">
        <v>29</v>
      </c>
      <c r="UO449" s="79" t="n"/>
      <c r="UP449" s="79" t="n"/>
      <c r="UQ449" s="79" t="n"/>
      <c r="UR449" s="79" t="n"/>
      <c r="US449" s="79" t="n"/>
      <c r="UT449" s="79" t="n"/>
      <c r="UU449" s="79" t="n"/>
      <c r="UV449" s="79" t="n"/>
      <c r="UW449" s="79" t="n"/>
      <c r="UX449" s="79" t="n"/>
      <c r="UY449" s="79" t="n"/>
      <c r="UZ449" s="79" t="n"/>
      <c r="VA449" s="79" t="n"/>
      <c r="VB449" s="79" t="n"/>
      <c r="VC449" s="79" t="n"/>
      <c r="VD449" s="79" t="n"/>
      <c r="VE449" s="79" t="n"/>
      <c r="VF449" s="79" t="n"/>
      <c r="VG449" s="79" t="n"/>
      <c r="VH449" s="79" t="n"/>
      <c r="VI449" s="79" t="n"/>
      <c r="VJ449" s="79" t="n"/>
      <c r="VK449" s="79" t="n"/>
      <c r="VL449" s="79" t="n"/>
      <c r="VM449" s="79" t="n"/>
      <c r="VN449" s="79" t="n"/>
      <c r="VO449" s="79" t="n"/>
      <c r="VP449" s="79" t="n"/>
      <c r="VQ449" s="79" t="n"/>
      <c r="VR449" s="79" t="n"/>
      <c r="VS449" s="79" t="n"/>
      <c r="VT449" s="79" t="n"/>
      <c r="VU449" s="79" t="n"/>
      <c r="VV449" s="79" t="n"/>
      <c r="VW449" s="79" t="n"/>
      <c r="VX449" s="79" t="n"/>
      <c r="VY449" s="79" t="n"/>
      <c r="VZ449" s="79" t="n"/>
      <c r="WA449" s="79" t="n"/>
      <c r="WB449" s="79" t="n"/>
      <c r="WE449" s="78" t="n">
        <v>29</v>
      </c>
      <c r="WF449" s="79" t="n"/>
      <c r="WG449" s="79" t="n"/>
      <c r="WH449" s="79" t="n"/>
      <c r="WI449" s="79" t="n"/>
      <c r="WJ449" s="79" t="n"/>
      <c r="WK449" s="79" t="n"/>
      <c r="WL449" s="79" t="n"/>
      <c r="WM449" s="79" t="n"/>
      <c r="WN449" s="79" t="n"/>
      <c r="WO449" s="79" t="n"/>
      <c r="WP449" s="79" t="n"/>
      <c r="WQ449" s="79" t="n"/>
      <c r="WR449" s="79" t="n"/>
      <c r="WS449" s="79" t="n"/>
      <c r="WT449" s="79" t="n"/>
      <c r="WU449" s="79" t="n"/>
      <c r="WV449" s="79" t="n"/>
      <c r="WW449" s="79" t="n"/>
      <c r="WX449" s="79" t="n"/>
      <c r="WY449" s="79" t="n"/>
      <c r="WZ449" s="79" t="n"/>
      <c r="XA449" s="79" t="n"/>
      <c r="XB449" s="79" t="n"/>
      <c r="XC449" s="79" t="n"/>
      <c r="XD449" s="79" t="n"/>
      <c r="XE449" s="79" t="n"/>
      <c r="XF449" s="79" t="n"/>
      <c r="XG449" s="79" t="n"/>
      <c r="XH449" s="79" t="n"/>
      <c r="XI449" s="79" t="n"/>
      <c r="XJ449" s="79" t="n"/>
      <c r="XK449" s="79" t="n"/>
      <c r="XL449" s="79" t="n"/>
      <c r="XM449" s="79" t="n"/>
      <c r="XN449" s="79" t="n"/>
      <c r="XO449" s="79" t="n"/>
      <c r="XP449" s="79" t="n"/>
      <c r="XQ449" s="79" t="n"/>
      <c r="XR449" s="79" t="n"/>
      <c r="XS449" s="79" t="n"/>
      <c r="XV449" s="78" t="n">
        <v>29</v>
      </c>
      <c r="XW449" s="79" t="n"/>
      <c r="XX449" s="79" t="n"/>
      <c r="XY449" s="79" t="n"/>
      <c r="XZ449" s="79" t="n"/>
      <c r="YA449" s="79" t="n"/>
      <c r="YB449" s="79" t="n"/>
      <c r="YC449" s="79" t="n"/>
      <c r="YD449" s="79" t="n"/>
      <c r="YE449" s="79" t="n"/>
      <c r="YF449" s="79" t="n"/>
      <c r="YG449" s="79" t="n"/>
      <c r="YH449" s="79" t="n"/>
      <c r="YI449" s="79" t="n"/>
      <c r="YJ449" s="79" t="n"/>
      <c r="YK449" s="79" t="n"/>
      <c r="YL449" s="79" t="n"/>
      <c r="YM449" s="79" t="n"/>
      <c r="YN449" s="79" t="n"/>
      <c r="YO449" s="79" t="n"/>
      <c r="YP449" s="79" t="n"/>
      <c r="YQ449" s="79" t="n"/>
      <c r="YR449" s="79" t="n"/>
      <c r="YS449" s="79" t="n"/>
      <c r="YT449" s="79" t="n"/>
      <c r="YU449" s="79" t="n"/>
      <c r="YV449" s="79" t="n"/>
      <c r="YW449" s="79" t="n"/>
      <c r="YX449" s="79" t="n"/>
      <c r="YY449" s="79" t="n"/>
      <c r="YZ449" s="79" t="n"/>
      <c r="ZA449" s="79" t="n"/>
      <c r="ZB449" s="79" t="n"/>
      <c r="ZC449" s="79" t="n"/>
      <c r="ZD449" s="79" t="n"/>
      <c r="ZE449" s="79" t="n"/>
      <c r="ZF449" s="79" t="n"/>
      <c r="ZG449" s="79" t="n"/>
      <c r="ZH449" s="79" t="n"/>
      <c r="ZI449" s="79" t="n"/>
      <c r="ZJ449" s="79" t="n"/>
      <c r="ZM449" s="78" t="n">
        <v>29</v>
      </c>
      <c r="ZN449" s="79" t="n"/>
      <c r="ZO449" s="79" t="n"/>
      <c r="ZP449" s="79" t="n"/>
      <c r="ZQ449" s="79" t="n"/>
      <c r="ZR449" s="79" t="n"/>
      <c r="ZS449" s="79" t="n"/>
      <c r="ZT449" s="79" t="n"/>
      <c r="ZU449" s="79" t="n"/>
      <c r="ZV449" s="79" t="n"/>
      <c r="ZW449" s="79" t="n"/>
      <c r="ZX449" s="79" t="n"/>
      <c r="ZY449" s="79" t="n"/>
      <c r="ZZ449" s="79" t="n"/>
      <c r="AAA449" s="79" t="n"/>
      <c r="AAB449" s="79" t="n"/>
      <c r="AAC449" s="79" t="n"/>
      <c r="AAD449" s="79" t="n"/>
      <c r="AAE449" s="79" t="n"/>
      <c r="AAF449" s="79" t="n"/>
      <c r="AAG449" s="79" t="n"/>
      <c r="AAH449" s="79" t="n"/>
      <c r="AAI449" s="79" t="n"/>
      <c r="AAJ449" s="79" t="n"/>
      <c r="AAK449" s="79" t="n"/>
      <c r="AAL449" s="79" t="n"/>
      <c r="AAM449" s="79" t="n"/>
      <c r="AAN449" s="79" t="n"/>
      <c r="AAO449" s="79" t="n"/>
      <c r="AAP449" s="79" t="n"/>
      <c r="AAQ449" s="79" t="n"/>
      <c r="AAR449" s="79" t="n"/>
      <c r="AAS449" s="79" t="n"/>
      <c r="AAT449" s="79" t="n"/>
      <c r="AAU449" s="79" t="n"/>
      <c r="AAV449" s="79" t="n"/>
      <c r="AAW449" s="79" t="n"/>
      <c r="AAX449" s="79" t="n"/>
      <c r="AAY449" s="79" t="n"/>
      <c r="AAZ449" s="79" t="n"/>
      <c r="ABA449" s="79" t="n"/>
      <c r="ABD449" s="78" t="n">
        <v>29</v>
      </c>
      <c r="ABE449" s="79" t="n"/>
      <c r="ABF449" s="79" t="n"/>
      <c r="ABG449" s="79" t="n"/>
      <c r="ABH449" s="79" t="n"/>
      <c r="ABI449" s="79" t="n"/>
      <c r="ABJ449" s="79" t="n"/>
      <c r="ABK449" s="79" t="n"/>
      <c r="ABL449" s="79" t="n"/>
      <c r="ABM449" s="79" t="n"/>
      <c r="ABN449" s="79" t="n"/>
      <c r="ABO449" s="79" t="n"/>
      <c r="ABP449" s="79" t="n"/>
      <c r="ABQ449" s="79" t="n"/>
      <c r="ABR449" s="79" t="n"/>
      <c r="ABS449" s="79" t="n"/>
      <c r="ABT449" s="79" t="n"/>
      <c r="ABU449" s="79" t="n"/>
      <c r="ABV449" s="79" t="n"/>
      <c r="ABW449" s="79" t="n"/>
      <c r="ABX449" s="79" t="n"/>
      <c r="ABY449" s="79" t="n"/>
      <c r="ABZ449" s="79" t="n"/>
      <c r="ACA449" s="79" t="n"/>
      <c r="ACB449" s="79" t="n"/>
      <c r="ACC449" s="79" t="n"/>
      <c r="ACD449" s="79" t="n"/>
      <c r="ACE449" s="79" t="n"/>
      <c r="ACF449" s="79" t="n"/>
      <c r="ACG449" s="79" t="n"/>
      <c r="ACH449" s="79" t="n"/>
      <c r="ACI449" s="79" t="n"/>
      <c r="ACJ449" s="79" t="n"/>
      <c r="ACK449" s="79" t="n"/>
      <c r="ACL449" s="79" t="n"/>
      <c r="ACM449" s="79" t="n"/>
      <c r="ACN449" s="79" t="n"/>
      <c r="ACO449" s="79" t="n"/>
      <c r="ACP449" s="79" t="n"/>
      <c r="ACQ449" s="79" t="n"/>
      <c r="ACR449" s="79" t="n"/>
      <c r="ACU449" s="78" t="n">
        <v>29</v>
      </c>
      <c r="ACV449" s="79" t="n"/>
      <c r="ACW449" s="79" t="n"/>
      <c r="ACX449" s="79" t="n"/>
      <c r="ACY449" s="79" t="n"/>
      <c r="ACZ449" s="79" t="n"/>
      <c r="ADA449" s="79" t="n"/>
      <c r="ADB449" s="79" t="n"/>
      <c r="ADC449" s="79" t="n"/>
      <c r="ADD449" s="79" t="n"/>
      <c r="ADE449" s="79" t="n"/>
      <c r="ADF449" s="79" t="n"/>
      <c r="ADG449" s="79" t="n"/>
      <c r="ADH449" s="79" t="n"/>
      <c r="ADI449" s="79" t="n"/>
      <c r="ADJ449" s="79" t="n"/>
      <c r="ADK449" s="79" t="n"/>
      <c r="ADL449" s="79" t="n"/>
      <c r="ADM449" s="79" t="n"/>
      <c r="ADN449" s="79" t="n"/>
      <c r="ADO449" s="79" t="n"/>
      <c r="ADP449" s="79" t="n"/>
      <c r="ADQ449" s="79" t="n"/>
      <c r="ADR449" s="79" t="n"/>
      <c r="ADS449" s="79" t="n"/>
      <c r="ADT449" s="79" t="n"/>
      <c r="ADU449" s="79" t="n"/>
      <c r="ADV449" s="79" t="n"/>
      <c r="ADW449" s="79" t="n"/>
      <c r="ADX449" s="79" t="n"/>
      <c r="ADY449" s="79" t="n"/>
      <c r="ADZ449" s="79" t="n"/>
      <c r="AEA449" s="79" t="n"/>
      <c r="AEB449" s="79" t="n"/>
      <c r="AEC449" s="79" t="n"/>
      <c r="AED449" s="79" t="n"/>
      <c r="AEE449" s="79" t="n"/>
      <c r="AEF449" s="79" t="n"/>
      <c r="AEG449" s="79" t="n"/>
      <c r="AEH449" s="79" t="n"/>
      <c r="AEI449" s="79" t="n"/>
      <c r="AEL449" s="78" t="n">
        <v>29</v>
      </c>
      <c r="AEM449" s="79" t="n"/>
      <c r="AEN449" s="79" t="n"/>
      <c r="AEO449" s="79" t="n"/>
      <c r="AEP449" s="79" t="n"/>
      <c r="AEQ449" s="79" t="n"/>
      <c r="AER449" s="79" t="n"/>
      <c r="AES449" s="79" t="n"/>
      <c r="AET449" s="79" t="n"/>
      <c r="AEU449" s="79" t="n"/>
      <c r="AEV449" s="79" t="n"/>
      <c r="AEW449" s="79" t="n"/>
      <c r="AEX449" s="79" t="n"/>
      <c r="AEY449" s="79" t="n"/>
      <c r="AEZ449" s="79" t="n"/>
      <c r="AFA449" s="79" t="n"/>
      <c r="AFB449" s="79" t="n"/>
      <c r="AFC449" s="79" t="n"/>
      <c r="AFD449" s="79" t="n"/>
      <c r="AFE449" s="79" t="n"/>
      <c r="AFF449" s="79" t="n"/>
      <c r="AFG449" s="79" t="n"/>
      <c r="AFH449" s="79" t="n"/>
      <c r="AFI449" s="79" t="n"/>
      <c r="AFJ449" s="79" t="n"/>
      <c r="AFK449" s="79" t="n"/>
      <c r="AFL449" s="79" t="n"/>
      <c r="AFM449" s="79" t="n"/>
      <c r="AFN449" s="79" t="n"/>
      <c r="AFO449" s="79" t="n"/>
      <c r="AFP449" s="79" t="n"/>
      <c r="AFQ449" s="79" t="n"/>
      <c r="AFR449" s="79" t="n"/>
      <c r="AFS449" s="79" t="n"/>
      <c r="AFT449" s="79" t="n"/>
      <c r="AFU449" s="79" t="n"/>
      <c r="AFV449" s="79" t="n"/>
      <c r="AFW449" s="79" t="n"/>
      <c r="AFX449" s="79" t="n"/>
      <c r="AFY449" s="79" t="n"/>
      <c r="AFZ449" s="79" t="n"/>
    </row>
    <row r="450">
      <c r="A450" s="78" t="n">
        <v>30</v>
      </c>
      <c r="B450" s="79" t="n"/>
      <c r="C450" s="79" t="n"/>
      <c r="D450" s="79" t="n"/>
      <c r="E450" s="79" t="n"/>
      <c r="F450" s="79" t="n"/>
      <c r="G450" s="79" t="n"/>
      <c r="H450" s="79" t="n"/>
      <c r="I450" s="79" t="n"/>
      <c r="J450" s="79" t="n"/>
      <c r="K450" s="79" t="n"/>
      <c r="L450" s="79" t="n"/>
      <c r="M450" s="79" t="n"/>
      <c r="N450" s="79" t="n"/>
      <c r="O450" s="79" t="n"/>
      <c r="P450" s="79" t="n"/>
      <c r="Q450" s="79" t="n"/>
      <c r="R450" s="79" t="n"/>
      <c r="S450" s="79" t="n"/>
      <c r="T450" s="79" t="n"/>
      <c r="U450" s="79" t="n"/>
      <c r="V450" s="79" t="n"/>
      <c r="W450" s="79" t="n"/>
      <c r="X450" s="79" t="n"/>
      <c r="Y450" s="79" t="n"/>
      <c r="Z450" s="79" t="n"/>
      <c r="AA450" s="79" t="n"/>
      <c r="AB450" s="79" t="n"/>
      <c r="AC450" s="79" t="n"/>
      <c r="AD450" s="79" t="n"/>
      <c r="AE450" s="79" t="n"/>
      <c r="AF450" s="79" t="n"/>
      <c r="AG450" s="79" t="n"/>
      <c r="AH450" s="79" t="n"/>
      <c r="AI450" s="79" t="n"/>
      <c r="AJ450" s="79" t="n"/>
      <c r="AK450" s="79" t="n"/>
      <c r="AL450" s="79" t="n"/>
      <c r="AM450" s="79" t="n"/>
      <c r="AN450" s="79" t="n"/>
      <c r="AO450" s="79" t="n"/>
      <c r="AR450" s="78" t="n">
        <v>30</v>
      </c>
      <c r="AS450" s="79" t="n"/>
      <c r="AT450" s="79" t="n"/>
      <c r="AU450" s="79" t="n"/>
      <c r="AV450" s="79" t="n"/>
      <c r="AW450" s="79" t="n"/>
      <c r="AX450" s="79" t="n"/>
      <c r="AY450" s="79" t="n"/>
      <c r="AZ450" s="79" t="n"/>
      <c r="BA450" s="79" t="n"/>
      <c r="BB450" s="79" t="n"/>
      <c r="BC450" s="79" t="n"/>
      <c r="BD450" s="79" t="n"/>
      <c r="BE450" s="79" t="n"/>
      <c r="BF450" s="79" t="n"/>
      <c r="BG450" s="79" t="n"/>
      <c r="BH450" s="79" t="n"/>
      <c r="BI450" s="79" t="n"/>
      <c r="BJ450" s="79" t="n"/>
      <c r="BK450" s="79" t="n"/>
      <c r="BL450" s="79" t="n"/>
      <c r="BM450" s="79" t="n"/>
      <c r="BN450" s="79" t="n"/>
      <c r="BO450" s="79" t="n"/>
      <c r="BP450" s="79" t="n"/>
      <c r="BQ450" s="79" t="n"/>
      <c r="BR450" s="79" t="n"/>
      <c r="BS450" s="79" t="n"/>
      <c r="BT450" s="79" t="n"/>
      <c r="BU450" s="79" t="n"/>
      <c r="BV450" s="79" t="n"/>
      <c r="BW450" s="79" t="n"/>
      <c r="BX450" s="79" t="n"/>
      <c r="BY450" s="79" t="n"/>
      <c r="BZ450" s="79" t="n"/>
      <c r="CA450" s="79" t="n"/>
      <c r="CB450" s="79" t="n"/>
      <c r="CC450" s="79" t="n"/>
      <c r="CD450" s="79" t="n"/>
      <c r="CE450" s="79" t="n"/>
      <c r="CF450" s="79" t="n"/>
      <c r="CI450" s="78" t="n">
        <v>30</v>
      </c>
      <c r="CJ450" s="79" t="n"/>
      <c r="CK450" s="79" t="n"/>
      <c r="CL450" s="79" t="n"/>
      <c r="CM450" s="79" t="n"/>
      <c r="CN450" s="79" t="n"/>
      <c r="CO450" s="79" t="n"/>
      <c r="CP450" s="79" t="n"/>
      <c r="CQ450" s="79" t="n"/>
      <c r="CR450" s="79" t="n"/>
      <c r="CS450" s="79" t="n"/>
      <c r="CT450" s="79" t="n"/>
      <c r="CU450" s="79" t="n"/>
      <c r="CV450" s="79" t="n"/>
      <c r="CW450" s="79" t="n"/>
      <c r="CX450" s="79" t="n"/>
      <c r="CY450" s="79" t="n"/>
      <c r="CZ450" s="79" t="n"/>
      <c r="DA450" s="79" t="n"/>
      <c r="DB450" s="79" t="n"/>
      <c r="DC450" s="79" t="n"/>
      <c r="DD450" s="79" t="n"/>
      <c r="DE450" s="79" t="n"/>
      <c r="DF450" s="79" t="n"/>
      <c r="DG450" s="79" t="n"/>
      <c r="DH450" s="79" t="n"/>
      <c r="DI450" s="79" t="n"/>
      <c r="DJ450" s="79" t="n"/>
      <c r="DK450" s="79" t="n"/>
      <c r="DL450" s="79" t="n"/>
      <c r="DM450" s="79" t="n"/>
      <c r="DN450" s="79" t="n"/>
      <c r="DO450" s="79" t="n"/>
      <c r="DP450" s="79" t="n"/>
      <c r="DQ450" s="79" t="n"/>
      <c r="DR450" s="79" t="n"/>
      <c r="DS450" s="79" t="n"/>
      <c r="DT450" s="79" t="n"/>
      <c r="DU450" s="79" t="n"/>
      <c r="DV450" s="79" t="n"/>
      <c r="DW450" s="79" t="n"/>
      <c r="DZ450" s="78" t="n">
        <v>30</v>
      </c>
      <c r="EA450" s="79" t="n"/>
      <c r="EB450" s="79" t="n"/>
      <c r="EC450" s="79" t="n"/>
      <c r="ED450" s="79" t="n"/>
      <c r="EE450" s="79" t="n"/>
      <c r="EF450" s="79" t="n"/>
      <c r="EG450" s="79" t="n"/>
      <c r="EH450" s="79" t="n"/>
      <c r="EI450" s="79" t="n"/>
      <c r="EJ450" s="79" t="n"/>
      <c r="EK450" s="79" t="n"/>
      <c r="EL450" s="79" t="n"/>
      <c r="EM450" s="79" t="n"/>
      <c r="EN450" s="79" t="n"/>
      <c r="EO450" s="79" t="n"/>
      <c r="EP450" s="79" t="n"/>
      <c r="EQ450" s="79" t="n"/>
      <c r="ER450" s="79" t="n"/>
      <c r="ES450" s="79" t="n"/>
      <c r="ET450" s="79" t="n"/>
      <c r="EU450" s="79" t="n"/>
      <c r="EV450" s="79" t="n"/>
      <c r="EW450" s="79" t="n"/>
      <c r="EX450" s="79" t="n"/>
      <c r="EY450" s="79" t="n"/>
      <c r="EZ450" s="79" t="n"/>
      <c r="FA450" s="79" t="n"/>
      <c r="FB450" s="79" t="n"/>
      <c r="FC450" s="79" t="n"/>
      <c r="FD450" s="79" t="n"/>
      <c r="FE450" s="79" t="n"/>
      <c r="FF450" s="79" t="n"/>
      <c r="FG450" s="79" t="n"/>
      <c r="FH450" s="79" t="n"/>
      <c r="FI450" s="79" t="n"/>
      <c r="FJ450" s="79" t="n"/>
      <c r="FK450" s="79" t="n"/>
      <c r="FL450" s="79" t="n"/>
      <c r="FM450" s="79" t="n"/>
      <c r="FN450" s="79" t="n"/>
      <c r="FQ450" s="78" t="n">
        <v>30</v>
      </c>
      <c r="FR450" s="79" t="n"/>
      <c r="FS450" s="79" t="n"/>
      <c r="FT450" s="79" t="n"/>
      <c r="FU450" s="79" t="n"/>
      <c r="FV450" s="79" t="n"/>
      <c r="FW450" s="79" t="n"/>
      <c r="FX450" s="79" t="n"/>
      <c r="FY450" s="79" t="n"/>
      <c r="FZ450" s="79" t="n"/>
      <c r="GA450" s="79" t="n"/>
      <c r="GB450" s="79" t="n"/>
      <c r="GC450" s="79" t="n"/>
      <c r="GD450" s="79" t="n"/>
      <c r="GE450" s="79" t="n"/>
      <c r="GF450" s="79" t="n"/>
      <c r="GG450" s="79" t="n"/>
      <c r="GH450" s="79" t="n"/>
      <c r="GI450" s="79" t="n"/>
      <c r="GJ450" s="79" t="n"/>
      <c r="GK450" s="79" t="n"/>
      <c r="GL450" s="79" t="n"/>
      <c r="GM450" s="79" t="n"/>
      <c r="GN450" s="79" t="n"/>
      <c r="GO450" s="79" t="n"/>
      <c r="GP450" s="79" t="n"/>
      <c r="GQ450" s="79" t="n"/>
      <c r="GR450" s="79" t="n"/>
      <c r="GS450" s="79" t="n"/>
      <c r="GT450" s="79" t="n"/>
      <c r="GU450" s="79" t="n"/>
      <c r="GV450" s="79" t="n"/>
      <c r="GW450" s="79" t="n"/>
      <c r="GX450" s="79" t="n"/>
      <c r="GY450" s="79" t="n"/>
      <c r="GZ450" s="79" t="n"/>
      <c r="HA450" s="79" t="n"/>
      <c r="HB450" s="79" t="n"/>
      <c r="HC450" s="79" t="n"/>
      <c r="HD450" s="79" t="n"/>
      <c r="HE450" s="79" t="n"/>
      <c r="HH450" s="78" t="n">
        <v>30</v>
      </c>
      <c r="HI450" s="79" t="n"/>
      <c r="HJ450" s="79" t="n"/>
      <c r="HK450" s="79" t="n"/>
      <c r="HL450" s="79" t="n"/>
      <c r="HM450" s="79" t="n"/>
      <c r="HN450" s="79" t="n"/>
      <c r="HO450" s="79" t="n"/>
      <c r="HP450" s="79" t="n"/>
      <c r="HQ450" s="79" t="n"/>
      <c r="HR450" s="79" t="n"/>
      <c r="HS450" s="79" t="n"/>
      <c r="HT450" s="79" t="n"/>
      <c r="HU450" s="79" t="n"/>
      <c r="HV450" s="79" t="n"/>
      <c r="HW450" s="79" t="n"/>
      <c r="HX450" s="79" t="n"/>
      <c r="HY450" s="79" t="n"/>
      <c r="HZ450" s="79" t="n"/>
      <c r="IA450" s="79" t="n"/>
      <c r="IB450" s="79" t="n"/>
      <c r="IC450" s="79" t="n"/>
      <c r="ID450" s="79" t="n"/>
      <c r="IE450" s="79" t="n"/>
      <c r="IF450" s="79" t="n"/>
      <c r="IG450" s="79" t="n"/>
      <c r="IH450" s="79" t="n"/>
      <c r="II450" s="79" t="n"/>
      <c r="IJ450" s="79" t="n"/>
      <c r="IK450" s="79" t="n"/>
      <c r="IL450" s="79" t="n"/>
      <c r="IM450" s="79" t="n"/>
      <c r="IN450" s="79" t="n"/>
      <c r="IO450" s="79" t="n"/>
      <c r="IP450" s="79" t="n"/>
      <c r="IQ450" s="79" t="n"/>
      <c r="IR450" s="79" t="n"/>
      <c r="IS450" s="79" t="n"/>
      <c r="IT450" s="79" t="n"/>
      <c r="IU450" s="79" t="n"/>
      <c r="IV450" s="79" t="n"/>
      <c r="IY450" s="78" t="n">
        <v>30</v>
      </c>
      <c r="IZ450" s="79" t="n"/>
      <c r="JA450" s="79" t="n"/>
      <c r="JB450" s="79" t="n"/>
      <c r="JC450" s="79" t="n"/>
      <c r="JD450" s="79" t="n"/>
      <c r="JE450" s="79" t="n"/>
      <c r="JF450" s="79" t="n"/>
      <c r="JG450" s="79" t="n"/>
      <c r="JH450" s="79" t="n"/>
      <c r="JI450" s="79" t="n"/>
      <c r="JJ450" s="79" t="n"/>
      <c r="JK450" s="79" t="n"/>
      <c r="JL450" s="79" t="n"/>
      <c r="JM450" s="79" t="n"/>
      <c r="JN450" s="79" t="n"/>
      <c r="JO450" s="79" t="n"/>
      <c r="JP450" s="79" t="n"/>
      <c r="JQ450" s="79" t="n"/>
      <c r="JR450" s="79" t="n"/>
      <c r="JS450" s="79" t="n"/>
      <c r="JT450" s="79" t="n"/>
      <c r="JU450" s="79" t="n"/>
      <c r="JV450" s="79" t="n"/>
      <c r="JW450" s="79" t="n"/>
      <c r="JX450" s="79" t="n"/>
      <c r="JY450" s="79" t="n"/>
      <c r="JZ450" s="79" t="n"/>
      <c r="KA450" s="79" t="n"/>
      <c r="KB450" s="79" t="n"/>
      <c r="KC450" s="79" t="n"/>
      <c r="KD450" s="79" t="n"/>
      <c r="KE450" s="79" t="n"/>
      <c r="KF450" s="79" t="n"/>
      <c r="KG450" s="79" t="n"/>
      <c r="KH450" s="79" t="n"/>
      <c r="KI450" s="79" t="n"/>
      <c r="KJ450" s="79" t="n"/>
      <c r="KK450" s="79" t="n"/>
      <c r="KL450" s="79" t="n"/>
      <c r="KM450" s="79" t="n"/>
      <c r="KP450" s="78" t="n">
        <v>30</v>
      </c>
      <c r="KQ450" s="79" t="n"/>
      <c r="KR450" s="79" t="n"/>
      <c r="KS450" s="79" t="n"/>
      <c r="KT450" s="79" t="n"/>
      <c r="KU450" s="79" t="n"/>
      <c r="KV450" s="79" t="n"/>
      <c r="KW450" s="79" t="n"/>
      <c r="KX450" s="79" t="n"/>
      <c r="KY450" s="79" t="n"/>
      <c r="KZ450" s="79" t="n"/>
      <c r="LA450" s="79" t="n"/>
      <c r="LB450" s="79" t="n"/>
      <c r="LC450" s="79" t="n"/>
      <c r="LD450" s="79" t="n"/>
      <c r="LE450" s="79" t="n"/>
      <c r="LF450" s="79" t="n"/>
      <c r="LG450" s="79" t="n"/>
      <c r="LH450" s="79" t="n"/>
      <c r="LI450" s="79" t="n"/>
      <c r="LJ450" s="79" t="n"/>
      <c r="LK450" s="79" t="n"/>
      <c r="LL450" s="79" t="n"/>
      <c r="LM450" s="79" t="n"/>
      <c r="LN450" s="79" t="n"/>
      <c r="LO450" s="79" t="n"/>
      <c r="LP450" s="79" t="n"/>
      <c r="LQ450" s="79" t="n"/>
      <c r="LR450" s="79" t="n"/>
      <c r="LS450" s="79" t="n"/>
      <c r="LT450" s="79" t="n"/>
      <c r="LU450" s="79" t="n"/>
      <c r="LV450" s="79" t="n"/>
      <c r="LW450" s="79" t="n"/>
      <c r="LX450" s="79" t="n"/>
      <c r="LY450" s="79" t="n"/>
      <c r="LZ450" s="79" t="n"/>
      <c r="MA450" s="79" t="n"/>
      <c r="MB450" s="79" t="n"/>
      <c r="MC450" s="79" t="n"/>
      <c r="MD450" s="79" t="n"/>
      <c r="MG450" s="78" t="n">
        <v>30</v>
      </c>
      <c r="MH450" s="79" t="n"/>
      <c r="MI450" s="79" t="n"/>
      <c r="MJ450" s="79" t="n"/>
      <c r="MK450" s="79" t="n"/>
      <c r="ML450" s="79" t="n"/>
      <c r="MM450" s="79" t="n"/>
      <c r="MN450" s="79" t="n"/>
      <c r="MO450" s="79" t="n"/>
      <c r="MP450" s="79" t="n"/>
      <c r="MQ450" s="79" t="n"/>
      <c r="MR450" s="79" t="n"/>
      <c r="MS450" s="79" t="n"/>
      <c r="MT450" s="79" t="n"/>
      <c r="MU450" s="79" t="n"/>
      <c r="MV450" s="79" t="n"/>
      <c r="MW450" s="79" t="n"/>
      <c r="MX450" s="79" t="n"/>
      <c r="MY450" s="79" t="n"/>
      <c r="MZ450" s="79" t="n"/>
      <c r="NA450" s="79" t="n"/>
      <c r="NB450" s="79" t="n"/>
      <c r="NC450" s="79" t="n"/>
      <c r="ND450" s="79" t="n"/>
      <c r="NE450" s="79" t="n"/>
      <c r="NF450" s="79" t="n"/>
      <c r="NG450" s="79" t="n"/>
      <c r="NH450" s="79" t="n"/>
      <c r="NI450" s="79" t="n"/>
      <c r="NJ450" s="79" t="n"/>
      <c r="NK450" s="79" t="n"/>
      <c r="NL450" s="79" t="n"/>
      <c r="NM450" s="79" t="n"/>
      <c r="NN450" s="79" t="n"/>
      <c r="NO450" s="79" t="n"/>
      <c r="NP450" s="79" t="n"/>
      <c r="NQ450" s="79" t="n"/>
      <c r="NR450" s="79" t="n"/>
      <c r="NS450" s="79" t="n"/>
      <c r="NT450" s="79" t="n"/>
      <c r="NU450" s="79" t="n"/>
      <c r="NX450" s="78" t="n">
        <v>30</v>
      </c>
      <c r="NY450" s="79" t="n"/>
      <c r="NZ450" s="79" t="n"/>
      <c r="OA450" s="79" t="n"/>
      <c r="OB450" s="79" t="n"/>
      <c r="OC450" s="79" t="n"/>
      <c r="OD450" s="79" t="n"/>
      <c r="OE450" s="79" t="n"/>
      <c r="OF450" s="79" t="n"/>
      <c r="OG450" s="79" t="n"/>
      <c r="OH450" s="79" t="n"/>
      <c r="OI450" s="79" t="n"/>
      <c r="OJ450" s="79" t="n"/>
      <c r="OK450" s="79" t="n"/>
      <c r="OL450" s="79" t="n"/>
      <c r="OM450" s="79" t="n"/>
      <c r="ON450" s="79" t="n"/>
      <c r="OO450" s="79" t="n"/>
      <c r="OP450" s="79" t="n"/>
      <c r="OQ450" s="79" t="n"/>
      <c r="OR450" s="79" t="n"/>
      <c r="OS450" s="79" t="n"/>
      <c r="OT450" s="79" t="n"/>
      <c r="OU450" s="79" t="n"/>
      <c r="OV450" s="79" t="n"/>
      <c r="OW450" s="79" t="n"/>
      <c r="OX450" s="79" t="n"/>
      <c r="OY450" s="79" t="n"/>
      <c r="OZ450" s="79" t="n"/>
      <c r="PA450" s="79" t="n"/>
      <c r="PB450" s="79" t="n"/>
      <c r="PC450" s="79" t="n"/>
      <c r="PD450" s="79" t="n"/>
      <c r="PE450" s="79" t="n"/>
      <c r="PF450" s="79" t="n"/>
      <c r="PG450" s="79" t="n"/>
      <c r="PH450" s="79" t="n"/>
      <c r="PI450" s="79" t="n"/>
      <c r="PJ450" s="79" t="n"/>
      <c r="PK450" s="79" t="n"/>
      <c r="PL450" s="79" t="n"/>
      <c r="PO450" s="78" t="n">
        <v>30</v>
      </c>
      <c r="PP450" s="79" t="n"/>
      <c r="PQ450" s="79" t="n"/>
      <c r="PR450" s="79" t="n"/>
      <c r="PS450" s="79" t="n"/>
      <c r="PT450" s="79" t="n"/>
      <c r="PU450" s="79" t="n"/>
      <c r="PV450" s="79" t="n"/>
      <c r="PW450" s="79" t="n"/>
      <c r="PX450" s="79" t="n"/>
      <c r="PY450" s="79" t="n"/>
      <c r="PZ450" s="79" t="n"/>
      <c r="QA450" s="79" t="n"/>
      <c r="QB450" s="79" t="n"/>
      <c r="QC450" s="79" t="n"/>
      <c r="QD450" s="79" t="n"/>
      <c r="QE450" s="79" t="n"/>
      <c r="QF450" s="79" t="n"/>
      <c r="QG450" s="79" t="n"/>
      <c r="QH450" s="79" t="n"/>
      <c r="QI450" s="79" t="n"/>
      <c r="QJ450" s="79" t="n"/>
      <c r="QK450" s="79" t="n"/>
      <c r="QL450" s="79" t="n"/>
      <c r="QM450" s="79" t="n"/>
      <c r="QN450" s="79" t="n"/>
      <c r="QO450" s="79" t="n"/>
      <c r="QP450" s="79" t="n"/>
      <c r="QQ450" s="79" t="n"/>
      <c r="QR450" s="79" t="n"/>
      <c r="QS450" s="79" t="n"/>
      <c r="QT450" s="79" t="n"/>
      <c r="QU450" s="79" t="n"/>
      <c r="QV450" s="79" t="n"/>
      <c r="QW450" s="79" t="n"/>
      <c r="QX450" s="79" t="n"/>
      <c r="QY450" s="79" t="n"/>
      <c r="QZ450" s="79" t="n"/>
      <c r="RA450" s="79" t="n"/>
      <c r="RB450" s="79" t="n"/>
      <c r="RC450" s="79" t="n"/>
      <c r="RF450" s="78" t="n">
        <v>30</v>
      </c>
      <c r="RG450" s="79" t="n"/>
      <c r="RH450" s="79" t="n"/>
      <c r="RI450" s="79" t="n"/>
      <c r="RJ450" s="79" t="n"/>
      <c r="RK450" s="79" t="n"/>
      <c r="RL450" s="79" t="n"/>
      <c r="RM450" s="79" t="n"/>
      <c r="RN450" s="79" t="n"/>
      <c r="RO450" s="79" t="n"/>
      <c r="RP450" s="79" t="n"/>
      <c r="RQ450" s="79" t="n"/>
      <c r="RR450" s="79" t="n"/>
      <c r="RS450" s="79" t="n"/>
      <c r="RT450" s="79" t="n"/>
      <c r="RU450" s="79" t="n"/>
      <c r="RV450" s="79" t="n"/>
      <c r="RW450" s="79" t="n"/>
      <c r="RX450" s="79" t="n"/>
      <c r="RY450" s="79" t="n"/>
      <c r="RZ450" s="79" t="n"/>
      <c r="SA450" s="79" t="n"/>
      <c r="SB450" s="79" t="n"/>
      <c r="SC450" s="79" t="n"/>
      <c r="SD450" s="79" t="n"/>
      <c r="SE450" s="79" t="n"/>
      <c r="SF450" s="79" t="n"/>
      <c r="SG450" s="79" t="n"/>
      <c r="SH450" s="79" t="n"/>
      <c r="SI450" s="79" t="n"/>
      <c r="SJ450" s="79" t="n"/>
      <c r="SK450" s="79" t="n"/>
      <c r="SL450" s="79" t="n"/>
      <c r="SM450" s="79" t="n"/>
      <c r="SN450" s="79" t="n"/>
      <c r="SO450" s="79" t="n"/>
      <c r="SP450" s="79" t="n"/>
      <c r="SQ450" s="79" t="n"/>
      <c r="SR450" s="79" t="n"/>
      <c r="SS450" s="79" t="n"/>
      <c r="ST450" s="79" t="n"/>
      <c r="SW450" s="78" t="n">
        <v>30</v>
      </c>
      <c r="SX450" s="79" t="n"/>
      <c r="SY450" s="79" t="n"/>
      <c r="SZ450" s="79" t="n"/>
      <c r="TA450" s="79" t="n"/>
      <c r="TB450" s="79" t="n"/>
      <c r="TC450" s="79" t="n"/>
      <c r="TD450" s="79" t="n"/>
      <c r="TE450" s="79" t="n"/>
      <c r="TF450" s="79" t="n"/>
      <c r="TG450" s="79" t="n"/>
      <c r="TH450" s="79" t="n"/>
      <c r="TI450" s="79" t="n"/>
      <c r="TJ450" s="79" t="n"/>
      <c r="TK450" s="79" t="n"/>
      <c r="TL450" s="79" t="n"/>
      <c r="TM450" s="79" t="n"/>
      <c r="TN450" s="79" t="n"/>
      <c r="TO450" s="79" t="n"/>
      <c r="TP450" s="79" t="n"/>
      <c r="TQ450" s="79" t="n"/>
      <c r="TR450" s="79" t="n"/>
      <c r="TS450" s="79" t="n"/>
      <c r="TT450" s="79" t="n"/>
      <c r="TU450" s="79" t="n"/>
      <c r="TV450" s="79" t="n"/>
      <c r="TW450" s="79" t="n"/>
      <c r="TX450" s="79" t="n"/>
      <c r="TY450" s="79" t="n"/>
      <c r="TZ450" s="79" t="n"/>
      <c r="UA450" s="79" t="n"/>
      <c r="UB450" s="79" t="n"/>
      <c r="UC450" s="79" t="n"/>
      <c r="UD450" s="79" t="n"/>
      <c r="UE450" s="79" t="n"/>
      <c r="UF450" s="79" t="n"/>
      <c r="UG450" s="79" t="n"/>
      <c r="UH450" s="79" t="n"/>
      <c r="UI450" s="79" t="n"/>
      <c r="UJ450" s="79" t="n"/>
      <c r="UK450" s="79" t="n"/>
      <c r="UN450" s="78" t="n">
        <v>30</v>
      </c>
      <c r="UO450" s="79" t="n"/>
      <c r="UP450" s="79" t="n"/>
      <c r="UQ450" s="79" t="n"/>
      <c r="UR450" s="79" t="n"/>
      <c r="US450" s="79" t="n"/>
      <c r="UT450" s="79" t="n"/>
      <c r="UU450" s="79" t="n"/>
      <c r="UV450" s="79" t="n"/>
      <c r="UW450" s="79" t="n"/>
      <c r="UX450" s="79" t="n"/>
      <c r="UY450" s="79" t="n"/>
      <c r="UZ450" s="79" t="n"/>
      <c r="VA450" s="79" t="n"/>
      <c r="VB450" s="79" t="n"/>
      <c r="VC450" s="79" t="n"/>
      <c r="VD450" s="79" t="n"/>
      <c r="VE450" s="79" t="n"/>
      <c r="VF450" s="79" t="n"/>
      <c r="VG450" s="79" t="n"/>
      <c r="VH450" s="79" t="n"/>
      <c r="VI450" s="79" t="n"/>
      <c r="VJ450" s="79" t="n"/>
      <c r="VK450" s="79" t="n"/>
      <c r="VL450" s="79" t="n"/>
      <c r="VM450" s="79" t="n"/>
      <c r="VN450" s="79" t="n"/>
      <c r="VO450" s="79" t="n"/>
      <c r="VP450" s="79" t="n"/>
      <c r="VQ450" s="79" t="n"/>
      <c r="VR450" s="79" t="n"/>
      <c r="VS450" s="79" t="n"/>
      <c r="VT450" s="79" t="n"/>
      <c r="VU450" s="79" t="n"/>
      <c r="VV450" s="79" t="n"/>
      <c r="VW450" s="79" t="n"/>
      <c r="VX450" s="79" t="n"/>
      <c r="VY450" s="79" t="n"/>
      <c r="VZ450" s="79" t="n"/>
      <c r="WA450" s="79" t="n"/>
      <c r="WB450" s="79" t="n"/>
      <c r="WE450" s="78" t="n">
        <v>30</v>
      </c>
      <c r="WF450" s="79" t="n"/>
      <c r="WG450" s="79" t="n"/>
      <c r="WH450" s="79" t="n"/>
      <c r="WI450" s="79" t="n"/>
      <c r="WJ450" s="79" t="n"/>
      <c r="WK450" s="79" t="n"/>
      <c r="WL450" s="79" t="n"/>
      <c r="WM450" s="79" t="n"/>
      <c r="WN450" s="79" t="n"/>
      <c r="WO450" s="79" t="n"/>
      <c r="WP450" s="79" t="n"/>
      <c r="WQ450" s="79" t="n"/>
      <c r="WR450" s="79" t="n"/>
      <c r="WS450" s="79" t="n"/>
      <c r="WT450" s="79" t="n"/>
      <c r="WU450" s="79" t="n"/>
      <c r="WV450" s="79" t="n"/>
      <c r="WW450" s="79" t="n"/>
      <c r="WX450" s="79" t="n"/>
      <c r="WY450" s="79" t="n"/>
      <c r="WZ450" s="79" t="n"/>
      <c r="XA450" s="79" t="n"/>
      <c r="XB450" s="79" t="n"/>
      <c r="XC450" s="79" t="n"/>
      <c r="XD450" s="79" t="n"/>
      <c r="XE450" s="79" t="n"/>
      <c r="XF450" s="79" t="n"/>
      <c r="XG450" s="79" t="n"/>
      <c r="XH450" s="79" t="n"/>
      <c r="XI450" s="79" t="n"/>
      <c r="XJ450" s="79" t="n"/>
      <c r="XK450" s="79" t="n"/>
      <c r="XL450" s="79" t="n"/>
      <c r="XM450" s="79" t="n"/>
      <c r="XN450" s="79" t="n"/>
      <c r="XO450" s="79" t="n"/>
      <c r="XP450" s="79" t="n"/>
      <c r="XQ450" s="79" t="n"/>
      <c r="XR450" s="79" t="n"/>
      <c r="XS450" s="79" t="n"/>
      <c r="XV450" s="78" t="n">
        <v>30</v>
      </c>
      <c r="XW450" s="79" t="n"/>
      <c r="XX450" s="79" t="n"/>
      <c r="XY450" s="79" t="n"/>
      <c r="XZ450" s="79" t="n"/>
      <c r="YA450" s="79" t="n"/>
      <c r="YB450" s="79" t="n"/>
      <c r="YC450" s="79" t="n"/>
      <c r="YD450" s="79" t="n"/>
      <c r="YE450" s="79" t="n"/>
      <c r="YF450" s="79" t="n"/>
      <c r="YG450" s="79" t="n"/>
      <c r="YH450" s="79" t="n"/>
      <c r="YI450" s="79" t="n"/>
      <c r="YJ450" s="79" t="n"/>
      <c r="YK450" s="79" t="n"/>
      <c r="YL450" s="79" t="n"/>
      <c r="YM450" s="79" t="n"/>
      <c r="YN450" s="79" t="n"/>
      <c r="YO450" s="79" t="n"/>
      <c r="YP450" s="79" t="n"/>
      <c r="YQ450" s="79" t="n"/>
      <c r="YR450" s="79" t="n"/>
      <c r="YS450" s="79" t="n"/>
      <c r="YT450" s="79" t="n"/>
      <c r="YU450" s="79" t="n"/>
      <c r="YV450" s="79" t="n"/>
      <c r="YW450" s="79" t="n"/>
      <c r="YX450" s="79" t="n"/>
      <c r="YY450" s="79" t="n"/>
      <c r="YZ450" s="79" t="n"/>
      <c r="ZA450" s="79" t="n"/>
      <c r="ZB450" s="79" t="n"/>
      <c r="ZC450" s="79" t="n"/>
      <c r="ZD450" s="79" t="n"/>
      <c r="ZE450" s="79" t="n"/>
      <c r="ZF450" s="79" t="n"/>
      <c r="ZG450" s="79" t="n"/>
      <c r="ZH450" s="79" t="n"/>
      <c r="ZI450" s="79" t="n"/>
      <c r="ZJ450" s="79" t="n"/>
      <c r="ZM450" s="78" t="n">
        <v>30</v>
      </c>
      <c r="ZN450" s="79" t="n"/>
      <c r="ZO450" s="79" t="n"/>
      <c r="ZP450" s="79" t="n"/>
      <c r="ZQ450" s="79" t="n"/>
      <c r="ZR450" s="79" t="n"/>
      <c r="ZS450" s="79" t="n"/>
      <c r="ZT450" s="79" t="n"/>
      <c r="ZU450" s="79" t="n"/>
      <c r="ZV450" s="79" t="n"/>
      <c r="ZW450" s="79" t="n"/>
      <c r="ZX450" s="79" t="n"/>
      <c r="ZY450" s="79" t="n"/>
      <c r="ZZ450" s="79" t="n"/>
      <c r="AAA450" s="79" t="n"/>
      <c r="AAB450" s="79" t="n"/>
      <c r="AAC450" s="79" t="n"/>
      <c r="AAD450" s="79" t="n"/>
      <c r="AAE450" s="79" t="n"/>
      <c r="AAF450" s="79" t="n"/>
      <c r="AAG450" s="79" t="n"/>
      <c r="AAH450" s="79" t="n"/>
      <c r="AAI450" s="79" t="n"/>
      <c r="AAJ450" s="79" t="n"/>
      <c r="AAK450" s="79" t="n"/>
      <c r="AAL450" s="79" t="n"/>
      <c r="AAM450" s="79" t="n"/>
      <c r="AAN450" s="79" t="n"/>
      <c r="AAO450" s="79" t="n"/>
      <c r="AAP450" s="79" t="n"/>
      <c r="AAQ450" s="79" t="n"/>
      <c r="AAR450" s="79" t="n"/>
      <c r="AAS450" s="79" t="n"/>
      <c r="AAT450" s="79" t="n"/>
      <c r="AAU450" s="79" t="n"/>
      <c r="AAV450" s="79" t="n"/>
      <c r="AAW450" s="79" t="n"/>
      <c r="AAX450" s="79" t="n"/>
      <c r="AAY450" s="79" t="n"/>
      <c r="AAZ450" s="79" t="n"/>
      <c r="ABA450" s="79" t="n"/>
      <c r="ABD450" s="78" t="n">
        <v>30</v>
      </c>
      <c r="ABE450" s="79" t="n"/>
      <c r="ABF450" s="79" t="n"/>
      <c r="ABG450" s="79" t="n"/>
      <c r="ABH450" s="79" t="n"/>
      <c r="ABI450" s="79" t="n"/>
      <c r="ABJ450" s="79" t="n"/>
      <c r="ABK450" s="79" t="n"/>
      <c r="ABL450" s="79" t="n"/>
      <c r="ABM450" s="79" t="n"/>
      <c r="ABN450" s="79" t="n"/>
      <c r="ABO450" s="79" t="n"/>
      <c r="ABP450" s="79" t="n"/>
      <c r="ABQ450" s="79" t="n"/>
      <c r="ABR450" s="79" t="n"/>
      <c r="ABS450" s="79" t="n"/>
      <c r="ABT450" s="79" t="n"/>
      <c r="ABU450" s="79" t="n"/>
      <c r="ABV450" s="79" t="n"/>
      <c r="ABW450" s="79" t="n"/>
      <c r="ABX450" s="79" t="n"/>
      <c r="ABY450" s="79" t="n"/>
      <c r="ABZ450" s="79" t="n"/>
      <c r="ACA450" s="79" t="n"/>
      <c r="ACB450" s="79" t="n"/>
      <c r="ACC450" s="79" t="n"/>
      <c r="ACD450" s="79" t="n"/>
      <c r="ACE450" s="79" t="n"/>
      <c r="ACF450" s="79" t="n"/>
      <c r="ACG450" s="79" t="n"/>
      <c r="ACH450" s="79" t="n"/>
      <c r="ACI450" s="79" t="n"/>
      <c r="ACJ450" s="79" t="n"/>
      <c r="ACK450" s="79" t="n"/>
      <c r="ACL450" s="79" t="n"/>
      <c r="ACM450" s="79" t="n"/>
      <c r="ACN450" s="79" t="n"/>
      <c r="ACO450" s="79" t="n"/>
      <c r="ACP450" s="79" t="n"/>
      <c r="ACQ450" s="79" t="n"/>
      <c r="ACR450" s="79" t="n"/>
      <c r="ACU450" s="78" t="n">
        <v>30</v>
      </c>
      <c r="ACV450" s="79" t="n"/>
      <c r="ACW450" s="79" t="n"/>
      <c r="ACX450" s="79" t="n"/>
      <c r="ACY450" s="79" t="n"/>
      <c r="ACZ450" s="79" t="n"/>
      <c r="ADA450" s="79" t="n"/>
      <c r="ADB450" s="79" t="n"/>
      <c r="ADC450" s="79" t="n"/>
      <c r="ADD450" s="79" t="n"/>
      <c r="ADE450" s="79" t="n"/>
      <c r="ADF450" s="79" t="n"/>
      <c r="ADG450" s="79" t="n"/>
      <c r="ADH450" s="79" t="n"/>
      <c r="ADI450" s="79" t="n"/>
      <c r="ADJ450" s="79" t="n"/>
      <c r="ADK450" s="79" t="n"/>
      <c r="ADL450" s="79" t="n"/>
      <c r="ADM450" s="79" t="n"/>
      <c r="ADN450" s="79" t="n"/>
      <c r="ADO450" s="79" t="n"/>
      <c r="ADP450" s="79" t="n"/>
      <c r="ADQ450" s="79" t="n"/>
      <c r="ADR450" s="79" t="n"/>
      <c r="ADS450" s="79" t="n"/>
      <c r="ADT450" s="79" t="n"/>
      <c r="ADU450" s="79" t="n"/>
      <c r="ADV450" s="79" t="n"/>
      <c r="ADW450" s="79" t="n"/>
      <c r="ADX450" s="79" t="n"/>
      <c r="ADY450" s="79" t="n"/>
      <c r="ADZ450" s="79" t="n"/>
      <c r="AEA450" s="79" t="n"/>
      <c r="AEB450" s="79" t="n"/>
      <c r="AEC450" s="79" t="n"/>
      <c r="AED450" s="79" t="n"/>
      <c r="AEE450" s="79" t="n"/>
      <c r="AEF450" s="79" t="n"/>
      <c r="AEG450" s="79" t="n"/>
      <c r="AEH450" s="79" t="n"/>
      <c r="AEI450" s="79" t="n"/>
      <c r="AEL450" s="78" t="n">
        <v>30</v>
      </c>
      <c r="AEM450" s="79" t="n"/>
      <c r="AEN450" s="79" t="n"/>
      <c r="AEO450" s="79" t="n"/>
      <c r="AEP450" s="79" t="n"/>
      <c r="AEQ450" s="79" t="n"/>
      <c r="AER450" s="79" t="n"/>
      <c r="AES450" s="79" t="n"/>
      <c r="AET450" s="79" t="n"/>
      <c r="AEU450" s="79" t="n"/>
      <c r="AEV450" s="79" t="n"/>
      <c r="AEW450" s="79" t="n"/>
      <c r="AEX450" s="79" t="n"/>
      <c r="AEY450" s="79" t="n"/>
      <c r="AEZ450" s="79" t="n"/>
      <c r="AFA450" s="79" t="n"/>
      <c r="AFB450" s="79" t="n"/>
      <c r="AFC450" s="79" t="n"/>
      <c r="AFD450" s="79" t="n"/>
      <c r="AFE450" s="79" t="n"/>
      <c r="AFF450" s="79" t="n"/>
      <c r="AFG450" s="79" t="n"/>
      <c r="AFH450" s="79" t="n"/>
      <c r="AFI450" s="79" t="n"/>
      <c r="AFJ450" s="79" t="n"/>
      <c r="AFK450" s="79" t="n"/>
      <c r="AFL450" s="79" t="n"/>
      <c r="AFM450" s="79" t="n"/>
      <c r="AFN450" s="79" t="n"/>
      <c r="AFO450" s="79" t="n"/>
      <c r="AFP450" s="79" t="n"/>
      <c r="AFQ450" s="79" t="n"/>
      <c r="AFR450" s="79" t="n"/>
      <c r="AFS450" s="79" t="n"/>
      <c r="AFT450" s="79" t="n"/>
      <c r="AFU450" s="79" t="n"/>
      <c r="AFV450" s="79" t="n"/>
      <c r="AFW450" s="79" t="n"/>
      <c r="AFX450" s="79" t="n"/>
      <c r="AFY450" s="79" t="n"/>
      <c r="AFZ450" s="79" t="n"/>
    </row>
    <row r="451">
      <c r="A451" s="78" t="n">
        <v>31</v>
      </c>
      <c r="B451" s="79" t="n"/>
      <c r="C451" s="79" t="n"/>
      <c r="D451" s="79" t="n"/>
      <c r="E451" s="79" t="n"/>
      <c r="F451" s="79" t="n"/>
      <c r="G451" s="79" t="n"/>
      <c r="H451" s="79" t="n"/>
      <c r="I451" s="79" t="n"/>
      <c r="J451" s="79" t="n"/>
      <c r="K451" s="79" t="n"/>
      <c r="L451" s="79" t="n"/>
      <c r="M451" s="79" t="n"/>
      <c r="N451" s="79" t="n"/>
      <c r="O451" s="79" t="n"/>
      <c r="P451" s="79" t="n"/>
      <c r="Q451" s="79" t="n"/>
      <c r="R451" s="79" t="n"/>
      <c r="S451" s="79" t="n"/>
      <c r="T451" s="79" t="n"/>
      <c r="U451" s="79" t="n"/>
      <c r="V451" s="79" t="n"/>
      <c r="W451" s="79" t="n"/>
      <c r="X451" s="79" t="n"/>
      <c r="Y451" s="79" t="n"/>
      <c r="Z451" s="79" t="n"/>
      <c r="AA451" s="79" t="n"/>
      <c r="AB451" s="79" t="n"/>
      <c r="AC451" s="79" t="n"/>
      <c r="AD451" s="79" t="n"/>
      <c r="AE451" s="79" t="n"/>
      <c r="AF451" s="79" t="n"/>
      <c r="AG451" s="79" t="n"/>
      <c r="AH451" s="79" t="n"/>
      <c r="AI451" s="79" t="n"/>
      <c r="AJ451" s="79" t="n"/>
      <c r="AK451" s="79" t="n"/>
      <c r="AL451" s="79" t="n"/>
      <c r="AM451" s="79" t="n"/>
      <c r="AN451" s="79" t="n"/>
      <c r="AO451" s="79" t="n"/>
      <c r="AR451" s="78" t="n">
        <v>31</v>
      </c>
      <c r="AS451" s="79" t="n"/>
      <c r="AT451" s="79" t="n"/>
      <c r="AU451" s="79" t="n"/>
      <c r="AV451" s="79" t="n"/>
      <c r="AW451" s="79" t="n"/>
      <c r="AX451" s="79" t="n"/>
      <c r="AY451" s="79" t="n"/>
      <c r="AZ451" s="79" t="n"/>
      <c r="BA451" s="79" t="n"/>
      <c r="BB451" s="79" t="n"/>
      <c r="BC451" s="79" t="n"/>
      <c r="BD451" s="79" t="n"/>
      <c r="BE451" s="79" t="n"/>
      <c r="BF451" s="79" t="n"/>
      <c r="BG451" s="79" t="n"/>
      <c r="BH451" s="79" t="n"/>
      <c r="BI451" s="79" t="n"/>
      <c r="BJ451" s="79" t="n"/>
      <c r="BK451" s="79" t="n"/>
      <c r="BL451" s="79" t="n"/>
      <c r="BM451" s="79" t="n"/>
      <c r="BN451" s="79" t="n"/>
      <c r="BO451" s="79" t="n"/>
      <c r="BP451" s="79" t="n"/>
      <c r="BQ451" s="79" t="n"/>
      <c r="BR451" s="79" t="n"/>
      <c r="BS451" s="79" t="n"/>
      <c r="BT451" s="79" t="n"/>
      <c r="BU451" s="79" t="n"/>
      <c r="BV451" s="79" t="n"/>
      <c r="BW451" s="79" t="n"/>
      <c r="BX451" s="79" t="n"/>
      <c r="BY451" s="79" t="n"/>
      <c r="BZ451" s="79" t="n"/>
      <c r="CA451" s="79" t="n"/>
      <c r="CB451" s="79" t="n"/>
      <c r="CC451" s="79" t="n"/>
      <c r="CD451" s="79" t="n"/>
      <c r="CE451" s="79" t="n"/>
      <c r="CF451" s="79" t="n"/>
      <c r="CI451" s="78" t="n">
        <v>31</v>
      </c>
      <c r="CJ451" s="79" t="n"/>
      <c r="CK451" s="79" t="n"/>
      <c r="CL451" s="79" t="n"/>
      <c r="CM451" s="79" t="n"/>
      <c r="CN451" s="79" t="n"/>
      <c r="CO451" s="79" t="n"/>
      <c r="CP451" s="79" t="n"/>
      <c r="CQ451" s="79" t="n"/>
      <c r="CR451" s="79" t="n"/>
      <c r="CS451" s="79" t="n"/>
      <c r="CT451" s="79" t="n"/>
      <c r="CU451" s="79" t="n"/>
      <c r="CV451" s="79" t="n"/>
      <c r="CW451" s="79" t="n"/>
      <c r="CX451" s="79" t="n"/>
      <c r="CY451" s="79" t="n"/>
      <c r="CZ451" s="79" t="n"/>
      <c r="DA451" s="79" t="n"/>
      <c r="DB451" s="79" t="n"/>
      <c r="DC451" s="79" t="n"/>
      <c r="DD451" s="79" t="n"/>
      <c r="DE451" s="79" t="n"/>
      <c r="DF451" s="79" t="n"/>
      <c r="DG451" s="79" t="n"/>
      <c r="DH451" s="79" t="n"/>
      <c r="DI451" s="79" t="n"/>
      <c r="DJ451" s="79" t="n"/>
      <c r="DK451" s="79" t="n"/>
      <c r="DL451" s="79" t="n"/>
      <c r="DM451" s="79" t="n"/>
      <c r="DN451" s="79" t="n"/>
      <c r="DO451" s="79" t="n"/>
      <c r="DP451" s="79" t="n"/>
      <c r="DQ451" s="79" t="n"/>
      <c r="DR451" s="79" t="n"/>
      <c r="DS451" s="79" t="n"/>
      <c r="DT451" s="79" t="n"/>
      <c r="DU451" s="79" t="n"/>
      <c r="DV451" s="79" t="n"/>
      <c r="DW451" s="79" t="n"/>
      <c r="DZ451" s="78" t="n">
        <v>31</v>
      </c>
      <c r="EA451" s="79" t="n"/>
      <c r="EB451" s="79" t="n"/>
      <c r="EC451" s="79" t="n"/>
      <c r="ED451" s="79" t="n"/>
      <c r="EE451" s="79" t="n"/>
      <c r="EF451" s="79" t="n"/>
      <c r="EG451" s="79" t="n"/>
      <c r="EH451" s="79" t="n"/>
      <c r="EI451" s="79" t="n"/>
      <c r="EJ451" s="79" t="n"/>
      <c r="EK451" s="79" t="n"/>
      <c r="EL451" s="79" t="n"/>
      <c r="EM451" s="79" t="n"/>
      <c r="EN451" s="79" t="n"/>
      <c r="EO451" s="79" t="n"/>
      <c r="EP451" s="79" t="n"/>
      <c r="EQ451" s="79" t="n"/>
      <c r="ER451" s="79" t="n"/>
      <c r="ES451" s="79" t="n"/>
      <c r="ET451" s="79" t="n"/>
      <c r="EU451" s="79" t="n"/>
      <c r="EV451" s="79" t="n"/>
      <c r="EW451" s="79" t="n"/>
      <c r="EX451" s="79" t="n"/>
      <c r="EY451" s="79" t="n"/>
      <c r="EZ451" s="79" t="n"/>
      <c r="FA451" s="79" t="n"/>
      <c r="FB451" s="79" t="n"/>
      <c r="FC451" s="79" t="n"/>
      <c r="FD451" s="79" t="n"/>
      <c r="FE451" s="79" t="n"/>
      <c r="FF451" s="79" t="n"/>
      <c r="FG451" s="79" t="n"/>
      <c r="FH451" s="79" t="n"/>
      <c r="FI451" s="79" t="n"/>
      <c r="FJ451" s="79" t="n"/>
      <c r="FK451" s="79" t="n"/>
      <c r="FL451" s="79" t="n"/>
      <c r="FM451" s="79" t="n"/>
      <c r="FN451" s="79" t="n"/>
      <c r="FQ451" s="78" t="n">
        <v>31</v>
      </c>
      <c r="FR451" s="79" t="n"/>
      <c r="FS451" s="79" t="n"/>
      <c r="FT451" s="79" t="n"/>
      <c r="FU451" s="79" t="n"/>
      <c r="FV451" s="79" t="n"/>
      <c r="FW451" s="79" t="n"/>
      <c r="FX451" s="79" t="n"/>
      <c r="FY451" s="79" t="n"/>
      <c r="FZ451" s="79" t="n"/>
      <c r="GA451" s="79" t="n"/>
      <c r="GB451" s="79" t="n"/>
      <c r="GC451" s="79" t="n"/>
      <c r="GD451" s="79" t="n"/>
      <c r="GE451" s="79" t="n"/>
      <c r="GF451" s="79" t="n"/>
      <c r="GG451" s="79" t="n"/>
      <c r="GH451" s="79" t="n"/>
      <c r="GI451" s="79" t="n"/>
      <c r="GJ451" s="79" t="n"/>
      <c r="GK451" s="79" t="n"/>
      <c r="GL451" s="79" t="n"/>
      <c r="GM451" s="79" t="n"/>
      <c r="GN451" s="79" t="n"/>
      <c r="GO451" s="79" t="n"/>
      <c r="GP451" s="79" t="n"/>
      <c r="GQ451" s="79" t="n"/>
      <c r="GR451" s="79" t="n"/>
      <c r="GS451" s="79" t="n"/>
      <c r="GT451" s="79" t="n"/>
      <c r="GU451" s="79" t="n"/>
      <c r="GV451" s="79" t="n"/>
      <c r="GW451" s="79" t="n"/>
      <c r="GX451" s="79" t="n"/>
      <c r="GY451" s="79" t="n"/>
      <c r="GZ451" s="79" t="n"/>
      <c r="HA451" s="79" t="n"/>
      <c r="HB451" s="79" t="n"/>
      <c r="HC451" s="79" t="n"/>
      <c r="HD451" s="79" t="n"/>
      <c r="HE451" s="79" t="n"/>
      <c r="HH451" s="78" t="n">
        <v>31</v>
      </c>
      <c r="HI451" s="79" t="n"/>
      <c r="HJ451" s="79" t="n"/>
      <c r="HK451" s="79" t="n"/>
      <c r="HL451" s="79" t="n"/>
      <c r="HM451" s="79" t="n"/>
      <c r="HN451" s="79" t="n"/>
      <c r="HO451" s="79" t="n"/>
      <c r="HP451" s="79" t="n"/>
      <c r="HQ451" s="79" t="n"/>
      <c r="HR451" s="79" t="n"/>
      <c r="HS451" s="79" t="n"/>
      <c r="HT451" s="79" t="n"/>
      <c r="HU451" s="79" t="n"/>
      <c r="HV451" s="79" t="n"/>
      <c r="HW451" s="79" t="n"/>
      <c r="HX451" s="79" t="n"/>
      <c r="HY451" s="79" t="n"/>
      <c r="HZ451" s="79" t="n"/>
      <c r="IA451" s="79" t="n"/>
      <c r="IB451" s="79" t="n"/>
      <c r="IC451" s="79" t="n"/>
      <c r="ID451" s="79" t="n"/>
      <c r="IE451" s="79" t="n"/>
      <c r="IF451" s="79" t="n"/>
      <c r="IG451" s="79" t="n"/>
      <c r="IH451" s="79" t="n"/>
      <c r="II451" s="79" t="n"/>
      <c r="IJ451" s="79" t="n"/>
      <c r="IK451" s="79" t="n"/>
      <c r="IL451" s="79" t="n"/>
      <c r="IM451" s="79" t="n"/>
      <c r="IN451" s="79" t="n"/>
      <c r="IO451" s="79" t="n"/>
      <c r="IP451" s="79" t="n"/>
      <c r="IQ451" s="79" t="n"/>
      <c r="IR451" s="79" t="n"/>
      <c r="IS451" s="79" t="n"/>
      <c r="IT451" s="79" t="n"/>
      <c r="IU451" s="79" t="n"/>
      <c r="IV451" s="79" t="n"/>
      <c r="IY451" s="78" t="n">
        <v>31</v>
      </c>
      <c r="IZ451" s="79" t="n"/>
      <c r="JA451" s="79" t="n"/>
      <c r="JB451" s="79" t="n"/>
      <c r="JC451" s="79" t="n"/>
      <c r="JD451" s="79" t="n"/>
      <c r="JE451" s="79" t="n"/>
      <c r="JF451" s="79" t="n"/>
      <c r="JG451" s="79" t="n"/>
      <c r="JH451" s="79" t="n"/>
      <c r="JI451" s="79" t="n"/>
      <c r="JJ451" s="79" t="n"/>
      <c r="JK451" s="79" t="n"/>
      <c r="JL451" s="79" t="n"/>
      <c r="JM451" s="79" t="n"/>
      <c r="JN451" s="79" t="n"/>
      <c r="JO451" s="79" t="n"/>
      <c r="JP451" s="79" t="n"/>
      <c r="JQ451" s="79" t="n"/>
      <c r="JR451" s="79" t="n"/>
      <c r="JS451" s="79" t="n"/>
      <c r="JT451" s="79" t="n"/>
      <c r="JU451" s="79" t="n"/>
      <c r="JV451" s="79" t="n"/>
      <c r="JW451" s="79" t="n"/>
      <c r="JX451" s="79" t="n"/>
      <c r="JY451" s="79" t="n"/>
      <c r="JZ451" s="79" t="n"/>
      <c r="KA451" s="79" t="n"/>
      <c r="KB451" s="79" t="n"/>
      <c r="KC451" s="79" t="n"/>
      <c r="KD451" s="79" t="n"/>
      <c r="KE451" s="79" t="n"/>
      <c r="KF451" s="79" t="n"/>
      <c r="KG451" s="79" t="n"/>
      <c r="KH451" s="79" t="n"/>
      <c r="KI451" s="79" t="n"/>
      <c r="KJ451" s="79" t="n"/>
      <c r="KK451" s="79" t="n"/>
      <c r="KL451" s="79" t="n"/>
      <c r="KM451" s="79" t="n"/>
      <c r="KP451" s="78" t="n">
        <v>31</v>
      </c>
      <c r="KQ451" s="79" t="n"/>
      <c r="KR451" s="79" t="n"/>
      <c r="KS451" s="79" t="n"/>
      <c r="KT451" s="79" t="n"/>
      <c r="KU451" s="79" t="n"/>
      <c r="KV451" s="79" t="n"/>
      <c r="KW451" s="79" t="n"/>
      <c r="KX451" s="79" t="n"/>
      <c r="KY451" s="79" t="n"/>
      <c r="KZ451" s="79" t="n"/>
      <c r="LA451" s="79" t="n"/>
      <c r="LB451" s="79" t="n"/>
      <c r="LC451" s="79" t="n"/>
      <c r="LD451" s="79" t="n"/>
      <c r="LE451" s="79" t="n"/>
      <c r="LF451" s="79" t="n"/>
      <c r="LG451" s="79" t="n"/>
      <c r="LH451" s="79" t="n"/>
      <c r="LI451" s="79" t="n"/>
      <c r="LJ451" s="79" t="n"/>
      <c r="LK451" s="79" t="n"/>
      <c r="LL451" s="79" t="n"/>
      <c r="LM451" s="79" t="n"/>
      <c r="LN451" s="79" t="n"/>
      <c r="LO451" s="79" t="n"/>
      <c r="LP451" s="79" t="n"/>
      <c r="LQ451" s="79" t="n"/>
      <c r="LR451" s="79" t="n"/>
      <c r="LS451" s="79" t="n"/>
      <c r="LT451" s="79" t="n"/>
      <c r="LU451" s="79" t="n"/>
      <c r="LV451" s="79" t="n"/>
      <c r="LW451" s="79" t="n"/>
      <c r="LX451" s="79" t="n"/>
      <c r="LY451" s="79" t="n"/>
      <c r="LZ451" s="79" t="n"/>
      <c r="MA451" s="79" t="n"/>
      <c r="MB451" s="79" t="n"/>
      <c r="MC451" s="79" t="n"/>
      <c r="MD451" s="79" t="n"/>
      <c r="MG451" s="78" t="n">
        <v>31</v>
      </c>
      <c r="MH451" s="79" t="n"/>
      <c r="MI451" s="79" t="n"/>
      <c r="MJ451" s="79" t="n"/>
      <c r="MK451" s="79" t="n"/>
      <c r="ML451" s="79" t="n"/>
      <c r="MM451" s="79" t="n"/>
      <c r="MN451" s="79" t="n"/>
      <c r="MO451" s="79" t="n"/>
      <c r="MP451" s="79" t="n"/>
      <c r="MQ451" s="79" t="n"/>
      <c r="MR451" s="79" t="n"/>
      <c r="MS451" s="79" t="n"/>
      <c r="MT451" s="79" t="n"/>
      <c r="MU451" s="79" t="n"/>
      <c r="MV451" s="79" t="n"/>
      <c r="MW451" s="79" t="n"/>
      <c r="MX451" s="79" t="n"/>
      <c r="MY451" s="79" t="n"/>
      <c r="MZ451" s="79" t="n"/>
      <c r="NA451" s="79" t="n"/>
      <c r="NB451" s="79" t="n"/>
      <c r="NC451" s="79" t="n"/>
      <c r="ND451" s="79" t="n"/>
      <c r="NE451" s="79" t="n"/>
      <c r="NF451" s="79" t="n"/>
      <c r="NG451" s="79" t="n"/>
      <c r="NH451" s="79" t="n"/>
      <c r="NI451" s="79" t="n"/>
      <c r="NJ451" s="79" t="n"/>
      <c r="NK451" s="79" t="n"/>
      <c r="NL451" s="79" t="n"/>
      <c r="NM451" s="79" t="n"/>
      <c r="NN451" s="79" t="n"/>
      <c r="NO451" s="79" t="n"/>
      <c r="NP451" s="79" t="n"/>
      <c r="NQ451" s="79" t="n"/>
      <c r="NR451" s="79" t="n"/>
      <c r="NS451" s="79" t="n"/>
      <c r="NT451" s="79" t="n"/>
      <c r="NU451" s="79" t="n"/>
      <c r="NX451" s="78" t="n">
        <v>31</v>
      </c>
      <c r="NY451" s="79" t="n"/>
      <c r="NZ451" s="79" t="n"/>
      <c r="OA451" s="79" t="n"/>
      <c r="OB451" s="79" t="n"/>
      <c r="OC451" s="79" t="n"/>
      <c r="OD451" s="79" t="n"/>
      <c r="OE451" s="79" t="n"/>
      <c r="OF451" s="79" t="n"/>
      <c r="OG451" s="79" t="n"/>
      <c r="OH451" s="79" t="n"/>
      <c r="OI451" s="79" t="n"/>
      <c r="OJ451" s="79" t="n"/>
      <c r="OK451" s="79" t="n"/>
      <c r="OL451" s="79" t="n"/>
      <c r="OM451" s="79" t="n"/>
      <c r="ON451" s="79" t="n"/>
      <c r="OO451" s="79" t="n"/>
      <c r="OP451" s="79" t="n"/>
      <c r="OQ451" s="79" t="n"/>
      <c r="OR451" s="79" t="n"/>
      <c r="OS451" s="79" t="n"/>
      <c r="OT451" s="79" t="n"/>
      <c r="OU451" s="79" t="n"/>
      <c r="OV451" s="79" t="n"/>
      <c r="OW451" s="79" t="n"/>
      <c r="OX451" s="79" t="n"/>
      <c r="OY451" s="79" t="n"/>
      <c r="OZ451" s="79" t="n"/>
      <c r="PA451" s="79" t="n"/>
      <c r="PB451" s="79" t="n"/>
      <c r="PC451" s="79" t="n"/>
      <c r="PD451" s="79" t="n"/>
      <c r="PE451" s="79" t="n"/>
      <c r="PF451" s="79" t="n"/>
      <c r="PG451" s="79" t="n"/>
      <c r="PH451" s="79" t="n"/>
      <c r="PI451" s="79" t="n"/>
      <c r="PJ451" s="79" t="n"/>
      <c r="PK451" s="79" t="n"/>
      <c r="PL451" s="79" t="n"/>
      <c r="PO451" s="78" t="n">
        <v>31</v>
      </c>
      <c r="PP451" s="79" t="n"/>
      <c r="PQ451" s="79" t="n"/>
      <c r="PR451" s="79" t="n"/>
      <c r="PS451" s="79" t="n"/>
      <c r="PT451" s="79" t="n"/>
      <c r="PU451" s="79" t="n"/>
      <c r="PV451" s="79" t="n"/>
      <c r="PW451" s="79" t="n"/>
      <c r="PX451" s="79" t="n"/>
      <c r="PY451" s="79" t="n"/>
      <c r="PZ451" s="79" t="n"/>
      <c r="QA451" s="79" t="n"/>
      <c r="QB451" s="79" t="n"/>
      <c r="QC451" s="79" t="n"/>
      <c r="QD451" s="79" t="n"/>
      <c r="QE451" s="79" t="n"/>
      <c r="QF451" s="79" t="n"/>
      <c r="QG451" s="79" t="n"/>
      <c r="QH451" s="79" t="n"/>
      <c r="QI451" s="79" t="n"/>
      <c r="QJ451" s="79" t="n"/>
      <c r="QK451" s="79" t="n"/>
      <c r="QL451" s="79" t="n"/>
      <c r="QM451" s="79" t="n"/>
      <c r="QN451" s="79" t="n"/>
      <c r="QO451" s="79" t="n"/>
      <c r="QP451" s="79" t="n"/>
      <c r="QQ451" s="79" t="n"/>
      <c r="QR451" s="79" t="n"/>
      <c r="QS451" s="79" t="n"/>
      <c r="QT451" s="79" t="n"/>
      <c r="QU451" s="79" t="n"/>
      <c r="QV451" s="79" t="n"/>
      <c r="QW451" s="79" t="n"/>
      <c r="QX451" s="79" t="n"/>
      <c r="QY451" s="79" t="n"/>
      <c r="QZ451" s="79" t="n"/>
      <c r="RA451" s="79" t="n"/>
      <c r="RB451" s="79" t="n"/>
      <c r="RC451" s="79" t="n"/>
      <c r="RF451" s="78" t="n">
        <v>31</v>
      </c>
      <c r="RG451" s="79" t="n"/>
      <c r="RH451" s="79" t="n"/>
      <c r="RI451" s="79" t="n"/>
      <c r="RJ451" s="79" t="n"/>
      <c r="RK451" s="79" t="n"/>
      <c r="RL451" s="79" t="n"/>
      <c r="RM451" s="79" t="n"/>
      <c r="RN451" s="79" t="n"/>
      <c r="RO451" s="79" t="n"/>
      <c r="RP451" s="79" t="n"/>
      <c r="RQ451" s="79" t="n"/>
      <c r="RR451" s="79" t="n"/>
      <c r="RS451" s="79" t="n"/>
      <c r="RT451" s="79" t="n"/>
      <c r="RU451" s="79" t="n"/>
      <c r="RV451" s="79" t="n"/>
      <c r="RW451" s="79" t="n"/>
      <c r="RX451" s="79" t="n"/>
      <c r="RY451" s="79" t="n"/>
      <c r="RZ451" s="79" t="n"/>
      <c r="SA451" s="79" t="n"/>
      <c r="SB451" s="79" t="n"/>
      <c r="SC451" s="79" t="n"/>
      <c r="SD451" s="79" t="n"/>
      <c r="SE451" s="79" t="n"/>
      <c r="SF451" s="79" t="n"/>
      <c r="SG451" s="79" t="n"/>
      <c r="SH451" s="79" t="n"/>
      <c r="SI451" s="79" t="n"/>
      <c r="SJ451" s="79" t="n"/>
      <c r="SK451" s="79" t="n"/>
      <c r="SL451" s="79" t="n"/>
      <c r="SM451" s="79" t="n"/>
      <c r="SN451" s="79" t="n"/>
      <c r="SO451" s="79" t="n"/>
      <c r="SP451" s="79" t="n"/>
      <c r="SQ451" s="79" t="n"/>
      <c r="SR451" s="79" t="n"/>
      <c r="SS451" s="79" t="n"/>
      <c r="ST451" s="79" t="n"/>
      <c r="SW451" s="78" t="n">
        <v>31</v>
      </c>
      <c r="SX451" s="79" t="n"/>
      <c r="SY451" s="79" t="n"/>
      <c r="SZ451" s="79" t="n"/>
      <c r="TA451" s="79" t="n"/>
      <c r="TB451" s="79" t="n"/>
      <c r="TC451" s="79" t="n"/>
      <c r="TD451" s="79" t="n"/>
      <c r="TE451" s="79" t="n"/>
      <c r="TF451" s="79" t="n"/>
      <c r="TG451" s="79" t="n"/>
      <c r="TH451" s="79" t="n"/>
      <c r="TI451" s="79" t="n"/>
      <c r="TJ451" s="79" t="n"/>
      <c r="TK451" s="79" t="n"/>
      <c r="TL451" s="79" t="n"/>
      <c r="TM451" s="79" t="n"/>
      <c r="TN451" s="79" t="n"/>
      <c r="TO451" s="79" t="n"/>
      <c r="TP451" s="79" t="n"/>
      <c r="TQ451" s="79" t="n"/>
      <c r="TR451" s="79" t="n"/>
      <c r="TS451" s="79" t="n"/>
      <c r="TT451" s="79" t="n"/>
      <c r="TU451" s="79" t="n"/>
      <c r="TV451" s="79" t="n"/>
      <c r="TW451" s="79" t="n"/>
      <c r="TX451" s="79" t="n"/>
      <c r="TY451" s="79" t="n"/>
      <c r="TZ451" s="79" t="n"/>
      <c r="UA451" s="79" t="n"/>
      <c r="UB451" s="79" t="n"/>
      <c r="UC451" s="79" t="n"/>
      <c r="UD451" s="79" t="n"/>
      <c r="UE451" s="79" t="n"/>
      <c r="UF451" s="79" t="n"/>
      <c r="UG451" s="79" t="n"/>
      <c r="UH451" s="79" t="n"/>
      <c r="UI451" s="79" t="n"/>
      <c r="UJ451" s="79" t="n"/>
      <c r="UK451" s="79" t="n"/>
      <c r="UN451" s="78" t="n">
        <v>31</v>
      </c>
      <c r="UO451" s="79" t="n"/>
      <c r="UP451" s="79" t="n"/>
      <c r="UQ451" s="79" t="n"/>
      <c r="UR451" s="79" t="n"/>
      <c r="US451" s="79" t="n"/>
      <c r="UT451" s="79" t="n"/>
      <c r="UU451" s="79" t="n"/>
      <c r="UV451" s="79" t="n"/>
      <c r="UW451" s="79" t="n"/>
      <c r="UX451" s="79" t="n"/>
      <c r="UY451" s="79" t="n"/>
      <c r="UZ451" s="79" t="n"/>
      <c r="VA451" s="79" t="n"/>
      <c r="VB451" s="79" t="n"/>
      <c r="VC451" s="79" t="n"/>
      <c r="VD451" s="79" t="n"/>
      <c r="VE451" s="79" t="n"/>
      <c r="VF451" s="79" t="n"/>
      <c r="VG451" s="79" t="n"/>
      <c r="VH451" s="79" t="n"/>
      <c r="VI451" s="79" t="n"/>
      <c r="VJ451" s="79" t="n"/>
      <c r="VK451" s="79" t="n"/>
      <c r="VL451" s="79" t="n"/>
      <c r="VM451" s="79" t="n"/>
      <c r="VN451" s="79" t="n"/>
      <c r="VO451" s="79" t="n"/>
      <c r="VP451" s="79" t="n"/>
      <c r="VQ451" s="79" t="n"/>
      <c r="VR451" s="79" t="n"/>
      <c r="VS451" s="79" t="n"/>
      <c r="VT451" s="79" t="n"/>
      <c r="VU451" s="79" t="n"/>
      <c r="VV451" s="79" t="n"/>
      <c r="VW451" s="79" t="n"/>
      <c r="VX451" s="79" t="n"/>
      <c r="VY451" s="79" t="n"/>
      <c r="VZ451" s="79" t="n"/>
      <c r="WA451" s="79" t="n"/>
      <c r="WB451" s="79" t="n"/>
      <c r="WE451" s="78" t="n">
        <v>31</v>
      </c>
      <c r="WF451" s="79" t="n"/>
      <c r="WG451" s="79" t="n"/>
      <c r="WH451" s="79" t="n"/>
      <c r="WI451" s="79" t="n"/>
      <c r="WJ451" s="79" t="n"/>
      <c r="WK451" s="79" t="n"/>
      <c r="WL451" s="79" t="n"/>
      <c r="WM451" s="79" t="n"/>
      <c r="WN451" s="79" t="n"/>
      <c r="WO451" s="79" t="n"/>
      <c r="WP451" s="79" t="n"/>
      <c r="WQ451" s="79" t="n"/>
      <c r="WR451" s="79" t="n"/>
      <c r="WS451" s="79" t="n"/>
      <c r="WT451" s="79" t="n"/>
      <c r="WU451" s="79" t="n"/>
      <c r="WV451" s="79" t="n"/>
      <c r="WW451" s="79" t="n"/>
      <c r="WX451" s="79" t="n"/>
      <c r="WY451" s="79" t="n"/>
      <c r="WZ451" s="79" t="n"/>
      <c r="XA451" s="79" t="n"/>
      <c r="XB451" s="79" t="n"/>
      <c r="XC451" s="79" t="n"/>
      <c r="XD451" s="79" t="n"/>
      <c r="XE451" s="79" t="n"/>
      <c r="XF451" s="79" t="n"/>
      <c r="XG451" s="79" t="n"/>
      <c r="XH451" s="79" t="n"/>
      <c r="XI451" s="79" t="n"/>
      <c r="XJ451" s="79" t="n"/>
      <c r="XK451" s="79" t="n"/>
      <c r="XL451" s="79" t="n"/>
      <c r="XM451" s="79" t="n"/>
      <c r="XN451" s="79" t="n"/>
      <c r="XO451" s="79" t="n"/>
      <c r="XP451" s="79" t="n"/>
      <c r="XQ451" s="79" t="n"/>
      <c r="XR451" s="79" t="n"/>
      <c r="XS451" s="79" t="n"/>
      <c r="XV451" s="78" t="n">
        <v>31</v>
      </c>
      <c r="XW451" s="79" t="n"/>
      <c r="XX451" s="79" t="n"/>
      <c r="XY451" s="79" t="n"/>
      <c r="XZ451" s="79" t="n"/>
      <c r="YA451" s="79" t="n"/>
      <c r="YB451" s="79" t="n"/>
      <c r="YC451" s="79" t="n"/>
      <c r="YD451" s="79" t="n"/>
      <c r="YE451" s="79" t="n"/>
      <c r="YF451" s="79" t="n"/>
      <c r="YG451" s="79" t="n"/>
      <c r="YH451" s="79" t="n"/>
      <c r="YI451" s="79" t="n"/>
      <c r="YJ451" s="79" t="n"/>
      <c r="YK451" s="79" t="n"/>
      <c r="YL451" s="79" t="n"/>
      <c r="YM451" s="79" t="n"/>
      <c r="YN451" s="79" t="n"/>
      <c r="YO451" s="79" t="n"/>
      <c r="YP451" s="79" t="n"/>
      <c r="YQ451" s="79" t="n"/>
      <c r="YR451" s="79" t="n"/>
      <c r="YS451" s="79" t="n"/>
      <c r="YT451" s="79" t="n"/>
      <c r="YU451" s="79" t="n"/>
      <c r="YV451" s="79" t="n"/>
      <c r="YW451" s="79" t="n"/>
      <c r="YX451" s="79" t="n"/>
      <c r="YY451" s="79" t="n"/>
      <c r="YZ451" s="79" t="n"/>
      <c r="ZA451" s="79" t="n"/>
      <c r="ZB451" s="79" t="n"/>
      <c r="ZC451" s="79" t="n"/>
      <c r="ZD451" s="79" t="n"/>
      <c r="ZE451" s="79" t="n"/>
      <c r="ZF451" s="79" t="n"/>
      <c r="ZG451" s="79" t="n"/>
      <c r="ZH451" s="79" t="n"/>
      <c r="ZI451" s="79" t="n"/>
      <c r="ZJ451" s="79" t="n"/>
      <c r="ZM451" s="78" t="n">
        <v>31</v>
      </c>
      <c r="ZN451" s="79" t="n"/>
      <c r="ZO451" s="79" t="n"/>
      <c r="ZP451" s="79" t="n"/>
      <c r="ZQ451" s="79" t="n"/>
      <c r="ZR451" s="79" t="n"/>
      <c r="ZS451" s="79" t="n"/>
      <c r="ZT451" s="79" t="n"/>
      <c r="ZU451" s="79" t="n"/>
      <c r="ZV451" s="79" t="n"/>
      <c r="ZW451" s="79" t="n"/>
      <c r="ZX451" s="79" t="n"/>
      <c r="ZY451" s="79" t="n"/>
      <c r="ZZ451" s="79" t="n"/>
      <c r="AAA451" s="79" t="n"/>
      <c r="AAB451" s="79" t="n"/>
      <c r="AAC451" s="79" t="n"/>
      <c r="AAD451" s="79" t="n"/>
      <c r="AAE451" s="79" t="n"/>
      <c r="AAF451" s="79" t="n"/>
      <c r="AAG451" s="79" t="n"/>
      <c r="AAH451" s="79" t="n"/>
      <c r="AAI451" s="79" t="n"/>
      <c r="AAJ451" s="79" t="n"/>
      <c r="AAK451" s="79" t="n"/>
      <c r="AAL451" s="79" t="n"/>
      <c r="AAM451" s="79" t="n"/>
      <c r="AAN451" s="79" t="n"/>
      <c r="AAO451" s="79" t="n"/>
      <c r="AAP451" s="79" t="n"/>
      <c r="AAQ451" s="79" t="n"/>
      <c r="AAR451" s="79" t="n"/>
      <c r="AAS451" s="79" t="n"/>
      <c r="AAT451" s="79" t="n"/>
      <c r="AAU451" s="79" t="n"/>
      <c r="AAV451" s="79" t="n"/>
      <c r="AAW451" s="79" t="n"/>
      <c r="AAX451" s="79" t="n"/>
      <c r="AAY451" s="79" t="n"/>
      <c r="AAZ451" s="79" t="n"/>
      <c r="ABA451" s="79" t="n"/>
      <c r="ABD451" s="78" t="n">
        <v>31</v>
      </c>
      <c r="ABE451" s="79" t="n"/>
      <c r="ABF451" s="79" t="n"/>
      <c r="ABG451" s="79" t="n"/>
      <c r="ABH451" s="79" t="n"/>
      <c r="ABI451" s="79" t="n"/>
      <c r="ABJ451" s="79" t="n"/>
      <c r="ABK451" s="79" t="n"/>
      <c r="ABL451" s="79" t="n"/>
      <c r="ABM451" s="79" t="n"/>
      <c r="ABN451" s="79" t="n"/>
      <c r="ABO451" s="79" t="n"/>
      <c r="ABP451" s="79" t="n"/>
      <c r="ABQ451" s="79" t="n"/>
      <c r="ABR451" s="79" t="n"/>
      <c r="ABS451" s="79" t="n"/>
      <c r="ABT451" s="79" t="n"/>
      <c r="ABU451" s="79" t="n"/>
      <c r="ABV451" s="79" t="n"/>
      <c r="ABW451" s="79" t="n"/>
      <c r="ABX451" s="79" t="n"/>
      <c r="ABY451" s="79" t="n"/>
      <c r="ABZ451" s="79" t="n"/>
      <c r="ACA451" s="79" t="n"/>
      <c r="ACB451" s="79" t="n"/>
      <c r="ACC451" s="79" t="n"/>
      <c r="ACD451" s="79" t="n"/>
      <c r="ACE451" s="79" t="n"/>
      <c r="ACF451" s="79" t="n"/>
      <c r="ACG451" s="79" t="n"/>
      <c r="ACH451" s="79" t="n"/>
      <c r="ACI451" s="79" t="n"/>
      <c r="ACJ451" s="79" t="n"/>
      <c r="ACK451" s="79" t="n"/>
      <c r="ACL451" s="79" t="n"/>
      <c r="ACM451" s="79" t="n"/>
      <c r="ACN451" s="79" t="n"/>
      <c r="ACO451" s="79" t="n"/>
      <c r="ACP451" s="79" t="n"/>
      <c r="ACQ451" s="79" t="n"/>
      <c r="ACR451" s="79" t="n"/>
      <c r="ACU451" s="78" t="n">
        <v>31</v>
      </c>
      <c r="ACV451" s="79" t="n"/>
      <c r="ACW451" s="79" t="n"/>
      <c r="ACX451" s="79" t="n"/>
      <c r="ACY451" s="79" t="n"/>
      <c r="ACZ451" s="79" t="n"/>
      <c r="ADA451" s="79" t="n"/>
      <c r="ADB451" s="79" t="n"/>
      <c r="ADC451" s="79" t="n"/>
      <c r="ADD451" s="79" t="n"/>
      <c r="ADE451" s="79" t="n"/>
      <c r="ADF451" s="79" t="n"/>
      <c r="ADG451" s="79" t="n"/>
      <c r="ADH451" s="79" t="n"/>
      <c r="ADI451" s="79" t="n"/>
      <c r="ADJ451" s="79" t="n"/>
      <c r="ADK451" s="79" t="n"/>
      <c r="ADL451" s="79" t="n"/>
      <c r="ADM451" s="79" t="n"/>
      <c r="ADN451" s="79" t="n"/>
      <c r="ADO451" s="79" t="n"/>
      <c r="ADP451" s="79" t="n"/>
      <c r="ADQ451" s="79" t="n"/>
      <c r="ADR451" s="79" t="n"/>
      <c r="ADS451" s="79" t="n"/>
      <c r="ADT451" s="79" t="n"/>
      <c r="ADU451" s="79" t="n"/>
      <c r="ADV451" s="79" t="n"/>
      <c r="ADW451" s="79" t="n"/>
      <c r="ADX451" s="79" t="n"/>
      <c r="ADY451" s="79" t="n"/>
      <c r="ADZ451" s="79" t="n"/>
      <c r="AEA451" s="79" t="n"/>
      <c r="AEB451" s="79" t="n"/>
      <c r="AEC451" s="79" t="n"/>
      <c r="AED451" s="79" t="n"/>
      <c r="AEE451" s="79" t="n"/>
      <c r="AEF451" s="79" t="n"/>
      <c r="AEG451" s="79" t="n"/>
      <c r="AEH451" s="79" t="n"/>
      <c r="AEI451" s="79" t="n"/>
      <c r="AEL451" s="78" t="n">
        <v>31</v>
      </c>
      <c r="AEM451" s="79" t="n"/>
      <c r="AEN451" s="79" t="n"/>
      <c r="AEO451" s="79" t="n"/>
      <c r="AEP451" s="79" t="n"/>
      <c r="AEQ451" s="79" t="n"/>
      <c r="AER451" s="79" t="n"/>
      <c r="AES451" s="79" t="n"/>
      <c r="AET451" s="79" t="n"/>
      <c r="AEU451" s="79" t="n"/>
      <c r="AEV451" s="79" t="n"/>
      <c r="AEW451" s="79" t="n"/>
      <c r="AEX451" s="79" t="n"/>
      <c r="AEY451" s="79" t="n"/>
      <c r="AEZ451" s="79" t="n"/>
      <c r="AFA451" s="79" t="n"/>
      <c r="AFB451" s="79" t="n"/>
      <c r="AFC451" s="79" t="n"/>
      <c r="AFD451" s="79" t="n"/>
      <c r="AFE451" s="79" t="n"/>
      <c r="AFF451" s="79" t="n"/>
      <c r="AFG451" s="79" t="n"/>
      <c r="AFH451" s="79" t="n"/>
      <c r="AFI451" s="79" t="n"/>
      <c r="AFJ451" s="79" t="n"/>
      <c r="AFK451" s="79" t="n"/>
      <c r="AFL451" s="79" t="n"/>
      <c r="AFM451" s="79" t="n"/>
      <c r="AFN451" s="79" t="n"/>
      <c r="AFO451" s="79" t="n"/>
      <c r="AFP451" s="79" t="n"/>
      <c r="AFQ451" s="79" t="n"/>
      <c r="AFR451" s="79" t="n"/>
      <c r="AFS451" s="79" t="n"/>
      <c r="AFT451" s="79" t="n"/>
      <c r="AFU451" s="79" t="n"/>
      <c r="AFV451" s="79" t="n"/>
      <c r="AFW451" s="79" t="n"/>
      <c r="AFX451" s="79" t="n"/>
      <c r="AFY451" s="79" t="n"/>
      <c r="AFZ451" s="79" t="n"/>
    </row>
    <row r="452">
      <c r="A452" s="78" t="n">
        <v>32</v>
      </c>
      <c r="B452" s="79" t="n"/>
      <c r="C452" s="79" t="n"/>
      <c r="D452" s="79" t="n"/>
      <c r="E452" s="79" t="n"/>
      <c r="F452" s="79" t="n"/>
      <c r="G452" s="79" t="n"/>
      <c r="H452" s="79" t="n"/>
      <c r="I452" s="79" t="n"/>
      <c r="J452" s="79" t="n"/>
      <c r="K452" s="79" t="n"/>
      <c r="L452" s="79" t="n"/>
      <c r="M452" s="79" t="n"/>
      <c r="N452" s="79" t="n"/>
      <c r="O452" s="79" t="n"/>
      <c r="P452" s="79" t="n"/>
      <c r="Q452" s="79" t="n"/>
      <c r="R452" s="79" t="n"/>
      <c r="S452" s="79" t="n"/>
      <c r="T452" s="79" t="n"/>
      <c r="U452" s="79" t="n"/>
      <c r="V452" s="79" t="n"/>
      <c r="W452" s="79" t="n"/>
      <c r="X452" s="79" t="n"/>
      <c r="Y452" s="79" t="n"/>
      <c r="Z452" s="79" t="n"/>
      <c r="AA452" s="79" t="n"/>
      <c r="AB452" s="79" t="n"/>
      <c r="AC452" s="79" t="n"/>
      <c r="AD452" s="79" t="n"/>
      <c r="AE452" s="79" t="n"/>
      <c r="AF452" s="79" t="n"/>
      <c r="AG452" s="79" t="n"/>
      <c r="AH452" s="79" t="n"/>
      <c r="AI452" s="79" t="n"/>
      <c r="AJ452" s="79" t="n"/>
      <c r="AK452" s="79" t="n"/>
      <c r="AL452" s="79" t="n"/>
      <c r="AM452" s="79" t="n"/>
      <c r="AN452" s="79" t="n"/>
      <c r="AO452" s="79" t="n"/>
      <c r="AR452" s="78" t="n">
        <v>32</v>
      </c>
      <c r="AS452" s="79" t="n"/>
      <c r="AT452" s="79" t="n"/>
      <c r="AU452" s="79" t="n"/>
      <c r="AV452" s="79" t="n"/>
      <c r="AW452" s="79" t="n"/>
      <c r="AX452" s="79" t="n"/>
      <c r="AY452" s="79" t="n"/>
      <c r="AZ452" s="79" t="n"/>
      <c r="BA452" s="79" t="n"/>
      <c r="BB452" s="79" t="n"/>
      <c r="BC452" s="79" t="n"/>
      <c r="BD452" s="79" t="n"/>
      <c r="BE452" s="79" t="n"/>
      <c r="BF452" s="79" t="n"/>
      <c r="BG452" s="79" t="n"/>
      <c r="BH452" s="79" t="n"/>
      <c r="BI452" s="79" t="n"/>
      <c r="BJ452" s="79" t="n"/>
      <c r="BK452" s="79" t="n"/>
      <c r="BL452" s="79" t="n"/>
      <c r="BM452" s="79" t="n"/>
      <c r="BN452" s="79" t="n"/>
      <c r="BO452" s="79" t="n"/>
      <c r="BP452" s="79" t="n"/>
      <c r="BQ452" s="79" t="n"/>
      <c r="BR452" s="79" t="n"/>
      <c r="BS452" s="79" t="n"/>
      <c r="BT452" s="79" t="n"/>
      <c r="BU452" s="79" t="n"/>
      <c r="BV452" s="79" t="n"/>
      <c r="BW452" s="79" t="n"/>
      <c r="BX452" s="79" t="n"/>
      <c r="BY452" s="79" t="n"/>
      <c r="BZ452" s="79" t="n"/>
      <c r="CA452" s="79" t="n"/>
      <c r="CB452" s="79" t="n"/>
      <c r="CC452" s="79" t="n"/>
      <c r="CD452" s="79" t="n"/>
      <c r="CE452" s="79" t="n"/>
      <c r="CF452" s="79" t="n"/>
      <c r="CI452" s="78" t="n">
        <v>32</v>
      </c>
      <c r="CJ452" s="79" t="n"/>
      <c r="CK452" s="79" t="n"/>
      <c r="CL452" s="79" t="n"/>
      <c r="CM452" s="79" t="n"/>
      <c r="CN452" s="79" t="n"/>
      <c r="CO452" s="79" t="n"/>
      <c r="CP452" s="79" t="n"/>
      <c r="CQ452" s="79" t="n"/>
      <c r="CR452" s="79" t="n"/>
      <c r="CS452" s="79" t="n"/>
      <c r="CT452" s="79" t="n"/>
      <c r="CU452" s="79" t="n"/>
      <c r="CV452" s="79" t="n"/>
      <c r="CW452" s="79" t="n"/>
      <c r="CX452" s="79" t="n"/>
      <c r="CY452" s="79" t="n"/>
      <c r="CZ452" s="79" t="n"/>
      <c r="DA452" s="79" t="n"/>
      <c r="DB452" s="79" t="n"/>
      <c r="DC452" s="79" t="n"/>
      <c r="DD452" s="79" t="n"/>
      <c r="DE452" s="79" t="n"/>
      <c r="DF452" s="79" t="n"/>
      <c r="DG452" s="79" t="n"/>
      <c r="DH452" s="79" t="n"/>
      <c r="DI452" s="79" t="n"/>
      <c r="DJ452" s="79" t="n"/>
      <c r="DK452" s="79" t="n"/>
      <c r="DL452" s="79" t="n"/>
      <c r="DM452" s="79" t="n"/>
      <c r="DN452" s="79" t="n"/>
      <c r="DO452" s="79" t="n"/>
      <c r="DP452" s="79" t="n"/>
      <c r="DQ452" s="79" t="n"/>
      <c r="DR452" s="79" t="n"/>
      <c r="DS452" s="79" t="n"/>
      <c r="DT452" s="79" t="n"/>
      <c r="DU452" s="79" t="n"/>
      <c r="DV452" s="79" t="n"/>
      <c r="DW452" s="79" t="n"/>
      <c r="DZ452" s="78" t="n">
        <v>32</v>
      </c>
      <c r="EA452" s="79" t="n"/>
      <c r="EB452" s="79" t="n"/>
      <c r="EC452" s="79" t="n"/>
      <c r="ED452" s="79" t="n"/>
      <c r="EE452" s="79" t="n"/>
      <c r="EF452" s="79" t="n"/>
      <c r="EG452" s="79" t="n"/>
      <c r="EH452" s="79" t="n"/>
      <c r="EI452" s="79" t="n"/>
      <c r="EJ452" s="79" t="n"/>
      <c r="EK452" s="79" t="n"/>
      <c r="EL452" s="79" t="n"/>
      <c r="EM452" s="79" t="n"/>
      <c r="EN452" s="79" t="n"/>
      <c r="EO452" s="79" t="n"/>
      <c r="EP452" s="79" t="n"/>
      <c r="EQ452" s="79" t="n"/>
      <c r="ER452" s="79" t="n"/>
      <c r="ES452" s="79" t="n"/>
      <c r="ET452" s="79" t="n"/>
      <c r="EU452" s="79" t="n"/>
      <c r="EV452" s="79" t="n"/>
      <c r="EW452" s="79" t="n"/>
      <c r="EX452" s="79" t="n"/>
      <c r="EY452" s="79" t="n"/>
      <c r="EZ452" s="79" t="n"/>
      <c r="FA452" s="79" t="n"/>
      <c r="FB452" s="79" t="n"/>
      <c r="FC452" s="79" t="n"/>
      <c r="FD452" s="79" t="n"/>
      <c r="FE452" s="79" t="n"/>
      <c r="FF452" s="79" t="n"/>
      <c r="FG452" s="79" t="n"/>
      <c r="FH452" s="79" t="n"/>
      <c r="FI452" s="79" t="n"/>
      <c r="FJ452" s="79" t="n"/>
      <c r="FK452" s="79" t="n"/>
      <c r="FL452" s="79" t="n"/>
      <c r="FM452" s="79" t="n"/>
      <c r="FN452" s="79" t="n"/>
      <c r="FQ452" s="78" t="n">
        <v>32</v>
      </c>
      <c r="FR452" s="79" t="n"/>
      <c r="FS452" s="79" t="n"/>
      <c r="FT452" s="79" t="n"/>
      <c r="FU452" s="79" t="n"/>
      <c r="FV452" s="79" t="n"/>
      <c r="FW452" s="79" t="n"/>
      <c r="FX452" s="79" t="n"/>
      <c r="FY452" s="79" t="n"/>
      <c r="FZ452" s="79" t="n"/>
      <c r="GA452" s="79" t="n"/>
      <c r="GB452" s="79" t="n"/>
      <c r="GC452" s="79" t="n"/>
      <c r="GD452" s="79" t="n"/>
      <c r="GE452" s="79" t="n"/>
      <c r="GF452" s="79" t="n"/>
      <c r="GG452" s="79" t="n"/>
      <c r="GH452" s="79" t="n"/>
      <c r="GI452" s="79" t="n"/>
      <c r="GJ452" s="79" t="n"/>
      <c r="GK452" s="79" t="n"/>
      <c r="GL452" s="79" t="n"/>
      <c r="GM452" s="79" t="n"/>
      <c r="GN452" s="79" t="n"/>
      <c r="GO452" s="79" t="n"/>
      <c r="GP452" s="79" t="n"/>
      <c r="GQ452" s="79" t="n"/>
      <c r="GR452" s="79" t="n"/>
      <c r="GS452" s="79" t="n"/>
      <c r="GT452" s="79" t="n"/>
      <c r="GU452" s="79" t="n"/>
      <c r="GV452" s="79" t="n"/>
      <c r="GW452" s="79" t="n"/>
      <c r="GX452" s="79" t="n"/>
      <c r="GY452" s="79" t="n"/>
      <c r="GZ452" s="79" t="n"/>
      <c r="HA452" s="79" t="n"/>
      <c r="HB452" s="79" t="n"/>
      <c r="HC452" s="79" t="n"/>
      <c r="HD452" s="79" t="n"/>
      <c r="HE452" s="79" t="n"/>
      <c r="HH452" s="78" t="n">
        <v>32</v>
      </c>
      <c r="HI452" s="79" t="n"/>
      <c r="HJ452" s="79" t="n"/>
      <c r="HK452" s="79" t="n"/>
      <c r="HL452" s="79" t="n"/>
      <c r="HM452" s="79" t="n"/>
      <c r="HN452" s="79" t="n"/>
      <c r="HO452" s="79" t="n"/>
      <c r="HP452" s="79" t="n"/>
      <c r="HQ452" s="79" t="n"/>
      <c r="HR452" s="79" t="n"/>
      <c r="HS452" s="79" t="n"/>
      <c r="HT452" s="79" t="n"/>
      <c r="HU452" s="79" t="n"/>
      <c r="HV452" s="79" t="n"/>
      <c r="HW452" s="79" t="n"/>
      <c r="HX452" s="79" t="n"/>
      <c r="HY452" s="79" t="n"/>
      <c r="HZ452" s="79" t="n"/>
      <c r="IA452" s="79" t="n"/>
      <c r="IB452" s="79" t="n"/>
      <c r="IC452" s="79" t="n"/>
      <c r="ID452" s="79" t="n"/>
      <c r="IE452" s="79" t="n"/>
      <c r="IF452" s="79" t="n"/>
      <c r="IG452" s="79" t="n"/>
      <c r="IH452" s="79" t="n"/>
      <c r="II452" s="79" t="n"/>
      <c r="IJ452" s="79" t="n"/>
      <c r="IK452" s="79" t="n"/>
      <c r="IL452" s="79" t="n"/>
      <c r="IM452" s="79" t="n"/>
      <c r="IN452" s="79" t="n"/>
      <c r="IO452" s="79" t="n"/>
      <c r="IP452" s="79" t="n"/>
      <c r="IQ452" s="79" t="n"/>
      <c r="IR452" s="79" t="n"/>
      <c r="IS452" s="79" t="n"/>
      <c r="IT452" s="79" t="n"/>
      <c r="IU452" s="79" t="n"/>
      <c r="IV452" s="79" t="n"/>
      <c r="IY452" s="78" t="n">
        <v>32</v>
      </c>
      <c r="IZ452" s="79" t="n"/>
      <c r="JA452" s="79" t="n"/>
      <c r="JB452" s="79" t="n"/>
      <c r="JC452" s="79" t="n"/>
      <c r="JD452" s="79" t="n"/>
      <c r="JE452" s="79" t="n"/>
      <c r="JF452" s="79" t="n"/>
      <c r="JG452" s="79" t="n"/>
      <c r="JH452" s="79" t="n"/>
      <c r="JI452" s="79" t="n"/>
      <c r="JJ452" s="79" t="n"/>
      <c r="JK452" s="79" t="n"/>
      <c r="JL452" s="79" t="n"/>
      <c r="JM452" s="79" t="n"/>
      <c r="JN452" s="79" t="n"/>
      <c r="JO452" s="79" t="n"/>
      <c r="JP452" s="79" t="n"/>
      <c r="JQ452" s="79" t="n"/>
      <c r="JR452" s="79" t="n"/>
      <c r="JS452" s="79" t="n"/>
      <c r="JT452" s="79" t="n"/>
      <c r="JU452" s="79" t="n"/>
      <c r="JV452" s="79" t="n"/>
      <c r="JW452" s="79" t="n"/>
      <c r="JX452" s="79" t="n"/>
      <c r="JY452" s="79" t="n"/>
      <c r="JZ452" s="79" t="n"/>
      <c r="KA452" s="79" t="n"/>
      <c r="KB452" s="79" t="n"/>
      <c r="KC452" s="79" t="n"/>
      <c r="KD452" s="79" t="n"/>
      <c r="KE452" s="79" t="n"/>
      <c r="KF452" s="79" t="n"/>
      <c r="KG452" s="79" t="n"/>
      <c r="KH452" s="79" t="n"/>
      <c r="KI452" s="79" t="n"/>
      <c r="KJ452" s="79" t="n"/>
      <c r="KK452" s="79" t="n"/>
      <c r="KL452" s="79" t="n"/>
      <c r="KM452" s="79" t="n"/>
      <c r="KP452" s="78" t="n">
        <v>32</v>
      </c>
      <c r="KQ452" s="79" t="n"/>
      <c r="KR452" s="79" t="n"/>
      <c r="KS452" s="79" t="n"/>
      <c r="KT452" s="79" t="n"/>
      <c r="KU452" s="79" t="n"/>
      <c r="KV452" s="79" t="n"/>
      <c r="KW452" s="79" t="n"/>
      <c r="KX452" s="79" t="n"/>
      <c r="KY452" s="79" t="n"/>
      <c r="KZ452" s="79" t="n"/>
      <c r="LA452" s="79" t="n"/>
      <c r="LB452" s="79" t="n"/>
      <c r="LC452" s="79" t="n"/>
      <c r="LD452" s="79" t="n"/>
      <c r="LE452" s="79" t="n"/>
      <c r="LF452" s="79" t="n"/>
      <c r="LG452" s="79" t="n"/>
      <c r="LH452" s="79" t="n"/>
      <c r="LI452" s="79" t="n"/>
      <c r="LJ452" s="79" t="n"/>
      <c r="LK452" s="79" t="n"/>
      <c r="LL452" s="79" t="n"/>
      <c r="LM452" s="79" t="n"/>
      <c r="LN452" s="79" t="n"/>
      <c r="LO452" s="79" t="n"/>
      <c r="LP452" s="79" t="n"/>
      <c r="LQ452" s="79" t="n"/>
      <c r="LR452" s="79" t="n"/>
      <c r="LS452" s="79" t="n"/>
      <c r="LT452" s="79" t="n"/>
      <c r="LU452" s="79" t="n"/>
      <c r="LV452" s="79" t="n"/>
      <c r="LW452" s="79" t="n"/>
      <c r="LX452" s="79" t="n"/>
      <c r="LY452" s="79" t="n"/>
      <c r="LZ452" s="79" t="n"/>
      <c r="MA452" s="79" t="n"/>
      <c r="MB452" s="79" t="n"/>
      <c r="MC452" s="79" t="n"/>
      <c r="MD452" s="79" t="n"/>
      <c r="MG452" s="78" t="n">
        <v>32</v>
      </c>
      <c r="MH452" s="79" t="n"/>
      <c r="MI452" s="79" t="n"/>
      <c r="MJ452" s="79" t="n"/>
      <c r="MK452" s="79" t="n"/>
      <c r="ML452" s="79" t="n"/>
      <c r="MM452" s="79" t="n"/>
      <c r="MN452" s="79" t="n"/>
      <c r="MO452" s="79" t="n"/>
      <c r="MP452" s="79" t="n"/>
      <c r="MQ452" s="79" t="n"/>
      <c r="MR452" s="79" t="n"/>
      <c r="MS452" s="79" t="n"/>
      <c r="MT452" s="79" t="n"/>
      <c r="MU452" s="79" t="n"/>
      <c r="MV452" s="79" t="n"/>
      <c r="MW452" s="79" t="n"/>
      <c r="MX452" s="79" t="n"/>
      <c r="MY452" s="79" t="n"/>
      <c r="MZ452" s="79" t="n"/>
      <c r="NA452" s="79" t="n"/>
      <c r="NB452" s="79" t="n"/>
      <c r="NC452" s="79" t="n"/>
      <c r="ND452" s="79" t="n"/>
      <c r="NE452" s="79" t="n"/>
      <c r="NF452" s="79" t="n"/>
      <c r="NG452" s="79" t="n"/>
      <c r="NH452" s="79" t="n"/>
      <c r="NI452" s="79" t="n"/>
      <c r="NJ452" s="79" t="n"/>
      <c r="NK452" s="79" t="n"/>
      <c r="NL452" s="79" t="n"/>
      <c r="NM452" s="79" t="n"/>
      <c r="NN452" s="79" t="n"/>
      <c r="NO452" s="79" t="n"/>
      <c r="NP452" s="79" t="n"/>
      <c r="NQ452" s="79" t="n"/>
      <c r="NR452" s="79" t="n"/>
      <c r="NS452" s="79" t="n"/>
      <c r="NT452" s="79" t="n"/>
      <c r="NU452" s="79" t="n"/>
      <c r="NX452" s="78" t="n">
        <v>32</v>
      </c>
      <c r="NY452" s="79" t="n"/>
      <c r="NZ452" s="79" t="n"/>
      <c r="OA452" s="79" t="n"/>
      <c r="OB452" s="79" t="n"/>
      <c r="OC452" s="79" t="n"/>
      <c r="OD452" s="79" t="n"/>
      <c r="OE452" s="79" t="n"/>
      <c r="OF452" s="79" t="n"/>
      <c r="OG452" s="79" t="n"/>
      <c r="OH452" s="79" t="n"/>
      <c r="OI452" s="79" t="n"/>
      <c r="OJ452" s="79" t="n"/>
      <c r="OK452" s="79" t="n"/>
      <c r="OL452" s="79" t="n"/>
      <c r="OM452" s="79" t="n"/>
      <c r="ON452" s="79" t="n"/>
      <c r="OO452" s="79" t="n"/>
      <c r="OP452" s="79" t="n"/>
      <c r="OQ452" s="79" t="n"/>
      <c r="OR452" s="79" t="n"/>
      <c r="OS452" s="79" t="n"/>
      <c r="OT452" s="79" t="n"/>
      <c r="OU452" s="79" t="n"/>
      <c r="OV452" s="79" t="n"/>
      <c r="OW452" s="79" t="n"/>
      <c r="OX452" s="79" t="n"/>
      <c r="OY452" s="79" t="n"/>
      <c r="OZ452" s="79" t="n"/>
      <c r="PA452" s="79" t="n"/>
      <c r="PB452" s="79" t="n"/>
      <c r="PC452" s="79" t="n"/>
      <c r="PD452" s="79" t="n"/>
      <c r="PE452" s="79" t="n"/>
      <c r="PF452" s="79" t="n"/>
      <c r="PG452" s="79" t="n"/>
      <c r="PH452" s="79" t="n"/>
      <c r="PI452" s="79" t="n"/>
      <c r="PJ452" s="79" t="n"/>
      <c r="PK452" s="79" t="n"/>
      <c r="PL452" s="79" t="n"/>
      <c r="PO452" s="78" t="n">
        <v>32</v>
      </c>
      <c r="PP452" s="79" t="n"/>
      <c r="PQ452" s="79" t="n"/>
      <c r="PR452" s="79" t="n"/>
      <c r="PS452" s="79" t="n"/>
      <c r="PT452" s="79" t="n"/>
      <c r="PU452" s="79" t="n"/>
      <c r="PV452" s="79" t="n"/>
      <c r="PW452" s="79" t="n"/>
      <c r="PX452" s="79" t="n"/>
      <c r="PY452" s="79" t="n"/>
      <c r="PZ452" s="79" t="n"/>
      <c r="QA452" s="79" t="n"/>
      <c r="QB452" s="79" t="n"/>
      <c r="QC452" s="79" t="n"/>
      <c r="QD452" s="79" t="n"/>
      <c r="QE452" s="79" t="n"/>
      <c r="QF452" s="79" t="n"/>
      <c r="QG452" s="79" t="n"/>
      <c r="QH452" s="79" t="n"/>
      <c r="QI452" s="79" t="n"/>
      <c r="QJ452" s="79" t="n"/>
      <c r="QK452" s="79" t="n"/>
      <c r="QL452" s="79" t="n"/>
      <c r="QM452" s="79" t="n"/>
      <c r="QN452" s="79" t="n"/>
      <c r="QO452" s="79" t="n"/>
      <c r="QP452" s="79" t="n"/>
      <c r="QQ452" s="79" t="n"/>
      <c r="QR452" s="79" t="n"/>
      <c r="QS452" s="79" t="n"/>
      <c r="QT452" s="79" t="n"/>
      <c r="QU452" s="79" t="n"/>
      <c r="QV452" s="79" t="n"/>
      <c r="QW452" s="79" t="n"/>
      <c r="QX452" s="79" t="n"/>
      <c r="QY452" s="79" t="n"/>
      <c r="QZ452" s="79" t="n"/>
      <c r="RA452" s="79" t="n"/>
      <c r="RB452" s="79" t="n"/>
      <c r="RC452" s="79" t="n"/>
      <c r="RF452" s="78" t="n">
        <v>32</v>
      </c>
      <c r="RG452" s="79" t="n"/>
      <c r="RH452" s="79" t="n"/>
      <c r="RI452" s="79" t="n"/>
      <c r="RJ452" s="79" t="n"/>
      <c r="RK452" s="79" t="n"/>
      <c r="RL452" s="79" t="n"/>
      <c r="RM452" s="79" t="n"/>
      <c r="RN452" s="79" t="n"/>
      <c r="RO452" s="79" t="n"/>
      <c r="RP452" s="79" t="n"/>
      <c r="RQ452" s="79" t="n"/>
      <c r="RR452" s="79" t="n"/>
      <c r="RS452" s="79" t="n"/>
      <c r="RT452" s="79" t="n"/>
      <c r="RU452" s="79" t="n"/>
      <c r="RV452" s="79" t="n"/>
      <c r="RW452" s="79" t="n"/>
      <c r="RX452" s="79" t="n"/>
      <c r="RY452" s="79" t="n"/>
      <c r="RZ452" s="79" t="n"/>
      <c r="SA452" s="79" t="n"/>
      <c r="SB452" s="79" t="n"/>
      <c r="SC452" s="79" t="n"/>
      <c r="SD452" s="79" t="n"/>
      <c r="SE452" s="79" t="n"/>
      <c r="SF452" s="79" t="n"/>
      <c r="SG452" s="79" t="n"/>
      <c r="SH452" s="79" t="n"/>
      <c r="SI452" s="79" t="n"/>
      <c r="SJ452" s="79" t="n"/>
      <c r="SK452" s="79" t="n"/>
      <c r="SL452" s="79" t="n"/>
      <c r="SM452" s="79" t="n"/>
      <c r="SN452" s="79" t="n"/>
      <c r="SO452" s="79" t="n"/>
      <c r="SP452" s="79" t="n"/>
      <c r="SQ452" s="79" t="n"/>
      <c r="SR452" s="79" t="n"/>
      <c r="SS452" s="79" t="n"/>
      <c r="ST452" s="79" t="n"/>
      <c r="SW452" s="78" t="n">
        <v>32</v>
      </c>
      <c r="SX452" s="79" t="n"/>
      <c r="SY452" s="79" t="n"/>
      <c r="SZ452" s="79" t="n"/>
      <c r="TA452" s="79" t="n"/>
      <c r="TB452" s="79" t="n"/>
      <c r="TC452" s="79" t="n"/>
      <c r="TD452" s="79" t="n"/>
      <c r="TE452" s="79" t="n"/>
      <c r="TF452" s="79" t="n"/>
      <c r="TG452" s="79" t="n"/>
      <c r="TH452" s="79" t="n"/>
      <c r="TI452" s="79" t="n"/>
      <c r="TJ452" s="79" t="n"/>
      <c r="TK452" s="79" t="n"/>
      <c r="TL452" s="79" t="n"/>
      <c r="TM452" s="79" t="n"/>
      <c r="TN452" s="79" t="n"/>
      <c r="TO452" s="79" t="n"/>
      <c r="TP452" s="79" t="n"/>
      <c r="TQ452" s="79" t="n"/>
      <c r="TR452" s="79" t="n"/>
      <c r="TS452" s="79" t="n"/>
      <c r="TT452" s="79" t="n"/>
      <c r="TU452" s="79" t="n"/>
      <c r="TV452" s="79" t="n"/>
      <c r="TW452" s="79" t="n"/>
      <c r="TX452" s="79" t="n"/>
      <c r="TY452" s="79" t="n"/>
      <c r="TZ452" s="79" t="n"/>
      <c r="UA452" s="79" t="n"/>
      <c r="UB452" s="79" t="n"/>
      <c r="UC452" s="79" t="n"/>
      <c r="UD452" s="79" t="n"/>
      <c r="UE452" s="79" t="n"/>
      <c r="UF452" s="79" t="n"/>
      <c r="UG452" s="79" t="n"/>
      <c r="UH452" s="79" t="n"/>
      <c r="UI452" s="79" t="n"/>
      <c r="UJ452" s="79" t="n"/>
      <c r="UK452" s="79" t="n"/>
      <c r="UN452" s="78" t="n">
        <v>32</v>
      </c>
      <c r="UO452" s="79" t="n"/>
      <c r="UP452" s="79" t="n"/>
      <c r="UQ452" s="79" t="n"/>
      <c r="UR452" s="79" t="n"/>
      <c r="US452" s="79" t="n"/>
      <c r="UT452" s="79" t="n"/>
      <c r="UU452" s="79" t="n"/>
      <c r="UV452" s="79" t="n"/>
      <c r="UW452" s="79" t="n"/>
      <c r="UX452" s="79" t="n"/>
      <c r="UY452" s="79" t="n"/>
      <c r="UZ452" s="79" t="n"/>
      <c r="VA452" s="79" t="n"/>
      <c r="VB452" s="79" t="n"/>
      <c r="VC452" s="79" t="n"/>
      <c r="VD452" s="79" t="n"/>
      <c r="VE452" s="79" t="n"/>
      <c r="VF452" s="79" t="n"/>
      <c r="VG452" s="79" t="n"/>
      <c r="VH452" s="79" t="n"/>
      <c r="VI452" s="79" t="n"/>
      <c r="VJ452" s="79" t="n"/>
      <c r="VK452" s="79" t="n"/>
      <c r="VL452" s="79" t="n"/>
      <c r="VM452" s="79" t="n"/>
      <c r="VN452" s="79" t="n"/>
      <c r="VO452" s="79" t="n"/>
      <c r="VP452" s="79" t="n"/>
      <c r="VQ452" s="79" t="n"/>
      <c r="VR452" s="79" t="n"/>
      <c r="VS452" s="79" t="n"/>
      <c r="VT452" s="79" t="n"/>
      <c r="VU452" s="79" t="n"/>
      <c r="VV452" s="79" t="n"/>
      <c r="VW452" s="79" t="n"/>
      <c r="VX452" s="79" t="n"/>
      <c r="VY452" s="79" t="n"/>
      <c r="VZ452" s="79" t="n"/>
      <c r="WA452" s="79" t="n"/>
      <c r="WB452" s="79" t="n"/>
      <c r="WE452" s="78" t="n">
        <v>32</v>
      </c>
      <c r="WF452" s="79" t="n"/>
      <c r="WG452" s="79" t="n"/>
      <c r="WH452" s="79" t="n"/>
      <c r="WI452" s="79" t="n"/>
      <c r="WJ452" s="79" t="n"/>
      <c r="WK452" s="79" t="n"/>
      <c r="WL452" s="79" t="n"/>
      <c r="WM452" s="79" t="n"/>
      <c r="WN452" s="79" t="n"/>
      <c r="WO452" s="79" t="n"/>
      <c r="WP452" s="79" t="n"/>
      <c r="WQ452" s="79" t="n"/>
      <c r="WR452" s="79" t="n"/>
      <c r="WS452" s="79" t="n"/>
      <c r="WT452" s="79" t="n"/>
      <c r="WU452" s="79" t="n"/>
      <c r="WV452" s="79" t="n"/>
      <c r="WW452" s="79" t="n"/>
      <c r="WX452" s="79" t="n"/>
      <c r="WY452" s="79" t="n"/>
      <c r="WZ452" s="79" t="n"/>
      <c r="XA452" s="79" t="n"/>
      <c r="XB452" s="79" t="n"/>
      <c r="XC452" s="79" t="n"/>
      <c r="XD452" s="79" t="n"/>
      <c r="XE452" s="79" t="n"/>
      <c r="XF452" s="79" t="n"/>
      <c r="XG452" s="79" t="n"/>
      <c r="XH452" s="79" t="n"/>
      <c r="XI452" s="79" t="n"/>
      <c r="XJ452" s="79" t="n"/>
      <c r="XK452" s="79" t="n"/>
      <c r="XL452" s="79" t="n"/>
      <c r="XM452" s="79" t="n"/>
      <c r="XN452" s="79" t="n"/>
      <c r="XO452" s="79" t="n"/>
      <c r="XP452" s="79" t="n"/>
      <c r="XQ452" s="79" t="n"/>
      <c r="XR452" s="79" t="n"/>
      <c r="XS452" s="79" t="n"/>
      <c r="XV452" s="78" t="n">
        <v>32</v>
      </c>
      <c r="XW452" s="79" t="n"/>
      <c r="XX452" s="79" t="n"/>
      <c r="XY452" s="79" t="n"/>
      <c r="XZ452" s="79" t="n"/>
      <c r="YA452" s="79" t="n"/>
      <c r="YB452" s="79" t="n"/>
      <c r="YC452" s="79" t="n"/>
      <c r="YD452" s="79" t="n"/>
      <c r="YE452" s="79" t="n"/>
      <c r="YF452" s="79" t="n"/>
      <c r="YG452" s="79" t="n"/>
      <c r="YH452" s="79" t="n"/>
      <c r="YI452" s="79" t="n"/>
      <c r="YJ452" s="79" t="n"/>
      <c r="YK452" s="79" t="n"/>
      <c r="YL452" s="79" t="n"/>
      <c r="YM452" s="79" t="n"/>
      <c r="YN452" s="79" t="n"/>
      <c r="YO452" s="79" t="n"/>
      <c r="YP452" s="79" t="n"/>
      <c r="YQ452" s="79" t="n"/>
      <c r="YR452" s="79" t="n"/>
      <c r="YS452" s="79" t="n"/>
      <c r="YT452" s="79" t="n"/>
      <c r="YU452" s="79" t="n"/>
      <c r="YV452" s="79" t="n"/>
      <c r="YW452" s="79" t="n"/>
      <c r="YX452" s="79" t="n"/>
      <c r="YY452" s="79" t="n"/>
      <c r="YZ452" s="79" t="n"/>
      <c r="ZA452" s="79" t="n"/>
      <c r="ZB452" s="79" t="n"/>
      <c r="ZC452" s="79" t="n"/>
      <c r="ZD452" s="79" t="n"/>
      <c r="ZE452" s="79" t="n"/>
      <c r="ZF452" s="79" t="n"/>
      <c r="ZG452" s="79" t="n"/>
      <c r="ZH452" s="79" t="n"/>
      <c r="ZI452" s="79" t="n"/>
      <c r="ZJ452" s="79" t="n"/>
      <c r="ZM452" s="78" t="n">
        <v>32</v>
      </c>
      <c r="ZN452" s="79" t="n"/>
      <c r="ZO452" s="79" t="n"/>
      <c r="ZP452" s="79" t="n"/>
      <c r="ZQ452" s="79" t="n"/>
      <c r="ZR452" s="79" t="n"/>
      <c r="ZS452" s="79" t="n"/>
      <c r="ZT452" s="79" t="n"/>
      <c r="ZU452" s="79" t="n"/>
      <c r="ZV452" s="79" t="n"/>
      <c r="ZW452" s="79" t="n"/>
      <c r="ZX452" s="79" t="n"/>
      <c r="ZY452" s="79" t="n"/>
      <c r="ZZ452" s="79" t="n"/>
      <c r="AAA452" s="79" t="n"/>
      <c r="AAB452" s="79" t="n"/>
      <c r="AAC452" s="79" t="n"/>
      <c r="AAD452" s="79" t="n"/>
      <c r="AAE452" s="79" t="n"/>
      <c r="AAF452" s="79" t="n"/>
      <c r="AAG452" s="79" t="n"/>
      <c r="AAH452" s="79" t="n"/>
      <c r="AAI452" s="79" t="n"/>
      <c r="AAJ452" s="79" t="n"/>
      <c r="AAK452" s="79" t="n"/>
      <c r="AAL452" s="79" t="n"/>
      <c r="AAM452" s="79" t="n"/>
      <c r="AAN452" s="79" t="n"/>
      <c r="AAO452" s="79" t="n"/>
      <c r="AAP452" s="79" t="n"/>
      <c r="AAQ452" s="79" t="n"/>
      <c r="AAR452" s="79" t="n"/>
      <c r="AAS452" s="79" t="n"/>
      <c r="AAT452" s="79" t="n"/>
      <c r="AAU452" s="79" t="n"/>
      <c r="AAV452" s="79" t="n"/>
      <c r="AAW452" s="79" t="n"/>
      <c r="AAX452" s="79" t="n"/>
      <c r="AAY452" s="79" t="n"/>
      <c r="AAZ452" s="79" t="n"/>
      <c r="ABA452" s="79" t="n"/>
      <c r="ABD452" s="78" t="n">
        <v>32</v>
      </c>
      <c r="ABE452" s="79" t="n"/>
      <c r="ABF452" s="79" t="n"/>
      <c r="ABG452" s="79" t="n"/>
      <c r="ABH452" s="79" t="n"/>
      <c r="ABI452" s="79" t="n"/>
      <c r="ABJ452" s="79" t="n"/>
      <c r="ABK452" s="79" t="n"/>
      <c r="ABL452" s="79" t="n"/>
      <c r="ABM452" s="79" t="n"/>
      <c r="ABN452" s="79" t="n"/>
      <c r="ABO452" s="79" t="n"/>
      <c r="ABP452" s="79" t="n"/>
      <c r="ABQ452" s="79" t="n"/>
      <c r="ABR452" s="79" t="n"/>
      <c r="ABS452" s="79" t="n"/>
      <c r="ABT452" s="79" t="n"/>
      <c r="ABU452" s="79" t="n"/>
      <c r="ABV452" s="79" t="n"/>
      <c r="ABW452" s="79" t="n"/>
      <c r="ABX452" s="79" t="n"/>
      <c r="ABY452" s="79" t="n"/>
      <c r="ABZ452" s="79" t="n"/>
      <c r="ACA452" s="79" t="n"/>
      <c r="ACB452" s="79" t="n"/>
      <c r="ACC452" s="79" t="n"/>
      <c r="ACD452" s="79" t="n"/>
      <c r="ACE452" s="79" t="n"/>
      <c r="ACF452" s="79" t="n"/>
      <c r="ACG452" s="79" t="n"/>
      <c r="ACH452" s="79" t="n"/>
      <c r="ACI452" s="79" t="n"/>
      <c r="ACJ452" s="79" t="n"/>
      <c r="ACK452" s="79" t="n"/>
      <c r="ACL452" s="79" t="n"/>
      <c r="ACM452" s="79" t="n"/>
      <c r="ACN452" s="79" t="n"/>
      <c r="ACO452" s="79" t="n"/>
      <c r="ACP452" s="79" t="n"/>
      <c r="ACQ452" s="79" t="n"/>
      <c r="ACR452" s="79" t="n"/>
      <c r="ACU452" s="78" t="n">
        <v>32</v>
      </c>
      <c r="ACV452" s="79" t="n"/>
      <c r="ACW452" s="79" t="n"/>
      <c r="ACX452" s="79" t="n"/>
      <c r="ACY452" s="79" t="n"/>
      <c r="ACZ452" s="79" t="n"/>
      <c r="ADA452" s="79" t="n"/>
      <c r="ADB452" s="79" t="n"/>
      <c r="ADC452" s="79" t="n"/>
      <c r="ADD452" s="79" t="n"/>
      <c r="ADE452" s="79" t="n"/>
      <c r="ADF452" s="79" t="n"/>
      <c r="ADG452" s="79" t="n"/>
      <c r="ADH452" s="79" t="n"/>
      <c r="ADI452" s="79" t="n"/>
      <c r="ADJ452" s="79" t="n"/>
      <c r="ADK452" s="79" t="n"/>
      <c r="ADL452" s="79" t="n"/>
      <c r="ADM452" s="79" t="n"/>
      <c r="ADN452" s="79" t="n"/>
      <c r="ADO452" s="79" t="n"/>
      <c r="ADP452" s="79" t="n"/>
      <c r="ADQ452" s="79" t="n"/>
      <c r="ADR452" s="79" t="n"/>
      <c r="ADS452" s="79" t="n"/>
      <c r="ADT452" s="79" t="n"/>
      <c r="ADU452" s="79" t="n"/>
      <c r="ADV452" s="79" t="n"/>
      <c r="ADW452" s="79" t="n"/>
      <c r="ADX452" s="79" t="n"/>
      <c r="ADY452" s="79" t="n"/>
      <c r="ADZ452" s="79" t="n"/>
      <c r="AEA452" s="79" t="n"/>
      <c r="AEB452" s="79" t="n"/>
      <c r="AEC452" s="79" t="n"/>
      <c r="AED452" s="79" t="n"/>
      <c r="AEE452" s="79" t="n"/>
      <c r="AEF452" s="79" t="n"/>
      <c r="AEG452" s="79" t="n"/>
      <c r="AEH452" s="79" t="n"/>
      <c r="AEI452" s="79" t="n"/>
      <c r="AEL452" s="78" t="n">
        <v>32</v>
      </c>
      <c r="AEM452" s="79" t="n"/>
      <c r="AEN452" s="79" t="n"/>
      <c r="AEO452" s="79" t="n"/>
      <c r="AEP452" s="79" t="n"/>
      <c r="AEQ452" s="79" t="n"/>
      <c r="AER452" s="79" t="n"/>
      <c r="AES452" s="79" t="n"/>
      <c r="AET452" s="79" t="n"/>
      <c r="AEU452" s="79" t="n"/>
      <c r="AEV452" s="79" t="n"/>
      <c r="AEW452" s="79" t="n"/>
      <c r="AEX452" s="79" t="n"/>
      <c r="AEY452" s="79" t="n"/>
      <c r="AEZ452" s="79" t="n"/>
      <c r="AFA452" s="79" t="n"/>
      <c r="AFB452" s="79" t="n"/>
      <c r="AFC452" s="79" t="n"/>
      <c r="AFD452" s="79" t="n"/>
      <c r="AFE452" s="79" t="n"/>
      <c r="AFF452" s="79" t="n"/>
      <c r="AFG452" s="79" t="n"/>
      <c r="AFH452" s="79" t="n"/>
      <c r="AFI452" s="79" t="n"/>
      <c r="AFJ452" s="79" t="n"/>
      <c r="AFK452" s="79" t="n"/>
      <c r="AFL452" s="79" t="n"/>
      <c r="AFM452" s="79" t="n"/>
      <c r="AFN452" s="79" t="n"/>
      <c r="AFO452" s="79" t="n"/>
      <c r="AFP452" s="79" t="n"/>
      <c r="AFQ452" s="79" t="n"/>
      <c r="AFR452" s="79" t="n"/>
      <c r="AFS452" s="79" t="n"/>
      <c r="AFT452" s="79" t="n"/>
      <c r="AFU452" s="79" t="n"/>
      <c r="AFV452" s="79" t="n"/>
      <c r="AFW452" s="79" t="n"/>
      <c r="AFX452" s="79" t="n"/>
      <c r="AFY452" s="79" t="n"/>
      <c r="AFZ452" s="79" t="n"/>
    </row>
    <row r="453">
      <c r="A453" s="78" t="n">
        <v>33</v>
      </c>
      <c r="B453" s="79" t="n"/>
      <c r="C453" s="79" t="n"/>
      <c r="D453" s="79" t="n"/>
      <c r="E453" s="79" t="n"/>
      <c r="F453" s="79" t="n"/>
      <c r="G453" s="79" t="n"/>
      <c r="H453" s="79" t="n"/>
      <c r="I453" s="79" t="n"/>
      <c r="J453" s="79" t="n"/>
      <c r="K453" s="79" t="n"/>
      <c r="L453" s="79" t="n"/>
      <c r="M453" s="79" t="n"/>
      <c r="N453" s="79" t="n"/>
      <c r="O453" s="79" t="n"/>
      <c r="P453" s="79" t="n"/>
      <c r="Q453" s="79" t="n"/>
      <c r="R453" s="79" t="n"/>
      <c r="S453" s="79" t="n"/>
      <c r="T453" s="79" t="n"/>
      <c r="U453" s="79" t="n"/>
      <c r="V453" s="79" t="n"/>
      <c r="W453" s="79" t="n"/>
      <c r="X453" s="79" t="n"/>
      <c r="Y453" s="79" t="n"/>
      <c r="Z453" s="79" t="n"/>
      <c r="AA453" s="79" t="n"/>
      <c r="AB453" s="79" t="n"/>
      <c r="AC453" s="79" t="n"/>
      <c r="AD453" s="79" t="n"/>
      <c r="AE453" s="79" t="n"/>
      <c r="AF453" s="79" t="n"/>
      <c r="AG453" s="79" t="n"/>
      <c r="AH453" s="79" t="n"/>
      <c r="AI453" s="79" t="n"/>
      <c r="AJ453" s="79" t="n"/>
      <c r="AK453" s="79" t="n"/>
      <c r="AL453" s="79" t="n"/>
      <c r="AM453" s="79" t="n"/>
      <c r="AN453" s="79" t="n"/>
      <c r="AO453" s="79" t="n"/>
      <c r="AR453" s="78" t="n">
        <v>33</v>
      </c>
      <c r="AS453" s="79" t="n"/>
      <c r="AT453" s="79" t="n"/>
      <c r="AU453" s="79" t="n"/>
      <c r="AV453" s="79" t="n"/>
      <c r="AW453" s="79" t="n"/>
      <c r="AX453" s="79" t="n"/>
      <c r="AY453" s="79" t="n"/>
      <c r="AZ453" s="79" t="n"/>
      <c r="BA453" s="79" t="n"/>
      <c r="BB453" s="79" t="n"/>
      <c r="BC453" s="79" t="n"/>
      <c r="BD453" s="79" t="n"/>
      <c r="BE453" s="79" t="n"/>
      <c r="BF453" s="79" t="n"/>
      <c r="BG453" s="79" t="n"/>
      <c r="BH453" s="79" t="n"/>
      <c r="BI453" s="79" t="n"/>
      <c r="BJ453" s="79" t="n"/>
      <c r="BK453" s="79" t="n"/>
      <c r="BL453" s="79" t="n"/>
      <c r="BM453" s="79" t="n"/>
      <c r="BN453" s="79" t="n"/>
      <c r="BO453" s="79" t="n"/>
      <c r="BP453" s="79" t="n"/>
      <c r="BQ453" s="79" t="n"/>
      <c r="BR453" s="79" t="n"/>
      <c r="BS453" s="79" t="n"/>
      <c r="BT453" s="79" t="n"/>
      <c r="BU453" s="79" t="n"/>
      <c r="BV453" s="79" t="n"/>
      <c r="BW453" s="79" t="n"/>
      <c r="BX453" s="79" t="n"/>
      <c r="BY453" s="79" t="n"/>
      <c r="BZ453" s="79" t="n"/>
      <c r="CA453" s="79" t="n"/>
      <c r="CB453" s="79" t="n"/>
      <c r="CC453" s="79" t="n"/>
      <c r="CD453" s="79" t="n"/>
      <c r="CE453" s="79" t="n"/>
      <c r="CF453" s="79" t="n"/>
      <c r="CI453" s="78" t="n">
        <v>33</v>
      </c>
      <c r="CJ453" s="79" t="n"/>
      <c r="CK453" s="79" t="n"/>
      <c r="CL453" s="79" t="n"/>
      <c r="CM453" s="79" t="n"/>
      <c r="CN453" s="79" t="n"/>
      <c r="CO453" s="79" t="n"/>
      <c r="CP453" s="79" t="n"/>
      <c r="CQ453" s="79" t="n"/>
      <c r="CR453" s="79" t="n"/>
      <c r="CS453" s="79" t="n"/>
      <c r="CT453" s="79" t="n"/>
      <c r="CU453" s="79" t="n"/>
      <c r="CV453" s="79" t="n"/>
      <c r="CW453" s="79" t="n"/>
      <c r="CX453" s="79" t="n"/>
      <c r="CY453" s="79" t="n"/>
      <c r="CZ453" s="79" t="n"/>
      <c r="DA453" s="79" t="n"/>
      <c r="DB453" s="79" t="n"/>
      <c r="DC453" s="79" t="n"/>
      <c r="DD453" s="79" t="n"/>
      <c r="DE453" s="79" t="n"/>
      <c r="DF453" s="79" t="n"/>
      <c r="DG453" s="79" t="n"/>
      <c r="DH453" s="79" t="n"/>
      <c r="DI453" s="79" t="n"/>
      <c r="DJ453" s="79" t="n"/>
      <c r="DK453" s="79" t="n"/>
      <c r="DL453" s="79" t="n"/>
      <c r="DM453" s="79" t="n"/>
      <c r="DN453" s="79" t="n"/>
      <c r="DO453" s="79" t="n"/>
      <c r="DP453" s="79" t="n"/>
      <c r="DQ453" s="79" t="n"/>
      <c r="DR453" s="79" t="n"/>
      <c r="DS453" s="79" t="n"/>
      <c r="DT453" s="79" t="n"/>
      <c r="DU453" s="79" t="n"/>
      <c r="DV453" s="79" t="n"/>
      <c r="DW453" s="79" t="n"/>
      <c r="DZ453" s="78" t="n">
        <v>33</v>
      </c>
      <c r="EA453" s="79" t="n"/>
      <c r="EB453" s="79" t="n"/>
      <c r="EC453" s="79" t="n"/>
      <c r="ED453" s="79" t="n"/>
      <c r="EE453" s="79" t="n"/>
      <c r="EF453" s="79" t="n"/>
      <c r="EG453" s="79" t="n"/>
      <c r="EH453" s="79" t="n"/>
      <c r="EI453" s="79" t="n"/>
      <c r="EJ453" s="79" t="n"/>
      <c r="EK453" s="79" t="n"/>
      <c r="EL453" s="79" t="n"/>
      <c r="EM453" s="79" t="n"/>
      <c r="EN453" s="79" t="n"/>
      <c r="EO453" s="79" t="n"/>
      <c r="EP453" s="79" t="n"/>
      <c r="EQ453" s="79" t="n"/>
      <c r="ER453" s="79" t="n"/>
      <c r="ES453" s="79" t="n"/>
      <c r="ET453" s="79" t="n"/>
      <c r="EU453" s="79" t="n"/>
      <c r="EV453" s="79" t="n"/>
      <c r="EW453" s="79" t="n"/>
      <c r="EX453" s="79" t="n"/>
      <c r="EY453" s="79" t="n"/>
      <c r="EZ453" s="79" t="n"/>
      <c r="FA453" s="79" t="n"/>
      <c r="FB453" s="79" t="n"/>
      <c r="FC453" s="79" t="n"/>
      <c r="FD453" s="79" t="n"/>
      <c r="FE453" s="79" t="n"/>
      <c r="FF453" s="79" t="n"/>
      <c r="FG453" s="79" t="n"/>
      <c r="FH453" s="79" t="n"/>
      <c r="FI453" s="79" t="n"/>
      <c r="FJ453" s="79" t="n"/>
      <c r="FK453" s="79" t="n"/>
      <c r="FL453" s="79" t="n"/>
      <c r="FM453" s="79" t="n"/>
      <c r="FN453" s="79" t="n"/>
      <c r="FQ453" s="78" t="n">
        <v>33</v>
      </c>
      <c r="FR453" s="79" t="n"/>
      <c r="FS453" s="79" t="n"/>
      <c r="FT453" s="79" t="n"/>
      <c r="FU453" s="79" t="n"/>
      <c r="FV453" s="79" t="n"/>
      <c r="FW453" s="79" t="n"/>
      <c r="FX453" s="79" t="n"/>
      <c r="FY453" s="79" t="n"/>
      <c r="FZ453" s="79" t="n"/>
      <c r="GA453" s="79" t="n"/>
      <c r="GB453" s="79" t="n"/>
      <c r="GC453" s="79" t="n"/>
      <c r="GD453" s="79" t="n"/>
      <c r="GE453" s="79" t="n"/>
      <c r="GF453" s="79" t="n"/>
      <c r="GG453" s="79" t="n"/>
      <c r="GH453" s="79" t="n"/>
      <c r="GI453" s="79" t="n"/>
      <c r="GJ453" s="79" t="n"/>
      <c r="GK453" s="79" t="n"/>
      <c r="GL453" s="79" t="n"/>
      <c r="GM453" s="79" t="n"/>
      <c r="GN453" s="79" t="n"/>
      <c r="GO453" s="79" t="n"/>
      <c r="GP453" s="79" t="n"/>
      <c r="GQ453" s="79" t="n"/>
      <c r="GR453" s="79" t="n"/>
      <c r="GS453" s="79" t="n"/>
      <c r="GT453" s="79" t="n"/>
      <c r="GU453" s="79" t="n"/>
      <c r="GV453" s="79" t="n"/>
      <c r="GW453" s="79" t="n"/>
      <c r="GX453" s="79" t="n"/>
      <c r="GY453" s="79" t="n"/>
      <c r="GZ453" s="79" t="n"/>
      <c r="HA453" s="79" t="n"/>
      <c r="HB453" s="79" t="n"/>
      <c r="HC453" s="79" t="n"/>
      <c r="HD453" s="79" t="n"/>
      <c r="HE453" s="79" t="n"/>
      <c r="HH453" s="78" t="n">
        <v>33</v>
      </c>
      <c r="HI453" s="79" t="n"/>
      <c r="HJ453" s="79" t="n"/>
      <c r="HK453" s="79" t="n"/>
      <c r="HL453" s="79" t="n"/>
      <c r="HM453" s="79" t="n"/>
      <c r="HN453" s="79" t="n"/>
      <c r="HO453" s="79" t="n"/>
      <c r="HP453" s="79" t="n"/>
      <c r="HQ453" s="79" t="n"/>
      <c r="HR453" s="79" t="n"/>
      <c r="HS453" s="79" t="n"/>
      <c r="HT453" s="79" t="n"/>
      <c r="HU453" s="79" t="n"/>
      <c r="HV453" s="79" t="n"/>
      <c r="HW453" s="79" t="n"/>
      <c r="HX453" s="79" t="n"/>
      <c r="HY453" s="79" t="n"/>
      <c r="HZ453" s="79" t="n"/>
      <c r="IA453" s="79" t="n"/>
      <c r="IB453" s="79" t="n"/>
      <c r="IC453" s="79" t="n"/>
      <c r="ID453" s="79" t="n"/>
      <c r="IE453" s="79" t="n"/>
      <c r="IF453" s="79" t="n"/>
      <c r="IG453" s="79" t="n"/>
      <c r="IH453" s="79" t="n"/>
      <c r="II453" s="79" t="n"/>
      <c r="IJ453" s="79" t="n"/>
      <c r="IK453" s="79" t="n"/>
      <c r="IL453" s="79" t="n"/>
      <c r="IM453" s="79" t="n"/>
      <c r="IN453" s="79" t="n"/>
      <c r="IO453" s="79" t="n"/>
      <c r="IP453" s="79" t="n"/>
      <c r="IQ453" s="79" t="n"/>
      <c r="IR453" s="79" t="n"/>
      <c r="IS453" s="79" t="n"/>
      <c r="IT453" s="79" t="n"/>
      <c r="IU453" s="79" t="n"/>
      <c r="IV453" s="79" t="n"/>
      <c r="IY453" s="78" t="n">
        <v>33</v>
      </c>
      <c r="IZ453" s="79" t="n"/>
      <c r="JA453" s="79" t="n"/>
      <c r="JB453" s="79" t="n"/>
      <c r="JC453" s="79" t="n"/>
      <c r="JD453" s="79" t="n"/>
      <c r="JE453" s="79" t="n"/>
      <c r="JF453" s="79" t="n"/>
      <c r="JG453" s="79" t="n"/>
      <c r="JH453" s="79" t="n"/>
      <c r="JI453" s="79" t="n"/>
      <c r="JJ453" s="79" t="n"/>
      <c r="JK453" s="79" t="n"/>
      <c r="JL453" s="79" t="n"/>
      <c r="JM453" s="79" t="n"/>
      <c r="JN453" s="79" t="n"/>
      <c r="JO453" s="79" t="n"/>
      <c r="JP453" s="79" t="n"/>
      <c r="JQ453" s="79" t="n"/>
      <c r="JR453" s="79" t="n"/>
      <c r="JS453" s="79" t="n"/>
      <c r="JT453" s="79" t="n"/>
      <c r="JU453" s="79" t="n"/>
      <c r="JV453" s="79" t="n"/>
      <c r="JW453" s="79" t="n"/>
      <c r="JX453" s="79" t="n"/>
      <c r="JY453" s="79" t="n"/>
      <c r="JZ453" s="79" t="n"/>
      <c r="KA453" s="79" t="n"/>
      <c r="KB453" s="79" t="n"/>
      <c r="KC453" s="79" t="n"/>
      <c r="KD453" s="79" t="n"/>
      <c r="KE453" s="79" t="n"/>
      <c r="KF453" s="79" t="n"/>
      <c r="KG453" s="79" t="n"/>
      <c r="KH453" s="79" t="n"/>
      <c r="KI453" s="79" t="n"/>
      <c r="KJ453" s="79" t="n"/>
      <c r="KK453" s="79" t="n"/>
      <c r="KL453" s="79" t="n"/>
      <c r="KM453" s="79" t="n"/>
      <c r="KP453" s="78" t="n">
        <v>33</v>
      </c>
      <c r="KQ453" s="79" t="n"/>
      <c r="KR453" s="79" t="n"/>
      <c r="KS453" s="79" t="n"/>
      <c r="KT453" s="79" t="n"/>
      <c r="KU453" s="79" t="n"/>
      <c r="KV453" s="79" t="n"/>
      <c r="KW453" s="79" t="n"/>
      <c r="KX453" s="79" t="n"/>
      <c r="KY453" s="79" t="n"/>
      <c r="KZ453" s="79" t="n"/>
      <c r="LA453" s="79" t="n"/>
      <c r="LB453" s="79" t="n"/>
      <c r="LC453" s="79" t="n"/>
      <c r="LD453" s="79" t="n"/>
      <c r="LE453" s="79" t="n"/>
      <c r="LF453" s="79" t="n"/>
      <c r="LG453" s="79" t="n"/>
      <c r="LH453" s="79" t="n"/>
      <c r="LI453" s="79" t="n"/>
      <c r="LJ453" s="79" t="n"/>
      <c r="LK453" s="79" t="n"/>
      <c r="LL453" s="79" t="n"/>
      <c r="LM453" s="79" t="n"/>
      <c r="LN453" s="79" t="n"/>
      <c r="LO453" s="79" t="n"/>
      <c r="LP453" s="79" t="n"/>
      <c r="LQ453" s="79" t="n"/>
      <c r="LR453" s="79" t="n"/>
      <c r="LS453" s="79" t="n"/>
      <c r="LT453" s="79" t="n"/>
      <c r="LU453" s="79" t="n"/>
      <c r="LV453" s="79" t="n"/>
      <c r="LW453" s="79" t="n"/>
      <c r="LX453" s="79" t="n"/>
      <c r="LY453" s="79" t="n"/>
      <c r="LZ453" s="79" t="n"/>
      <c r="MA453" s="79" t="n"/>
      <c r="MB453" s="79" t="n"/>
      <c r="MC453" s="79" t="n"/>
      <c r="MD453" s="79" t="n"/>
      <c r="MG453" s="78" t="n">
        <v>33</v>
      </c>
      <c r="MH453" s="79" t="n"/>
      <c r="MI453" s="79" t="n"/>
      <c r="MJ453" s="79" t="n"/>
      <c r="MK453" s="79" t="n"/>
      <c r="ML453" s="79" t="n"/>
      <c r="MM453" s="79" t="n"/>
      <c r="MN453" s="79" t="n"/>
      <c r="MO453" s="79" t="n"/>
      <c r="MP453" s="79" t="n"/>
      <c r="MQ453" s="79" t="n"/>
      <c r="MR453" s="79" t="n"/>
      <c r="MS453" s="79" t="n"/>
      <c r="MT453" s="79" t="n"/>
      <c r="MU453" s="79" t="n"/>
      <c r="MV453" s="79" t="n"/>
      <c r="MW453" s="79" t="n"/>
      <c r="MX453" s="79" t="n"/>
      <c r="MY453" s="79" t="n"/>
      <c r="MZ453" s="79" t="n"/>
      <c r="NA453" s="79" t="n"/>
      <c r="NB453" s="79" t="n"/>
      <c r="NC453" s="79" t="n"/>
      <c r="ND453" s="79" t="n"/>
      <c r="NE453" s="79" t="n"/>
      <c r="NF453" s="79" t="n"/>
      <c r="NG453" s="79" t="n"/>
      <c r="NH453" s="79" t="n"/>
      <c r="NI453" s="79" t="n"/>
      <c r="NJ453" s="79" t="n"/>
      <c r="NK453" s="79" t="n"/>
      <c r="NL453" s="79" t="n"/>
      <c r="NM453" s="79" t="n"/>
      <c r="NN453" s="79" t="n"/>
      <c r="NO453" s="79" t="n"/>
      <c r="NP453" s="79" t="n"/>
      <c r="NQ453" s="79" t="n"/>
      <c r="NR453" s="79" t="n"/>
      <c r="NS453" s="79" t="n"/>
      <c r="NT453" s="79" t="n"/>
      <c r="NU453" s="79" t="n"/>
      <c r="NX453" s="78" t="n">
        <v>33</v>
      </c>
      <c r="NY453" s="79" t="n"/>
      <c r="NZ453" s="79" t="n"/>
      <c r="OA453" s="79" t="n"/>
      <c r="OB453" s="79" t="n"/>
      <c r="OC453" s="79" t="n"/>
      <c r="OD453" s="79" t="n"/>
      <c r="OE453" s="79" t="n"/>
      <c r="OF453" s="79" t="n"/>
      <c r="OG453" s="79" t="n"/>
      <c r="OH453" s="79" t="n"/>
      <c r="OI453" s="79" t="n"/>
      <c r="OJ453" s="79" t="n"/>
      <c r="OK453" s="79" t="n"/>
      <c r="OL453" s="79" t="n"/>
      <c r="OM453" s="79" t="n"/>
      <c r="ON453" s="79" t="n"/>
      <c r="OO453" s="79" t="n"/>
      <c r="OP453" s="79" t="n"/>
      <c r="OQ453" s="79" t="n"/>
      <c r="OR453" s="79" t="n"/>
      <c r="OS453" s="79" t="n"/>
      <c r="OT453" s="79" t="n"/>
      <c r="OU453" s="79" t="n"/>
      <c r="OV453" s="79" t="n"/>
      <c r="OW453" s="79" t="n"/>
      <c r="OX453" s="79" t="n"/>
      <c r="OY453" s="79" t="n"/>
      <c r="OZ453" s="79" t="n"/>
      <c r="PA453" s="79" t="n"/>
      <c r="PB453" s="79" t="n"/>
      <c r="PC453" s="79" t="n"/>
      <c r="PD453" s="79" t="n"/>
      <c r="PE453" s="79" t="n"/>
      <c r="PF453" s="79" t="n"/>
      <c r="PG453" s="79" t="n"/>
      <c r="PH453" s="79" t="n"/>
      <c r="PI453" s="79" t="n"/>
      <c r="PJ453" s="79" t="n"/>
      <c r="PK453" s="79" t="n"/>
      <c r="PL453" s="79" t="n"/>
      <c r="PO453" s="78" t="n">
        <v>33</v>
      </c>
      <c r="PP453" s="79" t="n"/>
      <c r="PQ453" s="79" t="n"/>
      <c r="PR453" s="79" t="n"/>
      <c r="PS453" s="79" t="n"/>
      <c r="PT453" s="79" t="n"/>
      <c r="PU453" s="79" t="n"/>
      <c r="PV453" s="79" t="n"/>
      <c r="PW453" s="79" t="n"/>
      <c r="PX453" s="79" t="n"/>
      <c r="PY453" s="79" t="n"/>
      <c r="PZ453" s="79" t="n"/>
      <c r="QA453" s="79" t="n"/>
      <c r="QB453" s="79" t="n"/>
      <c r="QC453" s="79" t="n"/>
      <c r="QD453" s="79" t="n"/>
      <c r="QE453" s="79" t="n"/>
      <c r="QF453" s="79" t="n"/>
      <c r="QG453" s="79" t="n"/>
      <c r="QH453" s="79" t="n"/>
      <c r="QI453" s="79" t="n"/>
      <c r="QJ453" s="79" t="n"/>
      <c r="QK453" s="79" t="n"/>
      <c r="QL453" s="79" t="n"/>
      <c r="QM453" s="79" t="n"/>
      <c r="QN453" s="79" t="n"/>
      <c r="QO453" s="79" t="n"/>
      <c r="QP453" s="79" t="n"/>
      <c r="QQ453" s="79" t="n"/>
      <c r="QR453" s="79" t="n"/>
      <c r="QS453" s="79" t="n"/>
      <c r="QT453" s="79" t="n"/>
      <c r="QU453" s="79" t="n"/>
      <c r="QV453" s="79" t="n"/>
      <c r="QW453" s="79" t="n"/>
      <c r="QX453" s="79" t="n"/>
      <c r="QY453" s="79" t="n"/>
      <c r="QZ453" s="79" t="n"/>
      <c r="RA453" s="79" t="n"/>
      <c r="RB453" s="79" t="n"/>
      <c r="RC453" s="79" t="n"/>
      <c r="RF453" s="78" t="n">
        <v>33</v>
      </c>
      <c r="RG453" s="79" t="n"/>
      <c r="RH453" s="79" t="n"/>
      <c r="RI453" s="79" t="n"/>
      <c r="RJ453" s="79" t="n"/>
      <c r="RK453" s="79" t="n"/>
      <c r="RL453" s="79" t="n"/>
      <c r="RM453" s="79" t="n"/>
      <c r="RN453" s="79" t="n"/>
      <c r="RO453" s="79" t="n"/>
      <c r="RP453" s="79" t="n"/>
      <c r="RQ453" s="79" t="n"/>
      <c r="RR453" s="79" t="n"/>
      <c r="RS453" s="79" t="n"/>
      <c r="RT453" s="79" t="n"/>
      <c r="RU453" s="79" t="n"/>
      <c r="RV453" s="79" t="n"/>
      <c r="RW453" s="79" t="n"/>
      <c r="RX453" s="79" t="n"/>
      <c r="RY453" s="79" t="n"/>
      <c r="RZ453" s="79" t="n"/>
      <c r="SA453" s="79" t="n"/>
      <c r="SB453" s="79" t="n"/>
      <c r="SC453" s="79" t="n"/>
      <c r="SD453" s="79" t="n"/>
      <c r="SE453" s="79" t="n"/>
      <c r="SF453" s="79" t="n"/>
      <c r="SG453" s="79" t="n"/>
      <c r="SH453" s="79" t="n"/>
      <c r="SI453" s="79" t="n"/>
      <c r="SJ453" s="79" t="n"/>
      <c r="SK453" s="79" t="n"/>
      <c r="SL453" s="79" t="n"/>
      <c r="SM453" s="79" t="n"/>
      <c r="SN453" s="79" t="n"/>
      <c r="SO453" s="79" t="n"/>
      <c r="SP453" s="79" t="n"/>
      <c r="SQ453" s="79" t="n"/>
      <c r="SR453" s="79" t="n"/>
      <c r="SS453" s="79" t="n"/>
      <c r="ST453" s="79" t="n"/>
      <c r="SW453" s="78" t="n">
        <v>33</v>
      </c>
      <c r="SX453" s="79" t="n"/>
      <c r="SY453" s="79" t="n"/>
      <c r="SZ453" s="79" t="n"/>
      <c r="TA453" s="79" t="n"/>
      <c r="TB453" s="79" t="n"/>
      <c r="TC453" s="79" t="n"/>
      <c r="TD453" s="79" t="n"/>
      <c r="TE453" s="79" t="n"/>
      <c r="TF453" s="79" t="n"/>
      <c r="TG453" s="79" t="n"/>
      <c r="TH453" s="79" t="n"/>
      <c r="TI453" s="79" t="n"/>
      <c r="TJ453" s="79" t="n"/>
      <c r="TK453" s="79" t="n"/>
      <c r="TL453" s="79" t="n"/>
      <c r="TM453" s="79" t="n"/>
      <c r="TN453" s="79" t="n"/>
      <c r="TO453" s="79" t="n"/>
      <c r="TP453" s="79" t="n"/>
      <c r="TQ453" s="79" t="n"/>
      <c r="TR453" s="79" t="n"/>
      <c r="TS453" s="79" t="n"/>
      <c r="TT453" s="79" t="n"/>
      <c r="TU453" s="79" t="n"/>
      <c r="TV453" s="79" t="n"/>
      <c r="TW453" s="79" t="n"/>
      <c r="TX453" s="79" t="n"/>
      <c r="TY453" s="79" t="n"/>
      <c r="TZ453" s="79" t="n"/>
      <c r="UA453" s="79" t="n"/>
      <c r="UB453" s="79" t="n"/>
      <c r="UC453" s="79" t="n"/>
      <c r="UD453" s="79" t="n"/>
      <c r="UE453" s="79" t="n"/>
      <c r="UF453" s="79" t="n"/>
      <c r="UG453" s="79" t="n"/>
      <c r="UH453" s="79" t="n"/>
      <c r="UI453" s="79" t="n"/>
      <c r="UJ453" s="79" t="n"/>
      <c r="UK453" s="79" t="n"/>
      <c r="UN453" s="78" t="n">
        <v>33</v>
      </c>
      <c r="UO453" s="79" t="n"/>
      <c r="UP453" s="79" t="n"/>
      <c r="UQ453" s="79" t="n"/>
      <c r="UR453" s="79" t="n"/>
      <c r="US453" s="79" t="n"/>
      <c r="UT453" s="79" t="n"/>
      <c r="UU453" s="79" t="n"/>
      <c r="UV453" s="79" t="n"/>
      <c r="UW453" s="79" t="n"/>
      <c r="UX453" s="79" t="n"/>
      <c r="UY453" s="79" t="n"/>
      <c r="UZ453" s="79" t="n"/>
      <c r="VA453" s="79" t="n"/>
      <c r="VB453" s="79" t="n"/>
      <c r="VC453" s="79" t="n"/>
      <c r="VD453" s="79" t="n"/>
      <c r="VE453" s="79" t="n"/>
      <c r="VF453" s="79" t="n"/>
      <c r="VG453" s="79" t="n"/>
      <c r="VH453" s="79" t="n"/>
      <c r="VI453" s="79" t="n"/>
      <c r="VJ453" s="79" t="n"/>
      <c r="VK453" s="79" t="n"/>
      <c r="VL453" s="79" t="n"/>
      <c r="VM453" s="79" t="n"/>
      <c r="VN453" s="79" t="n"/>
      <c r="VO453" s="79" t="n"/>
      <c r="VP453" s="79" t="n"/>
      <c r="VQ453" s="79" t="n"/>
      <c r="VR453" s="79" t="n"/>
      <c r="VS453" s="79" t="n"/>
      <c r="VT453" s="79" t="n"/>
      <c r="VU453" s="79" t="n"/>
      <c r="VV453" s="79" t="n"/>
      <c r="VW453" s="79" t="n"/>
      <c r="VX453" s="79" t="n"/>
      <c r="VY453" s="79" t="n"/>
      <c r="VZ453" s="79" t="n"/>
      <c r="WA453" s="79" t="n"/>
      <c r="WB453" s="79" t="n"/>
      <c r="WE453" s="78" t="n">
        <v>33</v>
      </c>
      <c r="WF453" s="79" t="n"/>
      <c r="WG453" s="79" t="n"/>
      <c r="WH453" s="79" t="n"/>
      <c r="WI453" s="79" t="n"/>
      <c r="WJ453" s="79" t="n"/>
      <c r="WK453" s="79" t="n"/>
      <c r="WL453" s="79" t="n"/>
      <c r="WM453" s="79" t="n"/>
      <c r="WN453" s="79" t="n"/>
      <c r="WO453" s="79" t="n"/>
      <c r="WP453" s="79" t="n"/>
      <c r="WQ453" s="79" t="n"/>
      <c r="WR453" s="79" t="n"/>
      <c r="WS453" s="79" t="n"/>
      <c r="WT453" s="79" t="n"/>
      <c r="WU453" s="79" t="n"/>
      <c r="WV453" s="79" t="n"/>
      <c r="WW453" s="79" t="n"/>
      <c r="WX453" s="79" t="n"/>
      <c r="WY453" s="79" t="n"/>
      <c r="WZ453" s="79" t="n"/>
      <c r="XA453" s="79" t="n"/>
      <c r="XB453" s="79" t="n"/>
      <c r="XC453" s="79" t="n"/>
      <c r="XD453" s="79" t="n"/>
      <c r="XE453" s="79" t="n"/>
      <c r="XF453" s="79" t="n"/>
      <c r="XG453" s="79" t="n"/>
      <c r="XH453" s="79" t="n"/>
      <c r="XI453" s="79" t="n"/>
      <c r="XJ453" s="79" t="n"/>
      <c r="XK453" s="79" t="n"/>
      <c r="XL453" s="79" t="n"/>
      <c r="XM453" s="79" t="n"/>
      <c r="XN453" s="79" t="n"/>
      <c r="XO453" s="79" t="n"/>
      <c r="XP453" s="79" t="n"/>
      <c r="XQ453" s="79" t="n"/>
      <c r="XR453" s="79" t="n"/>
      <c r="XS453" s="79" t="n"/>
      <c r="XV453" s="78" t="n">
        <v>33</v>
      </c>
      <c r="XW453" s="79" t="n"/>
      <c r="XX453" s="79" t="n"/>
      <c r="XY453" s="79" t="n"/>
      <c r="XZ453" s="79" t="n"/>
      <c r="YA453" s="79" t="n"/>
      <c r="YB453" s="79" t="n"/>
      <c r="YC453" s="79" t="n"/>
      <c r="YD453" s="79" t="n"/>
      <c r="YE453" s="79" t="n"/>
      <c r="YF453" s="79" t="n"/>
      <c r="YG453" s="79" t="n"/>
      <c r="YH453" s="79" t="n"/>
      <c r="YI453" s="79" t="n"/>
      <c r="YJ453" s="79" t="n"/>
      <c r="YK453" s="79" t="n"/>
      <c r="YL453" s="79" t="n"/>
      <c r="YM453" s="79" t="n"/>
      <c r="YN453" s="79" t="n"/>
      <c r="YO453" s="79" t="n"/>
      <c r="YP453" s="79" t="n"/>
      <c r="YQ453" s="79" t="n"/>
      <c r="YR453" s="79" t="n"/>
      <c r="YS453" s="79" t="n"/>
      <c r="YT453" s="79" t="n"/>
      <c r="YU453" s="79" t="n"/>
      <c r="YV453" s="79" t="n"/>
      <c r="YW453" s="79" t="n"/>
      <c r="YX453" s="79" t="n"/>
      <c r="YY453" s="79" t="n"/>
      <c r="YZ453" s="79" t="n"/>
      <c r="ZA453" s="79" t="n"/>
      <c r="ZB453" s="79" t="n"/>
      <c r="ZC453" s="79" t="n"/>
      <c r="ZD453" s="79" t="n"/>
      <c r="ZE453" s="79" t="n"/>
      <c r="ZF453" s="79" t="n"/>
      <c r="ZG453" s="79" t="n"/>
      <c r="ZH453" s="79" t="n"/>
      <c r="ZI453" s="79" t="n"/>
      <c r="ZJ453" s="79" t="n"/>
      <c r="ZM453" s="78" t="n">
        <v>33</v>
      </c>
      <c r="ZN453" s="79" t="n"/>
      <c r="ZO453" s="79" t="n"/>
      <c r="ZP453" s="79" t="n"/>
      <c r="ZQ453" s="79" t="n"/>
      <c r="ZR453" s="79" t="n"/>
      <c r="ZS453" s="79" t="n"/>
      <c r="ZT453" s="79" t="n"/>
      <c r="ZU453" s="79" t="n"/>
      <c r="ZV453" s="79" t="n"/>
      <c r="ZW453" s="79" t="n"/>
      <c r="ZX453" s="79" t="n"/>
      <c r="ZY453" s="79" t="n"/>
      <c r="ZZ453" s="79" t="n"/>
      <c r="AAA453" s="79" t="n"/>
      <c r="AAB453" s="79" t="n"/>
      <c r="AAC453" s="79" t="n"/>
      <c r="AAD453" s="79" t="n"/>
      <c r="AAE453" s="79" t="n"/>
      <c r="AAF453" s="79" t="n"/>
      <c r="AAG453" s="79" t="n"/>
      <c r="AAH453" s="79" t="n"/>
      <c r="AAI453" s="79" t="n"/>
      <c r="AAJ453" s="79" t="n"/>
      <c r="AAK453" s="79" t="n"/>
      <c r="AAL453" s="79" t="n"/>
      <c r="AAM453" s="79" t="n"/>
      <c r="AAN453" s="79" t="n"/>
      <c r="AAO453" s="79" t="n"/>
      <c r="AAP453" s="79" t="n"/>
      <c r="AAQ453" s="79" t="n"/>
      <c r="AAR453" s="79" t="n"/>
      <c r="AAS453" s="79" t="n"/>
      <c r="AAT453" s="79" t="n"/>
      <c r="AAU453" s="79" t="n"/>
      <c r="AAV453" s="79" t="n"/>
      <c r="AAW453" s="79" t="n"/>
      <c r="AAX453" s="79" t="n"/>
      <c r="AAY453" s="79" t="n"/>
      <c r="AAZ453" s="79" t="n"/>
      <c r="ABA453" s="79" t="n"/>
      <c r="ABD453" s="78" t="n">
        <v>33</v>
      </c>
      <c r="ABE453" s="79" t="n"/>
      <c r="ABF453" s="79" t="n"/>
      <c r="ABG453" s="79" t="n"/>
      <c r="ABH453" s="79" t="n"/>
      <c r="ABI453" s="79" t="n"/>
      <c r="ABJ453" s="79" t="n"/>
      <c r="ABK453" s="79" t="n"/>
      <c r="ABL453" s="79" t="n"/>
      <c r="ABM453" s="79" t="n"/>
      <c r="ABN453" s="79" t="n"/>
      <c r="ABO453" s="79" t="n"/>
      <c r="ABP453" s="79" t="n"/>
      <c r="ABQ453" s="79" t="n"/>
      <c r="ABR453" s="79" t="n"/>
      <c r="ABS453" s="79" t="n"/>
      <c r="ABT453" s="79" t="n"/>
      <c r="ABU453" s="79" t="n"/>
      <c r="ABV453" s="79" t="n"/>
      <c r="ABW453" s="79" t="n"/>
      <c r="ABX453" s="79" t="n"/>
      <c r="ABY453" s="79" t="n"/>
      <c r="ABZ453" s="79" t="n"/>
      <c r="ACA453" s="79" t="n"/>
      <c r="ACB453" s="79" t="n"/>
      <c r="ACC453" s="79" t="n"/>
      <c r="ACD453" s="79" t="n"/>
      <c r="ACE453" s="79" t="n"/>
      <c r="ACF453" s="79" t="n"/>
      <c r="ACG453" s="79" t="n"/>
      <c r="ACH453" s="79" t="n"/>
      <c r="ACI453" s="79" t="n"/>
      <c r="ACJ453" s="79" t="n"/>
      <c r="ACK453" s="79" t="n"/>
      <c r="ACL453" s="79" t="n"/>
      <c r="ACM453" s="79" t="n"/>
      <c r="ACN453" s="79" t="n"/>
      <c r="ACO453" s="79" t="n"/>
      <c r="ACP453" s="79" t="n"/>
      <c r="ACQ453" s="79" t="n"/>
      <c r="ACR453" s="79" t="n"/>
      <c r="ACU453" s="78" t="n">
        <v>33</v>
      </c>
      <c r="ACV453" s="79" t="n"/>
      <c r="ACW453" s="79" t="n"/>
      <c r="ACX453" s="79" t="n"/>
      <c r="ACY453" s="79" t="n"/>
      <c r="ACZ453" s="79" t="n"/>
      <c r="ADA453" s="79" t="n"/>
      <c r="ADB453" s="79" t="n"/>
      <c r="ADC453" s="79" t="n"/>
      <c r="ADD453" s="79" t="n"/>
      <c r="ADE453" s="79" t="n"/>
      <c r="ADF453" s="79" t="n"/>
      <c r="ADG453" s="79" t="n"/>
      <c r="ADH453" s="79" t="n"/>
      <c r="ADI453" s="79" t="n"/>
      <c r="ADJ453" s="79" t="n"/>
      <c r="ADK453" s="79" t="n"/>
      <c r="ADL453" s="79" t="n"/>
      <c r="ADM453" s="79" t="n"/>
      <c r="ADN453" s="79" t="n"/>
      <c r="ADO453" s="79" t="n"/>
      <c r="ADP453" s="79" t="n"/>
      <c r="ADQ453" s="79" t="n"/>
      <c r="ADR453" s="79" t="n"/>
      <c r="ADS453" s="79" t="n"/>
      <c r="ADT453" s="79" t="n"/>
      <c r="ADU453" s="79" t="n"/>
      <c r="ADV453" s="79" t="n"/>
      <c r="ADW453" s="79" t="n"/>
      <c r="ADX453" s="79" t="n"/>
      <c r="ADY453" s="79" t="n"/>
      <c r="ADZ453" s="79" t="n"/>
      <c r="AEA453" s="79" t="n"/>
      <c r="AEB453" s="79" t="n"/>
      <c r="AEC453" s="79" t="n"/>
      <c r="AED453" s="79" t="n"/>
      <c r="AEE453" s="79" t="n"/>
      <c r="AEF453" s="79" t="n"/>
      <c r="AEG453" s="79" t="n"/>
      <c r="AEH453" s="79" t="n"/>
      <c r="AEI453" s="79" t="n"/>
      <c r="AEL453" s="78" t="n">
        <v>33</v>
      </c>
      <c r="AEM453" s="79" t="n"/>
      <c r="AEN453" s="79" t="n"/>
      <c r="AEO453" s="79" t="n"/>
      <c r="AEP453" s="79" t="n"/>
      <c r="AEQ453" s="79" t="n"/>
      <c r="AER453" s="79" t="n"/>
      <c r="AES453" s="79" t="n"/>
      <c r="AET453" s="79" t="n"/>
      <c r="AEU453" s="79" t="n"/>
      <c r="AEV453" s="79" t="n"/>
      <c r="AEW453" s="79" t="n"/>
      <c r="AEX453" s="79" t="n"/>
      <c r="AEY453" s="79" t="n"/>
      <c r="AEZ453" s="79" t="n"/>
      <c r="AFA453" s="79" t="n"/>
      <c r="AFB453" s="79" t="n"/>
      <c r="AFC453" s="79" t="n"/>
      <c r="AFD453" s="79" t="n"/>
      <c r="AFE453" s="79" t="n"/>
      <c r="AFF453" s="79" t="n"/>
      <c r="AFG453" s="79" t="n"/>
      <c r="AFH453" s="79" t="n"/>
      <c r="AFI453" s="79" t="n"/>
      <c r="AFJ453" s="79" t="n"/>
      <c r="AFK453" s="79" t="n"/>
      <c r="AFL453" s="79" t="n"/>
      <c r="AFM453" s="79" t="n"/>
      <c r="AFN453" s="79" t="n"/>
      <c r="AFO453" s="79" t="n"/>
      <c r="AFP453" s="79" t="n"/>
      <c r="AFQ453" s="79" t="n"/>
      <c r="AFR453" s="79" t="n"/>
      <c r="AFS453" s="79" t="n"/>
      <c r="AFT453" s="79" t="n"/>
      <c r="AFU453" s="79" t="n"/>
      <c r="AFV453" s="79" t="n"/>
      <c r="AFW453" s="79" t="n"/>
      <c r="AFX453" s="79" t="n"/>
      <c r="AFY453" s="79" t="n"/>
      <c r="AFZ453" s="79" t="n"/>
    </row>
    <row r="454">
      <c r="A454" s="78" t="n">
        <v>34</v>
      </c>
      <c r="B454" s="79" t="n"/>
      <c r="C454" s="79" t="n"/>
      <c r="D454" s="79" t="n"/>
      <c r="E454" s="79" t="n"/>
      <c r="F454" s="79" t="n"/>
      <c r="G454" s="79" t="n"/>
      <c r="H454" s="79" t="n"/>
      <c r="I454" s="79" t="n"/>
      <c r="J454" s="79" t="n"/>
      <c r="K454" s="79" t="n"/>
      <c r="L454" s="79" t="n"/>
      <c r="M454" s="79" t="n"/>
      <c r="N454" s="79" t="n"/>
      <c r="O454" s="79" t="n"/>
      <c r="P454" s="79" t="n"/>
      <c r="Q454" s="79" t="n"/>
      <c r="R454" s="79" t="n"/>
      <c r="S454" s="79" t="n"/>
      <c r="T454" s="79" t="n"/>
      <c r="U454" s="79" t="n"/>
      <c r="V454" s="79" t="n"/>
      <c r="W454" s="79" t="n"/>
      <c r="X454" s="79" t="n"/>
      <c r="Y454" s="79" t="n"/>
      <c r="Z454" s="79" t="n"/>
      <c r="AA454" s="79" t="n"/>
      <c r="AB454" s="79" t="n"/>
      <c r="AC454" s="79" t="n"/>
      <c r="AD454" s="79" t="n"/>
      <c r="AE454" s="79" t="n"/>
      <c r="AF454" s="79" t="n"/>
      <c r="AG454" s="79" t="n"/>
      <c r="AH454" s="79" t="n"/>
      <c r="AI454" s="79" t="n"/>
      <c r="AJ454" s="79" t="n"/>
      <c r="AK454" s="79" t="n"/>
      <c r="AL454" s="79" t="n"/>
      <c r="AM454" s="79" t="n"/>
      <c r="AN454" s="79" t="n"/>
      <c r="AO454" s="79" t="n"/>
      <c r="AR454" s="78" t="n">
        <v>34</v>
      </c>
      <c r="AS454" s="79" t="n"/>
      <c r="AT454" s="79" t="n"/>
      <c r="AU454" s="79" t="n"/>
      <c r="AV454" s="79" t="n"/>
      <c r="AW454" s="79" t="n"/>
      <c r="AX454" s="79" t="n"/>
      <c r="AY454" s="79" t="n"/>
      <c r="AZ454" s="79" t="n"/>
      <c r="BA454" s="79" t="n"/>
      <c r="BB454" s="79" t="n"/>
      <c r="BC454" s="79" t="n"/>
      <c r="BD454" s="79" t="n"/>
      <c r="BE454" s="79" t="n"/>
      <c r="BF454" s="79" t="n"/>
      <c r="BG454" s="79" t="n"/>
      <c r="BH454" s="79" t="n"/>
      <c r="BI454" s="79" t="n"/>
      <c r="BJ454" s="79" t="n"/>
      <c r="BK454" s="79" t="n"/>
      <c r="BL454" s="79" t="n"/>
      <c r="BM454" s="79" t="n"/>
      <c r="BN454" s="79" t="n"/>
      <c r="BO454" s="79" t="n"/>
      <c r="BP454" s="79" t="n"/>
      <c r="BQ454" s="79" t="n"/>
      <c r="BR454" s="79" t="n"/>
      <c r="BS454" s="79" t="n"/>
      <c r="BT454" s="79" t="n"/>
      <c r="BU454" s="79" t="n"/>
      <c r="BV454" s="79" t="n"/>
      <c r="BW454" s="79" t="n"/>
      <c r="BX454" s="79" t="n"/>
      <c r="BY454" s="79" t="n"/>
      <c r="BZ454" s="79" t="n"/>
      <c r="CA454" s="79" t="n"/>
      <c r="CB454" s="79" t="n"/>
      <c r="CC454" s="79" t="n"/>
      <c r="CD454" s="79" t="n"/>
      <c r="CE454" s="79" t="n"/>
      <c r="CF454" s="79" t="n"/>
      <c r="CI454" s="78" t="n">
        <v>34</v>
      </c>
      <c r="CJ454" s="79" t="n"/>
      <c r="CK454" s="79" t="n"/>
      <c r="CL454" s="79" t="n"/>
      <c r="CM454" s="79" t="n"/>
      <c r="CN454" s="79" t="n"/>
      <c r="CO454" s="79" t="n"/>
      <c r="CP454" s="79" t="n"/>
      <c r="CQ454" s="79" t="n"/>
      <c r="CR454" s="79" t="n"/>
      <c r="CS454" s="79" t="n"/>
      <c r="CT454" s="79" t="n"/>
      <c r="CU454" s="79" t="n"/>
      <c r="CV454" s="79" t="n"/>
      <c r="CW454" s="79" t="n"/>
      <c r="CX454" s="79" t="n"/>
      <c r="CY454" s="79" t="n"/>
      <c r="CZ454" s="79" t="n"/>
      <c r="DA454" s="79" t="n"/>
      <c r="DB454" s="79" t="n"/>
      <c r="DC454" s="79" t="n"/>
      <c r="DD454" s="79" t="n"/>
      <c r="DE454" s="79" t="n"/>
      <c r="DF454" s="79" t="n"/>
      <c r="DG454" s="79" t="n"/>
      <c r="DH454" s="79" t="n"/>
      <c r="DI454" s="79" t="n"/>
      <c r="DJ454" s="79" t="n"/>
      <c r="DK454" s="79" t="n"/>
      <c r="DL454" s="79" t="n"/>
      <c r="DM454" s="79" t="n"/>
      <c r="DN454" s="79" t="n"/>
      <c r="DO454" s="79" t="n"/>
      <c r="DP454" s="79" t="n"/>
      <c r="DQ454" s="79" t="n"/>
      <c r="DR454" s="79" t="n"/>
      <c r="DS454" s="79" t="n"/>
      <c r="DT454" s="79" t="n"/>
      <c r="DU454" s="79" t="n"/>
      <c r="DV454" s="79" t="n"/>
      <c r="DW454" s="79" t="n"/>
      <c r="DZ454" s="78" t="n">
        <v>34</v>
      </c>
      <c r="EA454" s="79" t="n"/>
      <c r="EB454" s="79" t="n"/>
      <c r="EC454" s="79" t="n"/>
      <c r="ED454" s="79" t="n"/>
      <c r="EE454" s="79" t="n"/>
      <c r="EF454" s="79" t="n"/>
      <c r="EG454" s="79" t="n"/>
      <c r="EH454" s="79" t="n"/>
      <c r="EI454" s="79" t="n"/>
      <c r="EJ454" s="79" t="n"/>
      <c r="EK454" s="79" t="n"/>
      <c r="EL454" s="79" t="n"/>
      <c r="EM454" s="79" t="n"/>
      <c r="EN454" s="79" t="n"/>
      <c r="EO454" s="79" t="n"/>
      <c r="EP454" s="79" t="n"/>
      <c r="EQ454" s="79" t="n"/>
      <c r="ER454" s="79" t="n"/>
      <c r="ES454" s="79" t="n"/>
      <c r="ET454" s="79" t="n"/>
      <c r="EU454" s="79" t="n"/>
      <c r="EV454" s="79" t="n"/>
      <c r="EW454" s="79" t="n"/>
      <c r="EX454" s="79" t="n"/>
      <c r="EY454" s="79" t="n"/>
      <c r="EZ454" s="79" t="n"/>
      <c r="FA454" s="79" t="n"/>
      <c r="FB454" s="79" t="n"/>
      <c r="FC454" s="79" t="n"/>
      <c r="FD454" s="79" t="n"/>
      <c r="FE454" s="79" t="n"/>
      <c r="FF454" s="79" t="n"/>
      <c r="FG454" s="79" t="n"/>
      <c r="FH454" s="79" t="n"/>
      <c r="FI454" s="79" t="n"/>
      <c r="FJ454" s="79" t="n"/>
      <c r="FK454" s="79" t="n"/>
      <c r="FL454" s="79" t="n"/>
      <c r="FM454" s="79" t="n"/>
      <c r="FN454" s="79" t="n"/>
      <c r="FQ454" s="78" t="n">
        <v>34</v>
      </c>
      <c r="FR454" s="79" t="n"/>
      <c r="FS454" s="79" t="n"/>
      <c r="FT454" s="79" t="n"/>
      <c r="FU454" s="79" t="n"/>
      <c r="FV454" s="79" t="n"/>
      <c r="FW454" s="79" t="n"/>
      <c r="FX454" s="79" t="n"/>
      <c r="FY454" s="79" t="n"/>
      <c r="FZ454" s="79" t="n"/>
      <c r="GA454" s="79" t="n"/>
      <c r="GB454" s="79" t="n"/>
      <c r="GC454" s="79" t="n"/>
      <c r="GD454" s="79" t="n"/>
      <c r="GE454" s="79" t="n"/>
      <c r="GF454" s="79" t="n"/>
      <c r="GG454" s="79" t="n"/>
      <c r="GH454" s="79" t="n"/>
      <c r="GI454" s="79" t="n"/>
      <c r="GJ454" s="79" t="n"/>
      <c r="GK454" s="79" t="n"/>
      <c r="GL454" s="79" t="n"/>
      <c r="GM454" s="79" t="n"/>
      <c r="GN454" s="79" t="n"/>
      <c r="GO454" s="79" t="n"/>
      <c r="GP454" s="79" t="n"/>
      <c r="GQ454" s="79" t="n"/>
      <c r="GR454" s="79" t="n"/>
      <c r="GS454" s="79" t="n"/>
      <c r="GT454" s="79" t="n"/>
      <c r="GU454" s="79" t="n"/>
      <c r="GV454" s="79" t="n"/>
      <c r="GW454" s="79" t="n"/>
      <c r="GX454" s="79" t="n"/>
      <c r="GY454" s="79" t="n"/>
      <c r="GZ454" s="79" t="n"/>
      <c r="HA454" s="79" t="n"/>
      <c r="HB454" s="79" t="n"/>
      <c r="HC454" s="79" t="n"/>
      <c r="HD454" s="79" t="n"/>
      <c r="HE454" s="79" t="n"/>
      <c r="HH454" s="78" t="n">
        <v>34</v>
      </c>
      <c r="HI454" s="79" t="n"/>
      <c r="HJ454" s="79" t="n"/>
      <c r="HK454" s="79" t="n"/>
      <c r="HL454" s="79" t="n"/>
      <c r="HM454" s="79" t="n"/>
      <c r="HN454" s="79" t="n"/>
      <c r="HO454" s="79" t="n"/>
      <c r="HP454" s="79" t="n"/>
      <c r="HQ454" s="79" t="n"/>
      <c r="HR454" s="79" t="n"/>
      <c r="HS454" s="79" t="n"/>
      <c r="HT454" s="79" t="n"/>
      <c r="HU454" s="79" t="n"/>
      <c r="HV454" s="79" t="n"/>
      <c r="HW454" s="79" t="n"/>
      <c r="HX454" s="79" t="n"/>
      <c r="HY454" s="79" t="n"/>
      <c r="HZ454" s="79" t="n"/>
      <c r="IA454" s="79" t="n"/>
      <c r="IB454" s="79" t="n"/>
      <c r="IC454" s="79" t="n"/>
      <c r="ID454" s="79" t="n"/>
      <c r="IE454" s="79" t="n"/>
      <c r="IF454" s="79" t="n"/>
      <c r="IG454" s="79" t="n"/>
      <c r="IH454" s="79" t="n"/>
      <c r="II454" s="79" t="n"/>
      <c r="IJ454" s="79" t="n"/>
      <c r="IK454" s="79" t="n"/>
      <c r="IL454" s="79" t="n"/>
      <c r="IM454" s="79" t="n"/>
      <c r="IN454" s="79" t="n"/>
      <c r="IO454" s="79" t="n"/>
      <c r="IP454" s="79" t="n"/>
      <c r="IQ454" s="79" t="n"/>
      <c r="IR454" s="79" t="n"/>
      <c r="IS454" s="79" t="n"/>
      <c r="IT454" s="79" t="n"/>
      <c r="IU454" s="79" t="n"/>
      <c r="IV454" s="79" t="n"/>
      <c r="IY454" s="78" t="n">
        <v>34</v>
      </c>
      <c r="IZ454" s="79" t="n"/>
      <c r="JA454" s="79" t="n"/>
      <c r="JB454" s="79" t="n"/>
      <c r="JC454" s="79" t="n"/>
      <c r="JD454" s="79" t="n"/>
      <c r="JE454" s="79" t="n"/>
      <c r="JF454" s="79" t="n"/>
      <c r="JG454" s="79" t="n"/>
      <c r="JH454" s="79" t="n"/>
      <c r="JI454" s="79" t="n"/>
      <c r="JJ454" s="79" t="n"/>
      <c r="JK454" s="79" t="n"/>
      <c r="JL454" s="79" t="n"/>
      <c r="JM454" s="79" t="n"/>
      <c r="JN454" s="79" t="n"/>
      <c r="JO454" s="79" t="n"/>
      <c r="JP454" s="79" t="n"/>
      <c r="JQ454" s="79" t="n"/>
      <c r="JR454" s="79" t="n"/>
      <c r="JS454" s="79" t="n"/>
      <c r="JT454" s="79" t="n"/>
      <c r="JU454" s="79" t="n"/>
      <c r="JV454" s="79" t="n"/>
      <c r="JW454" s="79" t="n"/>
      <c r="JX454" s="79" t="n"/>
      <c r="JY454" s="79" t="n"/>
      <c r="JZ454" s="79" t="n"/>
      <c r="KA454" s="79" t="n"/>
      <c r="KB454" s="79" t="n"/>
      <c r="KC454" s="79" t="n"/>
      <c r="KD454" s="79" t="n"/>
      <c r="KE454" s="79" t="n"/>
      <c r="KF454" s="79" t="n"/>
      <c r="KG454" s="79" t="n"/>
      <c r="KH454" s="79" t="n"/>
      <c r="KI454" s="79" t="n"/>
      <c r="KJ454" s="79" t="n"/>
      <c r="KK454" s="79" t="n"/>
      <c r="KL454" s="79" t="n"/>
      <c r="KM454" s="79" t="n"/>
      <c r="KP454" s="78" t="n">
        <v>34</v>
      </c>
      <c r="KQ454" s="79" t="n"/>
      <c r="KR454" s="79" t="n"/>
      <c r="KS454" s="79" t="n"/>
      <c r="KT454" s="79" t="n"/>
      <c r="KU454" s="79" t="n"/>
      <c r="KV454" s="79" t="n"/>
      <c r="KW454" s="79" t="n"/>
      <c r="KX454" s="79" t="n"/>
      <c r="KY454" s="79" t="n"/>
      <c r="KZ454" s="79" t="n"/>
      <c r="LA454" s="79" t="n"/>
      <c r="LB454" s="79" t="n"/>
      <c r="LC454" s="79" t="n"/>
      <c r="LD454" s="79" t="n"/>
      <c r="LE454" s="79" t="n"/>
      <c r="LF454" s="79" t="n"/>
      <c r="LG454" s="79" t="n"/>
      <c r="LH454" s="79" t="n"/>
      <c r="LI454" s="79" t="n"/>
      <c r="LJ454" s="79" t="n"/>
      <c r="LK454" s="79" t="n"/>
      <c r="LL454" s="79" t="n"/>
      <c r="LM454" s="79" t="n"/>
      <c r="LN454" s="79" t="n"/>
      <c r="LO454" s="79" t="n"/>
      <c r="LP454" s="79" t="n"/>
      <c r="LQ454" s="79" t="n"/>
      <c r="LR454" s="79" t="n"/>
      <c r="LS454" s="79" t="n"/>
      <c r="LT454" s="79" t="n"/>
      <c r="LU454" s="79" t="n"/>
      <c r="LV454" s="79" t="n"/>
      <c r="LW454" s="79" t="n"/>
      <c r="LX454" s="79" t="n"/>
      <c r="LY454" s="79" t="n"/>
      <c r="LZ454" s="79" t="n"/>
      <c r="MA454" s="79" t="n"/>
      <c r="MB454" s="79" t="n"/>
      <c r="MC454" s="79" t="n"/>
      <c r="MD454" s="79" t="n"/>
      <c r="MG454" s="78" t="n">
        <v>34</v>
      </c>
      <c r="MH454" s="79" t="n"/>
      <c r="MI454" s="79" t="n"/>
      <c r="MJ454" s="79" t="n"/>
      <c r="MK454" s="79" t="n"/>
      <c r="ML454" s="79" t="n"/>
      <c r="MM454" s="79" t="n"/>
      <c r="MN454" s="79" t="n"/>
      <c r="MO454" s="79" t="n"/>
      <c r="MP454" s="79" t="n"/>
      <c r="MQ454" s="79" t="n"/>
      <c r="MR454" s="79" t="n"/>
      <c r="MS454" s="79" t="n"/>
      <c r="MT454" s="79" t="n"/>
      <c r="MU454" s="79" t="n"/>
      <c r="MV454" s="79" t="n"/>
      <c r="MW454" s="79" t="n"/>
      <c r="MX454" s="79" t="n"/>
      <c r="MY454" s="79" t="n"/>
      <c r="MZ454" s="79" t="n"/>
      <c r="NA454" s="79" t="n"/>
      <c r="NB454" s="79" t="n"/>
      <c r="NC454" s="79" t="n"/>
      <c r="ND454" s="79" t="n"/>
      <c r="NE454" s="79" t="n"/>
      <c r="NF454" s="79" t="n"/>
      <c r="NG454" s="79" t="n"/>
      <c r="NH454" s="79" t="n"/>
      <c r="NI454" s="79" t="n"/>
      <c r="NJ454" s="79" t="n"/>
      <c r="NK454" s="79" t="n"/>
      <c r="NL454" s="79" t="n"/>
      <c r="NM454" s="79" t="n"/>
      <c r="NN454" s="79" t="n"/>
      <c r="NO454" s="79" t="n"/>
      <c r="NP454" s="79" t="n"/>
      <c r="NQ454" s="79" t="n"/>
      <c r="NR454" s="79" t="n"/>
      <c r="NS454" s="79" t="n"/>
      <c r="NT454" s="79" t="n"/>
      <c r="NU454" s="79" t="n"/>
      <c r="NX454" s="78" t="n">
        <v>34</v>
      </c>
      <c r="NY454" s="79" t="n"/>
      <c r="NZ454" s="79" t="n"/>
      <c r="OA454" s="79" t="n"/>
      <c r="OB454" s="79" t="n"/>
      <c r="OC454" s="79" t="n"/>
      <c r="OD454" s="79" t="n"/>
      <c r="OE454" s="79" t="n"/>
      <c r="OF454" s="79" t="n"/>
      <c r="OG454" s="79" t="n"/>
      <c r="OH454" s="79" t="n"/>
      <c r="OI454" s="79" t="n"/>
      <c r="OJ454" s="79" t="n"/>
      <c r="OK454" s="79" t="n"/>
      <c r="OL454" s="79" t="n"/>
      <c r="OM454" s="79" t="n"/>
      <c r="ON454" s="79" t="n"/>
      <c r="OO454" s="79" t="n"/>
      <c r="OP454" s="79" t="n"/>
      <c r="OQ454" s="79" t="n"/>
      <c r="OR454" s="79" t="n"/>
      <c r="OS454" s="79" t="n"/>
      <c r="OT454" s="79" t="n"/>
      <c r="OU454" s="79" t="n"/>
      <c r="OV454" s="79" t="n"/>
      <c r="OW454" s="79" t="n"/>
      <c r="OX454" s="79" t="n"/>
      <c r="OY454" s="79" t="n"/>
      <c r="OZ454" s="79" t="n"/>
      <c r="PA454" s="79" t="n"/>
      <c r="PB454" s="79" t="n"/>
      <c r="PC454" s="79" t="n"/>
      <c r="PD454" s="79" t="n"/>
      <c r="PE454" s="79" t="n"/>
      <c r="PF454" s="79" t="n"/>
      <c r="PG454" s="79" t="n"/>
      <c r="PH454" s="79" t="n"/>
      <c r="PI454" s="79" t="n"/>
      <c r="PJ454" s="79" t="n"/>
      <c r="PK454" s="79" t="n"/>
      <c r="PL454" s="79" t="n"/>
      <c r="PO454" s="78" t="n">
        <v>34</v>
      </c>
      <c r="PP454" s="79" t="n"/>
      <c r="PQ454" s="79" t="n"/>
      <c r="PR454" s="79" t="n"/>
      <c r="PS454" s="79" t="n"/>
      <c r="PT454" s="79" t="n"/>
      <c r="PU454" s="79" t="n"/>
      <c r="PV454" s="79" t="n"/>
      <c r="PW454" s="79" t="n"/>
      <c r="PX454" s="79" t="n"/>
      <c r="PY454" s="79" t="n"/>
      <c r="PZ454" s="79" t="n"/>
      <c r="QA454" s="79" t="n"/>
      <c r="QB454" s="79" t="n"/>
      <c r="QC454" s="79" t="n"/>
      <c r="QD454" s="79" t="n"/>
      <c r="QE454" s="79" t="n"/>
      <c r="QF454" s="79" t="n"/>
      <c r="QG454" s="79" t="n"/>
      <c r="QH454" s="79" t="n"/>
      <c r="QI454" s="79" t="n"/>
      <c r="QJ454" s="79" t="n"/>
      <c r="QK454" s="79" t="n"/>
      <c r="QL454" s="79" t="n"/>
      <c r="QM454" s="79" t="n"/>
      <c r="QN454" s="79" t="n"/>
      <c r="QO454" s="79" t="n"/>
      <c r="QP454" s="79" t="n"/>
      <c r="QQ454" s="79" t="n"/>
      <c r="QR454" s="79" t="n"/>
      <c r="QS454" s="79" t="n"/>
      <c r="QT454" s="79" t="n"/>
      <c r="QU454" s="79" t="n"/>
      <c r="QV454" s="79" t="n"/>
      <c r="QW454" s="79" t="n"/>
      <c r="QX454" s="79" t="n"/>
      <c r="QY454" s="79" t="n"/>
      <c r="QZ454" s="79" t="n"/>
      <c r="RA454" s="79" t="n"/>
      <c r="RB454" s="79" t="n"/>
      <c r="RC454" s="79" t="n"/>
      <c r="RF454" s="78" t="n">
        <v>34</v>
      </c>
      <c r="RG454" s="79" t="n"/>
      <c r="RH454" s="79" t="n"/>
      <c r="RI454" s="79" t="n"/>
      <c r="RJ454" s="79" t="n"/>
      <c r="RK454" s="79" t="n"/>
      <c r="RL454" s="79" t="n"/>
      <c r="RM454" s="79" t="n"/>
      <c r="RN454" s="79" t="n"/>
      <c r="RO454" s="79" t="n"/>
      <c r="RP454" s="79" t="n"/>
      <c r="RQ454" s="79" t="n"/>
      <c r="RR454" s="79" t="n"/>
      <c r="RS454" s="79" t="n"/>
      <c r="RT454" s="79" t="n"/>
      <c r="RU454" s="79" t="n"/>
      <c r="RV454" s="79" t="n"/>
      <c r="RW454" s="79" t="n"/>
      <c r="RX454" s="79" t="n"/>
      <c r="RY454" s="79" t="n"/>
      <c r="RZ454" s="79" t="n"/>
      <c r="SA454" s="79" t="n"/>
      <c r="SB454" s="79" t="n"/>
      <c r="SC454" s="79" t="n"/>
      <c r="SD454" s="79" t="n"/>
      <c r="SE454" s="79" t="n"/>
      <c r="SF454" s="79" t="n"/>
      <c r="SG454" s="79" t="n"/>
      <c r="SH454" s="79" t="n"/>
      <c r="SI454" s="79" t="n"/>
      <c r="SJ454" s="79" t="n"/>
      <c r="SK454" s="79" t="n"/>
      <c r="SL454" s="79" t="n"/>
      <c r="SM454" s="79" t="n"/>
      <c r="SN454" s="79" t="n"/>
      <c r="SO454" s="79" t="n"/>
      <c r="SP454" s="79" t="n"/>
      <c r="SQ454" s="79" t="n"/>
      <c r="SR454" s="79" t="n"/>
      <c r="SS454" s="79" t="n"/>
      <c r="ST454" s="79" t="n"/>
      <c r="SW454" s="78" t="n">
        <v>34</v>
      </c>
      <c r="SX454" s="79" t="n"/>
      <c r="SY454" s="79" t="n"/>
      <c r="SZ454" s="79" t="n"/>
      <c r="TA454" s="79" t="n"/>
      <c r="TB454" s="79" t="n"/>
      <c r="TC454" s="79" t="n"/>
      <c r="TD454" s="79" t="n"/>
      <c r="TE454" s="79" t="n"/>
      <c r="TF454" s="79" t="n"/>
      <c r="TG454" s="79" t="n"/>
      <c r="TH454" s="79" t="n"/>
      <c r="TI454" s="79" t="n"/>
      <c r="TJ454" s="79" t="n"/>
      <c r="TK454" s="79" t="n"/>
      <c r="TL454" s="79" t="n"/>
      <c r="TM454" s="79" t="n"/>
      <c r="TN454" s="79" t="n"/>
      <c r="TO454" s="79" t="n"/>
      <c r="TP454" s="79" t="n"/>
      <c r="TQ454" s="79" t="n"/>
      <c r="TR454" s="79" t="n"/>
      <c r="TS454" s="79" t="n"/>
      <c r="TT454" s="79" t="n"/>
      <c r="TU454" s="79" t="n"/>
      <c r="TV454" s="79" t="n"/>
      <c r="TW454" s="79" t="n"/>
      <c r="TX454" s="79" t="n"/>
      <c r="TY454" s="79" t="n"/>
      <c r="TZ454" s="79" t="n"/>
      <c r="UA454" s="79" t="n"/>
      <c r="UB454" s="79" t="n"/>
      <c r="UC454" s="79" t="n"/>
      <c r="UD454" s="79" t="n"/>
      <c r="UE454" s="79" t="n"/>
      <c r="UF454" s="79" t="n"/>
      <c r="UG454" s="79" t="n"/>
      <c r="UH454" s="79" t="n"/>
      <c r="UI454" s="79" t="n"/>
      <c r="UJ454" s="79" t="n"/>
      <c r="UK454" s="79" t="n"/>
      <c r="UN454" s="78" t="n">
        <v>34</v>
      </c>
      <c r="UO454" s="79" t="n"/>
      <c r="UP454" s="79" t="n"/>
      <c r="UQ454" s="79" t="n"/>
      <c r="UR454" s="79" t="n"/>
      <c r="US454" s="79" t="n"/>
      <c r="UT454" s="79" t="n"/>
      <c r="UU454" s="79" t="n"/>
      <c r="UV454" s="79" t="n"/>
      <c r="UW454" s="79" t="n"/>
      <c r="UX454" s="79" t="n"/>
      <c r="UY454" s="79" t="n"/>
      <c r="UZ454" s="79" t="n"/>
      <c r="VA454" s="79" t="n"/>
      <c r="VB454" s="79" t="n"/>
      <c r="VC454" s="79" t="n"/>
      <c r="VD454" s="79" t="n"/>
      <c r="VE454" s="79" t="n"/>
      <c r="VF454" s="79" t="n"/>
      <c r="VG454" s="79" t="n"/>
      <c r="VH454" s="79" t="n"/>
      <c r="VI454" s="79" t="n"/>
      <c r="VJ454" s="79" t="n"/>
      <c r="VK454" s="79" t="n"/>
      <c r="VL454" s="79" t="n"/>
      <c r="VM454" s="79" t="n"/>
      <c r="VN454" s="79" t="n"/>
      <c r="VO454" s="79" t="n"/>
      <c r="VP454" s="79" t="n"/>
      <c r="VQ454" s="79" t="n"/>
      <c r="VR454" s="79" t="n"/>
      <c r="VS454" s="79" t="n"/>
      <c r="VT454" s="79" t="n"/>
      <c r="VU454" s="79" t="n"/>
      <c r="VV454" s="79" t="n"/>
      <c r="VW454" s="79" t="n"/>
      <c r="VX454" s="79" t="n"/>
      <c r="VY454" s="79" t="n"/>
      <c r="VZ454" s="79" t="n"/>
      <c r="WA454" s="79" t="n"/>
      <c r="WB454" s="79" t="n"/>
      <c r="WE454" s="78" t="n">
        <v>34</v>
      </c>
      <c r="WF454" s="79" t="n"/>
      <c r="WG454" s="79" t="n"/>
      <c r="WH454" s="79" t="n"/>
      <c r="WI454" s="79" t="n"/>
      <c r="WJ454" s="79" t="n"/>
      <c r="WK454" s="79" t="n"/>
      <c r="WL454" s="79" t="n"/>
      <c r="WM454" s="79" t="n"/>
      <c r="WN454" s="79" t="n"/>
      <c r="WO454" s="79" t="n"/>
      <c r="WP454" s="79" t="n"/>
      <c r="WQ454" s="79" t="n"/>
      <c r="WR454" s="79" t="n"/>
      <c r="WS454" s="79" t="n"/>
      <c r="WT454" s="79" t="n"/>
      <c r="WU454" s="79" t="n"/>
      <c r="WV454" s="79" t="n"/>
      <c r="WW454" s="79" t="n"/>
      <c r="WX454" s="79" t="n"/>
      <c r="WY454" s="79" t="n"/>
      <c r="WZ454" s="79" t="n"/>
      <c r="XA454" s="79" t="n"/>
      <c r="XB454" s="79" t="n"/>
      <c r="XC454" s="79" t="n"/>
      <c r="XD454" s="79" t="n"/>
      <c r="XE454" s="79" t="n"/>
      <c r="XF454" s="79" t="n"/>
      <c r="XG454" s="79" t="n"/>
      <c r="XH454" s="79" t="n"/>
      <c r="XI454" s="79" t="n"/>
      <c r="XJ454" s="79" t="n"/>
      <c r="XK454" s="79" t="n"/>
      <c r="XL454" s="79" t="n"/>
      <c r="XM454" s="79" t="n"/>
      <c r="XN454" s="79" t="n"/>
      <c r="XO454" s="79" t="n"/>
      <c r="XP454" s="79" t="n"/>
      <c r="XQ454" s="79" t="n"/>
      <c r="XR454" s="79" t="n"/>
      <c r="XS454" s="79" t="n"/>
      <c r="XV454" s="78" t="n">
        <v>34</v>
      </c>
      <c r="XW454" s="79" t="n"/>
      <c r="XX454" s="79" t="n"/>
      <c r="XY454" s="79" t="n"/>
      <c r="XZ454" s="79" t="n"/>
      <c r="YA454" s="79" t="n"/>
      <c r="YB454" s="79" t="n"/>
      <c r="YC454" s="79" t="n"/>
      <c r="YD454" s="79" t="n"/>
      <c r="YE454" s="79" t="n"/>
      <c r="YF454" s="79" t="n"/>
      <c r="YG454" s="79" t="n"/>
      <c r="YH454" s="79" t="n"/>
      <c r="YI454" s="79" t="n"/>
      <c r="YJ454" s="79" t="n"/>
      <c r="YK454" s="79" t="n"/>
      <c r="YL454" s="79" t="n"/>
      <c r="YM454" s="79" t="n"/>
      <c r="YN454" s="79" t="n"/>
      <c r="YO454" s="79" t="n"/>
      <c r="YP454" s="79" t="n"/>
      <c r="YQ454" s="79" t="n"/>
      <c r="YR454" s="79" t="n"/>
      <c r="YS454" s="79" t="n"/>
      <c r="YT454" s="79" t="n"/>
      <c r="YU454" s="79" t="n"/>
      <c r="YV454" s="79" t="n"/>
      <c r="YW454" s="79" t="n"/>
      <c r="YX454" s="79" t="n"/>
      <c r="YY454" s="79" t="n"/>
      <c r="YZ454" s="79" t="n"/>
      <c r="ZA454" s="79" t="n"/>
      <c r="ZB454" s="79" t="n"/>
      <c r="ZC454" s="79" t="n"/>
      <c r="ZD454" s="79" t="n"/>
      <c r="ZE454" s="79" t="n"/>
      <c r="ZF454" s="79" t="n"/>
      <c r="ZG454" s="79" t="n"/>
      <c r="ZH454" s="79" t="n"/>
      <c r="ZI454" s="79" t="n"/>
      <c r="ZJ454" s="79" t="n"/>
      <c r="ZM454" s="78" t="n">
        <v>34</v>
      </c>
      <c r="ZN454" s="79" t="n"/>
      <c r="ZO454" s="79" t="n"/>
      <c r="ZP454" s="79" t="n"/>
      <c r="ZQ454" s="79" t="n"/>
      <c r="ZR454" s="79" t="n"/>
      <c r="ZS454" s="79" t="n"/>
      <c r="ZT454" s="79" t="n"/>
      <c r="ZU454" s="79" t="n"/>
      <c r="ZV454" s="79" t="n"/>
      <c r="ZW454" s="79" t="n"/>
      <c r="ZX454" s="79" t="n"/>
      <c r="ZY454" s="79" t="n"/>
      <c r="ZZ454" s="79" t="n"/>
      <c r="AAA454" s="79" t="n"/>
      <c r="AAB454" s="79" t="n"/>
      <c r="AAC454" s="79" t="n"/>
      <c r="AAD454" s="79" t="n"/>
      <c r="AAE454" s="79" t="n"/>
      <c r="AAF454" s="79" t="n"/>
      <c r="AAG454" s="79" t="n"/>
      <c r="AAH454" s="79" t="n"/>
      <c r="AAI454" s="79" t="n"/>
      <c r="AAJ454" s="79" t="n"/>
      <c r="AAK454" s="79" t="n"/>
      <c r="AAL454" s="79" t="n"/>
      <c r="AAM454" s="79" t="n"/>
      <c r="AAN454" s="79" t="n"/>
      <c r="AAO454" s="79" t="n"/>
      <c r="AAP454" s="79" t="n"/>
      <c r="AAQ454" s="79" t="n"/>
      <c r="AAR454" s="79" t="n"/>
      <c r="AAS454" s="79" t="n"/>
      <c r="AAT454" s="79" t="n"/>
      <c r="AAU454" s="79" t="n"/>
      <c r="AAV454" s="79" t="n"/>
      <c r="AAW454" s="79" t="n"/>
      <c r="AAX454" s="79" t="n"/>
      <c r="AAY454" s="79" t="n"/>
      <c r="AAZ454" s="79" t="n"/>
      <c r="ABA454" s="79" t="n"/>
      <c r="ABD454" s="78" t="n">
        <v>34</v>
      </c>
      <c r="ABE454" s="79" t="n"/>
      <c r="ABF454" s="79" t="n"/>
      <c r="ABG454" s="79" t="n"/>
      <c r="ABH454" s="79" t="n"/>
      <c r="ABI454" s="79" t="n"/>
      <c r="ABJ454" s="79" t="n"/>
      <c r="ABK454" s="79" t="n"/>
      <c r="ABL454" s="79" t="n"/>
      <c r="ABM454" s="79" t="n"/>
      <c r="ABN454" s="79" t="n"/>
      <c r="ABO454" s="79" t="n"/>
      <c r="ABP454" s="79" t="n"/>
      <c r="ABQ454" s="79" t="n"/>
      <c r="ABR454" s="79" t="n"/>
      <c r="ABS454" s="79" t="n"/>
      <c r="ABT454" s="79" t="n"/>
      <c r="ABU454" s="79" t="n"/>
      <c r="ABV454" s="79" t="n"/>
      <c r="ABW454" s="79" t="n"/>
      <c r="ABX454" s="79" t="n"/>
      <c r="ABY454" s="79" t="n"/>
      <c r="ABZ454" s="79" t="n"/>
      <c r="ACA454" s="79" t="n"/>
      <c r="ACB454" s="79" t="n"/>
      <c r="ACC454" s="79" t="n"/>
      <c r="ACD454" s="79" t="n"/>
      <c r="ACE454" s="79" t="n"/>
      <c r="ACF454" s="79" t="n"/>
      <c r="ACG454" s="79" t="n"/>
      <c r="ACH454" s="79" t="n"/>
      <c r="ACI454" s="79" t="n"/>
      <c r="ACJ454" s="79" t="n"/>
      <c r="ACK454" s="79" t="n"/>
      <c r="ACL454" s="79" t="n"/>
      <c r="ACM454" s="79" t="n"/>
      <c r="ACN454" s="79" t="n"/>
      <c r="ACO454" s="79" t="n"/>
      <c r="ACP454" s="79" t="n"/>
      <c r="ACQ454" s="79" t="n"/>
      <c r="ACR454" s="79" t="n"/>
      <c r="ACU454" s="78" t="n">
        <v>34</v>
      </c>
      <c r="ACV454" s="79" t="n"/>
      <c r="ACW454" s="79" t="n"/>
      <c r="ACX454" s="79" t="n"/>
      <c r="ACY454" s="79" t="n"/>
      <c r="ACZ454" s="79" t="n"/>
      <c r="ADA454" s="79" t="n"/>
      <c r="ADB454" s="79" t="n"/>
      <c r="ADC454" s="79" t="n"/>
      <c r="ADD454" s="79" t="n"/>
      <c r="ADE454" s="79" t="n"/>
      <c r="ADF454" s="79" t="n"/>
      <c r="ADG454" s="79" t="n"/>
      <c r="ADH454" s="79" t="n"/>
      <c r="ADI454" s="79" t="n"/>
      <c r="ADJ454" s="79" t="n"/>
      <c r="ADK454" s="79" t="n"/>
      <c r="ADL454" s="79" t="n"/>
      <c r="ADM454" s="79" t="n"/>
      <c r="ADN454" s="79" t="n"/>
      <c r="ADO454" s="79" t="n"/>
      <c r="ADP454" s="79" t="n"/>
      <c r="ADQ454" s="79" t="n"/>
      <c r="ADR454" s="79" t="n"/>
      <c r="ADS454" s="79" t="n"/>
      <c r="ADT454" s="79" t="n"/>
      <c r="ADU454" s="79" t="n"/>
      <c r="ADV454" s="79" t="n"/>
      <c r="ADW454" s="79" t="n"/>
      <c r="ADX454" s="79" t="n"/>
      <c r="ADY454" s="79" t="n"/>
      <c r="ADZ454" s="79" t="n"/>
      <c r="AEA454" s="79" t="n"/>
      <c r="AEB454" s="79" t="n"/>
      <c r="AEC454" s="79" t="n"/>
      <c r="AED454" s="79" t="n"/>
      <c r="AEE454" s="79" t="n"/>
      <c r="AEF454" s="79" t="n"/>
      <c r="AEG454" s="79" t="n"/>
      <c r="AEH454" s="79" t="n"/>
      <c r="AEI454" s="79" t="n"/>
      <c r="AEL454" s="78" t="n">
        <v>34</v>
      </c>
      <c r="AEM454" s="79" t="n"/>
      <c r="AEN454" s="79" t="n"/>
      <c r="AEO454" s="79" t="n"/>
      <c r="AEP454" s="79" t="n"/>
      <c r="AEQ454" s="79" t="n"/>
      <c r="AER454" s="79" t="n"/>
      <c r="AES454" s="79" t="n"/>
      <c r="AET454" s="79" t="n"/>
      <c r="AEU454" s="79" t="n"/>
      <c r="AEV454" s="79" t="n"/>
      <c r="AEW454" s="79" t="n"/>
      <c r="AEX454" s="79" t="n"/>
      <c r="AEY454" s="79" t="n"/>
      <c r="AEZ454" s="79" t="n"/>
      <c r="AFA454" s="79" t="n"/>
      <c r="AFB454" s="79" t="n"/>
      <c r="AFC454" s="79" t="n"/>
      <c r="AFD454" s="79" t="n"/>
      <c r="AFE454" s="79" t="n"/>
      <c r="AFF454" s="79" t="n"/>
      <c r="AFG454" s="79" t="n"/>
      <c r="AFH454" s="79" t="n"/>
      <c r="AFI454" s="79" t="n"/>
      <c r="AFJ454" s="79" t="n"/>
      <c r="AFK454" s="79" t="n"/>
      <c r="AFL454" s="79" t="n"/>
      <c r="AFM454" s="79" t="n"/>
      <c r="AFN454" s="79" t="n"/>
      <c r="AFO454" s="79" t="n"/>
      <c r="AFP454" s="79" t="n"/>
      <c r="AFQ454" s="79" t="n"/>
      <c r="AFR454" s="79" t="n"/>
      <c r="AFS454" s="79" t="n"/>
      <c r="AFT454" s="79" t="n"/>
      <c r="AFU454" s="79" t="n"/>
      <c r="AFV454" s="79" t="n"/>
      <c r="AFW454" s="79" t="n"/>
      <c r="AFX454" s="79" t="n"/>
      <c r="AFY454" s="79" t="n"/>
      <c r="AFZ454" s="79" t="n"/>
    </row>
    <row r="455">
      <c r="A455" s="78" t="n">
        <v>35</v>
      </c>
      <c r="B455" s="79" t="n"/>
      <c r="C455" s="79" t="n"/>
      <c r="D455" s="79" t="n"/>
      <c r="E455" s="79" t="n"/>
      <c r="F455" s="79" t="n"/>
      <c r="G455" s="79" t="n"/>
      <c r="H455" s="79" t="n"/>
      <c r="I455" s="79" t="n"/>
      <c r="J455" s="79" t="n"/>
      <c r="K455" s="79" t="n"/>
      <c r="L455" s="79" t="n"/>
      <c r="M455" s="79" t="n"/>
      <c r="N455" s="79" t="n"/>
      <c r="O455" s="79" t="n"/>
      <c r="P455" s="79" t="n"/>
      <c r="Q455" s="79" t="n"/>
      <c r="R455" s="79" t="n"/>
      <c r="S455" s="79" t="n"/>
      <c r="T455" s="79" t="n"/>
      <c r="U455" s="79" t="n"/>
      <c r="V455" s="79" t="n"/>
      <c r="W455" s="79" t="n"/>
      <c r="X455" s="79" t="n"/>
      <c r="Y455" s="79" t="n"/>
      <c r="Z455" s="79" t="n"/>
      <c r="AA455" s="79" t="n"/>
      <c r="AB455" s="79" t="n"/>
      <c r="AC455" s="79" t="n"/>
      <c r="AD455" s="79" t="n"/>
      <c r="AE455" s="79" t="n"/>
      <c r="AF455" s="79" t="n"/>
      <c r="AG455" s="79" t="n"/>
      <c r="AH455" s="79" t="n"/>
      <c r="AI455" s="79" t="n"/>
      <c r="AJ455" s="79" t="n"/>
      <c r="AK455" s="79" t="n"/>
      <c r="AL455" s="79" t="n"/>
      <c r="AM455" s="79" t="n"/>
      <c r="AN455" s="79" t="n"/>
      <c r="AO455" s="79" t="n"/>
      <c r="AR455" s="78" t="n">
        <v>35</v>
      </c>
      <c r="AS455" s="79" t="n"/>
      <c r="AT455" s="79" t="n"/>
      <c r="AU455" s="79" t="n"/>
      <c r="AV455" s="79" t="n"/>
      <c r="AW455" s="79" t="n"/>
      <c r="AX455" s="79" t="n"/>
      <c r="AY455" s="79" t="n"/>
      <c r="AZ455" s="79" t="n"/>
      <c r="BA455" s="79" t="n"/>
      <c r="BB455" s="79" t="n"/>
      <c r="BC455" s="79" t="n"/>
      <c r="BD455" s="79" t="n"/>
      <c r="BE455" s="79" t="n"/>
      <c r="BF455" s="79" t="n"/>
      <c r="BG455" s="79" t="n"/>
      <c r="BH455" s="79" t="n"/>
      <c r="BI455" s="79" t="n"/>
      <c r="BJ455" s="79" t="n"/>
      <c r="BK455" s="79" t="n"/>
      <c r="BL455" s="79" t="n"/>
      <c r="BM455" s="79" t="n"/>
      <c r="BN455" s="79" t="n"/>
      <c r="BO455" s="79" t="n"/>
      <c r="BP455" s="79" t="n"/>
      <c r="BQ455" s="79" t="n"/>
      <c r="BR455" s="79" t="n"/>
      <c r="BS455" s="79" t="n"/>
      <c r="BT455" s="79" t="n"/>
      <c r="BU455" s="79" t="n"/>
      <c r="BV455" s="79" t="n"/>
      <c r="BW455" s="79" t="n"/>
      <c r="BX455" s="79" t="n"/>
      <c r="BY455" s="79" t="n"/>
      <c r="BZ455" s="79" t="n"/>
      <c r="CA455" s="79" t="n"/>
      <c r="CB455" s="79" t="n"/>
      <c r="CC455" s="79" t="n"/>
      <c r="CD455" s="79" t="n"/>
      <c r="CE455" s="79" t="n"/>
      <c r="CF455" s="79" t="n"/>
      <c r="CI455" s="78" t="n">
        <v>35</v>
      </c>
      <c r="CJ455" s="79" t="n"/>
      <c r="CK455" s="79" t="n"/>
      <c r="CL455" s="79" t="n"/>
      <c r="CM455" s="79" t="n"/>
      <c r="CN455" s="79" t="n"/>
      <c r="CO455" s="79" t="n"/>
      <c r="CP455" s="79" t="n"/>
      <c r="CQ455" s="79" t="n"/>
      <c r="CR455" s="79" t="n"/>
      <c r="CS455" s="79" t="n"/>
      <c r="CT455" s="79" t="n"/>
      <c r="CU455" s="79" t="n"/>
      <c r="CV455" s="79" t="n"/>
      <c r="CW455" s="79" t="n"/>
      <c r="CX455" s="79" t="n"/>
      <c r="CY455" s="79" t="n"/>
      <c r="CZ455" s="79" t="n"/>
      <c r="DA455" s="79" t="n"/>
      <c r="DB455" s="79" t="n"/>
      <c r="DC455" s="79" t="n"/>
      <c r="DD455" s="79" t="n"/>
      <c r="DE455" s="79" t="n"/>
      <c r="DF455" s="79" t="n"/>
      <c r="DG455" s="79" t="n"/>
      <c r="DH455" s="79" t="n"/>
      <c r="DI455" s="79" t="n"/>
      <c r="DJ455" s="79" t="n"/>
      <c r="DK455" s="79" t="n"/>
      <c r="DL455" s="79" t="n"/>
      <c r="DM455" s="79" t="n"/>
      <c r="DN455" s="79" t="n"/>
      <c r="DO455" s="79" t="n"/>
      <c r="DP455" s="79" t="n"/>
      <c r="DQ455" s="79" t="n"/>
      <c r="DR455" s="79" t="n"/>
      <c r="DS455" s="79" t="n"/>
      <c r="DT455" s="79" t="n"/>
      <c r="DU455" s="79" t="n"/>
      <c r="DV455" s="79" t="n"/>
      <c r="DW455" s="79" t="n"/>
      <c r="DZ455" s="78" t="n">
        <v>35</v>
      </c>
      <c r="EA455" s="79" t="n"/>
      <c r="EB455" s="79" t="n"/>
      <c r="EC455" s="79" t="n"/>
      <c r="ED455" s="79" t="n"/>
      <c r="EE455" s="79" t="n"/>
      <c r="EF455" s="79" t="n"/>
      <c r="EG455" s="79" t="n"/>
      <c r="EH455" s="79" t="n"/>
      <c r="EI455" s="79" t="n"/>
      <c r="EJ455" s="79" t="n"/>
      <c r="EK455" s="79" t="n"/>
      <c r="EL455" s="79" t="n"/>
      <c r="EM455" s="79" t="n"/>
      <c r="EN455" s="79" t="n"/>
      <c r="EO455" s="79" t="n"/>
      <c r="EP455" s="79" t="n"/>
      <c r="EQ455" s="79" t="n"/>
      <c r="ER455" s="79" t="n"/>
      <c r="ES455" s="79" t="n"/>
      <c r="ET455" s="79" t="n"/>
      <c r="EU455" s="79" t="n"/>
      <c r="EV455" s="79" t="n"/>
      <c r="EW455" s="79" t="n"/>
      <c r="EX455" s="79" t="n"/>
      <c r="EY455" s="79" t="n"/>
      <c r="EZ455" s="79" t="n"/>
      <c r="FA455" s="79" t="n"/>
      <c r="FB455" s="79" t="n"/>
      <c r="FC455" s="79" t="n"/>
      <c r="FD455" s="79" t="n"/>
      <c r="FE455" s="79" t="n"/>
      <c r="FF455" s="79" t="n"/>
      <c r="FG455" s="79" t="n"/>
      <c r="FH455" s="79" t="n"/>
      <c r="FI455" s="79" t="n"/>
      <c r="FJ455" s="79" t="n"/>
      <c r="FK455" s="79" t="n"/>
      <c r="FL455" s="79" t="n"/>
      <c r="FM455" s="79" t="n"/>
      <c r="FN455" s="79" t="n"/>
      <c r="FQ455" s="78" t="n">
        <v>35</v>
      </c>
      <c r="FR455" s="79" t="n"/>
      <c r="FS455" s="79" t="n"/>
      <c r="FT455" s="79" t="n"/>
      <c r="FU455" s="79" t="n"/>
      <c r="FV455" s="79" t="n"/>
      <c r="FW455" s="79" t="n"/>
      <c r="FX455" s="79" t="n"/>
      <c r="FY455" s="79" t="n"/>
      <c r="FZ455" s="79" t="n"/>
      <c r="GA455" s="79" t="n"/>
      <c r="GB455" s="79" t="n"/>
      <c r="GC455" s="79" t="n"/>
      <c r="GD455" s="79" t="n"/>
      <c r="GE455" s="79" t="n"/>
      <c r="GF455" s="79" t="n"/>
      <c r="GG455" s="79" t="n"/>
      <c r="GH455" s="79" t="n"/>
      <c r="GI455" s="79" t="n"/>
      <c r="GJ455" s="79" t="n"/>
      <c r="GK455" s="79" t="n"/>
      <c r="GL455" s="79" t="n"/>
      <c r="GM455" s="79" t="n"/>
      <c r="GN455" s="79" t="n"/>
      <c r="GO455" s="79" t="n"/>
      <c r="GP455" s="79" t="n"/>
      <c r="GQ455" s="79" t="n"/>
      <c r="GR455" s="79" t="n"/>
      <c r="GS455" s="79" t="n"/>
      <c r="GT455" s="79" t="n"/>
      <c r="GU455" s="79" t="n"/>
      <c r="GV455" s="79" t="n"/>
      <c r="GW455" s="79" t="n"/>
      <c r="GX455" s="79" t="n"/>
      <c r="GY455" s="79" t="n"/>
      <c r="GZ455" s="79" t="n"/>
      <c r="HA455" s="79" t="n"/>
      <c r="HB455" s="79" t="n"/>
      <c r="HC455" s="79" t="n"/>
      <c r="HD455" s="79" t="n"/>
      <c r="HE455" s="79" t="n"/>
      <c r="HH455" s="78" t="n">
        <v>35</v>
      </c>
      <c r="HI455" s="79" t="n"/>
      <c r="HJ455" s="79" t="n"/>
      <c r="HK455" s="79" t="n"/>
      <c r="HL455" s="79" t="n"/>
      <c r="HM455" s="79" t="n"/>
      <c r="HN455" s="79" t="n"/>
      <c r="HO455" s="79" t="n"/>
      <c r="HP455" s="79" t="n"/>
      <c r="HQ455" s="79" t="n"/>
      <c r="HR455" s="79" t="n"/>
      <c r="HS455" s="79" t="n"/>
      <c r="HT455" s="79" t="n"/>
      <c r="HU455" s="79" t="n"/>
      <c r="HV455" s="79" t="n"/>
      <c r="HW455" s="79" t="n"/>
      <c r="HX455" s="79" t="n"/>
      <c r="HY455" s="79" t="n"/>
      <c r="HZ455" s="79" t="n"/>
      <c r="IA455" s="79" t="n"/>
      <c r="IB455" s="79" t="n"/>
      <c r="IC455" s="79" t="n"/>
      <c r="ID455" s="79" t="n"/>
      <c r="IE455" s="79" t="n"/>
      <c r="IF455" s="79" t="n"/>
      <c r="IG455" s="79" t="n"/>
      <c r="IH455" s="79" t="n"/>
      <c r="II455" s="79" t="n"/>
      <c r="IJ455" s="79" t="n"/>
      <c r="IK455" s="79" t="n"/>
      <c r="IL455" s="79" t="n"/>
      <c r="IM455" s="79" t="n"/>
      <c r="IN455" s="79" t="n"/>
      <c r="IO455" s="79" t="n"/>
      <c r="IP455" s="79" t="n"/>
      <c r="IQ455" s="79" t="n"/>
      <c r="IR455" s="79" t="n"/>
      <c r="IS455" s="79" t="n"/>
      <c r="IT455" s="79" t="n"/>
      <c r="IU455" s="79" t="n"/>
      <c r="IV455" s="79" t="n"/>
      <c r="IY455" s="78" t="n">
        <v>35</v>
      </c>
      <c r="IZ455" s="79" t="n"/>
      <c r="JA455" s="79" t="n"/>
      <c r="JB455" s="79" t="n"/>
      <c r="JC455" s="79" t="n"/>
      <c r="JD455" s="79" t="n"/>
      <c r="JE455" s="79" t="n"/>
      <c r="JF455" s="79" t="n"/>
      <c r="JG455" s="79" t="n"/>
      <c r="JH455" s="79" t="n"/>
      <c r="JI455" s="79" t="n"/>
      <c r="JJ455" s="79" t="n"/>
      <c r="JK455" s="79" t="n"/>
      <c r="JL455" s="79" t="n"/>
      <c r="JM455" s="79" t="n"/>
      <c r="JN455" s="79" t="n"/>
      <c r="JO455" s="79" t="n"/>
      <c r="JP455" s="79" t="n"/>
      <c r="JQ455" s="79" t="n"/>
      <c r="JR455" s="79" t="n"/>
      <c r="JS455" s="79" t="n"/>
      <c r="JT455" s="79" t="n"/>
      <c r="JU455" s="79" t="n"/>
      <c r="JV455" s="79" t="n"/>
      <c r="JW455" s="79" t="n"/>
      <c r="JX455" s="79" t="n"/>
      <c r="JY455" s="79" t="n"/>
      <c r="JZ455" s="79" t="n"/>
      <c r="KA455" s="79" t="n"/>
      <c r="KB455" s="79" t="n"/>
      <c r="KC455" s="79" t="n"/>
      <c r="KD455" s="79" t="n"/>
      <c r="KE455" s="79" t="n"/>
      <c r="KF455" s="79" t="n"/>
      <c r="KG455" s="79" t="n"/>
      <c r="KH455" s="79" t="n"/>
      <c r="KI455" s="79" t="n"/>
      <c r="KJ455" s="79" t="n"/>
      <c r="KK455" s="79" t="n"/>
      <c r="KL455" s="79" t="n"/>
      <c r="KM455" s="79" t="n"/>
      <c r="KP455" s="78" t="n">
        <v>35</v>
      </c>
      <c r="KQ455" s="79" t="n"/>
      <c r="KR455" s="79" t="n"/>
      <c r="KS455" s="79" t="n"/>
      <c r="KT455" s="79" t="n"/>
      <c r="KU455" s="79" t="n"/>
      <c r="KV455" s="79" t="n"/>
      <c r="KW455" s="79" t="n"/>
      <c r="KX455" s="79" t="n"/>
      <c r="KY455" s="79" t="n"/>
      <c r="KZ455" s="79" t="n"/>
      <c r="LA455" s="79" t="n"/>
      <c r="LB455" s="79" t="n"/>
      <c r="LC455" s="79" t="n"/>
      <c r="LD455" s="79" t="n"/>
      <c r="LE455" s="79" t="n"/>
      <c r="LF455" s="79" t="n"/>
      <c r="LG455" s="79" t="n"/>
      <c r="LH455" s="79" t="n"/>
      <c r="LI455" s="79" t="n"/>
      <c r="LJ455" s="79" t="n"/>
      <c r="LK455" s="79" t="n"/>
      <c r="LL455" s="79" t="n"/>
      <c r="LM455" s="79" t="n"/>
      <c r="LN455" s="79" t="n"/>
      <c r="LO455" s="79" t="n"/>
      <c r="LP455" s="79" t="n"/>
      <c r="LQ455" s="79" t="n"/>
      <c r="LR455" s="79" t="n"/>
      <c r="LS455" s="79" t="n"/>
      <c r="LT455" s="79" t="n"/>
      <c r="LU455" s="79" t="n"/>
      <c r="LV455" s="79" t="n"/>
      <c r="LW455" s="79" t="n"/>
      <c r="LX455" s="79" t="n"/>
      <c r="LY455" s="79" t="n"/>
      <c r="LZ455" s="79" t="n"/>
      <c r="MA455" s="79" t="n"/>
      <c r="MB455" s="79" t="n"/>
      <c r="MC455" s="79" t="n"/>
      <c r="MD455" s="79" t="n"/>
      <c r="MG455" s="78" t="n">
        <v>35</v>
      </c>
      <c r="MH455" s="79" t="n"/>
      <c r="MI455" s="79" t="n"/>
      <c r="MJ455" s="79" t="n"/>
      <c r="MK455" s="79" t="n"/>
      <c r="ML455" s="79" t="n"/>
      <c r="MM455" s="79" t="n"/>
      <c r="MN455" s="79" t="n"/>
      <c r="MO455" s="79" t="n"/>
      <c r="MP455" s="79" t="n"/>
      <c r="MQ455" s="79" t="n"/>
      <c r="MR455" s="79" t="n"/>
      <c r="MS455" s="79" t="n"/>
      <c r="MT455" s="79" t="n"/>
      <c r="MU455" s="79" t="n"/>
      <c r="MV455" s="79" t="n"/>
      <c r="MW455" s="79" t="n"/>
      <c r="MX455" s="79" t="n"/>
      <c r="MY455" s="79" t="n"/>
      <c r="MZ455" s="79" t="n"/>
      <c r="NA455" s="79" t="n"/>
      <c r="NB455" s="79" t="n"/>
      <c r="NC455" s="79" t="n"/>
      <c r="ND455" s="79" t="n"/>
      <c r="NE455" s="79" t="n"/>
      <c r="NF455" s="79" t="n"/>
      <c r="NG455" s="79" t="n"/>
      <c r="NH455" s="79" t="n"/>
      <c r="NI455" s="79" t="n"/>
      <c r="NJ455" s="79" t="n"/>
      <c r="NK455" s="79" t="n"/>
      <c r="NL455" s="79" t="n"/>
      <c r="NM455" s="79" t="n"/>
      <c r="NN455" s="79" t="n"/>
      <c r="NO455" s="79" t="n"/>
      <c r="NP455" s="79" t="n"/>
      <c r="NQ455" s="79" t="n"/>
      <c r="NR455" s="79" t="n"/>
      <c r="NS455" s="79" t="n"/>
      <c r="NT455" s="79" t="n"/>
      <c r="NU455" s="79" t="n"/>
      <c r="NX455" s="78" t="n">
        <v>35</v>
      </c>
      <c r="NY455" s="79" t="n"/>
      <c r="NZ455" s="79" t="n"/>
      <c r="OA455" s="79" t="n"/>
      <c r="OB455" s="79" t="n"/>
      <c r="OC455" s="79" t="n"/>
      <c r="OD455" s="79" t="n"/>
      <c r="OE455" s="79" t="n"/>
      <c r="OF455" s="79" t="n"/>
      <c r="OG455" s="79" t="n"/>
      <c r="OH455" s="79" t="n"/>
      <c r="OI455" s="79" t="n"/>
      <c r="OJ455" s="79" t="n"/>
      <c r="OK455" s="79" t="n"/>
      <c r="OL455" s="79" t="n"/>
      <c r="OM455" s="79" t="n"/>
      <c r="ON455" s="79" t="n"/>
      <c r="OO455" s="79" t="n"/>
      <c r="OP455" s="79" t="n"/>
      <c r="OQ455" s="79" t="n"/>
      <c r="OR455" s="79" t="n"/>
      <c r="OS455" s="79" t="n"/>
      <c r="OT455" s="79" t="n"/>
      <c r="OU455" s="79" t="n"/>
      <c r="OV455" s="79" t="n"/>
      <c r="OW455" s="79" t="n"/>
      <c r="OX455" s="79" t="n"/>
      <c r="OY455" s="79" t="n"/>
      <c r="OZ455" s="79" t="n"/>
      <c r="PA455" s="79" t="n"/>
      <c r="PB455" s="79" t="n"/>
      <c r="PC455" s="79" t="n"/>
      <c r="PD455" s="79" t="n"/>
      <c r="PE455" s="79" t="n"/>
      <c r="PF455" s="79" t="n"/>
      <c r="PG455" s="79" t="n"/>
      <c r="PH455" s="79" t="n"/>
      <c r="PI455" s="79" t="n"/>
      <c r="PJ455" s="79" t="n"/>
      <c r="PK455" s="79" t="n"/>
      <c r="PL455" s="79" t="n"/>
      <c r="PO455" s="78" t="n">
        <v>35</v>
      </c>
      <c r="PP455" s="79" t="n"/>
      <c r="PQ455" s="79" t="n"/>
      <c r="PR455" s="79" t="n"/>
      <c r="PS455" s="79" t="n"/>
      <c r="PT455" s="79" t="n"/>
      <c r="PU455" s="79" t="n"/>
      <c r="PV455" s="79" t="n"/>
      <c r="PW455" s="79" t="n"/>
      <c r="PX455" s="79" t="n"/>
      <c r="PY455" s="79" t="n"/>
      <c r="PZ455" s="79" t="n"/>
      <c r="QA455" s="79" t="n"/>
      <c r="QB455" s="79" t="n"/>
      <c r="QC455" s="79" t="n"/>
      <c r="QD455" s="79" t="n"/>
      <c r="QE455" s="79" t="n"/>
      <c r="QF455" s="79" t="n"/>
      <c r="QG455" s="79" t="n"/>
      <c r="QH455" s="79" t="n"/>
      <c r="QI455" s="79" t="n"/>
      <c r="QJ455" s="79" t="n"/>
      <c r="QK455" s="79" t="n"/>
      <c r="QL455" s="79" t="n"/>
      <c r="QM455" s="79" t="n"/>
      <c r="QN455" s="79" t="n"/>
      <c r="QO455" s="79" t="n"/>
      <c r="QP455" s="79" t="n"/>
      <c r="QQ455" s="79" t="n"/>
      <c r="QR455" s="79" t="n"/>
      <c r="QS455" s="79" t="n"/>
      <c r="QT455" s="79" t="n"/>
      <c r="QU455" s="79" t="n"/>
      <c r="QV455" s="79" t="n"/>
      <c r="QW455" s="79" t="n"/>
      <c r="QX455" s="79" t="n"/>
      <c r="QY455" s="79" t="n"/>
      <c r="QZ455" s="79" t="n"/>
      <c r="RA455" s="79" t="n"/>
      <c r="RB455" s="79" t="n"/>
      <c r="RC455" s="79" t="n"/>
      <c r="RF455" s="78" t="n">
        <v>35</v>
      </c>
      <c r="RG455" s="79" t="n"/>
      <c r="RH455" s="79" t="n"/>
      <c r="RI455" s="79" t="n"/>
      <c r="RJ455" s="79" t="n"/>
      <c r="RK455" s="79" t="n"/>
      <c r="RL455" s="79" t="n"/>
      <c r="RM455" s="79" t="n"/>
      <c r="RN455" s="79" t="n"/>
      <c r="RO455" s="79" t="n"/>
      <c r="RP455" s="79" t="n"/>
      <c r="RQ455" s="79" t="n"/>
      <c r="RR455" s="79" t="n"/>
      <c r="RS455" s="79" t="n"/>
      <c r="RT455" s="79" t="n"/>
      <c r="RU455" s="79" t="n"/>
      <c r="RV455" s="79" t="n"/>
      <c r="RW455" s="79" t="n"/>
      <c r="RX455" s="79" t="n"/>
      <c r="RY455" s="79" t="n"/>
      <c r="RZ455" s="79" t="n"/>
      <c r="SA455" s="79" t="n"/>
      <c r="SB455" s="79" t="n"/>
      <c r="SC455" s="79" t="n"/>
      <c r="SD455" s="79" t="n"/>
      <c r="SE455" s="79" t="n"/>
      <c r="SF455" s="79" t="n"/>
      <c r="SG455" s="79" t="n"/>
      <c r="SH455" s="79" t="n"/>
      <c r="SI455" s="79" t="n"/>
      <c r="SJ455" s="79" t="n"/>
      <c r="SK455" s="79" t="n"/>
      <c r="SL455" s="79" t="n"/>
      <c r="SM455" s="79" t="n"/>
      <c r="SN455" s="79" t="n"/>
      <c r="SO455" s="79" t="n"/>
      <c r="SP455" s="79" t="n"/>
      <c r="SQ455" s="79" t="n"/>
      <c r="SR455" s="79" t="n"/>
      <c r="SS455" s="79" t="n"/>
      <c r="ST455" s="79" t="n"/>
      <c r="SW455" s="78" t="n">
        <v>35</v>
      </c>
      <c r="SX455" s="79" t="n"/>
      <c r="SY455" s="79" t="n"/>
      <c r="SZ455" s="79" t="n"/>
      <c r="TA455" s="79" t="n"/>
      <c r="TB455" s="79" t="n"/>
      <c r="TC455" s="79" t="n"/>
      <c r="TD455" s="79" t="n"/>
      <c r="TE455" s="79" t="n"/>
      <c r="TF455" s="79" t="n"/>
      <c r="TG455" s="79" t="n"/>
      <c r="TH455" s="79" t="n"/>
      <c r="TI455" s="79" t="n"/>
      <c r="TJ455" s="79" t="n"/>
      <c r="TK455" s="79" t="n"/>
      <c r="TL455" s="79" t="n"/>
      <c r="TM455" s="79" t="n"/>
      <c r="TN455" s="79" t="n"/>
      <c r="TO455" s="79" t="n"/>
      <c r="TP455" s="79" t="n"/>
      <c r="TQ455" s="79" t="n"/>
      <c r="TR455" s="79" t="n"/>
      <c r="TS455" s="79" t="n"/>
      <c r="TT455" s="79" t="n"/>
      <c r="TU455" s="79" t="n"/>
      <c r="TV455" s="79" t="n"/>
      <c r="TW455" s="79" t="n"/>
      <c r="TX455" s="79" t="n"/>
      <c r="TY455" s="79" t="n"/>
      <c r="TZ455" s="79" t="n"/>
      <c r="UA455" s="79" t="n"/>
      <c r="UB455" s="79" t="n"/>
      <c r="UC455" s="79" t="n"/>
      <c r="UD455" s="79" t="n"/>
      <c r="UE455" s="79" t="n"/>
      <c r="UF455" s="79" t="n"/>
      <c r="UG455" s="79" t="n"/>
      <c r="UH455" s="79" t="n"/>
      <c r="UI455" s="79" t="n"/>
      <c r="UJ455" s="79" t="n"/>
      <c r="UK455" s="79" t="n"/>
      <c r="UN455" s="78" t="n">
        <v>35</v>
      </c>
      <c r="UO455" s="79" t="n"/>
      <c r="UP455" s="79" t="n"/>
      <c r="UQ455" s="79" t="n"/>
      <c r="UR455" s="79" t="n"/>
      <c r="US455" s="79" t="n"/>
      <c r="UT455" s="79" t="n"/>
      <c r="UU455" s="79" t="n"/>
      <c r="UV455" s="79" t="n"/>
      <c r="UW455" s="79" t="n"/>
      <c r="UX455" s="79" t="n"/>
      <c r="UY455" s="79" t="n"/>
      <c r="UZ455" s="79" t="n"/>
      <c r="VA455" s="79" t="n"/>
      <c r="VB455" s="79" t="n"/>
      <c r="VC455" s="79" t="n"/>
      <c r="VD455" s="79" t="n"/>
      <c r="VE455" s="79" t="n"/>
      <c r="VF455" s="79" t="n"/>
      <c r="VG455" s="79" t="n"/>
      <c r="VH455" s="79" t="n"/>
      <c r="VI455" s="79" t="n"/>
      <c r="VJ455" s="79" t="n"/>
      <c r="VK455" s="79" t="n"/>
      <c r="VL455" s="79" t="n"/>
      <c r="VM455" s="79" t="n"/>
      <c r="VN455" s="79" t="n"/>
      <c r="VO455" s="79" t="n"/>
      <c r="VP455" s="79" t="n"/>
      <c r="VQ455" s="79" t="n"/>
      <c r="VR455" s="79" t="n"/>
      <c r="VS455" s="79" t="n"/>
      <c r="VT455" s="79" t="n"/>
      <c r="VU455" s="79" t="n"/>
      <c r="VV455" s="79" t="n"/>
      <c r="VW455" s="79" t="n"/>
      <c r="VX455" s="79" t="n"/>
      <c r="VY455" s="79" t="n"/>
      <c r="VZ455" s="79" t="n"/>
      <c r="WA455" s="79" t="n"/>
      <c r="WB455" s="79" t="n"/>
      <c r="WE455" s="78" t="n">
        <v>35</v>
      </c>
      <c r="WF455" s="79" t="n"/>
      <c r="WG455" s="79" t="n"/>
      <c r="WH455" s="79" t="n"/>
      <c r="WI455" s="79" t="n"/>
      <c r="WJ455" s="79" t="n"/>
      <c r="WK455" s="79" t="n"/>
      <c r="WL455" s="79" t="n"/>
      <c r="WM455" s="79" t="n"/>
      <c r="WN455" s="79" t="n"/>
      <c r="WO455" s="79" t="n"/>
      <c r="WP455" s="79" t="n"/>
      <c r="WQ455" s="79" t="n"/>
      <c r="WR455" s="79" t="n"/>
      <c r="WS455" s="79" t="n"/>
      <c r="WT455" s="79" t="n"/>
      <c r="WU455" s="79" t="n"/>
      <c r="WV455" s="79" t="n"/>
      <c r="WW455" s="79" t="n"/>
      <c r="WX455" s="79" t="n"/>
      <c r="WY455" s="79" t="n"/>
      <c r="WZ455" s="79" t="n"/>
      <c r="XA455" s="79" t="n"/>
      <c r="XB455" s="79" t="n"/>
      <c r="XC455" s="79" t="n"/>
      <c r="XD455" s="79" t="n"/>
      <c r="XE455" s="79" t="n"/>
      <c r="XF455" s="79" t="n"/>
      <c r="XG455" s="79" t="n"/>
      <c r="XH455" s="79" t="n"/>
      <c r="XI455" s="79" t="n"/>
      <c r="XJ455" s="79" t="n"/>
      <c r="XK455" s="79" t="n"/>
      <c r="XL455" s="79" t="n"/>
      <c r="XM455" s="79" t="n"/>
      <c r="XN455" s="79" t="n"/>
      <c r="XO455" s="79" t="n"/>
      <c r="XP455" s="79" t="n"/>
      <c r="XQ455" s="79" t="n"/>
      <c r="XR455" s="79" t="n"/>
      <c r="XS455" s="79" t="n"/>
      <c r="XV455" s="78" t="n">
        <v>35</v>
      </c>
      <c r="XW455" s="79" t="n"/>
      <c r="XX455" s="79" t="n"/>
      <c r="XY455" s="79" t="n"/>
      <c r="XZ455" s="79" t="n"/>
      <c r="YA455" s="79" t="n"/>
      <c r="YB455" s="79" t="n"/>
      <c r="YC455" s="79" t="n"/>
      <c r="YD455" s="79" t="n"/>
      <c r="YE455" s="79" t="n"/>
      <c r="YF455" s="79" t="n"/>
      <c r="YG455" s="79" t="n"/>
      <c r="YH455" s="79" t="n"/>
      <c r="YI455" s="79" t="n"/>
      <c r="YJ455" s="79" t="n"/>
      <c r="YK455" s="79" t="n"/>
      <c r="YL455" s="79" t="n"/>
      <c r="YM455" s="79" t="n"/>
      <c r="YN455" s="79" t="n"/>
      <c r="YO455" s="79" t="n"/>
      <c r="YP455" s="79" t="n"/>
      <c r="YQ455" s="79" t="n"/>
      <c r="YR455" s="79" t="n"/>
      <c r="YS455" s="79" t="n"/>
      <c r="YT455" s="79" t="n"/>
      <c r="YU455" s="79" t="n"/>
      <c r="YV455" s="79" t="n"/>
      <c r="YW455" s="79" t="n"/>
      <c r="YX455" s="79" t="n"/>
      <c r="YY455" s="79" t="n"/>
      <c r="YZ455" s="79" t="n"/>
      <c r="ZA455" s="79" t="n"/>
      <c r="ZB455" s="79" t="n"/>
      <c r="ZC455" s="79" t="n"/>
      <c r="ZD455" s="79" t="n"/>
      <c r="ZE455" s="79" t="n"/>
      <c r="ZF455" s="79" t="n"/>
      <c r="ZG455" s="79" t="n"/>
      <c r="ZH455" s="79" t="n"/>
      <c r="ZI455" s="79" t="n"/>
      <c r="ZJ455" s="79" t="n"/>
      <c r="ZM455" s="78" t="n">
        <v>35</v>
      </c>
      <c r="ZN455" s="79" t="n"/>
      <c r="ZO455" s="79" t="n"/>
      <c r="ZP455" s="79" t="n"/>
      <c r="ZQ455" s="79" t="n"/>
      <c r="ZR455" s="79" t="n"/>
      <c r="ZS455" s="79" t="n"/>
      <c r="ZT455" s="79" t="n"/>
      <c r="ZU455" s="79" t="n"/>
      <c r="ZV455" s="79" t="n"/>
      <c r="ZW455" s="79" t="n"/>
      <c r="ZX455" s="79" t="n"/>
      <c r="ZY455" s="79" t="n"/>
      <c r="ZZ455" s="79" t="n"/>
      <c r="AAA455" s="79" t="n"/>
      <c r="AAB455" s="79" t="n"/>
      <c r="AAC455" s="79" t="n"/>
      <c r="AAD455" s="79" t="n"/>
      <c r="AAE455" s="79" t="n"/>
      <c r="AAF455" s="79" t="n"/>
      <c r="AAG455" s="79" t="n"/>
      <c r="AAH455" s="79" t="n"/>
      <c r="AAI455" s="79" t="n"/>
      <c r="AAJ455" s="79" t="n"/>
      <c r="AAK455" s="79" t="n"/>
      <c r="AAL455" s="79" t="n"/>
      <c r="AAM455" s="79" t="n"/>
      <c r="AAN455" s="79" t="n"/>
      <c r="AAO455" s="79" t="n"/>
      <c r="AAP455" s="79" t="n"/>
      <c r="AAQ455" s="79" t="n"/>
      <c r="AAR455" s="79" t="n"/>
      <c r="AAS455" s="79" t="n"/>
      <c r="AAT455" s="79" t="n"/>
      <c r="AAU455" s="79" t="n"/>
      <c r="AAV455" s="79" t="n"/>
      <c r="AAW455" s="79" t="n"/>
      <c r="AAX455" s="79" t="n"/>
      <c r="AAY455" s="79" t="n"/>
      <c r="AAZ455" s="79" t="n"/>
      <c r="ABA455" s="79" t="n"/>
      <c r="ABD455" s="78" t="n">
        <v>35</v>
      </c>
      <c r="ABE455" s="79" t="n"/>
      <c r="ABF455" s="79" t="n"/>
      <c r="ABG455" s="79" t="n"/>
      <c r="ABH455" s="79" t="n"/>
      <c r="ABI455" s="79" t="n"/>
      <c r="ABJ455" s="79" t="n"/>
      <c r="ABK455" s="79" t="n"/>
      <c r="ABL455" s="79" t="n"/>
      <c r="ABM455" s="79" t="n"/>
      <c r="ABN455" s="79" t="n"/>
      <c r="ABO455" s="79" t="n"/>
      <c r="ABP455" s="79" t="n"/>
      <c r="ABQ455" s="79" t="n"/>
      <c r="ABR455" s="79" t="n"/>
      <c r="ABS455" s="79" t="n"/>
      <c r="ABT455" s="79" t="n"/>
      <c r="ABU455" s="79" t="n"/>
      <c r="ABV455" s="79" t="n"/>
      <c r="ABW455" s="79" t="n"/>
      <c r="ABX455" s="79" t="n"/>
      <c r="ABY455" s="79" t="n"/>
      <c r="ABZ455" s="79" t="n"/>
      <c r="ACA455" s="79" t="n"/>
      <c r="ACB455" s="79" t="n"/>
      <c r="ACC455" s="79" t="n"/>
      <c r="ACD455" s="79" t="n"/>
      <c r="ACE455" s="79" t="n"/>
      <c r="ACF455" s="79" t="n"/>
      <c r="ACG455" s="79" t="n"/>
      <c r="ACH455" s="79" t="n"/>
      <c r="ACI455" s="79" t="n"/>
      <c r="ACJ455" s="79" t="n"/>
      <c r="ACK455" s="79" t="n"/>
      <c r="ACL455" s="79" t="n"/>
      <c r="ACM455" s="79" t="n"/>
      <c r="ACN455" s="79" t="n"/>
      <c r="ACO455" s="79" t="n"/>
      <c r="ACP455" s="79" t="n"/>
      <c r="ACQ455" s="79" t="n"/>
      <c r="ACR455" s="79" t="n"/>
      <c r="ACU455" s="78" t="n">
        <v>35</v>
      </c>
      <c r="ACV455" s="79" t="n"/>
      <c r="ACW455" s="79" t="n"/>
      <c r="ACX455" s="79" t="n"/>
      <c r="ACY455" s="79" t="n"/>
      <c r="ACZ455" s="79" t="n"/>
      <c r="ADA455" s="79" t="n"/>
      <c r="ADB455" s="79" t="n"/>
      <c r="ADC455" s="79" t="n"/>
      <c r="ADD455" s="79" t="n"/>
      <c r="ADE455" s="79" t="n"/>
      <c r="ADF455" s="79" t="n"/>
      <c r="ADG455" s="79" t="n"/>
      <c r="ADH455" s="79" t="n"/>
      <c r="ADI455" s="79" t="n"/>
      <c r="ADJ455" s="79" t="n"/>
      <c r="ADK455" s="79" t="n"/>
      <c r="ADL455" s="79" t="n"/>
      <c r="ADM455" s="79" t="n"/>
      <c r="ADN455" s="79" t="n"/>
      <c r="ADO455" s="79" t="n"/>
      <c r="ADP455" s="79" t="n"/>
      <c r="ADQ455" s="79" t="n"/>
      <c r="ADR455" s="79" t="n"/>
      <c r="ADS455" s="79" t="n"/>
      <c r="ADT455" s="79" t="n"/>
      <c r="ADU455" s="79" t="n"/>
      <c r="ADV455" s="79" t="n"/>
      <c r="ADW455" s="79" t="n"/>
      <c r="ADX455" s="79" t="n"/>
      <c r="ADY455" s="79" t="n"/>
      <c r="ADZ455" s="79" t="n"/>
      <c r="AEA455" s="79" t="n"/>
      <c r="AEB455" s="79" t="n"/>
      <c r="AEC455" s="79" t="n"/>
      <c r="AED455" s="79" t="n"/>
      <c r="AEE455" s="79" t="n"/>
      <c r="AEF455" s="79" t="n"/>
      <c r="AEG455" s="79" t="n"/>
      <c r="AEH455" s="79" t="n"/>
      <c r="AEI455" s="79" t="n"/>
      <c r="AEL455" s="78" t="n">
        <v>35</v>
      </c>
      <c r="AEM455" s="79" t="n"/>
      <c r="AEN455" s="79" t="n"/>
      <c r="AEO455" s="79" t="n"/>
      <c r="AEP455" s="79" t="n"/>
      <c r="AEQ455" s="79" t="n"/>
      <c r="AER455" s="79" t="n"/>
      <c r="AES455" s="79" t="n"/>
      <c r="AET455" s="79" t="n"/>
      <c r="AEU455" s="79" t="n"/>
      <c r="AEV455" s="79" t="n"/>
      <c r="AEW455" s="79" t="n"/>
      <c r="AEX455" s="79" t="n"/>
      <c r="AEY455" s="79" t="n"/>
      <c r="AEZ455" s="79" t="n"/>
      <c r="AFA455" s="79" t="n"/>
      <c r="AFB455" s="79" t="n"/>
      <c r="AFC455" s="79" t="n"/>
      <c r="AFD455" s="79" t="n"/>
      <c r="AFE455" s="79" t="n"/>
      <c r="AFF455" s="79" t="n"/>
      <c r="AFG455" s="79" t="n"/>
      <c r="AFH455" s="79" t="n"/>
      <c r="AFI455" s="79" t="n"/>
      <c r="AFJ455" s="79" t="n"/>
      <c r="AFK455" s="79" t="n"/>
      <c r="AFL455" s="79" t="n"/>
      <c r="AFM455" s="79" t="n"/>
      <c r="AFN455" s="79" t="n"/>
      <c r="AFO455" s="79" t="n"/>
      <c r="AFP455" s="79" t="n"/>
      <c r="AFQ455" s="79" t="n"/>
      <c r="AFR455" s="79" t="n"/>
      <c r="AFS455" s="79" t="n"/>
      <c r="AFT455" s="79" t="n"/>
      <c r="AFU455" s="79" t="n"/>
      <c r="AFV455" s="79" t="n"/>
      <c r="AFW455" s="79" t="n"/>
      <c r="AFX455" s="79" t="n"/>
      <c r="AFY455" s="79" t="n"/>
      <c r="AFZ455" s="79" t="n"/>
    </row>
    <row r="456">
      <c r="A456" s="78" t="n">
        <v>36</v>
      </c>
      <c r="B456" s="79" t="n"/>
      <c r="C456" s="79" t="n"/>
      <c r="D456" s="79" t="n"/>
      <c r="E456" s="79" t="n"/>
      <c r="F456" s="79" t="n"/>
      <c r="G456" s="79" t="n"/>
      <c r="H456" s="79" t="n"/>
      <c r="I456" s="79" t="n"/>
      <c r="J456" s="79" t="n"/>
      <c r="K456" s="79" t="n"/>
      <c r="L456" s="79" t="n"/>
      <c r="M456" s="79" t="n"/>
      <c r="N456" s="79" t="n"/>
      <c r="O456" s="79" t="n"/>
      <c r="P456" s="79" t="n"/>
      <c r="Q456" s="79" t="n"/>
      <c r="R456" s="79" t="n"/>
      <c r="S456" s="79" t="n"/>
      <c r="T456" s="79" t="n"/>
      <c r="U456" s="79" t="n"/>
      <c r="V456" s="79" t="n"/>
      <c r="W456" s="79" t="n"/>
      <c r="X456" s="79" t="n"/>
      <c r="Y456" s="79" t="n"/>
      <c r="Z456" s="79" t="n"/>
      <c r="AA456" s="79" t="n"/>
      <c r="AB456" s="79" t="n"/>
      <c r="AC456" s="79" t="n"/>
      <c r="AD456" s="79" t="n"/>
      <c r="AE456" s="79" t="n"/>
      <c r="AF456" s="79" t="n"/>
      <c r="AG456" s="79" t="n"/>
      <c r="AH456" s="79" t="n"/>
      <c r="AI456" s="79" t="n"/>
      <c r="AJ456" s="79" t="n"/>
      <c r="AK456" s="79" t="n"/>
      <c r="AL456" s="79" t="n"/>
      <c r="AM456" s="79" t="n"/>
      <c r="AN456" s="79" t="n"/>
      <c r="AO456" s="79" t="n"/>
      <c r="AR456" s="78" t="n">
        <v>36</v>
      </c>
      <c r="AS456" s="79" t="n"/>
      <c r="AT456" s="79" t="n"/>
      <c r="AU456" s="79" t="n"/>
      <c r="AV456" s="79" t="n"/>
      <c r="AW456" s="79" t="n"/>
      <c r="AX456" s="79" t="n"/>
      <c r="AY456" s="79" t="n"/>
      <c r="AZ456" s="79" t="n"/>
      <c r="BA456" s="79" t="n"/>
      <c r="BB456" s="79" t="n"/>
      <c r="BC456" s="79" t="n"/>
      <c r="BD456" s="79" t="n"/>
      <c r="BE456" s="79" t="n"/>
      <c r="BF456" s="79" t="n"/>
      <c r="BG456" s="79" t="n"/>
      <c r="BH456" s="79" t="n"/>
      <c r="BI456" s="79" t="n"/>
      <c r="BJ456" s="79" t="n"/>
      <c r="BK456" s="79" t="n"/>
      <c r="BL456" s="79" t="n"/>
      <c r="BM456" s="79" t="n"/>
      <c r="BN456" s="79" t="n"/>
      <c r="BO456" s="79" t="n"/>
      <c r="BP456" s="79" t="n"/>
      <c r="BQ456" s="79" t="n"/>
      <c r="BR456" s="79" t="n"/>
      <c r="BS456" s="79" t="n"/>
      <c r="BT456" s="79" t="n"/>
      <c r="BU456" s="79" t="n"/>
      <c r="BV456" s="79" t="n"/>
      <c r="BW456" s="79" t="n"/>
      <c r="BX456" s="79" t="n"/>
      <c r="BY456" s="79" t="n"/>
      <c r="BZ456" s="79" t="n"/>
      <c r="CA456" s="79" t="n"/>
      <c r="CB456" s="79" t="n"/>
      <c r="CC456" s="79" t="n"/>
      <c r="CD456" s="79" t="n"/>
      <c r="CE456" s="79" t="n"/>
      <c r="CF456" s="79" t="n"/>
      <c r="CI456" s="78" t="n">
        <v>36</v>
      </c>
      <c r="CJ456" s="79" t="n"/>
      <c r="CK456" s="79" t="n"/>
      <c r="CL456" s="79" t="n"/>
      <c r="CM456" s="79" t="n"/>
      <c r="CN456" s="79" t="n"/>
      <c r="CO456" s="79" t="n"/>
      <c r="CP456" s="79" t="n"/>
      <c r="CQ456" s="79" t="n"/>
      <c r="CR456" s="79" t="n"/>
      <c r="CS456" s="79" t="n"/>
      <c r="CT456" s="79" t="n"/>
      <c r="CU456" s="79" t="n"/>
      <c r="CV456" s="79" t="n"/>
      <c r="CW456" s="79" t="n"/>
      <c r="CX456" s="79" t="n"/>
      <c r="CY456" s="79" t="n"/>
      <c r="CZ456" s="79" t="n"/>
      <c r="DA456" s="79" t="n"/>
      <c r="DB456" s="79" t="n"/>
      <c r="DC456" s="79" t="n"/>
      <c r="DD456" s="79" t="n"/>
      <c r="DE456" s="79" t="n"/>
      <c r="DF456" s="79" t="n"/>
      <c r="DG456" s="79" t="n"/>
      <c r="DH456" s="79" t="n"/>
      <c r="DI456" s="79" t="n"/>
      <c r="DJ456" s="79" t="n"/>
      <c r="DK456" s="79" t="n"/>
      <c r="DL456" s="79" t="n"/>
      <c r="DM456" s="79" t="n"/>
      <c r="DN456" s="79" t="n"/>
      <c r="DO456" s="79" t="n"/>
      <c r="DP456" s="79" t="n"/>
      <c r="DQ456" s="79" t="n"/>
      <c r="DR456" s="79" t="n"/>
      <c r="DS456" s="79" t="n"/>
      <c r="DT456" s="79" t="n"/>
      <c r="DU456" s="79" t="n"/>
      <c r="DV456" s="79" t="n"/>
      <c r="DW456" s="79" t="n"/>
      <c r="DZ456" s="78" t="n">
        <v>36</v>
      </c>
      <c r="EA456" s="79" t="n"/>
      <c r="EB456" s="79" t="n"/>
      <c r="EC456" s="79" t="n"/>
      <c r="ED456" s="79" t="n"/>
      <c r="EE456" s="79" t="n"/>
      <c r="EF456" s="79" t="n"/>
      <c r="EG456" s="79" t="n"/>
      <c r="EH456" s="79" t="n"/>
      <c r="EI456" s="79" t="n"/>
      <c r="EJ456" s="79" t="n"/>
      <c r="EK456" s="79" t="n"/>
      <c r="EL456" s="79" t="n"/>
      <c r="EM456" s="79" t="n"/>
      <c r="EN456" s="79" t="n"/>
      <c r="EO456" s="79" t="n"/>
      <c r="EP456" s="79" t="n"/>
      <c r="EQ456" s="79" t="n"/>
      <c r="ER456" s="79" t="n"/>
      <c r="ES456" s="79" t="n"/>
      <c r="ET456" s="79" t="n"/>
      <c r="EU456" s="79" t="n"/>
      <c r="EV456" s="79" t="n"/>
      <c r="EW456" s="79" t="n"/>
      <c r="EX456" s="79" t="n"/>
      <c r="EY456" s="79" t="n"/>
      <c r="EZ456" s="79" t="n"/>
      <c r="FA456" s="79" t="n"/>
      <c r="FB456" s="79" t="n"/>
      <c r="FC456" s="79" t="n"/>
      <c r="FD456" s="79" t="n"/>
      <c r="FE456" s="79" t="n"/>
      <c r="FF456" s="79" t="n"/>
      <c r="FG456" s="79" t="n"/>
      <c r="FH456" s="79" t="n"/>
      <c r="FI456" s="79" t="n"/>
      <c r="FJ456" s="79" t="n"/>
      <c r="FK456" s="79" t="n"/>
      <c r="FL456" s="79" t="n"/>
      <c r="FM456" s="79" t="n"/>
      <c r="FN456" s="79" t="n"/>
      <c r="FQ456" s="78" t="n">
        <v>36</v>
      </c>
      <c r="FR456" s="79" t="n"/>
      <c r="FS456" s="79" t="n"/>
      <c r="FT456" s="79" t="n"/>
      <c r="FU456" s="79" t="n"/>
      <c r="FV456" s="79" t="n"/>
      <c r="FW456" s="79" t="n"/>
      <c r="FX456" s="79" t="n"/>
      <c r="FY456" s="79" t="n"/>
      <c r="FZ456" s="79" t="n"/>
      <c r="GA456" s="79" t="n"/>
      <c r="GB456" s="79" t="n"/>
      <c r="GC456" s="79" t="n"/>
      <c r="GD456" s="79" t="n"/>
      <c r="GE456" s="79" t="n"/>
      <c r="GF456" s="79" t="n"/>
      <c r="GG456" s="79" t="n"/>
      <c r="GH456" s="79" t="n"/>
      <c r="GI456" s="79" t="n"/>
      <c r="GJ456" s="79" t="n"/>
      <c r="GK456" s="79" t="n"/>
      <c r="GL456" s="79" t="n"/>
      <c r="GM456" s="79" t="n"/>
      <c r="GN456" s="79" t="n"/>
      <c r="GO456" s="79" t="n"/>
      <c r="GP456" s="79" t="n"/>
      <c r="GQ456" s="79" t="n"/>
      <c r="GR456" s="79" t="n"/>
      <c r="GS456" s="79" t="n"/>
      <c r="GT456" s="79" t="n"/>
      <c r="GU456" s="79" t="n"/>
      <c r="GV456" s="79" t="n"/>
      <c r="GW456" s="79" t="n"/>
      <c r="GX456" s="79" t="n"/>
      <c r="GY456" s="79" t="n"/>
      <c r="GZ456" s="79" t="n"/>
      <c r="HA456" s="79" t="n"/>
      <c r="HB456" s="79" t="n"/>
      <c r="HC456" s="79" t="n"/>
      <c r="HD456" s="79" t="n"/>
      <c r="HE456" s="79" t="n"/>
      <c r="HH456" s="78" t="n">
        <v>36</v>
      </c>
      <c r="HI456" s="79" t="n"/>
      <c r="HJ456" s="79" t="n"/>
      <c r="HK456" s="79" t="n"/>
      <c r="HL456" s="79" t="n"/>
      <c r="HM456" s="79" t="n"/>
      <c r="HN456" s="79" t="n"/>
      <c r="HO456" s="79" t="n"/>
      <c r="HP456" s="79" t="n"/>
      <c r="HQ456" s="79" t="n"/>
      <c r="HR456" s="79" t="n"/>
      <c r="HS456" s="79" t="n"/>
      <c r="HT456" s="79" t="n"/>
      <c r="HU456" s="79" t="n"/>
      <c r="HV456" s="79" t="n"/>
      <c r="HW456" s="79" t="n"/>
      <c r="HX456" s="79" t="n"/>
      <c r="HY456" s="79" t="n"/>
      <c r="HZ456" s="79" t="n"/>
      <c r="IA456" s="79" t="n"/>
      <c r="IB456" s="79" t="n"/>
      <c r="IC456" s="79" t="n"/>
      <c r="ID456" s="79" t="n"/>
      <c r="IE456" s="79" t="n"/>
      <c r="IF456" s="79" t="n"/>
      <c r="IG456" s="79" t="n"/>
      <c r="IH456" s="79" t="n"/>
      <c r="II456" s="79" t="n"/>
      <c r="IJ456" s="79" t="n"/>
      <c r="IK456" s="79" t="n"/>
      <c r="IL456" s="79" t="n"/>
      <c r="IM456" s="79" t="n"/>
      <c r="IN456" s="79" t="n"/>
      <c r="IO456" s="79" t="n"/>
      <c r="IP456" s="79" t="n"/>
      <c r="IQ456" s="79" t="n"/>
      <c r="IR456" s="79" t="n"/>
      <c r="IS456" s="79" t="n"/>
      <c r="IT456" s="79" t="n"/>
      <c r="IU456" s="79" t="n"/>
      <c r="IV456" s="79" t="n"/>
      <c r="IY456" s="78" t="n">
        <v>36</v>
      </c>
      <c r="IZ456" s="79" t="n"/>
      <c r="JA456" s="79" t="n"/>
      <c r="JB456" s="79" t="n"/>
      <c r="JC456" s="79" t="n"/>
      <c r="JD456" s="79" t="n"/>
      <c r="JE456" s="79" t="n"/>
      <c r="JF456" s="79" t="n"/>
      <c r="JG456" s="79" t="n"/>
      <c r="JH456" s="79" t="n"/>
      <c r="JI456" s="79" t="n"/>
      <c r="JJ456" s="79" t="n"/>
      <c r="JK456" s="79" t="n"/>
      <c r="JL456" s="79" t="n"/>
      <c r="JM456" s="79" t="n"/>
      <c r="JN456" s="79" t="n"/>
      <c r="JO456" s="79" t="n"/>
      <c r="JP456" s="79" t="n"/>
      <c r="JQ456" s="79" t="n"/>
      <c r="JR456" s="79" t="n"/>
      <c r="JS456" s="79" t="n"/>
      <c r="JT456" s="79" t="n"/>
      <c r="JU456" s="79" t="n"/>
      <c r="JV456" s="79" t="n"/>
      <c r="JW456" s="79" t="n"/>
      <c r="JX456" s="79" t="n"/>
      <c r="JY456" s="79" t="n"/>
      <c r="JZ456" s="79" t="n"/>
      <c r="KA456" s="79" t="n"/>
      <c r="KB456" s="79" t="n"/>
      <c r="KC456" s="79" t="n"/>
      <c r="KD456" s="79" t="n"/>
      <c r="KE456" s="79" t="n"/>
      <c r="KF456" s="79" t="n"/>
      <c r="KG456" s="79" t="n"/>
      <c r="KH456" s="79" t="n"/>
      <c r="KI456" s="79" t="n"/>
      <c r="KJ456" s="79" t="n"/>
      <c r="KK456" s="79" t="n"/>
      <c r="KL456" s="79" t="n"/>
      <c r="KM456" s="79" t="n"/>
      <c r="KP456" s="78" t="n">
        <v>36</v>
      </c>
      <c r="KQ456" s="79" t="n"/>
      <c r="KR456" s="79" t="n"/>
      <c r="KS456" s="79" t="n"/>
      <c r="KT456" s="79" t="n"/>
      <c r="KU456" s="79" t="n"/>
      <c r="KV456" s="79" t="n"/>
      <c r="KW456" s="79" t="n"/>
      <c r="KX456" s="79" t="n"/>
      <c r="KY456" s="79" t="n"/>
      <c r="KZ456" s="79" t="n"/>
      <c r="LA456" s="79" t="n"/>
      <c r="LB456" s="79" t="n"/>
      <c r="LC456" s="79" t="n"/>
      <c r="LD456" s="79" t="n"/>
      <c r="LE456" s="79" t="n"/>
      <c r="LF456" s="79" t="n"/>
      <c r="LG456" s="79" t="n"/>
      <c r="LH456" s="79" t="n"/>
      <c r="LI456" s="79" t="n"/>
      <c r="LJ456" s="79" t="n"/>
      <c r="LK456" s="79" t="n"/>
      <c r="LL456" s="79" t="n"/>
      <c r="LM456" s="79" t="n"/>
      <c r="LN456" s="79" t="n"/>
      <c r="LO456" s="79" t="n"/>
      <c r="LP456" s="79" t="n"/>
      <c r="LQ456" s="79" t="n"/>
      <c r="LR456" s="79" t="n"/>
      <c r="LS456" s="79" t="n"/>
      <c r="LT456" s="79" t="n"/>
      <c r="LU456" s="79" t="n"/>
      <c r="LV456" s="79" t="n"/>
      <c r="LW456" s="79" t="n"/>
      <c r="LX456" s="79" t="n"/>
      <c r="LY456" s="79" t="n"/>
      <c r="LZ456" s="79" t="n"/>
      <c r="MA456" s="79" t="n"/>
      <c r="MB456" s="79" t="n"/>
      <c r="MC456" s="79" t="n"/>
      <c r="MD456" s="79" t="n"/>
      <c r="MG456" s="78" t="n">
        <v>36</v>
      </c>
      <c r="MH456" s="79" t="n"/>
      <c r="MI456" s="79" t="n"/>
      <c r="MJ456" s="79" t="n"/>
      <c r="MK456" s="79" t="n"/>
      <c r="ML456" s="79" t="n"/>
      <c r="MM456" s="79" t="n"/>
      <c r="MN456" s="79" t="n"/>
      <c r="MO456" s="79" t="n"/>
      <c r="MP456" s="79" t="n"/>
      <c r="MQ456" s="79" t="n"/>
      <c r="MR456" s="79" t="n"/>
      <c r="MS456" s="79" t="n"/>
      <c r="MT456" s="79" t="n"/>
      <c r="MU456" s="79" t="n"/>
      <c r="MV456" s="79" t="n"/>
      <c r="MW456" s="79" t="n"/>
      <c r="MX456" s="79" t="n"/>
      <c r="MY456" s="79" t="n"/>
      <c r="MZ456" s="79" t="n"/>
      <c r="NA456" s="79" t="n"/>
      <c r="NB456" s="79" t="n"/>
      <c r="NC456" s="79" t="n"/>
      <c r="ND456" s="79" t="n"/>
      <c r="NE456" s="79" t="n"/>
      <c r="NF456" s="79" t="n"/>
      <c r="NG456" s="79" t="n"/>
      <c r="NH456" s="79" t="n"/>
      <c r="NI456" s="79" t="n"/>
      <c r="NJ456" s="79" t="n"/>
      <c r="NK456" s="79" t="n"/>
      <c r="NL456" s="79" t="n"/>
      <c r="NM456" s="79" t="n"/>
      <c r="NN456" s="79" t="n"/>
      <c r="NO456" s="79" t="n"/>
      <c r="NP456" s="79" t="n"/>
      <c r="NQ456" s="79" t="n"/>
      <c r="NR456" s="79" t="n"/>
      <c r="NS456" s="79" t="n"/>
      <c r="NT456" s="79" t="n"/>
      <c r="NU456" s="79" t="n"/>
      <c r="NX456" s="78" t="n">
        <v>36</v>
      </c>
      <c r="NY456" s="79" t="n"/>
      <c r="NZ456" s="79" t="n"/>
      <c r="OA456" s="79" t="n"/>
      <c r="OB456" s="79" t="n"/>
      <c r="OC456" s="79" t="n"/>
      <c r="OD456" s="79" t="n"/>
      <c r="OE456" s="79" t="n"/>
      <c r="OF456" s="79" t="n"/>
      <c r="OG456" s="79" t="n"/>
      <c r="OH456" s="79" t="n"/>
      <c r="OI456" s="79" t="n"/>
      <c r="OJ456" s="79" t="n"/>
      <c r="OK456" s="79" t="n"/>
      <c r="OL456" s="79" t="n"/>
      <c r="OM456" s="79" t="n"/>
      <c r="ON456" s="79" t="n"/>
      <c r="OO456" s="79" t="n"/>
      <c r="OP456" s="79" t="n"/>
      <c r="OQ456" s="79" t="n"/>
      <c r="OR456" s="79" t="n"/>
      <c r="OS456" s="79" t="n"/>
      <c r="OT456" s="79" t="n"/>
      <c r="OU456" s="79" t="n"/>
      <c r="OV456" s="79" t="n"/>
      <c r="OW456" s="79" t="n"/>
      <c r="OX456" s="79" t="n"/>
      <c r="OY456" s="79" t="n"/>
      <c r="OZ456" s="79" t="n"/>
      <c r="PA456" s="79" t="n"/>
      <c r="PB456" s="79" t="n"/>
      <c r="PC456" s="79" t="n"/>
      <c r="PD456" s="79" t="n"/>
      <c r="PE456" s="79" t="n"/>
      <c r="PF456" s="79" t="n"/>
      <c r="PG456" s="79" t="n"/>
      <c r="PH456" s="79" t="n"/>
      <c r="PI456" s="79" t="n"/>
      <c r="PJ456" s="79" t="n"/>
      <c r="PK456" s="79" t="n"/>
      <c r="PL456" s="79" t="n"/>
      <c r="PO456" s="78" t="n">
        <v>36</v>
      </c>
      <c r="PP456" s="79" t="n"/>
      <c r="PQ456" s="79" t="n"/>
      <c r="PR456" s="79" t="n"/>
      <c r="PS456" s="79" t="n"/>
      <c r="PT456" s="79" t="n"/>
      <c r="PU456" s="79" t="n"/>
      <c r="PV456" s="79" t="n"/>
      <c r="PW456" s="79" t="n"/>
      <c r="PX456" s="79" t="n"/>
      <c r="PY456" s="79" t="n"/>
      <c r="PZ456" s="79" t="n"/>
      <c r="QA456" s="79" t="n"/>
      <c r="QB456" s="79" t="n"/>
      <c r="QC456" s="79" t="n"/>
      <c r="QD456" s="79" t="n"/>
      <c r="QE456" s="79" t="n"/>
      <c r="QF456" s="79" t="n"/>
      <c r="QG456" s="79" t="n"/>
      <c r="QH456" s="79" t="n"/>
      <c r="QI456" s="79" t="n"/>
      <c r="QJ456" s="79" t="n"/>
      <c r="QK456" s="79" t="n"/>
      <c r="QL456" s="79" t="n"/>
      <c r="QM456" s="79" t="n"/>
      <c r="QN456" s="79" t="n"/>
      <c r="QO456" s="79" t="n"/>
      <c r="QP456" s="79" t="n"/>
      <c r="QQ456" s="79" t="n"/>
      <c r="QR456" s="79" t="n"/>
      <c r="QS456" s="79" t="n"/>
      <c r="QT456" s="79" t="n"/>
      <c r="QU456" s="79" t="n"/>
      <c r="QV456" s="79" t="n"/>
      <c r="QW456" s="79" t="n"/>
      <c r="QX456" s="79" t="n"/>
      <c r="QY456" s="79" t="n"/>
      <c r="QZ456" s="79" t="n"/>
      <c r="RA456" s="79" t="n"/>
      <c r="RB456" s="79" t="n"/>
      <c r="RC456" s="79" t="n"/>
      <c r="RF456" s="78" t="n">
        <v>36</v>
      </c>
      <c r="RG456" s="79" t="n"/>
      <c r="RH456" s="79" t="n"/>
      <c r="RI456" s="79" t="n"/>
      <c r="RJ456" s="79" t="n"/>
      <c r="RK456" s="79" t="n"/>
      <c r="RL456" s="79" t="n"/>
      <c r="RM456" s="79" t="n"/>
      <c r="RN456" s="79" t="n"/>
      <c r="RO456" s="79" t="n"/>
      <c r="RP456" s="79" t="n"/>
      <c r="RQ456" s="79" t="n"/>
      <c r="RR456" s="79" t="n"/>
      <c r="RS456" s="79" t="n"/>
      <c r="RT456" s="79" t="n"/>
      <c r="RU456" s="79" t="n"/>
      <c r="RV456" s="79" t="n"/>
      <c r="RW456" s="79" t="n"/>
      <c r="RX456" s="79" t="n"/>
      <c r="RY456" s="79" t="n"/>
      <c r="RZ456" s="79" t="n"/>
      <c r="SA456" s="79" t="n"/>
      <c r="SB456" s="79" t="n"/>
      <c r="SC456" s="79" t="n"/>
      <c r="SD456" s="79" t="n"/>
      <c r="SE456" s="79" t="n"/>
      <c r="SF456" s="79" t="n"/>
      <c r="SG456" s="79" t="n"/>
      <c r="SH456" s="79" t="n"/>
      <c r="SI456" s="79" t="n"/>
      <c r="SJ456" s="79" t="n"/>
      <c r="SK456" s="79" t="n"/>
      <c r="SL456" s="79" t="n"/>
      <c r="SM456" s="79" t="n"/>
      <c r="SN456" s="79" t="n"/>
      <c r="SO456" s="79" t="n"/>
      <c r="SP456" s="79" t="n"/>
      <c r="SQ456" s="79" t="n"/>
      <c r="SR456" s="79" t="n"/>
      <c r="SS456" s="79" t="n"/>
      <c r="ST456" s="79" t="n"/>
      <c r="SW456" s="78" t="n">
        <v>36</v>
      </c>
      <c r="SX456" s="79" t="n"/>
      <c r="SY456" s="79" t="n"/>
      <c r="SZ456" s="79" t="n"/>
      <c r="TA456" s="79" t="n"/>
      <c r="TB456" s="79" t="n"/>
      <c r="TC456" s="79" t="n"/>
      <c r="TD456" s="79" t="n"/>
      <c r="TE456" s="79" t="n"/>
      <c r="TF456" s="79" t="n"/>
      <c r="TG456" s="79" t="n"/>
      <c r="TH456" s="79" t="n"/>
      <c r="TI456" s="79" t="n"/>
      <c r="TJ456" s="79" t="n"/>
      <c r="TK456" s="79" t="n"/>
      <c r="TL456" s="79" t="n"/>
      <c r="TM456" s="79" t="n"/>
      <c r="TN456" s="79" t="n"/>
      <c r="TO456" s="79" t="n"/>
      <c r="TP456" s="79" t="n"/>
      <c r="TQ456" s="79" t="n"/>
      <c r="TR456" s="79" t="n"/>
      <c r="TS456" s="79" t="n"/>
      <c r="TT456" s="79" t="n"/>
      <c r="TU456" s="79" t="n"/>
      <c r="TV456" s="79" t="n"/>
      <c r="TW456" s="79" t="n"/>
      <c r="TX456" s="79" t="n"/>
      <c r="TY456" s="79" t="n"/>
      <c r="TZ456" s="79" t="n"/>
      <c r="UA456" s="79" t="n"/>
      <c r="UB456" s="79" t="n"/>
      <c r="UC456" s="79" t="n"/>
      <c r="UD456" s="79" t="n"/>
      <c r="UE456" s="79" t="n"/>
      <c r="UF456" s="79" t="n"/>
      <c r="UG456" s="79" t="n"/>
      <c r="UH456" s="79" t="n"/>
      <c r="UI456" s="79" t="n"/>
      <c r="UJ456" s="79" t="n"/>
      <c r="UK456" s="79" t="n"/>
      <c r="UN456" s="78" t="n">
        <v>36</v>
      </c>
      <c r="UO456" s="79" t="n"/>
      <c r="UP456" s="79" t="n"/>
      <c r="UQ456" s="79" t="n"/>
      <c r="UR456" s="79" t="n"/>
      <c r="US456" s="79" t="n"/>
      <c r="UT456" s="79" t="n"/>
      <c r="UU456" s="79" t="n"/>
      <c r="UV456" s="79" t="n"/>
      <c r="UW456" s="79" t="n"/>
      <c r="UX456" s="79" t="n"/>
      <c r="UY456" s="79" t="n"/>
      <c r="UZ456" s="79" t="n"/>
      <c r="VA456" s="79" t="n"/>
      <c r="VB456" s="79" t="n"/>
      <c r="VC456" s="79" t="n"/>
      <c r="VD456" s="79" t="n"/>
      <c r="VE456" s="79" t="n"/>
      <c r="VF456" s="79" t="n"/>
      <c r="VG456" s="79" t="n"/>
      <c r="VH456" s="79" t="n"/>
      <c r="VI456" s="79" t="n"/>
      <c r="VJ456" s="79" t="n"/>
      <c r="VK456" s="79" t="n"/>
      <c r="VL456" s="79" t="n"/>
      <c r="VM456" s="79" t="n"/>
      <c r="VN456" s="79" t="n"/>
      <c r="VO456" s="79" t="n"/>
      <c r="VP456" s="79" t="n"/>
      <c r="VQ456" s="79" t="n"/>
      <c r="VR456" s="79" t="n"/>
      <c r="VS456" s="79" t="n"/>
      <c r="VT456" s="79" t="n"/>
      <c r="VU456" s="79" t="n"/>
      <c r="VV456" s="79" t="n"/>
      <c r="VW456" s="79" t="n"/>
      <c r="VX456" s="79" t="n"/>
      <c r="VY456" s="79" t="n"/>
      <c r="VZ456" s="79" t="n"/>
      <c r="WA456" s="79" t="n"/>
      <c r="WB456" s="79" t="n"/>
      <c r="WE456" s="78" t="n">
        <v>36</v>
      </c>
      <c r="WF456" s="79" t="n"/>
      <c r="WG456" s="79" t="n"/>
      <c r="WH456" s="79" t="n"/>
      <c r="WI456" s="79" t="n"/>
      <c r="WJ456" s="79" t="n"/>
      <c r="WK456" s="79" t="n"/>
      <c r="WL456" s="79" t="n"/>
      <c r="WM456" s="79" t="n"/>
      <c r="WN456" s="79" t="n"/>
      <c r="WO456" s="79" t="n"/>
      <c r="WP456" s="79" t="n"/>
      <c r="WQ456" s="79" t="n"/>
      <c r="WR456" s="79" t="n"/>
      <c r="WS456" s="79" t="n"/>
      <c r="WT456" s="79" t="n"/>
      <c r="WU456" s="79" t="n"/>
      <c r="WV456" s="79" t="n"/>
      <c r="WW456" s="79" t="n"/>
      <c r="WX456" s="79" t="n"/>
      <c r="WY456" s="79" t="n"/>
      <c r="WZ456" s="79" t="n"/>
      <c r="XA456" s="79" t="n"/>
      <c r="XB456" s="79" t="n"/>
      <c r="XC456" s="79" t="n"/>
      <c r="XD456" s="79" t="n"/>
      <c r="XE456" s="79" t="n"/>
      <c r="XF456" s="79" t="n"/>
      <c r="XG456" s="79" t="n"/>
      <c r="XH456" s="79" t="n"/>
      <c r="XI456" s="79" t="n"/>
      <c r="XJ456" s="79" t="n"/>
      <c r="XK456" s="79" t="n"/>
      <c r="XL456" s="79" t="n"/>
      <c r="XM456" s="79" t="n"/>
      <c r="XN456" s="79" t="n"/>
      <c r="XO456" s="79" t="n"/>
      <c r="XP456" s="79" t="n"/>
      <c r="XQ456" s="79" t="n"/>
      <c r="XR456" s="79" t="n"/>
      <c r="XS456" s="79" t="n"/>
      <c r="XV456" s="78" t="n">
        <v>36</v>
      </c>
      <c r="XW456" s="79" t="n"/>
      <c r="XX456" s="79" t="n"/>
      <c r="XY456" s="79" t="n"/>
      <c r="XZ456" s="79" t="n"/>
      <c r="YA456" s="79" t="n"/>
      <c r="YB456" s="79" t="n"/>
      <c r="YC456" s="79" t="n"/>
      <c r="YD456" s="79" t="n"/>
      <c r="YE456" s="79" t="n"/>
      <c r="YF456" s="79" t="n"/>
      <c r="YG456" s="79" t="n"/>
      <c r="YH456" s="79" t="n"/>
      <c r="YI456" s="79" t="n"/>
      <c r="YJ456" s="79" t="n"/>
      <c r="YK456" s="79" t="n"/>
      <c r="YL456" s="79" t="n"/>
      <c r="YM456" s="79" t="n"/>
      <c r="YN456" s="79" t="n"/>
      <c r="YO456" s="79" t="n"/>
      <c r="YP456" s="79" t="n"/>
      <c r="YQ456" s="79" t="n"/>
      <c r="YR456" s="79" t="n"/>
      <c r="YS456" s="79" t="n"/>
      <c r="YT456" s="79" t="n"/>
      <c r="YU456" s="79" t="n"/>
      <c r="YV456" s="79" t="n"/>
      <c r="YW456" s="79" t="n"/>
      <c r="YX456" s="79" t="n"/>
      <c r="YY456" s="79" t="n"/>
      <c r="YZ456" s="79" t="n"/>
      <c r="ZA456" s="79" t="n"/>
      <c r="ZB456" s="79" t="n"/>
      <c r="ZC456" s="79" t="n"/>
      <c r="ZD456" s="79" t="n"/>
      <c r="ZE456" s="79" t="n"/>
      <c r="ZF456" s="79" t="n"/>
      <c r="ZG456" s="79" t="n"/>
      <c r="ZH456" s="79" t="n"/>
      <c r="ZI456" s="79" t="n"/>
      <c r="ZJ456" s="79" t="n"/>
      <c r="ZM456" s="78" t="n">
        <v>36</v>
      </c>
      <c r="ZN456" s="79" t="n"/>
      <c r="ZO456" s="79" t="n"/>
      <c r="ZP456" s="79" t="n"/>
      <c r="ZQ456" s="79" t="n"/>
      <c r="ZR456" s="79" t="n"/>
      <c r="ZS456" s="79" t="n"/>
      <c r="ZT456" s="79" t="n"/>
      <c r="ZU456" s="79" t="n"/>
      <c r="ZV456" s="79" t="n"/>
      <c r="ZW456" s="79" t="n"/>
      <c r="ZX456" s="79" t="n"/>
      <c r="ZY456" s="79" t="n"/>
      <c r="ZZ456" s="79" t="n"/>
      <c r="AAA456" s="79" t="n"/>
      <c r="AAB456" s="79" t="n"/>
      <c r="AAC456" s="79" t="n"/>
      <c r="AAD456" s="79" t="n"/>
      <c r="AAE456" s="79" t="n"/>
      <c r="AAF456" s="79" t="n"/>
      <c r="AAG456" s="79" t="n"/>
      <c r="AAH456" s="79" t="n"/>
      <c r="AAI456" s="79" t="n"/>
      <c r="AAJ456" s="79" t="n"/>
      <c r="AAK456" s="79" t="n"/>
      <c r="AAL456" s="79" t="n"/>
      <c r="AAM456" s="79" t="n"/>
      <c r="AAN456" s="79" t="n"/>
      <c r="AAO456" s="79" t="n"/>
      <c r="AAP456" s="79" t="n"/>
      <c r="AAQ456" s="79" t="n"/>
      <c r="AAR456" s="79" t="n"/>
      <c r="AAS456" s="79" t="n"/>
      <c r="AAT456" s="79" t="n"/>
      <c r="AAU456" s="79" t="n"/>
      <c r="AAV456" s="79" t="n"/>
      <c r="AAW456" s="79" t="n"/>
      <c r="AAX456" s="79" t="n"/>
      <c r="AAY456" s="79" t="n"/>
      <c r="AAZ456" s="79" t="n"/>
      <c r="ABA456" s="79" t="n"/>
      <c r="ABD456" s="78" t="n">
        <v>36</v>
      </c>
      <c r="ABE456" s="79" t="n"/>
      <c r="ABF456" s="79" t="n"/>
      <c r="ABG456" s="79" t="n"/>
      <c r="ABH456" s="79" t="n"/>
      <c r="ABI456" s="79" t="n"/>
      <c r="ABJ456" s="79" t="n"/>
      <c r="ABK456" s="79" t="n"/>
      <c r="ABL456" s="79" t="n"/>
      <c r="ABM456" s="79" t="n"/>
      <c r="ABN456" s="79" t="n"/>
      <c r="ABO456" s="79" t="n"/>
      <c r="ABP456" s="79" t="n"/>
      <c r="ABQ456" s="79" t="n"/>
      <c r="ABR456" s="79" t="n"/>
      <c r="ABS456" s="79" t="n"/>
      <c r="ABT456" s="79" t="n"/>
      <c r="ABU456" s="79" t="n"/>
      <c r="ABV456" s="79" t="n"/>
      <c r="ABW456" s="79" t="n"/>
      <c r="ABX456" s="79" t="n"/>
      <c r="ABY456" s="79" t="n"/>
      <c r="ABZ456" s="79" t="n"/>
      <c r="ACA456" s="79" t="n"/>
      <c r="ACB456" s="79" t="n"/>
      <c r="ACC456" s="79" t="n"/>
      <c r="ACD456" s="79" t="n"/>
      <c r="ACE456" s="79" t="n"/>
      <c r="ACF456" s="79" t="n"/>
      <c r="ACG456" s="79" t="n"/>
      <c r="ACH456" s="79" t="n"/>
      <c r="ACI456" s="79" t="n"/>
      <c r="ACJ456" s="79" t="n"/>
      <c r="ACK456" s="79" t="n"/>
      <c r="ACL456" s="79" t="n"/>
      <c r="ACM456" s="79" t="n"/>
      <c r="ACN456" s="79" t="n"/>
      <c r="ACO456" s="79" t="n"/>
      <c r="ACP456" s="79" t="n"/>
      <c r="ACQ456" s="79" t="n"/>
      <c r="ACR456" s="79" t="n"/>
      <c r="ACU456" s="78" t="n">
        <v>36</v>
      </c>
      <c r="ACV456" s="79" t="n"/>
      <c r="ACW456" s="79" t="n"/>
      <c r="ACX456" s="79" t="n"/>
      <c r="ACY456" s="79" t="n"/>
      <c r="ACZ456" s="79" t="n"/>
      <c r="ADA456" s="79" t="n"/>
      <c r="ADB456" s="79" t="n"/>
      <c r="ADC456" s="79" t="n"/>
      <c r="ADD456" s="79" t="n"/>
      <c r="ADE456" s="79" t="n"/>
      <c r="ADF456" s="79" t="n"/>
      <c r="ADG456" s="79" t="n"/>
      <c r="ADH456" s="79" t="n"/>
      <c r="ADI456" s="79" t="n"/>
      <c r="ADJ456" s="79" t="n"/>
      <c r="ADK456" s="79" t="n"/>
      <c r="ADL456" s="79" t="n"/>
      <c r="ADM456" s="79" t="n"/>
      <c r="ADN456" s="79" t="n"/>
      <c r="ADO456" s="79" t="n"/>
      <c r="ADP456" s="79" t="n"/>
      <c r="ADQ456" s="79" t="n"/>
      <c r="ADR456" s="79" t="n"/>
      <c r="ADS456" s="79" t="n"/>
      <c r="ADT456" s="79" t="n"/>
      <c r="ADU456" s="79" t="n"/>
      <c r="ADV456" s="79" t="n"/>
      <c r="ADW456" s="79" t="n"/>
      <c r="ADX456" s="79" t="n"/>
      <c r="ADY456" s="79" t="n"/>
      <c r="ADZ456" s="79" t="n"/>
      <c r="AEA456" s="79" t="n"/>
      <c r="AEB456" s="79" t="n"/>
      <c r="AEC456" s="79" t="n"/>
      <c r="AED456" s="79" t="n"/>
      <c r="AEE456" s="79" t="n"/>
      <c r="AEF456" s="79" t="n"/>
      <c r="AEG456" s="79" t="n"/>
      <c r="AEH456" s="79" t="n"/>
      <c r="AEI456" s="79" t="n"/>
      <c r="AEL456" s="78" t="n">
        <v>36</v>
      </c>
      <c r="AEM456" s="79" t="n"/>
      <c r="AEN456" s="79" t="n"/>
      <c r="AEO456" s="79" t="n"/>
      <c r="AEP456" s="79" t="n"/>
      <c r="AEQ456" s="79" t="n"/>
      <c r="AER456" s="79" t="n"/>
      <c r="AES456" s="79" t="n"/>
      <c r="AET456" s="79" t="n"/>
      <c r="AEU456" s="79" t="n"/>
      <c r="AEV456" s="79" t="n"/>
      <c r="AEW456" s="79" t="n"/>
      <c r="AEX456" s="79" t="n"/>
      <c r="AEY456" s="79" t="n"/>
      <c r="AEZ456" s="79" t="n"/>
      <c r="AFA456" s="79" t="n"/>
      <c r="AFB456" s="79" t="n"/>
      <c r="AFC456" s="79" t="n"/>
      <c r="AFD456" s="79" t="n"/>
      <c r="AFE456" s="79" t="n"/>
      <c r="AFF456" s="79" t="n"/>
      <c r="AFG456" s="79" t="n"/>
      <c r="AFH456" s="79" t="n"/>
      <c r="AFI456" s="79" t="n"/>
      <c r="AFJ456" s="79" t="n"/>
      <c r="AFK456" s="79" t="n"/>
      <c r="AFL456" s="79" t="n"/>
      <c r="AFM456" s="79" t="n"/>
      <c r="AFN456" s="79" t="n"/>
      <c r="AFO456" s="79" t="n"/>
      <c r="AFP456" s="79" t="n"/>
      <c r="AFQ456" s="79" t="n"/>
      <c r="AFR456" s="79" t="n"/>
      <c r="AFS456" s="79" t="n"/>
      <c r="AFT456" s="79" t="n"/>
      <c r="AFU456" s="79" t="n"/>
      <c r="AFV456" s="79" t="n"/>
      <c r="AFW456" s="79" t="n"/>
      <c r="AFX456" s="79" t="n"/>
      <c r="AFY456" s="79" t="n"/>
      <c r="AFZ456" s="79" t="n"/>
    </row>
    <row r="457">
      <c r="A457" s="78" t="n">
        <v>37</v>
      </c>
      <c r="B457" s="79" t="n"/>
      <c r="C457" s="79" t="n"/>
      <c r="D457" s="79" t="n"/>
      <c r="E457" s="79" t="n"/>
      <c r="F457" s="79" t="n"/>
      <c r="G457" s="79" t="n"/>
      <c r="H457" s="79" t="n"/>
      <c r="I457" s="79" t="n"/>
      <c r="J457" s="79" t="n"/>
      <c r="K457" s="79" t="n"/>
      <c r="L457" s="79" t="n"/>
      <c r="M457" s="79" t="n"/>
      <c r="N457" s="79" t="n"/>
      <c r="O457" s="79" t="n"/>
      <c r="P457" s="79" t="n"/>
      <c r="Q457" s="79" t="n"/>
      <c r="R457" s="79" t="n"/>
      <c r="S457" s="79" t="n"/>
      <c r="T457" s="79" t="n"/>
      <c r="U457" s="79" t="n"/>
      <c r="V457" s="79" t="n"/>
      <c r="W457" s="79" t="n"/>
      <c r="X457" s="79" t="n"/>
      <c r="Y457" s="79" t="n"/>
      <c r="Z457" s="79" t="n"/>
      <c r="AA457" s="79" t="n"/>
      <c r="AB457" s="79" t="n"/>
      <c r="AC457" s="79" t="n"/>
      <c r="AD457" s="79" t="n"/>
      <c r="AE457" s="79" t="n"/>
      <c r="AF457" s="79" t="n"/>
      <c r="AG457" s="79" t="n"/>
      <c r="AH457" s="79" t="n"/>
      <c r="AI457" s="79" t="n"/>
      <c r="AJ457" s="79" t="n"/>
      <c r="AK457" s="79" t="n"/>
      <c r="AL457" s="79" t="n"/>
      <c r="AM457" s="79" t="n"/>
      <c r="AN457" s="79" t="n"/>
      <c r="AO457" s="79" t="n"/>
      <c r="AR457" s="78" t="n">
        <v>37</v>
      </c>
      <c r="AS457" s="79" t="n"/>
      <c r="AT457" s="79" t="n"/>
      <c r="AU457" s="79" t="n"/>
      <c r="AV457" s="79" t="n"/>
      <c r="AW457" s="79" t="n"/>
      <c r="AX457" s="79" t="n"/>
      <c r="AY457" s="79" t="n"/>
      <c r="AZ457" s="79" t="n"/>
      <c r="BA457" s="79" t="n"/>
      <c r="BB457" s="79" t="n"/>
      <c r="BC457" s="79" t="n"/>
      <c r="BD457" s="79" t="n"/>
      <c r="BE457" s="79" t="n"/>
      <c r="BF457" s="79" t="n"/>
      <c r="BG457" s="79" t="n"/>
      <c r="BH457" s="79" t="n"/>
      <c r="BI457" s="79" t="n"/>
      <c r="BJ457" s="79" t="n"/>
      <c r="BK457" s="79" t="n"/>
      <c r="BL457" s="79" t="n"/>
      <c r="BM457" s="79" t="n"/>
      <c r="BN457" s="79" t="n"/>
      <c r="BO457" s="79" t="n"/>
      <c r="BP457" s="79" t="n"/>
      <c r="BQ457" s="79" t="n"/>
      <c r="BR457" s="79" t="n"/>
      <c r="BS457" s="79" t="n"/>
      <c r="BT457" s="79" t="n"/>
      <c r="BU457" s="79" t="n"/>
      <c r="BV457" s="79" t="n"/>
      <c r="BW457" s="79" t="n"/>
      <c r="BX457" s="79" t="n"/>
      <c r="BY457" s="79" t="n"/>
      <c r="BZ457" s="79" t="n"/>
      <c r="CA457" s="79" t="n"/>
      <c r="CB457" s="79" t="n"/>
      <c r="CC457" s="79" t="n"/>
      <c r="CD457" s="79" t="n"/>
      <c r="CE457" s="79" t="n"/>
      <c r="CF457" s="79" t="n"/>
      <c r="CI457" s="78" t="n">
        <v>37</v>
      </c>
      <c r="CJ457" s="79" t="n"/>
      <c r="CK457" s="79" t="n"/>
      <c r="CL457" s="79" t="n"/>
      <c r="CM457" s="79" t="n"/>
      <c r="CN457" s="79" t="n"/>
      <c r="CO457" s="79" t="n"/>
      <c r="CP457" s="79" t="n"/>
      <c r="CQ457" s="79" t="n"/>
      <c r="CR457" s="79" t="n"/>
      <c r="CS457" s="79" t="n"/>
      <c r="CT457" s="79" t="n"/>
      <c r="CU457" s="79" t="n"/>
      <c r="CV457" s="79" t="n"/>
      <c r="CW457" s="79" t="n"/>
      <c r="CX457" s="79" t="n"/>
      <c r="CY457" s="79" t="n"/>
      <c r="CZ457" s="79" t="n"/>
      <c r="DA457" s="79" t="n"/>
      <c r="DB457" s="79" t="n"/>
      <c r="DC457" s="79" t="n"/>
      <c r="DD457" s="79" t="n"/>
      <c r="DE457" s="79" t="n"/>
      <c r="DF457" s="79" t="n"/>
      <c r="DG457" s="79" t="n"/>
      <c r="DH457" s="79" t="n"/>
      <c r="DI457" s="79" t="n"/>
      <c r="DJ457" s="79" t="n"/>
      <c r="DK457" s="79" t="n"/>
      <c r="DL457" s="79" t="n"/>
      <c r="DM457" s="79" t="n"/>
      <c r="DN457" s="79" t="n"/>
      <c r="DO457" s="79" t="n"/>
      <c r="DP457" s="79" t="n"/>
      <c r="DQ457" s="79" t="n"/>
      <c r="DR457" s="79" t="n"/>
      <c r="DS457" s="79" t="n"/>
      <c r="DT457" s="79" t="n"/>
      <c r="DU457" s="79" t="n"/>
      <c r="DV457" s="79" t="n"/>
      <c r="DW457" s="79" t="n"/>
      <c r="DZ457" s="78" t="n">
        <v>37</v>
      </c>
      <c r="EA457" s="79" t="n"/>
      <c r="EB457" s="79" t="n"/>
      <c r="EC457" s="79" t="n"/>
      <c r="ED457" s="79" t="n"/>
      <c r="EE457" s="79" t="n"/>
      <c r="EF457" s="79" t="n"/>
      <c r="EG457" s="79" t="n"/>
      <c r="EH457" s="79" t="n"/>
      <c r="EI457" s="79" t="n"/>
      <c r="EJ457" s="79" t="n"/>
      <c r="EK457" s="79" t="n"/>
      <c r="EL457" s="79" t="n"/>
      <c r="EM457" s="79" t="n"/>
      <c r="EN457" s="79" t="n"/>
      <c r="EO457" s="79" t="n"/>
      <c r="EP457" s="79" t="n"/>
      <c r="EQ457" s="79" t="n"/>
      <c r="ER457" s="79" t="n"/>
      <c r="ES457" s="79" t="n"/>
      <c r="ET457" s="79" t="n"/>
      <c r="EU457" s="79" t="n"/>
      <c r="EV457" s="79" t="n"/>
      <c r="EW457" s="79" t="n"/>
      <c r="EX457" s="79" t="n"/>
      <c r="EY457" s="79" t="n"/>
      <c r="EZ457" s="79" t="n"/>
      <c r="FA457" s="79" t="n"/>
      <c r="FB457" s="79" t="n"/>
      <c r="FC457" s="79" t="n"/>
      <c r="FD457" s="79" t="n"/>
      <c r="FE457" s="79" t="n"/>
      <c r="FF457" s="79" t="n"/>
      <c r="FG457" s="79" t="n"/>
      <c r="FH457" s="79" t="n"/>
      <c r="FI457" s="79" t="n"/>
      <c r="FJ457" s="79" t="n"/>
      <c r="FK457" s="79" t="n"/>
      <c r="FL457" s="79" t="n"/>
      <c r="FM457" s="79" t="n"/>
      <c r="FN457" s="79" t="n"/>
      <c r="FQ457" s="78" t="n">
        <v>37</v>
      </c>
      <c r="FR457" s="79" t="n"/>
      <c r="FS457" s="79" t="n"/>
      <c r="FT457" s="79" t="n"/>
      <c r="FU457" s="79" t="n"/>
      <c r="FV457" s="79" t="n"/>
      <c r="FW457" s="79" t="n"/>
      <c r="FX457" s="79" t="n"/>
      <c r="FY457" s="79" t="n"/>
      <c r="FZ457" s="79" t="n"/>
      <c r="GA457" s="79" t="n"/>
      <c r="GB457" s="79" t="n"/>
      <c r="GC457" s="79" t="n"/>
      <c r="GD457" s="79" t="n"/>
      <c r="GE457" s="79" t="n"/>
      <c r="GF457" s="79" t="n"/>
      <c r="GG457" s="79" t="n"/>
      <c r="GH457" s="79" t="n"/>
      <c r="GI457" s="79" t="n"/>
      <c r="GJ457" s="79" t="n"/>
      <c r="GK457" s="79" t="n"/>
      <c r="GL457" s="79" t="n"/>
      <c r="GM457" s="79" t="n"/>
      <c r="GN457" s="79" t="n"/>
      <c r="GO457" s="79" t="n"/>
      <c r="GP457" s="79" t="n"/>
      <c r="GQ457" s="79" t="n"/>
      <c r="GR457" s="79" t="n"/>
      <c r="GS457" s="79" t="n"/>
      <c r="GT457" s="79" t="n"/>
      <c r="GU457" s="79" t="n"/>
      <c r="GV457" s="79" t="n"/>
      <c r="GW457" s="79" t="n"/>
      <c r="GX457" s="79" t="n"/>
      <c r="GY457" s="79" t="n"/>
      <c r="GZ457" s="79" t="n"/>
      <c r="HA457" s="79" t="n"/>
      <c r="HB457" s="79" t="n"/>
      <c r="HC457" s="79" t="n"/>
      <c r="HD457" s="79" t="n"/>
      <c r="HE457" s="79" t="n"/>
      <c r="HH457" s="78" t="n">
        <v>37</v>
      </c>
      <c r="HI457" s="79" t="n"/>
      <c r="HJ457" s="79" t="n"/>
      <c r="HK457" s="79" t="n"/>
      <c r="HL457" s="79" t="n"/>
      <c r="HM457" s="79" t="n"/>
      <c r="HN457" s="79" t="n"/>
      <c r="HO457" s="79" t="n"/>
      <c r="HP457" s="79" t="n"/>
      <c r="HQ457" s="79" t="n"/>
      <c r="HR457" s="79" t="n"/>
      <c r="HS457" s="79" t="n"/>
      <c r="HT457" s="79" t="n"/>
      <c r="HU457" s="79" t="n"/>
      <c r="HV457" s="79" t="n"/>
      <c r="HW457" s="79" t="n"/>
      <c r="HX457" s="79" t="n"/>
      <c r="HY457" s="79" t="n"/>
      <c r="HZ457" s="79" t="n"/>
      <c r="IA457" s="79" t="n"/>
      <c r="IB457" s="79" t="n"/>
      <c r="IC457" s="79" t="n"/>
      <c r="ID457" s="79" t="n"/>
      <c r="IE457" s="79" t="n"/>
      <c r="IF457" s="79" t="n"/>
      <c r="IG457" s="79" t="n"/>
      <c r="IH457" s="79" t="n"/>
      <c r="II457" s="79" t="n"/>
      <c r="IJ457" s="79" t="n"/>
      <c r="IK457" s="79" t="n"/>
      <c r="IL457" s="79" t="n"/>
      <c r="IM457" s="79" t="n"/>
      <c r="IN457" s="79" t="n"/>
      <c r="IO457" s="79" t="n"/>
      <c r="IP457" s="79" t="n"/>
      <c r="IQ457" s="79" t="n"/>
      <c r="IR457" s="79" t="n"/>
      <c r="IS457" s="79" t="n"/>
      <c r="IT457" s="79" t="n"/>
      <c r="IU457" s="79" t="n"/>
      <c r="IV457" s="79" t="n"/>
      <c r="IY457" s="78" t="n">
        <v>37</v>
      </c>
      <c r="IZ457" s="79" t="n"/>
      <c r="JA457" s="79" t="n"/>
      <c r="JB457" s="79" t="n"/>
      <c r="JC457" s="79" t="n"/>
      <c r="JD457" s="79" t="n"/>
      <c r="JE457" s="79" t="n"/>
      <c r="JF457" s="79" t="n"/>
      <c r="JG457" s="79" t="n"/>
      <c r="JH457" s="79" t="n"/>
      <c r="JI457" s="79" t="n"/>
      <c r="JJ457" s="79" t="n"/>
      <c r="JK457" s="79" t="n"/>
      <c r="JL457" s="79" t="n"/>
      <c r="JM457" s="79" t="n"/>
      <c r="JN457" s="79" t="n"/>
      <c r="JO457" s="79" t="n"/>
      <c r="JP457" s="79" t="n"/>
      <c r="JQ457" s="79" t="n"/>
      <c r="JR457" s="79" t="n"/>
      <c r="JS457" s="79" t="n"/>
      <c r="JT457" s="79" t="n"/>
      <c r="JU457" s="79" t="n"/>
      <c r="JV457" s="79" t="n"/>
      <c r="JW457" s="79" t="n"/>
      <c r="JX457" s="79" t="n"/>
      <c r="JY457" s="79" t="n"/>
      <c r="JZ457" s="79" t="n"/>
      <c r="KA457" s="79" t="n"/>
      <c r="KB457" s="79" t="n"/>
      <c r="KC457" s="79" t="n"/>
      <c r="KD457" s="79" t="n"/>
      <c r="KE457" s="79" t="n"/>
      <c r="KF457" s="79" t="n"/>
      <c r="KG457" s="79" t="n"/>
      <c r="KH457" s="79" t="n"/>
      <c r="KI457" s="79" t="n"/>
      <c r="KJ457" s="79" t="n"/>
      <c r="KK457" s="79" t="n"/>
      <c r="KL457" s="79" t="n"/>
      <c r="KM457" s="79" t="n"/>
      <c r="KP457" s="78" t="n">
        <v>37</v>
      </c>
      <c r="KQ457" s="79" t="n"/>
      <c r="KR457" s="79" t="n"/>
      <c r="KS457" s="79" t="n"/>
      <c r="KT457" s="79" t="n"/>
      <c r="KU457" s="79" t="n"/>
      <c r="KV457" s="79" t="n"/>
      <c r="KW457" s="79" t="n"/>
      <c r="KX457" s="79" t="n"/>
      <c r="KY457" s="79" t="n"/>
      <c r="KZ457" s="79" t="n"/>
      <c r="LA457" s="79" t="n"/>
      <c r="LB457" s="79" t="n"/>
      <c r="LC457" s="79" t="n"/>
      <c r="LD457" s="79" t="n"/>
      <c r="LE457" s="79" t="n"/>
      <c r="LF457" s="79" t="n"/>
      <c r="LG457" s="79" t="n"/>
      <c r="LH457" s="79" t="n"/>
      <c r="LI457" s="79" t="n"/>
      <c r="LJ457" s="79" t="n"/>
      <c r="LK457" s="79" t="n"/>
      <c r="LL457" s="79" t="n"/>
      <c r="LM457" s="79" t="n"/>
      <c r="LN457" s="79" t="n"/>
      <c r="LO457" s="79" t="n"/>
      <c r="LP457" s="79" t="n"/>
      <c r="LQ457" s="79" t="n"/>
      <c r="LR457" s="79" t="n"/>
      <c r="LS457" s="79" t="n"/>
      <c r="LT457" s="79" t="n"/>
      <c r="LU457" s="79" t="n"/>
      <c r="LV457" s="79" t="n"/>
      <c r="LW457" s="79" t="n"/>
      <c r="LX457" s="79" t="n"/>
      <c r="LY457" s="79" t="n"/>
      <c r="LZ457" s="79" t="n"/>
      <c r="MA457" s="79" t="n"/>
      <c r="MB457" s="79" t="n"/>
      <c r="MC457" s="79" t="n"/>
      <c r="MD457" s="79" t="n"/>
      <c r="MG457" s="78" t="n">
        <v>37</v>
      </c>
      <c r="MH457" s="79" t="n"/>
      <c r="MI457" s="79" t="n"/>
      <c r="MJ457" s="79" t="n"/>
      <c r="MK457" s="79" t="n"/>
      <c r="ML457" s="79" t="n"/>
      <c r="MM457" s="79" t="n"/>
      <c r="MN457" s="79" t="n"/>
      <c r="MO457" s="79" t="n"/>
      <c r="MP457" s="79" t="n"/>
      <c r="MQ457" s="79" t="n"/>
      <c r="MR457" s="79" t="n"/>
      <c r="MS457" s="79" t="n"/>
      <c r="MT457" s="79" t="n"/>
      <c r="MU457" s="79" t="n"/>
      <c r="MV457" s="79" t="n"/>
      <c r="MW457" s="79" t="n"/>
      <c r="MX457" s="79" t="n"/>
      <c r="MY457" s="79" t="n"/>
      <c r="MZ457" s="79" t="n"/>
      <c r="NA457" s="79" t="n"/>
      <c r="NB457" s="79" t="n"/>
      <c r="NC457" s="79" t="n"/>
      <c r="ND457" s="79" t="n"/>
      <c r="NE457" s="79" t="n"/>
      <c r="NF457" s="79" t="n"/>
      <c r="NG457" s="79" t="n"/>
      <c r="NH457" s="79" t="n"/>
      <c r="NI457" s="79" t="n"/>
      <c r="NJ457" s="79" t="n"/>
      <c r="NK457" s="79" t="n"/>
      <c r="NL457" s="79" t="n"/>
      <c r="NM457" s="79" t="n"/>
      <c r="NN457" s="79" t="n"/>
      <c r="NO457" s="79" t="n"/>
      <c r="NP457" s="79" t="n"/>
      <c r="NQ457" s="79" t="n"/>
      <c r="NR457" s="79" t="n"/>
      <c r="NS457" s="79" t="n"/>
      <c r="NT457" s="79" t="n"/>
      <c r="NU457" s="79" t="n"/>
      <c r="NX457" s="78" t="n">
        <v>37</v>
      </c>
      <c r="NY457" s="79" t="n"/>
      <c r="NZ457" s="79" t="n"/>
      <c r="OA457" s="79" t="n"/>
      <c r="OB457" s="79" t="n"/>
      <c r="OC457" s="79" t="n"/>
      <c r="OD457" s="79" t="n"/>
      <c r="OE457" s="79" t="n"/>
      <c r="OF457" s="79" t="n"/>
      <c r="OG457" s="79" t="n"/>
      <c r="OH457" s="79" t="n"/>
      <c r="OI457" s="79" t="n"/>
      <c r="OJ457" s="79" t="n"/>
      <c r="OK457" s="79" t="n"/>
      <c r="OL457" s="79" t="n"/>
      <c r="OM457" s="79" t="n"/>
      <c r="ON457" s="79" t="n"/>
      <c r="OO457" s="79" t="n"/>
      <c r="OP457" s="79" t="n"/>
      <c r="OQ457" s="79" t="n"/>
      <c r="OR457" s="79" t="n"/>
      <c r="OS457" s="79" t="n"/>
      <c r="OT457" s="79" t="n"/>
      <c r="OU457" s="79" t="n"/>
      <c r="OV457" s="79" t="n"/>
      <c r="OW457" s="79" t="n"/>
      <c r="OX457" s="79" t="n"/>
      <c r="OY457" s="79" t="n"/>
      <c r="OZ457" s="79" t="n"/>
      <c r="PA457" s="79" t="n"/>
      <c r="PB457" s="79" t="n"/>
      <c r="PC457" s="79" t="n"/>
      <c r="PD457" s="79" t="n"/>
      <c r="PE457" s="79" t="n"/>
      <c r="PF457" s="79" t="n"/>
      <c r="PG457" s="79" t="n"/>
      <c r="PH457" s="79" t="n"/>
      <c r="PI457" s="79" t="n"/>
      <c r="PJ457" s="79" t="n"/>
      <c r="PK457" s="79" t="n"/>
      <c r="PL457" s="79" t="n"/>
      <c r="PO457" s="78" t="n">
        <v>37</v>
      </c>
      <c r="PP457" s="79" t="n"/>
      <c r="PQ457" s="79" t="n"/>
      <c r="PR457" s="79" t="n"/>
      <c r="PS457" s="79" t="n"/>
      <c r="PT457" s="79" t="n"/>
      <c r="PU457" s="79" t="n"/>
      <c r="PV457" s="79" t="n"/>
      <c r="PW457" s="79" t="n"/>
      <c r="PX457" s="79" t="n"/>
      <c r="PY457" s="79" t="n"/>
      <c r="PZ457" s="79" t="n"/>
      <c r="QA457" s="79" t="n"/>
      <c r="QB457" s="79" t="n"/>
      <c r="QC457" s="79" t="n"/>
      <c r="QD457" s="79" t="n"/>
      <c r="QE457" s="79" t="n"/>
      <c r="QF457" s="79" t="n"/>
      <c r="QG457" s="79" t="n"/>
      <c r="QH457" s="79" t="n"/>
      <c r="QI457" s="79" t="n"/>
      <c r="QJ457" s="79" t="n"/>
      <c r="QK457" s="79" t="n"/>
      <c r="QL457" s="79" t="n"/>
      <c r="QM457" s="79" t="n"/>
      <c r="QN457" s="79" t="n"/>
      <c r="QO457" s="79" t="n"/>
      <c r="QP457" s="79" t="n"/>
      <c r="QQ457" s="79" t="n"/>
      <c r="QR457" s="79" t="n"/>
      <c r="QS457" s="79" t="n"/>
      <c r="QT457" s="79" t="n"/>
      <c r="QU457" s="79" t="n"/>
      <c r="QV457" s="79" t="n"/>
      <c r="QW457" s="79" t="n"/>
      <c r="QX457" s="79" t="n"/>
      <c r="QY457" s="79" t="n"/>
      <c r="QZ457" s="79" t="n"/>
      <c r="RA457" s="79" t="n"/>
      <c r="RB457" s="79" t="n"/>
      <c r="RC457" s="79" t="n"/>
      <c r="RF457" s="78" t="n">
        <v>37</v>
      </c>
      <c r="RG457" s="79" t="n"/>
      <c r="RH457" s="79" t="n"/>
      <c r="RI457" s="79" t="n"/>
      <c r="RJ457" s="79" t="n"/>
      <c r="RK457" s="79" t="n"/>
      <c r="RL457" s="79" t="n"/>
      <c r="RM457" s="79" t="n"/>
      <c r="RN457" s="79" t="n"/>
      <c r="RO457" s="79" t="n"/>
      <c r="RP457" s="79" t="n"/>
      <c r="RQ457" s="79" t="n"/>
      <c r="RR457" s="79" t="n"/>
      <c r="RS457" s="79" t="n"/>
      <c r="RT457" s="79" t="n"/>
      <c r="RU457" s="79" t="n"/>
      <c r="RV457" s="79" t="n"/>
      <c r="RW457" s="79" t="n"/>
      <c r="RX457" s="79" t="n"/>
      <c r="RY457" s="79" t="n"/>
      <c r="RZ457" s="79" t="n"/>
      <c r="SA457" s="79" t="n"/>
      <c r="SB457" s="79" t="n"/>
      <c r="SC457" s="79" t="n"/>
      <c r="SD457" s="79" t="n"/>
      <c r="SE457" s="79" t="n"/>
      <c r="SF457" s="79" t="n"/>
      <c r="SG457" s="79" t="n"/>
      <c r="SH457" s="79" t="n"/>
      <c r="SI457" s="79" t="n"/>
      <c r="SJ457" s="79" t="n"/>
      <c r="SK457" s="79" t="n"/>
      <c r="SL457" s="79" t="n"/>
      <c r="SM457" s="79" t="n"/>
      <c r="SN457" s="79" t="n"/>
      <c r="SO457" s="79" t="n"/>
      <c r="SP457" s="79" t="n"/>
      <c r="SQ457" s="79" t="n"/>
      <c r="SR457" s="79" t="n"/>
      <c r="SS457" s="79" t="n"/>
      <c r="ST457" s="79" t="n"/>
      <c r="SW457" s="78" t="n">
        <v>37</v>
      </c>
      <c r="SX457" s="79" t="n"/>
      <c r="SY457" s="79" t="n"/>
      <c r="SZ457" s="79" t="n"/>
      <c r="TA457" s="79" t="n"/>
      <c r="TB457" s="79" t="n"/>
      <c r="TC457" s="79" t="n"/>
      <c r="TD457" s="79" t="n"/>
      <c r="TE457" s="79" t="n"/>
      <c r="TF457" s="79" t="n"/>
      <c r="TG457" s="79" t="n"/>
      <c r="TH457" s="79" t="n"/>
      <c r="TI457" s="79" t="n"/>
      <c r="TJ457" s="79" t="n"/>
      <c r="TK457" s="79" t="n"/>
      <c r="TL457" s="79" t="n"/>
      <c r="TM457" s="79" t="n"/>
      <c r="TN457" s="79" t="n"/>
      <c r="TO457" s="79" t="n"/>
      <c r="TP457" s="79" t="n"/>
      <c r="TQ457" s="79" t="n"/>
      <c r="TR457" s="79" t="n"/>
      <c r="TS457" s="79" t="n"/>
      <c r="TT457" s="79" t="n"/>
      <c r="TU457" s="79" t="n"/>
      <c r="TV457" s="79" t="n"/>
      <c r="TW457" s="79" t="n"/>
      <c r="TX457" s="79" t="n"/>
      <c r="TY457" s="79" t="n"/>
      <c r="TZ457" s="79" t="n"/>
      <c r="UA457" s="79" t="n"/>
      <c r="UB457" s="79" t="n"/>
      <c r="UC457" s="79" t="n"/>
      <c r="UD457" s="79" t="n"/>
      <c r="UE457" s="79" t="n"/>
      <c r="UF457" s="79" t="n"/>
      <c r="UG457" s="79" t="n"/>
      <c r="UH457" s="79" t="n"/>
      <c r="UI457" s="79" t="n"/>
      <c r="UJ457" s="79" t="n"/>
      <c r="UK457" s="79" t="n"/>
      <c r="UN457" s="78" t="n">
        <v>37</v>
      </c>
      <c r="UO457" s="79" t="n"/>
      <c r="UP457" s="79" t="n"/>
      <c r="UQ457" s="79" t="n"/>
      <c r="UR457" s="79" t="n"/>
      <c r="US457" s="79" t="n"/>
      <c r="UT457" s="79" t="n"/>
      <c r="UU457" s="79" t="n"/>
      <c r="UV457" s="79" t="n"/>
      <c r="UW457" s="79" t="n"/>
      <c r="UX457" s="79" t="n"/>
      <c r="UY457" s="79" t="n"/>
      <c r="UZ457" s="79" t="n"/>
      <c r="VA457" s="79" t="n"/>
      <c r="VB457" s="79" t="n"/>
      <c r="VC457" s="79" t="n"/>
      <c r="VD457" s="79" t="n"/>
      <c r="VE457" s="79" t="n"/>
      <c r="VF457" s="79" t="n"/>
      <c r="VG457" s="79" t="n"/>
      <c r="VH457" s="79" t="n"/>
      <c r="VI457" s="79" t="n"/>
      <c r="VJ457" s="79" t="n"/>
      <c r="VK457" s="79" t="n"/>
      <c r="VL457" s="79" t="n"/>
      <c r="VM457" s="79" t="n"/>
      <c r="VN457" s="79" t="n"/>
      <c r="VO457" s="79" t="n"/>
      <c r="VP457" s="79" t="n"/>
      <c r="VQ457" s="79" t="n"/>
      <c r="VR457" s="79" t="n"/>
      <c r="VS457" s="79" t="n"/>
      <c r="VT457" s="79" t="n"/>
      <c r="VU457" s="79" t="n"/>
      <c r="VV457" s="79" t="n"/>
      <c r="VW457" s="79" t="n"/>
      <c r="VX457" s="79" t="n"/>
      <c r="VY457" s="79" t="n"/>
      <c r="VZ457" s="79" t="n"/>
      <c r="WA457" s="79" t="n"/>
      <c r="WB457" s="79" t="n"/>
      <c r="WE457" s="78" t="n">
        <v>37</v>
      </c>
      <c r="WF457" s="79" t="n"/>
      <c r="WG457" s="79" t="n"/>
      <c r="WH457" s="79" t="n"/>
      <c r="WI457" s="79" t="n"/>
      <c r="WJ457" s="79" t="n"/>
      <c r="WK457" s="79" t="n"/>
      <c r="WL457" s="79" t="n"/>
      <c r="WM457" s="79" t="n"/>
      <c r="WN457" s="79" t="n"/>
      <c r="WO457" s="79" t="n"/>
      <c r="WP457" s="79" t="n"/>
      <c r="WQ457" s="79" t="n"/>
      <c r="WR457" s="79" t="n"/>
      <c r="WS457" s="79" t="n"/>
      <c r="WT457" s="79" t="n"/>
      <c r="WU457" s="79" t="n"/>
      <c r="WV457" s="79" t="n"/>
      <c r="WW457" s="79" t="n"/>
      <c r="WX457" s="79" t="n"/>
      <c r="WY457" s="79" t="n"/>
      <c r="WZ457" s="79" t="n"/>
      <c r="XA457" s="79" t="n"/>
      <c r="XB457" s="79" t="n"/>
      <c r="XC457" s="79" t="n"/>
      <c r="XD457" s="79" t="n"/>
      <c r="XE457" s="79" t="n"/>
      <c r="XF457" s="79" t="n"/>
      <c r="XG457" s="79" t="n"/>
      <c r="XH457" s="79" t="n"/>
      <c r="XI457" s="79" t="n"/>
      <c r="XJ457" s="79" t="n"/>
      <c r="XK457" s="79" t="n"/>
      <c r="XL457" s="79" t="n"/>
      <c r="XM457" s="79" t="n"/>
      <c r="XN457" s="79" t="n"/>
      <c r="XO457" s="79" t="n"/>
      <c r="XP457" s="79" t="n"/>
      <c r="XQ457" s="79" t="n"/>
      <c r="XR457" s="79" t="n"/>
      <c r="XS457" s="79" t="n"/>
      <c r="XV457" s="78" t="n">
        <v>37</v>
      </c>
      <c r="XW457" s="79" t="n"/>
      <c r="XX457" s="79" t="n"/>
      <c r="XY457" s="79" t="n"/>
      <c r="XZ457" s="79" t="n"/>
      <c r="YA457" s="79" t="n"/>
      <c r="YB457" s="79" t="n"/>
      <c r="YC457" s="79" t="n"/>
      <c r="YD457" s="79" t="n"/>
      <c r="YE457" s="79" t="n"/>
      <c r="YF457" s="79" t="n"/>
      <c r="YG457" s="79" t="n"/>
      <c r="YH457" s="79" t="n"/>
      <c r="YI457" s="79" t="n"/>
      <c r="YJ457" s="79" t="n"/>
      <c r="YK457" s="79" t="n"/>
      <c r="YL457" s="79" t="n"/>
      <c r="YM457" s="79" t="n"/>
      <c r="YN457" s="79" t="n"/>
      <c r="YO457" s="79" t="n"/>
      <c r="YP457" s="79" t="n"/>
      <c r="YQ457" s="79" t="n"/>
      <c r="YR457" s="79" t="n"/>
      <c r="YS457" s="79" t="n"/>
      <c r="YT457" s="79" t="n"/>
      <c r="YU457" s="79" t="n"/>
      <c r="YV457" s="79" t="n"/>
      <c r="YW457" s="79" t="n"/>
      <c r="YX457" s="79" t="n"/>
      <c r="YY457" s="79" t="n"/>
      <c r="YZ457" s="79" t="n"/>
      <c r="ZA457" s="79" t="n"/>
      <c r="ZB457" s="79" t="n"/>
      <c r="ZC457" s="79" t="n"/>
      <c r="ZD457" s="79" t="n"/>
      <c r="ZE457" s="79" t="n"/>
      <c r="ZF457" s="79" t="n"/>
      <c r="ZG457" s="79" t="n"/>
      <c r="ZH457" s="79" t="n"/>
      <c r="ZI457" s="79" t="n"/>
      <c r="ZJ457" s="79" t="n"/>
      <c r="ZM457" s="78" t="n">
        <v>37</v>
      </c>
      <c r="ZN457" s="79" t="n"/>
      <c r="ZO457" s="79" t="n"/>
      <c r="ZP457" s="79" t="n"/>
      <c r="ZQ457" s="79" t="n"/>
      <c r="ZR457" s="79" t="n"/>
      <c r="ZS457" s="79" t="n"/>
      <c r="ZT457" s="79" t="n"/>
      <c r="ZU457" s="79" t="n"/>
      <c r="ZV457" s="79" t="n"/>
      <c r="ZW457" s="79" t="n"/>
      <c r="ZX457" s="79" t="n"/>
      <c r="ZY457" s="79" t="n"/>
      <c r="ZZ457" s="79" t="n"/>
      <c r="AAA457" s="79" t="n"/>
      <c r="AAB457" s="79" t="n"/>
      <c r="AAC457" s="79" t="n"/>
      <c r="AAD457" s="79" t="n"/>
      <c r="AAE457" s="79" t="n"/>
      <c r="AAF457" s="79" t="n"/>
      <c r="AAG457" s="79" t="n"/>
      <c r="AAH457" s="79" t="n"/>
      <c r="AAI457" s="79" t="n"/>
      <c r="AAJ457" s="79" t="n"/>
      <c r="AAK457" s="79" t="n"/>
      <c r="AAL457" s="79" t="n"/>
      <c r="AAM457" s="79" t="n"/>
      <c r="AAN457" s="79" t="n"/>
      <c r="AAO457" s="79" t="n"/>
      <c r="AAP457" s="79" t="n"/>
      <c r="AAQ457" s="79" t="n"/>
      <c r="AAR457" s="79" t="n"/>
      <c r="AAS457" s="79" t="n"/>
      <c r="AAT457" s="79" t="n"/>
      <c r="AAU457" s="79" t="n"/>
      <c r="AAV457" s="79" t="n"/>
      <c r="AAW457" s="79" t="n"/>
      <c r="AAX457" s="79" t="n"/>
      <c r="AAY457" s="79" t="n"/>
      <c r="AAZ457" s="79" t="n"/>
      <c r="ABA457" s="79" t="n"/>
      <c r="ABD457" s="78" t="n">
        <v>37</v>
      </c>
      <c r="ABE457" s="79" t="n"/>
      <c r="ABF457" s="79" t="n"/>
      <c r="ABG457" s="79" t="n"/>
      <c r="ABH457" s="79" t="n"/>
      <c r="ABI457" s="79" t="n"/>
      <c r="ABJ457" s="79" t="n"/>
      <c r="ABK457" s="79" t="n"/>
      <c r="ABL457" s="79" t="n"/>
      <c r="ABM457" s="79" t="n"/>
      <c r="ABN457" s="79" t="n"/>
      <c r="ABO457" s="79" t="n"/>
      <c r="ABP457" s="79" t="n"/>
      <c r="ABQ457" s="79" t="n"/>
      <c r="ABR457" s="79" t="n"/>
      <c r="ABS457" s="79" t="n"/>
      <c r="ABT457" s="79" t="n"/>
      <c r="ABU457" s="79" t="n"/>
      <c r="ABV457" s="79" t="n"/>
      <c r="ABW457" s="79" t="n"/>
      <c r="ABX457" s="79" t="n"/>
      <c r="ABY457" s="79" t="n"/>
      <c r="ABZ457" s="79" t="n"/>
      <c r="ACA457" s="79" t="n"/>
      <c r="ACB457" s="79" t="n"/>
      <c r="ACC457" s="79" t="n"/>
      <c r="ACD457" s="79" t="n"/>
      <c r="ACE457" s="79" t="n"/>
      <c r="ACF457" s="79" t="n"/>
      <c r="ACG457" s="79" t="n"/>
      <c r="ACH457" s="79" t="n"/>
      <c r="ACI457" s="79" t="n"/>
      <c r="ACJ457" s="79" t="n"/>
      <c r="ACK457" s="79" t="n"/>
      <c r="ACL457" s="79" t="n"/>
      <c r="ACM457" s="79" t="n"/>
      <c r="ACN457" s="79" t="n"/>
      <c r="ACO457" s="79" t="n"/>
      <c r="ACP457" s="79" t="n"/>
      <c r="ACQ457" s="79" t="n"/>
      <c r="ACR457" s="79" t="n"/>
      <c r="ACU457" s="78" t="n">
        <v>37</v>
      </c>
      <c r="ACV457" s="79" t="n"/>
      <c r="ACW457" s="79" t="n"/>
      <c r="ACX457" s="79" t="n"/>
      <c r="ACY457" s="79" t="n"/>
      <c r="ACZ457" s="79" t="n"/>
      <c r="ADA457" s="79" t="n"/>
      <c r="ADB457" s="79" t="n"/>
      <c r="ADC457" s="79" t="n"/>
      <c r="ADD457" s="79" t="n"/>
      <c r="ADE457" s="79" t="n"/>
      <c r="ADF457" s="79" t="n"/>
      <c r="ADG457" s="79" t="n"/>
      <c r="ADH457" s="79" t="n"/>
      <c r="ADI457" s="79" t="n"/>
      <c r="ADJ457" s="79" t="n"/>
      <c r="ADK457" s="79" t="n"/>
      <c r="ADL457" s="79" t="n"/>
      <c r="ADM457" s="79" t="n"/>
      <c r="ADN457" s="79" t="n"/>
      <c r="ADO457" s="79" t="n"/>
      <c r="ADP457" s="79" t="n"/>
      <c r="ADQ457" s="79" t="n"/>
      <c r="ADR457" s="79" t="n"/>
      <c r="ADS457" s="79" t="n"/>
      <c r="ADT457" s="79" t="n"/>
      <c r="ADU457" s="79" t="n"/>
      <c r="ADV457" s="79" t="n"/>
      <c r="ADW457" s="79" t="n"/>
      <c r="ADX457" s="79" t="n"/>
      <c r="ADY457" s="79" t="n"/>
      <c r="ADZ457" s="79" t="n"/>
      <c r="AEA457" s="79" t="n"/>
      <c r="AEB457" s="79" t="n"/>
      <c r="AEC457" s="79" t="n"/>
      <c r="AED457" s="79" t="n"/>
      <c r="AEE457" s="79" t="n"/>
      <c r="AEF457" s="79" t="n"/>
      <c r="AEG457" s="79" t="n"/>
      <c r="AEH457" s="79" t="n"/>
      <c r="AEI457" s="79" t="n"/>
      <c r="AEL457" s="78" t="n">
        <v>37</v>
      </c>
      <c r="AEM457" s="79" t="n"/>
      <c r="AEN457" s="79" t="n"/>
      <c r="AEO457" s="79" t="n"/>
      <c r="AEP457" s="79" t="n"/>
      <c r="AEQ457" s="79" t="n"/>
      <c r="AER457" s="79" t="n"/>
      <c r="AES457" s="79" t="n"/>
      <c r="AET457" s="79" t="n"/>
      <c r="AEU457" s="79" t="n"/>
      <c r="AEV457" s="79" t="n"/>
      <c r="AEW457" s="79" t="n"/>
      <c r="AEX457" s="79" t="n"/>
      <c r="AEY457" s="79" t="n"/>
      <c r="AEZ457" s="79" t="n"/>
      <c r="AFA457" s="79" t="n"/>
      <c r="AFB457" s="79" t="n"/>
      <c r="AFC457" s="79" t="n"/>
      <c r="AFD457" s="79" t="n"/>
      <c r="AFE457" s="79" t="n"/>
      <c r="AFF457" s="79" t="n"/>
      <c r="AFG457" s="79" t="n"/>
      <c r="AFH457" s="79" t="n"/>
      <c r="AFI457" s="79" t="n"/>
      <c r="AFJ457" s="79" t="n"/>
      <c r="AFK457" s="79" t="n"/>
      <c r="AFL457" s="79" t="n"/>
      <c r="AFM457" s="79" t="n"/>
      <c r="AFN457" s="79" t="n"/>
      <c r="AFO457" s="79" t="n"/>
      <c r="AFP457" s="79" t="n"/>
      <c r="AFQ457" s="79" t="n"/>
      <c r="AFR457" s="79" t="n"/>
      <c r="AFS457" s="79" t="n"/>
      <c r="AFT457" s="79" t="n"/>
      <c r="AFU457" s="79" t="n"/>
      <c r="AFV457" s="79" t="n"/>
      <c r="AFW457" s="79" t="n"/>
      <c r="AFX457" s="79" t="n"/>
      <c r="AFY457" s="79" t="n"/>
      <c r="AFZ457" s="79" t="n"/>
    </row>
    <row r="458">
      <c r="A458" s="78" t="n">
        <v>38</v>
      </c>
      <c r="B458" s="79" t="n"/>
      <c r="C458" s="79" t="n"/>
      <c r="D458" s="79" t="n"/>
      <c r="E458" s="79" t="n"/>
      <c r="F458" s="79" t="n"/>
      <c r="G458" s="79" t="n"/>
      <c r="H458" s="79" t="n"/>
      <c r="I458" s="79" t="n"/>
      <c r="J458" s="79" t="n"/>
      <c r="K458" s="79" t="n"/>
      <c r="L458" s="79" t="n"/>
      <c r="M458" s="79" t="n"/>
      <c r="N458" s="79" t="n"/>
      <c r="O458" s="79" t="n"/>
      <c r="P458" s="79" t="n"/>
      <c r="Q458" s="79" t="n"/>
      <c r="R458" s="79" t="n"/>
      <c r="S458" s="79" t="n"/>
      <c r="T458" s="79" t="n"/>
      <c r="U458" s="79" t="n"/>
      <c r="V458" s="79" t="n"/>
      <c r="W458" s="79" t="n"/>
      <c r="X458" s="79" t="n"/>
      <c r="Y458" s="79" t="n"/>
      <c r="Z458" s="79" t="n"/>
      <c r="AA458" s="79" t="n"/>
      <c r="AB458" s="79" t="n"/>
      <c r="AC458" s="79" t="n"/>
      <c r="AD458" s="79" t="n"/>
      <c r="AE458" s="79" t="n"/>
      <c r="AF458" s="79" t="n"/>
      <c r="AG458" s="79" t="n"/>
      <c r="AH458" s="79" t="n"/>
      <c r="AI458" s="79" t="n"/>
      <c r="AJ458" s="79" t="n"/>
      <c r="AK458" s="79" t="n"/>
      <c r="AL458" s="79" t="n"/>
      <c r="AM458" s="79" t="n"/>
      <c r="AN458" s="79" t="n"/>
      <c r="AO458" s="79" t="n"/>
      <c r="AR458" s="78" t="n">
        <v>38</v>
      </c>
      <c r="AS458" s="79" t="n"/>
      <c r="AT458" s="79" t="n"/>
      <c r="AU458" s="79" t="n"/>
      <c r="AV458" s="79" t="n"/>
      <c r="AW458" s="79" t="n"/>
      <c r="AX458" s="79" t="n"/>
      <c r="AY458" s="79" t="n"/>
      <c r="AZ458" s="79" t="n"/>
      <c r="BA458" s="79" t="n"/>
      <c r="BB458" s="79" t="n"/>
      <c r="BC458" s="79" t="n"/>
      <c r="BD458" s="79" t="n"/>
      <c r="BE458" s="79" t="n"/>
      <c r="BF458" s="79" t="n"/>
      <c r="BG458" s="79" t="n"/>
      <c r="BH458" s="79" t="n"/>
      <c r="BI458" s="79" t="n"/>
      <c r="BJ458" s="79" t="n"/>
      <c r="BK458" s="79" t="n"/>
      <c r="BL458" s="79" t="n"/>
      <c r="BM458" s="79" t="n"/>
      <c r="BN458" s="79" t="n"/>
      <c r="BO458" s="79" t="n"/>
      <c r="BP458" s="79" t="n"/>
      <c r="BQ458" s="79" t="n"/>
      <c r="BR458" s="79" t="n"/>
      <c r="BS458" s="79" t="n"/>
      <c r="BT458" s="79" t="n"/>
      <c r="BU458" s="79" t="n"/>
      <c r="BV458" s="79" t="n"/>
      <c r="BW458" s="79" t="n"/>
      <c r="BX458" s="79" t="n"/>
      <c r="BY458" s="79" t="n"/>
      <c r="BZ458" s="79" t="n"/>
      <c r="CA458" s="79" t="n"/>
      <c r="CB458" s="79" t="n"/>
      <c r="CC458" s="79" t="n"/>
      <c r="CD458" s="79" t="n"/>
      <c r="CE458" s="79" t="n"/>
      <c r="CF458" s="79" t="n"/>
      <c r="CI458" s="78" t="n">
        <v>38</v>
      </c>
      <c r="CJ458" s="79" t="n"/>
      <c r="CK458" s="79" t="n"/>
      <c r="CL458" s="79" t="n"/>
      <c r="CM458" s="79" t="n"/>
      <c r="CN458" s="79" t="n"/>
      <c r="CO458" s="79" t="n"/>
      <c r="CP458" s="79" t="n"/>
      <c r="CQ458" s="79" t="n"/>
      <c r="CR458" s="79" t="n"/>
      <c r="CS458" s="79" t="n"/>
      <c r="CT458" s="79" t="n"/>
      <c r="CU458" s="79" t="n"/>
      <c r="CV458" s="79" t="n"/>
      <c r="CW458" s="79" t="n"/>
      <c r="CX458" s="79" t="n"/>
      <c r="CY458" s="79" t="n"/>
      <c r="CZ458" s="79" t="n"/>
      <c r="DA458" s="79" t="n"/>
      <c r="DB458" s="79" t="n"/>
      <c r="DC458" s="79" t="n"/>
      <c r="DD458" s="79" t="n"/>
      <c r="DE458" s="79" t="n"/>
      <c r="DF458" s="79" t="n"/>
      <c r="DG458" s="79" t="n"/>
      <c r="DH458" s="79" t="n"/>
      <c r="DI458" s="79" t="n"/>
      <c r="DJ458" s="79" t="n"/>
      <c r="DK458" s="79" t="n"/>
      <c r="DL458" s="79" t="n"/>
      <c r="DM458" s="79" t="n"/>
      <c r="DN458" s="79" t="n"/>
      <c r="DO458" s="79" t="n"/>
      <c r="DP458" s="79" t="n"/>
      <c r="DQ458" s="79" t="n"/>
      <c r="DR458" s="79" t="n"/>
      <c r="DS458" s="79" t="n"/>
      <c r="DT458" s="79" t="n"/>
      <c r="DU458" s="79" t="n"/>
      <c r="DV458" s="79" t="n"/>
      <c r="DW458" s="79" t="n"/>
      <c r="DZ458" s="78" t="n">
        <v>38</v>
      </c>
      <c r="EA458" s="79" t="n"/>
      <c r="EB458" s="79" t="n"/>
      <c r="EC458" s="79" t="n"/>
      <c r="ED458" s="79" t="n"/>
      <c r="EE458" s="79" t="n"/>
      <c r="EF458" s="79" t="n"/>
      <c r="EG458" s="79" t="n"/>
      <c r="EH458" s="79" t="n"/>
      <c r="EI458" s="79" t="n"/>
      <c r="EJ458" s="79" t="n"/>
      <c r="EK458" s="79" t="n"/>
      <c r="EL458" s="79" t="n"/>
      <c r="EM458" s="79" t="n"/>
      <c r="EN458" s="79" t="n"/>
      <c r="EO458" s="79" t="n"/>
      <c r="EP458" s="79" t="n"/>
      <c r="EQ458" s="79" t="n"/>
      <c r="ER458" s="79" t="n"/>
      <c r="ES458" s="79" t="n"/>
      <c r="ET458" s="79" t="n"/>
      <c r="EU458" s="79" t="n"/>
      <c r="EV458" s="79" t="n"/>
      <c r="EW458" s="79" t="n"/>
      <c r="EX458" s="79" t="n"/>
      <c r="EY458" s="79" t="n"/>
      <c r="EZ458" s="79" t="n"/>
      <c r="FA458" s="79" t="n"/>
      <c r="FB458" s="79" t="n"/>
      <c r="FC458" s="79" t="n"/>
      <c r="FD458" s="79" t="n"/>
      <c r="FE458" s="79" t="n"/>
      <c r="FF458" s="79" t="n"/>
      <c r="FG458" s="79" t="n"/>
      <c r="FH458" s="79" t="n"/>
      <c r="FI458" s="79" t="n"/>
      <c r="FJ458" s="79" t="n"/>
      <c r="FK458" s="79" t="n"/>
      <c r="FL458" s="79" t="n"/>
      <c r="FM458" s="79" t="n"/>
      <c r="FN458" s="79" t="n"/>
      <c r="FQ458" s="78" t="n">
        <v>38</v>
      </c>
      <c r="FR458" s="79" t="n"/>
      <c r="FS458" s="79" t="n"/>
      <c r="FT458" s="79" t="n"/>
      <c r="FU458" s="79" t="n"/>
      <c r="FV458" s="79" t="n"/>
      <c r="FW458" s="79" t="n"/>
      <c r="FX458" s="79" t="n"/>
      <c r="FY458" s="79" t="n"/>
      <c r="FZ458" s="79" t="n"/>
      <c r="GA458" s="79" t="n"/>
      <c r="GB458" s="79" t="n"/>
      <c r="GC458" s="79" t="n"/>
      <c r="GD458" s="79" t="n"/>
      <c r="GE458" s="79" t="n"/>
      <c r="GF458" s="79" t="n"/>
      <c r="GG458" s="79" t="n"/>
      <c r="GH458" s="79" t="n"/>
      <c r="GI458" s="79" t="n"/>
      <c r="GJ458" s="79" t="n"/>
      <c r="GK458" s="79" t="n"/>
      <c r="GL458" s="79" t="n"/>
      <c r="GM458" s="79" t="n"/>
      <c r="GN458" s="79" t="n"/>
      <c r="GO458" s="79" t="n"/>
      <c r="GP458" s="79" t="n"/>
      <c r="GQ458" s="79" t="n"/>
      <c r="GR458" s="79" t="n"/>
      <c r="GS458" s="79" t="n"/>
      <c r="GT458" s="79" t="n"/>
      <c r="GU458" s="79" t="n"/>
      <c r="GV458" s="79" t="n"/>
      <c r="GW458" s="79" t="n"/>
      <c r="GX458" s="79" t="n"/>
      <c r="GY458" s="79" t="n"/>
      <c r="GZ458" s="79" t="n"/>
      <c r="HA458" s="79" t="n"/>
      <c r="HB458" s="79" t="n"/>
      <c r="HC458" s="79" t="n"/>
      <c r="HD458" s="79" t="n"/>
      <c r="HE458" s="79" t="n"/>
      <c r="HH458" s="78" t="n">
        <v>38</v>
      </c>
      <c r="HI458" s="79" t="n"/>
      <c r="HJ458" s="79" t="n"/>
      <c r="HK458" s="79" t="n"/>
      <c r="HL458" s="79" t="n"/>
      <c r="HM458" s="79" t="n"/>
      <c r="HN458" s="79" t="n"/>
      <c r="HO458" s="79" t="n"/>
      <c r="HP458" s="79" t="n"/>
      <c r="HQ458" s="79" t="n"/>
      <c r="HR458" s="79" t="n"/>
      <c r="HS458" s="79" t="n"/>
      <c r="HT458" s="79" t="n"/>
      <c r="HU458" s="79" t="n"/>
      <c r="HV458" s="79" t="n"/>
      <c r="HW458" s="79" t="n"/>
      <c r="HX458" s="79" t="n"/>
      <c r="HY458" s="79" t="n"/>
      <c r="HZ458" s="79" t="n"/>
      <c r="IA458" s="79" t="n"/>
      <c r="IB458" s="79" t="n"/>
      <c r="IC458" s="79" t="n"/>
      <c r="ID458" s="79" t="n"/>
      <c r="IE458" s="79" t="n"/>
      <c r="IF458" s="79" t="n"/>
      <c r="IG458" s="79" t="n"/>
      <c r="IH458" s="79" t="n"/>
      <c r="II458" s="79" t="n"/>
      <c r="IJ458" s="79" t="n"/>
      <c r="IK458" s="79" t="n"/>
      <c r="IL458" s="79" t="n"/>
      <c r="IM458" s="79" t="n"/>
      <c r="IN458" s="79" t="n"/>
      <c r="IO458" s="79" t="n"/>
      <c r="IP458" s="79" t="n"/>
      <c r="IQ458" s="79" t="n"/>
      <c r="IR458" s="79" t="n"/>
      <c r="IS458" s="79" t="n"/>
      <c r="IT458" s="79" t="n"/>
      <c r="IU458" s="79" t="n"/>
      <c r="IV458" s="79" t="n"/>
      <c r="IY458" s="78" t="n">
        <v>38</v>
      </c>
      <c r="IZ458" s="79" t="n"/>
      <c r="JA458" s="79" t="n"/>
      <c r="JB458" s="79" t="n"/>
      <c r="JC458" s="79" t="n"/>
      <c r="JD458" s="79" t="n"/>
      <c r="JE458" s="79" t="n"/>
      <c r="JF458" s="79" t="n"/>
      <c r="JG458" s="79" t="n"/>
      <c r="JH458" s="79" t="n"/>
      <c r="JI458" s="79" t="n"/>
      <c r="JJ458" s="79" t="n"/>
      <c r="JK458" s="79" t="n"/>
      <c r="JL458" s="79" t="n"/>
      <c r="JM458" s="79" t="n"/>
      <c r="JN458" s="79" t="n"/>
      <c r="JO458" s="79" t="n"/>
      <c r="JP458" s="79" t="n"/>
      <c r="JQ458" s="79" t="n"/>
      <c r="JR458" s="79" t="n"/>
      <c r="JS458" s="79" t="n"/>
      <c r="JT458" s="79" t="n"/>
      <c r="JU458" s="79" t="n"/>
      <c r="JV458" s="79" t="n"/>
      <c r="JW458" s="79" t="n"/>
      <c r="JX458" s="79" t="n"/>
      <c r="JY458" s="79" t="n"/>
      <c r="JZ458" s="79" t="n"/>
      <c r="KA458" s="79" t="n"/>
      <c r="KB458" s="79" t="n"/>
      <c r="KC458" s="79" t="n"/>
      <c r="KD458" s="79" t="n"/>
      <c r="KE458" s="79" t="n"/>
      <c r="KF458" s="79" t="n"/>
      <c r="KG458" s="79" t="n"/>
      <c r="KH458" s="79" t="n"/>
      <c r="KI458" s="79" t="n"/>
      <c r="KJ458" s="79" t="n"/>
      <c r="KK458" s="79" t="n"/>
      <c r="KL458" s="79" t="n"/>
      <c r="KM458" s="79" t="n"/>
      <c r="KP458" s="78" t="n">
        <v>38</v>
      </c>
      <c r="KQ458" s="79" t="n"/>
      <c r="KR458" s="79" t="n"/>
      <c r="KS458" s="79" t="n"/>
      <c r="KT458" s="79" t="n"/>
      <c r="KU458" s="79" t="n"/>
      <c r="KV458" s="79" t="n"/>
      <c r="KW458" s="79" t="n"/>
      <c r="KX458" s="79" t="n"/>
      <c r="KY458" s="79" t="n"/>
      <c r="KZ458" s="79" t="n"/>
      <c r="LA458" s="79" t="n"/>
      <c r="LB458" s="79" t="n"/>
      <c r="LC458" s="79" t="n"/>
      <c r="LD458" s="79" t="n"/>
      <c r="LE458" s="79" t="n"/>
      <c r="LF458" s="79" t="n"/>
      <c r="LG458" s="79" t="n"/>
      <c r="LH458" s="79" t="n"/>
      <c r="LI458" s="79" t="n"/>
      <c r="LJ458" s="79" t="n"/>
      <c r="LK458" s="79" t="n"/>
      <c r="LL458" s="79" t="n"/>
      <c r="LM458" s="79" t="n"/>
      <c r="LN458" s="79" t="n"/>
      <c r="LO458" s="79" t="n"/>
      <c r="LP458" s="79" t="n"/>
      <c r="LQ458" s="79" t="n"/>
      <c r="LR458" s="79" t="n"/>
      <c r="LS458" s="79" t="n"/>
      <c r="LT458" s="79" t="n"/>
      <c r="LU458" s="79" t="n"/>
      <c r="LV458" s="79" t="n"/>
      <c r="LW458" s="79" t="n"/>
      <c r="LX458" s="79" t="n"/>
      <c r="LY458" s="79" t="n"/>
      <c r="LZ458" s="79" t="n"/>
      <c r="MA458" s="79" t="n"/>
      <c r="MB458" s="79" t="n"/>
      <c r="MC458" s="79" t="n"/>
      <c r="MD458" s="79" t="n"/>
      <c r="MG458" s="78" t="n">
        <v>38</v>
      </c>
      <c r="MH458" s="79" t="n"/>
      <c r="MI458" s="79" t="n"/>
      <c r="MJ458" s="79" t="n"/>
      <c r="MK458" s="79" t="n"/>
      <c r="ML458" s="79" t="n"/>
      <c r="MM458" s="79" t="n"/>
      <c r="MN458" s="79" t="n"/>
      <c r="MO458" s="79" t="n"/>
      <c r="MP458" s="79" t="n"/>
      <c r="MQ458" s="79" t="n"/>
      <c r="MR458" s="79" t="n"/>
      <c r="MS458" s="79" t="n"/>
      <c r="MT458" s="79" t="n"/>
      <c r="MU458" s="79" t="n"/>
      <c r="MV458" s="79" t="n"/>
      <c r="MW458" s="79" t="n"/>
      <c r="MX458" s="79" t="n"/>
      <c r="MY458" s="79" t="n"/>
      <c r="MZ458" s="79" t="n"/>
      <c r="NA458" s="79" t="n"/>
      <c r="NB458" s="79" t="n"/>
      <c r="NC458" s="79" t="n"/>
      <c r="ND458" s="79" t="n"/>
      <c r="NE458" s="79" t="n"/>
      <c r="NF458" s="79" t="n"/>
      <c r="NG458" s="79" t="n"/>
      <c r="NH458" s="79" t="n"/>
      <c r="NI458" s="79" t="n"/>
      <c r="NJ458" s="79" t="n"/>
      <c r="NK458" s="79" t="n"/>
      <c r="NL458" s="79" t="n"/>
      <c r="NM458" s="79" t="n"/>
      <c r="NN458" s="79" t="n"/>
      <c r="NO458" s="79" t="n"/>
      <c r="NP458" s="79" t="n"/>
      <c r="NQ458" s="79" t="n"/>
      <c r="NR458" s="79" t="n"/>
      <c r="NS458" s="79" t="n"/>
      <c r="NT458" s="79" t="n"/>
      <c r="NU458" s="79" t="n"/>
      <c r="NX458" s="78" t="n">
        <v>38</v>
      </c>
      <c r="NY458" s="79" t="n"/>
      <c r="NZ458" s="79" t="n"/>
      <c r="OA458" s="79" t="n"/>
      <c r="OB458" s="79" t="n"/>
      <c r="OC458" s="79" t="n"/>
      <c r="OD458" s="79" t="n"/>
      <c r="OE458" s="79" t="n"/>
      <c r="OF458" s="79" t="n"/>
      <c r="OG458" s="79" t="n"/>
      <c r="OH458" s="79" t="n"/>
      <c r="OI458" s="79" t="n"/>
      <c r="OJ458" s="79" t="n"/>
      <c r="OK458" s="79" t="n"/>
      <c r="OL458" s="79" t="n"/>
      <c r="OM458" s="79" t="n"/>
      <c r="ON458" s="79" t="n"/>
      <c r="OO458" s="79" t="n"/>
      <c r="OP458" s="79" t="n"/>
      <c r="OQ458" s="79" t="n"/>
      <c r="OR458" s="79" t="n"/>
      <c r="OS458" s="79" t="n"/>
      <c r="OT458" s="79" t="n"/>
      <c r="OU458" s="79" t="n"/>
      <c r="OV458" s="79" t="n"/>
      <c r="OW458" s="79" t="n"/>
      <c r="OX458" s="79" t="n"/>
      <c r="OY458" s="79" t="n"/>
      <c r="OZ458" s="79" t="n"/>
      <c r="PA458" s="79" t="n"/>
      <c r="PB458" s="79" t="n"/>
      <c r="PC458" s="79" t="n"/>
      <c r="PD458" s="79" t="n"/>
      <c r="PE458" s="79" t="n"/>
      <c r="PF458" s="79" t="n"/>
      <c r="PG458" s="79" t="n"/>
      <c r="PH458" s="79" t="n"/>
      <c r="PI458" s="79" t="n"/>
      <c r="PJ458" s="79" t="n"/>
      <c r="PK458" s="79" t="n"/>
      <c r="PL458" s="79" t="n"/>
      <c r="PO458" s="78" t="n">
        <v>38</v>
      </c>
      <c r="PP458" s="79" t="n"/>
      <c r="PQ458" s="79" t="n"/>
      <c r="PR458" s="79" t="n"/>
      <c r="PS458" s="79" t="n"/>
      <c r="PT458" s="79" t="n"/>
      <c r="PU458" s="79" t="n"/>
      <c r="PV458" s="79" t="n"/>
      <c r="PW458" s="79" t="n"/>
      <c r="PX458" s="79" t="n"/>
      <c r="PY458" s="79" t="n"/>
      <c r="PZ458" s="79" t="n"/>
      <c r="QA458" s="79" t="n"/>
      <c r="QB458" s="79" t="n"/>
      <c r="QC458" s="79" t="n"/>
      <c r="QD458" s="79" t="n"/>
      <c r="QE458" s="79" t="n"/>
      <c r="QF458" s="79" t="n"/>
      <c r="QG458" s="79" t="n"/>
      <c r="QH458" s="79" t="n"/>
      <c r="QI458" s="79" t="n"/>
      <c r="QJ458" s="79" t="n"/>
      <c r="QK458" s="79" t="n"/>
      <c r="QL458" s="79" t="n"/>
      <c r="QM458" s="79" t="n"/>
      <c r="QN458" s="79" t="n"/>
      <c r="QO458" s="79" t="n"/>
      <c r="QP458" s="79" t="n"/>
      <c r="QQ458" s="79" t="n"/>
      <c r="QR458" s="79" t="n"/>
      <c r="QS458" s="79" t="n"/>
      <c r="QT458" s="79" t="n"/>
      <c r="QU458" s="79" t="n"/>
      <c r="QV458" s="79" t="n"/>
      <c r="QW458" s="79" t="n"/>
      <c r="QX458" s="79" t="n"/>
      <c r="QY458" s="79" t="n"/>
      <c r="QZ458" s="79" t="n"/>
      <c r="RA458" s="79" t="n"/>
      <c r="RB458" s="79" t="n"/>
      <c r="RC458" s="79" t="n"/>
      <c r="RF458" s="78" t="n">
        <v>38</v>
      </c>
      <c r="RG458" s="79" t="n"/>
      <c r="RH458" s="79" t="n"/>
      <c r="RI458" s="79" t="n"/>
      <c r="RJ458" s="79" t="n"/>
      <c r="RK458" s="79" t="n"/>
      <c r="RL458" s="79" t="n"/>
      <c r="RM458" s="79" t="n"/>
      <c r="RN458" s="79" t="n"/>
      <c r="RO458" s="79" t="n"/>
      <c r="RP458" s="79" t="n"/>
      <c r="RQ458" s="79" t="n"/>
      <c r="RR458" s="79" t="n"/>
      <c r="RS458" s="79" t="n"/>
      <c r="RT458" s="79" t="n"/>
      <c r="RU458" s="79" t="n"/>
      <c r="RV458" s="79" t="n"/>
      <c r="RW458" s="79" t="n"/>
      <c r="RX458" s="79" t="n"/>
      <c r="RY458" s="79" t="n"/>
      <c r="RZ458" s="79" t="n"/>
      <c r="SA458" s="79" t="n"/>
      <c r="SB458" s="79" t="n"/>
      <c r="SC458" s="79" t="n"/>
      <c r="SD458" s="79" t="n"/>
      <c r="SE458" s="79" t="n"/>
      <c r="SF458" s="79" t="n"/>
      <c r="SG458" s="79" t="n"/>
      <c r="SH458" s="79" t="n"/>
      <c r="SI458" s="79" t="n"/>
      <c r="SJ458" s="79" t="n"/>
      <c r="SK458" s="79" t="n"/>
      <c r="SL458" s="79" t="n"/>
      <c r="SM458" s="79" t="n"/>
      <c r="SN458" s="79" t="n"/>
      <c r="SO458" s="79" t="n"/>
      <c r="SP458" s="79" t="n"/>
      <c r="SQ458" s="79" t="n"/>
      <c r="SR458" s="79" t="n"/>
      <c r="SS458" s="79" t="n"/>
      <c r="ST458" s="79" t="n"/>
      <c r="SW458" s="78" t="n">
        <v>38</v>
      </c>
      <c r="SX458" s="79" t="n"/>
      <c r="SY458" s="79" t="n"/>
      <c r="SZ458" s="79" t="n"/>
      <c r="TA458" s="79" t="n"/>
      <c r="TB458" s="79" t="n"/>
      <c r="TC458" s="79" t="n"/>
      <c r="TD458" s="79" t="n"/>
      <c r="TE458" s="79" t="n"/>
      <c r="TF458" s="79" t="n"/>
      <c r="TG458" s="79" t="n"/>
      <c r="TH458" s="79" t="n"/>
      <c r="TI458" s="79" t="n"/>
      <c r="TJ458" s="79" t="n"/>
      <c r="TK458" s="79" t="n"/>
      <c r="TL458" s="79" t="n"/>
      <c r="TM458" s="79" t="n"/>
      <c r="TN458" s="79" t="n"/>
      <c r="TO458" s="79" t="n"/>
      <c r="TP458" s="79" t="n"/>
      <c r="TQ458" s="79" t="n"/>
      <c r="TR458" s="79" t="n"/>
      <c r="TS458" s="79" t="n"/>
      <c r="TT458" s="79" t="n"/>
      <c r="TU458" s="79" t="n"/>
      <c r="TV458" s="79" t="n"/>
      <c r="TW458" s="79" t="n"/>
      <c r="TX458" s="79" t="n"/>
      <c r="TY458" s="79" t="n"/>
      <c r="TZ458" s="79" t="n"/>
      <c r="UA458" s="79" t="n"/>
      <c r="UB458" s="79" t="n"/>
      <c r="UC458" s="79" t="n"/>
      <c r="UD458" s="79" t="n"/>
      <c r="UE458" s="79" t="n"/>
      <c r="UF458" s="79" t="n"/>
      <c r="UG458" s="79" t="n"/>
      <c r="UH458" s="79" t="n"/>
      <c r="UI458" s="79" t="n"/>
      <c r="UJ458" s="79" t="n"/>
      <c r="UK458" s="79" t="n"/>
      <c r="UN458" s="78" t="n">
        <v>38</v>
      </c>
      <c r="UO458" s="79" t="n"/>
      <c r="UP458" s="79" t="n"/>
      <c r="UQ458" s="79" t="n"/>
      <c r="UR458" s="79" t="n"/>
      <c r="US458" s="79" t="n"/>
      <c r="UT458" s="79" t="n"/>
      <c r="UU458" s="79" t="n"/>
      <c r="UV458" s="79" t="n"/>
      <c r="UW458" s="79" t="n"/>
      <c r="UX458" s="79" t="n"/>
      <c r="UY458" s="79" t="n"/>
      <c r="UZ458" s="79" t="n"/>
      <c r="VA458" s="79" t="n"/>
      <c r="VB458" s="79" t="n"/>
      <c r="VC458" s="79" t="n"/>
      <c r="VD458" s="79" t="n"/>
      <c r="VE458" s="79" t="n"/>
      <c r="VF458" s="79" t="n"/>
      <c r="VG458" s="79" t="n"/>
      <c r="VH458" s="79" t="n"/>
      <c r="VI458" s="79" t="n"/>
      <c r="VJ458" s="79" t="n"/>
      <c r="VK458" s="79" t="n"/>
      <c r="VL458" s="79" t="n"/>
      <c r="VM458" s="79" t="n"/>
      <c r="VN458" s="79" t="n"/>
      <c r="VO458" s="79" t="n"/>
      <c r="VP458" s="79" t="n"/>
      <c r="VQ458" s="79" t="n"/>
      <c r="VR458" s="79" t="n"/>
      <c r="VS458" s="79" t="n"/>
      <c r="VT458" s="79" t="n"/>
      <c r="VU458" s="79" t="n"/>
      <c r="VV458" s="79" t="n"/>
      <c r="VW458" s="79" t="n"/>
      <c r="VX458" s="79" t="n"/>
      <c r="VY458" s="79" t="n"/>
      <c r="VZ458" s="79" t="n"/>
      <c r="WA458" s="79" t="n"/>
      <c r="WB458" s="79" t="n"/>
      <c r="WE458" s="78" t="n">
        <v>38</v>
      </c>
      <c r="WF458" s="79" t="n"/>
      <c r="WG458" s="79" t="n"/>
      <c r="WH458" s="79" t="n"/>
      <c r="WI458" s="79" t="n"/>
      <c r="WJ458" s="79" t="n"/>
      <c r="WK458" s="79" t="n"/>
      <c r="WL458" s="79" t="n"/>
      <c r="WM458" s="79" t="n"/>
      <c r="WN458" s="79" t="n"/>
      <c r="WO458" s="79" t="n"/>
      <c r="WP458" s="79" t="n"/>
      <c r="WQ458" s="79" t="n"/>
      <c r="WR458" s="79" t="n"/>
      <c r="WS458" s="79" t="n"/>
      <c r="WT458" s="79" t="n"/>
      <c r="WU458" s="79" t="n"/>
      <c r="WV458" s="79" t="n"/>
      <c r="WW458" s="79" t="n"/>
      <c r="WX458" s="79" t="n"/>
      <c r="WY458" s="79" t="n"/>
      <c r="WZ458" s="79" t="n"/>
      <c r="XA458" s="79" t="n"/>
      <c r="XB458" s="79" t="n"/>
      <c r="XC458" s="79" t="n"/>
      <c r="XD458" s="79" t="n"/>
      <c r="XE458" s="79" t="n"/>
      <c r="XF458" s="79" t="n"/>
      <c r="XG458" s="79" t="n"/>
      <c r="XH458" s="79" t="n"/>
      <c r="XI458" s="79" t="n"/>
      <c r="XJ458" s="79" t="n"/>
      <c r="XK458" s="79" t="n"/>
      <c r="XL458" s="79" t="n"/>
      <c r="XM458" s="79" t="n"/>
      <c r="XN458" s="79" t="n"/>
      <c r="XO458" s="79" t="n"/>
      <c r="XP458" s="79" t="n"/>
      <c r="XQ458" s="79" t="n"/>
      <c r="XR458" s="79" t="n"/>
      <c r="XS458" s="79" t="n"/>
      <c r="XV458" s="78" t="n">
        <v>38</v>
      </c>
      <c r="XW458" s="79" t="n"/>
      <c r="XX458" s="79" t="n"/>
      <c r="XY458" s="79" t="n"/>
      <c r="XZ458" s="79" t="n"/>
      <c r="YA458" s="79" t="n"/>
      <c r="YB458" s="79" t="n"/>
      <c r="YC458" s="79" t="n"/>
      <c r="YD458" s="79" t="n"/>
      <c r="YE458" s="79" t="n"/>
      <c r="YF458" s="79" t="n"/>
      <c r="YG458" s="79" t="n"/>
      <c r="YH458" s="79" t="n"/>
      <c r="YI458" s="79" t="n"/>
      <c r="YJ458" s="79" t="n"/>
      <c r="YK458" s="79" t="n"/>
      <c r="YL458" s="79" t="n"/>
      <c r="YM458" s="79" t="n"/>
      <c r="YN458" s="79" t="n"/>
      <c r="YO458" s="79" t="n"/>
      <c r="YP458" s="79" t="n"/>
      <c r="YQ458" s="79" t="n"/>
      <c r="YR458" s="79" t="n"/>
      <c r="YS458" s="79" t="n"/>
      <c r="YT458" s="79" t="n"/>
      <c r="YU458" s="79" t="n"/>
      <c r="YV458" s="79" t="n"/>
      <c r="YW458" s="79" t="n"/>
      <c r="YX458" s="79" t="n"/>
      <c r="YY458" s="79" t="n"/>
      <c r="YZ458" s="79" t="n"/>
      <c r="ZA458" s="79" t="n"/>
      <c r="ZB458" s="79" t="n"/>
      <c r="ZC458" s="79" t="n"/>
      <c r="ZD458" s="79" t="n"/>
      <c r="ZE458" s="79" t="n"/>
      <c r="ZF458" s="79" t="n"/>
      <c r="ZG458" s="79" t="n"/>
      <c r="ZH458" s="79" t="n"/>
      <c r="ZI458" s="79" t="n"/>
      <c r="ZJ458" s="79" t="n"/>
      <c r="ZM458" s="78" t="n">
        <v>38</v>
      </c>
      <c r="ZN458" s="79" t="n"/>
      <c r="ZO458" s="79" t="n"/>
      <c r="ZP458" s="79" t="n"/>
      <c r="ZQ458" s="79" t="n"/>
      <c r="ZR458" s="79" t="n"/>
      <c r="ZS458" s="79" t="n"/>
      <c r="ZT458" s="79" t="n"/>
      <c r="ZU458" s="79" t="n"/>
      <c r="ZV458" s="79" t="n"/>
      <c r="ZW458" s="79" t="n"/>
      <c r="ZX458" s="79" t="n"/>
      <c r="ZY458" s="79" t="n"/>
      <c r="ZZ458" s="79" t="n"/>
      <c r="AAA458" s="79" t="n"/>
      <c r="AAB458" s="79" t="n"/>
      <c r="AAC458" s="79" t="n"/>
      <c r="AAD458" s="79" t="n"/>
      <c r="AAE458" s="79" t="n"/>
      <c r="AAF458" s="79" t="n"/>
      <c r="AAG458" s="79" t="n"/>
      <c r="AAH458" s="79" t="n"/>
      <c r="AAI458" s="79" t="n"/>
      <c r="AAJ458" s="79" t="n"/>
      <c r="AAK458" s="79" t="n"/>
      <c r="AAL458" s="79" t="n"/>
      <c r="AAM458" s="79" t="n"/>
      <c r="AAN458" s="79" t="n"/>
      <c r="AAO458" s="79" t="n"/>
      <c r="AAP458" s="79" t="n"/>
      <c r="AAQ458" s="79" t="n"/>
      <c r="AAR458" s="79" t="n"/>
      <c r="AAS458" s="79" t="n"/>
      <c r="AAT458" s="79" t="n"/>
      <c r="AAU458" s="79" t="n"/>
      <c r="AAV458" s="79" t="n"/>
      <c r="AAW458" s="79" t="n"/>
      <c r="AAX458" s="79" t="n"/>
      <c r="AAY458" s="79" t="n"/>
      <c r="AAZ458" s="79" t="n"/>
      <c r="ABA458" s="79" t="n"/>
      <c r="ABD458" s="78" t="n">
        <v>38</v>
      </c>
      <c r="ABE458" s="79" t="n"/>
      <c r="ABF458" s="79" t="n"/>
      <c r="ABG458" s="79" t="n"/>
      <c r="ABH458" s="79" t="n"/>
      <c r="ABI458" s="79" t="n"/>
      <c r="ABJ458" s="79" t="n"/>
      <c r="ABK458" s="79" t="n"/>
      <c r="ABL458" s="79" t="n"/>
      <c r="ABM458" s="79" t="n"/>
      <c r="ABN458" s="79" t="n"/>
      <c r="ABO458" s="79" t="n"/>
      <c r="ABP458" s="79" t="n"/>
      <c r="ABQ458" s="79" t="n"/>
      <c r="ABR458" s="79" t="n"/>
      <c r="ABS458" s="79" t="n"/>
      <c r="ABT458" s="79" t="n"/>
      <c r="ABU458" s="79" t="n"/>
      <c r="ABV458" s="79" t="n"/>
      <c r="ABW458" s="79" t="n"/>
      <c r="ABX458" s="79" t="n"/>
      <c r="ABY458" s="79" t="n"/>
      <c r="ABZ458" s="79" t="n"/>
      <c r="ACA458" s="79" t="n"/>
      <c r="ACB458" s="79" t="n"/>
      <c r="ACC458" s="79" t="n"/>
      <c r="ACD458" s="79" t="n"/>
      <c r="ACE458" s="79" t="n"/>
      <c r="ACF458" s="79" t="n"/>
      <c r="ACG458" s="79" t="n"/>
      <c r="ACH458" s="79" t="n"/>
      <c r="ACI458" s="79" t="n"/>
      <c r="ACJ458" s="79" t="n"/>
      <c r="ACK458" s="79" t="n"/>
      <c r="ACL458" s="79" t="n"/>
      <c r="ACM458" s="79" t="n"/>
      <c r="ACN458" s="79" t="n"/>
      <c r="ACO458" s="79" t="n"/>
      <c r="ACP458" s="79" t="n"/>
      <c r="ACQ458" s="79" t="n"/>
      <c r="ACR458" s="79" t="n"/>
      <c r="ACU458" s="78" t="n">
        <v>38</v>
      </c>
      <c r="ACV458" s="79" t="n"/>
      <c r="ACW458" s="79" t="n"/>
      <c r="ACX458" s="79" t="n"/>
      <c r="ACY458" s="79" t="n"/>
      <c r="ACZ458" s="79" t="n"/>
      <c r="ADA458" s="79" t="n"/>
      <c r="ADB458" s="79" t="n"/>
      <c r="ADC458" s="79" t="n"/>
      <c r="ADD458" s="79" t="n"/>
      <c r="ADE458" s="79" t="n"/>
      <c r="ADF458" s="79" t="n"/>
      <c r="ADG458" s="79" t="n"/>
      <c r="ADH458" s="79" t="n"/>
      <c r="ADI458" s="79" t="n"/>
      <c r="ADJ458" s="79" t="n"/>
      <c r="ADK458" s="79" t="n"/>
      <c r="ADL458" s="79" t="n"/>
      <c r="ADM458" s="79" t="n"/>
      <c r="ADN458" s="79" t="n"/>
      <c r="ADO458" s="79" t="n"/>
      <c r="ADP458" s="79" t="n"/>
      <c r="ADQ458" s="79" t="n"/>
      <c r="ADR458" s="79" t="n"/>
      <c r="ADS458" s="79" t="n"/>
      <c r="ADT458" s="79" t="n"/>
      <c r="ADU458" s="79" t="n"/>
      <c r="ADV458" s="79" t="n"/>
      <c r="ADW458" s="79" t="n"/>
      <c r="ADX458" s="79" t="n"/>
      <c r="ADY458" s="79" t="n"/>
      <c r="ADZ458" s="79" t="n"/>
      <c r="AEA458" s="79" t="n"/>
      <c r="AEB458" s="79" t="n"/>
      <c r="AEC458" s="79" t="n"/>
      <c r="AED458" s="79" t="n"/>
      <c r="AEE458" s="79" t="n"/>
      <c r="AEF458" s="79" t="n"/>
      <c r="AEG458" s="79" t="n"/>
      <c r="AEH458" s="79" t="n"/>
      <c r="AEI458" s="79" t="n"/>
      <c r="AEL458" s="78" t="n">
        <v>38</v>
      </c>
      <c r="AEM458" s="79" t="n"/>
      <c r="AEN458" s="79" t="n"/>
      <c r="AEO458" s="79" t="n"/>
      <c r="AEP458" s="79" t="n"/>
      <c r="AEQ458" s="79" t="n"/>
      <c r="AER458" s="79" t="n"/>
      <c r="AES458" s="79" t="n"/>
      <c r="AET458" s="79" t="n"/>
      <c r="AEU458" s="79" t="n"/>
      <c r="AEV458" s="79" t="n"/>
      <c r="AEW458" s="79" t="n"/>
      <c r="AEX458" s="79" t="n"/>
      <c r="AEY458" s="79" t="n"/>
      <c r="AEZ458" s="79" t="n"/>
      <c r="AFA458" s="79" t="n"/>
      <c r="AFB458" s="79" t="n"/>
      <c r="AFC458" s="79" t="n"/>
      <c r="AFD458" s="79" t="n"/>
      <c r="AFE458" s="79" t="n"/>
      <c r="AFF458" s="79" t="n"/>
      <c r="AFG458" s="79" t="n"/>
      <c r="AFH458" s="79" t="n"/>
      <c r="AFI458" s="79" t="n"/>
      <c r="AFJ458" s="79" t="n"/>
      <c r="AFK458" s="79" t="n"/>
      <c r="AFL458" s="79" t="n"/>
      <c r="AFM458" s="79" t="n"/>
      <c r="AFN458" s="79" t="n"/>
      <c r="AFO458" s="79" t="n"/>
      <c r="AFP458" s="79" t="n"/>
      <c r="AFQ458" s="79" t="n"/>
      <c r="AFR458" s="79" t="n"/>
      <c r="AFS458" s="79" t="n"/>
      <c r="AFT458" s="79" t="n"/>
      <c r="AFU458" s="79" t="n"/>
      <c r="AFV458" s="79" t="n"/>
      <c r="AFW458" s="79" t="n"/>
      <c r="AFX458" s="79" t="n"/>
      <c r="AFY458" s="79" t="n"/>
      <c r="AFZ458" s="79" t="n"/>
    </row>
    <row r="459">
      <c r="A459" s="78" t="n">
        <v>39</v>
      </c>
      <c r="B459" s="79" t="n"/>
      <c r="C459" s="79" t="n"/>
      <c r="D459" s="79" t="n"/>
      <c r="E459" s="79" t="n"/>
      <c r="F459" s="79" t="n"/>
      <c r="G459" s="79" t="n"/>
      <c r="H459" s="79" t="n"/>
      <c r="I459" s="79" t="n"/>
      <c r="J459" s="79" t="n"/>
      <c r="K459" s="79" t="n"/>
      <c r="L459" s="79" t="n"/>
      <c r="M459" s="79" t="n"/>
      <c r="N459" s="79" t="n"/>
      <c r="O459" s="79" t="n"/>
      <c r="P459" s="79" t="n"/>
      <c r="Q459" s="79" t="n"/>
      <c r="R459" s="79" t="n"/>
      <c r="S459" s="79" t="n"/>
      <c r="T459" s="79" t="n"/>
      <c r="U459" s="79" t="n"/>
      <c r="V459" s="79" t="n"/>
      <c r="W459" s="79" t="n"/>
      <c r="X459" s="79" t="n"/>
      <c r="Y459" s="79" t="n"/>
      <c r="Z459" s="79" t="n"/>
      <c r="AA459" s="79" t="n"/>
      <c r="AB459" s="79" t="n"/>
      <c r="AC459" s="79" t="n"/>
      <c r="AD459" s="79" t="n"/>
      <c r="AE459" s="79" t="n"/>
      <c r="AF459" s="79" t="n"/>
      <c r="AG459" s="79" t="n"/>
      <c r="AH459" s="79" t="n"/>
      <c r="AI459" s="79" t="n"/>
      <c r="AJ459" s="79" t="n"/>
      <c r="AK459" s="79" t="n"/>
      <c r="AL459" s="79" t="n"/>
      <c r="AM459" s="79" t="n"/>
      <c r="AN459" s="79" t="n"/>
      <c r="AO459" s="79" t="n"/>
      <c r="AR459" s="78" t="n">
        <v>39</v>
      </c>
      <c r="AS459" s="79" t="n"/>
      <c r="AT459" s="79" t="n"/>
      <c r="AU459" s="79" t="n"/>
      <c r="AV459" s="79" t="n"/>
      <c r="AW459" s="79" t="n"/>
      <c r="AX459" s="79" t="n"/>
      <c r="AY459" s="79" t="n"/>
      <c r="AZ459" s="79" t="n"/>
      <c r="BA459" s="79" t="n"/>
      <c r="BB459" s="79" t="n"/>
      <c r="BC459" s="79" t="n"/>
      <c r="BD459" s="79" t="n"/>
      <c r="BE459" s="79" t="n"/>
      <c r="BF459" s="79" t="n"/>
      <c r="BG459" s="79" t="n"/>
      <c r="BH459" s="79" t="n"/>
      <c r="BI459" s="79" t="n"/>
      <c r="BJ459" s="79" t="n"/>
      <c r="BK459" s="79" t="n"/>
      <c r="BL459" s="79" t="n"/>
      <c r="BM459" s="79" t="n"/>
      <c r="BN459" s="79" t="n"/>
      <c r="BO459" s="79" t="n"/>
      <c r="BP459" s="79" t="n"/>
      <c r="BQ459" s="79" t="n"/>
      <c r="BR459" s="79" t="n"/>
      <c r="BS459" s="79" t="n"/>
      <c r="BT459" s="79" t="n"/>
      <c r="BU459" s="79" t="n"/>
      <c r="BV459" s="79" t="n"/>
      <c r="BW459" s="79" t="n"/>
      <c r="BX459" s="79" t="n"/>
      <c r="BY459" s="79" t="n"/>
      <c r="BZ459" s="79" t="n"/>
      <c r="CA459" s="79" t="n"/>
      <c r="CB459" s="79" t="n"/>
      <c r="CC459" s="79" t="n"/>
      <c r="CD459" s="79" t="n"/>
      <c r="CE459" s="79" t="n"/>
      <c r="CF459" s="79" t="n"/>
      <c r="CI459" s="78" t="n">
        <v>39</v>
      </c>
      <c r="CJ459" s="79" t="n"/>
      <c r="CK459" s="79" t="n"/>
      <c r="CL459" s="79" t="n"/>
      <c r="CM459" s="79" t="n"/>
      <c r="CN459" s="79" t="n"/>
      <c r="CO459" s="79" t="n"/>
      <c r="CP459" s="79" t="n"/>
      <c r="CQ459" s="79" t="n"/>
      <c r="CR459" s="79" t="n"/>
      <c r="CS459" s="79" t="n"/>
      <c r="CT459" s="79" t="n"/>
      <c r="CU459" s="79" t="n"/>
      <c r="CV459" s="79" t="n"/>
      <c r="CW459" s="79" t="n"/>
      <c r="CX459" s="79" t="n"/>
      <c r="CY459" s="79" t="n"/>
      <c r="CZ459" s="79" t="n"/>
      <c r="DA459" s="79" t="n"/>
      <c r="DB459" s="79" t="n"/>
      <c r="DC459" s="79" t="n"/>
      <c r="DD459" s="79" t="n"/>
      <c r="DE459" s="79" t="n"/>
      <c r="DF459" s="79" t="n"/>
      <c r="DG459" s="79" t="n"/>
      <c r="DH459" s="79" t="n"/>
      <c r="DI459" s="79" t="n"/>
      <c r="DJ459" s="79" t="n"/>
      <c r="DK459" s="79" t="n"/>
      <c r="DL459" s="79" t="n"/>
      <c r="DM459" s="79" t="n"/>
      <c r="DN459" s="79" t="n"/>
      <c r="DO459" s="79" t="n"/>
      <c r="DP459" s="79" t="n"/>
      <c r="DQ459" s="79" t="n"/>
      <c r="DR459" s="79" t="n"/>
      <c r="DS459" s="79" t="n"/>
      <c r="DT459" s="79" t="n"/>
      <c r="DU459" s="79" t="n"/>
      <c r="DV459" s="79" t="n"/>
      <c r="DW459" s="79" t="n"/>
      <c r="DZ459" s="78" t="n">
        <v>39</v>
      </c>
      <c r="EA459" s="79" t="n"/>
      <c r="EB459" s="79" t="n"/>
      <c r="EC459" s="79" t="n"/>
      <c r="ED459" s="79" t="n"/>
      <c r="EE459" s="79" t="n"/>
      <c r="EF459" s="79" t="n"/>
      <c r="EG459" s="79" t="n"/>
      <c r="EH459" s="79" t="n"/>
      <c r="EI459" s="79" t="n"/>
      <c r="EJ459" s="79" t="n"/>
      <c r="EK459" s="79" t="n"/>
      <c r="EL459" s="79" t="n"/>
      <c r="EM459" s="79" t="n"/>
      <c r="EN459" s="79" t="n"/>
      <c r="EO459" s="79" t="n"/>
      <c r="EP459" s="79" t="n"/>
      <c r="EQ459" s="79" t="n"/>
      <c r="ER459" s="79" t="n"/>
      <c r="ES459" s="79" t="n"/>
      <c r="ET459" s="79" t="n"/>
      <c r="EU459" s="79" t="n"/>
      <c r="EV459" s="79" t="n"/>
      <c r="EW459" s="79" t="n"/>
      <c r="EX459" s="79" t="n"/>
      <c r="EY459" s="79" t="n"/>
      <c r="EZ459" s="79" t="n"/>
      <c r="FA459" s="79" t="n"/>
      <c r="FB459" s="79" t="n"/>
      <c r="FC459" s="79" t="n"/>
      <c r="FD459" s="79" t="n"/>
      <c r="FE459" s="79" t="n"/>
      <c r="FF459" s="79" t="n"/>
      <c r="FG459" s="79" t="n"/>
      <c r="FH459" s="79" t="n"/>
      <c r="FI459" s="79" t="n"/>
      <c r="FJ459" s="79" t="n"/>
      <c r="FK459" s="79" t="n"/>
      <c r="FL459" s="79" t="n"/>
      <c r="FM459" s="79" t="n"/>
      <c r="FN459" s="79" t="n"/>
      <c r="FQ459" s="78" t="n">
        <v>39</v>
      </c>
      <c r="FR459" s="79" t="n"/>
      <c r="FS459" s="79" t="n"/>
      <c r="FT459" s="79" t="n"/>
      <c r="FU459" s="79" t="n"/>
      <c r="FV459" s="79" t="n"/>
      <c r="FW459" s="79" t="n"/>
      <c r="FX459" s="79" t="n"/>
      <c r="FY459" s="79" t="n"/>
      <c r="FZ459" s="79" t="n"/>
      <c r="GA459" s="79" t="n"/>
      <c r="GB459" s="79" t="n"/>
      <c r="GC459" s="79" t="n"/>
      <c r="GD459" s="79" t="n"/>
      <c r="GE459" s="79" t="n"/>
      <c r="GF459" s="79" t="n"/>
      <c r="GG459" s="79" t="n"/>
      <c r="GH459" s="79" t="n"/>
      <c r="GI459" s="79" t="n"/>
      <c r="GJ459" s="79" t="n"/>
      <c r="GK459" s="79" t="n"/>
      <c r="GL459" s="79" t="n"/>
      <c r="GM459" s="79" t="n"/>
      <c r="GN459" s="79" t="n"/>
      <c r="GO459" s="79" t="n"/>
      <c r="GP459" s="79" t="n"/>
      <c r="GQ459" s="79" t="n"/>
      <c r="GR459" s="79" t="n"/>
      <c r="GS459" s="79" t="n"/>
      <c r="GT459" s="79" t="n"/>
      <c r="GU459" s="79" t="n"/>
      <c r="GV459" s="79" t="n"/>
      <c r="GW459" s="79" t="n"/>
      <c r="GX459" s="79" t="n"/>
      <c r="GY459" s="79" t="n"/>
      <c r="GZ459" s="79" t="n"/>
      <c r="HA459" s="79" t="n"/>
      <c r="HB459" s="79" t="n"/>
      <c r="HC459" s="79" t="n"/>
      <c r="HD459" s="79" t="n"/>
      <c r="HE459" s="79" t="n"/>
      <c r="HH459" s="78" t="n">
        <v>39</v>
      </c>
      <c r="HI459" s="79" t="n"/>
      <c r="HJ459" s="79" t="n"/>
      <c r="HK459" s="79" t="n"/>
      <c r="HL459" s="79" t="n"/>
      <c r="HM459" s="79" t="n"/>
      <c r="HN459" s="79" t="n"/>
      <c r="HO459" s="79" t="n"/>
      <c r="HP459" s="79" t="n"/>
      <c r="HQ459" s="79" t="n"/>
      <c r="HR459" s="79" t="n"/>
      <c r="HS459" s="79" t="n"/>
      <c r="HT459" s="79" t="n"/>
      <c r="HU459" s="79" t="n"/>
      <c r="HV459" s="79" t="n"/>
      <c r="HW459" s="79" t="n"/>
      <c r="HX459" s="79" t="n"/>
      <c r="HY459" s="79" t="n"/>
      <c r="HZ459" s="79" t="n"/>
      <c r="IA459" s="79" t="n"/>
      <c r="IB459" s="79" t="n"/>
      <c r="IC459" s="79" t="n"/>
      <c r="ID459" s="79" t="n"/>
      <c r="IE459" s="79" t="n"/>
      <c r="IF459" s="79" t="n"/>
      <c r="IG459" s="79" t="n"/>
      <c r="IH459" s="79" t="n"/>
      <c r="II459" s="79" t="n"/>
      <c r="IJ459" s="79" t="n"/>
      <c r="IK459" s="79" t="n"/>
      <c r="IL459" s="79" t="n"/>
      <c r="IM459" s="79" t="n"/>
      <c r="IN459" s="79" t="n"/>
      <c r="IO459" s="79" t="n"/>
      <c r="IP459" s="79" t="n"/>
      <c r="IQ459" s="79" t="n"/>
      <c r="IR459" s="79" t="n"/>
      <c r="IS459" s="79" t="n"/>
      <c r="IT459" s="79" t="n"/>
      <c r="IU459" s="79" t="n"/>
      <c r="IV459" s="79" t="n"/>
      <c r="IY459" s="78" t="n">
        <v>39</v>
      </c>
      <c r="IZ459" s="79" t="n"/>
      <c r="JA459" s="79" t="n"/>
      <c r="JB459" s="79" t="n"/>
      <c r="JC459" s="79" t="n"/>
      <c r="JD459" s="79" t="n"/>
      <c r="JE459" s="79" t="n"/>
      <c r="JF459" s="79" t="n"/>
      <c r="JG459" s="79" t="n"/>
      <c r="JH459" s="79" t="n"/>
      <c r="JI459" s="79" t="n"/>
      <c r="JJ459" s="79" t="n"/>
      <c r="JK459" s="79" t="n"/>
      <c r="JL459" s="79" t="n"/>
      <c r="JM459" s="79" t="n"/>
      <c r="JN459" s="79" t="n"/>
      <c r="JO459" s="79" t="n"/>
      <c r="JP459" s="79" t="n"/>
      <c r="JQ459" s="79" t="n"/>
      <c r="JR459" s="79" t="n"/>
      <c r="JS459" s="79" t="n"/>
      <c r="JT459" s="79" t="n"/>
      <c r="JU459" s="79" t="n"/>
      <c r="JV459" s="79" t="n"/>
      <c r="JW459" s="79" t="n"/>
      <c r="JX459" s="79" t="n"/>
      <c r="JY459" s="79" t="n"/>
      <c r="JZ459" s="79" t="n"/>
      <c r="KA459" s="79" t="n"/>
      <c r="KB459" s="79" t="n"/>
      <c r="KC459" s="79" t="n"/>
      <c r="KD459" s="79" t="n"/>
      <c r="KE459" s="79" t="n"/>
      <c r="KF459" s="79" t="n"/>
      <c r="KG459" s="79" t="n"/>
      <c r="KH459" s="79" t="n"/>
      <c r="KI459" s="79" t="n"/>
      <c r="KJ459" s="79" t="n"/>
      <c r="KK459" s="79" t="n"/>
      <c r="KL459" s="79" t="n"/>
      <c r="KM459" s="79" t="n"/>
      <c r="KP459" s="78" t="n">
        <v>39</v>
      </c>
      <c r="KQ459" s="79" t="n"/>
      <c r="KR459" s="79" t="n"/>
      <c r="KS459" s="79" t="n"/>
      <c r="KT459" s="79" t="n"/>
      <c r="KU459" s="79" t="n"/>
      <c r="KV459" s="79" t="n"/>
      <c r="KW459" s="79" t="n"/>
      <c r="KX459" s="79" t="n"/>
      <c r="KY459" s="79" t="n"/>
      <c r="KZ459" s="79" t="n"/>
      <c r="LA459" s="79" t="n"/>
      <c r="LB459" s="79" t="n"/>
      <c r="LC459" s="79" t="n"/>
      <c r="LD459" s="79" t="n"/>
      <c r="LE459" s="79" t="n"/>
      <c r="LF459" s="79" t="n"/>
      <c r="LG459" s="79" t="n"/>
      <c r="LH459" s="79" t="n"/>
      <c r="LI459" s="79" t="n"/>
      <c r="LJ459" s="79" t="n"/>
      <c r="LK459" s="79" t="n"/>
      <c r="LL459" s="79" t="n"/>
      <c r="LM459" s="79" t="n"/>
      <c r="LN459" s="79" t="n"/>
      <c r="LO459" s="79" t="n"/>
      <c r="LP459" s="79" t="n"/>
      <c r="LQ459" s="79" t="n"/>
      <c r="LR459" s="79" t="n"/>
      <c r="LS459" s="79" t="n"/>
      <c r="LT459" s="79" t="n"/>
      <c r="LU459" s="79" t="n"/>
      <c r="LV459" s="79" t="n"/>
      <c r="LW459" s="79" t="n"/>
      <c r="LX459" s="79" t="n"/>
      <c r="LY459" s="79" t="n"/>
      <c r="LZ459" s="79" t="n"/>
      <c r="MA459" s="79" t="n"/>
      <c r="MB459" s="79" t="n"/>
      <c r="MC459" s="79" t="n"/>
      <c r="MD459" s="79" t="n"/>
      <c r="MG459" s="78" t="n">
        <v>39</v>
      </c>
      <c r="MH459" s="79" t="n"/>
      <c r="MI459" s="79" t="n"/>
      <c r="MJ459" s="79" t="n"/>
      <c r="MK459" s="79" t="n"/>
      <c r="ML459" s="79" t="n"/>
      <c r="MM459" s="79" t="n"/>
      <c r="MN459" s="79" t="n"/>
      <c r="MO459" s="79" t="n"/>
      <c r="MP459" s="79" t="n"/>
      <c r="MQ459" s="79" t="n"/>
      <c r="MR459" s="79" t="n"/>
      <c r="MS459" s="79" t="n"/>
      <c r="MT459" s="79" t="n"/>
      <c r="MU459" s="79" t="n"/>
      <c r="MV459" s="79" t="n"/>
      <c r="MW459" s="79" t="n"/>
      <c r="MX459" s="79" t="n"/>
      <c r="MY459" s="79" t="n"/>
      <c r="MZ459" s="79" t="n"/>
      <c r="NA459" s="79" t="n"/>
      <c r="NB459" s="79" t="n"/>
      <c r="NC459" s="79" t="n"/>
      <c r="ND459" s="79" t="n"/>
      <c r="NE459" s="79" t="n"/>
      <c r="NF459" s="79" t="n"/>
      <c r="NG459" s="79" t="n"/>
      <c r="NH459" s="79" t="n"/>
      <c r="NI459" s="79" t="n"/>
      <c r="NJ459" s="79" t="n"/>
      <c r="NK459" s="79" t="n"/>
      <c r="NL459" s="79" t="n"/>
      <c r="NM459" s="79" t="n"/>
      <c r="NN459" s="79" t="n"/>
      <c r="NO459" s="79" t="n"/>
      <c r="NP459" s="79" t="n"/>
      <c r="NQ459" s="79" t="n"/>
      <c r="NR459" s="79" t="n"/>
      <c r="NS459" s="79" t="n"/>
      <c r="NT459" s="79" t="n"/>
      <c r="NU459" s="79" t="n"/>
      <c r="NX459" s="78" t="n">
        <v>39</v>
      </c>
      <c r="NY459" s="79" t="n"/>
      <c r="NZ459" s="79" t="n"/>
      <c r="OA459" s="79" t="n"/>
      <c r="OB459" s="79" t="n"/>
      <c r="OC459" s="79" t="n"/>
      <c r="OD459" s="79" t="n"/>
      <c r="OE459" s="79" t="n"/>
      <c r="OF459" s="79" t="n"/>
      <c r="OG459" s="79" t="n"/>
      <c r="OH459" s="79" t="n"/>
      <c r="OI459" s="79" t="n"/>
      <c r="OJ459" s="79" t="n"/>
      <c r="OK459" s="79" t="n"/>
      <c r="OL459" s="79" t="n"/>
      <c r="OM459" s="79" t="n"/>
      <c r="ON459" s="79" t="n"/>
      <c r="OO459" s="79" t="n"/>
      <c r="OP459" s="79" t="n"/>
      <c r="OQ459" s="79" t="n"/>
      <c r="OR459" s="79" t="n"/>
      <c r="OS459" s="79" t="n"/>
      <c r="OT459" s="79" t="n"/>
      <c r="OU459" s="79" t="n"/>
      <c r="OV459" s="79" t="n"/>
      <c r="OW459" s="79" t="n"/>
      <c r="OX459" s="79" t="n"/>
      <c r="OY459" s="79" t="n"/>
      <c r="OZ459" s="79" t="n"/>
      <c r="PA459" s="79" t="n"/>
      <c r="PB459" s="79" t="n"/>
      <c r="PC459" s="79" t="n"/>
      <c r="PD459" s="79" t="n"/>
      <c r="PE459" s="79" t="n"/>
      <c r="PF459" s="79" t="n"/>
      <c r="PG459" s="79" t="n"/>
      <c r="PH459" s="79" t="n"/>
      <c r="PI459" s="79" t="n"/>
      <c r="PJ459" s="79" t="n"/>
      <c r="PK459" s="79" t="n"/>
      <c r="PL459" s="79" t="n"/>
      <c r="PO459" s="78" t="n">
        <v>39</v>
      </c>
      <c r="PP459" s="79" t="n"/>
      <c r="PQ459" s="79" t="n"/>
      <c r="PR459" s="79" t="n"/>
      <c r="PS459" s="79" t="n"/>
      <c r="PT459" s="79" t="n"/>
      <c r="PU459" s="79" t="n"/>
      <c r="PV459" s="79" t="n"/>
      <c r="PW459" s="79" t="n"/>
      <c r="PX459" s="79" t="n"/>
      <c r="PY459" s="79" t="n"/>
      <c r="PZ459" s="79" t="n"/>
      <c r="QA459" s="79" t="n"/>
      <c r="QB459" s="79" t="n"/>
      <c r="QC459" s="79" t="n"/>
      <c r="QD459" s="79" t="n"/>
      <c r="QE459" s="79" t="n"/>
      <c r="QF459" s="79" t="n"/>
      <c r="QG459" s="79" t="n"/>
      <c r="QH459" s="79" t="n"/>
      <c r="QI459" s="79" t="n"/>
      <c r="QJ459" s="79" t="n"/>
      <c r="QK459" s="79" t="n"/>
      <c r="QL459" s="79" t="n"/>
      <c r="QM459" s="79" t="n"/>
      <c r="QN459" s="79" t="n"/>
      <c r="QO459" s="79" t="n"/>
      <c r="QP459" s="79" t="n"/>
      <c r="QQ459" s="79" t="n"/>
      <c r="QR459" s="79" t="n"/>
      <c r="QS459" s="79" t="n"/>
      <c r="QT459" s="79" t="n"/>
      <c r="QU459" s="79" t="n"/>
      <c r="QV459" s="79" t="n"/>
      <c r="QW459" s="79" t="n"/>
      <c r="QX459" s="79" t="n"/>
      <c r="QY459" s="79" t="n"/>
      <c r="QZ459" s="79" t="n"/>
      <c r="RA459" s="79" t="n"/>
      <c r="RB459" s="79" t="n"/>
      <c r="RC459" s="79" t="n"/>
      <c r="RF459" s="78" t="n">
        <v>39</v>
      </c>
      <c r="RG459" s="79" t="n"/>
      <c r="RH459" s="79" t="n"/>
      <c r="RI459" s="79" t="n"/>
      <c r="RJ459" s="79" t="n"/>
      <c r="RK459" s="79" t="n"/>
      <c r="RL459" s="79" t="n"/>
      <c r="RM459" s="79" t="n"/>
      <c r="RN459" s="79" t="n"/>
      <c r="RO459" s="79" t="n"/>
      <c r="RP459" s="79" t="n"/>
      <c r="RQ459" s="79" t="n"/>
      <c r="RR459" s="79" t="n"/>
      <c r="RS459" s="79" t="n"/>
      <c r="RT459" s="79" t="n"/>
      <c r="RU459" s="79" t="n"/>
      <c r="RV459" s="79" t="n"/>
      <c r="RW459" s="79" t="n"/>
      <c r="RX459" s="79" t="n"/>
      <c r="RY459" s="79" t="n"/>
      <c r="RZ459" s="79" t="n"/>
      <c r="SA459" s="79" t="n"/>
      <c r="SB459" s="79" t="n"/>
      <c r="SC459" s="79" t="n"/>
      <c r="SD459" s="79" t="n"/>
      <c r="SE459" s="79" t="n"/>
      <c r="SF459" s="79" t="n"/>
      <c r="SG459" s="79" t="n"/>
      <c r="SH459" s="79" t="n"/>
      <c r="SI459" s="79" t="n"/>
      <c r="SJ459" s="79" t="n"/>
      <c r="SK459" s="79" t="n"/>
      <c r="SL459" s="79" t="n"/>
      <c r="SM459" s="79" t="n"/>
      <c r="SN459" s="79" t="n"/>
      <c r="SO459" s="79" t="n"/>
      <c r="SP459" s="79" t="n"/>
      <c r="SQ459" s="79" t="n"/>
      <c r="SR459" s="79" t="n"/>
      <c r="SS459" s="79" t="n"/>
      <c r="ST459" s="79" t="n"/>
      <c r="SW459" s="78" t="n">
        <v>39</v>
      </c>
      <c r="SX459" s="79" t="n"/>
      <c r="SY459" s="79" t="n"/>
      <c r="SZ459" s="79" t="n"/>
      <c r="TA459" s="79" t="n"/>
      <c r="TB459" s="79" t="n"/>
      <c r="TC459" s="79" t="n"/>
      <c r="TD459" s="79" t="n"/>
      <c r="TE459" s="79" t="n"/>
      <c r="TF459" s="79" t="n"/>
      <c r="TG459" s="79" t="n"/>
      <c r="TH459" s="79" t="n"/>
      <c r="TI459" s="79" t="n"/>
      <c r="TJ459" s="79" t="n"/>
      <c r="TK459" s="79" t="n"/>
      <c r="TL459" s="79" t="n"/>
      <c r="TM459" s="79" t="n"/>
      <c r="TN459" s="79" t="n"/>
      <c r="TO459" s="79" t="n"/>
      <c r="TP459" s="79" t="n"/>
      <c r="TQ459" s="79" t="n"/>
      <c r="TR459" s="79" t="n"/>
      <c r="TS459" s="79" t="n"/>
      <c r="TT459" s="79" t="n"/>
      <c r="TU459" s="79" t="n"/>
      <c r="TV459" s="79" t="n"/>
      <c r="TW459" s="79" t="n"/>
      <c r="TX459" s="79" t="n"/>
      <c r="TY459" s="79" t="n"/>
      <c r="TZ459" s="79" t="n"/>
      <c r="UA459" s="79" t="n"/>
      <c r="UB459" s="79" t="n"/>
      <c r="UC459" s="79" t="n"/>
      <c r="UD459" s="79" t="n"/>
      <c r="UE459" s="79" t="n"/>
      <c r="UF459" s="79" t="n"/>
      <c r="UG459" s="79" t="n"/>
      <c r="UH459" s="79" t="n"/>
      <c r="UI459" s="79" t="n"/>
      <c r="UJ459" s="79" t="n"/>
      <c r="UK459" s="79" t="n"/>
      <c r="UN459" s="78" t="n">
        <v>39</v>
      </c>
      <c r="UO459" s="79" t="n"/>
      <c r="UP459" s="79" t="n"/>
      <c r="UQ459" s="79" t="n"/>
      <c r="UR459" s="79" t="n"/>
      <c r="US459" s="79" t="n"/>
      <c r="UT459" s="79" t="n"/>
      <c r="UU459" s="79" t="n"/>
      <c r="UV459" s="79" t="n"/>
      <c r="UW459" s="79" t="n"/>
      <c r="UX459" s="79" t="n"/>
      <c r="UY459" s="79" t="n"/>
      <c r="UZ459" s="79" t="n"/>
      <c r="VA459" s="79" t="n"/>
      <c r="VB459" s="79" t="n"/>
      <c r="VC459" s="79" t="n"/>
      <c r="VD459" s="79" t="n"/>
      <c r="VE459" s="79" t="n"/>
      <c r="VF459" s="79" t="n"/>
      <c r="VG459" s="79" t="n"/>
      <c r="VH459" s="79" t="n"/>
      <c r="VI459" s="79" t="n"/>
      <c r="VJ459" s="79" t="n"/>
      <c r="VK459" s="79" t="n"/>
      <c r="VL459" s="79" t="n"/>
      <c r="VM459" s="79" t="n"/>
      <c r="VN459" s="79" t="n"/>
      <c r="VO459" s="79" t="n"/>
      <c r="VP459" s="79" t="n"/>
      <c r="VQ459" s="79" t="n"/>
      <c r="VR459" s="79" t="n"/>
      <c r="VS459" s="79" t="n"/>
      <c r="VT459" s="79" t="n"/>
      <c r="VU459" s="79" t="n"/>
      <c r="VV459" s="79" t="n"/>
      <c r="VW459" s="79" t="n"/>
      <c r="VX459" s="79" t="n"/>
      <c r="VY459" s="79" t="n"/>
      <c r="VZ459" s="79" t="n"/>
      <c r="WA459" s="79" t="n"/>
      <c r="WB459" s="79" t="n"/>
      <c r="WE459" s="78" t="n">
        <v>39</v>
      </c>
      <c r="WF459" s="79" t="n"/>
      <c r="WG459" s="79" t="n"/>
      <c r="WH459" s="79" t="n"/>
      <c r="WI459" s="79" t="n"/>
      <c r="WJ459" s="79" t="n"/>
      <c r="WK459" s="79" t="n"/>
      <c r="WL459" s="79" t="n"/>
      <c r="WM459" s="79" t="n"/>
      <c r="WN459" s="79" t="n"/>
      <c r="WO459" s="79" t="n"/>
      <c r="WP459" s="79" t="n"/>
      <c r="WQ459" s="79" t="n"/>
      <c r="WR459" s="79" t="n"/>
      <c r="WS459" s="79" t="n"/>
      <c r="WT459" s="79" t="n"/>
      <c r="WU459" s="79" t="n"/>
      <c r="WV459" s="79" t="n"/>
      <c r="WW459" s="79" t="n"/>
      <c r="WX459" s="79" t="n"/>
      <c r="WY459" s="79" t="n"/>
      <c r="WZ459" s="79" t="n"/>
      <c r="XA459" s="79" t="n"/>
      <c r="XB459" s="79" t="n"/>
      <c r="XC459" s="79" t="n"/>
      <c r="XD459" s="79" t="n"/>
      <c r="XE459" s="79" t="n"/>
      <c r="XF459" s="79" t="n"/>
      <c r="XG459" s="79" t="n"/>
      <c r="XH459" s="79" t="n"/>
      <c r="XI459" s="79" t="n"/>
      <c r="XJ459" s="79" t="n"/>
      <c r="XK459" s="79" t="n"/>
      <c r="XL459" s="79" t="n"/>
      <c r="XM459" s="79" t="n"/>
      <c r="XN459" s="79" t="n"/>
      <c r="XO459" s="79" t="n"/>
      <c r="XP459" s="79" t="n"/>
      <c r="XQ459" s="79" t="n"/>
      <c r="XR459" s="79" t="n"/>
      <c r="XS459" s="79" t="n"/>
      <c r="XV459" s="78" t="n">
        <v>39</v>
      </c>
      <c r="XW459" s="79" t="n"/>
      <c r="XX459" s="79" t="n"/>
      <c r="XY459" s="79" t="n"/>
      <c r="XZ459" s="79" t="n"/>
      <c r="YA459" s="79" t="n"/>
      <c r="YB459" s="79" t="n"/>
      <c r="YC459" s="79" t="n"/>
      <c r="YD459" s="79" t="n"/>
      <c r="YE459" s="79" t="n"/>
      <c r="YF459" s="79" t="n"/>
      <c r="YG459" s="79" t="n"/>
      <c r="YH459" s="79" t="n"/>
      <c r="YI459" s="79" t="n"/>
      <c r="YJ459" s="79" t="n"/>
      <c r="YK459" s="79" t="n"/>
      <c r="YL459" s="79" t="n"/>
      <c r="YM459" s="79" t="n"/>
      <c r="YN459" s="79" t="n"/>
      <c r="YO459" s="79" t="n"/>
      <c r="YP459" s="79" t="n"/>
      <c r="YQ459" s="79" t="n"/>
      <c r="YR459" s="79" t="n"/>
      <c r="YS459" s="79" t="n"/>
      <c r="YT459" s="79" t="n"/>
      <c r="YU459" s="79" t="n"/>
      <c r="YV459" s="79" t="n"/>
      <c r="YW459" s="79" t="n"/>
      <c r="YX459" s="79" t="n"/>
      <c r="YY459" s="79" t="n"/>
      <c r="YZ459" s="79" t="n"/>
      <c r="ZA459" s="79" t="n"/>
      <c r="ZB459" s="79" t="n"/>
      <c r="ZC459" s="79" t="n"/>
      <c r="ZD459" s="79" t="n"/>
      <c r="ZE459" s="79" t="n"/>
      <c r="ZF459" s="79" t="n"/>
      <c r="ZG459" s="79" t="n"/>
      <c r="ZH459" s="79" t="n"/>
      <c r="ZI459" s="79" t="n"/>
      <c r="ZJ459" s="79" t="n"/>
      <c r="ZM459" s="78" t="n">
        <v>39</v>
      </c>
      <c r="ZN459" s="79" t="n"/>
      <c r="ZO459" s="79" t="n"/>
      <c r="ZP459" s="79" t="n"/>
      <c r="ZQ459" s="79" t="n"/>
      <c r="ZR459" s="79" t="n"/>
      <c r="ZS459" s="79" t="n"/>
      <c r="ZT459" s="79" t="n"/>
      <c r="ZU459" s="79" t="n"/>
      <c r="ZV459" s="79" t="n"/>
      <c r="ZW459" s="79" t="n"/>
      <c r="ZX459" s="79" t="n"/>
      <c r="ZY459" s="79" t="n"/>
      <c r="ZZ459" s="79" t="n"/>
      <c r="AAA459" s="79" t="n"/>
      <c r="AAB459" s="79" t="n"/>
      <c r="AAC459" s="79" t="n"/>
      <c r="AAD459" s="79" t="n"/>
      <c r="AAE459" s="79" t="n"/>
      <c r="AAF459" s="79" t="n"/>
      <c r="AAG459" s="79" t="n"/>
      <c r="AAH459" s="79" t="n"/>
      <c r="AAI459" s="79" t="n"/>
      <c r="AAJ459" s="79" t="n"/>
      <c r="AAK459" s="79" t="n"/>
      <c r="AAL459" s="79" t="n"/>
      <c r="AAM459" s="79" t="n"/>
      <c r="AAN459" s="79" t="n"/>
      <c r="AAO459" s="79" t="n"/>
      <c r="AAP459" s="79" t="n"/>
      <c r="AAQ459" s="79" t="n"/>
      <c r="AAR459" s="79" t="n"/>
      <c r="AAS459" s="79" t="n"/>
      <c r="AAT459" s="79" t="n"/>
      <c r="AAU459" s="79" t="n"/>
      <c r="AAV459" s="79" t="n"/>
      <c r="AAW459" s="79" t="n"/>
      <c r="AAX459" s="79" t="n"/>
      <c r="AAY459" s="79" t="n"/>
      <c r="AAZ459" s="79" t="n"/>
      <c r="ABA459" s="79" t="n"/>
      <c r="ABD459" s="78" t="n">
        <v>39</v>
      </c>
      <c r="ABE459" s="79" t="n"/>
      <c r="ABF459" s="79" t="n"/>
      <c r="ABG459" s="79" t="n"/>
      <c r="ABH459" s="79" t="n"/>
      <c r="ABI459" s="79" t="n"/>
      <c r="ABJ459" s="79" t="n"/>
      <c r="ABK459" s="79" t="n"/>
      <c r="ABL459" s="79" t="n"/>
      <c r="ABM459" s="79" t="n"/>
      <c r="ABN459" s="79" t="n"/>
      <c r="ABO459" s="79" t="n"/>
      <c r="ABP459" s="79" t="n"/>
      <c r="ABQ459" s="79" t="n"/>
      <c r="ABR459" s="79" t="n"/>
      <c r="ABS459" s="79" t="n"/>
      <c r="ABT459" s="79" t="n"/>
      <c r="ABU459" s="79" t="n"/>
      <c r="ABV459" s="79" t="n"/>
      <c r="ABW459" s="79" t="n"/>
      <c r="ABX459" s="79" t="n"/>
      <c r="ABY459" s="79" t="n"/>
      <c r="ABZ459" s="79" t="n"/>
      <c r="ACA459" s="79" t="n"/>
      <c r="ACB459" s="79" t="n"/>
      <c r="ACC459" s="79" t="n"/>
      <c r="ACD459" s="79" t="n"/>
      <c r="ACE459" s="79" t="n"/>
      <c r="ACF459" s="79" t="n"/>
      <c r="ACG459" s="79" t="n"/>
      <c r="ACH459" s="79" t="n"/>
      <c r="ACI459" s="79" t="n"/>
      <c r="ACJ459" s="79" t="n"/>
      <c r="ACK459" s="79" t="n"/>
      <c r="ACL459" s="79" t="n"/>
      <c r="ACM459" s="79" t="n"/>
      <c r="ACN459" s="79" t="n"/>
      <c r="ACO459" s="79" t="n"/>
      <c r="ACP459" s="79" t="n"/>
      <c r="ACQ459" s="79" t="n"/>
      <c r="ACR459" s="79" t="n"/>
      <c r="ACU459" s="78" t="n">
        <v>39</v>
      </c>
      <c r="ACV459" s="79" t="n"/>
      <c r="ACW459" s="79" t="n"/>
      <c r="ACX459" s="79" t="n"/>
      <c r="ACY459" s="79" t="n"/>
      <c r="ACZ459" s="79" t="n"/>
      <c r="ADA459" s="79" t="n"/>
      <c r="ADB459" s="79" t="n"/>
      <c r="ADC459" s="79" t="n"/>
      <c r="ADD459" s="79" t="n"/>
      <c r="ADE459" s="79" t="n"/>
      <c r="ADF459" s="79" t="n"/>
      <c r="ADG459" s="79" t="n"/>
      <c r="ADH459" s="79" t="n"/>
      <c r="ADI459" s="79" t="n"/>
      <c r="ADJ459" s="79" t="n"/>
      <c r="ADK459" s="79" t="n"/>
      <c r="ADL459" s="79" t="n"/>
      <c r="ADM459" s="79" t="n"/>
      <c r="ADN459" s="79" t="n"/>
      <c r="ADO459" s="79" t="n"/>
      <c r="ADP459" s="79" t="n"/>
      <c r="ADQ459" s="79" t="n"/>
      <c r="ADR459" s="79" t="n"/>
      <c r="ADS459" s="79" t="n"/>
      <c r="ADT459" s="79" t="n"/>
      <c r="ADU459" s="79" t="n"/>
      <c r="ADV459" s="79" t="n"/>
      <c r="ADW459" s="79" t="n"/>
      <c r="ADX459" s="79" t="n"/>
      <c r="ADY459" s="79" t="n"/>
      <c r="ADZ459" s="79" t="n"/>
      <c r="AEA459" s="79" t="n"/>
      <c r="AEB459" s="79" t="n"/>
      <c r="AEC459" s="79" t="n"/>
      <c r="AED459" s="79" t="n"/>
      <c r="AEE459" s="79" t="n"/>
      <c r="AEF459" s="79" t="n"/>
      <c r="AEG459" s="79" t="n"/>
      <c r="AEH459" s="79" t="n"/>
      <c r="AEI459" s="79" t="n"/>
      <c r="AEL459" s="78" t="n">
        <v>39</v>
      </c>
      <c r="AEM459" s="79" t="n"/>
      <c r="AEN459" s="79" t="n"/>
      <c r="AEO459" s="79" t="n"/>
      <c r="AEP459" s="79" t="n"/>
      <c r="AEQ459" s="79" t="n"/>
      <c r="AER459" s="79" t="n"/>
      <c r="AES459" s="79" t="n"/>
      <c r="AET459" s="79" t="n"/>
      <c r="AEU459" s="79" t="n"/>
      <c r="AEV459" s="79" t="n"/>
      <c r="AEW459" s="79" t="n"/>
      <c r="AEX459" s="79" t="n"/>
      <c r="AEY459" s="79" t="n"/>
      <c r="AEZ459" s="79" t="n"/>
      <c r="AFA459" s="79" t="n"/>
      <c r="AFB459" s="79" t="n"/>
      <c r="AFC459" s="79" t="n"/>
      <c r="AFD459" s="79" t="n"/>
      <c r="AFE459" s="79" t="n"/>
      <c r="AFF459" s="79" t="n"/>
      <c r="AFG459" s="79" t="n"/>
      <c r="AFH459" s="79" t="n"/>
      <c r="AFI459" s="79" t="n"/>
      <c r="AFJ459" s="79" t="n"/>
      <c r="AFK459" s="79" t="n"/>
      <c r="AFL459" s="79" t="n"/>
      <c r="AFM459" s="79" t="n"/>
      <c r="AFN459" s="79" t="n"/>
      <c r="AFO459" s="79" t="n"/>
      <c r="AFP459" s="79" t="n"/>
      <c r="AFQ459" s="79" t="n"/>
      <c r="AFR459" s="79" t="n"/>
      <c r="AFS459" s="79" t="n"/>
      <c r="AFT459" s="79" t="n"/>
      <c r="AFU459" s="79" t="n"/>
      <c r="AFV459" s="79" t="n"/>
      <c r="AFW459" s="79" t="n"/>
      <c r="AFX459" s="79" t="n"/>
      <c r="AFY459" s="79" t="n"/>
      <c r="AFZ459" s="79" t="n"/>
    </row>
    <row r="460">
      <c r="A460" s="78" t="n">
        <v>40</v>
      </c>
      <c r="B460" s="79" t="n"/>
      <c r="C460" s="79" t="n"/>
      <c r="D460" s="79" t="n"/>
      <c r="E460" s="79" t="n"/>
      <c r="F460" s="79" t="n"/>
      <c r="G460" s="79" t="n"/>
      <c r="H460" s="79" t="n"/>
      <c r="I460" s="79" t="n"/>
      <c r="J460" s="79" t="n"/>
      <c r="K460" s="79" t="n"/>
      <c r="L460" s="79" t="n"/>
      <c r="M460" s="79" t="n"/>
      <c r="N460" s="79" t="n"/>
      <c r="O460" s="79" t="n"/>
      <c r="P460" s="79" t="n"/>
      <c r="Q460" s="79" t="n"/>
      <c r="R460" s="79" t="n"/>
      <c r="S460" s="79" t="n"/>
      <c r="T460" s="79" t="n"/>
      <c r="U460" s="79" t="n"/>
      <c r="V460" s="79" t="n"/>
      <c r="W460" s="79" t="n"/>
      <c r="X460" s="79" t="n"/>
      <c r="Y460" s="79" t="n"/>
      <c r="Z460" s="79" t="n"/>
      <c r="AA460" s="79" t="n"/>
      <c r="AB460" s="79" t="n"/>
      <c r="AC460" s="79" t="n"/>
      <c r="AD460" s="79" t="n"/>
      <c r="AE460" s="79" t="n"/>
      <c r="AF460" s="79" t="n"/>
      <c r="AG460" s="79" t="n"/>
      <c r="AH460" s="79" t="n"/>
      <c r="AI460" s="79" t="n"/>
      <c r="AJ460" s="79" t="n"/>
      <c r="AK460" s="79" t="n"/>
      <c r="AL460" s="79" t="n"/>
      <c r="AM460" s="79" t="n"/>
      <c r="AN460" s="79" t="n"/>
      <c r="AO460" s="79" t="n"/>
      <c r="AR460" s="78" t="n">
        <v>40</v>
      </c>
      <c r="AS460" s="79" t="n"/>
      <c r="AT460" s="79" t="n"/>
      <c r="AU460" s="79" t="n"/>
      <c r="AV460" s="79" t="n"/>
      <c r="AW460" s="79" t="n"/>
      <c r="AX460" s="79" t="n"/>
      <c r="AY460" s="79" t="n"/>
      <c r="AZ460" s="79" t="n"/>
      <c r="BA460" s="79" t="n"/>
      <c r="BB460" s="79" t="n"/>
      <c r="BC460" s="79" t="n"/>
      <c r="BD460" s="79" t="n"/>
      <c r="BE460" s="79" t="n"/>
      <c r="BF460" s="79" t="n"/>
      <c r="BG460" s="79" t="n"/>
      <c r="BH460" s="79" t="n"/>
      <c r="BI460" s="79" t="n"/>
      <c r="BJ460" s="79" t="n"/>
      <c r="BK460" s="79" t="n"/>
      <c r="BL460" s="79" t="n"/>
      <c r="BM460" s="79" t="n"/>
      <c r="BN460" s="79" t="n"/>
      <c r="BO460" s="79" t="n"/>
      <c r="BP460" s="79" t="n"/>
      <c r="BQ460" s="79" t="n"/>
      <c r="BR460" s="79" t="n"/>
      <c r="BS460" s="79" t="n"/>
      <c r="BT460" s="79" t="n"/>
      <c r="BU460" s="79" t="n"/>
      <c r="BV460" s="79" t="n"/>
      <c r="BW460" s="79" t="n"/>
      <c r="BX460" s="79" t="n"/>
      <c r="BY460" s="79" t="n"/>
      <c r="BZ460" s="79" t="n"/>
      <c r="CA460" s="79" t="n"/>
      <c r="CB460" s="79" t="n"/>
      <c r="CC460" s="79" t="n"/>
      <c r="CD460" s="79" t="n"/>
      <c r="CE460" s="79" t="n"/>
      <c r="CF460" s="79" t="n"/>
      <c r="CI460" s="78" t="n">
        <v>40</v>
      </c>
      <c r="CJ460" s="79" t="n"/>
      <c r="CK460" s="79" t="n"/>
      <c r="CL460" s="79" t="n"/>
      <c r="CM460" s="79" t="n"/>
      <c r="CN460" s="79" t="n"/>
      <c r="CO460" s="79" t="n"/>
      <c r="CP460" s="79" t="n"/>
      <c r="CQ460" s="79" t="n"/>
      <c r="CR460" s="79" t="n"/>
      <c r="CS460" s="79" t="n"/>
      <c r="CT460" s="79" t="n"/>
      <c r="CU460" s="79" t="n"/>
      <c r="CV460" s="79" t="n"/>
      <c r="CW460" s="79" t="n"/>
      <c r="CX460" s="79" t="n"/>
      <c r="CY460" s="79" t="n"/>
      <c r="CZ460" s="79" t="n"/>
      <c r="DA460" s="79" t="n"/>
      <c r="DB460" s="79" t="n"/>
      <c r="DC460" s="79" t="n"/>
      <c r="DD460" s="79" t="n"/>
      <c r="DE460" s="79" t="n"/>
      <c r="DF460" s="79" t="n"/>
      <c r="DG460" s="79" t="n"/>
      <c r="DH460" s="79" t="n"/>
      <c r="DI460" s="79" t="n"/>
      <c r="DJ460" s="79" t="n"/>
      <c r="DK460" s="79" t="n"/>
      <c r="DL460" s="79" t="n"/>
      <c r="DM460" s="79" t="n"/>
      <c r="DN460" s="79" t="n"/>
      <c r="DO460" s="79" t="n"/>
      <c r="DP460" s="79" t="n"/>
      <c r="DQ460" s="79" t="n"/>
      <c r="DR460" s="79" t="n"/>
      <c r="DS460" s="79" t="n"/>
      <c r="DT460" s="79" t="n"/>
      <c r="DU460" s="79" t="n"/>
      <c r="DV460" s="79" t="n"/>
      <c r="DW460" s="79" t="n"/>
      <c r="DZ460" s="78" t="n">
        <v>40</v>
      </c>
      <c r="EA460" s="79" t="n"/>
      <c r="EB460" s="79" t="n"/>
      <c r="EC460" s="79" t="n"/>
      <c r="ED460" s="79" t="n"/>
      <c r="EE460" s="79" t="n"/>
      <c r="EF460" s="79" t="n"/>
      <c r="EG460" s="79" t="n"/>
      <c r="EH460" s="79" t="n"/>
      <c r="EI460" s="79" t="n"/>
      <c r="EJ460" s="79" t="n"/>
      <c r="EK460" s="79" t="n"/>
      <c r="EL460" s="79" t="n"/>
      <c r="EM460" s="79" t="n"/>
      <c r="EN460" s="79" t="n"/>
      <c r="EO460" s="79" t="n"/>
      <c r="EP460" s="79" t="n"/>
      <c r="EQ460" s="79" t="n"/>
      <c r="ER460" s="79" t="n"/>
      <c r="ES460" s="79" t="n"/>
      <c r="ET460" s="79" t="n"/>
      <c r="EU460" s="79" t="n"/>
      <c r="EV460" s="79" t="n"/>
      <c r="EW460" s="79" t="n"/>
      <c r="EX460" s="79" t="n"/>
      <c r="EY460" s="79" t="n"/>
      <c r="EZ460" s="79" t="n"/>
      <c r="FA460" s="79" t="n"/>
      <c r="FB460" s="79" t="n"/>
      <c r="FC460" s="79" t="n"/>
      <c r="FD460" s="79" t="n"/>
      <c r="FE460" s="79" t="n"/>
      <c r="FF460" s="79" t="n"/>
      <c r="FG460" s="79" t="n"/>
      <c r="FH460" s="79" t="n"/>
      <c r="FI460" s="79" t="n"/>
      <c r="FJ460" s="79" t="n"/>
      <c r="FK460" s="79" t="n"/>
      <c r="FL460" s="79" t="n"/>
      <c r="FM460" s="79" t="n"/>
      <c r="FN460" s="79" t="n"/>
      <c r="FQ460" s="78" t="n">
        <v>40</v>
      </c>
      <c r="FR460" s="79" t="n"/>
      <c r="FS460" s="79" t="n"/>
      <c r="FT460" s="79" t="n"/>
      <c r="FU460" s="79" t="n"/>
      <c r="FV460" s="79" t="n"/>
      <c r="FW460" s="79" t="n"/>
      <c r="FX460" s="79" t="n"/>
      <c r="FY460" s="79" t="n"/>
      <c r="FZ460" s="79" t="n"/>
      <c r="GA460" s="79" t="n"/>
      <c r="GB460" s="79" t="n"/>
      <c r="GC460" s="79" t="n"/>
      <c r="GD460" s="79" t="n"/>
      <c r="GE460" s="79" t="n"/>
      <c r="GF460" s="79" t="n"/>
      <c r="GG460" s="79" t="n"/>
      <c r="GH460" s="79" t="n"/>
      <c r="GI460" s="79" t="n"/>
      <c r="GJ460" s="79" t="n"/>
      <c r="GK460" s="79" t="n"/>
      <c r="GL460" s="79" t="n"/>
      <c r="GM460" s="79" t="n"/>
      <c r="GN460" s="79" t="n"/>
      <c r="GO460" s="79" t="n"/>
      <c r="GP460" s="79" t="n"/>
      <c r="GQ460" s="79" t="n"/>
      <c r="GR460" s="79" t="n"/>
      <c r="GS460" s="79" t="n"/>
      <c r="GT460" s="79" t="n"/>
      <c r="GU460" s="79" t="n"/>
      <c r="GV460" s="79" t="n"/>
      <c r="GW460" s="79" t="n"/>
      <c r="GX460" s="79" t="n"/>
      <c r="GY460" s="79" t="n"/>
      <c r="GZ460" s="79" t="n"/>
      <c r="HA460" s="79" t="n"/>
      <c r="HB460" s="79" t="n"/>
      <c r="HC460" s="79" t="n"/>
      <c r="HD460" s="79" t="n"/>
      <c r="HE460" s="79" t="n"/>
      <c r="HH460" s="78" t="n">
        <v>40</v>
      </c>
      <c r="HI460" s="79" t="n"/>
      <c r="HJ460" s="79" t="n"/>
      <c r="HK460" s="79" t="n"/>
      <c r="HL460" s="79" t="n"/>
      <c r="HM460" s="79" t="n"/>
      <c r="HN460" s="79" t="n"/>
      <c r="HO460" s="79" t="n"/>
      <c r="HP460" s="79" t="n"/>
      <c r="HQ460" s="79" t="n"/>
      <c r="HR460" s="79" t="n"/>
      <c r="HS460" s="79" t="n"/>
      <c r="HT460" s="79" t="n"/>
      <c r="HU460" s="79" t="n"/>
      <c r="HV460" s="79" t="n"/>
      <c r="HW460" s="79" t="n"/>
      <c r="HX460" s="79" t="n"/>
      <c r="HY460" s="79" t="n"/>
      <c r="HZ460" s="79" t="n"/>
      <c r="IA460" s="79" t="n"/>
      <c r="IB460" s="79" t="n"/>
      <c r="IC460" s="79" t="n"/>
      <c r="ID460" s="79" t="n"/>
      <c r="IE460" s="79" t="n"/>
      <c r="IF460" s="79" t="n"/>
      <c r="IG460" s="79" t="n"/>
      <c r="IH460" s="79" t="n"/>
      <c r="II460" s="79" t="n"/>
      <c r="IJ460" s="79" t="n"/>
      <c r="IK460" s="79" t="n"/>
      <c r="IL460" s="79" t="n"/>
      <c r="IM460" s="79" t="n"/>
      <c r="IN460" s="79" t="n"/>
      <c r="IO460" s="79" t="n"/>
      <c r="IP460" s="79" t="n"/>
      <c r="IQ460" s="79" t="n"/>
      <c r="IR460" s="79" t="n"/>
      <c r="IS460" s="79" t="n"/>
      <c r="IT460" s="79" t="n"/>
      <c r="IU460" s="79" t="n"/>
      <c r="IV460" s="79" t="n"/>
      <c r="IY460" s="78" t="n">
        <v>40</v>
      </c>
      <c r="IZ460" s="79" t="n"/>
      <c r="JA460" s="79" t="n"/>
      <c r="JB460" s="79" t="n"/>
      <c r="JC460" s="79" t="n"/>
      <c r="JD460" s="79" t="n"/>
      <c r="JE460" s="79" t="n"/>
      <c r="JF460" s="79" t="n"/>
      <c r="JG460" s="79" t="n"/>
      <c r="JH460" s="79" t="n"/>
      <c r="JI460" s="79" t="n"/>
      <c r="JJ460" s="79" t="n"/>
      <c r="JK460" s="79" t="n"/>
      <c r="JL460" s="79" t="n"/>
      <c r="JM460" s="79" t="n"/>
      <c r="JN460" s="79" t="n"/>
      <c r="JO460" s="79" t="n"/>
      <c r="JP460" s="79" t="n"/>
      <c r="JQ460" s="79" t="n"/>
      <c r="JR460" s="79" t="n"/>
      <c r="JS460" s="79" t="n"/>
      <c r="JT460" s="79" t="n"/>
      <c r="JU460" s="79" t="n"/>
      <c r="JV460" s="79" t="n"/>
      <c r="JW460" s="79" t="n"/>
      <c r="JX460" s="79" t="n"/>
      <c r="JY460" s="79" t="n"/>
      <c r="JZ460" s="79" t="n"/>
      <c r="KA460" s="79" t="n"/>
      <c r="KB460" s="79" t="n"/>
      <c r="KC460" s="79" t="n"/>
      <c r="KD460" s="79" t="n"/>
      <c r="KE460" s="79" t="n"/>
      <c r="KF460" s="79" t="n"/>
      <c r="KG460" s="79" t="n"/>
      <c r="KH460" s="79" t="n"/>
      <c r="KI460" s="79" t="n"/>
      <c r="KJ460" s="79" t="n"/>
      <c r="KK460" s="79" t="n"/>
      <c r="KL460" s="79" t="n"/>
      <c r="KM460" s="79" t="n"/>
      <c r="KP460" s="78" t="n">
        <v>40</v>
      </c>
      <c r="KQ460" s="79" t="n"/>
      <c r="KR460" s="79" t="n"/>
      <c r="KS460" s="79" t="n"/>
      <c r="KT460" s="79" t="n"/>
      <c r="KU460" s="79" t="n"/>
      <c r="KV460" s="79" t="n"/>
      <c r="KW460" s="79" t="n"/>
      <c r="KX460" s="79" t="n"/>
      <c r="KY460" s="79" t="n"/>
      <c r="KZ460" s="79" t="n"/>
      <c r="LA460" s="79" t="n"/>
      <c r="LB460" s="79" t="n"/>
      <c r="LC460" s="79" t="n"/>
      <c r="LD460" s="79" t="n"/>
      <c r="LE460" s="79" t="n"/>
      <c r="LF460" s="79" t="n"/>
      <c r="LG460" s="79" t="n"/>
      <c r="LH460" s="79" t="n"/>
      <c r="LI460" s="79" t="n"/>
      <c r="LJ460" s="79" t="n"/>
      <c r="LK460" s="79" t="n"/>
      <c r="LL460" s="79" t="n"/>
      <c r="LM460" s="79" t="n"/>
      <c r="LN460" s="79" t="n"/>
      <c r="LO460" s="79" t="n"/>
      <c r="LP460" s="79" t="n"/>
      <c r="LQ460" s="79" t="n"/>
      <c r="LR460" s="79" t="n"/>
      <c r="LS460" s="79" t="n"/>
      <c r="LT460" s="79" t="n"/>
      <c r="LU460" s="79" t="n"/>
      <c r="LV460" s="79" t="n"/>
      <c r="LW460" s="79" t="n"/>
      <c r="LX460" s="79" t="n"/>
      <c r="LY460" s="79" t="n"/>
      <c r="LZ460" s="79" t="n"/>
      <c r="MA460" s="79" t="n"/>
      <c r="MB460" s="79" t="n"/>
      <c r="MC460" s="79" t="n"/>
      <c r="MD460" s="79" t="n"/>
      <c r="MG460" s="78" t="n">
        <v>40</v>
      </c>
      <c r="MH460" s="79" t="n"/>
      <c r="MI460" s="79" t="n"/>
      <c r="MJ460" s="79" t="n"/>
      <c r="MK460" s="79" t="n"/>
      <c r="ML460" s="79" t="n"/>
      <c r="MM460" s="79" t="n"/>
      <c r="MN460" s="79" t="n"/>
      <c r="MO460" s="79" t="n"/>
      <c r="MP460" s="79" t="n"/>
      <c r="MQ460" s="79" t="n"/>
      <c r="MR460" s="79" t="n"/>
      <c r="MS460" s="79" t="n"/>
      <c r="MT460" s="79" t="n"/>
      <c r="MU460" s="79" t="n"/>
      <c r="MV460" s="79" t="n"/>
      <c r="MW460" s="79" t="n"/>
      <c r="MX460" s="79" t="n"/>
      <c r="MY460" s="79" t="n"/>
      <c r="MZ460" s="79" t="n"/>
      <c r="NA460" s="79" t="n"/>
      <c r="NB460" s="79" t="n"/>
      <c r="NC460" s="79" t="n"/>
      <c r="ND460" s="79" t="n"/>
      <c r="NE460" s="79" t="n"/>
      <c r="NF460" s="79" t="n"/>
      <c r="NG460" s="79" t="n"/>
      <c r="NH460" s="79" t="n"/>
      <c r="NI460" s="79" t="n"/>
      <c r="NJ460" s="79" t="n"/>
      <c r="NK460" s="79" t="n"/>
      <c r="NL460" s="79" t="n"/>
      <c r="NM460" s="79" t="n"/>
      <c r="NN460" s="79" t="n"/>
      <c r="NO460" s="79" t="n"/>
      <c r="NP460" s="79" t="n"/>
      <c r="NQ460" s="79" t="n"/>
      <c r="NR460" s="79" t="n"/>
      <c r="NS460" s="79" t="n"/>
      <c r="NT460" s="79" t="n"/>
      <c r="NU460" s="79" t="n"/>
      <c r="NX460" s="78" t="n">
        <v>40</v>
      </c>
      <c r="NY460" s="79" t="n"/>
      <c r="NZ460" s="79" t="n"/>
      <c r="OA460" s="79" t="n"/>
      <c r="OB460" s="79" t="n"/>
      <c r="OC460" s="79" t="n"/>
      <c r="OD460" s="79" t="n"/>
      <c r="OE460" s="79" t="n"/>
      <c r="OF460" s="79" t="n"/>
      <c r="OG460" s="79" t="n"/>
      <c r="OH460" s="79" t="n"/>
      <c r="OI460" s="79" t="n"/>
      <c r="OJ460" s="79" t="n"/>
      <c r="OK460" s="79" t="n"/>
      <c r="OL460" s="79" t="n"/>
      <c r="OM460" s="79" t="n"/>
      <c r="ON460" s="79" t="n"/>
      <c r="OO460" s="79" t="n"/>
      <c r="OP460" s="79" t="n"/>
      <c r="OQ460" s="79" t="n"/>
      <c r="OR460" s="79" t="n"/>
      <c r="OS460" s="79" t="n"/>
      <c r="OT460" s="79" t="n"/>
      <c r="OU460" s="79" t="n"/>
      <c r="OV460" s="79" t="n"/>
      <c r="OW460" s="79" t="n"/>
      <c r="OX460" s="79" t="n"/>
      <c r="OY460" s="79" t="n"/>
      <c r="OZ460" s="79" t="n"/>
      <c r="PA460" s="79" t="n"/>
      <c r="PB460" s="79" t="n"/>
      <c r="PC460" s="79" t="n"/>
      <c r="PD460" s="79" t="n"/>
      <c r="PE460" s="79" t="n"/>
      <c r="PF460" s="79" t="n"/>
      <c r="PG460" s="79" t="n"/>
      <c r="PH460" s="79" t="n"/>
      <c r="PI460" s="79" t="n"/>
      <c r="PJ460" s="79" t="n"/>
      <c r="PK460" s="79" t="n"/>
      <c r="PL460" s="79" t="n"/>
      <c r="PO460" s="78" t="n">
        <v>40</v>
      </c>
      <c r="PP460" s="79" t="n"/>
      <c r="PQ460" s="79" t="n"/>
      <c r="PR460" s="79" t="n"/>
      <c r="PS460" s="79" t="n"/>
      <c r="PT460" s="79" t="n"/>
      <c r="PU460" s="79" t="n"/>
      <c r="PV460" s="79" t="n"/>
      <c r="PW460" s="79" t="n"/>
      <c r="PX460" s="79" t="n"/>
      <c r="PY460" s="79" t="n"/>
      <c r="PZ460" s="79" t="n"/>
      <c r="QA460" s="79" t="n"/>
      <c r="QB460" s="79" t="n"/>
      <c r="QC460" s="79" t="n"/>
      <c r="QD460" s="79" t="n"/>
      <c r="QE460" s="79" t="n"/>
      <c r="QF460" s="79" t="n"/>
      <c r="QG460" s="79" t="n"/>
      <c r="QH460" s="79" t="n"/>
      <c r="QI460" s="79" t="n"/>
      <c r="QJ460" s="79" t="n"/>
      <c r="QK460" s="79" t="n"/>
      <c r="QL460" s="79" t="n"/>
      <c r="QM460" s="79" t="n"/>
      <c r="QN460" s="79" t="n"/>
      <c r="QO460" s="79" t="n"/>
      <c r="QP460" s="79" t="n"/>
      <c r="QQ460" s="79" t="n"/>
      <c r="QR460" s="79" t="n"/>
      <c r="QS460" s="79" t="n"/>
      <c r="QT460" s="79" t="n"/>
      <c r="QU460" s="79" t="n"/>
      <c r="QV460" s="79" t="n"/>
      <c r="QW460" s="79" t="n"/>
      <c r="QX460" s="79" t="n"/>
      <c r="QY460" s="79" t="n"/>
      <c r="QZ460" s="79" t="n"/>
      <c r="RA460" s="79" t="n"/>
      <c r="RB460" s="79" t="n"/>
      <c r="RC460" s="79" t="n"/>
      <c r="RF460" s="78" t="n">
        <v>40</v>
      </c>
      <c r="RG460" s="79" t="n"/>
      <c r="RH460" s="79" t="n"/>
      <c r="RI460" s="79" t="n"/>
      <c r="RJ460" s="79" t="n"/>
      <c r="RK460" s="79" t="n"/>
      <c r="RL460" s="79" t="n"/>
      <c r="RM460" s="79" t="n"/>
      <c r="RN460" s="79" t="n"/>
      <c r="RO460" s="79" t="n"/>
      <c r="RP460" s="79" t="n"/>
      <c r="RQ460" s="79" t="n"/>
      <c r="RR460" s="79" t="n"/>
      <c r="RS460" s="79" t="n"/>
      <c r="RT460" s="79" t="n"/>
      <c r="RU460" s="79" t="n"/>
      <c r="RV460" s="79" t="n"/>
      <c r="RW460" s="79" t="n"/>
      <c r="RX460" s="79" t="n"/>
      <c r="RY460" s="79" t="n"/>
      <c r="RZ460" s="79" t="n"/>
      <c r="SA460" s="79" t="n"/>
      <c r="SB460" s="79" t="n"/>
      <c r="SC460" s="79" t="n"/>
      <c r="SD460" s="79" t="n"/>
      <c r="SE460" s="79" t="n"/>
      <c r="SF460" s="79" t="n"/>
      <c r="SG460" s="79" t="n"/>
      <c r="SH460" s="79" t="n"/>
      <c r="SI460" s="79" t="n"/>
      <c r="SJ460" s="79" t="n"/>
      <c r="SK460" s="79" t="n"/>
      <c r="SL460" s="79" t="n"/>
      <c r="SM460" s="79" t="n"/>
      <c r="SN460" s="79" t="n"/>
      <c r="SO460" s="79" t="n"/>
      <c r="SP460" s="79" t="n"/>
      <c r="SQ460" s="79" t="n"/>
      <c r="SR460" s="79" t="n"/>
      <c r="SS460" s="79" t="n"/>
      <c r="ST460" s="79" t="n"/>
      <c r="SW460" s="78" t="n">
        <v>40</v>
      </c>
      <c r="SX460" s="79" t="n"/>
      <c r="SY460" s="79" t="n"/>
      <c r="SZ460" s="79" t="n"/>
      <c r="TA460" s="79" t="n"/>
      <c r="TB460" s="79" t="n"/>
      <c r="TC460" s="79" t="n"/>
      <c r="TD460" s="79" t="n"/>
      <c r="TE460" s="79" t="n"/>
      <c r="TF460" s="79" t="n"/>
      <c r="TG460" s="79" t="n"/>
      <c r="TH460" s="79" t="n"/>
      <c r="TI460" s="79" t="n"/>
      <c r="TJ460" s="79" t="n"/>
      <c r="TK460" s="79" t="n"/>
      <c r="TL460" s="79" t="n"/>
      <c r="TM460" s="79" t="n"/>
      <c r="TN460" s="79" t="n"/>
      <c r="TO460" s="79" t="n"/>
      <c r="TP460" s="79" t="n"/>
      <c r="TQ460" s="79" t="n"/>
      <c r="TR460" s="79" t="n"/>
      <c r="TS460" s="79" t="n"/>
      <c r="TT460" s="79" t="n"/>
      <c r="TU460" s="79" t="n"/>
      <c r="TV460" s="79" t="n"/>
      <c r="TW460" s="79" t="n"/>
      <c r="TX460" s="79" t="n"/>
      <c r="TY460" s="79" t="n"/>
      <c r="TZ460" s="79" t="n"/>
      <c r="UA460" s="79" t="n"/>
      <c r="UB460" s="79" t="n"/>
      <c r="UC460" s="79" t="n"/>
      <c r="UD460" s="79" t="n"/>
      <c r="UE460" s="79" t="n"/>
      <c r="UF460" s="79" t="n"/>
      <c r="UG460" s="79" t="n"/>
      <c r="UH460" s="79" t="n"/>
      <c r="UI460" s="79" t="n"/>
      <c r="UJ460" s="79" t="n"/>
      <c r="UK460" s="79" t="n"/>
      <c r="UN460" s="78" t="n">
        <v>40</v>
      </c>
      <c r="UO460" s="79" t="n"/>
      <c r="UP460" s="79" t="n"/>
      <c r="UQ460" s="79" t="n"/>
      <c r="UR460" s="79" t="n"/>
      <c r="US460" s="79" t="n"/>
      <c r="UT460" s="79" t="n"/>
      <c r="UU460" s="79" t="n"/>
      <c r="UV460" s="79" t="n"/>
      <c r="UW460" s="79" t="n"/>
      <c r="UX460" s="79" t="n"/>
      <c r="UY460" s="79" t="n"/>
      <c r="UZ460" s="79" t="n"/>
      <c r="VA460" s="79" t="n"/>
      <c r="VB460" s="79" t="n"/>
      <c r="VC460" s="79" t="n"/>
      <c r="VD460" s="79" t="n"/>
      <c r="VE460" s="79" t="n"/>
      <c r="VF460" s="79" t="n"/>
      <c r="VG460" s="79" t="n"/>
      <c r="VH460" s="79" t="n"/>
      <c r="VI460" s="79" t="n"/>
      <c r="VJ460" s="79" t="n"/>
      <c r="VK460" s="79" t="n"/>
      <c r="VL460" s="79" t="n"/>
      <c r="VM460" s="79" t="n"/>
      <c r="VN460" s="79" t="n"/>
      <c r="VO460" s="79" t="n"/>
      <c r="VP460" s="79" t="n"/>
      <c r="VQ460" s="79" t="n"/>
      <c r="VR460" s="79" t="n"/>
      <c r="VS460" s="79" t="n"/>
      <c r="VT460" s="79" t="n"/>
      <c r="VU460" s="79" t="n"/>
      <c r="VV460" s="79" t="n"/>
      <c r="VW460" s="79" t="n"/>
      <c r="VX460" s="79" t="n"/>
      <c r="VY460" s="79" t="n"/>
      <c r="VZ460" s="79" t="n"/>
      <c r="WA460" s="79" t="n"/>
      <c r="WB460" s="79" t="n"/>
      <c r="WE460" s="78" t="n">
        <v>40</v>
      </c>
      <c r="WF460" s="79" t="n"/>
      <c r="WG460" s="79" t="n"/>
      <c r="WH460" s="79" t="n"/>
      <c r="WI460" s="79" t="n"/>
      <c r="WJ460" s="79" t="n"/>
      <c r="WK460" s="79" t="n"/>
      <c r="WL460" s="79" t="n"/>
      <c r="WM460" s="79" t="n"/>
      <c r="WN460" s="79" t="n"/>
      <c r="WO460" s="79" t="n"/>
      <c r="WP460" s="79" t="n"/>
      <c r="WQ460" s="79" t="n"/>
      <c r="WR460" s="79" t="n"/>
      <c r="WS460" s="79" t="n"/>
      <c r="WT460" s="79" t="n"/>
      <c r="WU460" s="79" t="n"/>
      <c r="WV460" s="79" t="n"/>
      <c r="WW460" s="79" t="n"/>
      <c r="WX460" s="79" t="n"/>
      <c r="WY460" s="79" t="n"/>
      <c r="WZ460" s="79" t="n"/>
      <c r="XA460" s="79" t="n"/>
      <c r="XB460" s="79" t="n"/>
      <c r="XC460" s="79" t="n"/>
      <c r="XD460" s="79" t="n"/>
      <c r="XE460" s="79" t="n"/>
      <c r="XF460" s="79" t="n"/>
      <c r="XG460" s="79" t="n"/>
      <c r="XH460" s="79" t="n"/>
      <c r="XI460" s="79" t="n"/>
      <c r="XJ460" s="79" t="n"/>
      <c r="XK460" s="79" t="n"/>
      <c r="XL460" s="79" t="n"/>
      <c r="XM460" s="79" t="n"/>
      <c r="XN460" s="79" t="n"/>
      <c r="XO460" s="79" t="n"/>
      <c r="XP460" s="79" t="n"/>
      <c r="XQ460" s="79" t="n"/>
      <c r="XR460" s="79" t="n"/>
      <c r="XS460" s="79" t="n"/>
      <c r="XV460" s="78" t="n">
        <v>40</v>
      </c>
      <c r="XW460" s="79" t="n"/>
      <c r="XX460" s="79" t="n"/>
      <c r="XY460" s="79" t="n"/>
      <c r="XZ460" s="79" t="n"/>
      <c r="YA460" s="79" t="n"/>
      <c r="YB460" s="79" t="n"/>
      <c r="YC460" s="79" t="n"/>
      <c r="YD460" s="79" t="n"/>
      <c r="YE460" s="79" t="n"/>
      <c r="YF460" s="79" t="n"/>
      <c r="YG460" s="79" t="n"/>
      <c r="YH460" s="79" t="n"/>
      <c r="YI460" s="79" t="n"/>
      <c r="YJ460" s="79" t="n"/>
      <c r="YK460" s="79" t="n"/>
      <c r="YL460" s="79" t="n"/>
      <c r="YM460" s="79" t="n"/>
      <c r="YN460" s="79" t="n"/>
      <c r="YO460" s="79" t="n"/>
      <c r="YP460" s="79" t="n"/>
      <c r="YQ460" s="79" t="n"/>
      <c r="YR460" s="79" t="n"/>
      <c r="YS460" s="79" t="n"/>
      <c r="YT460" s="79" t="n"/>
      <c r="YU460" s="79" t="n"/>
      <c r="YV460" s="79" t="n"/>
      <c r="YW460" s="79" t="n"/>
      <c r="YX460" s="79" t="n"/>
      <c r="YY460" s="79" t="n"/>
      <c r="YZ460" s="79" t="n"/>
      <c r="ZA460" s="79" t="n"/>
      <c r="ZB460" s="79" t="n"/>
      <c r="ZC460" s="79" t="n"/>
      <c r="ZD460" s="79" t="n"/>
      <c r="ZE460" s="79" t="n"/>
      <c r="ZF460" s="79" t="n"/>
      <c r="ZG460" s="79" t="n"/>
      <c r="ZH460" s="79" t="n"/>
      <c r="ZI460" s="79" t="n"/>
      <c r="ZJ460" s="79" t="n"/>
      <c r="ZM460" s="78" t="n">
        <v>40</v>
      </c>
      <c r="ZN460" s="79" t="n"/>
      <c r="ZO460" s="79" t="n"/>
      <c r="ZP460" s="79" t="n"/>
      <c r="ZQ460" s="79" t="n"/>
      <c r="ZR460" s="79" t="n"/>
      <c r="ZS460" s="79" t="n"/>
      <c r="ZT460" s="79" t="n"/>
      <c r="ZU460" s="79" t="n"/>
      <c r="ZV460" s="79" t="n"/>
      <c r="ZW460" s="79" t="n"/>
      <c r="ZX460" s="79" t="n"/>
      <c r="ZY460" s="79" t="n"/>
      <c r="ZZ460" s="79" t="n"/>
      <c r="AAA460" s="79" t="n"/>
      <c r="AAB460" s="79" t="n"/>
      <c r="AAC460" s="79" t="n"/>
      <c r="AAD460" s="79" t="n"/>
      <c r="AAE460" s="79" t="n"/>
      <c r="AAF460" s="79" t="n"/>
      <c r="AAG460" s="79" t="n"/>
      <c r="AAH460" s="79" t="n"/>
      <c r="AAI460" s="79" t="n"/>
      <c r="AAJ460" s="79" t="n"/>
      <c r="AAK460" s="79" t="n"/>
      <c r="AAL460" s="79" t="n"/>
      <c r="AAM460" s="79" t="n"/>
      <c r="AAN460" s="79" t="n"/>
      <c r="AAO460" s="79" t="n"/>
      <c r="AAP460" s="79" t="n"/>
      <c r="AAQ460" s="79" t="n"/>
      <c r="AAR460" s="79" t="n"/>
      <c r="AAS460" s="79" t="n"/>
      <c r="AAT460" s="79" t="n"/>
      <c r="AAU460" s="79" t="n"/>
      <c r="AAV460" s="79" t="n"/>
      <c r="AAW460" s="79" t="n"/>
      <c r="AAX460" s="79" t="n"/>
      <c r="AAY460" s="79" t="n"/>
      <c r="AAZ460" s="79" t="n"/>
      <c r="ABA460" s="79" t="n"/>
      <c r="ABD460" s="78" t="n">
        <v>40</v>
      </c>
      <c r="ABE460" s="79" t="n"/>
      <c r="ABF460" s="79" t="n"/>
      <c r="ABG460" s="79" t="n"/>
      <c r="ABH460" s="79" t="n"/>
      <c r="ABI460" s="79" t="n"/>
      <c r="ABJ460" s="79" t="n"/>
      <c r="ABK460" s="79" t="n"/>
      <c r="ABL460" s="79" t="n"/>
      <c r="ABM460" s="79" t="n"/>
      <c r="ABN460" s="79" t="n"/>
      <c r="ABO460" s="79" t="n"/>
      <c r="ABP460" s="79" t="n"/>
      <c r="ABQ460" s="79" t="n"/>
      <c r="ABR460" s="79" t="n"/>
      <c r="ABS460" s="79" t="n"/>
      <c r="ABT460" s="79" t="n"/>
      <c r="ABU460" s="79" t="n"/>
      <c r="ABV460" s="79" t="n"/>
      <c r="ABW460" s="79" t="n"/>
      <c r="ABX460" s="79" t="n"/>
      <c r="ABY460" s="79" t="n"/>
      <c r="ABZ460" s="79" t="n"/>
      <c r="ACA460" s="79" t="n"/>
      <c r="ACB460" s="79" t="n"/>
      <c r="ACC460" s="79" t="n"/>
      <c r="ACD460" s="79" t="n"/>
      <c r="ACE460" s="79" t="n"/>
      <c r="ACF460" s="79" t="n"/>
      <c r="ACG460" s="79" t="n"/>
      <c r="ACH460" s="79" t="n"/>
      <c r="ACI460" s="79" t="n"/>
      <c r="ACJ460" s="79" t="n"/>
      <c r="ACK460" s="79" t="n"/>
      <c r="ACL460" s="79" t="n"/>
      <c r="ACM460" s="79" t="n"/>
      <c r="ACN460" s="79" t="n"/>
      <c r="ACO460" s="79" t="n"/>
      <c r="ACP460" s="79" t="n"/>
      <c r="ACQ460" s="79" t="n"/>
      <c r="ACR460" s="79" t="n"/>
      <c r="ACU460" s="78" t="n">
        <v>40</v>
      </c>
      <c r="ACV460" s="79" t="n"/>
      <c r="ACW460" s="79" t="n"/>
      <c r="ACX460" s="79" t="n"/>
      <c r="ACY460" s="79" t="n"/>
      <c r="ACZ460" s="79" t="n"/>
      <c r="ADA460" s="79" t="n"/>
      <c r="ADB460" s="79" t="n"/>
      <c r="ADC460" s="79" t="n"/>
      <c r="ADD460" s="79" t="n"/>
      <c r="ADE460" s="79" t="n"/>
      <c r="ADF460" s="79" t="n"/>
      <c r="ADG460" s="79" t="n"/>
      <c r="ADH460" s="79" t="n"/>
      <c r="ADI460" s="79" t="n"/>
      <c r="ADJ460" s="79" t="n"/>
      <c r="ADK460" s="79" t="n"/>
      <c r="ADL460" s="79" t="n"/>
      <c r="ADM460" s="79" t="n"/>
      <c r="ADN460" s="79" t="n"/>
      <c r="ADO460" s="79" t="n"/>
      <c r="ADP460" s="79" t="n"/>
      <c r="ADQ460" s="79" t="n"/>
      <c r="ADR460" s="79" t="n"/>
      <c r="ADS460" s="79" t="n"/>
      <c r="ADT460" s="79" t="n"/>
      <c r="ADU460" s="79" t="n"/>
      <c r="ADV460" s="79" t="n"/>
      <c r="ADW460" s="79" t="n"/>
      <c r="ADX460" s="79" t="n"/>
      <c r="ADY460" s="79" t="n"/>
      <c r="ADZ460" s="79" t="n"/>
      <c r="AEA460" s="79" t="n"/>
      <c r="AEB460" s="79" t="n"/>
      <c r="AEC460" s="79" t="n"/>
      <c r="AED460" s="79" t="n"/>
      <c r="AEE460" s="79" t="n"/>
      <c r="AEF460" s="79" t="n"/>
      <c r="AEG460" s="79" t="n"/>
      <c r="AEH460" s="79" t="n"/>
      <c r="AEI460" s="79" t="n"/>
      <c r="AEL460" s="78" t="n">
        <v>40</v>
      </c>
      <c r="AEM460" s="79" t="n"/>
      <c r="AEN460" s="79" t="n"/>
      <c r="AEO460" s="79" t="n"/>
      <c r="AEP460" s="79" t="n"/>
      <c r="AEQ460" s="79" t="n"/>
      <c r="AER460" s="79" t="n"/>
      <c r="AES460" s="79" t="n"/>
      <c r="AET460" s="79" t="n"/>
      <c r="AEU460" s="79" t="n"/>
      <c r="AEV460" s="79" t="n"/>
      <c r="AEW460" s="79" t="n"/>
      <c r="AEX460" s="79" t="n"/>
      <c r="AEY460" s="79" t="n"/>
      <c r="AEZ460" s="79" t="n"/>
      <c r="AFA460" s="79" t="n"/>
      <c r="AFB460" s="79" t="n"/>
      <c r="AFC460" s="79" t="n"/>
      <c r="AFD460" s="79" t="n"/>
      <c r="AFE460" s="79" t="n"/>
      <c r="AFF460" s="79" t="n"/>
      <c r="AFG460" s="79" t="n"/>
      <c r="AFH460" s="79" t="n"/>
      <c r="AFI460" s="79" t="n"/>
      <c r="AFJ460" s="79" t="n"/>
      <c r="AFK460" s="79" t="n"/>
      <c r="AFL460" s="79" t="n"/>
      <c r="AFM460" s="79" t="n"/>
      <c r="AFN460" s="79" t="n"/>
      <c r="AFO460" s="79" t="n"/>
      <c r="AFP460" s="79" t="n"/>
      <c r="AFQ460" s="79" t="n"/>
      <c r="AFR460" s="79" t="n"/>
      <c r="AFS460" s="79" t="n"/>
      <c r="AFT460" s="79" t="n"/>
      <c r="AFU460" s="79" t="n"/>
      <c r="AFV460" s="79" t="n"/>
      <c r="AFW460" s="79" t="n"/>
      <c r="AFX460" s="79" t="n"/>
      <c r="AFY460" s="79" t="n"/>
      <c r="AFZ460" s="79" t="n"/>
    </row>
  </sheetData>
  <mergeCells count="2220">
    <mergeCell ref="BI189:BL189"/>
    <mergeCell ref="IG373:IJ373"/>
    <mergeCell ref="AFW97:AFZ97"/>
    <mergeCell ref="IZ327:JC327"/>
    <mergeCell ref="VM419:VP419"/>
    <mergeCell ref="LC281:LF281"/>
    <mergeCell ref="FR1:HE1"/>
    <mergeCell ref="WF51:WI51"/>
    <mergeCell ref="KB5:KE5"/>
    <mergeCell ref="AFK373:AFN373"/>
    <mergeCell ref="VA235:VD235"/>
    <mergeCell ref="HU5:HX5"/>
    <mergeCell ref="AAL51:AAO51"/>
    <mergeCell ref="IC419:IF419"/>
    <mergeCell ref="BU97:BX97"/>
    <mergeCell ref="GH419:GK419"/>
    <mergeCell ref="LS51:LV51"/>
    <mergeCell ref="DP327:DS327"/>
    <mergeCell ref="AEM187:AFZ187"/>
    <mergeCell ref="TZ373:UC373"/>
    <mergeCell ref="WV281:WY281"/>
    <mergeCell ref="AS1:CF1"/>
    <mergeCell ref="JH97:JK97"/>
    <mergeCell ref="CV5:CY5"/>
    <mergeCell ref="ABE95:ACR95"/>
    <mergeCell ref="TV419:TY419"/>
    <mergeCell ref="TF51:TI51"/>
    <mergeCell ref="VI189:VL189"/>
    <mergeCell ref="XP5:XS5"/>
    <mergeCell ref="OW97:OZ97"/>
    <mergeCell ref="MP97:MS97"/>
    <mergeCell ref="GD5:GG5"/>
    <mergeCell ref="KY327:LB327"/>
    <mergeCell ref="AFG143:AFJ143"/>
    <mergeCell ref="AFW327:AFZ327"/>
    <mergeCell ref="EM235:EP235"/>
    <mergeCell ref="YU51:YX51"/>
    <mergeCell ref="WN51:WQ51"/>
    <mergeCell ref="GP189:GS189"/>
    <mergeCell ref="AD97:AG97"/>
    <mergeCell ref="OG327:OJ327"/>
    <mergeCell ref="QN143:QQ143"/>
    <mergeCell ref="HU235:HX235"/>
    <mergeCell ref="KB51:KE51"/>
    <mergeCell ref="R373:U373"/>
    <mergeCell ref="AS141:CF141"/>
    <mergeCell ref="ACV189:ACY189"/>
    <mergeCell ref="BU327:BX327"/>
    <mergeCell ref="YI97:YL97"/>
    <mergeCell ref="HQ97:HT97"/>
    <mergeCell ref="RG3:ST3"/>
    <mergeCell ref="YA143:YD143"/>
    <mergeCell ref="SI189:SL189"/>
    <mergeCell ref="RO51:RR51"/>
    <mergeCell ref="LW97:LZ97"/>
    <mergeCell ref="PT419:PW419"/>
    <mergeCell ref="ZZ327:AAC327"/>
    <mergeCell ref="ACG143:ACJ143"/>
    <mergeCell ref="JH327:JK327"/>
    <mergeCell ref="CV235:CY235"/>
    <mergeCell ref="SX233:UK233"/>
    <mergeCell ref="ZR373:ZU373"/>
    <mergeCell ref="NN327:NQ327"/>
    <mergeCell ref="KJ5:KM5"/>
    <mergeCell ref="ZV189:ZY189"/>
    <mergeCell ref="TJ97:TM97"/>
    <mergeCell ref="MA235:MD235"/>
    <mergeCell ref="BU373:BX373"/>
    <mergeCell ref="DH143:DK143"/>
    <mergeCell ref="AFK189:AFN189"/>
    <mergeCell ref="EA97:ED97"/>
    <mergeCell ref="EQ281:ET281"/>
    <mergeCell ref="ABM419:ABP419"/>
    <mergeCell ref="VA327:VD327"/>
    <mergeCell ref="RW5:RZ5"/>
    <mergeCell ref="XD281:XG281"/>
    <mergeCell ref="QB5:QE5"/>
    <mergeCell ref="AEU419:AEX419"/>
    <mergeCell ref="HI279:IV279"/>
    <mergeCell ref="RG233:ST233"/>
    <mergeCell ref="KU143:KX143"/>
    <mergeCell ref="SI419:SL419"/>
    <mergeCell ref="FC189:FF189"/>
    <mergeCell ref="EI51:EL51"/>
    <mergeCell ref="PA143:PD143"/>
    <mergeCell ref="AEQ281:AET281"/>
    <mergeCell ref="ADP5:ADS5"/>
    <mergeCell ref="ABI5:ABL5"/>
    <mergeCell ref="QR373:QU373"/>
    <mergeCell ref="ZN371:ABA371"/>
    <mergeCell ref="ABE3:ACR3"/>
    <mergeCell ref="Z373:AC373"/>
    <mergeCell ref="ZV419:ZY419"/>
    <mergeCell ref="MP189:MS189"/>
    <mergeCell ref="UO49:WB49"/>
    <mergeCell ref="OW5:OZ5"/>
    <mergeCell ref="AFW419:AFZ419"/>
    <mergeCell ref="WN143:WQ143"/>
    <mergeCell ref="AEM3:AFZ3"/>
    <mergeCell ref="GP281:GS281"/>
    <mergeCell ref="AAX97:ABA97"/>
    <mergeCell ref="AD189:AG189"/>
    <mergeCell ref="SE5:SH5"/>
    <mergeCell ref="EA143:ED143"/>
    <mergeCell ref="BM5:BP5"/>
    <mergeCell ref="QN235:QQ235"/>
    <mergeCell ref="HU327:HX327"/>
    <mergeCell ref="KB143:KE143"/>
    <mergeCell ref="JX281:KA281"/>
    <mergeCell ref="YE373:YH373"/>
    <mergeCell ref="DL189:DO189"/>
    <mergeCell ref="ACO327:ACR327"/>
    <mergeCell ref="BU419:BX419"/>
    <mergeCell ref="AAH327:AAK327"/>
    <mergeCell ref="TV235:TY235"/>
    <mergeCell ref="LS373:LV373"/>
    <mergeCell ref="JL373:JO373"/>
    <mergeCell ref="FC419:FF419"/>
    <mergeCell ref="PP49:RC49"/>
    <mergeCell ref="ZN3:ABA3"/>
    <mergeCell ref="TR97:TU97"/>
    <mergeCell ref="SX49:UK49"/>
    <mergeCell ref="NF5:NI5"/>
    <mergeCell ref="RG279:ST279"/>
    <mergeCell ref="VQ281:VT281"/>
    <mergeCell ref="ADP51:ADS51"/>
    <mergeCell ref="EI97:EL97"/>
    <mergeCell ref="ACV3:AEI3"/>
    <mergeCell ref="EY281:FB281"/>
    <mergeCell ref="ABE233:ACR233"/>
    <mergeCell ref="US143:UV143"/>
    <mergeCell ref="VI327:VL327"/>
    <mergeCell ref="MP419:MS419"/>
    <mergeCell ref="OG51:OJ51"/>
    <mergeCell ref="OW235:OZ235"/>
    <mergeCell ref="WN373:WQ373"/>
    <mergeCell ref="AD419:AG419"/>
    <mergeCell ref="HU373:HX373"/>
    <mergeCell ref="AFK97:AFN97"/>
    <mergeCell ref="PI143:PL143"/>
    <mergeCell ref="QR281:QU281"/>
    <mergeCell ref="ADX5:AEA5"/>
    <mergeCell ref="YI419:YL419"/>
    <mergeCell ref="AAP235:AAS235"/>
    <mergeCell ref="CJ49:DW49"/>
    <mergeCell ref="ACC5:ACF5"/>
    <mergeCell ref="CR97:CU97"/>
    <mergeCell ref="MH3:NU3"/>
    <mergeCell ref="JP419:JS419"/>
    <mergeCell ref="NJ189:NM189"/>
    <mergeCell ref="WV143:WY143"/>
    <mergeCell ref="EI143:EL143"/>
    <mergeCell ref="NY233:PL233"/>
    <mergeCell ref="IC327:IF327"/>
    <mergeCell ref="BQ235:BT235"/>
    <mergeCell ref="ABI281:ABL281"/>
    <mergeCell ref="UW189:UZ189"/>
    <mergeCell ref="NR143:NU143"/>
    <mergeCell ref="XD5:XG5"/>
    <mergeCell ref="OK97:ON97"/>
    <mergeCell ref="FR5:FU5"/>
    <mergeCell ref="AEU143:AEX143"/>
    <mergeCell ref="GD189:GG189"/>
    <mergeCell ref="QB143:QE143"/>
    <mergeCell ref="TV327:TY327"/>
    <mergeCell ref="CJ279:DW279"/>
    <mergeCell ref="VY281:WB281"/>
    <mergeCell ref="AEM1:AFZ1"/>
    <mergeCell ref="AFW235:AFZ235"/>
    <mergeCell ref="EA325:FN325"/>
    <mergeCell ref="ACV95:AEI95"/>
    <mergeCell ref="BU235:BX235"/>
    <mergeCell ref="WJ5:WM5"/>
    <mergeCell ref="ZG5:ZJ5"/>
    <mergeCell ref="KY281:LB281"/>
    <mergeCell ref="UO371:WB371"/>
    <mergeCell ref="QJ97:QM97"/>
    <mergeCell ref="HQ189:HT189"/>
    <mergeCell ref="QZ281:RC281"/>
    <mergeCell ref="JX5:KA5"/>
    <mergeCell ref="AEM325:AFZ325"/>
    <mergeCell ref="YQ419:YT419"/>
    <mergeCell ref="AAH51:AAK51"/>
    <mergeCell ref="AAX235:ABA235"/>
    <mergeCell ref="BQ97:BT97"/>
    <mergeCell ref="WF417:XS417"/>
    <mergeCell ref="JH235:JK235"/>
    <mergeCell ref="DP281:DS281"/>
    <mergeCell ref="CV143:CY143"/>
    <mergeCell ref="NY1:PL1"/>
    <mergeCell ref="DL327:DO327"/>
    <mergeCell ref="XW95:ZJ95"/>
    <mergeCell ref="XW97:XZ97"/>
    <mergeCell ref="RG1:ST1"/>
    <mergeCell ref="EM373:EP373"/>
    <mergeCell ref="AD235:AG235"/>
    <mergeCell ref="SX371:UK371"/>
    <mergeCell ref="ML281:MO281"/>
    <mergeCell ref="OS97:OV97"/>
    <mergeCell ref="ADT327:ADW327"/>
    <mergeCell ref="ADP373:ADS373"/>
    <mergeCell ref="ACV325:AEI325"/>
    <mergeCell ref="FZ5:GC5"/>
    <mergeCell ref="AFC143:AFF143"/>
    <mergeCell ref="AFW281:AFZ281"/>
    <mergeCell ref="WJ235:WM235"/>
    <mergeCell ref="YQ51:YT51"/>
    <mergeCell ref="IS189:IV189"/>
    <mergeCell ref="WJ51:WM51"/>
    <mergeCell ref="Z97:AC97"/>
    <mergeCell ref="UO417:WB417"/>
    <mergeCell ref="SQ143:ST143"/>
    <mergeCell ref="OC327:OF327"/>
    <mergeCell ref="QJ143:QM143"/>
    <mergeCell ref="HQ235:HT235"/>
    <mergeCell ref="BE143:BH143"/>
    <mergeCell ref="MH1:NU1"/>
    <mergeCell ref="RG141:ST141"/>
    <mergeCell ref="UD327:UG327"/>
    <mergeCell ref="N373:Q373"/>
    <mergeCell ref="SI327:SL327"/>
    <mergeCell ref="BQ327:BT327"/>
    <mergeCell ref="WF97:WI97"/>
    <mergeCell ref="CV373:CY373"/>
    <mergeCell ref="AAL97:AAO97"/>
    <mergeCell ref="RS5:RV5"/>
    <mergeCell ref="KJ143:KM143"/>
    <mergeCell ref="SE189:SH189"/>
    <mergeCell ref="JL281:JO281"/>
    <mergeCell ref="LS97:LV97"/>
    <mergeCell ref="CZ189:DC189"/>
    <mergeCell ref="ZV327:ZY327"/>
    <mergeCell ref="ACC143:ACF143"/>
    <mergeCell ref="TJ235:TM235"/>
    <mergeCell ref="AAX5:ABA5"/>
    <mergeCell ref="NJ327:NM327"/>
    <mergeCell ref="KF5:KI5"/>
    <mergeCell ref="BM97:BP97"/>
    <mergeCell ref="AAP51:AAS51"/>
    <mergeCell ref="RW143:RZ143"/>
    <mergeCell ref="B95:AO95"/>
    <mergeCell ref="TF97:TI97"/>
    <mergeCell ref="LW235:LZ235"/>
    <mergeCell ref="HI417:IV417"/>
    <mergeCell ref="DD143:DG143"/>
    <mergeCell ref="EM281:EP281"/>
    <mergeCell ref="UW327:UZ327"/>
    <mergeCell ref="PX5:QA5"/>
    <mergeCell ref="EU373:EX373"/>
    <mergeCell ref="ACK97:ACN97"/>
    <mergeCell ref="TR189:TU189"/>
    <mergeCell ref="VY5:WB5"/>
    <mergeCell ref="AEQ419:AET419"/>
    <mergeCell ref="NF97:NI97"/>
    <mergeCell ref="ADP143:ADS143"/>
    <mergeCell ref="NR281:NU281"/>
    <mergeCell ref="AFS97:AFV97"/>
    <mergeCell ref="EY189:FB189"/>
    <mergeCell ref="EE51:EH51"/>
    <mergeCell ref="ABE141:ACR141"/>
    <mergeCell ref="XP235:XS235"/>
    <mergeCell ref="VI235:VL235"/>
    <mergeCell ref="CJ417:DW417"/>
    <mergeCell ref="MP327:MS327"/>
    <mergeCell ref="OW143:OZ143"/>
    <mergeCell ref="IK51:IN51"/>
    <mergeCell ref="MH373:MK373"/>
    <mergeCell ref="GP419:GS419"/>
    <mergeCell ref="ADL5:ADO5"/>
    <mergeCell ref="AD327:AG327"/>
    <mergeCell ref="ABQ5:ABT5"/>
    <mergeCell ref="QN373:QQ373"/>
    <mergeCell ref="SX279:UK279"/>
    <mergeCell ref="ML189:MO189"/>
    <mergeCell ref="ACV233:AEI233"/>
    <mergeCell ref="ACV235:ACY235"/>
    <mergeCell ref="WJ143:WM143"/>
    <mergeCell ref="YM281:YP281"/>
    <mergeCell ref="AAT97:AAW97"/>
    <mergeCell ref="J5:M5"/>
    <mergeCell ref="UH5:UK5"/>
    <mergeCell ref="OC419:OF419"/>
    <mergeCell ref="HQ327:HT327"/>
    <mergeCell ref="PP187:RC187"/>
    <mergeCell ref="JX143:KA143"/>
    <mergeCell ref="MA281:MD281"/>
    <mergeCell ref="JT281:JW281"/>
    <mergeCell ref="CR5:CU5"/>
    <mergeCell ref="MA97:MD97"/>
    <mergeCell ref="DH189:DK189"/>
    <mergeCell ref="YA373:YD373"/>
    <mergeCell ref="ACK327:ACN327"/>
    <mergeCell ref="ZN141:ABA141"/>
    <mergeCell ref="AAD327:AAG327"/>
    <mergeCell ref="TB51:TE51"/>
    <mergeCell ref="TR235:TU235"/>
    <mergeCell ref="VY51:WB51"/>
    <mergeCell ref="NF143:NI143"/>
    <mergeCell ref="RG417:ST417"/>
    <mergeCell ref="LO373:LR373"/>
    <mergeCell ref="ABI373:ABL373"/>
    <mergeCell ref="EI235:EL235"/>
    <mergeCell ref="NR327:NU327"/>
    <mergeCell ref="EY419:FB419"/>
    <mergeCell ref="OW373:OZ373"/>
    <mergeCell ref="RG281:RJ281"/>
    <mergeCell ref="KQ187:MD187"/>
    <mergeCell ref="UW97:UZ97"/>
    <mergeCell ref="VM281:VP281"/>
    <mergeCell ref="ABE235:ABH235"/>
    <mergeCell ref="EE97:EH97"/>
    <mergeCell ref="PA189:PD189"/>
    <mergeCell ref="UO141:WB141"/>
    <mergeCell ref="UO143:UR143"/>
    <mergeCell ref="AFK235:AFN235"/>
    <mergeCell ref="ML419:MO419"/>
    <mergeCell ref="OC51:OF51"/>
    <mergeCell ref="MH417:NU417"/>
    <mergeCell ref="WJ373:WM373"/>
    <mergeCell ref="QR419:QU419"/>
    <mergeCell ref="ABE49:ACR49"/>
    <mergeCell ref="ADX143:AEA143"/>
    <mergeCell ref="AAP373:AAS373"/>
    <mergeCell ref="XL51:XO51"/>
    <mergeCell ref="ACZ281:ADC281"/>
    <mergeCell ref="FG189:FJ189"/>
    <mergeCell ref="HQ373:HT373"/>
    <mergeCell ref="AEM49:AFZ49"/>
    <mergeCell ref="ACV279:AEI279"/>
    <mergeCell ref="MH141:NU141"/>
    <mergeCell ref="WJ189:WM189"/>
    <mergeCell ref="PE143:PH143"/>
    <mergeCell ref="PX97:QA97"/>
    <mergeCell ref="IS51:IV51"/>
    <mergeCell ref="QN281:QQ281"/>
    <mergeCell ref="YE419:YH419"/>
    <mergeCell ref="AL327:AO327"/>
    <mergeCell ref="ZV51:ZY51"/>
    <mergeCell ref="ZR189:ZU189"/>
    <mergeCell ref="ABY5:ACB5"/>
    <mergeCell ref="QV373:QY373"/>
    <mergeCell ref="CN97:CQ97"/>
    <mergeCell ref="BQ373:BT373"/>
    <mergeCell ref="ZG97:ZJ97"/>
    <mergeCell ref="JL419:JO419"/>
    <mergeCell ref="NF189:NI189"/>
    <mergeCell ref="ABI419:ABL419"/>
    <mergeCell ref="QZ189:RC189"/>
    <mergeCell ref="XD143:XG143"/>
    <mergeCell ref="HI141:IV141"/>
    <mergeCell ref="AAX143:ABA143"/>
    <mergeCell ref="EA373:ED373"/>
    <mergeCell ref="BM235:BP235"/>
    <mergeCell ref="GD327:GG327"/>
    <mergeCell ref="SQ419:ST419"/>
    <mergeCell ref="ABE281:ABH281"/>
    <mergeCell ref="US189:UV189"/>
    <mergeCell ref="ACO373:ACR373"/>
    <mergeCell ref="OG97:OJ97"/>
    <mergeCell ref="XP51:XS51"/>
    <mergeCell ref="AEQ143:AET143"/>
    <mergeCell ref="FZ189:GC189"/>
    <mergeCell ref="PP279:RC279"/>
    <mergeCell ref="WJ419:WM419"/>
    <mergeCell ref="LK5:LN5"/>
    <mergeCell ref="ZN233:ABA233"/>
    <mergeCell ref="AAD419:AAG419"/>
    <mergeCell ref="TR327:TU327"/>
    <mergeCell ref="VU281:VX281"/>
    <mergeCell ref="OS5:OV5"/>
    <mergeCell ref="PI189:PL189"/>
    <mergeCell ref="AFC51:AFF51"/>
    <mergeCell ref="AFS235:AFV235"/>
    <mergeCell ref="FR143:FU143"/>
    <mergeCell ref="ZG143:ZJ143"/>
    <mergeCell ref="Z189:AC189"/>
    <mergeCell ref="QJ235:QM235"/>
    <mergeCell ref="QZ419:RC419"/>
    <mergeCell ref="MH49:NU49"/>
    <mergeCell ref="AAX373:ABA373"/>
    <mergeCell ref="BQ419:BT419"/>
    <mergeCell ref="WF5:WI5"/>
    <mergeCell ref="JH373:JK373"/>
    <mergeCell ref="NY279:PL279"/>
    <mergeCell ref="QF97:QI97"/>
    <mergeCell ref="HM189:HP189"/>
    <mergeCell ref="JT5:JW5"/>
    <mergeCell ref="XW233:ZJ233"/>
    <mergeCell ref="XW235:XZ235"/>
    <mergeCell ref="SE281:SH281"/>
    <mergeCell ref="YM419:YP419"/>
    <mergeCell ref="RK143:RN143"/>
    <mergeCell ref="AAD51:AAG51"/>
    <mergeCell ref="BM281:BP281"/>
    <mergeCell ref="F281:I281"/>
    <mergeCell ref="NB5:NE5"/>
    <mergeCell ref="RW327:RZ327"/>
    <mergeCell ref="PP325:RC325"/>
    <mergeCell ref="JD235:JG235"/>
    <mergeCell ref="ADL51:ADO51"/>
    <mergeCell ref="CR143:CU143"/>
    <mergeCell ref="KQ3:MD3"/>
    <mergeCell ref="HB97:HE97"/>
    <mergeCell ref="ZR281:ZU281"/>
    <mergeCell ref="EI373:EL373"/>
    <mergeCell ref="ABY97:ACB97"/>
    <mergeCell ref="KJ373:KM373"/>
    <mergeCell ref="Z235:AC235"/>
    <mergeCell ref="NF281:NI281"/>
    <mergeCell ref="AFG97:AFJ97"/>
    <mergeCell ref="MH281:MK281"/>
    <mergeCell ref="OO97:OR97"/>
    <mergeCell ref="NR373:NU373"/>
    <mergeCell ref="ABI327:ABL327"/>
    <mergeCell ref="FV5:FY5"/>
    <mergeCell ref="WF235:WI235"/>
    <mergeCell ref="ZG189:ZJ189"/>
    <mergeCell ref="YM51:YP51"/>
    <mergeCell ref="AS95:CF95"/>
    <mergeCell ref="HM235:HP235"/>
    <mergeCell ref="ACV1:AEI1"/>
    <mergeCell ref="BU281:BX281"/>
    <mergeCell ref="NN235:NQ235"/>
    <mergeCell ref="WF49:XS49"/>
    <mergeCell ref="PA5:PD5"/>
    <mergeCell ref="LS235:LV235"/>
    <mergeCell ref="CJ325:DW325"/>
    <mergeCell ref="YA281:YD281"/>
    <mergeCell ref="AH189:AK189"/>
    <mergeCell ref="AAH97:AAK97"/>
    <mergeCell ref="IS373:IV373"/>
    <mergeCell ref="KF143:KI143"/>
    <mergeCell ref="DT51:DW51"/>
    <mergeCell ref="JH281:JK281"/>
    <mergeCell ref="ABY327:ACB327"/>
    <mergeCell ref="B233:AO233"/>
    <mergeCell ref="ZR327:ZU327"/>
    <mergeCell ref="WN5:WQ5"/>
    <mergeCell ref="TF235:TI235"/>
    <mergeCell ref="US5:UV5"/>
    <mergeCell ref="AFS327:AFV327"/>
    <mergeCell ref="AAT5:AAW5"/>
    <mergeCell ref="HU189:HX189"/>
    <mergeCell ref="NF327:NI327"/>
    <mergeCell ref="EM419:EP419"/>
    <mergeCell ref="BI97:BL97"/>
    <mergeCell ref="RS143:RV143"/>
    <mergeCell ref="MA189:MD189"/>
    <mergeCell ref="LG51:LJ51"/>
    <mergeCell ref="ACK235:ACN235"/>
    <mergeCell ref="VY143:WB143"/>
    <mergeCell ref="AS325:CF325"/>
    <mergeCell ref="AS327:AV327"/>
    <mergeCell ref="CZ143:DC143"/>
    <mergeCell ref="NR419:NU419"/>
    <mergeCell ref="EY327:FB327"/>
    <mergeCell ref="XP373:XS373"/>
    <mergeCell ref="PT5:PW5"/>
    <mergeCell ref="VI373:VL373"/>
    <mergeCell ref="TN189:TQ189"/>
    <mergeCell ref="VU5:VX5"/>
    <mergeCell ref="NB97:NE97"/>
    <mergeCell ref="ADL143:ADO143"/>
    <mergeCell ref="NN281:NQ281"/>
    <mergeCell ref="KQ95:MD95"/>
    <mergeCell ref="WZ51:XC51"/>
    <mergeCell ref="HB189:HE189"/>
    <mergeCell ref="AFO97:AFR97"/>
    <mergeCell ref="US51:UV51"/>
    <mergeCell ref="EU189:EX189"/>
    <mergeCell ref="ZC5:ZF5"/>
    <mergeCell ref="XL235:XO235"/>
    <mergeCell ref="SX417:UK417"/>
    <mergeCell ref="VE235:VH235"/>
    <mergeCell ref="ML327:MO327"/>
    <mergeCell ref="OS143:OV143"/>
    <mergeCell ref="QV281:QY281"/>
    <mergeCell ref="FZ235:GC235"/>
    <mergeCell ref="KJ189:KM189"/>
    <mergeCell ref="IG51:IJ51"/>
    <mergeCell ref="GL419:GO419"/>
    <mergeCell ref="AAT235:AAW235"/>
    <mergeCell ref="FR371:HE371"/>
    <mergeCell ref="Z327:AC327"/>
    <mergeCell ref="QJ373:QM373"/>
    <mergeCell ref="MA419:MD419"/>
    <mergeCell ref="JT419:JW419"/>
    <mergeCell ref="FV97:FY97"/>
    <mergeCell ref="TR373:TU373"/>
    <mergeCell ref="YI281:YL281"/>
    <mergeCell ref="AAP97:AAS97"/>
    <mergeCell ref="B1:AO1"/>
    <mergeCell ref="ACO281:ACR281"/>
    <mergeCell ref="HM327:HP327"/>
    <mergeCell ref="LW281:LZ281"/>
    <mergeCell ref="BA235:BD235"/>
    <mergeCell ref="IZ95:KM95"/>
    <mergeCell ref="IZ97:JC97"/>
    <mergeCell ref="JP281:JS281"/>
    <mergeCell ref="CN5:CQ5"/>
    <mergeCell ref="DD189:DG189"/>
    <mergeCell ref="VU235:VX235"/>
    <mergeCell ref="IO5:IR5"/>
    <mergeCell ref="AS371:CF371"/>
    <mergeCell ref="RG419:RJ419"/>
    <mergeCell ref="SX51:TA51"/>
    <mergeCell ref="TN235:TQ235"/>
    <mergeCell ref="KQ325:MD325"/>
    <mergeCell ref="ABE373:ABH373"/>
    <mergeCell ref="EE235:EH235"/>
    <mergeCell ref="EU419:EX419"/>
    <mergeCell ref="OS373:OV373"/>
    <mergeCell ref="BM143:BP143"/>
    <mergeCell ref="ABE187:ACR187"/>
    <mergeCell ref="XP281:XS281"/>
    <mergeCell ref="US97:UV97"/>
    <mergeCell ref="VI281:VL281"/>
    <mergeCell ref="OG5:OJ5"/>
    <mergeCell ref="ACZ419:ADC419"/>
    <mergeCell ref="AEQ51:AET51"/>
    <mergeCell ref="AFG235:AFJ235"/>
    <mergeCell ref="FZ281:GC281"/>
    <mergeCell ref="MH419:MK419"/>
    <mergeCell ref="N189:Q189"/>
    <mergeCell ref="ACV417:AEI417"/>
    <mergeCell ref="WJ327:WM327"/>
    <mergeCell ref="AW5:AZ5"/>
    <mergeCell ref="PX235:QA235"/>
    <mergeCell ref="WF373:WI373"/>
    <mergeCell ref="QN419:QQ419"/>
    <mergeCell ref="NJ97:NM97"/>
    <mergeCell ref="SA189:SD189"/>
    <mergeCell ref="ADT143:ADW143"/>
    <mergeCell ref="XH51:XK51"/>
    <mergeCell ref="ABY143:ACB143"/>
    <mergeCell ref="GH235:GK235"/>
    <mergeCell ref="PT97:PW97"/>
    <mergeCell ref="IO51:IR51"/>
    <mergeCell ref="QZ327:RC327"/>
    <mergeCell ref="YA419:YD419"/>
    <mergeCell ref="AH327:AK327"/>
    <mergeCell ref="ZR51:ZU51"/>
    <mergeCell ref="ZN189:ZQ189"/>
    <mergeCell ref="ABU5:ABX5"/>
    <mergeCell ref="TB97:TE97"/>
    <mergeCell ref="CJ97:CM97"/>
    <mergeCell ref="AFO189:AFR189"/>
    <mergeCell ref="BM373:BP373"/>
    <mergeCell ref="ZC97:ZF97"/>
    <mergeCell ref="ACZ51:ADC51"/>
    <mergeCell ref="EI281:EL281"/>
    <mergeCell ref="ABE419:ABH419"/>
    <mergeCell ref="NY187:PL187"/>
    <mergeCell ref="US327:UV327"/>
    <mergeCell ref="IC281:IF281"/>
    <mergeCell ref="KJ97:KM97"/>
    <mergeCell ref="YM327:YP327"/>
    <mergeCell ref="AAT143:AAW143"/>
    <mergeCell ref="SA235:SD235"/>
    <mergeCell ref="AS51:AV51"/>
    <mergeCell ref="UH51:UK51"/>
    <mergeCell ref="PP417:RC417"/>
    <mergeCell ref="FZ327:GC327"/>
    <mergeCell ref="SM419:SP419"/>
    <mergeCell ref="MA327:MD327"/>
    <mergeCell ref="DH419:DK419"/>
    <mergeCell ref="EY51:FB51"/>
    <mergeCell ref="NN97:NQ97"/>
    <mergeCell ref="UO189:UR189"/>
    <mergeCell ref="HB5:HE5"/>
    <mergeCell ref="ACK373:ACN373"/>
    <mergeCell ref="EA51:ED51"/>
    <mergeCell ref="NF373:NI373"/>
    <mergeCell ref="AEM143:AEP143"/>
    <mergeCell ref="PI327:PL327"/>
    <mergeCell ref="AFS373:AFV373"/>
    <mergeCell ref="WF419:WI419"/>
    <mergeCell ref="VA97:VD97"/>
    <mergeCell ref="MH187:NU187"/>
    <mergeCell ref="OO5:OR5"/>
    <mergeCell ref="PE189:PH189"/>
    <mergeCell ref="AFO419:AFR419"/>
    <mergeCell ref="AEY51:AFB51"/>
    <mergeCell ref="FR95:HE95"/>
    <mergeCell ref="WF143:WI143"/>
    <mergeCell ref="GH281:GK281"/>
    <mergeCell ref="V189:Y189"/>
    <mergeCell ref="CC5:CF5"/>
    <mergeCell ref="NY417:PL417"/>
    <mergeCell ref="QF235:QI235"/>
    <mergeCell ref="QV419:QY419"/>
    <mergeCell ref="JT143:JW143"/>
    <mergeCell ref="DH51:DK51"/>
    <mergeCell ref="XW373:XZ373"/>
    <mergeCell ref="BA51:BD51"/>
    <mergeCell ref="FK5:FN5"/>
    <mergeCell ref="AAT373:AAW373"/>
    <mergeCell ref="NN143:NQ143"/>
    <mergeCell ref="BM419:BP419"/>
    <mergeCell ref="F419:I419"/>
    <mergeCell ref="LK373:LN373"/>
    <mergeCell ref="AEM279:AFZ279"/>
    <mergeCell ref="JD373:JG373"/>
    <mergeCell ref="AAH5:AAK5"/>
    <mergeCell ref="HI189:HL189"/>
    <mergeCell ref="AAX189:ABA189"/>
    <mergeCell ref="SA281:SD281"/>
    <mergeCell ref="RG143:RJ143"/>
    <mergeCell ref="LO189:LR189"/>
    <mergeCell ref="MX5:NA5"/>
    <mergeCell ref="ABY235:ACB235"/>
    <mergeCell ref="ACO419:ACR419"/>
    <mergeCell ref="VM143:VP143"/>
    <mergeCell ref="AEB189:AEE189"/>
    <mergeCell ref="XP97:XS97"/>
    <mergeCell ref="CN143:CQ143"/>
    <mergeCell ref="NF419:NI419"/>
    <mergeCell ref="KY419:LB419"/>
    <mergeCell ref="XD373:XG373"/>
    <mergeCell ref="FV143:FY143"/>
    <mergeCell ref="UW373:UZ373"/>
    <mergeCell ref="ZG327:ZJ327"/>
    <mergeCell ref="ZN281:ZQ281"/>
    <mergeCell ref="EE373:EH373"/>
    <mergeCell ref="FG51:FJ51"/>
    <mergeCell ref="NB281:NE281"/>
    <mergeCell ref="DP419:DS419"/>
    <mergeCell ref="ACV281:ACY281"/>
    <mergeCell ref="AS233:CF233"/>
    <mergeCell ref="KU281:KX281"/>
    <mergeCell ref="AFC97:AFF97"/>
    <mergeCell ref="FR189:FU189"/>
    <mergeCell ref="NN373:NQ373"/>
    <mergeCell ref="WZ235:XC235"/>
    <mergeCell ref="WF187:XS187"/>
    <mergeCell ref="US235:UV235"/>
    <mergeCell ref="ZC189:ZF189"/>
    <mergeCell ref="QJ281:QM281"/>
    <mergeCell ref="FZ419:GC419"/>
    <mergeCell ref="AAH235:AAK235"/>
    <mergeCell ref="HI235:HL235"/>
    <mergeCell ref="BQ281:BT281"/>
    <mergeCell ref="PX373:QA373"/>
    <mergeCell ref="MT51:MW51"/>
    <mergeCell ref="JH419:JK419"/>
    <mergeCell ref="GD97:GG97"/>
    <mergeCell ref="PI419:PL419"/>
    <mergeCell ref="QB51:QE51"/>
    <mergeCell ref="XW281:XZ281"/>
    <mergeCell ref="ZG373:ZJ373"/>
    <mergeCell ref="BI235:BL235"/>
    <mergeCell ref="DP51:DS51"/>
    <mergeCell ref="JD281:JG281"/>
    <mergeCell ref="ABU327:ABX327"/>
    <mergeCell ref="ZN327:ZQ327"/>
    <mergeCell ref="AAP5:AAS5"/>
    <mergeCell ref="RW97:RZ97"/>
    <mergeCell ref="B49:AO49"/>
    <mergeCell ref="BE97:BH97"/>
    <mergeCell ref="FV189:FY189"/>
    <mergeCell ref="J97:M97"/>
    <mergeCell ref="ABU51:ABX51"/>
    <mergeCell ref="LW189:LZ189"/>
    <mergeCell ref="IZ3:KM3"/>
    <mergeCell ref="LC51:LF51"/>
    <mergeCell ref="FK97:FN97"/>
    <mergeCell ref="ACG235:ACJ235"/>
    <mergeCell ref="TN327:TQ327"/>
    <mergeCell ref="VU143:VX143"/>
    <mergeCell ref="AS279:CF279"/>
    <mergeCell ref="PI51:PL51"/>
    <mergeCell ref="NN419:NQ419"/>
    <mergeCell ref="KQ233:MD233"/>
    <mergeCell ref="HB327:HE327"/>
    <mergeCell ref="EU327:EX327"/>
    <mergeCell ref="XL373:XO373"/>
    <mergeCell ref="VE373:VH373"/>
    <mergeCell ref="TJ189:TM189"/>
    <mergeCell ref="MX97:NA97"/>
    <mergeCell ref="KQ97:KT97"/>
    <mergeCell ref="AEB281:AEE281"/>
    <mergeCell ref="ADH143:ADK143"/>
    <mergeCell ref="WV51:WY51"/>
    <mergeCell ref="CJ371:DW371"/>
    <mergeCell ref="EA3:FN3"/>
    <mergeCell ref="UO51:UR51"/>
    <mergeCell ref="YY5:ZB5"/>
    <mergeCell ref="VA419:VD419"/>
    <mergeCell ref="QV143:QY143"/>
    <mergeCell ref="MH327:MK327"/>
    <mergeCell ref="QB97:QE97"/>
    <mergeCell ref="JP5:JS5"/>
    <mergeCell ref="FV235:FY235"/>
    <mergeCell ref="IC51:IF51"/>
    <mergeCell ref="ZG419:ZJ419"/>
    <mergeCell ref="KF189:KI189"/>
    <mergeCell ref="J143:M143"/>
    <mergeCell ref="HI3:IV3"/>
    <mergeCell ref="HI5:HL5"/>
    <mergeCell ref="ZZ51:AAC51"/>
    <mergeCell ref="V327:Y327"/>
    <mergeCell ref="B279:AO279"/>
    <mergeCell ref="BA373:BD373"/>
    <mergeCell ref="IZ233:KM233"/>
    <mergeCell ref="IZ235:JC235"/>
    <mergeCell ref="DD327:DG327"/>
    <mergeCell ref="IO143:IR143"/>
    <mergeCell ref="TN373:TQ373"/>
    <mergeCell ref="CC51:CF51"/>
    <mergeCell ref="YE281:YH281"/>
    <mergeCell ref="WJ281:WM281"/>
    <mergeCell ref="AEM419:AEP419"/>
    <mergeCell ref="ABU97:ABX97"/>
    <mergeCell ref="ACK281:ACN281"/>
    <mergeCell ref="ZN95:ABA95"/>
    <mergeCell ref="CJ5:CM5"/>
    <mergeCell ref="SA419:SD419"/>
    <mergeCell ref="RG371:ST371"/>
    <mergeCell ref="IK5:IN5"/>
    <mergeCell ref="GP5:GS5"/>
    <mergeCell ref="ABE325:ACR325"/>
    <mergeCell ref="XP419:XS419"/>
    <mergeCell ref="VI419:VL419"/>
    <mergeCell ref="EA235:ED235"/>
    <mergeCell ref="EQ419:ET419"/>
    <mergeCell ref="OW327:OZ327"/>
    <mergeCell ref="KB235:KE235"/>
    <mergeCell ref="AFG373:AFJ373"/>
    <mergeCell ref="DL281:DO281"/>
    <mergeCell ref="ADL189:ADO189"/>
    <mergeCell ref="BI143:BL143"/>
    <mergeCell ref="NJ235:NM235"/>
    <mergeCell ref="UO97:UR97"/>
    <mergeCell ref="VE281:VH281"/>
    <mergeCell ref="OC5:OF5"/>
    <mergeCell ref="CZ373:DC373"/>
    <mergeCell ref="MH371:NU371"/>
    <mergeCell ref="ACV419:ACY419"/>
    <mergeCell ref="AEM51:AEP51"/>
    <mergeCell ref="FV281:FY281"/>
    <mergeCell ref="J189:M189"/>
    <mergeCell ref="GH373:GK373"/>
    <mergeCell ref="PT235:PW235"/>
    <mergeCell ref="JH143:JK143"/>
    <mergeCell ref="RW189:RZ189"/>
    <mergeCell ref="LK97:LN97"/>
    <mergeCell ref="PE281:PH281"/>
    <mergeCell ref="XD51:XG51"/>
    <mergeCell ref="ABU143:ABX143"/>
    <mergeCell ref="AFO327:AFR327"/>
    <mergeCell ref="ZC235:ZF235"/>
    <mergeCell ref="GD235:GG235"/>
    <mergeCell ref="AL281:AO281"/>
    <mergeCell ref="JT51:JW51"/>
    <mergeCell ref="KJ235:KM235"/>
    <mergeCell ref="SX97:TA97"/>
    <mergeCell ref="BI373:BL373"/>
    <mergeCell ref="YY97:ZB97"/>
    <mergeCell ref="ADP189:ADS189"/>
    <mergeCell ref="EE281:EH281"/>
    <mergeCell ref="UO327:UR327"/>
    <mergeCell ref="HY281:IB281"/>
    <mergeCell ref="AAP327:AAS327"/>
    <mergeCell ref="YI327:YL327"/>
    <mergeCell ref="B371:AO371"/>
    <mergeCell ref="RG51:RJ51"/>
    <mergeCell ref="RW235:RZ235"/>
    <mergeCell ref="VQ5:VT5"/>
    <mergeCell ref="IZ325:KM325"/>
    <mergeCell ref="LG143:LJ143"/>
    <mergeCell ref="CN235:CQ235"/>
    <mergeCell ref="EU51:EX51"/>
    <mergeCell ref="DD419:DG419"/>
    <mergeCell ref="FK235:FN235"/>
    <mergeCell ref="EQ189:ET189"/>
    <mergeCell ref="GX5:HA5"/>
    <mergeCell ref="NB373:NE373"/>
    <mergeCell ref="AS417:CF417"/>
    <mergeCell ref="OO143:OR143"/>
    <mergeCell ref="PE327:PH327"/>
    <mergeCell ref="ADD5:ADG5"/>
    <mergeCell ref="QF373:QI373"/>
    <mergeCell ref="OK5:ON5"/>
    <mergeCell ref="FR97:FU97"/>
    <mergeCell ref="AFK419:AFN419"/>
    <mergeCell ref="F5:I5"/>
    <mergeCell ref="ADD419:ADG419"/>
    <mergeCell ref="AEU51:AEX51"/>
    <mergeCell ref="GD281:GG281"/>
    <mergeCell ref="PP51:PS51"/>
    <mergeCell ref="SQ5:ST5"/>
    <mergeCell ref="R189:U189"/>
    <mergeCell ref="QB235:QE235"/>
    <mergeCell ref="HI327:HL327"/>
    <mergeCell ref="AAX327:ABA327"/>
    <mergeCell ref="JP143:JS143"/>
    <mergeCell ref="AW235:AZ235"/>
    <mergeCell ref="AW51:AZ51"/>
    <mergeCell ref="NJ143:NM143"/>
    <mergeCell ref="BI419:BL419"/>
    <mergeCell ref="B417:AO417"/>
    <mergeCell ref="B419:E419"/>
    <mergeCell ref="LG373:LJ373"/>
    <mergeCell ref="IZ373:JC373"/>
    <mergeCell ref="XW189:XZ189"/>
    <mergeCell ref="AAD5:AAG5"/>
    <mergeCell ref="PA373:PD373"/>
    <mergeCell ref="AS97:AV97"/>
    <mergeCell ref="RW281:RZ281"/>
    <mergeCell ref="LK189:LN189"/>
    <mergeCell ref="ACV187:AEI187"/>
    <mergeCell ref="ZN417:ABA417"/>
    <mergeCell ref="ZN419:ZQ419"/>
    <mergeCell ref="ABU235:ABX235"/>
    <mergeCell ref="ACK419:ACN419"/>
    <mergeCell ref="TB327:TE327"/>
    <mergeCell ref="VI143:VL143"/>
    <mergeCell ref="XL97:XO97"/>
    <mergeCell ref="NB419:NE419"/>
    <mergeCell ref="KU419:KX419"/>
    <mergeCell ref="EI327:EL327"/>
    <mergeCell ref="BE5:BH5"/>
    <mergeCell ref="FR327:FU327"/>
    <mergeCell ref="IS281:IV281"/>
    <mergeCell ref="WZ373:XC373"/>
    <mergeCell ref="US373:UV373"/>
    <mergeCell ref="ZC327:ZF327"/>
    <mergeCell ref="VU51:VX51"/>
    <mergeCell ref="DL419:DO419"/>
    <mergeCell ref="FC51:FF51"/>
    <mergeCell ref="AEY97:AFB97"/>
    <mergeCell ref="AEB373:AEE373"/>
    <mergeCell ref="HB235:HE235"/>
    <mergeCell ref="NJ373:NM373"/>
    <mergeCell ref="PP97:PS97"/>
    <mergeCell ref="QF281:QI281"/>
    <mergeCell ref="XW419:XZ419"/>
    <mergeCell ref="TZ281:UC281"/>
    <mergeCell ref="ZN51:ZQ51"/>
    <mergeCell ref="ADH51:ADK51"/>
    <mergeCell ref="ADX235:AEA235"/>
    <mergeCell ref="PT373:PW373"/>
    <mergeCell ref="GX97:HA97"/>
    <mergeCell ref="JD419:JG419"/>
    <mergeCell ref="FZ97:GC97"/>
    <mergeCell ref="XH143:XK143"/>
    <mergeCell ref="OO235:OR235"/>
    <mergeCell ref="QV51:QY51"/>
    <mergeCell ref="PE419:PH419"/>
    <mergeCell ref="QR189:QU189"/>
    <mergeCell ref="PX51:QA51"/>
    <mergeCell ref="KF97:KI97"/>
    <mergeCell ref="ZC373:ZF373"/>
    <mergeCell ref="CC235:CF235"/>
    <mergeCell ref="AAP143:AAS143"/>
    <mergeCell ref="V235:Y235"/>
    <mergeCell ref="UD51:UG51"/>
    <mergeCell ref="BE235:BH235"/>
    <mergeCell ref="ABY281:ACB281"/>
    <mergeCell ref="DL51:DO51"/>
    <mergeCell ref="HM373:HP373"/>
    <mergeCell ref="LW327:LZ327"/>
    <mergeCell ref="ACG373:ACJ373"/>
    <mergeCell ref="YE189:YH189"/>
    <mergeCell ref="AAL5:AAO5"/>
    <mergeCell ref="UW419:UZ419"/>
    <mergeCell ref="RS97:RV97"/>
    <mergeCell ref="ACK189:ACN189"/>
    <mergeCell ref="ABQ51:ABT51"/>
    <mergeCell ref="LS189:LV189"/>
    <mergeCell ref="CZ281:DC281"/>
    <mergeCell ref="FG97:FJ97"/>
    <mergeCell ref="ACC235:ACF235"/>
    <mergeCell ref="TJ327:TM327"/>
    <mergeCell ref="VQ143:VT143"/>
    <mergeCell ref="MX235:NA235"/>
    <mergeCell ref="PE51:PH51"/>
    <mergeCell ref="AEB419:AEE419"/>
    <mergeCell ref="NJ419:NM419"/>
    <mergeCell ref="GX327:HA327"/>
    <mergeCell ref="EA141:FN141"/>
    <mergeCell ref="EQ327:ET327"/>
    <mergeCell ref="XH373:XK373"/>
    <mergeCell ref="FV373:FY373"/>
    <mergeCell ref="MT97:MW97"/>
    <mergeCell ref="ADX281:AEA281"/>
    <mergeCell ref="XL189:XO189"/>
    <mergeCell ref="WR51:WU51"/>
    <mergeCell ref="YU5:YX5"/>
    <mergeCell ref="AFC327:AFF327"/>
    <mergeCell ref="FR235:FU235"/>
    <mergeCell ref="JL5:JO5"/>
    <mergeCell ref="ZC419:ZF419"/>
    <mergeCell ref="SQ327:ST327"/>
    <mergeCell ref="QJ327:QM327"/>
    <mergeCell ref="RS327:RV327"/>
    <mergeCell ref="AW373:AZ373"/>
    <mergeCell ref="CJ143:CM143"/>
    <mergeCell ref="CZ327:DC327"/>
    <mergeCell ref="IK143:IN143"/>
    <mergeCell ref="BY51:CB51"/>
    <mergeCell ref="R51:U51"/>
    <mergeCell ref="ABQ97:ABT97"/>
    <mergeCell ref="ACG281:ACJ281"/>
    <mergeCell ref="VE5:VH5"/>
    <mergeCell ref="KB373:KE373"/>
    <mergeCell ref="SX5:TA5"/>
    <mergeCell ref="ADL327:ADO327"/>
    <mergeCell ref="NY49:PL49"/>
    <mergeCell ref="KQ279:MD279"/>
    <mergeCell ref="KQ281:KT281"/>
    <mergeCell ref="EE189:EH189"/>
    <mergeCell ref="XW3:ZJ3"/>
    <mergeCell ref="UO235:UR235"/>
    <mergeCell ref="VE419:VH419"/>
    <mergeCell ref="SA97:SD97"/>
    <mergeCell ref="OC143:OF143"/>
    <mergeCell ref="AFC373:AFF373"/>
    <mergeCell ref="ABY51:ACB51"/>
    <mergeCell ref="FV419:FY419"/>
    <mergeCell ref="DH281:DK281"/>
    <mergeCell ref="LW419:LZ419"/>
    <mergeCell ref="NF235:NI235"/>
    <mergeCell ref="VU373:VX373"/>
    <mergeCell ref="NY5:OB5"/>
    <mergeCell ref="FR281:FU281"/>
    <mergeCell ref="ZZ97:AAC97"/>
    <mergeCell ref="F189:I189"/>
    <mergeCell ref="RG5:RJ5"/>
    <mergeCell ref="GD373:GG373"/>
    <mergeCell ref="PP235:PS235"/>
    <mergeCell ref="ADT97:ADW97"/>
    <mergeCell ref="JD143:JG143"/>
    <mergeCell ref="RS189:RV189"/>
    <mergeCell ref="IZ281:JC281"/>
    <mergeCell ref="PA281:PD281"/>
    <mergeCell ref="SX235:TA235"/>
    <mergeCell ref="AFK327:AFN327"/>
    <mergeCell ref="YI51:YL51"/>
    <mergeCell ref="YY235:ZB235"/>
    <mergeCell ref="SM143:SP143"/>
    <mergeCell ref="R97:U97"/>
    <mergeCell ref="HY419:IB419"/>
    <mergeCell ref="JP51:JS51"/>
    <mergeCell ref="KF235:KI235"/>
    <mergeCell ref="RW373:RZ373"/>
    <mergeCell ref="BE373:BH373"/>
    <mergeCell ref="IS143:IV143"/>
    <mergeCell ref="FK373:FN373"/>
    <mergeCell ref="GX143:HA143"/>
    <mergeCell ref="TF189:TI189"/>
    <mergeCell ref="RS235:RV235"/>
    <mergeCell ref="VM5:VP5"/>
    <mergeCell ref="ADD143:ADG143"/>
    <mergeCell ref="CJ235:CM235"/>
    <mergeCell ref="CZ419:DC419"/>
    <mergeCell ref="EQ51:ET51"/>
    <mergeCell ref="EM189:EP189"/>
    <mergeCell ref="GT5:GW5"/>
    <mergeCell ref="MX373:NA373"/>
    <mergeCell ref="UW235:UZ235"/>
    <mergeCell ref="OK143:ON143"/>
    <mergeCell ref="ZN1:ABA1"/>
    <mergeCell ref="PA327:PD327"/>
    <mergeCell ref="HY51:IB51"/>
    <mergeCell ref="GD419:GG419"/>
    <mergeCell ref="ACZ5:ADC5"/>
    <mergeCell ref="R327:U327"/>
    <mergeCell ref="QB373:QE373"/>
    <mergeCell ref="YY281:ZB281"/>
    <mergeCell ref="B5:E5"/>
    <mergeCell ref="WR281:WU281"/>
    <mergeCell ref="QF189:QI189"/>
    <mergeCell ref="SM5:SP5"/>
    <mergeCell ref="JT97:JW97"/>
    <mergeCell ref="AAD143:AAG143"/>
    <mergeCell ref="JL143:JO143"/>
    <mergeCell ref="AS235:AV235"/>
    <mergeCell ref="RW419:RZ419"/>
    <mergeCell ref="PI281:PL281"/>
    <mergeCell ref="BE419:BH419"/>
    <mergeCell ref="IG5:IJ5"/>
    <mergeCell ref="LK327:LN327"/>
    <mergeCell ref="XW1:ZJ1"/>
    <mergeCell ref="ABU373:ABX373"/>
    <mergeCell ref="ZG235:ZJ235"/>
    <mergeCell ref="LC373:LF373"/>
    <mergeCell ref="ZZ5:AAC5"/>
    <mergeCell ref="JX51:KA51"/>
    <mergeCell ref="RS281:RV281"/>
    <mergeCell ref="LG189:LJ189"/>
    <mergeCell ref="ADH5:ADK5"/>
    <mergeCell ref="SE373:SH373"/>
    <mergeCell ref="ABQ235:ABT235"/>
    <mergeCell ref="SX327:TA327"/>
    <mergeCell ref="VE143:VH143"/>
    <mergeCell ref="VA281:VD281"/>
    <mergeCell ref="XH97:XK97"/>
    <mergeCell ref="OO189:OR189"/>
    <mergeCell ref="MX419:NA419"/>
    <mergeCell ref="TZ5:UC5"/>
    <mergeCell ref="GL327:GO327"/>
    <mergeCell ref="AEY235:AFB235"/>
    <mergeCell ref="EE327:EH327"/>
    <mergeCell ref="BA5:BD5"/>
    <mergeCell ref="WV373:WY373"/>
    <mergeCell ref="UO373:UR373"/>
    <mergeCell ref="QF419:QI419"/>
    <mergeCell ref="FG5:FJ5"/>
    <mergeCell ref="TZ419:UC419"/>
    <mergeCell ref="VQ51:VT51"/>
    <mergeCell ref="CR235:CU235"/>
    <mergeCell ref="AEU97:AEX97"/>
    <mergeCell ref="ADX373:AEA373"/>
    <mergeCell ref="GX235:HA235"/>
    <mergeCell ref="AL143:AO143"/>
    <mergeCell ref="QB281:QE281"/>
    <mergeCell ref="KQ1:MD1"/>
    <mergeCell ref="CC373:CF373"/>
    <mergeCell ref="ADD51:ADG51"/>
    <mergeCell ref="AFG189:AFJ189"/>
    <mergeCell ref="V373:Y373"/>
    <mergeCell ref="YU97:YX97"/>
    <mergeCell ref="WN97:WQ97"/>
    <mergeCell ref="IZ419:JC419"/>
    <mergeCell ref="ZG281:ZJ281"/>
    <mergeCell ref="OK235:ON235"/>
    <mergeCell ref="PA419:PD419"/>
    <mergeCell ref="QN189:QQ189"/>
    <mergeCell ref="HU281:HX281"/>
    <mergeCell ref="PT51:PW51"/>
    <mergeCell ref="KB97:KE97"/>
    <mergeCell ref="DP5:DS5"/>
    <mergeCell ref="YY373:ZB373"/>
    <mergeCell ref="YE327:YH327"/>
    <mergeCell ref="AAL143:AAO143"/>
    <mergeCell ref="BY235:CB235"/>
    <mergeCell ref="ABE97:ABH97"/>
    <mergeCell ref="R235:U235"/>
    <mergeCell ref="TZ51:UC51"/>
    <mergeCell ref="KQ141:MD141"/>
    <mergeCell ref="SE419:SH419"/>
    <mergeCell ref="HI373:HL373"/>
    <mergeCell ref="LS327:LV327"/>
    <mergeCell ref="FG235:FJ235"/>
    <mergeCell ref="ACC373:ACF373"/>
    <mergeCell ref="YA189:YD189"/>
    <mergeCell ref="RO97:RR97"/>
    <mergeCell ref="LC5:LF5"/>
    <mergeCell ref="ACG189:ACJ189"/>
    <mergeCell ref="ABM51:ABP51"/>
    <mergeCell ref="VU97:VX97"/>
    <mergeCell ref="CV281:CY281"/>
    <mergeCell ref="FC97:FF97"/>
    <mergeCell ref="ZR419:ZU419"/>
    <mergeCell ref="TF327:TI327"/>
    <mergeCell ref="AFS51:AFV51"/>
    <mergeCell ref="MT235:MW235"/>
    <mergeCell ref="HB281:HE281"/>
    <mergeCell ref="ADX419:AEA419"/>
    <mergeCell ref="XL327:XO327"/>
    <mergeCell ref="GT327:GW327"/>
    <mergeCell ref="FR373:FU373"/>
    <mergeCell ref="XH189:XK189"/>
    <mergeCell ref="GT51:GW51"/>
    <mergeCell ref="AEY327:AFB327"/>
    <mergeCell ref="AAP189:AAS189"/>
    <mergeCell ref="JH5:JK5"/>
    <mergeCell ref="YY419:ZB419"/>
    <mergeCell ref="SM327:SP327"/>
    <mergeCell ref="ACG419:ACJ419"/>
    <mergeCell ref="YY143:ZB143"/>
    <mergeCell ref="IG143:IJ143"/>
    <mergeCell ref="BU51:BX51"/>
    <mergeCell ref="XW141:ZJ141"/>
    <mergeCell ref="Z419:AC419"/>
    <mergeCell ref="ABM97:ABP97"/>
    <mergeCell ref="ACC281:ACF281"/>
    <mergeCell ref="VA5:VD5"/>
    <mergeCell ref="JX373:KA373"/>
    <mergeCell ref="EA189:ED189"/>
    <mergeCell ref="NY143:OB143"/>
    <mergeCell ref="AAL235:AAO235"/>
    <mergeCell ref="IZ187:KM187"/>
    <mergeCell ref="TV281:TY281"/>
    <mergeCell ref="FR419:FU419"/>
    <mergeCell ref="DD281:DG281"/>
    <mergeCell ref="F327:I327"/>
    <mergeCell ref="LS419:LV419"/>
    <mergeCell ref="SX141:UK141"/>
    <mergeCell ref="ADT235:ADW235"/>
    <mergeCell ref="PP373:PS373"/>
    <mergeCell ref="ML51:MO51"/>
    <mergeCell ref="GT97:GW97"/>
    <mergeCell ref="NB235:NE235"/>
    <mergeCell ref="GP143:GS143"/>
    <mergeCell ref="VQ373:VT373"/>
    <mergeCell ref="AEF419:AEI419"/>
    <mergeCell ref="TJ373:TM373"/>
    <mergeCell ref="QR51:QU51"/>
    <mergeCell ref="ZN49:ABA49"/>
    <mergeCell ref="WF281:WI281"/>
    <mergeCell ref="B189:E189"/>
    <mergeCell ref="GX373:HA373"/>
    <mergeCell ref="FZ373:GC373"/>
    <mergeCell ref="ADP97:ADS97"/>
    <mergeCell ref="ACV49:AEI49"/>
    <mergeCell ref="ABE279:ACR279"/>
    <mergeCell ref="RK419:RN419"/>
    <mergeCell ref="KF373:KI373"/>
    <mergeCell ref="HB51:HE51"/>
    <mergeCell ref="OW281:OZ281"/>
    <mergeCell ref="IK189:IN189"/>
    <mergeCell ref="AFG327:AFJ327"/>
    <mergeCell ref="YE51:YH51"/>
    <mergeCell ref="YU235:YX235"/>
    <mergeCell ref="N97:Q97"/>
    <mergeCell ref="PX143:QA143"/>
    <mergeCell ref="KB419:KE419"/>
    <mergeCell ref="HU419:HX419"/>
    <mergeCell ref="JL51:JO51"/>
    <mergeCell ref="AS143:AV143"/>
    <mergeCell ref="BI327:BL327"/>
    <mergeCell ref="CV97:CY97"/>
    <mergeCell ref="RS373:RV373"/>
    <mergeCell ref="XW49:ZJ49"/>
    <mergeCell ref="UO281:UR281"/>
    <mergeCell ref="CJ373:CM373"/>
    <mergeCell ref="EM327:EP327"/>
    <mergeCell ref="GT143:GW143"/>
    <mergeCell ref="AH51:AK51"/>
    <mergeCell ref="ZN279:ABA279"/>
    <mergeCell ref="TB189:TE189"/>
    <mergeCell ref="VI5:VL5"/>
    <mergeCell ref="WF3:XS3"/>
    <mergeCell ref="ADT281:ADW281"/>
    <mergeCell ref="ACZ143:ADC143"/>
    <mergeCell ref="ADP327:ADS327"/>
    <mergeCell ref="EI189:EL189"/>
    <mergeCell ref="OG143:OJ143"/>
    <mergeCell ref="IO189:IR189"/>
    <mergeCell ref="HU51:HX51"/>
    <mergeCell ref="CC97:CF97"/>
    <mergeCell ref="UH143:UK143"/>
    <mergeCell ref="N327:Q327"/>
    <mergeCell ref="AEU189:AEX189"/>
    <mergeCell ref="DH327:DK327"/>
    <mergeCell ref="VY373:WB373"/>
    <mergeCell ref="QZ51:RC51"/>
    <mergeCell ref="YU281:YX281"/>
    <mergeCell ref="WN281:WQ281"/>
    <mergeCell ref="QB189:QE189"/>
    <mergeCell ref="JP97:JS97"/>
    <mergeCell ref="ZZ143:AAC143"/>
    <mergeCell ref="RS419:RV419"/>
    <mergeCell ref="LG327:LJ327"/>
    <mergeCell ref="IC5:IF5"/>
    <mergeCell ref="MH95:NU95"/>
    <mergeCell ref="NJ281:NM281"/>
    <mergeCell ref="ABQ373:ABT373"/>
    <mergeCell ref="EA371:FN371"/>
    <mergeCell ref="XH235:XK235"/>
    <mergeCell ref="NY325:PL325"/>
    <mergeCell ref="KJ419:KM419"/>
    <mergeCell ref="MA51:MD51"/>
    <mergeCell ref="BA143:BD143"/>
    <mergeCell ref="IO419:IR419"/>
    <mergeCell ref="ADD189:ADG189"/>
    <mergeCell ref="CJ281:CM281"/>
    <mergeCell ref="UH373:UK373"/>
    <mergeCell ref="SA373:SD373"/>
    <mergeCell ref="UW281:UZ281"/>
    <mergeCell ref="AEM371:AFZ371"/>
    <mergeCell ref="CR373:CU373"/>
    <mergeCell ref="AAX281:ABA281"/>
    <mergeCell ref="TV5:TY5"/>
    <mergeCell ref="AEU235:AEX235"/>
    <mergeCell ref="RO5:RR5"/>
    <mergeCell ref="ZC281:ZF281"/>
    <mergeCell ref="EA327:ED327"/>
    <mergeCell ref="LO97:LR97"/>
    <mergeCell ref="QB419:QE419"/>
    <mergeCell ref="CV189:CY189"/>
    <mergeCell ref="FC5:FF5"/>
    <mergeCell ref="VM51:VP51"/>
    <mergeCell ref="XP189:XS189"/>
    <mergeCell ref="MT143:MW143"/>
    <mergeCell ref="ADT373:ADW373"/>
    <mergeCell ref="GT235:GW235"/>
    <mergeCell ref="AH143:AK143"/>
    <mergeCell ref="ABE1:ACR1"/>
    <mergeCell ref="AD281:AG281"/>
    <mergeCell ref="OK373:ON373"/>
    <mergeCell ref="QN327:QQ327"/>
    <mergeCell ref="BY373:CB373"/>
    <mergeCell ref="AFC189:AFF189"/>
    <mergeCell ref="YQ97:YT97"/>
    <mergeCell ref="WJ97:WM97"/>
    <mergeCell ref="OG235:OJ235"/>
    <mergeCell ref="WF95:XS95"/>
    <mergeCell ref="SQ189:ST189"/>
    <mergeCell ref="HU143:HX143"/>
    <mergeCell ref="QJ189:QM189"/>
    <mergeCell ref="HQ281:HT281"/>
    <mergeCell ref="JX97:KA97"/>
    <mergeCell ref="BE189:BH189"/>
    <mergeCell ref="AEM417:AFZ417"/>
    <mergeCell ref="ACO143:ACR143"/>
    <mergeCell ref="N419:Q419"/>
    <mergeCell ref="YA327:YD327"/>
    <mergeCell ref="AAH143:AAK143"/>
    <mergeCell ref="RO235:RR235"/>
    <mergeCell ref="TV51:TY51"/>
    <mergeCell ref="LC143:LF143"/>
    <mergeCell ref="WF1:XS1"/>
    <mergeCell ref="LO327:LR327"/>
    <mergeCell ref="CV419:CY419"/>
    <mergeCell ref="EM51:EP51"/>
    <mergeCell ref="FC235:FF235"/>
    <mergeCell ref="ABY373:ACB373"/>
    <mergeCell ref="MT373:MW373"/>
    <mergeCell ref="KY5:LB5"/>
    <mergeCell ref="ACC189:ACF189"/>
    <mergeCell ref="TJ281:TM281"/>
    <mergeCell ref="ABI51:ABL51"/>
    <mergeCell ref="VQ97:VT97"/>
    <mergeCell ref="CR281:CU281"/>
    <mergeCell ref="ADH235:ADK235"/>
    <mergeCell ref="AFO51:AFR51"/>
    <mergeCell ref="GH97:GK97"/>
    <mergeCell ref="MP235:MS235"/>
    <mergeCell ref="GX281:HA281"/>
    <mergeCell ref="ADT419:ADW419"/>
    <mergeCell ref="XH327:XK327"/>
    <mergeCell ref="UD5:UG5"/>
    <mergeCell ref="NY51:OB51"/>
    <mergeCell ref="ADD97:ADG97"/>
    <mergeCell ref="V419:Y419"/>
    <mergeCell ref="CV51:CY51"/>
    <mergeCell ref="NB143:NE143"/>
    <mergeCell ref="JT373:JW373"/>
    <mergeCell ref="GP51:GS51"/>
    <mergeCell ref="OK281:ON281"/>
    <mergeCell ref="AEU327:AEX327"/>
    <mergeCell ref="YI235:YL235"/>
    <mergeCell ref="ZV5:ZY5"/>
    <mergeCell ref="AFW5:AFZ5"/>
    <mergeCell ref="RO281:RR281"/>
    <mergeCell ref="LC189:LF189"/>
    <mergeCell ref="ABM235:ABP235"/>
    <mergeCell ref="ACC419:ACF419"/>
    <mergeCell ref="OW189:OZ189"/>
    <mergeCell ref="VA143:VD143"/>
    <mergeCell ref="YU143:YX143"/>
    <mergeCell ref="FV327:FY327"/>
    <mergeCell ref="HI95:IV95"/>
    <mergeCell ref="BQ51:BT51"/>
    <mergeCell ref="DT5:DW5"/>
    <mergeCell ref="KB327:KE327"/>
    <mergeCell ref="ABI97:ABL97"/>
    <mergeCell ref="UW5:UZ5"/>
    <mergeCell ref="AAL373:AAO373"/>
    <mergeCell ref="ADH281:ADK281"/>
    <mergeCell ref="AEF5:AEI5"/>
    <mergeCell ref="RO327:RR327"/>
    <mergeCell ref="ZN187:ABA187"/>
    <mergeCell ref="TR281:TU281"/>
    <mergeCell ref="MP5:MS5"/>
    <mergeCell ref="CJ95:DW95"/>
    <mergeCell ref="VY97:WB97"/>
    <mergeCell ref="B327:E327"/>
    <mergeCell ref="LO419:LR419"/>
    <mergeCell ref="ADP235:ADS235"/>
    <mergeCell ref="MH51:MK51"/>
    <mergeCell ref="AFW51:AFZ51"/>
    <mergeCell ref="GP97:GS97"/>
    <mergeCell ref="ABE417:ACR417"/>
    <mergeCell ref="AD5:AG5"/>
    <mergeCell ref="VM373:VP373"/>
    <mergeCell ref="TF373:TI373"/>
    <mergeCell ref="XP327:XS327"/>
    <mergeCell ref="OW419:OZ419"/>
    <mergeCell ref="QN51:QQ51"/>
    <mergeCell ref="IK327:IN327"/>
    <mergeCell ref="YU373:YX373"/>
    <mergeCell ref="N235:Q235"/>
    <mergeCell ref="UO187:WB187"/>
    <mergeCell ref="AFK281:AFN281"/>
    <mergeCell ref="OC97:OF97"/>
    <mergeCell ref="GX51:HA51"/>
    <mergeCell ref="HQ5:HT5"/>
    <mergeCell ref="IG189:IJ189"/>
    <mergeCell ref="AEM141:AFZ141"/>
    <mergeCell ref="YA51:YD51"/>
    <mergeCell ref="SI97:SL97"/>
    <mergeCell ref="YQ235:YT235"/>
    <mergeCell ref="XW187:ZJ187"/>
    <mergeCell ref="RK97:RN97"/>
    <mergeCell ref="AAP419:AAS419"/>
    <mergeCell ref="ACG51:ACJ51"/>
    <mergeCell ref="JX419:KA419"/>
    <mergeCell ref="BI281:BL281"/>
    <mergeCell ref="HQ419:HT419"/>
    <mergeCell ref="JH51:JK51"/>
    <mergeCell ref="EY97:FB97"/>
    <mergeCell ref="BE327:BH327"/>
    <mergeCell ref="RO373:RR373"/>
    <mergeCell ref="IS97:IV97"/>
    <mergeCell ref="OW51:OZ51"/>
    <mergeCell ref="MP51:MS51"/>
    <mergeCell ref="ZC143:ZF143"/>
    <mergeCell ref="SQ51:ST51"/>
    <mergeCell ref="KJ327:KM327"/>
    <mergeCell ref="SX189:TA189"/>
    <mergeCell ref="ML97:MO97"/>
    <mergeCell ref="ADP281:ADS281"/>
    <mergeCell ref="ACV143:ACY143"/>
    <mergeCell ref="XD189:XG189"/>
    <mergeCell ref="QR97:QU97"/>
    <mergeCell ref="HI187:IV187"/>
    <mergeCell ref="YU419:YX419"/>
    <mergeCell ref="WN419:WQ419"/>
    <mergeCell ref="QB327:QE327"/>
    <mergeCell ref="J327:M327"/>
    <mergeCell ref="AEQ189:AET189"/>
    <mergeCell ref="YE97:YH97"/>
    <mergeCell ref="AL5:AO5"/>
    <mergeCell ref="YQ281:YT281"/>
    <mergeCell ref="IC143:IF143"/>
    <mergeCell ref="MH233:NU233"/>
    <mergeCell ref="PX189:QA189"/>
    <mergeCell ref="J51:M51"/>
    <mergeCell ref="JL97:JO97"/>
    <mergeCell ref="AS189:AV189"/>
    <mergeCell ref="ZV143:ZY143"/>
    <mergeCell ref="AFS281:AFV281"/>
    <mergeCell ref="RO419:RR419"/>
    <mergeCell ref="YQ5:YT5"/>
    <mergeCell ref="LC327:LF327"/>
    <mergeCell ref="HY5:IB5"/>
    <mergeCell ref="CJ419:CM419"/>
    <mergeCell ref="FR3:HE3"/>
    <mergeCell ref="ABM373:ABP373"/>
    <mergeCell ref="SQ97:ST97"/>
    <mergeCell ref="JX189:KA189"/>
    <mergeCell ref="AAX419:ABA419"/>
    <mergeCell ref="ACO51:ACR51"/>
    <mergeCell ref="HI233:IV233"/>
    <mergeCell ref="RO143:RR143"/>
    <mergeCell ref="DT327:DW327"/>
    <mergeCell ref="AW143:AZ143"/>
    <mergeCell ref="LO235:LR235"/>
    <mergeCell ref="FC143:FF143"/>
    <mergeCell ref="US281:UV281"/>
    <mergeCell ref="XW279:ZJ279"/>
    <mergeCell ref="ADH419:ADK419"/>
    <mergeCell ref="CN373:CQ373"/>
    <mergeCell ref="AAD97:AAG97"/>
    <mergeCell ref="RK189:RN189"/>
    <mergeCell ref="TR5:TU5"/>
    <mergeCell ref="RK5:RN5"/>
    <mergeCell ref="GT373:GW373"/>
    <mergeCell ref="PP371:RC371"/>
    <mergeCell ref="ADL97:ADO97"/>
    <mergeCell ref="CR189:CU189"/>
    <mergeCell ref="KQ49:MD49"/>
    <mergeCell ref="EY5:FB5"/>
    <mergeCell ref="WZ5:XC5"/>
    <mergeCell ref="ZN325:ABA325"/>
    <mergeCell ref="VY419:WB419"/>
    <mergeCell ref="TB235:TE235"/>
    <mergeCell ref="UO3:WB3"/>
    <mergeCell ref="MP143:MS143"/>
    <mergeCell ref="OS281:OV281"/>
    <mergeCell ref="QZ97:RC97"/>
    <mergeCell ref="GD51:GG51"/>
    <mergeCell ref="AFW373:AFZ373"/>
    <mergeCell ref="EI419:EL419"/>
    <mergeCell ref="MH279:NU279"/>
    <mergeCell ref="GP235:GS235"/>
    <mergeCell ref="AAX51:ABA51"/>
    <mergeCell ref="AD143:AG143"/>
    <mergeCell ref="Z281:AC281"/>
    <mergeCell ref="OG373:OJ373"/>
    <mergeCell ref="WF233:XS233"/>
    <mergeCell ref="JX235:KA235"/>
    <mergeCell ref="KQ189:KT189"/>
    <mergeCell ref="DL143:DO143"/>
    <mergeCell ref="AEY189:AFB189"/>
    <mergeCell ref="YM97:YP97"/>
    <mergeCell ref="FR49:HE49"/>
    <mergeCell ref="SA5:SD5"/>
    <mergeCell ref="FC373:FF373"/>
    <mergeCell ref="NY371:PL371"/>
    <mergeCell ref="PP3:RC3"/>
    <mergeCell ref="HM281:HP281"/>
    <mergeCell ref="BA189:BD189"/>
    <mergeCell ref="XW327:XZ327"/>
    <mergeCell ref="RK235:RN235"/>
    <mergeCell ref="LS281:LV281"/>
    <mergeCell ref="KY143:LB143"/>
    <mergeCell ref="ACC327:ACF327"/>
    <mergeCell ref="VQ235:VT235"/>
    <mergeCell ref="CR419:CU419"/>
    <mergeCell ref="MH325:NU325"/>
    <mergeCell ref="MP373:MS373"/>
    <mergeCell ref="DT97:DW97"/>
    <mergeCell ref="ABM5:ABP5"/>
    <mergeCell ref="UD143:UG143"/>
    <mergeCell ref="AEF189:AEI189"/>
    <mergeCell ref="NR51:NU51"/>
    <mergeCell ref="LK51:LN51"/>
    <mergeCell ref="TF281:TI281"/>
    <mergeCell ref="VM97:VP97"/>
    <mergeCell ref="MT189:MW189"/>
    <mergeCell ref="ADD235:ADG235"/>
    <mergeCell ref="FK143:FN143"/>
    <mergeCell ref="AEQ5:AET5"/>
    <mergeCell ref="GT281:GW281"/>
    <mergeCell ref="ADP419:ADS419"/>
    <mergeCell ref="ACV371:AEI371"/>
    <mergeCell ref="XD327:XG327"/>
    <mergeCell ref="OK419:ON419"/>
    <mergeCell ref="HB373:HE373"/>
    <mergeCell ref="ABQ143:ABT143"/>
    <mergeCell ref="VY189:WB189"/>
    <mergeCell ref="YI373:YL373"/>
    <mergeCell ref="CJ3:DW3"/>
    <mergeCell ref="B235:E235"/>
    <mergeCell ref="R419:U419"/>
    <mergeCell ref="AFW143:AFZ143"/>
    <mergeCell ref="MX143:NA143"/>
    <mergeCell ref="GL51:GO51"/>
    <mergeCell ref="OG281:OJ281"/>
    <mergeCell ref="EA233:FN233"/>
    <mergeCell ref="ZR5:ZU5"/>
    <mergeCell ref="OO373:OR373"/>
    <mergeCell ref="AFS5:AFV5"/>
    <mergeCell ref="XW371:ZJ371"/>
    <mergeCell ref="RK281:RN281"/>
    <mergeCell ref="KY189:LB189"/>
    <mergeCell ref="XL281:XO281"/>
    <mergeCell ref="UO95:WB95"/>
    <mergeCell ref="ABI235:ABL235"/>
    <mergeCell ref="OS189:OV189"/>
    <mergeCell ref="UW143:UZ143"/>
    <mergeCell ref="AFC235:AFF235"/>
    <mergeCell ref="YQ143:YT143"/>
    <mergeCell ref="AAT281:AAW281"/>
    <mergeCell ref="UH189:UK189"/>
    <mergeCell ref="WF325:XS325"/>
    <mergeCell ref="AS3:CF3"/>
    <mergeCell ref="AS5:AV5"/>
    <mergeCell ref="QJ419:QM419"/>
    <mergeCell ref="JX327:KA327"/>
    <mergeCell ref="AAH373:AAK373"/>
    <mergeCell ref="TR419:TU419"/>
    <mergeCell ref="VI51:VL51"/>
    <mergeCell ref="CJ233:DW233"/>
    <mergeCell ref="VY235:WB235"/>
    <mergeCell ref="ADD281:ADG281"/>
    <mergeCell ref="WR189:WU189"/>
    <mergeCell ref="AEB5:AEE5"/>
    <mergeCell ref="IZ1:KM1"/>
    <mergeCell ref="XW417:ZJ417"/>
    <mergeCell ref="RK327:RN327"/>
    <mergeCell ref="SX95:UK95"/>
    <mergeCell ref="TN281:TQ281"/>
    <mergeCell ref="PP327:PS327"/>
    <mergeCell ref="ML5:MO5"/>
    <mergeCell ref="NB189:NE189"/>
    <mergeCell ref="KQ371:MD371"/>
    <mergeCell ref="ACV51:ACY51"/>
    <mergeCell ref="ADL235:ADO235"/>
    <mergeCell ref="GL97:GO97"/>
    <mergeCell ref="WZ143:XC143"/>
    <mergeCell ref="Z5:AC5"/>
    <mergeCell ref="UO325:WB325"/>
    <mergeCell ref="OC235:OF235"/>
    <mergeCell ref="OS419:OV419"/>
    <mergeCell ref="QJ51:QM51"/>
    <mergeCell ref="HQ143:HT143"/>
    <mergeCell ref="QZ235:RC235"/>
    <mergeCell ref="IG327:IJ327"/>
    <mergeCell ref="YQ373:YT373"/>
    <mergeCell ref="J235:M235"/>
    <mergeCell ref="EA1:FN1"/>
    <mergeCell ref="AEQ97:AET97"/>
    <mergeCell ref="AFG281:AFJ281"/>
    <mergeCell ref="HM5:HP5"/>
    <mergeCell ref="HI1:IV1"/>
    <mergeCell ref="PX281:QA281"/>
    <mergeCell ref="IS235:IV235"/>
    <mergeCell ref="SE97:SH97"/>
    <mergeCell ref="XW51:XZ51"/>
    <mergeCell ref="AS49:CF49"/>
    <mergeCell ref="RG97:RJ97"/>
    <mergeCell ref="KU5:KX5"/>
    <mergeCell ref="ZV235:ZY235"/>
    <mergeCell ref="AAL419:AAO419"/>
    <mergeCell ref="ACC51:ACF51"/>
    <mergeCell ref="ABY189:ACB189"/>
    <mergeCell ref="IZ371:KM371"/>
    <mergeCell ref="ABE51:ABH51"/>
    <mergeCell ref="BE281:BH281"/>
    <mergeCell ref="CN281:CQ281"/>
    <mergeCell ref="EU97:EX97"/>
    <mergeCell ref="LC235:LF235"/>
    <mergeCell ref="ML235:MO235"/>
    <mergeCell ref="IO97:IR97"/>
    <mergeCell ref="SM51:SP51"/>
    <mergeCell ref="IC373:IF373"/>
    <mergeCell ref="HI325:IV325"/>
    <mergeCell ref="KF327:KI327"/>
    <mergeCell ref="CJ1:DW1"/>
    <mergeCell ref="DD51:DG51"/>
    <mergeCell ref="DT235:DW235"/>
    <mergeCell ref="ACZ97:ADC97"/>
    <mergeCell ref="MH97:MK97"/>
    <mergeCell ref="ADL281:ADO281"/>
    <mergeCell ref="TF419:TI419"/>
    <mergeCell ref="WZ189:XC189"/>
    <mergeCell ref="QN97:QQ97"/>
    <mergeCell ref="AEQ327:AET327"/>
    <mergeCell ref="AAT189:AAW189"/>
    <mergeCell ref="N281:Q281"/>
    <mergeCell ref="SE327:SH327"/>
    <mergeCell ref="PX327:QA327"/>
    <mergeCell ref="MT5:MW5"/>
    <mergeCell ref="JL235:JO235"/>
    <mergeCell ref="VY327:WB327"/>
    <mergeCell ref="AEM189:AEP189"/>
    <mergeCell ref="QZ5:RC5"/>
    <mergeCell ref="YA97:YD97"/>
    <mergeCell ref="AH5:AK5"/>
    <mergeCell ref="AFS419:AFV419"/>
    <mergeCell ref="HY143:IB143"/>
    <mergeCell ref="IO327:IR327"/>
    <mergeCell ref="BM51:BP51"/>
    <mergeCell ref="FR141:HE141"/>
    <mergeCell ref="F51:I51"/>
    <mergeCell ref="SQ235:ST235"/>
    <mergeCell ref="ADX327:AEA327"/>
    <mergeCell ref="AFO281:AFR281"/>
    <mergeCell ref="ABQ327:ABT327"/>
    <mergeCell ref="YM5:YP5"/>
    <mergeCell ref="SM97:SP97"/>
    <mergeCell ref="JT189:JW189"/>
    <mergeCell ref="MA5:MD5"/>
    <mergeCell ref="DH97:DK97"/>
    <mergeCell ref="BA97:BD97"/>
    <mergeCell ref="AAD235:AAG235"/>
    <mergeCell ref="AAT419:AAW419"/>
    <mergeCell ref="ACK51:ACN51"/>
    <mergeCell ref="TR143:TU143"/>
    <mergeCell ref="DT281:DW281"/>
    <mergeCell ref="UH327:UK327"/>
    <mergeCell ref="NF51:NI51"/>
    <mergeCell ref="KY51:LB51"/>
    <mergeCell ref="NR235:NU235"/>
    <mergeCell ref="LK235:LN235"/>
    <mergeCell ref="CR327:CU327"/>
    <mergeCell ref="EY143:FB143"/>
    <mergeCell ref="TB373:TE373"/>
    <mergeCell ref="RG189:RJ189"/>
    <mergeCell ref="GP373:GS373"/>
    <mergeCell ref="ABE143:ABH143"/>
    <mergeCell ref="AEF97:AEI97"/>
    <mergeCell ref="ADH97:ADK97"/>
    <mergeCell ref="CN189:CQ189"/>
    <mergeCell ref="WV5:WY5"/>
    <mergeCell ref="ML143:MO143"/>
    <mergeCell ref="OO281:OR281"/>
    <mergeCell ref="QV97:QY97"/>
    <mergeCell ref="FZ51:GC51"/>
    <mergeCell ref="IC189:IF189"/>
    <mergeCell ref="XD419:XG419"/>
    <mergeCell ref="XD235:XG235"/>
    <mergeCell ref="EE419:EH419"/>
    <mergeCell ref="YM235:YP235"/>
    <mergeCell ref="AAT51:AAW51"/>
    <mergeCell ref="FR187:HE187"/>
    <mergeCell ref="SA143:SD143"/>
    <mergeCell ref="CC281:CF281"/>
    <mergeCell ref="PT143:PW143"/>
    <mergeCell ref="F97:I97"/>
    <mergeCell ref="V281:Y281"/>
    <mergeCell ref="AEU373:AEX373"/>
    <mergeCell ref="OC373:OF373"/>
    <mergeCell ref="IK419:IN419"/>
    <mergeCell ref="PP141:RC141"/>
    <mergeCell ref="HM419:HP419"/>
    <mergeCell ref="JD51:JG51"/>
    <mergeCell ref="JT235:JW235"/>
    <mergeCell ref="BA327:BD327"/>
    <mergeCell ref="SI373:SL373"/>
    <mergeCell ref="RK373:RN373"/>
    <mergeCell ref="PP5:PS5"/>
    <mergeCell ref="AAH281:AAK281"/>
    <mergeCell ref="AL51:AO51"/>
    <mergeCell ref="EY373:FB373"/>
    <mergeCell ref="ACO97:ACR97"/>
    <mergeCell ref="HI281:HL281"/>
    <mergeCell ref="RO189:RR189"/>
    <mergeCell ref="AW189:AZ189"/>
    <mergeCell ref="GH5:GK5"/>
    <mergeCell ref="AS187:CF187"/>
    <mergeCell ref="KY97:LB97"/>
    <mergeCell ref="LO281:LR281"/>
    <mergeCell ref="RG235:RJ235"/>
    <mergeCell ref="AEF327:AEI327"/>
    <mergeCell ref="UW51:UZ51"/>
    <mergeCell ref="VM235:VP235"/>
    <mergeCell ref="CN419:CQ419"/>
    <mergeCell ref="FR233:HE233"/>
    <mergeCell ref="KB189:KE189"/>
    <mergeCell ref="ML373:MO373"/>
    <mergeCell ref="F143:I143"/>
    <mergeCell ref="GT419:GW419"/>
    <mergeCell ref="DP97:DS97"/>
    <mergeCell ref="B141:AO141"/>
    <mergeCell ref="TZ143:UC143"/>
    <mergeCell ref="NN51:NQ51"/>
    <mergeCell ref="TB281:TE281"/>
    <mergeCell ref="CJ141:DW141"/>
    <mergeCell ref="ACZ235:ADC235"/>
    <mergeCell ref="FG143:FJ143"/>
    <mergeCell ref="AEM5:AEP5"/>
    <mergeCell ref="OG419:OJ419"/>
    <mergeCell ref="IZ49:KM49"/>
    <mergeCell ref="WF279:XS279"/>
    <mergeCell ref="PT189:PW189"/>
    <mergeCell ref="ABM143:ABP143"/>
    <mergeCell ref="VU189:VX189"/>
    <mergeCell ref="SX3:UK3"/>
    <mergeCell ref="PI97:PL97"/>
    <mergeCell ref="ZR143:ZU143"/>
    <mergeCell ref="AFS143:AFV143"/>
    <mergeCell ref="ZG51:ZJ51"/>
    <mergeCell ref="XL419:XO419"/>
    <mergeCell ref="UO233:WB233"/>
    <mergeCell ref="OS327:OV327"/>
    <mergeCell ref="QZ143:RC143"/>
    <mergeCell ref="IG235:IJ235"/>
    <mergeCell ref="ZN5:ZQ5"/>
    <mergeCell ref="IS419:IV419"/>
    <mergeCell ref="ADH189:ADK189"/>
    <mergeCell ref="KU189:KX189"/>
    <mergeCell ref="SQ373:ST373"/>
    <mergeCell ref="IC97:IF97"/>
    <mergeCell ref="HI49:IV49"/>
    <mergeCell ref="WF327:WI327"/>
    <mergeCell ref="FR279:HE279"/>
    <mergeCell ref="AAP281:AAS281"/>
    <mergeCell ref="SA51:SD51"/>
    <mergeCell ref="UD189:UG189"/>
    <mergeCell ref="PP233:RC233"/>
    <mergeCell ref="JT327:JW327"/>
    <mergeCell ref="AEB143:AEE143"/>
    <mergeCell ref="IZ279:KM279"/>
    <mergeCell ref="LG97:LJ97"/>
    <mergeCell ref="DH235:DK235"/>
    <mergeCell ref="EU5:EX5"/>
    <mergeCell ref="AAD373:AAG373"/>
    <mergeCell ref="FK189:FN189"/>
    <mergeCell ref="VU419:VX419"/>
    <mergeCell ref="KY373:LB373"/>
    <mergeCell ref="TN419:TQ419"/>
    <mergeCell ref="VE51:VH51"/>
    <mergeCell ref="NB327:NE327"/>
    <mergeCell ref="WN189:WQ189"/>
    <mergeCell ref="ADL373:ADO373"/>
    <mergeCell ref="GL235:GO235"/>
    <mergeCell ref="HB419:HE419"/>
    <mergeCell ref="Z143:AC143"/>
    <mergeCell ref="QZ373:RC373"/>
    <mergeCell ref="DT143:DW143"/>
    <mergeCell ref="AFW189:AFZ189"/>
    <mergeCell ref="MH5:MK5"/>
    <mergeCell ref="MX189:NA189"/>
    <mergeCell ref="ABE371:ACR371"/>
    <mergeCell ref="AFO235:AFR235"/>
    <mergeCell ref="SI5:SL5"/>
    <mergeCell ref="J373:M373"/>
    <mergeCell ref="WZ97:XC97"/>
    <mergeCell ref="EA279:FN279"/>
    <mergeCell ref="EA281:ED281"/>
    <mergeCell ref="QN5:QQ5"/>
    <mergeCell ref="V5:Y5"/>
    <mergeCell ref="AFG419:AFJ419"/>
    <mergeCell ref="NY235:OB235"/>
    <mergeCell ref="IG281:IJ281"/>
    <mergeCell ref="OO419:OR419"/>
    <mergeCell ref="HM143:HP143"/>
    <mergeCell ref="QF51:QI51"/>
    <mergeCell ref="DD5:DG5"/>
    <mergeCell ref="SE235:SH235"/>
    <mergeCell ref="YM373:YP373"/>
    <mergeCell ref="FR325:HE325"/>
    <mergeCell ref="F235:I235"/>
    <mergeCell ref="AEM97:AEP97"/>
    <mergeCell ref="AFC281:AFF281"/>
    <mergeCell ref="YQ189:YT189"/>
    <mergeCell ref="WF371:XS371"/>
    <mergeCell ref="PT281:PW281"/>
    <mergeCell ref="IO235:IR235"/>
    <mergeCell ref="RG49:ST49"/>
    <mergeCell ref="CC143:CF143"/>
    <mergeCell ref="AL373:AO373"/>
    <mergeCell ref="KQ5:KT5"/>
    <mergeCell ref="ZR235:ZU235"/>
    <mergeCell ref="AAH419:AAK419"/>
    <mergeCell ref="ABU189:ABX189"/>
    <mergeCell ref="BA281:BD281"/>
    <mergeCell ref="VI97:VL97"/>
    <mergeCell ref="DT373:DW373"/>
    <mergeCell ref="KY235:LB235"/>
    <mergeCell ref="AFG51:AFJ51"/>
    <mergeCell ref="ADL419:ADO419"/>
    <mergeCell ref="WZ327:XC327"/>
    <mergeCell ref="KJ281:KM281"/>
    <mergeCell ref="AAT327:AAW327"/>
    <mergeCell ref="SX1:UK1"/>
    <mergeCell ref="UH235:UK235"/>
    <mergeCell ref="CZ51:DC51"/>
    <mergeCell ref="ACV97:ACY97"/>
    <mergeCell ref="WV189:WY189"/>
    <mergeCell ref="GH51:GK51"/>
    <mergeCell ref="OC281:OF281"/>
    <mergeCell ref="AEM327:AEP327"/>
    <mergeCell ref="YA235:YD235"/>
    <mergeCell ref="J281:M281"/>
    <mergeCell ref="AFO5:AFR5"/>
    <mergeCell ref="SA327:SD327"/>
    <mergeCell ref="FK281:FN281"/>
    <mergeCell ref="PT327:PW327"/>
    <mergeCell ref="QV5:QY5"/>
    <mergeCell ref="KQ417:MD417"/>
    <mergeCell ref="YM143:YP143"/>
    <mergeCell ref="IO281:IR281"/>
    <mergeCell ref="CC189:CF189"/>
    <mergeCell ref="BI51:BL51"/>
    <mergeCell ref="B51:E51"/>
    <mergeCell ref="SM235:SP235"/>
    <mergeCell ref="MA143:MD143"/>
    <mergeCell ref="UO5:UR5"/>
    <mergeCell ref="DT419:DW419"/>
    <mergeCell ref="ABM327:ABP327"/>
    <mergeCell ref="YI5:YL5"/>
    <mergeCell ref="ACO5:ACR5"/>
    <mergeCell ref="JP189:JS189"/>
    <mergeCell ref="LW5:LZ5"/>
    <mergeCell ref="DD97:DG97"/>
    <mergeCell ref="AW97:AZ97"/>
    <mergeCell ref="ZZ235:AAC235"/>
    <mergeCell ref="RG327:RJ327"/>
    <mergeCell ref="UH281:UK281"/>
    <mergeCell ref="TN143:TQ143"/>
    <mergeCell ref="NB51:NE51"/>
    <mergeCell ref="KU51:KX51"/>
    <mergeCell ref="PE5:PH5"/>
    <mergeCell ref="AEF235:AEI235"/>
    <mergeCell ref="LG419:LJ419"/>
    <mergeCell ref="IZ417:KM417"/>
    <mergeCell ref="HB143:HE143"/>
    <mergeCell ref="CN327:CQ327"/>
    <mergeCell ref="EU143:EX143"/>
    <mergeCell ref="EA95:FN95"/>
    <mergeCell ref="AL189:AO189"/>
    <mergeCell ref="WF141:XS141"/>
    <mergeCell ref="SX373:TA373"/>
    <mergeCell ref="ABU281:ABX281"/>
    <mergeCell ref="GL373:GO373"/>
    <mergeCell ref="AEB97:AEE97"/>
    <mergeCell ref="WR5:WU5"/>
    <mergeCell ref="FV51:FY51"/>
    <mergeCell ref="HY189:IB189"/>
    <mergeCell ref="WZ419:XC419"/>
    <mergeCell ref="US419:UV419"/>
    <mergeCell ref="SQ281:ST281"/>
    <mergeCell ref="BY281:CB281"/>
    <mergeCell ref="B97:E97"/>
    <mergeCell ref="PP143:PS143"/>
    <mergeCell ref="R281:U281"/>
    <mergeCell ref="AEQ373:AET373"/>
    <mergeCell ref="IG419:IJ419"/>
    <mergeCell ref="ACO235:ACR235"/>
    <mergeCell ref="HI419:HL419"/>
    <mergeCell ref="IZ51:JC51"/>
    <mergeCell ref="JP235:JS235"/>
    <mergeCell ref="AW327:AZ327"/>
    <mergeCell ref="PA51:PD51"/>
    <mergeCell ref="GH143:GK143"/>
    <mergeCell ref="RG373:RJ373"/>
    <mergeCell ref="IK97:IN97"/>
    <mergeCell ref="BY5:CB5"/>
    <mergeCell ref="AH235:AK235"/>
    <mergeCell ref="ZN97:ZQ97"/>
    <mergeCell ref="SI51:SL51"/>
    <mergeCell ref="AAD281:AAG281"/>
    <mergeCell ref="DP235:DS235"/>
    <mergeCell ref="RG187:ST187"/>
    <mergeCell ref="KU97:KX97"/>
    <mergeCell ref="ABI143:ABL143"/>
    <mergeCell ref="LK281:LN281"/>
    <mergeCell ref="EI5:EL5"/>
    <mergeCell ref="AEB327:AEE327"/>
    <mergeCell ref="TB419:TE419"/>
    <mergeCell ref="ACZ373:ADC373"/>
    <mergeCell ref="UD97:UG97"/>
    <mergeCell ref="B143:E143"/>
    <mergeCell ref="DL97:DO97"/>
    <mergeCell ref="TV143:TY143"/>
    <mergeCell ref="NJ51:NM51"/>
    <mergeCell ref="VU327:VX327"/>
    <mergeCell ref="AS373:AV373"/>
    <mergeCell ref="FC327:FF327"/>
    <mergeCell ref="CV327:CY327"/>
    <mergeCell ref="PP189:PS189"/>
    <mergeCell ref="JD97:JG97"/>
    <mergeCell ref="VQ189:VT189"/>
    <mergeCell ref="PE97:PH97"/>
    <mergeCell ref="ZN143:ZQ143"/>
    <mergeCell ref="IS5:IV5"/>
    <mergeCell ref="ADH327:ADK327"/>
    <mergeCell ref="GL5:GO5"/>
    <mergeCell ref="AFO143:AFR143"/>
    <mergeCell ref="ZC51:ZF51"/>
    <mergeCell ref="EA187:FN187"/>
    <mergeCell ref="YY189:ZB189"/>
    <mergeCell ref="KU327:KX327"/>
    <mergeCell ref="XH419:XK419"/>
    <mergeCell ref="AL97:AO97"/>
    <mergeCell ref="QV327:QY327"/>
    <mergeCell ref="NY141:PL141"/>
    <mergeCell ref="OO327:OR327"/>
    <mergeCell ref="HM51:HP51"/>
    <mergeCell ref="IC235:IF235"/>
    <mergeCell ref="KJ51:KM51"/>
    <mergeCell ref="BQ143:BT143"/>
    <mergeCell ref="AEY373:AFB373"/>
    <mergeCell ref="FR417:HE417"/>
    <mergeCell ref="CC327:CF327"/>
    <mergeCell ref="B373:E373"/>
    <mergeCell ref="ABI189:ABL189"/>
    <mergeCell ref="SM373:SP373"/>
    <mergeCell ref="DH373:DK373"/>
    <mergeCell ref="LG235:LJ235"/>
    <mergeCell ref="FK327:FN327"/>
    <mergeCell ref="ZV97:ZY97"/>
    <mergeCell ref="AAL281:AAO281"/>
    <mergeCell ref="WN327:WQ327"/>
    <mergeCell ref="B187:AO187"/>
    <mergeCell ref="TJ5:TM5"/>
    <mergeCell ref="TZ189:UC189"/>
    <mergeCell ref="IZ141:KM141"/>
    <mergeCell ref="IZ143:JC143"/>
    <mergeCell ref="AW419:AZ419"/>
    <mergeCell ref="CN51:CQ51"/>
    <mergeCell ref="DD235:DG235"/>
    <mergeCell ref="LC97:LF97"/>
    <mergeCell ref="CJ187:DW187"/>
    <mergeCell ref="CJ189:CM189"/>
    <mergeCell ref="EQ5:ET5"/>
    <mergeCell ref="UH419:UK419"/>
    <mergeCell ref="VQ419:VT419"/>
    <mergeCell ref="KU373:KX373"/>
    <mergeCell ref="TJ419:TM419"/>
    <mergeCell ref="VA51:VD51"/>
    <mergeCell ref="MH143:MK143"/>
    <mergeCell ref="MX327:NA327"/>
    <mergeCell ref="AEF373:AEI373"/>
    <mergeCell ref="AFO373:AFR373"/>
    <mergeCell ref="SI143:SL143"/>
    <mergeCell ref="ADH373:ADK373"/>
    <mergeCell ref="EA417:FN417"/>
    <mergeCell ref="EA419:ED419"/>
    <mergeCell ref="GX419:HA419"/>
    <mergeCell ref="V143:Y143"/>
    <mergeCell ref="NY373:OB373"/>
    <mergeCell ref="AFC5:AFF5"/>
    <mergeCell ref="DP143:DS143"/>
    <mergeCell ref="AFS189:AFV189"/>
    <mergeCell ref="ACV5:ACY5"/>
    <mergeCell ref="UO279:WB279"/>
    <mergeCell ref="F373:I373"/>
    <mergeCell ref="WV97:WY97"/>
    <mergeCell ref="OC189:OF189"/>
    <mergeCell ref="QJ5:QM5"/>
    <mergeCell ref="FG373:FJ373"/>
    <mergeCell ref="AEM233:AFZ233"/>
    <mergeCell ref="AEM235:AEP235"/>
    <mergeCell ref="AFC419:AFF419"/>
    <mergeCell ref="YQ327:YT327"/>
    <mergeCell ref="HI143:HL143"/>
    <mergeCell ref="BQ189:BT189"/>
    <mergeCell ref="IO373:IR373"/>
    <mergeCell ref="LO143:LR143"/>
    <mergeCell ref="NR97:NU97"/>
    <mergeCell ref="BA419:BD419"/>
    <mergeCell ref="XW5:XZ5"/>
    <mergeCell ref="PP281:PS281"/>
    <mergeCell ref="IK235:IN235"/>
    <mergeCell ref="JD189:JG189"/>
    <mergeCell ref="BY143:CB143"/>
    <mergeCell ref="ABE5:ABH5"/>
    <mergeCell ref="ZN235:ZQ235"/>
    <mergeCell ref="ADX189:AEA189"/>
    <mergeCell ref="TB143:TE143"/>
    <mergeCell ref="ABQ189:ABT189"/>
    <mergeCell ref="SX281:TA281"/>
    <mergeCell ref="VE97:VH97"/>
    <mergeCell ref="DP373:DS373"/>
    <mergeCell ref="GL281:GO281"/>
    <mergeCell ref="WV327:WY327"/>
    <mergeCell ref="KF281:KI281"/>
    <mergeCell ref="DT189:DW189"/>
    <mergeCell ref="TN51:TQ51"/>
    <mergeCell ref="UD235:UG235"/>
    <mergeCell ref="J419:M419"/>
    <mergeCell ref="EU235:EX235"/>
    <mergeCell ref="FK419:FN419"/>
    <mergeCell ref="GX189:HA189"/>
    <mergeCell ref="NY281:OB281"/>
    <mergeCell ref="PI373:PL373"/>
    <mergeCell ref="AFK5:AFN5"/>
    <mergeCell ref="EQ97:ET97"/>
    <mergeCell ref="MH235:MK235"/>
    <mergeCell ref="OO51:OR51"/>
    <mergeCell ref="XD97:XG97"/>
    <mergeCell ref="OK189:ON189"/>
    <mergeCell ref="QR5:QU5"/>
    <mergeCell ref="HY97:IB97"/>
    <mergeCell ref="GH327:GK327"/>
    <mergeCell ref="YI143:YL143"/>
    <mergeCell ref="AL419:AO419"/>
    <mergeCell ref="IK281:IN281"/>
    <mergeCell ref="RW51:RZ51"/>
    <mergeCell ref="YY327:ZB327"/>
    <mergeCell ref="BY189:CB189"/>
    <mergeCell ref="B3:AO3"/>
    <mergeCell ref="BE51:BH51"/>
    <mergeCell ref="SI235:SL235"/>
    <mergeCell ref="JP327:JS327"/>
    <mergeCell ref="LW143:LZ143"/>
    <mergeCell ref="FK51:FN51"/>
    <mergeCell ref="ZZ373:AAC373"/>
    <mergeCell ref="AAD189:AAG189"/>
    <mergeCell ref="ACK5:ACN5"/>
    <mergeCell ref="JL189:JO189"/>
    <mergeCell ref="AS281:AV281"/>
    <mergeCell ref="CZ97:DC97"/>
    <mergeCell ref="UD281:UG281"/>
    <mergeCell ref="TJ143:TM143"/>
    <mergeCell ref="KQ235:KT235"/>
    <mergeCell ref="NR189:NU189"/>
    <mergeCell ref="MX51:NA51"/>
    <mergeCell ref="KQ51:KT51"/>
    <mergeCell ref="ABU419:ABX419"/>
    <mergeCell ref="AEB235:AEE235"/>
    <mergeCell ref="LC419:LF419"/>
    <mergeCell ref="XP143:XS143"/>
    <mergeCell ref="CJ327:CM327"/>
    <mergeCell ref="WR143:WU143"/>
    <mergeCell ref="R5:U5"/>
    <mergeCell ref="VA373:VD373"/>
    <mergeCell ref="GP327:GS327"/>
    <mergeCell ref="DL5:DO5"/>
    <mergeCell ref="ABQ281:ABT281"/>
    <mergeCell ref="VE189:VH189"/>
    <mergeCell ref="ACV327:ACY327"/>
    <mergeCell ref="AEY281:AFB281"/>
    <mergeCell ref="YM189:YP189"/>
    <mergeCell ref="WV419:WY419"/>
    <mergeCell ref="UO419:UR419"/>
    <mergeCell ref="SM281:SP281"/>
    <mergeCell ref="PP95:RC95"/>
    <mergeCell ref="AH373:AK373"/>
    <mergeCell ref="JD5:JG5"/>
    <mergeCell ref="AEM373:AEP373"/>
    <mergeCell ref="HI371:IV371"/>
    <mergeCell ref="AW281:AZ281"/>
    <mergeCell ref="RG325:ST325"/>
    <mergeCell ref="GD143:GG143"/>
    <mergeCell ref="LK419:LN419"/>
    <mergeCell ref="IG97:IJ97"/>
    <mergeCell ref="BU5:BX5"/>
    <mergeCell ref="QV235:QY235"/>
    <mergeCell ref="SE51:SH51"/>
    <mergeCell ref="ZZ281:AAC281"/>
    <mergeCell ref="CC419:CF419"/>
    <mergeCell ref="AEF281:AEI281"/>
    <mergeCell ref="DL235:DO235"/>
    <mergeCell ref="MA373:MD373"/>
    <mergeCell ref="EE5:EH5"/>
    <mergeCell ref="SX419:TA419"/>
    <mergeCell ref="NY97:OB97"/>
    <mergeCell ref="AAL189:AAO189"/>
    <mergeCell ref="ACV373:ACY373"/>
    <mergeCell ref="TZ97:UC97"/>
    <mergeCell ref="NN5:NQ5"/>
    <mergeCell ref="ADX51:AEA51"/>
    <mergeCell ref="FG281:FJ281"/>
    <mergeCell ref="VQ327:VT327"/>
    <mergeCell ref="PE235:PH235"/>
    <mergeCell ref="V51:Y51"/>
    <mergeCell ref="AL235:AO235"/>
    <mergeCell ref="PA97:PD97"/>
    <mergeCell ref="ADD327:ADG327"/>
    <mergeCell ref="AFK143:AFN143"/>
    <mergeCell ref="WR235:WU235"/>
    <mergeCell ref="YY51:ZB51"/>
    <mergeCell ref="YE5:YH5"/>
    <mergeCell ref="AH281:AK281"/>
    <mergeCell ref="KQ327:KT327"/>
    <mergeCell ref="YU189:YX189"/>
    <mergeCell ref="QR327:QU327"/>
    <mergeCell ref="OK327:ON327"/>
    <mergeCell ref="HI51:HL51"/>
    <mergeCell ref="HY235:IB235"/>
    <mergeCell ref="LS5:LV5"/>
    <mergeCell ref="B325:AO325"/>
    <mergeCell ref="TZ327:UC327"/>
    <mergeCell ref="ABE189:ABH189"/>
    <mergeCell ref="GL143:GO143"/>
    <mergeCell ref="DD373:DG373"/>
    <mergeCell ref="EQ143:ET143"/>
    <mergeCell ref="FG327:FJ327"/>
    <mergeCell ref="ZR97:ZU97"/>
    <mergeCell ref="TF5:TI5"/>
    <mergeCell ref="TV189:TY189"/>
    <mergeCell ref="ADX97:AEA97"/>
    <mergeCell ref="XL5:XO5"/>
    <mergeCell ref="CJ51:CM51"/>
    <mergeCell ref="AS419:AV419"/>
    <mergeCell ref="EM5:EP5"/>
    <mergeCell ref="KQ373:KT373"/>
    <mergeCell ref="MX281:NA281"/>
    <mergeCell ref="GL189:GO189"/>
    <mergeCell ref="MT327:MW327"/>
    <mergeCell ref="FR51:FU51"/>
    <mergeCell ref="SE143:SH143"/>
    <mergeCell ref="WV235:WY235"/>
    <mergeCell ref="ADD373:ADG373"/>
    <mergeCell ref="UH97:UK97"/>
    <mergeCell ref="R143:U143"/>
    <mergeCell ref="AEF51:AEI51"/>
    <mergeCell ref="AEY5:AFB5"/>
    <mergeCell ref="TV373:TY373"/>
    <mergeCell ref="WR97:WU97"/>
    <mergeCell ref="NY189:OB189"/>
    <mergeCell ref="QF5:QI5"/>
    <mergeCell ref="HM97:HP97"/>
    <mergeCell ref="AEY419:AFB419"/>
    <mergeCell ref="XW143:XZ143"/>
    <mergeCell ref="AD51:AG51"/>
    <mergeCell ref="ACG97:ACJ97"/>
    <mergeCell ref="RK51:RN51"/>
    <mergeCell ref="BM189:BP189"/>
    <mergeCell ref="TN5:TQ5"/>
    <mergeCell ref="SX187:UK187"/>
    <mergeCell ref="PP419:PS419"/>
    <mergeCell ref="IK373:IN373"/>
    <mergeCell ref="JD327:JG327"/>
    <mergeCell ref="LK143:LN143"/>
    <mergeCell ref="LG281:LJ281"/>
    <mergeCell ref="ACV141:AEI141"/>
    <mergeCell ref="ZN373:ZQ373"/>
    <mergeCell ref="HQ51:HT51"/>
    <mergeCell ref="BY97:CB97"/>
    <mergeCell ref="IZ189:JC189"/>
    <mergeCell ref="BU143:BX143"/>
    <mergeCell ref="KF419:KI419"/>
    <mergeCell ref="LW51:LZ51"/>
    <mergeCell ref="ADT189:ADW189"/>
    <mergeCell ref="SX143:TA143"/>
    <mergeCell ref="ABM189:ABP189"/>
    <mergeCell ref="MH189:MK189"/>
    <mergeCell ref="UD373:UG373"/>
    <mergeCell ref="KQ419:KT419"/>
    <mergeCell ref="DL373:DO373"/>
    <mergeCell ref="WR327:WU327"/>
    <mergeCell ref="NY419:OB419"/>
    <mergeCell ref="KB281:KE281"/>
    <mergeCell ref="CZ5:DC5"/>
    <mergeCell ref="DP189:DS189"/>
    <mergeCell ref="TJ51:TM51"/>
    <mergeCell ref="VM189:VP189"/>
    <mergeCell ref="KQ143:KT143"/>
    <mergeCell ref="TZ235:UC235"/>
    <mergeCell ref="EQ235:ET235"/>
    <mergeCell ref="FG419:FJ419"/>
    <mergeCell ref="AEM281:AEP281"/>
    <mergeCell ref="GT189:GW189"/>
    <mergeCell ref="AH97:AK97"/>
    <mergeCell ref="PE373:PH373"/>
    <mergeCell ref="QR143:QU143"/>
    <mergeCell ref="KF51:KI51"/>
    <mergeCell ref="ACZ189:ADC189"/>
    <mergeCell ref="AFG5:AFJ5"/>
    <mergeCell ref="BY327:CB327"/>
    <mergeCell ref="WZ281:XC281"/>
    <mergeCell ref="OG189:OJ189"/>
    <mergeCell ref="HU97:HX97"/>
    <mergeCell ref="BI5:BL5"/>
    <mergeCell ref="WR373:WU373"/>
    <mergeCell ref="AEQ235:AET235"/>
    <mergeCell ref="YE143:YH143"/>
    <mergeCell ref="SM189:SP189"/>
    <mergeCell ref="YU327:YX327"/>
    <mergeCell ref="RS51:RV51"/>
    <mergeCell ref="BU189:BX189"/>
    <mergeCell ref="AEF143:AEI143"/>
    <mergeCell ref="PX419:QA419"/>
    <mergeCell ref="ACK143:ACN143"/>
    <mergeCell ref="JL327:JO327"/>
    <mergeCell ref="LS143:LV143"/>
    <mergeCell ref="CZ235:DC235"/>
    <mergeCell ref="ZV373:ZY373"/>
    <mergeCell ref="UD419:UG419"/>
    <mergeCell ref="WF189:WI189"/>
    <mergeCell ref="ZZ189:AAC189"/>
    <mergeCell ref="ACG5:ACJ5"/>
    <mergeCell ref="TN97:TQ97"/>
    <mergeCell ref="NN189:NQ189"/>
    <mergeCell ref="EU281:EX281"/>
    <mergeCell ref="ABQ419:ABT419"/>
    <mergeCell ref="VE327:VH327"/>
    <mergeCell ref="XL143:XO143"/>
    <mergeCell ref="OS235:OV235"/>
    <mergeCell ref="XH281:XK281"/>
    <mergeCell ref="QV189:QY189"/>
    <mergeCell ref="N5:Q5"/>
    <mergeCell ref="IS327:IV327"/>
    <mergeCell ref="DH5:DK5"/>
    <mergeCell ref="XW325:ZJ325"/>
    <mergeCell ref="TR51:TU51"/>
    <mergeCell ref="EY235:FB235"/>
    <mergeCell ref="AEY143:AFB143"/>
    <mergeCell ref="AEU281:AEX281"/>
    <mergeCell ref="YI189:YL189"/>
    <mergeCell ref="WR419:WU419"/>
    <mergeCell ref="ADT5:ADW5"/>
    <mergeCell ref="QF327:QI327"/>
    <mergeCell ref="NY327:OB327"/>
    <mergeCell ref="SI281:SL281"/>
    <mergeCell ref="LG5:LJ5"/>
    <mergeCell ref="AD373:AG373"/>
    <mergeCell ref="IZ5:JC5"/>
    <mergeCell ref="ZZ419:AAC419"/>
    <mergeCell ref="EA49:FN49"/>
    <mergeCell ref="AFK51:AFN51"/>
    <mergeCell ref="FZ143:GC143"/>
    <mergeCell ref="NY3:PL3"/>
    <mergeCell ref="N51:Q51"/>
    <mergeCell ref="EE143:EH143"/>
    <mergeCell ref="BQ5:BT5"/>
    <mergeCell ref="QR235:QU235"/>
    <mergeCell ref="HY327:IB327"/>
    <mergeCell ref="BY419:CB419"/>
    <mergeCell ref="AAL327:AAO327"/>
    <mergeCell ref="CR51:CU51"/>
    <mergeCell ref="LW373:LZ373"/>
    <mergeCell ref="EA5:ED5"/>
    <mergeCell ref="JP373:JS373"/>
    <mergeCell ref="YE235:YH235"/>
    <mergeCell ref="ACO189:ACR189"/>
    <mergeCell ref="AAH189:AAK189"/>
    <mergeCell ref="TV97:TY97"/>
    <mergeCell ref="NJ5:NM5"/>
    <mergeCell ref="B281:E281"/>
    <mergeCell ref="ADT51:ADW51"/>
    <mergeCell ref="EM97:EP97"/>
    <mergeCell ref="KU235:KX235"/>
    <mergeCell ref="FC281:FF281"/>
    <mergeCell ref="ABY419:ACB419"/>
    <mergeCell ref="VM327:VP327"/>
    <mergeCell ref="MT419:MW419"/>
    <mergeCell ref="OK51:ON51"/>
    <mergeCell ref="PA235:PD235"/>
    <mergeCell ref="EQ373:ET373"/>
    <mergeCell ref="AH419:AK419"/>
    <mergeCell ref="HY373:IB373"/>
    <mergeCell ref="MP281:MS281"/>
    <mergeCell ref="UO1:WB1"/>
    <mergeCell ref="ACZ327:ADC327"/>
    <mergeCell ref="WN235:WQ235"/>
    <mergeCell ref="AEM95:AFZ95"/>
    <mergeCell ref="ABE327:ABH327"/>
    <mergeCell ref="YA5:YD5"/>
    <mergeCell ref="JH189:JK189"/>
    <mergeCell ref="LO5:LR5"/>
    <mergeCell ref="TF143:TI143"/>
    <mergeCell ref="PI5:PL5"/>
    <mergeCell ref="EM143:EP143"/>
    <mergeCell ref="PP1:RC1"/>
    <mergeCell ref="TB5:TE5"/>
    <mergeCell ref="ACG327:ACJ327"/>
    <mergeCell ref="ABM281:ABP281"/>
    <mergeCell ref="VA189:VD189"/>
    <mergeCell ref="XH5:XK5"/>
    <mergeCell ref="NY95:PL95"/>
    <mergeCell ref="MT281:MW281"/>
    <mergeCell ref="GH189:GK189"/>
    <mergeCell ref="V97:Y97"/>
    <mergeCell ref="RG95:ST95"/>
    <mergeCell ref="LO51:LR51"/>
    <mergeCell ref="QF143:QI143"/>
    <mergeCell ref="NR5:NU5"/>
    <mergeCell ref="N143:Q143"/>
    <mergeCell ref="AEB51:AEE51"/>
    <mergeCell ref="AEU5:AEX5"/>
    <mergeCell ref="BM327:BP327"/>
    <mergeCell ref="SX325:UK325"/>
    <mergeCell ref="OS51:OV51"/>
    <mergeCell ref="PI235:PL235"/>
    <mergeCell ref="HI97:HL97"/>
    <mergeCell ref="ZV281:ZY281"/>
    <mergeCell ref="Z51:AC51"/>
    <mergeCell ref="ACC97:ACF9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/>
  <cols>
    <col width="4.1640625" bestFit="1" customWidth="1" style="86" min="1" max="1"/>
    <col width="34.6640625" bestFit="1" customWidth="1" style="86" min="2" max="2"/>
    <col width="2.83203125" bestFit="1" customWidth="1" style="86" min="3" max="39"/>
    <col width="3.33203125" bestFit="1" customWidth="1" style="86" min="40" max="43"/>
  </cols>
  <sheetData>
    <row r="2">
      <c r="A2" s="20" t="n"/>
      <c r="B2" s="20" t="inlineStr">
        <is>
          <t>Year</t>
        </is>
      </c>
      <c r="C2" s="21" t="n">
        <v>0</v>
      </c>
      <c r="D2" s="21" t="n">
        <v>1</v>
      </c>
      <c r="E2" s="21" t="n">
        <v>1</v>
      </c>
      <c r="F2" s="21" t="n">
        <v>1</v>
      </c>
      <c r="G2" s="21" t="n">
        <v>1</v>
      </c>
      <c r="H2" s="21">
        <f>D2+1</f>
        <v/>
      </c>
      <c r="I2" s="21">
        <f>E2+1</f>
        <v/>
      </c>
      <c r="J2" s="21">
        <f>F2+1</f>
        <v/>
      </c>
      <c r="K2" s="21">
        <f>G2+1</f>
        <v/>
      </c>
      <c r="L2" s="21">
        <f>H2+1</f>
        <v/>
      </c>
      <c r="M2" s="21">
        <f>I2+1</f>
        <v/>
      </c>
      <c r="N2" s="21">
        <f>J2+1</f>
        <v/>
      </c>
      <c r="O2" s="21">
        <f>K2+1</f>
        <v/>
      </c>
      <c r="P2" s="21">
        <f>L2+1</f>
        <v/>
      </c>
      <c r="Q2" s="21">
        <f>M2+1</f>
        <v/>
      </c>
      <c r="R2" s="21">
        <f>N2+1</f>
        <v/>
      </c>
      <c r="S2" s="21">
        <f>O2+1</f>
        <v/>
      </c>
      <c r="T2" s="21">
        <f>P2+1</f>
        <v/>
      </c>
      <c r="U2" s="21">
        <f>Q2+1</f>
        <v/>
      </c>
      <c r="V2" s="21">
        <f>R2+1</f>
        <v/>
      </c>
      <c r="W2" s="21">
        <f>S2+1</f>
        <v/>
      </c>
      <c r="X2" s="21">
        <f>T2+1</f>
        <v/>
      </c>
      <c r="Y2" s="21">
        <f>U2+1</f>
        <v/>
      </c>
      <c r="Z2" s="21">
        <f>V2+1</f>
        <v/>
      </c>
      <c r="AA2" s="21">
        <f>W2+1</f>
        <v/>
      </c>
      <c r="AB2" s="21">
        <f>X2+1</f>
        <v/>
      </c>
      <c r="AC2" s="21">
        <f>Y2+1</f>
        <v/>
      </c>
      <c r="AD2" s="21">
        <f>Z2+1</f>
        <v/>
      </c>
      <c r="AE2" s="21">
        <f>AA2+1</f>
        <v/>
      </c>
      <c r="AF2" s="21">
        <f>AB2+1</f>
        <v/>
      </c>
      <c r="AG2" s="21">
        <f>AC2+1</f>
        <v/>
      </c>
      <c r="AH2" s="21">
        <f>AD2+1</f>
        <v/>
      </c>
      <c r="AI2" s="21">
        <f>AE2+1</f>
        <v/>
      </c>
      <c r="AJ2" s="21">
        <f>AF2+1</f>
        <v/>
      </c>
      <c r="AK2" s="21">
        <f>AG2+1</f>
        <v/>
      </c>
      <c r="AL2" s="21">
        <f>AH2+1</f>
        <v/>
      </c>
      <c r="AM2" s="21">
        <f>AI2+1</f>
        <v/>
      </c>
      <c r="AN2" s="21">
        <f>AJ2+1</f>
        <v/>
      </c>
      <c r="AO2" s="21">
        <f>AK2+1</f>
        <v/>
      </c>
      <c r="AP2" s="21">
        <f>AL2+1</f>
        <v/>
      </c>
      <c r="AQ2" s="21">
        <f>AM2+1</f>
        <v/>
      </c>
    </row>
    <row r="3">
      <c r="A3" s="20" t="n"/>
      <c r="B3" s="20" t="inlineStr">
        <is>
          <t>Quarter</t>
        </is>
      </c>
      <c r="C3" s="21" t="n">
        <v>0</v>
      </c>
      <c r="D3" s="21" t="n">
        <v>1</v>
      </c>
      <c r="E3" s="21" t="n">
        <v>2</v>
      </c>
      <c r="F3" s="21" t="n">
        <v>3</v>
      </c>
      <c r="G3" s="21" t="n">
        <v>4</v>
      </c>
      <c r="H3" s="21">
        <f>D3</f>
        <v/>
      </c>
      <c r="I3" s="21">
        <f>E3</f>
        <v/>
      </c>
      <c r="J3" s="21">
        <f>F3</f>
        <v/>
      </c>
      <c r="K3" s="21">
        <f>G3</f>
        <v/>
      </c>
      <c r="L3" s="21">
        <f>H3</f>
        <v/>
      </c>
      <c r="M3" s="21">
        <f>I3</f>
        <v/>
      </c>
      <c r="N3" s="21">
        <f>J3</f>
        <v/>
      </c>
      <c r="O3" s="21">
        <f>K3</f>
        <v/>
      </c>
      <c r="P3" s="21">
        <f>L3</f>
        <v/>
      </c>
      <c r="Q3" s="21">
        <f>M3</f>
        <v/>
      </c>
      <c r="R3" s="21">
        <f>N3</f>
        <v/>
      </c>
      <c r="S3" s="21">
        <f>O3</f>
        <v/>
      </c>
      <c r="T3" s="21">
        <f>P3</f>
        <v/>
      </c>
      <c r="U3" s="21">
        <f>Q3</f>
        <v/>
      </c>
      <c r="V3" s="21">
        <f>R3</f>
        <v/>
      </c>
      <c r="W3" s="21">
        <f>S3</f>
        <v/>
      </c>
      <c r="X3" s="21">
        <f>T3</f>
        <v/>
      </c>
      <c r="Y3" s="21">
        <f>U3</f>
        <v/>
      </c>
      <c r="Z3" s="21">
        <f>V3</f>
        <v/>
      </c>
      <c r="AA3" s="21">
        <f>W3</f>
        <v/>
      </c>
      <c r="AB3" s="21">
        <f>X3</f>
        <v/>
      </c>
      <c r="AC3" s="21">
        <f>Y3</f>
        <v/>
      </c>
      <c r="AD3" s="21">
        <f>Z3</f>
        <v/>
      </c>
      <c r="AE3" s="21">
        <f>AA3</f>
        <v/>
      </c>
      <c r="AF3" s="21">
        <f>AB3</f>
        <v/>
      </c>
      <c r="AG3" s="21">
        <f>AC3</f>
        <v/>
      </c>
      <c r="AH3" s="21">
        <f>AD3</f>
        <v/>
      </c>
      <c r="AI3" s="21">
        <f>AE3</f>
        <v/>
      </c>
      <c r="AJ3" s="21">
        <f>AF3</f>
        <v/>
      </c>
      <c r="AK3" s="21">
        <f>AG3</f>
        <v/>
      </c>
      <c r="AL3" s="21">
        <f>AH3</f>
        <v/>
      </c>
      <c r="AM3" s="21">
        <f>AI3</f>
        <v/>
      </c>
      <c r="AN3" s="21">
        <f>AJ3</f>
        <v/>
      </c>
      <c r="AO3" s="21">
        <f>AK3</f>
        <v/>
      </c>
      <c r="AP3" s="21">
        <f>AL3</f>
        <v/>
      </c>
      <c r="AQ3" s="21">
        <f>AM3</f>
        <v/>
      </c>
    </row>
    <row r="4" ht="16" customHeight="1" s="86">
      <c r="A4" s="70" t="n">
        <v>1</v>
      </c>
      <c r="B4" s="72" t="inlineStr">
        <is>
          <t>P&amp;L</t>
        </is>
      </c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  <c r="AF4" s="70" t="n"/>
      <c r="AG4" s="70" t="n"/>
      <c r="AH4" s="70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</row>
    <row r="5">
      <c r="B5" t="inlineStr">
        <is>
          <t>Interest Income</t>
        </is>
      </c>
    </row>
    <row r="6">
      <c r="B6" t="inlineStr">
        <is>
          <t>- o/w Real Estate Division</t>
        </is>
      </c>
    </row>
    <row r="7">
      <c r="B7" t="inlineStr">
        <is>
          <t>- o/w Turnaround Division</t>
        </is>
      </c>
    </row>
    <row r="8">
      <c r="B8" t="inlineStr">
        <is>
          <t>- o/w Public Guarantee Division</t>
        </is>
      </c>
    </row>
    <row r="9">
      <c r="B9" t="inlineStr">
        <is>
          <t>- o/w Digital Banking Division</t>
        </is>
      </c>
    </row>
    <row r="10">
      <c r="B10" t="inlineStr">
        <is>
          <t>- o/w Wealth Management Division</t>
        </is>
      </c>
    </row>
    <row r="11">
      <c r="B11" t="inlineStr">
        <is>
          <t>- o/w Treasury</t>
        </is>
      </c>
    </row>
    <row r="13">
      <c r="B13" t="inlineStr">
        <is>
          <t>Interest Expense</t>
        </is>
      </c>
    </row>
    <row r="14">
      <c r="B14" t="inlineStr">
        <is>
          <t>- o/w Sight Deposits</t>
        </is>
      </c>
    </row>
    <row r="15">
      <c r="B15" t="inlineStr">
        <is>
          <t>- o/w Term Deposits</t>
        </is>
      </c>
    </row>
    <row r="16">
      <c r="B16" t="inlineStr">
        <is>
          <t>- o/w Wholesale Funding</t>
        </is>
      </c>
    </row>
    <row r="17">
      <c r="B17" t="inlineStr">
        <is>
          <t>- o/w ECB Funding</t>
        </is>
      </c>
    </row>
    <row r="18">
      <c r="B18" t="inlineStr">
        <is>
          <t>- o/w Subordinated Debt</t>
        </is>
      </c>
    </row>
    <row r="19" ht="16" customHeight="1" s="86">
      <c r="B19" t="inlineStr">
        <is>
          <t>- o/w Other Funding</t>
        </is>
      </c>
    </row>
    <row r="20" ht="16" customHeight="1" s="86"/>
    <row r="21">
      <c r="B21" t="inlineStr">
        <is>
          <t>FTP (Funds Transfer Pricing)</t>
        </is>
      </c>
    </row>
    <row r="22">
      <c r="B22" t="inlineStr">
        <is>
          <t>- o/w Real Estate Division</t>
        </is>
      </c>
    </row>
    <row r="23">
      <c r="B23" t="inlineStr">
        <is>
          <t>- o/w Turnaround Division</t>
        </is>
      </c>
    </row>
    <row r="24">
      <c r="B24" t="inlineStr">
        <is>
          <t>- o/w Public Guarantee Division</t>
        </is>
      </c>
    </row>
    <row r="25">
      <c r="B25" t="inlineStr">
        <is>
          <t>- o/w Digital Banking Division</t>
        </is>
      </c>
    </row>
    <row r="26">
      <c r="B26" t="inlineStr">
        <is>
          <t>- o/w Wealth Management Division</t>
        </is>
      </c>
    </row>
    <row r="28">
      <c r="A28" s="23" t="n"/>
      <c r="B28" s="24" t="inlineStr">
        <is>
          <t>Net Interest Income (NII)</t>
        </is>
      </c>
      <c r="C28" s="25" t="n"/>
      <c r="D28" s="25" t="n"/>
      <c r="E28" s="25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  <c r="T28" s="25" t="n"/>
      <c r="U28" s="25" t="n"/>
      <c r="V28" s="25" t="n"/>
      <c r="W28" s="25" t="n"/>
      <c r="X28" s="25" t="n"/>
      <c r="Y28" s="25" t="n"/>
      <c r="Z28" s="25" t="n"/>
      <c r="AA28" s="25" t="n"/>
      <c r="AB28" s="25" t="n"/>
      <c r="AC28" s="25" t="n"/>
      <c r="AD28" s="25" t="n"/>
      <c r="AE28" s="25" t="n"/>
      <c r="AF28" s="25" t="n"/>
      <c r="AG28" s="25" t="n"/>
      <c r="AH28" s="25" t="n"/>
      <c r="AI28" s="25" t="n"/>
      <c r="AJ28" s="25" t="n"/>
      <c r="AK28" s="25" t="n"/>
      <c r="AL28" s="25" t="n"/>
      <c r="AM28" s="25" t="n"/>
      <c r="AN28" s="25" t="n"/>
      <c r="AO28" s="25" t="n"/>
      <c r="AP28" s="25" t="n"/>
      <c r="AQ28" s="25" t="n"/>
    </row>
    <row r="29">
      <c r="A29" s="23" t="n"/>
      <c r="B29" s="27" t="inlineStr">
        <is>
          <t>- o/w Real Estate Division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28" t="n"/>
      <c r="AJ29" s="28" t="n"/>
      <c r="AK29" s="28" t="n"/>
      <c r="AL29" s="28" t="n"/>
      <c r="AM29" s="28" t="n"/>
      <c r="AN29" s="28" t="n"/>
      <c r="AO29" s="28" t="n"/>
      <c r="AP29" s="28" t="n"/>
      <c r="AQ29" s="28" t="n"/>
    </row>
    <row r="30">
      <c r="A30" s="23" t="n"/>
      <c r="B30" s="27" t="inlineStr">
        <is>
          <t>- o/w Turnaround Division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8" t="n"/>
      <c r="AJ30" s="28" t="n"/>
      <c r="AK30" s="28" t="n"/>
      <c r="AL30" s="28" t="n"/>
      <c r="AM30" s="28" t="n"/>
      <c r="AN30" s="28" t="n"/>
      <c r="AO30" s="28" t="n"/>
      <c r="AP30" s="28" t="n"/>
      <c r="AQ30" s="28" t="n"/>
    </row>
    <row r="31">
      <c r="A31" s="23" t="n"/>
      <c r="B31" s="27" t="inlineStr">
        <is>
          <t>- o/w Public Guarantee Division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28" t="n"/>
      <c r="AJ31" s="28" t="n"/>
      <c r="AK31" s="28" t="n"/>
      <c r="AL31" s="28" t="n"/>
      <c r="AM31" s="28" t="n"/>
      <c r="AN31" s="28" t="n"/>
      <c r="AO31" s="28" t="n"/>
      <c r="AP31" s="28" t="n"/>
      <c r="AQ31" s="28" t="n"/>
    </row>
    <row r="32">
      <c r="B32" s="27" t="inlineStr">
        <is>
          <t>- o/w Digital Banking Division</t>
        </is>
      </c>
    </row>
    <row r="33">
      <c r="B33" s="27" t="inlineStr">
        <is>
          <t>- o/w Wealth Management Division</t>
        </is>
      </c>
    </row>
    <row r="34">
      <c r="A34" s="23" t="n"/>
      <c r="B34" s="27" t="inlineStr">
        <is>
          <t>- o/w Treasury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8" t="n"/>
      <c r="AJ34" s="28" t="n"/>
      <c r="AK34" s="28" t="n"/>
      <c r="AL34" s="28" t="n"/>
      <c r="AM34" s="28" t="n"/>
      <c r="AN34" s="28" t="n"/>
      <c r="AO34" s="28" t="n"/>
      <c r="AP34" s="28" t="n"/>
      <c r="AQ34" s="28" t="n"/>
    </row>
    <row r="36">
      <c r="B36" t="inlineStr">
        <is>
          <t>Commission Income</t>
        </is>
      </c>
    </row>
    <row r="37">
      <c r="B37" t="inlineStr">
        <is>
          <t>- o/w Real Estate Division</t>
        </is>
      </c>
    </row>
    <row r="38">
      <c r="B38" t="inlineStr">
        <is>
          <t>- o/w Turnaround Division</t>
        </is>
      </c>
    </row>
    <row r="39">
      <c r="B39" t="inlineStr">
        <is>
          <t>- o/w Public Guarantee Division</t>
        </is>
      </c>
    </row>
    <row r="40" ht="16" customHeight="1" s="86">
      <c r="B40" t="inlineStr">
        <is>
          <t>- o/w Digital Banking Division</t>
        </is>
      </c>
    </row>
    <row r="41" ht="16" customHeight="1" s="86">
      <c r="B41" t="inlineStr">
        <is>
          <t>- o/w Wealth Management Division</t>
        </is>
      </c>
    </row>
    <row r="43">
      <c r="B43" t="inlineStr">
        <is>
          <t>Commission Expense</t>
        </is>
      </c>
    </row>
    <row r="44">
      <c r="B44" t="inlineStr">
        <is>
          <t>- o/w Payment Processing Fees</t>
        </is>
      </c>
    </row>
    <row r="45">
      <c r="B45" t="inlineStr">
        <is>
          <t>- o/w Distribution Fees</t>
        </is>
      </c>
    </row>
    <row r="46" ht="16" customHeight="1" s="86">
      <c r="B46" t="inlineStr">
        <is>
          <t>- o/w Brokerage Fees</t>
        </is>
      </c>
    </row>
    <row r="47" ht="16" customHeight="1" s="86">
      <c r="B47" t="inlineStr">
        <is>
          <t>- o/w Custody Fees</t>
        </is>
      </c>
    </row>
    <row r="48">
      <c r="B48" t="inlineStr">
        <is>
          <t>- o/w Card Network Fees</t>
        </is>
      </c>
    </row>
    <row r="49">
      <c r="B49" t="inlineStr">
        <is>
          <t>- o/w Other Banking Fees</t>
        </is>
      </c>
    </row>
    <row r="51">
      <c r="A51" s="23" t="n"/>
      <c r="B51" s="24" t="inlineStr">
        <is>
          <t>Net Commission Income (NCI)</t>
        </is>
      </c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25" t="n"/>
      <c r="AO51" s="25" t="n"/>
      <c r="AP51" s="25" t="n"/>
      <c r="AQ51" s="25" t="n"/>
    </row>
    <row r="52" ht="16" customHeight="1" s="86">
      <c r="A52" s="23" t="n"/>
      <c r="B52" s="27" t="inlineStr">
        <is>
          <t>- o/w Real Estate Division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8" t="n"/>
      <c r="AJ52" s="28" t="n"/>
      <c r="AK52" s="28" t="n"/>
      <c r="AL52" s="28" t="n"/>
      <c r="AM52" s="28" t="n"/>
      <c r="AN52" s="28" t="n"/>
      <c r="AO52" s="28" t="n"/>
      <c r="AP52" s="28" t="n"/>
      <c r="AQ52" s="28" t="n"/>
    </row>
    <row r="53" ht="16" customHeight="1" s="86">
      <c r="A53" s="23" t="n"/>
      <c r="B53" s="27" t="inlineStr">
        <is>
          <t>- o/w Turnaround Division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28" t="n"/>
      <c r="AJ53" s="28" t="n"/>
      <c r="AK53" s="28" t="n"/>
      <c r="AL53" s="28" t="n"/>
      <c r="AM53" s="28" t="n"/>
      <c r="AN53" s="28" t="n"/>
      <c r="AO53" s="28" t="n"/>
      <c r="AP53" s="28" t="n"/>
      <c r="AQ53" s="28" t="n"/>
    </row>
    <row r="54">
      <c r="A54" s="23" t="n"/>
      <c r="B54" s="27" t="inlineStr">
        <is>
          <t>- o/w Public Guarantee Division</t>
        </is>
      </c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8" t="n"/>
      <c r="AJ54" s="28" t="n"/>
      <c r="AK54" s="28" t="n"/>
      <c r="AL54" s="28" t="n"/>
      <c r="AM54" s="28" t="n"/>
      <c r="AN54" s="28" t="n"/>
      <c r="AO54" s="28" t="n"/>
      <c r="AP54" s="28" t="n"/>
      <c r="AQ54" s="28" t="n"/>
    </row>
    <row r="55">
      <c r="B55" s="27" t="inlineStr">
        <is>
          <t>- o/w Digital Banking Division</t>
        </is>
      </c>
    </row>
    <row r="56">
      <c r="B56" s="27" t="inlineStr">
        <is>
          <t>- o/w Wealth Management Division</t>
        </is>
      </c>
    </row>
    <row r="58" ht="16" customHeight="1" s="86" thickBot="1">
      <c r="A58" s="23" t="n"/>
      <c r="B58" s="30" t="inlineStr">
        <is>
          <t>Total Revenues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31" t="n"/>
      <c r="AL58" s="31" t="n"/>
      <c r="AM58" s="31" t="n"/>
      <c r="AN58" s="31" t="n"/>
      <c r="AO58" s="31" t="n"/>
      <c r="AP58" s="31" t="n"/>
      <c r="AQ58" s="31" t="n"/>
    </row>
    <row r="59" ht="16" customHeight="1" s="86" thickTop="1">
      <c r="A59" s="23" t="n"/>
      <c r="B59" s="24" t="inlineStr">
        <is>
          <t>Personnel cost</t>
        </is>
      </c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</row>
    <row r="60">
      <c r="A60" s="23" t="n"/>
      <c r="B60" s="27" t="inlineStr">
        <is>
          <t>- o/w Real Estate Division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  <c r="AE60" s="29" t="n"/>
      <c r="AF60" s="29" t="n"/>
      <c r="AG60" s="29" t="n"/>
      <c r="AH60" s="29" t="n"/>
      <c r="AI60" s="29" t="n"/>
      <c r="AJ60" s="29" t="n"/>
      <c r="AK60" s="29" t="n"/>
      <c r="AL60" s="29" t="n"/>
      <c r="AM60" s="29" t="n"/>
      <c r="AN60" s="29" t="n"/>
      <c r="AO60" s="29" t="n"/>
      <c r="AP60" s="29" t="n"/>
      <c r="AQ60" s="29" t="n"/>
    </row>
    <row r="61">
      <c r="A61" s="23" t="n"/>
      <c r="B61" s="27" t="inlineStr">
        <is>
          <t>- o/w Turnaround Division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  <c r="AE61" s="29" t="n"/>
      <c r="AF61" s="29" t="n"/>
      <c r="AG61" s="29" t="n"/>
      <c r="AH61" s="29" t="n"/>
      <c r="AI61" s="29" t="n"/>
      <c r="AJ61" s="29" t="n"/>
      <c r="AK61" s="29" t="n"/>
      <c r="AL61" s="29" t="n"/>
      <c r="AM61" s="29" t="n"/>
      <c r="AN61" s="29" t="n"/>
      <c r="AO61" s="29" t="n"/>
      <c r="AP61" s="29" t="n"/>
      <c r="AQ61" s="29" t="n"/>
    </row>
    <row r="62" ht="16" customHeight="1" s="86">
      <c r="A62" s="23" t="n"/>
      <c r="B62" s="27" t="inlineStr">
        <is>
          <t>- o/w Public Guarantee Division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  <c r="AE62" s="29" t="n"/>
      <c r="AF62" s="29" t="n"/>
      <c r="AG62" s="29" t="n"/>
      <c r="AH62" s="29" t="n"/>
      <c r="AI62" s="29" t="n"/>
      <c r="AJ62" s="29" t="n"/>
      <c r="AK62" s="29" t="n"/>
      <c r="AL62" s="29" t="n"/>
      <c r="AM62" s="29" t="n"/>
      <c r="AN62" s="29" t="n"/>
      <c r="AO62" s="29" t="n"/>
      <c r="AP62" s="29" t="n"/>
      <c r="AQ62" s="29" t="n"/>
    </row>
    <row r="63">
      <c r="B63" s="27" t="inlineStr">
        <is>
          <t>- o/w Digital Banking Division</t>
        </is>
      </c>
    </row>
    <row r="64">
      <c r="B64" s="27" t="inlineStr">
        <is>
          <t>- o/w Wealth Management Division</t>
        </is>
      </c>
    </row>
    <row r="65">
      <c r="A65" s="23" t="n"/>
      <c r="B65" s="27" t="inlineStr">
        <is>
          <t xml:space="preserve">- o/w Central Functions </t>
        </is>
      </c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  <c r="AE65" s="29" t="n"/>
      <c r="AF65" s="29" t="n"/>
      <c r="AG65" s="29" t="n"/>
      <c r="AH65" s="29" t="n"/>
      <c r="AI65" s="29" t="n"/>
      <c r="AJ65" s="29" t="n"/>
      <c r="AK65" s="29" t="n"/>
      <c r="AL65" s="29" t="n"/>
      <c r="AM65" s="29" t="n"/>
      <c r="AN65" s="29" t="n"/>
      <c r="AO65" s="29" t="n"/>
      <c r="AP65" s="29" t="n"/>
      <c r="AQ65" s="29" t="n"/>
    </row>
    <row r="66">
      <c r="A66" s="23" t="n"/>
      <c r="B66" s="24" t="inlineStr">
        <is>
          <t>Back-office and other admin costs</t>
        </is>
      </c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  <c r="AJ66" s="26" t="n"/>
      <c r="AK66" s="26" t="n"/>
      <c r="AL66" s="26" t="n"/>
      <c r="AM66" s="26" t="n"/>
      <c r="AN66" s="26" t="n"/>
      <c r="AO66" s="26" t="n"/>
      <c r="AP66" s="26" t="n"/>
      <c r="AQ66" s="26" t="n"/>
    </row>
    <row r="67">
      <c r="A67" s="23" t="n"/>
      <c r="B67" s="27" t="inlineStr">
        <is>
          <t>- o/w Real Estate Division</t>
        </is>
      </c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  <c r="AE67" s="29" t="n"/>
      <c r="AF67" s="29" t="n"/>
      <c r="AG67" s="29" t="n"/>
      <c r="AH67" s="29" t="n"/>
      <c r="AI67" s="29" t="n"/>
      <c r="AJ67" s="29" t="n"/>
      <c r="AK67" s="29" t="n"/>
      <c r="AL67" s="29" t="n"/>
      <c r="AM67" s="29" t="n"/>
      <c r="AN67" s="29" t="n"/>
      <c r="AO67" s="29" t="n"/>
      <c r="AP67" s="29" t="n"/>
      <c r="AQ67" s="29" t="n"/>
    </row>
    <row r="68">
      <c r="A68" s="23" t="n"/>
      <c r="B68" s="27" t="inlineStr">
        <is>
          <t>- o/w Turnaround Division</t>
        </is>
      </c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  <c r="AE68" s="29" t="n"/>
      <c r="AF68" s="29" t="n"/>
      <c r="AG68" s="29" t="n"/>
      <c r="AH68" s="29" t="n"/>
      <c r="AI68" s="29" t="n"/>
      <c r="AJ68" s="29" t="n"/>
      <c r="AK68" s="29" t="n"/>
      <c r="AL68" s="29" t="n"/>
      <c r="AM68" s="29" t="n"/>
      <c r="AN68" s="29" t="n"/>
      <c r="AO68" s="29" t="n"/>
      <c r="AP68" s="29" t="n"/>
      <c r="AQ68" s="29" t="n"/>
    </row>
    <row r="69">
      <c r="A69" s="23" t="n"/>
      <c r="B69" s="27" t="inlineStr">
        <is>
          <t>- o/w Public Guarantee Division</t>
        </is>
      </c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  <c r="AE69" s="29" t="n"/>
      <c r="AF69" s="29" t="n"/>
      <c r="AG69" s="29" t="n"/>
      <c r="AH69" s="29" t="n"/>
      <c r="AI69" s="29" t="n"/>
      <c r="AJ69" s="29" t="n"/>
      <c r="AK69" s="29" t="n"/>
      <c r="AL69" s="29" t="n"/>
      <c r="AM69" s="29" t="n"/>
      <c r="AN69" s="29" t="n"/>
      <c r="AO69" s="29" t="n"/>
      <c r="AP69" s="29" t="n"/>
      <c r="AQ69" s="29" t="n"/>
    </row>
    <row r="70">
      <c r="B70" s="27" t="inlineStr">
        <is>
          <t>- o/w Digital Banking Division</t>
        </is>
      </c>
    </row>
    <row r="71">
      <c r="B71" s="27" t="inlineStr">
        <is>
          <t>- o/w Wealth Management Division</t>
        </is>
      </c>
    </row>
    <row r="72">
      <c r="A72" s="23" t="n"/>
      <c r="B72" s="27" t="inlineStr">
        <is>
          <t xml:space="preserve">- o/w Central Functions </t>
        </is>
      </c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  <c r="AE72" s="29" t="n"/>
      <c r="AF72" s="29" t="n"/>
      <c r="AG72" s="29" t="n"/>
      <c r="AH72" s="29" t="n"/>
      <c r="AI72" s="29" t="n"/>
      <c r="AJ72" s="29" t="n"/>
      <c r="AK72" s="29" t="n"/>
      <c r="AL72" s="29" t="n"/>
      <c r="AM72" s="29" t="n"/>
      <c r="AN72" s="29" t="n"/>
      <c r="AO72" s="29" t="n"/>
      <c r="AP72" s="29" t="n"/>
      <c r="AQ72" s="29" t="n"/>
    </row>
    <row r="73">
      <c r="A73" s="23" t="n"/>
      <c r="B73" s="24" t="inlineStr">
        <is>
          <t>IT costs</t>
        </is>
      </c>
      <c r="C73" s="25" t="n"/>
      <c r="D73" s="25" t="n"/>
      <c r="E73" s="25" t="n"/>
      <c r="F73" s="25" t="n"/>
      <c r="G73" s="25" t="n"/>
      <c r="H73" s="25" t="n"/>
      <c r="I73" s="25" t="n"/>
      <c r="J73" s="25" t="n"/>
      <c r="K73" s="25" t="n"/>
      <c r="L73" s="25" t="n"/>
      <c r="M73" s="25" t="n"/>
      <c r="N73" s="25" t="n"/>
      <c r="O73" s="25" t="n"/>
      <c r="P73" s="25" t="n"/>
      <c r="Q73" s="25" t="n"/>
      <c r="R73" s="25" t="n"/>
      <c r="S73" s="25" t="n"/>
      <c r="T73" s="25" t="n"/>
      <c r="U73" s="25" t="n"/>
      <c r="V73" s="25" t="n"/>
      <c r="W73" s="25" t="n"/>
      <c r="X73" s="25" t="n"/>
      <c r="Y73" s="25" t="n"/>
      <c r="Z73" s="25" t="n"/>
      <c r="AA73" s="25" t="n"/>
      <c r="AB73" s="25" t="n"/>
      <c r="AC73" s="25" t="n"/>
      <c r="AD73" s="25" t="n"/>
      <c r="AE73" s="25" t="n"/>
      <c r="AF73" s="25" t="n"/>
      <c r="AG73" s="25" t="n"/>
      <c r="AH73" s="25" t="n"/>
      <c r="AI73" s="25" t="n"/>
      <c r="AJ73" s="25" t="n"/>
      <c r="AK73" s="25" t="n"/>
      <c r="AL73" s="25" t="n"/>
      <c r="AM73" s="25" t="n"/>
      <c r="AN73" s="25" t="n"/>
      <c r="AO73" s="25" t="n"/>
      <c r="AP73" s="25" t="n"/>
      <c r="AQ73" s="25" t="n"/>
    </row>
    <row r="74">
      <c r="A74" s="23" t="n"/>
      <c r="B74" s="27" t="inlineStr">
        <is>
          <t>- o/w Real Estate Division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8" t="n"/>
      <c r="AJ74" s="28" t="n"/>
      <c r="AK74" s="28" t="n"/>
      <c r="AL74" s="28" t="n"/>
      <c r="AM74" s="28" t="n"/>
      <c r="AN74" s="28" t="n"/>
      <c r="AO74" s="28" t="n"/>
      <c r="AP74" s="28" t="n"/>
      <c r="AQ74" s="28" t="n"/>
    </row>
    <row r="75">
      <c r="A75" s="23" t="n"/>
      <c r="B75" s="27" t="inlineStr">
        <is>
          <t>- o/w Turnaround Division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28" t="n"/>
      <c r="AJ75" s="28" t="n"/>
      <c r="AK75" s="28" t="n"/>
      <c r="AL75" s="28" t="n"/>
      <c r="AM75" s="28" t="n"/>
      <c r="AN75" s="28" t="n"/>
      <c r="AO75" s="28" t="n"/>
      <c r="AP75" s="28" t="n"/>
      <c r="AQ75" s="28" t="n"/>
    </row>
    <row r="76">
      <c r="A76" s="23" t="n"/>
      <c r="B76" s="27" t="inlineStr">
        <is>
          <t>- o/w Public Guarantee Division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8" t="n"/>
      <c r="AJ76" s="28" t="n"/>
      <c r="AK76" s="28" t="n"/>
      <c r="AL76" s="28" t="n"/>
      <c r="AM76" s="28" t="n"/>
      <c r="AN76" s="28" t="n"/>
      <c r="AO76" s="28" t="n"/>
      <c r="AP76" s="28" t="n"/>
      <c r="AQ76" s="28" t="n"/>
    </row>
    <row r="77">
      <c r="B77" s="27" t="inlineStr">
        <is>
          <t>- o/w Digital Banking Division</t>
        </is>
      </c>
    </row>
    <row r="78">
      <c r="B78" s="27" t="inlineStr">
        <is>
          <t>- o/w Wealth Management Division</t>
        </is>
      </c>
    </row>
    <row r="79">
      <c r="A79" s="23" t="n"/>
      <c r="B79" s="27" t="inlineStr">
        <is>
          <t xml:space="preserve">- o/w Central Functions 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28" t="n"/>
      <c r="AJ79" s="28" t="n"/>
      <c r="AK79" s="28" t="n"/>
      <c r="AL79" s="28" t="n"/>
      <c r="AM79" s="28" t="n"/>
      <c r="AN79" s="28" t="n"/>
      <c r="AO79" s="28" t="n"/>
      <c r="AP79" s="28" t="n"/>
      <c r="AQ79" s="28" t="n"/>
    </row>
    <row r="80">
      <c r="A80" s="23" t="n"/>
      <c r="B80" s="24" t="inlineStr">
        <is>
          <t>Other Costs</t>
        </is>
      </c>
      <c r="C80" s="25" t="n"/>
      <c r="D80" s="25" t="n"/>
      <c r="E80" s="25" t="n"/>
      <c r="F80" s="25" t="n"/>
      <c r="G80" s="25" t="n"/>
      <c r="H80" s="25" t="n"/>
      <c r="I80" s="25" t="n"/>
      <c r="J80" s="25" t="n"/>
      <c r="K80" s="25" t="n"/>
      <c r="L80" s="25" t="n"/>
      <c r="M80" s="25" t="n"/>
      <c r="N80" s="25" t="n"/>
      <c r="O80" s="25" t="n"/>
      <c r="P80" s="25" t="n"/>
      <c r="Q80" s="25" t="n"/>
      <c r="R80" s="25" t="n"/>
      <c r="S80" s="25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</row>
    <row r="81">
      <c r="A81" s="23" t="n"/>
      <c r="B81" s="27" t="inlineStr">
        <is>
          <t>- o/w Real Estate Division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28" t="n"/>
      <c r="AJ81" s="28" t="n"/>
      <c r="AK81" s="28" t="n"/>
      <c r="AL81" s="28" t="n"/>
      <c r="AM81" s="28" t="n"/>
      <c r="AN81" s="28" t="n"/>
      <c r="AO81" s="28" t="n"/>
      <c r="AP81" s="28" t="n"/>
      <c r="AQ81" s="28" t="n"/>
    </row>
    <row r="82">
      <c r="A82" s="23" t="n"/>
      <c r="B82" s="27" t="inlineStr">
        <is>
          <t>- o/w Turnaround Division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8" t="n"/>
      <c r="AJ82" s="28" t="n"/>
      <c r="AK82" s="28" t="n"/>
      <c r="AL82" s="28" t="n"/>
      <c r="AM82" s="28" t="n"/>
      <c r="AN82" s="28" t="n"/>
      <c r="AO82" s="28" t="n"/>
      <c r="AP82" s="28" t="n"/>
      <c r="AQ82" s="28" t="n"/>
    </row>
    <row r="83">
      <c r="A83" s="23" t="n"/>
      <c r="B83" s="27" t="inlineStr">
        <is>
          <t>- o/w Public Guarantee Division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28" t="n"/>
      <c r="AJ83" s="28" t="n"/>
      <c r="AK83" s="28" t="n"/>
      <c r="AL83" s="28" t="n"/>
      <c r="AM83" s="28" t="n"/>
      <c r="AN83" s="28" t="n"/>
      <c r="AO83" s="28" t="n"/>
      <c r="AP83" s="28" t="n"/>
      <c r="AQ83" s="28" t="n"/>
    </row>
    <row r="84">
      <c r="B84" s="27" t="inlineStr">
        <is>
          <t>- o/w Digital Banking Division</t>
        </is>
      </c>
    </row>
    <row r="85">
      <c r="B85" s="27" t="inlineStr">
        <is>
          <t>- o/w Wealth Management Division</t>
        </is>
      </c>
    </row>
    <row r="86">
      <c r="A86" s="23" t="n"/>
      <c r="B86" s="27" t="inlineStr">
        <is>
          <t xml:space="preserve">- o/w Central Functions 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8" t="n"/>
      <c r="AJ86" s="28" t="n"/>
      <c r="AK86" s="28" t="n"/>
      <c r="AL86" s="28" t="n"/>
      <c r="AM86" s="28" t="n"/>
      <c r="AN86" s="28" t="n"/>
      <c r="AO86" s="28" t="n"/>
      <c r="AP86" s="28" t="n"/>
      <c r="AQ86" s="28" t="n"/>
    </row>
    <row r="87">
      <c r="A87" s="23" t="n"/>
      <c r="B87" s="27" t="n"/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28" t="n"/>
      <c r="AJ87" s="28" t="n"/>
      <c r="AK87" s="28" t="n"/>
      <c r="AL87" s="28" t="n"/>
      <c r="AM87" s="28" t="n"/>
      <c r="AN87" s="28" t="n"/>
      <c r="AO87" s="28" t="n"/>
      <c r="AP87" s="28" t="n"/>
      <c r="AQ87" s="28" t="n"/>
    </row>
    <row r="88" ht="16" customHeight="1" s="86" thickBot="1">
      <c r="A88" s="23" t="n"/>
      <c r="B88" s="30" t="inlineStr">
        <is>
          <t>Total OPEX</t>
        </is>
      </c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2" t="n"/>
      <c r="AG88" s="32" t="n"/>
      <c r="AH88" s="32" t="n"/>
      <c r="AI88" s="32" t="n"/>
      <c r="AJ88" s="32" t="n"/>
      <c r="AK88" s="32" t="n"/>
      <c r="AL88" s="32" t="n"/>
      <c r="AM88" s="32" t="n"/>
      <c r="AN88" s="32" t="n"/>
      <c r="AO88" s="32" t="n"/>
      <c r="AP88" s="32" t="n"/>
      <c r="AQ88" s="32" t="n"/>
    </row>
    <row r="89" ht="16" customHeight="1" s="86" thickTop="1">
      <c r="A89" s="23" t="n"/>
      <c r="B89" s="24" t="inlineStr">
        <is>
          <t>Provisions</t>
        </is>
      </c>
      <c r="C89" s="25" t="n"/>
      <c r="D89" s="25" t="n"/>
      <c r="E89" s="25" t="n"/>
      <c r="F89" s="25" t="n"/>
      <c r="G89" s="25" t="n"/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  <c r="Z89" s="25" t="n"/>
      <c r="AA89" s="25" t="n"/>
      <c r="AB89" s="25" t="n"/>
      <c r="AC89" s="25" t="n"/>
      <c r="AD89" s="25" t="n"/>
      <c r="AE89" s="25" t="n"/>
      <c r="AF89" s="25" t="n"/>
      <c r="AG89" s="25" t="n"/>
      <c r="AH89" s="25" t="n"/>
      <c r="AI89" s="25" t="n"/>
      <c r="AJ89" s="25" t="n"/>
      <c r="AK89" s="25" t="n"/>
      <c r="AL89" s="25" t="n"/>
      <c r="AM89" s="25" t="n"/>
      <c r="AN89" s="25" t="n"/>
      <c r="AO89" s="25" t="n"/>
      <c r="AP89" s="25" t="n"/>
      <c r="AQ89" s="25" t="n"/>
    </row>
    <row r="90">
      <c r="A90" s="23" t="n"/>
      <c r="B90" s="33" t="inlineStr">
        <is>
          <t>Loan loss provisions</t>
        </is>
      </c>
      <c r="C90" s="25" t="n"/>
      <c r="D90" s="25" t="n"/>
      <c r="E90" s="25" t="n"/>
      <c r="F90" s="25" t="n"/>
      <c r="G90" s="25" t="n"/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  <c r="Z90" s="25" t="n"/>
      <c r="AA90" s="25" t="n"/>
      <c r="AB90" s="25" t="n"/>
      <c r="AC90" s="25" t="n"/>
      <c r="AD90" s="25" t="n"/>
      <c r="AE90" s="25" t="n"/>
      <c r="AF90" s="25" t="n"/>
      <c r="AG90" s="25" t="n"/>
      <c r="AH90" s="25" t="n"/>
      <c r="AI90" s="25" t="n"/>
      <c r="AJ90" s="25" t="n"/>
      <c r="AK90" s="25" t="n"/>
      <c r="AL90" s="25" t="n"/>
      <c r="AM90" s="25" t="n"/>
      <c r="AN90" s="25" t="n"/>
      <c r="AO90" s="25" t="n"/>
      <c r="AP90" s="25" t="n"/>
      <c r="AQ90" s="25" t="n"/>
    </row>
    <row r="91" ht="16" customHeight="1" s="86">
      <c r="A91" s="23" t="n"/>
      <c r="B91" s="27" t="inlineStr">
        <is>
          <t>- o/w Turnaround Division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28" t="n"/>
      <c r="AJ91" s="28" t="n"/>
      <c r="AK91" s="28" t="n"/>
      <c r="AL91" s="28" t="n"/>
      <c r="AM91" s="28" t="n"/>
      <c r="AN91" s="28" t="n"/>
      <c r="AO91" s="28" t="n"/>
      <c r="AP91" s="28" t="n"/>
      <c r="AQ91" s="28" t="n"/>
    </row>
    <row r="92">
      <c r="A92" s="23" t="n"/>
      <c r="B92" s="27" t="inlineStr">
        <is>
          <t>- o/w Public Guarantee Division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8" t="n"/>
      <c r="AJ92" s="28" t="n"/>
      <c r="AK92" s="28" t="n"/>
      <c r="AL92" s="28" t="n"/>
      <c r="AM92" s="28" t="n"/>
      <c r="AN92" s="28" t="n"/>
      <c r="AO92" s="28" t="n"/>
      <c r="AP92" s="28" t="n"/>
      <c r="AQ92" s="28" t="n"/>
    </row>
    <row r="93">
      <c r="A93" s="23" t="n"/>
      <c r="B93" s="34" t="inlineStr">
        <is>
          <t>Unexpected loss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28" t="n"/>
      <c r="AJ93" s="28" t="n"/>
      <c r="AK93" s="28" t="n"/>
      <c r="AL93" s="28" t="n"/>
      <c r="AM93" s="28" t="n"/>
      <c r="AN93" s="28" t="n"/>
      <c r="AO93" s="28" t="n"/>
      <c r="AP93" s="28" t="n"/>
      <c r="AQ93" s="28" t="n"/>
    </row>
    <row r="94">
      <c r="A94" s="23" t="n"/>
      <c r="B94" s="34" t="n"/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8" t="n"/>
      <c r="AJ94" s="28" t="n"/>
      <c r="AK94" s="28" t="n"/>
      <c r="AL94" s="28" t="n"/>
      <c r="AM94" s="28" t="n"/>
      <c r="AN94" s="28" t="n"/>
      <c r="AO94" s="28" t="n"/>
      <c r="AP94" s="28" t="n"/>
      <c r="AQ94" s="28" t="n"/>
    </row>
    <row r="95" ht="16" customHeight="1" s="86" thickBot="1">
      <c r="A95" s="23" t="n"/>
      <c r="B95" s="30" t="inlineStr">
        <is>
          <t>Pre-tax profit</t>
        </is>
      </c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</row>
    <row r="96" ht="16" customHeight="1" s="86" thickTop="1">
      <c r="A96" s="23" t="n"/>
      <c r="B96" s="24" t="inlineStr">
        <is>
          <t>Taxes</t>
        </is>
      </c>
      <c r="C96" s="25" t="n"/>
      <c r="D96" s="25" t="n"/>
      <c r="E96" s="25" t="n"/>
      <c r="F96" s="25" t="n"/>
      <c r="G96" s="25" t="n"/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  <c r="Z96" s="25" t="n"/>
      <c r="AA96" s="25" t="n"/>
      <c r="AB96" s="25" t="n"/>
      <c r="AC96" s="25" t="n"/>
      <c r="AD96" s="25" t="n"/>
      <c r="AE96" s="25" t="n"/>
      <c r="AF96" s="25" t="n"/>
      <c r="AG96" s="25" t="n"/>
      <c r="AH96" s="25" t="n"/>
      <c r="AI96" s="25" t="n"/>
      <c r="AJ96" s="25" t="n"/>
      <c r="AK96" s="25" t="n"/>
      <c r="AL96" s="25" t="n"/>
      <c r="AM96" s="25" t="n"/>
      <c r="AN96" s="25" t="n"/>
      <c r="AO96" s="25" t="n"/>
      <c r="AP96" s="25" t="n"/>
      <c r="AQ96" s="25" t="n"/>
    </row>
    <row r="97">
      <c r="A97" s="23" t="n"/>
      <c r="B97" s="34" t="inlineStr">
        <is>
          <t>Taxes - IRES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28" t="n"/>
      <c r="AJ97" s="28" t="n"/>
      <c r="AK97" s="28" t="n"/>
      <c r="AL97" s="28" t="n"/>
      <c r="AM97" s="28" t="n"/>
      <c r="AN97" s="28" t="n"/>
      <c r="AO97" s="28" t="n"/>
      <c r="AP97" s="28" t="n"/>
      <c r="AQ97" s="28" t="n"/>
    </row>
    <row r="98">
      <c r="A98" s="23" t="n"/>
      <c r="B98" s="34" t="inlineStr">
        <is>
          <t>Taxes - DEF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8" t="n"/>
      <c r="AJ98" s="28" t="n"/>
      <c r="AK98" s="28" t="n"/>
      <c r="AL98" s="28" t="n"/>
      <c r="AM98" s="28" t="n"/>
      <c r="AN98" s="28" t="n"/>
      <c r="AO98" s="28" t="n"/>
      <c r="AP98" s="28" t="n"/>
      <c r="AQ98" s="28" t="n"/>
    </row>
    <row r="99">
      <c r="A99" s="23" t="n"/>
      <c r="B99" s="34" t="inlineStr">
        <is>
          <t>Taxes - IRAP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28" t="n"/>
      <c r="AJ99" s="28" t="n"/>
      <c r="AK99" s="28" t="n"/>
      <c r="AL99" s="28" t="n"/>
      <c r="AM99" s="28" t="n"/>
      <c r="AN99" s="28" t="n"/>
      <c r="AO99" s="28" t="n"/>
      <c r="AP99" s="28" t="n"/>
      <c r="AQ99" s="28" t="n"/>
    </row>
    <row r="100">
      <c r="A100" s="23" t="n"/>
      <c r="B100" s="34" t="inlineStr">
        <is>
          <t>ACE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8" t="n"/>
      <c r="AJ100" s="28" t="n"/>
      <c r="AK100" s="28" t="n"/>
      <c r="AL100" s="28" t="n"/>
      <c r="AM100" s="28" t="n"/>
      <c r="AN100" s="28" t="n"/>
      <c r="AO100" s="28" t="n"/>
      <c r="AP100" s="28" t="n"/>
      <c r="AQ100" s="28" t="n"/>
    </row>
    <row r="101" ht="16" customHeight="1" s="86" thickBot="1">
      <c r="A101" s="23" t="n"/>
      <c r="B101" s="30" t="inlineStr">
        <is>
          <t>Net Income</t>
        </is>
      </c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2" t="n"/>
      <c r="AG101" s="32" t="n"/>
      <c r="AH101" s="32" t="n"/>
      <c r="AI101" s="32" t="n"/>
      <c r="AJ101" s="32" t="n"/>
      <c r="AK101" s="32" t="n"/>
      <c r="AL101" s="32" t="n"/>
      <c r="AM101" s="32" t="n"/>
      <c r="AN101" s="32" t="n"/>
      <c r="AO101" s="32" t="n"/>
      <c r="AP101" s="32" t="n"/>
      <c r="AQ101" s="32" t="n"/>
    </row>
    <row r="102" ht="16" customHeight="1" s="86" thickTop="1">
      <c r="A102" s="23" t="n"/>
      <c r="B102" s="23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  <c r="N102" s="35" t="n"/>
      <c r="O102" s="35" t="n"/>
      <c r="P102" s="35" t="n"/>
      <c r="Q102" s="35" t="n"/>
      <c r="R102" s="35" t="n"/>
      <c r="S102" s="35" t="n"/>
      <c r="T102" s="35" t="n"/>
      <c r="U102" s="35" t="n"/>
      <c r="V102" s="35" t="n"/>
      <c r="W102" s="35" t="n"/>
      <c r="X102" s="35" t="n"/>
      <c r="Y102" s="35" t="n"/>
      <c r="Z102" s="35" t="n"/>
      <c r="AA102" s="35" t="n"/>
      <c r="AB102" s="35" t="n"/>
      <c r="AC102" s="35" t="n"/>
      <c r="AD102" s="35" t="n"/>
      <c r="AE102" s="35" t="n"/>
      <c r="AF102" s="35" t="n"/>
      <c r="AG102" s="35" t="n"/>
      <c r="AH102" s="35" t="n"/>
      <c r="AI102" s="35" t="n"/>
      <c r="AJ102" s="35" t="n"/>
      <c r="AK102" s="35" t="n"/>
      <c r="AL102" s="35" t="n"/>
      <c r="AM102" s="35" t="n"/>
      <c r="AN102" s="35" t="n"/>
      <c r="AO102" s="35" t="n"/>
      <c r="AP102" s="35" t="n"/>
      <c r="AQ102" s="35" t="n"/>
    </row>
    <row r="103">
      <c r="A103" s="23" t="n"/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3" t="n"/>
      <c r="AA103" s="23" t="n"/>
      <c r="AB103" s="23" t="n"/>
      <c r="AC103" s="23" t="n"/>
      <c r="AD103" s="23" t="n"/>
      <c r="AE103" s="23" t="n"/>
      <c r="AF103" s="23" t="n"/>
      <c r="AG103" s="23" t="n"/>
      <c r="AH103" s="23" t="n"/>
      <c r="AI103" s="23" t="n"/>
      <c r="AJ103" s="23" t="n"/>
      <c r="AK103" s="23" t="n"/>
      <c r="AL103" s="23" t="n"/>
      <c r="AM103" s="23" t="n"/>
      <c r="AN103" s="23" t="n"/>
      <c r="AO103" s="23" t="n"/>
      <c r="AP103" s="23" t="n"/>
      <c r="AQ103" s="23" t="n"/>
    </row>
    <row r="104" ht="16" customHeight="1" s="86">
      <c r="A104" s="70" t="n">
        <v>2</v>
      </c>
      <c r="B104" s="72" t="inlineStr">
        <is>
          <t>Balance Sheet</t>
        </is>
      </c>
      <c r="C104" s="71" t="n"/>
      <c r="D104" s="71" t="n"/>
      <c r="E104" s="71" t="n"/>
      <c r="F104" s="71" t="n"/>
      <c r="G104" s="71" t="n"/>
      <c r="H104" s="71" t="n"/>
      <c r="I104" s="71" t="n"/>
      <c r="J104" s="71" t="n"/>
      <c r="K104" s="71" t="n"/>
      <c r="L104" s="71" t="n"/>
      <c r="M104" s="71" t="n"/>
      <c r="N104" s="71" t="n"/>
      <c r="O104" s="71" t="n"/>
      <c r="P104" s="71" t="n"/>
      <c r="Q104" s="71" t="n"/>
      <c r="R104" s="71" t="n"/>
      <c r="S104" s="71" t="n"/>
      <c r="T104" s="71" t="n"/>
      <c r="U104" s="71" t="n"/>
      <c r="V104" s="71" t="n"/>
      <c r="W104" s="71" t="n"/>
      <c r="X104" s="71" t="n"/>
      <c r="Y104" s="71" t="n"/>
      <c r="Z104" s="71" t="n"/>
      <c r="AA104" s="71" t="n"/>
      <c r="AB104" s="71" t="n"/>
      <c r="AC104" s="71" t="n"/>
      <c r="AD104" s="71" t="n"/>
      <c r="AE104" s="71" t="n"/>
      <c r="AF104" s="71" t="n"/>
      <c r="AG104" s="71" t="n"/>
      <c r="AH104" s="71" t="n"/>
      <c r="AI104" s="71" t="n"/>
      <c r="AJ104" s="71" t="n"/>
      <c r="AK104" s="71" t="n"/>
      <c r="AL104" s="71" t="n"/>
      <c r="AM104" s="71" t="n"/>
      <c r="AN104" s="71" t="n"/>
      <c r="AO104" s="71" t="n"/>
      <c r="AP104" s="71" t="n"/>
      <c r="AQ104" s="71" t="n"/>
    </row>
    <row r="105" ht="16" customHeight="1" s="86"/>
    <row r="106">
      <c r="A106" s="23" t="n"/>
      <c r="B106" s="37" t="inlineStr">
        <is>
          <t>Total Assets</t>
        </is>
      </c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  <c r="AN106" s="37" t="n"/>
      <c r="AO106" s="37" t="n"/>
      <c r="AP106" s="37" t="n"/>
      <c r="AQ106" s="37" t="n"/>
    </row>
    <row r="107">
      <c r="A107" s="23" t="n"/>
      <c r="B107" s="38" t="inlineStr">
        <is>
          <t xml:space="preserve">Net Performing Assets </t>
        </is>
      </c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  <c r="AA107" s="39" t="n"/>
      <c r="AB107" s="39" t="n"/>
      <c r="AC107" s="39" t="n"/>
      <c r="AD107" s="39" t="n"/>
      <c r="AE107" s="39" t="n"/>
      <c r="AF107" s="39" t="n"/>
      <c r="AG107" s="39" t="n"/>
      <c r="AH107" s="39" t="n"/>
      <c r="AI107" s="39" t="n"/>
      <c r="AJ107" s="39" t="n"/>
      <c r="AK107" s="39" t="n"/>
      <c r="AL107" s="39" t="n"/>
      <c r="AM107" s="39" t="n"/>
      <c r="AN107" s="39" t="n"/>
      <c r="AO107" s="39" t="n"/>
      <c r="AP107" s="39" t="n"/>
      <c r="AQ107" s="39" t="n"/>
    </row>
    <row r="108">
      <c r="A108" s="23" t="n"/>
      <c r="B108" s="27" t="inlineStr">
        <is>
          <t>- o/w Real Estate Division</t>
        </is>
      </c>
      <c r="C108" s="23" t="n"/>
      <c r="D108" s="23" t="n"/>
      <c r="E108" s="23" t="n"/>
      <c r="F108" s="23" t="n"/>
      <c r="G108" s="23" t="n"/>
      <c r="H108" s="23" t="n"/>
      <c r="I108" s="23" t="n"/>
      <c r="J108" s="23" t="n"/>
      <c r="K108" s="23" t="n"/>
      <c r="L108" s="23" t="n"/>
      <c r="M108" s="23" t="n"/>
      <c r="N108" s="23" t="n"/>
      <c r="O108" s="23" t="n"/>
      <c r="P108" s="23" t="n"/>
      <c r="Q108" s="23" t="n"/>
      <c r="R108" s="23" t="n"/>
      <c r="S108" s="23" t="n"/>
      <c r="T108" s="23" t="n"/>
      <c r="U108" s="23" t="n"/>
      <c r="V108" s="23" t="n"/>
      <c r="W108" s="23" t="n"/>
      <c r="X108" s="23" t="n"/>
      <c r="Y108" s="23" t="n"/>
      <c r="Z108" s="23" t="n"/>
      <c r="AA108" s="23" t="n"/>
      <c r="AB108" s="23" t="n"/>
      <c r="AC108" s="23" t="n"/>
      <c r="AD108" s="23" t="n"/>
      <c r="AE108" s="23" t="n"/>
      <c r="AF108" s="23" t="n"/>
      <c r="AG108" s="23" t="n"/>
      <c r="AH108" s="23" t="n"/>
      <c r="AI108" s="23" t="n"/>
      <c r="AJ108" s="23" t="n"/>
      <c r="AK108" s="23" t="n"/>
      <c r="AL108" s="23" t="n"/>
      <c r="AM108" s="23" t="n"/>
      <c r="AN108" s="23" t="n"/>
      <c r="AO108" s="23" t="n"/>
      <c r="AP108" s="23" t="n"/>
      <c r="AQ108" s="23" t="n"/>
    </row>
    <row r="109">
      <c r="A109" s="23" t="n"/>
      <c r="B109" s="27" t="inlineStr">
        <is>
          <t>- o/w Turnaround Division</t>
        </is>
      </c>
      <c r="C109" s="23" t="n"/>
      <c r="D109" s="23" t="n"/>
      <c r="E109" s="23" t="n"/>
      <c r="F109" s="23" t="n"/>
      <c r="G109" s="23" t="n"/>
      <c r="H109" s="23" t="n"/>
      <c r="I109" s="23" t="n"/>
      <c r="J109" s="23" t="n"/>
      <c r="K109" s="23" t="n"/>
      <c r="L109" s="23" t="n"/>
      <c r="M109" s="23" t="n"/>
      <c r="N109" s="23" t="n"/>
      <c r="O109" s="23" t="n"/>
      <c r="P109" s="23" t="n"/>
      <c r="Q109" s="23" t="n"/>
      <c r="R109" s="23" t="n"/>
      <c r="S109" s="23" t="n"/>
      <c r="T109" s="23" t="n"/>
      <c r="U109" s="23" t="n"/>
      <c r="V109" s="23" t="n"/>
      <c r="W109" s="23" t="n"/>
      <c r="X109" s="23" t="n"/>
      <c r="Y109" s="23" t="n"/>
      <c r="Z109" s="23" t="n"/>
      <c r="AA109" s="23" t="n"/>
      <c r="AB109" s="23" t="n"/>
      <c r="AC109" s="23" t="n"/>
      <c r="AD109" s="23" t="n"/>
      <c r="AE109" s="23" t="n"/>
      <c r="AF109" s="23" t="n"/>
      <c r="AG109" s="23" t="n"/>
      <c r="AH109" s="23" t="n"/>
      <c r="AI109" s="23" t="n"/>
      <c r="AJ109" s="23" t="n"/>
      <c r="AK109" s="23" t="n"/>
      <c r="AL109" s="23" t="n"/>
      <c r="AM109" s="23" t="n"/>
      <c r="AN109" s="23" t="n"/>
      <c r="AO109" s="23" t="n"/>
      <c r="AP109" s="23" t="n"/>
      <c r="AQ109" s="23" t="n"/>
    </row>
    <row r="110">
      <c r="A110" s="23" t="n"/>
      <c r="B110" s="27" t="inlineStr">
        <is>
          <t>- o/w Public Guarantee Division</t>
        </is>
      </c>
      <c r="C110" s="23" t="n"/>
      <c r="D110" s="23" t="n"/>
      <c r="E110" s="23" t="n"/>
      <c r="F110" s="23" t="n"/>
      <c r="G110" s="23" t="n"/>
      <c r="H110" s="23" t="n"/>
      <c r="I110" s="23" t="n"/>
      <c r="J110" s="23" t="n"/>
      <c r="K110" s="23" t="n"/>
      <c r="L110" s="23" t="n"/>
      <c r="M110" s="23" t="n"/>
      <c r="N110" s="23" t="n"/>
      <c r="O110" s="23" t="n"/>
      <c r="P110" s="23" t="n"/>
      <c r="Q110" s="23" t="n"/>
      <c r="R110" s="23" t="n"/>
      <c r="S110" s="23" t="n"/>
      <c r="T110" s="23" t="n"/>
      <c r="U110" s="23" t="n"/>
      <c r="V110" s="23" t="n"/>
      <c r="W110" s="23" t="n"/>
      <c r="X110" s="23" t="n"/>
      <c r="Y110" s="23" t="n"/>
      <c r="Z110" s="23" t="n"/>
      <c r="AA110" s="23" t="n"/>
      <c r="AB110" s="23" t="n"/>
      <c r="AC110" s="23" t="n"/>
      <c r="AD110" s="23" t="n"/>
      <c r="AE110" s="23" t="n"/>
      <c r="AF110" s="23" t="n"/>
      <c r="AG110" s="23" t="n"/>
      <c r="AH110" s="23" t="n"/>
      <c r="AI110" s="23" t="n"/>
      <c r="AJ110" s="23" t="n"/>
      <c r="AK110" s="23" t="n"/>
      <c r="AL110" s="23" t="n"/>
      <c r="AM110" s="23" t="n"/>
      <c r="AN110" s="23" t="n"/>
      <c r="AO110" s="23" t="n"/>
      <c r="AP110" s="23" t="n"/>
      <c r="AQ110" s="23" t="n"/>
    </row>
    <row r="111">
      <c r="A111" s="23" t="n"/>
      <c r="B111" s="24" t="inlineStr">
        <is>
          <t xml:space="preserve">Non Performing Assets </t>
        </is>
      </c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  <c r="AB111" s="39" t="n"/>
      <c r="AC111" s="39" t="n"/>
      <c r="AD111" s="39" t="n"/>
      <c r="AE111" s="39" t="n"/>
      <c r="AF111" s="39" t="n"/>
      <c r="AG111" s="39" t="n"/>
      <c r="AH111" s="39" t="n"/>
      <c r="AI111" s="39" t="n"/>
      <c r="AJ111" s="39" t="n"/>
      <c r="AK111" s="39" t="n"/>
      <c r="AL111" s="39" t="n"/>
      <c r="AM111" s="39" t="n"/>
      <c r="AN111" s="39" t="n"/>
      <c r="AO111" s="39" t="n"/>
      <c r="AP111" s="39" t="n"/>
      <c r="AQ111" s="39" t="n"/>
    </row>
    <row r="112">
      <c r="A112" s="23" t="n"/>
      <c r="B112" s="27" t="inlineStr">
        <is>
          <t>- o/w Real Estate Division</t>
        </is>
      </c>
      <c r="C112" s="36" t="n"/>
      <c r="D112" s="36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  <c r="AB112" s="36" t="n"/>
      <c r="AC112" s="36" t="n"/>
      <c r="AD112" s="36" t="n"/>
      <c r="AE112" s="36" t="n"/>
      <c r="AF112" s="36" t="n"/>
      <c r="AG112" s="36" t="n"/>
      <c r="AH112" s="36" t="n"/>
      <c r="AI112" s="36" t="n"/>
      <c r="AJ112" s="36" t="n"/>
      <c r="AK112" s="36" t="n"/>
      <c r="AL112" s="36" t="n"/>
      <c r="AM112" s="36" t="n"/>
      <c r="AN112" s="36" t="n"/>
      <c r="AO112" s="36" t="n"/>
      <c r="AP112" s="36" t="n"/>
      <c r="AQ112" s="36" t="n"/>
    </row>
    <row r="113">
      <c r="A113" s="23" t="n"/>
      <c r="B113" s="27" t="inlineStr">
        <is>
          <t>- o/w Turnaround Division</t>
        </is>
      </c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3" t="n"/>
      <c r="AA113" s="23" t="n"/>
      <c r="AB113" s="23" t="n"/>
      <c r="AC113" s="23" t="n"/>
      <c r="AD113" s="23" t="n"/>
      <c r="AE113" s="23" t="n"/>
      <c r="AF113" s="23" t="n"/>
      <c r="AG113" s="23" t="n"/>
      <c r="AH113" s="23" t="n"/>
      <c r="AI113" s="23" t="n"/>
      <c r="AJ113" s="23" t="n"/>
      <c r="AK113" s="23" t="n"/>
      <c r="AL113" s="23" t="n"/>
      <c r="AM113" s="23" t="n"/>
      <c r="AN113" s="23" t="n"/>
      <c r="AO113" s="23" t="n"/>
      <c r="AP113" s="23" t="n"/>
      <c r="AQ113" s="23" t="n"/>
    </row>
    <row r="114">
      <c r="A114" s="23" t="n"/>
      <c r="B114" s="24" t="inlineStr">
        <is>
          <t xml:space="preserve">Operating assets </t>
        </is>
      </c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</row>
    <row r="115">
      <c r="A115" s="23" t="n"/>
      <c r="B115" s="27" t="inlineStr">
        <is>
          <t>- o/w Digital Banking Division</t>
        </is>
      </c>
      <c r="C115" s="40" t="n"/>
      <c r="D115" s="40" t="n"/>
      <c r="E115" s="40" t="n"/>
      <c r="F115" s="40" t="n"/>
      <c r="G115" s="40" t="n"/>
      <c r="H115" s="40" t="n"/>
      <c r="I115" s="40" t="n"/>
      <c r="J115" s="40" t="n"/>
      <c r="K115" s="40" t="n"/>
      <c r="L115" s="40" t="n"/>
      <c r="M115" s="40" t="n"/>
      <c r="N115" s="40" t="n"/>
      <c r="O115" s="40" t="n"/>
      <c r="P115" s="40" t="n"/>
      <c r="Q115" s="40" t="n"/>
      <c r="R115" s="40" t="n"/>
      <c r="S115" s="40" t="n"/>
      <c r="T115" s="40" t="n"/>
      <c r="U115" s="40" t="n"/>
      <c r="V115" s="40" t="n"/>
      <c r="W115" s="40" t="n"/>
      <c r="X115" s="40" t="n"/>
      <c r="Y115" s="40" t="n"/>
      <c r="Z115" s="40" t="n"/>
      <c r="AA115" s="40" t="n"/>
      <c r="AB115" s="40" t="n"/>
      <c r="AC115" s="40" t="n"/>
      <c r="AD115" s="40" t="n"/>
      <c r="AE115" s="40" t="n"/>
      <c r="AF115" s="40" t="n"/>
      <c r="AG115" s="40" t="n"/>
      <c r="AH115" s="40" t="n"/>
      <c r="AI115" s="40" t="n"/>
      <c r="AJ115" s="40" t="n"/>
      <c r="AK115" s="40" t="n"/>
      <c r="AL115" s="40" t="n"/>
      <c r="AM115" s="40" t="n"/>
      <c r="AN115" s="40" t="n"/>
      <c r="AO115" s="40" t="n"/>
      <c r="AP115" s="40" t="n"/>
      <c r="AQ115" s="40" t="n"/>
    </row>
    <row r="116">
      <c r="A116" s="23" t="n"/>
      <c r="B116" s="27" t="inlineStr">
        <is>
          <t>- o/w Real Estate Division</t>
        </is>
      </c>
      <c r="C116" s="40" t="n"/>
      <c r="D116" s="40" t="n"/>
      <c r="E116" s="40" t="n"/>
      <c r="F116" s="40" t="n"/>
      <c r="G116" s="40" t="n"/>
      <c r="H116" s="40" t="n"/>
      <c r="I116" s="40" t="n"/>
      <c r="J116" s="40" t="n"/>
      <c r="K116" s="40" t="n"/>
      <c r="L116" s="40" t="n"/>
      <c r="M116" s="40" t="n"/>
      <c r="N116" s="40" t="n"/>
      <c r="O116" s="40" t="n"/>
      <c r="P116" s="40" t="n"/>
      <c r="Q116" s="40" t="n"/>
      <c r="R116" s="40" t="n"/>
      <c r="S116" s="40" t="n"/>
      <c r="T116" s="40" t="n"/>
      <c r="U116" s="40" t="n"/>
      <c r="V116" s="40" t="n"/>
      <c r="W116" s="40" t="n"/>
      <c r="X116" s="40" t="n"/>
      <c r="Y116" s="40" t="n"/>
      <c r="Z116" s="40" t="n"/>
      <c r="AA116" s="40" t="n"/>
      <c r="AB116" s="40" t="n"/>
      <c r="AC116" s="40" t="n"/>
      <c r="AD116" s="40" t="n"/>
      <c r="AE116" s="40" t="n"/>
      <c r="AF116" s="40" t="n"/>
      <c r="AG116" s="40" t="n"/>
      <c r="AH116" s="40" t="n"/>
      <c r="AI116" s="40" t="n"/>
      <c r="AJ116" s="40" t="n"/>
      <c r="AK116" s="40" t="n"/>
      <c r="AL116" s="40" t="n"/>
      <c r="AM116" s="40" t="n"/>
      <c r="AN116" s="40" t="n"/>
      <c r="AO116" s="40" t="n"/>
      <c r="AP116" s="40" t="n"/>
      <c r="AQ116" s="40" t="n"/>
    </row>
    <row r="117">
      <c r="A117" s="23" t="n"/>
      <c r="B117" s="27" t="inlineStr">
        <is>
          <t>- o/w Turnaround Division</t>
        </is>
      </c>
      <c r="C117" s="40" t="n"/>
      <c r="D117" s="40" t="n"/>
      <c r="E117" s="40" t="n"/>
      <c r="F117" s="40" t="n"/>
      <c r="G117" s="40" t="n"/>
      <c r="H117" s="40" t="n"/>
      <c r="I117" s="40" t="n"/>
      <c r="J117" s="40" t="n"/>
      <c r="K117" s="40" t="n"/>
      <c r="L117" s="40" t="n"/>
      <c r="M117" s="40" t="n"/>
      <c r="N117" s="40" t="n"/>
      <c r="O117" s="40" t="n"/>
      <c r="P117" s="40" t="n"/>
      <c r="Q117" s="40" t="n"/>
      <c r="R117" s="40" t="n"/>
      <c r="S117" s="40" t="n"/>
      <c r="T117" s="40" t="n"/>
      <c r="U117" s="40" t="n"/>
      <c r="V117" s="40" t="n"/>
      <c r="W117" s="40" t="n"/>
      <c r="X117" s="40" t="n"/>
      <c r="Y117" s="40" t="n"/>
      <c r="Z117" s="40" t="n"/>
      <c r="AA117" s="40" t="n"/>
      <c r="AB117" s="40" t="n"/>
      <c r="AC117" s="40" t="n"/>
      <c r="AD117" s="40" t="n"/>
      <c r="AE117" s="40" t="n"/>
      <c r="AF117" s="40" t="n"/>
      <c r="AG117" s="40" t="n"/>
      <c r="AH117" s="40" t="n"/>
      <c r="AI117" s="40" t="n"/>
      <c r="AJ117" s="40" t="n"/>
      <c r="AK117" s="40" t="n"/>
      <c r="AL117" s="40" t="n"/>
      <c r="AM117" s="40" t="n"/>
      <c r="AN117" s="40" t="n"/>
      <c r="AO117" s="40" t="n"/>
      <c r="AP117" s="40" t="n"/>
      <c r="AQ117" s="40" t="n"/>
    </row>
    <row r="118">
      <c r="A118" s="23" t="n"/>
      <c r="B118" s="27" t="inlineStr">
        <is>
          <t>- o/w Central Functions</t>
        </is>
      </c>
      <c r="C118" s="41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  <c r="AI118" s="41" t="n"/>
      <c r="AJ118" s="41" t="n"/>
      <c r="AK118" s="41" t="n"/>
      <c r="AL118" s="41" t="n"/>
      <c r="AM118" s="41" t="n"/>
      <c r="AN118" s="41" t="n"/>
      <c r="AO118" s="41" t="n"/>
      <c r="AP118" s="41" t="n"/>
      <c r="AQ118" s="41" t="n"/>
    </row>
    <row r="119">
      <c r="A119" s="23" t="n"/>
      <c r="B119" s="24" t="inlineStr">
        <is>
          <t>High liquid assets (cash)</t>
        </is>
      </c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  <c r="AB119" s="39" t="n"/>
      <c r="AC119" s="39" t="n"/>
      <c r="AD119" s="39" t="n"/>
      <c r="AE119" s="39" t="n"/>
      <c r="AF119" s="39" t="n"/>
      <c r="AG119" s="39" t="n"/>
      <c r="AH119" s="39" t="n"/>
      <c r="AI119" s="39" t="n"/>
      <c r="AJ119" s="39" t="n"/>
      <c r="AK119" s="39" t="n"/>
      <c r="AL119" s="39" t="n"/>
      <c r="AM119" s="39" t="n"/>
      <c r="AN119" s="39" t="n"/>
      <c r="AO119" s="39" t="n"/>
      <c r="AP119" s="39" t="n"/>
      <c r="AQ119" s="39" t="n"/>
    </row>
    <row r="120">
      <c r="A120" s="23" t="n"/>
      <c r="B120" s="27" t="inlineStr">
        <is>
          <t>- o/w Cash</t>
        </is>
      </c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  <c r="AQ120" s="42" t="n"/>
    </row>
    <row r="121">
      <c r="A121" s="23" t="n"/>
      <c r="B121" s="27" t="inlineStr">
        <is>
          <t>- o/w Liquid assets</t>
        </is>
      </c>
      <c r="C121" s="40" t="n"/>
      <c r="D121" s="40" t="n"/>
      <c r="E121" s="40" t="n"/>
      <c r="F121" s="40" t="n"/>
      <c r="G121" s="40" t="n"/>
      <c r="H121" s="40" t="n"/>
      <c r="I121" s="40" t="n"/>
      <c r="J121" s="40" t="n"/>
      <c r="K121" s="40" t="n"/>
      <c r="L121" s="40" t="n"/>
      <c r="M121" s="40" t="n"/>
      <c r="N121" s="40" t="n"/>
      <c r="O121" s="40" t="n"/>
      <c r="P121" s="40" t="n"/>
      <c r="Q121" s="40" t="n"/>
      <c r="R121" s="40" t="n"/>
      <c r="S121" s="40" t="n"/>
      <c r="T121" s="40" t="n"/>
      <c r="U121" s="40" t="n"/>
      <c r="V121" s="40" t="n"/>
      <c r="W121" s="40" t="n"/>
      <c r="X121" s="40" t="n"/>
      <c r="Y121" s="40" t="n"/>
      <c r="Z121" s="40" t="n"/>
      <c r="AA121" s="40" t="n"/>
      <c r="AB121" s="40" t="n"/>
      <c r="AC121" s="40" t="n"/>
      <c r="AD121" s="40" t="n"/>
      <c r="AE121" s="40" t="n"/>
      <c r="AF121" s="40" t="n"/>
      <c r="AG121" s="40" t="n"/>
      <c r="AH121" s="40" t="n"/>
      <c r="AI121" s="40" t="n"/>
      <c r="AJ121" s="40" t="n"/>
      <c r="AK121" s="40" t="n"/>
      <c r="AL121" s="40" t="n"/>
      <c r="AM121" s="40" t="n"/>
      <c r="AN121" s="40" t="n"/>
      <c r="AO121" s="40" t="n"/>
      <c r="AP121" s="40" t="n"/>
      <c r="AQ121" s="40" t="n"/>
    </row>
    <row r="122">
      <c r="A122" s="23" t="n"/>
      <c r="B122" s="24" t="inlineStr">
        <is>
          <t>DTA</t>
        </is>
      </c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</row>
    <row r="123">
      <c r="A123" s="23" t="n"/>
      <c r="B123" s="27" t="inlineStr">
        <is>
          <t>- o/w Previous year DTA</t>
        </is>
      </c>
      <c r="C123" s="36" t="n"/>
      <c r="D123" s="36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  <c r="AB123" s="36" t="n"/>
      <c r="AC123" s="36" t="n"/>
      <c r="AD123" s="36" t="n"/>
      <c r="AE123" s="36" t="n"/>
      <c r="AF123" s="36" t="n"/>
      <c r="AG123" s="36" t="n"/>
      <c r="AH123" s="36" t="n"/>
      <c r="AI123" s="36" t="n"/>
      <c r="AJ123" s="36" t="n"/>
      <c r="AK123" s="36" t="n"/>
      <c r="AL123" s="36" t="n"/>
      <c r="AM123" s="36" t="n"/>
      <c r="AN123" s="36" t="n"/>
      <c r="AO123" s="36" t="n"/>
      <c r="AP123" s="36" t="n"/>
      <c r="AQ123" s="36" t="n"/>
    </row>
    <row r="124">
      <c r="A124" s="23" t="n"/>
      <c r="B124" s="27" t="inlineStr">
        <is>
          <t>- o/w Current year DTA</t>
        </is>
      </c>
      <c r="C124" s="36" t="n"/>
      <c r="D124" s="36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36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</row>
    <row r="125">
      <c r="A125" s="23" t="n"/>
      <c r="B125" s="27" t="inlineStr">
        <is>
          <t>- o/w DTA utilization</t>
        </is>
      </c>
      <c r="C125" s="36" t="n"/>
      <c r="D125" s="36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  <c r="AB125" s="36" t="n"/>
      <c r="AC125" s="36" t="n"/>
      <c r="AD125" s="36" t="n"/>
      <c r="AE125" s="36" t="n"/>
      <c r="AF125" s="36" t="n"/>
      <c r="AG125" s="36" t="n"/>
      <c r="AH125" s="36" t="n"/>
      <c r="AI125" s="36" t="n"/>
      <c r="AJ125" s="36" t="n"/>
      <c r="AK125" s="36" t="n"/>
      <c r="AL125" s="36" t="n"/>
      <c r="AM125" s="36" t="n"/>
      <c r="AN125" s="36" t="n"/>
      <c r="AO125" s="36" t="n"/>
      <c r="AP125" s="36" t="n"/>
      <c r="AQ125" s="36" t="n"/>
    </row>
    <row r="126" ht="16" customHeight="1" s="86" thickBot="1">
      <c r="A126" s="43" t="n"/>
      <c r="B126" s="30" t="inlineStr">
        <is>
          <t>Total Assets</t>
        </is>
      </c>
      <c r="C126" s="30" t="n"/>
      <c r="D126" s="30" t="n"/>
      <c r="E126" s="30" t="n"/>
      <c r="F126" s="30" t="n"/>
      <c r="G126" s="30" t="n"/>
      <c r="H126" s="30" t="n"/>
      <c r="I126" s="30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  <c r="AB126" s="30" t="n"/>
      <c r="AC126" s="30" t="n"/>
      <c r="AD126" s="30" t="n"/>
      <c r="AE126" s="30" t="n"/>
      <c r="AF126" s="30" t="n"/>
      <c r="AG126" s="30" t="n"/>
      <c r="AH126" s="30" t="n"/>
      <c r="AI126" s="30" t="n"/>
      <c r="AJ126" s="30" t="n"/>
      <c r="AK126" s="30" t="n"/>
      <c r="AL126" s="30" t="n"/>
      <c r="AM126" s="30" t="n"/>
      <c r="AN126" s="30" t="n"/>
      <c r="AO126" s="30" t="n"/>
      <c r="AP126" s="30" t="n"/>
      <c r="AQ126" s="30" t="n"/>
    </row>
    <row r="127" ht="16" customHeight="1" s="86" thickTop="1">
      <c r="A127" s="23" t="n"/>
      <c r="B127" s="44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  <c r="AB127" s="45" t="n"/>
      <c r="AC127" s="45" t="n"/>
      <c r="AD127" s="45" t="n"/>
      <c r="AE127" s="45" t="n"/>
      <c r="AF127" s="45" t="n"/>
      <c r="AG127" s="45" t="n"/>
      <c r="AH127" s="45" t="n"/>
      <c r="AI127" s="45" t="n"/>
      <c r="AJ127" s="45" t="n"/>
      <c r="AK127" s="45" t="n"/>
      <c r="AL127" s="45" t="n"/>
      <c r="AM127" s="45" t="n"/>
      <c r="AN127" s="45" t="n"/>
      <c r="AO127" s="45" t="n"/>
      <c r="AP127" s="45" t="n"/>
      <c r="AQ127" s="45" t="n"/>
    </row>
    <row r="128">
      <c r="A128" s="23" t="n"/>
      <c r="B128" s="37" t="inlineStr">
        <is>
          <t>Liabilities</t>
        </is>
      </c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  <c r="AJ128" s="37" t="n"/>
      <c r="AK128" s="37" t="n"/>
      <c r="AL128" s="37" t="n"/>
      <c r="AM128" s="37" t="n"/>
      <c r="AN128" s="37" t="n"/>
      <c r="AO128" s="37" t="n"/>
      <c r="AP128" s="37" t="n"/>
      <c r="AQ128" s="37" t="n"/>
    </row>
    <row r="129">
      <c r="A129" s="23" t="n"/>
      <c r="B129" s="38" t="inlineStr">
        <is>
          <t>Shareholders' Equity</t>
        </is>
      </c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  <c r="AJ129" s="46" t="n"/>
      <c r="AK129" s="46" t="n"/>
      <c r="AL129" s="46" t="n"/>
      <c r="AM129" s="46" t="n"/>
      <c r="AN129" s="46" t="n"/>
      <c r="AO129" s="46" t="n"/>
      <c r="AP129" s="46" t="n"/>
      <c r="AQ129" s="46" t="n"/>
    </row>
    <row r="130">
      <c r="A130" s="23" t="n"/>
      <c r="B130" s="27" t="inlineStr">
        <is>
          <t>- o/w Previous year Equity</t>
        </is>
      </c>
      <c r="C130" s="47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  <c r="AI130" s="47" t="n"/>
      <c r="AJ130" s="47" t="n"/>
      <c r="AK130" s="47" t="n"/>
      <c r="AL130" s="47" t="n"/>
      <c r="AM130" s="47" t="n"/>
      <c r="AN130" s="47" t="n"/>
      <c r="AO130" s="47" t="n"/>
      <c r="AP130" s="47" t="n"/>
      <c r="AQ130" s="47" t="n"/>
    </row>
    <row r="131">
      <c r="A131" s="23" t="n"/>
      <c r="B131" s="27" t="inlineStr">
        <is>
          <t>- o/w Net Income</t>
        </is>
      </c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  <c r="AI131" s="47" t="n"/>
      <c r="AJ131" s="47" t="n"/>
      <c r="AK131" s="47" t="n"/>
      <c r="AL131" s="47" t="n"/>
      <c r="AM131" s="47" t="n"/>
      <c r="AN131" s="47" t="n"/>
      <c r="AO131" s="47" t="n"/>
      <c r="AP131" s="47" t="n"/>
      <c r="AQ131" s="47" t="n"/>
    </row>
    <row r="132">
      <c r="A132" s="23" t="n"/>
      <c r="B132" s="27" t="inlineStr">
        <is>
          <t>- o/w Capital Injection / (Dividends)</t>
        </is>
      </c>
      <c r="C132" s="48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  <c r="AI132" s="48" t="n"/>
      <c r="AJ132" s="48" t="n"/>
      <c r="AK132" s="48" t="n"/>
      <c r="AL132" s="48" t="n"/>
      <c r="AM132" s="48" t="n"/>
      <c r="AN132" s="48" t="n"/>
      <c r="AO132" s="48" t="n"/>
      <c r="AP132" s="48" t="n"/>
      <c r="AQ132" s="48" t="n"/>
    </row>
    <row r="133">
      <c r="A133" s="23" t="n"/>
      <c r="B133" s="24" t="inlineStr">
        <is>
          <t>Tier 1 Capital</t>
        </is>
      </c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  <c r="AJ133" s="49" t="n"/>
      <c r="AK133" s="49" t="n"/>
      <c r="AL133" s="49" t="n"/>
      <c r="AM133" s="49" t="n"/>
      <c r="AN133" s="49" t="n"/>
      <c r="AO133" s="49" t="n"/>
      <c r="AP133" s="49" t="n"/>
      <c r="AQ133" s="49" t="n"/>
    </row>
    <row r="134">
      <c r="A134" s="23" t="n"/>
      <c r="B134" s="24" t="inlineStr">
        <is>
          <t>Repo</t>
        </is>
      </c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  <c r="AJ134" s="49" t="n"/>
      <c r="AK134" s="49" t="n"/>
      <c r="AL134" s="49" t="n"/>
      <c r="AM134" s="49" t="n"/>
      <c r="AN134" s="49" t="n"/>
      <c r="AO134" s="49" t="n"/>
      <c r="AP134" s="49" t="n"/>
      <c r="AQ134" s="49" t="n"/>
    </row>
    <row r="135">
      <c r="A135" s="23" t="n"/>
      <c r="B135" s="24" t="inlineStr">
        <is>
          <t>Sight deposits</t>
        </is>
      </c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  <c r="AJ135" s="49" t="n"/>
      <c r="AK135" s="49" t="n"/>
      <c r="AL135" s="49" t="n"/>
      <c r="AM135" s="49" t="n"/>
      <c r="AN135" s="49" t="n"/>
      <c r="AO135" s="49" t="n"/>
      <c r="AP135" s="49" t="n"/>
      <c r="AQ135" s="49" t="n"/>
    </row>
    <row r="136" ht="16" customHeight="1" s="86">
      <c r="A136" s="23" t="n"/>
      <c r="B136" s="27" t="inlineStr">
        <is>
          <t>- o/w Retail Bank</t>
        </is>
      </c>
      <c r="C136" s="47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  <c r="AI136" s="47" t="n"/>
      <c r="AJ136" s="47" t="n"/>
      <c r="AK136" s="47" t="n"/>
      <c r="AL136" s="47" t="n"/>
      <c r="AM136" s="47" t="n"/>
      <c r="AN136" s="47" t="n"/>
      <c r="AO136" s="47" t="n"/>
      <c r="AP136" s="47" t="n"/>
      <c r="AQ136" s="47" t="n"/>
    </row>
    <row r="137">
      <c r="A137" s="23" t="n"/>
      <c r="B137" s="27" t="inlineStr">
        <is>
          <t>- o/w SME Bank</t>
        </is>
      </c>
      <c r="C137" s="47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  <c r="AI137" s="47" t="n"/>
      <c r="AJ137" s="47" t="n"/>
      <c r="AK137" s="47" t="n"/>
      <c r="AL137" s="47" t="n"/>
      <c r="AM137" s="47" t="n"/>
      <c r="AN137" s="47" t="n"/>
      <c r="AO137" s="47" t="n"/>
      <c r="AP137" s="47" t="n"/>
      <c r="AQ137" s="47" t="n"/>
    </row>
    <row r="138">
      <c r="A138" s="23" t="n"/>
      <c r="B138" s="24" t="inlineStr">
        <is>
          <t>Term deposits</t>
        </is>
      </c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  <c r="AJ138" s="49" t="n"/>
      <c r="AK138" s="49" t="n"/>
      <c r="AL138" s="49" t="n"/>
      <c r="AM138" s="49" t="n"/>
      <c r="AN138" s="49" t="n"/>
      <c r="AO138" s="49" t="n"/>
      <c r="AP138" s="49" t="n"/>
      <c r="AQ138" s="49" t="n"/>
    </row>
    <row r="139">
      <c r="A139" s="23" t="n"/>
      <c r="B139" s="27" t="inlineStr">
        <is>
          <t>- o/w Retail Bank</t>
        </is>
      </c>
      <c r="C139" s="47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  <c r="AI139" s="47" t="n"/>
      <c r="AJ139" s="47" t="n"/>
      <c r="AK139" s="47" t="n"/>
      <c r="AL139" s="47" t="n"/>
      <c r="AM139" s="47" t="n"/>
      <c r="AN139" s="47" t="n"/>
      <c r="AO139" s="47" t="n"/>
      <c r="AP139" s="47" t="n"/>
      <c r="AQ139" s="47" t="n"/>
    </row>
    <row r="140">
      <c r="A140" s="23" t="n"/>
      <c r="B140" s="27" t="inlineStr">
        <is>
          <t xml:space="preserve">- o/w Open Banking Solutions </t>
        </is>
      </c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</row>
    <row r="141">
      <c r="A141" s="23" t="n"/>
      <c r="B141" s="24" t="inlineStr">
        <is>
          <t>Senior Debt</t>
        </is>
      </c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  <c r="AJ141" s="49" t="n"/>
      <c r="AK141" s="49" t="n"/>
      <c r="AL141" s="49" t="n"/>
      <c r="AM141" s="49" t="n"/>
      <c r="AN141" s="49" t="n"/>
      <c r="AO141" s="49" t="n"/>
      <c r="AP141" s="49" t="n"/>
      <c r="AQ141" s="49" t="n"/>
    </row>
    <row r="142">
      <c r="A142" s="23" t="n"/>
      <c r="B142" s="24" t="inlineStr">
        <is>
          <t>Junior Debt - Tier 2 Capital</t>
        </is>
      </c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  <c r="AJ142" s="49" t="n"/>
      <c r="AK142" s="49" t="n"/>
      <c r="AL142" s="49" t="n"/>
      <c r="AM142" s="49" t="n"/>
      <c r="AN142" s="49" t="n"/>
      <c r="AO142" s="49" t="n"/>
      <c r="AP142" s="49" t="n"/>
      <c r="AQ142" s="49" t="n"/>
    </row>
    <row r="143">
      <c r="A143" s="23" t="n"/>
      <c r="B143" s="24" t="inlineStr">
        <is>
          <t>Total wholesale</t>
        </is>
      </c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  <c r="AJ143" s="49" t="n"/>
      <c r="AK143" s="49" t="n"/>
      <c r="AL143" s="49" t="n"/>
      <c r="AM143" s="49" t="n"/>
      <c r="AN143" s="49" t="n"/>
      <c r="AO143" s="49" t="n"/>
      <c r="AP143" s="49" t="n"/>
      <c r="AQ143" s="49" t="n"/>
    </row>
    <row r="144">
      <c r="A144" s="23" t="n"/>
      <c r="B144" s="27" t="inlineStr">
        <is>
          <t>ECB</t>
        </is>
      </c>
      <c r="C144" s="4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  <c r="AI144" s="47" t="n"/>
      <c r="AJ144" s="47" t="n"/>
      <c r="AK144" s="47" t="n"/>
      <c r="AL144" s="47" t="n"/>
      <c r="AM144" s="47" t="n"/>
      <c r="AN144" s="47" t="n"/>
      <c r="AO144" s="47" t="n"/>
      <c r="AP144" s="47" t="n"/>
      <c r="AQ144" s="47" t="n"/>
    </row>
    <row r="145">
      <c r="A145" s="23" t="n"/>
      <c r="B145" s="27" t="inlineStr">
        <is>
          <t>Wholesale</t>
        </is>
      </c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</row>
    <row r="146" ht="16" customHeight="1" s="86" thickBot="1">
      <c r="A146" s="43" t="n"/>
      <c r="B146" s="30" t="inlineStr">
        <is>
          <t>Total liabilities</t>
        </is>
      </c>
      <c r="C146" s="30" t="n"/>
      <c r="D146" s="30" t="n"/>
      <c r="E146" s="30" t="n"/>
      <c r="F146" s="30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  <c r="AE146" s="30" t="n"/>
      <c r="AF146" s="30" t="n"/>
      <c r="AG146" s="30" t="n"/>
      <c r="AH146" s="30" t="n"/>
      <c r="AI146" s="30" t="n"/>
      <c r="AJ146" s="30" t="n"/>
      <c r="AK146" s="30" t="n"/>
      <c r="AL146" s="30" t="n"/>
      <c r="AM146" s="30" t="n"/>
      <c r="AN146" s="30" t="n"/>
      <c r="AO146" s="30" t="n"/>
      <c r="AP146" s="30" t="n"/>
      <c r="AQ146" s="30" t="n"/>
    </row>
    <row r="147" ht="16" customHeight="1" s="86" thickTop="1">
      <c r="A147" s="23" t="n"/>
      <c r="B147" s="51" t="n"/>
      <c r="C147" s="51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  <c r="AI147" s="51" t="n"/>
      <c r="AJ147" s="51" t="n"/>
      <c r="AK147" s="51" t="n"/>
      <c r="AL147" s="51" t="n"/>
      <c r="AM147" s="51" t="n"/>
      <c r="AN147" s="51" t="n"/>
      <c r="AO147" s="51" t="n"/>
      <c r="AP147" s="51" t="n"/>
      <c r="AQ147" s="51" t="n"/>
    </row>
    <row r="148" ht="16" customHeight="1" s="86">
      <c r="A148" s="70" t="n">
        <v>3</v>
      </c>
      <c r="B148" s="72" t="inlineStr">
        <is>
          <t>Requisiti di capitale</t>
        </is>
      </c>
      <c r="C148" s="71" t="n"/>
      <c r="D148" s="71" t="n"/>
      <c r="E148" s="71" t="n"/>
      <c r="F148" s="71" t="n"/>
      <c r="G148" s="71" t="n"/>
      <c r="H148" s="71" t="n"/>
      <c r="I148" s="71" t="n"/>
      <c r="J148" s="71" t="n"/>
      <c r="K148" s="71" t="n"/>
      <c r="L148" s="71" t="n"/>
      <c r="M148" s="71" t="n"/>
      <c r="N148" s="71" t="n"/>
      <c r="O148" s="71" t="n"/>
      <c r="P148" s="71" t="n"/>
      <c r="Q148" s="71" t="n"/>
      <c r="R148" s="71" t="n"/>
      <c r="S148" s="71" t="n"/>
      <c r="T148" s="71" t="n"/>
      <c r="U148" s="71" t="n"/>
      <c r="V148" s="71" t="n"/>
      <c r="W148" s="71" t="n"/>
      <c r="X148" s="71" t="n"/>
      <c r="Y148" s="71" t="n"/>
      <c r="Z148" s="71" t="n"/>
      <c r="AA148" s="71" t="n"/>
      <c r="AB148" s="71" t="n"/>
      <c r="AC148" s="71" t="n"/>
      <c r="AD148" s="71" t="n"/>
      <c r="AE148" s="71" t="n"/>
      <c r="AF148" s="71" t="n"/>
      <c r="AG148" s="71" t="n"/>
      <c r="AH148" s="71" t="n"/>
      <c r="AI148" s="71" t="n"/>
      <c r="AJ148" s="71" t="n"/>
      <c r="AK148" s="71" t="n"/>
      <c r="AL148" s="71" t="n"/>
      <c r="AM148" s="71" t="n"/>
      <c r="AN148" s="71" t="n"/>
      <c r="AO148" s="71" t="n"/>
      <c r="AP148" s="71" t="n"/>
      <c r="AQ148" s="71" t="n"/>
    </row>
    <row r="149">
      <c r="A149" s="43" t="n"/>
      <c r="B149" s="39" t="inlineStr">
        <is>
          <t>RWA</t>
        </is>
      </c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  <c r="AB149" s="39" t="n"/>
      <c r="AC149" s="39" t="n"/>
      <c r="AD149" s="39" t="n"/>
      <c r="AE149" s="39" t="n"/>
      <c r="AF149" s="39" t="n"/>
      <c r="AG149" s="39" t="n"/>
      <c r="AH149" s="39" t="n"/>
      <c r="AI149" s="39" t="n"/>
      <c r="AJ149" s="39" t="n"/>
      <c r="AK149" s="39" t="n"/>
      <c r="AL149" s="39" t="n"/>
      <c r="AM149" s="39" t="n"/>
      <c r="AN149" s="39" t="n"/>
      <c r="AO149" s="39" t="n"/>
      <c r="AP149" s="39" t="n"/>
      <c r="AQ149" s="39" t="n"/>
    </row>
    <row r="150">
      <c r="A150" s="23" t="n"/>
      <c r="B150" s="27" t="inlineStr">
        <is>
          <t>- o/w Real Estate Division</t>
        </is>
      </c>
      <c r="C150" s="52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  <c r="AI150" s="52" t="n"/>
      <c r="AJ150" s="52" t="n"/>
      <c r="AK150" s="52" t="n"/>
      <c r="AL150" s="52" t="n"/>
      <c r="AM150" s="52" t="n"/>
      <c r="AN150" s="52" t="n"/>
      <c r="AO150" s="52" t="n"/>
      <c r="AP150" s="52" t="n"/>
      <c r="AQ150" s="52" t="n"/>
    </row>
    <row r="151">
      <c r="A151" s="23" t="n"/>
      <c r="B151" s="27" t="inlineStr">
        <is>
          <t>- o/w Turnaround Division</t>
        </is>
      </c>
      <c r="C151" s="52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  <c r="AI151" s="52" t="n"/>
      <c r="AJ151" s="52" t="n"/>
      <c r="AK151" s="52" t="n"/>
      <c r="AL151" s="52" t="n"/>
      <c r="AM151" s="52" t="n"/>
      <c r="AN151" s="52" t="n"/>
      <c r="AO151" s="52" t="n"/>
      <c r="AP151" s="52" t="n"/>
      <c r="AQ151" s="52" t="n"/>
    </row>
    <row r="152">
      <c r="A152" s="23" t="n"/>
      <c r="B152" s="27" t="inlineStr">
        <is>
          <t>- o/w Public Guarantee Division</t>
        </is>
      </c>
      <c r="C152" s="52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  <c r="AI152" s="52" t="n"/>
      <c r="AJ152" s="52" t="n"/>
      <c r="AK152" s="52" t="n"/>
      <c r="AL152" s="52" t="n"/>
      <c r="AM152" s="52" t="n"/>
      <c r="AN152" s="52" t="n"/>
      <c r="AO152" s="52" t="n"/>
      <c r="AP152" s="52" t="n"/>
      <c r="AQ152" s="52" t="n"/>
    </row>
    <row r="153">
      <c r="B153" s="27" t="inlineStr">
        <is>
          <t>- o/w Digital Banking Division</t>
        </is>
      </c>
    </row>
    <row r="154">
      <c r="B154" s="27" t="inlineStr">
        <is>
          <t>- o/w Wealth Management Division</t>
        </is>
      </c>
    </row>
    <row r="155">
      <c r="B155" s="27" t="inlineStr">
        <is>
          <t>- o/w Digital Banking Division</t>
        </is>
      </c>
      <c r="C155" s="69" t="n"/>
      <c r="D155" s="69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69" t="n"/>
      <c r="V155" s="69" t="n"/>
      <c r="W155" s="69" t="n"/>
      <c r="X155" s="69" t="n"/>
      <c r="Y155" s="69" t="n"/>
      <c r="Z155" s="69" t="n"/>
      <c r="AA155" s="69" t="n"/>
      <c r="AB155" s="69" t="n"/>
      <c r="AC155" s="69" t="n"/>
      <c r="AD155" s="69" t="n"/>
      <c r="AE155" s="69" t="n"/>
      <c r="AF155" s="69" t="n"/>
      <c r="AG155" s="69" t="n"/>
      <c r="AH155" s="69" t="n"/>
      <c r="AI155" s="69" t="n"/>
      <c r="AJ155" s="69" t="n"/>
      <c r="AK155" s="69" t="n"/>
      <c r="AL155" s="69" t="n"/>
      <c r="AM155" s="69" t="n"/>
      <c r="AN155" s="69" t="n"/>
      <c r="AO155" s="69" t="n"/>
      <c r="AP155" s="69" t="n"/>
      <c r="AQ155" s="69" t="n"/>
    </row>
    <row r="156">
      <c r="B156" s="27" t="inlineStr">
        <is>
          <t>- o/w Wealth Management Division</t>
        </is>
      </c>
      <c r="C156" s="69" t="n"/>
      <c r="D156" s="69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69" t="n"/>
      <c r="V156" s="69" t="n"/>
      <c r="W156" s="69" t="n"/>
      <c r="X156" s="69" t="n"/>
      <c r="Y156" s="69" t="n"/>
      <c r="Z156" s="69" t="n"/>
      <c r="AA156" s="69" t="n"/>
      <c r="AB156" s="69" t="n"/>
      <c r="AC156" s="69" t="n"/>
      <c r="AD156" s="69" t="n"/>
      <c r="AE156" s="69" t="n"/>
      <c r="AF156" s="69" t="n"/>
      <c r="AG156" s="69" t="n"/>
      <c r="AH156" s="69" t="n"/>
      <c r="AI156" s="69" t="n"/>
      <c r="AJ156" s="69" t="n"/>
      <c r="AK156" s="69" t="n"/>
      <c r="AL156" s="69" t="n"/>
      <c r="AM156" s="69" t="n"/>
      <c r="AN156" s="69" t="n"/>
      <c r="AO156" s="69" t="n"/>
      <c r="AP156" s="69" t="n"/>
      <c r="AQ156" s="69" t="n"/>
    </row>
    <row r="157">
      <c r="B157" s="27" t="inlineStr">
        <is>
          <t>- o/w Digital Banking Division</t>
        </is>
      </c>
      <c r="C157" s="69" t="n"/>
      <c r="D157" s="69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69" t="n"/>
      <c r="V157" s="69" t="n"/>
      <c r="W157" s="69" t="n"/>
      <c r="X157" s="69" t="n"/>
      <c r="Y157" s="69" t="n"/>
      <c r="Z157" s="69" t="n"/>
      <c r="AA157" s="69" t="n"/>
      <c r="AB157" s="69" t="n"/>
      <c r="AC157" s="69" t="n"/>
      <c r="AD157" s="69" t="n"/>
      <c r="AE157" s="69" t="n"/>
      <c r="AF157" s="69" t="n"/>
      <c r="AG157" s="69" t="n"/>
      <c r="AH157" s="69" t="n"/>
      <c r="AI157" s="69" t="n"/>
      <c r="AJ157" s="69" t="n"/>
      <c r="AK157" s="69" t="n"/>
      <c r="AL157" s="69" t="n"/>
      <c r="AM157" s="69" t="n"/>
      <c r="AN157" s="69" t="n"/>
      <c r="AO157" s="69" t="n"/>
      <c r="AP157" s="69" t="n"/>
      <c r="AQ157" s="69" t="n"/>
    </row>
    <row r="158">
      <c r="B158" s="27" t="inlineStr">
        <is>
          <t>- o/w Wealth Management Division</t>
        </is>
      </c>
      <c r="C158" s="69" t="n"/>
      <c r="D158" s="69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  <c r="AD158" s="69" t="n"/>
      <c r="AE158" s="69" t="n"/>
      <c r="AF158" s="69" t="n"/>
      <c r="AG158" s="69" t="n"/>
      <c r="AH158" s="69" t="n"/>
      <c r="AI158" s="69" t="n"/>
      <c r="AJ158" s="69" t="n"/>
      <c r="AK158" s="69" t="n"/>
      <c r="AL158" s="69" t="n"/>
      <c r="AM158" s="69" t="n"/>
      <c r="AN158" s="69" t="n"/>
      <c r="AO158" s="69" t="n"/>
      <c r="AP158" s="69" t="n"/>
      <c r="AQ158" s="69" t="n"/>
    </row>
    <row r="159">
      <c r="A159" s="43" t="n"/>
      <c r="B159" s="53" t="inlineStr">
        <is>
          <t>Common Equity Tier 1 Capital</t>
        </is>
      </c>
      <c r="C159" s="53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  <c r="AI159" s="53" t="n"/>
      <c r="AJ159" s="53" t="n"/>
      <c r="AK159" s="53" t="n"/>
      <c r="AL159" s="53" t="n"/>
      <c r="AM159" s="53" t="n"/>
      <c r="AN159" s="53" t="n"/>
      <c r="AO159" s="53" t="n"/>
      <c r="AP159" s="53" t="n"/>
      <c r="AQ159" s="53" t="n"/>
    </row>
    <row r="160">
      <c r="A160" s="23" t="n"/>
      <c r="B160" s="27" t="inlineStr">
        <is>
          <t>- o/w Shareholders' Equity</t>
        </is>
      </c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</row>
    <row r="161">
      <c r="A161" s="23" t="n"/>
      <c r="B161" s="27" t="inlineStr">
        <is>
          <t>- o/w Goodwill</t>
        </is>
      </c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</row>
    <row r="162">
      <c r="A162" s="23" t="n"/>
      <c r="B162" s="27" t="inlineStr">
        <is>
          <t>- o/w Leases</t>
        </is>
      </c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</row>
    <row r="163">
      <c r="A163" s="23" t="n"/>
      <c r="B163" s="27" t="inlineStr">
        <is>
          <t>- o/w Intangible assets</t>
        </is>
      </c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</row>
    <row r="164">
      <c r="A164" s="23" t="n"/>
      <c r="B164" s="27" t="inlineStr">
        <is>
          <t>- o/w DTA</t>
        </is>
      </c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</row>
    <row r="165">
      <c r="A165" s="23" t="n"/>
      <c r="B165" s="54" t="inlineStr">
        <is>
          <t>Excess capital (+)/Shortfall (-) vs Target @15%</t>
        </is>
      </c>
      <c r="C165" s="55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  <c r="AI165" s="55" t="n"/>
      <c r="AJ165" s="55" t="n"/>
      <c r="AK165" s="55" t="n"/>
      <c r="AL165" s="55" t="n"/>
      <c r="AM165" s="55" t="n"/>
      <c r="AN165" s="55" t="n"/>
      <c r="AO165" s="55" t="n"/>
      <c r="AP165" s="55" t="n"/>
      <c r="AQ165" s="55" t="n"/>
    </row>
    <row r="166">
      <c r="A166" s="43" t="n"/>
      <c r="B166" s="53" t="inlineStr">
        <is>
          <t>CET1 ratio (%)</t>
        </is>
      </c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  <c r="AA166" s="56" t="n"/>
      <c r="AB166" s="56" t="n"/>
      <c r="AC166" s="56" t="n"/>
      <c r="AD166" s="56" t="n"/>
      <c r="AE166" s="56" t="n"/>
      <c r="AF166" s="56" t="n"/>
      <c r="AG166" s="56" t="n"/>
      <c r="AH166" s="56" t="n"/>
      <c r="AI166" s="56" t="n"/>
      <c r="AJ166" s="56" t="n"/>
      <c r="AK166" s="56" t="n"/>
      <c r="AL166" s="56" t="n"/>
      <c r="AM166" s="56" t="n"/>
      <c r="AN166" s="56" t="n"/>
      <c r="AO166" s="56" t="n"/>
      <c r="AP166" s="56" t="n"/>
      <c r="AQ166" s="56" t="n"/>
    </row>
    <row r="167">
      <c r="A167" s="43" t="n"/>
      <c r="B167" s="53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  <c r="AA167" s="56" t="n"/>
      <c r="AB167" s="56" t="n"/>
      <c r="AC167" s="56" t="n"/>
      <c r="AD167" s="56" t="n"/>
      <c r="AE167" s="56" t="n"/>
      <c r="AF167" s="56" t="n"/>
      <c r="AG167" s="56" t="n"/>
      <c r="AH167" s="56" t="n"/>
      <c r="AI167" s="56" t="n"/>
      <c r="AJ167" s="56" t="n"/>
      <c r="AK167" s="56" t="n"/>
      <c r="AL167" s="56" t="n"/>
      <c r="AM167" s="56" t="n"/>
      <c r="AN167" s="56" t="n"/>
      <c r="AO167" s="56" t="n"/>
      <c r="AP167" s="56" t="n"/>
      <c r="AQ167" s="56" t="n"/>
    </row>
    <row r="168">
      <c r="A168" s="23" t="n"/>
      <c r="B168" s="38" t="inlineStr">
        <is>
          <t>RWA by risk type</t>
        </is>
      </c>
      <c r="C168" s="38" t="n"/>
      <c r="D168" s="38" t="n"/>
      <c r="E168" s="38" t="n"/>
      <c r="F168" s="38" t="n"/>
      <c r="G168" s="38" t="n"/>
      <c r="H168" s="38" t="n"/>
      <c r="I168" s="38" t="n"/>
      <c r="J168" s="38" t="n"/>
      <c r="K168" s="38" t="n"/>
      <c r="L168" s="38" t="n"/>
      <c r="M168" s="38" t="n"/>
      <c r="N168" s="38" t="n"/>
      <c r="O168" s="38" t="n"/>
      <c r="P168" s="38" t="n"/>
      <c r="Q168" s="38" t="n"/>
      <c r="R168" s="38" t="n"/>
      <c r="S168" s="38" t="n"/>
      <c r="T168" s="38" t="n"/>
      <c r="U168" s="38" t="n"/>
      <c r="V168" s="38" t="n"/>
      <c r="W168" s="38" t="n"/>
      <c r="X168" s="38" t="n"/>
      <c r="Y168" s="38" t="n"/>
      <c r="Z168" s="38" t="n"/>
      <c r="AA168" s="38" t="n"/>
      <c r="AB168" s="38" t="n"/>
      <c r="AC168" s="38" t="n"/>
      <c r="AD168" s="38" t="n"/>
      <c r="AE168" s="38" t="n"/>
      <c r="AF168" s="38" t="n"/>
      <c r="AG168" s="38" t="n"/>
      <c r="AH168" s="38" t="n"/>
      <c r="AI168" s="38" t="n"/>
      <c r="AJ168" s="38" t="n"/>
      <c r="AK168" s="38" t="n"/>
      <c r="AL168" s="38" t="n"/>
      <c r="AM168" s="38" t="n"/>
      <c r="AN168" s="38" t="n"/>
      <c r="AO168" s="38" t="n"/>
      <c r="AP168" s="38" t="n"/>
      <c r="AQ168" s="38" t="n"/>
    </row>
    <row r="169">
      <c r="A169" s="23" t="n"/>
      <c r="B169" s="27" t="inlineStr">
        <is>
          <t>- o/w Credit Risk</t>
        </is>
      </c>
      <c r="C169" s="52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  <c r="AI169" s="52" t="n"/>
      <c r="AJ169" s="52" t="n"/>
      <c r="AK169" s="52" t="n"/>
      <c r="AL169" s="52" t="n"/>
      <c r="AM169" s="52" t="n"/>
      <c r="AN169" s="52" t="n"/>
      <c r="AO169" s="52" t="n"/>
      <c r="AP169" s="52" t="n"/>
      <c r="AQ169" s="52" t="n"/>
    </row>
    <row r="170">
      <c r="A170" s="23" t="n"/>
      <c r="B170" s="27" t="inlineStr">
        <is>
          <t>- o/w Operative risk</t>
        </is>
      </c>
      <c r="C170" s="52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  <c r="AI170" s="52" t="n"/>
      <c r="AJ170" s="52" t="n"/>
      <c r="AK170" s="52" t="n"/>
      <c r="AL170" s="52" t="n"/>
      <c r="AM170" s="52" t="n"/>
      <c r="AN170" s="52" t="n"/>
      <c r="AO170" s="52" t="n"/>
      <c r="AP170" s="52" t="n"/>
      <c r="AQ170" s="52" t="n"/>
    </row>
    <row r="171">
      <c r="A171" s="23" t="n"/>
      <c r="B171" s="27" t="inlineStr">
        <is>
          <t>- o/w Market risk</t>
        </is>
      </c>
      <c r="C171" s="52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  <c r="AI171" s="52" t="n"/>
      <c r="AJ171" s="52" t="n"/>
      <c r="AK171" s="52" t="n"/>
      <c r="AL171" s="52" t="n"/>
      <c r="AM171" s="52" t="n"/>
      <c r="AN171" s="52" t="n"/>
      <c r="AO171" s="52" t="n"/>
      <c r="AP171" s="52" t="n"/>
      <c r="AQ171" s="52" t="n"/>
    </row>
    <row r="172">
      <c r="A172" s="23" t="n"/>
      <c r="B172" s="23" t="n"/>
      <c r="C172" s="23" t="n"/>
      <c r="D172" s="23" t="n"/>
      <c r="E172" s="23" t="n"/>
      <c r="F172" s="23" t="n"/>
      <c r="G172" s="23" t="n"/>
      <c r="H172" s="23" t="n"/>
      <c r="I172" s="23" t="n"/>
      <c r="J172" s="23" t="n"/>
      <c r="K172" s="23" t="n"/>
      <c r="L172" s="23" t="n"/>
      <c r="M172" s="23" t="n"/>
      <c r="N172" s="23" t="n"/>
      <c r="O172" s="23" t="n"/>
      <c r="P172" s="23" t="n"/>
      <c r="Q172" s="23" t="n"/>
      <c r="R172" s="23" t="n"/>
      <c r="S172" s="23" t="n"/>
      <c r="T172" s="23" t="n"/>
      <c r="U172" s="23" t="n"/>
      <c r="V172" s="23" t="n"/>
      <c r="W172" s="23" t="n"/>
      <c r="X172" s="23" t="n"/>
      <c r="Y172" s="23" t="n"/>
      <c r="Z172" s="23" t="n"/>
      <c r="AA172" s="23" t="n"/>
      <c r="AB172" s="23" t="n"/>
      <c r="AC172" s="23" t="n"/>
      <c r="AD172" s="23" t="n"/>
      <c r="AE172" s="23" t="n"/>
      <c r="AF172" s="23" t="n"/>
      <c r="AG172" s="23" t="n"/>
      <c r="AH172" s="23" t="n"/>
      <c r="AI172" s="23" t="n"/>
      <c r="AJ172" s="23" t="n"/>
      <c r="AK172" s="23" t="n"/>
      <c r="AL172" s="23" t="n"/>
      <c r="AM172" s="23" t="n"/>
      <c r="AN172" s="23" t="n"/>
      <c r="AO172" s="23" t="n"/>
      <c r="AP172" s="23" t="n"/>
      <c r="AQ172" s="23" t="n"/>
    </row>
    <row r="173">
      <c r="A173" s="57" t="n">
        <v>4</v>
      </c>
      <c r="B173" s="58" t="inlineStr">
        <is>
          <t>Risk Appetite Framework</t>
        </is>
      </c>
      <c r="C173" s="22" t="n"/>
      <c r="D173" s="22" t="n"/>
      <c r="E173" s="22" t="n"/>
      <c r="F173" s="22" t="n"/>
      <c r="G173" s="22" t="n"/>
      <c r="H173" s="22" t="n"/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2" t="n"/>
      <c r="W173" s="22" t="n"/>
      <c r="X173" s="22" t="n"/>
      <c r="Y173" s="22" t="n"/>
      <c r="Z173" s="22" t="n"/>
      <c r="AA173" s="22" t="n"/>
      <c r="AB173" s="22" t="n"/>
      <c r="AC173" s="22" t="n"/>
      <c r="AD173" s="22" t="n"/>
      <c r="AE173" s="22" t="n"/>
      <c r="AF173" s="22" t="n"/>
      <c r="AG173" s="22" t="n"/>
      <c r="AH173" s="22" t="n"/>
      <c r="AI173" s="22" t="n"/>
      <c r="AJ173" s="22" t="n"/>
      <c r="AK173" s="22" t="n"/>
      <c r="AL173" s="22" t="n"/>
      <c r="AM173" s="22" t="n"/>
      <c r="AN173" s="22" t="n"/>
      <c r="AO173" s="22" t="n"/>
      <c r="AP173" s="22" t="n"/>
      <c r="AQ173" s="22" t="n"/>
    </row>
    <row r="174">
      <c r="A174" s="43" t="n"/>
      <c r="B174" s="61" t="inlineStr">
        <is>
          <t>CET1 (%)</t>
        </is>
      </c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  <c r="AI174" s="62" t="n"/>
      <c r="AJ174" s="62" t="n"/>
      <c r="AK174" s="62" t="n"/>
      <c r="AL174" s="62" t="n"/>
      <c r="AM174" s="62" t="n"/>
      <c r="AN174" s="62" t="n"/>
      <c r="AO174" s="62" t="n"/>
      <c r="AP174" s="62" t="n"/>
      <c r="AQ174" s="62" t="n"/>
    </row>
    <row r="175">
      <c r="A175" s="23" t="n"/>
      <c r="B175" s="63" t="inlineStr">
        <is>
          <t>Tier 1 ratio (%)</t>
        </is>
      </c>
      <c r="C175" s="64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  <c r="AI175" s="64" t="n"/>
      <c r="AJ175" s="64" t="n"/>
      <c r="AK175" s="64" t="n"/>
      <c r="AL175" s="64" t="n"/>
      <c r="AM175" s="64" t="n"/>
      <c r="AN175" s="64" t="n"/>
      <c r="AO175" s="64" t="n"/>
      <c r="AP175" s="64" t="n"/>
      <c r="AQ175" s="64" t="n"/>
    </row>
    <row r="176">
      <c r="A176" s="23" t="n"/>
      <c r="B176" s="63" t="inlineStr">
        <is>
          <t>TCR (%)</t>
        </is>
      </c>
      <c r="C176" s="64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  <c r="AI176" s="64" t="n"/>
      <c r="AJ176" s="64" t="n"/>
      <c r="AK176" s="64" t="n"/>
      <c r="AL176" s="64" t="n"/>
      <c r="AM176" s="64" t="n"/>
      <c r="AN176" s="64" t="n"/>
      <c r="AO176" s="64" t="n"/>
      <c r="AP176" s="64" t="n"/>
      <c r="AQ176" s="64" t="n"/>
    </row>
    <row r="177">
      <c r="A177" s="23" t="n"/>
      <c r="B177" s="63" t="inlineStr">
        <is>
          <t>MREL</t>
        </is>
      </c>
      <c r="C177" s="64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  <c r="AI177" s="64" t="n"/>
      <c r="AJ177" s="64" t="n"/>
      <c r="AK177" s="64" t="n"/>
      <c r="AL177" s="64" t="n"/>
      <c r="AM177" s="64" t="n"/>
      <c r="AN177" s="64" t="n"/>
      <c r="AO177" s="64" t="n"/>
      <c r="AP177" s="64" t="n"/>
      <c r="AQ177" s="64" t="n"/>
    </row>
    <row r="178">
      <c r="A178" s="23" t="n"/>
      <c r="B178" s="63" t="inlineStr">
        <is>
          <t>Leverage ratio (%)</t>
        </is>
      </c>
      <c r="C178" s="64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  <c r="AI178" s="64" t="n"/>
      <c r="AJ178" s="64" t="n"/>
      <c r="AK178" s="64" t="n"/>
      <c r="AL178" s="64" t="n"/>
      <c r="AM178" s="64" t="n"/>
      <c r="AN178" s="64" t="n"/>
      <c r="AO178" s="64" t="n"/>
      <c r="AP178" s="64" t="n"/>
      <c r="AQ178" s="64" t="n"/>
    </row>
    <row r="179">
      <c r="A179" s="43" t="n"/>
      <c r="B179" s="61" t="inlineStr">
        <is>
          <t>Gross Organic NPE Ratio (%)</t>
        </is>
      </c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  <c r="AI179" s="62" t="n"/>
      <c r="AJ179" s="62" t="n"/>
      <c r="AK179" s="62" t="n"/>
      <c r="AL179" s="62" t="n"/>
      <c r="AM179" s="62" t="n"/>
      <c r="AN179" s="62" t="n"/>
      <c r="AO179" s="62" t="n"/>
      <c r="AP179" s="62" t="n"/>
      <c r="AQ179" s="62" t="n"/>
    </row>
    <row r="180">
      <c r="A180" s="43" t="n"/>
      <c r="B180" s="61" t="inlineStr">
        <is>
          <t>Gross NPE Ratio including Turnaround (%)</t>
        </is>
      </c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  <c r="AI180" s="62" t="n"/>
      <c r="AJ180" s="62" t="n"/>
      <c r="AK180" s="62" t="n"/>
      <c r="AL180" s="62" t="n"/>
      <c r="AM180" s="62" t="n"/>
      <c r="AN180" s="62" t="n"/>
      <c r="AO180" s="62" t="n"/>
      <c r="AP180" s="62" t="n"/>
      <c r="AQ180" s="62" t="n"/>
    </row>
    <row r="181">
      <c r="A181" s="23" t="n"/>
      <c r="B181" s="63" t="inlineStr">
        <is>
          <t>Cost of Risk (bps) su attivi totali di Gruppo</t>
        </is>
      </c>
      <c r="C181" s="64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  <c r="AI181" s="64" t="n"/>
      <c r="AJ181" s="64" t="n"/>
      <c r="AK181" s="64" t="n"/>
      <c r="AL181" s="64" t="n"/>
      <c r="AM181" s="64" t="n"/>
      <c r="AN181" s="64" t="n"/>
      <c r="AO181" s="64" t="n"/>
      <c r="AP181" s="64" t="n"/>
      <c r="AQ181" s="64" t="n"/>
    </row>
    <row r="182">
      <c r="A182" s="23" t="n"/>
      <c r="B182" s="63" t="inlineStr">
        <is>
          <t>Cost of Risk (bps) Real Estate Division</t>
        </is>
      </c>
      <c r="C182" s="64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  <c r="AI182" s="64" t="n"/>
      <c r="AJ182" s="64" t="n"/>
      <c r="AK182" s="64" t="n"/>
      <c r="AL182" s="64" t="n"/>
      <c r="AM182" s="64" t="n"/>
      <c r="AN182" s="64" t="n"/>
      <c r="AO182" s="64" t="n"/>
      <c r="AP182" s="64" t="n"/>
      <c r="AQ182" s="64" t="n"/>
    </row>
    <row r="183" ht="16" customHeight="1" s="86">
      <c r="A183" s="23" t="n"/>
      <c r="B183" s="63" t="inlineStr">
        <is>
          <t>Cost of Risk (bps) Turnaround Division</t>
        </is>
      </c>
      <c r="C183" s="64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  <c r="AI183" s="64" t="n"/>
      <c r="AJ183" s="64" t="n"/>
      <c r="AK183" s="64" t="n"/>
      <c r="AL183" s="64" t="n"/>
      <c r="AM183" s="64" t="n"/>
      <c r="AN183" s="64" t="n"/>
      <c r="AO183" s="64" t="n"/>
      <c r="AP183" s="64" t="n"/>
      <c r="AQ183" s="64" t="n"/>
    </row>
    <row r="184">
      <c r="B184" t="inlineStr">
        <is>
          <t>Cost of Risk (bps) Public Guarantee Division</t>
        </is>
      </c>
    </row>
    <row r="185">
      <c r="A185" s="23" t="n"/>
      <c r="B185" s="63" t="inlineStr">
        <is>
          <t>Coverage Ratio (%)</t>
        </is>
      </c>
      <c r="C185" s="64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  <c r="AI185" s="64" t="n"/>
      <c r="AJ185" s="64" t="n"/>
      <c r="AK185" s="64" t="n"/>
      <c r="AL185" s="64" t="n"/>
      <c r="AM185" s="64" t="n"/>
      <c r="AN185" s="64" t="n"/>
      <c r="AO185" s="64" t="n"/>
      <c r="AP185" s="64" t="n"/>
      <c r="AQ185" s="64" t="n"/>
    </row>
    <row r="186">
      <c r="A186" s="43" t="n"/>
      <c r="B186" s="61" t="inlineStr">
        <is>
          <t>LCR</t>
        </is>
      </c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  <c r="AI186" s="62" t="n"/>
      <c r="AJ186" s="62" t="n"/>
      <c r="AK186" s="62" t="n"/>
      <c r="AL186" s="62" t="n"/>
      <c r="AM186" s="62" t="n"/>
      <c r="AN186" s="62" t="n"/>
      <c r="AO186" s="62" t="n"/>
      <c r="AP186" s="62" t="n"/>
      <c r="AQ186" s="62" t="n"/>
    </row>
    <row r="187">
      <c r="A187" s="43" t="n"/>
      <c r="B187" s="61" t="inlineStr">
        <is>
          <t>NSFR</t>
        </is>
      </c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  <c r="AI187" s="62" t="n"/>
      <c r="AJ187" s="62" t="n"/>
      <c r="AK187" s="62" t="n"/>
      <c r="AL187" s="62" t="n"/>
      <c r="AM187" s="62" t="n"/>
      <c r="AN187" s="62" t="n"/>
      <c r="AO187" s="62" t="n"/>
      <c r="AP187" s="62" t="n"/>
      <c r="AQ187" s="62" t="n"/>
    </row>
    <row r="188">
      <c r="A188" s="43" t="n"/>
      <c r="B188" s="61" t="inlineStr">
        <is>
          <t>ROE</t>
        </is>
      </c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  <c r="AI188" s="62" t="n"/>
      <c r="AJ188" s="62" t="n"/>
      <c r="AK188" s="62" t="n"/>
      <c r="AL188" s="62" t="n"/>
      <c r="AM188" s="62" t="n"/>
      <c r="AN188" s="62" t="n"/>
      <c r="AO188" s="62" t="n"/>
      <c r="AP188" s="62" t="n"/>
      <c r="AQ188" s="62" t="n"/>
    </row>
    <row r="189">
      <c r="A189" s="59" t="n"/>
      <c r="B189" s="65" t="inlineStr">
        <is>
          <t>ROAE</t>
        </is>
      </c>
      <c r="C189" s="66" t="n"/>
      <c r="D189" s="66" t="n"/>
      <c r="E189" s="66" t="n"/>
      <c r="F189" s="66" t="n"/>
      <c r="G189" s="66" t="n"/>
      <c r="H189" s="66" t="n"/>
      <c r="I189" s="66" t="n"/>
      <c r="J189" s="66" t="n"/>
      <c r="K189" s="66" t="n"/>
      <c r="L189" s="66" t="n"/>
      <c r="M189" s="66" t="n"/>
      <c r="N189" s="66" t="n"/>
      <c r="O189" s="66" t="n"/>
      <c r="P189" s="66" t="n"/>
      <c r="Q189" s="66" t="n"/>
      <c r="R189" s="66" t="n"/>
      <c r="S189" s="66" t="n"/>
      <c r="T189" s="66" t="n"/>
      <c r="U189" s="66" t="n"/>
      <c r="V189" s="66" t="n"/>
      <c r="W189" s="66" t="n"/>
      <c r="X189" s="66" t="n"/>
      <c r="Y189" s="66" t="n"/>
      <c r="Z189" s="66" t="n"/>
      <c r="AA189" s="66" t="n"/>
      <c r="AB189" s="66" t="n"/>
      <c r="AC189" s="66" t="n"/>
      <c r="AD189" s="66" t="n"/>
      <c r="AE189" s="66" t="n"/>
      <c r="AF189" s="66" t="n"/>
      <c r="AG189" s="66" t="n"/>
      <c r="AH189" s="66" t="n"/>
      <c r="AI189" s="66" t="n"/>
      <c r="AJ189" s="66" t="n"/>
      <c r="AK189" s="66" t="n"/>
      <c r="AL189" s="66" t="n"/>
      <c r="AM189" s="66" t="n"/>
      <c r="AN189" s="66" t="n"/>
      <c r="AO189" s="66" t="n"/>
      <c r="AP189" s="66" t="n"/>
      <c r="AQ189" s="66" t="n"/>
    </row>
    <row r="190">
      <c r="A190" s="23" t="n"/>
      <c r="B190" s="63" t="inlineStr">
        <is>
          <t>RoA (%)</t>
        </is>
      </c>
      <c r="C190" s="64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  <c r="AI190" s="64" t="n"/>
      <c r="AJ190" s="64" t="n"/>
      <c r="AK190" s="64" t="n"/>
      <c r="AL190" s="64" t="n"/>
      <c r="AM190" s="64" t="n"/>
      <c r="AN190" s="64" t="n"/>
      <c r="AO190" s="64" t="n"/>
      <c r="AP190" s="64" t="n"/>
      <c r="AQ190" s="64" t="n"/>
    </row>
    <row r="191">
      <c r="A191" s="23" t="n"/>
      <c r="B191" s="63" t="inlineStr">
        <is>
          <t>RoRWA (%)</t>
        </is>
      </c>
      <c r="C191" s="64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  <c r="AI191" s="64" t="n"/>
      <c r="AJ191" s="64" t="n"/>
      <c r="AK191" s="64" t="n"/>
      <c r="AL191" s="64" t="n"/>
      <c r="AM191" s="64" t="n"/>
      <c r="AN191" s="64" t="n"/>
      <c r="AO191" s="64" t="n"/>
      <c r="AP191" s="64" t="n"/>
      <c r="AQ191" s="64" t="n"/>
    </row>
    <row r="192">
      <c r="A192" s="43" t="n"/>
      <c r="B192" s="61" t="inlineStr">
        <is>
          <t>Cost / Income</t>
        </is>
      </c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  <c r="AI192" s="62" t="n"/>
      <c r="AJ192" s="62" t="n"/>
      <c r="AK192" s="62" t="n"/>
      <c r="AL192" s="62" t="n"/>
      <c r="AM192" s="62" t="n"/>
      <c r="AN192" s="62" t="n"/>
      <c r="AO192" s="62" t="n"/>
      <c r="AP192" s="62" t="n"/>
      <c r="AQ192" s="62" t="n"/>
    </row>
    <row r="193">
      <c r="A193" s="23" t="n"/>
      <c r="B193" s="63" t="inlineStr">
        <is>
          <t>Operational loss</t>
        </is>
      </c>
      <c r="C193" s="64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  <c r="AI193" s="64" t="n"/>
      <c r="AJ193" s="64" t="n"/>
      <c r="AK193" s="64" t="n"/>
      <c r="AL193" s="64" t="n"/>
      <c r="AM193" s="64" t="n"/>
      <c r="AN193" s="64" t="n"/>
      <c r="AO193" s="64" t="n"/>
      <c r="AP193" s="64" t="n"/>
      <c r="AQ193" s="64" t="n"/>
    </row>
    <row r="194">
      <c r="A194" s="23" t="n"/>
      <c r="B194" s="23" t="n"/>
      <c r="C194" s="23" t="n"/>
      <c r="D194" s="23" t="n"/>
      <c r="E194" s="23" t="n"/>
      <c r="F194" s="23" t="n"/>
      <c r="G194" s="23" t="n"/>
      <c r="H194" s="23" t="n"/>
      <c r="I194" s="23" t="n"/>
      <c r="J194" s="23" t="n"/>
      <c r="K194" s="23" t="n"/>
      <c r="L194" s="23" t="n"/>
      <c r="M194" s="23" t="n"/>
      <c r="N194" s="23" t="n"/>
      <c r="O194" s="23" t="n"/>
      <c r="P194" s="23" t="n"/>
      <c r="Q194" s="23" t="n"/>
      <c r="R194" s="23" t="n"/>
      <c r="S194" s="23" t="n"/>
      <c r="T194" s="23" t="n"/>
      <c r="U194" s="23" t="n"/>
      <c r="V194" s="23" t="n"/>
      <c r="W194" s="23" t="n"/>
      <c r="X194" s="23" t="n"/>
      <c r="Y194" s="23" t="n"/>
      <c r="Z194" s="23" t="n"/>
      <c r="AA194" s="23" t="n"/>
      <c r="AB194" s="23" t="n"/>
      <c r="AC194" s="23" t="n"/>
      <c r="AD194" s="23" t="n"/>
      <c r="AE194" s="23" t="n"/>
      <c r="AF194" s="23" t="n"/>
      <c r="AG194" s="23" t="n"/>
      <c r="AH194" s="23" t="n"/>
      <c r="AI194" s="23" t="n"/>
      <c r="AJ194" s="23" t="n"/>
      <c r="AK194" s="23" t="n"/>
      <c r="AL194" s="23" t="n"/>
      <c r="AM194" s="23" t="n"/>
      <c r="AN194" s="23" t="n"/>
      <c r="AO194" s="23" t="n"/>
      <c r="AP194" s="23" t="n"/>
      <c r="AQ194" s="23" t="n"/>
    </row>
    <row r="195" ht="16" customHeight="1" s="86">
      <c r="A195" s="70" t="n">
        <v>5</v>
      </c>
      <c r="B195" s="72" t="inlineStr">
        <is>
          <t>Other KPIs</t>
        </is>
      </c>
      <c r="C195" s="71" t="n"/>
      <c r="D195" s="71" t="n"/>
      <c r="E195" s="71" t="n"/>
      <c r="F195" s="71" t="n"/>
      <c r="G195" s="71" t="n"/>
      <c r="H195" s="71" t="n"/>
      <c r="I195" s="71" t="n"/>
      <c r="J195" s="71" t="n"/>
      <c r="K195" s="71" t="n"/>
      <c r="L195" s="71" t="n"/>
      <c r="M195" s="71" t="n"/>
      <c r="N195" s="71" t="n"/>
      <c r="O195" s="71" t="n"/>
      <c r="P195" s="71" t="n"/>
      <c r="Q195" s="71" t="n"/>
      <c r="R195" s="71" t="n"/>
      <c r="S195" s="71" t="n"/>
      <c r="T195" s="71" t="n"/>
      <c r="U195" s="71" t="n"/>
      <c r="V195" s="71" t="n"/>
      <c r="W195" s="71" t="n"/>
      <c r="X195" s="71" t="n"/>
      <c r="Y195" s="71" t="n"/>
      <c r="Z195" s="71" t="n"/>
      <c r="AA195" s="71" t="n"/>
      <c r="AB195" s="71" t="n"/>
      <c r="AC195" s="71" t="n"/>
      <c r="AD195" s="71" t="n"/>
      <c r="AE195" s="71" t="n"/>
      <c r="AF195" s="71" t="n"/>
      <c r="AG195" s="71" t="n"/>
      <c r="AH195" s="71" t="n"/>
      <c r="AI195" s="71" t="n"/>
      <c r="AJ195" s="71" t="n"/>
      <c r="AK195" s="71" t="n"/>
      <c r="AL195" s="71" t="n"/>
      <c r="AM195" s="71" t="n"/>
      <c r="AN195" s="71" t="n"/>
      <c r="AO195" s="71" t="n"/>
      <c r="AP195" s="71" t="n"/>
      <c r="AQ195" s="71" t="n"/>
    </row>
    <row r="196">
      <c r="A196" s="23" t="n"/>
      <c r="B196" s="23" t="n"/>
      <c r="C196" s="23" t="n"/>
      <c r="D196" s="23" t="n"/>
      <c r="E196" s="23" t="n"/>
      <c r="F196" s="23" t="n"/>
      <c r="G196" s="23" t="n"/>
      <c r="H196" s="23" t="n"/>
      <c r="I196" s="23" t="n"/>
      <c r="J196" s="23" t="n"/>
      <c r="K196" s="23" t="n"/>
      <c r="L196" s="23" t="n"/>
      <c r="M196" s="23" t="n"/>
      <c r="N196" s="23" t="n"/>
      <c r="O196" s="23" t="n"/>
      <c r="P196" s="23" t="n"/>
      <c r="Q196" s="23" t="n"/>
      <c r="R196" s="23" t="n"/>
      <c r="S196" s="23" t="n"/>
      <c r="T196" s="23" t="n"/>
      <c r="U196" s="23" t="n"/>
      <c r="V196" s="23" t="n"/>
      <c r="W196" s="23" t="n"/>
      <c r="X196" s="23" t="n"/>
      <c r="Y196" s="23" t="n"/>
      <c r="Z196" s="23" t="n"/>
      <c r="AA196" s="23" t="n"/>
      <c r="AB196" s="23" t="n"/>
      <c r="AC196" s="23" t="n"/>
      <c r="AD196" s="23" t="n"/>
      <c r="AE196" s="23" t="n"/>
      <c r="AF196" s="23" t="n"/>
      <c r="AG196" s="23" t="n"/>
      <c r="AH196" s="23" t="n"/>
      <c r="AI196" s="23" t="n"/>
      <c r="AJ196" s="23" t="n"/>
      <c r="AK196" s="23" t="n"/>
      <c r="AL196" s="23" t="n"/>
      <c r="AM196" s="23" t="n"/>
      <c r="AN196" s="23" t="n"/>
      <c r="AO196" s="23" t="n"/>
      <c r="AP196" s="23" t="n"/>
      <c r="AQ196" s="23" t="n"/>
    </row>
    <row r="197">
      <c r="A197" s="23" t="n"/>
      <c r="B197" s="60" t="inlineStr">
        <is>
          <t>Customers</t>
        </is>
      </c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  <c r="AB197" s="39" t="n"/>
      <c r="AC197" s="39" t="n"/>
      <c r="AD197" s="39" t="n"/>
      <c r="AE197" s="39" t="n"/>
      <c r="AF197" s="39" t="n"/>
      <c r="AG197" s="39" t="n"/>
      <c r="AH197" s="39" t="n"/>
      <c r="AI197" s="39" t="n"/>
      <c r="AJ197" s="39" t="n"/>
      <c r="AK197" s="39" t="n"/>
      <c r="AL197" s="39" t="n"/>
      <c r="AM197" s="39" t="n"/>
      <c r="AN197" s="39" t="n"/>
      <c r="AO197" s="39" t="n"/>
      <c r="AP197" s="39" t="n"/>
      <c r="AQ197" s="39" t="n"/>
    </row>
    <row r="198">
      <c r="A198" s="23" t="n"/>
      <c r="B198" s="27" t="inlineStr">
        <is>
          <t>- Net acquisitions</t>
        </is>
      </c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</row>
    <row r="199">
      <c r="A199" s="23" t="n"/>
      <c r="B199" s="27" t="inlineStr">
        <is>
          <t>- Attrition</t>
        </is>
      </c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</row>
    <row r="200">
      <c r="A200" s="23" t="n"/>
      <c r="B200" s="27" t="inlineStr">
        <is>
          <t xml:space="preserve">- Gross acquisition </t>
        </is>
      </c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</row>
    <row r="201">
      <c r="A201" s="23" t="n"/>
      <c r="B201" s="23" t="n"/>
      <c r="C201" s="23" t="n"/>
      <c r="D201" s="23" t="n"/>
      <c r="E201" s="23" t="n"/>
      <c r="F201" s="23" t="n"/>
      <c r="G201" s="23" t="n"/>
      <c r="H201" s="23" t="n"/>
      <c r="I201" s="23" t="n"/>
      <c r="J201" s="23" t="n"/>
      <c r="K201" s="23" t="n"/>
      <c r="L201" s="23" t="n"/>
      <c r="M201" s="23" t="n"/>
      <c r="N201" s="23" t="n"/>
      <c r="O201" s="23" t="n"/>
      <c r="P201" s="23" t="n"/>
      <c r="Q201" s="23" t="n"/>
      <c r="R201" s="23" t="n"/>
      <c r="S201" s="23" t="n"/>
      <c r="T201" s="23" t="n"/>
      <c r="U201" s="23" t="n"/>
      <c r="V201" s="23" t="n"/>
      <c r="W201" s="23" t="n"/>
      <c r="X201" s="23" t="n"/>
      <c r="Y201" s="23" t="n"/>
      <c r="Z201" s="23" t="n"/>
      <c r="AA201" s="23" t="n"/>
      <c r="AB201" s="23" t="n"/>
      <c r="AC201" s="23" t="n"/>
      <c r="AD201" s="23" t="n"/>
      <c r="AE201" s="23" t="n"/>
      <c r="AF201" s="23" t="n"/>
      <c r="AG201" s="23" t="n"/>
      <c r="AH201" s="23" t="n"/>
      <c r="AI201" s="23" t="n"/>
      <c r="AJ201" s="23" t="n"/>
      <c r="AK201" s="23" t="n"/>
      <c r="AL201" s="23" t="n"/>
      <c r="AM201" s="23" t="n"/>
      <c r="AN201" s="23" t="n"/>
      <c r="AO201" s="23" t="n"/>
      <c r="AP201" s="23" t="n"/>
      <c r="AQ201" s="23" t="n"/>
    </row>
    <row r="202">
      <c r="A202" s="68" t="inlineStr">
        <is>
          <t>End</t>
        </is>
      </c>
      <c r="B202" s="68" t="n"/>
      <c r="C202" s="68" t="n"/>
      <c r="D202" s="68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68" t="n"/>
      <c r="V202" s="68" t="n"/>
      <c r="W202" s="68" t="n"/>
      <c r="X202" s="68" t="n"/>
      <c r="Y202" s="68" t="n"/>
      <c r="Z202" s="68" t="n"/>
      <c r="AA202" s="68" t="n"/>
      <c r="AB202" s="68" t="n"/>
      <c r="AC202" s="68" t="n"/>
      <c r="AD202" s="68" t="n"/>
      <c r="AE202" s="68" t="n"/>
      <c r="AF202" s="68" t="n"/>
      <c r="AG202" s="68" t="n"/>
      <c r="AH202" s="68" t="n"/>
      <c r="AI202" s="68" t="n"/>
      <c r="AJ202" s="68" t="n"/>
      <c r="AK202" s="68" t="n"/>
      <c r="AL202" s="68" t="n"/>
      <c r="AM202" s="68" t="n"/>
      <c r="AN202" s="68" t="n"/>
      <c r="AO202" s="68" t="n"/>
      <c r="AP202" s="68" t="n"/>
      <c r="AQ202" s="6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2025-08-13T13:56:35Z</dcterms:created>
  <dcterms:modified xsi:type="dcterms:W3CDTF">2025-08-15T15:09:39Z</dcterms:modified>
  <cp:lastModifiedBy>Francesco Carlesi</cp:lastModifiedBy>
</cp:coreProperties>
</file>